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<sst xmlns="http://schemas.openxmlformats.org/spreadsheetml/2006/main" count="96068" uniqueCount="8886">
  <si>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</si>
  <si>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</si>
  <si>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</si>
  <si>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</si>
  <si>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</si>
  <si>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</si>
  <si>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</si>
  <si>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</si>
  <si>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</si>
  <si>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</si>
  <si>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</si>
  <si>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</si>
  <si>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</si>
  <si>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</si>
  <si>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</si>
  <si>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</si>
  <si>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</si>
  <si>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</si>
  <si>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</si>
  <si>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</si>
  <si>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</si>
  <si>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</si>
  <si>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</si>
  <si>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</si>
  <si>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</si>
  <si>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</si>
  <si>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</si>
  <si>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</si>
  <si>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</si>
  <si>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</si>
  <si>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</si>
  <si>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</si>
  <si>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</si>
  <si>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</si>
  <si>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</si>
  <si>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</si>
  <si>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</si>
  <si>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</si>
  <si>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DEBORA COSTA</t>
  </si>
  <si>
    <t xml:space="preserve">DESPESAS OPERACIONAIS</t>
  </si>
  <si>
    <t xml:space="preserve">DESPESAS LOJA</t>
  </si>
  <si>
    <t xml:space="preserve">LIMPEZA NO BALCAO (FREEZER) DE IOGURTE E HORT FRUT E COLOCACAO DE GAS</t>
  </si>
  <si>
    <t xml:space="preserve">COMPRA DE 1 AVENTAL</t>
  </si>
  <si>
    <t xml:space="preserve">DESPESAS COM PESSOAL</t>
  </si>
  <si>
    <t xml:space="preserve">HORA EXTRA</t>
  </si>
  <si>
    <t xml:space="preserve">ANA DE PAULA</t>
  </si>
  <si>
    <t xml:space="preserve">FELIPE JONATAN</t>
  </si>
  <si>
    <t xml:space="preserve">DIARIAS</t>
  </si>
  <si>
    <t xml:space="preserve">ANTONY VINICIUS</t>
  </si>
  <si>
    <t xml:space="preserve">VALE TRANSPORTE</t>
  </si>
  <si>
    <t xml:space="preserve">JULIO DA SILVA</t>
  </si>
  <si>
    <t xml:space="preserve">CARLOS DA SILVA</t>
  </si>
  <si>
    <t xml:space="preserve">GRACINEI ALVES</t>
  </si>
  <si>
    <t xml:space="preserve">LUIS CARLOS</t>
  </si>
  <si>
    <t xml:space="preserve">COMBUSTIVEIS</t>
  </si>
  <si>
    <t xml:space="preserve">GASOLINA MOTO DELIVERY</t>
  </si>
  <si>
    <t xml:space="preserve">SOUZA CRUZ LTDA.</t>
  </si>
  <si>
    <t xml:space="preserve">Compra a Prazo - Boletos</t>
  </si>
  <si>
    <t xml:space="preserve">FORNECEDORES DE MERCADORIA</t>
  </si>
  <si>
    <t xml:space="preserve">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</si>
  <si>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</si>
  <si>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</si>
  <si>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</si>
  <si>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</si>
  <si>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</si>
  <si>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</si>
  <si>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</si>
  <si>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</si>
  <si>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</si>
  <si>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</si>
  <si>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</si>
  <si>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</si>
  <si>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</si>
  <si>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</si>
  <si>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</si>
  <si>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</si>
  <si>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</si>
  <si>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</si>
  <si>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</si>
  <si>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</si>
  <si>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</si>
  <si>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</si>
  <si>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</si>
  <si>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</si>
  <si>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</si>
  <si>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</si>
  <si>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</si>
  <si>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</si>
  <si>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</si>
  <si>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</si>
  <si>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</si>
  <si>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</si>
  <si>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</si>
  <si>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</si>
  <si>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</si>
  <si>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</si>
  <si>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</si>
  <si>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</si>
  <si>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</si>
  <si>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</si>
  <si>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</si>
  <si>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</si>
  <si>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</si>
  <si>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</si>
  <si>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</si>
  <si>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</si>
  <si>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</si>
  <si>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</si>
  <si>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</si>
  <si>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</si>
  <si>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</si>
  <si>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</si>
  <si>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</si>
  <si>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</si>
  <si>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</si>
  <si>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</si>
  <si>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</si>
  <si>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</si>
  <si>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</si>
  <si>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</si>
  <si>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</si>
  <si>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</si>
  <si>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</si>
  <si>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</si>
  <si>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</si>
  <si>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</si>
  <si>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</si>
  <si>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</si>
  <si>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</si>
  <si>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</si>
  <si>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</si>
  <si>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</si>
  <si>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</si>
  <si>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</si>
  <si>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</si>
  <si>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</si>
  <si>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</si>
  <si>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</si>
  <si>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NL SERVICOS MEDICOS LTDA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</si>
  <si>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</si>
  <si>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</si>
  <si>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</si>
  <si>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</si>
  <si>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</si>
  <si>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</si>
  <si>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</si>
  <si>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OUTROS - ASOS LOJAS RATEIO NAO SOMAR</t>
  </si>
  <si>
    <t xml:space="preserve">DAVID SILVA</t>
  </si>
  <si>
    <t xml:space="preserve">DANIEL SILVA</t>
  </si>
  <si>
    <t xml:space="preserve">ADIANTAMENTOS</t>
  </si>
  <si>
    <t xml:space="preserve">ADIANTAMENTO A FORNECEDORES</t>
  </si>
  <si>
    <t xml:space="preserve">15,500 KG DE PITAYA</t>
  </si>
  <si>
    <t xml:space="preserve">CISS CONTABIL SERVIÇOS</t>
  </si>
  <si>
    <t xml:space="preserve">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</si>
  <si>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</si>
  <si>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</si>
  <si>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</si>
  <si>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</si>
  <si>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</si>
  <si>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</si>
  <si>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</si>
  <si>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</si>
  <si>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</si>
  <si>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</si>
  <si>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</si>
  <si>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</si>
  <si>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</si>
  <si>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</si>
  <si>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</si>
  <si>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</si>
  <si>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</si>
  <si>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</si>
  <si>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</si>
  <si>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</si>
  <si>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</si>
  <si>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</si>
  <si>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</si>
  <si>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</si>
  <si>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</si>
  <si>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</si>
  <si>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</si>
  <si>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</si>
  <si>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</si>
  <si>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</si>
  <si>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</si>
  <si>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</si>
  <si>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</si>
  <si>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</si>
  <si>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</si>
  <si>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</si>
  <si>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</si>
  <si>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</si>
  <si>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</si>
  <si>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</si>
  <si>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</si>
  <si>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</si>
  <si>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</si>
  <si>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</si>
  <si>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</si>
  <si>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</si>
  <si>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</si>
  <si>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</si>
  <si>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</si>
  <si>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</si>
  <si>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</si>
  <si>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</si>
  <si>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</si>
  <si>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ALINE SANTOS</t>
  </si>
  <si>
    <t xml:space="preserve">JOELMA LIMA</t>
  </si>
  <si>
    <t xml:space="preserve">ANDERSON CAMPOS</t>
  </si>
  <si>
    <t xml:space="preserve">JADSON FERNANDO</t>
  </si>
  <si>
    <t xml:space="preserve">FRANCISCO CASTRO</t>
  </si>
  <si>
    <t xml:space="preserve">ACAI DE ANORI</t>
  </si>
  <si>
    <t xml:space="preserve">COMPRA DE 30MTS DE CABO ELETRICO DE 95MMT PARA A LOJA</t>
  </si>
  <si>
    <t xml:space="preserve">PRIME PET DISTRIBUIDORA LTDA</t>
  </si>
  <si>
    <t xml:space="preserve">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</si>
  <si>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</si>
  <si>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</si>
  <si>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</si>
  <si>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</si>
  <si>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</si>
  <si>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</si>
  <si>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</si>
  <si>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</si>
  <si>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</si>
  <si>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</si>
  <si>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</si>
  <si>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</si>
  <si>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</si>
  <si>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</si>
  <si>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</si>
  <si>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</si>
  <si>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</si>
  <si>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</si>
  <si>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</si>
  <si>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</si>
  <si>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</si>
  <si>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</si>
  <si>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</si>
  <si>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</si>
  <si>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</si>
  <si>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</si>
  <si>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</si>
  <si>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</si>
  <si>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</si>
  <si>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</si>
  <si>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</si>
  <si>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</si>
  <si>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</si>
  <si>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</si>
  <si>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</si>
  <si>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</si>
  <si>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</si>
  <si>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</si>
  <si>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</si>
  <si>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</si>
  <si>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</si>
  <si>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</si>
  <si>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</si>
  <si>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</si>
  <si>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</si>
  <si>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</si>
  <si>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</si>
  <si>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</si>
  <si>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</si>
  <si>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</si>
  <si>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MATERIAL PARA BANHEIRO </t>
  </si>
  <si>
    <t xml:space="preserve">DANIEL SILVA </t>
  </si>
  <si>
    <t xml:space="preserve">SABRINA VILLAR</t>
  </si>
  <si>
    <t xml:space="preserve">GRACINEY ALVES</t>
  </si>
  <si>
    <t xml:space="preserve">FRANCISCO HELIO</t>
  </si>
  <si>
    <t xml:space="preserve">MELISSA SNATIAGO</t>
  </si>
  <si>
    <t xml:space="preserve">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</si>
  <si>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</si>
  <si>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</si>
  <si>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</si>
  <si>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</si>
  <si>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</si>
  <si>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</si>
  <si>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</si>
  <si>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</si>
  <si>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</si>
  <si>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</si>
  <si>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</si>
  <si>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</si>
  <si>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</si>
  <si>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</si>
  <si>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</si>
  <si>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</si>
  <si>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</si>
  <si>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</si>
  <si>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</si>
  <si>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</si>
  <si>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</si>
  <si>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</si>
  <si>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</si>
  <si>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</si>
  <si>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</si>
  <si>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</si>
  <si>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</si>
  <si>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</si>
  <si>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</si>
  <si>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</si>
  <si>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</si>
  <si>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</si>
  <si>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</si>
  <si>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</si>
  <si>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</si>
  <si>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</si>
  <si>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</si>
  <si>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</si>
  <si>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</si>
  <si>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</si>
  <si>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</si>
  <si>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</si>
  <si>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</si>
  <si>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</si>
  <si>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</si>
  <si>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</si>
  <si>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</si>
  <si>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</si>
  <si>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</si>
  <si>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COMPRA DE 7,010 KG DE QUEIJO COALHO</t>
  </si>
  <si>
    <t xml:space="preserve">TERESINHA DOURADO</t>
  </si>
  <si>
    <t xml:space="preserve">NF 413 - R1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</si>
  <si>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</si>
  <si>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</si>
  <si>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</si>
  <si>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</si>
  <si>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</si>
  <si>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</si>
  <si>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</si>
  <si>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</si>
  <si>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</si>
  <si>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</si>
  <si>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</si>
  <si>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</si>
  <si>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</si>
  <si>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</si>
  <si>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</si>
  <si>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</si>
  <si>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</si>
  <si>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</si>
  <si>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</si>
  <si>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</si>
  <si>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</si>
  <si>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</si>
  <si>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</si>
  <si>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</si>
  <si>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</si>
  <si>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</si>
  <si>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</si>
  <si>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</si>
  <si>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</si>
  <si>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</si>
  <si>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</si>
  <si>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</si>
  <si>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</si>
  <si>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</si>
  <si>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</si>
  <si>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</si>
  <si>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</si>
  <si>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</si>
  <si>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</si>
  <si>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</si>
  <si>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</si>
  <si>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</si>
  <si>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</si>
  <si>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</si>
  <si>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</si>
  <si>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</si>
  <si>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</si>
  <si>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</si>
  <si>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</si>
  <si>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</si>
  <si>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</si>
  <si>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</si>
  <si>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</si>
  <si>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</si>
  <si>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EVERTON MARQUES</t>
  </si>
  <si>
    <t xml:space="preserve">UBER ANA LAGO - PRIMEIRA QUINZENA DE MES DE JUNHO</t>
  </si>
  <si>
    <t xml:space="preserve">AGUAS DA TERRA - COMPRA DE 40 GARRAFOES 20 LITROS</t>
  </si>
  <si>
    <t xml:space="preserve">SALOMAO GARCIA</t>
  </si>
  <si>
    <t xml:space="preserve">MATERIAL ELETRICO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</si>
  <si>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</si>
  <si>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</si>
  <si>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</si>
  <si>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</si>
  <si>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</si>
  <si>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</si>
  <si>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</si>
  <si>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</si>
  <si>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</si>
  <si>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</si>
  <si>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</si>
  <si>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</si>
  <si>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PAULO HENRIQUE</t>
  </si>
  <si>
    <t xml:space="preserve">ALIMENTACAO</t>
  </si>
  <si>
    <t xml:space="preserve">JANTA DE DOMINGO</t>
  </si>
  <si>
    <t xml:space="preserve">ALMOCO DE DOMINGO</t>
  </si>
  <si>
    <t xml:space="preserve">MELISSA SANTIAGO</t>
  </si>
  <si>
    <t xml:space="preserve">IDELMA MONTEIRO</t>
  </si>
  <si>
    <t xml:space="preserve">GERSON LIMA</t>
  </si>
  <si>
    <t xml:space="preserve">FELIPE JONATHAN</t>
  </si>
  <si>
    <t xml:space="preserve">IHAN CRISTIAN</t>
  </si>
  <si>
    <t xml:space="preserve">NF 835311 - MILKA</t>
  </si>
  <si>
    <t xml:space="preserve">AMAZON DISTRIBUIDORA DE PRODUTOS ALIMENT</t>
  </si>
  <si>
    <t xml:space="preserve">NF 88280 - MILKA</t>
  </si>
  <si>
    <t xml:space="preserve">GABRIELLY ALVES</t>
  </si>
  <si>
    <t xml:space="preserve">COMPRA DE 7,530 KG DE QUEIJO COALHO</t>
  </si>
  <si>
    <t xml:space="preserve">PAULO HENRQIUE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</si>
  <si>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</si>
  <si>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</si>
  <si>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</si>
  <si>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</si>
  <si>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</si>
  <si>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</si>
  <si>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</si>
  <si>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</si>
  <si>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</si>
  <si>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</si>
  <si>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</si>
  <si>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</si>
  <si>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</si>
  <si>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</si>
  <si>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</si>
  <si>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</si>
  <si>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</si>
  <si>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</si>
  <si>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</si>
  <si>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</si>
  <si>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</si>
  <si>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</si>
  <si>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</si>
  <si>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</si>
  <si>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</si>
  <si>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</si>
  <si>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</si>
  <si>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</si>
  <si>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</si>
  <si>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</si>
  <si>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</si>
  <si>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</si>
  <si>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</si>
  <si>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</si>
  <si>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</si>
  <si>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</si>
  <si>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</si>
  <si>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JOELMA LIMA - REF DIA 04/06/2026</t>
  </si>
  <si>
    <t xml:space="preserve">VALE FUNCIONARIOS</t>
  </si>
  <si>
    <t xml:space="preserve">(-) DEDUCOES DE VENDAS</t>
  </si>
  <si>
    <t xml:space="preserve">DEVOLUCAO DE VENDAS</t>
  </si>
  <si>
    <t xml:space="preserve">CLIENTE COMPROU O PRODUTO ERRADO</t>
  </si>
  <si>
    <t xml:space="preserve">KATIA - COZINHEIRA </t>
  </si>
  <si>
    <t xml:space="preserve">SAL DE CURA</t>
  </si>
  <si>
    <t xml:space="preserve">JADSON FERNANNDO</t>
  </si>
  <si>
    <t xml:space="preserve">COMPRA DE 20 KG DE PITAYA</t>
  </si>
  <si>
    <t xml:space="preserve">6</t>
  </si>
  <si>
    <t xml:space="preserve">NF 9949 -06/06 - MILKA</t>
  </si>
  <si>
    <t xml:space="preserve">NF401029 -2 MILKA</t>
  </si>
  <si>
    <t xml:space="preserve">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</si>
  <si>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</si>
  <si>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</si>
  <si>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</si>
  <si>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</si>
  <si>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</si>
  <si>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</si>
  <si>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</si>
  <si>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</si>
  <si>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</si>
  <si>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</si>
  <si>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</si>
  <si>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</si>
  <si>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</si>
  <si>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</si>
  <si>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</si>
  <si>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</si>
  <si>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</si>
  <si>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</si>
  <si>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</si>
  <si>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</si>
  <si>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</si>
  <si>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</si>
  <si>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</si>
  <si>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</si>
  <si>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</si>
  <si>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</si>
  <si>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</si>
  <si>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</si>
  <si>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</si>
  <si>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</si>
  <si>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</si>
  <si>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DONA NEILA</t>
  </si>
  <si>
    <t xml:space="preserve">UBER - ANA LAGO</t>
  </si>
  <si>
    <t xml:space="preserve">FARNCISCO CASTRO</t>
  </si>
  <si>
    <t xml:space="preserve">ENDREW GUIMARAES</t>
  </si>
  <si>
    <t xml:space="preserve">BANCOS</t>
  </si>
  <si>
    <t xml:space="preserve">BANCO ITAU Lj 01</t>
  </si>
  <si>
    <t xml:space="preserve">Depósito ref. 10/06/2026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</si>
  <si>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</si>
  <si>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</si>
  <si>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</si>
  <si>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</si>
  <si>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</si>
  <si>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</si>
  <si>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</si>
  <si>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</si>
  <si>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</si>
  <si>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</si>
  <si>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</si>
  <si>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</si>
  <si>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</si>
  <si>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</si>
  <si>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</si>
  <si>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</si>
  <si>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</si>
  <si>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</si>
  <si>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</si>
  <si>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</si>
  <si>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</si>
  <si>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</si>
  <si>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</si>
  <si>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</si>
  <si>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</si>
  <si>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</si>
  <si>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</si>
  <si>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</si>
  <si>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</si>
  <si>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</si>
  <si>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</si>
  <si>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</si>
  <si>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</si>
  <si>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</si>
  <si>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</si>
  <si>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</si>
  <si>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</si>
  <si>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</si>
  <si>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</si>
  <si>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</si>
  <si>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</si>
  <si>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</si>
  <si>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</si>
  <si>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</si>
  <si>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</si>
  <si>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</si>
  <si>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</si>
  <si>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</si>
  <si>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</si>
  <si>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</si>
  <si>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</si>
  <si>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</si>
  <si>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</si>
  <si>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</si>
  <si>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</si>
  <si>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</si>
  <si>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</si>
  <si>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</si>
  <si>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</si>
  <si>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</si>
  <si>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</si>
  <si>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</si>
  <si>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</si>
  <si>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</si>
  <si>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</si>
  <si>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</si>
  <si>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</si>
  <si>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</si>
  <si>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</si>
  <si>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</si>
  <si>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</si>
  <si>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</si>
  <si>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</si>
  <si>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</si>
  <si>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</si>
  <si>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</si>
  <si>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</si>
  <si>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COPIA DE CHAVES</t>
  </si>
  <si>
    <t xml:space="preserve">COMPRA DE PARAFUSO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</si>
  <si>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</si>
  <si>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</si>
  <si>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</si>
  <si>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</si>
  <si>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</si>
  <si>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</si>
  <si>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</si>
  <si>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</si>
  <si>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</si>
  <si>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</si>
  <si>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</si>
  <si>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</si>
  <si>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</si>
  <si>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</si>
  <si>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</si>
  <si>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</si>
  <si>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</si>
  <si>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</si>
  <si>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</si>
  <si>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</si>
  <si>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</si>
  <si>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</si>
  <si>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</si>
  <si>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</si>
  <si>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401 BRIGADEIRO</t>
  </si>
  <si>
    <t xml:space="preserve">COMPRA DE 12,270 KG DE QUEIJO COALHO</t>
  </si>
  <si>
    <t xml:space="preserve">NF 1226733-2/2 MILKA</t>
  </si>
  <si>
    <t xml:space="preserve">NF 1655460-2 MILKA</t>
  </si>
  <si>
    <t xml:space="preserve">NF 2284331-3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</si>
  <si>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</si>
  <si>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</si>
  <si>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</si>
  <si>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</si>
  <si>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</si>
  <si>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</si>
  <si>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</si>
  <si>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</si>
  <si>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</si>
  <si>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</si>
  <si>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</si>
  <si>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</si>
  <si>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</si>
  <si>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</si>
  <si>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</si>
  <si>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</si>
  <si>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</si>
  <si>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</si>
  <si>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</si>
  <si>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</si>
  <si>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</si>
  <si>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</si>
  <si>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</si>
  <si>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</si>
  <si>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</si>
  <si>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</si>
  <si>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DEVOLUCAO PARA CLIENTES</t>
  </si>
  <si>
    <t xml:space="preserve">KATIA - COZINHEIRA</t>
  </si>
  <si>
    <t xml:space="preserve">PATROCINIO CENTRAL DO COROADO</t>
  </si>
  <si>
    <t xml:space="preserve">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</si>
  <si>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</si>
  <si>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</si>
  <si>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</si>
  <si>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</si>
  <si>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</si>
  <si>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</si>
  <si>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1857025 - MILKA</t>
  </si>
  <si>
    <t xml:space="preserve">NF 875267-1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</si>
  <si>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</si>
  <si>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</si>
  <si>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</si>
  <si>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</si>
  <si>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</si>
  <si>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</si>
  <si>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</si>
  <si>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</si>
  <si>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</si>
  <si>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COMPRA DO ALMOCO DE DOMINGO</t>
  </si>
  <si>
    <t xml:space="preserve">COMPRA DA JANTA DE DOMINGO</t>
  </si>
  <si>
    <t xml:space="preserve">DUAS EXTRAS ANA DE PAULA</t>
  </si>
  <si>
    <t xml:space="preserve">FRANCISCO DE CASTRO</t>
  </si>
  <si>
    <t xml:space="preserve">NF 18727 -5 MILKA</t>
  </si>
  <si>
    <t xml:space="preserve">NF 10589-01/05 MILKA</t>
  </si>
  <si>
    <t xml:space="preserve">NF171046 - MILKA</t>
  </si>
  <si>
    <t xml:space="preserve">NF 6</t>
  </si>
  <si>
    <t xml:space="preserve">GASOLINA DA MOTO DO DELIVERY</t>
  </si>
  <si>
    <t xml:space="preserve">COMPRA DE 10,865 KG DE QUEIJO COALHO</t>
  </si>
  <si>
    <t xml:space="preserve">KATIA LIMA - COZINHEIRO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</si>
  <si>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</si>
  <si>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</si>
  <si>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</si>
  <si>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</si>
  <si>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</si>
  <si>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</si>
  <si>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</si>
  <si>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</si>
  <si>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</si>
  <si>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</si>
  <si>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</si>
  <si>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</si>
  <si>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</si>
  <si>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</si>
  <si>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</si>
  <si>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</si>
  <si>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</si>
  <si>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</si>
  <si>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</si>
  <si>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</si>
  <si>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</si>
  <si>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</si>
  <si>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</si>
  <si>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</si>
  <si>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</si>
  <si>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</si>
  <si>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</si>
  <si>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</si>
  <si>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</si>
  <si>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</si>
  <si>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</si>
  <si>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</si>
  <si>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</si>
  <si>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</si>
  <si>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</si>
  <si>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</si>
  <si>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</si>
  <si>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</si>
  <si>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</si>
  <si>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</si>
  <si>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</si>
  <si>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</si>
  <si>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</si>
  <si>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</si>
  <si>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DAVID DA SILVA</t>
  </si>
  <si>
    <t xml:space="preserve">PRECO INCORRETO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</si>
  <si>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</si>
  <si>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</si>
  <si>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</si>
  <si>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</si>
  <si>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</si>
  <si>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</si>
  <si>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</si>
  <si>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</si>
  <si>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</si>
  <si>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</si>
  <si>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</si>
  <si>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</si>
  <si>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</si>
  <si>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</si>
  <si>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</si>
  <si>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</si>
  <si>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</si>
  <si>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</si>
  <si>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</si>
  <si>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</si>
  <si>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</si>
  <si>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</si>
  <si>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</si>
  <si>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</si>
  <si>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</si>
  <si>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</si>
  <si>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</si>
  <si>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</si>
  <si>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</si>
  <si>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FORNECEDORES</t>
  </si>
  <si>
    <t xml:space="preserve">Pag de título:  Forn: 33-RENATO DE O AZEVEDO E CIA LTDA - EPP. Tit: 5149-01</t>
  </si>
  <si>
    <t xml:space="preserve">NF 7 - DEBORA</t>
  </si>
  <si>
    <t xml:space="preserve">JANTA DE FUNCIONARIO</t>
  </si>
  <si>
    <t xml:space="preserve">JULIO SILVA</t>
  </si>
  <si>
    <t xml:space="preserve">COMPRA DE PARAFUSOS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</si>
  <si>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</si>
  <si>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</si>
  <si>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</si>
  <si>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</si>
  <si>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</si>
  <si>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</si>
  <si>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</si>
  <si>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</si>
  <si>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</si>
  <si>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</si>
  <si>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</si>
  <si>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</si>
  <si>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</si>
  <si>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</si>
  <si>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</si>
  <si>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</si>
  <si>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</si>
  <si>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</si>
  <si>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NF 413 - R2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</si>
  <si>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</si>
  <si>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</si>
  <si>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</si>
  <si>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</si>
  <si>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</si>
  <si>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</si>
  <si>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</si>
  <si>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</si>
  <si>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</si>
  <si>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</si>
  <si>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</si>
  <si>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</si>
  <si>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</si>
  <si>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</si>
  <si>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</si>
  <si>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</si>
  <si>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</si>
  <si>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</si>
  <si>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</si>
  <si>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</si>
  <si>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</si>
  <si>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</si>
  <si>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</si>
  <si>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</si>
  <si>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</si>
  <si>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8 </t>
  </si>
  <si>
    <t xml:space="preserve">COMPRA D E6,870 KG DE QUEIJO COALHO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</si>
  <si>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</si>
  <si>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</si>
  <si>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</si>
  <si>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</si>
  <si>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</si>
  <si>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</si>
  <si>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</si>
  <si>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</si>
  <si>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</si>
  <si>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</si>
  <si>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</si>
  <si>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</si>
  <si>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</si>
  <si>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</si>
  <si>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</si>
  <si>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</si>
  <si>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</si>
  <si>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</si>
  <si>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</si>
  <si>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</si>
  <si>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</si>
  <si>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</si>
  <si>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</si>
  <si>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</si>
  <si>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</si>
  <si>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</si>
  <si>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</si>
  <si>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</si>
  <si>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</si>
  <si>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</si>
  <si>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</si>
  <si>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</si>
  <si>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</si>
  <si>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</si>
  <si>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</si>
  <si>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</si>
  <si>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</si>
  <si>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COMPRA DO ALMOCO DE SABADO</t>
  </si>
  <si>
    <t xml:space="preserve">PADARIA</t>
  </si>
  <si>
    <t xml:space="preserve">RAFAEL MACIEL</t>
  </si>
  <si>
    <t xml:space="preserve">LUIZ CARLOS</t>
  </si>
  <si>
    <t xml:space="preserve">LUIZ CARLOS REF. DIA 19</t>
  </si>
  <si>
    <t xml:space="preserve">JANTA DE SABADO</t>
  </si>
  <si>
    <t xml:space="preserve">SALOMAO</t>
  </si>
  <si>
    <t xml:space="preserve">DABID SILVA</t>
  </si>
  <si>
    <t xml:space="preserve">PRO-LABORE</t>
  </si>
  <si>
    <t xml:space="preserve">PRIMEIRA QUINZENA DE JUNHO</t>
  </si>
  <si>
    <t xml:space="preserve">NF 26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</si>
  <si>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</si>
  <si>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</si>
  <si>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</si>
  <si>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</si>
  <si>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</si>
  <si>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</si>
  <si>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</si>
  <si>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</si>
  <si>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</si>
  <si>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</si>
  <si>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</si>
  <si>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</si>
  <si>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</si>
  <si>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COMPRA DO ALMOCO</t>
  </si>
  <si>
    <t xml:space="preserve">ALMOCO FUNCIONARIO</t>
  </si>
  <si>
    <t xml:space="preserve">COMPRA DA JANTA</t>
  </si>
  <si>
    <t xml:space="preserve">FELIPE JHONATA</t>
  </si>
  <si>
    <t xml:space="preserve">CARLOS MAGNO</t>
  </si>
  <si>
    <t xml:space="preserve">DIARIA</t>
  </si>
  <si>
    <t xml:space="preserve">ADF DISTRIBUIDORA DE BEBIDAS LTDA</t>
  </si>
  <si>
    <t xml:space="preserve">NF 462083 - MILKA</t>
  </si>
  <si>
    <t xml:space="preserve">DIESEL MOTO DELIVERY</t>
  </si>
  <si>
    <t xml:space="preserve">COMPRA DE 6,445 KG DE QUEIJO</t>
  </si>
  <si>
    <t xml:space="preserve">JULIO OLIVEIRA</t>
  </si>
  <si>
    <t xml:space="preserve">DEVOLUCAO CLIENTES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</si>
  <si>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</si>
  <si>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</si>
  <si>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</si>
  <si>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</si>
  <si>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</si>
  <si>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</si>
  <si>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</si>
  <si>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</si>
  <si>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</si>
  <si>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</si>
  <si>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</si>
  <si>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</si>
  <si>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</si>
  <si>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</si>
  <si>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</si>
  <si>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</si>
  <si>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</si>
  <si>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</si>
  <si>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</si>
  <si>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</si>
  <si>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</si>
  <si>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</si>
  <si>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</si>
  <si>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</si>
  <si>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</si>
  <si>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</si>
  <si>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</si>
  <si>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</si>
  <si>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</si>
  <si>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</si>
  <si>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</si>
  <si>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</si>
  <si>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</si>
  <si>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</si>
  <si>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</si>
  <si>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</si>
  <si>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</si>
  <si>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</si>
  <si>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</si>
  <si>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</si>
  <si>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</si>
  <si>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</si>
  <si>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</si>
  <si>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6 - DEBORA</t>
  </si>
  <si>
    <t xml:space="preserve">COBERTURA DE CONTA  BB 1NV-ANDREZA</t>
  </si>
  <si>
    <t xml:space="preserve">DEVOLUCAO PRODUTOS COM PROBLEMAS</t>
  </si>
  <si>
    <t xml:space="preserve">IRINEU LOPEZ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</si>
  <si>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</si>
  <si>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</si>
  <si>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</si>
  <si>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</si>
  <si>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</si>
  <si>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</si>
  <si>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</si>
  <si>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</si>
  <si>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</si>
  <si>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</si>
  <si>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</si>
  <si>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</si>
  <si>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</si>
  <si>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</si>
  <si>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</si>
  <si>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</si>
  <si>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</si>
  <si>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</si>
  <si>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</si>
  <si>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</si>
  <si>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</si>
  <si>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</si>
  <si>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IRINEU LOPES</t>
  </si>
  <si>
    <t xml:space="preserve">CLIENTE COMPROU PRODUTO ERRADO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</si>
  <si>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</si>
  <si>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</si>
  <si>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</si>
  <si>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</si>
  <si>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</si>
  <si>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</si>
  <si>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</si>
  <si>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</si>
  <si>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</si>
  <si>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</si>
  <si>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</si>
  <si>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</si>
  <si>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</si>
  <si>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</si>
  <si>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</si>
  <si>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</si>
  <si>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</si>
  <si>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</si>
  <si>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</si>
  <si>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</si>
  <si>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</si>
  <si>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</si>
  <si>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</si>
  <si>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</si>
  <si>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</si>
  <si>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</si>
  <si>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</si>
  <si>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</si>
  <si>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</si>
  <si>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</si>
  <si>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</si>
  <si>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</si>
  <si>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</si>
  <si>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</si>
  <si>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</si>
  <si>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</si>
  <si>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</si>
  <si>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</si>
  <si>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</si>
  <si>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</si>
  <si>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</si>
  <si>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</si>
  <si>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</si>
  <si>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</si>
  <si>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</si>
  <si>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</si>
  <si>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</si>
  <si>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</si>
  <si>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</si>
  <si>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</si>
  <si>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</si>
  <si>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</si>
  <si>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</si>
  <si>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</si>
  <si>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</si>
  <si>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</si>
  <si>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</si>
  <si>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</si>
  <si>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COLOCACAO DO VIDRO (ESPELHO) DO BANHEIRO E TV DO ACOUGUE</t>
  </si>
  <si>
    <t xml:space="preserve">COMPRA DE 7,825 KG DE QUEIJO COALHO</t>
  </si>
  <si>
    <t xml:space="preserve">PROPAGANDA DA LOJA</t>
  </si>
  <si>
    <t xml:space="preserve">NF 24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</si>
  <si>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</si>
  <si>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</si>
  <si>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</si>
  <si>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</si>
  <si>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</si>
  <si>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</si>
  <si>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</si>
  <si>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</si>
  <si>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</si>
  <si>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</si>
  <si>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</si>
  <si>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</si>
  <si>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</si>
  <si>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</si>
  <si>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</si>
  <si>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</si>
  <si>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</si>
  <si>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</si>
  <si>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</si>
  <si>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</si>
  <si>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</si>
  <si>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</si>
  <si>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</si>
  <si>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</si>
  <si>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</si>
  <si>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</si>
  <si>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</si>
  <si>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</si>
  <si>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</si>
  <si>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</si>
  <si>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</si>
  <si>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</si>
  <si>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EDUARDO FERREIRA</t>
  </si>
  <si>
    <t xml:space="preserve">NF 98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</si>
  <si>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</si>
  <si>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</si>
  <si>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</si>
  <si>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</si>
  <si>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</si>
  <si>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</si>
  <si>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</si>
  <si>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</si>
  <si>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</si>
  <si>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</si>
  <si>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</si>
  <si>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</si>
  <si>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</si>
  <si>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</si>
  <si>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</si>
  <si>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FELIPE JONATHA</t>
  </si>
  <si>
    <t xml:space="preserve">DUA EXTRA ANA DE PAULA</t>
  </si>
  <si>
    <t xml:space="preserve">IHAN CHRISTIAN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</si>
  <si>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</si>
  <si>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</si>
  <si>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</si>
  <si>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</si>
  <si>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</si>
  <si>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</si>
  <si>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</si>
  <si>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ANDREA XAVIER</t>
  </si>
  <si>
    <t xml:space="preserve">COMPRA DE 6,705 KG DE QUEIJO COALHO</t>
  </si>
  <si>
    <t xml:space="preserve">NF 1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</si>
  <si>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</si>
  <si>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</si>
  <si>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</si>
  <si>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</si>
  <si>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</si>
  <si>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</si>
  <si>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</si>
  <si>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</si>
  <si>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</si>
  <si>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</si>
  <si>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</si>
  <si>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</si>
  <si>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</si>
  <si>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</si>
  <si>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</si>
  <si>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</si>
  <si>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</si>
  <si>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</si>
  <si>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</si>
  <si>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</si>
  <si>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</si>
  <si>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</si>
  <si>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</si>
  <si>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</si>
  <si>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</si>
  <si>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</si>
  <si>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</si>
  <si>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</si>
  <si>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</si>
  <si>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</si>
  <si>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</si>
  <si>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</si>
  <si>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</si>
  <si>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</si>
  <si>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CARLSO DA SILVA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</si>
  <si>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</si>
  <si>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</si>
  <si>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</si>
  <si>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</si>
  <si>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</si>
  <si>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</si>
  <si>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</si>
  <si>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</si>
  <si>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</si>
  <si>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</si>
  <si>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</si>
  <si>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</si>
  <si>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</si>
  <si>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</si>
  <si>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</si>
  <si>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</si>
  <si>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</si>
  <si>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</si>
  <si>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</si>
  <si>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</si>
  <si>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</si>
  <si>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</si>
  <si>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</si>
  <si>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</si>
  <si>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</si>
  <si>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</si>
  <si>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</si>
  <si>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</si>
  <si>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</si>
  <si>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</si>
  <si>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</si>
  <si>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</si>
  <si>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</si>
  <si>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</si>
  <si>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</si>
  <si>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</si>
  <si>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</si>
  <si>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</si>
  <si>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</si>
  <si>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</si>
  <si>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</si>
  <si>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</si>
  <si>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</si>
  <si>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</si>
  <si>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</si>
  <si>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</si>
  <si>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</si>
  <si>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</si>
  <si>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</si>
  <si>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</si>
  <si>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</si>
  <si>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</si>
  <si>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</si>
  <si>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</si>
  <si>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</si>
  <si>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</si>
  <si>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</si>
  <si>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</si>
  <si>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</si>
  <si>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REF. DIA 01/07 A 01/08 - CARLOS DA SILVA</t>
  </si>
  <si>
    <t xml:space="preserve">DESPESAS COZINHA</t>
  </si>
  <si>
    <t xml:space="preserve">COMPRA DE UM PINO DE PANELA DE PRESSAO</t>
  </si>
  <si>
    <t xml:space="preserve">UBER ANA LAGO</t>
  </si>
  <si>
    <t xml:space="preserve">UBER ANA LAGO PRIMEIRA QUINZENA DE JULHO</t>
  </si>
  <si>
    <t xml:space="preserve">NF 27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</si>
  <si>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</si>
  <si>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</si>
  <si>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</si>
  <si>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</si>
  <si>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</si>
  <si>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</si>
  <si>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</si>
  <si>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</si>
  <si>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</si>
  <si>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</si>
  <si>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</si>
  <si>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</si>
  <si>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</si>
  <si>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</si>
  <si>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452671-A/C  NF388860 - MILKA</t>
  </si>
  <si>
    <t xml:space="preserve">NF 1598766-01/02 MILKA</t>
  </si>
  <si>
    <t xml:space="preserve"> MENSA SISTEMA VAREJO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</si>
  <si>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</si>
  <si>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</si>
  <si>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</si>
  <si>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</si>
  <si>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</si>
  <si>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</si>
  <si>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</si>
  <si>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</si>
  <si>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</si>
  <si>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</si>
  <si>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</si>
  <si>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</si>
  <si>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</si>
  <si>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COMPROU PRODUTO ERRADO</t>
  </si>
  <si>
    <t xml:space="preserve">EXTRA LUIZ HENRIQUE</t>
  </si>
  <si>
    <t xml:space="preserve">NF 413 - R3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</si>
  <si>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</si>
  <si>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</si>
  <si>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</si>
  <si>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</si>
  <si>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</si>
  <si>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</si>
  <si>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</si>
  <si>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</si>
  <si>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</si>
  <si>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</si>
  <si>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</si>
  <si>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</si>
  <si>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</si>
  <si>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</si>
  <si>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</si>
  <si>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</si>
  <si>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</si>
  <si>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</si>
  <si>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</si>
  <si>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</si>
  <si>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</si>
  <si>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</si>
  <si>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</si>
  <si>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</si>
  <si>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</si>
  <si>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</si>
  <si>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</si>
  <si>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</si>
  <si>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</si>
  <si>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</si>
  <si>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</si>
  <si>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</si>
  <si>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</si>
  <si>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ANTONY</t>
  </si>
  <si>
    <t xml:space="preserve">DESPESA DE LOJA</t>
  </si>
  <si>
    <t xml:space="preserve">ANA LAGO</t>
  </si>
  <si>
    <t xml:space="preserve">UBER - DAVID SILVA</t>
  </si>
  <si>
    <t xml:space="preserve">NARA VILLAR</t>
  </si>
  <si>
    <t xml:space="preserve">COMPRA DE 10,705 KG DE QUEIJO COALHO</t>
  </si>
  <si>
    <t xml:space="preserve">NF 96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</si>
  <si>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</si>
  <si>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</si>
  <si>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</si>
  <si>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</si>
  <si>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</si>
  <si>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</si>
  <si>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</si>
  <si>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</si>
  <si>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</si>
  <si>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</si>
  <si>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</si>
  <si>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</si>
  <si>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</si>
  <si>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</si>
  <si>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</si>
  <si>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</si>
  <si>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</si>
  <si>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</si>
  <si>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</si>
  <si>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</si>
  <si>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</si>
  <si>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</si>
  <si>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</si>
  <si>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</si>
  <si>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</si>
  <si>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</si>
  <si>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</si>
  <si>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</si>
  <si>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</si>
  <si>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</si>
  <si>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</si>
  <si>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</si>
  <si>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</si>
  <si>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</si>
  <si>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</si>
  <si>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</si>
  <si>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</si>
  <si>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</si>
  <si>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</si>
  <si>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FELIPE JONATA</t>
  </si>
  <si>
    <t xml:space="preserve">LENE GABRIELLY</t>
  </si>
  <si>
    <t xml:space="preserve">NF 30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</si>
  <si>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</si>
  <si>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</si>
  <si>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</si>
  <si>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</si>
  <si>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</si>
  <si>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</si>
  <si>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</si>
  <si>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</si>
  <si>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</si>
  <si>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ARIVANIA</t>
  </si>
  <si>
    <t xml:space="preserve">ELISMAR FERREIRA</t>
  </si>
  <si>
    <t xml:space="preserve">CARLOS SILVA </t>
  </si>
  <si>
    <t xml:space="preserve">HELIO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</si>
  <si>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</si>
  <si>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</si>
  <si>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</si>
  <si>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</si>
  <si>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</si>
  <si>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</si>
  <si>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</si>
  <si>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</si>
  <si>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</si>
  <si>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</si>
  <si>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</si>
  <si>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</si>
  <si>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COMPRA DE 5,870 KG DE QUEIJO COALHO</t>
  </si>
  <si>
    <t xml:space="preserve">ALIMENTACAO FUNCIONARIO</t>
  </si>
  <si>
    <t xml:space="preserve">GASOLINA MOTO DELIVERY </t>
  </si>
  <si>
    <t xml:space="preserve">DUAS EXTRAS DANIEL SILVA</t>
  </si>
  <si>
    <t xml:space="preserve">NF 97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</si>
  <si>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</si>
  <si>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</si>
  <si>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</si>
  <si>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</si>
  <si>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</si>
  <si>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</si>
  <si>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</si>
  <si>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</si>
  <si>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</si>
  <si>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</si>
  <si>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</si>
  <si>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</si>
  <si>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</si>
  <si>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</si>
  <si>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</si>
  <si>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</si>
  <si>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</si>
  <si>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</si>
  <si>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</si>
  <si>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</si>
  <si>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</si>
  <si>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</si>
  <si>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</si>
  <si>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</si>
  <si>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</si>
  <si>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</si>
  <si>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</si>
  <si>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</si>
  <si>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</si>
  <si>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</si>
  <si>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</si>
  <si>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COMPRA - SACO DE LIXO</t>
  </si>
  <si>
    <t xml:space="preserve">ANA MARIA LAGO</t>
  </si>
  <si>
    <t xml:space="preserve">COMPRA DE 1 SIFAO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</si>
  <si>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</si>
  <si>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</si>
  <si>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</si>
  <si>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</si>
  <si>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</si>
  <si>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</si>
  <si>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</si>
  <si>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</si>
  <si>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</si>
  <si>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</si>
  <si>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</si>
  <si>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</si>
  <si>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</si>
  <si>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</si>
  <si>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</si>
  <si>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</si>
  <si>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</si>
  <si>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</si>
  <si>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</si>
  <si>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</si>
  <si>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</si>
  <si>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</si>
  <si>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</si>
  <si>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</si>
  <si>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</si>
  <si>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</si>
  <si>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</si>
  <si>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</si>
  <si>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</si>
  <si>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</si>
  <si>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</si>
  <si>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</si>
  <si>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DESPESAS ACOUGUE</t>
  </si>
  <si>
    <t xml:space="preserve">RECIBO - 4 AVENTAIS PARA O ACOUGUE</t>
  </si>
  <si>
    <t xml:space="preserve">NF 28</t>
  </si>
  <si>
    <t xml:space="preserve">RECIBO - CARLOS DA SILVA</t>
  </si>
  <si>
    <t xml:space="preserve">RECIBO - RENATO OLIVEIRA</t>
  </si>
  <si>
    <t xml:space="preserve">RECIBO - ANDERSON CAMPOS</t>
  </si>
  <si>
    <t xml:space="preserve">NF 10336 -05 MILKA</t>
  </si>
  <si>
    <t xml:space="preserve">NF 33621-5 MILKA</t>
  </si>
  <si>
    <t xml:space="preserve">NF 727418 -02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</si>
  <si>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</si>
  <si>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</si>
  <si>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</si>
  <si>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</si>
  <si>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</si>
  <si>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</si>
  <si>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</si>
  <si>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</si>
  <si>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</si>
  <si>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</si>
  <si>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</si>
  <si>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</si>
  <si>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</si>
  <si>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</si>
  <si>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</si>
  <si>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</si>
  <si>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</si>
  <si>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</si>
  <si>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</si>
  <si>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</si>
  <si>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</si>
  <si>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</si>
  <si>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</si>
  <si>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</si>
  <si>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</si>
  <si>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</si>
  <si>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</si>
  <si>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</si>
  <si>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</si>
  <si>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</si>
  <si>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</si>
  <si>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</si>
  <si>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</si>
  <si>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</si>
  <si>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</si>
  <si>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</si>
  <si>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</si>
  <si>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</si>
  <si>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</si>
  <si>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</si>
  <si>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RECIBO - DANIEL SILVA</t>
  </si>
  <si>
    <t xml:space="preserve">RECIBO - SACO P/ LIXO</t>
  </si>
  <si>
    <t xml:space="preserve">RECIBO - LUIS CARLOS</t>
  </si>
  <si>
    <t xml:space="preserve">RECIBO - IDELMA MONTEIRO</t>
  </si>
  <si>
    <t xml:space="preserve">RECIBO - GRACINEY ALVEZ</t>
  </si>
  <si>
    <t xml:space="preserve">RECIBO - NARA ALVES</t>
  </si>
  <si>
    <t xml:space="preserve">RECIBO - ANA MARIA LAGO</t>
  </si>
  <si>
    <t xml:space="preserve">RECIBO - DAVID SILVA</t>
  </si>
  <si>
    <t xml:space="preserve">RECIBO - JOELMA LIMA</t>
  </si>
  <si>
    <t xml:space="preserve">RECIBO - LUIS HENRIQUE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</si>
  <si>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</si>
  <si>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</si>
  <si>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</si>
  <si>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</si>
  <si>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</si>
  <si>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</si>
  <si>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</si>
  <si>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</si>
  <si>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</si>
  <si>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</si>
  <si>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</si>
  <si>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</si>
  <si>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</si>
  <si>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</si>
  <si>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</si>
  <si>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</si>
  <si>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</si>
  <si>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</si>
  <si>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</si>
  <si>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</si>
  <si>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</si>
  <si>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</si>
  <si>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</si>
  <si>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</si>
  <si>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NF 29</t>
  </si>
  <si>
    <t xml:space="preserve">NF 5356</t>
  </si>
  <si>
    <t xml:space="preserve">RECIBO - COMPRA DE 9,415 KG DE QUEIJO COALHO</t>
  </si>
  <si>
    <t xml:space="preserve">RECIBO - SABRINA VILLAR</t>
  </si>
  <si>
    <t xml:space="preserve">NARA VILAR</t>
  </si>
  <si>
    <t xml:space="preserve">SABRINA VILAR</t>
  </si>
  <si>
    <t xml:space="preserve">FELIPE JONATAS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</si>
  <si>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</si>
  <si>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</si>
  <si>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</si>
  <si>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</si>
  <si>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</si>
  <si>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</si>
  <si>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</si>
  <si>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</si>
  <si>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</si>
  <si>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</si>
  <si>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</si>
  <si>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</si>
  <si>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</si>
  <si>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</si>
  <si>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</si>
  <si>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</si>
  <si>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</si>
  <si>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</si>
  <si>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</si>
  <si>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</si>
  <si>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</si>
  <si>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</si>
  <si>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</si>
  <si>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</si>
  <si>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</si>
  <si>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</si>
  <si>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</si>
  <si>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</si>
  <si>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</si>
  <si>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</si>
  <si>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</si>
  <si>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</si>
  <si>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</si>
  <si>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</si>
  <si>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NF14614 -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</si>
  <si>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</si>
  <si>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</si>
  <si>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</si>
  <si>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</si>
  <si>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</si>
  <si>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</si>
  <si>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</si>
  <si>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</si>
  <si>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</si>
  <si>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</si>
  <si>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</si>
  <si>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</si>
  <si>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</si>
  <si>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</si>
  <si>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</si>
  <si>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</si>
  <si>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</si>
  <si>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</si>
  <si>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</si>
  <si>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</si>
  <si>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</si>
  <si>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</si>
  <si>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</si>
  <si>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</si>
  <si>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</si>
  <si>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</si>
  <si>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</si>
  <si>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</si>
  <si>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</si>
  <si>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</si>
  <si>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</si>
  <si>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</si>
  <si>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</si>
  <si>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</si>
  <si>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</si>
  <si>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</si>
  <si>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</si>
  <si>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25</t>
  </si>
  <si>
    <t xml:space="preserve">NF 5357</t>
  </si>
  <si>
    <t xml:space="preserve">RECIBO - SHEILA SANTOS</t>
  </si>
  <si>
    <t xml:space="preserve">RECIBO - RENATO SEGUNDAS QUINZENA DO MES</t>
  </si>
  <si>
    <t xml:space="preserve">VALE REFEICAO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</si>
  <si>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</si>
  <si>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</si>
  <si>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</si>
  <si>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</si>
  <si>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</si>
  <si>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</si>
  <si>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</si>
  <si>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</si>
  <si>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</si>
  <si>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</si>
  <si>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</si>
  <si>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</si>
  <si>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</si>
  <si>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</si>
  <si>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RECIBO - ALMOCO DE DOMINGO - 13 MARMITAS</t>
  </si>
  <si>
    <t xml:space="preserve">RECIBO - JANTA DE FUNCIONARIOS</t>
  </si>
  <si>
    <t xml:space="preserve">RECIBO - DUAS EXTRAS ALINE SANTOS</t>
  </si>
  <si>
    <t xml:space="preserve">RECIBO - MELISSA SANTIAGO</t>
  </si>
  <si>
    <t xml:space="preserve">RECIBO - FRANCISCO CASTRO</t>
  </si>
  <si>
    <t xml:space="preserve">RECIBO - PAULO HENRIQUE</t>
  </si>
  <si>
    <t xml:space="preserve">RECIBO CARLOS DA SILVA</t>
  </si>
  <si>
    <t xml:space="preserve">RECIBO FELIPE JHONATA</t>
  </si>
  <si>
    <t xml:space="preserve">JANTA FUNCIONARIO - HELIO</t>
  </si>
  <si>
    <t xml:space="preserve">HELIO FRANCISCO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</si>
  <si>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</si>
  <si>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</si>
  <si>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</si>
  <si>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</si>
  <si>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NF 31</t>
  </si>
  <si>
    <t xml:space="preserve">RECIBO - COMPRA DE 8,150 KG DE QUEIJO COALHO</t>
  </si>
  <si>
    <t xml:space="preserve">RECIBO - PAILO HENRIQUE</t>
  </si>
  <si>
    <t xml:space="preserve">CINARA VILAR</t>
  </si>
  <si>
    <t xml:space="preserve">CLIENTE COMPROU CORTADOR DE CABELO DANIFICADO</t>
  </si>
  <si>
    <t xml:space="preserve">DEVOLUCAO CLIENTE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</si>
  <si>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</si>
  <si>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</si>
  <si>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</si>
  <si>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</si>
  <si>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</si>
  <si>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</si>
  <si>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</si>
  <si>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882141 -1 MILKA</t>
  </si>
  <si>
    <t xml:space="preserve">NF 875364 - MILKA</t>
  </si>
  <si>
    <t xml:space="preserve">NF 875363 -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</si>
  <si>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</si>
  <si>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</si>
  <si>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</si>
  <si>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</si>
  <si>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</si>
  <si>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</si>
  <si>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</si>
  <si>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</si>
  <si>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</si>
  <si>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</si>
  <si>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</si>
  <si>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</si>
  <si>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</si>
  <si>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</si>
  <si>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</si>
  <si>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</si>
  <si>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</si>
  <si>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</si>
  <si>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</si>
  <si>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</si>
  <si>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</si>
  <si>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</si>
  <si>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</si>
  <si>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</si>
  <si>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</si>
  <si>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</si>
  <si>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</si>
  <si>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</si>
  <si>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5358</t>
  </si>
  <si>
    <t xml:space="preserve">RECIBO - 4 AVENTAIS BORDADOS </t>
  </si>
  <si>
    <t xml:space="preserve">RECIBO DANIEL SILVA</t>
  </si>
  <si>
    <t xml:space="preserve">RECIBO DAVID SILVA</t>
  </si>
  <si>
    <t xml:space="preserve">RECIBO JADSON FERNANDO</t>
  </si>
  <si>
    <t xml:space="preserve">RECIBO NARA VILAR</t>
  </si>
  <si>
    <t xml:space="preserve">RECIBO - IHAN RAMOS</t>
  </si>
  <si>
    <t xml:space="preserve">RECIBO ENDREW GUIMARAES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</si>
  <si>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</si>
  <si>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</si>
  <si>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</si>
  <si>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</si>
  <si>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</si>
  <si>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</si>
  <si>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</si>
  <si>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</si>
  <si>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</si>
  <si>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</si>
  <si>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</si>
  <si>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</si>
  <si>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</si>
  <si>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</si>
  <si>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</si>
  <si>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</si>
  <si>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</si>
  <si>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</si>
  <si>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</si>
  <si>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</si>
  <si>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</si>
  <si>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</si>
  <si>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</si>
  <si>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</si>
  <si>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</si>
  <si>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</si>
  <si>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</si>
  <si>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</si>
  <si>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FEIRA SR RENATO LOJAS POTE LJ MO1-ANDREZA</t>
  </si>
  <si>
    <t xml:space="preserve">NF 5359</t>
  </si>
  <si>
    <t xml:space="preserve">MARMITA</t>
  </si>
  <si>
    <t xml:space="preserve">JOELMA LIMA REF DIA 16/07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</si>
  <si>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</si>
  <si>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</si>
  <si>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</si>
  <si>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</si>
  <si>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</si>
  <si>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</si>
  <si>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</si>
  <si>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</si>
  <si>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</si>
  <si>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</si>
  <si>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</si>
  <si>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</si>
  <si>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</si>
  <si>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</si>
  <si>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</si>
  <si>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</si>
  <si>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</si>
  <si>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</si>
  <si>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</si>
  <si>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</si>
  <si>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</si>
  <si>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</si>
  <si>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</si>
  <si>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</si>
  <si>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</si>
  <si>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</si>
  <si>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</si>
  <si>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</si>
  <si>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</si>
  <si>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</si>
  <si>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</si>
  <si>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32</t>
  </si>
  <si>
    <t xml:space="preserve">NF 5360</t>
  </si>
  <si>
    <t xml:space="preserve">NF 10262 -06/09 MILKA</t>
  </si>
  <si>
    <t xml:space="preserve">NF 20352-2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</si>
  <si>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</si>
  <si>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</si>
  <si>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</si>
  <si>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</si>
  <si>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</si>
  <si>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</si>
  <si>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</si>
  <si>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</si>
  <si>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</si>
  <si>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</si>
  <si>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</si>
  <si>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</si>
  <si>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</si>
  <si>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</si>
  <si>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</si>
  <si>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</si>
  <si>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</si>
  <si>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</si>
  <si>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</si>
  <si>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</si>
  <si>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</si>
  <si>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</si>
  <si>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</si>
  <si>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</si>
  <si>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</si>
  <si>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</si>
  <si>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</si>
  <si>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</si>
  <si>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</si>
  <si>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NF 5361</t>
  </si>
  <si>
    <t xml:space="preserve">RECIBO - COMPRA DE 7,055 KG DE QUEIJO COALHO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</si>
  <si>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</si>
  <si>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</si>
  <si>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</si>
  <si>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</si>
  <si>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</si>
  <si>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</si>
  <si>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</si>
  <si>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</si>
  <si>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</si>
  <si>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</si>
  <si>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</si>
  <si>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</si>
  <si>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</si>
  <si>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</si>
  <si>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</si>
  <si>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</si>
  <si>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</si>
  <si>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</si>
  <si>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</si>
  <si>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</si>
  <si>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</si>
  <si>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</si>
  <si>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</si>
  <si>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</si>
  <si>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</si>
  <si>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</si>
  <si>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</si>
  <si>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</si>
  <si>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</si>
  <si>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</si>
  <si>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</si>
  <si>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</si>
  <si>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</si>
  <si>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</si>
  <si>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</si>
  <si>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</si>
  <si>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</si>
  <si>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</si>
  <si>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</si>
  <si>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</si>
  <si>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</si>
  <si>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5366</t>
  </si>
  <si>
    <t xml:space="preserve">RECIBO - VALE EM DINHEIRO</t>
  </si>
  <si>
    <t xml:space="preserve">RECIBO - 7 TAMBAQUIS PARA ALMOCO</t>
  </si>
  <si>
    <t xml:space="preserve">ANA LAGO REF DIA 17/07</t>
  </si>
  <si>
    <t xml:space="preserve">HORA EXTRA 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</si>
  <si>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</si>
  <si>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</si>
  <si>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</si>
  <si>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</si>
  <si>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</si>
  <si>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</si>
  <si>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</si>
  <si>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</si>
  <si>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NF 14684 - MILKA</t>
  </si>
  <si>
    <t xml:space="preserve">192925187  NF271 COMERCIAL POTIGUAR - MILKA</t>
  </si>
  <si>
    <t xml:space="preserve">NF 742-01 MILKA</t>
  </si>
  <si>
    <t xml:space="preserve">NF 34 - DEBORA</t>
  </si>
  <si>
    <t xml:space="preserve">NF 369 - DEBORA</t>
  </si>
  <si>
    <t xml:space="preserve">NF 1140</t>
  </si>
  <si>
    <t xml:space="preserve">RECIBO - COMPRA DA JANTA DE DOMINGO</t>
  </si>
  <si>
    <t xml:space="preserve">RECIBO - COMPRA DO ALMOCO DE DOMINGO</t>
  </si>
  <si>
    <t xml:space="preserve">WARLEISON NOGUEIRA</t>
  </si>
  <si>
    <t xml:space="preserve">ESTER PIEDADE</t>
  </si>
  <si>
    <t xml:space="preserve">JANTA</t>
  </si>
  <si>
    <t xml:space="preserve">DUAS EXTRAS - MELISSA SANTIAGO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</si>
  <si>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</si>
  <si>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</si>
  <si>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</si>
  <si>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</si>
  <si>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</si>
  <si>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5367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</si>
  <si>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</si>
  <si>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</si>
  <si>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</si>
  <si>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</si>
  <si>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</si>
  <si>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</si>
  <si>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</si>
  <si>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</si>
  <si>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</si>
  <si>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</si>
  <si>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</si>
  <si>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</si>
  <si>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</si>
  <si>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</si>
  <si>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</si>
  <si>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</si>
  <si>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</si>
  <si>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</si>
  <si>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</si>
  <si>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</si>
  <si>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</si>
  <si>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</si>
  <si>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</si>
  <si>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</si>
  <si>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</si>
  <si>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</si>
  <si>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</si>
  <si>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</si>
  <si>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</si>
  <si>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</si>
  <si>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</si>
  <si>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</si>
  <si>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</si>
  <si>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</si>
  <si>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</si>
  <si>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</si>
  <si>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</si>
  <si>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</si>
  <si>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</si>
  <si>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</si>
  <si>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RECIBO - MATERIAL PARA ACOUGUE</t>
  </si>
  <si>
    <t xml:space="preserve">NF 5368</t>
  </si>
  <si>
    <t xml:space="preserve">RECIBO - BANDEJA 8L BRANCO</t>
  </si>
  <si>
    <t xml:space="preserve">NF 413 - R4</t>
  </si>
  <si>
    <t xml:space="preserve">RECIBO - COMPRA DE 7,120 KG DE QUEIJO COALHO</t>
  </si>
  <si>
    <t xml:space="preserve">BANDEJA</t>
  </si>
  <si>
    <t xml:space="preserve">DANIELSILVA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</si>
  <si>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</si>
  <si>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</si>
  <si>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</si>
  <si>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</si>
  <si>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</si>
  <si>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</si>
  <si>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</si>
  <si>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</si>
  <si>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</si>
  <si>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</si>
  <si>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</si>
  <si>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</si>
  <si>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</si>
  <si>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</si>
  <si>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</si>
  <si>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</si>
  <si>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</si>
  <si>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</si>
  <si>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</si>
  <si>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</si>
  <si>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</si>
  <si>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</si>
  <si>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</si>
  <si>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5369</t>
  </si>
  <si>
    <t xml:space="preserve">GRACINEY TEIXEIRA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</si>
  <si>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</si>
  <si>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</si>
  <si>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</si>
  <si>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</si>
  <si>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</si>
  <si>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</si>
  <si>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</si>
  <si>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</si>
  <si>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</si>
  <si>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</si>
  <si>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</si>
  <si>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</si>
  <si>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</si>
  <si>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</si>
  <si>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</si>
  <si>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</si>
  <si>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</si>
  <si>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</si>
  <si>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</si>
  <si>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</si>
  <si>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</si>
  <si>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</si>
  <si>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</si>
  <si>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</si>
  <si>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</si>
  <si>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NF 5370</t>
  </si>
  <si>
    <t xml:space="preserve">RECIBO - FECHADURA DA GAVETA</t>
  </si>
  <si>
    <t xml:space="preserve">CINARA VILLAR</t>
  </si>
  <si>
    <t xml:space="preserve">DESPESA LOJA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</si>
  <si>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</si>
  <si>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</si>
  <si>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</si>
  <si>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</si>
  <si>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</si>
  <si>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</si>
  <si>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</si>
  <si>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</si>
  <si>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</si>
  <si>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</si>
  <si>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</si>
  <si>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</si>
  <si>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</si>
  <si>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</si>
  <si>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</si>
  <si>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</si>
  <si>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</si>
  <si>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</si>
  <si>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</si>
  <si>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</si>
  <si>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</si>
  <si>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</si>
  <si>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</si>
  <si>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</si>
  <si>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5371</t>
  </si>
  <si>
    <t xml:space="preserve">RECIBO - COMPRA DE 8,300 KG DE QUEIJO COALHO</t>
  </si>
  <si>
    <t xml:space="preserve">david silva</t>
  </si>
  <si>
    <t xml:space="preserve">CHARLES DAMASCENO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</si>
  <si>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</si>
  <si>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</si>
  <si>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</si>
  <si>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</si>
  <si>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</si>
  <si>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</si>
  <si>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</si>
  <si>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</si>
  <si>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</si>
  <si>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</si>
  <si>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</si>
  <si>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</si>
  <si>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</si>
  <si>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</si>
  <si>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</si>
  <si>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</si>
  <si>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</si>
  <si>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</si>
  <si>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</si>
  <si>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</si>
  <si>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</si>
  <si>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</si>
  <si>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</si>
  <si>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</si>
  <si>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</si>
  <si>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</si>
  <si>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</si>
  <si>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</si>
  <si>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</si>
  <si>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5372</t>
  </si>
  <si>
    <t xml:space="preserve">RECIBO - COMPRA DE BUCHA </t>
  </si>
  <si>
    <t xml:space="preserve">PITAYA 10 KG </t>
  </si>
  <si>
    <t xml:space="preserve">NF 1036 - DEBORA</t>
  </si>
  <si>
    <t xml:space="preserve">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</si>
  <si>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</si>
  <si>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</si>
  <si>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</si>
  <si>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</si>
  <si>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</si>
  <si>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</si>
  <si>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</si>
  <si>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</si>
  <si>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</si>
  <si>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</si>
  <si>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</si>
  <si>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</si>
  <si>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</si>
  <si>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</si>
  <si>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</si>
  <si>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</si>
  <si>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</si>
  <si>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</si>
  <si>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</si>
  <si>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</si>
  <si>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</si>
  <si>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</si>
  <si>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</si>
  <si>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</si>
  <si>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</si>
  <si>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</si>
  <si>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</si>
  <si>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RECIBO - ALIMENTACAO - JANTA FUNCIONARIOS</t>
  </si>
  <si>
    <t xml:space="preserve">ALMOCO</t>
  </si>
  <si>
    <t xml:space="preserve">CINARA VILAR - 60,00 DIARIA , 10,00 VT </t>
  </si>
  <si>
    <t xml:space="preserve">IHAN RAMOS - REF SEGUNDO TURNO</t>
  </si>
  <si>
    <t xml:space="preserve">IHAN CHRISTIAN - RED TURNO DA MANHÃ</t>
  </si>
  <si>
    <t xml:space="preserve">WARLEY NOGUEIRA</t>
  </si>
  <si>
    <t xml:space="preserve">CARLOS DA SILVA - TURNO DA MANHÃ</t>
  </si>
  <si>
    <t xml:space="preserve">JANTA HELIO FRANCISCO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</si>
  <si>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</si>
  <si>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</si>
  <si>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</si>
  <si>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</si>
  <si>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</si>
  <si>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NF 5373</t>
  </si>
  <si>
    <t xml:space="preserve">RECIBO - GASOLINA MOTO DELIVERY</t>
  </si>
  <si>
    <t xml:space="preserve">RECIBO - SERVICO DE TUBULACAO DE ESGOTO QUE ESTAVA VAZANDO PARA O PET SHOP</t>
  </si>
  <si>
    <t xml:space="preserve">RECIBO - COMPRA DE 7,645 KG DE QUEIJO COALHO</t>
  </si>
  <si>
    <t xml:space="preserve">RECIBO - MATERIAL PARA CONSTRUCAO</t>
  </si>
  <si>
    <t xml:space="preserve">DUAS EXTRAS - JOELMA LIMA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</si>
  <si>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</si>
  <si>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</si>
  <si>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</si>
  <si>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</si>
  <si>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</si>
  <si>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</si>
  <si>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</si>
  <si>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FARINHA 3 IRAMOS / PGTO JULIETE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</si>
  <si>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</si>
  <si>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</si>
  <si>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</si>
  <si>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</si>
  <si>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</si>
  <si>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</si>
  <si>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</si>
  <si>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</si>
  <si>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</si>
  <si>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</si>
  <si>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</si>
  <si>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</si>
  <si>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</si>
  <si>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</si>
  <si>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</si>
  <si>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</si>
  <si>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</si>
  <si>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</si>
  <si>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</si>
  <si>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</si>
  <si>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</si>
  <si>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</si>
  <si>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(Adto) Pag de título:  Forn: 10098-A M A DE LIMA INDUSTRIA E COMERCIO DE PRODUTOS ALIMENTICIOS LTDA. Tit: 1140-01;</t>
  </si>
  <si>
    <t xml:space="preserve">NF 5374</t>
  </si>
  <si>
    <t xml:space="preserve">RECIBO - VALE COMPRAS - JADSON FERNANDO</t>
  </si>
  <si>
    <t xml:space="preserve">JULIO OLIVEIRA - RED DIA 27/07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</si>
  <si>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</si>
  <si>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</si>
  <si>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</si>
  <si>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</si>
  <si>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</si>
  <si>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</si>
  <si>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</si>
  <si>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</si>
  <si>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</si>
  <si>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</si>
  <si>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</si>
  <si>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</si>
  <si>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</si>
  <si>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</si>
  <si>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</si>
  <si>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</si>
  <si>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</si>
  <si>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</si>
  <si>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</si>
  <si>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</si>
  <si>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</si>
  <si>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RECIBO - COMPRA DE DOIS CANOS DE 25MM</t>
  </si>
  <si>
    <t xml:space="preserve">RECIBO - NEY - MATERIAL DE CONSTRUCAO</t>
  </si>
  <si>
    <t xml:space="preserve">JANTA FUNCIONARIO</t>
  </si>
  <si>
    <t xml:space="preserve">RAQUEL DA SILVA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</si>
  <si>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</si>
  <si>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</si>
  <si>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</si>
  <si>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</si>
  <si>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</si>
  <si>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</si>
  <si>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</si>
  <si>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</si>
  <si>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</si>
  <si>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</si>
  <si>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</si>
  <si>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</si>
  <si>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</si>
  <si>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</si>
  <si>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</si>
  <si>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</si>
  <si>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</si>
  <si>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</si>
  <si>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</si>
  <si>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</si>
  <si>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</si>
  <si>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</si>
  <si>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</si>
  <si>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</si>
  <si>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</si>
  <si>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</si>
  <si>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</si>
  <si>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</si>
  <si>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</si>
  <si>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RECIBO - LUIZ CARLOS</t>
  </si>
  <si>
    <t xml:space="preserve">NF 5440</t>
  </si>
  <si>
    <t xml:space="preserve">RECIBO - MATERIAL HIDRAULICO</t>
  </si>
  <si>
    <t xml:space="preserve">GASOLINA PARA COMPRAR MATERIAL</t>
  </si>
  <si>
    <t xml:space="preserve">RAQUEL SILVA</t>
  </si>
  <si>
    <t xml:space="preserve">CARLOS SILVA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</si>
  <si>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</si>
  <si>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</si>
  <si>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</si>
  <si>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</si>
  <si>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</si>
  <si>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</si>
  <si>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</si>
  <si>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</si>
  <si>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</si>
  <si>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</si>
  <si>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</si>
  <si>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</si>
  <si>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</si>
  <si>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</si>
  <si>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</si>
  <si>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</si>
  <si>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</si>
  <si>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</si>
  <si>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</si>
  <si>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</si>
  <si>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</si>
  <si>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</si>
  <si>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</si>
  <si>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</si>
  <si>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</si>
  <si>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</si>
  <si>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</si>
  <si>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</si>
  <si>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</si>
  <si>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</si>
  <si>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</si>
  <si>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</si>
  <si>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</si>
  <si>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</si>
  <si>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5422</t>
  </si>
  <si>
    <t xml:space="preserve">RECIBO - COMPRA DE 10,155 KG DE QUEIJO COALHO</t>
  </si>
  <si>
    <t xml:space="preserve">NF 392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</si>
  <si>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</si>
  <si>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</si>
  <si>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</si>
  <si>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</si>
  <si>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</si>
  <si>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</si>
  <si>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</si>
  <si>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</si>
  <si>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</si>
  <si>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</si>
  <si>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</si>
  <si>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</si>
  <si>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</si>
  <si>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</si>
  <si>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</si>
  <si>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</si>
  <si>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</si>
  <si>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</si>
  <si>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</si>
  <si>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</si>
  <si>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</si>
  <si>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</si>
  <si>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</si>
  <si>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</si>
  <si>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</si>
  <si>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</si>
  <si>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</si>
  <si>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</si>
  <si>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</si>
  <si>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</si>
  <si>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</si>
  <si>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</si>
  <si>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</si>
  <si>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</si>
  <si>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</si>
  <si>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</si>
  <si>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</si>
  <si>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</si>
  <si>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</si>
  <si>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</si>
  <si>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</si>
  <si>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</si>
  <si>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392 - O "P" FOI ARREDONDADO E PAGO AO FORNECEDOR R$145,00. IRÁ TER R$0,75 A MENOS EM DINHEIRO - DEBORA</t>
  </si>
  <si>
    <t xml:space="preserve">NF 5442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</si>
  <si>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</si>
  <si>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</si>
  <si>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</si>
  <si>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</si>
  <si>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</si>
  <si>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</si>
  <si>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</si>
  <si>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</si>
  <si>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</si>
  <si>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</si>
  <si>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</si>
  <si>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</si>
  <si>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</si>
  <si>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</si>
  <si>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</si>
  <si>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</si>
  <si>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</si>
  <si>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5443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</si>
  <si>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</si>
  <si>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</si>
  <si>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</si>
  <si>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</si>
  <si>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</si>
  <si>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NF281541-2 USO E CONSUMO PADARIA/ MARGARINA 15KG - MILKA</t>
  </si>
  <si>
    <t xml:space="preserve">NF 308176 - MILKA</t>
  </si>
  <si>
    <t xml:space="preserve">NF 1249231-1/3 MILKA</t>
  </si>
  <si>
    <t xml:space="preserve">NF 567587 -02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</si>
  <si>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</si>
  <si>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</si>
  <si>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</si>
  <si>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</si>
  <si>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</si>
  <si>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</si>
  <si>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</si>
  <si>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</si>
  <si>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</si>
  <si>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</si>
  <si>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</si>
  <si>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</si>
  <si>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</si>
  <si>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</si>
  <si>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</si>
  <si>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</si>
  <si>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</si>
  <si>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</si>
  <si>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</si>
  <si>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COMPRA DE 9,880 KG DE QUEIJO COALHO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</si>
  <si>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</si>
  <si>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</si>
  <si>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</si>
  <si>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</si>
  <si>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</si>
  <si>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</si>
  <si>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</si>
  <si>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</si>
  <si>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</si>
  <si>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</si>
  <si>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</si>
  <si>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</si>
  <si>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</si>
  <si>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</si>
  <si>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</si>
  <si>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</si>
  <si>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</si>
  <si>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</si>
  <si>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</si>
  <si>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</si>
  <si>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</si>
  <si>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</si>
  <si>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</si>
  <si>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</si>
  <si>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</si>
  <si>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</si>
  <si>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</si>
  <si>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</si>
  <si>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</si>
  <si>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</si>
  <si>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</si>
  <si>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</si>
  <si>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</si>
  <si>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</si>
  <si>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</si>
  <si>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</si>
  <si>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</si>
  <si>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</si>
  <si>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5444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</si>
  <si>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</si>
  <si>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</si>
  <si>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</si>
  <si>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</si>
  <si>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</si>
  <si>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</si>
  <si>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</si>
  <si>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</si>
  <si>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</si>
  <si>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</si>
  <si>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</si>
  <si>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</si>
  <si>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</si>
  <si>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</si>
  <si>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</si>
  <si>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</si>
  <si>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</si>
  <si>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</si>
  <si>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</si>
  <si>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</si>
  <si>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</si>
  <si>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</si>
  <si>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</si>
  <si>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</si>
  <si>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</si>
  <si>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</si>
  <si>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</si>
  <si>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</si>
  <si>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</si>
  <si>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ADIANTAMENTO A EMPREGADOS</t>
  </si>
  <si>
    <t xml:space="preserve">SAL NEGATIVO 07/26 REF. ADTO. FUNCIONARIO  KEILA CRISTINA DE LIMA</t>
  </si>
  <si>
    <t xml:space="preserve">SAL NEGATIVO 07/26 REF. ADTO. FUNCIONARIO  LUIS CARLOS DA SILVA CHAV</t>
  </si>
  <si>
    <t xml:space="preserve">SAL NEGATIVO 07/26 REF. ADTO. FUNCIONARIO  ANDERSON SILVA - BOY</t>
  </si>
  <si>
    <t xml:space="preserve">NF 5457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</si>
  <si>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</si>
  <si>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</si>
  <si>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</si>
  <si>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</si>
  <si>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</si>
  <si>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</si>
  <si>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</si>
  <si>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</si>
  <si>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</si>
  <si>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</si>
  <si>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</si>
  <si>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</si>
  <si>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</si>
  <si>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</si>
  <si>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</si>
  <si>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</si>
  <si>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</si>
  <si>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</si>
  <si>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</si>
  <si>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</si>
  <si>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</si>
  <si>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</si>
  <si>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</si>
  <si>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</si>
  <si>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</si>
  <si>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</si>
  <si>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</si>
  <si>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</si>
  <si>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</si>
  <si>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</si>
  <si>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</si>
  <si>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</si>
  <si>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</si>
  <si>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</si>
  <si>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</si>
  <si>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5459</t>
  </si>
  <si>
    <t xml:space="preserve">COMPRA DE 5,534 KG DE QUEIJO COALHO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</si>
  <si>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</si>
  <si>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</si>
  <si>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</si>
  <si>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</si>
  <si>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</si>
  <si>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</si>
  <si>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</si>
  <si>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</si>
  <si>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</si>
  <si>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</si>
  <si>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</si>
  <si>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</si>
  <si>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</si>
  <si>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</si>
  <si>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</si>
  <si>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</si>
  <si>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</si>
  <si>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</si>
  <si>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</si>
  <si>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</si>
  <si>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</si>
  <si>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</si>
  <si>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</si>
  <si>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</si>
  <si>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</si>
  <si>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</si>
  <si>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</si>
  <si>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</si>
  <si>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</si>
  <si>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</si>
  <si>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</si>
  <si>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</si>
  <si>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</si>
  <si>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</si>
  <si>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5458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</si>
  <si>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</si>
  <si>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</si>
  <si>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</si>
  <si>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</si>
  <si>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</si>
  <si>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</si>
  <si>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</si>
  <si>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COMPRA DE ALMOCO DE DOMINGO</t>
  </si>
  <si>
    <t xml:space="preserve">COMPRA DE JANTA DE DOMINGO</t>
  </si>
  <si>
    <t xml:space="preserve">NF 34300-3 MILKA</t>
  </si>
  <si>
    <t xml:space="preserve">NF 707 -04 MILKA</t>
  </si>
  <si>
    <t xml:space="preserve">PARC CARTAO SANT 1 VELHO 22/07 REF. ADTO. FUNCIONARIO  ANDERSON SILVA - BOY</t>
  </si>
  <si>
    <t xml:space="preserve">PARC 01/03 COMPRA 01/06 REF. ADTO. FUNCIONARIO  ANDERSON SILVA - BOY</t>
  </si>
  <si>
    <t xml:space="preserve">NF 5475</t>
  </si>
  <si>
    <t xml:space="preserve">COMPRA DE 2 IGATE E TORNEIRA</t>
  </si>
  <si>
    <t xml:space="preserve">GASOLINA PARA COMPRA DE MATERIAIS + NF 109236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</si>
  <si>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</si>
  <si>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</si>
  <si>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</si>
  <si>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</si>
  <si>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</si>
  <si>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</si>
  <si>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</si>
  <si>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</si>
  <si>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</si>
  <si>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</si>
  <si>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</si>
  <si>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</si>
  <si>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</si>
  <si>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</si>
  <si>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</si>
  <si>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</si>
  <si>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</si>
  <si>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</si>
  <si>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</si>
  <si>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</si>
  <si>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</si>
  <si>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</si>
  <si>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</si>
  <si>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</si>
  <si>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</si>
  <si>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</si>
  <si>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</si>
  <si>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</si>
  <si>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</si>
  <si>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</si>
  <si>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</si>
  <si>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</si>
  <si>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</si>
  <si>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</si>
  <si>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</si>
  <si>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</si>
  <si>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</si>
  <si>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</si>
  <si>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</si>
  <si>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</si>
  <si>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</si>
  <si>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</si>
  <si>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</si>
  <si>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</si>
  <si>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</si>
  <si>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</si>
  <si>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</si>
  <si>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</si>
  <si>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</si>
  <si>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</si>
  <si>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</si>
  <si>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</si>
  <si>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</si>
  <si>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</si>
  <si>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</si>
  <si>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</si>
  <si>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</si>
  <si>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</si>
  <si>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</si>
  <si>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</si>
  <si>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</si>
  <si>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</si>
  <si>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</si>
  <si>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</si>
  <si>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</si>
  <si>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</si>
  <si>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</si>
  <si>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</si>
  <si>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</si>
  <si>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</si>
  <si>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</si>
  <si>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</si>
  <si>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</si>
  <si>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</si>
  <si>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</si>
  <si>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</si>
  <si>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</si>
  <si>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</si>
  <si>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</si>
  <si>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</si>
  <si>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</si>
  <si>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</si>
  <si>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NF 5476</t>
  </si>
  <si>
    <t xml:space="preserve">COMPRA DE 4,550 KG DE QUEIJO COALHO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</si>
  <si>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</si>
  <si>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</si>
  <si>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</si>
  <si>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</si>
  <si>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</si>
  <si>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</si>
  <si>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</si>
  <si>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</si>
  <si>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</si>
  <si>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</si>
  <si>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</si>
  <si>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</si>
  <si>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</si>
  <si>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</si>
  <si>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</si>
  <si>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</si>
  <si>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</si>
  <si>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</si>
  <si>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5477</t>
  </si>
  <si>
    <t xml:space="preserve">TROCA DA BORRACHA DA CAMARA DO ACOUGUE (PORTA)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</si>
  <si>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</si>
  <si>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</si>
  <si>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</si>
  <si>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</si>
  <si>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</si>
  <si>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</si>
  <si>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</si>
  <si>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</si>
  <si>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</si>
  <si>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</si>
  <si>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</si>
  <si>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</si>
  <si>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</si>
  <si>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</si>
  <si>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</si>
  <si>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</si>
  <si>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</si>
  <si>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</si>
  <si>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</si>
  <si>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</si>
  <si>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</si>
  <si>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</si>
  <si>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</si>
  <si>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</si>
  <si>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</si>
  <si>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</si>
  <si>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</si>
  <si>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COMPRA DE METALON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</si>
  <si>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</si>
  <si>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</si>
  <si>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</si>
  <si>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</si>
  <si>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</si>
  <si>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</si>
  <si>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</si>
  <si>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</si>
  <si>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</si>
  <si>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</si>
  <si>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</si>
  <si>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</si>
  <si>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</si>
  <si>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</si>
  <si>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</si>
  <si>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</si>
  <si>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</si>
  <si>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</si>
  <si>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</si>
  <si>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</si>
  <si>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</si>
  <si>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</si>
  <si>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</si>
  <si>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</si>
  <si>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</si>
  <si>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</si>
  <si>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</si>
  <si>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</si>
  <si>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</si>
  <si>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</si>
  <si>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</si>
  <si>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</si>
  <si>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</si>
  <si>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</si>
  <si>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</si>
  <si>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</si>
  <si>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</si>
  <si>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</si>
  <si>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</si>
  <si>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</si>
  <si>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</si>
  <si>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</si>
  <si>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</si>
  <si>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</si>
  <si>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</si>
  <si>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</si>
  <si>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</si>
  <si>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PARC 7/12 REF. ADTO. FUNCIONARIO  ANDERSON SILVA - BOY</t>
  </si>
  <si>
    <t xml:space="preserve">COMPRA DE 5,391 KG DE QUEIJO COALHO</t>
  </si>
  <si>
    <t xml:space="preserve">RECIBO - SERVICOS REALIZADOS NA LOJA E PADARIA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</si>
  <si>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</si>
  <si>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</si>
  <si>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</si>
  <si>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</si>
  <si>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</si>
  <si>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</si>
  <si>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</si>
  <si>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</si>
  <si>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</si>
  <si>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</si>
  <si>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</si>
  <si>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</si>
  <si>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</si>
  <si>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</si>
  <si>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</si>
  <si>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</si>
  <si>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</si>
  <si>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</si>
  <si>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</si>
  <si>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</si>
  <si>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</si>
  <si>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</si>
  <si>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</si>
  <si>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</si>
  <si>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</si>
  <si>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</si>
  <si>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</si>
  <si>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</si>
  <si>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</si>
  <si>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</si>
  <si>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</si>
  <si>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</si>
  <si>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</si>
  <si>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</si>
  <si>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</si>
  <si>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</si>
  <si>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REF. ADTO. FUNCIONARIO 08/08  KEILA CRISTINA DE LIMA</t>
  </si>
  <si>
    <t xml:space="preserve">NF 5498</t>
  </si>
  <si>
    <t xml:space="preserve">NF 417</t>
  </si>
  <si>
    <t xml:space="preserve">RECIBO - TROCA DE CONTROLE DE TEMPERATURA DA MINI CAMARA DO ACOUGUE</t>
  </si>
  <si>
    <t xml:space="preserve">RECIBO - RENATO PRIMEIRA QUINZENA DE AGOSTO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</si>
  <si>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</si>
  <si>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</si>
  <si>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</si>
  <si>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</si>
  <si>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</si>
  <si>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</si>
  <si>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</si>
  <si>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</si>
  <si>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</si>
  <si>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</si>
  <si>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</si>
  <si>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</si>
  <si>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</si>
  <si>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</si>
  <si>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</si>
  <si>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</si>
  <si>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NF 5516</t>
  </si>
  <si>
    <t xml:space="preserve">GASOLINA DELIVERY  MOTO BOY</t>
  </si>
  <si>
    <t xml:space="preserve">RECIBO - COMPRA DE 6,540 KG DE QUEIJO COALHO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</si>
  <si>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</si>
  <si>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</si>
  <si>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</si>
  <si>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</si>
  <si>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</si>
  <si>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</si>
  <si>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</si>
  <si>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</si>
  <si>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</si>
  <si>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</si>
  <si>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</si>
  <si>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</si>
  <si>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</si>
  <si>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</si>
  <si>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</si>
  <si>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</si>
  <si>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</si>
  <si>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</si>
  <si>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</si>
  <si>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</si>
  <si>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BANCO DA AMAZONIA</t>
  </si>
  <si>
    <t xml:space="preserve">COBERTURA DE CONTA - BASA MO1 - KEILA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</si>
  <si>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</si>
  <si>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</si>
  <si>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</si>
  <si>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</si>
  <si>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</si>
  <si>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</si>
  <si>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</si>
  <si>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</si>
  <si>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</si>
  <si>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</si>
  <si>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</si>
  <si>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</si>
  <si>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</si>
  <si>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</si>
  <si>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</si>
  <si>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</si>
  <si>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</si>
  <si>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</si>
  <si>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</si>
  <si>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</si>
  <si>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</si>
  <si>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</si>
  <si>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</si>
  <si>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</si>
  <si>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</si>
  <si>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</si>
  <si>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</si>
  <si>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</si>
  <si>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</si>
  <si>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</si>
  <si>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</si>
  <si>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</si>
  <si>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</si>
  <si>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</si>
  <si>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</si>
  <si>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</si>
  <si>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</si>
  <si>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</si>
  <si>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</si>
  <si>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</si>
  <si>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</si>
  <si>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</si>
  <si>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</si>
  <si>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</si>
  <si>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</si>
  <si>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</si>
  <si>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</si>
  <si>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</si>
  <si>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</si>
  <si>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</si>
  <si>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197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</si>
  <si>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</si>
  <si>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</si>
  <si>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</si>
  <si>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</si>
  <si>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</si>
  <si>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</si>
  <si>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</si>
  <si>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</si>
  <si>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</si>
  <si>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</si>
  <si>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</si>
  <si>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</si>
  <si>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</si>
  <si>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</si>
  <si>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</si>
  <si>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506570-01 DISMELO -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</si>
  <si>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</si>
  <si>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</si>
  <si>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</si>
  <si>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</si>
  <si>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</si>
  <si>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</si>
  <si>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</si>
  <si>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</si>
  <si>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</si>
  <si>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</si>
  <si>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</si>
  <si>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</si>
  <si>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</si>
  <si>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</si>
  <si>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</si>
  <si>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</si>
  <si>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</si>
  <si>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</si>
  <si>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</si>
  <si>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</si>
  <si>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5545</t>
  </si>
  <si>
    <t xml:space="preserve">COMPRA DE 5,964 KG DE QUEIJO COALHO</t>
  </si>
  <si>
    <t xml:space="preserve">TROCA DO VIDRO DO BALCAO DE ACOUGUE</t>
  </si>
  <si>
    <t xml:space="preserve">NF 422 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</si>
  <si>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</si>
  <si>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</si>
  <si>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</si>
  <si>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</si>
  <si>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</si>
  <si>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</si>
  <si>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</si>
  <si>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</si>
  <si>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</si>
  <si>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</si>
  <si>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</si>
  <si>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</si>
  <si>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</si>
  <si>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</si>
  <si>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</si>
  <si>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</si>
  <si>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</si>
  <si>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</si>
  <si>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</si>
  <si>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</si>
  <si>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</si>
  <si>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</si>
  <si>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</si>
  <si>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</si>
  <si>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</si>
  <si>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</si>
  <si>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PREST SERV  LACRE CADEADO TECLADO BALANCA ACOU  </t>
  </si>
  <si>
    <t xml:space="preserve">NF 764 - MILKA</t>
  </si>
  <si>
    <t xml:space="preserve">NF 411 - DEBORA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</si>
  <si>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</si>
  <si>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</si>
  <si>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</si>
  <si>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</si>
  <si>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5556</t>
  </si>
  <si>
    <t xml:space="preserve">RECIBO - NF 515 DANGELO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</si>
  <si>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</si>
  <si>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</si>
  <si>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</si>
  <si>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</si>
  <si>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</si>
  <si>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</si>
  <si>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</si>
  <si>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</si>
  <si>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</si>
  <si>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</si>
  <si>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</si>
  <si>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</si>
  <si>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5557</t>
  </si>
  <si>
    <t xml:space="preserve">COMPRA DE 7,330 KG DE QUEJO COALHO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</si>
  <si>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</si>
  <si>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</si>
  <si>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</si>
  <si>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</si>
  <si>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</si>
  <si>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</si>
  <si>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</si>
  <si>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</si>
  <si>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</si>
  <si>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</si>
  <si>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</si>
  <si>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</si>
  <si>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</si>
  <si>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</si>
  <si>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282949-2  CREME DE CONF./COCO RALADO EM FLOCOS/MARGARINA - MILKA</t>
  </si>
  <si>
    <t xml:space="preserve">NF 3234290-1 MILKA</t>
  </si>
  <si>
    <t xml:space="preserve">M. J. M. DE S. ALMEIDA LTDA</t>
  </si>
  <si>
    <t xml:space="preserve">NF 381 -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</si>
  <si>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</si>
  <si>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</si>
  <si>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</si>
  <si>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</si>
  <si>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</si>
  <si>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</si>
  <si>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</si>
  <si>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</si>
  <si>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</si>
  <si>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</si>
  <si>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</si>
  <si>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</si>
  <si>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</si>
  <si>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</si>
  <si>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</si>
  <si>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</si>
  <si>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</si>
  <si>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</si>
  <si>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</si>
  <si>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</si>
  <si>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</si>
  <si>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</si>
  <si>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</si>
  <si>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</si>
  <si>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</si>
  <si>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</si>
  <si>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</si>
  <si>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</si>
  <si>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</si>
  <si>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</si>
  <si>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</si>
  <si>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</si>
  <si>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</si>
  <si>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</si>
  <si>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</si>
  <si>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</si>
  <si>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</si>
  <si>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</si>
  <si>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</si>
  <si>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</si>
  <si>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</si>
  <si>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</si>
  <si>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</si>
  <si>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</si>
  <si>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</si>
  <si>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</si>
  <si>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</si>
  <si>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</si>
  <si>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</si>
  <si>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</si>
  <si>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</si>
  <si>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</si>
  <si>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</si>
  <si>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</si>
  <si>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</si>
  <si>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</si>
  <si>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</si>
  <si>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</si>
  <si>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</si>
  <si>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</si>
  <si>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</si>
  <si>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</si>
  <si>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</si>
  <si>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</si>
  <si>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</si>
  <si>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</si>
  <si>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</si>
  <si>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</si>
  <si>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</si>
  <si>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</si>
  <si>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</si>
  <si>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</si>
  <si>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</si>
  <si>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</si>
  <si>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</si>
  <si>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</si>
  <si>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</si>
  <si>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</si>
  <si>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</si>
  <si>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</si>
  <si>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</si>
  <si>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</si>
  <si>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</si>
  <si>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</si>
  <si>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</si>
  <si>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</si>
  <si>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</si>
  <si>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</si>
  <si>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</si>
  <si>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</si>
  <si>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</si>
  <si>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</si>
  <si>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</si>
  <si>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</si>
  <si>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</si>
  <si>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</si>
  <si>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</si>
  <si>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</si>
  <si>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</si>
  <si>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</si>
  <si>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</si>
  <si>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</si>
  <si>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COMPRA DE 5,572 KG DE QUEIJO COALHO</t>
  </si>
  <si>
    <t xml:space="preserve">NF 422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</si>
  <si>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</si>
  <si>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</si>
  <si>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</si>
  <si>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</si>
  <si>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</si>
  <si>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</si>
  <si>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</si>
  <si>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</si>
  <si>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</si>
  <si>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</si>
  <si>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</si>
  <si>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</si>
  <si>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</si>
  <si>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</si>
  <si>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</si>
  <si>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</si>
  <si>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</si>
  <si>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</si>
  <si>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</si>
  <si>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</si>
  <si>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</si>
  <si>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</si>
  <si>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</si>
  <si>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</si>
  <si>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</si>
  <si>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</si>
  <si>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</si>
  <si>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</si>
  <si>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5593</t>
  </si>
  <si>
    <t xml:space="preserve">NF 608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</si>
  <si>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</si>
  <si>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</si>
  <si>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</si>
  <si>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</si>
  <si>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</si>
  <si>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</si>
  <si>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</si>
  <si>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</si>
  <si>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</si>
  <si>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</si>
  <si>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</si>
  <si>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</si>
  <si>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</si>
  <si>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</si>
  <si>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</si>
  <si>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</si>
  <si>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</si>
  <si>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</si>
  <si>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</si>
  <si>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</si>
  <si>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</si>
  <si>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</si>
  <si>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</si>
  <si>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</si>
  <si>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</si>
  <si>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</si>
  <si>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</si>
  <si>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</si>
  <si>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</si>
  <si>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</si>
  <si>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</si>
  <si>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</si>
  <si>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</si>
  <si>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</si>
  <si>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</si>
  <si>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</si>
  <si>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</si>
  <si>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</si>
  <si>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</si>
  <si>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</si>
  <si>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</si>
  <si>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</si>
  <si>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</si>
  <si>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</si>
  <si>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</si>
  <si>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</si>
  <si>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</si>
  <si>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</si>
  <si>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</si>
  <si>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</si>
  <si>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</si>
  <si>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</si>
  <si>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</si>
  <si>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</si>
  <si>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</si>
  <si>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</si>
  <si>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</si>
  <si>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</si>
  <si>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</si>
  <si>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</si>
  <si>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</si>
  <si>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</si>
  <si>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</si>
  <si>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</si>
  <si>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</si>
  <si>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</si>
  <si>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</si>
  <si>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3 CXS DE BANANA PACOVAN - FEIRA SR RENATO - DEBORA</t>
  </si>
  <si>
    <t xml:space="preserve">NF 608 - DEBORA</t>
  </si>
  <si>
    <t xml:space="preserve">ferias paulo pensao alimentica-andreza</t>
  </si>
  <si>
    <t xml:space="preserve">pl neila</t>
  </si>
  <si>
    <t xml:space="preserve">NF 422 - DEBORA</t>
  </si>
  <si>
    <t xml:space="preserve">NF 550 - DEBORA</t>
  </si>
  <si>
    <t xml:space="preserve">NF 236 - DEBORA</t>
  </si>
  <si>
    <t xml:space="preserve">NF 5611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</si>
  <si>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</si>
  <si>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</si>
  <si>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</si>
  <si>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</si>
  <si>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</si>
  <si>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</si>
  <si>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</si>
  <si>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</si>
  <si>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</si>
  <si>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</si>
  <si>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</si>
  <si>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</si>
  <si>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</si>
  <si>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</si>
  <si>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</si>
  <si>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</si>
  <si>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</si>
  <si>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1416 CASA ITALIA - MILKA</t>
  </si>
  <si>
    <t xml:space="preserve">NF 91669</t>
  </si>
  <si>
    <t xml:space="preserve">NF 3222 / PADARIA - MILKA</t>
  </si>
  <si>
    <t xml:space="preserve">NF 626 BLOOM - MILKA</t>
  </si>
  <si>
    <t xml:space="preserve">PAG VALE TRANSPORTE ESCRITORIO  09/26 </t>
  </si>
  <si>
    <t xml:space="preserve">PAG VALE TRANSPORTE  MO1 09/26 </t>
  </si>
  <si>
    <t xml:space="preserve">PL NEILA E RENATO VALE TRANSP ARLETE 09/26</t>
  </si>
  <si>
    <t xml:space="preserve">OUTROS - PL NEILA</t>
  </si>
  <si>
    <t xml:space="preserve">FEIRA SR RENATO - PGTO POTE, CAIXA GERAL - DEBORA</t>
  </si>
  <si>
    <t xml:space="preserve">NF 5612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</si>
  <si>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</si>
  <si>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</si>
  <si>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</si>
  <si>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</si>
  <si>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</si>
  <si>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</si>
  <si>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</si>
  <si>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</si>
  <si>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</si>
  <si>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</si>
  <si>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</si>
  <si>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</si>
  <si>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</si>
  <si>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</si>
  <si>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</si>
  <si>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</si>
  <si>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</si>
  <si>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</si>
  <si>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</si>
  <si>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</si>
  <si>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</si>
  <si>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</si>
  <si>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</si>
  <si>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</si>
  <si>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15224 - DEBORA</t>
  </si>
  <si>
    <t xml:space="preserve">ssd pc casa neila - despesa</t>
  </si>
  <si>
    <t xml:space="preserve">NF 11002-05/07 MILKA </t>
  </si>
  <si>
    <t xml:space="preserve">NF 195281-3 MILKA</t>
  </si>
  <si>
    <t xml:space="preserve">NF 2307727-3 MILKA</t>
  </si>
  <si>
    <t xml:space="preserve">NF 1706774-3 C/DESCONTO NO BOLETO -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</si>
  <si>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</si>
  <si>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</si>
  <si>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</si>
  <si>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</si>
  <si>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</si>
  <si>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</si>
  <si>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</si>
  <si>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</si>
  <si>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</si>
  <si>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</si>
  <si>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</si>
  <si>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</si>
  <si>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</si>
  <si>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</si>
  <si>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</si>
  <si>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</si>
  <si>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</si>
  <si>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</si>
  <si>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</si>
  <si>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</si>
  <si>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</si>
  <si>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11639-1 MILKA</t>
  </si>
  <si>
    <t xml:space="preserve">NF 632 BLOOM - MILKA</t>
  </si>
  <si>
    <t xml:space="preserve">NF 779 - MILKA</t>
  </si>
  <si>
    <t xml:space="preserve">ACAI DE ANORI DIA 01/09 - DEBORA</t>
  </si>
  <si>
    <t xml:space="preserve">ACAI DE ANORI DIA 02/09 - DEBORA</t>
  </si>
  <si>
    <t xml:space="preserve">NF 561 - DEBORA</t>
  </si>
  <si>
    <t xml:space="preserve">NF 246 - DEBORA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</si>
  <si>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</si>
  <si>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</si>
  <si>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</si>
  <si>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</si>
  <si>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</si>
  <si>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</si>
  <si>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</si>
  <si>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</si>
  <si>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</si>
  <si>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</si>
  <si>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</si>
  <si>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</si>
  <si>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</si>
  <si>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</si>
  <si>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</si>
  <si>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</si>
  <si>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</si>
  <si>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</si>
  <si>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</si>
  <si>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</si>
  <si>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</si>
  <si>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</si>
  <si>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NF 8725 SACO P/LIXO TRANPARENTE 200L - MILKA</t>
  </si>
  <si>
    <t xml:space="preserve">NF 781 -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</si>
  <si>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</si>
  <si>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</si>
  <si>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</si>
  <si>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</si>
  <si>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</si>
  <si>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</si>
  <si>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</si>
  <si>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</si>
  <si>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</si>
  <si>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3831 SANTO PAO - MILKA</t>
  </si>
  <si>
    <t xml:space="preserve">NF 4494 BODEGA DO PAO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</si>
  <si>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</si>
  <si>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</si>
  <si>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</si>
  <si>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</si>
  <si>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</si>
  <si>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</si>
  <si>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</si>
  <si>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</si>
  <si>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</si>
  <si>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</si>
  <si>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</si>
  <si>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</si>
  <si>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</si>
  <si>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</si>
  <si>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</si>
  <si>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195799 -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</si>
  <si>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</si>
  <si>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</si>
  <si>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</si>
  <si>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</si>
  <si>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764-2 MILKA</t>
  </si>
  <si>
    <t xml:space="preserve">NF 44749 - MILKA</t>
  </si>
  <si>
    <t xml:space="preserve">NF15226 - MILKA</t>
  </si>
  <si>
    <t xml:space="preserve">NF 4502 BODEGA DO PAO - MILKA</t>
  </si>
  <si>
    <t xml:space="preserve">NF 284357-1 MARGARINA MEDALHA 15KG /PADARIA -  MILKA</t>
  </si>
  <si>
    <t xml:space="preserve">NF 15318 AMAZONGURT - MILKA</t>
  </si>
  <si>
    <t xml:space="preserve">NF 788 -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</si>
  <si>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</si>
  <si>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</si>
  <si>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</si>
  <si>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</si>
  <si>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</si>
  <si>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</si>
  <si>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</si>
  <si>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</si>
  <si>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</si>
  <si>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</si>
  <si>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</si>
  <si>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</si>
  <si>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</si>
  <si>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</si>
  <si>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</si>
  <si>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</si>
  <si>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</si>
  <si>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</si>
  <si>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</si>
  <si>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</si>
  <si>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</si>
  <si>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</si>
  <si>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</si>
  <si>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15234 - MILKA</t>
  </si>
  <si>
    <t xml:space="preserve">NF 983830 - MILKA</t>
  </si>
  <si>
    <t xml:space="preserve">NF 11639-2 MILKA</t>
  </si>
  <si>
    <t xml:space="preserve">NF 32178 - MILKA</t>
  </si>
  <si>
    <t xml:space="preserve">NF 10677 - MILKA</t>
  </si>
  <si>
    <t xml:space="preserve">NF 1039684 - MILKA</t>
  </si>
  <si>
    <t xml:space="preserve">NF 230161 - MILKA</t>
  </si>
  <si>
    <t xml:space="preserve">NF 47142 - MILKA</t>
  </si>
  <si>
    <t xml:space="preserve">NF 3849 SANTOPAO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</si>
  <si>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</si>
  <si>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</si>
  <si>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</si>
  <si>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</si>
  <si>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</si>
  <si>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</si>
  <si>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</si>
  <si>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</si>
  <si>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</si>
  <si>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</si>
  <si>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</si>
  <si>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</si>
  <si>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</si>
  <si>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</si>
  <si>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</si>
  <si>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</si>
  <si>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</si>
  <si>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</si>
  <si>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</si>
  <si>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</si>
  <si>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NF 15247 - MILKA</t>
  </si>
  <si>
    <t xml:space="preserve">NF 32872 - MILKA</t>
  </si>
  <si>
    <t xml:space="preserve">NF 32873 - MILKA</t>
  </si>
  <si>
    <t xml:space="preserve">NF 450846 -1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</si>
  <si>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</si>
  <si>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</si>
  <si>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</si>
  <si>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</si>
  <si>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</si>
  <si>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</si>
  <si>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</si>
  <si>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</si>
  <si>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</si>
  <si>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</si>
  <si>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</si>
  <si>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</si>
  <si>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</si>
  <si>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</si>
  <si>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</si>
  <si>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</si>
  <si>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</si>
  <si>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</si>
  <si>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</si>
  <si>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</si>
  <si>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</si>
  <si>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</si>
  <si>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</si>
  <si>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</si>
  <si>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</si>
  <si>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</si>
  <si>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</si>
  <si>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</si>
  <si>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</si>
  <si>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</si>
  <si>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</si>
  <si>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</si>
  <si>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</si>
  <si>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</si>
  <si>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</si>
  <si>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</si>
  <si>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</si>
  <si>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</si>
  <si>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</si>
  <si>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</si>
  <si>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</si>
  <si>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</si>
  <si>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</si>
  <si>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</si>
  <si>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</si>
  <si>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</si>
  <si>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</si>
  <si>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</si>
  <si>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</si>
  <si>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</si>
  <si>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</si>
  <si>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</si>
  <si>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</si>
  <si>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</si>
  <si>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</si>
  <si>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45228 - MILKA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</si>
  <si>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</si>
  <si>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</si>
  <si>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</si>
  <si>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</si>
  <si>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</si>
  <si>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</si>
  <si>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</si>
  <si>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</si>
  <si>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</si>
  <si>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</si>
  <si>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</si>
  <si>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</si>
  <si>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</si>
  <si>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</si>
  <si>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</si>
  <si>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</si>
  <si>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</si>
  <si>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</si>
  <si>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</si>
  <si>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</si>
  <si>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</si>
  <si>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</si>
  <si>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</si>
  <si>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</si>
  <si>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</si>
  <si>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</si>
  <si>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</si>
  <si>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</si>
  <si>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</si>
  <si>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NF 284357-2 MARGARINA MEDALHA 15KG /PADARIA -  MILKA</t>
  </si>
  <si>
    <t xml:space="preserve">NF 45382 -MILKA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</si>
  <si>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</si>
  <si>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</si>
  <si>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</si>
  <si>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</si>
  <si>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</si>
  <si>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</si>
  <si>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</si>
  <si>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</si>
  <si>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</si>
  <si>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</si>
  <si>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</si>
  <si>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</si>
  <si>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983831 - MILKA</t>
  </si>
  <si>
    <t xml:space="preserve">NF 37655 - MILKA</t>
  </si>
  <si>
    <t xml:space="preserve">NF 1674761 - DEBORA</t>
  </si>
  <si>
    <t xml:space="preserve">NF 319952-1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</si>
  <si>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</si>
  <si>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</si>
  <si>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</si>
  <si>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</si>
  <si>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</si>
  <si>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</si>
  <si>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</si>
  <si>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</si>
  <si>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</si>
  <si>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</si>
  <si>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</si>
  <si>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</si>
  <si>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</si>
  <si>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</si>
  <si>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</si>
  <si>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</si>
  <si>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</si>
  <si>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</si>
  <si>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</si>
  <si>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</si>
  <si>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NF 450846 -2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</si>
  <si>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</si>
  <si>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</si>
  <si>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</si>
  <si>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</si>
  <si>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</si>
  <si>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</si>
  <si>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</si>
  <si>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</si>
  <si>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</si>
  <si>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</si>
  <si>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</si>
  <si>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</si>
  <si>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</si>
  <si>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</si>
  <si>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</si>
  <si>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</si>
  <si>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</si>
  <si>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312938 -1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</si>
  <si>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</si>
  <si>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</si>
  <si>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</si>
  <si>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</si>
  <si>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</si>
  <si>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</si>
  <si>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</si>
  <si>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NF 1720336 -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</si>
  <si>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</si>
  <si>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</si>
  <si>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</si>
  <si>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</si>
  <si>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</si>
  <si>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</si>
  <si>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</si>
  <si>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</si>
  <si>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</si>
  <si>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</si>
  <si>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</si>
  <si>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</si>
  <si>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</si>
  <si>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</si>
  <si>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</si>
  <si>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</si>
  <si>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</si>
  <si>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</si>
  <si>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NF 3643 COMPRA DE BOBINA /SACOLA - MILKA</t>
  </si>
  <si>
    <t xml:space="preserve">NF 319952-2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</si>
  <si>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</si>
  <si>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</si>
  <si>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</si>
  <si>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</si>
  <si>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NF 450846 -3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</si>
  <si>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</si>
  <si>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</si>
  <si>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</si>
  <si>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</si>
  <si>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</si>
  <si>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</si>
  <si>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37820 - MILKA</t>
  </si>
  <si>
    <t xml:space="preserve">NF 312938 -2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</si>
  <si>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</si>
  <si>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</si>
  <si>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</si>
  <si>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</si>
  <si>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</si>
  <si>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</si>
  <si>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</si>
  <si>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</si>
  <si>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</si>
  <si>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</si>
  <si>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</si>
  <si>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</si>
  <si>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</si>
  <si>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</si>
  <si>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B A ELETRICA LTDA</t>
  </si>
  <si>
    <t xml:space="preserve">NF124691- PARC.01/03 / LIXEIRA CONTAINER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</si>
  <si>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</si>
  <si>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</si>
  <si>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</si>
  <si>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</si>
  <si>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</si>
  <si>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</si>
  <si>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</si>
  <si>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NF 1275 REAL PAES - MILKA</t>
  </si>
  <si>
    <t xml:space="preserve">NF 1280 REAL PAES - MILKA</t>
  </si>
  <si>
    <t xml:space="preserve">NF 1276 CANUDINHO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</si>
  <si>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</si>
  <si>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</si>
  <si>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</si>
  <si>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</si>
  <si>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</si>
  <si>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</si>
  <si>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</si>
  <si>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</si>
  <si>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NF 1928765 - MILKA</t>
  </si>
  <si>
    <t xml:space="preserve">NF 319952-3 MILKA</t>
  </si>
  <si>
    <t xml:space="preserve">PREVIA DO EMPRESTIMO ROBSON P MO1 500MIL - KEILA</t>
  </si>
  <si>
    <t xml:space="preserve">NF 4237 - DEBORA</t>
  </si>
  <si>
    <t xml:space="preserve">NF 312938 -3 MILKA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</si>
  <si>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</si>
  <si>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</si>
  <si>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</si>
  <si>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</si>
  <si>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</si>
  <si>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</si>
  <si>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</si>
  <si>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</si>
  <si>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</si>
  <si>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</si>
  <si>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</si>
  <si>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</si>
  <si>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</si>
  <si>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</si>
  <si>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</si>
  <si>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</si>
  <si>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</si>
  <si>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</si>
  <si>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</si>
  <si>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</si>
  <si>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</si>
  <si>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</si>
  <si>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</si>
  <si>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</si>
  <si>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</si>
  <si>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</si>
  <si>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</si>
  <si>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</si>
  <si>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</si>
  <si>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</si>
  <si>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NF 35265-6 MILKA</t>
  </si>
  <si>
    <t xml:space="preserve">PG SALARIO 10/26 RENATO MO1 - KEILA</t>
  </si>
  <si>
    <t xml:space="preserve">PL NEILA CONDOMINIO -ANDREZA</t>
  </si>
  <si>
    <t xml:space="preserve">PAG SALARIO MO1 PARTE 10/26 - KEILA</t>
  </si>
  <si>
    <t xml:space="preserve">NF 11473 -06/11 - MILKA</t>
  </si>
  <si>
    <t xml:space="preserve">NF 21856 -6 MILKA</t>
  </si>
  <si>
    <t xml:space="preserve">COMPRAS FUNC ANDERSON PARC 10/12 - KEILA</t>
  </si>
  <si>
    <t xml:space="preserve">PARC 04/10 BALANCA CX 4 MO1 - KEILA</t>
  </si>
  <si>
    <t xml:space="preserve">PARC 05/05 DESPESA MINEIRO - KEILA</t>
  </si>
  <si>
    <t xml:space="preserve">PARC 03/04 2 FONTE RESERVA SERVIDOR  MO1 CONSERTO</t>
  </si>
  <si>
    <t xml:space="preserve">PARC 13/48 PARC GIRO MO1 - KEILA</t>
  </si>
  <si>
    <t xml:space="preserve">PARC 09/10 IPTU PADARIA MO1 - KEILA</t>
  </si>
  <si>
    <t xml:space="preserve">PAR 09/10 IPTU MO1 100910 - KEILA</t>
  </si>
  <si>
    <t xml:space="preserve">NF 11473 -07/11 - MILKA</t>
  </si>
  <si>
    <t xml:space="preserve">NF 35265-7 MILKA</t>
  </si>
  <si>
    <t xml:space="preserve">PL NEILA CARRO 08/36 </t>
  </si>
  <si>
    <t xml:space="preserve">11</t>
  </si>
  <si>
    <t xml:space="preserve">NF 2543 PARC 11/12 - KEILA CAIXA DE SOM</t>
  </si>
  <si>
    <t xml:space="preserve">DESPESA LOJA /NF 154967 / 9PARC - MILKA</t>
  </si>
  <si>
    <t xml:space="preserve">NF 156023 PARC 08/10 - MILKA</t>
  </si>
  <si>
    <t xml:space="preserve">NF 11473 -08/11 - MILKA</t>
  </si>
  <si>
    <t xml:space="preserve">NF124691- PARC.03/03 / LIXEIRA CONTAINER - MILKA</t>
  </si>
  <si>
    <t xml:space="preserve">NAO SOMAR PARC 21/36 PL ROGER E RENATO </t>
  </si>
  <si>
    <t xml:space="preserve">PAG SALARIO MO1 PARTE 11/26 - KEILA</t>
  </si>
  <si>
    <t xml:space="preserve">NF 11473 -09/11 - MILKA</t>
  </si>
  <si>
    <t xml:space="preserve">COMPRAS FUNC ANDERSON PARC 11/12 - KEILA</t>
  </si>
  <si>
    <t xml:space="preserve">PARC 05/10 BALANCA CX 4 MO1 - KEILA</t>
  </si>
  <si>
    <t xml:space="preserve">PARC 04/04 2 FONTE RESERVA SERVIDOR  MO1 CONSERTO</t>
  </si>
  <si>
    <t xml:space="preserve">PARC 10/10 IPTU PADARIA MO1 - KEILA</t>
  </si>
  <si>
    <t xml:space="preserve">PAR 10/10 IPTU MO1 100910 - KEILA</t>
  </si>
  <si>
    <t xml:space="preserve">NF 11473 -10/11 - MILKA</t>
  </si>
  <si>
    <t xml:space="preserve">PL NEILA CARRO 09/36 </t>
  </si>
  <si>
    <t xml:space="preserve">12</t>
  </si>
  <si>
    <t xml:space="preserve">NF 2543 PARC 12/12 - KEILA CAIXA DE SOM</t>
  </si>
  <si>
    <t xml:space="preserve">DESPESA LOJA /NF 154967 / 10PARC - MILKA</t>
  </si>
  <si>
    <t xml:space="preserve">NF 156023 PARC 09/10 - MILKA</t>
  </si>
  <si>
    <t xml:space="preserve">NF 11473 -11/11 - MILKA</t>
  </si>
  <si>
    <t xml:space="preserve">NAO SOMAR PARC 22/36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</si>
  <si>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</si>
  <si>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</si>
  <si>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</si>
  <si>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</si>
  <si>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</si>
  <si>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</si>
  <si>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</si>
  <si>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</si>
  <si>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</si>
  <si>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</si>
  <si>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</si>
  <si>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</si>
  <si>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</si>
  <si>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</si>
  <si>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</si>
  <si>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</si>
  <si>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</si>
  <si>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</si>
  <si>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</si>
  <si>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</si>
  <si>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</si>
  <si>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</si>
  <si>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</si>
  <si>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</si>
  <si>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</si>
  <si>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</si>
  <si>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</si>
  <si>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</si>
  <si>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</si>
  <si>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</si>
  <si>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</si>
  <si>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</si>
  <si>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</si>
  <si>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</si>
  <si>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</si>
  <si>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</si>
  <si>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</si>
  <si>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</si>
  <si>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</si>
  <si>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</si>
  <si>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</si>
  <si>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</si>
  <si>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</si>
  <si>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</si>
  <si>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</si>
  <si>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</si>
  <si>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</si>
  <si>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</si>
  <si>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</si>
  <si>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</si>
  <si>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</si>
  <si>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</si>
  <si>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</si>
  <si>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</si>
  <si>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</si>
  <si>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</si>
  <si>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</si>
  <si>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</si>
  <si>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</si>
  <si>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</si>
  <si>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</si>
  <si>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</si>
  <si>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</si>
  <si>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</si>
  <si>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</si>
  <si>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</si>
  <si>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</si>
  <si>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</si>
  <si>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</si>
  <si>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</si>
  <si>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</si>
  <si>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</si>
  <si>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</si>
  <si>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</si>
  <si>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</si>
  <si>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</si>
  <si>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</si>
  <si>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</si>
  <si>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</si>
  <si>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</si>
  <si>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</si>
  <si>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</si>
  <si>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</si>
  <si>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</si>
  <si>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</si>
  <si>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</si>
  <si>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</si>
  <si>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</si>
  <si>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</si>
  <si>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</si>
  <si>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</si>
  <si>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</si>
  <si>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</si>
  <si>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34487736000158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</si>
  <si>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</si>
  <si>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</si>
  <si>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</si>
  <si>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</si>
  <si>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</si>
  <si>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</si>
  <si>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</si>
  <si>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</si>
  <si>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</si>
  <si>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</si>
  <si>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</si>
  <si>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</si>
  <si>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</si>
  <si>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</si>
  <si>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</si>
  <si>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</si>
  <si>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</si>
  <si>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</si>
  <si>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</si>
  <si>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</si>
  <si>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</si>
  <si>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</si>
  <si>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</si>
  <si>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</si>
  <si>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</si>
  <si>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</si>
  <si>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</si>
  <si>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</si>
  <si>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</si>
  <si>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</si>
  <si>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</si>
  <si>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</si>
  <si>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</si>
  <si>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</si>
  <si>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</si>
  <si>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</si>
  <si>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</si>
  <si>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</si>
  <si>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</si>
  <si>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</si>
  <si>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</si>
  <si>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</si>
  <si>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</si>
  <si>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</si>
  <si>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</si>
  <si>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</si>
  <si>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</si>
  <si>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</si>
  <si>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</si>
  <si>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</si>
  <si>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</si>
  <si>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</si>
  <si>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</si>
  <si>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</si>
  <si>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</si>
  <si>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</si>
  <si>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</si>
  <si>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</si>
  <si>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</si>
  <si>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</si>
  <si>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</si>
  <si>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</si>
  <si>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</si>
  <si>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</si>
  <si>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</si>
  <si>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</si>
  <si>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</si>
  <si>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</si>
  <si>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</si>
  <si>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</si>
  <si>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</si>
  <si>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</si>
  <si>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</si>
  <si>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</si>
  <si>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</si>
  <si>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</si>
  <si>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</si>
  <si>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</si>
  <si>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</si>
  <si>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</si>
  <si>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</si>
  <si>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</si>
  <si>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</si>
  <si>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</si>
  <si>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</si>
  <si>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</si>
  <si>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</si>
  <si>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</si>
  <si>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</si>
  <si>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</si>
  <si>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</si>
  <si>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</si>
  <si>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</si>
  <si>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</si>
  <si>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</si>
  <si>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</si>
  <si>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</si>
  <si>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</si>
  <si>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</si>
  <si>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</si>
  <si>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</si>
  <si>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</si>
  <si>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</si>
  <si>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</si>
  <si>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</si>
  <si>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</si>
  <si>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</si>
  <si>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</si>
  <si>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</si>
  <si>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</si>
  <si>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</si>
  <si>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</si>
  <si>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</si>
  <si>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</si>
  <si>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</si>
  <si>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</si>
  <si>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</si>
  <si>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</si>
  <si>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</si>
  <si>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</si>
  <si>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</si>
  <si>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</si>
  <si>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</si>
  <si>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</si>
  <si>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</si>
  <si>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</si>
  <si>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</si>
  <si>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</si>
  <si>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</si>
  <si>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</si>
  <si>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</si>
  <si>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</si>
  <si>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</si>
  <si>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</si>
  <si>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</si>
  <si>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</si>
  <si>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</si>
  <si>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</si>
  <si>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</si>
  <si>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</si>
  <si>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</si>
  <si>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</si>
  <si>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</si>
  <si>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</si>
  <si>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</si>
  <si>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</si>
  <si>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</si>
  <si>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</si>
  <si>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</si>
  <si>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</si>
  <si>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</si>
  <si>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</si>
  <si>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</si>
  <si>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</si>
  <si>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</si>
  <si>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</si>
  <si>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</si>
  <si>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</si>
  <si>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</si>
  <si>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</si>
  <si>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</si>
  <si>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</si>
  <si>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</si>
  <si>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</si>
  <si>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</si>
  <si>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</si>
  <si>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</si>
  <si>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</si>
  <si>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</si>
  <si>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</si>
  <si>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</si>
  <si>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</si>
  <si>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</si>
  <si>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</si>
  <si>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</si>
  <si>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</si>
  <si>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</si>
  <si>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</si>
  <si>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</si>
  <si>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</si>
  <si>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</si>
  <si>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</si>
  <si>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</si>
  <si>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</si>
  <si>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</si>
  <si>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</si>
  <si>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</si>
  <si>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</si>
  <si>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</si>
  <si>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</si>
  <si>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</si>
  <si>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</si>
  <si>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</si>
  <si>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</si>
  <si>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</si>
  <si>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</si>
  <si>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</si>
  <si>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</si>
  <si>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</si>
  <si>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</si>
  <si>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</si>
  <si>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</si>
  <si>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</si>
  <si>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</si>
  <si>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</si>
  <si>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</si>
  <si>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</si>
  <si>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</si>
  <si>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</si>
  <si>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</si>
  <si>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</si>
  <si>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</si>
  <si>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</si>
  <si>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</si>
  <si>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</si>
  <si>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</si>
  <si>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</si>
  <si>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</si>
  <si>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</si>
  <si>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</si>
  <si>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</si>
  <si>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</si>
  <si>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</si>
  <si>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</si>
  <si>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</si>
  <si>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</si>
  <si>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</si>
  <si>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</si>
  <si>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</si>
  <si>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</si>
  <si>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</si>
  <si>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</si>
  <si>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</si>
  <si>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</si>
  <si>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</si>
  <si>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</si>
  <si>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</si>
  <si>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</si>
  <si>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</si>
  <si>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</si>
  <si>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</si>
  <si>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LIXA MASSA/MAD. G080 RHYNOWOOD</t>
  </si>
  <si>
    <t xml:space="preserve">ESCOVA CIR. COPO ONDULADA 080MM CARBO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</si>
  <si>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</si>
  <si>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</si>
  <si>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</si>
  <si>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</si>
  <si>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</si>
  <si>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</si>
  <si>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</si>
  <si>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</si>
  <si>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</si>
  <si>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</si>
  <si>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</si>
  <si>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</si>
  <si>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</si>
  <si>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</si>
  <si>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</si>
  <si>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</si>
  <si>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</si>
  <si>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</si>
  <si>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</si>
  <si>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</si>
  <si>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</si>
  <si>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</si>
  <si>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</si>
  <si>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</si>
  <si>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</si>
  <si>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</si>
  <si>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</si>
  <si>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</si>
  <si>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</si>
  <si>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</si>
  <si>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</si>
  <si>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</si>
  <si>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</si>
  <si>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</si>
  <si>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</si>
  <si>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</si>
  <si>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</si>
  <si>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</si>
  <si>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</si>
  <si>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</si>
  <si>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</si>
  <si>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</si>
  <si>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</si>
  <si>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</si>
  <si>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</si>
  <si>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</si>
  <si>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</si>
  <si>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</si>
  <si>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</si>
  <si>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</si>
  <si>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</si>
  <si>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</si>
  <si>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</si>
  <si>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</si>
  <si>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</si>
  <si>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</si>
  <si>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</si>
  <si>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</si>
  <si>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</si>
  <si>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</si>
  <si>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</si>
  <si>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</si>
  <si>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</si>
  <si>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</si>
  <si>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</si>
  <si>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</si>
  <si>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</si>
  <si>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</si>
  <si>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</si>
  <si>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</si>
  <si>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</si>
  <si>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</si>
  <si>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</si>
  <si>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</si>
  <si>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</si>
  <si>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</si>
  <si>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</si>
  <si>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</si>
  <si>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</si>
  <si>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</si>
  <si>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</si>
  <si>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</si>
  <si>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</si>
  <si>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</si>
  <si>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</si>
  <si>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</si>
  <si>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</si>
  <si>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</si>
  <si>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</si>
  <si>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</si>
  <si>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</si>
  <si>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</si>
  <si>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</si>
  <si>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</si>
  <si>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</si>
  <si>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</si>
  <si>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</si>
  <si>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</si>
  <si>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</si>
  <si>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</si>
  <si>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</si>
  <si>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</si>
  <si>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</si>
  <si>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</si>
  <si>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</si>
  <si>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</si>
  <si>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</si>
  <si>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</si>
  <si>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</si>
  <si>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</si>
  <si>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</si>
  <si>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</si>
  <si>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</si>
  <si>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</si>
  <si>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</si>
  <si>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</si>
  <si>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</si>
  <si>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</si>
  <si>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</si>
  <si>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</si>
  <si>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</si>
  <si>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</si>
  <si>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</si>
  <si>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</si>
  <si>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</si>
  <si>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</si>
  <si>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</si>
  <si>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</si>
  <si>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</si>
  <si>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</si>
  <si>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</si>
  <si>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</si>
  <si>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</si>
  <si>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</si>
  <si>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</si>
  <si>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</si>
  <si>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</si>
  <si>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</si>
  <si>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</si>
  <si>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</si>
  <si>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</si>
  <si>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</si>
  <si>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</si>
  <si>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</si>
  <si>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</si>
  <si>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</si>
  <si>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</si>
  <si>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</si>
  <si>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</si>
  <si>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</si>
  <si>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</si>
  <si>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</si>
  <si>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</si>
  <si>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</si>
  <si>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</si>
  <si>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</si>
  <si>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</si>
  <si>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</si>
  <si>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</si>
  <si>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</si>
  <si>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</si>
  <si>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</si>
  <si>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</si>
  <si>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</si>
  <si>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</si>
  <si>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</si>
  <si>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</si>
  <si>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</si>
  <si>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</si>
  <si>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</si>
  <si>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</si>
  <si>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</si>
  <si>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</si>
  <si>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</si>
  <si>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</si>
  <si>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</si>
  <si>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</si>
  <si>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</si>
  <si>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</si>
  <si>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</si>
  <si>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</si>
  <si>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</si>
  <si>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</si>
  <si>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</si>
  <si>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</si>
  <si>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</si>
  <si>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</si>
  <si>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</si>
  <si>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</si>
  <si>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</si>
  <si>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</si>
  <si>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</si>
  <si>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</si>
  <si>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</si>
  <si>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</si>
  <si>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</si>
  <si>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</si>
  <si>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</si>
  <si>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</si>
  <si>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</si>
  <si>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</si>
  <si>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</si>
  <si>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</si>
  <si>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</si>
  <si>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</si>
  <si>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</si>
  <si>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</si>
  <si>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</si>
  <si>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</si>
  <si>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</si>
  <si>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</si>
  <si>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</si>
  <si>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</si>
  <si>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</si>
  <si>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</si>
  <si>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</si>
  <si>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</si>
  <si>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</si>
  <si>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</si>
  <si>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</si>
  <si>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</si>
  <si>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</si>
  <si>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</si>
  <si>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</si>
  <si>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</si>
  <si>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</si>
  <si>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</si>
  <si>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</si>
  <si>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</si>
  <si>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</si>
  <si>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</si>
  <si>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</si>
  <si>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</si>
  <si>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</si>
  <si>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</si>
  <si>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</si>
  <si>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</si>
  <si>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</si>
  <si>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</si>
  <si>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</si>
  <si>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</si>
  <si>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</si>
  <si>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</si>
  <si>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</si>
  <si>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</si>
  <si>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</si>
  <si>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</si>
  <si>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</si>
  <si>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</si>
  <si>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</si>
  <si>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</si>
  <si>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</si>
  <si>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</si>
  <si>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</si>
  <si>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</si>
  <si>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</si>
  <si>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</si>
  <si>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</si>
  <si>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</si>
  <si>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</si>
  <si>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</si>
  <si>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</si>
  <si>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</si>
  <si>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</si>
  <si>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</si>
  <si>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</si>
  <si>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</si>
  <si>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</si>
  <si>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</si>
  <si>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</si>
  <si>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</si>
  <si>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</si>
  <si>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</si>
  <si>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</si>
  <si>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</si>
  <si>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</si>
  <si>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</si>
  <si>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</si>
  <si>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</si>
  <si>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</si>
  <si>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</si>
  <si>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</si>
  <si>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</si>
  <si>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</si>
  <si>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</si>
  <si>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</si>
  <si>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</si>
  <si>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</si>
  <si>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</si>
  <si>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</si>
  <si>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</si>
  <si>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</si>
  <si>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</si>
  <si>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</si>
  <si>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</si>
  <si>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</si>
  <si>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</si>
  <si>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</si>
  <si>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</si>
  <si>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</si>
  <si>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</si>
  <si>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</si>
  <si>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</si>
  <si>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</si>
  <si>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</si>
  <si>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</si>
  <si>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</si>
  <si>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</si>
  <si>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</si>
  <si>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</si>
  <si>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</si>
  <si>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</si>
  <si>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</si>
  <si>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</si>
  <si>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</si>
  <si>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</si>
  <si>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</si>
  <si>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</si>
  <si>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</si>
  <si>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</si>
  <si>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</si>
  <si>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</si>
  <si>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</si>
  <si>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</si>
  <si>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</si>
  <si>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</si>
  <si>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</si>
  <si>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</si>
  <si>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</si>
  <si>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</si>
  <si>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</si>
  <si>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</si>
  <si>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</si>
  <si>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</si>
  <si>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</si>
  <si>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</si>
  <si>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</si>
  <si>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</si>
  <si>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</si>
  <si>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</si>
  <si>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</si>
  <si>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</si>
  <si>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</si>
  <si>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</si>
  <si>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</si>
  <si>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</si>
  <si>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</si>
  <si>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</si>
  <si>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</si>
  <si>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</si>
  <si>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</si>
  <si>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</si>
  <si>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</si>
  <si>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</si>
  <si>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</si>
  <si>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</si>
  <si>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</si>
  <si>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</si>
  <si>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</si>
  <si>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</si>
  <si>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</si>
  <si>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</si>
  <si>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</si>
  <si>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</si>
  <si>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</si>
  <si>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</si>
  <si>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</si>
  <si>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</si>
  <si>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</si>
  <si>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</si>
  <si>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</si>
  <si>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</si>
  <si>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</si>
  <si>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</si>
  <si>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</si>
  <si>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</si>
  <si>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</si>
  <si>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</si>
  <si>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</si>
  <si>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</si>
  <si>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</si>
  <si>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</si>
  <si>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</si>
  <si>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</si>
  <si>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</si>
  <si>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</si>
  <si>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</si>
  <si>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</si>
  <si>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</si>
  <si>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</si>
  <si>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</si>
  <si>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</si>
  <si>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</si>
  <si>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</si>
  <si>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</si>
  <si>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</si>
  <si>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</si>
  <si>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</si>
  <si>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</si>
  <si>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</si>
  <si>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</si>
  <si>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</si>
  <si>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</si>
  <si>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</si>
  <si>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</si>
  <si>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</si>
  <si>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</si>
  <si>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</si>
  <si>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</si>
  <si>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</si>
  <si>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</si>
  <si>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</si>
  <si>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</si>
  <si>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</si>
  <si>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</si>
  <si>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</si>
  <si>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</si>
  <si>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</si>
  <si>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</si>
  <si>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</si>
  <si>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</si>
  <si>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</si>
  <si>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</si>
  <si>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</si>
  <si>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</si>
  <si>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</si>
  <si>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</si>
  <si>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</si>
  <si>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</si>
  <si>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</si>
  <si>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</si>
  <si>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</si>
  <si>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</si>
  <si>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</si>
  <si>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</si>
  <si>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</si>
  <si>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</si>
  <si>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</si>
  <si>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</si>
  <si>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</si>
  <si>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</si>
  <si>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</si>
  <si>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</si>
  <si>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</si>
  <si>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</si>
  <si>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</si>
  <si>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</si>
  <si>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</si>
  <si>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</si>
  <si>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</si>
  <si>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</si>
  <si>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</si>
  <si>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</si>
  <si>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</si>
  <si>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</si>
  <si>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</si>
  <si>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</si>
  <si>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</si>
  <si>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</si>
  <si>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</si>
  <si>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</si>
  <si>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</si>
  <si>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</si>
  <si>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</si>
  <si>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</si>
  <si>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</si>
  <si>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</si>
  <si>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</si>
  <si>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</si>
  <si>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</si>
  <si>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</si>
  <si>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</si>
  <si>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</si>
  <si>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</si>
  <si>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</si>
  <si>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</si>
  <si>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</si>
  <si>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</si>
  <si>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</si>
  <si>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</si>
  <si>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</si>
  <si>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</si>
  <si>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</si>
  <si>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</si>
  <si>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</si>
  <si>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</si>
  <si>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</si>
  <si>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</si>
  <si>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</si>
  <si>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</si>
  <si>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</si>
  <si>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</si>
  <si>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</si>
  <si>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</si>
  <si>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</si>
  <si>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</si>
  <si>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</si>
  <si>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</si>
  <si>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</si>
  <si>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</si>
  <si>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</si>
  <si>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</si>
  <si>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</si>
  <si>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</si>
  <si>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</si>
  <si>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</si>
  <si>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</si>
  <si>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</si>
  <si>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</si>
  <si>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</si>
  <si>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</si>
  <si>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</si>
  <si>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</si>
  <si>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</si>
  <si>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</si>
  <si>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</si>
  <si>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</si>
  <si>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</si>
  <si>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</si>
  <si>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</si>
  <si>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</si>
  <si>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</si>
  <si>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</si>
  <si>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</si>
  <si>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</si>
  <si>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</si>
  <si>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</si>
  <si>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</si>
  <si>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</si>
  <si>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</si>
  <si>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</si>
  <si>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</si>
  <si>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</si>
  <si>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</si>
  <si>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</si>
  <si>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</si>
  <si>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</si>
  <si>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</si>
  <si>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</si>
  <si>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</si>
  <si>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</si>
  <si>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</si>
  <si>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</si>
  <si>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</si>
  <si>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</si>
  <si>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</si>
  <si>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</si>
  <si>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</si>
  <si>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</si>
  <si>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</si>
  <si>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</si>
  <si>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</si>
  <si>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</si>
  <si>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</si>
  <si>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</si>
  <si>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</si>
  <si>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</si>
  <si>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</si>
  <si>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</si>
  <si>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</si>
  <si>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</si>
  <si>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</si>
  <si>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</si>
  <si>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</si>
  <si>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</si>
  <si>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</si>
  <si>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</si>
  <si>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</si>
  <si>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</si>
  <si>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</si>
  <si>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</si>
  <si>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</si>
  <si>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</si>
  <si>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</si>
  <si>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</si>
  <si>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</si>
  <si>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</si>
  <si>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</si>
  <si>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</si>
  <si>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</si>
  <si>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</si>
  <si>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</si>
  <si>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</si>
  <si>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</si>
  <si>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</si>
  <si>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</si>
  <si>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</si>
  <si>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</si>
  <si>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</si>
  <si>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</si>
  <si>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</si>
  <si>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</si>
  <si>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</si>
  <si>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</si>
  <si>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</si>
  <si>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</si>
  <si>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</si>
  <si>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</si>
  <si>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</si>
  <si>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</si>
  <si>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</si>
  <si>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</si>
  <si>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</si>
  <si>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</si>
  <si>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</si>
  <si>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</si>
  <si>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</si>
  <si>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</si>
  <si>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</si>
  <si>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</si>
  <si>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</si>
  <si>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</si>
  <si>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</si>
  <si>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</si>
  <si>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</si>
  <si>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</si>
  <si>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</si>
  <si>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</si>
  <si>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</si>
  <si>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</si>
  <si>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</si>
  <si>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</si>
  <si>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</si>
  <si>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</si>
  <si>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</si>
  <si>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</si>
  <si>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</si>
  <si>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</si>
  <si>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</si>
  <si>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</si>
  <si>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</si>
  <si>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</si>
  <si>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</si>
  <si>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</si>
  <si>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</si>
  <si>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</si>
  <si>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</si>
  <si>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</si>
  <si>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</si>
  <si>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</si>
  <si>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</si>
  <si>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</si>
  <si>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</si>
  <si>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</si>
  <si>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</si>
  <si>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</si>
  <si>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</si>
  <si>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</si>
  <si>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</si>
  <si>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</si>
  <si>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</si>
  <si>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</si>
  <si>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</si>
  <si>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</si>
  <si>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</si>
  <si>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</si>
  <si>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</si>
  <si>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</si>
  <si>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</si>
  <si>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</si>
  <si>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</si>
  <si>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</si>
  <si>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</si>
  <si>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</si>
  <si>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</si>
  <si>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</si>
  <si>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</si>
  <si>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</si>
  <si>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</si>
  <si>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</si>
  <si>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</si>
  <si>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</si>
  <si>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</si>
  <si>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</si>
  <si>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</si>
  <si>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</si>
  <si>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</si>
  <si>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</si>
  <si>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</si>
  <si>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</si>
  <si>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</si>
  <si>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</si>
  <si>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</si>
  <si>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</si>
  <si>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</si>
  <si>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</si>
  <si>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</si>
  <si>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</si>
  <si>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</si>
  <si>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</si>
  <si>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</si>
  <si>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</si>
  <si>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</si>
  <si>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</si>
  <si>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</si>
  <si>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</si>
  <si>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</si>
  <si>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</si>
  <si>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</si>
  <si>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</si>
  <si>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</si>
  <si>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</si>
  <si>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</si>
  <si>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</si>
  <si>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</si>
  <si>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</si>
  <si>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</si>
  <si>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</si>
  <si>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</si>
  <si>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</si>
  <si>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</si>
  <si>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</si>
  <si>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</si>
  <si>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</si>
  <si>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</si>
  <si>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</si>
  <si>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</si>
  <si>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</si>
  <si>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</si>
  <si>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</si>
  <si>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</si>
  <si>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</si>
  <si>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</si>
  <si>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</si>
  <si>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</si>
  <si>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</si>
  <si>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</si>
  <si>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</si>
  <si>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</si>
  <si>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</si>
  <si>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</si>
  <si>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 OURO 80% 15KG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</si>
  <si>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</si>
  <si>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</si>
  <si>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</si>
  <si>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</si>
  <si>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</si>
  <si>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</si>
  <si>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</si>
  <si>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</si>
  <si>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</si>
  <si>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</si>
  <si>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</si>
  <si>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</si>
  <si>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</si>
  <si>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</si>
  <si>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</si>
  <si>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</si>
  <si>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</si>
  <si>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</si>
  <si>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</si>
  <si>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</si>
  <si>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</si>
  <si>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</si>
  <si>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</si>
  <si>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</si>
  <si>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</si>
  <si>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</si>
  <si>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</si>
  <si>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</si>
  <si>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</si>
  <si>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</si>
  <si>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</si>
  <si>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</si>
  <si>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</si>
  <si>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</si>
  <si>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</si>
  <si>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</si>
  <si>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</si>
  <si>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</si>
  <si>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</si>
  <si>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</si>
  <si>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</si>
  <si>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</si>
  <si>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</si>
  <si>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</si>
  <si>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</si>
  <si>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</si>
  <si>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</si>
  <si>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</si>
  <si>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</si>
  <si>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</si>
  <si>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</si>
  <si>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</si>
  <si>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</si>
  <si>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</si>
  <si>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</si>
  <si>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</si>
  <si>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</si>
  <si>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</si>
  <si>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</si>
  <si>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</si>
  <si>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</si>
  <si>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</si>
  <si>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</si>
  <si>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</si>
  <si>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</si>
  <si>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</si>
  <si>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</si>
  <si>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</si>
  <si>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</si>
  <si>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</si>
  <si>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</si>
  <si>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</si>
  <si>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</si>
  <si>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</si>
  <si>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</si>
  <si>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</si>
  <si>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</si>
  <si>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</si>
  <si>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</si>
  <si>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</si>
  <si>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</si>
  <si>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</si>
  <si>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</si>
  <si>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</si>
  <si>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</si>
  <si>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</si>
  <si>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</si>
  <si>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</si>
  <si>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</si>
  <si>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</si>
  <si>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</si>
  <si>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</si>
  <si>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</si>
  <si>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</si>
  <si>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</si>
  <si>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</si>
  <si>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</si>
  <si>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</si>
  <si>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</si>
  <si>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</si>
  <si>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</si>
  <si>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</si>
  <si>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</si>
  <si>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</si>
  <si>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</si>
  <si>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</si>
  <si>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</si>
  <si>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</si>
  <si>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</si>
  <si>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</si>
  <si>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</si>
  <si>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</si>
  <si>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</si>
  <si>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</si>
  <si>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</si>
  <si>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</si>
  <si>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</si>
  <si>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</si>
  <si>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</si>
  <si>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</si>
  <si>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</si>
  <si>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</si>
  <si>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</si>
  <si>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</si>
  <si>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</si>
  <si>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</si>
  <si>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</si>
  <si>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</si>
  <si>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</si>
  <si>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</si>
  <si>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</si>
  <si>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</si>
  <si>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</si>
  <si>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</si>
  <si>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</si>
  <si>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</si>
  <si>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</si>
  <si>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</si>
  <si>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</si>
  <si>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</si>
  <si>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</si>
  <si>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</si>
  <si>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</si>
  <si>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</si>
  <si>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</si>
  <si>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</si>
  <si>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</si>
  <si>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</si>
  <si>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</si>
  <si>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</si>
  <si>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</si>
  <si>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</si>
  <si>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</si>
  <si>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</si>
  <si>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</si>
  <si>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</si>
  <si>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</si>
  <si>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</si>
  <si>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</si>
  <si>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</si>
  <si>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</si>
  <si>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</si>
  <si>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</si>
  <si>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</si>
  <si>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</si>
  <si>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</si>
  <si>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</si>
  <si>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</si>
  <si>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</si>
  <si>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</si>
  <si>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</si>
  <si>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</si>
  <si>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</si>
  <si>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</si>
  <si>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</si>
  <si>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</si>
  <si>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</si>
  <si>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</si>
  <si>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</si>
  <si>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</si>
  <si>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</si>
  <si>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</si>
  <si>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</si>
  <si>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</si>
  <si>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</si>
  <si>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</si>
  <si>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</si>
  <si>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</si>
  <si>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</si>
  <si>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</si>
  <si>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</si>
  <si>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</si>
  <si>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</si>
  <si>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</si>
  <si>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</si>
  <si>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</si>
  <si>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</si>
  <si>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</si>
  <si>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</si>
  <si>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BRAHMA CHOPP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</si>
  <si>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</si>
  <si>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</si>
  <si>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</si>
  <si>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</si>
  <si>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</si>
  <si>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</si>
  <si>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</si>
  <si>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</si>
  <si>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</si>
  <si>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</si>
  <si>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</si>
  <si>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</si>
  <si>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</si>
  <si>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</si>
  <si>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</si>
  <si>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</si>
  <si>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</si>
  <si>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</si>
  <si>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</si>
  <si>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</si>
  <si>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</si>
  <si>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</si>
  <si>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</si>
  <si>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</si>
  <si>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</si>
  <si>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</si>
  <si>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</si>
  <si>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</si>
  <si>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</si>
  <si>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</si>
  <si>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</si>
  <si>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</si>
  <si>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</si>
  <si>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</si>
  <si>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</si>
  <si>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</si>
  <si>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</si>
  <si>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</si>
  <si>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</si>
  <si>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</si>
  <si>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</si>
  <si>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</si>
  <si>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</si>
  <si>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</si>
  <si>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</si>
  <si>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</si>
  <si>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</si>
  <si>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</si>
  <si>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</si>
  <si>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</si>
  <si>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</si>
  <si>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</si>
  <si>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</si>
  <si>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</si>
  <si>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</si>
  <si>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</si>
  <si>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</si>
  <si>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</si>
  <si>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</si>
  <si>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</si>
  <si>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</si>
  <si>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</si>
  <si>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</si>
  <si>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</si>
  <si>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</si>
  <si>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</si>
  <si>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</si>
  <si>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</si>
  <si>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</si>
  <si>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</si>
  <si>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</si>
  <si>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</si>
  <si>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</si>
  <si>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</si>
  <si>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</si>
  <si>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</si>
  <si>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</si>
  <si>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</si>
  <si>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</si>
  <si>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</si>
  <si>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</si>
  <si>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</si>
  <si>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</si>
  <si>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AVEIA E ARROZ SC 180G</t>
  </si>
  <si>
    <t xml:space="preserve">MINGAU NUTRIBOM MULTICEREAIS SC 180G</t>
  </si>
  <si>
    <t xml:space="preserve">MINGAU NUTRIBOM BANANA E MACA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</si>
  <si>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</si>
  <si>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</si>
  <si>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</si>
  <si>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</si>
  <si>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</si>
  <si>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</si>
  <si>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</si>
  <si>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</si>
  <si>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</si>
  <si>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</si>
  <si>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</si>
  <si>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</si>
  <si>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</si>
  <si>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</si>
  <si>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</si>
  <si>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</si>
  <si>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</si>
  <si>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</si>
  <si>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</si>
  <si>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</si>
  <si>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</si>
  <si>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</si>
  <si>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</si>
  <si>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</si>
  <si>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</si>
  <si>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</si>
  <si>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</si>
  <si>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</si>
  <si>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</si>
  <si>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</si>
  <si>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</si>
  <si>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</si>
  <si>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</si>
  <si>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</si>
  <si>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</si>
  <si>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</si>
  <si>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</si>
  <si>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</si>
  <si>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</si>
  <si>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</si>
  <si>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</si>
  <si>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</si>
  <si>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</si>
  <si>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</si>
  <si>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</si>
  <si>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</si>
  <si>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</si>
  <si>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</si>
  <si>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</si>
  <si>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</si>
  <si>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</si>
  <si>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</si>
  <si>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</si>
  <si>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</si>
  <si>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</si>
  <si>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</si>
  <si>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</si>
  <si>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</si>
  <si>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</si>
  <si>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</si>
  <si>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</si>
  <si>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</si>
  <si>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</si>
  <si>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</si>
  <si>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</si>
  <si>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</si>
  <si>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</si>
  <si>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</si>
  <si>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</si>
  <si>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</si>
  <si>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</si>
  <si>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</si>
  <si>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</si>
  <si>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</si>
  <si>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</si>
  <si>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</si>
  <si>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</si>
  <si>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</si>
  <si>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</si>
  <si>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</si>
  <si>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</si>
  <si>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</si>
  <si>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</si>
  <si>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</si>
  <si>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</si>
  <si>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</si>
  <si>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</si>
  <si>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</si>
  <si>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</si>
  <si>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</si>
  <si>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</si>
  <si>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</si>
  <si>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</si>
  <si>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</si>
  <si>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</si>
  <si>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</si>
  <si>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</si>
  <si>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</si>
  <si>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</si>
  <si>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</si>
  <si>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</si>
  <si>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</si>
  <si>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</si>
  <si>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</si>
  <si>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</si>
  <si>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</si>
  <si>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</si>
  <si>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</si>
  <si>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</si>
  <si>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</si>
  <si>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</si>
  <si>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</si>
  <si>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</si>
  <si>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</si>
  <si>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</si>
  <si>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</si>
  <si>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</si>
  <si>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</si>
  <si>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</si>
  <si>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</si>
  <si>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</si>
  <si>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</si>
  <si>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</si>
  <si>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</si>
  <si>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</si>
  <si>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</si>
  <si>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</si>
  <si>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</si>
  <si>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</si>
  <si>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</si>
  <si>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</si>
  <si>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</si>
  <si>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</si>
  <si>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</si>
  <si>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</si>
  <si>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</si>
  <si>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</si>
  <si>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</si>
  <si>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</si>
  <si>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</si>
  <si>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</si>
  <si>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</si>
  <si>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</si>
  <si>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</si>
  <si>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</si>
  <si>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</si>
  <si>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</si>
  <si>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</si>
  <si>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</si>
  <si>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</si>
  <si>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</si>
  <si>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</si>
  <si>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</si>
  <si>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</si>
  <si>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</si>
  <si>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</si>
  <si>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</si>
  <si>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</si>
  <si>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</si>
  <si>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</si>
  <si>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</si>
  <si>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</si>
  <si>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</si>
  <si>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</si>
  <si>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</si>
  <si>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</si>
  <si>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</si>
  <si>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</si>
  <si>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</si>
  <si>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</si>
  <si>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</si>
  <si>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</si>
  <si>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</si>
  <si>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</si>
  <si>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</si>
  <si>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</si>
  <si>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</si>
  <si>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</si>
  <si>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</si>
  <si>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</si>
  <si>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</si>
  <si>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</si>
  <si>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</si>
  <si>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</si>
  <si>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</si>
  <si>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</si>
  <si>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</si>
  <si>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</si>
  <si>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</si>
  <si>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</si>
  <si>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</si>
  <si>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</si>
  <si>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</si>
  <si>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</si>
  <si>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</si>
  <si>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</si>
  <si>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</si>
  <si>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</si>
  <si>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</si>
  <si>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</si>
  <si>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</si>
  <si>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</si>
  <si>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</si>
  <si>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</si>
  <si>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</si>
  <si>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</si>
  <si>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</si>
  <si>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</si>
  <si>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</si>
  <si>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</si>
  <si>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</si>
  <si>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</si>
  <si>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</si>
  <si>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</si>
  <si>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</si>
  <si>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</si>
  <si>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</si>
  <si>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</si>
  <si>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</si>
  <si>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</si>
  <si>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</si>
  <si>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</si>
  <si>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</si>
  <si>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</si>
  <si>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</si>
  <si>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</si>
  <si>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</si>
  <si>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</si>
  <si>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</si>
  <si>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</si>
  <si>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</si>
  <si>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</si>
  <si>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</si>
  <si>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</si>
  <si>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</si>
  <si>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</si>
  <si>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</si>
  <si>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</si>
  <si>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</si>
  <si>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</si>
  <si>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</si>
  <si>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</si>
  <si>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</si>
  <si>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</si>
  <si>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</si>
  <si>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</si>
  <si>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</si>
  <si>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</si>
  <si>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</si>
  <si>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</si>
  <si>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</si>
  <si>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</si>
  <si>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</si>
  <si>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</si>
  <si>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</si>
  <si>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</si>
  <si>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</si>
  <si>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</si>
  <si>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</si>
  <si>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</si>
  <si>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</si>
  <si>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</si>
  <si>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</si>
  <si>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</si>
  <si>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</si>
  <si>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</si>
  <si>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</si>
  <si>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</si>
  <si>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</si>
  <si>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</si>
  <si>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</si>
  <si>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</si>
  <si>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</si>
  <si>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</si>
  <si>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</si>
  <si>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</si>
  <si>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</si>
  <si>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</si>
  <si>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</si>
  <si>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</si>
  <si>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</si>
  <si>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</si>
  <si>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</si>
  <si>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</si>
  <si>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</si>
  <si>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</si>
  <si>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</si>
  <si>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</si>
  <si>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</si>
  <si>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</si>
  <si>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</si>
  <si>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</si>
  <si>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</si>
  <si>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</si>
  <si>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</si>
  <si>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</si>
  <si>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</si>
  <si>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</si>
  <si>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</si>
  <si>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</si>
  <si>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</si>
  <si>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</si>
  <si>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</si>
  <si>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</si>
  <si>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</si>
  <si>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</si>
  <si>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</si>
  <si>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</si>
  <si>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</si>
  <si>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</si>
  <si>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</si>
  <si>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</si>
  <si>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</si>
  <si>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</si>
  <si>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</si>
  <si>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</si>
  <si>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</si>
  <si>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</si>
  <si>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</si>
  <si>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</si>
  <si>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</si>
  <si>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</si>
  <si>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</si>
  <si>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</si>
  <si>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</si>
  <si>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</si>
  <si>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</si>
  <si>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</si>
  <si>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</si>
  <si>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</si>
  <si>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</si>
  <si>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</si>
  <si>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</si>
  <si>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</si>
  <si>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</si>
  <si>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</si>
  <si>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</si>
  <si>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</si>
  <si>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</si>
  <si>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</si>
  <si>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</si>
  <si>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</si>
  <si>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</si>
  <si>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</si>
  <si>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</si>
  <si>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</si>
  <si>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</si>
  <si>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</si>
  <si>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</si>
  <si>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</si>
  <si>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</si>
  <si>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</si>
  <si>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</si>
  <si>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</si>
  <si>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</si>
  <si>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</si>
  <si>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</si>
  <si>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</si>
  <si>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</si>
  <si>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</si>
  <si>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</si>
  <si>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</si>
  <si>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</si>
  <si>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</si>
  <si>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</si>
  <si>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</si>
  <si>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</si>
  <si>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</si>
  <si>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</si>
  <si>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</si>
  <si>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</si>
  <si>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</si>
  <si>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</si>
  <si>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</si>
  <si>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</si>
  <si>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</si>
  <si>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</si>
  <si>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</si>
  <si>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</si>
  <si>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</si>
  <si>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</si>
  <si>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</si>
  <si>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</si>
  <si>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</si>
  <si>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</si>
  <si>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</si>
  <si>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</si>
  <si>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</si>
  <si>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</si>
  <si>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</si>
  <si>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</si>
  <si>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</si>
  <si>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</si>
  <si>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</si>
  <si>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</si>
  <si>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</si>
  <si>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</si>
  <si>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</si>
  <si>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</si>
  <si>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</si>
  <si>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</si>
  <si>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</si>
  <si>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</si>
  <si>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</si>
  <si>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</si>
  <si>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</si>
  <si>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</si>
  <si>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</si>
  <si>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</si>
  <si>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</si>
  <si>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</si>
  <si>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</si>
  <si>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</si>
  <si>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</si>
  <si>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</si>
  <si>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</si>
  <si>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</si>
  <si>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</si>
  <si>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</si>
  <si>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</si>
  <si>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</si>
  <si>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</si>
  <si>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</si>
  <si>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</si>
  <si>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</si>
  <si>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</si>
  <si>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</si>
  <si>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</si>
  <si>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</si>
  <si>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</si>
  <si>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</si>
  <si>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</si>
  <si>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</si>
  <si>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</si>
  <si>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</si>
  <si>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</si>
  <si>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</si>
  <si>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</si>
  <si>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</si>
  <si>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</si>
  <si>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</si>
  <si>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</si>
  <si>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</si>
  <si>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</si>
  <si>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</si>
  <si>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</si>
  <si>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</si>
  <si>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</si>
  <si>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</si>
  <si>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</si>
  <si>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</si>
  <si>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</si>
  <si>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</si>
  <si>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</si>
  <si>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</si>
  <si>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</si>
  <si>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</si>
  <si>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</si>
  <si>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</si>
  <si>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</si>
  <si>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</si>
  <si>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</si>
  <si>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</si>
  <si>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</si>
  <si>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</si>
  <si>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</si>
  <si>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</si>
  <si>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</si>
  <si>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</si>
  <si>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</si>
  <si>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</si>
  <si>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</si>
  <si>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</si>
  <si>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</si>
  <si>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</si>
  <si>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</si>
  <si>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</si>
  <si>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</si>
  <si>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</si>
  <si>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</si>
  <si>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</si>
  <si>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</si>
  <si>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</si>
  <si>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</si>
  <si>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</si>
  <si>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</si>
  <si>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</si>
  <si>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</si>
  <si>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</si>
  <si>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</si>
  <si>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</si>
  <si>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</si>
  <si>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</si>
  <si>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</si>
  <si>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</si>
  <si>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</si>
  <si>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</si>
  <si>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</si>
  <si>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</si>
  <si>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</si>
  <si>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</si>
  <si>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</si>
  <si>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</si>
  <si>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</si>
  <si>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</si>
  <si>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</si>
  <si>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</si>
  <si>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</si>
  <si>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</si>
  <si>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</si>
  <si>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</si>
  <si>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</si>
  <si>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</si>
  <si>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</si>
  <si>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</si>
  <si>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</si>
  <si>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</si>
  <si>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</si>
  <si>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</si>
  <si>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</si>
  <si>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</si>
  <si>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</si>
  <si>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</si>
  <si>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</si>
  <si>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</si>
  <si>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</si>
  <si>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</si>
  <si>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</si>
  <si>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</si>
  <si>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</si>
  <si>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</si>
  <si>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</si>
  <si>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</si>
  <si>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</si>
  <si>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</si>
  <si>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</si>
  <si>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</si>
  <si>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</si>
  <si>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</si>
  <si>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</si>
  <si>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</si>
  <si>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</si>
  <si>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</si>
  <si>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</si>
  <si>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</si>
  <si>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</si>
  <si>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</si>
  <si>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</si>
  <si>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</si>
  <si>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</si>
  <si>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</si>
  <si>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</si>
  <si>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</si>
  <si>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</si>
  <si>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</si>
  <si>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</si>
  <si>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</si>
  <si>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</si>
  <si>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</si>
  <si>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</si>
  <si>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</si>
  <si>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</si>
  <si>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</si>
  <si>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</si>
  <si>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</si>
  <si>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</si>
  <si>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</si>
  <si>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</si>
  <si>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</si>
  <si>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</si>
  <si>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</si>
  <si>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</si>
  <si>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</si>
  <si>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</si>
  <si>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</si>
  <si>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</si>
  <si>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</si>
  <si>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</si>
  <si>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</si>
  <si>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</si>
  <si>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</si>
  <si>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</si>
  <si>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</si>
  <si>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</si>
  <si>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</si>
  <si>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</si>
  <si>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</si>
  <si>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</si>
  <si>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</si>
  <si>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</si>
  <si>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</si>
  <si>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</si>
  <si>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</si>
  <si>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</si>
  <si>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</si>
  <si>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</si>
  <si>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</si>
  <si>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</si>
  <si>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</si>
  <si>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</si>
  <si>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</si>
  <si>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</si>
  <si>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</si>
  <si>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</si>
  <si>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</si>
  <si>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</si>
  <si>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</si>
  <si>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</si>
  <si>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</si>
  <si>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</si>
  <si>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</si>
  <si>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</si>
  <si>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</si>
  <si>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</si>
  <si>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</si>
  <si>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</si>
  <si>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</si>
  <si>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</si>
  <si>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</si>
  <si>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</si>
  <si>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</si>
  <si>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</si>
  <si>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</si>
  <si>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</si>
  <si>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</si>
  <si>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</si>
  <si>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</si>
  <si>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</si>
  <si>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</si>
  <si>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</si>
  <si>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</si>
  <si>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</si>
  <si>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</si>
  <si>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</si>
  <si>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</si>
  <si>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</si>
  <si>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</si>
  <si>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</si>
  <si>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</si>
  <si>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</si>
  <si>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</si>
  <si>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</si>
  <si>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</si>
  <si>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</si>
  <si>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</si>
  <si>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</si>
  <si>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</si>
  <si>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</si>
  <si>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</si>
  <si>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</si>
  <si>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</si>
  <si>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</si>
  <si>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</si>
  <si>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</si>
  <si>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</si>
  <si>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</si>
  <si>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</si>
  <si>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</si>
  <si>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</si>
  <si>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</si>
  <si>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</si>
  <si>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</si>
  <si>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</si>
  <si>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</si>
  <si>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</si>
  <si>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</si>
  <si>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</si>
  <si>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</si>
  <si>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</si>
  <si>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</si>
  <si>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</si>
  <si>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</si>
  <si>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</si>
  <si>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</si>
  <si>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</si>
  <si>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</si>
  <si>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</si>
  <si>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</si>
  <si>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</si>
  <si>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</si>
  <si>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</si>
  <si>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</si>
  <si>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</si>
  <si>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</si>
  <si>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</si>
  <si>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</si>
  <si>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</si>
  <si>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</si>
  <si>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</si>
  <si>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</si>
  <si>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</si>
  <si>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</si>
  <si>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</si>
  <si>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</si>
  <si>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</si>
  <si>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</si>
  <si>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</si>
  <si>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</si>
  <si>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</si>
  <si>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</si>
  <si>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</si>
  <si>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</si>
  <si>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</si>
  <si>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</si>
  <si>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</si>
  <si>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</si>
  <si>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</si>
  <si>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</si>
  <si>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</si>
  <si>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</si>
  <si>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</si>
  <si>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</si>
  <si>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</si>
  <si>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</si>
  <si>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</si>
  <si>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</si>
  <si>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</si>
  <si>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</si>
  <si>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</si>
  <si>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</si>
  <si>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</si>
  <si>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</si>
  <si>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</si>
  <si>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</si>
  <si>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</si>
  <si>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</si>
  <si>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</si>
  <si>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</si>
  <si>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</si>
  <si>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</si>
  <si>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</si>
  <si>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</si>
  <si>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</si>
  <si>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</si>
  <si>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</si>
  <si>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</si>
  <si>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</si>
  <si>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</si>
  <si>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</si>
  <si>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</si>
  <si>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</si>
  <si>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</si>
  <si>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</si>
  <si>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</si>
  <si>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</si>
  <si>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</si>
  <si>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</si>
  <si>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</si>
  <si>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</si>
  <si>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</si>
  <si>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</si>
  <si>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</si>
  <si>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</si>
  <si>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</si>
  <si>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</si>
  <si>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GALINHA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</si>
  <si>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</si>
  <si>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</si>
  <si>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</si>
  <si>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</si>
  <si>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</si>
  <si>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</si>
  <si>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</si>
  <si>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</si>
  <si>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</si>
  <si>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</si>
  <si>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</si>
  <si>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</si>
  <si>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</si>
  <si>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</si>
  <si>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</si>
  <si>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</si>
  <si>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</si>
  <si>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</si>
  <si>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</si>
  <si>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</si>
  <si>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MABEL ROSCA BANANA E CANELA  300G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</si>
  <si>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</si>
  <si>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</si>
  <si>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</si>
  <si>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</si>
  <si>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</si>
  <si>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</si>
  <si>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</si>
  <si>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</si>
  <si>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</si>
  <si>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</si>
  <si>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</si>
  <si>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</si>
  <si>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</si>
  <si>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</si>
  <si>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</si>
  <si>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</si>
  <si>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</si>
  <si>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</si>
  <si>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</si>
  <si>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</si>
  <si>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</si>
  <si>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</si>
  <si>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</si>
  <si>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</si>
  <si>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</si>
  <si>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</si>
  <si>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</si>
  <si>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</si>
  <si>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</si>
  <si>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</si>
  <si>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</si>
  <si>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</si>
  <si>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</si>
  <si>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</si>
  <si>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</si>
  <si>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</si>
  <si>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</si>
  <si>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</si>
  <si>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</si>
  <si>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</si>
  <si>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</si>
  <si>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</si>
  <si>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</si>
  <si>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</si>
  <si>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</si>
  <si>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</si>
  <si>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</si>
  <si>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</si>
  <si>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</si>
  <si>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</si>
  <si>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</si>
  <si>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</si>
  <si>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</si>
  <si>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</si>
  <si>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</si>
  <si>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</si>
  <si>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</si>
  <si>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</si>
  <si>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</si>
  <si>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</si>
  <si>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</si>
  <si>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</si>
  <si>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</si>
  <si>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</si>
  <si>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</si>
  <si>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</si>
  <si>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</si>
  <si>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</si>
  <si>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</si>
  <si>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</si>
  <si>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</si>
  <si>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</si>
  <si>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</si>
  <si>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</si>
  <si>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</si>
  <si>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</si>
  <si>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</si>
  <si>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</si>
  <si>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</si>
  <si>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</si>
  <si>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</si>
  <si>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</si>
  <si>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</si>
  <si>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</si>
  <si>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</si>
  <si>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</si>
  <si>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</si>
  <si>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</si>
  <si>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</si>
  <si>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</si>
  <si>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</si>
  <si>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</si>
  <si>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</si>
  <si>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</si>
  <si>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</si>
  <si>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</si>
  <si>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</si>
  <si>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</si>
  <si>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</si>
  <si>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</si>
  <si>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</si>
  <si>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</si>
  <si>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</si>
  <si>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</si>
  <si>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</si>
  <si>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</si>
  <si>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</si>
  <si>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</si>
  <si>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</si>
  <si>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</si>
  <si>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</si>
  <si>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</si>
  <si>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</si>
  <si>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</si>
  <si>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</si>
  <si>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</si>
  <si>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</si>
  <si>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</si>
  <si>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</si>
  <si>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</si>
  <si>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</si>
  <si>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</si>
  <si>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</si>
  <si>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</si>
  <si>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</si>
  <si>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</si>
  <si>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</si>
  <si>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</si>
  <si>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</si>
  <si>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</si>
  <si>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</si>
  <si>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</si>
  <si>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</si>
  <si>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</si>
  <si>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</si>
  <si>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</si>
  <si>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</si>
  <si>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</si>
  <si>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</si>
  <si>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</si>
  <si>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</si>
  <si>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</si>
  <si>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</si>
  <si>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</si>
  <si>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</si>
  <si>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</si>
  <si>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</si>
  <si>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</si>
  <si>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</si>
  <si>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</si>
  <si>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</si>
  <si>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</si>
  <si>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</si>
  <si>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</si>
  <si>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</si>
  <si>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</si>
  <si>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</si>
  <si>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</si>
  <si>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</si>
  <si>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</si>
  <si>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</si>
  <si>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</si>
  <si>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</si>
  <si>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</si>
  <si>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</si>
  <si>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</si>
  <si>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</si>
  <si>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</si>
  <si>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</si>
  <si>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</si>
  <si>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</si>
  <si>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</si>
  <si>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</si>
  <si>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</si>
  <si>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</si>
  <si>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</si>
  <si>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</si>
  <si>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</si>
  <si>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</si>
  <si>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</si>
  <si>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</si>
  <si>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</si>
  <si>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</si>
  <si>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</si>
  <si>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</si>
  <si>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</si>
  <si>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</si>
  <si>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</si>
  <si>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</si>
  <si>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</si>
  <si>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</si>
  <si>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</si>
  <si>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</si>
  <si>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</si>
  <si>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</si>
  <si>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</si>
  <si>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</si>
  <si>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</si>
  <si>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</si>
  <si>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</si>
  <si>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</si>
  <si>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</si>
  <si>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</si>
  <si>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</si>
  <si>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</si>
  <si>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</si>
  <si>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</si>
  <si>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</si>
  <si>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</si>
  <si>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</si>
  <si>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</si>
  <si>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</si>
  <si>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</si>
  <si>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</si>
  <si>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</si>
  <si>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</si>
  <si>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</si>
  <si>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</si>
  <si>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</si>
  <si>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</si>
  <si>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</si>
  <si>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</si>
  <si>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</si>
  <si>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</si>
  <si>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</si>
  <si>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</si>
  <si>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</si>
  <si>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</si>
  <si>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</si>
  <si>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</si>
  <si>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</si>
  <si>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</si>
  <si>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</si>
  <si>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</si>
  <si>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</si>
  <si>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</si>
  <si>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</si>
  <si>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</si>
  <si>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</si>
  <si>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</si>
  <si>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</si>
  <si>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</si>
  <si>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</si>
  <si>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</si>
  <si>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</si>
  <si>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</si>
  <si>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</si>
  <si>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</si>
  <si>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</si>
  <si>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</si>
  <si>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</si>
  <si>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</si>
  <si>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</si>
  <si>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</si>
  <si>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</si>
  <si>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</si>
  <si>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</si>
  <si>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</si>
  <si>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</si>
  <si>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</si>
  <si>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</si>
  <si>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</si>
  <si>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</si>
  <si>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</si>
  <si>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</si>
  <si>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</si>
  <si>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</si>
  <si>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</si>
  <si>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</si>
  <si>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</si>
  <si>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</si>
  <si>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</si>
  <si>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</si>
  <si>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</si>
  <si>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</si>
  <si>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</si>
  <si>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</si>
  <si>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</si>
  <si>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</si>
  <si>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</si>
  <si>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</si>
  <si>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</si>
  <si>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</si>
  <si>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</si>
  <si>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</si>
  <si>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</si>
  <si>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</si>
  <si>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</si>
  <si>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</si>
  <si>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</si>
  <si>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</si>
  <si>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</si>
  <si>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</si>
  <si>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</si>
  <si>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</si>
  <si>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</si>
  <si>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</si>
  <si>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</si>
  <si>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</si>
  <si>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</si>
  <si>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</si>
  <si>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</si>
  <si>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</si>
  <si>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</si>
  <si>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</si>
  <si>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</si>
  <si>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</si>
  <si>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</si>
  <si>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</si>
  <si>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</si>
  <si>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</si>
  <si>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</si>
  <si>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</si>
  <si>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</si>
  <si>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</si>
  <si>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</si>
  <si>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</si>
  <si>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</si>
  <si>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</si>
  <si>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</si>
  <si>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</si>
  <si>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</si>
  <si>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</si>
  <si>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</si>
  <si>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</si>
  <si>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</si>
  <si>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</si>
  <si>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</si>
  <si>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</si>
  <si>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</si>
  <si>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</si>
  <si>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</si>
  <si>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</si>
  <si>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</si>
  <si>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</si>
  <si>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</si>
  <si>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</si>
  <si>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</si>
  <si>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</si>
  <si>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</si>
  <si>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</si>
  <si>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</si>
  <si>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</si>
  <si>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</si>
  <si>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</si>
  <si>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</si>
  <si>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</si>
  <si>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</si>
  <si>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</si>
  <si>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</si>
  <si>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</si>
  <si>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</si>
  <si>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</si>
  <si>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</si>
  <si>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</si>
  <si>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</si>
  <si>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</si>
  <si>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</si>
  <si>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</si>
  <si>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</si>
  <si>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</si>
  <si>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</si>
  <si>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</si>
  <si>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</si>
  <si>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</si>
  <si>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</si>
  <si>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</si>
  <si>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</si>
  <si>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</si>
  <si>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</si>
  <si>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</si>
  <si>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</si>
  <si>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</si>
  <si>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</si>
  <si>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</si>
  <si>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</si>
  <si>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</si>
  <si>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</si>
  <si>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</si>
  <si>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</si>
  <si>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</si>
  <si>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</si>
  <si>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</si>
  <si>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</si>
  <si>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</si>
  <si>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</si>
  <si>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</si>
  <si>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</si>
  <si>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</si>
  <si>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</si>
  <si>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</si>
  <si>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</si>
  <si>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</si>
  <si>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</si>
  <si>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</si>
  <si>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</si>
  <si>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</si>
  <si>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</si>
  <si>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</si>
  <si>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</si>
  <si>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</si>
  <si>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</si>
  <si>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</si>
  <si>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</si>
  <si>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</si>
  <si>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</si>
  <si>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</si>
  <si>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</si>
  <si>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</si>
  <si>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</si>
  <si>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</si>
  <si>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</si>
  <si>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</si>
  <si>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</si>
  <si>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</si>
  <si>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</si>
  <si>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</si>
  <si>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</si>
  <si>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</si>
  <si>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</si>
  <si>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</si>
  <si>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</si>
  <si>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</si>
  <si>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</si>
  <si>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</si>
  <si>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</si>
  <si>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</si>
  <si>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 BUDWEISER ZERO LT 350ML</t>
  </si>
  <si>
    <t xml:space="preserve">CORONITA EXTRA N OW 210ML</t>
  </si>
  <si>
    <t xml:space="preserve">CERVEJA BRAHMA CHOPP LT 269ML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</si>
  <si>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</si>
  <si>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</si>
  <si>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</si>
  <si>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</si>
  <si>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</si>
  <si>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</si>
  <si>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</si>
  <si>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</si>
  <si>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</si>
  <si>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</si>
  <si>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</si>
  <si>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</si>
  <si>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</si>
  <si>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</si>
  <si>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</si>
  <si>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</si>
  <si>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</si>
  <si>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</si>
  <si>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</si>
  <si>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</si>
  <si>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</si>
  <si>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</si>
  <si>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</si>
  <si>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</si>
  <si>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</si>
  <si>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</si>
  <si>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</si>
  <si>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</si>
  <si>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</si>
  <si>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</si>
  <si>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</si>
  <si>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</si>
  <si>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</si>
  <si>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</si>
  <si>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</si>
  <si>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</si>
  <si>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</si>
  <si>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</si>
  <si>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</si>
  <si>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</si>
  <si>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</si>
  <si>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</si>
  <si>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</si>
  <si>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</si>
  <si>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</si>
  <si>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</si>
  <si>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</si>
  <si>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</si>
  <si>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</si>
  <si>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</si>
  <si>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</si>
  <si>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</si>
  <si>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</si>
  <si>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</si>
  <si>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</si>
  <si>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</si>
  <si>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</si>
  <si>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</si>
  <si>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</si>
  <si>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</si>
  <si>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</si>
  <si>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</si>
  <si>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</si>
  <si>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</si>
  <si>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</si>
  <si>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</si>
  <si>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</si>
  <si>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</si>
  <si>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</si>
  <si>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</si>
  <si>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</si>
  <si>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</si>
  <si>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</si>
  <si>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</si>
  <si>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</si>
  <si>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</si>
  <si>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</si>
  <si>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</si>
  <si>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</si>
  <si>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</si>
  <si>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</si>
  <si>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</si>
  <si>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</si>
  <si>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</si>
  <si>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</si>
  <si>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</si>
  <si>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</si>
  <si>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</si>
  <si>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</si>
  <si>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</si>
  <si>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</si>
  <si>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</si>
  <si>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</si>
  <si>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</si>
  <si>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</si>
  <si>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</si>
  <si>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</si>
  <si>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</si>
  <si>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</si>
  <si>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</si>
  <si>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</si>
  <si>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</si>
  <si>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</si>
  <si>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</si>
  <si>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</si>
  <si>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</si>
  <si>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</si>
  <si>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</si>
  <si>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</si>
  <si>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</si>
  <si>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</si>
  <si>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</si>
  <si>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</si>
  <si>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</si>
  <si>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</si>
  <si>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</si>
  <si>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</si>
  <si>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</si>
  <si>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</si>
  <si>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</si>
  <si>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</si>
  <si>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</si>
  <si>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</si>
  <si>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</si>
  <si>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</si>
  <si>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</si>
  <si>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</si>
  <si>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</si>
  <si>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</si>
  <si>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</si>
  <si>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</si>
  <si>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</si>
  <si>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</si>
  <si>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</si>
  <si>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</si>
  <si>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</si>
  <si>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</si>
  <si>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</si>
  <si>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</si>
  <si>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</si>
  <si>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</si>
  <si>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</si>
  <si>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</si>
  <si>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</si>
  <si>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</si>
  <si>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</si>
  <si>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</si>
  <si>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</si>
  <si>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</si>
  <si>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</si>
  <si>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</si>
  <si>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</si>
  <si>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</si>
  <si>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</si>
  <si>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</si>
  <si>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</si>
  <si>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</si>
  <si>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</si>
  <si>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</si>
  <si>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</si>
  <si>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</si>
  <si>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</si>
  <si>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</si>
  <si>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</si>
  <si>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</si>
  <si>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</si>
  <si>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</si>
  <si>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</si>
  <si>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</si>
  <si>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</si>
  <si>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</si>
  <si>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</si>
  <si>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</si>
  <si>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</si>
  <si>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</si>
  <si>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</si>
  <si>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</si>
  <si>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</si>
  <si>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</si>
  <si>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</si>
  <si>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</si>
  <si>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</si>
  <si>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</si>
  <si>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</si>
  <si>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</si>
  <si>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</si>
  <si>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</si>
  <si>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</si>
  <si>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</si>
  <si>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</si>
  <si>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</si>
  <si>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</si>
  <si>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</si>
  <si>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</si>
  <si>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</si>
  <si>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</si>
  <si>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</si>
  <si>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</si>
  <si>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</si>
  <si>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</si>
  <si>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</si>
  <si>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</si>
  <si>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</si>
  <si>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</si>
  <si>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</si>
  <si>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</si>
  <si>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</si>
  <si>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</si>
  <si>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</si>
  <si>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</si>
  <si>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</si>
  <si>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</si>
  <si>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</si>
  <si>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</si>
  <si>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</si>
  <si>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</si>
  <si>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</si>
  <si>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</si>
  <si>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</si>
  <si>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</si>
  <si>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</si>
  <si>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</si>
  <si>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</si>
  <si>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</si>
  <si>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</si>
  <si>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</si>
  <si>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</si>
  <si>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</si>
  <si>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</si>
  <si>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</si>
  <si>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</si>
  <si>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</si>
  <si>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</si>
  <si>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</si>
  <si>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</si>
  <si>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</si>
  <si>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</si>
  <si>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</si>
  <si>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</si>
  <si>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</si>
  <si>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</si>
  <si>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</si>
  <si>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</si>
  <si>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</si>
  <si>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</si>
  <si>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</si>
  <si>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</si>
  <si>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</si>
  <si>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</si>
  <si>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</si>
  <si>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</si>
  <si>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</si>
  <si>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</si>
  <si>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</si>
  <si>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</si>
  <si>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</si>
  <si>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</si>
  <si>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</si>
  <si>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</si>
  <si>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</si>
  <si>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</si>
  <si>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</si>
  <si>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</si>
  <si>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</si>
  <si>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</si>
  <si>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</si>
  <si>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</si>
  <si>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</si>
  <si>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</si>
  <si>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</si>
  <si>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</si>
  <si>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</si>
  <si>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SAND.HAV.TOP.ATHL.PT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</si>
  <si>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</si>
  <si>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</si>
  <si>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</si>
  <si>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</si>
  <si>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</si>
  <si>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</si>
  <si>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</si>
  <si>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</si>
  <si>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</si>
  <si>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</si>
  <si>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</si>
  <si>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</si>
  <si>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</si>
  <si>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</si>
  <si>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</si>
  <si>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</si>
  <si>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</si>
  <si>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</si>
  <si>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</si>
  <si>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</si>
  <si>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</si>
  <si>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</si>
  <si>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</si>
  <si>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</si>
  <si>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</si>
  <si>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</si>
  <si>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</si>
  <si>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</si>
  <si>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</si>
  <si>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</si>
  <si>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</si>
  <si>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</si>
  <si>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</si>
  <si>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</si>
  <si>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</si>
  <si>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</si>
  <si>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</si>
  <si>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</si>
  <si>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</si>
  <si>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</si>
  <si>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</si>
  <si>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</si>
  <si>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</si>
  <si>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</si>
  <si>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</si>
  <si>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</si>
  <si>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</si>
  <si>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</si>
  <si>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</si>
  <si>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</si>
  <si>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</si>
  <si>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</si>
  <si>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</si>
  <si>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</si>
  <si>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</si>
  <si>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</si>
  <si>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</si>
  <si>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</si>
  <si>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</si>
  <si>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</si>
  <si>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</si>
  <si>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</si>
  <si>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</si>
  <si>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</si>
  <si>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</si>
  <si>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</si>
  <si>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</si>
  <si>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</si>
  <si>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</si>
  <si>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</si>
  <si>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</si>
  <si>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</si>
  <si>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</si>
  <si>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</si>
  <si>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</si>
  <si>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</si>
  <si>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</si>
  <si>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</si>
  <si>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</si>
  <si>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</si>
  <si>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</si>
  <si>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</si>
  <si>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</si>
  <si>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</si>
  <si>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</si>
  <si>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</si>
  <si>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</si>
  <si>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</si>
  <si>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</si>
  <si>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</si>
  <si>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</si>
  <si>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</si>
  <si>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</si>
  <si>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</si>
  <si>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</si>
  <si>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</si>
  <si>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</si>
  <si>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</si>
  <si>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</si>
  <si>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</si>
  <si>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</si>
  <si>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</si>
  <si>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</si>
  <si>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</si>
  <si>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</si>
  <si>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</si>
  <si>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</si>
  <si>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</si>
  <si>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</si>
  <si>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</si>
  <si>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</si>
  <si>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</si>
  <si>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</si>
  <si>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</si>
  <si>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</si>
  <si>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</si>
  <si>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</si>
  <si>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</si>
  <si>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</si>
  <si>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</si>
  <si>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</si>
  <si>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</si>
  <si>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</si>
  <si>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</si>
  <si>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</si>
  <si>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</si>
  <si>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</si>
  <si>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</si>
  <si>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</si>
  <si>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</si>
  <si>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</si>
  <si>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</si>
  <si>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</si>
  <si>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</si>
  <si>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</si>
  <si>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</si>
  <si>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</si>
  <si>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</si>
  <si>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</si>
  <si>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</si>
  <si>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</si>
  <si>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</si>
  <si>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</si>
  <si>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</si>
  <si>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</si>
  <si>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</si>
  <si>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</si>
  <si>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</si>
  <si>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</si>
  <si>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</si>
  <si>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</si>
  <si>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</si>
  <si>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</si>
  <si>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</si>
  <si>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</si>
  <si>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</si>
  <si>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</si>
  <si>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</si>
  <si>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</si>
  <si>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</si>
  <si>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</si>
  <si>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</si>
  <si>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</si>
  <si>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</si>
  <si>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</si>
  <si>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</si>
  <si>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</si>
  <si>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</si>
  <si>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</si>
  <si>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</si>
  <si>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</si>
  <si>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</si>
  <si>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</si>
  <si>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</si>
  <si>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</si>
  <si>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</si>
  <si>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</si>
  <si>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</si>
  <si>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</si>
  <si>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</si>
  <si>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</si>
  <si>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</si>
  <si>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</si>
  <si>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</si>
  <si>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</si>
  <si>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</si>
  <si>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</si>
  <si>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</si>
  <si>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</si>
  <si>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</si>
  <si>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</si>
  <si>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</si>
  <si>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</si>
  <si>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</si>
  <si>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</si>
  <si>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</si>
  <si>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</si>
  <si>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</si>
  <si>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</si>
  <si>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</si>
  <si>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</si>
  <si>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</si>
  <si>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</si>
  <si>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</si>
  <si>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</si>
  <si>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</si>
  <si>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</si>
  <si>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</si>
  <si>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</si>
  <si>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</si>
  <si>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</si>
  <si>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</si>
  <si>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</si>
  <si>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</si>
  <si>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</si>
  <si>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</si>
  <si>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</si>
  <si>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</si>
  <si>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</si>
  <si>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</si>
  <si>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</si>
  <si>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</si>
  <si>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</si>
  <si>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</si>
  <si>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</si>
  <si>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</si>
  <si>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</si>
  <si>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</si>
  <si>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</si>
  <si>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</si>
  <si>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</si>
  <si>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</si>
  <si>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</si>
  <si>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</si>
  <si>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</si>
  <si>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</si>
  <si>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</si>
  <si>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</si>
  <si>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</si>
  <si>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</si>
  <si>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</si>
  <si>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</si>
  <si>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</si>
  <si>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</si>
  <si>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</si>
  <si>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</si>
  <si>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</si>
  <si>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</si>
  <si>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</si>
  <si>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</si>
  <si>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</si>
  <si>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</si>
  <si>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</si>
  <si>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</si>
  <si>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 AMORI RECH CHOCOLATE 125G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</si>
  <si>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</si>
  <si>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</si>
  <si>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</si>
  <si>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</si>
  <si>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</si>
  <si>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</si>
  <si>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</si>
  <si>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</si>
  <si>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</si>
  <si>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</si>
  <si>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</si>
  <si>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</si>
  <si>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</si>
  <si>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</si>
  <si>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</si>
  <si>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</si>
  <si>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</si>
  <si>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</si>
  <si>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</si>
  <si>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</si>
  <si>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</si>
  <si>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</si>
  <si>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 C/ 50UND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</si>
  <si>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</si>
  <si>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</si>
  <si>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</si>
  <si>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</si>
  <si>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</si>
  <si>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</si>
  <si>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</si>
  <si>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</si>
  <si>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</si>
  <si>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</si>
  <si>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</si>
  <si>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</si>
  <si>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</si>
  <si>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</si>
  <si>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</si>
  <si>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</si>
  <si>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</si>
  <si>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</si>
  <si>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</si>
  <si>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</si>
  <si>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</si>
  <si>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</si>
  <si>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</si>
  <si>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</si>
  <si>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</si>
  <si>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</si>
  <si>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</si>
  <si>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</si>
  <si>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</si>
  <si>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</si>
  <si>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</si>
  <si>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</si>
  <si>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</si>
  <si>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</si>
  <si>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</si>
  <si>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</si>
  <si>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</si>
  <si>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</si>
  <si>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</si>
  <si>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</si>
  <si>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</si>
  <si>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</si>
  <si>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</si>
  <si>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</si>
  <si>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</si>
  <si>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</si>
  <si>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</si>
  <si>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</si>
  <si>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</si>
  <si>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</si>
  <si>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</si>
  <si>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</si>
  <si>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</si>
  <si>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</si>
  <si>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</si>
  <si>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</si>
  <si>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</si>
  <si>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</si>
  <si>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</si>
  <si>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</si>
  <si>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</si>
  <si>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</si>
  <si>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</si>
  <si>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</si>
  <si>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</si>
  <si>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</si>
  <si>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</si>
  <si>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</si>
  <si>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</si>
  <si>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</si>
  <si>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</si>
  <si>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</si>
  <si>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</si>
  <si>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</si>
  <si>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</si>
  <si>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</si>
  <si>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</si>
  <si>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</si>
  <si>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</si>
  <si>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</si>
  <si>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</si>
  <si>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</si>
  <si>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</si>
  <si>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</si>
  <si>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</si>
  <si>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</si>
  <si>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</si>
  <si>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</si>
  <si>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</si>
  <si>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</si>
  <si>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</si>
  <si>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</si>
  <si>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</si>
  <si>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</si>
  <si>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</si>
  <si>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</si>
  <si>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</si>
  <si>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</si>
  <si>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</si>
  <si>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</si>
  <si>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</si>
  <si>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</si>
  <si>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</si>
  <si>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</si>
  <si>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</si>
  <si>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</si>
  <si>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</si>
  <si>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</si>
  <si>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</si>
  <si>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</si>
  <si>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</si>
  <si>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</si>
  <si>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</si>
  <si>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</si>
  <si>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</si>
  <si>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</si>
  <si>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</si>
  <si>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</si>
  <si>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</si>
  <si>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</si>
  <si>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</si>
  <si>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</si>
  <si>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</si>
  <si>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</si>
  <si>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</si>
  <si>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</si>
  <si>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</si>
  <si>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</si>
  <si>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</si>
  <si>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</si>
  <si>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</si>
  <si>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</si>
  <si>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</si>
  <si>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</si>
  <si>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</si>
  <si>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</si>
  <si>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</si>
  <si>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</si>
  <si>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</si>
  <si>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</si>
  <si>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</si>
  <si>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</si>
  <si>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</si>
  <si>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</si>
  <si>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</si>
  <si>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</si>
  <si>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</si>
  <si>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</si>
  <si>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</si>
  <si>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</si>
  <si>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</si>
  <si>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</si>
  <si>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</si>
  <si>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</si>
  <si>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</si>
  <si>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</si>
  <si>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</si>
  <si>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</si>
  <si>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</si>
  <si>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</si>
  <si>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</si>
  <si>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</si>
  <si>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</si>
  <si>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</si>
  <si>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</si>
  <si>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</si>
  <si>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</si>
  <si>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</si>
  <si>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</si>
  <si>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</si>
  <si>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</si>
  <si>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</si>
  <si>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</si>
  <si>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</si>
  <si>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</si>
  <si>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</si>
  <si>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</si>
  <si>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</si>
  <si>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</si>
  <si>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</si>
  <si>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</si>
  <si>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</si>
  <si>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</si>
  <si>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</si>
  <si>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</si>
  <si>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</si>
  <si>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</si>
  <si>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</si>
  <si>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</si>
  <si>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</si>
  <si>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</si>
  <si>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</si>
  <si>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</si>
  <si>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</si>
  <si>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</si>
  <si>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</si>
  <si>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</si>
  <si>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</si>
  <si>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</si>
  <si>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</si>
  <si>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</si>
  <si>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</si>
  <si>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</si>
  <si>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</si>
  <si>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</si>
  <si>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</si>
  <si>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</si>
  <si>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</si>
  <si>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</si>
  <si>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</si>
  <si>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</si>
  <si>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</si>
  <si>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</si>
  <si>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</si>
  <si>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</si>
  <si>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</si>
  <si>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</si>
  <si>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</si>
  <si>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</si>
  <si>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</si>
  <si>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</si>
  <si>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</si>
  <si>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</si>
  <si>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</si>
  <si>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</si>
  <si>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</si>
  <si>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</si>
  <si>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</si>
  <si>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</si>
  <si>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</si>
  <si>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</si>
  <si>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</si>
  <si>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</si>
  <si>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</si>
  <si>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</si>
  <si>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</si>
  <si>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</si>
  <si>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</si>
  <si>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</si>
  <si>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</si>
  <si>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</si>
  <si>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</si>
  <si>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</si>
  <si>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</si>
  <si>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</si>
  <si>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</si>
  <si>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</si>
  <si>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</si>
  <si>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</si>
  <si>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</si>
  <si>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</si>
  <si>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</si>
  <si>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</si>
  <si>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</si>
  <si>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</si>
  <si>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</si>
  <si>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</si>
  <si>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</si>
  <si>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</si>
  <si>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</si>
  <si>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</si>
  <si>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</si>
  <si>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</si>
  <si>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</si>
  <si>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</si>
  <si>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</si>
  <si>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</si>
  <si>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</si>
  <si>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</si>
  <si>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</si>
  <si>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</si>
  <si>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</si>
  <si>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</si>
  <si>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</si>
  <si>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</si>
  <si>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</si>
  <si>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</si>
  <si>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</si>
  <si>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</si>
  <si>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</si>
  <si>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</si>
  <si>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</si>
  <si>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</si>
  <si>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</si>
  <si>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</si>
  <si>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</si>
  <si>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</si>
  <si>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</si>
  <si>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</si>
  <si>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</si>
  <si>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</si>
  <si>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</si>
  <si>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</si>
  <si>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</si>
  <si>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</si>
  <si>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</si>
  <si>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</si>
  <si>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</si>
  <si>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</si>
  <si>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</si>
  <si>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</si>
  <si>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</si>
  <si>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</si>
  <si>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</si>
  <si>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</si>
  <si>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</si>
  <si>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</si>
  <si>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</si>
  <si>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</si>
  <si>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</si>
  <si>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</si>
  <si>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</si>
  <si>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</si>
  <si>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</si>
  <si>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</si>
  <si>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</si>
  <si>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</si>
  <si>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</si>
  <si>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</si>
  <si>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</si>
  <si>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</si>
  <si>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</si>
  <si>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</si>
  <si>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</si>
  <si>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</si>
  <si>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</si>
  <si>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</si>
  <si>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</si>
  <si>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</si>
  <si>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</si>
  <si>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</si>
  <si>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</si>
  <si>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</si>
  <si>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</si>
  <si>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</si>
  <si>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</si>
  <si>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</si>
  <si>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</si>
  <si>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</si>
  <si>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</si>
  <si>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</si>
  <si>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</si>
  <si>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</si>
  <si>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</si>
  <si>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</si>
  <si>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</si>
  <si>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</si>
  <si>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</si>
  <si>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</si>
  <si>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</si>
  <si>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</si>
  <si>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</si>
  <si>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</si>
  <si>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</si>
  <si>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</si>
  <si>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</si>
  <si>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</si>
  <si>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</si>
  <si>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</si>
  <si>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</si>
  <si>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</si>
  <si>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</si>
  <si>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</si>
  <si>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</si>
  <si>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</si>
  <si>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</si>
  <si>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</si>
  <si>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</si>
  <si>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</si>
  <si>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</si>
  <si>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</si>
  <si>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</si>
  <si>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</si>
  <si>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</si>
  <si>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</si>
  <si>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</si>
  <si>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</si>
  <si>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</si>
  <si>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</si>
  <si>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</si>
  <si>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</si>
  <si>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</si>
  <si>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</si>
  <si>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</si>
  <si>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</si>
  <si>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</si>
  <si>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</si>
  <si>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</si>
  <si>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</si>
  <si>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</si>
  <si>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</si>
  <si>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</si>
  <si>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</si>
  <si>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</si>
  <si>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</si>
  <si>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</si>
  <si>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</si>
  <si>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</si>
  <si>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</si>
  <si>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</si>
  <si>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</si>
  <si>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</si>
  <si>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</si>
  <si>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</si>
  <si>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</si>
  <si>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</si>
  <si>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</si>
  <si>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</si>
  <si>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</si>
  <si>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</si>
  <si>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</si>
  <si>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</si>
  <si>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</si>
  <si>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</si>
  <si>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</si>
  <si>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</si>
  <si>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</si>
  <si>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</si>
  <si>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</si>
  <si>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</si>
  <si>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</si>
  <si>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</si>
  <si>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</si>
  <si>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</si>
  <si>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</si>
  <si>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</si>
  <si>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</si>
  <si>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</si>
  <si>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</si>
  <si>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</si>
  <si>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</si>
  <si>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</si>
  <si>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</si>
  <si>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</si>
  <si>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</si>
  <si>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</si>
  <si>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</si>
  <si>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</si>
  <si>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</si>
  <si>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</si>
  <si>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</si>
  <si>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</si>
  <si>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</si>
  <si>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</si>
  <si>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</si>
  <si>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</si>
  <si>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</si>
  <si>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</si>
  <si>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</si>
  <si>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</si>
  <si>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</si>
  <si>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</si>
  <si>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</si>
  <si>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</si>
  <si>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</si>
  <si>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</si>
  <si>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</si>
  <si>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</si>
  <si>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</si>
  <si>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</si>
  <si>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</si>
  <si>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</si>
  <si>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</si>
  <si>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</si>
  <si>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</si>
  <si>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</si>
  <si>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</si>
  <si>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</si>
  <si>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</si>
  <si>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</si>
  <si>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</si>
  <si>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</si>
  <si>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</si>
  <si>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</si>
  <si>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</si>
  <si>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</si>
  <si>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</si>
  <si>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</si>
  <si>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</si>
  <si>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</si>
  <si>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</si>
  <si>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</si>
  <si>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</si>
  <si>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</si>
  <si>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</si>
  <si>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</si>
  <si>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</si>
  <si>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</si>
  <si>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</si>
  <si>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</si>
  <si>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</si>
  <si>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</si>
  <si>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</si>
  <si>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</si>
  <si>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</si>
  <si>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</si>
  <si>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</si>
  <si>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</si>
  <si>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</si>
  <si>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</si>
  <si>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</si>
  <si>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</si>
  <si>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</si>
  <si>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</si>
  <si>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</si>
  <si>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</si>
  <si>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</si>
  <si>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</si>
  <si>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</si>
  <si>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</si>
  <si>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</si>
  <si>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</si>
  <si>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</si>
  <si>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</si>
  <si>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</si>
  <si>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</si>
  <si>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</si>
  <si>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</si>
  <si>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</si>
  <si>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</si>
  <si>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</si>
  <si>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</si>
  <si>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</si>
  <si>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</si>
  <si>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</si>
  <si>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</si>
  <si>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</si>
  <si>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</si>
  <si>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</si>
  <si>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</si>
  <si>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</si>
  <si>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</si>
  <si>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</si>
  <si>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</si>
  <si>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</si>
  <si>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</si>
  <si>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</si>
  <si>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</si>
  <si>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</si>
  <si>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</si>
  <si>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</si>
  <si>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</si>
  <si>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</si>
  <si>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</si>
  <si>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</si>
  <si>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</si>
  <si>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</si>
  <si>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</si>
  <si>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</si>
  <si>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</si>
  <si>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</si>
  <si>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</si>
  <si>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</si>
  <si>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</si>
  <si>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</si>
  <si>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</si>
  <si>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</si>
  <si>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</si>
  <si>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</si>
  <si>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</si>
  <si>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</si>
  <si>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</si>
  <si>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</si>
  <si>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</si>
  <si>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</si>
  <si>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</si>
  <si>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</si>
  <si>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</si>
  <si>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</si>
  <si>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</si>
  <si>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</si>
  <si>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</si>
  <si>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</si>
  <si>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</si>
  <si>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</si>
  <si>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</si>
  <si>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</si>
  <si>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</si>
  <si>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</si>
  <si>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</si>
  <si>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</si>
  <si>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</si>
  <si>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</si>
  <si>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</si>
  <si>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</si>
  <si>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</si>
  <si>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</si>
  <si>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</si>
  <si>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</si>
  <si>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</si>
  <si>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</si>
  <si>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</si>
  <si>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</si>
  <si>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</si>
  <si>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</si>
  <si>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</si>
  <si>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</si>
  <si>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</si>
  <si>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</si>
  <si>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</si>
  <si>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</si>
  <si>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</si>
  <si>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</si>
  <si>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</si>
  <si>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</si>
  <si>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</si>
  <si>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</si>
  <si>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</si>
  <si>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</si>
  <si>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</si>
  <si>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</si>
  <si>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</si>
  <si>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</si>
  <si>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</si>
  <si>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</si>
  <si>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</si>
  <si>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</si>
  <si>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</si>
  <si>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</si>
  <si>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</si>
  <si>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</si>
  <si>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</si>
  <si>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</si>
  <si>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</si>
  <si>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</si>
  <si>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</si>
  <si>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</si>
  <si>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</si>
  <si>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</si>
  <si>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</si>
  <si>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</si>
  <si>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</si>
  <si>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</si>
  <si>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</si>
  <si>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</si>
  <si>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</si>
  <si>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</si>
  <si>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</si>
  <si>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</si>
  <si>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</si>
  <si>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</si>
  <si>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</si>
  <si>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</si>
  <si>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</si>
  <si>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</si>
  <si>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</si>
  <si>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</si>
  <si>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</si>
  <si>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</si>
  <si>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</si>
  <si>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</si>
  <si>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</si>
  <si>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</si>
  <si>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</si>
  <si>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</si>
  <si>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</si>
  <si>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</si>
  <si>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</si>
  <si>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</si>
  <si>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</si>
  <si>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</si>
  <si>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</si>
  <si>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</si>
  <si>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</si>
  <si>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</si>
  <si>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</si>
  <si>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</si>
  <si>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</si>
  <si>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</si>
  <si>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</si>
  <si>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</si>
  <si>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</si>
  <si>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</si>
  <si>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</si>
  <si>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</si>
  <si>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</si>
  <si>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</si>
  <si>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</si>
  <si>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</si>
  <si>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</si>
  <si>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</si>
  <si>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</si>
  <si>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</si>
  <si>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</si>
  <si>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</si>
  <si>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</si>
  <si>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</si>
  <si>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</si>
  <si>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</si>
  <si>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</si>
  <si>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</si>
  <si>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</si>
  <si>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</si>
  <si>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</si>
  <si>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</si>
  <si>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</si>
  <si>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</si>
  <si>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</si>
  <si>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</si>
  <si>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</si>
  <si>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</si>
  <si>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</si>
  <si>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</si>
  <si>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</si>
  <si>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</si>
  <si>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</si>
  <si>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</si>
  <si>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</si>
  <si>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</si>
  <si>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</si>
  <si>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</si>
  <si>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</si>
  <si>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</si>
  <si>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</si>
  <si>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</si>
  <si>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</si>
  <si>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</si>
  <si>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</si>
  <si>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</si>
  <si>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</si>
  <si>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</si>
  <si>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</si>
  <si>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</si>
  <si>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</si>
  <si>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</si>
  <si>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</si>
  <si>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</si>
  <si>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</si>
  <si>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</si>
  <si>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</si>
  <si>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</si>
  <si>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</si>
  <si>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</si>
  <si>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</si>
  <si>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</si>
  <si>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</si>
  <si>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</si>
  <si>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</si>
  <si>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</si>
  <si>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</si>
  <si>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</si>
  <si>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</si>
  <si>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</si>
  <si>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</si>
  <si>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</si>
  <si>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</si>
  <si>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</si>
  <si>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</si>
  <si>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</si>
  <si>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</si>
  <si>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</si>
  <si>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</si>
  <si>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</si>
  <si>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</si>
  <si>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</si>
  <si>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</si>
  <si>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</si>
  <si>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</si>
  <si>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</si>
  <si>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</si>
  <si>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</si>
  <si>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</si>
  <si>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</si>
  <si>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</si>
  <si>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</si>
  <si>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</si>
  <si>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</si>
  <si>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</si>
  <si>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</si>
  <si>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</si>
  <si>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</si>
  <si>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</si>
  <si>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</si>
  <si>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</si>
  <si>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</si>
  <si>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</si>
  <si>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</si>
  <si>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</si>
  <si>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</si>
  <si>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</si>
  <si>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</si>
  <si>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</si>
  <si>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</si>
  <si>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</si>
  <si>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</si>
  <si>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</si>
  <si>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</si>
  <si>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</si>
  <si>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</si>
  <si>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</si>
  <si>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</si>
  <si>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</si>
  <si>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</si>
  <si>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</si>
  <si>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</si>
  <si>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</si>
  <si>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</si>
  <si>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</si>
  <si>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</si>
  <si>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</si>
  <si>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</si>
  <si>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</si>
  <si>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</si>
  <si>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</si>
  <si>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</si>
  <si>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</si>
  <si>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</si>
  <si>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</si>
  <si>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</si>
  <si>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</si>
  <si>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</si>
  <si>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</si>
  <si>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</si>
  <si>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</si>
  <si>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</si>
  <si>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</si>
  <si>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</si>
  <si>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</si>
  <si>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</si>
  <si>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</si>
  <si>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</si>
  <si>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</si>
  <si>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</si>
  <si>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</si>
  <si>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</si>
  <si>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</si>
  <si>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</si>
  <si>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</si>
  <si>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</si>
  <si>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</si>
  <si>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</si>
  <si>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</si>
  <si>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</si>
  <si>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</si>
  <si>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</si>
  <si>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</si>
  <si>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</si>
  <si>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</si>
  <si>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</si>
  <si>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</si>
  <si>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</si>
  <si>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</si>
  <si>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</si>
  <si>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</si>
  <si>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</si>
  <si>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</si>
  <si>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</si>
  <si>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</si>
  <si>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</si>
  <si>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</si>
  <si>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</si>
  <si>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</si>
  <si>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</si>
  <si>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</si>
  <si>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</si>
  <si>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</si>
  <si>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</si>
  <si>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</si>
  <si>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</si>
  <si>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</si>
  <si>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</si>
  <si>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</si>
  <si>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</si>
  <si>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</si>
  <si>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</si>
  <si>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</si>
  <si>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</si>
  <si>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</si>
  <si>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</si>
  <si>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</si>
  <si>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</si>
  <si>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</si>
  <si>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</si>
  <si>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</si>
  <si>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</si>
  <si>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</si>
  <si>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</si>
  <si>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</si>
  <si>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</si>
  <si>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</si>
  <si>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</si>
  <si>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</si>
  <si>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</si>
  <si>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</si>
  <si>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</si>
  <si>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</si>
  <si>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</si>
  <si>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</si>
  <si>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</si>
  <si>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</si>
  <si>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</si>
  <si>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</si>
  <si>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</si>
  <si>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</si>
  <si>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</si>
  <si>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</si>
  <si>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</si>
  <si>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</si>
  <si>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</si>
  <si>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</si>
  <si>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</si>
  <si>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</si>
  <si>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</si>
  <si>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</si>
  <si>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</si>
  <si>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</si>
  <si>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</si>
  <si>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</si>
  <si>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</si>
  <si>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</si>
  <si>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</si>
  <si>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</si>
  <si>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</si>
  <si>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</si>
  <si>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</si>
  <si>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</si>
  <si>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</si>
  <si>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</si>
  <si>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</si>
  <si>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</si>
  <si>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</si>
  <si>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</si>
  <si>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</si>
  <si>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</si>
  <si>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</si>
  <si>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</si>
  <si>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</si>
  <si>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</si>
  <si>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</si>
  <si>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</si>
  <si>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</si>
  <si>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</si>
  <si>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</si>
  <si>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</si>
  <si>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</si>
  <si>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</si>
  <si>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</si>
  <si>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</si>
  <si>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</si>
  <si>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</si>
  <si>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</si>
  <si>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</si>
  <si>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</si>
  <si>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</si>
  <si>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</si>
  <si>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</si>
  <si>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</si>
  <si>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</si>
  <si>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</si>
  <si>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</si>
  <si>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</si>
  <si>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</si>
  <si>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</si>
  <si>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</si>
  <si>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</si>
  <si>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</si>
  <si>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</si>
  <si>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</si>
  <si>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</si>
  <si>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</si>
  <si>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</si>
  <si>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</si>
  <si>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</si>
  <si>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</si>
  <si>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</si>
  <si>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</si>
  <si>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</si>
  <si>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</si>
  <si>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</si>
  <si>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</si>
  <si>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</si>
  <si>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</si>
  <si>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</si>
  <si>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</si>
  <si>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</si>
  <si>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</si>
  <si>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</si>
  <si>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</si>
  <si>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</si>
  <si>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</si>
  <si>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</si>
  <si>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</si>
  <si>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</si>
  <si>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</si>
  <si>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</si>
  <si>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</si>
  <si>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</si>
  <si>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</si>
  <si>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</si>
  <si>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</si>
  <si>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</si>
  <si>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</si>
  <si>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</si>
  <si>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</si>
  <si>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</si>
  <si>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</si>
  <si>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</si>
  <si>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</si>
  <si>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</si>
  <si>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</si>
  <si>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</si>
  <si>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</si>
  <si>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</si>
  <si>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</si>
  <si>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</si>
  <si>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</si>
  <si>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</si>
  <si>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</si>
  <si>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</si>
  <si>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</si>
  <si>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</si>
  <si>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</si>
  <si>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</si>
  <si>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</si>
  <si>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</si>
  <si>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</si>
  <si>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</si>
  <si>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</si>
  <si>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</si>
  <si>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</si>
  <si>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</si>
  <si>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</si>
  <si>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</si>
  <si>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</si>
  <si>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</si>
  <si>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</si>
  <si>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</si>
  <si>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</si>
  <si>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</si>
  <si>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</si>
  <si>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</si>
  <si>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</si>
  <si>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</si>
  <si>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</si>
  <si>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</si>
  <si>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</si>
  <si>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</si>
  <si>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</si>
  <si>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</si>
  <si>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</si>
  <si>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</si>
  <si>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</si>
  <si>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</si>
  <si>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</si>
  <si>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</si>
  <si>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</si>
  <si>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</si>
  <si>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</si>
  <si>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</si>
  <si>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</si>
  <si>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</si>
  <si>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</si>
  <si>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</si>
  <si>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</si>
  <si>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</si>
  <si>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</si>
  <si>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</si>
  <si>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</si>
  <si>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</si>
  <si>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</si>
  <si>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</si>
  <si>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</si>
  <si>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</si>
  <si>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</si>
  <si>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</si>
  <si>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</si>
  <si>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</si>
  <si>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</si>
  <si>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</si>
  <si>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</si>
  <si>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</si>
  <si>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</si>
  <si>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</si>
  <si>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</si>
  <si>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</si>
  <si>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</si>
  <si>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</si>
  <si>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</si>
  <si>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</si>
  <si>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</si>
  <si>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</si>
  <si>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</si>
  <si>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</si>
  <si>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</si>
  <si>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</si>
  <si>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</si>
  <si>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</si>
  <si>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</si>
  <si>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</si>
  <si>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</si>
  <si>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</si>
  <si>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</si>
  <si>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</si>
  <si>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</si>
  <si>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</si>
  <si>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</si>
  <si>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</si>
  <si>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</si>
  <si>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</si>
  <si>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</si>
  <si>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</si>
  <si>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</si>
  <si>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</si>
  <si>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</si>
  <si>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</si>
  <si>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</si>
  <si>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</si>
  <si>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</si>
  <si>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</si>
  <si>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</si>
  <si>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</si>
  <si>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</si>
  <si>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</si>
  <si>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</si>
  <si>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</si>
  <si>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</si>
  <si>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</si>
  <si>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</si>
  <si>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</si>
  <si>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</si>
  <si>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</si>
  <si>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</si>
  <si>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</si>
  <si>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</si>
  <si>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</si>
  <si>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</si>
  <si>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</si>
  <si>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</si>
  <si>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</si>
  <si>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</si>
  <si>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</si>
  <si>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</si>
  <si>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</si>
  <si>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</si>
  <si>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</si>
  <si>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</si>
  <si>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</si>
  <si>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</si>
  <si>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</si>
  <si>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</si>
  <si>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</si>
  <si>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</si>
  <si>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</si>
  <si>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</si>
  <si>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</si>
  <si>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</si>
  <si>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</si>
  <si>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</si>
  <si>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</si>
  <si>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</si>
  <si>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</si>
  <si>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</si>
  <si>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</si>
  <si>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</si>
  <si>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</si>
  <si>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</si>
  <si>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</si>
  <si>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</si>
  <si>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</si>
  <si>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</si>
  <si>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</si>
  <si>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</si>
  <si>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</si>
  <si>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</si>
  <si>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</si>
  <si>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</si>
  <si>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</si>
  <si>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</si>
  <si>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</si>
  <si>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</si>
  <si>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</si>
  <si>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</si>
  <si>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</si>
  <si>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</si>
  <si>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</si>
  <si>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</si>
  <si>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</si>
  <si>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</si>
  <si>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</si>
  <si>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</si>
  <si>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</si>
  <si>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</si>
  <si>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</si>
  <si>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</si>
  <si>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</si>
  <si>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</si>
  <si>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</si>
  <si>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</si>
  <si>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</si>
  <si>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</si>
  <si>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</si>
  <si>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</si>
  <si>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</si>
  <si>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</si>
  <si>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</si>
  <si>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</si>
  <si>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</si>
  <si>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</si>
  <si>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</si>
  <si>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</si>
  <si>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</si>
  <si>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</si>
  <si>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</si>
  <si>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</si>
  <si>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</si>
  <si>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</si>
  <si>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</si>
  <si>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</si>
  <si>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</si>
  <si>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</si>
  <si>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</si>
  <si>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</si>
  <si>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</si>
  <si>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LONG NECK 330ML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</si>
  <si>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</si>
  <si>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</si>
  <si>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</si>
  <si>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</si>
  <si>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</si>
  <si>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</si>
  <si>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</si>
  <si>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</si>
  <si>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</si>
  <si>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</si>
  <si>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</si>
  <si>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</si>
  <si>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</si>
  <si>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</si>
  <si>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</si>
  <si>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BOM AR GLADE FRUTAS</t>
  </si>
  <si>
    <t xml:space="preserve">PATO PASTILHA ADESIV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</si>
  <si>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</si>
  <si>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</si>
  <si>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</si>
  <si>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</si>
  <si>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</si>
  <si>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</si>
  <si>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</si>
  <si>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</si>
  <si>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</si>
  <si>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</si>
  <si>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</si>
  <si>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</si>
  <si>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</si>
  <si>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</si>
  <si>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</si>
  <si>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</si>
  <si>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</si>
  <si>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</si>
  <si>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</si>
  <si>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</si>
  <si>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</si>
  <si>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</si>
  <si>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</si>
  <si>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</si>
  <si>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</si>
  <si>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</si>
  <si>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</si>
  <si>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</si>
  <si>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</si>
  <si>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</si>
  <si>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</si>
  <si>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</si>
  <si>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</si>
  <si>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</si>
  <si>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</si>
  <si>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</si>
  <si>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</si>
  <si>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</si>
  <si>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</si>
  <si>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</si>
  <si>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</si>
  <si>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</si>
  <si>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</si>
  <si>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</si>
  <si>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</si>
  <si>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</si>
  <si>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</si>
  <si>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</si>
  <si>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</si>
  <si>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</si>
  <si>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</si>
  <si>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</si>
  <si>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</si>
  <si>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</si>
  <si>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</si>
  <si>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</si>
  <si>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</si>
  <si>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</si>
  <si>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</si>
  <si>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</si>
  <si>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</si>
  <si>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</si>
  <si>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</si>
  <si>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</si>
  <si>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</si>
  <si>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</si>
  <si>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</si>
  <si>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</si>
  <si>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</si>
  <si>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</si>
  <si>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</si>
  <si>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</si>
  <si>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</si>
  <si>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</si>
  <si>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</si>
  <si>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</si>
  <si>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</si>
  <si>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</si>
  <si>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</si>
  <si>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</si>
  <si>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</si>
  <si>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</si>
  <si>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</si>
  <si>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</si>
  <si>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</si>
  <si>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</si>
  <si>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</si>
  <si>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</si>
  <si>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</si>
  <si>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YPE DELIC CONC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</si>
  <si>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</si>
  <si>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</si>
  <si>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</si>
  <si>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</si>
  <si>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</si>
  <si>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</si>
  <si>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</si>
  <si>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</si>
  <si>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</si>
  <si>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</si>
  <si>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</si>
  <si>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</si>
  <si>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</si>
  <si>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</si>
  <si>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</si>
  <si>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</si>
  <si>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</si>
  <si>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</si>
  <si>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</si>
  <si>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</si>
  <si>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</si>
  <si>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</si>
  <si>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</si>
  <si>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</si>
  <si>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</si>
  <si>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</si>
  <si>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</si>
  <si>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</si>
  <si>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</si>
  <si>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</si>
  <si>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</si>
  <si>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</si>
  <si>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</si>
  <si>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</si>
  <si>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</si>
  <si>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</si>
  <si>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</si>
  <si>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</si>
  <si>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</si>
  <si>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</si>
  <si>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</si>
  <si>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</si>
  <si>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</si>
  <si>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</si>
  <si>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</si>
  <si>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</si>
  <si>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</si>
  <si>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</si>
  <si>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</si>
  <si>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</si>
  <si>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</si>
  <si>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</si>
  <si>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</si>
  <si>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</si>
  <si>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</si>
  <si>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</si>
  <si>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</si>
  <si>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</si>
  <si>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</si>
  <si>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</si>
  <si>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</si>
  <si>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</si>
  <si>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</si>
  <si>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</si>
  <si>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</si>
  <si>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</si>
  <si>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</si>
  <si>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</si>
  <si>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</si>
  <si>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</si>
  <si>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</si>
  <si>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</si>
  <si>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</si>
  <si>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</si>
  <si>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</si>
  <si>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</si>
  <si>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</si>
  <si>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</si>
  <si>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</si>
  <si>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</si>
  <si>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</si>
  <si>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</si>
  <si>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</si>
  <si>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</si>
  <si>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</si>
  <si>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</si>
  <si>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</si>
  <si>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</si>
  <si>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</si>
  <si>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</si>
  <si>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</si>
  <si>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</si>
  <si>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</si>
  <si>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</si>
  <si>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</si>
  <si>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</si>
  <si>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</si>
  <si>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</si>
  <si>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</si>
  <si>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</si>
  <si>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</si>
  <si>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</si>
  <si>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</si>
  <si>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</si>
  <si>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</si>
  <si>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</si>
  <si>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</si>
  <si>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</si>
  <si>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</si>
  <si>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</si>
  <si>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</si>
  <si>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</si>
  <si>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</si>
  <si>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</si>
  <si>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</si>
  <si>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</si>
  <si>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</si>
  <si>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</si>
  <si>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</si>
  <si>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</si>
  <si>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</si>
  <si>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</si>
  <si>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</si>
  <si>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</si>
  <si>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</si>
  <si>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</si>
  <si>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</si>
  <si>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</si>
  <si>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</si>
  <si>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</si>
  <si>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</si>
  <si>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</si>
  <si>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</si>
  <si>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</si>
  <si>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</si>
  <si>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</si>
  <si>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</si>
  <si>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</si>
  <si>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</si>
  <si>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</si>
  <si>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</si>
  <si>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</si>
  <si>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</si>
  <si>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</si>
  <si>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</si>
  <si>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</si>
  <si>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</si>
  <si>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</si>
  <si>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</si>
  <si>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</si>
  <si>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</si>
  <si>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</si>
  <si>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</si>
  <si>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</si>
  <si>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</si>
  <si>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</si>
  <si>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</si>
  <si>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</si>
  <si>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</si>
  <si>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</si>
  <si>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</si>
  <si>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</si>
  <si>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</si>
  <si>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</si>
  <si>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</si>
  <si>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</si>
  <si>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</si>
  <si>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</si>
  <si>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</si>
  <si>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</si>
  <si>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</si>
  <si>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</si>
  <si>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</si>
  <si>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</si>
  <si>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</si>
  <si>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</si>
  <si>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</si>
  <si>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</si>
  <si>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</si>
  <si>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</si>
  <si>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</si>
  <si>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</si>
  <si>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</si>
  <si>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</si>
  <si>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</si>
  <si>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</si>
  <si>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</si>
  <si>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</si>
  <si>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</si>
  <si>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</si>
  <si>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</si>
  <si>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</si>
  <si>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</si>
  <si>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</si>
  <si>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</si>
  <si>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</si>
  <si>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</si>
  <si>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</si>
  <si>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</si>
  <si>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</si>
  <si>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</si>
  <si>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</si>
  <si>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</si>
  <si>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</si>
  <si>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</si>
  <si>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</si>
  <si>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</si>
  <si>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</si>
  <si>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</si>
  <si>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</si>
  <si>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</si>
  <si>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</si>
  <si>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</si>
  <si>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</si>
  <si>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</si>
  <si>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</si>
  <si>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</si>
  <si>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</si>
  <si>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</si>
  <si>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</si>
  <si>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</si>
  <si>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</si>
  <si>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</si>
  <si>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</si>
  <si>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</si>
  <si>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</si>
  <si>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</si>
  <si>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</si>
  <si>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</si>
  <si>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</si>
  <si>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</si>
  <si>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</si>
  <si>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</si>
  <si>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</si>
  <si>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</si>
  <si>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</si>
  <si>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</si>
  <si>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</si>
  <si>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</si>
  <si>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</si>
  <si>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</si>
  <si>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</si>
  <si>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</si>
  <si>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</si>
  <si>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</si>
  <si>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</si>
  <si>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</si>
  <si>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</si>
  <si>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</si>
  <si>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</si>
  <si>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</si>
  <si>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</si>
  <si>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</si>
  <si>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</si>
  <si>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</si>
  <si>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</si>
  <si>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</si>
  <si>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</si>
  <si>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</si>
  <si>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</si>
  <si>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</si>
  <si>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</si>
  <si>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</si>
  <si>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</si>
  <si>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D'LUZ SANTO EXPEDITO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</si>
  <si>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</si>
  <si>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</si>
  <si>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</si>
  <si>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</si>
  <si>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</si>
  <si>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</si>
  <si>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</si>
  <si>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</si>
  <si>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</si>
  <si>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</si>
  <si>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</si>
  <si>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</si>
  <si>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</si>
  <si>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</si>
  <si>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</si>
  <si>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</si>
  <si>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</si>
  <si>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</si>
  <si>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</si>
  <si>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</si>
  <si>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</si>
  <si>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</si>
  <si>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</si>
  <si>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</si>
  <si>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</si>
  <si>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</si>
  <si>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</si>
  <si>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</si>
  <si>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</si>
  <si>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</si>
  <si>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</si>
  <si>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</si>
  <si>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</si>
  <si>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</si>
  <si>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</si>
  <si>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</si>
  <si>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</si>
  <si>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</si>
  <si>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</si>
  <si>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</si>
  <si>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</si>
  <si>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</si>
  <si>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</si>
  <si>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</si>
  <si>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</si>
  <si>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</si>
  <si>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</si>
  <si>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</si>
  <si>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</si>
  <si>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</si>
  <si>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</si>
  <si>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</si>
  <si>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</si>
  <si>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</si>
  <si>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</si>
  <si>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</si>
  <si>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</si>
  <si>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</si>
  <si>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</si>
  <si>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</si>
  <si>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</si>
  <si>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</si>
  <si>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</si>
  <si>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</si>
  <si>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</si>
  <si>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</si>
  <si>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</si>
  <si>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</si>
  <si>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</si>
  <si>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</si>
  <si>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</si>
  <si>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</si>
  <si>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</si>
  <si>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</si>
  <si>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</si>
  <si>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</si>
  <si>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</si>
  <si>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</si>
  <si>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</si>
  <si>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</si>
  <si>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</si>
  <si>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</si>
  <si>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</si>
  <si>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</si>
  <si>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</si>
  <si>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</si>
  <si>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</si>
  <si>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</si>
  <si>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</si>
  <si>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</si>
  <si>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</si>
  <si>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</si>
  <si>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</si>
  <si>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</si>
  <si>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</si>
  <si>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</si>
  <si>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</si>
  <si>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</si>
  <si>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</si>
  <si>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</si>
  <si>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</si>
  <si>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</si>
  <si>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</si>
  <si>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</si>
  <si>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</si>
  <si>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</si>
  <si>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</si>
  <si>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</si>
  <si>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</si>
  <si>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</si>
  <si>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</si>
  <si>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</si>
  <si>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</si>
  <si>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</si>
  <si>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</si>
  <si>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</si>
  <si>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</si>
  <si>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</si>
  <si>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</si>
  <si>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</si>
  <si>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</si>
  <si>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</si>
  <si>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</si>
  <si>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</si>
  <si>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</si>
  <si>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</si>
  <si>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</si>
  <si>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</si>
  <si>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</si>
  <si>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</si>
  <si>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</si>
  <si>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</si>
  <si>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</si>
  <si>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</si>
  <si>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</si>
  <si>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</si>
  <si>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</si>
  <si>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</si>
  <si>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</si>
  <si>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</si>
  <si>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</si>
  <si>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</si>
  <si>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</si>
  <si>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</si>
  <si>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</si>
  <si>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</si>
  <si>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</si>
  <si>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</si>
  <si>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</si>
  <si>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</si>
  <si>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</si>
  <si>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</si>
  <si>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</si>
  <si>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</si>
  <si>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</si>
  <si>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</si>
  <si>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</si>
  <si>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</si>
  <si>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</si>
  <si>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</si>
  <si>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</si>
  <si>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</si>
  <si>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</si>
  <si>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</si>
  <si>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</si>
  <si>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</si>
  <si>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</si>
  <si>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</si>
  <si>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</si>
  <si>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</si>
  <si>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</si>
  <si>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</si>
  <si>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</si>
  <si>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PACK ESC DENT SORRISO FRESH C2(CLG)</t>
  </si>
  <si>
    <t xml:space="preserve">ADOC LINEA SUCR 75ML 50%OFF 2UN(LNA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</si>
  <si>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</si>
  <si>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</si>
  <si>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</si>
  <si>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</si>
  <si>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</si>
  <si>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</si>
  <si>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</si>
  <si>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</si>
  <si>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</si>
  <si>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</si>
  <si>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</si>
  <si>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</si>
  <si>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</si>
  <si>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</si>
  <si>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</si>
  <si>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</si>
  <si>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</si>
  <si>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</si>
  <si>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</si>
  <si>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</si>
  <si>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</si>
  <si>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</si>
  <si>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</si>
  <si>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</si>
  <si>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</si>
  <si>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</si>
  <si>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</si>
  <si>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</si>
  <si>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</si>
  <si>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</si>
  <si>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</si>
  <si>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</si>
  <si>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</si>
  <si>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</si>
  <si>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</si>
  <si>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</si>
  <si>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</si>
  <si>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</si>
  <si>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</si>
  <si>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</si>
  <si>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</si>
  <si>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</si>
  <si>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</si>
  <si>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</si>
  <si>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</si>
  <si>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</si>
  <si>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</si>
  <si>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</si>
  <si>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</si>
  <si>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</si>
  <si>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</si>
  <si>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</si>
  <si>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</si>
  <si>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</si>
  <si>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</si>
  <si>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</si>
  <si>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</si>
  <si>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</si>
  <si>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</si>
  <si>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</si>
  <si>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</si>
  <si>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</si>
  <si>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</si>
  <si>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</si>
  <si>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</si>
  <si>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</si>
  <si>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</si>
  <si>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</si>
  <si>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</si>
  <si>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</si>
  <si>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</si>
  <si>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</si>
  <si>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</si>
  <si>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</si>
  <si>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</si>
  <si>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</si>
  <si>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</si>
  <si>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</si>
  <si>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</si>
  <si>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</si>
  <si>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</si>
  <si>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</si>
  <si>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</si>
  <si>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</si>
  <si>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</si>
  <si>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</si>
  <si>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</si>
  <si>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</si>
  <si>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</si>
  <si>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</si>
  <si>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</si>
  <si>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</si>
  <si>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</si>
  <si>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</si>
  <si>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</si>
  <si>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</si>
  <si>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</si>
  <si>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</si>
  <si>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</si>
  <si>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</si>
  <si>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</si>
  <si>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</si>
  <si>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</si>
  <si>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</si>
  <si>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</si>
  <si>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</si>
  <si>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</si>
  <si>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</si>
  <si>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</si>
  <si>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</si>
  <si>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</si>
  <si>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</si>
  <si>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</si>
  <si>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</si>
  <si>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</si>
  <si>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</si>
  <si>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</si>
  <si>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</si>
  <si>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</si>
  <si>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</si>
  <si>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</si>
  <si>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</si>
  <si>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</si>
  <si>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</si>
  <si>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</si>
  <si>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</si>
  <si>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</si>
  <si>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</si>
  <si>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</si>
  <si>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</si>
  <si>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</si>
  <si>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</si>
  <si>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</si>
  <si>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</si>
  <si>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</si>
  <si>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</si>
  <si>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</si>
  <si>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</si>
  <si>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</si>
  <si>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</si>
  <si>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</si>
  <si>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</si>
  <si>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</si>
  <si>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</si>
  <si>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</si>
  <si>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</si>
  <si>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</si>
  <si>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</si>
  <si>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</si>
  <si>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</si>
  <si>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</si>
  <si>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</si>
  <si>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</si>
  <si>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</si>
  <si>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</si>
  <si>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</si>
  <si>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</si>
  <si>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</si>
  <si>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</si>
  <si>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</si>
  <si>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</si>
  <si>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</si>
  <si>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</si>
  <si>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</si>
  <si>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</si>
  <si>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</si>
  <si>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</si>
  <si>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</si>
  <si>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</si>
  <si>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</si>
  <si>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</si>
  <si>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</si>
  <si>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</si>
  <si>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</si>
  <si>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</si>
  <si>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</si>
  <si>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</si>
  <si>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</si>
  <si>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</si>
  <si>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</si>
  <si>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</si>
  <si>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FLAVORS BLUE BERRY 965ML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</si>
  <si>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</si>
  <si>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</si>
  <si>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</si>
  <si>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</si>
  <si>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</si>
  <si>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</si>
  <si>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</si>
  <si>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</si>
  <si>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</si>
  <si>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</si>
  <si>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</si>
  <si>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</si>
  <si>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</si>
  <si>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</si>
  <si>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</si>
  <si>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</si>
  <si>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</si>
  <si>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</si>
  <si>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</si>
  <si>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</si>
  <si>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</si>
  <si>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</si>
  <si>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</si>
  <si>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</si>
  <si>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</si>
  <si>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</si>
  <si>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</si>
  <si>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</si>
  <si>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</si>
  <si>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</si>
  <si>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</si>
  <si>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</si>
  <si>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</si>
  <si>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</si>
  <si>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</si>
  <si>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</si>
  <si>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</si>
  <si>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</si>
  <si>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</si>
  <si>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</si>
  <si>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</si>
  <si>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</si>
  <si>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</si>
  <si>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</si>
  <si>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</si>
  <si>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</si>
  <si>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</si>
  <si>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</si>
  <si>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</si>
  <si>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</si>
  <si>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</si>
  <si>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</si>
  <si>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</si>
  <si>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</si>
  <si>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</si>
  <si>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</si>
  <si>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</si>
  <si>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</si>
  <si>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</si>
  <si>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</si>
  <si>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</si>
  <si>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</si>
  <si>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</si>
  <si>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</si>
  <si>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</si>
  <si>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</si>
  <si>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</si>
  <si>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</si>
  <si>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</si>
  <si>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</si>
  <si>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</si>
  <si>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</si>
  <si>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</si>
  <si>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</si>
  <si>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</si>
  <si>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</si>
  <si>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</si>
  <si>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</si>
  <si>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</si>
  <si>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</si>
  <si>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</si>
  <si>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</si>
  <si>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</si>
  <si>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</si>
  <si>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</si>
  <si>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</si>
  <si>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</si>
  <si>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</si>
  <si>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</si>
  <si>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</si>
  <si>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</si>
  <si>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</si>
  <si>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</si>
  <si>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</si>
  <si>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</si>
  <si>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</si>
  <si>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</si>
  <si>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</si>
  <si>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</si>
  <si>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</si>
  <si>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</si>
  <si>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</si>
  <si>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</si>
  <si>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</si>
  <si>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</si>
  <si>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</si>
  <si>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</si>
  <si>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</si>
  <si>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</si>
  <si>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</si>
  <si>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</si>
  <si>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</si>
  <si>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</si>
  <si>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</si>
  <si>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</si>
  <si>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</si>
  <si>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</si>
  <si>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</si>
  <si>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</si>
  <si>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</si>
  <si>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</si>
  <si>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</si>
  <si>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</si>
  <si>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</si>
  <si>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</si>
  <si>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</si>
  <si>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</si>
  <si>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</si>
  <si>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</si>
  <si>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</si>
  <si>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</si>
  <si>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</si>
  <si>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</si>
  <si>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</si>
  <si>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</si>
  <si>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</si>
  <si>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</si>
  <si>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</si>
  <si>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</si>
  <si>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</si>
  <si>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</si>
  <si>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</si>
  <si>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</si>
  <si>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</si>
  <si>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</si>
  <si>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</si>
  <si>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</si>
  <si>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</si>
  <si>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</si>
  <si>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</si>
  <si>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</si>
  <si>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</si>
  <si>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</si>
  <si>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</si>
  <si>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</si>
  <si>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</si>
  <si>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</si>
  <si>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</si>
  <si>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</si>
  <si>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</si>
  <si>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</si>
  <si>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</si>
  <si>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</si>
  <si>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</si>
  <si>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</si>
  <si>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</si>
  <si>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</si>
  <si>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</si>
  <si>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</si>
  <si>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</si>
  <si>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</si>
  <si>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</si>
  <si>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</si>
  <si>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</si>
  <si>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</si>
  <si>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</si>
  <si>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</si>
  <si>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</si>
  <si>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</si>
  <si>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</si>
  <si>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</si>
  <si>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</si>
  <si>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</si>
  <si>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</si>
  <si>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</si>
  <si>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</si>
  <si>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</si>
  <si>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</si>
  <si>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</si>
  <si>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</si>
  <si>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</si>
  <si>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</si>
  <si>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</si>
  <si>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</si>
  <si>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</si>
  <si>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</si>
  <si>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</si>
  <si>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</si>
  <si>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</si>
  <si>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</si>
  <si>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</si>
  <si>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</si>
  <si>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</si>
  <si>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CUSCUZEIRA N16</t>
  </si>
  <si>
    <t xml:space="preserve">MINI CUSCUZEIRA PEIT</t>
  </si>
  <si>
    <t xml:space="preserve">FORMA MDM 16M</t>
  </si>
  <si>
    <t xml:space="preserve">FORMA REDONDA ALTA FIXA N18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</si>
  <si>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</si>
  <si>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</si>
  <si>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</si>
  <si>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</si>
  <si>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</si>
  <si>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</si>
  <si>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</si>
  <si>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</si>
  <si>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</si>
  <si>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</si>
  <si>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</si>
  <si>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</si>
  <si>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</si>
  <si>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</si>
  <si>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</si>
  <si>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</si>
  <si>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FORMA REDONDA ALTA F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</si>
  <si>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</si>
  <si>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</si>
  <si>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</si>
  <si>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</si>
  <si>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</si>
  <si>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</si>
  <si>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</si>
  <si>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</si>
  <si>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</si>
  <si>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</si>
  <si>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</si>
  <si>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</si>
  <si>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</si>
  <si>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</si>
  <si>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</si>
  <si>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</si>
  <si>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</si>
  <si>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</si>
  <si>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</si>
  <si>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</si>
  <si>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</si>
  <si>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</si>
  <si>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</si>
  <si>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CADERNO CD 280FLS POP FASHION</t>
  </si>
  <si>
    <t xml:space="preserve">CADERNO CD 168FLS POP FASHION</t>
  </si>
  <si>
    <t xml:space="preserve">FORMINHA REGINA ROSA Nº4</t>
  </si>
  <si>
    <t xml:space="preserve">CAD.DESENHO CARTOGRAFIA C/SEDA 48FLS</t>
  </si>
  <si>
    <t xml:space="preserve">CADERNO CF 48FLS BRASILIDADE</t>
  </si>
  <si>
    <t xml:space="preserve">CADERNO CF BRASILIDADE 96FLS</t>
  </si>
  <si>
    <t xml:space="preserve">FORMINHA REGINA N06 AZUL</t>
  </si>
  <si>
    <t xml:space="preserve">FORMINHA N6</t>
  </si>
  <si>
    <t xml:space="preserve">FORMINHA REGINA  N04 BRANCA</t>
  </si>
  <si>
    <t xml:space="preserve">FORMIMHA REGINA N05 AZUL</t>
  </si>
  <si>
    <t xml:space="preserve">CADERNO C.D HAPPY 96FLS CREDEAL</t>
  </si>
  <si>
    <t xml:space="preserve">FORMINHA REGINA N05 ROSA</t>
  </si>
  <si>
    <t xml:space="preserve">CAD JAN BROCHURAO VERDE 96F</t>
  </si>
  <si>
    <t xml:space="preserve">PASTA  ACP TRANSPARENTE MINI CRISTAL</t>
  </si>
  <si>
    <t xml:space="preserve">TALÃO DE PEDIDO 1/32 2VIAS</t>
  </si>
  <si>
    <t xml:space="preserve">CAD AMAR JAND 60FOLH</t>
  </si>
  <si>
    <t xml:space="preserve">CAD AZUL BROCH JAND 96FLS</t>
  </si>
  <si>
    <t xml:space="preserve">TABUA DE MADEIRA N2</t>
  </si>
  <si>
    <t xml:space="preserve">TABUA DE MADEIRA ALV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</si>
  <si>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</si>
  <si>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</si>
  <si>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</si>
  <si>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</si>
  <si>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CARTOLINA CORES</t>
  </si>
  <si>
    <t xml:space="preserve">CESTO TELADO 60L BRA</t>
  </si>
  <si>
    <t xml:space="preserve">ENVEL FORONI A4</t>
  </si>
  <si>
    <t xml:space="preserve">CAD CD 12X1 168FLS H</t>
  </si>
  <si>
    <t xml:space="preserve">CAD CD 20X1 280FLS MY COLLEC FEM</t>
  </si>
  <si>
    <t xml:space="preserve">CAD CD 10X1 140FLS P</t>
  </si>
  <si>
    <t xml:space="preserve">CADERNO POP FASHION</t>
  </si>
  <si>
    <t xml:space="preserve">PASTA  ACP TRANSPARENTE MINI VERM</t>
  </si>
  <si>
    <t xml:space="preserve">CADERNO COLLECTION 20 MATERIAS</t>
  </si>
  <si>
    <t xml:space="preserve">CAD CD 10X1 140FLS M</t>
  </si>
  <si>
    <t xml:space="preserve">CAD CD MY COLLEC MASC 168FLS</t>
  </si>
  <si>
    <t xml:space="preserve">CAD CD 10X1 140FLS H</t>
  </si>
  <si>
    <t xml:space="preserve">CAD CREDEAL MY COLLEC 168FLS</t>
  </si>
  <si>
    <t xml:space="preserve">FORMINHA  N06 ROSA</t>
  </si>
  <si>
    <t xml:space="preserve">CADERNO CD PEPPER MASC 80FLS</t>
  </si>
  <si>
    <t xml:space="preserve">CADERNO C.D 240FLS CLIFF MASC</t>
  </si>
  <si>
    <t xml:space="preserve">CADERNO C.D 15X1 240</t>
  </si>
  <si>
    <t xml:space="preserve">CADERNO CD PEPPER FEM 80FLS</t>
  </si>
  <si>
    <t xml:space="preserve">CAD BROCHURAO CD 96FLS POP COLLECTION</t>
  </si>
  <si>
    <t xml:space="preserve">CADERNO BROCHURAO C.D 96FLS IT GIRL</t>
  </si>
  <si>
    <t xml:space="preserve">CAD STIFF VERDE 96F</t>
  </si>
  <si>
    <t xml:space="preserve">CAD STIFF VERM 96F</t>
  </si>
  <si>
    <t xml:space="preserve">CADERNO CD 280FLS HAPPY ADVENTURE</t>
  </si>
  <si>
    <t xml:space="preserve">CAD CD 168FLS PERFORMANCE CREDEAL</t>
  </si>
  <si>
    <t xml:space="preserve">CADERNETA C.D NOVA MIX 80FLS</t>
  </si>
  <si>
    <t xml:space="preserve">CADERNO C.DURA 15MT FLOW 240FLS</t>
  </si>
  <si>
    <t xml:space="preserve">CESTO JAGUAR FECHADO C/TAMPA 30L</t>
  </si>
  <si>
    <t xml:space="preserve">CESTO JAGUAR FECHADO C/TAMPA 60LT</t>
  </si>
  <si>
    <t xml:space="preserve">CADERNO C.D BRASILIDADE 200FLS</t>
  </si>
  <si>
    <t xml:space="preserve">CADERNO STIFF AZUL 96FLS</t>
  </si>
  <si>
    <t xml:space="preserve">CAD BROCH UNIV ROSA 96FLS</t>
  </si>
  <si>
    <t xml:space="preserve">BROCHURAO CD ROXO 96FLS</t>
  </si>
  <si>
    <t xml:space="preserve">PASTA  ACP TRANSPARENTE MINI  AMARELA</t>
  </si>
  <si>
    <t xml:space="preserve">CADERNO CD STIFF PRETO 96FLS</t>
  </si>
  <si>
    <t xml:space="preserve">CAD. BROCHURA 96FLS TEEN WAY C.D.</t>
  </si>
  <si>
    <t xml:space="preserve">CADERNO CREDEAL 12X1 168</t>
  </si>
  <si>
    <t xml:space="preserve">CADERNETA C.F 48FLS TOME NOTA</t>
  </si>
  <si>
    <t xml:space="preserve">CADERNO C.D. CONTO DE FADA 240FLS</t>
  </si>
  <si>
    <t xml:space="preserve">CADERNO CD STIFF LARANJA 96FLS</t>
  </si>
  <si>
    <t xml:space="preserve">CADERNO CD 80FLS SPICE FEM</t>
  </si>
  <si>
    <t xml:space="preserve">CADERNO CD 80FLS SPICE MASC</t>
  </si>
  <si>
    <t xml:space="preserve">CADERNO C.D 240FLS BOM D+ FEM</t>
  </si>
  <si>
    <t xml:space="preserve">BACIA TACHO RAINHA 37L</t>
  </si>
  <si>
    <t xml:space="preserve">BACIA TACHO RAINHA 20L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</si>
  <si>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</si>
  <si>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</si>
  <si>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</si>
  <si>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BROCHURAO C.D 96FLS CALI</t>
  </si>
  <si>
    <t xml:space="preserve">BROCHURAO C.F 60FLS SPICE</t>
  </si>
  <si>
    <t xml:space="preserve">CADERNO C.D 240FLS BOM D+ MASC 1014</t>
  </si>
  <si>
    <t xml:space="preserve">CADERNO C.D 20X1 280FLS SUPER CARS</t>
  </si>
  <si>
    <t xml:space="preserve">CADERNO C.D 280FLS LALA PETS</t>
  </si>
  <si>
    <t xml:space="preserve">AGENDA SAURUS  63FLS</t>
  </si>
  <si>
    <t xml:space="preserve">CADERNO C.D DESENHO 96FS CALI E MALIBU</t>
  </si>
  <si>
    <t xml:space="preserve">CADERNO C.D DESENHO 96FL TEEN WAY</t>
  </si>
  <si>
    <t xml:space="preserve">SHEBA CREAMY ATUM 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</si>
</sst>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94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1231685</v>
      </c>
      <c r="L10" s="10" t="n">
        <v>1231685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4210227</v>
      </c>
      <c r="T10" s="12" t="s">
        <v>40</v>
      </c>
      <c r="U10" s="13" t="n">
        <v>500</v>
      </c>
      <c r="W10" s="13" t="n">
        <v>500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45.75" hidden="false" customHeight="true" outlineLevel="0" collapsed="false">
      <c r="A11" s="10" t="n">
        <v>1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1231724</v>
      </c>
      <c r="L11" s="10" t="n">
        <v>1231724</v>
      </c>
      <c r="M11" s="12" t="s">
        <v>36</v>
      </c>
      <c r="N11" s="12" t="s">
        <v>37</v>
      </c>
      <c r="P11" s="10" t="n">
        <v>104</v>
      </c>
      <c r="Q11" s="12" t="s">
        <v>38</v>
      </c>
      <c r="R11" s="12" t="s">
        <v>39</v>
      </c>
      <c r="S11" s="10" t="n">
        <v>4210227</v>
      </c>
      <c r="T11" s="12" t="s">
        <v>40</v>
      </c>
      <c r="U11" s="13" t="n">
        <v>10</v>
      </c>
      <c r="W11" s="13" t="n">
        <v>10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54.75" hidden="false" customHeight="true" outlineLevel="0" collapsed="false">
      <c r="A12" s="10" t="n">
        <v>1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1231729</v>
      </c>
      <c r="L12" s="10" t="n">
        <v>1231729</v>
      </c>
      <c r="M12" s="12" t="s">
        <v>36</v>
      </c>
      <c r="N12" s="12" t="s">
        <v>37</v>
      </c>
      <c r="P12" s="10" t="n">
        <v>104</v>
      </c>
      <c r="Q12" s="12" t="s">
        <v>38</v>
      </c>
      <c r="R12" s="12" t="s">
        <v>43</v>
      </c>
      <c r="S12" s="10" t="n">
        <v>4210314</v>
      </c>
      <c r="T12" s="12" t="s">
        <v>44</v>
      </c>
      <c r="U12" s="13" t="n">
        <v>70</v>
      </c>
      <c r="W12" s="13" t="n">
        <v>70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54.75" hidden="false" customHeight="true" outlineLevel="0" collapsed="false">
      <c r="A13" s="10" t="n">
        <v>1</v>
      </c>
      <c r="B13" s="11" t="n">
        <v>46174</v>
      </c>
      <c r="C13" s="11" t="n">
        <v>46174</v>
      </c>
      <c r="D13" s="10" t="n">
        <v>0</v>
      </c>
      <c r="E13" s="12" t="s">
        <v>33</v>
      </c>
      <c r="F13" s="10" t="n">
        <v>17</v>
      </c>
      <c r="G13" s="12" t="s">
        <v>34</v>
      </c>
      <c r="H13" s="10" t="n">
        <v>1110101</v>
      </c>
      <c r="I13" s="12" t="s">
        <v>35</v>
      </c>
      <c r="J13" s="10" t="n">
        <v>1231735</v>
      </c>
      <c r="L13" s="10" t="n">
        <v>1231735</v>
      </c>
      <c r="M13" s="12" t="s">
        <v>36</v>
      </c>
      <c r="N13" s="12" t="s">
        <v>37</v>
      </c>
      <c r="P13" s="10" t="n">
        <v>104</v>
      </c>
      <c r="Q13" s="12" t="s">
        <v>38</v>
      </c>
      <c r="R13" s="12" t="s">
        <v>43</v>
      </c>
      <c r="S13" s="10" t="n">
        <v>4210314</v>
      </c>
      <c r="T13" s="12" t="s">
        <v>44</v>
      </c>
      <c r="U13" s="13" t="n">
        <v>70</v>
      </c>
      <c r="W13" s="13" t="n">
        <v>70</v>
      </c>
      <c r="X13" s="12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1</v>
      </c>
      <c r="B14" s="11" t="n">
        <v>46174</v>
      </c>
      <c r="C14" s="11" t="n">
        <v>46174</v>
      </c>
      <c r="D14" s="10" t="n">
        <v>0</v>
      </c>
      <c r="E14" s="12" t="s">
        <v>33</v>
      </c>
      <c r="F14" s="10" t="n">
        <v>17</v>
      </c>
      <c r="G14" s="12" t="s">
        <v>34</v>
      </c>
      <c r="H14" s="10" t="n">
        <v>1110101</v>
      </c>
      <c r="I14" s="12" t="s">
        <v>35</v>
      </c>
      <c r="J14" s="10" t="n">
        <v>1231741</v>
      </c>
      <c r="L14" s="10" t="n">
        <v>1231741</v>
      </c>
      <c r="M14" s="12" t="s">
        <v>36</v>
      </c>
      <c r="N14" s="12" t="s">
        <v>37</v>
      </c>
      <c r="P14" s="10" t="n">
        <v>104</v>
      </c>
      <c r="Q14" s="12" t="s">
        <v>38</v>
      </c>
      <c r="R14" s="12" t="s">
        <v>43</v>
      </c>
      <c r="S14" s="10" t="n">
        <v>4210316</v>
      </c>
      <c r="T14" s="12" t="s">
        <v>47</v>
      </c>
      <c r="U14" s="13" t="n">
        <v>60</v>
      </c>
      <c r="W14" s="13" t="n">
        <v>60</v>
      </c>
      <c r="X14" s="12" t="s">
        <v>48</v>
      </c>
      <c r="Z14" s="1" t="str">
        <f aca="false">IF($T14="","",IFERROR(INDEX('Resumo Grupos'!$AC$3:$AC$200,MATCH($T14,'Resumo Grupos'!$AB$3:$AB$200,0)),"n/d"))</f>
        <v>Salários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36.75" hidden="false" customHeight="true" outlineLevel="0" collapsed="false">
      <c r="A15" s="10" t="n">
        <v>1</v>
      </c>
      <c r="B15" s="11" t="n">
        <v>46174</v>
      </c>
      <c r="C15" s="11" t="n">
        <v>46174</v>
      </c>
      <c r="D15" s="10" t="n">
        <v>0</v>
      </c>
      <c r="E15" s="12" t="s">
        <v>33</v>
      </c>
      <c r="F15" s="10" t="n">
        <v>17</v>
      </c>
      <c r="G15" s="12" t="s">
        <v>34</v>
      </c>
      <c r="H15" s="10" t="n">
        <v>1110101</v>
      </c>
      <c r="I15" s="12" t="s">
        <v>35</v>
      </c>
      <c r="J15" s="10" t="n">
        <v>1231748</v>
      </c>
      <c r="L15" s="10" t="n">
        <v>1231748</v>
      </c>
      <c r="M15" s="12" t="s">
        <v>36</v>
      </c>
      <c r="N15" s="12" t="s">
        <v>37</v>
      </c>
      <c r="P15" s="10" t="n">
        <v>104</v>
      </c>
      <c r="Q15" s="12" t="s">
        <v>38</v>
      </c>
      <c r="R15" s="12" t="s">
        <v>43</v>
      </c>
      <c r="S15" s="10" t="n">
        <v>4210309</v>
      </c>
      <c r="T15" s="12" t="s">
        <v>49</v>
      </c>
      <c r="U15" s="13" t="n">
        <v>10</v>
      </c>
      <c r="W15" s="13" t="n">
        <v>10</v>
      </c>
      <c r="X15" s="12" t="s">
        <v>48</v>
      </c>
      <c r="Z15" s="1" t="str">
        <f aca="false">IF($T15="","",IFERROR(INDEX('Resumo Grupos'!$AC$3:$AC$200,MATCH($T15,'Resumo Grupos'!$AB$3:$AB$200,0)),"n/d"))</f>
        <v>Salários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36.75" hidden="false" customHeight="true" outlineLevel="0" collapsed="false">
      <c r="A16" s="10" t="n">
        <v>1</v>
      </c>
      <c r="B16" s="11" t="n">
        <v>46174</v>
      </c>
      <c r="C16" s="11" t="n">
        <v>46174</v>
      </c>
      <c r="D16" s="10" t="n">
        <v>0</v>
      </c>
      <c r="E16" s="12" t="s">
        <v>33</v>
      </c>
      <c r="F16" s="10" t="n">
        <v>17</v>
      </c>
      <c r="G16" s="12" t="s">
        <v>34</v>
      </c>
      <c r="H16" s="10" t="n">
        <v>1110101</v>
      </c>
      <c r="I16" s="12" t="s">
        <v>35</v>
      </c>
      <c r="J16" s="10" t="n">
        <v>1231792</v>
      </c>
      <c r="L16" s="10" t="n">
        <v>1231792</v>
      </c>
      <c r="M16" s="12" t="s">
        <v>36</v>
      </c>
      <c r="N16" s="12" t="s">
        <v>37</v>
      </c>
      <c r="P16" s="10" t="n">
        <v>104</v>
      </c>
      <c r="Q16" s="12" t="s">
        <v>38</v>
      </c>
      <c r="R16" s="12" t="s">
        <v>43</v>
      </c>
      <c r="S16" s="10" t="n">
        <v>4210316</v>
      </c>
      <c r="T16" s="12" t="s">
        <v>47</v>
      </c>
      <c r="U16" s="13" t="n">
        <v>70</v>
      </c>
      <c r="W16" s="13" t="n">
        <v>70</v>
      </c>
      <c r="X16" s="12" t="s">
        <v>50</v>
      </c>
      <c r="Z16" s="1" t="str">
        <f aca="false">IF($T16="","",IFERROR(INDEX('Resumo Grupos'!$AC$3:$AC$200,MATCH($T16,'Resumo Grupos'!$AB$3:$AB$200,0)),"n/d"))</f>
        <v>Salários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36.75" hidden="false" customHeight="true" outlineLevel="0" collapsed="false">
      <c r="A17" s="10" t="n">
        <v>1</v>
      </c>
      <c r="B17" s="11" t="n">
        <v>46174</v>
      </c>
      <c r="C17" s="11" t="n">
        <v>46174</v>
      </c>
      <c r="D17" s="10" t="n">
        <v>0</v>
      </c>
      <c r="E17" s="12" t="s">
        <v>33</v>
      </c>
      <c r="F17" s="10" t="n">
        <v>17</v>
      </c>
      <c r="G17" s="12" t="s">
        <v>34</v>
      </c>
      <c r="H17" s="10" t="n">
        <v>1110101</v>
      </c>
      <c r="I17" s="12" t="s">
        <v>35</v>
      </c>
      <c r="J17" s="10" t="n">
        <v>1231798</v>
      </c>
      <c r="L17" s="10" t="n">
        <v>1231798</v>
      </c>
      <c r="M17" s="12" t="s">
        <v>36</v>
      </c>
      <c r="N17" s="12" t="s">
        <v>37</v>
      </c>
      <c r="P17" s="10" t="n">
        <v>104</v>
      </c>
      <c r="Q17" s="12" t="s">
        <v>38</v>
      </c>
      <c r="R17" s="12" t="s">
        <v>43</v>
      </c>
      <c r="S17" s="10" t="n">
        <v>4210309</v>
      </c>
      <c r="T17" s="12" t="s">
        <v>49</v>
      </c>
      <c r="U17" s="13" t="n">
        <v>10</v>
      </c>
      <c r="W17" s="13" t="n">
        <v>10</v>
      </c>
      <c r="X17" s="12" t="s">
        <v>50</v>
      </c>
      <c r="Z17" s="1" t="str">
        <f aca="false">IF($T17="","",IFERROR(INDEX('Resumo Grupos'!$AC$3:$AC$200,MATCH($T17,'Resumo Grupos'!$AB$3:$AB$200,0)),"n/d"))</f>
        <v>Salários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36.75" hidden="false" customHeight="true" outlineLevel="0" collapsed="false">
      <c r="A18" s="10" t="n">
        <v>1</v>
      </c>
      <c r="B18" s="11" t="n">
        <v>46174</v>
      </c>
      <c r="C18" s="11" t="n">
        <v>46174</v>
      </c>
      <c r="D18" s="10" t="n">
        <v>0</v>
      </c>
      <c r="E18" s="12" t="s">
        <v>33</v>
      </c>
      <c r="F18" s="10" t="n">
        <v>17</v>
      </c>
      <c r="G18" s="12" t="s">
        <v>34</v>
      </c>
      <c r="H18" s="10" t="n">
        <v>1110101</v>
      </c>
      <c r="I18" s="12" t="s">
        <v>35</v>
      </c>
      <c r="J18" s="10" t="n">
        <v>1231837</v>
      </c>
      <c r="L18" s="10" t="n">
        <v>1231837</v>
      </c>
      <c r="M18" s="12" t="s">
        <v>36</v>
      </c>
      <c r="N18" s="12" t="s">
        <v>37</v>
      </c>
      <c r="P18" s="10" t="n">
        <v>104</v>
      </c>
      <c r="Q18" s="12" t="s">
        <v>38</v>
      </c>
      <c r="R18" s="12" t="s">
        <v>43</v>
      </c>
      <c r="S18" s="10" t="n">
        <v>4210316</v>
      </c>
      <c r="T18" s="12" t="s">
        <v>47</v>
      </c>
      <c r="U18" s="13" t="n">
        <v>100</v>
      </c>
      <c r="W18" s="13" t="n">
        <v>100</v>
      </c>
      <c r="X18" s="12" t="s">
        <v>51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0</v>
      </c>
      <c r="E19" s="12" t="s">
        <v>33</v>
      </c>
      <c r="F19" s="10" t="n">
        <v>17</v>
      </c>
      <c r="G19" s="12" t="s">
        <v>34</v>
      </c>
      <c r="H19" s="10" t="n">
        <v>1110101</v>
      </c>
      <c r="I19" s="12" t="s">
        <v>35</v>
      </c>
      <c r="J19" s="10" t="n">
        <v>1231839</v>
      </c>
      <c r="L19" s="10" t="n">
        <v>1231839</v>
      </c>
      <c r="M19" s="12" t="s">
        <v>36</v>
      </c>
      <c r="N19" s="12" t="s">
        <v>37</v>
      </c>
      <c r="P19" s="10" t="n">
        <v>104</v>
      </c>
      <c r="Q19" s="12" t="s">
        <v>38</v>
      </c>
      <c r="R19" s="12" t="s">
        <v>43</v>
      </c>
      <c r="S19" s="10" t="n">
        <v>4210309</v>
      </c>
      <c r="T19" s="12" t="s">
        <v>49</v>
      </c>
      <c r="U19" s="13" t="n">
        <v>10</v>
      </c>
      <c r="W19" s="13" t="n">
        <v>10</v>
      </c>
      <c r="X19" s="12" t="s">
        <v>51</v>
      </c>
      <c r="Z19" s="1" t="str">
        <f aca="false">IF($T19="","",IFERROR(INDEX('Resumo Grupos'!$AC$3:$AC$200,MATCH($T19,'Resumo Grupos'!$AB$3:$AB$200,0)),"n/d"))</f>
        <v>Salários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46174</v>
      </c>
      <c r="C20" s="11" t="n">
        <v>46174</v>
      </c>
      <c r="D20" s="10" t="n">
        <v>0</v>
      </c>
      <c r="E20" s="12" t="s">
        <v>33</v>
      </c>
      <c r="F20" s="10" t="n">
        <v>17</v>
      </c>
      <c r="G20" s="12" t="s">
        <v>34</v>
      </c>
      <c r="H20" s="10" t="n">
        <v>1110101</v>
      </c>
      <c r="I20" s="12" t="s">
        <v>35</v>
      </c>
      <c r="J20" s="10" t="n">
        <v>1231843</v>
      </c>
      <c r="L20" s="10" t="n">
        <v>1231843</v>
      </c>
      <c r="M20" s="12" t="s">
        <v>36</v>
      </c>
      <c r="N20" s="12" t="s">
        <v>37</v>
      </c>
      <c r="P20" s="10" t="n">
        <v>104</v>
      </c>
      <c r="Q20" s="12" t="s">
        <v>38</v>
      </c>
      <c r="R20" s="12" t="s">
        <v>43</v>
      </c>
      <c r="S20" s="10" t="n">
        <v>4210316</v>
      </c>
      <c r="T20" s="12" t="s">
        <v>47</v>
      </c>
      <c r="U20" s="13" t="n">
        <v>60</v>
      </c>
      <c r="W20" s="13" t="n">
        <v>60</v>
      </c>
      <c r="X20" s="12" t="s">
        <v>52</v>
      </c>
      <c r="Z20" s="1" t="str">
        <f aca="false">IF($T20="","",IFERROR(INDEX('Resumo Grupos'!$AC$3:$AC$200,MATCH($T20,'Resumo Grupos'!$AB$3:$AB$200,0)),"n/d"))</f>
        <v>Salários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45.75" hidden="false" customHeight="true" outlineLevel="0" collapsed="false">
      <c r="A21" s="10" t="n">
        <v>1</v>
      </c>
      <c r="B21" s="11" t="n">
        <v>46174</v>
      </c>
      <c r="C21" s="11" t="n">
        <v>46174</v>
      </c>
      <c r="D21" s="10" t="n">
        <v>0</v>
      </c>
      <c r="E21" s="12" t="s">
        <v>33</v>
      </c>
      <c r="F21" s="10" t="n">
        <v>17</v>
      </c>
      <c r="G21" s="12" t="s">
        <v>34</v>
      </c>
      <c r="H21" s="10" t="n">
        <v>1110101</v>
      </c>
      <c r="I21" s="12" t="s">
        <v>35</v>
      </c>
      <c r="J21" s="10" t="n">
        <v>1231863</v>
      </c>
      <c r="L21" s="10" t="n">
        <v>1231863</v>
      </c>
      <c r="M21" s="12" t="s">
        <v>36</v>
      </c>
      <c r="N21" s="12" t="s">
        <v>37</v>
      </c>
      <c r="P21" s="10" t="n">
        <v>104</v>
      </c>
      <c r="Q21" s="12" t="s">
        <v>38</v>
      </c>
      <c r="R21" s="12" t="s">
        <v>43</v>
      </c>
      <c r="S21" s="10" t="n">
        <v>4210314</v>
      </c>
      <c r="T21" s="12" t="s">
        <v>44</v>
      </c>
      <c r="U21" s="13" t="n">
        <v>100</v>
      </c>
      <c r="W21" s="13" t="n">
        <v>100</v>
      </c>
      <c r="X21" s="12" t="s">
        <v>53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36.75" hidden="false" customHeight="true" outlineLevel="0" collapsed="false">
      <c r="A22" s="10" t="n">
        <v>1</v>
      </c>
      <c r="B22" s="11" t="n">
        <v>46174</v>
      </c>
      <c r="C22" s="11" t="n">
        <v>46174</v>
      </c>
      <c r="D22" s="10" t="n">
        <v>0</v>
      </c>
      <c r="E22" s="12" t="s">
        <v>33</v>
      </c>
      <c r="F22" s="10" t="n">
        <v>17</v>
      </c>
      <c r="G22" s="12" t="s">
        <v>34</v>
      </c>
      <c r="H22" s="10" t="n">
        <v>1110101</v>
      </c>
      <c r="I22" s="12" t="s">
        <v>35</v>
      </c>
      <c r="J22" s="10" t="n">
        <v>1231898</v>
      </c>
      <c r="L22" s="10" t="n">
        <v>1231898</v>
      </c>
      <c r="M22" s="12" t="s">
        <v>36</v>
      </c>
      <c r="N22" s="12" t="s">
        <v>37</v>
      </c>
      <c r="P22" s="10" t="n">
        <v>104</v>
      </c>
      <c r="Q22" s="12" t="s">
        <v>38</v>
      </c>
      <c r="R22" s="12" t="s">
        <v>39</v>
      </c>
      <c r="S22" s="10" t="n">
        <v>4210209</v>
      </c>
      <c r="T22" s="12" t="s">
        <v>54</v>
      </c>
      <c r="U22" s="13" t="n">
        <v>70</v>
      </c>
      <c r="W22" s="13" t="n">
        <v>70</v>
      </c>
      <c r="X22" s="12" t="s">
        <v>55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45.75" hidden="false" customHeight="true" outlineLevel="0" collapsed="false">
      <c r="A23" s="10" t="n">
        <v>1</v>
      </c>
      <c r="B23" s="11" t="n">
        <v>46156</v>
      </c>
      <c r="C23" s="11" t="n">
        <v>46174</v>
      </c>
      <c r="D23" s="10" t="n">
        <v>1666</v>
      </c>
      <c r="E23" s="12" t="s">
        <v>56</v>
      </c>
      <c r="F23" s="10" t="n">
        <v>24</v>
      </c>
      <c r="G23" s="12" t="s">
        <v>57</v>
      </c>
      <c r="H23" s="10" t="n">
        <v>2110101</v>
      </c>
      <c r="I23" s="12" t="s">
        <v>58</v>
      </c>
      <c r="J23" s="10" t="n">
        <v>1098588</v>
      </c>
      <c r="L23" s="10" t="n">
        <v>559545</v>
      </c>
      <c r="M23" s="12" t="s">
        <v>59</v>
      </c>
      <c r="N23" s="12" t="s">
        <v>60</v>
      </c>
      <c r="P23" s="10" t="n">
        <v>103</v>
      </c>
      <c r="Q23" s="12" t="s">
        <v>61</v>
      </c>
      <c r="R23" s="12" t="s">
        <v>62</v>
      </c>
      <c r="S23" s="10" t="n">
        <v>1130101</v>
      </c>
      <c r="T23" s="12" t="s">
        <v>63</v>
      </c>
      <c r="U23" s="13" t="n">
        <v>5071.57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559546</v>
      </c>
    </row>
    <row r="24" customFormat="false" ht="45.75" hidden="false" customHeight="true" outlineLevel="0" collapsed="false">
      <c r="A24" s="10" t="n">
        <v>1</v>
      </c>
      <c r="B24" s="11" t="n">
        <v>46155</v>
      </c>
      <c r="C24" s="11" t="n">
        <v>46174</v>
      </c>
      <c r="D24" s="10" t="n">
        <v>1667</v>
      </c>
      <c r="E24" s="12" t="s">
        <v>65</v>
      </c>
      <c r="F24" s="10" t="n">
        <v>24</v>
      </c>
      <c r="G24" s="12" t="s">
        <v>57</v>
      </c>
      <c r="H24" s="10" t="n">
        <v>2110101</v>
      </c>
      <c r="I24" s="12" t="s">
        <v>58</v>
      </c>
      <c r="J24" s="10" t="n">
        <v>1092390</v>
      </c>
      <c r="L24" s="10" t="n">
        <v>458058</v>
      </c>
      <c r="M24" s="12" t="s">
        <v>36</v>
      </c>
      <c r="N24" s="12" t="s">
        <v>66</v>
      </c>
      <c r="P24" s="10" t="n">
        <v>103</v>
      </c>
      <c r="Q24" s="12" t="s">
        <v>61</v>
      </c>
      <c r="R24" s="12" t="s">
        <v>62</v>
      </c>
      <c r="S24" s="10" t="n">
        <v>1130101</v>
      </c>
      <c r="T24" s="12" t="s">
        <v>63</v>
      </c>
      <c r="U24" s="13" t="n">
        <v>2191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393190</v>
      </c>
    </row>
    <row r="25" customFormat="false" ht="45.75" hidden="false" customHeight="true" outlineLevel="0" collapsed="false">
      <c r="A25" s="10" t="n">
        <v>1</v>
      </c>
      <c r="B25" s="11" t="n">
        <v>46142</v>
      </c>
      <c r="C25" s="11" t="n">
        <v>46174</v>
      </c>
      <c r="D25" s="10" t="n">
        <v>1637</v>
      </c>
      <c r="E25" s="12" t="s">
        <v>68</v>
      </c>
      <c r="F25" s="10" t="n">
        <v>24</v>
      </c>
      <c r="G25" s="12" t="s">
        <v>57</v>
      </c>
      <c r="H25" s="10" t="n">
        <v>2110101</v>
      </c>
      <c r="I25" s="12" t="s">
        <v>58</v>
      </c>
      <c r="J25" s="10" t="n">
        <v>1028944</v>
      </c>
      <c r="L25" s="10" t="n">
        <v>1867423</v>
      </c>
      <c r="M25" s="12" t="s">
        <v>36</v>
      </c>
      <c r="N25" s="12" t="s">
        <v>60</v>
      </c>
      <c r="P25" s="10" t="n">
        <v>103</v>
      </c>
      <c r="Q25" s="12" t="s">
        <v>61</v>
      </c>
      <c r="R25" s="12" t="s">
        <v>62</v>
      </c>
      <c r="S25" s="10" t="n">
        <v>1130101</v>
      </c>
      <c r="T25" s="12" t="s">
        <v>63</v>
      </c>
      <c r="U25" s="13" t="n">
        <v>1079.16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1867423</v>
      </c>
    </row>
    <row r="26" customFormat="false" ht="45.75" hidden="false" customHeight="true" outlineLevel="0" collapsed="false">
      <c r="A26" s="10" t="n">
        <v>1</v>
      </c>
      <c r="B26" s="11" t="n">
        <v>46149</v>
      </c>
      <c r="C26" s="11" t="n">
        <v>46174</v>
      </c>
      <c r="D26" s="10" t="n">
        <v>1637</v>
      </c>
      <c r="E26" s="12" t="s">
        <v>68</v>
      </c>
      <c r="F26" s="10" t="n">
        <v>24</v>
      </c>
      <c r="G26" s="12" t="s">
        <v>57</v>
      </c>
      <c r="H26" s="10" t="n">
        <v>2110101</v>
      </c>
      <c r="I26" s="12" t="s">
        <v>58</v>
      </c>
      <c r="J26" s="10" t="n">
        <v>1061284</v>
      </c>
      <c r="L26" s="10" t="n">
        <v>1869851</v>
      </c>
      <c r="M26" s="12" t="s">
        <v>36</v>
      </c>
      <c r="N26" s="12" t="s">
        <v>60</v>
      </c>
      <c r="P26" s="10" t="n">
        <v>103</v>
      </c>
      <c r="Q26" s="12" t="s">
        <v>61</v>
      </c>
      <c r="R26" s="12" t="s">
        <v>62</v>
      </c>
      <c r="S26" s="10" t="n">
        <v>1130101</v>
      </c>
      <c r="T26" s="12" t="s">
        <v>63</v>
      </c>
      <c r="U26" s="13" t="n">
        <v>1287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1869851</v>
      </c>
    </row>
    <row r="27" customFormat="false" ht="45.75" hidden="false" customHeight="true" outlineLevel="0" collapsed="false">
      <c r="A27" s="10" t="n">
        <v>1</v>
      </c>
      <c r="B27" s="11" t="n">
        <v>46149</v>
      </c>
      <c r="C27" s="11" t="n">
        <v>46174</v>
      </c>
      <c r="D27" s="10" t="n">
        <v>1637</v>
      </c>
      <c r="E27" s="12" t="s">
        <v>68</v>
      </c>
      <c r="F27" s="10" t="n">
        <v>24</v>
      </c>
      <c r="G27" s="12" t="s">
        <v>57</v>
      </c>
      <c r="H27" s="10" t="n">
        <v>2110101</v>
      </c>
      <c r="I27" s="12" t="s">
        <v>58</v>
      </c>
      <c r="J27" s="10" t="n">
        <v>1062247</v>
      </c>
      <c r="L27" s="10" t="n">
        <v>1868133</v>
      </c>
      <c r="M27" s="12" t="s">
        <v>36</v>
      </c>
      <c r="N27" s="12" t="s">
        <v>60</v>
      </c>
      <c r="P27" s="10" t="n">
        <v>103</v>
      </c>
      <c r="Q27" s="12" t="s">
        <v>61</v>
      </c>
      <c r="R27" s="12" t="s">
        <v>62</v>
      </c>
      <c r="S27" s="10" t="n">
        <v>1130101</v>
      </c>
      <c r="T27" s="12" t="s">
        <v>63</v>
      </c>
      <c r="U27" s="13" t="n">
        <v>1253.52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1868133</v>
      </c>
    </row>
    <row r="28" customFormat="false" ht="45.75" hidden="false" customHeight="true" outlineLevel="0" collapsed="false">
      <c r="A28" s="10" t="n">
        <v>1</v>
      </c>
      <c r="B28" s="11" t="n">
        <v>46149</v>
      </c>
      <c r="C28" s="11" t="n">
        <v>46174</v>
      </c>
      <c r="D28" s="10" t="n">
        <v>1637</v>
      </c>
      <c r="E28" s="12" t="s">
        <v>68</v>
      </c>
      <c r="F28" s="10" t="n">
        <v>24</v>
      </c>
      <c r="G28" s="12" t="s">
        <v>57</v>
      </c>
      <c r="H28" s="10" t="n">
        <v>2110101</v>
      </c>
      <c r="I28" s="12" t="s">
        <v>58</v>
      </c>
      <c r="J28" s="10" t="n">
        <v>1062264</v>
      </c>
      <c r="L28" s="10" t="n">
        <v>1868134</v>
      </c>
      <c r="M28" s="12" t="s">
        <v>36</v>
      </c>
      <c r="N28" s="12" t="s">
        <v>60</v>
      </c>
      <c r="P28" s="10" t="n">
        <v>103</v>
      </c>
      <c r="Q28" s="12" t="s">
        <v>61</v>
      </c>
      <c r="R28" s="12" t="s">
        <v>62</v>
      </c>
      <c r="S28" s="10" t="n">
        <v>1130101</v>
      </c>
      <c r="T28" s="12" t="s">
        <v>63</v>
      </c>
      <c r="U28" s="13" t="n">
        <v>3803.25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1868134</v>
      </c>
    </row>
    <row r="29" customFormat="false" ht="45.75" hidden="false" customHeight="true" outlineLevel="0" collapsed="false">
      <c r="A29" s="10" t="n">
        <v>1</v>
      </c>
      <c r="B29" s="11" t="n">
        <v>46153</v>
      </c>
      <c r="C29" s="11" t="n">
        <v>46174</v>
      </c>
      <c r="D29" s="10" t="n">
        <v>1626</v>
      </c>
      <c r="E29" s="12" t="s">
        <v>65</v>
      </c>
      <c r="F29" s="10" t="n">
        <v>24</v>
      </c>
      <c r="G29" s="12" t="s">
        <v>57</v>
      </c>
      <c r="H29" s="10" t="n">
        <v>2110101</v>
      </c>
      <c r="I29" s="12" t="s">
        <v>58</v>
      </c>
      <c r="J29" s="10" t="n">
        <v>1084269</v>
      </c>
      <c r="L29" s="10" t="n">
        <v>454910</v>
      </c>
      <c r="M29" s="12" t="s">
        <v>59</v>
      </c>
      <c r="N29" s="12" t="s">
        <v>66</v>
      </c>
      <c r="P29" s="10" t="n">
        <v>103</v>
      </c>
      <c r="Q29" s="12" t="s">
        <v>61</v>
      </c>
      <c r="R29" s="12" t="s">
        <v>62</v>
      </c>
      <c r="S29" s="10" t="n">
        <v>1130101</v>
      </c>
      <c r="T29" s="12" t="s">
        <v>63</v>
      </c>
      <c r="U29" s="13" t="n">
        <v>1424.06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304894</v>
      </c>
    </row>
    <row r="30" customFormat="false" ht="45.75" hidden="false" customHeight="true" outlineLevel="0" collapsed="false">
      <c r="A30" s="10" t="n">
        <v>1</v>
      </c>
      <c r="B30" s="11" t="n">
        <v>46153</v>
      </c>
      <c r="C30" s="11" t="n">
        <v>46174</v>
      </c>
      <c r="D30" s="10" t="n">
        <v>1667</v>
      </c>
      <c r="E30" s="12" t="s">
        <v>65</v>
      </c>
      <c r="F30" s="10" t="n">
        <v>24</v>
      </c>
      <c r="G30" s="12" t="s">
        <v>57</v>
      </c>
      <c r="H30" s="10" t="n">
        <v>2110101</v>
      </c>
      <c r="I30" s="12" t="s">
        <v>58</v>
      </c>
      <c r="J30" s="10" t="n">
        <v>1084365</v>
      </c>
      <c r="L30" s="10" t="n">
        <v>454934</v>
      </c>
      <c r="M30" s="12" t="s">
        <v>36</v>
      </c>
      <c r="N30" s="12" t="s">
        <v>66</v>
      </c>
      <c r="P30" s="10" t="n">
        <v>103</v>
      </c>
      <c r="Q30" s="12" t="s">
        <v>61</v>
      </c>
      <c r="R30" s="12" t="s">
        <v>62</v>
      </c>
      <c r="S30" s="10" t="n">
        <v>1130101</v>
      </c>
      <c r="T30" s="12" t="s">
        <v>63</v>
      </c>
      <c r="U30" s="13" t="n">
        <v>2210.98</v>
      </c>
      <c r="W30" s="13" t="n">
        <v>0</v>
      </c>
      <c r="X30" s="12" t="s">
        <v>74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393189</v>
      </c>
    </row>
    <row r="31" customFormat="false" ht="45.75" hidden="false" customHeight="true" outlineLevel="0" collapsed="false">
      <c r="A31" s="10" t="n">
        <v>1</v>
      </c>
      <c r="B31" s="11" t="n">
        <v>46153</v>
      </c>
      <c r="C31" s="11" t="n">
        <v>46174</v>
      </c>
      <c r="D31" s="10" t="n">
        <v>1608</v>
      </c>
      <c r="E31" s="12" t="s">
        <v>75</v>
      </c>
      <c r="F31" s="10" t="n">
        <v>24</v>
      </c>
      <c r="G31" s="12" t="s">
        <v>57</v>
      </c>
      <c r="H31" s="10" t="n">
        <v>2110101</v>
      </c>
      <c r="I31" s="12" t="s">
        <v>58</v>
      </c>
      <c r="J31" s="10" t="n">
        <v>1085321</v>
      </c>
      <c r="L31" s="10" t="n">
        <v>1651895</v>
      </c>
      <c r="M31" s="12" t="s">
        <v>36</v>
      </c>
      <c r="N31" s="12" t="s">
        <v>60</v>
      </c>
      <c r="P31" s="10" t="n">
        <v>103</v>
      </c>
      <c r="Q31" s="12" t="s">
        <v>61</v>
      </c>
      <c r="R31" s="12" t="s">
        <v>62</v>
      </c>
      <c r="S31" s="10" t="n">
        <v>1130101</v>
      </c>
      <c r="T31" s="12" t="s">
        <v>63</v>
      </c>
      <c r="U31" s="13" t="n">
        <v>1171.71</v>
      </c>
      <c r="W31" s="13" t="n">
        <v>0</v>
      </c>
      <c r="X31" s="12" t="s">
        <v>76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1651895</v>
      </c>
    </row>
    <row r="32" customFormat="false" ht="45.75" hidden="false" customHeight="true" outlineLevel="0" collapsed="false">
      <c r="A32" s="10" t="n">
        <v>1</v>
      </c>
      <c r="B32" s="11" t="n">
        <v>46157</v>
      </c>
      <c r="C32" s="11" t="n">
        <v>46174</v>
      </c>
      <c r="D32" s="10" t="n">
        <v>1637</v>
      </c>
      <c r="E32" s="12" t="s">
        <v>68</v>
      </c>
      <c r="F32" s="10" t="n">
        <v>24</v>
      </c>
      <c r="G32" s="12" t="s">
        <v>57</v>
      </c>
      <c r="H32" s="10" t="n">
        <v>2110101</v>
      </c>
      <c r="I32" s="12" t="s">
        <v>58</v>
      </c>
      <c r="J32" s="10" t="n">
        <v>1102327</v>
      </c>
      <c r="L32" s="10" t="n">
        <v>1875690</v>
      </c>
      <c r="M32" s="12" t="s">
        <v>36</v>
      </c>
      <c r="N32" s="12" t="s">
        <v>60</v>
      </c>
      <c r="P32" s="10" t="n">
        <v>103</v>
      </c>
      <c r="Q32" s="12" t="s">
        <v>61</v>
      </c>
      <c r="R32" s="12" t="s">
        <v>62</v>
      </c>
      <c r="S32" s="10" t="n">
        <v>1130101</v>
      </c>
      <c r="T32" s="12" t="s">
        <v>63</v>
      </c>
      <c r="U32" s="13" t="n">
        <v>2644.71</v>
      </c>
      <c r="W32" s="13" t="n">
        <v>0</v>
      </c>
      <c r="X32" s="12" t="s">
        <v>77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1875690</v>
      </c>
    </row>
    <row r="33" customFormat="false" ht="45.75" hidden="false" customHeight="true" outlineLevel="0" collapsed="false">
      <c r="A33" s="10" t="n">
        <v>1</v>
      </c>
      <c r="B33" s="11" t="n">
        <v>46161</v>
      </c>
      <c r="C33" s="11" t="n">
        <v>46174</v>
      </c>
      <c r="D33" s="10" t="n">
        <v>1659</v>
      </c>
      <c r="E33" s="12" t="s">
        <v>78</v>
      </c>
      <c r="F33" s="10" t="n">
        <v>24</v>
      </c>
      <c r="G33" s="12" t="s">
        <v>57</v>
      </c>
      <c r="H33" s="10" t="n">
        <v>2110101</v>
      </c>
      <c r="I33" s="12" t="s">
        <v>58</v>
      </c>
      <c r="J33" s="10" t="n">
        <v>1121828</v>
      </c>
      <c r="L33" s="10" t="n">
        <v>872189</v>
      </c>
      <c r="M33" s="12" t="s">
        <v>36</v>
      </c>
      <c r="N33" s="12" t="s">
        <v>60</v>
      </c>
      <c r="P33" s="10" t="n">
        <v>103</v>
      </c>
      <c r="Q33" s="12" t="s">
        <v>61</v>
      </c>
      <c r="R33" s="12" t="s">
        <v>62</v>
      </c>
      <c r="S33" s="10" t="n">
        <v>1130101</v>
      </c>
      <c r="T33" s="12" t="s">
        <v>63</v>
      </c>
      <c r="U33" s="13" t="n">
        <v>872.55</v>
      </c>
      <c r="W33" s="13" t="n">
        <v>0</v>
      </c>
      <c r="X33" s="12" t="s">
        <v>79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872189</v>
      </c>
    </row>
    <row r="34" customFormat="false" ht="45.75" hidden="false" customHeight="true" outlineLevel="0" collapsed="false">
      <c r="A34" s="10" t="n">
        <v>1</v>
      </c>
      <c r="B34" s="11" t="n">
        <v>46162</v>
      </c>
      <c r="C34" s="11" t="n">
        <v>46174</v>
      </c>
      <c r="D34" s="10" t="n">
        <v>1637</v>
      </c>
      <c r="E34" s="12" t="s">
        <v>68</v>
      </c>
      <c r="F34" s="10" t="n">
        <v>24</v>
      </c>
      <c r="G34" s="12" t="s">
        <v>57</v>
      </c>
      <c r="H34" s="10" t="n">
        <v>2110101</v>
      </c>
      <c r="I34" s="12" t="s">
        <v>58</v>
      </c>
      <c r="J34" s="10" t="n">
        <v>1128001</v>
      </c>
      <c r="L34" s="10" t="n">
        <v>1880852</v>
      </c>
      <c r="M34" s="12" t="s">
        <v>36</v>
      </c>
      <c r="N34" s="12" t="s">
        <v>60</v>
      </c>
      <c r="P34" s="10" t="n">
        <v>103</v>
      </c>
      <c r="Q34" s="12" t="s">
        <v>61</v>
      </c>
      <c r="R34" s="12" t="s">
        <v>62</v>
      </c>
      <c r="S34" s="10" t="n">
        <v>1130101</v>
      </c>
      <c r="T34" s="12" t="s">
        <v>63</v>
      </c>
      <c r="U34" s="13" t="n">
        <v>977.47</v>
      </c>
      <c r="W34" s="13" t="n">
        <v>0</v>
      </c>
      <c r="X34" s="12" t="s">
        <v>80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1880852</v>
      </c>
    </row>
    <row r="35" customFormat="false" ht="45.75" hidden="false" customHeight="true" outlineLevel="0" collapsed="false">
      <c r="A35" s="10" t="n">
        <v>1</v>
      </c>
      <c r="B35" s="11" t="n">
        <v>46164</v>
      </c>
      <c r="C35" s="11" t="n">
        <v>46174</v>
      </c>
      <c r="D35" s="10" t="n">
        <v>1668</v>
      </c>
      <c r="E35" s="12" t="s">
        <v>81</v>
      </c>
      <c r="F35" s="10" t="n">
        <v>24</v>
      </c>
      <c r="G35" s="12" t="s">
        <v>57</v>
      </c>
      <c r="H35" s="10" t="n">
        <v>2110101</v>
      </c>
      <c r="I35" s="12" t="s">
        <v>58</v>
      </c>
      <c r="J35" s="10" t="n">
        <v>1135926</v>
      </c>
      <c r="L35" s="10" t="n">
        <v>719719</v>
      </c>
      <c r="M35" s="12" t="s">
        <v>36</v>
      </c>
      <c r="N35" s="12" t="s">
        <v>60</v>
      </c>
      <c r="P35" s="10" t="n">
        <v>103</v>
      </c>
      <c r="Q35" s="12" t="s">
        <v>61</v>
      </c>
      <c r="R35" s="12" t="s">
        <v>62</v>
      </c>
      <c r="S35" s="10" t="n">
        <v>1130101</v>
      </c>
      <c r="T35" s="12" t="s">
        <v>63</v>
      </c>
      <c r="U35" s="13" t="n">
        <v>309.9</v>
      </c>
      <c r="W35" s="13" t="n">
        <v>0</v>
      </c>
      <c r="X35" s="12" t="s">
        <v>82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719719</v>
      </c>
    </row>
    <row r="36" customFormat="false" ht="45.75" hidden="false" customHeight="true" outlineLevel="0" collapsed="false">
      <c r="A36" s="10" t="n">
        <v>1</v>
      </c>
      <c r="B36" s="11" t="n">
        <v>46164</v>
      </c>
      <c r="C36" s="11" t="n">
        <v>46174</v>
      </c>
      <c r="D36" s="10" t="n">
        <v>1668</v>
      </c>
      <c r="E36" s="12" t="s">
        <v>81</v>
      </c>
      <c r="F36" s="10" t="n">
        <v>24</v>
      </c>
      <c r="G36" s="12" t="s">
        <v>57</v>
      </c>
      <c r="H36" s="10" t="n">
        <v>2110102</v>
      </c>
      <c r="I36" s="12" t="s">
        <v>83</v>
      </c>
      <c r="J36" s="10" t="n">
        <v>1135929</v>
      </c>
      <c r="L36" s="10" t="n">
        <v>719718</v>
      </c>
      <c r="M36" s="12" t="s">
        <v>36</v>
      </c>
      <c r="N36" s="12" t="s">
        <v>60</v>
      </c>
      <c r="P36" s="10" t="n">
        <v>103</v>
      </c>
      <c r="Q36" s="12" t="s">
        <v>61</v>
      </c>
      <c r="R36" s="12" t="s">
        <v>39</v>
      </c>
      <c r="S36" s="10" t="n">
        <v>4210204</v>
      </c>
      <c r="T36" s="12" t="s">
        <v>84</v>
      </c>
      <c r="U36" s="13" t="n">
        <v>645.68</v>
      </c>
      <c r="W36" s="13" t="n">
        <v>0</v>
      </c>
      <c r="X36" s="12" t="s">
        <v>85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719718</v>
      </c>
    </row>
    <row r="37" customFormat="false" ht="45.75" hidden="false" customHeight="true" outlineLevel="0" collapsed="false">
      <c r="A37" s="10" t="n">
        <v>1</v>
      </c>
      <c r="B37" s="11" t="n">
        <v>46164</v>
      </c>
      <c r="C37" s="11" t="n">
        <v>46174</v>
      </c>
      <c r="D37" s="10" t="n">
        <v>1626</v>
      </c>
      <c r="E37" s="12" t="s">
        <v>65</v>
      </c>
      <c r="F37" s="10" t="n">
        <v>24</v>
      </c>
      <c r="G37" s="12" t="s">
        <v>57</v>
      </c>
      <c r="H37" s="10" t="n">
        <v>2110101</v>
      </c>
      <c r="I37" s="12" t="s">
        <v>58</v>
      </c>
      <c r="J37" s="10" t="n">
        <v>1136194</v>
      </c>
      <c r="L37" s="10" t="n">
        <v>474578</v>
      </c>
      <c r="M37" s="12" t="s">
        <v>36</v>
      </c>
      <c r="N37" s="12" t="s">
        <v>66</v>
      </c>
      <c r="P37" s="10" t="n">
        <v>103</v>
      </c>
      <c r="Q37" s="12" t="s">
        <v>61</v>
      </c>
      <c r="R37" s="12" t="s">
        <v>62</v>
      </c>
      <c r="S37" s="10" t="n">
        <v>1130101</v>
      </c>
      <c r="T37" s="12" t="s">
        <v>63</v>
      </c>
      <c r="U37" s="13" t="n">
        <v>1172.3</v>
      </c>
      <c r="W37" s="13" t="n">
        <v>0</v>
      </c>
      <c r="X37" s="12" t="s">
        <v>86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305708</v>
      </c>
    </row>
    <row r="38" customFormat="false" ht="45.75" hidden="false" customHeight="true" outlineLevel="0" collapsed="false">
      <c r="A38" s="10" t="n">
        <v>1</v>
      </c>
      <c r="B38" s="11" t="n">
        <v>46168</v>
      </c>
      <c r="C38" s="11" t="n">
        <v>46174</v>
      </c>
      <c r="D38" s="10" t="n">
        <v>1609</v>
      </c>
      <c r="E38" s="12" t="s">
        <v>87</v>
      </c>
      <c r="F38" s="10" t="n">
        <v>24</v>
      </c>
      <c r="G38" s="12" t="s">
        <v>57</v>
      </c>
      <c r="H38" s="10" t="n">
        <v>2110101</v>
      </c>
      <c r="I38" s="12" t="s">
        <v>58</v>
      </c>
      <c r="J38" s="10" t="n">
        <v>1155857</v>
      </c>
      <c r="L38" s="10" t="n">
        <v>5581</v>
      </c>
      <c r="M38" s="12" t="s">
        <v>36</v>
      </c>
      <c r="N38" s="12" t="s">
        <v>60</v>
      </c>
      <c r="P38" s="10" t="n">
        <v>103</v>
      </c>
      <c r="Q38" s="12" t="s">
        <v>61</v>
      </c>
      <c r="R38" s="12" t="s">
        <v>62</v>
      </c>
      <c r="S38" s="10" t="n">
        <v>1130101</v>
      </c>
      <c r="T38" s="12" t="s">
        <v>63</v>
      </c>
      <c r="U38" s="13" t="n">
        <v>487.3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5581</v>
      </c>
    </row>
    <row r="39" customFormat="false" ht="36.75" hidden="false" customHeight="true" outlineLevel="0" collapsed="false">
      <c r="A39" s="10" t="n">
        <v>1</v>
      </c>
      <c r="B39" s="11" t="n">
        <v>46168</v>
      </c>
      <c r="C39" s="11" t="n">
        <v>46174</v>
      </c>
      <c r="D39" s="10" t="n">
        <v>1614</v>
      </c>
      <c r="E39" s="12" t="s">
        <v>89</v>
      </c>
      <c r="F39" s="10" t="n">
        <v>24</v>
      </c>
      <c r="G39" s="12" t="s">
        <v>57</v>
      </c>
      <c r="H39" s="10" t="n">
        <v>2110101</v>
      </c>
      <c r="I39" s="12" t="s">
        <v>58</v>
      </c>
      <c r="J39" s="10" t="n">
        <v>1156239</v>
      </c>
      <c r="L39" s="10" t="n">
        <v>11180</v>
      </c>
      <c r="M39" s="12" t="s">
        <v>59</v>
      </c>
      <c r="N39" s="12" t="s">
        <v>60</v>
      </c>
      <c r="P39" s="10" t="n">
        <v>103</v>
      </c>
      <c r="Q39" s="12" t="s">
        <v>61</v>
      </c>
      <c r="R39" s="12" t="s">
        <v>62</v>
      </c>
      <c r="S39" s="10" t="n">
        <v>1130101</v>
      </c>
      <c r="T39" s="12" t="s">
        <v>63</v>
      </c>
      <c r="U39" s="13" t="n">
        <v>269.04</v>
      </c>
      <c r="W39" s="13" t="n">
        <v>0</v>
      </c>
      <c r="X39" s="12" t="s">
        <v>90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11180</v>
      </c>
    </row>
    <row r="40" customFormat="false" ht="45.75" hidden="false" customHeight="true" outlineLevel="0" collapsed="false">
      <c r="A40" s="10" t="n">
        <v>1</v>
      </c>
      <c r="B40" s="11" t="n">
        <v>46169</v>
      </c>
      <c r="C40" s="11" t="n">
        <v>46174</v>
      </c>
      <c r="D40" s="10" t="n">
        <v>1636</v>
      </c>
      <c r="E40" s="12" t="s">
        <v>91</v>
      </c>
      <c r="F40" s="10" t="n">
        <v>24</v>
      </c>
      <c r="G40" s="12" t="s">
        <v>57</v>
      </c>
      <c r="H40" s="10" t="n">
        <v>2110101</v>
      </c>
      <c r="I40" s="12" t="s">
        <v>58</v>
      </c>
      <c r="J40" s="10" t="n">
        <v>1161081</v>
      </c>
      <c r="L40" s="10" t="n">
        <v>484463</v>
      </c>
      <c r="M40" s="12" t="s">
        <v>36</v>
      </c>
      <c r="N40" s="12" t="s">
        <v>66</v>
      </c>
      <c r="P40" s="10" t="n">
        <v>103</v>
      </c>
      <c r="Q40" s="12" t="s">
        <v>61</v>
      </c>
      <c r="R40" s="12" t="s">
        <v>62</v>
      </c>
      <c r="S40" s="10" t="n">
        <v>1130101</v>
      </c>
      <c r="T40" s="12" t="s">
        <v>63</v>
      </c>
      <c r="U40" s="13" t="n">
        <v>2761.81</v>
      </c>
      <c r="W40" s="13" t="n">
        <v>0</v>
      </c>
      <c r="X40" s="12" t="s">
        <v>92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3189024</v>
      </c>
    </row>
    <row r="41" customFormat="false" ht="45.75" hidden="false" customHeight="true" outlineLevel="0" collapsed="false">
      <c r="A41" s="10" t="n">
        <v>1</v>
      </c>
      <c r="B41" s="11" t="n">
        <v>46170</v>
      </c>
      <c r="C41" s="11" t="n">
        <v>46174</v>
      </c>
      <c r="D41" s="10" t="n">
        <v>33</v>
      </c>
      <c r="E41" s="12" t="s">
        <v>93</v>
      </c>
      <c r="F41" s="10" t="n">
        <v>34</v>
      </c>
      <c r="G41" s="12" t="s">
        <v>94</v>
      </c>
      <c r="H41" s="10" t="n">
        <v>2110101</v>
      </c>
      <c r="I41" s="12" t="s">
        <v>58</v>
      </c>
      <c r="J41" s="10" t="n">
        <v>1167114</v>
      </c>
      <c r="L41" s="10" t="n">
        <v>5049</v>
      </c>
      <c r="M41" s="12" t="s">
        <v>36</v>
      </c>
      <c r="N41" s="12" t="s">
        <v>60</v>
      </c>
      <c r="P41" s="10" t="n">
        <v>103</v>
      </c>
      <c r="Q41" s="12" t="s">
        <v>61</v>
      </c>
      <c r="R41" s="12" t="s">
        <v>62</v>
      </c>
      <c r="S41" s="10" t="n">
        <v>1130101</v>
      </c>
      <c r="T41" s="12" t="s">
        <v>63</v>
      </c>
      <c r="U41" s="13" t="n">
        <v>500</v>
      </c>
      <c r="W41" s="13" t="n">
        <v>0</v>
      </c>
      <c r="X41" s="12" t="s">
        <v>95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46170</v>
      </c>
      <c r="C42" s="11" t="n">
        <v>46174</v>
      </c>
      <c r="D42" s="10" t="n">
        <v>1614</v>
      </c>
      <c r="E42" s="12" t="s">
        <v>89</v>
      </c>
      <c r="F42" s="10" t="n">
        <v>24</v>
      </c>
      <c r="G42" s="12" t="s">
        <v>57</v>
      </c>
      <c r="H42" s="10" t="n">
        <v>2110101</v>
      </c>
      <c r="I42" s="12" t="s">
        <v>58</v>
      </c>
      <c r="J42" s="10" t="n">
        <v>1167858</v>
      </c>
      <c r="L42" s="10" t="n">
        <v>11196</v>
      </c>
      <c r="M42" s="12" t="s">
        <v>36</v>
      </c>
      <c r="N42" s="12" t="s">
        <v>60</v>
      </c>
      <c r="P42" s="10" t="n">
        <v>103</v>
      </c>
      <c r="Q42" s="12" t="s">
        <v>61</v>
      </c>
      <c r="R42" s="12" t="s">
        <v>62</v>
      </c>
      <c r="S42" s="10" t="n">
        <v>1130101</v>
      </c>
      <c r="T42" s="12" t="s">
        <v>63</v>
      </c>
      <c r="U42" s="13" t="n">
        <v>358.54</v>
      </c>
      <c r="W42" s="13" t="n">
        <v>0</v>
      </c>
      <c r="X42" s="12" t="s">
        <v>96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11196</v>
      </c>
    </row>
    <row r="43" customFormat="false" ht="45.75" hidden="false" customHeight="true" outlineLevel="0" collapsed="false">
      <c r="A43" s="10" t="n">
        <v>1</v>
      </c>
      <c r="B43" s="11" t="n">
        <v>46170</v>
      </c>
      <c r="C43" s="11" t="n">
        <v>46174</v>
      </c>
      <c r="D43" s="10" t="n">
        <v>1899</v>
      </c>
      <c r="E43" s="12" t="s">
        <v>97</v>
      </c>
      <c r="F43" s="10" t="n">
        <v>24</v>
      </c>
      <c r="G43" s="12" t="s">
        <v>57</v>
      </c>
      <c r="H43" s="10" t="n">
        <v>2110101</v>
      </c>
      <c r="I43" s="12" t="s">
        <v>58</v>
      </c>
      <c r="J43" s="10" t="n">
        <v>1168381</v>
      </c>
      <c r="L43" s="10" t="n">
        <v>635</v>
      </c>
      <c r="M43" s="12" t="s">
        <v>36</v>
      </c>
      <c r="N43" s="12" t="s">
        <v>60</v>
      </c>
      <c r="P43" s="10" t="n">
        <v>103</v>
      </c>
      <c r="Q43" s="12" t="s">
        <v>61</v>
      </c>
      <c r="R43" s="12" t="s">
        <v>62</v>
      </c>
      <c r="S43" s="10" t="n">
        <v>1130101</v>
      </c>
      <c r="T43" s="12" t="s">
        <v>63</v>
      </c>
      <c r="U43" s="13" t="n">
        <v>1120</v>
      </c>
      <c r="W43" s="13" t="n">
        <v>0</v>
      </c>
      <c r="X43" s="12" t="s">
        <v>98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635</v>
      </c>
    </row>
    <row r="44" customFormat="false" ht="45.75" hidden="false" customHeight="true" outlineLevel="0" collapsed="false">
      <c r="A44" s="10" t="n">
        <v>1</v>
      </c>
      <c r="B44" s="11" t="n">
        <v>46170</v>
      </c>
      <c r="C44" s="11" t="n">
        <v>46174</v>
      </c>
      <c r="D44" s="10" t="n">
        <v>1650</v>
      </c>
      <c r="E44" s="12" t="s">
        <v>99</v>
      </c>
      <c r="F44" s="10" t="n">
        <v>24</v>
      </c>
      <c r="G44" s="12" t="s">
        <v>57</v>
      </c>
      <c r="H44" s="10" t="n">
        <v>2110101</v>
      </c>
      <c r="I44" s="12" t="s">
        <v>58</v>
      </c>
      <c r="J44" s="10" t="n">
        <v>1168412</v>
      </c>
      <c r="L44" s="10" t="n">
        <v>221837</v>
      </c>
      <c r="M44" s="12" t="s">
        <v>36</v>
      </c>
      <c r="N44" s="12" t="s">
        <v>60</v>
      </c>
      <c r="P44" s="10" t="n">
        <v>103</v>
      </c>
      <c r="Q44" s="12" t="s">
        <v>61</v>
      </c>
      <c r="R44" s="12" t="s">
        <v>62</v>
      </c>
      <c r="S44" s="10" t="n">
        <v>1130101</v>
      </c>
      <c r="T44" s="12" t="s">
        <v>63</v>
      </c>
      <c r="U44" s="13" t="n">
        <v>506.44</v>
      </c>
      <c r="W44" s="13" t="n">
        <v>0</v>
      </c>
      <c r="X44" s="12" t="s">
        <v>100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221837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1631</v>
      </c>
      <c r="E45" s="12" t="s">
        <v>101</v>
      </c>
      <c r="F45" s="10" t="n">
        <v>24</v>
      </c>
      <c r="G45" s="12" t="s">
        <v>57</v>
      </c>
      <c r="H45" s="10" t="n">
        <v>2110101</v>
      </c>
      <c r="I45" s="12" t="s">
        <v>58</v>
      </c>
      <c r="J45" s="10" t="n">
        <v>1168428</v>
      </c>
      <c r="L45" s="10" t="n">
        <v>14951</v>
      </c>
      <c r="M45" s="12" t="s">
        <v>36</v>
      </c>
      <c r="N45" s="12" t="s">
        <v>60</v>
      </c>
      <c r="P45" s="10" t="n">
        <v>103</v>
      </c>
      <c r="Q45" s="12" t="s">
        <v>61</v>
      </c>
      <c r="R45" s="12" t="s">
        <v>62</v>
      </c>
      <c r="S45" s="10" t="n">
        <v>1130101</v>
      </c>
      <c r="T45" s="12" t="s">
        <v>63</v>
      </c>
      <c r="U45" s="13" t="n">
        <v>658.96</v>
      </c>
      <c r="W45" s="13" t="n">
        <v>0</v>
      </c>
      <c r="X45" s="12" t="s">
        <v>102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14951</v>
      </c>
    </row>
    <row r="46" customFormat="false" ht="36.75" hidden="false" customHeight="true" outlineLevel="0" collapsed="false">
      <c r="A46" s="10" t="n">
        <v>1</v>
      </c>
      <c r="B46" s="11" t="n">
        <v>46171</v>
      </c>
      <c r="C46" s="11" t="n">
        <v>46174</v>
      </c>
      <c r="D46" s="10" t="n">
        <v>1675</v>
      </c>
      <c r="E46" s="12" t="s">
        <v>103</v>
      </c>
      <c r="F46" s="10" t="n">
        <v>24</v>
      </c>
      <c r="G46" s="12" t="s">
        <v>57</v>
      </c>
      <c r="H46" s="10" t="n">
        <v>2110101</v>
      </c>
      <c r="I46" s="12" t="s">
        <v>58</v>
      </c>
      <c r="J46" s="10" t="n">
        <v>1170944</v>
      </c>
      <c r="L46" s="10" t="n">
        <v>490451</v>
      </c>
      <c r="M46" s="12" t="s">
        <v>36</v>
      </c>
      <c r="N46" s="12" t="s">
        <v>60</v>
      </c>
      <c r="P46" s="10" t="n">
        <v>103</v>
      </c>
      <c r="Q46" s="12" t="s">
        <v>61</v>
      </c>
      <c r="R46" s="12" t="s">
        <v>62</v>
      </c>
      <c r="S46" s="10" t="n">
        <v>1130101</v>
      </c>
      <c r="T46" s="12" t="s">
        <v>63</v>
      </c>
      <c r="U46" s="13" t="n">
        <v>1518.18</v>
      </c>
      <c r="W46" s="13" t="n">
        <v>0</v>
      </c>
      <c r="X46" s="12" t="s">
        <v>104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490451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1137</v>
      </c>
      <c r="E47" s="12" t="s">
        <v>105</v>
      </c>
      <c r="F47" s="10" t="n">
        <v>34</v>
      </c>
      <c r="G47" s="12" t="s">
        <v>94</v>
      </c>
      <c r="H47" s="10" t="n">
        <v>2110405</v>
      </c>
      <c r="I47" s="12" t="s">
        <v>106</v>
      </c>
      <c r="J47" s="10" t="n">
        <v>1188553</v>
      </c>
      <c r="L47" s="10" t="n">
        <v>494729</v>
      </c>
      <c r="M47" s="12" t="s">
        <v>36</v>
      </c>
      <c r="N47" s="12" t="s">
        <v>66</v>
      </c>
      <c r="P47" s="10" t="n">
        <v>101</v>
      </c>
      <c r="Q47" s="12" t="s">
        <v>107</v>
      </c>
      <c r="R47" s="12" t="s">
        <v>43</v>
      </c>
      <c r="S47" s="10" t="n">
        <v>4210309</v>
      </c>
      <c r="T47" s="12" t="s">
        <v>49</v>
      </c>
      <c r="U47" s="13" t="n">
        <v>480</v>
      </c>
      <c r="W47" s="13" t="n">
        <v>0</v>
      </c>
      <c r="X47" s="12" t="s">
        <v>108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518</v>
      </c>
      <c r="E48" s="12" t="s">
        <v>109</v>
      </c>
      <c r="F48" s="10" t="n">
        <v>34</v>
      </c>
      <c r="G48" s="12" t="s">
        <v>94</v>
      </c>
      <c r="H48" s="10" t="n">
        <v>2110405</v>
      </c>
      <c r="I48" s="12" t="s">
        <v>106</v>
      </c>
      <c r="J48" s="10" t="n">
        <v>1188805</v>
      </c>
      <c r="L48" s="10" t="n">
        <v>494837</v>
      </c>
      <c r="M48" s="12" t="s">
        <v>36</v>
      </c>
      <c r="N48" s="12" t="s">
        <v>66</v>
      </c>
      <c r="P48" s="10" t="n">
        <v>101</v>
      </c>
      <c r="Q48" s="12" t="s">
        <v>107</v>
      </c>
      <c r="R48" s="12" t="s">
        <v>43</v>
      </c>
      <c r="S48" s="10" t="n">
        <v>4210309</v>
      </c>
      <c r="T48" s="12" t="s">
        <v>49</v>
      </c>
      <c r="U48" s="13" t="n">
        <v>260</v>
      </c>
      <c r="W48" s="13" t="n">
        <v>0</v>
      </c>
      <c r="X48" s="12" t="s">
        <v>110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16</v>
      </c>
      <c r="E49" s="12" t="s">
        <v>111</v>
      </c>
      <c r="F49" s="10" t="n">
        <v>34</v>
      </c>
      <c r="G49" s="12" t="s">
        <v>94</v>
      </c>
      <c r="H49" s="10" t="n">
        <v>2110405</v>
      </c>
      <c r="I49" s="12" t="s">
        <v>106</v>
      </c>
      <c r="J49" s="10" t="n">
        <v>1188822</v>
      </c>
      <c r="L49" s="10" t="n">
        <v>494846</v>
      </c>
      <c r="M49" s="12" t="s">
        <v>36</v>
      </c>
      <c r="N49" s="12" t="s">
        <v>66</v>
      </c>
      <c r="P49" s="10" t="n">
        <v>101</v>
      </c>
      <c r="Q49" s="12" t="s">
        <v>107</v>
      </c>
      <c r="R49" s="12" t="s">
        <v>112</v>
      </c>
      <c r="S49" s="10" t="n">
        <v>4220199</v>
      </c>
      <c r="T49" s="12" t="s">
        <v>113</v>
      </c>
      <c r="U49" s="13" t="n">
        <v>2490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</v>
      </c>
      <c r="E50" s="12" t="s">
        <v>115</v>
      </c>
      <c r="F50" s="10" t="n">
        <v>34</v>
      </c>
      <c r="G50" s="12" t="s">
        <v>94</v>
      </c>
      <c r="H50" s="10" t="n">
        <v>2110405</v>
      </c>
      <c r="I50" s="12" t="s">
        <v>106</v>
      </c>
      <c r="J50" s="10" t="n">
        <v>1188859</v>
      </c>
      <c r="L50" s="10" t="n">
        <v>494866</v>
      </c>
      <c r="M50" s="12" t="s">
        <v>36</v>
      </c>
      <c r="N50" s="12" t="s">
        <v>66</v>
      </c>
      <c r="P50" s="10" t="n">
        <v>101</v>
      </c>
      <c r="Q50" s="12" t="s">
        <v>107</v>
      </c>
      <c r="R50" s="12" t="s">
        <v>112</v>
      </c>
      <c r="S50" s="10" t="n">
        <v>4220199</v>
      </c>
      <c r="T50" s="12" t="s">
        <v>113</v>
      </c>
      <c r="U50" s="13" t="n">
        <v>13000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Pagamentos outros não operacionais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1137</v>
      </c>
      <c r="E51" s="12" t="s">
        <v>105</v>
      </c>
      <c r="F51" s="10" t="n">
        <v>34</v>
      </c>
      <c r="G51" s="12" t="s">
        <v>94</v>
      </c>
      <c r="H51" s="10" t="n">
        <v>2110405</v>
      </c>
      <c r="I51" s="12" t="s">
        <v>106</v>
      </c>
      <c r="J51" s="10" t="n">
        <v>1188945</v>
      </c>
      <c r="L51" s="10" t="n">
        <v>494916</v>
      </c>
      <c r="M51" s="12" t="s">
        <v>36</v>
      </c>
      <c r="N51" s="12" t="s">
        <v>66</v>
      </c>
      <c r="P51" s="10" t="n">
        <v>101</v>
      </c>
      <c r="Q51" s="12" t="s">
        <v>107</v>
      </c>
      <c r="R51" s="12" t="s">
        <v>43</v>
      </c>
      <c r="S51" s="10" t="n">
        <v>4210309</v>
      </c>
      <c r="T51" s="12" t="s">
        <v>49</v>
      </c>
      <c r="U51" s="13" t="n">
        <v>1560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Salários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46174</v>
      </c>
      <c r="C52" s="11" t="n">
        <v>46174</v>
      </c>
      <c r="D52" s="10" t="n">
        <v>978</v>
      </c>
      <c r="E52" s="12" t="s">
        <v>118</v>
      </c>
      <c r="F52" s="10" t="n">
        <v>13</v>
      </c>
      <c r="G52" s="12" t="s">
        <v>119</v>
      </c>
      <c r="H52" s="10" t="n">
        <v>2110101</v>
      </c>
      <c r="I52" s="12" t="s">
        <v>58</v>
      </c>
      <c r="J52" s="10" t="n">
        <v>1189172</v>
      </c>
      <c r="L52" s="10" t="n">
        <v>234</v>
      </c>
      <c r="M52" s="12" t="s">
        <v>36</v>
      </c>
      <c r="N52" s="12" t="s">
        <v>60</v>
      </c>
      <c r="P52" s="10" t="n">
        <v>104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405.5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DAN GELO CUBO 5 KG</v>
      </c>
      <c r="AC52" s="1" t="n">
        <v>234</v>
      </c>
    </row>
    <row r="53" customFormat="false" ht="54.75" hidden="false" customHeight="true" outlineLevel="0" collapsed="false">
      <c r="A53" s="10" t="n">
        <v>1</v>
      </c>
      <c r="B53" s="11" t="n">
        <v>46174</v>
      </c>
      <c r="C53" s="11" t="n">
        <v>46174</v>
      </c>
      <c r="D53" s="10" t="n">
        <v>33</v>
      </c>
      <c r="E53" s="12" t="s">
        <v>93</v>
      </c>
      <c r="F53" s="10" t="n">
        <v>13</v>
      </c>
      <c r="G53" s="12" t="s">
        <v>119</v>
      </c>
      <c r="H53" s="10" t="n">
        <v>2110101</v>
      </c>
      <c r="I53" s="12" t="s">
        <v>58</v>
      </c>
      <c r="J53" s="10" t="n">
        <v>1189238</v>
      </c>
      <c r="L53" s="10" t="n">
        <v>5068</v>
      </c>
      <c r="M53" s="12" t="s">
        <v>36</v>
      </c>
      <c r="N53" s="12" t="s">
        <v>60</v>
      </c>
      <c r="P53" s="10" t="n">
        <v>104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260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46174</v>
      </c>
      <c r="C54" s="11" t="n">
        <v>46174</v>
      </c>
      <c r="D54" s="10" t="n">
        <v>1038</v>
      </c>
      <c r="E54" s="12" t="s">
        <v>122</v>
      </c>
      <c r="F54" s="10" t="n">
        <v>13</v>
      </c>
      <c r="G54" s="12" t="s">
        <v>119</v>
      </c>
      <c r="H54" s="10" t="n">
        <v>2110101</v>
      </c>
      <c r="I54" s="12" t="s">
        <v>58</v>
      </c>
      <c r="J54" s="10" t="n">
        <v>1194085</v>
      </c>
      <c r="L54" s="10" t="n">
        <v>5924</v>
      </c>
      <c r="M54" s="12" t="s">
        <v>36</v>
      </c>
      <c r="N54" s="12" t="s">
        <v>60</v>
      </c>
      <c r="P54" s="10" t="n">
        <v>104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280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BOLO MIYAZAKI GRANDE</v>
      </c>
      <c r="AC54" s="1" t="n">
        <v>5924</v>
      </c>
    </row>
    <row r="55" customFormat="false" ht="45.75" hidden="false" customHeight="true" outlineLevel="0" collapsed="false">
      <c r="A55" s="10" t="n">
        <v>1</v>
      </c>
      <c r="B55" s="11" t="n">
        <v>46174</v>
      </c>
      <c r="C55" s="11" t="n">
        <v>46174</v>
      </c>
      <c r="D55" s="10" t="n">
        <v>515</v>
      </c>
      <c r="E55" s="12" t="s">
        <v>124</v>
      </c>
      <c r="F55" s="10" t="n">
        <v>34</v>
      </c>
      <c r="G55" s="12" t="s">
        <v>94</v>
      </c>
      <c r="H55" s="10" t="n">
        <v>2110405</v>
      </c>
      <c r="I55" s="12" t="s">
        <v>106</v>
      </c>
      <c r="J55" s="10" t="n">
        <v>1567823</v>
      </c>
      <c r="L55" s="10" t="n">
        <v>640817</v>
      </c>
      <c r="M55" s="12" t="s">
        <v>36</v>
      </c>
      <c r="N55" s="12" t="s">
        <v>66</v>
      </c>
      <c r="P55" s="10" t="n">
        <v>102</v>
      </c>
      <c r="Q55" s="12" t="s">
        <v>125</v>
      </c>
      <c r="R55" s="12" t="s">
        <v>126</v>
      </c>
      <c r="S55" s="10" t="n">
        <v>4210508</v>
      </c>
      <c r="T55" s="12" t="s">
        <v>127</v>
      </c>
      <c r="U55" s="13" t="n">
        <v>153.13</v>
      </c>
      <c r="W55" s="13" t="n">
        <v>0</v>
      </c>
      <c r="X55" s="12" t="s">
        <v>128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45.75" hidden="false" customHeight="true" outlineLevel="0" collapsed="false">
      <c r="A56" s="10" t="n">
        <v>1</v>
      </c>
      <c r="B56" s="11" t="n">
        <v>46174</v>
      </c>
      <c r="C56" s="11" t="n">
        <v>46174</v>
      </c>
      <c r="D56" s="10" t="n">
        <v>1442</v>
      </c>
      <c r="E56" s="12" t="s">
        <v>129</v>
      </c>
      <c r="F56" s="10" t="n">
        <v>34</v>
      </c>
      <c r="G56" s="12" t="s">
        <v>94</v>
      </c>
      <c r="H56" s="10" t="n">
        <v>2110405</v>
      </c>
      <c r="I56" s="12" t="s">
        <v>106</v>
      </c>
      <c r="J56" s="10" t="n">
        <v>1567871</v>
      </c>
      <c r="L56" s="10" t="n">
        <v>640824</v>
      </c>
      <c r="M56" s="12" t="s">
        <v>36</v>
      </c>
      <c r="N56" s="12" t="s">
        <v>66</v>
      </c>
      <c r="P56" s="10" t="n">
        <v>102</v>
      </c>
      <c r="Q56" s="12" t="s">
        <v>125</v>
      </c>
      <c r="R56" s="12" t="s">
        <v>112</v>
      </c>
      <c r="S56" s="10" t="n">
        <v>4220199</v>
      </c>
      <c r="T56" s="12" t="s">
        <v>113</v>
      </c>
      <c r="U56" s="13" t="n">
        <v>2500</v>
      </c>
      <c r="W56" s="13" t="n">
        <v>0</v>
      </c>
      <c r="X56" s="12" t="s">
        <v>130</v>
      </c>
      <c r="Z56" s="1" t="str">
        <f aca="false">IF($T56="","",IFERROR(INDEX('Resumo Grupos'!$AC$3:$AC$200,MATCH($T56,'Resumo Grupos'!$AB$3:$AB$200,0)),"n/d"))</f>
        <v>Pagamentos outros não operacionais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1</v>
      </c>
      <c r="B57" s="11" t="n">
        <v>46174</v>
      </c>
      <c r="C57" s="11" t="n">
        <v>46174</v>
      </c>
      <c r="D57" s="10" t="n">
        <v>717</v>
      </c>
      <c r="E57" s="12" t="s">
        <v>131</v>
      </c>
      <c r="F57" s="10" t="n">
        <v>34</v>
      </c>
      <c r="G57" s="12" t="s">
        <v>94</v>
      </c>
      <c r="H57" s="10" t="n">
        <v>2110405</v>
      </c>
      <c r="I57" s="12" t="s">
        <v>106</v>
      </c>
      <c r="J57" s="10" t="n">
        <v>1567938</v>
      </c>
      <c r="L57" s="10" t="n">
        <v>640826</v>
      </c>
      <c r="M57" s="12" t="s">
        <v>36</v>
      </c>
      <c r="N57" s="12" t="s">
        <v>66</v>
      </c>
      <c r="P57" s="10" t="n">
        <v>102</v>
      </c>
      <c r="Q57" s="12" t="s">
        <v>125</v>
      </c>
      <c r="R57" s="12" t="s">
        <v>112</v>
      </c>
      <c r="S57" s="10" t="n">
        <v>4220199</v>
      </c>
      <c r="T57" s="12" t="s">
        <v>113</v>
      </c>
      <c r="U57" s="13" t="n">
        <v>500</v>
      </c>
      <c r="W57" s="13" t="n">
        <v>0</v>
      </c>
      <c r="X57" s="12" t="s">
        <v>132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1</v>
      </c>
      <c r="B58" s="11" t="n">
        <v>46174</v>
      </c>
      <c r="C58" s="11" t="n">
        <v>46174</v>
      </c>
      <c r="D58" s="10" t="n">
        <v>814</v>
      </c>
      <c r="E58" s="12" t="s">
        <v>133</v>
      </c>
      <c r="F58" s="10" t="n">
        <v>34</v>
      </c>
      <c r="G58" s="12" t="s">
        <v>94</v>
      </c>
      <c r="H58" s="10" t="n">
        <v>2110405</v>
      </c>
      <c r="I58" s="12" t="s">
        <v>106</v>
      </c>
      <c r="J58" s="10" t="n">
        <v>1567953</v>
      </c>
      <c r="L58" s="10" t="n">
        <v>640834</v>
      </c>
      <c r="M58" s="12" t="s">
        <v>36</v>
      </c>
      <c r="N58" s="12" t="s">
        <v>66</v>
      </c>
      <c r="P58" s="10" t="n">
        <v>102</v>
      </c>
      <c r="Q58" s="12" t="s">
        <v>125</v>
      </c>
      <c r="R58" s="12" t="s">
        <v>39</v>
      </c>
      <c r="S58" s="10" t="n">
        <v>4210223</v>
      </c>
      <c r="T58" s="12" t="s">
        <v>134</v>
      </c>
      <c r="U58" s="13" t="n">
        <v>600</v>
      </c>
      <c r="W58" s="13" t="n">
        <v>0</v>
      </c>
      <c r="X58" s="12" t="s">
        <v>135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0" t="n">
        <v>1</v>
      </c>
      <c r="B59" s="11" t="n">
        <v>46174</v>
      </c>
      <c r="C59" s="11" t="n">
        <v>46174</v>
      </c>
      <c r="D59" s="10" t="n">
        <v>717</v>
      </c>
      <c r="E59" s="12" t="s">
        <v>131</v>
      </c>
      <c r="F59" s="10" t="n">
        <v>34</v>
      </c>
      <c r="G59" s="12" t="s">
        <v>94</v>
      </c>
      <c r="H59" s="10" t="n">
        <v>2110405</v>
      </c>
      <c r="I59" s="12" t="s">
        <v>106</v>
      </c>
      <c r="J59" s="10" t="n">
        <v>1567961</v>
      </c>
      <c r="L59" s="10" t="n">
        <v>640837</v>
      </c>
      <c r="M59" s="12" t="s">
        <v>36</v>
      </c>
      <c r="N59" s="12" t="s">
        <v>66</v>
      </c>
      <c r="P59" s="10" t="n">
        <v>102</v>
      </c>
      <c r="Q59" s="12" t="s">
        <v>125</v>
      </c>
      <c r="R59" s="12" t="s">
        <v>112</v>
      </c>
      <c r="S59" s="10" t="n">
        <v>4220199</v>
      </c>
      <c r="T59" s="12" t="s">
        <v>113</v>
      </c>
      <c r="U59" s="13" t="n">
        <v>70</v>
      </c>
      <c r="W59" s="13" t="n">
        <v>0</v>
      </c>
      <c r="X59" s="12" t="s">
        <v>136</v>
      </c>
      <c r="Z59" s="1" t="str">
        <f aca="false">IF($T59="","",IFERROR(INDEX('Resumo Grupos'!$AC$3:$AC$200,MATCH($T59,'Resumo Grupos'!$AB$3:$AB$200,0)),"n/d"))</f>
        <v>Pagamentos outros não operacionais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45.75" hidden="false" customHeight="true" outlineLevel="0" collapsed="false">
      <c r="A60" s="10" t="n">
        <v>1</v>
      </c>
      <c r="B60" s="11" t="n">
        <v>46174</v>
      </c>
      <c r="C60" s="11" t="n">
        <v>46174</v>
      </c>
      <c r="D60" s="10" t="n">
        <v>814</v>
      </c>
      <c r="E60" s="12" t="s">
        <v>133</v>
      </c>
      <c r="F60" s="10" t="n">
        <v>34</v>
      </c>
      <c r="G60" s="12" t="s">
        <v>94</v>
      </c>
      <c r="H60" s="10" t="n">
        <v>2110405</v>
      </c>
      <c r="I60" s="12" t="s">
        <v>106</v>
      </c>
      <c r="J60" s="10" t="n">
        <v>1567970</v>
      </c>
      <c r="L60" s="10" t="n">
        <v>640841</v>
      </c>
      <c r="M60" s="12" t="s">
        <v>36</v>
      </c>
      <c r="N60" s="12" t="s">
        <v>66</v>
      </c>
      <c r="P60" s="10" t="n">
        <v>102</v>
      </c>
      <c r="Q60" s="12" t="s">
        <v>125</v>
      </c>
      <c r="R60" s="12" t="s">
        <v>39</v>
      </c>
      <c r="S60" s="10" t="n">
        <v>4210223</v>
      </c>
      <c r="T60" s="12" t="s">
        <v>134</v>
      </c>
      <c r="U60" s="13" t="n">
        <v>261</v>
      </c>
      <c r="W60" s="13" t="n">
        <v>0</v>
      </c>
      <c r="X60" s="12" t="s">
        <v>137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45.75" hidden="false" customHeight="true" outlineLevel="0" collapsed="false">
      <c r="A61" s="10" t="n">
        <v>1</v>
      </c>
      <c r="B61" s="11" t="n">
        <v>46174</v>
      </c>
      <c r="C61" s="11" t="n">
        <v>46174</v>
      </c>
      <c r="D61" s="10" t="n">
        <v>1830</v>
      </c>
      <c r="E61" s="12" t="s">
        <v>138</v>
      </c>
      <c r="F61" s="10" t="n">
        <v>24</v>
      </c>
      <c r="G61" s="12" t="s">
        <v>57</v>
      </c>
      <c r="H61" s="10" t="n">
        <v>2110405</v>
      </c>
      <c r="I61" s="12" t="s">
        <v>106</v>
      </c>
      <c r="J61" s="10" t="n">
        <v>1567997</v>
      </c>
      <c r="L61" s="10" t="n">
        <v>640849</v>
      </c>
      <c r="M61" s="12" t="s">
        <v>36</v>
      </c>
      <c r="N61" s="12" t="s">
        <v>66</v>
      </c>
      <c r="P61" s="10" t="n">
        <v>102</v>
      </c>
      <c r="Q61" s="12" t="s">
        <v>125</v>
      </c>
      <c r="R61" s="12" t="s">
        <v>43</v>
      </c>
      <c r="S61" s="10" t="n">
        <v>4210313</v>
      </c>
      <c r="T61" s="12" t="s">
        <v>139</v>
      </c>
      <c r="U61" s="13" t="n">
        <v>97</v>
      </c>
      <c r="W61" s="13" t="n">
        <v>0</v>
      </c>
      <c r="X61" s="12" t="s">
        <v>140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46174</v>
      </c>
      <c r="C62" s="11" t="n">
        <v>46174</v>
      </c>
      <c r="D62" s="10" t="n">
        <v>1792</v>
      </c>
      <c r="E62" s="12" t="s">
        <v>141</v>
      </c>
      <c r="F62" s="10" t="n">
        <v>24</v>
      </c>
      <c r="G62" s="12" t="s">
        <v>57</v>
      </c>
      <c r="H62" s="10" t="n">
        <v>2110405</v>
      </c>
      <c r="I62" s="12" t="s">
        <v>106</v>
      </c>
      <c r="J62" s="10" t="n">
        <v>1571451</v>
      </c>
      <c r="L62" s="10" t="n">
        <v>642308</v>
      </c>
      <c r="M62" s="12" t="s">
        <v>36</v>
      </c>
      <c r="N62" s="12" t="s">
        <v>66</v>
      </c>
      <c r="P62" s="10" t="n">
        <v>101</v>
      </c>
      <c r="Q62" s="12" t="s">
        <v>107</v>
      </c>
      <c r="R62" s="12" t="s">
        <v>142</v>
      </c>
      <c r="S62" s="10" t="n">
        <v>1240203</v>
      </c>
      <c r="T62" s="12" t="s">
        <v>143</v>
      </c>
      <c r="U62" s="13" t="n">
        <v>486.45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45.75" hidden="false" customHeight="true" outlineLevel="0" collapsed="false">
      <c r="A63" s="10" t="n">
        <v>1</v>
      </c>
      <c r="B63" s="11" t="n">
        <v>46174</v>
      </c>
      <c r="C63" s="11" t="n">
        <v>46174</v>
      </c>
      <c r="D63" s="10" t="n">
        <v>17</v>
      </c>
      <c r="E63" s="12" t="s">
        <v>115</v>
      </c>
      <c r="F63" s="10" t="n">
        <v>34</v>
      </c>
      <c r="G63" s="12" t="s">
        <v>94</v>
      </c>
      <c r="H63" s="10" t="n">
        <v>2110405</v>
      </c>
      <c r="I63" s="12" t="s">
        <v>106</v>
      </c>
      <c r="J63" s="10" t="n">
        <v>1571502</v>
      </c>
      <c r="L63" s="10" t="n">
        <v>642322</v>
      </c>
      <c r="M63" s="12" t="s">
        <v>36</v>
      </c>
      <c r="N63" s="12" t="s">
        <v>66</v>
      </c>
      <c r="P63" s="10" t="n">
        <v>101</v>
      </c>
      <c r="Q63" s="12" t="s">
        <v>107</v>
      </c>
      <c r="R63" s="12" t="s">
        <v>112</v>
      </c>
      <c r="S63" s="10" t="n">
        <v>4220199</v>
      </c>
      <c r="T63" s="12" t="s">
        <v>113</v>
      </c>
      <c r="U63" s="13" t="n">
        <v>210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Pagamentos outros não operacionais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45.75" hidden="false" customHeight="true" outlineLevel="0" collapsed="false">
      <c r="A64" s="10" t="n">
        <v>1</v>
      </c>
      <c r="B64" s="11" t="n">
        <v>46174</v>
      </c>
      <c r="C64" s="11" t="n">
        <v>46174</v>
      </c>
      <c r="D64" s="10" t="n">
        <v>1830</v>
      </c>
      <c r="E64" s="12" t="s">
        <v>138</v>
      </c>
      <c r="F64" s="10" t="n">
        <v>24</v>
      </c>
      <c r="G64" s="12" t="s">
        <v>57</v>
      </c>
      <c r="H64" s="10" t="n">
        <v>2110405</v>
      </c>
      <c r="I64" s="12" t="s">
        <v>106</v>
      </c>
      <c r="J64" s="10" t="n">
        <v>1571563</v>
      </c>
      <c r="L64" s="10" t="n">
        <v>642341</v>
      </c>
      <c r="M64" s="12" t="s">
        <v>36</v>
      </c>
      <c r="N64" s="12" t="s">
        <v>66</v>
      </c>
      <c r="P64" s="10" t="n">
        <v>101</v>
      </c>
      <c r="Q64" s="12" t="s">
        <v>107</v>
      </c>
      <c r="R64" s="12" t="s">
        <v>112</v>
      </c>
      <c r="S64" s="10" t="n">
        <v>4220199</v>
      </c>
      <c r="T64" s="12" t="s">
        <v>113</v>
      </c>
      <c r="U64" s="13" t="n">
        <v>501</v>
      </c>
      <c r="W64" s="13" t="n">
        <v>0</v>
      </c>
      <c r="X64" s="12" t="s">
        <v>146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1231972</v>
      </c>
      <c r="L65" s="10" t="n">
        <v>1231972</v>
      </c>
      <c r="M65" s="12" t="s">
        <v>36</v>
      </c>
      <c r="N65" s="12" t="s">
        <v>37</v>
      </c>
      <c r="P65" s="10" t="n">
        <v>104</v>
      </c>
      <c r="Q65" s="12" t="s">
        <v>38</v>
      </c>
      <c r="R65" s="12" t="s">
        <v>43</v>
      </c>
      <c r="S65" s="10" t="n">
        <v>4210314</v>
      </c>
      <c r="T65" s="12" t="s">
        <v>44</v>
      </c>
      <c r="U65" s="13" t="n">
        <v>70</v>
      </c>
      <c r="W65" s="13" t="n">
        <v>70</v>
      </c>
      <c r="X65" s="12" t="s">
        <v>147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1231977</v>
      </c>
      <c r="L66" s="10" t="n">
        <v>1231977</v>
      </c>
      <c r="M66" s="12" t="s">
        <v>36</v>
      </c>
      <c r="N66" s="12" t="s">
        <v>37</v>
      </c>
      <c r="P66" s="10" t="n">
        <v>104</v>
      </c>
      <c r="Q66" s="12" t="s">
        <v>38</v>
      </c>
      <c r="R66" s="12" t="s">
        <v>43</v>
      </c>
      <c r="S66" s="10" t="n">
        <v>4210309</v>
      </c>
      <c r="T66" s="12" t="s">
        <v>49</v>
      </c>
      <c r="U66" s="13" t="n">
        <v>15</v>
      </c>
      <c r="W66" s="13" t="n">
        <v>15</v>
      </c>
      <c r="X66" s="12" t="s">
        <v>147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1231983</v>
      </c>
      <c r="L67" s="10" t="n">
        <v>1231983</v>
      </c>
      <c r="M67" s="12" t="s">
        <v>36</v>
      </c>
      <c r="N67" s="12" t="s">
        <v>37</v>
      </c>
      <c r="P67" s="10" t="n">
        <v>104</v>
      </c>
      <c r="Q67" s="12" t="s">
        <v>38</v>
      </c>
      <c r="R67" s="12" t="s">
        <v>43</v>
      </c>
      <c r="S67" s="10" t="n">
        <v>4210314</v>
      </c>
      <c r="T67" s="12" t="s">
        <v>44</v>
      </c>
      <c r="U67" s="13" t="n">
        <v>100</v>
      </c>
      <c r="W67" s="13" t="n">
        <v>100</v>
      </c>
      <c r="X67" s="12" t="s">
        <v>51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0</v>
      </c>
      <c r="E68" s="12" t="s">
        <v>33</v>
      </c>
      <c r="F68" s="10" t="n">
        <v>17</v>
      </c>
      <c r="G68" s="12" t="s">
        <v>34</v>
      </c>
      <c r="H68" s="10" t="n">
        <v>1110101</v>
      </c>
      <c r="I68" s="12" t="s">
        <v>35</v>
      </c>
      <c r="J68" s="10" t="n">
        <v>1231988</v>
      </c>
      <c r="L68" s="10" t="n">
        <v>1231988</v>
      </c>
      <c r="M68" s="12" t="s">
        <v>36</v>
      </c>
      <c r="N68" s="12" t="s">
        <v>37</v>
      </c>
      <c r="P68" s="10" t="n">
        <v>104</v>
      </c>
      <c r="Q68" s="12" t="s">
        <v>38</v>
      </c>
      <c r="R68" s="12" t="s">
        <v>43</v>
      </c>
      <c r="S68" s="10" t="n">
        <v>4210309</v>
      </c>
      <c r="T68" s="12" t="s">
        <v>49</v>
      </c>
      <c r="U68" s="13" t="n">
        <v>10</v>
      </c>
      <c r="W68" s="13" t="n">
        <v>10</v>
      </c>
      <c r="X68" s="12" t="s">
        <v>51</v>
      </c>
      <c r="Z68" s="1" t="str">
        <f aca="false">IF($T68="","",IFERROR(INDEX('Resumo Grupos'!$AC$3:$AC$200,MATCH($T68,'Resumo Grupos'!$AB$3:$AB$200,0)),"n/d"))</f>
        <v>Salários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0</v>
      </c>
      <c r="E69" s="12" t="s">
        <v>33</v>
      </c>
      <c r="F69" s="10" t="n">
        <v>17</v>
      </c>
      <c r="G69" s="12" t="s">
        <v>34</v>
      </c>
      <c r="H69" s="10" t="n">
        <v>1110101</v>
      </c>
      <c r="I69" s="12" t="s">
        <v>35</v>
      </c>
      <c r="J69" s="10" t="n">
        <v>1231989</v>
      </c>
      <c r="L69" s="10" t="n">
        <v>1231989</v>
      </c>
      <c r="M69" s="12" t="s">
        <v>36</v>
      </c>
      <c r="N69" s="12" t="s">
        <v>37</v>
      </c>
      <c r="P69" s="10" t="n">
        <v>104</v>
      </c>
      <c r="Q69" s="12" t="s">
        <v>38</v>
      </c>
      <c r="R69" s="12" t="s">
        <v>43</v>
      </c>
      <c r="S69" s="10" t="n">
        <v>4210316</v>
      </c>
      <c r="T69" s="12" t="s">
        <v>47</v>
      </c>
      <c r="U69" s="13" t="n">
        <v>70</v>
      </c>
      <c r="W69" s="13" t="n">
        <v>70</v>
      </c>
      <c r="X69" s="12" t="s">
        <v>50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0</v>
      </c>
      <c r="E70" s="12" t="s">
        <v>33</v>
      </c>
      <c r="F70" s="10" t="n">
        <v>17</v>
      </c>
      <c r="G70" s="12" t="s">
        <v>34</v>
      </c>
      <c r="H70" s="10" t="n">
        <v>1110101</v>
      </c>
      <c r="I70" s="12" t="s">
        <v>35</v>
      </c>
      <c r="J70" s="10" t="n">
        <v>1231990</v>
      </c>
      <c r="L70" s="10" t="n">
        <v>1231990</v>
      </c>
      <c r="M70" s="12" t="s">
        <v>36</v>
      </c>
      <c r="N70" s="12" t="s">
        <v>37</v>
      </c>
      <c r="P70" s="10" t="n">
        <v>104</v>
      </c>
      <c r="Q70" s="12" t="s">
        <v>38</v>
      </c>
      <c r="R70" s="12" t="s">
        <v>43</v>
      </c>
      <c r="S70" s="10" t="n">
        <v>4210309</v>
      </c>
      <c r="T70" s="12" t="s">
        <v>49</v>
      </c>
      <c r="U70" s="13" t="n">
        <v>10</v>
      </c>
      <c r="W70" s="13" t="n">
        <v>10</v>
      </c>
      <c r="X70" s="12" t="s">
        <v>51</v>
      </c>
      <c r="Z70" s="1" t="str">
        <f aca="false">IF($T70="","",IFERROR(INDEX('Resumo Grupos'!$AC$3:$AC$200,MATCH($T70,'Resumo Grupos'!$AB$3:$AB$200,0)),"n/d"))</f>
        <v>Salários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0</v>
      </c>
      <c r="E71" s="12" t="s">
        <v>33</v>
      </c>
      <c r="F71" s="10" t="n">
        <v>17</v>
      </c>
      <c r="G71" s="12" t="s">
        <v>34</v>
      </c>
      <c r="H71" s="10" t="n">
        <v>1110101</v>
      </c>
      <c r="I71" s="12" t="s">
        <v>35</v>
      </c>
      <c r="J71" s="10" t="n">
        <v>1231991</v>
      </c>
      <c r="L71" s="10" t="n">
        <v>1231991</v>
      </c>
      <c r="M71" s="12" t="s">
        <v>36</v>
      </c>
      <c r="N71" s="12" t="s">
        <v>37</v>
      </c>
      <c r="P71" s="10" t="n">
        <v>104</v>
      </c>
      <c r="Q71" s="12" t="s">
        <v>38</v>
      </c>
      <c r="R71" s="12" t="s">
        <v>43</v>
      </c>
      <c r="S71" s="10" t="n">
        <v>4210316</v>
      </c>
      <c r="T71" s="12" t="s">
        <v>47</v>
      </c>
      <c r="U71" s="13" t="n">
        <v>60</v>
      </c>
      <c r="W71" s="13" t="n">
        <v>60</v>
      </c>
      <c r="X71" s="12" t="s">
        <v>52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0</v>
      </c>
      <c r="E72" s="12" t="s">
        <v>33</v>
      </c>
      <c r="F72" s="10" t="n">
        <v>17</v>
      </c>
      <c r="G72" s="12" t="s">
        <v>34</v>
      </c>
      <c r="H72" s="10" t="n">
        <v>1110101</v>
      </c>
      <c r="I72" s="12" t="s">
        <v>35</v>
      </c>
      <c r="J72" s="10" t="n">
        <v>1231993</v>
      </c>
      <c r="L72" s="10" t="n">
        <v>1231993</v>
      </c>
      <c r="M72" s="12" t="s">
        <v>36</v>
      </c>
      <c r="N72" s="12" t="s">
        <v>37</v>
      </c>
      <c r="P72" s="10" t="n">
        <v>104</v>
      </c>
      <c r="Q72" s="12" t="s">
        <v>38</v>
      </c>
      <c r="R72" s="12" t="s">
        <v>43</v>
      </c>
      <c r="S72" s="10" t="n">
        <v>4210314</v>
      </c>
      <c r="T72" s="12" t="s">
        <v>44</v>
      </c>
      <c r="U72" s="13" t="n">
        <v>140</v>
      </c>
      <c r="W72" s="13" t="n">
        <v>140</v>
      </c>
      <c r="X72" s="12" t="s">
        <v>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0</v>
      </c>
      <c r="E73" s="12" t="s">
        <v>33</v>
      </c>
      <c r="F73" s="10" t="n">
        <v>17</v>
      </c>
      <c r="G73" s="12" t="s">
        <v>34</v>
      </c>
      <c r="H73" s="10" t="n">
        <v>1110101</v>
      </c>
      <c r="I73" s="12" t="s">
        <v>35</v>
      </c>
      <c r="J73" s="10" t="n">
        <v>1231995</v>
      </c>
      <c r="L73" s="10" t="n">
        <v>1231995</v>
      </c>
      <c r="M73" s="12" t="s">
        <v>36</v>
      </c>
      <c r="N73" s="12" t="s">
        <v>37</v>
      </c>
      <c r="P73" s="10" t="n">
        <v>104</v>
      </c>
      <c r="Q73" s="12" t="s">
        <v>38</v>
      </c>
      <c r="R73" s="12" t="s">
        <v>43</v>
      </c>
      <c r="S73" s="10" t="n">
        <v>4210314</v>
      </c>
      <c r="T73" s="12" t="s">
        <v>44</v>
      </c>
      <c r="U73" s="13" t="n">
        <v>70</v>
      </c>
      <c r="W73" s="13" t="n">
        <v>70</v>
      </c>
      <c r="X73" s="12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0</v>
      </c>
      <c r="E74" s="12" t="s">
        <v>33</v>
      </c>
      <c r="F74" s="10" t="n">
        <v>17</v>
      </c>
      <c r="G74" s="12" t="s">
        <v>34</v>
      </c>
      <c r="H74" s="10" t="n">
        <v>1110101</v>
      </c>
      <c r="I74" s="12" t="s">
        <v>35</v>
      </c>
      <c r="J74" s="10" t="n">
        <v>1232160</v>
      </c>
      <c r="L74" s="10" t="n">
        <v>1232160</v>
      </c>
      <c r="M74" s="12" t="s">
        <v>36</v>
      </c>
      <c r="N74" s="12" t="s">
        <v>37</v>
      </c>
      <c r="P74" s="10" t="n">
        <v>104</v>
      </c>
      <c r="Q74" s="12" t="s">
        <v>38</v>
      </c>
      <c r="R74" s="12" t="s">
        <v>149</v>
      </c>
      <c r="S74" s="10" t="n">
        <v>1120601</v>
      </c>
      <c r="T74" s="12" t="s">
        <v>150</v>
      </c>
      <c r="U74" s="13" t="n">
        <v>279</v>
      </c>
      <c r="W74" s="13" t="n">
        <v>279</v>
      </c>
      <c r="X74" s="12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46114</v>
      </c>
      <c r="C75" s="11" t="n">
        <v>46175</v>
      </c>
      <c r="D75" s="10" t="n">
        <v>1460</v>
      </c>
      <c r="E75" s="12" t="s">
        <v>152</v>
      </c>
      <c r="F75" s="10" t="n">
        <v>24</v>
      </c>
      <c r="G75" s="12" t="s">
        <v>57</v>
      </c>
      <c r="H75" s="10" t="n">
        <v>2110405</v>
      </c>
      <c r="I75" s="12" t="s">
        <v>106</v>
      </c>
      <c r="J75" s="10" t="n">
        <v>920174</v>
      </c>
      <c r="L75" s="10" t="n">
        <v>391878</v>
      </c>
      <c r="M75" s="12" t="s">
        <v>153</v>
      </c>
      <c r="N75" s="12" t="s">
        <v>66</v>
      </c>
      <c r="P75" s="10" t="n">
        <v>101</v>
      </c>
      <c r="Q75" s="12" t="s">
        <v>107</v>
      </c>
      <c r="R75" s="12" t="s">
        <v>112</v>
      </c>
      <c r="S75" s="10" t="n">
        <v>4220199</v>
      </c>
      <c r="T75" s="12" t="s">
        <v>113</v>
      </c>
      <c r="U75" s="13" t="n">
        <v>711.69</v>
      </c>
      <c r="W75" s="13" t="n">
        <v>0</v>
      </c>
      <c r="X75" s="12" t="s">
        <v>154</v>
      </c>
      <c r="Z75" s="1" t="str">
        <f aca="false">IF($T75="","",IFERROR(INDEX('Resumo Grupos'!$AC$3:$AC$200,MATCH($T75,'Resumo Grupos'!$AB$3:$AB$200,0)),"n/d"))</f>
        <v>Pagamentos outros não operacionais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155</v>
      </c>
      <c r="F76" s="10" t="n">
        <v>24</v>
      </c>
      <c r="G76" s="12" t="s">
        <v>57</v>
      </c>
      <c r="H76" s="10" t="n">
        <v>2110101</v>
      </c>
      <c r="I76" s="12" t="s">
        <v>58</v>
      </c>
      <c r="J76" s="10" t="n">
        <v>1092319</v>
      </c>
      <c r="L76" s="10" t="n">
        <v>401029</v>
      </c>
      <c r="M76" s="12" t="s">
        <v>36</v>
      </c>
      <c r="N76" s="12" t="s">
        <v>60</v>
      </c>
      <c r="P76" s="10" t="n">
        <v>103</v>
      </c>
      <c r="Q76" s="12" t="s">
        <v>61</v>
      </c>
      <c r="R76" s="12" t="s">
        <v>62</v>
      </c>
      <c r="S76" s="10" t="n">
        <v>1130101</v>
      </c>
      <c r="T76" s="12" t="s">
        <v>63</v>
      </c>
      <c r="U76" s="13" t="n">
        <v>2467.24</v>
      </c>
      <c r="W76" s="13" t="n">
        <v>0</v>
      </c>
      <c r="X76" s="12" t="s">
        <v>156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46142</v>
      </c>
      <c r="C77" s="11" t="n">
        <v>46175</v>
      </c>
      <c r="D77" s="10" t="n">
        <v>957</v>
      </c>
      <c r="E77" s="12" t="s">
        <v>157</v>
      </c>
      <c r="F77" s="10" t="n">
        <v>24</v>
      </c>
      <c r="G77" s="12" t="s">
        <v>57</v>
      </c>
      <c r="H77" s="10" t="n">
        <v>2110101</v>
      </c>
      <c r="I77" s="12" t="s">
        <v>58</v>
      </c>
      <c r="J77" s="10" t="n">
        <v>1029489</v>
      </c>
      <c r="L77" s="10" t="n">
        <v>19342</v>
      </c>
      <c r="M77" s="12" t="s">
        <v>153</v>
      </c>
      <c r="N77" s="12" t="s">
        <v>60</v>
      </c>
      <c r="P77" s="10" t="n">
        <v>103</v>
      </c>
      <c r="Q77" s="12" t="s">
        <v>61</v>
      </c>
      <c r="R77" s="12" t="s">
        <v>62</v>
      </c>
      <c r="S77" s="10" t="n">
        <v>1130101</v>
      </c>
      <c r="T77" s="12" t="s">
        <v>63</v>
      </c>
      <c r="U77" s="13" t="n">
        <v>1287.25</v>
      </c>
      <c r="W77" s="13" t="n">
        <v>0</v>
      </c>
      <c r="X77" s="12" t="s">
        <v>158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46175</v>
      </c>
      <c r="D78" s="10" t="n">
        <v>1718</v>
      </c>
      <c r="E78" s="12" t="s">
        <v>159</v>
      </c>
      <c r="F78" s="10" t="n">
        <v>24</v>
      </c>
      <c r="G78" s="12" t="s">
        <v>57</v>
      </c>
      <c r="H78" s="10" t="n">
        <v>2110101</v>
      </c>
      <c r="I78" s="12" t="s">
        <v>58</v>
      </c>
      <c r="J78" s="10" t="n">
        <v>1088631</v>
      </c>
      <c r="L78" s="10" t="n">
        <v>666624</v>
      </c>
      <c r="M78" s="12" t="s">
        <v>36</v>
      </c>
      <c r="N78" s="12" t="s">
        <v>60</v>
      </c>
      <c r="P78" s="10" t="n">
        <v>103</v>
      </c>
      <c r="Q78" s="12" t="s">
        <v>61</v>
      </c>
      <c r="R78" s="12" t="s">
        <v>62</v>
      </c>
      <c r="S78" s="10" t="n">
        <v>1130101</v>
      </c>
      <c r="T78" s="12" t="s">
        <v>63</v>
      </c>
      <c r="U78" s="13" t="n">
        <v>1495.04</v>
      </c>
      <c r="W78" s="13" t="n">
        <v>0</v>
      </c>
      <c r="X78" s="12" t="s">
        <v>160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666624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46175</v>
      </c>
      <c r="D79" s="10" t="n">
        <v>1635</v>
      </c>
      <c r="E79" s="12" t="s">
        <v>161</v>
      </c>
      <c r="F79" s="10" t="n">
        <v>24</v>
      </c>
      <c r="G79" s="12" t="s">
        <v>57</v>
      </c>
      <c r="H79" s="10" t="n">
        <v>2110101</v>
      </c>
      <c r="I79" s="12" t="s">
        <v>58</v>
      </c>
      <c r="J79" s="10" t="n">
        <v>1098066</v>
      </c>
      <c r="L79" s="10" t="n">
        <v>515970</v>
      </c>
      <c r="M79" s="12" t="s">
        <v>36</v>
      </c>
      <c r="N79" s="12" t="s">
        <v>60</v>
      </c>
      <c r="P79" s="10" t="n">
        <v>103</v>
      </c>
      <c r="Q79" s="12" t="s">
        <v>61</v>
      </c>
      <c r="R79" s="12" t="s">
        <v>62</v>
      </c>
      <c r="S79" s="10" t="n">
        <v>1130101</v>
      </c>
      <c r="T79" s="12" t="s">
        <v>63</v>
      </c>
      <c r="U79" s="13" t="n">
        <v>1154.04</v>
      </c>
      <c r="W79" s="13" t="n">
        <v>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515970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46175</v>
      </c>
      <c r="D80" s="10" t="n">
        <v>1324</v>
      </c>
      <c r="E80" s="12" t="s">
        <v>163</v>
      </c>
      <c r="F80" s="10" t="n">
        <v>24</v>
      </c>
      <c r="G80" s="12" t="s">
        <v>57</v>
      </c>
      <c r="H80" s="10" t="n">
        <v>2110101</v>
      </c>
      <c r="I80" s="12" t="s">
        <v>58</v>
      </c>
      <c r="J80" s="10" t="n">
        <v>1098276</v>
      </c>
      <c r="L80" s="10" t="n">
        <v>18</v>
      </c>
      <c r="M80" s="12" t="s">
        <v>36</v>
      </c>
      <c r="N80" s="12" t="s">
        <v>60</v>
      </c>
      <c r="P80" s="10" t="n">
        <v>103</v>
      </c>
      <c r="Q80" s="12" t="s">
        <v>61</v>
      </c>
      <c r="R80" s="12" t="s">
        <v>62</v>
      </c>
      <c r="S80" s="10" t="n">
        <v>1130101</v>
      </c>
      <c r="T80" s="12" t="s">
        <v>63</v>
      </c>
      <c r="U80" s="13" t="n">
        <v>560</v>
      </c>
      <c r="W80" s="13" t="n">
        <v>0</v>
      </c>
      <c r="X80" s="12" t="s">
        <v>164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18</v>
      </c>
    </row>
    <row r="81" customFormat="false" ht="54.75" hidden="false" customHeight="true" outlineLevel="0" collapsed="false">
      <c r="A81" s="10" t="n">
        <v>1</v>
      </c>
      <c r="B81" s="11" t="n">
        <v>46157</v>
      </c>
      <c r="C81" s="11" t="n">
        <v>46175</v>
      </c>
      <c r="D81" s="10" t="n">
        <v>1461</v>
      </c>
      <c r="E81" s="12" t="s">
        <v>165</v>
      </c>
      <c r="F81" s="10" t="n">
        <v>24</v>
      </c>
      <c r="G81" s="12" t="s">
        <v>57</v>
      </c>
      <c r="H81" s="10" t="n">
        <v>2110102</v>
      </c>
      <c r="I81" s="12" t="s">
        <v>83</v>
      </c>
      <c r="J81" s="10" t="n">
        <v>1101681</v>
      </c>
      <c r="L81" s="10" t="n">
        <v>3100</v>
      </c>
      <c r="M81" s="12" t="s">
        <v>36</v>
      </c>
      <c r="N81" s="12" t="s">
        <v>60</v>
      </c>
      <c r="P81" s="10" t="n">
        <v>103</v>
      </c>
      <c r="Q81" s="12" t="s">
        <v>61</v>
      </c>
      <c r="R81" s="12" t="s">
        <v>39</v>
      </c>
      <c r="S81" s="10" t="n">
        <v>4210204</v>
      </c>
      <c r="T81" s="12" t="s">
        <v>84</v>
      </c>
      <c r="U81" s="13" t="n">
        <v>1147.64</v>
      </c>
      <c r="W81" s="13" t="n">
        <v>0</v>
      </c>
      <c r="X81" s="12" t="s">
        <v>166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3100</v>
      </c>
    </row>
    <row r="82" customFormat="false" ht="54.75" hidden="false" customHeight="true" outlineLevel="0" collapsed="false">
      <c r="A82" s="10" t="n">
        <v>1</v>
      </c>
      <c r="B82" s="11" t="n">
        <v>46163</v>
      </c>
      <c r="C82" s="11" t="n">
        <v>46175</v>
      </c>
      <c r="D82" s="10" t="n">
        <v>10073</v>
      </c>
      <c r="E82" s="12" t="s">
        <v>167</v>
      </c>
      <c r="F82" s="10" t="n">
        <v>24</v>
      </c>
      <c r="G82" s="12" t="s">
        <v>57</v>
      </c>
      <c r="H82" s="10" t="n">
        <v>2110101</v>
      </c>
      <c r="I82" s="12" t="s">
        <v>58</v>
      </c>
      <c r="J82" s="10" t="n">
        <v>1132313</v>
      </c>
      <c r="L82" s="10" t="n">
        <v>113</v>
      </c>
      <c r="M82" s="12" t="s">
        <v>36</v>
      </c>
      <c r="N82" s="12" t="s">
        <v>60</v>
      </c>
      <c r="P82" s="10" t="n">
        <v>103</v>
      </c>
      <c r="Q82" s="12" t="s">
        <v>61</v>
      </c>
      <c r="R82" s="12" t="s">
        <v>62</v>
      </c>
      <c r="S82" s="10" t="n">
        <v>1130101</v>
      </c>
      <c r="T82" s="12" t="s">
        <v>63</v>
      </c>
      <c r="U82" s="13" t="n">
        <v>370.86</v>
      </c>
      <c r="W82" s="13" t="n">
        <v>0</v>
      </c>
      <c r="X82" s="12" t="s">
        <v>168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113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46175</v>
      </c>
      <c r="D83" s="10" t="n">
        <v>1114</v>
      </c>
      <c r="E83" s="12" t="s">
        <v>169</v>
      </c>
      <c r="F83" s="10" t="n">
        <v>24</v>
      </c>
      <c r="G83" s="12" t="s">
        <v>57</v>
      </c>
      <c r="H83" s="10" t="n">
        <v>2110101</v>
      </c>
      <c r="I83" s="12" t="s">
        <v>58</v>
      </c>
      <c r="J83" s="10" t="n">
        <v>1135947</v>
      </c>
      <c r="L83" s="10" t="n">
        <v>36155</v>
      </c>
      <c r="M83" s="12" t="s">
        <v>36</v>
      </c>
      <c r="N83" s="12" t="s">
        <v>60</v>
      </c>
      <c r="P83" s="10" t="n">
        <v>103</v>
      </c>
      <c r="Q83" s="12" t="s">
        <v>61</v>
      </c>
      <c r="R83" s="12" t="s">
        <v>62</v>
      </c>
      <c r="S83" s="10" t="n">
        <v>1130101</v>
      </c>
      <c r="T83" s="12" t="s">
        <v>63</v>
      </c>
      <c r="U83" s="13" t="n">
        <v>4162.67</v>
      </c>
      <c r="W83" s="13" t="n">
        <v>0</v>
      </c>
      <c r="X83" s="12" t="s">
        <v>170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36155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46175</v>
      </c>
      <c r="D84" s="10" t="n">
        <v>1672</v>
      </c>
      <c r="E84" s="12" t="s">
        <v>171</v>
      </c>
      <c r="F84" s="10" t="n">
        <v>24</v>
      </c>
      <c r="G84" s="12" t="s">
        <v>57</v>
      </c>
      <c r="H84" s="10" t="n">
        <v>2110101</v>
      </c>
      <c r="I84" s="12" t="s">
        <v>58</v>
      </c>
      <c r="J84" s="10" t="n">
        <v>1137108</v>
      </c>
      <c r="L84" s="10" t="n">
        <v>1348909</v>
      </c>
      <c r="M84" s="12" t="s">
        <v>36</v>
      </c>
      <c r="N84" s="12" t="s">
        <v>60</v>
      </c>
      <c r="P84" s="10" t="n">
        <v>103</v>
      </c>
      <c r="Q84" s="12" t="s">
        <v>61</v>
      </c>
      <c r="R84" s="12" t="s">
        <v>62</v>
      </c>
      <c r="S84" s="10" t="n">
        <v>1130101</v>
      </c>
      <c r="T84" s="12" t="s">
        <v>63</v>
      </c>
      <c r="U84" s="13" t="n">
        <v>2953.25</v>
      </c>
      <c r="W84" s="13" t="n">
        <v>0</v>
      </c>
      <c r="X84" s="12" t="s">
        <v>172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1348909</v>
      </c>
    </row>
    <row r="85" customFormat="false" ht="36.75" hidden="false" customHeight="true" outlineLevel="0" collapsed="false">
      <c r="A85" s="10" t="n">
        <v>1</v>
      </c>
      <c r="B85" s="11" t="n">
        <v>46165</v>
      </c>
      <c r="C85" s="11" t="n">
        <v>46175</v>
      </c>
      <c r="D85" s="10" t="n">
        <v>1705</v>
      </c>
      <c r="E85" s="12" t="s">
        <v>173</v>
      </c>
      <c r="F85" s="10" t="n">
        <v>24</v>
      </c>
      <c r="G85" s="12" t="s">
        <v>57</v>
      </c>
      <c r="H85" s="10" t="n">
        <v>2110101</v>
      </c>
      <c r="I85" s="12" t="s">
        <v>58</v>
      </c>
      <c r="J85" s="10" t="n">
        <v>1141279</v>
      </c>
      <c r="L85" s="10" t="n">
        <v>1119761</v>
      </c>
      <c r="M85" s="12" t="s">
        <v>36</v>
      </c>
      <c r="N85" s="12" t="s">
        <v>60</v>
      </c>
      <c r="P85" s="10" t="n">
        <v>103</v>
      </c>
      <c r="Q85" s="12" t="s">
        <v>61</v>
      </c>
      <c r="R85" s="12" t="s">
        <v>62</v>
      </c>
      <c r="S85" s="10" t="n">
        <v>1130101</v>
      </c>
      <c r="T85" s="12" t="s">
        <v>63</v>
      </c>
      <c r="U85" s="13" t="n">
        <v>3107.15</v>
      </c>
      <c r="W85" s="13" t="n">
        <v>0</v>
      </c>
      <c r="X85" s="12" t="s">
        <v>174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1119761</v>
      </c>
    </row>
    <row r="86" customFormat="false" ht="36.75" hidden="false" customHeight="true" outlineLevel="0" collapsed="false">
      <c r="A86" s="10" t="n">
        <v>1</v>
      </c>
      <c r="B86" s="11" t="n">
        <v>46165</v>
      </c>
      <c r="C86" s="11" t="n">
        <v>46175</v>
      </c>
      <c r="D86" s="10" t="n">
        <v>1705</v>
      </c>
      <c r="E86" s="12" t="s">
        <v>173</v>
      </c>
      <c r="F86" s="10" t="n">
        <v>24</v>
      </c>
      <c r="G86" s="12" t="s">
        <v>57</v>
      </c>
      <c r="H86" s="10" t="n">
        <v>2110101</v>
      </c>
      <c r="I86" s="12" t="s">
        <v>58</v>
      </c>
      <c r="J86" s="10" t="n">
        <v>1141309</v>
      </c>
      <c r="L86" s="10" t="n">
        <v>1828663</v>
      </c>
      <c r="M86" s="12" t="s">
        <v>36</v>
      </c>
      <c r="N86" s="12" t="s">
        <v>60</v>
      </c>
      <c r="P86" s="10" t="n">
        <v>103</v>
      </c>
      <c r="Q86" s="12" t="s">
        <v>61</v>
      </c>
      <c r="R86" s="12" t="s">
        <v>62</v>
      </c>
      <c r="S86" s="10" t="n">
        <v>1130101</v>
      </c>
      <c r="T86" s="12" t="s">
        <v>63</v>
      </c>
      <c r="U86" s="13" t="n">
        <v>4136.12</v>
      </c>
      <c r="W86" s="13" t="n">
        <v>0</v>
      </c>
      <c r="X86" s="12" t="s">
        <v>175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1828663</v>
      </c>
    </row>
    <row r="87" customFormat="false" ht="72.75" hidden="false" customHeight="true" outlineLevel="0" collapsed="false">
      <c r="A87" s="10" t="n">
        <v>1</v>
      </c>
      <c r="B87" s="11" t="n">
        <v>46165</v>
      </c>
      <c r="C87" s="11" t="n">
        <v>46175</v>
      </c>
      <c r="D87" s="10" t="n">
        <v>1705</v>
      </c>
      <c r="E87" s="12" t="s">
        <v>173</v>
      </c>
      <c r="F87" s="10" t="n">
        <v>24</v>
      </c>
      <c r="G87" s="12" t="s">
        <v>57</v>
      </c>
      <c r="H87" s="10" t="n">
        <v>2110101</v>
      </c>
      <c r="I87" s="12" t="s">
        <v>58</v>
      </c>
      <c r="J87" s="10" t="n">
        <v>1141346</v>
      </c>
      <c r="L87" s="10" t="n">
        <v>1835789</v>
      </c>
      <c r="M87" s="12" t="s">
        <v>36</v>
      </c>
      <c r="N87" s="12" t="s">
        <v>60</v>
      </c>
      <c r="P87" s="10" t="n">
        <v>103</v>
      </c>
      <c r="Q87" s="12" t="s">
        <v>61</v>
      </c>
      <c r="R87" s="12" t="s">
        <v>62</v>
      </c>
      <c r="S87" s="10" t="n">
        <v>1130101</v>
      </c>
      <c r="T87" s="12" t="s">
        <v>63</v>
      </c>
      <c r="U87" s="13" t="n">
        <v>7497.62</v>
      </c>
      <c r="W87" s="13" t="n">
        <v>0</v>
      </c>
      <c r="X87" s="12" t="s">
        <v>176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1835789</v>
      </c>
    </row>
    <row r="88" customFormat="false" ht="36.75" hidden="false" customHeight="true" outlineLevel="0" collapsed="false">
      <c r="A88" s="10" t="n">
        <v>1</v>
      </c>
      <c r="B88" s="11" t="n">
        <v>46165</v>
      </c>
      <c r="C88" s="11" t="n">
        <v>46175</v>
      </c>
      <c r="D88" s="10" t="n">
        <v>1705</v>
      </c>
      <c r="E88" s="12" t="s">
        <v>173</v>
      </c>
      <c r="F88" s="10" t="n">
        <v>24</v>
      </c>
      <c r="G88" s="12" t="s">
        <v>57</v>
      </c>
      <c r="H88" s="10" t="n">
        <v>2110101</v>
      </c>
      <c r="I88" s="12" t="s">
        <v>58</v>
      </c>
      <c r="J88" s="10" t="n">
        <v>1141373</v>
      </c>
      <c r="L88" s="10" t="n">
        <v>1125870</v>
      </c>
      <c r="M88" s="12" t="s">
        <v>36</v>
      </c>
      <c r="N88" s="12" t="s">
        <v>60</v>
      </c>
      <c r="P88" s="10" t="n">
        <v>103</v>
      </c>
      <c r="Q88" s="12" t="s">
        <v>61</v>
      </c>
      <c r="R88" s="12" t="s">
        <v>62</v>
      </c>
      <c r="S88" s="10" t="n">
        <v>1130101</v>
      </c>
      <c r="T88" s="12" t="s">
        <v>63</v>
      </c>
      <c r="U88" s="13" t="n">
        <v>2438.48</v>
      </c>
      <c r="W88" s="13" t="n">
        <v>0</v>
      </c>
      <c r="X88" s="12" t="s">
        <v>177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1125870</v>
      </c>
    </row>
    <row r="89" customFormat="false" ht="36.75" hidden="false" customHeight="true" outlineLevel="0" collapsed="false">
      <c r="A89" s="10" t="n">
        <v>1</v>
      </c>
      <c r="B89" s="11" t="n">
        <v>46165</v>
      </c>
      <c r="C89" s="11" t="n">
        <v>46175</v>
      </c>
      <c r="D89" s="10" t="n">
        <v>1708</v>
      </c>
      <c r="E89" s="12" t="s">
        <v>178</v>
      </c>
      <c r="F89" s="10" t="n">
        <v>24</v>
      </c>
      <c r="G89" s="12" t="s">
        <v>57</v>
      </c>
      <c r="H89" s="10" t="n">
        <v>2110101</v>
      </c>
      <c r="I89" s="12" t="s">
        <v>58</v>
      </c>
      <c r="J89" s="10" t="n">
        <v>1142142</v>
      </c>
      <c r="L89" s="10" t="n">
        <v>259091</v>
      </c>
      <c r="M89" s="12" t="s">
        <v>36</v>
      </c>
      <c r="N89" s="12" t="s">
        <v>60</v>
      </c>
      <c r="P89" s="10" t="n">
        <v>103</v>
      </c>
      <c r="Q89" s="12" t="s">
        <v>61</v>
      </c>
      <c r="R89" s="12" t="s">
        <v>62</v>
      </c>
      <c r="S89" s="10" t="n">
        <v>1130101</v>
      </c>
      <c r="T89" s="12" t="s">
        <v>63</v>
      </c>
      <c r="U89" s="13" t="n">
        <v>381.98</v>
      </c>
      <c r="W89" s="13" t="n">
        <v>0</v>
      </c>
      <c r="X89" s="12" t="s">
        <v>179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250091</v>
      </c>
    </row>
    <row r="90" customFormat="false" ht="36.75" hidden="false" customHeight="true" outlineLevel="0" collapsed="false">
      <c r="A90" s="10" t="n">
        <v>1</v>
      </c>
      <c r="B90" s="11" t="n">
        <v>46169</v>
      </c>
      <c r="C90" s="11" t="n">
        <v>46175</v>
      </c>
      <c r="D90" s="10" t="n">
        <v>1363</v>
      </c>
      <c r="E90" s="12" t="s">
        <v>180</v>
      </c>
      <c r="F90" s="10" t="n">
        <v>24</v>
      </c>
      <c r="G90" s="12" t="s">
        <v>57</v>
      </c>
      <c r="H90" s="10" t="n">
        <v>2110101</v>
      </c>
      <c r="I90" s="12" t="s">
        <v>58</v>
      </c>
      <c r="J90" s="10" t="n">
        <v>1160794</v>
      </c>
      <c r="L90" s="10" t="n">
        <v>3254</v>
      </c>
      <c r="M90" s="12" t="s">
        <v>36</v>
      </c>
      <c r="N90" s="12" t="s">
        <v>60</v>
      </c>
      <c r="P90" s="10" t="n">
        <v>103</v>
      </c>
      <c r="Q90" s="12" t="s">
        <v>61</v>
      </c>
      <c r="R90" s="12" t="s">
        <v>62</v>
      </c>
      <c r="S90" s="10" t="n">
        <v>1130101</v>
      </c>
      <c r="T90" s="12" t="s">
        <v>63</v>
      </c>
      <c r="U90" s="13" t="n">
        <v>266</v>
      </c>
      <c r="W90" s="13" t="n">
        <v>0</v>
      </c>
      <c r="X90" s="12" t="s">
        <v>181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3254</v>
      </c>
    </row>
    <row r="91" customFormat="false" ht="36.75" hidden="false" customHeight="true" outlineLevel="0" collapsed="false">
      <c r="A91" s="10" t="n">
        <v>1</v>
      </c>
      <c r="B91" s="11" t="n">
        <v>46169</v>
      </c>
      <c r="C91" s="11" t="n">
        <v>46175</v>
      </c>
      <c r="D91" s="10" t="n">
        <v>754</v>
      </c>
      <c r="E91" s="12" t="s">
        <v>182</v>
      </c>
      <c r="F91" s="10" t="n">
        <v>24</v>
      </c>
      <c r="G91" s="12" t="s">
        <v>57</v>
      </c>
      <c r="H91" s="10" t="n">
        <v>2110101</v>
      </c>
      <c r="I91" s="12" t="s">
        <v>58</v>
      </c>
      <c r="J91" s="10" t="n">
        <v>1163088</v>
      </c>
      <c r="L91" s="10" t="n">
        <v>30630</v>
      </c>
      <c r="M91" s="12" t="s">
        <v>36</v>
      </c>
      <c r="N91" s="12" t="s">
        <v>60</v>
      </c>
      <c r="P91" s="10" t="n">
        <v>103</v>
      </c>
      <c r="Q91" s="12" t="s">
        <v>61</v>
      </c>
      <c r="R91" s="12" t="s">
        <v>62</v>
      </c>
      <c r="S91" s="10" t="n">
        <v>1130101</v>
      </c>
      <c r="T91" s="12" t="s">
        <v>63</v>
      </c>
      <c r="U91" s="13" t="n">
        <v>3638.4</v>
      </c>
      <c r="W91" s="13" t="n">
        <v>0</v>
      </c>
      <c r="X91" s="12" t="s">
        <v>183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46175</v>
      </c>
      <c r="D92" s="10" t="n">
        <v>1642</v>
      </c>
      <c r="E92" s="12" t="s">
        <v>184</v>
      </c>
      <c r="F92" s="10" t="n">
        <v>24</v>
      </c>
      <c r="G92" s="12" t="s">
        <v>57</v>
      </c>
      <c r="H92" s="10" t="n">
        <v>2110101</v>
      </c>
      <c r="I92" s="12" t="s">
        <v>58</v>
      </c>
      <c r="J92" s="10" t="n">
        <v>1168440</v>
      </c>
      <c r="L92" s="10" t="n">
        <v>1023904</v>
      </c>
      <c r="M92" s="12" t="s">
        <v>36</v>
      </c>
      <c r="N92" s="12" t="s">
        <v>60</v>
      </c>
      <c r="P92" s="10" t="n">
        <v>103</v>
      </c>
      <c r="Q92" s="12" t="s">
        <v>61</v>
      </c>
      <c r="R92" s="12" t="s">
        <v>62</v>
      </c>
      <c r="S92" s="10" t="n">
        <v>1130101</v>
      </c>
      <c r="T92" s="12" t="s">
        <v>63</v>
      </c>
      <c r="U92" s="13" t="n">
        <v>694.2</v>
      </c>
      <c r="W92" s="13" t="n">
        <v>0</v>
      </c>
      <c r="X92" s="12" t="s">
        <v>185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1023604</v>
      </c>
    </row>
    <row r="93" customFormat="false" ht="36.75" hidden="false" customHeight="true" outlineLevel="0" collapsed="false">
      <c r="A93" s="10" t="n">
        <v>1</v>
      </c>
      <c r="B93" s="11" t="n">
        <v>46172</v>
      </c>
      <c r="C93" s="11" t="n">
        <v>46175</v>
      </c>
      <c r="D93" s="10" t="n">
        <v>642</v>
      </c>
      <c r="E93" s="12" t="s">
        <v>186</v>
      </c>
      <c r="F93" s="10" t="n">
        <v>24</v>
      </c>
      <c r="G93" s="12" t="s">
        <v>57</v>
      </c>
      <c r="H93" s="10" t="n">
        <v>2110101</v>
      </c>
      <c r="I93" s="12" t="s">
        <v>58</v>
      </c>
      <c r="J93" s="10" t="n">
        <v>1176950</v>
      </c>
      <c r="L93" s="10" t="n">
        <v>477</v>
      </c>
      <c r="M93" s="12" t="s">
        <v>36</v>
      </c>
      <c r="N93" s="12" t="s">
        <v>60</v>
      </c>
      <c r="P93" s="10" t="n">
        <v>103</v>
      </c>
      <c r="Q93" s="12" t="s">
        <v>61</v>
      </c>
      <c r="R93" s="12" t="s">
        <v>62</v>
      </c>
      <c r="S93" s="10" t="n">
        <v>1130101</v>
      </c>
      <c r="T93" s="12" t="s">
        <v>63</v>
      </c>
      <c r="U93" s="13" t="n">
        <v>936</v>
      </c>
      <c r="W93" s="13" t="n">
        <v>0</v>
      </c>
      <c r="X93" s="12" t="s">
        <v>187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477</v>
      </c>
    </row>
    <row r="94" customFormat="false" ht="36.75" hidden="false" customHeight="true" outlineLevel="0" collapsed="false">
      <c r="A94" s="10" t="n">
        <v>1</v>
      </c>
      <c r="B94" s="11" t="n">
        <v>46175</v>
      </c>
      <c r="C94" s="11" t="n">
        <v>46175</v>
      </c>
      <c r="D94" s="10" t="n">
        <v>1899</v>
      </c>
      <c r="E94" s="12" t="s">
        <v>97</v>
      </c>
      <c r="F94" s="10" t="n">
        <v>24</v>
      </c>
      <c r="G94" s="12" t="s">
        <v>57</v>
      </c>
      <c r="H94" s="10" t="n">
        <v>2110101</v>
      </c>
      <c r="I94" s="12" t="s">
        <v>58</v>
      </c>
      <c r="J94" s="10" t="n">
        <v>1191319</v>
      </c>
      <c r="L94" s="10" t="n">
        <v>644</v>
      </c>
      <c r="M94" s="12" t="s">
        <v>36</v>
      </c>
      <c r="N94" s="12" t="s">
        <v>60</v>
      </c>
      <c r="P94" s="10" t="n">
        <v>103</v>
      </c>
      <c r="Q94" s="12" t="s">
        <v>61</v>
      </c>
      <c r="R94" s="12" t="s">
        <v>62</v>
      </c>
      <c r="S94" s="10" t="n">
        <v>1130101</v>
      </c>
      <c r="T94" s="12" t="s">
        <v>63</v>
      </c>
      <c r="U94" s="13" t="n">
        <v>394.75</v>
      </c>
      <c r="W94" s="13" t="n">
        <v>0</v>
      </c>
      <c r="X94" s="12" t="s">
        <v>188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PAO REAL MADRID 1</v>
      </c>
      <c r="AC94" s="1" t="n">
        <v>644</v>
      </c>
    </row>
    <row r="95" customFormat="false" ht="36.75" hidden="false" customHeight="true" outlineLevel="0" collapsed="false">
      <c r="A95" s="10" t="n">
        <v>1</v>
      </c>
      <c r="B95" s="11" t="n">
        <v>46175</v>
      </c>
      <c r="C95" s="11" t="n">
        <v>46175</v>
      </c>
      <c r="D95" s="10" t="n">
        <v>49</v>
      </c>
      <c r="E95" s="12" t="s">
        <v>189</v>
      </c>
      <c r="F95" s="10" t="n">
        <v>34</v>
      </c>
      <c r="G95" s="12" t="s">
        <v>94</v>
      </c>
      <c r="H95" s="10" t="n">
        <v>2110405</v>
      </c>
      <c r="I95" s="12" t="s">
        <v>106</v>
      </c>
      <c r="J95" s="10" t="n">
        <v>1192279</v>
      </c>
      <c r="L95" s="10" t="n">
        <v>496258</v>
      </c>
      <c r="M95" s="12" t="s">
        <v>36</v>
      </c>
      <c r="N95" s="12" t="s">
        <v>66</v>
      </c>
      <c r="P95" s="10" t="n">
        <v>101</v>
      </c>
      <c r="Q95" s="12" t="s">
        <v>107</v>
      </c>
      <c r="R95" s="12" t="s">
        <v>190</v>
      </c>
      <c r="S95" s="10" t="n">
        <v>2110901</v>
      </c>
      <c r="T95" s="12" t="s">
        <v>191</v>
      </c>
      <c r="U95" s="13" t="n">
        <v>16511.84</v>
      </c>
      <c r="W95" s="13" t="n">
        <v>0</v>
      </c>
      <c r="X95" s="12" t="s">
        <v>192</v>
      </c>
      <c r="Z95" s="1" t="str">
        <f aca="false">IF($T95="","",IFERROR(INDEX('Resumo Grupos'!$AC$3:$AC$200,MATCH($T95,'Resumo Grupos'!$AB$3:$AB$200,0)),"n/d"))</f>
        <v>Empréstimo</v>
      </c>
      <c r="AA95" s="1" t="str">
        <f aca="false">IF($T95="","",IF(COUNTIF('Resumo Grupos'!$AE$3:$AE$40,$T95)&gt;0,"NAO","SIM"))</f>
        <v>SIM</v>
      </c>
      <c r="AB95" s="1"/>
      <c r="AC95" s="1"/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46175</v>
      </c>
      <c r="D96" s="10" t="n">
        <v>1037</v>
      </c>
      <c r="E96" s="12" t="s">
        <v>193</v>
      </c>
      <c r="F96" s="10" t="n">
        <v>34</v>
      </c>
      <c r="G96" s="12" t="s">
        <v>94</v>
      </c>
      <c r="H96" s="10" t="n">
        <v>2110405</v>
      </c>
      <c r="I96" s="12" t="s">
        <v>106</v>
      </c>
      <c r="J96" s="10" t="n">
        <v>1192980</v>
      </c>
      <c r="L96" s="10" t="n">
        <v>496421</v>
      </c>
      <c r="M96" s="12" t="s">
        <v>36</v>
      </c>
      <c r="N96" s="12" t="s">
        <v>66</v>
      </c>
      <c r="P96" s="10" t="n">
        <v>101</v>
      </c>
      <c r="Q96" s="12" t="s">
        <v>107</v>
      </c>
      <c r="R96" s="12" t="s">
        <v>112</v>
      </c>
      <c r="S96" s="10" t="n">
        <v>4220199</v>
      </c>
      <c r="T96" s="12" t="s">
        <v>113</v>
      </c>
      <c r="U96" s="13" t="n">
        <v>1252</v>
      </c>
      <c r="W96" s="13" t="n">
        <v>0</v>
      </c>
      <c r="X96" s="12" t="s">
        <v>194</v>
      </c>
      <c r="Z96" s="1" t="str">
        <f aca="false">IF($T96="","",IFERROR(INDEX('Resumo Grupos'!$AC$3:$AC$200,MATCH($T96,'Resumo Grupos'!$AB$3:$AB$200,0)),"n/d"))</f>
        <v>Pagamentos outros não operacionais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46175</v>
      </c>
      <c r="D97" s="10" t="n">
        <v>1037</v>
      </c>
      <c r="E97" s="12" t="s">
        <v>193</v>
      </c>
      <c r="F97" s="10" t="n">
        <v>11</v>
      </c>
      <c r="G97" s="12" t="s">
        <v>195</v>
      </c>
      <c r="H97" s="10" t="n">
        <v>2110405</v>
      </c>
      <c r="I97" s="12" t="s">
        <v>106</v>
      </c>
      <c r="J97" s="10" t="n">
        <v>1193007</v>
      </c>
      <c r="L97" s="10" t="n">
        <v>496426</v>
      </c>
      <c r="M97" s="12" t="s">
        <v>36</v>
      </c>
      <c r="N97" s="12" t="s">
        <v>66</v>
      </c>
      <c r="P97" s="10" t="n">
        <v>101</v>
      </c>
      <c r="Q97" s="12" t="s">
        <v>107</v>
      </c>
      <c r="R97" s="12" t="s">
        <v>112</v>
      </c>
      <c r="S97" s="10" t="n">
        <v>4220199</v>
      </c>
      <c r="T97" s="12" t="s">
        <v>113</v>
      </c>
      <c r="U97" s="13" t="n">
        <v>1350</v>
      </c>
      <c r="W97" s="13" t="n">
        <v>0</v>
      </c>
      <c r="X97" s="12" t="s">
        <v>196</v>
      </c>
      <c r="Z97" s="1" t="str">
        <f aca="false">IF($T97="","",IFERROR(INDEX('Resumo Grupos'!$AC$3:$AC$200,MATCH($T97,'Resumo Grupos'!$AB$3:$AB$200,0)),"n/d"))</f>
        <v>Pagamentos outros não operacionais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46175</v>
      </c>
      <c r="D98" s="10" t="n">
        <v>33</v>
      </c>
      <c r="E98" s="12" t="s">
        <v>93</v>
      </c>
      <c r="F98" s="10" t="n">
        <v>34</v>
      </c>
      <c r="G98" s="12" t="s">
        <v>94</v>
      </c>
      <c r="H98" s="10" t="n">
        <v>2110101</v>
      </c>
      <c r="I98" s="12" t="s">
        <v>58</v>
      </c>
      <c r="J98" s="10" t="n">
        <v>1193247</v>
      </c>
      <c r="L98" s="10" t="n">
        <v>5071</v>
      </c>
      <c r="M98" s="12" t="s">
        <v>36</v>
      </c>
      <c r="N98" s="12" t="s">
        <v>60</v>
      </c>
      <c r="P98" s="10" t="n">
        <v>104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3006.01</v>
      </c>
      <c r="W98" s="13" t="n">
        <v>0</v>
      </c>
      <c r="X98" s="12" t="s">
        <v>197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46175</v>
      </c>
      <c r="D99" s="10" t="n">
        <v>33</v>
      </c>
      <c r="E99" s="12" t="s">
        <v>93</v>
      </c>
      <c r="F99" s="10" t="n">
        <v>34</v>
      </c>
      <c r="G99" s="12" t="s">
        <v>94</v>
      </c>
      <c r="H99" s="10" t="n">
        <v>2110101</v>
      </c>
      <c r="I99" s="12" t="s">
        <v>58</v>
      </c>
      <c r="J99" s="10" t="n">
        <v>1193289</v>
      </c>
      <c r="L99" s="10" t="n">
        <v>5072</v>
      </c>
      <c r="M99" s="12" t="s">
        <v>36</v>
      </c>
      <c r="N99" s="12" t="s">
        <v>60</v>
      </c>
      <c r="P99" s="10" t="n">
        <v>104</v>
      </c>
      <c r="Q99" s="12" t="s">
        <v>38</v>
      </c>
      <c r="R99" s="12" t="s">
        <v>62</v>
      </c>
      <c r="S99" s="10" t="n">
        <v>1130101</v>
      </c>
      <c r="T99" s="12" t="s">
        <v>63</v>
      </c>
      <c r="U99" s="13" t="n">
        <v>3006.01</v>
      </c>
      <c r="W99" s="13" t="n">
        <v>0</v>
      </c>
      <c r="X99" s="12" t="s">
        <v>197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54.75" hidden="false" customHeight="true" outlineLevel="0" collapsed="false">
      <c r="A100" s="10" t="n">
        <v>1</v>
      </c>
      <c r="B100" s="11" t="n">
        <v>46175</v>
      </c>
      <c r="C100" s="11" t="n">
        <v>46175</v>
      </c>
      <c r="D100" s="10" t="n">
        <v>33</v>
      </c>
      <c r="E100" s="12" t="s">
        <v>93</v>
      </c>
      <c r="F100" s="10" t="n">
        <v>34</v>
      </c>
      <c r="G100" s="12" t="s">
        <v>94</v>
      </c>
      <c r="H100" s="10" t="n">
        <v>2110101</v>
      </c>
      <c r="I100" s="12" t="s">
        <v>58</v>
      </c>
      <c r="J100" s="10" t="n">
        <v>1193390</v>
      </c>
      <c r="L100" s="10" t="n">
        <v>496523</v>
      </c>
      <c r="M100" s="12" t="s">
        <v>36</v>
      </c>
      <c r="N100" s="12" t="s">
        <v>66</v>
      </c>
      <c r="P100" s="10" t="n">
        <v>104</v>
      </c>
      <c r="Q100" s="12" t="s">
        <v>38</v>
      </c>
      <c r="R100" s="12" t="s">
        <v>62</v>
      </c>
      <c r="S100" s="10" t="n">
        <v>1130101</v>
      </c>
      <c r="T100" s="12" t="s">
        <v>63</v>
      </c>
      <c r="U100" s="13" t="n">
        <v>165</v>
      </c>
      <c r="W100" s="13" t="n">
        <v>0</v>
      </c>
      <c r="X100" s="12" t="s">
        <v>198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27.75" hidden="false" customHeight="true" outlineLevel="0" collapsed="false">
      <c r="A101" s="10" t="n">
        <v>1</v>
      </c>
      <c r="B101" s="11" t="n">
        <v>46175</v>
      </c>
      <c r="C101" s="11" t="n">
        <v>46175</v>
      </c>
      <c r="D101" s="10" t="n">
        <v>515</v>
      </c>
      <c r="E101" s="12" t="s">
        <v>124</v>
      </c>
      <c r="F101" s="10" t="n">
        <v>34</v>
      </c>
      <c r="G101" s="12" t="s">
        <v>94</v>
      </c>
      <c r="H101" s="10" t="n">
        <v>2110405</v>
      </c>
      <c r="I101" s="12" t="s">
        <v>106</v>
      </c>
      <c r="J101" s="10" t="n">
        <v>1543773</v>
      </c>
      <c r="L101" s="10" t="n">
        <v>631473</v>
      </c>
      <c r="M101" s="12" t="s">
        <v>36</v>
      </c>
      <c r="N101" s="12" t="s">
        <v>66</v>
      </c>
      <c r="P101" s="10" t="n">
        <v>102</v>
      </c>
      <c r="Q101" s="12" t="s">
        <v>125</v>
      </c>
      <c r="R101" s="12" t="s">
        <v>126</v>
      </c>
      <c r="S101" s="10" t="n">
        <v>4210504</v>
      </c>
      <c r="T101" s="12" t="s">
        <v>199</v>
      </c>
      <c r="U101" s="13" t="n">
        <v>6.41</v>
      </c>
      <c r="W101" s="13" t="n">
        <v>0</v>
      </c>
      <c r="X101" s="12" t="s">
        <v>200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27.75" hidden="false" customHeight="true" outlineLevel="0" collapsed="false">
      <c r="A102" s="10" t="n">
        <v>1</v>
      </c>
      <c r="B102" s="11" t="n">
        <v>46175</v>
      </c>
      <c r="C102" s="11" t="n">
        <v>46175</v>
      </c>
      <c r="D102" s="10" t="n">
        <v>515</v>
      </c>
      <c r="E102" s="12" t="s">
        <v>124</v>
      </c>
      <c r="F102" s="10" t="n">
        <v>34</v>
      </c>
      <c r="G102" s="12" t="s">
        <v>94</v>
      </c>
      <c r="H102" s="10" t="n">
        <v>2110405</v>
      </c>
      <c r="I102" s="12" t="s">
        <v>106</v>
      </c>
      <c r="J102" s="10" t="n">
        <v>1543792</v>
      </c>
      <c r="L102" s="10" t="n">
        <v>631479</v>
      </c>
      <c r="M102" s="12" t="s">
        <v>36</v>
      </c>
      <c r="N102" s="12" t="s">
        <v>66</v>
      </c>
      <c r="P102" s="10" t="n">
        <v>102</v>
      </c>
      <c r="Q102" s="12" t="s">
        <v>125</v>
      </c>
      <c r="R102" s="12" t="s">
        <v>126</v>
      </c>
      <c r="S102" s="10" t="n">
        <v>4210505</v>
      </c>
      <c r="T102" s="12" t="s">
        <v>201</v>
      </c>
      <c r="U102" s="13" t="n">
        <v>584.66</v>
      </c>
      <c r="W102" s="13" t="n">
        <v>0</v>
      </c>
      <c r="X102" s="12" t="s">
        <v>202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1</v>
      </c>
      <c r="B103" s="11" t="n">
        <v>46175</v>
      </c>
      <c r="C103" s="11" t="n">
        <v>46175</v>
      </c>
      <c r="D103" s="10" t="n">
        <v>515</v>
      </c>
      <c r="E103" s="12" t="s">
        <v>124</v>
      </c>
      <c r="F103" s="10" t="n">
        <v>34</v>
      </c>
      <c r="G103" s="12" t="s">
        <v>94</v>
      </c>
      <c r="H103" s="10" t="n">
        <v>2110405</v>
      </c>
      <c r="I103" s="12" t="s">
        <v>106</v>
      </c>
      <c r="J103" s="10" t="n">
        <v>1543803</v>
      </c>
      <c r="L103" s="10" t="n">
        <v>631483</v>
      </c>
      <c r="M103" s="12" t="s">
        <v>36</v>
      </c>
      <c r="N103" s="12" t="s">
        <v>66</v>
      </c>
      <c r="P103" s="10" t="n">
        <v>102</v>
      </c>
      <c r="Q103" s="12" t="s">
        <v>125</v>
      </c>
      <c r="R103" s="12" t="s">
        <v>126</v>
      </c>
      <c r="S103" s="10" t="n">
        <v>4210504</v>
      </c>
      <c r="T103" s="12" t="s">
        <v>199</v>
      </c>
      <c r="U103" s="13" t="n">
        <v>638.71</v>
      </c>
      <c r="W103" s="13" t="n">
        <v>0</v>
      </c>
      <c r="X103" s="12" t="s">
        <v>203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36.75" hidden="false" customHeight="true" outlineLevel="0" collapsed="false">
      <c r="A104" s="10" t="n">
        <v>1</v>
      </c>
      <c r="B104" s="11" t="n">
        <v>46175</v>
      </c>
      <c r="C104" s="11" t="n">
        <v>46175</v>
      </c>
      <c r="D104" s="10" t="n">
        <v>515</v>
      </c>
      <c r="E104" s="12" t="s">
        <v>124</v>
      </c>
      <c r="F104" s="10" t="n">
        <v>34</v>
      </c>
      <c r="G104" s="12" t="s">
        <v>94</v>
      </c>
      <c r="H104" s="10" t="n">
        <v>2110405</v>
      </c>
      <c r="I104" s="12" t="s">
        <v>106</v>
      </c>
      <c r="J104" s="10" t="n">
        <v>1543816</v>
      </c>
      <c r="L104" s="10" t="n">
        <v>631486</v>
      </c>
      <c r="M104" s="12" t="s">
        <v>36</v>
      </c>
      <c r="N104" s="12" t="s">
        <v>66</v>
      </c>
      <c r="P104" s="10" t="n">
        <v>102</v>
      </c>
      <c r="Q104" s="12" t="s">
        <v>125</v>
      </c>
      <c r="R104" s="12" t="s">
        <v>126</v>
      </c>
      <c r="S104" s="10" t="n">
        <v>4210505</v>
      </c>
      <c r="T104" s="12" t="s">
        <v>201</v>
      </c>
      <c r="U104" s="13" t="n">
        <v>968.61</v>
      </c>
      <c r="W104" s="13" t="n">
        <v>0</v>
      </c>
      <c r="X104" s="12" t="s">
        <v>204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46175</v>
      </c>
      <c r="D105" s="10" t="n">
        <v>515</v>
      </c>
      <c r="E105" s="12" t="s">
        <v>124</v>
      </c>
      <c r="F105" s="10" t="n">
        <v>34</v>
      </c>
      <c r="G105" s="12" t="s">
        <v>94</v>
      </c>
      <c r="H105" s="10" t="n">
        <v>2110405</v>
      </c>
      <c r="I105" s="12" t="s">
        <v>106</v>
      </c>
      <c r="J105" s="10" t="n">
        <v>1543828</v>
      </c>
      <c r="L105" s="10" t="n">
        <v>631493</v>
      </c>
      <c r="M105" s="12" t="s">
        <v>36</v>
      </c>
      <c r="N105" s="12" t="s">
        <v>66</v>
      </c>
      <c r="P105" s="10" t="n">
        <v>102</v>
      </c>
      <c r="Q105" s="12" t="s">
        <v>125</v>
      </c>
      <c r="R105" s="12" t="s">
        <v>126</v>
      </c>
      <c r="S105" s="10" t="n">
        <v>4210504</v>
      </c>
      <c r="T105" s="12" t="s">
        <v>199</v>
      </c>
      <c r="U105" s="13" t="n">
        <v>1848.65</v>
      </c>
      <c r="W105" s="13" t="n">
        <v>0</v>
      </c>
      <c r="X105" s="12" t="s">
        <v>205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46175</v>
      </c>
      <c r="D106" s="10" t="n">
        <v>1037</v>
      </c>
      <c r="E106" s="12" t="s">
        <v>193</v>
      </c>
      <c r="F106" s="10" t="n">
        <v>34</v>
      </c>
      <c r="G106" s="12" t="s">
        <v>94</v>
      </c>
      <c r="H106" s="10" t="n">
        <v>2110405</v>
      </c>
      <c r="I106" s="12" t="s">
        <v>106</v>
      </c>
      <c r="J106" s="10" t="n">
        <v>1571238</v>
      </c>
      <c r="L106" s="10" t="n">
        <v>642223</v>
      </c>
      <c r="M106" s="12" t="s">
        <v>36</v>
      </c>
      <c r="N106" s="12" t="s">
        <v>66</v>
      </c>
      <c r="P106" s="10" t="n">
        <v>101</v>
      </c>
      <c r="Q106" s="12" t="s">
        <v>107</v>
      </c>
      <c r="R106" s="12" t="s">
        <v>112</v>
      </c>
      <c r="S106" s="10" t="n">
        <v>4220199</v>
      </c>
      <c r="T106" s="12" t="s">
        <v>113</v>
      </c>
      <c r="U106" s="13" t="n">
        <v>1134.01</v>
      </c>
      <c r="W106" s="13" t="n">
        <v>0</v>
      </c>
      <c r="X106" s="12" t="s">
        <v>206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46176</v>
      </c>
      <c r="C107" s="11" t="n">
        <v>46176</v>
      </c>
      <c r="D107" s="10" t="n">
        <v>0</v>
      </c>
      <c r="E107" s="12" t="s">
        <v>33</v>
      </c>
      <c r="F107" s="10" t="n">
        <v>17</v>
      </c>
      <c r="G107" s="12" t="s">
        <v>34</v>
      </c>
      <c r="H107" s="10" t="n">
        <v>1110101</v>
      </c>
      <c r="I107" s="12" t="s">
        <v>35</v>
      </c>
      <c r="J107" s="10" t="n">
        <v>1234985</v>
      </c>
      <c r="L107" s="10" t="n">
        <v>1234985</v>
      </c>
      <c r="M107" s="12" t="s">
        <v>36</v>
      </c>
      <c r="N107" s="12" t="s">
        <v>37</v>
      </c>
      <c r="P107" s="10" t="n">
        <v>104</v>
      </c>
      <c r="Q107" s="12" t="s">
        <v>38</v>
      </c>
      <c r="R107" s="12" t="s">
        <v>43</v>
      </c>
      <c r="S107" s="10" t="n">
        <v>4210314</v>
      </c>
      <c r="T107" s="12" t="s">
        <v>44</v>
      </c>
      <c r="U107" s="13" t="n">
        <v>70</v>
      </c>
      <c r="W107" s="13" t="n">
        <v>70</v>
      </c>
      <c r="X107" s="12" t="s">
        <v>207</v>
      </c>
      <c r="Z107" s="1" t="str">
        <f aca="false">IF($T107="","",IFERROR(INDEX('Resumo Grupos'!$AC$3:$AC$200,MATCH($T107,'Resumo Grupos'!$AB$3:$AB$200,0)),"n/d"))</f>
        <v>Despesa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46176</v>
      </c>
      <c r="C108" s="11" t="n">
        <v>46176</v>
      </c>
      <c r="D108" s="10" t="n">
        <v>0</v>
      </c>
      <c r="E108" s="12" t="s">
        <v>33</v>
      </c>
      <c r="F108" s="10" t="n">
        <v>17</v>
      </c>
      <c r="G108" s="12" t="s">
        <v>34</v>
      </c>
      <c r="H108" s="10" t="n">
        <v>1110101</v>
      </c>
      <c r="I108" s="12" t="s">
        <v>35</v>
      </c>
      <c r="J108" s="10" t="n">
        <v>1234988</v>
      </c>
      <c r="L108" s="10" t="n">
        <v>1234988</v>
      </c>
      <c r="M108" s="12" t="s">
        <v>36</v>
      </c>
      <c r="N108" s="12" t="s">
        <v>37</v>
      </c>
      <c r="P108" s="10" t="n">
        <v>104</v>
      </c>
      <c r="Q108" s="12" t="s">
        <v>38</v>
      </c>
      <c r="R108" s="12" t="s">
        <v>43</v>
      </c>
      <c r="S108" s="10" t="n">
        <v>4210314</v>
      </c>
      <c r="T108" s="12" t="s">
        <v>44</v>
      </c>
      <c r="U108" s="13" t="n">
        <v>70</v>
      </c>
      <c r="W108" s="13" t="n">
        <v>70</v>
      </c>
      <c r="X108" s="12" t="s">
        <v>208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0</v>
      </c>
      <c r="E109" s="12" t="s">
        <v>33</v>
      </c>
      <c r="F109" s="10" t="n">
        <v>17</v>
      </c>
      <c r="G109" s="12" t="s">
        <v>34</v>
      </c>
      <c r="H109" s="10" t="n">
        <v>1110101</v>
      </c>
      <c r="I109" s="12" t="s">
        <v>35</v>
      </c>
      <c r="J109" s="10" t="n">
        <v>1234994</v>
      </c>
      <c r="L109" s="10" t="n">
        <v>1234994</v>
      </c>
      <c r="M109" s="12" t="s">
        <v>36</v>
      </c>
      <c r="N109" s="12" t="s">
        <v>37</v>
      </c>
      <c r="P109" s="10" t="n">
        <v>104</v>
      </c>
      <c r="Q109" s="12" t="s">
        <v>38</v>
      </c>
      <c r="R109" s="12" t="s">
        <v>43</v>
      </c>
      <c r="S109" s="10" t="n">
        <v>4210314</v>
      </c>
      <c r="T109" s="12" t="s">
        <v>44</v>
      </c>
      <c r="U109" s="13" t="n">
        <v>80</v>
      </c>
      <c r="W109" s="13" t="n">
        <v>80</v>
      </c>
      <c r="X109" s="12" t="s">
        <v>209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0</v>
      </c>
      <c r="E110" s="12" t="s">
        <v>33</v>
      </c>
      <c r="F110" s="10" t="n">
        <v>17</v>
      </c>
      <c r="G110" s="12" t="s">
        <v>34</v>
      </c>
      <c r="H110" s="10" t="n">
        <v>1110101</v>
      </c>
      <c r="I110" s="12" t="s">
        <v>35</v>
      </c>
      <c r="J110" s="10" t="n">
        <v>1235011</v>
      </c>
      <c r="L110" s="10" t="n">
        <v>1235011</v>
      </c>
      <c r="M110" s="12" t="s">
        <v>36</v>
      </c>
      <c r="N110" s="12" t="s">
        <v>37</v>
      </c>
      <c r="P110" s="10" t="n">
        <v>104</v>
      </c>
      <c r="Q110" s="12" t="s">
        <v>38</v>
      </c>
      <c r="R110" s="12" t="s">
        <v>43</v>
      </c>
      <c r="S110" s="10" t="n">
        <v>4210309</v>
      </c>
      <c r="T110" s="12" t="s">
        <v>49</v>
      </c>
      <c r="U110" s="13" t="n">
        <v>12</v>
      </c>
      <c r="W110" s="13" t="n">
        <v>12</v>
      </c>
      <c r="X110" s="12" t="s">
        <v>209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0</v>
      </c>
      <c r="E111" s="12" t="s">
        <v>33</v>
      </c>
      <c r="F111" s="10" t="n">
        <v>17</v>
      </c>
      <c r="G111" s="12" t="s">
        <v>34</v>
      </c>
      <c r="H111" s="10" t="n">
        <v>1110101</v>
      </c>
      <c r="I111" s="12" t="s">
        <v>35</v>
      </c>
      <c r="J111" s="10" t="n">
        <v>1235019</v>
      </c>
      <c r="L111" s="10" t="n">
        <v>1235019</v>
      </c>
      <c r="M111" s="12" t="s">
        <v>36</v>
      </c>
      <c r="N111" s="12" t="s">
        <v>37</v>
      </c>
      <c r="P111" s="10" t="n">
        <v>104</v>
      </c>
      <c r="Q111" s="12" t="s">
        <v>38</v>
      </c>
      <c r="R111" s="12" t="s">
        <v>43</v>
      </c>
      <c r="S111" s="10" t="n">
        <v>4210316</v>
      </c>
      <c r="T111" s="12" t="s">
        <v>47</v>
      </c>
      <c r="U111" s="13" t="n">
        <v>100</v>
      </c>
      <c r="W111" s="13" t="n">
        <v>100</v>
      </c>
      <c r="X111" s="12" t="s">
        <v>51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0</v>
      </c>
      <c r="E112" s="12" t="s">
        <v>33</v>
      </c>
      <c r="F112" s="10" t="n">
        <v>17</v>
      </c>
      <c r="G112" s="12" t="s">
        <v>34</v>
      </c>
      <c r="H112" s="10" t="n">
        <v>1110101</v>
      </c>
      <c r="I112" s="12" t="s">
        <v>35</v>
      </c>
      <c r="J112" s="10" t="n">
        <v>1235021</v>
      </c>
      <c r="L112" s="10" t="n">
        <v>1235021</v>
      </c>
      <c r="M112" s="12" t="s">
        <v>36</v>
      </c>
      <c r="N112" s="12" t="s">
        <v>37</v>
      </c>
      <c r="P112" s="10" t="n">
        <v>104</v>
      </c>
      <c r="Q112" s="12" t="s">
        <v>38</v>
      </c>
      <c r="R112" s="12" t="s">
        <v>43</v>
      </c>
      <c r="S112" s="10" t="n">
        <v>4210309</v>
      </c>
      <c r="T112" s="12" t="s">
        <v>49</v>
      </c>
      <c r="U112" s="13" t="n">
        <v>10</v>
      </c>
      <c r="W112" s="13" t="n">
        <v>10</v>
      </c>
      <c r="X112" s="12" t="s">
        <v>51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  <c r="AB112" s="1"/>
      <c r="AC112" s="1"/>
    </row>
    <row r="113" customFormat="false" ht="45.75" hidden="false" customHeight="true" outlineLevel="0" collapsed="false">
      <c r="A113" s="10" t="n">
        <v>1</v>
      </c>
      <c r="B113" s="11" t="n">
        <v>46176</v>
      </c>
      <c r="C113" s="11" t="n">
        <v>46176</v>
      </c>
      <c r="D113" s="10" t="n">
        <v>0</v>
      </c>
      <c r="E113" s="12" t="s">
        <v>33</v>
      </c>
      <c r="F113" s="10" t="n">
        <v>17</v>
      </c>
      <c r="G113" s="12" t="s">
        <v>34</v>
      </c>
      <c r="H113" s="10" t="n">
        <v>1110101</v>
      </c>
      <c r="I113" s="12" t="s">
        <v>35</v>
      </c>
      <c r="J113" s="10" t="n">
        <v>1235023</v>
      </c>
      <c r="L113" s="10" t="n">
        <v>1235023</v>
      </c>
      <c r="M113" s="12" t="s">
        <v>36</v>
      </c>
      <c r="N113" s="12" t="s">
        <v>37</v>
      </c>
      <c r="P113" s="10" t="n">
        <v>104</v>
      </c>
      <c r="Q113" s="12" t="s">
        <v>38</v>
      </c>
      <c r="R113" s="12" t="s">
        <v>43</v>
      </c>
      <c r="S113" s="10" t="n">
        <v>4210316</v>
      </c>
      <c r="T113" s="12" t="s">
        <v>47</v>
      </c>
      <c r="U113" s="13" t="n">
        <v>60</v>
      </c>
      <c r="W113" s="13" t="n">
        <v>60</v>
      </c>
      <c r="X113" s="12" t="s">
        <v>52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46176</v>
      </c>
      <c r="C114" s="11" t="n">
        <v>46176</v>
      </c>
      <c r="D114" s="10" t="n">
        <v>0</v>
      </c>
      <c r="E114" s="12" t="s">
        <v>33</v>
      </c>
      <c r="F114" s="10" t="n">
        <v>17</v>
      </c>
      <c r="G114" s="12" t="s">
        <v>34</v>
      </c>
      <c r="H114" s="10" t="n">
        <v>1110101</v>
      </c>
      <c r="I114" s="12" t="s">
        <v>35</v>
      </c>
      <c r="J114" s="10" t="n">
        <v>1235031</v>
      </c>
      <c r="L114" s="10" t="n">
        <v>1235031</v>
      </c>
      <c r="M114" s="12" t="s">
        <v>36</v>
      </c>
      <c r="N114" s="12" t="s">
        <v>37</v>
      </c>
      <c r="P114" s="10" t="n">
        <v>104</v>
      </c>
      <c r="Q114" s="12" t="s">
        <v>38</v>
      </c>
      <c r="R114" s="12" t="s">
        <v>43</v>
      </c>
      <c r="S114" s="10" t="n">
        <v>4210316</v>
      </c>
      <c r="T114" s="12" t="s">
        <v>47</v>
      </c>
      <c r="U114" s="13" t="n">
        <v>70</v>
      </c>
      <c r="W114" s="13" t="n">
        <v>70</v>
      </c>
      <c r="X114" s="12" t="s">
        <v>50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45.75" hidden="false" customHeight="true" outlineLevel="0" collapsed="false">
      <c r="A115" s="10" t="n">
        <v>1</v>
      </c>
      <c r="B115" s="11" t="n">
        <v>46176</v>
      </c>
      <c r="C115" s="11" t="n">
        <v>46176</v>
      </c>
      <c r="D115" s="10" t="n">
        <v>0</v>
      </c>
      <c r="E115" s="12" t="s">
        <v>33</v>
      </c>
      <c r="F115" s="10" t="n">
        <v>17</v>
      </c>
      <c r="G115" s="12" t="s">
        <v>34</v>
      </c>
      <c r="H115" s="10" t="n">
        <v>1110101</v>
      </c>
      <c r="I115" s="12" t="s">
        <v>35</v>
      </c>
      <c r="J115" s="10" t="n">
        <v>1235206</v>
      </c>
      <c r="L115" s="10" t="n">
        <v>1235206</v>
      </c>
      <c r="M115" s="12" t="s">
        <v>36</v>
      </c>
      <c r="N115" s="12" t="s">
        <v>37</v>
      </c>
      <c r="P115" s="10" t="n">
        <v>104</v>
      </c>
      <c r="Q115" s="12" t="s">
        <v>38</v>
      </c>
      <c r="R115" s="12" t="s">
        <v>43</v>
      </c>
      <c r="S115" s="10" t="n">
        <v>4210309</v>
      </c>
      <c r="T115" s="12" t="s">
        <v>49</v>
      </c>
      <c r="U115" s="13" t="n">
        <v>10</v>
      </c>
      <c r="W115" s="13" t="n">
        <v>10</v>
      </c>
      <c r="X115" s="12" t="s">
        <v>50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46176</v>
      </c>
      <c r="C116" s="11" t="n">
        <v>46176</v>
      </c>
      <c r="D116" s="10" t="n">
        <v>0</v>
      </c>
      <c r="E116" s="12" t="s">
        <v>33</v>
      </c>
      <c r="F116" s="10" t="n">
        <v>17</v>
      </c>
      <c r="G116" s="12" t="s">
        <v>34</v>
      </c>
      <c r="H116" s="10" t="n">
        <v>1110101</v>
      </c>
      <c r="I116" s="12" t="s">
        <v>35</v>
      </c>
      <c r="J116" s="10" t="n">
        <v>1235207</v>
      </c>
      <c r="L116" s="10" t="n">
        <v>1235207</v>
      </c>
      <c r="M116" s="12" t="s">
        <v>36</v>
      </c>
      <c r="N116" s="12" t="s">
        <v>37</v>
      </c>
      <c r="P116" s="10" t="n">
        <v>104</v>
      </c>
      <c r="Q116" s="12" t="s">
        <v>38</v>
      </c>
      <c r="R116" s="12" t="s">
        <v>43</v>
      </c>
      <c r="S116" s="10" t="n">
        <v>4210316</v>
      </c>
      <c r="T116" s="12" t="s">
        <v>47</v>
      </c>
      <c r="U116" s="13" t="n">
        <v>60</v>
      </c>
      <c r="W116" s="13" t="n">
        <v>60</v>
      </c>
      <c r="X116" s="12" t="s">
        <v>48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46176</v>
      </c>
      <c r="C117" s="11" t="n">
        <v>46176</v>
      </c>
      <c r="D117" s="10" t="n">
        <v>0</v>
      </c>
      <c r="E117" s="12" t="s">
        <v>33</v>
      </c>
      <c r="F117" s="10" t="n">
        <v>17</v>
      </c>
      <c r="G117" s="12" t="s">
        <v>34</v>
      </c>
      <c r="H117" s="10" t="n">
        <v>1110101</v>
      </c>
      <c r="I117" s="12" t="s">
        <v>35</v>
      </c>
      <c r="J117" s="10" t="n">
        <v>1235462</v>
      </c>
      <c r="L117" s="10" t="n">
        <v>1235462</v>
      </c>
      <c r="M117" s="12" t="s">
        <v>36</v>
      </c>
      <c r="N117" s="12" t="s">
        <v>37</v>
      </c>
      <c r="P117" s="10" t="n">
        <v>104</v>
      </c>
      <c r="Q117" s="12" t="s">
        <v>38</v>
      </c>
      <c r="R117" s="12" t="s">
        <v>43</v>
      </c>
      <c r="S117" s="10" t="n">
        <v>4210309</v>
      </c>
      <c r="T117" s="12" t="s">
        <v>49</v>
      </c>
      <c r="U117" s="13" t="n">
        <v>10</v>
      </c>
      <c r="W117" s="13" t="n">
        <v>10</v>
      </c>
      <c r="X117" s="12" t="s">
        <v>48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1</v>
      </c>
      <c r="B118" s="11" t="n">
        <v>46176</v>
      </c>
      <c r="C118" s="11" t="n">
        <v>46176</v>
      </c>
      <c r="D118" s="10" t="n">
        <v>0</v>
      </c>
      <c r="E118" s="12" t="s">
        <v>33</v>
      </c>
      <c r="F118" s="10" t="n">
        <v>17</v>
      </c>
      <c r="G118" s="12" t="s">
        <v>34</v>
      </c>
      <c r="H118" s="10" t="n">
        <v>1110101</v>
      </c>
      <c r="I118" s="12" t="s">
        <v>35</v>
      </c>
      <c r="J118" s="10" t="n">
        <v>1235472</v>
      </c>
      <c r="L118" s="10" t="n">
        <v>1235472</v>
      </c>
      <c r="M118" s="12" t="s">
        <v>36</v>
      </c>
      <c r="N118" s="12" t="s">
        <v>37</v>
      </c>
      <c r="P118" s="10" t="n">
        <v>104</v>
      </c>
      <c r="Q118" s="12" t="s">
        <v>38</v>
      </c>
      <c r="R118" s="12" t="s">
        <v>43</v>
      </c>
      <c r="S118" s="10" t="n">
        <v>4210314</v>
      </c>
      <c r="T118" s="12" t="s">
        <v>44</v>
      </c>
      <c r="U118" s="13" t="n">
        <v>40</v>
      </c>
      <c r="W118" s="13" t="n">
        <v>40</v>
      </c>
      <c r="X118" s="12" t="s">
        <v>210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63.75" hidden="false" customHeight="true" outlineLevel="0" collapsed="false">
      <c r="A119" s="10" t="n">
        <v>1</v>
      </c>
      <c r="B119" s="11" t="n">
        <v>46176</v>
      </c>
      <c r="C119" s="11" t="n">
        <v>46176</v>
      </c>
      <c r="D119" s="10" t="n">
        <v>0</v>
      </c>
      <c r="E119" s="12" t="s">
        <v>33</v>
      </c>
      <c r="F119" s="10" t="n">
        <v>17</v>
      </c>
      <c r="G119" s="12" t="s">
        <v>34</v>
      </c>
      <c r="H119" s="10" t="n">
        <v>1110101</v>
      </c>
      <c r="I119" s="12" t="s">
        <v>35</v>
      </c>
      <c r="J119" s="10" t="n">
        <v>1235514</v>
      </c>
      <c r="L119" s="10" t="n">
        <v>1235514</v>
      </c>
      <c r="M119" s="12" t="s">
        <v>36</v>
      </c>
      <c r="N119" s="12" t="s">
        <v>37</v>
      </c>
      <c r="P119" s="10" t="n">
        <v>104</v>
      </c>
      <c r="Q119" s="12" t="s">
        <v>38</v>
      </c>
      <c r="R119" s="12" t="s">
        <v>43</v>
      </c>
      <c r="S119" s="10" t="n">
        <v>4210314</v>
      </c>
      <c r="T119" s="12" t="s">
        <v>44</v>
      </c>
      <c r="U119" s="13" t="n">
        <v>100</v>
      </c>
      <c r="W119" s="13" t="n">
        <v>100</v>
      </c>
      <c r="X119" s="12" t="s">
        <v>211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0" t="n">
        <v>1</v>
      </c>
      <c r="B120" s="11" t="n">
        <v>46176</v>
      </c>
      <c r="C120" s="11" t="n">
        <v>46176</v>
      </c>
      <c r="D120" s="10" t="n">
        <v>0</v>
      </c>
      <c r="E120" s="12" t="s">
        <v>33</v>
      </c>
      <c r="F120" s="10" t="n">
        <v>17</v>
      </c>
      <c r="G120" s="12" t="s">
        <v>34</v>
      </c>
      <c r="H120" s="10" t="n">
        <v>1110101</v>
      </c>
      <c r="I120" s="12" t="s">
        <v>35</v>
      </c>
      <c r="J120" s="10" t="n">
        <v>1265097</v>
      </c>
      <c r="L120" s="10" t="n">
        <v>1265097</v>
      </c>
      <c r="M120" s="12" t="s">
        <v>36</v>
      </c>
      <c r="N120" s="12" t="s">
        <v>37</v>
      </c>
      <c r="P120" s="10" t="n">
        <v>104</v>
      </c>
      <c r="Q120" s="12" t="s">
        <v>38</v>
      </c>
      <c r="R120" s="12" t="s">
        <v>149</v>
      </c>
      <c r="S120" s="10" t="n">
        <v>1120601</v>
      </c>
      <c r="T120" s="12" t="s">
        <v>150</v>
      </c>
      <c r="U120" s="13" t="n">
        <v>221</v>
      </c>
      <c r="W120" s="13" t="n">
        <v>221</v>
      </c>
      <c r="X120" s="12" t="s">
        <v>212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45.75" hidden="false" customHeight="true" outlineLevel="0" collapsed="false">
      <c r="A121" s="10" t="n">
        <v>1</v>
      </c>
      <c r="B121" s="11" t="n">
        <v>46176</v>
      </c>
      <c r="C121" s="11" t="n">
        <v>46176</v>
      </c>
      <c r="D121" s="10" t="n">
        <v>0</v>
      </c>
      <c r="E121" s="12" t="s">
        <v>33</v>
      </c>
      <c r="F121" s="10" t="n">
        <v>17</v>
      </c>
      <c r="G121" s="12" t="s">
        <v>34</v>
      </c>
      <c r="H121" s="10" t="n">
        <v>1110101</v>
      </c>
      <c r="I121" s="12" t="s">
        <v>35</v>
      </c>
      <c r="J121" s="10" t="n">
        <v>1273043</v>
      </c>
      <c r="L121" s="10" t="n">
        <v>1273043</v>
      </c>
      <c r="M121" s="12" t="s">
        <v>36</v>
      </c>
      <c r="N121" s="12" t="s">
        <v>37</v>
      </c>
      <c r="P121" s="10" t="n">
        <v>104</v>
      </c>
      <c r="Q121" s="12" t="s">
        <v>38</v>
      </c>
      <c r="R121" s="12" t="s">
        <v>39</v>
      </c>
      <c r="S121" s="10" t="n">
        <v>4210227</v>
      </c>
      <c r="T121" s="12" t="s">
        <v>40</v>
      </c>
      <c r="U121" s="13" t="n">
        <v>300</v>
      </c>
      <c r="W121" s="13" t="n">
        <v>300</v>
      </c>
      <c r="X121" s="12" t="s">
        <v>213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36.75" hidden="false" customHeight="true" outlineLevel="0" collapsed="false">
      <c r="A122" s="10" t="n">
        <v>1</v>
      </c>
      <c r="B122" s="11" t="n">
        <v>46176</v>
      </c>
      <c r="C122" s="11" t="n">
        <v>46176</v>
      </c>
      <c r="D122" s="10" t="n">
        <v>0</v>
      </c>
      <c r="E122" s="12" t="s">
        <v>33</v>
      </c>
      <c r="F122" s="10" t="n">
        <v>17</v>
      </c>
      <c r="G122" s="12" t="s">
        <v>34</v>
      </c>
      <c r="H122" s="10" t="n">
        <v>1110101</v>
      </c>
      <c r="I122" s="12" t="s">
        <v>35</v>
      </c>
      <c r="J122" s="10" t="n">
        <v>1273057</v>
      </c>
      <c r="L122" s="10" t="n">
        <v>1273057</v>
      </c>
      <c r="M122" s="12" t="s">
        <v>36</v>
      </c>
      <c r="N122" s="12" t="s">
        <v>37</v>
      </c>
      <c r="P122" s="10" t="n">
        <v>104</v>
      </c>
      <c r="Q122" s="12" t="s">
        <v>38</v>
      </c>
      <c r="R122" s="12" t="s">
        <v>39</v>
      </c>
      <c r="S122" s="10" t="n">
        <v>4210227</v>
      </c>
      <c r="T122" s="12" t="s">
        <v>40</v>
      </c>
      <c r="U122" s="13" t="n">
        <v>700</v>
      </c>
      <c r="W122" s="13" t="n">
        <v>700</v>
      </c>
      <c r="X122" s="12" t="s">
        <v>213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46176</v>
      </c>
      <c r="C123" s="11" t="n">
        <v>46176</v>
      </c>
      <c r="D123" s="10" t="n">
        <v>0</v>
      </c>
      <c r="E123" s="12" t="s">
        <v>33</v>
      </c>
      <c r="F123" s="10" t="n">
        <v>17</v>
      </c>
      <c r="G123" s="12" t="s">
        <v>34</v>
      </c>
      <c r="H123" s="10" t="n">
        <v>1110101</v>
      </c>
      <c r="I123" s="12" t="s">
        <v>35</v>
      </c>
      <c r="J123" s="10" t="n">
        <v>1273060</v>
      </c>
      <c r="L123" s="10" t="n">
        <v>1273060</v>
      </c>
      <c r="M123" s="12" t="s">
        <v>36</v>
      </c>
      <c r="N123" s="12" t="s">
        <v>37</v>
      </c>
      <c r="P123" s="10" t="n">
        <v>104</v>
      </c>
      <c r="Q123" s="12" t="s">
        <v>38</v>
      </c>
      <c r="R123" s="12" t="s">
        <v>39</v>
      </c>
      <c r="S123" s="10" t="n">
        <v>4210227</v>
      </c>
      <c r="T123" s="12" t="s">
        <v>40</v>
      </c>
      <c r="U123" s="13" t="n">
        <v>500</v>
      </c>
      <c r="W123" s="13" t="n">
        <v>500</v>
      </c>
      <c r="X123" s="12" t="s">
        <v>213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46176</v>
      </c>
      <c r="C124" s="11" t="n">
        <v>46176</v>
      </c>
      <c r="D124" s="10" t="n">
        <v>0</v>
      </c>
      <c r="E124" s="12" t="s">
        <v>33</v>
      </c>
      <c r="F124" s="10" t="n">
        <v>17</v>
      </c>
      <c r="G124" s="12" t="s">
        <v>34</v>
      </c>
      <c r="H124" s="10" t="n">
        <v>1110101</v>
      </c>
      <c r="I124" s="12" t="s">
        <v>35</v>
      </c>
      <c r="J124" s="10" t="n">
        <v>1273109</v>
      </c>
      <c r="L124" s="10" t="n">
        <v>1273109</v>
      </c>
      <c r="M124" s="12" t="s">
        <v>36</v>
      </c>
      <c r="N124" s="12" t="s">
        <v>37</v>
      </c>
      <c r="P124" s="10" t="n">
        <v>104</v>
      </c>
      <c r="Q124" s="12" t="s">
        <v>38</v>
      </c>
      <c r="R124" s="12" t="s">
        <v>39</v>
      </c>
      <c r="S124" s="10" t="n">
        <v>4210227</v>
      </c>
      <c r="T124" s="12" t="s">
        <v>40</v>
      </c>
      <c r="U124" s="13" t="n">
        <v>600</v>
      </c>
      <c r="W124" s="13" t="n">
        <v>600</v>
      </c>
      <c r="X124" s="12" t="s">
        <v>213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27.75" hidden="false" customHeight="true" outlineLevel="0" collapsed="false">
      <c r="A125" s="10" t="n">
        <v>1</v>
      </c>
      <c r="B125" s="11" t="n">
        <v>46176</v>
      </c>
      <c r="C125" s="11" t="n">
        <v>46176</v>
      </c>
      <c r="D125" s="10" t="n">
        <v>0</v>
      </c>
      <c r="E125" s="12" t="s">
        <v>33</v>
      </c>
      <c r="F125" s="10" t="n">
        <v>17</v>
      </c>
      <c r="G125" s="12" t="s">
        <v>34</v>
      </c>
      <c r="H125" s="10" t="n">
        <v>1110101</v>
      </c>
      <c r="I125" s="12" t="s">
        <v>35</v>
      </c>
      <c r="J125" s="10" t="n">
        <v>1273113</v>
      </c>
      <c r="L125" s="10" t="n">
        <v>1273113</v>
      </c>
      <c r="M125" s="12" t="s">
        <v>36</v>
      </c>
      <c r="N125" s="12" t="s">
        <v>37</v>
      </c>
      <c r="P125" s="10" t="n">
        <v>104</v>
      </c>
      <c r="Q125" s="12" t="s">
        <v>38</v>
      </c>
      <c r="R125" s="12" t="s">
        <v>39</v>
      </c>
      <c r="S125" s="10" t="n">
        <v>4210227</v>
      </c>
      <c r="T125" s="12" t="s">
        <v>40</v>
      </c>
      <c r="U125" s="13" t="n">
        <v>600</v>
      </c>
      <c r="W125" s="13" t="n">
        <v>600</v>
      </c>
      <c r="X125" s="12" t="s">
        <v>213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36.75" hidden="false" customHeight="true" outlineLevel="0" collapsed="false">
      <c r="A126" s="10" t="n">
        <v>1</v>
      </c>
      <c r="B126" s="11" t="n">
        <v>46105</v>
      </c>
      <c r="C126" s="11" t="n">
        <v>46176</v>
      </c>
      <c r="D126" s="10" t="n">
        <v>607</v>
      </c>
      <c r="E126" s="12" t="s">
        <v>214</v>
      </c>
      <c r="F126" s="10" t="n">
        <v>24</v>
      </c>
      <c r="G126" s="12" t="s">
        <v>57</v>
      </c>
      <c r="H126" s="10" t="n">
        <v>2110101</v>
      </c>
      <c r="I126" s="12" t="s">
        <v>58</v>
      </c>
      <c r="J126" s="10" t="n">
        <v>848141</v>
      </c>
      <c r="L126" s="10" t="n">
        <v>9409</v>
      </c>
      <c r="M126" s="12" t="s">
        <v>215</v>
      </c>
      <c r="N126" s="12" t="s">
        <v>60</v>
      </c>
      <c r="P126" s="10" t="n">
        <v>103</v>
      </c>
      <c r="Q126" s="12" t="s">
        <v>61</v>
      </c>
      <c r="R126" s="12" t="s">
        <v>62</v>
      </c>
      <c r="S126" s="10" t="n">
        <v>1130101</v>
      </c>
      <c r="T126" s="12" t="s">
        <v>63</v>
      </c>
      <c r="U126" s="13" t="n">
        <v>2195.35</v>
      </c>
      <c r="W126" s="13" t="n">
        <v>0</v>
      </c>
      <c r="X126" s="12" t="s">
        <v>216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9409</v>
      </c>
    </row>
    <row r="127" customFormat="false" ht="45.75" hidden="false" customHeight="true" outlineLevel="0" collapsed="false">
      <c r="A127" s="10" t="n">
        <v>1</v>
      </c>
      <c r="B127" s="11" t="n">
        <v>46114</v>
      </c>
      <c r="C127" s="11" t="n">
        <v>46176</v>
      </c>
      <c r="D127" s="10" t="n">
        <v>639</v>
      </c>
      <c r="E127" s="12" t="s">
        <v>217</v>
      </c>
      <c r="F127" s="10" t="n">
        <v>24</v>
      </c>
      <c r="G127" s="12" t="s">
        <v>57</v>
      </c>
      <c r="H127" s="10" t="n">
        <v>2110405</v>
      </c>
      <c r="I127" s="12" t="s">
        <v>106</v>
      </c>
      <c r="J127" s="10" t="n">
        <v>890477</v>
      </c>
      <c r="L127" s="10" t="n">
        <v>46881</v>
      </c>
      <c r="M127" s="12" t="s">
        <v>59</v>
      </c>
      <c r="N127" s="12" t="s">
        <v>66</v>
      </c>
      <c r="P127" s="10" t="n">
        <v>101</v>
      </c>
      <c r="Q127" s="12" t="s">
        <v>107</v>
      </c>
      <c r="R127" s="12" t="s">
        <v>39</v>
      </c>
      <c r="S127" s="10" t="n">
        <v>4210216</v>
      </c>
      <c r="T127" s="12" t="s">
        <v>218</v>
      </c>
      <c r="U127" s="13" t="n">
        <v>419.97</v>
      </c>
      <c r="W127" s="13" t="n">
        <v>0</v>
      </c>
      <c r="X127" s="12" t="s">
        <v>219</v>
      </c>
      <c r="Z127" s="1" t="str">
        <f aca="false">IF($T127="","",IFERROR(INDEX('Resumo Grupos'!$AC$3:$AC$200,MATCH($T127,'Resumo Grupos'!$AB$3:$AB$200,0)),"n/d"))</f>
        <v>Despesa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0" t="n">
        <v>1</v>
      </c>
      <c r="B128" s="11" t="n">
        <v>46149</v>
      </c>
      <c r="C128" s="11" t="n">
        <v>46176</v>
      </c>
      <c r="D128" s="10" t="n">
        <v>1608</v>
      </c>
      <c r="E128" s="12" t="s">
        <v>75</v>
      </c>
      <c r="F128" s="10" t="n">
        <v>24</v>
      </c>
      <c r="G128" s="12" t="s">
        <v>57</v>
      </c>
      <c r="H128" s="10" t="n">
        <v>2110101</v>
      </c>
      <c r="I128" s="12" t="s">
        <v>58</v>
      </c>
      <c r="J128" s="10" t="n">
        <v>1060740</v>
      </c>
      <c r="L128" s="10" t="n">
        <v>1649308</v>
      </c>
      <c r="M128" s="12" t="s">
        <v>59</v>
      </c>
      <c r="N128" s="12" t="s">
        <v>60</v>
      </c>
      <c r="P128" s="10" t="n">
        <v>103</v>
      </c>
      <c r="Q128" s="12" t="s">
        <v>61</v>
      </c>
      <c r="R128" s="12" t="s">
        <v>62</v>
      </c>
      <c r="S128" s="10" t="n">
        <v>1130101</v>
      </c>
      <c r="T128" s="12" t="s">
        <v>63</v>
      </c>
      <c r="U128" s="13" t="n">
        <v>1885.65</v>
      </c>
      <c r="W128" s="13" t="n">
        <v>0</v>
      </c>
      <c r="X128" s="12" t="s">
        <v>220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1649308</v>
      </c>
    </row>
    <row r="129" customFormat="false" ht="45.75" hidden="false" customHeight="true" outlineLevel="0" collapsed="false">
      <c r="A129" s="10" t="n">
        <v>1</v>
      </c>
      <c r="B129" s="11" t="n">
        <v>46154</v>
      </c>
      <c r="C129" s="11" t="n">
        <v>46176</v>
      </c>
      <c r="D129" s="10" t="n">
        <v>10011</v>
      </c>
      <c r="E129" s="12" t="s">
        <v>221</v>
      </c>
      <c r="F129" s="10" t="n">
        <v>24</v>
      </c>
      <c r="G129" s="12" t="s">
        <v>57</v>
      </c>
      <c r="H129" s="10" t="n">
        <v>2110101</v>
      </c>
      <c r="I129" s="12" t="s">
        <v>58</v>
      </c>
      <c r="J129" s="10" t="n">
        <v>1088997</v>
      </c>
      <c r="L129" s="10" t="n">
        <v>33622</v>
      </c>
      <c r="M129" s="12" t="s">
        <v>36</v>
      </c>
      <c r="N129" s="12" t="s">
        <v>60</v>
      </c>
      <c r="P129" s="10" t="n">
        <v>103</v>
      </c>
      <c r="Q129" s="12" t="s">
        <v>61</v>
      </c>
      <c r="R129" s="12" t="s">
        <v>62</v>
      </c>
      <c r="S129" s="10" t="n">
        <v>1130101</v>
      </c>
      <c r="T129" s="12" t="s">
        <v>63</v>
      </c>
      <c r="U129" s="13" t="n">
        <v>1326</v>
      </c>
      <c r="W129" s="13" t="n">
        <v>0</v>
      </c>
      <c r="X129" s="12" t="s">
        <v>222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33622</v>
      </c>
    </row>
    <row r="130" customFormat="false" ht="36.75" hidden="false" customHeight="true" outlineLevel="0" collapsed="false">
      <c r="A130" s="10" t="n">
        <v>1</v>
      </c>
      <c r="B130" s="11" t="n">
        <v>46156</v>
      </c>
      <c r="C130" s="11" t="n">
        <v>46176</v>
      </c>
      <c r="D130" s="10" t="n">
        <v>911</v>
      </c>
      <c r="E130" s="12" t="s">
        <v>223</v>
      </c>
      <c r="F130" s="10" t="n">
        <v>24</v>
      </c>
      <c r="G130" s="12" t="s">
        <v>57</v>
      </c>
      <c r="H130" s="10" t="n">
        <v>2110101</v>
      </c>
      <c r="I130" s="12" t="s">
        <v>58</v>
      </c>
      <c r="J130" s="10" t="n">
        <v>1097568</v>
      </c>
      <c r="L130" s="10" t="n">
        <v>49351</v>
      </c>
      <c r="M130" s="12" t="s">
        <v>36</v>
      </c>
      <c r="N130" s="12" t="s">
        <v>60</v>
      </c>
      <c r="P130" s="10" t="n">
        <v>103</v>
      </c>
      <c r="Q130" s="12" t="s">
        <v>61</v>
      </c>
      <c r="R130" s="12" t="s">
        <v>62</v>
      </c>
      <c r="S130" s="10" t="n">
        <v>1130101</v>
      </c>
      <c r="T130" s="12" t="s">
        <v>63</v>
      </c>
      <c r="U130" s="13" t="n">
        <v>832.66</v>
      </c>
      <c r="W130" s="13" t="n">
        <v>0</v>
      </c>
      <c r="X130" s="12" t="s">
        <v>224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49351</v>
      </c>
    </row>
    <row r="131" customFormat="false" ht="54.75" hidden="false" customHeight="true" outlineLevel="0" collapsed="false">
      <c r="A131" s="10" t="n">
        <v>1</v>
      </c>
      <c r="B131" s="11" t="n">
        <v>46156</v>
      </c>
      <c r="C131" s="11" t="n">
        <v>46176</v>
      </c>
      <c r="D131" s="10" t="n">
        <v>1612</v>
      </c>
      <c r="E131" s="12" t="s">
        <v>225</v>
      </c>
      <c r="F131" s="10" t="n">
        <v>24</v>
      </c>
      <c r="G131" s="12" t="s">
        <v>57</v>
      </c>
      <c r="H131" s="10" t="n">
        <v>2110101</v>
      </c>
      <c r="I131" s="12" t="s">
        <v>58</v>
      </c>
      <c r="J131" s="10" t="n">
        <v>1097719</v>
      </c>
      <c r="L131" s="10" t="n">
        <v>2283727</v>
      </c>
      <c r="M131" s="12" t="s">
        <v>36</v>
      </c>
      <c r="N131" s="12" t="s">
        <v>60</v>
      </c>
      <c r="P131" s="10" t="n">
        <v>103</v>
      </c>
      <c r="Q131" s="12" t="s">
        <v>61</v>
      </c>
      <c r="R131" s="12" t="s">
        <v>62</v>
      </c>
      <c r="S131" s="10" t="n">
        <v>1130101</v>
      </c>
      <c r="T131" s="12" t="s">
        <v>63</v>
      </c>
      <c r="U131" s="13" t="n">
        <v>1746.44</v>
      </c>
      <c r="W131" s="13" t="n">
        <v>0</v>
      </c>
      <c r="X131" s="12" t="s">
        <v>226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2283727</v>
      </c>
    </row>
    <row r="132" customFormat="false" ht="36.75" hidden="false" customHeight="true" outlineLevel="0" collapsed="false">
      <c r="A132" s="10" t="n">
        <v>1</v>
      </c>
      <c r="B132" s="11" t="n">
        <v>46156</v>
      </c>
      <c r="C132" s="11" t="n">
        <v>46176</v>
      </c>
      <c r="D132" s="10" t="n">
        <v>1601</v>
      </c>
      <c r="E132" s="12" t="s">
        <v>227</v>
      </c>
      <c r="F132" s="10" t="n">
        <v>24</v>
      </c>
      <c r="G132" s="12" t="s">
        <v>57</v>
      </c>
      <c r="H132" s="10" t="n">
        <v>2110101</v>
      </c>
      <c r="I132" s="12" t="s">
        <v>58</v>
      </c>
      <c r="J132" s="10" t="n">
        <v>1098503</v>
      </c>
      <c r="L132" s="10" t="n">
        <v>834106</v>
      </c>
      <c r="M132" s="12" t="s">
        <v>59</v>
      </c>
      <c r="N132" s="12" t="s">
        <v>60</v>
      </c>
      <c r="P132" s="10" t="n">
        <v>103</v>
      </c>
      <c r="Q132" s="12" t="s">
        <v>61</v>
      </c>
      <c r="R132" s="12" t="s">
        <v>62</v>
      </c>
      <c r="S132" s="10" t="n">
        <v>1130101</v>
      </c>
      <c r="T132" s="12" t="s">
        <v>63</v>
      </c>
      <c r="U132" s="13" t="n">
        <v>1298.57</v>
      </c>
      <c r="W132" s="13" t="n">
        <v>0</v>
      </c>
      <c r="X132" s="12" t="s">
        <v>228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46156</v>
      </c>
      <c r="C133" s="11" t="n">
        <v>46176</v>
      </c>
      <c r="D133" s="10" t="n">
        <v>1666</v>
      </c>
      <c r="E133" s="12" t="s">
        <v>56</v>
      </c>
      <c r="F133" s="10" t="n">
        <v>24</v>
      </c>
      <c r="G133" s="12" t="s">
        <v>57</v>
      </c>
      <c r="H133" s="10" t="n">
        <v>2110101</v>
      </c>
      <c r="I133" s="12" t="s">
        <v>58</v>
      </c>
      <c r="J133" s="10" t="n">
        <v>1098588</v>
      </c>
      <c r="L133" s="10" t="n">
        <v>559545</v>
      </c>
      <c r="M133" s="12" t="s">
        <v>153</v>
      </c>
      <c r="N133" s="12" t="s">
        <v>60</v>
      </c>
      <c r="P133" s="10" t="n">
        <v>103</v>
      </c>
      <c r="Q133" s="12" t="s">
        <v>61</v>
      </c>
      <c r="R133" s="12" t="s">
        <v>62</v>
      </c>
      <c r="S133" s="10" t="n">
        <v>1130101</v>
      </c>
      <c r="T133" s="12" t="s">
        <v>63</v>
      </c>
      <c r="U133" s="13" t="n">
        <v>5225.25</v>
      </c>
      <c r="W133" s="13" t="n">
        <v>0</v>
      </c>
      <c r="X133" s="12" t="s">
        <v>229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559546</v>
      </c>
    </row>
    <row r="134" customFormat="false" ht="54.75" hidden="false" customHeight="true" outlineLevel="0" collapsed="false">
      <c r="A134" s="10" t="n">
        <v>1</v>
      </c>
      <c r="B134" s="11" t="n">
        <v>46157</v>
      </c>
      <c r="C134" s="11" t="n">
        <v>46176</v>
      </c>
      <c r="D134" s="10" t="n">
        <v>1636</v>
      </c>
      <c r="E134" s="12" t="s">
        <v>91</v>
      </c>
      <c r="F134" s="10" t="n">
        <v>24</v>
      </c>
      <c r="G134" s="12" t="s">
        <v>57</v>
      </c>
      <c r="H134" s="10" t="n">
        <v>2110101</v>
      </c>
      <c r="I134" s="12" t="s">
        <v>58</v>
      </c>
      <c r="J134" s="10" t="n">
        <v>1102661</v>
      </c>
      <c r="L134" s="10" t="n">
        <v>461754</v>
      </c>
      <c r="M134" s="12" t="s">
        <v>36</v>
      </c>
      <c r="N134" s="12" t="s">
        <v>66</v>
      </c>
      <c r="P134" s="10" t="n">
        <v>103</v>
      </c>
      <c r="Q134" s="12" t="s">
        <v>61</v>
      </c>
      <c r="R134" s="12" t="s">
        <v>62</v>
      </c>
      <c r="S134" s="10" t="n">
        <v>1130101</v>
      </c>
      <c r="T134" s="12" t="s">
        <v>63</v>
      </c>
      <c r="U134" s="13" t="n">
        <v>2458.1</v>
      </c>
      <c r="W134" s="13" t="n">
        <v>0</v>
      </c>
      <c r="X134" s="12" t="s">
        <v>230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3186740</v>
      </c>
    </row>
    <row r="135" customFormat="false" ht="54.75" hidden="false" customHeight="true" outlineLevel="0" collapsed="false">
      <c r="A135" s="10" t="n">
        <v>1</v>
      </c>
      <c r="B135" s="11" t="n">
        <v>46158</v>
      </c>
      <c r="C135" s="11" t="n">
        <v>46176</v>
      </c>
      <c r="D135" s="10" t="n">
        <v>1676</v>
      </c>
      <c r="E135" s="12" t="s">
        <v>231</v>
      </c>
      <c r="F135" s="10" t="n">
        <v>24</v>
      </c>
      <c r="G135" s="12" t="s">
        <v>57</v>
      </c>
      <c r="H135" s="10" t="n">
        <v>2110101</v>
      </c>
      <c r="I135" s="12" t="s">
        <v>58</v>
      </c>
      <c r="J135" s="10" t="n">
        <v>1107103</v>
      </c>
      <c r="L135" s="10" t="n">
        <v>9878</v>
      </c>
      <c r="M135" s="12" t="s">
        <v>36</v>
      </c>
      <c r="N135" s="12" t="s">
        <v>60</v>
      </c>
      <c r="P135" s="10" t="n">
        <v>103</v>
      </c>
      <c r="Q135" s="12" t="s">
        <v>61</v>
      </c>
      <c r="R135" s="12" t="s">
        <v>62</v>
      </c>
      <c r="S135" s="10" t="n">
        <v>1130101</v>
      </c>
      <c r="T135" s="12" t="s">
        <v>63</v>
      </c>
      <c r="U135" s="13" t="n">
        <v>993.36</v>
      </c>
      <c r="W135" s="13" t="n">
        <v>0</v>
      </c>
      <c r="X135" s="12" t="s">
        <v>232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9878</v>
      </c>
    </row>
    <row r="136" customFormat="false" ht="54.75" hidden="false" customHeight="true" outlineLevel="0" collapsed="false">
      <c r="A136" s="10" t="n">
        <v>1</v>
      </c>
      <c r="B136" s="11" t="n">
        <v>46162</v>
      </c>
      <c r="C136" s="11" t="n">
        <v>46176</v>
      </c>
      <c r="D136" s="10" t="n">
        <v>10009</v>
      </c>
      <c r="E136" s="12" t="s">
        <v>233</v>
      </c>
      <c r="F136" s="10" t="n">
        <v>24</v>
      </c>
      <c r="G136" s="12" t="s">
        <v>57</v>
      </c>
      <c r="H136" s="10" t="n">
        <v>2110101</v>
      </c>
      <c r="I136" s="12" t="s">
        <v>58</v>
      </c>
      <c r="J136" s="10" t="n">
        <v>1127349</v>
      </c>
      <c r="L136" s="10" t="n">
        <v>1404002</v>
      </c>
      <c r="M136" s="12" t="s">
        <v>36</v>
      </c>
      <c r="N136" s="12" t="s">
        <v>60</v>
      </c>
      <c r="P136" s="10" t="n">
        <v>103</v>
      </c>
      <c r="Q136" s="12" t="s">
        <v>61</v>
      </c>
      <c r="R136" s="12" t="s">
        <v>62</v>
      </c>
      <c r="S136" s="10" t="n">
        <v>1130101</v>
      </c>
      <c r="T136" s="12" t="s">
        <v>63</v>
      </c>
      <c r="U136" s="13" t="n">
        <v>1513.19</v>
      </c>
      <c r="W136" s="13" t="n">
        <v>0</v>
      </c>
      <c r="X136" s="12" t="s">
        <v>234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1404002</v>
      </c>
    </row>
    <row r="137" customFormat="false" ht="45.75" hidden="false" customHeight="true" outlineLevel="0" collapsed="false">
      <c r="A137" s="10" t="n">
        <v>1</v>
      </c>
      <c r="B137" s="11" t="n">
        <v>46162</v>
      </c>
      <c r="C137" s="11" t="n">
        <v>46176</v>
      </c>
      <c r="D137" s="10" t="n">
        <v>10009</v>
      </c>
      <c r="E137" s="12" t="s">
        <v>233</v>
      </c>
      <c r="F137" s="10" t="n">
        <v>24</v>
      </c>
      <c r="G137" s="12" t="s">
        <v>57</v>
      </c>
      <c r="H137" s="10" t="n">
        <v>2110101</v>
      </c>
      <c r="I137" s="12" t="s">
        <v>58</v>
      </c>
      <c r="J137" s="10" t="n">
        <v>1127437</v>
      </c>
      <c r="L137" s="10" t="n">
        <v>1404506</v>
      </c>
      <c r="M137" s="12" t="s">
        <v>153</v>
      </c>
      <c r="N137" s="12" t="s">
        <v>60</v>
      </c>
      <c r="P137" s="10" t="n">
        <v>103</v>
      </c>
      <c r="Q137" s="12" t="s">
        <v>61</v>
      </c>
      <c r="R137" s="12" t="s">
        <v>62</v>
      </c>
      <c r="S137" s="10" t="n">
        <v>1130101</v>
      </c>
      <c r="T137" s="12" t="s">
        <v>63</v>
      </c>
      <c r="U137" s="13" t="n">
        <v>2111.21</v>
      </c>
      <c r="W137" s="13" t="n">
        <v>0</v>
      </c>
      <c r="X137" s="12" t="s">
        <v>235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1404506</v>
      </c>
    </row>
    <row r="138" customFormat="false" ht="45.75" hidden="false" customHeight="true" outlineLevel="0" collapsed="false">
      <c r="A138" s="10" t="n">
        <v>1</v>
      </c>
      <c r="B138" s="11" t="n">
        <v>46163</v>
      </c>
      <c r="C138" s="11" t="n">
        <v>46176</v>
      </c>
      <c r="D138" s="10" t="n">
        <v>10012</v>
      </c>
      <c r="E138" s="12" t="s">
        <v>236</v>
      </c>
      <c r="F138" s="10" t="n">
        <v>24</v>
      </c>
      <c r="G138" s="12" t="s">
        <v>57</v>
      </c>
      <c r="H138" s="10" t="n">
        <v>2110101</v>
      </c>
      <c r="I138" s="12" t="s">
        <v>58</v>
      </c>
      <c r="J138" s="10" t="n">
        <v>1131679</v>
      </c>
      <c r="L138" s="10" t="n">
        <v>1952294</v>
      </c>
      <c r="M138" s="12" t="s">
        <v>36</v>
      </c>
      <c r="N138" s="12" t="s">
        <v>60</v>
      </c>
      <c r="P138" s="10" t="n">
        <v>103</v>
      </c>
      <c r="Q138" s="12" t="s">
        <v>61</v>
      </c>
      <c r="R138" s="12" t="s">
        <v>62</v>
      </c>
      <c r="S138" s="10" t="n">
        <v>1130101</v>
      </c>
      <c r="T138" s="12" t="s">
        <v>63</v>
      </c>
      <c r="U138" s="13" t="n">
        <v>2899.4</v>
      </c>
      <c r="W138" s="13" t="n">
        <v>0</v>
      </c>
      <c r="X138" s="12" t="s">
        <v>237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1952294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46176</v>
      </c>
      <c r="D139" s="10" t="n">
        <v>1611</v>
      </c>
      <c r="E139" s="12" t="s">
        <v>238</v>
      </c>
      <c r="F139" s="10" t="n">
        <v>24</v>
      </c>
      <c r="G139" s="12" t="s">
        <v>57</v>
      </c>
      <c r="H139" s="10" t="n">
        <v>2110101</v>
      </c>
      <c r="I139" s="12" t="s">
        <v>58</v>
      </c>
      <c r="J139" s="10" t="n">
        <v>1136494</v>
      </c>
      <c r="L139" s="10" t="n">
        <v>474613</v>
      </c>
      <c r="M139" s="12" t="s">
        <v>59</v>
      </c>
      <c r="N139" s="12" t="s">
        <v>66</v>
      </c>
      <c r="P139" s="10" t="n">
        <v>103</v>
      </c>
      <c r="Q139" s="12" t="s">
        <v>61</v>
      </c>
      <c r="R139" s="12" t="s">
        <v>62</v>
      </c>
      <c r="S139" s="10" t="n">
        <v>1130101</v>
      </c>
      <c r="T139" s="12" t="s">
        <v>63</v>
      </c>
      <c r="U139" s="13" t="n">
        <v>678.54</v>
      </c>
      <c r="W139" s="13" t="n">
        <v>0</v>
      </c>
      <c r="X139" s="12" t="s">
        <v>239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1762196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46176</v>
      </c>
      <c r="D140" s="10" t="n">
        <v>1613</v>
      </c>
      <c r="E140" s="12" t="s">
        <v>240</v>
      </c>
      <c r="F140" s="10" t="n">
        <v>24</v>
      </c>
      <c r="G140" s="12" t="s">
        <v>57</v>
      </c>
      <c r="H140" s="10" t="n">
        <v>2110101</v>
      </c>
      <c r="I140" s="12" t="s">
        <v>58</v>
      </c>
      <c r="J140" s="10" t="n">
        <v>1137710</v>
      </c>
      <c r="L140" s="10" t="n">
        <v>1585743</v>
      </c>
      <c r="M140" s="12" t="s">
        <v>59</v>
      </c>
      <c r="N140" s="12" t="s">
        <v>60</v>
      </c>
      <c r="P140" s="10" t="n">
        <v>103</v>
      </c>
      <c r="Q140" s="12" t="s">
        <v>61</v>
      </c>
      <c r="R140" s="12" t="s">
        <v>62</v>
      </c>
      <c r="S140" s="10" t="n">
        <v>1130101</v>
      </c>
      <c r="T140" s="12" t="s">
        <v>63</v>
      </c>
      <c r="U140" s="13" t="n">
        <v>2305.66</v>
      </c>
      <c r="W140" s="13" t="n">
        <v>0</v>
      </c>
      <c r="X140" s="12" t="s">
        <v>241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1585743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46176</v>
      </c>
      <c r="D141" s="10" t="n">
        <v>1613</v>
      </c>
      <c r="E141" s="12" t="s">
        <v>240</v>
      </c>
      <c r="F141" s="10" t="n">
        <v>24</v>
      </c>
      <c r="G141" s="12" t="s">
        <v>57</v>
      </c>
      <c r="H141" s="10" t="n">
        <v>2110101</v>
      </c>
      <c r="I141" s="12" t="s">
        <v>58</v>
      </c>
      <c r="J141" s="10" t="n">
        <v>1137762</v>
      </c>
      <c r="L141" s="10" t="n">
        <v>1588698</v>
      </c>
      <c r="M141" s="12" t="s">
        <v>59</v>
      </c>
      <c r="N141" s="12" t="s">
        <v>60</v>
      </c>
      <c r="P141" s="10" t="n">
        <v>103</v>
      </c>
      <c r="Q141" s="12" t="s">
        <v>61</v>
      </c>
      <c r="R141" s="12" t="s">
        <v>62</v>
      </c>
      <c r="S141" s="10" t="n">
        <v>1130101</v>
      </c>
      <c r="T141" s="12" t="s">
        <v>63</v>
      </c>
      <c r="U141" s="13" t="n">
        <v>1669.68</v>
      </c>
      <c r="W141" s="13" t="n">
        <v>0</v>
      </c>
      <c r="X141" s="12" t="s">
        <v>242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1588698</v>
      </c>
    </row>
    <row r="142" customFormat="false" ht="27.75" hidden="false" customHeight="true" outlineLevel="0" collapsed="false">
      <c r="A142" s="10" t="n">
        <v>1</v>
      </c>
      <c r="B142" s="11" t="n">
        <v>46170</v>
      </c>
      <c r="C142" s="11" t="n">
        <v>46176</v>
      </c>
      <c r="D142" s="10" t="n">
        <v>1625</v>
      </c>
      <c r="E142" s="12" t="s">
        <v>243</v>
      </c>
      <c r="F142" s="10" t="n">
        <v>24</v>
      </c>
      <c r="G142" s="12" t="s">
        <v>57</v>
      </c>
      <c r="H142" s="10" t="n">
        <v>2110101</v>
      </c>
      <c r="I142" s="12" t="s">
        <v>58</v>
      </c>
      <c r="J142" s="10" t="n">
        <v>1166309</v>
      </c>
      <c r="L142" s="10" t="n">
        <v>14334</v>
      </c>
      <c r="M142" s="12" t="s">
        <v>36</v>
      </c>
      <c r="N142" s="12" t="s">
        <v>60</v>
      </c>
      <c r="P142" s="10" t="n">
        <v>103</v>
      </c>
      <c r="Q142" s="12" t="s">
        <v>61</v>
      </c>
      <c r="R142" s="12" t="s">
        <v>62</v>
      </c>
      <c r="S142" s="10" t="n">
        <v>1130101</v>
      </c>
      <c r="T142" s="12" t="s">
        <v>63</v>
      </c>
      <c r="U142" s="13" t="n">
        <v>3947.2</v>
      </c>
      <c r="W142" s="13" t="n">
        <v>0</v>
      </c>
      <c r="X142" s="12" t="s">
        <v>244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14334</v>
      </c>
    </row>
    <row r="143" customFormat="false" ht="27.75" hidden="false" customHeight="true" outlineLevel="0" collapsed="false">
      <c r="A143" s="10" t="n">
        <v>1</v>
      </c>
      <c r="B143" s="11" t="n">
        <v>46170</v>
      </c>
      <c r="C143" s="11" t="n">
        <v>46176</v>
      </c>
      <c r="D143" s="10" t="n">
        <v>1078</v>
      </c>
      <c r="E143" s="12" t="s">
        <v>81</v>
      </c>
      <c r="F143" s="10" t="n">
        <v>24</v>
      </c>
      <c r="G143" s="12" t="s">
        <v>57</v>
      </c>
      <c r="H143" s="10" t="n">
        <v>2110101</v>
      </c>
      <c r="I143" s="12" t="s">
        <v>58</v>
      </c>
      <c r="J143" s="10" t="n">
        <v>1168251</v>
      </c>
      <c r="L143" s="10" t="n">
        <v>27274</v>
      </c>
      <c r="M143" s="12" t="s">
        <v>36</v>
      </c>
      <c r="N143" s="12" t="s">
        <v>60</v>
      </c>
      <c r="P143" s="10" t="n">
        <v>103</v>
      </c>
      <c r="Q143" s="12" t="s">
        <v>61</v>
      </c>
      <c r="R143" s="12" t="s">
        <v>62</v>
      </c>
      <c r="S143" s="10" t="n">
        <v>1130101</v>
      </c>
      <c r="T143" s="12" t="s">
        <v>63</v>
      </c>
      <c r="U143" s="13" t="n">
        <v>105.47</v>
      </c>
      <c r="W143" s="13" t="n">
        <v>0</v>
      </c>
      <c r="X143" s="12" t="s">
        <v>245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27274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46176</v>
      </c>
      <c r="D144" s="10" t="n">
        <v>1899</v>
      </c>
      <c r="E144" s="12" t="s">
        <v>97</v>
      </c>
      <c r="F144" s="10" t="n">
        <v>24</v>
      </c>
      <c r="G144" s="12" t="s">
        <v>57</v>
      </c>
      <c r="H144" s="10" t="n">
        <v>2110101</v>
      </c>
      <c r="I144" s="12" t="s">
        <v>58</v>
      </c>
      <c r="J144" s="10" t="n">
        <v>1168273</v>
      </c>
      <c r="L144" s="10" t="n">
        <v>638</v>
      </c>
      <c r="M144" s="12" t="s">
        <v>36</v>
      </c>
      <c r="N144" s="12" t="s">
        <v>60</v>
      </c>
      <c r="P144" s="10" t="n">
        <v>103</v>
      </c>
      <c r="Q144" s="12" t="s">
        <v>61</v>
      </c>
      <c r="R144" s="12" t="s">
        <v>62</v>
      </c>
      <c r="S144" s="10" t="n">
        <v>1130101</v>
      </c>
      <c r="T144" s="12" t="s">
        <v>63</v>
      </c>
      <c r="U144" s="13" t="n">
        <v>1120</v>
      </c>
      <c r="W144" s="13" t="n">
        <v>0</v>
      </c>
      <c r="X144" s="12" t="s">
        <v>246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638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46176</v>
      </c>
      <c r="D145" s="10" t="n">
        <v>1123</v>
      </c>
      <c r="E145" s="12" t="s">
        <v>247</v>
      </c>
      <c r="F145" s="10" t="n">
        <v>24</v>
      </c>
      <c r="G145" s="12" t="s">
        <v>57</v>
      </c>
      <c r="H145" s="10" t="n">
        <v>2110101</v>
      </c>
      <c r="I145" s="12" t="s">
        <v>58</v>
      </c>
      <c r="J145" s="10" t="n">
        <v>1168309</v>
      </c>
      <c r="L145" s="10" t="n">
        <v>39894</v>
      </c>
      <c r="M145" s="12" t="s">
        <v>36</v>
      </c>
      <c r="N145" s="12" t="s">
        <v>60</v>
      </c>
      <c r="P145" s="10" t="n">
        <v>103</v>
      </c>
      <c r="Q145" s="12" t="s">
        <v>61</v>
      </c>
      <c r="R145" s="12" t="s">
        <v>62</v>
      </c>
      <c r="S145" s="10" t="n">
        <v>1130101</v>
      </c>
      <c r="T145" s="12" t="s">
        <v>63</v>
      </c>
      <c r="U145" s="13" t="n">
        <v>2300</v>
      </c>
      <c r="W145" s="13" t="n">
        <v>0</v>
      </c>
      <c r="X145" s="12" t="s">
        <v>248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39894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46176</v>
      </c>
      <c r="D146" s="10" t="n">
        <v>1819</v>
      </c>
      <c r="E146" s="12" t="s">
        <v>249</v>
      </c>
      <c r="F146" s="10" t="n">
        <v>24</v>
      </c>
      <c r="G146" s="12" t="s">
        <v>57</v>
      </c>
      <c r="H146" s="10" t="n">
        <v>2110101</v>
      </c>
      <c r="I146" s="12" t="s">
        <v>58</v>
      </c>
      <c r="J146" s="10" t="n">
        <v>1168339</v>
      </c>
      <c r="L146" s="10" t="n">
        <v>15721</v>
      </c>
      <c r="M146" s="12" t="s">
        <v>36</v>
      </c>
      <c r="N146" s="12" t="s">
        <v>60</v>
      </c>
      <c r="P146" s="10" t="n">
        <v>103</v>
      </c>
      <c r="Q146" s="12" t="s">
        <v>61</v>
      </c>
      <c r="R146" s="12" t="s">
        <v>62</v>
      </c>
      <c r="S146" s="10" t="n">
        <v>1130101</v>
      </c>
      <c r="T146" s="12" t="s">
        <v>63</v>
      </c>
      <c r="U146" s="13" t="n">
        <v>304</v>
      </c>
      <c r="W146" s="13" t="n">
        <v>0</v>
      </c>
      <c r="X146" s="12" t="s">
        <v>250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15721</v>
      </c>
    </row>
    <row r="147" customFormat="false" ht="27.75" hidden="false" customHeight="true" outlineLevel="0" collapsed="false">
      <c r="A147" s="10" t="n">
        <v>1</v>
      </c>
      <c r="B147" s="11" t="n">
        <v>46175</v>
      </c>
      <c r="C147" s="11" t="n">
        <v>46176</v>
      </c>
      <c r="D147" s="10" t="n">
        <v>1614</v>
      </c>
      <c r="E147" s="12" t="s">
        <v>89</v>
      </c>
      <c r="F147" s="10" t="n">
        <v>24</v>
      </c>
      <c r="G147" s="12" t="s">
        <v>57</v>
      </c>
      <c r="H147" s="10" t="n">
        <v>2110101</v>
      </c>
      <c r="I147" s="12" t="s">
        <v>58</v>
      </c>
      <c r="J147" s="10" t="n">
        <v>1191273</v>
      </c>
      <c r="L147" s="10" t="n">
        <v>11208</v>
      </c>
      <c r="M147" s="12" t="s">
        <v>36</v>
      </c>
      <c r="N147" s="12" t="s">
        <v>60</v>
      </c>
      <c r="P147" s="10" t="n">
        <v>103</v>
      </c>
      <c r="Q147" s="12" t="s">
        <v>61</v>
      </c>
      <c r="R147" s="12" t="s">
        <v>62</v>
      </c>
      <c r="S147" s="10" t="n">
        <v>1130101</v>
      </c>
      <c r="T147" s="12" t="s">
        <v>63</v>
      </c>
      <c r="U147" s="13" t="n">
        <v>327.84</v>
      </c>
      <c r="W147" s="13" t="n">
        <v>0</v>
      </c>
      <c r="X147" s="12" t="s">
        <v>251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112008</v>
      </c>
    </row>
    <row r="148" customFormat="false" ht="45.75" hidden="false" customHeight="true" outlineLevel="0" collapsed="false">
      <c r="A148" s="10" t="n">
        <v>1</v>
      </c>
      <c r="B148" s="11" t="n">
        <v>46175</v>
      </c>
      <c r="C148" s="11" t="n">
        <v>46176</v>
      </c>
      <c r="D148" s="10" t="n">
        <v>33</v>
      </c>
      <c r="E148" s="12" t="s">
        <v>93</v>
      </c>
      <c r="F148" s="10" t="n">
        <v>34</v>
      </c>
      <c r="G148" s="12" t="s">
        <v>94</v>
      </c>
      <c r="H148" s="10" t="n">
        <v>2110101</v>
      </c>
      <c r="I148" s="12" t="s">
        <v>58</v>
      </c>
      <c r="J148" s="10" t="n">
        <v>1193916</v>
      </c>
      <c r="L148" s="10" t="n">
        <v>5075</v>
      </c>
      <c r="M148" s="12" t="s">
        <v>36</v>
      </c>
      <c r="N148" s="12" t="s">
        <v>60</v>
      </c>
      <c r="P148" s="10" t="n">
        <v>104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1394</v>
      </c>
      <c r="W148" s="13" t="n">
        <v>0</v>
      </c>
      <c r="X148" s="12" t="s">
        <v>252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46175</v>
      </c>
      <c r="C149" s="11" t="n">
        <v>46176</v>
      </c>
      <c r="D149" s="10" t="n">
        <v>1615</v>
      </c>
      <c r="E149" s="12" t="s">
        <v>253</v>
      </c>
      <c r="F149" s="10" t="n">
        <v>34</v>
      </c>
      <c r="G149" s="12" t="s">
        <v>94</v>
      </c>
      <c r="H149" s="10" t="n">
        <v>2110101</v>
      </c>
      <c r="I149" s="12" t="s">
        <v>58</v>
      </c>
      <c r="J149" s="10" t="n">
        <v>1193996</v>
      </c>
      <c r="L149" s="10" t="n">
        <v>14605</v>
      </c>
      <c r="M149" s="12" t="s">
        <v>36</v>
      </c>
      <c r="N149" s="12" t="s">
        <v>60</v>
      </c>
      <c r="P149" s="10" t="n">
        <v>104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400</v>
      </c>
      <c r="W149" s="13" t="n">
        <v>0</v>
      </c>
      <c r="X149" s="12" t="s">
        <v>254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UVA SELECIONAD500G </v>
      </c>
      <c r="AC149" s="1" t="n">
        <v>14605</v>
      </c>
    </row>
    <row r="150" customFormat="false" ht="36.75" hidden="false" customHeight="true" outlineLevel="0" collapsed="false">
      <c r="A150" s="10" t="n">
        <v>1</v>
      </c>
      <c r="B150" s="11" t="n">
        <v>46175</v>
      </c>
      <c r="C150" s="11" t="n">
        <v>46176</v>
      </c>
      <c r="D150" s="10" t="n">
        <v>33</v>
      </c>
      <c r="E150" s="12" t="s">
        <v>93</v>
      </c>
      <c r="F150" s="10" t="n">
        <v>34</v>
      </c>
      <c r="G150" s="12" t="s">
        <v>94</v>
      </c>
      <c r="H150" s="10" t="n">
        <v>2110101</v>
      </c>
      <c r="I150" s="12" t="s">
        <v>58</v>
      </c>
      <c r="J150" s="10" t="n">
        <v>1194018</v>
      </c>
      <c r="L150" s="10" t="n">
        <v>496770</v>
      </c>
      <c r="M150" s="12" t="s">
        <v>36</v>
      </c>
      <c r="N150" s="12" t="s">
        <v>66</v>
      </c>
      <c r="P150" s="10" t="n">
        <v>104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70</v>
      </c>
      <c r="W150" s="13" t="n">
        <v>0</v>
      </c>
      <c r="X150" s="12" t="s">
        <v>255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46176</v>
      </c>
      <c r="C151" s="11" t="n">
        <v>46176</v>
      </c>
      <c r="D151" s="10" t="n">
        <v>1807</v>
      </c>
      <c r="E151" s="12" t="s">
        <v>256</v>
      </c>
      <c r="F151" s="10" t="n">
        <v>24</v>
      </c>
      <c r="G151" s="12" t="s">
        <v>57</v>
      </c>
      <c r="H151" s="10" t="n">
        <v>2110405</v>
      </c>
      <c r="I151" s="12" t="s">
        <v>106</v>
      </c>
      <c r="J151" s="10" t="n">
        <v>1197742</v>
      </c>
      <c r="L151" s="10" t="n">
        <v>526527466</v>
      </c>
      <c r="M151" s="12" t="s">
        <v>36</v>
      </c>
      <c r="N151" s="12" t="s">
        <v>66</v>
      </c>
      <c r="P151" s="10" t="n">
        <v>101</v>
      </c>
      <c r="Q151" s="12" t="s">
        <v>107</v>
      </c>
      <c r="R151" s="12" t="s">
        <v>257</v>
      </c>
      <c r="S151" s="10" t="n">
        <v>1140105</v>
      </c>
      <c r="T151" s="12" t="s">
        <v>258</v>
      </c>
      <c r="U151" s="13" t="n">
        <v>50</v>
      </c>
      <c r="W151" s="13" t="n">
        <v>0</v>
      </c>
      <c r="X151" s="12" t="s">
        <v>259</v>
      </c>
      <c r="Z151" s="1" t="str">
        <f aca="false">IF($T151="","",IFERROR(INDEX('Resumo Grupos'!$AC$3:$AC$200,MATCH($T151,'Resumo Grupos'!$AB$3:$AB$200,0)),"n/d"))</f>
        <v>Impostos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54.75" hidden="false" customHeight="true" outlineLevel="0" collapsed="false">
      <c r="A152" s="10" t="n">
        <v>1</v>
      </c>
      <c r="B152" s="11" t="n">
        <v>46176</v>
      </c>
      <c r="C152" s="11" t="n">
        <v>46176</v>
      </c>
      <c r="D152" s="10" t="n">
        <v>1807</v>
      </c>
      <c r="E152" s="12" t="s">
        <v>256</v>
      </c>
      <c r="F152" s="10" t="n">
        <v>24</v>
      </c>
      <c r="G152" s="12" t="s">
        <v>57</v>
      </c>
      <c r="H152" s="10" t="n">
        <v>2110405</v>
      </c>
      <c r="I152" s="12" t="s">
        <v>106</v>
      </c>
      <c r="J152" s="10" t="n">
        <v>1197753</v>
      </c>
      <c r="L152" s="10" t="n">
        <v>498298</v>
      </c>
      <c r="M152" s="12" t="s">
        <v>36</v>
      </c>
      <c r="N152" s="12" t="s">
        <v>66</v>
      </c>
      <c r="P152" s="10" t="n">
        <v>101</v>
      </c>
      <c r="Q152" s="12" t="s">
        <v>107</v>
      </c>
      <c r="R152" s="12" t="s">
        <v>257</v>
      </c>
      <c r="S152" s="10" t="n">
        <v>1140105</v>
      </c>
      <c r="T152" s="12" t="s">
        <v>258</v>
      </c>
      <c r="U152" s="13" t="n">
        <v>50</v>
      </c>
      <c r="W152" s="13" t="n">
        <v>0</v>
      </c>
      <c r="X152" s="12" t="s">
        <v>260</v>
      </c>
      <c r="Z152" s="1" t="str">
        <f aca="false">IF($T152="","",IFERROR(INDEX('Resumo Grupos'!$AC$3:$AC$200,MATCH($T152,'Resumo Grupos'!$AB$3:$AB$200,0)),"n/d"))</f>
        <v>Impostos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46176</v>
      </c>
      <c r="C153" s="11" t="n">
        <v>46176</v>
      </c>
      <c r="D153" s="10" t="n">
        <v>978</v>
      </c>
      <c r="E153" s="12" t="s">
        <v>118</v>
      </c>
      <c r="F153" s="10" t="n">
        <v>13</v>
      </c>
      <c r="G153" s="12" t="s">
        <v>119</v>
      </c>
      <c r="H153" s="10" t="n">
        <v>2110101</v>
      </c>
      <c r="I153" s="12" t="s">
        <v>58</v>
      </c>
      <c r="J153" s="10" t="n">
        <v>1206718</v>
      </c>
      <c r="L153" s="10" t="n">
        <v>243</v>
      </c>
      <c r="M153" s="12" t="s">
        <v>36</v>
      </c>
      <c r="N153" s="12" t="s">
        <v>60</v>
      </c>
      <c r="P153" s="10" t="n">
        <v>104</v>
      </c>
      <c r="Q153" s="12" t="s">
        <v>38</v>
      </c>
      <c r="R153" s="12" t="s">
        <v>62</v>
      </c>
      <c r="S153" s="10" t="n">
        <v>1130101</v>
      </c>
      <c r="T153" s="12" t="s">
        <v>63</v>
      </c>
      <c r="U153" s="13" t="n">
        <v>370.5</v>
      </c>
      <c r="W153" s="13" t="n">
        <v>0</v>
      </c>
      <c r="X153" s="12" t="s">
        <v>261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DAN GELO CUBO 5 KG</v>
      </c>
      <c r="AC153" s="1" t="n">
        <v>243</v>
      </c>
    </row>
    <row r="154" customFormat="false" ht="45.75" hidden="false" customHeight="true" outlineLevel="0" collapsed="false">
      <c r="A154" s="10" t="n">
        <v>1</v>
      </c>
      <c r="B154" s="11" t="n">
        <v>46176</v>
      </c>
      <c r="C154" s="11" t="n">
        <v>46176</v>
      </c>
      <c r="D154" s="10" t="n">
        <v>1038</v>
      </c>
      <c r="E154" s="12" t="s">
        <v>122</v>
      </c>
      <c r="F154" s="10" t="n">
        <v>13</v>
      </c>
      <c r="G154" s="12" t="s">
        <v>119</v>
      </c>
      <c r="H154" s="10" t="n">
        <v>2110101</v>
      </c>
      <c r="I154" s="12" t="s">
        <v>58</v>
      </c>
      <c r="J154" s="10" t="n">
        <v>1228376</v>
      </c>
      <c r="L154" s="10" t="n">
        <v>5936</v>
      </c>
      <c r="M154" s="12" t="s">
        <v>36</v>
      </c>
      <c r="N154" s="12" t="s">
        <v>60</v>
      </c>
      <c r="P154" s="10" t="n">
        <v>104</v>
      </c>
      <c r="Q154" s="12" t="s">
        <v>38</v>
      </c>
      <c r="R154" s="12" t="s">
        <v>62</v>
      </c>
      <c r="S154" s="10" t="n">
        <v>1130101</v>
      </c>
      <c r="T154" s="12" t="s">
        <v>63</v>
      </c>
      <c r="U154" s="13" t="n">
        <v>720</v>
      </c>
      <c r="W154" s="13" t="n">
        <v>0</v>
      </c>
      <c r="X154" s="12" t="s">
        <v>262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BOLO MIYAZAKI GRANDE</v>
      </c>
      <c r="AC154" s="1" t="n">
        <v>5936</v>
      </c>
    </row>
    <row r="155" customFormat="false" ht="45.75" hidden="false" customHeight="true" outlineLevel="0" collapsed="false">
      <c r="A155" s="10" t="n">
        <v>1</v>
      </c>
      <c r="B155" s="11" t="n">
        <v>46239</v>
      </c>
      <c r="C155" s="11" t="n">
        <v>46176</v>
      </c>
      <c r="D155" s="10" t="n">
        <v>557</v>
      </c>
      <c r="E155" s="12" t="s">
        <v>263</v>
      </c>
      <c r="F155" s="10" t="n">
        <v>34</v>
      </c>
      <c r="G155" s="12" t="s">
        <v>94</v>
      </c>
      <c r="H155" s="10" t="n">
        <v>2110405</v>
      </c>
      <c r="I155" s="12" t="s">
        <v>106</v>
      </c>
      <c r="J155" s="10" t="n">
        <v>1122744</v>
      </c>
      <c r="L155" s="10" t="n">
        <v>469459</v>
      </c>
      <c r="M155" s="12" t="s">
        <v>153</v>
      </c>
      <c r="N155" s="12" t="s">
        <v>66</v>
      </c>
      <c r="P155" s="10" t="n">
        <v>102</v>
      </c>
      <c r="Q155" s="12" t="s">
        <v>125</v>
      </c>
      <c r="R155" s="12" t="s">
        <v>39</v>
      </c>
      <c r="S155" s="10" t="n">
        <v>4210206</v>
      </c>
      <c r="T155" s="12" t="s">
        <v>264</v>
      </c>
      <c r="U155" s="13" t="n">
        <v>258.62</v>
      </c>
      <c r="W155" s="13" t="n">
        <v>0</v>
      </c>
      <c r="X155" s="12" t="s">
        <v>265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46177</v>
      </c>
      <c r="C156" s="11" t="n">
        <v>46177</v>
      </c>
      <c r="D156" s="10" t="n">
        <v>0</v>
      </c>
      <c r="E156" s="12" t="s">
        <v>33</v>
      </c>
      <c r="F156" s="10" t="n">
        <v>17</v>
      </c>
      <c r="G156" s="12" t="s">
        <v>34</v>
      </c>
      <c r="H156" s="10" t="n">
        <v>1110101</v>
      </c>
      <c r="I156" s="12" t="s">
        <v>35</v>
      </c>
      <c r="J156" s="10" t="n">
        <v>1265201</v>
      </c>
      <c r="L156" s="10" t="n">
        <v>1265201</v>
      </c>
      <c r="M156" s="12" t="s">
        <v>36</v>
      </c>
      <c r="N156" s="12" t="s">
        <v>37</v>
      </c>
      <c r="P156" s="10" t="n">
        <v>104</v>
      </c>
      <c r="Q156" s="12" t="s">
        <v>38</v>
      </c>
      <c r="R156" s="12" t="s">
        <v>149</v>
      </c>
      <c r="S156" s="10" t="n">
        <v>1120601</v>
      </c>
      <c r="T156" s="12" t="s">
        <v>150</v>
      </c>
      <c r="U156" s="13" t="n">
        <v>325</v>
      </c>
      <c r="W156" s="13" t="n">
        <v>325</v>
      </c>
      <c r="X156" s="12" t="s">
        <v>212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46177</v>
      </c>
      <c r="C157" s="11" t="n">
        <v>46177</v>
      </c>
      <c r="D157" s="10" t="n">
        <v>0</v>
      </c>
      <c r="E157" s="12" t="s">
        <v>33</v>
      </c>
      <c r="F157" s="10" t="n">
        <v>17</v>
      </c>
      <c r="G157" s="12" t="s">
        <v>34</v>
      </c>
      <c r="H157" s="10" t="n">
        <v>1110101</v>
      </c>
      <c r="I157" s="12" t="s">
        <v>35</v>
      </c>
      <c r="J157" s="10" t="n">
        <v>1274393</v>
      </c>
      <c r="L157" s="10" t="n">
        <v>1274393</v>
      </c>
      <c r="M157" s="12" t="s">
        <v>36</v>
      </c>
      <c r="N157" s="12" t="s">
        <v>37</v>
      </c>
      <c r="P157" s="10" t="n">
        <v>104</v>
      </c>
      <c r="Q157" s="12" t="s">
        <v>38</v>
      </c>
      <c r="R157" s="12" t="s">
        <v>39</v>
      </c>
      <c r="S157" s="10" t="n">
        <v>4210227</v>
      </c>
      <c r="T157" s="12" t="s">
        <v>40</v>
      </c>
      <c r="U157" s="13" t="n">
        <v>170</v>
      </c>
      <c r="W157" s="13" t="n">
        <v>170</v>
      </c>
      <c r="X157" s="12" t="s">
        <v>266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45.75" hidden="false" customHeight="true" outlineLevel="0" collapsed="false">
      <c r="A158" s="10" t="n">
        <v>1</v>
      </c>
      <c r="B158" s="11" t="n">
        <v>46177</v>
      </c>
      <c r="C158" s="11" t="n">
        <v>46177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1274412</v>
      </c>
      <c r="L158" s="10" t="n">
        <v>1274412</v>
      </c>
      <c r="M158" s="12" t="s">
        <v>36</v>
      </c>
      <c r="N158" s="12" t="s">
        <v>37</v>
      </c>
      <c r="P158" s="10" t="n">
        <v>104</v>
      </c>
      <c r="Q158" s="12" t="s">
        <v>38</v>
      </c>
      <c r="R158" s="12" t="s">
        <v>43</v>
      </c>
      <c r="S158" s="10" t="n">
        <v>4210314</v>
      </c>
      <c r="T158" s="12" t="s">
        <v>44</v>
      </c>
      <c r="U158" s="13" t="n">
        <v>90</v>
      </c>
      <c r="W158" s="13" t="n">
        <v>90</v>
      </c>
      <c r="X158" s="12" t="s">
        <v>45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46177</v>
      </c>
      <c r="C159" s="11" t="n">
        <v>46177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1274416</v>
      </c>
      <c r="L159" s="10" t="n">
        <v>1274416</v>
      </c>
      <c r="M159" s="12" t="s">
        <v>36</v>
      </c>
      <c r="N159" s="12" t="s">
        <v>37</v>
      </c>
      <c r="P159" s="10" t="n">
        <v>104</v>
      </c>
      <c r="Q159" s="12" t="s">
        <v>38</v>
      </c>
      <c r="R159" s="12" t="s">
        <v>43</v>
      </c>
      <c r="S159" s="10" t="n">
        <v>4210314</v>
      </c>
      <c r="T159" s="12" t="s">
        <v>44</v>
      </c>
      <c r="U159" s="13" t="n">
        <v>90</v>
      </c>
      <c r="W159" s="13" t="n">
        <v>90</v>
      </c>
      <c r="X159" s="12" t="s">
        <v>267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46177</v>
      </c>
      <c r="C160" s="11" t="n">
        <v>46177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1274419</v>
      </c>
      <c r="L160" s="10" t="n">
        <v>1274419</v>
      </c>
      <c r="M160" s="12" t="s">
        <v>36</v>
      </c>
      <c r="N160" s="12" t="s">
        <v>37</v>
      </c>
      <c r="P160" s="10" t="n">
        <v>104</v>
      </c>
      <c r="Q160" s="12" t="s">
        <v>38</v>
      </c>
      <c r="R160" s="12" t="s">
        <v>43</v>
      </c>
      <c r="S160" s="10" t="n">
        <v>4210314</v>
      </c>
      <c r="T160" s="12" t="s">
        <v>44</v>
      </c>
      <c r="U160" s="13" t="n">
        <v>90</v>
      </c>
      <c r="W160" s="13" t="n">
        <v>90</v>
      </c>
      <c r="X160" s="12" t="s">
        <v>268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27.75" hidden="false" customHeight="true" outlineLevel="0" collapsed="false">
      <c r="A161" s="10" t="n">
        <v>1</v>
      </c>
      <c r="B161" s="11" t="n">
        <v>46177</v>
      </c>
      <c r="C161" s="11" t="n">
        <v>46177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1274421</v>
      </c>
      <c r="L161" s="10" t="n">
        <v>1274421</v>
      </c>
      <c r="M161" s="12" t="s">
        <v>36</v>
      </c>
      <c r="N161" s="12" t="s">
        <v>37</v>
      </c>
      <c r="P161" s="10" t="n">
        <v>104</v>
      </c>
      <c r="Q161" s="12" t="s">
        <v>38</v>
      </c>
      <c r="R161" s="12" t="s">
        <v>43</v>
      </c>
      <c r="S161" s="10" t="n">
        <v>4210314</v>
      </c>
      <c r="T161" s="12" t="s">
        <v>44</v>
      </c>
      <c r="U161" s="13" t="n">
        <v>120</v>
      </c>
      <c r="W161" s="13" t="n">
        <v>120</v>
      </c>
      <c r="X161" s="12" t="s">
        <v>51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27.75" hidden="false" customHeight="true" outlineLevel="0" collapsed="false">
      <c r="A162" s="10" t="n">
        <v>1</v>
      </c>
      <c r="B162" s="11" t="n">
        <v>46177</v>
      </c>
      <c r="C162" s="11" t="n">
        <v>46177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1274422</v>
      </c>
      <c r="L162" s="10" t="n">
        <v>1274422</v>
      </c>
      <c r="M162" s="12" t="s">
        <v>36</v>
      </c>
      <c r="N162" s="12" t="s">
        <v>37</v>
      </c>
      <c r="P162" s="10" t="n">
        <v>104</v>
      </c>
      <c r="Q162" s="12" t="s">
        <v>38</v>
      </c>
      <c r="R162" s="12" t="s">
        <v>43</v>
      </c>
      <c r="S162" s="10" t="n">
        <v>4210309</v>
      </c>
      <c r="T162" s="12" t="s">
        <v>49</v>
      </c>
      <c r="U162" s="13" t="n">
        <v>10</v>
      </c>
      <c r="W162" s="13" t="n">
        <v>10</v>
      </c>
      <c r="X162" s="12" t="s">
        <v>51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27.75" hidden="false" customHeight="true" outlineLevel="0" collapsed="false">
      <c r="A163" s="10" t="n">
        <v>1</v>
      </c>
      <c r="B163" s="11" t="n">
        <v>46177</v>
      </c>
      <c r="C163" s="11" t="n">
        <v>46177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1274429</v>
      </c>
      <c r="L163" s="10" t="n">
        <v>1274429</v>
      </c>
      <c r="M163" s="12" t="s">
        <v>36</v>
      </c>
      <c r="N163" s="12" t="s">
        <v>37</v>
      </c>
      <c r="P163" s="10" t="n">
        <v>104</v>
      </c>
      <c r="Q163" s="12" t="s">
        <v>38</v>
      </c>
      <c r="R163" s="12" t="s">
        <v>43</v>
      </c>
      <c r="S163" s="10" t="n">
        <v>4210316</v>
      </c>
      <c r="T163" s="12" t="s">
        <v>47</v>
      </c>
      <c r="U163" s="13" t="n">
        <v>70</v>
      </c>
      <c r="W163" s="13" t="n">
        <v>70</v>
      </c>
      <c r="X163" s="12" t="s">
        <v>269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36.75" hidden="false" customHeight="true" outlineLevel="0" collapsed="false">
      <c r="A164" s="10" t="n">
        <v>1</v>
      </c>
      <c r="B164" s="11" t="n">
        <v>46177</v>
      </c>
      <c r="C164" s="11" t="n">
        <v>46177</v>
      </c>
      <c r="D164" s="10" t="n">
        <v>0</v>
      </c>
      <c r="E164" s="12" t="s">
        <v>33</v>
      </c>
      <c r="F164" s="10" t="n">
        <v>17</v>
      </c>
      <c r="G164" s="12" t="s">
        <v>34</v>
      </c>
      <c r="H164" s="10" t="n">
        <v>1110101</v>
      </c>
      <c r="I164" s="12" t="s">
        <v>35</v>
      </c>
      <c r="J164" s="10" t="n">
        <v>1274431</v>
      </c>
      <c r="L164" s="10" t="n">
        <v>1274431</v>
      </c>
      <c r="M164" s="12" t="s">
        <v>36</v>
      </c>
      <c r="N164" s="12" t="s">
        <v>37</v>
      </c>
      <c r="P164" s="10" t="n">
        <v>104</v>
      </c>
      <c r="Q164" s="12" t="s">
        <v>38</v>
      </c>
      <c r="R164" s="12" t="s">
        <v>43</v>
      </c>
      <c r="S164" s="10" t="n">
        <v>4210316</v>
      </c>
      <c r="T164" s="12" t="s">
        <v>47</v>
      </c>
      <c r="U164" s="13" t="n">
        <v>70</v>
      </c>
      <c r="W164" s="13" t="n">
        <v>70</v>
      </c>
      <c r="X164" s="12" t="s">
        <v>48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46177</v>
      </c>
      <c r="C165" s="11" t="n">
        <v>46177</v>
      </c>
      <c r="D165" s="10" t="n">
        <v>0</v>
      </c>
      <c r="E165" s="12" t="s">
        <v>33</v>
      </c>
      <c r="F165" s="10" t="n">
        <v>17</v>
      </c>
      <c r="G165" s="12" t="s">
        <v>34</v>
      </c>
      <c r="H165" s="10" t="n">
        <v>1110101</v>
      </c>
      <c r="I165" s="12" t="s">
        <v>35</v>
      </c>
      <c r="J165" s="10" t="n">
        <v>1274434</v>
      </c>
      <c r="L165" s="10" t="n">
        <v>1274434</v>
      </c>
      <c r="M165" s="12" t="s">
        <v>36</v>
      </c>
      <c r="N165" s="12" t="s">
        <v>37</v>
      </c>
      <c r="P165" s="10" t="n">
        <v>104</v>
      </c>
      <c r="Q165" s="12" t="s">
        <v>38</v>
      </c>
      <c r="R165" s="12" t="s">
        <v>43</v>
      </c>
      <c r="S165" s="10" t="n">
        <v>4210309</v>
      </c>
      <c r="T165" s="12" t="s">
        <v>49</v>
      </c>
      <c r="U165" s="13" t="n">
        <v>10</v>
      </c>
      <c r="W165" s="13" t="n">
        <v>10</v>
      </c>
      <c r="X165" s="12" t="s">
        <v>48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46177</v>
      </c>
      <c r="C166" s="11" t="n">
        <v>46177</v>
      </c>
      <c r="D166" s="10" t="n">
        <v>0</v>
      </c>
      <c r="E166" s="12" t="s">
        <v>33</v>
      </c>
      <c r="F166" s="10" t="n">
        <v>17</v>
      </c>
      <c r="G166" s="12" t="s">
        <v>34</v>
      </c>
      <c r="H166" s="10" t="n">
        <v>1110101</v>
      </c>
      <c r="I166" s="12" t="s">
        <v>35</v>
      </c>
      <c r="J166" s="10" t="n">
        <v>1274437</v>
      </c>
      <c r="L166" s="10" t="n">
        <v>1274437</v>
      </c>
      <c r="M166" s="12" t="s">
        <v>36</v>
      </c>
      <c r="N166" s="12" t="s">
        <v>37</v>
      </c>
      <c r="P166" s="10" t="n">
        <v>104</v>
      </c>
      <c r="Q166" s="12" t="s">
        <v>38</v>
      </c>
      <c r="R166" s="12" t="s">
        <v>43</v>
      </c>
      <c r="S166" s="10" t="n">
        <v>4210316</v>
      </c>
      <c r="T166" s="12" t="s">
        <v>47</v>
      </c>
      <c r="U166" s="13" t="n">
        <v>70</v>
      </c>
      <c r="W166" s="13" t="n">
        <v>70</v>
      </c>
      <c r="X166" s="12" t="s">
        <v>270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72.75" hidden="false" customHeight="true" outlineLevel="0" collapsed="false">
      <c r="A167" s="10" t="n">
        <v>1</v>
      </c>
      <c r="B167" s="11" t="n">
        <v>46177</v>
      </c>
      <c r="C167" s="11" t="n">
        <v>46177</v>
      </c>
      <c r="D167" s="10" t="n">
        <v>0</v>
      </c>
      <c r="E167" s="12" t="s">
        <v>33</v>
      </c>
      <c r="F167" s="10" t="n">
        <v>17</v>
      </c>
      <c r="G167" s="12" t="s">
        <v>34</v>
      </c>
      <c r="H167" s="10" t="n">
        <v>1110101</v>
      </c>
      <c r="I167" s="12" t="s">
        <v>35</v>
      </c>
      <c r="J167" s="10" t="n">
        <v>1274440</v>
      </c>
      <c r="L167" s="10" t="n">
        <v>1274440</v>
      </c>
      <c r="M167" s="12" t="s">
        <v>36</v>
      </c>
      <c r="N167" s="12" t="s">
        <v>37</v>
      </c>
      <c r="P167" s="10" t="n">
        <v>104</v>
      </c>
      <c r="Q167" s="12" t="s">
        <v>38</v>
      </c>
      <c r="R167" s="12" t="s">
        <v>43</v>
      </c>
      <c r="S167" s="10" t="n">
        <v>4210314</v>
      </c>
      <c r="T167" s="12" t="s">
        <v>44</v>
      </c>
      <c r="U167" s="13" t="n">
        <v>70</v>
      </c>
      <c r="W167" s="13" t="n">
        <v>70</v>
      </c>
      <c r="X167" s="12" t="s">
        <v>271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72.75" hidden="false" customHeight="true" outlineLevel="0" collapsed="false">
      <c r="A168" s="10" t="n">
        <v>1</v>
      </c>
      <c r="B168" s="11" t="n">
        <v>46109</v>
      </c>
      <c r="C168" s="11" t="n">
        <v>46177</v>
      </c>
      <c r="D168" s="10" t="n">
        <v>957</v>
      </c>
      <c r="E168" s="12" t="s">
        <v>157</v>
      </c>
      <c r="F168" s="10" t="n">
        <v>24</v>
      </c>
      <c r="G168" s="12" t="s">
        <v>57</v>
      </c>
      <c r="H168" s="10" t="n">
        <v>2110101</v>
      </c>
      <c r="I168" s="12" t="s">
        <v>58</v>
      </c>
      <c r="J168" s="10" t="n">
        <v>866324</v>
      </c>
      <c r="L168" s="10" t="n">
        <v>18438</v>
      </c>
      <c r="M168" s="12" t="s">
        <v>272</v>
      </c>
      <c r="N168" s="12" t="s">
        <v>60</v>
      </c>
      <c r="P168" s="10" t="n">
        <v>103</v>
      </c>
      <c r="Q168" s="12" t="s">
        <v>61</v>
      </c>
      <c r="R168" s="12" t="s">
        <v>62</v>
      </c>
      <c r="S168" s="10" t="n">
        <v>1130101</v>
      </c>
      <c r="T168" s="12" t="s">
        <v>63</v>
      </c>
      <c r="U168" s="13" t="n">
        <v>3286.21</v>
      </c>
      <c r="W168" s="13" t="n">
        <v>0</v>
      </c>
      <c r="X168" s="12" t="s">
        <v>273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18438</v>
      </c>
    </row>
    <row r="169" customFormat="false" ht="36.75" hidden="false" customHeight="true" outlineLevel="0" collapsed="false">
      <c r="A169" s="10" t="n">
        <v>1</v>
      </c>
      <c r="B169" s="11" t="n">
        <v>46118</v>
      </c>
      <c r="C169" s="11" t="n">
        <v>46177</v>
      </c>
      <c r="D169" s="10" t="n">
        <v>816</v>
      </c>
      <c r="E169" s="12" t="s">
        <v>274</v>
      </c>
      <c r="F169" s="10" t="n">
        <v>34</v>
      </c>
      <c r="G169" s="12" t="s">
        <v>94</v>
      </c>
      <c r="H169" s="10" t="n">
        <v>2110405</v>
      </c>
      <c r="I169" s="12" t="s">
        <v>106</v>
      </c>
      <c r="J169" s="10" t="n">
        <v>911210</v>
      </c>
      <c r="L169" s="10" t="n">
        <v>388302</v>
      </c>
      <c r="M169" s="12" t="s">
        <v>153</v>
      </c>
      <c r="N169" s="12" t="s">
        <v>66</v>
      </c>
      <c r="P169" s="10" t="n">
        <v>101</v>
      </c>
      <c r="Q169" s="12" t="s">
        <v>107</v>
      </c>
      <c r="R169" s="12" t="s">
        <v>112</v>
      </c>
      <c r="S169" s="10" t="n">
        <v>4220199</v>
      </c>
      <c r="T169" s="12" t="s">
        <v>113</v>
      </c>
      <c r="U169" s="13" t="n">
        <v>2000</v>
      </c>
      <c r="W169" s="13" t="n">
        <v>0</v>
      </c>
      <c r="X169" s="12" t="s">
        <v>275</v>
      </c>
      <c r="Z169" s="1" t="str">
        <f aca="false">IF($T169="","",IFERROR(INDEX('Resumo Grupos'!$AC$3:$AC$200,MATCH($T169,'Resumo Grupos'!$AB$3:$AB$200,0)),"n/d"))</f>
        <v>Pagamentos outros não operacionais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46150</v>
      </c>
      <c r="C170" s="11" t="n">
        <v>46177</v>
      </c>
      <c r="D170" s="10" t="n">
        <v>1921</v>
      </c>
      <c r="E170" s="12" t="s">
        <v>276</v>
      </c>
      <c r="F170" s="10" t="n">
        <v>24</v>
      </c>
      <c r="G170" s="12" t="s">
        <v>57</v>
      </c>
      <c r="H170" s="10" t="n">
        <v>2110101</v>
      </c>
      <c r="I170" s="12" t="s">
        <v>58</v>
      </c>
      <c r="J170" s="10" t="n">
        <v>1065307</v>
      </c>
      <c r="L170" s="10" t="n">
        <v>20661</v>
      </c>
      <c r="M170" s="12" t="s">
        <v>36</v>
      </c>
      <c r="N170" s="12" t="s">
        <v>60</v>
      </c>
      <c r="P170" s="10" t="n">
        <v>103</v>
      </c>
      <c r="Q170" s="12" t="s">
        <v>61</v>
      </c>
      <c r="R170" s="12" t="s">
        <v>62</v>
      </c>
      <c r="S170" s="10" t="n">
        <v>1130101</v>
      </c>
      <c r="T170" s="12" t="s">
        <v>63</v>
      </c>
      <c r="U170" s="13" t="n">
        <v>1086.95</v>
      </c>
      <c r="W170" s="13" t="n">
        <v>0</v>
      </c>
      <c r="X170" s="12" t="s">
        <v>277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20661</v>
      </c>
    </row>
    <row r="171" customFormat="false" ht="36.75" hidden="false" customHeight="true" outlineLevel="0" collapsed="false">
      <c r="A171" s="10" t="n">
        <v>1</v>
      </c>
      <c r="B171" s="11" t="n">
        <v>46156</v>
      </c>
      <c r="C171" s="11" t="n">
        <v>46177</v>
      </c>
      <c r="D171" s="10" t="n">
        <v>1665</v>
      </c>
      <c r="E171" s="12" t="s">
        <v>278</v>
      </c>
      <c r="F171" s="10" t="n">
        <v>24</v>
      </c>
      <c r="G171" s="12" t="s">
        <v>57</v>
      </c>
      <c r="H171" s="10" t="n">
        <v>2110101</v>
      </c>
      <c r="I171" s="12" t="s">
        <v>58</v>
      </c>
      <c r="J171" s="10" t="n">
        <v>1097658</v>
      </c>
      <c r="L171" s="10" t="n">
        <v>130776</v>
      </c>
      <c r="M171" s="12" t="s">
        <v>36</v>
      </c>
      <c r="N171" s="12" t="s">
        <v>60</v>
      </c>
      <c r="P171" s="10" t="n">
        <v>103</v>
      </c>
      <c r="Q171" s="12" t="s">
        <v>61</v>
      </c>
      <c r="R171" s="12" t="s">
        <v>62</v>
      </c>
      <c r="S171" s="10" t="n">
        <v>1130101</v>
      </c>
      <c r="T171" s="12" t="s">
        <v>63</v>
      </c>
      <c r="U171" s="13" t="n">
        <v>751.8</v>
      </c>
      <c r="W171" s="13" t="n">
        <v>0</v>
      </c>
      <c r="X171" s="12" t="s">
        <v>279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130776</v>
      </c>
    </row>
    <row r="172" customFormat="false" ht="45.75" hidden="false" customHeight="true" outlineLevel="0" collapsed="false">
      <c r="A172" s="10" t="n">
        <v>1</v>
      </c>
      <c r="B172" s="11" t="n">
        <v>46158</v>
      </c>
      <c r="C172" s="11" t="n">
        <v>46177</v>
      </c>
      <c r="D172" s="10" t="n">
        <v>1810</v>
      </c>
      <c r="E172" s="12" t="s">
        <v>280</v>
      </c>
      <c r="F172" s="10" t="n">
        <v>24</v>
      </c>
      <c r="G172" s="12" t="s">
        <v>57</v>
      </c>
      <c r="H172" s="10" t="n">
        <v>2110101</v>
      </c>
      <c r="I172" s="12" t="s">
        <v>58</v>
      </c>
      <c r="J172" s="10" t="n">
        <v>1106927</v>
      </c>
      <c r="L172" s="10" t="n">
        <v>81794</v>
      </c>
      <c r="M172" s="12" t="s">
        <v>59</v>
      </c>
      <c r="N172" s="12" t="s">
        <v>60</v>
      </c>
      <c r="P172" s="10" t="n">
        <v>103</v>
      </c>
      <c r="Q172" s="12" t="s">
        <v>61</v>
      </c>
      <c r="R172" s="12" t="s">
        <v>62</v>
      </c>
      <c r="S172" s="10" t="n">
        <v>1130101</v>
      </c>
      <c r="T172" s="12" t="s">
        <v>63</v>
      </c>
      <c r="U172" s="13" t="n">
        <v>1268</v>
      </c>
      <c r="W172" s="13" t="n">
        <v>0</v>
      </c>
      <c r="X172" s="12" t="s">
        <v>281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81794</v>
      </c>
    </row>
    <row r="173" customFormat="false" ht="45.75" hidden="false" customHeight="true" outlineLevel="0" collapsed="false">
      <c r="A173" s="10" t="n">
        <v>1</v>
      </c>
      <c r="B173" s="11" t="n">
        <v>46158</v>
      </c>
      <c r="C173" s="11" t="n">
        <v>46177</v>
      </c>
      <c r="D173" s="10" t="n">
        <v>1624</v>
      </c>
      <c r="E173" s="12" t="s">
        <v>282</v>
      </c>
      <c r="F173" s="10" t="n">
        <v>24</v>
      </c>
      <c r="G173" s="12" t="s">
        <v>57</v>
      </c>
      <c r="H173" s="10" t="n">
        <v>2110101</v>
      </c>
      <c r="I173" s="12" t="s">
        <v>58</v>
      </c>
      <c r="J173" s="10" t="n">
        <v>1107368</v>
      </c>
      <c r="L173" s="10" t="n">
        <v>653787</v>
      </c>
      <c r="M173" s="12" t="s">
        <v>36</v>
      </c>
      <c r="N173" s="12" t="s">
        <v>60</v>
      </c>
      <c r="P173" s="10" t="n">
        <v>103</v>
      </c>
      <c r="Q173" s="12" t="s">
        <v>61</v>
      </c>
      <c r="R173" s="12" t="s">
        <v>62</v>
      </c>
      <c r="S173" s="10" t="n">
        <v>1130101</v>
      </c>
      <c r="T173" s="12" t="s">
        <v>63</v>
      </c>
      <c r="U173" s="13" t="n">
        <v>2249.88</v>
      </c>
      <c r="W173" s="13" t="n">
        <v>0</v>
      </c>
      <c r="X173" s="12" t="s">
        <v>283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653787</v>
      </c>
    </row>
    <row r="174" customFormat="false" ht="63.75" hidden="false" customHeight="true" outlineLevel="0" collapsed="false">
      <c r="A174" s="10" t="n">
        <v>1</v>
      </c>
      <c r="B174" s="11" t="n">
        <v>46161</v>
      </c>
      <c r="C174" s="11" t="n">
        <v>46177</v>
      </c>
      <c r="D174" s="10" t="n">
        <v>1745</v>
      </c>
      <c r="E174" s="12" t="s">
        <v>284</v>
      </c>
      <c r="F174" s="10" t="n">
        <v>24</v>
      </c>
      <c r="G174" s="12" t="s">
        <v>57</v>
      </c>
      <c r="H174" s="10" t="n">
        <v>2110101</v>
      </c>
      <c r="I174" s="12" t="s">
        <v>58</v>
      </c>
      <c r="J174" s="10" t="n">
        <v>1122700</v>
      </c>
      <c r="L174" s="10" t="n">
        <v>341630</v>
      </c>
      <c r="M174" s="12" t="s">
        <v>59</v>
      </c>
      <c r="N174" s="12" t="s">
        <v>60</v>
      </c>
      <c r="P174" s="10" t="n">
        <v>103</v>
      </c>
      <c r="Q174" s="12" t="s">
        <v>61</v>
      </c>
      <c r="R174" s="12" t="s">
        <v>62</v>
      </c>
      <c r="S174" s="10" t="n">
        <v>1130101</v>
      </c>
      <c r="T174" s="12" t="s">
        <v>63</v>
      </c>
      <c r="U174" s="13" t="n">
        <v>2468.02</v>
      </c>
      <c r="W174" s="13" t="n">
        <v>0</v>
      </c>
      <c r="X174" s="12" t="s">
        <v>285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341630</v>
      </c>
    </row>
    <row r="175" customFormat="false" ht="36.75" hidden="false" customHeight="true" outlineLevel="0" collapsed="false">
      <c r="A175" s="10" t="n">
        <v>1</v>
      </c>
      <c r="B175" s="11" t="n">
        <v>46162</v>
      </c>
      <c r="C175" s="11" t="n">
        <v>46177</v>
      </c>
      <c r="D175" s="10" t="n">
        <v>10010</v>
      </c>
      <c r="E175" s="12" t="s">
        <v>286</v>
      </c>
      <c r="F175" s="10" t="n">
        <v>24</v>
      </c>
      <c r="G175" s="12" t="s">
        <v>57</v>
      </c>
      <c r="H175" s="10" t="n">
        <v>2110101</v>
      </c>
      <c r="I175" s="12" t="s">
        <v>58</v>
      </c>
      <c r="J175" s="10" t="n">
        <v>1128055</v>
      </c>
      <c r="L175" s="10" t="n">
        <v>39901</v>
      </c>
      <c r="M175" s="12" t="s">
        <v>36</v>
      </c>
      <c r="N175" s="12" t="s">
        <v>60</v>
      </c>
      <c r="P175" s="10" t="n">
        <v>103</v>
      </c>
      <c r="Q175" s="12" t="s">
        <v>61</v>
      </c>
      <c r="R175" s="12" t="s">
        <v>62</v>
      </c>
      <c r="S175" s="10" t="n">
        <v>1130101</v>
      </c>
      <c r="T175" s="12" t="s">
        <v>63</v>
      </c>
      <c r="U175" s="13" t="n">
        <v>550</v>
      </c>
      <c r="W175" s="13" t="n">
        <v>0</v>
      </c>
      <c r="X175" s="12" t="s">
        <v>287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39901</v>
      </c>
    </row>
    <row r="176" customFormat="false" ht="36.75" hidden="false" customHeight="true" outlineLevel="0" collapsed="false">
      <c r="A176" s="10" t="n">
        <v>1</v>
      </c>
      <c r="B176" s="11" t="n">
        <v>46164</v>
      </c>
      <c r="C176" s="11" t="n">
        <v>46177</v>
      </c>
      <c r="D176" s="10" t="n">
        <v>10019</v>
      </c>
      <c r="E176" s="12" t="s">
        <v>288</v>
      </c>
      <c r="F176" s="10" t="n">
        <v>24</v>
      </c>
      <c r="G176" s="12" t="s">
        <v>57</v>
      </c>
      <c r="H176" s="10" t="n">
        <v>2110101</v>
      </c>
      <c r="I176" s="12" t="s">
        <v>58</v>
      </c>
      <c r="J176" s="10" t="n">
        <v>1135829</v>
      </c>
      <c r="L176" s="10" t="n">
        <v>29520</v>
      </c>
      <c r="M176" s="12" t="s">
        <v>59</v>
      </c>
      <c r="N176" s="12" t="s">
        <v>60</v>
      </c>
      <c r="P176" s="10" t="n">
        <v>103</v>
      </c>
      <c r="Q176" s="12" t="s">
        <v>61</v>
      </c>
      <c r="R176" s="12" t="s">
        <v>62</v>
      </c>
      <c r="S176" s="10" t="n">
        <v>1130101</v>
      </c>
      <c r="T176" s="12" t="s">
        <v>63</v>
      </c>
      <c r="U176" s="13" t="n">
        <v>524.4</v>
      </c>
      <c r="W176" s="13" t="n">
        <v>0</v>
      </c>
      <c r="X176" s="12" t="s">
        <v>289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46177</v>
      </c>
      <c r="D177" s="10" t="n">
        <v>10019</v>
      </c>
      <c r="E177" s="12" t="s">
        <v>288</v>
      </c>
      <c r="F177" s="10" t="n">
        <v>24</v>
      </c>
      <c r="G177" s="12" t="s">
        <v>57</v>
      </c>
      <c r="H177" s="10" t="n">
        <v>2110101</v>
      </c>
      <c r="I177" s="12" t="s">
        <v>58</v>
      </c>
      <c r="J177" s="10" t="n">
        <v>1135842</v>
      </c>
      <c r="L177" s="10" t="n">
        <v>33563</v>
      </c>
      <c r="M177" s="12" t="s">
        <v>59</v>
      </c>
      <c r="N177" s="12" t="s">
        <v>60</v>
      </c>
      <c r="P177" s="10" t="n">
        <v>103</v>
      </c>
      <c r="Q177" s="12" t="s">
        <v>61</v>
      </c>
      <c r="R177" s="12" t="s">
        <v>62</v>
      </c>
      <c r="S177" s="10" t="n">
        <v>1130101</v>
      </c>
      <c r="T177" s="12" t="s">
        <v>63</v>
      </c>
      <c r="U177" s="13" t="n">
        <v>1708.3</v>
      </c>
      <c r="W177" s="13" t="n">
        <v>0</v>
      </c>
      <c r="X177" s="12" t="s">
        <v>290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36.75" hidden="false" customHeight="true" outlineLevel="0" collapsed="false">
      <c r="A178" s="10" t="n">
        <v>1</v>
      </c>
      <c r="B178" s="11" t="n">
        <v>46164</v>
      </c>
      <c r="C178" s="11" t="n">
        <v>46177</v>
      </c>
      <c r="D178" s="10" t="n">
        <v>10002</v>
      </c>
      <c r="E178" s="12" t="s">
        <v>291</v>
      </c>
      <c r="F178" s="10" t="n">
        <v>24</v>
      </c>
      <c r="G178" s="12" t="s">
        <v>57</v>
      </c>
      <c r="H178" s="10" t="n">
        <v>2110101</v>
      </c>
      <c r="I178" s="12" t="s">
        <v>58</v>
      </c>
      <c r="J178" s="10" t="n">
        <v>1135955</v>
      </c>
      <c r="L178" s="10" t="n">
        <v>195283</v>
      </c>
      <c r="M178" s="12" t="s">
        <v>36</v>
      </c>
      <c r="N178" s="12" t="s">
        <v>60</v>
      </c>
      <c r="P178" s="10" t="n">
        <v>103</v>
      </c>
      <c r="Q178" s="12" t="s">
        <v>61</v>
      </c>
      <c r="R178" s="12" t="s">
        <v>62</v>
      </c>
      <c r="S178" s="10" t="n">
        <v>1130101</v>
      </c>
      <c r="T178" s="12" t="s">
        <v>63</v>
      </c>
      <c r="U178" s="13" t="n">
        <v>694.44</v>
      </c>
      <c r="W178" s="13" t="n">
        <v>0</v>
      </c>
      <c r="X178" s="12" t="s">
        <v>292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195283</v>
      </c>
    </row>
    <row r="179" customFormat="false" ht="36.75" hidden="false" customHeight="true" outlineLevel="0" collapsed="false">
      <c r="A179" s="10" t="n">
        <v>1</v>
      </c>
      <c r="B179" s="11" t="n">
        <v>46164</v>
      </c>
      <c r="C179" s="11" t="n">
        <v>46177</v>
      </c>
      <c r="D179" s="10" t="n">
        <v>10002</v>
      </c>
      <c r="E179" s="12" t="s">
        <v>291</v>
      </c>
      <c r="F179" s="10" t="n">
        <v>24</v>
      </c>
      <c r="G179" s="12" t="s">
        <v>57</v>
      </c>
      <c r="H179" s="10" t="n">
        <v>2110101</v>
      </c>
      <c r="I179" s="12" t="s">
        <v>58</v>
      </c>
      <c r="J179" s="10" t="n">
        <v>1136291</v>
      </c>
      <c r="L179" s="10" t="n">
        <v>195282</v>
      </c>
      <c r="M179" s="12" t="s">
        <v>36</v>
      </c>
      <c r="N179" s="12" t="s">
        <v>60</v>
      </c>
      <c r="P179" s="10" t="n">
        <v>103</v>
      </c>
      <c r="Q179" s="12" t="s">
        <v>61</v>
      </c>
      <c r="R179" s="12" t="s">
        <v>62</v>
      </c>
      <c r="S179" s="10" t="n">
        <v>1130101</v>
      </c>
      <c r="T179" s="12" t="s">
        <v>63</v>
      </c>
      <c r="U179" s="13" t="n">
        <v>192.96</v>
      </c>
      <c r="W179" s="13" t="n">
        <v>0</v>
      </c>
      <c r="X179" s="12" t="s">
        <v>293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195282</v>
      </c>
    </row>
    <row r="180" customFormat="false" ht="36.75" hidden="false" customHeight="true" outlineLevel="0" collapsed="false">
      <c r="A180" s="10" t="n">
        <v>1</v>
      </c>
      <c r="B180" s="11" t="n">
        <v>46164</v>
      </c>
      <c r="C180" s="11" t="n">
        <v>46177</v>
      </c>
      <c r="D180" s="10" t="n">
        <v>10074</v>
      </c>
      <c r="E180" s="12" t="s">
        <v>294</v>
      </c>
      <c r="F180" s="10" t="n">
        <v>24</v>
      </c>
      <c r="G180" s="12" t="s">
        <v>57</v>
      </c>
      <c r="H180" s="10" t="n">
        <v>2110101</v>
      </c>
      <c r="I180" s="12" t="s">
        <v>58</v>
      </c>
      <c r="J180" s="10" t="n">
        <v>1137009</v>
      </c>
      <c r="L180" s="10" t="n">
        <v>3026</v>
      </c>
      <c r="M180" s="12" t="s">
        <v>36</v>
      </c>
      <c r="N180" s="12" t="s">
        <v>60</v>
      </c>
      <c r="P180" s="10" t="n">
        <v>103</v>
      </c>
      <c r="Q180" s="12" t="s">
        <v>61</v>
      </c>
      <c r="R180" s="12" t="s">
        <v>62</v>
      </c>
      <c r="S180" s="10" t="n">
        <v>1130101</v>
      </c>
      <c r="T180" s="12" t="s">
        <v>63</v>
      </c>
      <c r="U180" s="13" t="n">
        <v>500</v>
      </c>
      <c r="W180" s="13" t="n">
        <v>0</v>
      </c>
      <c r="X180" s="12" t="s">
        <v>295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3026</v>
      </c>
    </row>
    <row r="181" customFormat="false" ht="36.75" hidden="false" customHeight="true" outlineLevel="0" collapsed="false">
      <c r="A181" s="10" t="n">
        <v>1</v>
      </c>
      <c r="B181" s="11" t="n">
        <v>46164</v>
      </c>
      <c r="C181" s="11" t="n">
        <v>46177</v>
      </c>
      <c r="D181" s="10" t="n">
        <v>1740</v>
      </c>
      <c r="E181" s="12" t="s">
        <v>296</v>
      </c>
      <c r="F181" s="10" t="n">
        <v>24</v>
      </c>
      <c r="G181" s="12" t="s">
        <v>57</v>
      </c>
      <c r="H181" s="10" t="n">
        <v>2110101</v>
      </c>
      <c r="I181" s="12" t="s">
        <v>58</v>
      </c>
      <c r="J181" s="10" t="n">
        <v>1137441</v>
      </c>
      <c r="L181" s="10" t="n">
        <v>1226235</v>
      </c>
      <c r="M181" s="12" t="s">
        <v>36</v>
      </c>
      <c r="N181" s="12" t="s">
        <v>60</v>
      </c>
      <c r="P181" s="10" t="n">
        <v>103</v>
      </c>
      <c r="Q181" s="12" t="s">
        <v>61</v>
      </c>
      <c r="R181" s="12" t="s">
        <v>62</v>
      </c>
      <c r="S181" s="10" t="n">
        <v>1130101</v>
      </c>
      <c r="T181" s="12" t="s">
        <v>63</v>
      </c>
      <c r="U181" s="13" t="n">
        <v>908.9</v>
      </c>
      <c r="W181" s="13" t="n">
        <v>0</v>
      </c>
      <c r="X181" s="12" t="s">
        <v>297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1226235</v>
      </c>
    </row>
    <row r="182" customFormat="false" ht="54.75" hidden="false" customHeight="true" outlineLevel="0" collapsed="false">
      <c r="A182" s="10" t="n">
        <v>1</v>
      </c>
      <c r="B182" s="11" t="n">
        <v>46168</v>
      </c>
      <c r="C182" s="11" t="n">
        <v>46177</v>
      </c>
      <c r="D182" s="10" t="n">
        <v>10020</v>
      </c>
      <c r="E182" s="12" t="s">
        <v>298</v>
      </c>
      <c r="F182" s="10" t="n">
        <v>24</v>
      </c>
      <c r="G182" s="12" t="s">
        <v>57</v>
      </c>
      <c r="H182" s="10" t="n">
        <v>2110101</v>
      </c>
      <c r="I182" s="12" t="s">
        <v>58</v>
      </c>
      <c r="J182" s="10" t="n">
        <v>1156884</v>
      </c>
      <c r="L182" s="10" t="n">
        <v>573</v>
      </c>
      <c r="M182" s="12" t="s">
        <v>59</v>
      </c>
      <c r="N182" s="12" t="s">
        <v>60</v>
      </c>
      <c r="P182" s="10" t="n">
        <v>103</v>
      </c>
      <c r="Q182" s="12" t="s">
        <v>61</v>
      </c>
      <c r="R182" s="12" t="s">
        <v>62</v>
      </c>
      <c r="S182" s="10" t="n">
        <v>1130101</v>
      </c>
      <c r="T182" s="12" t="s">
        <v>63</v>
      </c>
      <c r="U182" s="13" t="n">
        <v>503.26</v>
      </c>
      <c r="W182" s="13" t="n">
        <v>0</v>
      </c>
      <c r="X182" s="12" t="s">
        <v>299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573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46177</v>
      </c>
      <c r="D183" s="10" t="n">
        <v>10078</v>
      </c>
      <c r="E183" s="12" t="s">
        <v>300</v>
      </c>
      <c r="F183" s="10" t="n">
        <v>24</v>
      </c>
      <c r="G183" s="12" t="s">
        <v>57</v>
      </c>
      <c r="H183" s="10" t="n">
        <v>2110101</v>
      </c>
      <c r="I183" s="12" t="s">
        <v>58</v>
      </c>
      <c r="J183" s="10" t="n">
        <v>1157306</v>
      </c>
      <c r="L183" s="10" t="n">
        <v>20</v>
      </c>
      <c r="M183" s="12" t="s">
        <v>59</v>
      </c>
      <c r="N183" s="12" t="s">
        <v>60</v>
      </c>
      <c r="P183" s="10" t="n">
        <v>103</v>
      </c>
      <c r="Q183" s="12" t="s">
        <v>61</v>
      </c>
      <c r="R183" s="12" t="s">
        <v>62</v>
      </c>
      <c r="S183" s="10" t="n">
        <v>1130101</v>
      </c>
      <c r="T183" s="12" t="s">
        <v>63</v>
      </c>
      <c r="U183" s="13" t="n">
        <v>1456.5</v>
      </c>
      <c r="W183" s="13" t="n">
        <v>0</v>
      </c>
      <c r="X183" s="12" t="s">
        <v>301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20</v>
      </c>
    </row>
    <row r="184" customFormat="false" ht="36.75" hidden="false" customHeight="true" outlineLevel="0" collapsed="false">
      <c r="A184" s="10" t="n">
        <v>1</v>
      </c>
      <c r="B184" s="11" t="n">
        <v>46169</v>
      </c>
      <c r="C184" s="11" t="n">
        <v>46177</v>
      </c>
      <c r="D184" s="10" t="n">
        <v>1723</v>
      </c>
      <c r="E184" s="12" t="s">
        <v>302</v>
      </c>
      <c r="F184" s="10" t="n">
        <v>24</v>
      </c>
      <c r="G184" s="12" t="s">
        <v>57</v>
      </c>
      <c r="H184" s="10" t="n">
        <v>2110101</v>
      </c>
      <c r="I184" s="12" t="s">
        <v>58</v>
      </c>
      <c r="J184" s="10" t="n">
        <v>1162928</v>
      </c>
      <c r="L184" s="10" t="n">
        <v>170541</v>
      </c>
      <c r="M184" s="12" t="s">
        <v>36</v>
      </c>
      <c r="N184" s="12" t="s">
        <v>60</v>
      </c>
      <c r="P184" s="10" t="n">
        <v>103</v>
      </c>
      <c r="Q184" s="12" t="s">
        <v>61</v>
      </c>
      <c r="R184" s="12" t="s">
        <v>62</v>
      </c>
      <c r="S184" s="10" t="n">
        <v>1130101</v>
      </c>
      <c r="T184" s="12" t="s">
        <v>63</v>
      </c>
      <c r="U184" s="13" t="n">
        <v>3560.7</v>
      </c>
      <c r="W184" s="13" t="n">
        <v>0</v>
      </c>
      <c r="X184" s="12" t="s">
        <v>303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54.75" hidden="false" customHeight="true" outlineLevel="0" collapsed="false">
      <c r="A185" s="10" t="n">
        <v>1</v>
      </c>
      <c r="B185" s="11" t="n">
        <v>46170</v>
      </c>
      <c r="C185" s="11" t="n">
        <v>46177</v>
      </c>
      <c r="D185" s="10" t="n">
        <v>1778</v>
      </c>
      <c r="E185" s="12" t="s">
        <v>304</v>
      </c>
      <c r="F185" s="10" t="n">
        <v>24</v>
      </c>
      <c r="G185" s="12" t="s">
        <v>57</v>
      </c>
      <c r="H185" s="10" t="n">
        <v>2110405</v>
      </c>
      <c r="I185" s="12" t="s">
        <v>106</v>
      </c>
      <c r="J185" s="10" t="n">
        <v>1166723</v>
      </c>
      <c r="L185" s="10" t="n">
        <v>486445</v>
      </c>
      <c r="M185" s="12" t="s">
        <v>36</v>
      </c>
      <c r="N185" s="12" t="s">
        <v>66</v>
      </c>
      <c r="P185" s="10" t="n">
        <v>101</v>
      </c>
      <c r="Q185" s="12" t="s">
        <v>107</v>
      </c>
      <c r="R185" s="12" t="s">
        <v>39</v>
      </c>
      <c r="S185" s="10" t="n">
        <v>4210207</v>
      </c>
      <c r="T185" s="12" t="s">
        <v>305</v>
      </c>
      <c r="U185" s="13" t="n">
        <v>197.28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36.75" hidden="false" customHeight="true" outlineLevel="0" collapsed="false">
      <c r="A186" s="10" t="n">
        <v>1</v>
      </c>
      <c r="B186" s="11" t="n">
        <v>46170</v>
      </c>
      <c r="C186" s="11" t="n">
        <v>46177</v>
      </c>
      <c r="D186" s="10" t="n">
        <v>1625</v>
      </c>
      <c r="E186" s="12" t="s">
        <v>243</v>
      </c>
      <c r="F186" s="10" t="n">
        <v>24</v>
      </c>
      <c r="G186" s="12" t="s">
        <v>57</v>
      </c>
      <c r="H186" s="10" t="n">
        <v>2110101</v>
      </c>
      <c r="I186" s="12" t="s">
        <v>58</v>
      </c>
      <c r="J186" s="10" t="n">
        <v>1166873</v>
      </c>
      <c r="L186" s="10" t="n">
        <v>14342</v>
      </c>
      <c r="M186" s="12" t="s">
        <v>36</v>
      </c>
      <c r="N186" s="12" t="s">
        <v>60</v>
      </c>
      <c r="P186" s="10" t="n">
        <v>103</v>
      </c>
      <c r="Q186" s="12" t="s">
        <v>61</v>
      </c>
      <c r="R186" s="12" t="s">
        <v>62</v>
      </c>
      <c r="S186" s="10" t="n">
        <v>1130101</v>
      </c>
      <c r="T186" s="12" t="s">
        <v>63</v>
      </c>
      <c r="U186" s="13" t="n">
        <v>5498.4</v>
      </c>
      <c r="W186" s="13" t="n">
        <v>0</v>
      </c>
      <c r="X186" s="12" t="s">
        <v>307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1</v>
      </c>
      <c r="B187" s="11" t="n">
        <v>46170</v>
      </c>
      <c r="C187" s="11" t="n">
        <v>46177</v>
      </c>
      <c r="D187" s="10" t="n">
        <v>1614</v>
      </c>
      <c r="E187" s="12" t="s">
        <v>89</v>
      </c>
      <c r="F187" s="10" t="n">
        <v>24</v>
      </c>
      <c r="G187" s="12" t="s">
        <v>57</v>
      </c>
      <c r="H187" s="10" t="n">
        <v>2110101</v>
      </c>
      <c r="I187" s="12" t="s">
        <v>58</v>
      </c>
      <c r="J187" s="10" t="n">
        <v>1167858</v>
      </c>
      <c r="L187" s="10" t="n">
        <v>11196</v>
      </c>
      <c r="M187" s="12" t="s">
        <v>59</v>
      </c>
      <c r="N187" s="12" t="s">
        <v>60</v>
      </c>
      <c r="P187" s="10" t="n">
        <v>103</v>
      </c>
      <c r="Q187" s="12" t="s">
        <v>61</v>
      </c>
      <c r="R187" s="12" t="s">
        <v>62</v>
      </c>
      <c r="S187" s="10" t="n">
        <v>1130101</v>
      </c>
      <c r="T187" s="12" t="s">
        <v>63</v>
      </c>
      <c r="U187" s="13" t="n">
        <v>358.55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11196</v>
      </c>
    </row>
    <row r="188" customFormat="false" ht="54.75" hidden="false" customHeight="true" outlineLevel="0" collapsed="false">
      <c r="A188" s="10" t="n">
        <v>1</v>
      </c>
      <c r="B188" s="11" t="n">
        <v>46170</v>
      </c>
      <c r="C188" s="11" t="n">
        <v>46177</v>
      </c>
      <c r="D188" s="10" t="n">
        <v>1613</v>
      </c>
      <c r="E188" s="12" t="s">
        <v>240</v>
      </c>
      <c r="F188" s="10" t="n">
        <v>24</v>
      </c>
      <c r="G188" s="12" t="s">
        <v>57</v>
      </c>
      <c r="H188" s="10" t="n">
        <v>2110101</v>
      </c>
      <c r="I188" s="12" t="s">
        <v>58</v>
      </c>
      <c r="J188" s="10" t="n">
        <v>1167896</v>
      </c>
      <c r="L188" s="10" t="n">
        <v>1591095</v>
      </c>
      <c r="M188" s="12" t="s">
        <v>36</v>
      </c>
      <c r="N188" s="12" t="s">
        <v>60</v>
      </c>
      <c r="P188" s="10" t="n">
        <v>103</v>
      </c>
      <c r="Q188" s="12" t="s">
        <v>61</v>
      </c>
      <c r="R188" s="12" t="s">
        <v>62</v>
      </c>
      <c r="S188" s="10" t="n">
        <v>1130101</v>
      </c>
      <c r="T188" s="12" t="s">
        <v>63</v>
      </c>
      <c r="U188" s="13" t="n">
        <v>416.19</v>
      </c>
      <c r="W188" s="13" t="n">
        <v>0</v>
      </c>
      <c r="X188" s="12" t="s">
        <v>309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1591095</v>
      </c>
    </row>
    <row r="189" customFormat="false" ht="54.75" hidden="false" customHeight="true" outlineLevel="0" collapsed="false">
      <c r="A189" s="10" t="n">
        <v>1</v>
      </c>
      <c r="B189" s="11" t="n">
        <v>46170</v>
      </c>
      <c r="C189" s="11" t="n">
        <v>46177</v>
      </c>
      <c r="D189" s="10" t="n">
        <v>1899</v>
      </c>
      <c r="E189" s="12" t="s">
        <v>97</v>
      </c>
      <c r="F189" s="10" t="n">
        <v>24</v>
      </c>
      <c r="G189" s="12" t="s">
        <v>57</v>
      </c>
      <c r="H189" s="10" t="n">
        <v>2110101</v>
      </c>
      <c r="I189" s="12" t="s">
        <v>58</v>
      </c>
      <c r="J189" s="10" t="n">
        <v>1168286</v>
      </c>
      <c r="L189" s="10" t="n">
        <v>639</v>
      </c>
      <c r="M189" s="12" t="s">
        <v>36</v>
      </c>
      <c r="N189" s="12" t="s">
        <v>60</v>
      </c>
      <c r="P189" s="10" t="n">
        <v>103</v>
      </c>
      <c r="Q189" s="12" t="s">
        <v>61</v>
      </c>
      <c r="R189" s="12" t="s">
        <v>62</v>
      </c>
      <c r="S189" s="10" t="n">
        <v>1130101</v>
      </c>
      <c r="T189" s="12" t="s">
        <v>63</v>
      </c>
      <c r="U189" s="13" t="n">
        <v>370.2</v>
      </c>
      <c r="W189" s="13" t="n">
        <v>0</v>
      </c>
      <c r="X189" s="12" t="s">
        <v>310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639</v>
      </c>
    </row>
    <row r="190" customFormat="false" ht="54.75" hidden="false" customHeight="true" outlineLevel="0" collapsed="false">
      <c r="A190" s="10" t="n">
        <v>1</v>
      </c>
      <c r="B190" s="11" t="n">
        <v>46171</v>
      </c>
      <c r="C190" s="11" t="n">
        <v>46177</v>
      </c>
      <c r="D190" s="10" t="n">
        <v>1611</v>
      </c>
      <c r="E190" s="12" t="s">
        <v>238</v>
      </c>
      <c r="F190" s="10" t="n">
        <v>24</v>
      </c>
      <c r="G190" s="12" t="s">
        <v>57</v>
      </c>
      <c r="H190" s="10" t="n">
        <v>2110101</v>
      </c>
      <c r="I190" s="12" t="s">
        <v>58</v>
      </c>
      <c r="J190" s="10" t="n">
        <v>1171433</v>
      </c>
      <c r="L190" s="10" t="n">
        <v>488192</v>
      </c>
      <c r="M190" s="12" t="s">
        <v>36</v>
      </c>
      <c r="N190" s="12" t="s">
        <v>66</v>
      </c>
      <c r="P190" s="10" t="n">
        <v>103</v>
      </c>
      <c r="Q190" s="12" t="s">
        <v>61</v>
      </c>
      <c r="R190" s="12" t="s">
        <v>62</v>
      </c>
      <c r="S190" s="10" t="n">
        <v>1130101</v>
      </c>
      <c r="T190" s="12" t="s">
        <v>63</v>
      </c>
      <c r="U190" s="13" t="n">
        <v>4056.86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46172</v>
      </c>
      <c r="C191" s="11" t="n">
        <v>46177</v>
      </c>
      <c r="D191" s="10" t="n">
        <v>10006</v>
      </c>
      <c r="E191" s="12" t="s">
        <v>312</v>
      </c>
      <c r="F191" s="10" t="n">
        <v>24</v>
      </c>
      <c r="G191" s="12" t="s">
        <v>57</v>
      </c>
      <c r="H191" s="10" t="n">
        <v>2110405</v>
      </c>
      <c r="I191" s="12" t="s">
        <v>106</v>
      </c>
      <c r="J191" s="10" t="n">
        <v>1176209</v>
      </c>
      <c r="L191" s="10" t="n">
        <v>489999</v>
      </c>
      <c r="M191" s="12" t="s">
        <v>36</v>
      </c>
      <c r="N191" s="12" t="s">
        <v>66</v>
      </c>
      <c r="P191" s="10" t="n">
        <v>101</v>
      </c>
      <c r="Q191" s="12" t="s">
        <v>107</v>
      </c>
      <c r="R191" s="12" t="s">
        <v>39</v>
      </c>
      <c r="S191" s="10" t="n">
        <v>4210233</v>
      </c>
      <c r="T191" s="12" t="s">
        <v>313</v>
      </c>
      <c r="U191" s="13" t="n">
        <v>258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1</v>
      </c>
      <c r="B192" s="11" t="n">
        <v>46172</v>
      </c>
      <c r="C192" s="11" t="n">
        <v>46177</v>
      </c>
      <c r="D192" s="10" t="n">
        <v>10006</v>
      </c>
      <c r="E192" s="12" t="s">
        <v>312</v>
      </c>
      <c r="F192" s="10" t="n">
        <v>24</v>
      </c>
      <c r="G192" s="12" t="s">
        <v>57</v>
      </c>
      <c r="H192" s="10" t="n">
        <v>2110405</v>
      </c>
      <c r="I192" s="12" t="s">
        <v>106</v>
      </c>
      <c r="J192" s="10" t="n">
        <v>1176216</v>
      </c>
      <c r="L192" s="10" t="n">
        <v>490002</v>
      </c>
      <c r="M192" s="12" t="s">
        <v>36</v>
      </c>
      <c r="N192" s="12" t="s">
        <v>66</v>
      </c>
      <c r="P192" s="10" t="n">
        <v>101</v>
      </c>
      <c r="Q192" s="12" t="s">
        <v>107</v>
      </c>
      <c r="R192" s="12" t="s">
        <v>112</v>
      </c>
      <c r="S192" s="10" t="n">
        <v>4220199</v>
      </c>
      <c r="T192" s="12" t="s">
        <v>113</v>
      </c>
      <c r="U192" s="13" t="n">
        <v>262.5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Pagamentos outros não operacionais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36.75" hidden="false" customHeight="true" outlineLevel="0" collapsed="false">
      <c r="A193" s="10" t="n">
        <v>1</v>
      </c>
      <c r="B193" s="11" t="n">
        <v>46172</v>
      </c>
      <c r="C193" s="11" t="n">
        <v>46177</v>
      </c>
      <c r="D193" s="10" t="n">
        <v>581</v>
      </c>
      <c r="E193" s="12" t="s">
        <v>316</v>
      </c>
      <c r="F193" s="10" t="n">
        <v>24</v>
      </c>
      <c r="G193" s="12" t="s">
        <v>57</v>
      </c>
      <c r="H193" s="10" t="n">
        <v>2110101</v>
      </c>
      <c r="I193" s="12" t="s">
        <v>58</v>
      </c>
      <c r="J193" s="10" t="n">
        <v>1176274</v>
      </c>
      <c r="L193" s="10" t="n">
        <v>30683</v>
      </c>
      <c r="M193" s="12" t="s">
        <v>36</v>
      </c>
      <c r="N193" s="12" t="s">
        <v>60</v>
      </c>
      <c r="P193" s="10" t="n">
        <v>103</v>
      </c>
      <c r="Q193" s="12" t="s">
        <v>61</v>
      </c>
      <c r="R193" s="12" t="s">
        <v>62</v>
      </c>
      <c r="S193" s="10" t="n">
        <v>1130101</v>
      </c>
      <c r="T193" s="12" t="s">
        <v>63</v>
      </c>
      <c r="U193" s="13" t="n">
        <v>260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30683</v>
      </c>
    </row>
    <row r="194" customFormat="false" ht="36.75" hidden="false" customHeight="true" outlineLevel="0" collapsed="false">
      <c r="A194" s="10" t="n">
        <v>1</v>
      </c>
      <c r="B194" s="11" t="n">
        <v>46172</v>
      </c>
      <c r="C194" s="11" t="n">
        <v>46177</v>
      </c>
      <c r="D194" s="10" t="n">
        <v>1269</v>
      </c>
      <c r="E194" s="12" t="s">
        <v>318</v>
      </c>
      <c r="F194" s="10" t="n">
        <v>24</v>
      </c>
      <c r="G194" s="12" t="s">
        <v>57</v>
      </c>
      <c r="H194" s="10" t="n">
        <v>2110101</v>
      </c>
      <c r="I194" s="12" t="s">
        <v>58</v>
      </c>
      <c r="J194" s="10" t="n">
        <v>1176660</v>
      </c>
      <c r="L194" s="10" t="n">
        <v>714</v>
      </c>
      <c r="M194" s="12" t="s">
        <v>36</v>
      </c>
      <c r="N194" s="12" t="s">
        <v>60</v>
      </c>
      <c r="P194" s="10" t="n">
        <v>103</v>
      </c>
      <c r="Q194" s="12" t="s">
        <v>61</v>
      </c>
      <c r="R194" s="12" t="s">
        <v>62</v>
      </c>
      <c r="S194" s="10" t="n">
        <v>1130101</v>
      </c>
      <c r="T194" s="12" t="s">
        <v>63</v>
      </c>
      <c r="U194" s="13" t="n">
        <v>620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714</v>
      </c>
    </row>
    <row r="195" customFormat="false" ht="36.75" hidden="false" customHeight="true" outlineLevel="0" collapsed="false">
      <c r="A195" s="10" t="n">
        <v>1</v>
      </c>
      <c r="B195" s="11" t="n">
        <v>46172</v>
      </c>
      <c r="C195" s="11" t="n">
        <v>46177</v>
      </c>
      <c r="D195" s="10" t="n">
        <v>1899</v>
      </c>
      <c r="E195" s="12" t="s">
        <v>97</v>
      </c>
      <c r="F195" s="10" t="n">
        <v>24</v>
      </c>
      <c r="G195" s="12" t="s">
        <v>57</v>
      </c>
      <c r="H195" s="10" t="n">
        <v>2110101</v>
      </c>
      <c r="I195" s="12" t="s">
        <v>58</v>
      </c>
      <c r="J195" s="10" t="n">
        <v>1176972</v>
      </c>
      <c r="L195" s="10" t="n">
        <v>640</v>
      </c>
      <c r="M195" s="12" t="s">
        <v>36</v>
      </c>
      <c r="N195" s="12" t="s">
        <v>60</v>
      </c>
      <c r="P195" s="10" t="n">
        <v>103</v>
      </c>
      <c r="Q195" s="12" t="s">
        <v>61</v>
      </c>
      <c r="R195" s="12" t="s">
        <v>62</v>
      </c>
      <c r="S195" s="10" t="n">
        <v>1130101</v>
      </c>
      <c r="T195" s="12" t="s">
        <v>63</v>
      </c>
      <c r="U195" s="13" t="n">
        <v>524.55</v>
      </c>
      <c r="W195" s="13" t="n">
        <v>0</v>
      </c>
      <c r="X195" s="12" t="s">
        <v>320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640</v>
      </c>
    </row>
    <row r="196" customFormat="false" ht="36.75" hidden="false" customHeight="true" outlineLevel="0" collapsed="false">
      <c r="A196" s="10" t="n">
        <v>1</v>
      </c>
      <c r="B196" s="11" t="n">
        <v>46175</v>
      </c>
      <c r="C196" s="11" t="n">
        <v>46177</v>
      </c>
      <c r="D196" s="10" t="n">
        <v>642</v>
      </c>
      <c r="E196" s="12" t="s">
        <v>186</v>
      </c>
      <c r="F196" s="10" t="n">
        <v>24</v>
      </c>
      <c r="G196" s="12" t="s">
        <v>57</v>
      </c>
      <c r="H196" s="10" t="n">
        <v>2110101</v>
      </c>
      <c r="I196" s="12" t="s">
        <v>58</v>
      </c>
      <c r="J196" s="10" t="n">
        <v>1193274</v>
      </c>
      <c r="L196" s="10" t="n">
        <v>482</v>
      </c>
      <c r="M196" s="12" t="s">
        <v>36</v>
      </c>
      <c r="N196" s="12" t="s">
        <v>60</v>
      </c>
      <c r="P196" s="10" t="n">
        <v>103</v>
      </c>
      <c r="Q196" s="12" t="s">
        <v>61</v>
      </c>
      <c r="R196" s="12" t="s">
        <v>62</v>
      </c>
      <c r="S196" s="10" t="n">
        <v>1130101</v>
      </c>
      <c r="T196" s="12" t="s">
        <v>63</v>
      </c>
      <c r="U196" s="13" t="n">
        <v>564</v>
      </c>
      <c r="W196" s="13" t="n">
        <v>0</v>
      </c>
      <c r="X196" s="12" t="s">
        <v>321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BOLO BLOOM 600G</v>
      </c>
      <c r="AC196" s="1" t="n">
        <v>482</v>
      </c>
    </row>
    <row r="197" customFormat="false" ht="45.75" hidden="false" customHeight="true" outlineLevel="0" collapsed="false">
      <c r="A197" s="10" t="n">
        <v>1</v>
      </c>
      <c r="B197" s="11" t="n">
        <v>46178</v>
      </c>
      <c r="C197" s="11" t="n">
        <v>46178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1274471</v>
      </c>
      <c r="L197" s="10" t="n">
        <v>1274471</v>
      </c>
      <c r="M197" s="12" t="s">
        <v>36</v>
      </c>
      <c r="N197" s="12" t="s">
        <v>37</v>
      </c>
      <c r="P197" s="10" t="n">
        <v>104</v>
      </c>
      <c r="Q197" s="12" t="s">
        <v>38</v>
      </c>
      <c r="R197" s="12" t="s">
        <v>43</v>
      </c>
      <c r="S197" s="10" t="n">
        <v>4210316</v>
      </c>
      <c r="T197" s="12" t="s">
        <v>47</v>
      </c>
      <c r="U197" s="13" t="n">
        <v>70</v>
      </c>
      <c r="W197" s="13" t="n">
        <v>70</v>
      </c>
      <c r="X197" s="12" t="s">
        <v>48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54.75" hidden="false" customHeight="true" outlineLevel="0" collapsed="false">
      <c r="A198" s="10" t="n">
        <v>1</v>
      </c>
      <c r="B198" s="11" t="n">
        <v>46178</v>
      </c>
      <c r="C198" s="11" t="n">
        <v>46178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1274475</v>
      </c>
      <c r="L198" s="10" t="n">
        <v>1274475</v>
      </c>
      <c r="M198" s="12" t="s">
        <v>36</v>
      </c>
      <c r="N198" s="12" t="s">
        <v>37</v>
      </c>
      <c r="P198" s="10" t="n">
        <v>104</v>
      </c>
      <c r="Q198" s="12" t="s">
        <v>38</v>
      </c>
      <c r="R198" s="12" t="s">
        <v>43</v>
      </c>
      <c r="S198" s="10" t="n">
        <v>4210314</v>
      </c>
      <c r="T198" s="12" t="s">
        <v>44</v>
      </c>
      <c r="U198" s="13" t="n">
        <v>70</v>
      </c>
      <c r="W198" s="13" t="n">
        <v>70</v>
      </c>
      <c r="X198" s="12" t="s">
        <v>45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36.75" hidden="false" customHeight="true" outlineLevel="0" collapsed="false">
      <c r="A199" s="10" t="n">
        <v>1</v>
      </c>
      <c r="B199" s="11" t="n">
        <v>46178</v>
      </c>
      <c r="C199" s="11" t="n">
        <v>46178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1274479</v>
      </c>
      <c r="L199" s="10" t="n">
        <v>1274479</v>
      </c>
      <c r="M199" s="12" t="s">
        <v>36</v>
      </c>
      <c r="N199" s="12" t="s">
        <v>37</v>
      </c>
      <c r="P199" s="10" t="n">
        <v>104</v>
      </c>
      <c r="Q199" s="12" t="s">
        <v>38</v>
      </c>
      <c r="R199" s="12" t="s">
        <v>62</v>
      </c>
      <c r="S199" s="10" t="n">
        <v>1130101</v>
      </c>
      <c r="T199" s="12" t="s">
        <v>63</v>
      </c>
      <c r="U199" s="13" t="n">
        <v>252</v>
      </c>
      <c r="W199" s="13" t="n">
        <v>252</v>
      </c>
      <c r="X199" s="12" t="s">
        <v>322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91.5" hidden="false" customHeight="true" outlineLevel="0" collapsed="false">
      <c r="A200" s="10" t="n">
        <v>1</v>
      </c>
      <c r="B200" s="11" t="n">
        <v>46178</v>
      </c>
      <c r="C200" s="11" t="n">
        <v>46178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1274532</v>
      </c>
      <c r="L200" s="10" t="n">
        <v>1274532</v>
      </c>
      <c r="M200" s="12" t="s">
        <v>36</v>
      </c>
      <c r="N200" s="12" t="s">
        <v>37</v>
      </c>
      <c r="P200" s="10" t="n">
        <v>104</v>
      </c>
      <c r="Q200" s="12" t="s">
        <v>38</v>
      </c>
      <c r="R200" s="12" t="s">
        <v>43</v>
      </c>
      <c r="S200" s="10" t="n">
        <v>4210314</v>
      </c>
      <c r="T200" s="12" t="s">
        <v>44</v>
      </c>
      <c r="U200" s="13" t="n">
        <v>40</v>
      </c>
      <c r="W200" s="13" t="n">
        <v>40</v>
      </c>
      <c r="X200" s="12" t="s">
        <v>210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46178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1274539</v>
      </c>
      <c r="L201" s="10" t="n">
        <v>1274539</v>
      </c>
      <c r="M201" s="12" t="s">
        <v>36</v>
      </c>
      <c r="N201" s="12" t="s">
        <v>37</v>
      </c>
      <c r="P201" s="10" t="n">
        <v>104</v>
      </c>
      <c r="Q201" s="12" t="s">
        <v>38</v>
      </c>
      <c r="R201" s="12" t="s">
        <v>43</v>
      </c>
      <c r="S201" s="10" t="n">
        <v>4210314</v>
      </c>
      <c r="T201" s="12" t="s">
        <v>44</v>
      </c>
      <c r="U201" s="13" t="n">
        <v>70</v>
      </c>
      <c r="W201" s="13" t="n">
        <v>70</v>
      </c>
      <c r="X201" s="12" t="s">
        <v>207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46178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1289144</v>
      </c>
      <c r="L202" s="10" t="n">
        <v>1289144</v>
      </c>
      <c r="M202" s="12" t="s">
        <v>36</v>
      </c>
      <c r="N202" s="12" t="s">
        <v>37</v>
      </c>
      <c r="P202" s="10" t="n">
        <v>104</v>
      </c>
      <c r="Q202" s="12" t="s">
        <v>38</v>
      </c>
      <c r="R202" s="12" t="s">
        <v>43</v>
      </c>
      <c r="S202" s="10" t="n">
        <v>4210314</v>
      </c>
      <c r="T202" s="12" t="s">
        <v>44</v>
      </c>
      <c r="U202" s="13" t="n">
        <v>70</v>
      </c>
      <c r="W202" s="13" t="n">
        <v>70</v>
      </c>
      <c r="X202" s="12" t="s">
        <v>323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45.75" hidden="false" customHeight="true" outlineLevel="0" collapsed="false">
      <c r="A203" s="10" t="n">
        <v>1</v>
      </c>
      <c r="B203" s="11" t="n">
        <v>46178</v>
      </c>
      <c r="C203" s="11" t="n">
        <v>46178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1289162</v>
      </c>
      <c r="L203" s="10" t="n">
        <v>1289162</v>
      </c>
      <c r="M203" s="12" t="s">
        <v>36</v>
      </c>
      <c r="N203" s="12" t="s">
        <v>37</v>
      </c>
      <c r="P203" s="10" t="n">
        <v>104</v>
      </c>
      <c r="Q203" s="12" t="s">
        <v>38</v>
      </c>
      <c r="R203" s="12" t="s">
        <v>43</v>
      </c>
      <c r="S203" s="10" t="n">
        <v>4210316</v>
      </c>
      <c r="T203" s="12" t="s">
        <v>47</v>
      </c>
      <c r="U203" s="13" t="n">
        <v>70</v>
      </c>
      <c r="W203" s="13" t="n">
        <v>70</v>
      </c>
      <c r="X203" s="12" t="s">
        <v>50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54.75" hidden="false" customHeight="true" outlineLevel="0" collapsed="false">
      <c r="A204" s="10" t="n">
        <v>1</v>
      </c>
      <c r="B204" s="11" t="n">
        <v>46178</v>
      </c>
      <c r="C204" s="11" t="n">
        <v>46178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1289164</v>
      </c>
      <c r="L204" s="10" t="n">
        <v>1289164</v>
      </c>
      <c r="M204" s="12" t="s">
        <v>36</v>
      </c>
      <c r="N204" s="12" t="s">
        <v>37</v>
      </c>
      <c r="P204" s="10" t="n">
        <v>104</v>
      </c>
      <c r="Q204" s="12" t="s">
        <v>38</v>
      </c>
      <c r="R204" s="12" t="s">
        <v>43</v>
      </c>
      <c r="S204" s="10" t="n">
        <v>4210309</v>
      </c>
      <c r="T204" s="12" t="s">
        <v>49</v>
      </c>
      <c r="U204" s="13" t="n">
        <v>10</v>
      </c>
      <c r="W204" s="13" t="n">
        <v>10</v>
      </c>
      <c r="X204" s="12" t="s">
        <v>50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54.75" hidden="false" customHeight="true" outlineLevel="0" collapsed="false">
      <c r="A205" s="10" t="n">
        <v>1</v>
      </c>
      <c r="B205" s="11" t="n">
        <v>46178</v>
      </c>
      <c r="C205" s="11" t="n">
        <v>46178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1289168</v>
      </c>
      <c r="L205" s="10" t="n">
        <v>1289168</v>
      </c>
      <c r="M205" s="12" t="s">
        <v>36</v>
      </c>
      <c r="N205" s="12" t="s">
        <v>37</v>
      </c>
      <c r="P205" s="10" t="n">
        <v>104</v>
      </c>
      <c r="Q205" s="12" t="s">
        <v>38</v>
      </c>
      <c r="R205" s="12" t="s">
        <v>43</v>
      </c>
      <c r="S205" s="10" t="n">
        <v>4210316</v>
      </c>
      <c r="T205" s="12" t="s">
        <v>47</v>
      </c>
      <c r="U205" s="13" t="n">
        <v>60</v>
      </c>
      <c r="W205" s="13" t="n">
        <v>60</v>
      </c>
      <c r="X205" s="12" t="s">
        <v>52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0" t="n">
        <v>1</v>
      </c>
      <c r="B206" s="11" t="n">
        <v>46178</v>
      </c>
      <c r="C206" s="11" t="n">
        <v>46178</v>
      </c>
      <c r="D206" s="10" t="n">
        <v>0</v>
      </c>
      <c r="E206" s="12" t="s">
        <v>33</v>
      </c>
      <c r="F206" s="10" t="n">
        <v>17</v>
      </c>
      <c r="G206" s="12" t="s">
        <v>34</v>
      </c>
      <c r="H206" s="10" t="n">
        <v>1110101</v>
      </c>
      <c r="I206" s="12" t="s">
        <v>35</v>
      </c>
      <c r="J206" s="10" t="n">
        <v>1289172</v>
      </c>
      <c r="L206" s="10" t="n">
        <v>1289172</v>
      </c>
      <c r="M206" s="12" t="s">
        <v>36</v>
      </c>
      <c r="N206" s="12" t="s">
        <v>37</v>
      </c>
      <c r="P206" s="10" t="n">
        <v>104</v>
      </c>
      <c r="Q206" s="12" t="s">
        <v>38</v>
      </c>
      <c r="R206" s="12" t="s">
        <v>43</v>
      </c>
      <c r="S206" s="10" t="n">
        <v>4210316</v>
      </c>
      <c r="T206" s="12" t="s">
        <v>47</v>
      </c>
      <c r="U206" s="13" t="n">
        <v>100</v>
      </c>
      <c r="W206" s="13" t="n">
        <v>100</v>
      </c>
      <c r="X206" s="12" t="s">
        <v>51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46178</v>
      </c>
      <c r="D207" s="10" t="n">
        <v>0</v>
      </c>
      <c r="E207" s="12" t="s">
        <v>33</v>
      </c>
      <c r="F207" s="10" t="n">
        <v>17</v>
      </c>
      <c r="G207" s="12" t="s">
        <v>34</v>
      </c>
      <c r="H207" s="10" t="n">
        <v>1110101</v>
      </c>
      <c r="I207" s="12" t="s">
        <v>35</v>
      </c>
      <c r="J207" s="10" t="n">
        <v>1289174</v>
      </c>
      <c r="L207" s="10" t="n">
        <v>1289174</v>
      </c>
      <c r="M207" s="12" t="s">
        <v>36</v>
      </c>
      <c r="N207" s="12" t="s">
        <v>37</v>
      </c>
      <c r="P207" s="10" t="n">
        <v>104</v>
      </c>
      <c r="Q207" s="12" t="s">
        <v>38</v>
      </c>
      <c r="R207" s="12" t="s">
        <v>43</v>
      </c>
      <c r="S207" s="10" t="n">
        <v>4210309</v>
      </c>
      <c r="T207" s="12" t="s">
        <v>49</v>
      </c>
      <c r="U207" s="13" t="n">
        <v>10</v>
      </c>
      <c r="W207" s="13" t="n">
        <v>10</v>
      </c>
      <c r="X207" s="12" t="s">
        <v>51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46178</v>
      </c>
      <c r="D208" s="10" t="n">
        <v>0</v>
      </c>
      <c r="E208" s="12" t="s">
        <v>33</v>
      </c>
      <c r="F208" s="10" t="n">
        <v>17</v>
      </c>
      <c r="G208" s="12" t="s">
        <v>34</v>
      </c>
      <c r="H208" s="10" t="n">
        <v>1110101</v>
      </c>
      <c r="I208" s="12" t="s">
        <v>35</v>
      </c>
      <c r="J208" s="10" t="n">
        <v>1477721</v>
      </c>
      <c r="L208" s="10" t="n">
        <v>1477721</v>
      </c>
      <c r="M208" s="12" t="s">
        <v>36</v>
      </c>
      <c r="N208" s="12" t="s">
        <v>37</v>
      </c>
      <c r="P208" s="10" t="n">
        <v>104</v>
      </c>
      <c r="Q208" s="12" t="s">
        <v>38</v>
      </c>
      <c r="R208" s="12" t="s">
        <v>149</v>
      </c>
      <c r="S208" s="10" t="n">
        <v>1120601</v>
      </c>
      <c r="T208" s="12" t="s">
        <v>150</v>
      </c>
      <c r="U208" s="13" t="n">
        <v>180</v>
      </c>
      <c r="W208" s="13" t="n">
        <v>180</v>
      </c>
      <c r="X208" s="12" t="s">
        <v>324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BRIGADEIRO CASEIRO</v>
      </c>
      <c r="AC208" s="1" t="n">
        <v>413</v>
      </c>
    </row>
    <row r="209" customFormat="false" ht="36.75" hidden="false" customHeight="true" outlineLevel="0" collapsed="false">
      <c r="A209" s="10" t="n">
        <v>1</v>
      </c>
      <c r="B209" s="11" t="n">
        <v>46112</v>
      </c>
      <c r="C209" s="11" t="n">
        <v>46178</v>
      </c>
      <c r="D209" s="10" t="n">
        <v>17</v>
      </c>
      <c r="E209" s="12" t="s">
        <v>115</v>
      </c>
      <c r="F209" s="10" t="n">
        <v>24</v>
      </c>
      <c r="G209" s="12" t="s">
        <v>57</v>
      </c>
      <c r="H209" s="10" t="n">
        <v>2110405</v>
      </c>
      <c r="I209" s="12" t="s">
        <v>106</v>
      </c>
      <c r="J209" s="10" t="n">
        <v>881704</v>
      </c>
      <c r="L209" s="10" t="n">
        <v>376470</v>
      </c>
      <c r="M209" s="12" t="s">
        <v>59</v>
      </c>
      <c r="N209" s="12" t="s">
        <v>66</v>
      </c>
      <c r="P209" s="10" t="n">
        <v>101</v>
      </c>
      <c r="Q209" s="12" t="s">
        <v>107</v>
      </c>
      <c r="R209" s="12" t="s">
        <v>112</v>
      </c>
      <c r="S209" s="10" t="n">
        <v>4220199</v>
      </c>
      <c r="T209" s="12" t="s">
        <v>113</v>
      </c>
      <c r="U209" s="13" t="n">
        <v>250</v>
      </c>
      <c r="W209" s="13" t="n">
        <v>0</v>
      </c>
      <c r="X209" s="12" t="s">
        <v>325</v>
      </c>
      <c r="Z209" s="1" t="str">
        <f aca="false">IF($T209="","",IFERROR(INDEX('Resumo Grupos'!$AC$3:$AC$200,MATCH($T209,'Resumo Grupos'!$AB$3:$AB$200,0)),"n/d"))</f>
        <v>Pagamentos outros não operacionais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36.75" hidden="false" customHeight="true" outlineLevel="0" collapsed="false">
      <c r="A210" s="10" t="n">
        <v>1</v>
      </c>
      <c r="B210" s="11" t="n">
        <v>46136</v>
      </c>
      <c r="C210" s="11" t="n">
        <v>46178</v>
      </c>
      <c r="D210" s="10" t="n">
        <v>17</v>
      </c>
      <c r="E210" s="12" t="s">
        <v>115</v>
      </c>
      <c r="F210" s="10" t="n">
        <v>24</v>
      </c>
      <c r="G210" s="12" t="s">
        <v>57</v>
      </c>
      <c r="H210" s="10" t="n">
        <v>2110405</v>
      </c>
      <c r="I210" s="12" t="s">
        <v>106</v>
      </c>
      <c r="J210" s="10" t="n">
        <v>998922</v>
      </c>
      <c r="L210" s="10" t="n">
        <v>422001</v>
      </c>
      <c r="M210" s="12" t="s">
        <v>59</v>
      </c>
      <c r="N210" s="12" t="s">
        <v>66</v>
      </c>
      <c r="P210" s="10" t="n">
        <v>101</v>
      </c>
      <c r="Q210" s="12" t="s">
        <v>107</v>
      </c>
      <c r="R210" s="12" t="s">
        <v>112</v>
      </c>
      <c r="S210" s="10" t="n">
        <v>4220199</v>
      </c>
      <c r="T210" s="12" t="s">
        <v>113</v>
      </c>
      <c r="U210" s="13" t="n">
        <v>600.31</v>
      </c>
      <c r="W210" s="13" t="n">
        <v>0</v>
      </c>
      <c r="X210" s="12" t="s">
        <v>326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45.75" hidden="false" customHeight="true" outlineLevel="0" collapsed="false">
      <c r="A211" s="10" t="n">
        <v>1</v>
      </c>
      <c r="B211" s="11" t="n">
        <v>46147</v>
      </c>
      <c r="C211" s="11" t="n">
        <v>46178</v>
      </c>
      <c r="D211" s="10" t="n">
        <v>956</v>
      </c>
      <c r="E211" s="12" t="s">
        <v>327</v>
      </c>
      <c r="F211" s="10" t="n">
        <v>34</v>
      </c>
      <c r="G211" s="12" t="s">
        <v>94</v>
      </c>
      <c r="H211" s="10" t="n">
        <v>2110405</v>
      </c>
      <c r="I211" s="12" t="s">
        <v>106</v>
      </c>
      <c r="J211" s="10" t="n">
        <v>1053484</v>
      </c>
      <c r="L211" s="10" t="n">
        <v>443312</v>
      </c>
      <c r="M211" s="12" t="s">
        <v>36</v>
      </c>
      <c r="N211" s="12" t="s">
        <v>66</v>
      </c>
      <c r="P211" s="10" t="n">
        <v>101</v>
      </c>
      <c r="Q211" s="12" t="s">
        <v>107</v>
      </c>
      <c r="R211" s="12" t="s">
        <v>328</v>
      </c>
      <c r="S211" s="10" t="n">
        <v>4210111</v>
      </c>
      <c r="T211" s="12" t="s">
        <v>329</v>
      </c>
      <c r="U211" s="13" t="n">
        <v>4300</v>
      </c>
      <c r="W211" s="13" t="n">
        <v>0</v>
      </c>
      <c r="X211" s="12" t="s">
        <v>330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45.75" hidden="false" customHeight="true" outlineLevel="0" collapsed="false">
      <c r="A212" s="10" t="n">
        <v>1</v>
      </c>
      <c r="B212" s="11" t="n">
        <v>46147</v>
      </c>
      <c r="C212" s="11" t="n">
        <v>46178</v>
      </c>
      <c r="D212" s="10" t="n">
        <v>1061</v>
      </c>
      <c r="E212" s="12" t="s">
        <v>331</v>
      </c>
      <c r="F212" s="10" t="n">
        <v>34</v>
      </c>
      <c r="G212" s="12" t="s">
        <v>94</v>
      </c>
      <c r="H212" s="10" t="n">
        <v>2110405</v>
      </c>
      <c r="I212" s="12" t="s">
        <v>106</v>
      </c>
      <c r="J212" s="10" t="n">
        <v>1053498</v>
      </c>
      <c r="L212" s="10" t="n">
        <v>443316</v>
      </c>
      <c r="M212" s="12" t="s">
        <v>59</v>
      </c>
      <c r="N212" s="12" t="s">
        <v>66</v>
      </c>
      <c r="P212" s="10" t="n">
        <v>101</v>
      </c>
      <c r="Q212" s="12" t="s">
        <v>107</v>
      </c>
      <c r="R212" s="12" t="s">
        <v>112</v>
      </c>
      <c r="S212" s="10" t="n">
        <v>4220199</v>
      </c>
      <c r="T212" s="12" t="s">
        <v>113</v>
      </c>
      <c r="U212" s="13" t="n">
        <v>1500</v>
      </c>
      <c r="W212" s="13" t="n">
        <v>0</v>
      </c>
      <c r="X212" s="12" t="s">
        <v>332</v>
      </c>
      <c r="Z212" s="1" t="str">
        <f aca="false">IF($T212="","",IFERROR(INDEX('Resumo Grupos'!$AC$3:$AC$200,MATCH($T212,'Resumo Grupos'!$AB$3:$AB$200,0)),"n/d"))</f>
        <v>Pagamentos outros não operacionais</v>
      </c>
      <c r="AA212" s="1" t="str">
        <f aca="false">IF($T212="","",IF(COUNTIF('Resumo Grupos'!$AE$3:$AE$40,$T212)&gt;0,"NAO","SIM"))</f>
        <v>SIM</v>
      </c>
      <c r="AB212" s="1"/>
      <c r="AC212" s="1"/>
    </row>
    <row r="213" customFormat="false" ht="54.75" hidden="false" customHeight="true" outlineLevel="0" collapsed="false">
      <c r="A213" s="10" t="n">
        <v>1</v>
      </c>
      <c r="B213" s="11" t="n">
        <v>46147</v>
      </c>
      <c r="C213" s="11" t="n">
        <v>46178</v>
      </c>
      <c r="D213" s="10" t="n">
        <v>1061</v>
      </c>
      <c r="E213" s="12" t="s">
        <v>331</v>
      </c>
      <c r="F213" s="10" t="n">
        <v>34</v>
      </c>
      <c r="G213" s="12" t="s">
        <v>94</v>
      </c>
      <c r="H213" s="10" t="n">
        <v>2110405</v>
      </c>
      <c r="I213" s="12" t="s">
        <v>106</v>
      </c>
      <c r="J213" s="10" t="n">
        <v>1053523</v>
      </c>
      <c r="L213" s="10" t="n">
        <v>443326</v>
      </c>
      <c r="M213" s="12" t="s">
        <v>36</v>
      </c>
      <c r="N213" s="12" t="s">
        <v>66</v>
      </c>
      <c r="P213" s="10" t="n">
        <v>101</v>
      </c>
      <c r="Q213" s="12" t="s">
        <v>107</v>
      </c>
      <c r="R213" s="12" t="s">
        <v>43</v>
      </c>
      <c r="S213" s="10" t="n">
        <v>4210301</v>
      </c>
      <c r="T213" s="12" t="s">
        <v>333</v>
      </c>
      <c r="U213" s="13" t="n">
        <v>751.12</v>
      </c>
      <c r="W213" s="13" t="n">
        <v>0</v>
      </c>
      <c r="X213" s="12" t="s">
        <v>334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54.75" hidden="false" customHeight="true" outlineLevel="0" collapsed="false">
      <c r="A214" s="10" t="n">
        <v>1</v>
      </c>
      <c r="B214" s="11" t="n">
        <v>46147</v>
      </c>
      <c r="C214" s="11" t="n">
        <v>46178</v>
      </c>
      <c r="D214" s="10" t="n">
        <v>16</v>
      </c>
      <c r="E214" s="12" t="s">
        <v>111</v>
      </c>
      <c r="F214" s="10" t="n">
        <v>34</v>
      </c>
      <c r="G214" s="12" t="s">
        <v>94</v>
      </c>
      <c r="H214" s="10" t="n">
        <v>2110405</v>
      </c>
      <c r="I214" s="12" t="s">
        <v>106</v>
      </c>
      <c r="J214" s="10" t="n">
        <v>1053543</v>
      </c>
      <c r="L214" s="10" t="n">
        <v>443329</v>
      </c>
      <c r="M214" s="12" t="s">
        <v>59</v>
      </c>
      <c r="N214" s="12" t="s">
        <v>66</v>
      </c>
      <c r="P214" s="10" t="n">
        <v>101</v>
      </c>
      <c r="Q214" s="12" t="s">
        <v>107</v>
      </c>
      <c r="R214" s="12" t="s">
        <v>43</v>
      </c>
      <c r="S214" s="10" t="n">
        <v>4210301</v>
      </c>
      <c r="T214" s="12" t="s">
        <v>333</v>
      </c>
      <c r="U214" s="13" t="n">
        <v>500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46149</v>
      </c>
      <c r="C215" s="11" t="n">
        <v>46178</v>
      </c>
      <c r="D215" s="10" t="n">
        <v>1659</v>
      </c>
      <c r="E215" s="12" t="s">
        <v>78</v>
      </c>
      <c r="F215" s="10" t="n">
        <v>24</v>
      </c>
      <c r="G215" s="12" t="s">
        <v>57</v>
      </c>
      <c r="H215" s="10" t="n">
        <v>2110101</v>
      </c>
      <c r="I215" s="12" t="s">
        <v>58</v>
      </c>
      <c r="J215" s="10" t="n">
        <v>1060621</v>
      </c>
      <c r="L215" s="10" t="n">
        <v>869873</v>
      </c>
      <c r="M215" s="12" t="s">
        <v>153</v>
      </c>
      <c r="N215" s="12" t="s">
        <v>60</v>
      </c>
      <c r="P215" s="10" t="n">
        <v>103</v>
      </c>
      <c r="Q215" s="12" t="s">
        <v>61</v>
      </c>
      <c r="R215" s="12" t="s">
        <v>62</v>
      </c>
      <c r="S215" s="10" t="n">
        <v>1130101</v>
      </c>
      <c r="T215" s="12" t="s">
        <v>63</v>
      </c>
      <c r="U215" s="13" t="n">
        <v>460.02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54.75" hidden="false" customHeight="true" outlineLevel="0" collapsed="false">
      <c r="A216" s="10" t="n">
        <v>1</v>
      </c>
      <c r="B216" s="11" t="n">
        <v>46149</v>
      </c>
      <c r="C216" s="11" t="n">
        <v>46178</v>
      </c>
      <c r="D216" s="10" t="n">
        <v>1637</v>
      </c>
      <c r="E216" s="12" t="s">
        <v>68</v>
      </c>
      <c r="F216" s="10" t="n">
        <v>24</v>
      </c>
      <c r="G216" s="12" t="s">
        <v>57</v>
      </c>
      <c r="H216" s="10" t="n">
        <v>2110101</v>
      </c>
      <c r="I216" s="12" t="s">
        <v>58</v>
      </c>
      <c r="J216" s="10" t="n">
        <v>1061383</v>
      </c>
      <c r="L216" s="10" t="n">
        <v>1872667</v>
      </c>
      <c r="M216" s="12" t="s">
        <v>36</v>
      </c>
      <c r="N216" s="12" t="s">
        <v>60</v>
      </c>
      <c r="P216" s="10" t="n">
        <v>103</v>
      </c>
      <c r="Q216" s="12" t="s">
        <v>61</v>
      </c>
      <c r="R216" s="12" t="s">
        <v>62</v>
      </c>
      <c r="S216" s="10" t="n">
        <v>1130101</v>
      </c>
      <c r="T216" s="12" t="s">
        <v>63</v>
      </c>
      <c r="U216" s="13" t="n">
        <v>2269.96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1872667</v>
      </c>
    </row>
    <row r="217" customFormat="false" ht="54.75" hidden="false" customHeight="true" outlineLevel="0" collapsed="false">
      <c r="A217" s="10" t="n">
        <v>1</v>
      </c>
      <c r="B217" s="11" t="n">
        <v>46158</v>
      </c>
      <c r="C217" s="11" t="n">
        <v>46178</v>
      </c>
      <c r="D217" s="10" t="n">
        <v>1195</v>
      </c>
      <c r="E217" s="12" t="s">
        <v>338</v>
      </c>
      <c r="F217" s="10" t="n">
        <v>24</v>
      </c>
      <c r="G217" s="12" t="s">
        <v>57</v>
      </c>
      <c r="H217" s="10" t="n">
        <v>2110405</v>
      </c>
      <c r="I217" s="12" t="s">
        <v>106</v>
      </c>
      <c r="J217" s="10" t="n">
        <v>1107124</v>
      </c>
      <c r="L217" s="10" t="n">
        <v>463324</v>
      </c>
      <c r="M217" s="12" t="s">
        <v>36</v>
      </c>
      <c r="N217" s="12" t="s">
        <v>66</v>
      </c>
      <c r="P217" s="10" t="n">
        <v>101</v>
      </c>
      <c r="Q217" s="12" t="s">
        <v>107</v>
      </c>
      <c r="R217" s="12" t="s">
        <v>43</v>
      </c>
      <c r="S217" s="10" t="n">
        <v>4210311</v>
      </c>
      <c r="T217" s="12" t="s">
        <v>339</v>
      </c>
      <c r="U217" s="13" t="n">
        <v>2802.21</v>
      </c>
      <c r="W217" s="13" t="n">
        <v>0</v>
      </c>
      <c r="X217" s="12" t="s">
        <v>340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54.75" hidden="false" customHeight="true" outlineLevel="0" collapsed="false">
      <c r="A218" s="10" t="n">
        <v>1</v>
      </c>
      <c r="B218" s="11" t="n">
        <v>46158</v>
      </c>
      <c r="C218" s="11" t="n">
        <v>46178</v>
      </c>
      <c r="D218" s="10" t="n">
        <v>1608</v>
      </c>
      <c r="E218" s="12" t="s">
        <v>75</v>
      </c>
      <c r="F218" s="10" t="n">
        <v>24</v>
      </c>
      <c r="G218" s="12" t="s">
        <v>57</v>
      </c>
      <c r="H218" s="10" t="n">
        <v>2110101</v>
      </c>
      <c r="I218" s="12" t="s">
        <v>58</v>
      </c>
      <c r="J218" s="10" t="n">
        <v>1107211</v>
      </c>
      <c r="L218" s="10" t="n">
        <v>1655460</v>
      </c>
      <c r="M218" s="12" t="s">
        <v>36</v>
      </c>
      <c r="N218" s="12" t="s">
        <v>60</v>
      </c>
      <c r="P218" s="10" t="n">
        <v>103</v>
      </c>
      <c r="Q218" s="12" t="s">
        <v>61</v>
      </c>
      <c r="R218" s="12" t="s">
        <v>62</v>
      </c>
      <c r="S218" s="10" t="n">
        <v>1130101</v>
      </c>
      <c r="T218" s="12" t="s">
        <v>63</v>
      </c>
      <c r="U218" s="13" t="n">
        <v>1761.41</v>
      </c>
      <c r="W218" s="13" t="n">
        <v>0</v>
      </c>
      <c r="X218" s="12" t="s">
        <v>341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1655460</v>
      </c>
    </row>
    <row r="219" customFormat="false" ht="36.75" hidden="false" customHeight="true" outlineLevel="0" collapsed="false">
      <c r="A219" s="10" t="n">
        <v>1</v>
      </c>
      <c r="B219" s="11" t="n">
        <v>46161</v>
      </c>
      <c r="C219" s="11" t="n">
        <v>46178</v>
      </c>
      <c r="D219" s="10" t="n">
        <v>1612</v>
      </c>
      <c r="E219" s="12" t="s">
        <v>225</v>
      </c>
      <c r="F219" s="10" t="n">
        <v>24</v>
      </c>
      <c r="G219" s="12" t="s">
        <v>57</v>
      </c>
      <c r="H219" s="10" t="n">
        <v>2110101</v>
      </c>
      <c r="I219" s="12" t="s">
        <v>58</v>
      </c>
      <c r="J219" s="10" t="n">
        <v>1122094</v>
      </c>
      <c r="L219" s="10" t="n">
        <v>2284331</v>
      </c>
      <c r="M219" s="12" t="s">
        <v>59</v>
      </c>
      <c r="N219" s="12" t="s">
        <v>60</v>
      </c>
      <c r="P219" s="10" t="n">
        <v>103</v>
      </c>
      <c r="Q219" s="12" t="s">
        <v>61</v>
      </c>
      <c r="R219" s="12" t="s">
        <v>62</v>
      </c>
      <c r="S219" s="10" t="n">
        <v>1130101</v>
      </c>
      <c r="T219" s="12" t="s">
        <v>63</v>
      </c>
      <c r="U219" s="13" t="n">
        <v>1137.4</v>
      </c>
      <c r="W219" s="13" t="n">
        <v>0</v>
      </c>
      <c r="X219" s="12" t="s">
        <v>342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2284331</v>
      </c>
    </row>
    <row r="220" customFormat="false" ht="63.75" hidden="false" customHeight="true" outlineLevel="0" collapsed="false">
      <c r="A220" s="10" t="n">
        <v>1</v>
      </c>
      <c r="B220" s="11" t="n">
        <v>46164</v>
      </c>
      <c r="C220" s="11" t="n">
        <v>46178</v>
      </c>
      <c r="D220" s="10" t="n">
        <v>1740</v>
      </c>
      <c r="E220" s="12" t="s">
        <v>296</v>
      </c>
      <c r="F220" s="10" t="n">
        <v>24</v>
      </c>
      <c r="G220" s="12" t="s">
        <v>57</v>
      </c>
      <c r="H220" s="10" t="n">
        <v>2110101</v>
      </c>
      <c r="I220" s="12" t="s">
        <v>58</v>
      </c>
      <c r="J220" s="10" t="n">
        <v>1137452</v>
      </c>
      <c r="L220" s="10" t="n">
        <v>1226733</v>
      </c>
      <c r="M220" s="12" t="s">
        <v>36</v>
      </c>
      <c r="N220" s="12" t="s">
        <v>60</v>
      </c>
      <c r="P220" s="10" t="n">
        <v>103</v>
      </c>
      <c r="Q220" s="12" t="s">
        <v>61</v>
      </c>
      <c r="R220" s="12" t="s">
        <v>62</v>
      </c>
      <c r="S220" s="10" t="n">
        <v>1130101</v>
      </c>
      <c r="T220" s="12" t="s">
        <v>63</v>
      </c>
      <c r="U220" s="13" t="n">
        <v>2987.72</v>
      </c>
      <c r="W220" s="13" t="n">
        <v>0</v>
      </c>
      <c r="X220" s="12" t="s">
        <v>343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1226733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46178</v>
      </c>
      <c r="D221" s="10" t="n">
        <v>10033</v>
      </c>
      <c r="E221" s="12" t="s">
        <v>344</v>
      </c>
      <c r="F221" s="10" t="n">
        <v>24</v>
      </c>
      <c r="G221" s="12" t="s">
        <v>57</v>
      </c>
      <c r="H221" s="10" t="n">
        <v>2110101</v>
      </c>
      <c r="I221" s="12" t="s">
        <v>58</v>
      </c>
      <c r="J221" s="10" t="n">
        <v>1137545</v>
      </c>
      <c r="L221" s="10" t="n">
        <v>100830</v>
      </c>
      <c r="M221" s="12" t="s">
        <v>36</v>
      </c>
      <c r="N221" s="12" t="s">
        <v>60</v>
      </c>
      <c r="P221" s="10" t="n">
        <v>103</v>
      </c>
      <c r="Q221" s="12" t="s">
        <v>61</v>
      </c>
      <c r="R221" s="12" t="s">
        <v>62</v>
      </c>
      <c r="S221" s="10" t="n">
        <v>1130101</v>
      </c>
      <c r="T221" s="12" t="s">
        <v>63</v>
      </c>
      <c r="U221" s="13" t="n">
        <v>1358.58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63.75" hidden="false" customHeight="true" outlineLevel="0" collapsed="false">
      <c r="A222" s="10" t="n">
        <v>1</v>
      </c>
      <c r="B222" s="11" t="n">
        <v>46164</v>
      </c>
      <c r="C222" s="11" t="n">
        <v>46178</v>
      </c>
      <c r="D222" s="10" t="n">
        <v>1666</v>
      </c>
      <c r="E222" s="12" t="s">
        <v>56</v>
      </c>
      <c r="F222" s="10" t="n">
        <v>24</v>
      </c>
      <c r="G222" s="12" t="s">
        <v>57</v>
      </c>
      <c r="H222" s="10" t="n">
        <v>2110101</v>
      </c>
      <c r="I222" s="12" t="s">
        <v>58</v>
      </c>
      <c r="J222" s="10" t="n">
        <v>1138081</v>
      </c>
      <c r="L222" s="10" t="n">
        <v>475008</v>
      </c>
      <c r="M222" s="12" t="s">
        <v>36</v>
      </c>
      <c r="N222" s="12" t="s">
        <v>66</v>
      </c>
      <c r="P222" s="10" t="n">
        <v>103</v>
      </c>
      <c r="Q222" s="12" t="s">
        <v>61</v>
      </c>
      <c r="R222" s="12" t="s">
        <v>62</v>
      </c>
      <c r="S222" s="10" t="n">
        <v>1130101</v>
      </c>
      <c r="T222" s="12" t="s">
        <v>63</v>
      </c>
      <c r="U222" s="13" t="n">
        <v>5065.67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560924</v>
      </c>
    </row>
    <row r="223" customFormat="false" ht="63.75" hidden="false" customHeight="true" outlineLevel="0" collapsed="false">
      <c r="A223" s="10" t="n">
        <v>1</v>
      </c>
      <c r="B223" s="11" t="n">
        <v>46164</v>
      </c>
      <c r="C223" s="11" t="n">
        <v>46178</v>
      </c>
      <c r="D223" s="10" t="n">
        <v>1812</v>
      </c>
      <c r="E223" s="12" t="s">
        <v>347</v>
      </c>
      <c r="F223" s="10" t="n">
        <v>24</v>
      </c>
      <c r="G223" s="12" t="s">
        <v>57</v>
      </c>
      <c r="H223" s="10" t="n">
        <v>2110101</v>
      </c>
      <c r="I223" s="12" t="s">
        <v>58</v>
      </c>
      <c r="J223" s="10" t="n">
        <v>1138279</v>
      </c>
      <c r="L223" s="10" t="n">
        <v>2707</v>
      </c>
      <c r="M223" s="12" t="s">
        <v>36</v>
      </c>
      <c r="N223" s="12" t="s">
        <v>60</v>
      </c>
      <c r="P223" s="10" t="n">
        <v>103</v>
      </c>
      <c r="Q223" s="12" t="s">
        <v>61</v>
      </c>
      <c r="R223" s="12" t="s">
        <v>62</v>
      </c>
      <c r="S223" s="10" t="n">
        <v>1130101</v>
      </c>
      <c r="T223" s="12" t="s">
        <v>63</v>
      </c>
      <c r="U223" s="13" t="n">
        <v>1267</v>
      </c>
      <c r="W223" s="13" t="n">
        <v>0</v>
      </c>
      <c r="X223" s="12" t="s">
        <v>348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63.75" hidden="false" customHeight="true" outlineLevel="0" collapsed="false">
      <c r="A224" s="10" t="n">
        <v>1</v>
      </c>
      <c r="B224" s="11" t="n">
        <v>46165</v>
      </c>
      <c r="C224" s="11" t="n">
        <v>46178</v>
      </c>
      <c r="D224" s="10" t="n">
        <v>1270</v>
      </c>
      <c r="E224" s="12" t="s">
        <v>349</v>
      </c>
      <c r="F224" s="10" t="n">
        <v>24</v>
      </c>
      <c r="G224" s="12" t="s">
        <v>57</v>
      </c>
      <c r="H224" s="10" t="n">
        <v>2110101</v>
      </c>
      <c r="I224" s="12" t="s">
        <v>58</v>
      </c>
      <c r="J224" s="10" t="n">
        <v>1142082</v>
      </c>
      <c r="L224" s="10" t="n">
        <v>2426</v>
      </c>
      <c r="M224" s="12" t="s">
        <v>36</v>
      </c>
      <c r="N224" s="12" t="s">
        <v>60</v>
      </c>
      <c r="P224" s="10" t="n">
        <v>103</v>
      </c>
      <c r="Q224" s="12" t="s">
        <v>61</v>
      </c>
      <c r="R224" s="12" t="s">
        <v>62</v>
      </c>
      <c r="S224" s="10" t="n">
        <v>1130101</v>
      </c>
      <c r="T224" s="12" t="s">
        <v>63</v>
      </c>
      <c r="U224" s="13" t="n">
        <v>481.5</v>
      </c>
      <c r="W224" s="13" t="n">
        <v>0</v>
      </c>
      <c r="X224" s="12" t="s">
        <v>350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2426</v>
      </c>
    </row>
    <row r="225" customFormat="false" ht="63.75" hidden="false" customHeight="true" outlineLevel="0" collapsed="false">
      <c r="A225" s="10" t="n">
        <v>1</v>
      </c>
      <c r="B225" s="11" t="n">
        <v>46170</v>
      </c>
      <c r="C225" s="11" t="n">
        <v>46178</v>
      </c>
      <c r="D225" s="10" t="n">
        <v>1621</v>
      </c>
      <c r="E225" s="12" t="s">
        <v>351</v>
      </c>
      <c r="F225" s="10" t="n">
        <v>24</v>
      </c>
      <c r="G225" s="12" t="s">
        <v>57</v>
      </c>
      <c r="H225" s="10" t="n">
        <v>2110101</v>
      </c>
      <c r="I225" s="12" t="s">
        <v>58</v>
      </c>
      <c r="J225" s="10" t="n">
        <v>1168061</v>
      </c>
      <c r="L225" s="10" t="n">
        <v>828802</v>
      </c>
      <c r="M225" s="12" t="s">
        <v>36</v>
      </c>
      <c r="N225" s="12" t="s">
        <v>60</v>
      </c>
      <c r="P225" s="10" t="n">
        <v>103</v>
      </c>
      <c r="Q225" s="12" t="s">
        <v>61</v>
      </c>
      <c r="R225" s="12" t="s">
        <v>62</v>
      </c>
      <c r="S225" s="10" t="n">
        <v>1130101</v>
      </c>
      <c r="T225" s="12" t="s">
        <v>63</v>
      </c>
      <c r="U225" s="13" t="n">
        <v>821.79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828802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46178</v>
      </c>
      <c r="D226" s="10" t="n">
        <v>1621</v>
      </c>
      <c r="E226" s="12" t="s">
        <v>351</v>
      </c>
      <c r="F226" s="10" t="n">
        <v>24</v>
      </c>
      <c r="G226" s="12" t="s">
        <v>57</v>
      </c>
      <c r="H226" s="10" t="n">
        <v>2110101</v>
      </c>
      <c r="I226" s="12" t="s">
        <v>58</v>
      </c>
      <c r="J226" s="10" t="n">
        <v>1168090</v>
      </c>
      <c r="L226" s="10" t="n">
        <v>486906</v>
      </c>
      <c r="M226" s="12" t="s">
        <v>36</v>
      </c>
      <c r="N226" s="12" t="s">
        <v>66</v>
      </c>
      <c r="P226" s="10" t="n">
        <v>103</v>
      </c>
      <c r="Q226" s="12" t="s">
        <v>61</v>
      </c>
      <c r="R226" s="12" t="s">
        <v>62</v>
      </c>
      <c r="S226" s="10" t="n">
        <v>1130101</v>
      </c>
      <c r="T226" s="12" t="s">
        <v>63</v>
      </c>
      <c r="U226" s="13" t="n">
        <v>6321.74</v>
      </c>
      <c r="W226" s="13" t="n">
        <v>0</v>
      </c>
      <c r="X226" s="12" t="s">
        <v>353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828801</v>
      </c>
    </row>
    <row r="227" customFormat="false" ht="54.75" hidden="false" customHeight="true" outlineLevel="0" collapsed="false">
      <c r="A227" s="10" t="n">
        <v>1</v>
      </c>
      <c r="B227" s="11" t="n">
        <v>46170</v>
      </c>
      <c r="C227" s="11" t="n">
        <v>46178</v>
      </c>
      <c r="D227" s="10" t="n">
        <v>1114</v>
      </c>
      <c r="E227" s="12" t="s">
        <v>169</v>
      </c>
      <c r="F227" s="10" t="n">
        <v>24</v>
      </c>
      <c r="G227" s="12" t="s">
        <v>57</v>
      </c>
      <c r="H227" s="10" t="n">
        <v>2110101</v>
      </c>
      <c r="I227" s="12" t="s">
        <v>58</v>
      </c>
      <c r="J227" s="10" t="n">
        <v>1168537</v>
      </c>
      <c r="L227" s="10" t="n">
        <v>36490</v>
      </c>
      <c r="M227" s="12" t="s">
        <v>36</v>
      </c>
      <c r="N227" s="12" t="s">
        <v>60</v>
      </c>
      <c r="P227" s="10" t="n">
        <v>103</v>
      </c>
      <c r="Q227" s="12" t="s">
        <v>61</v>
      </c>
      <c r="R227" s="12" t="s">
        <v>62</v>
      </c>
      <c r="S227" s="10" t="n">
        <v>1130101</v>
      </c>
      <c r="T227" s="12" t="s">
        <v>63</v>
      </c>
      <c r="U227" s="13" t="n">
        <v>4356.89</v>
      </c>
      <c r="W227" s="13" t="n">
        <v>0</v>
      </c>
      <c r="X227" s="12" t="s">
        <v>354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36490</v>
      </c>
    </row>
    <row r="228" customFormat="false" ht="54.75" hidden="false" customHeight="true" outlineLevel="0" collapsed="false">
      <c r="A228" s="10" t="n">
        <v>1</v>
      </c>
      <c r="B228" s="11" t="n">
        <v>46171</v>
      </c>
      <c r="C228" s="11" t="n">
        <v>46178</v>
      </c>
      <c r="D228" s="10" t="n">
        <v>1798</v>
      </c>
      <c r="E228" s="12" t="s">
        <v>355</v>
      </c>
      <c r="F228" s="10" t="n">
        <v>24</v>
      </c>
      <c r="G228" s="12" t="s">
        <v>57</v>
      </c>
      <c r="H228" s="10" t="n">
        <v>2110101</v>
      </c>
      <c r="I228" s="12" t="s">
        <v>58</v>
      </c>
      <c r="J228" s="10" t="n">
        <v>1172634</v>
      </c>
      <c r="L228" s="10" t="n">
        <v>831478</v>
      </c>
      <c r="M228" s="12" t="s">
        <v>36</v>
      </c>
      <c r="N228" s="12" t="s">
        <v>60</v>
      </c>
      <c r="P228" s="10" t="n">
        <v>103</v>
      </c>
      <c r="Q228" s="12" t="s">
        <v>61</v>
      </c>
      <c r="R228" s="12" t="s">
        <v>62</v>
      </c>
      <c r="S228" s="10" t="n">
        <v>1130101</v>
      </c>
      <c r="T228" s="12" t="s">
        <v>63</v>
      </c>
      <c r="U228" s="13" t="n">
        <v>1275</v>
      </c>
      <c r="W228" s="13" t="n">
        <v>0</v>
      </c>
      <c r="X228" s="12" t="s">
        <v>356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831478</v>
      </c>
    </row>
    <row r="229" customFormat="false" ht="54.75" hidden="false" customHeight="true" outlineLevel="0" collapsed="false">
      <c r="A229" s="10" t="n">
        <v>1</v>
      </c>
      <c r="B229" s="11" t="n">
        <v>46172</v>
      </c>
      <c r="C229" s="11" t="n">
        <v>46178</v>
      </c>
      <c r="D229" s="10" t="n">
        <v>754</v>
      </c>
      <c r="E229" s="12" t="s">
        <v>182</v>
      </c>
      <c r="F229" s="10" t="n">
        <v>24</v>
      </c>
      <c r="G229" s="12" t="s">
        <v>57</v>
      </c>
      <c r="H229" s="10" t="n">
        <v>2110101</v>
      </c>
      <c r="I229" s="12" t="s">
        <v>58</v>
      </c>
      <c r="J229" s="10" t="n">
        <v>1176040</v>
      </c>
      <c r="L229" s="10" t="n">
        <v>30722</v>
      </c>
      <c r="M229" s="12" t="s">
        <v>36</v>
      </c>
      <c r="N229" s="12" t="s">
        <v>60</v>
      </c>
      <c r="P229" s="10" t="n">
        <v>103</v>
      </c>
      <c r="Q229" s="12" t="s">
        <v>61</v>
      </c>
      <c r="R229" s="12" t="s">
        <v>62</v>
      </c>
      <c r="S229" s="10" t="n">
        <v>1130101</v>
      </c>
      <c r="T229" s="12" t="s">
        <v>63</v>
      </c>
      <c r="U229" s="13" t="n">
        <v>2642.4</v>
      </c>
      <c r="W229" s="13" t="n">
        <v>0</v>
      </c>
      <c r="X229" s="12" t="s">
        <v>357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30722</v>
      </c>
    </row>
    <row r="230" customFormat="false" ht="36.75" hidden="false" customHeight="true" outlineLevel="0" collapsed="false">
      <c r="A230" s="10" t="n">
        <v>1</v>
      </c>
      <c r="B230" s="11" t="n">
        <v>46172</v>
      </c>
      <c r="C230" s="11" t="n">
        <v>46178</v>
      </c>
      <c r="D230" s="10" t="n">
        <v>1642</v>
      </c>
      <c r="E230" s="12" t="s">
        <v>184</v>
      </c>
      <c r="F230" s="10" t="n">
        <v>24</v>
      </c>
      <c r="G230" s="12" t="s">
        <v>57</v>
      </c>
      <c r="H230" s="10" t="n">
        <v>2110101</v>
      </c>
      <c r="I230" s="12" t="s">
        <v>58</v>
      </c>
      <c r="J230" s="10" t="n">
        <v>1176355</v>
      </c>
      <c r="L230" s="10" t="n">
        <v>1024607</v>
      </c>
      <c r="M230" s="12" t="s">
        <v>36</v>
      </c>
      <c r="N230" s="12" t="s">
        <v>60</v>
      </c>
      <c r="P230" s="10" t="n">
        <v>103</v>
      </c>
      <c r="Q230" s="12" t="s">
        <v>61</v>
      </c>
      <c r="R230" s="12" t="s">
        <v>62</v>
      </c>
      <c r="S230" s="10" t="n">
        <v>1130101</v>
      </c>
      <c r="T230" s="12" t="s">
        <v>63</v>
      </c>
      <c r="U230" s="13" t="n">
        <v>662.7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36.75" hidden="false" customHeight="true" outlineLevel="0" collapsed="false">
      <c r="A231" s="10" t="n">
        <v>1</v>
      </c>
      <c r="B231" s="11" t="n">
        <v>46172</v>
      </c>
      <c r="C231" s="11" t="n">
        <v>46178</v>
      </c>
      <c r="D231" s="10" t="n">
        <v>1286</v>
      </c>
      <c r="E231" s="12" t="s">
        <v>359</v>
      </c>
      <c r="F231" s="10" t="n">
        <v>24</v>
      </c>
      <c r="G231" s="12" t="s">
        <v>57</v>
      </c>
      <c r="H231" s="10" t="n">
        <v>2110101</v>
      </c>
      <c r="I231" s="12" t="s">
        <v>58</v>
      </c>
      <c r="J231" s="10" t="n">
        <v>1176606</v>
      </c>
      <c r="L231" s="10" t="n">
        <v>9986</v>
      </c>
      <c r="M231" s="12" t="s">
        <v>36</v>
      </c>
      <c r="N231" s="12" t="s">
        <v>60</v>
      </c>
      <c r="P231" s="10" t="n">
        <v>103</v>
      </c>
      <c r="Q231" s="12" t="s">
        <v>61</v>
      </c>
      <c r="R231" s="12" t="s">
        <v>62</v>
      </c>
      <c r="S231" s="10" t="n">
        <v>1130101</v>
      </c>
      <c r="T231" s="12" t="s">
        <v>63</v>
      </c>
      <c r="U231" s="13" t="n">
        <v>648</v>
      </c>
      <c r="W231" s="13" t="n">
        <v>0</v>
      </c>
      <c r="X231" s="12" t="s">
        <v>360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9986</v>
      </c>
    </row>
    <row r="232" customFormat="false" ht="63.75" hidden="false" customHeight="true" outlineLevel="0" collapsed="false">
      <c r="A232" s="10" t="n">
        <v>1</v>
      </c>
      <c r="B232" s="11" t="n">
        <v>46172</v>
      </c>
      <c r="C232" s="11" t="n">
        <v>46178</v>
      </c>
      <c r="D232" s="10" t="n">
        <v>1292</v>
      </c>
      <c r="E232" s="12" t="s">
        <v>361</v>
      </c>
      <c r="F232" s="10" t="n">
        <v>24</v>
      </c>
      <c r="G232" s="12" t="s">
        <v>57</v>
      </c>
      <c r="H232" s="10" t="n">
        <v>2110101</v>
      </c>
      <c r="I232" s="12" t="s">
        <v>58</v>
      </c>
      <c r="J232" s="10" t="n">
        <v>1176931</v>
      </c>
      <c r="L232" s="10" t="n">
        <v>3288</v>
      </c>
      <c r="M232" s="12" t="s">
        <v>36</v>
      </c>
      <c r="N232" s="12" t="s">
        <v>60</v>
      </c>
      <c r="P232" s="10" t="n">
        <v>103</v>
      </c>
      <c r="Q232" s="12" t="s">
        <v>61</v>
      </c>
      <c r="R232" s="12" t="s">
        <v>62</v>
      </c>
      <c r="S232" s="10" t="n">
        <v>1130101</v>
      </c>
      <c r="T232" s="12" t="s">
        <v>63</v>
      </c>
      <c r="U232" s="13" t="n">
        <v>1909</v>
      </c>
      <c r="W232" s="13" t="n">
        <v>0</v>
      </c>
      <c r="X232" s="12" t="s">
        <v>362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3288</v>
      </c>
    </row>
    <row r="233" customFormat="false" ht="63.75" hidden="false" customHeight="true" outlineLevel="0" collapsed="false">
      <c r="A233" s="10" t="n">
        <v>1</v>
      </c>
      <c r="B233" s="11" t="n">
        <v>46172</v>
      </c>
      <c r="C233" s="11" t="n">
        <v>46178</v>
      </c>
      <c r="D233" s="10" t="n">
        <v>1328</v>
      </c>
      <c r="E233" s="12" t="s">
        <v>363</v>
      </c>
      <c r="F233" s="10" t="n">
        <v>24</v>
      </c>
      <c r="G233" s="12" t="s">
        <v>57</v>
      </c>
      <c r="H233" s="10" t="n">
        <v>2110101</v>
      </c>
      <c r="I233" s="12" t="s">
        <v>58</v>
      </c>
      <c r="J233" s="10" t="n">
        <v>1176958</v>
      </c>
      <c r="L233" s="10" t="n">
        <v>3591</v>
      </c>
      <c r="M233" s="12" t="s">
        <v>36</v>
      </c>
      <c r="N233" s="12" t="s">
        <v>60</v>
      </c>
      <c r="P233" s="10" t="n">
        <v>103</v>
      </c>
      <c r="Q233" s="12" t="s">
        <v>61</v>
      </c>
      <c r="R233" s="12" t="s">
        <v>62</v>
      </c>
      <c r="S233" s="10" t="n">
        <v>1130101</v>
      </c>
      <c r="T233" s="12" t="s">
        <v>63</v>
      </c>
      <c r="U233" s="13" t="n">
        <v>190.8</v>
      </c>
      <c r="W233" s="13" t="n">
        <v>0</v>
      </c>
      <c r="X233" s="12" t="s">
        <v>364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3591</v>
      </c>
    </row>
    <row r="234" customFormat="false" ht="36.75" hidden="false" customHeight="true" outlineLevel="0" collapsed="false">
      <c r="A234" s="10" t="n">
        <v>1</v>
      </c>
      <c r="B234" s="11" t="n">
        <v>46174</v>
      </c>
      <c r="C234" s="11" t="n">
        <v>46178</v>
      </c>
      <c r="D234" s="10" t="n">
        <v>794</v>
      </c>
      <c r="E234" s="12" t="s">
        <v>365</v>
      </c>
      <c r="F234" s="10" t="n">
        <v>24</v>
      </c>
      <c r="G234" s="12" t="s">
        <v>57</v>
      </c>
      <c r="H234" s="10" t="n">
        <v>2110102</v>
      </c>
      <c r="I234" s="12" t="s">
        <v>83</v>
      </c>
      <c r="J234" s="10" t="n">
        <v>1187889</v>
      </c>
      <c r="L234" s="10" t="n">
        <v>7906</v>
      </c>
      <c r="M234" s="12" t="s">
        <v>36</v>
      </c>
      <c r="N234" s="12" t="s">
        <v>60</v>
      </c>
      <c r="P234" s="10" t="n">
        <v>103</v>
      </c>
      <c r="Q234" s="12" t="s">
        <v>61</v>
      </c>
      <c r="R234" s="12" t="s">
        <v>39</v>
      </c>
      <c r="S234" s="10" t="n">
        <v>4210204</v>
      </c>
      <c r="T234" s="12" t="s">
        <v>84</v>
      </c>
      <c r="U234" s="13" t="n">
        <v>2710</v>
      </c>
      <c r="W234" s="13" t="n">
        <v>0</v>
      </c>
      <c r="X234" s="12" t="s">
        <v>366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FILME PVC 380X8X1000</v>
      </c>
      <c r="AC234" s="1" t="n">
        <v>7906</v>
      </c>
    </row>
    <row r="235" customFormat="false" ht="63.75" hidden="false" customHeight="true" outlineLevel="0" collapsed="false">
      <c r="A235" s="10" t="n">
        <v>1</v>
      </c>
      <c r="B235" s="11" t="n">
        <v>46175</v>
      </c>
      <c r="C235" s="11" t="n">
        <v>46178</v>
      </c>
      <c r="D235" s="10" t="n">
        <v>1899</v>
      </c>
      <c r="E235" s="12" t="s">
        <v>97</v>
      </c>
      <c r="F235" s="10" t="n">
        <v>24</v>
      </c>
      <c r="G235" s="12" t="s">
        <v>57</v>
      </c>
      <c r="H235" s="10" t="n">
        <v>2110101</v>
      </c>
      <c r="I235" s="12" t="s">
        <v>58</v>
      </c>
      <c r="J235" s="10" t="n">
        <v>1191285</v>
      </c>
      <c r="L235" s="10" t="n">
        <v>642</v>
      </c>
      <c r="M235" s="12" t="s">
        <v>36</v>
      </c>
      <c r="N235" s="12" t="s">
        <v>60</v>
      </c>
      <c r="P235" s="10" t="n">
        <v>103</v>
      </c>
      <c r="Q235" s="12" t="s">
        <v>61</v>
      </c>
      <c r="R235" s="12" t="s">
        <v>62</v>
      </c>
      <c r="S235" s="10" t="n">
        <v>1130101</v>
      </c>
      <c r="T235" s="12" t="s">
        <v>63</v>
      </c>
      <c r="U235" s="13" t="n">
        <v>304.75</v>
      </c>
      <c r="W235" s="13" t="n">
        <v>0</v>
      </c>
      <c r="X235" s="12" t="s">
        <v>367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REAL MADRID 1</v>
      </c>
      <c r="AC235" s="1" t="n">
        <v>642</v>
      </c>
    </row>
    <row r="236" customFormat="false" ht="45.75" hidden="false" customHeight="true" outlineLevel="0" collapsed="false">
      <c r="A236" s="10" t="n">
        <v>1</v>
      </c>
      <c r="B236" s="11" t="n">
        <v>46175</v>
      </c>
      <c r="C236" s="11" t="n">
        <v>46178</v>
      </c>
      <c r="D236" s="10" t="n">
        <v>10018</v>
      </c>
      <c r="E236" s="12" t="s">
        <v>368</v>
      </c>
      <c r="F236" s="10" t="n">
        <v>34</v>
      </c>
      <c r="G236" s="12" t="s">
        <v>94</v>
      </c>
      <c r="H236" s="10" t="n">
        <v>2110101</v>
      </c>
      <c r="I236" s="12" t="s">
        <v>58</v>
      </c>
      <c r="J236" s="10" t="n">
        <v>1193288</v>
      </c>
      <c r="L236" s="10" t="n">
        <v>288</v>
      </c>
      <c r="M236" s="12" t="s">
        <v>36</v>
      </c>
      <c r="N236" s="12" t="s">
        <v>60</v>
      </c>
      <c r="P236" s="10" t="n">
        <v>103</v>
      </c>
      <c r="Q236" s="12" t="s">
        <v>61</v>
      </c>
      <c r="R236" s="12" t="s">
        <v>62</v>
      </c>
      <c r="S236" s="10" t="n">
        <v>1130101</v>
      </c>
      <c r="T236" s="12" t="s">
        <v>63</v>
      </c>
      <c r="U236" s="13" t="n">
        <v>1330</v>
      </c>
      <c r="W236" s="13" t="n">
        <v>0</v>
      </c>
      <c r="X236" s="12" t="s">
        <v>369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OVOS BRANCO UNID</v>
      </c>
      <c r="AC236" s="1" t="n">
        <v>288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46178</v>
      </c>
      <c r="D237" s="10" t="n">
        <v>714</v>
      </c>
      <c r="E237" s="12" t="s">
        <v>370</v>
      </c>
      <c r="F237" s="10" t="n">
        <v>34</v>
      </c>
      <c r="G237" s="12" t="s">
        <v>94</v>
      </c>
      <c r="H237" s="10" t="n">
        <v>2110405</v>
      </c>
      <c r="I237" s="12" t="s">
        <v>106</v>
      </c>
      <c r="J237" s="10" t="n">
        <v>1207135</v>
      </c>
      <c r="L237" s="10" t="n">
        <v>502146</v>
      </c>
      <c r="M237" s="12" t="s">
        <v>36</v>
      </c>
      <c r="N237" s="12" t="s">
        <v>66</v>
      </c>
      <c r="P237" s="10" t="n">
        <v>101</v>
      </c>
      <c r="Q237" s="12" t="s">
        <v>107</v>
      </c>
      <c r="R237" s="12" t="s">
        <v>328</v>
      </c>
      <c r="S237" s="10" t="n">
        <v>4210111</v>
      </c>
      <c r="T237" s="12" t="s">
        <v>329</v>
      </c>
      <c r="U237" s="13" t="n">
        <v>3000</v>
      </c>
      <c r="W237" s="13" t="n">
        <v>0</v>
      </c>
      <c r="X237" s="12" t="s">
        <v>371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46178</v>
      </c>
      <c r="D238" s="10" t="n">
        <v>714</v>
      </c>
      <c r="E238" s="12" t="s">
        <v>370</v>
      </c>
      <c r="F238" s="10" t="n">
        <v>34</v>
      </c>
      <c r="G238" s="12" t="s">
        <v>94</v>
      </c>
      <c r="H238" s="10" t="n">
        <v>2110405</v>
      </c>
      <c r="I238" s="12" t="s">
        <v>106</v>
      </c>
      <c r="J238" s="10" t="n">
        <v>1207137</v>
      </c>
      <c r="L238" s="10" t="n">
        <v>502147</v>
      </c>
      <c r="M238" s="12" t="s">
        <v>36</v>
      </c>
      <c r="N238" s="12" t="s">
        <v>66</v>
      </c>
      <c r="P238" s="10" t="n">
        <v>101</v>
      </c>
      <c r="Q238" s="12" t="s">
        <v>107</v>
      </c>
      <c r="R238" s="12" t="s">
        <v>112</v>
      </c>
      <c r="S238" s="10" t="n">
        <v>4220199</v>
      </c>
      <c r="T238" s="12" t="s">
        <v>113</v>
      </c>
      <c r="U238" s="13" t="n">
        <v>6000</v>
      </c>
      <c r="W238" s="13" t="n">
        <v>0</v>
      </c>
      <c r="X238" s="12" t="s">
        <v>372</v>
      </c>
      <c r="Z238" s="1" t="str">
        <f aca="false">IF($T238="","",IFERROR(INDEX('Resumo Grupos'!$AC$3:$AC$200,MATCH($T238,'Resumo Grupos'!$AB$3:$AB$200,0)),"n/d"))</f>
        <v>Pagamentos outros não operacionais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46178</v>
      </c>
      <c r="D239" s="10" t="n">
        <v>16</v>
      </c>
      <c r="E239" s="12" t="s">
        <v>111</v>
      </c>
      <c r="F239" s="10" t="n">
        <v>34</v>
      </c>
      <c r="G239" s="12" t="s">
        <v>94</v>
      </c>
      <c r="H239" s="10" t="n">
        <v>2110405</v>
      </c>
      <c r="I239" s="12" t="s">
        <v>106</v>
      </c>
      <c r="J239" s="10" t="n">
        <v>1207139</v>
      </c>
      <c r="L239" s="10" t="n">
        <v>502148</v>
      </c>
      <c r="M239" s="12" t="s">
        <v>36</v>
      </c>
      <c r="N239" s="12" t="s">
        <v>66</v>
      </c>
      <c r="P239" s="10" t="n">
        <v>101</v>
      </c>
      <c r="Q239" s="12" t="s">
        <v>107</v>
      </c>
      <c r="R239" s="12" t="s">
        <v>112</v>
      </c>
      <c r="S239" s="10" t="n">
        <v>4220199</v>
      </c>
      <c r="T239" s="12" t="s">
        <v>113</v>
      </c>
      <c r="U239" s="13" t="n">
        <v>500</v>
      </c>
      <c r="W239" s="13" t="n">
        <v>0</v>
      </c>
      <c r="X239" s="12" t="s">
        <v>373</v>
      </c>
      <c r="Z239" s="1" t="str">
        <f aca="false">IF($T239="","",IFERROR(INDEX('Resumo Grupos'!$AC$3:$AC$200,MATCH($T239,'Resumo Grupos'!$AB$3:$AB$200,0)),"n/d"))</f>
        <v>Pagamentos outros não operacionais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72.75" hidden="false" customHeight="true" outlineLevel="0" collapsed="false">
      <c r="A240" s="10" t="n">
        <v>1</v>
      </c>
      <c r="B240" s="11" t="n">
        <v>46178</v>
      </c>
      <c r="C240" s="11" t="n">
        <v>46178</v>
      </c>
      <c r="D240" s="10" t="n">
        <v>1137</v>
      </c>
      <c r="E240" s="12" t="s">
        <v>105</v>
      </c>
      <c r="F240" s="10" t="n">
        <v>34</v>
      </c>
      <c r="G240" s="12" t="s">
        <v>94</v>
      </c>
      <c r="H240" s="10" t="n">
        <v>2110405</v>
      </c>
      <c r="I240" s="12" t="s">
        <v>106</v>
      </c>
      <c r="J240" s="10" t="n">
        <v>1207186</v>
      </c>
      <c r="L240" s="10" t="n">
        <v>502160</v>
      </c>
      <c r="M240" s="12" t="s">
        <v>36</v>
      </c>
      <c r="N240" s="12" t="s">
        <v>66</v>
      </c>
      <c r="P240" s="10" t="n">
        <v>101</v>
      </c>
      <c r="Q240" s="12" t="s">
        <v>107</v>
      </c>
      <c r="R240" s="12" t="s">
        <v>43</v>
      </c>
      <c r="S240" s="10" t="n">
        <v>4210309</v>
      </c>
      <c r="T240" s="12" t="s">
        <v>49</v>
      </c>
      <c r="U240" s="13" t="n">
        <v>520</v>
      </c>
      <c r="W240" s="13" t="n">
        <v>0</v>
      </c>
      <c r="X240" s="12" t="s">
        <v>374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46178</v>
      </c>
      <c r="D241" s="10" t="n">
        <v>33</v>
      </c>
      <c r="E241" s="12" t="s">
        <v>93</v>
      </c>
      <c r="F241" s="10" t="n">
        <v>34</v>
      </c>
      <c r="G241" s="12" t="s">
        <v>94</v>
      </c>
      <c r="H241" s="10" t="n">
        <v>2110101</v>
      </c>
      <c r="I241" s="12" t="s">
        <v>58</v>
      </c>
      <c r="J241" s="10" t="n">
        <v>1207923</v>
      </c>
      <c r="L241" s="10" t="n">
        <v>5086</v>
      </c>
      <c r="M241" s="12" t="s">
        <v>36</v>
      </c>
      <c r="N241" s="12" t="s">
        <v>60</v>
      </c>
      <c r="P241" s="10" t="n">
        <v>104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3602.44</v>
      </c>
      <c r="W241" s="13" t="n">
        <v>0</v>
      </c>
      <c r="X241" s="12" t="s">
        <v>197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46178</v>
      </c>
      <c r="D242" s="10" t="n">
        <v>1137</v>
      </c>
      <c r="E242" s="12" t="s">
        <v>105</v>
      </c>
      <c r="F242" s="10" t="n">
        <v>34</v>
      </c>
      <c r="G242" s="12" t="s">
        <v>94</v>
      </c>
      <c r="H242" s="10" t="n">
        <v>2110405</v>
      </c>
      <c r="I242" s="12" t="s">
        <v>106</v>
      </c>
      <c r="J242" s="10" t="n">
        <v>1208274</v>
      </c>
      <c r="L242" s="10" t="n">
        <v>502516</v>
      </c>
      <c r="M242" s="12" t="s">
        <v>36</v>
      </c>
      <c r="N242" s="12" t="s">
        <v>66</v>
      </c>
      <c r="P242" s="10" t="n">
        <v>101</v>
      </c>
      <c r="Q242" s="12" t="s">
        <v>107</v>
      </c>
      <c r="R242" s="12" t="s">
        <v>43</v>
      </c>
      <c r="S242" s="10" t="n">
        <v>4210301</v>
      </c>
      <c r="T242" s="12" t="s">
        <v>333</v>
      </c>
      <c r="U242" s="13" t="n">
        <v>16970.11</v>
      </c>
      <c r="W242" s="13" t="n">
        <v>0</v>
      </c>
      <c r="X242" s="12" t="s">
        <v>375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0" t="n">
        <v>1</v>
      </c>
      <c r="B243" s="11" t="n">
        <v>46178</v>
      </c>
      <c r="C243" s="11" t="n">
        <v>46178</v>
      </c>
      <c r="D243" s="10" t="n">
        <v>10035</v>
      </c>
      <c r="E243" s="12" t="s">
        <v>376</v>
      </c>
      <c r="F243" s="10" t="n">
        <v>13</v>
      </c>
      <c r="G243" s="12" t="s">
        <v>119</v>
      </c>
      <c r="H243" s="10" t="n">
        <v>2110101</v>
      </c>
      <c r="I243" s="12" t="s">
        <v>58</v>
      </c>
      <c r="J243" s="10" t="n">
        <v>1228363</v>
      </c>
      <c r="L243" s="10" t="n">
        <v>296</v>
      </c>
      <c r="M243" s="12" t="s">
        <v>36</v>
      </c>
      <c r="N243" s="12" t="s">
        <v>60</v>
      </c>
      <c r="P243" s="10" t="n">
        <v>104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381</v>
      </c>
      <c r="W243" s="13" t="n">
        <v>0</v>
      </c>
      <c r="X243" s="12" t="s">
        <v>377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CARVAO VEGETAL 3KG</v>
      </c>
      <c r="AC243" s="1" t="n">
        <v>296</v>
      </c>
    </row>
    <row r="244" customFormat="false" ht="36.75" hidden="false" customHeight="true" outlineLevel="0" collapsed="false">
      <c r="A244" s="10" t="n">
        <v>1</v>
      </c>
      <c r="B244" s="11" t="n">
        <v>46178</v>
      </c>
      <c r="C244" s="11" t="n">
        <v>46178</v>
      </c>
      <c r="D244" s="10" t="n">
        <v>1038</v>
      </c>
      <c r="E244" s="12" t="s">
        <v>122</v>
      </c>
      <c r="F244" s="10" t="n">
        <v>13</v>
      </c>
      <c r="G244" s="12" t="s">
        <v>119</v>
      </c>
      <c r="H244" s="10" t="n">
        <v>2110101</v>
      </c>
      <c r="I244" s="12" t="s">
        <v>58</v>
      </c>
      <c r="J244" s="10" t="n">
        <v>1228408</v>
      </c>
      <c r="L244" s="10" t="n">
        <v>5943</v>
      </c>
      <c r="M244" s="12" t="s">
        <v>36</v>
      </c>
      <c r="N244" s="12" t="s">
        <v>60</v>
      </c>
      <c r="P244" s="10" t="n">
        <v>104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520</v>
      </c>
      <c r="W244" s="13" t="n">
        <v>0</v>
      </c>
      <c r="X244" s="12" t="s">
        <v>378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BOLO MIYAZAKI GRANDE</v>
      </c>
      <c r="AC244" s="1" t="n">
        <v>5943</v>
      </c>
    </row>
    <row r="245" customFormat="false" ht="36.75" hidden="false" customHeight="true" outlineLevel="0" collapsed="false">
      <c r="A245" s="10" t="n">
        <v>1</v>
      </c>
      <c r="B245" s="11" t="n">
        <v>46179</v>
      </c>
      <c r="C245" s="11" t="n">
        <v>46179</v>
      </c>
      <c r="D245" s="10" t="n">
        <v>0</v>
      </c>
      <c r="E245" s="12" t="s">
        <v>33</v>
      </c>
      <c r="F245" s="10" t="n">
        <v>17</v>
      </c>
      <c r="G245" s="12" t="s">
        <v>34</v>
      </c>
      <c r="H245" s="10" t="n">
        <v>1110101</v>
      </c>
      <c r="I245" s="12" t="s">
        <v>35</v>
      </c>
      <c r="J245" s="10" t="n">
        <v>1265309</v>
      </c>
      <c r="L245" s="10" t="n">
        <v>1265309</v>
      </c>
      <c r="M245" s="12" t="s">
        <v>36</v>
      </c>
      <c r="N245" s="12" t="s">
        <v>37</v>
      </c>
      <c r="P245" s="10" t="n">
        <v>104</v>
      </c>
      <c r="Q245" s="12" t="s">
        <v>38</v>
      </c>
      <c r="R245" s="12" t="s">
        <v>149</v>
      </c>
      <c r="S245" s="10" t="n">
        <v>1120601</v>
      </c>
      <c r="T245" s="12" t="s">
        <v>150</v>
      </c>
      <c r="U245" s="13" t="n">
        <v>390</v>
      </c>
      <c r="W245" s="13" t="n">
        <v>390</v>
      </c>
      <c r="X245" s="12" t="s">
        <v>212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46179</v>
      </c>
      <c r="D246" s="10" t="n">
        <v>0</v>
      </c>
      <c r="E246" s="12" t="s">
        <v>33</v>
      </c>
      <c r="F246" s="10" t="n">
        <v>17</v>
      </c>
      <c r="G246" s="12" t="s">
        <v>34</v>
      </c>
      <c r="H246" s="10" t="n">
        <v>1110101</v>
      </c>
      <c r="I246" s="12" t="s">
        <v>35</v>
      </c>
      <c r="J246" s="10" t="n">
        <v>1289212</v>
      </c>
      <c r="L246" s="10" t="n">
        <v>1289212</v>
      </c>
      <c r="M246" s="12" t="s">
        <v>36</v>
      </c>
      <c r="N246" s="12" t="s">
        <v>37</v>
      </c>
      <c r="P246" s="10" t="n">
        <v>104</v>
      </c>
      <c r="Q246" s="12" t="s">
        <v>38</v>
      </c>
      <c r="R246" s="12" t="s">
        <v>43</v>
      </c>
      <c r="S246" s="10" t="n">
        <v>4210314</v>
      </c>
      <c r="T246" s="12" t="s">
        <v>44</v>
      </c>
      <c r="U246" s="13" t="n">
        <v>80</v>
      </c>
      <c r="W246" s="13" t="n">
        <v>80</v>
      </c>
      <c r="X246" s="12" t="s">
        <v>379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46179</v>
      </c>
      <c r="C247" s="11" t="n">
        <v>46179</v>
      </c>
      <c r="D247" s="10" t="n">
        <v>0</v>
      </c>
      <c r="E247" s="12" t="s">
        <v>33</v>
      </c>
      <c r="F247" s="10" t="n">
        <v>17</v>
      </c>
      <c r="G247" s="12" t="s">
        <v>34</v>
      </c>
      <c r="H247" s="10" t="n">
        <v>1110101</v>
      </c>
      <c r="I247" s="12" t="s">
        <v>35</v>
      </c>
      <c r="J247" s="10" t="n">
        <v>1289239</v>
      </c>
      <c r="L247" s="10" t="n">
        <v>1289239</v>
      </c>
      <c r="M247" s="12" t="s">
        <v>36</v>
      </c>
      <c r="N247" s="12" t="s">
        <v>37</v>
      </c>
      <c r="P247" s="10" t="n">
        <v>104</v>
      </c>
      <c r="Q247" s="12" t="s">
        <v>38</v>
      </c>
      <c r="R247" s="12" t="s">
        <v>39</v>
      </c>
      <c r="S247" s="10" t="n">
        <v>4210227</v>
      </c>
      <c r="T247" s="12" t="s">
        <v>40</v>
      </c>
      <c r="U247" s="13" t="n">
        <v>250</v>
      </c>
      <c r="W247" s="13" t="n">
        <v>250</v>
      </c>
      <c r="X247" s="12" t="s">
        <v>380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0" t="n">
        <v>1</v>
      </c>
      <c r="B248" s="11" t="n">
        <v>46179</v>
      </c>
      <c r="C248" s="11" t="n">
        <v>46179</v>
      </c>
      <c r="D248" s="10" t="n">
        <v>0</v>
      </c>
      <c r="E248" s="12" t="s">
        <v>33</v>
      </c>
      <c r="F248" s="10" t="n">
        <v>17</v>
      </c>
      <c r="G248" s="12" t="s">
        <v>34</v>
      </c>
      <c r="H248" s="10" t="n">
        <v>1110101</v>
      </c>
      <c r="I248" s="12" t="s">
        <v>35</v>
      </c>
      <c r="J248" s="10" t="n">
        <v>1289266</v>
      </c>
      <c r="L248" s="10" t="n">
        <v>1289266</v>
      </c>
      <c r="M248" s="12" t="s">
        <v>36</v>
      </c>
      <c r="N248" s="12" t="s">
        <v>37</v>
      </c>
      <c r="P248" s="10" t="n">
        <v>104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280</v>
      </c>
      <c r="W248" s="13" t="n">
        <v>280</v>
      </c>
      <c r="X248" s="12" t="s">
        <v>381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/>
      <c r="AC248" s="1"/>
    </row>
    <row r="249" customFormat="false" ht="45.75" hidden="false" customHeight="true" outlineLevel="0" collapsed="false">
      <c r="A249" s="10" t="n">
        <v>1</v>
      </c>
      <c r="B249" s="11" t="n">
        <v>46179</v>
      </c>
      <c r="C249" s="11" t="n">
        <v>46179</v>
      </c>
      <c r="D249" s="10" t="n">
        <v>0</v>
      </c>
      <c r="E249" s="12" t="s">
        <v>33</v>
      </c>
      <c r="F249" s="10" t="n">
        <v>17</v>
      </c>
      <c r="G249" s="12" t="s">
        <v>34</v>
      </c>
      <c r="H249" s="10" t="n">
        <v>1110101</v>
      </c>
      <c r="I249" s="12" t="s">
        <v>35</v>
      </c>
      <c r="J249" s="10" t="n">
        <v>1289276</v>
      </c>
      <c r="L249" s="10" t="n">
        <v>1289276</v>
      </c>
      <c r="M249" s="12" t="s">
        <v>36</v>
      </c>
      <c r="N249" s="12" t="s">
        <v>37</v>
      </c>
      <c r="P249" s="10" t="n">
        <v>104</v>
      </c>
      <c r="Q249" s="12" t="s">
        <v>38</v>
      </c>
      <c r="R249" s="12" t="s">
        <v>43</v>
      </c>
      <c r="S249" s="10" t="n">
        <v>4210316</v>
      </c>
      <c r="T249" s="12" t="s">
        <v>47</v>
      </c>
      <c r="U249" s="13" t="n">
        <v>100</v>
      </c>
      <c r="W249" s="13" t="n">
        <v>100</v>
      </c>
      <c r="X249" s="12" t="s">
        <v>51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46179</v>
      </c>
      <c r="C250" s="11" t="n">
        <v>46179</v>
      </c>
      <c r="D250" s="10" t="n">
        <v>0</v>
      </c>
      <c r="E250" s="12" t="s">
        <v>33</v>
      </c>
      <c r="F250" s="10" t="n">
        <v>17</v>
      </c>
      <c r="G250" s="12" t="s">
        <v>34</v>
      </c>
      <c r="H250" s="10" t="n">
        <v>1110101</v>
      </c>
      <c r="I250" s="12" t="s">
        <v>35</v>
      </c>
      <c r="J250" s="10" t="n">
        <v>1289288</v>
      </c>
      <c r="L250" s="10" t="n">
        <v>1289288</v>
      </c>
      <c r="M250" s="12" t="s">
        <v>36</v>
      </c>
      <c r="N250" s="12" t="s">
        <v>37</v>
      </c>
      <c r="P250" s="10" t="n">
        <v>104</v>
      </c>
      <c r="Q250" s="12" t="s">
        <v>38</v>
      </c>
      <c r="R250" s="12" t="s">
        <v>43</v>
      </c>
      <c r="S250" s="10" t="n">
        <v>4210309</v>
      </c>
      <c r="T250" s="12" t="s">
        <v>49</v>
      </c>
      <c r="U250" s="13" t="n">
        <v>10</v>
      </c>
      <c r="W250" s="13" t="n">
        <v>10</v>
      </c>
      <c r="X250" s="12" t="s">
        <v>51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46179</v>
      </c>
      <c r="C251" s="11" t="n">
        <v>46179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1289300</v>
      </c>
      <c r="L251" s="10" t="n">
        <v>1289300</v>
      </c>
      <c r="M251" s="12" t="s">
        <v>36</v>
      </c>
      <c r="N251" s="12" t="s">
        <v>37</v>
      </c>
      <c r="P251" s="10" t="n">
        <v>104</v>
      </c>
      <c r="Q251" s="12" t="s">
        <v>38</v>
      </c>
      <c r="R251" s="12" t="s">
        <v>43</v>
      </c>
      <c r="S251" s="10" t="n">
        <v>4210316</v>
      </c>
      <c r="T251" s="12" t="s">
        <v>47</v>
      </c>
      <c r="U251" s="13" t="n">
        <v>60</v>
      </c>
      <c r="W251" s="13" t="n">
        <v>60</v>
      </c>
      <c r="X251" s="12" t="s">
        <v>269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46179</v>
      </c>
      <c r="C252" s="11" t="n">
        <v>46179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1289307</v>
      </c>
      <c r="L252" s="10" t="n">
        <v>1289307</v>
      </c>
      <c r="M252" s="12" t="s">
        <v>36</v>
      </c>
      <c r="N252" s="12" t="s">
        <v>37</v>
      </c>
      <c r="P252" s="10" t="n">
        <v>104</v>
      </c>
      <c r="Q252" s="12" t="s">
        <v>38</v>
      </c>
      <c r="R252" s="12" t="s">
        <v>43</v>
      </c>
      <c r="S252" s="10" t="n">
        <v>4210316</v>
      </c>
      <c r="T252" s="12" t="s">
        <v>47</v>
      </c>
      <c r="U252" s="13" t="n">
        <v>60</v>
      </c>
      <c r="W252" s="13" t="n">
        <v>60</v>
      </c>
      <c r="X252" s="12" t="s">
        <v>382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45.75" hidden="false" customHeight="true" outlineLevel="0" collapsed="false">
      <c r="A253" s="10" t="n">
        <v>1</v>
      </c>
      <c r="B253" s="11" t="n">
        <v>46179</v>
      </c>
      <c r="C253" s="11" t="n">
        <v>46179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1289312</v>
      </c>
      <c r="L253" s="10" t="n">
        <v>1289312</v>
      </c>
      <c r="M253" s="12" t="s">
        <v>36</v>
      </c>
      <c r="N253" s="12" t="s">
        <v>37</v>
      </c>
      <c r="P253" s="10" t="n">
        <v>104</v>
      </c>
      <c r="Q253" s="12" t="s">
        <v>38</v>
      </c>
      <c r="R253" s="12" t="s">
        <v>43</v>
      </c>
      <c r="S253" s="10" t="n">
        <v>4210309</v>
      </c>
      <c r="T253" s="12" t="s">
        <v>49</v>
      </c>
      <c r="U253" s="13" t="n">
        <v>10</v>
      </c>
      <c r="W253" s="13" t="n">
        <v>10</v>
      </c>
      <c r="X253" s="12" t="s">
        <v>382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46179</v>
      </c>
      <c r="C254" s="11" t="n">
        <v>46179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1289315</v>
      </c>
      <c r="L254" s="10" t="n">
        <v>1289315</v>
      </c>
      <c r="M254" s="12" t="s">
        <v>36</v>
      </c>
      <c r="N254" s="12" t="s">
        <v>37</v>
      </c>
      <c r="P254" s="10" t="n">
        <v>104</v>
      </c>
      <c r="Q254" s="12" t="s">
        <v>38</v>
      </c>
      <c r="R254" s="12" t="s">
        <v>43</v>
      </c>
      <c r="S254" s="10" t="n">
        <v>4210314</v>
      </c>
      <c r="T254" s="12" t="s">
        <v>44</v>
      </c>
      <c r="U254" s="13" t="n">
        <v>70</v>
      </c>
      <c r="W254" s="13" t="n">
        <v>70</v>
      </c>
      <c r="X254" s="12" t="s">
        <v>45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46179</v>
      </c>
      <c r="C255" s="11" t="n">
        <v>46179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1289513</v>
      </c>
      <c r="L255" s="10" t="n">
        <v>1289513</v>
      </c>
      <c r="M255" s="12" t="s">
        <v>36</v>
      </c>
      <c r="N255" s="12" t="s">
        <v>37</v>
      </c>
      <c r="P255" s="10" t="n">
        <v>104</v>
      </c>
      <c r="Q255" s="12" t="s">
        <v>38</v>
      </c>
      <c r="R255" s="12" t="s">
        <v>39</v>
      </c>
      <c r="S255" s="10" t="n">
        <v>4210227</v>
      </c>
      <c r="T255" s="12" t="s">
        <v>40</v>
      </c>
      <c r="U255" s="13" t="n">
        <v>250</v>
      </c>
      <c r="W255" s="13" t="n">
        <v>250</v>
      </c>
      <c r="X255" s="12" t="s">
        <v>383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0" t="n">
        <v>1</v>
      </c>
      <c r="B256" s="11" t="n">
        <v>46142</v>
      </c>
      <c r="C256" s="11" t="n">
        <v>46179</v>
      </c>
      <c r="D256" s="10" t="n">
        <v>607</v>
      </c>
      <c r="E256" s="12" t="s">
        <v>214</v>
      </c>
      <c r="F256" s="10" t="n">
        <v>24</v>
      </c>
      <c r="G256" s="12" t="s">
        <v>57</v>
      </c>
      <c r="H256" s="10" t="n">
        <v>2110101</v>
      </c>
      <c r="I256" s="12" t="s">
        <v>58</v>
      </c>
      <c r="J256" s="10" t="n">
        <v>1028242</v>
      </c>
      <c r="L256" s="10" t="n">
        <v>10262</v>
      </c>
      <c r="M256" s="12" t="s">
        <v>59</v>
      </c>
      <c r="N256" s="12" t="s">
        <v>60</v>
      </c>
      <c r="P256" s="10" t="n">
        <v>103</v>
      </c>
      <c r="Q256" s="12" t="s">
        <v>61</v>
      </c>
      <c r="R256" s="12" t="s">
        <v>62</v>
      </c>
      <c r="S256" s="10" t="n">
        <v>1130101</v>
      </c>
      <c r="T256" s="12" t="s">
        <v>63</v>
      </c>
      <c r="U256" s="13" t="n">
        <v>1488.3</v>
      </c>
      <c r="W256" s="13" t="n">
        <v>0</v>
      </c>
      <c r="X256" s="12" t="s">
        <v>384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10262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46179</v>
      </c>
      <c r="D257" s="10" t="n">
        <v>1671</v>
      </c>
      <c r="E257" s="12" t="s">
        <v>385</v>
      </c>
      <c r="F257" s="10" t="n">
        <v>24</v>
      </c>
      <c r="G257" s="12" t="s">
        <v>57</v>
      </c>
      <c r="H257" s="10" t="n">
        <v>2110101</v>
      </c>
      <c r="I257" s="12" t="s">
        <v>58</v>
      </c>
      <c r="J257" s="10" t="n">
        <v>1101724</v>
      </c>
      <c r="L257" s="10" t="n">
        <v>461526</v>
      </c>
      <c r="M257" s="12" t="s">
        <v>59</v>
      </c>
      <c r="N257" s="12" t="s">
        <v>66</v>
      </c>
      <c r="P257" s="10" t="n">
        <v>103</v>
      </c>
      <c r="Q257" s="12" t="s">
        <v>61</v>
      </c>
      <c r="R257" s="12" t="s">
        <v>62</v>
      </c>
      <c r="S257" s="10" t="n">
        <v>1130101</v>
      </c>
      <c r="T257" s="12" t="s">
        <v>63</v>
      </c>
      <c r="U257" s="13" t="n">
        <v>1703.51</v>
      </c>
      <c r="W257" s="13" t="n">
        <v>0</v>
      </c>
      <c r="X257" s="12" t="s">
        <v>386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569357</v>
      </c>
    </row>
    <row r="258" customFormat="false" ht="36.75" hidden="false" customHeight="true" outlineLevel="0" collapsed="false">
      <c r="A258" s="10" t="n">
        <v>1</v>
      </c>
      <c r="B258" s="11" t="n">
        <v>46165</v>
      </c>
      <c r="C258" s="11" t="n">
        <v>46179</v>
      </c>
      <c r="D258" s="10" t="n">
        <v>1705</v>
      </c>
      <c r="E258" s="12" t="s">
        <v>173</v>
      </c>
      <c r="F258" s="10" t="n">
        <v>24</v>
      </c>
      <c r="G258" s="12" t="s">
        <v>57</v>
      </c>
      <c r="H258" s="10" t="n">
        <v>2110101</v>
      </c>
      <c r="I258" s="12" t="s">
        <v>58</v>
      </c>
      <c r="J258" s="10" t="n">
        <v>1141489</v>
      </c>
      <c r="L258" s="10" t="n">
        <v>1133761</v>
      </c>
      <c r="M258" s="12" t="s">
        <v>36</v>
      </c>
      <c r="N258" s="12" t="s">
        <v>60</v>
      </c>
      <c r="P258" s="10" t="n">
        <v>103</v>
      </c>
      <c r="Q258" s="12" t="s">
        <v>61</v>
      </c>
      <c r="R258" s="12" t="s">
        <v>62</v>
      </c>
      <c r="S258" s="10" t="n">
        <v>1130101</v>
      </c>
      <c r="T258" s="12" t="s">
        <v>63</v>
      </c>
      <c r="U258" s="13" t="n">
        <v>1942.1</v>
      </c>
      <c r="W258" s="13" t="n">
        <v>0</v>
      </c>
      <c r="X258" s="12" t="s">
        <v>387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1133761</v>
      </c>
    </row>
    <row r="259" customFormat="false" ht="45.75" hidden="false" customHeight="true" outlineLevel="0" collapsed="false">
      <c r="A259" s="10" t="n">
        <v>1</v>
      </c>
      <c r="B259" s="11" t="n">
        <v>46165</v>
      </c>
      <c r="C259" s="11" t="n">
        <v>46179</v>
      </c>
      <c r="D259" s="10" t="n">
        <v>1705</v>
      </c>
      <c r="E259" s="12" t="s">
        <v>173</v>
      </c>
      <c r="F259" s="10" t="n">
        <v>24</v>
      </c>
      <c r="G259" s="12" t="s">
        <v>57</v>
      </c>
      <c r="H259" s="10" t="n">
        <v>2110101</v>
      </c>
      <c r="I259" s="12" t="s">
        <v>58</v>
      </c>
      <c r="J259" s="10" t="n">
        <v>1141555</v>
      </c>
      <c r="L259" s="10" t="n">
        <v>1845122</v>
      </c>
      <c r="M259" s="12" t="s">
        <v>36</v>
      </c>
      <c r="N259" s="12" t="s">
        <v>60</v>
      </c>
      <c r="P259" s="10" t="n">
        <v>103</v>
      </c>
      <c r="Q259" s="12" t="s">
        <v>61</v>
      </c>
      <c r="R259" s="12" t="s">
        <v>62</v>
      </c>
      <c r="S259" s="10" t="n">
        <v>1130101</v>
      </c>
      <c r="T259" s="12" t="s">
        <v>63</v>
      </c>
      <c r="U259" s="13" t="n">
        <v>1554.81</v>
      </c>
      <c r="W259" s="13" t="n">
        <v>0</v>
      </c>
      <c r="X259" s="12" t="s">
        <v>388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1845122</v>
      </c>
    </row>
    <row r="260" customFormat="false" ht="45.75" hidden="false" customHeight="true" outlineLevel="0" collapsed="false">
      <c r="A260" s="10" t="n">
        <v>1</v>
      </c>
      <c r="B260" s="11" t="n">
        <v>46168</v>
      </c>
      <c r="C260" s="11" t="n">
        <v>46179</v>
      </c>
      <c r="D260" s="10" t="n">
        <v>1625</v>
      </c>
      <c r="E260" s="12" t="s">
        <v>243</v>
      </c>
      <c r="F260" s="10" t="n">
        <v>24</v>
      </c>
      <c r="G260" s="12" t="s">
        <v>57</v>
      </c>
      <c r="H260" s="10" t="n">
        <v>2110101</v>
      </c>
      <c r="I260" s="12" t="s">
        <v>58</v>
      </c>
      <c r="J260" s="10" t="n">
        <v>1156814</v>
      </c>
      <c r="L260" s="10" t="n">
        <v>14304</v>
      </c>
      <c r="M260" s="12" t="s">
        <v>36</v>
      </c>
      <c r="N260" s="12" t="s">
        <v>60</v>
      </c>
      <c r="P260" s="10" t="n">
        <v>103</v>
      </c>
      <c r="Q260" s="12" t="s">
        <v>61</v>
      </c>
      <c r="R260" s="12" t="s">
        <v>62</v>
      </c>
      <c r="S260" s="10" t="n">
        <v>1130101</v>
      </c>
      <c r="T260" s="12" t="s">
        <v>63</v>
      </c>
      <c r="U260" s="13" t="n">
        <v>6977.6</v>
      </c>
      <c r="W260" s="13" t="n">
        <v>0</v>
      </c>
      <c r="X260" s="12" t="s">
        <v>389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14304</v>
      </c>
    </row>
    <row r="261" customFormat="false" ht="45.75" hidden="false" customHeight="true" outlineLevel="0" collapsed="false">
      <c r="A261" s="10" t="n">
        <v>1</v>
      </c>
      <c r="B261" s="11" t="n">
        <v>46170</v>
      </c>
      <c r="C261" s="11" t="n">
        <v>46179</v>
      </c>
      <c r="D261" s="10" t="n">
        <v>1723</v>
      </c>
      <c r="E261" s="12" t="s">
        <v>302</v>
      </c>
      <c r="F261" s="10" t="n">
        <v>24</v>
      </c>
      <c r="G261" s="12" t="s">
        <v>57</v>
      </c>
      <c r="H261" s="10" t="n">
        <v>2110101</v>
      </c>
      <c r="I261" s="12" t="s">
        <v>58</v>
      </c>
      <c r="J261" s="10" t="n">
        <v>1166335</v>
      </c>
      <c r="L261" s="10" t="n">
        <v>170654</v>
      </c>
      <c r="M261" s="12" t="s">
        <v>36</v>
      </c>
      <c r="N261" s="12" t="s">
        <v>60</v>
      </c>
      <c r="P261" s="10" t="n">
        <v>103</v>
      </c>
      <c r="Q261" s="12" t="s">
        <v>61</v>
      </c>
      <c r="R261" s="12" t="s">
        <v>62</v>
      </c>
      <c r="S261" s="10" t="n">
        <v>1130101</v>
      </c>
      <c r="T261" s="12" t="s">
        <v>63</v>
      </c>
      <c r="U261" s="13" t="n">
        <v>2658.6</v>
      </c>
      <c r="W261" s="13" t="n">
        <v>0</v>
      </c>
      <c r="X261" s="12" t="s">
        <v>390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170654</v>
      </c>
    </row>
    <row r="262" customFormat="false" ht="45.75" hidden="false" customHeight="true" outlineLevel="0" collapsed="false">
      <c r="A262" s="10" t="n">
        <v>1</v>
      </c>
      <c r="B262" s="11" t="n">
        <v>46174</v>
      </c>
      <c r="C262" s="11" t="n">
        <v>46179</v>
      </c>
      <c r="D262" s="10" t="n">
        <v>1625</v>
      </c>
      <c r="E262" s="12" t="s">
        <v>243</v>
      </c>
      <c r="F262" s="10" t="n">
        <v>24</v>
      </c>
      <c r="G262" s="12" t="s">
        <v>57</v>
      </c>
      <c r="H262" s="10" t="n">
        <v>2110101</v>
      </c>
      <c r="I262" s="12" t="s">
        <v>58</v>
      </c>
      <c r="J262" s="10" t="n">
        <v>1188385</v>
      </c>
      <c r="L262" s="10" t="n">
        <v>14363</v>
      </c>
      <c r="M262" s="12" t="s">
        <v>36</v>
      </c>
      <c r="N262" s="12" t="s">
        <v>60</v>
      </c>
      <c r="P262" s="10" t="n">
        <v>103</v>
      </c>
      <c r="Q262" s="12" t="s">
        <v>61</v>
      </c>
      <c r="R262" s="12" t="s">
        <v>62</v>
      </c>
      <c r="S262" s="10" t="n">
        <v>1130101</v>
      </c>
      <c r="T262" s="12" t="s">
        <v>63</v>
      </c>
      <c r="U262" s="13" t="n">
        <v>11363.2</v>
      </c>
      <c r="W262" s="13" t="n">
        <v>0</v>
      </c>
      <c r="X262" s="12" t="s">
        <v>391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14363</v>
      </c>
    </row>
    <row r="263" customFormat="false" ht="45.75" hidden="false" customHeight="true" outlineLevel="0" collapsed="false">
      <c r="A263" s="10" t="n">
        <v>1</v>
      </c>
      <c r="B263" s="11" t="n">
        <v>46174</v>
      </c>
      <c r="C263" s="11" t="n">
        <v>46179</v>
      </c>
      <c r="D263" s="10" t="n">
        <v>754</v>
      </c>
      <c r="E263" s="12" t="s">
        <v>182</v>
      </c>
      <c r="F263" s="10" t="n">
        <v>24</v>
      </c>
      <c r="G263" s="12" t="s">
        <v>57</v>
      </c>
      <c r="H263" s="10" t="n">
        <v>2110101</v>
      </c>
      <c r="I263" s="12" t="s">
        <v>58</v>
      </c>
      <c r="J263" s="10" t="n">
        <v>1188444</v>
      </c>
      <c r="L263" s="10" t="n">
        <v>30770</v>
      </c>
      <c r="M263" s="12" t="s">
        <v>36</v>
      </c>
      <c r="N263" s="12" t="s">
        <v>60</v>
      </c>
      <c r="P263" s="10" t="n">
        <v>103</v>
      </c>
      <c r="Q263" s="12" t="s">
        <v>61</v>
      </c>
      <c r="R263" s="12" t="s">
        <v>62</v>
      </c>
      <c r="S263" s="10" t="n">
        <v>1130101</v>
      </c>
      <c r="T263" s="12" t="s">
        <v>63</v>
      </c>
      <c r="U263" s="13" t="n">
        <v>3055.2</v>
      </c>
      <c r="W263" s="13" t="n">
        <v>0</v>
      </c>
      <c r="X263" s="12" t="s">
        <v>392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TRASEIRO DE BOI L1</v>
      </c>
      <c r="AC263" s="1" t="n">
        <v>30770</v>
      </c>
    </row>
    <row r="264" customFormat="false" ht="36.75" hidden="false" customHeight="true" outlineLevel="0" collapsed="false">
      <c r="A264" s="10" t="n">
        <v>1</v>
      </c>
      <c r="B264" s="11" t="n">
        <v>46175</v>
      </c>
      <c r="C264" s="11" t="n">
        <v>46179</v>
      </c>
      <c r="D264" s="10" t="n">
        <v>1363</v>
      </c>
      <c r="E264" s="12" t="s">
        <v>180</v>
      </c>
      <c r="F264" s="10" t="n">
        <v>24</v>
      </c>
      <c r="G264" s="12" t="s">
        <v>57</v>
      </c>
      <c r="H264" s="10" t="n">
        <v>2110101</v>
      </c>
      <c r="I264" s="12" t="s">
        <v>58</v>
      </c>
      <c r="J264" s="10" t="n">
        <v>1193391</v>
      </c>
      <c r="L264" s="10" t="n">
        <v>3284</v>
      </c>
      <c r="M264" s="12" t="s">
        <v>36</v>
      </c>
      <c r="N264" s="12" t="s">
        <v>60</v>
      </c>
      <c r="P264" s="10" t="n">
        <v>103</v>
      </c>
      <c r="Q264" s="12" t="s">
        <v>61</v>
      </c>
      <c r="R264" s="12" t="s">
        <v>62</v>
      </c>
      <c r="S264" s="10" t="n">
        <v>1130101</v>
      </c>
      <c r="T264" s="12" t="s">
        <v>63</v>
      </c>
      <c r="U264" s="13" t="n">
        <v>331</v>
      </c>
      <c r="W264" s="13" t="n">
        <v>0</v>
      </c>
      <c r="X264" s="12" t="s">
        <v>393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BOLINHA SANTO PAO</v>
      </c>
      <c r="AC264" s="1" t="n">
        <v>3284</v>
      </c>
    </row>
    <row r="265" customFormat="false" ht="45.75" hidden="false" customHeight="true" outlineLevel="0" collapsed="false">
      <c r="A265" s="10" t="n">
        <v>1</v>
      </c>
      <c r="B265" s="11" t="n">
        <v>46178</v>
      </c>
      <c r="C265" s="11" t="n">
        <v>46179</v>
      </c>
      <c r="D265" s="10" t="n">
        <v>33</v>
      </c>
      <c r="E265" s="12" t="s">
        <v>93</v>
      </c>
      <c r="F265" s="10" t="n">
        <v>34</v>
      </c>
      <c r="G265" s="12" t="s">
        <v>94</v>
      </c>
      <c r="H265" s="10" t="n">
        <v>2110101</v>
      </c>
      <c r="I265" s="12" t="s">
        <v>58</v>
      </c>
      <c r="J265" s="10" t="n">
        <v>1207605</v>
      </c>
      <c r="L265" s="10" t="n">
        <v>5081</v>
      </c>
      <c r="M265" s="12" t="s">
        <v>36</v>
      </c>
      <c r="N265" s="12" t="s">
        <v>60</v>
      </c>
      <c r="P265" s="10" t="n">
        <v>104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3701</v>
      </c>
      <c r="W265" s="13" t="n">
        <v>0</v>
      </c>
      <c r="X265" s="12" t="s">
        <v>252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46178</v>
      </c>
      <c r="C266" s="11" t="n">
        <v>46179</v>
      </c>
      <c r="D266" s="10" t="n">
        <v>1615</v>
      </c>
      <c r="E266" s="12" t="s">
        <v>253</v>
      </c>
      <c r="F266" s="10" t="n">
        <v>34</v>
      </c>
      <c r="G266" s="12" t="s">
        <v>94</v>
      </c>
      <c r="H266" s="10" t="n">
        <v>2110101</v>
      </c>
      <c r="I266" s="12" t="s">
        <v>58</v>
      </c>
      <c r="J266" s="10" t="n">
        <v>1207696</v>
      </c>
      <c r="L266" s="10" t="n">
        <v>14623</v>
      </c>
      <c r="M266" s="12" t="s">
        <v>36</v>
      </c>
      <c r="N266" s="12" t="s">
        <v>60</v>
      </c>
      <c r="P266" s="10" t="n">
        <v>104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1210</v>
      </c>
      <c r="W266" s="13" t="n">
        <v>0</v>
      </c>
      <c r="X266" s="12" t="s">
        <v>394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ALHO KG</v>
      </c>
      <c r="AC266" s="1" t="n">
        <v>14623</v>
      </c>
    </row>
    <row r="267" customFormat="false" ht="54.75" hidden="false" customHeight="true" outlineLevel="0" collapsed="false">
      <c r="A267" s="10" t="n">
        <v>1</v>
      </c>
      <c r="B267" s="11" t="n">
        <v>46178</v>
      </c>
      <c r="C267" s="11" t="n">
        <v>46179</v>
      </c>
      <c r="D267" s="10" t="n">
        <v>33</v>
      </c>
      <c r="E267" s="12" t="s">
        <v>93</v>
      </c>
      <c r="F267" s="10" t="n">
        <v>34</v>
      </c>
      <c r="G267" s="12" t="s">
        <v>94</v>
      </c>
      <c r="H267" s="10" t="n">
        <v>2110101</v>
      </c>
      <c r="I267" s="12" t="s">
        <v>58</v>
      </c>
      <c r="J267" s="10" t="n">
        <v>1207725</v>
      </c>
      <c r="L267" s="10" t="n">
        <v>502325</v>
      </c>
      <c r="M267" s="12" t="s">
        <v>36</v>
      </c>
      <c r="N267" s="12" t="s">
        <v>66</v>
      </c>
      <c r="P267" s="10" t="n">
        <v>104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70</v>
      </c>
      <c r="W267" s="13" t="n">
        <v>0</v>
      </c>
      <c r="X267" s="12" t="s">
        <v>255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46179</v>
      </c>
      <c r="C268" s="11" t="n">
        <v>46179</v>
      </c>
      <c r="D268" s="10" t="n">
        <v>1038</v>
      </c>
      <c r="E268" s="12" t="s">
        <v>122</v>
      </c>
      <c r="F268" s="10" t="n">
        <v>13</v>
      </c>
      <c r="G268" s="12" t="s">
        <v>119</v>
      </c>
      <c r="H268" s="10" t="n">
        <v>2110101</v>
      </c>
      <c r="I268" s="12" t="s">
        <v>58</v>
      </c>
      <c r="J268" s="10" t="n">
        <v>1228430</v>
      </c>
      <c r="L268" s="10" t="n">
        <v>5948</v>
      </c>
      <c r="M268" s="12" t="s">
        <v>36</v>
      </c>
      <c r="N268" s="12" t="s">
        <v>60</v>
      </c>
      <c r="P268" s="10" t="n">
        <v>104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512</v>
      </c>
      <c r="W268" s="13" t="n">
        <v>0</v>
      </c>
      <c r="X268" s="12" t="s">
        <v>395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BOLO MIYAZAKI GRANDE</v>
      </c>
      <c r="AC268" s="1" t="n">
        <v>5948</v>
      </c>
    </row>
    <row r="269" customFormat="false" ht="36.75" hidden="false" customHeight="true" outlineLevel="0" collapsed="false">
      <c r="A269" s="10" t="n">
        <v>1</v>
      </c>
      <c r="B269" s="11" t="n">
        <v>46180</v>
      </c>
      <c r="C269" s="11" t="n">
        <v>46180</v>
      </c>
      <c r="D269" s="10" t="n">
        <v>0</v>
      </c>
      <c r="E269" s="12" t="s">
        <v>33</v>
      </c>
      <c r="F269" s="10" t="n">
        <v>17</v>
      </c>
      <c r="G269" s="12" t="s">
        <v>34</v>
      </c>
      <c r="H269" s="10" t="n">
        <v>1110101</v>
      </c>
      <c r="I269" s="12" t="s">
        <v>35</v>
      </c>
      <c r="J269" s="10" t="n">
        <v>1289547</v>
      </c>
      <c r="L269" s="10" t="n">
        <v>1289547</v>
      </c>
      <c r="M269" s="12" t="s">
        <v>36</v>
      </c>
      <c r="N269" s="12" t="s">
        <v>37</v>
      </c>
      <c r="P269" s="10" t="n">
        <v>104</v>
      </c>
      <c r="Q269" s="12" t="s">
        <v>38</v>
      </c>
      <c r="R269" s="12" t="s">
        <v>43</v>
      </c>
      <c r="S269" s="10" t="n">
        <v>4210314</v>
      </c>
      <c r="T269" s="12" t="s">
        <v>44</v>
      </c>
      <c r="U269" s="13" t="n">
        <v>100</v>
      </c>
      <c r="W269" s="13" t="n">
        <v>100</v>
      </c>
      <c r="X269" s="12" t="s">
        <v>396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46180</v>
      </c>
      <c r="C270" s="11" t="n">
        <v>46180</v>
      </c>
      <c r="D270" s="10" t="n">
        <v>0</v>
      </c>
      <c r="E270" s="12" t="s">
        <v>33</v>
      </c>
      <c r="F270" s="10" t="n">
        <v>17</v>
      </c>
      <c r="G270" s="12" t="s">
        <v>34</v>
      </c>
      <c r="H270" s="10" t="n">
        <v>1110101</v>
      </c>
      <c r="I270" s="12" t="s">
        <v>35</v>
      </c>
      <c r="J270" s="10" t="n">
        <v>1289563</v>
      </c>
      <c r="L270" s="10" t="n">
        <v>1289563</v>
      </c>
      <c r="M270" s="12" t="s">
        <v>36</v>
      </c>
      <c r="N270" s="12" t="s">
        <v>37</v>
      </c>
      <c r="P270" s="10" t="n">
        <v>104</v>
      </c>
      <c r="Q270" s="12" t="s">
        <v>38</v>
      </c>
      <c r="R270" s="12" t="s">
        <v>43</v>
      </c>
      <c r="S270" s="10" t="n">
        <v>4210310</v>
      </c>
      <c r="T270" s="12" t="s">
        <v>397</v>
      </c>
      <c r="U270" s="13" t="n">
        <v>252</v>
      </c>
      <c r="W270" s="13" t="n">
        <v>252</v>
      </c>
      <c r="X270" s="12" t="s">
        <v>398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46180</v>
      </c>
      <c r="C271" s="11" t="n">
        <v>46180</v>
      </c>
      <c r="D271" s="10" t="n">
        <v>0</v>
      </c>
      <c r="E271" s="12" t="s">
        <v>33</v>
      </c>
      <c r="F271" s="10" t="n">
        <v>17</v>
      </c>
      <c r="G271" s="12" t="s">
        <v>34</v>
      </c>
      <c r="H271" s="10" t="n">
        <v>1110101</v>
      </c>
      <c r="I271" s="12" t="s">
        <v>35</v>
      </c>
      <c r="J271" s="10" t="n">
        <v>1289605</v>
      </c>
      <c r="L271" s="10" t="n">
        <v>1289605</v>
      </c>
      <c r="M271" s="12" t="s">
        <v>36</v>
      </c>
      <c r="N271" s="12" t="s">
        <v>37</v>
      </c>
      <c r="P271" s="10" t="n">
        <v>104</v>
      </c>
      <c r="Q271" s="12" t="s">
        <v>38</v>
      </c>
      <c r="R271" s="12" t="s">
        <v>43</v>
      </c>
      <c r="S271" s="10" t="n">
        <v>4210310</v>
      </c>
      <c r="T271" s="12" t="s">
        <v>397</v>
      </c>
      <c r="U271" s="13" t="n">
        <v>206</v>
      </c>
      <c r="W271" s="13" t="n">
        <v>206</v>
      </c>
      <c r="X271" s="12" t="s">
        <v>399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46180</v>
      </c>
      <c r="C272" s="11" t="n">
        <v>46180</v>
      </c>
      <c r="D272" s="10" t="n">
        <v>0</v>
      </c>
      <c r="E272" s="12" t="s">
        <v>33</v>
      </c>
      <c r="F272" s="10" t="n">
        <v>17</v>
      </c>
      <c r="G272" s="12" t="s">
        <v>34</v>
      </c>
      <c r="H272" s="10" t="n">
        <v>1110101</v>
      </c>
      <c r="I272" s="12" t="s">
        <v>35</v>
      </c>
      <c r="J272" s="10" t="n">
        <v>1289630</v>
      </c>
      <c r="L272" s="10" t="n">
        <v>1289630</v>
      </c>
      <c r="M272" s="12" t="s">
        <v>36</v>
      </c>
      <c r="N272" s="12" t="s">
        <v>37</v>
      </c>
      <c r="P272" s="10" t="n">
        <v>104</v>
      </c>
      <c r="Q272" s="12" t="s">
        <v>38</v>
      </c>
      <c r="R272" s="12" t="s">
        <v>43</v>
      </c>
      <c r="S272" s="10" t="n">
        <v>4210314</v>
      </c>
      <c r="T272" s="12" t="s">
        <v>44</v>
      </c>
      <c r="U272" s="13" t="n">
        <v>70</v>
      </c>
      <c r="W272" s="13" t="n">
        <v>70</v>
      </c>
      <c r="X272" s="12" t="s">
        <v>148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0" t="n">
        <v>1</v>
      </c>
      <c r="B273" s="11" t="n">
        <v>46180</v>
      </c>
      <c r="C273" s="11" t="n">
        <v>46180</v>
      </c>
      <c r="D273" s="10" t="n">
        <v>0</v>
      </c>
      <c r="E273" s="12" t="s">
        <v>33</v>
      </c>
      <c r="F273" s="10" t="n">
        <v>17</v>
      </c>
      <c r="G273" s="12" t="s">
        <v>34</v>
      </c>
      <c r="H273" s="10" t="n">
        <v>1110101</v>
      </c>
      <c r="I273" s="12" t="s">
        <v>35</v>
      </c>
      <c r="J273" s="10" t="n">
        <v>1289631</v>
      </c>
      <c r="L273" s="10" t="n">
        <v>1289631</v>
      </c>
      <c r="M273" s="12" t="s">
        <v>36</v>
      </c>
      <c r="N273" s="12" t="s">
        <v>37</v>
      </c>
      <c r="P273" s="10" t="n">
        <v>104</v>
      </c>
      <c r="Q273" s="12" t="s">
        <v>38</v>
      </c>
      <c r="R273" s="12" t="s">
        <v>43</v>
      </c>
      <c r="S273" s="10" t="n">
        <v>4210314</v>
      </c>
      <c r="T273" s="12" t="s">
        <v>44</v>
      </c>
      <c r="U273" s="13" t="n">
        <v>70</v>
      </c>
      <c r="W273" s="13" t="n">
        <v>70</v>
      </c>
      <c r="X273" s="12" t="s">
        <v>45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46180</v>
      </c>
      <c r="C274" s="11" t="n">
        <v>46180</v>
      </c>
      <c r="D274" s="10" t="n">
        <v>0</v>
      </c>
      <c r="E274" s="12" t="s">
        <v>33</v>
      </c>
      <c r="F274" s="10" t="n">
        <v>17</v>
      </c>
      <c r="G274" s="12" t="s">
        <v>34</v>
      </c>
      <c r="H274" s="10" t="n">
        <v>1110101</v>
      </c>
      <c r="I274" s="12" t="s">
        <v>35</v>
      </c>
      <c r="J274" s="10" t="n">
        <v>1289634</v>
      </c>
      <c r="L274" s="10" t="n">
        <v>1289634</v>
      </c>
      <c r="M274" s="12" t="s">
        <v>36</v>
      </c>
      <c r="N274" s="12" t="s">
        <v>37</v>
      </c>
      <c r="P274" s="10" t="n">
        <v>104</v>
      </c>
      <c r="Q274" s="12" t="s">
        <v>38</v>
      </c>
      <c r="R274" s="12" t="s">
        <v>43</v>
      </c>
      <c r="S274" s="10" t="n">
        <v>4210314</v>
      </c>
      <c r="T274" s="12" t="s">
        <v>44</v>
      </c>
      <c r="U274" s="13" t="n">
        <v>90</v>
      </c>
      <c r="W274" s="13" t="n">
        <v>90</v>
      </c>
      <c r="X274" s="12" t="s">
        <v>400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46180</v>
      </c>
      <c r="C275" s="11" t="n">
        <v>46180</v>
      </c>
      <c r="D275" s="10" t="n">
        <v>0</v>
      </c>
      <c r="E275" s="12" t="s">
        <v>33</v>
      </c>
      <c r="F275" s="10" t="n">
        <v>17</v>
      </c>
      <c r="G275" s="12" t="s">
        <v>34</v>
      </c>
      <c r="H275" s="10" t="n">
        <v>1110101</v>
      </c>
      <c r="I275" s="12" t="s">
        <v>35</v>
      </c>
      <c r="J275" s="10" t="n">
        <v>1289636</v>
      </c>
      <c r="L275" s="10" t="n">
        <v>1289636</v>
      </c>
      <c r="M275" s="12" t="s">
        <v>36</v>
      </c>
      <c r="N275" s="12" t="s">
        <v>37</v>
      </c>
      <c r="P275" s="10" t="n">
        <v>104</v>
      </c>
      <c r="Q275" s="12" t="s">
        <v>38</v>
      </c>
      <c r="R275" s="12" t="s">
        <v>43</v>
      </c>
      <c r="S275" s="10" t="n">
        <v>4210314</v>
      </c>
      <c r="T275" s="12" t="s">
        <v>44</v>
      </c>
      <c r="U275" s="13" t="n">
        <v>80</v>
      </c>
      <c r="W275" s="13" t="n">
        <v>80</v>
      </c>
      <c r="X275" s="12" t="s">
        <v>209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54.75" hidden="false" customHeight="true" outlineLevel="0" collapsed="false">
      <c r="A276" s="10" t="n">
        <v>1</v>
      </c>
      <c r="B276" s="11" t="n">
        <v>46180</v>
      </c>
      <c r="C276" s="11" t="n">
        <v>46180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1289642</v>
      </c>
      <c r="L276" s="10" t="n">
        <v>1289642</v>
      </c>
      <c r="M276" s="12" t="s">
        <v>36</v>
      </c>
      <c r="N276" s="12" t="s">
        <v>37</v>
      </c>
      <c r="P276" s="10" t="n">
        <v>104</v>
      </c>
      <c r="Q276" s="12" t="s">
        <v>38</v>
      </c>
      <c r="R276" s="12" t="s">
        <v>43</v>
      </c>
      <c r="S276" s="10" t="n">
        <v>4210309</v>
      </c>
      <c r="T276" s="12" t="s">
        <v>49</v>
      </c>
      <c r="U276" s="13" t="n">
        <v>10</v>
      </c>
      <c r="W276" s="13" t="n">
        <v>10</v>
      </c>
      <c r="X276" s="12" t="s">
        <v>209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54.75" hidden="false" customHeight="true" outlineLevel="0" collapsed="false">
      <c r="A277" s="10" t="n">
        <v>1</v>
      </c>
      <c r="B277" s="11" t="n">
        <v>46180</v>
      </c>
      <c r="C277" s="11" t="n">
        <v>46180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1289666</v>
      </c>
      <c r="L277" s="10" t="n">
        <v>1289666</v>
      </c>
      <c r="M277" s="12" t="s">
        <v>36</v>
      </c>
      <c r="N277" s="12" t="s">
        <v>37</v>
      </c>
      <c r="P277" s="10" t="n">
        <v>104</v>
      </c>
      <c r="Q277" s="12" t="s">
        <v>38</v>
      </c>
      <c r="R277" s="12" t="s">
        <v>43</v>
      </c>
      <c r="S277" s="10" t="n">
        <v>4210314</v>
      </c>
      <c r="T277" s="12" t="s">
        <v>44</v>
      </c>
      <c r="U277" s="13" t="n">
        <v>90</v>
      </c>
      <c r="W277" s="13" t="n">
        <v>90</v>
      </c>
      <c r="X277" s="12" t="s">
        <v>400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46180</v>
      </c>
      <c r="C278" s="11" t="n">
        <v>46180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1289668</v>
      </c>
      <c r="L278" s="10" t="n">
        <v>1289668</v>
      </c>
      <c r="M278" s="12" t="s">
        <v>36</v>
      </c>
      <c r="N278" s="12" t="s">
        <v>37</v>
      </c>
      <c r="P278" s="10" t="n">
        <v>104</v>
      </c>
      <c r="Q278" s="12" t="s">
        <v>38</v>
      </c>
      <c r="R278" s="12" t="s">
        <v>43</v>
      </c>
      <c r="S278" s="10" t="n">
        <v>4210316</v>
      </c>
      <c r="T278" s="12" t="s">
        <v>47</v>
      </c>
      <c r="U278" s="13" t="n">
        <v>90</v>
      </c>
      <c r="W278" s="13" t="n">
        <v>90</v>
      </c>
      <c r="X278" s="12" t="s">
        <v>401</v>
      </c>
      <c r="Z278" s="1" t="str">
        <f aca="false">IF($T278="","",IFERROR(INDEX('Resumo Grupos'!$AC$3:$AC$200,MATCH($T278,'Resumo Grupos'!$AB$3:$AB$200,0)),"n/d"))</f>
        <v>Salários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1</v>
      </c>
      <c r="B279" s="11" t="n">
        <v>46180</v>
      </c>
      <c r="C279" s="11" t="n">
        <v>46180</v>
      </c>
      <c r="D279" s="10" t="n">
        <v>0</v>
      </c>
      <c r="E279" s="12" t="s">
        <v>33</v>
      </c>
      <c r="F279" s="10" t="n">
        <v>17</v>
      </c>
      <c r="G279" s="12" t="s">
        <v>34</v>
      </c>
      <c r="H279" s="10" t="n">
        <v>1110101</v>
      </c>
      <c r="I279" s="12" t="s">
        <v>35</v>
      </c>
      <c r="J279" s="10" t="n">
        <v>1289673</v>
      </c>
      <c r="L279" s="10" t="n">
        <v>1289673</v>
      </c>
      <c r="M279" s="12" t="s">
        <v>36</v>
      </c>
      <c r="N279" s="12" t="s">
        <v>37</v>
      </c>
      <c r="P279" s="10" t="n">
        <v>104</v>
      </c>
      <c r="Q279" s="12" t="s">
        <v>38</v>
      </c>
      <c r="R279" s="12" t="s">
        <v>43</v>
      </c>
      <c r="S279" s="10" t="n">
        <v>4210314</v>
      </c>
      <c r="T279" s="12" t="s">
        <v>44</v>
      </c>
      <c r="U279" s="13" t="n">
        <v>300</v>
      </c>
      <c r="W279" s="13" t="n">
        <v>300</v>
      </c>
      <c r="X279" s="12" t="s">
        <v>402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46180</v>
      </c>
      <c r="C280" s="11" t="n">
        <v>46180</v>
      </c>
      <c r="D280" s="10" t="n">
        <v>0</v>
      </c>
      <c r="E280" s="12" t="s">
        <v>33</v>
      </c>
      <c r="F280" s="10" t="n">
        <v>17</v>
      </c>
      <c r="G280" s="12" t="s">
        <v>34</v>
      </c>
      <c r="H280" s="10" t="n">
        <v>1110101</v>
      </c>
      <c r="I280" s="12" t="s">
        <v>35</v>
      </c>
      <c r="J280" s="10" t="n">
        <v>1289676</v>
      </c>
      <c r="L280" s="10" t="n">
        <v>1289676</v>
      </c>
      <c r="M280" s="12" t="s">
        <v>36</v>
      </c>
      <c r="N280" s="12" t="s">
        <v>37</v>
      </c>
      <c r="P280" s="10" t="n">
        <v>104</v>
      </c>
      <c r="Q280" s="12" t="s">
        <v>38</v>
      </c>
      <c r="R280" s="12" t="s">
        <v>43</v>
      </c>
      <c r="S280" s="10" t="n">
        <v>4210316</v>
      </c>
      <c r="T280" s="12" t="s">
        <v>47</v>
      </c>
      <c r="U280" s="13" t="n">
        <v>100</v>
      </c>
      <c r="W280" s="13" t="n">
        <v>100</v>
      </c>
      <c r="X280" s="12" t="s">
        <v>51</v>
      </c>
      <c r="Z280" s="1" t="str">
        <f aca="false">IF($T280="","",IFERROR(INDEX('Resumo Grupos'!$AC$3:$AC$200,MATCH($T280,'Resumo Grupos'!$AB$3:$AB$200,0)),"n/d"))</f>
        <v>Salários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46180</v>
      </c>
      <c r="C281" s="11" t="n">
        <v>46180</v>
      </c>
      <c r="D281" s="10" t="n">
        <v>0</v>
      </c>
      <c r="E281" s="12" t="s">
        <v>33</v>
      </c>
      <c r="F281" s="10" t="n">
        <v>17</v>
      </c>
      <c r="G281" s="12" t="s">
        <v>34</v>
      </c>
      <c r="H281" s="10" t="n">
        <v>1110101</v>
      </c>
      <c r="I281" s="12" t="s">
        <v>35</v>
      </c>
      <c r="J281" s="10" t="n">
        <v>1289677</v>
      </c>
      <c r="L281" s="10" t="n">
        <v>1289677</v>
      </c>
      <c r="M281" s="12" t="s">
        <v>36</v>
      </c>
      <c r="N281" s="12" t="s">
        <v>37</v>
      </c>
      <c r="P281" s="10" t="n">
        <v>104</v>
      </c>
      <c r="Q281" s="12" t="s">
        <v>38</v>
      </c>
      <c r="R281" s="12" t="s">
        <v>43</v>
      </c>
      <c r="S281" s="10" t="n">
        <v>4210309</v>
      </c>
      <c r="T281" s="12" t="s">
        <v>49</v>
      </c>
      <c r="U281" s="13" t="n">
        <v>10</v>
      </c>
      <c r="W281" s="13" t="n">
        <v>10</v>
      </c>
      <c r="X281" s="12" t="s">
        <v>51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46180</v>
      </c>
      <c r="C282" s="11" t="n">
        <v>46180</v>
      </c>
      <c r="D282" s="10" t="n">
        <v>0</v>
      </c>
      <c r="E282" s="12" t="s">
        <v>33</v>
      </c>
      <c r="F282" s="10" t="n">
        <v>17</v>
      </c>
      <c r="G282" s="12" t="s">
        <v>34</v>
      </c>
      <c r="H282" s="10" t="n">
        <v>1110101</v>
      </c>
      <c r="I282" s="12" t="s">
        <v>35</v>
      </c>
      <c r="J282" s="10" t="n">
        <v>1289682</v>
      </c>
      <c r="L282" s="10" t="n">
        <v>1289682</v>
      </c>
      <c r="M282" s="12" t="s">
        <v>36</v>
      </c>
      <c r="N282" s="12" t="s">
        <v>37</v>
      </c>
      <c r="P282" s="10" t="n">
        <v>104</v>
      </c>
      <c r="Q282" s="12" t="s">
        <v>38</v>
      </c>
      <c r="R282" s="12" t="s">
        <v>43</v>
      </c>
      <c r="S282" s="10" t="n">
        <v>4210316</v>
      </c>
      <c r="T282" s="12" t="s">
        <v>47</v>
      </c>
      <c r="U282" s="13" t="n">
        <v>70</v>
      </c>
      <c r="W282" s="13" t="n">
        <v>70</v>
      </c>
      <c r="X282" s="12" t="s">
        <v>50</v>
      </c>
      <c r="Z282" s="1" t="str">
        <f aca="false">IF($T282="","",IFERROR(INDEX('Resumo Grupos'!$AC$3:$AC$200,MATCH($T282,'Resumo Grupos'!$AB$3:$AB$200,0)),"n/d"))</f>
        <v>Salários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46180</v>
      </c>
      <c r="C283" s="11" t="n">
        <v>46180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1289902</v>
      </c>
      <c r="L283" s="10" t="n">
        <v>1289902</v>
      </c>
      <c r="M283" s="12" t="s">
        <v>36</v>
      </c>
      <c r="N283" s="12" t="s">
        <v>37</v>
      </c>
      <c r="P283" s="10" t="n">
        <v>104</v>
      </c>
      <c r="Q283" s="12" t="s">
        <v>38</v>
      </c>
      <c r="R283" s="12" t="s">
        <v>43</v>
      </c>
      <c r="S283" s="10" t="n">
        <v>4210309</v>
      </c>
      <c r="T283" s="12" t="s">
        <v>49</v>
      </c>
      <c r="U283" s="13" t="n">
        <v>10</v>
      </c>
      <c r="W283" s="13" t="n">
        <v>10</v>
      </c>
      <c r="X283" s="12" t="s">
        <v>50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0" t="n">
        <v>1</v>
      </c>
      <c r="B284" s="11" t="n">
        <v>46180</v>
      </c>
      <c r="C284" s="11" t="n">
        <v>46180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1289904</v>
      </c>
      <c r="L284" s="10" t="n">
        <v>1289904</v>
      </c>
      <c r="M284" s="12" t="s">
        <v>36</v>
      </c>
      <c r="N284" s="12" t="s">
        <v>37</v>
      </c>
      <c r="P284" s="10" t="n">
        <v>104</v>
      </c>
      <c r="Q284" s="12" t="s">
        <v>38</v>
      </c>
      <c r="R284" s="12" t="s">
        <v>43</v>
      </c>
      <c r="S284" s="10" t="n">
        <v>4210316</v>
      </c>
      <c r="T284" s="12" t="s">
        <v>47</v>
      </c>
      <c r="U284" s="13" t="n">
        <v>70</v>
      </c>
      <c r="W284" s="13" t="n">
        <v>70</v>
      </c>
      <c r="X284" s="12" t="s">
        <v>270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46180</v>
      </c>
      <c r="C285" s="11" t="n">
        <v>46180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1289905</v>
      </c>
      <c r="L285" s="10" t="n">
        <v>1289905</v>
      </c>
      <c r="M285" s="12" t="s">
        <v>36</v>
      </c>
      <c r="N285" s="12" t="s">
        <v>37</v>
      </c>
      <c r="P285" s="10" t="n">
        <v>104</v>
      </c>
      <c r="Q285" s="12" t="s">
        <v>38</v>
      </c>
      <c r="R285" s="12" t="s">
        <v>43</v>
      </c>
      <c r="S285" s="10" t="n">
        <v>4210316</v>
      </c>
      <c r="T285" s="12" t="s">
        <v>47</v>
      </c>
      <c r="U285" s="13" t="n">
        <v>60</v>
      </c>
      <c r="W285" s="13" t="n">
        <v>60</v>
      </c>
      <c r="X285" s="12" t="s">
        <v>269</v>
      </c>
      <c r="Z285" s="1" t="str">
        <f aca="false">IF($T285="","",IFERROR(INDEX('Resumo Grupos'!$AC$3:$AC$200,MATCH($T285,'Resumo Grupos'!$AB$3:$AB$200,0)),"n/d"))</f>
        <v>Salários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46180</v>
      </c>
      <c r="C286" s="11" t="n">
        <v>46180</v>
      </c>
      <c r="D286" s="10" t="n">
        <v>0</v>
      </c>
      <c r="E286" s="12" t="s">
        <v>33</v>
      </c>
      <c r="F286" s="10" t="n">
        <v>17</v>
      </c>
      <c r="G286" s="12" t="s">
        <v>34</v>
      </c>
      <c r="H286" s="10" t="n">
        <v>1110101</v>
      </c>
      <c r="I286" s="12" t="s">
        <v>35</v>
      </c>
      <c r="J286" s="10" t="n">
        <v>1289907</v>
      </c>
      <c r="L286" s="10" t="n">
        <v>1289907</v>
      </c>
      <c r="M286" s="12" t="s">
        <v>36</v>
      </c>
      <c r="N286" s="12" t="s">
        <v>37</v>
      </c>
      <c r="P286" s="10" t="n">
        <v>104</v>
      </c>
      <c r="Q286" s="12" t="s">
        <v>38</v>
      </c>
      <c r="R286" s="12" t="s">
        <v>43</v>
      </c>
      <c r="S286" s="10" t="n">
        <v>4210314</v>
      </c>
      <c r="T286" s="12" t="s">
        <v>44</v>
      </c>
      <c r="U286" s="13" t="n">
        <v>70</v>
      </c>
      <c r="W286" s="13" t="n">
        <v>70</v>
      </c>
      <c r="X286" s="12" t="s">
        <v>403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46180</v>
      </c>
      <c r="C287" s="11" t="n">
        <v>46180</v>
      </c>
      <c r="D287" s="10" t="n">
        <v>0</v>
      </c>
      <c r="E287" s="12" t="s">
        <v>33</v>
      </c>
      <c r="F287" s="10" t="n">
        <v>17</v>
      </c>
      <c r="G287" s="12" t="s">
        <v>34</v>
      </c>
      <c r="H287" s="10" t="n">
        <v>1110101</v>
      </c>
      <c r="I287" s="12" t="s">
        <v>35</v>
      </c>
      <c r="J287" s="10" t="n">
        <v>1289908</v>
      </c>
      <c r="L287" s="10" t="n">
        <v>1289908</v>
      </c>
      <c r="M287" s="12" t="s">
        <v>36</v>
      </c>
      <c r="N287" s="12" t="s">
        <v>37</v>
      </c>
      <c r="P287" s="10" t="n">
        <v>104</v>
      </c>
      <c r="Q287" s="12" t="s">
        <v>38</v>
      </c>
      <c r="R287" s="12" t="s">
        <v>43</v>
      </c>
      <c r="S287" s="10" t="n">
        <v>4210314</v>
      </c>
      <c r="T287" s="12" t="s">
        <v>44</v>
      </c>
      <c r="U287" s="13" t="n">
        <v>80</v>
      </c>
      <c r="W287" s="13" t="n">
        <v>80</v>
      </c>
      <c r="X287" s="12" t="s">
        <v>404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46162</v>
      </c>
      <c r="C288" s="11" t="n">
        <v>46180</v>
      </c>
      <c r="D288" s="10" t="n">
        <v>1601</v>
      </c>
      <c r="E288" s="12" t="s">
        <v>227</v>
      </c>
      <c r="F288" s="10" t="n">
        <v>24</v>
      </c>
      <c r="G288" s="12" t="s">
        <v>57</v>
      </c>
      <c r="H288" s="10" t="n">
        <v>2110101</v>
      </c>
      <c r="I288" s="12" t="s">
        <v>58</v>
      </c>
      <c r="J288" s="10" t="n">
        <v>1127609</v>
      </c>
      <c r="L288" s="10" t="n">
        <v>835311</v>
      </c>
      <c r="M288" s="12" t="s">
        <v>36</v>
      </c>
      <c r="N288" s="12" t="s">
        <v>60</v>
      </c>
      <c r="P288" s="10" t="n">
        <v>103</v>
      </c>
      <c r="Q288" s="12" t="s">
        <v>61</v>
      </c>
      <c r="R288" s="12" t="s">
        <v>62</v>
      </c>
      <c r="S288" s="10" t="n">
        <v>1130101</v>
      </c>
      <c r="T288" s="12" t="s">
        <v>63</v>
      </c>
      <c r="U288" s="13" t="n">
        <v>1317.33</v>
      </c>
      <c r="W288" s="13" t="n">
        <v>0</v>
      </c>
      <c r="X288" s="12" t="s">
        <v>405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835311</v>
      </c>
    </row>
    <row r="289" customFormat="false" ht="45.75" hidden="false" customHeight="true" outlineLevel="0" collapsed="false">
      <c r="A289" s="10" t="n">
        <v>1</v>
      </c>
      <c r="B289" s="11" t="n">
        <v>46174</v>
      </c>
      <c r="C289" s="11" t="n">
        <v>46180</v>
      </c>
      <c r="D289" s="10" t="n">
        <v>1628</v>
      </c>
      <c r="E289" s="12" t="s">
        <v>406</v>
      </c>
      <c r="F289" s="10" t="n">
        <v>24</v>
      </c>
      <c r="G289" s="12" t="s">
        <v>57</v>
      </c>
      <c r="H289" s="10" t="n">
        <v>2110101</v>
      </c>
      <c r="I289" s="12" t="s">
        <v>58</v>
      </c>
      <c r="J289" s="10" t="n">
        <v>1187486</v>
      </c>
      <c r="L289" s="10" t="n">
        <v>88280</v>
      </c>
      <c r="M289" s="12" t="s">
        <v>36</v>
      </c>
      <c r="N289" s="12" t="s">
        <v>60</v>
      </c>
      <c r="P289" s="10" t="n">
        <v>103</v>
      </c>
      <c r="Q289" s="12" t="s">
        <v>61</v>
      </c>
      <c r="R289" s="12" t="s">
        <v>62</v>
      </c>
      <c r="S289" s="10" t="n">
        <v>1130101</v>
      </c>
      <c r="T289" s="12" t="s">
        <v>63</v>
      </c>
      <c r="U289" s="13" t="n">
        <v>390.66</v>
      </c>
      <c r="W289" s="13" t="n">
        <v>0</v>
      </c>
      <c r="X289" s="12" t="s">
        <v>407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MARBORO DOUBLE FUSIO</v>
      </c>
      <c r="AC289" s="1" t="n">
        <v>88280</v>
      </c>
    </row>
    <row r="290" customFormat="false" ht="36.75" hidden="false" customHeight="true" outlineLevel="0" collapsed="false">
      <c r="A290" s="10" t="n">
        <v>1</v>
      </c>
      <c r="B290" s="11" t="n">
        <v>46181</v>
      </c>
      <c r="C290" s="11" t="n">
        <v>46181</v>
      </c>
      <c r="D290" s="10" t="n">
        <v>0</v>
      </c>
      <c r="E290" s="12" t="s">
        <v>33</v>
      </c>
      <c r="F290" s="10" t="n">
        <v>17</v>
      </c>
      <c r="G290" s="12" t="s">
        <v>34</v>
      </c>
      <c r="H290" s="10" t="n">
        <v>1110101</v>
      </c>
      <c r="I290" s="12" t="s">
        <v>35</v>
      </c>
      <c r="J290" s="10" t="n">
        <v>1265345</v>
      </c>
      <c r="L290" s="10" t="n">
        <v>1265345</v>
      </c>
      <c r="M290" s="12" t="s">
        <v>36</v>
      </c>
      <c r="N290" s="12" t="s">
        <v>37</v>
      </c>
      <c r="P290" s="10" t="n">
        <v>104</v>
      </c>
      <c r="Q290" s="12" t="s">
        <v>38</v>
      </c>
      <c r="R290" s="12" t="s">
        <v>149</v>
      </c>
      <c r="S290" s="10" t="n">
        <v>1120601</v>
      </c>
      <c r="T290" s="12" t="s">
        <v>150</v>
      </c>
      <c r="U290" s="13" t="n">
        <v>260</v>
      </c>
      <c r="W290" s="13" t="n">
        <v>260</v>
      </c>
      <c r="X290" s="12" t="s">
        <v>212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0" t="n">
        <v>1</v>
      </c>
      <c r="B291" s="11" t="n">
        <v>46181</v>
      </c>
      <c r="C291" s="11" t="n">
        <v>46181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1289971</v>
      </c>
      <c r="L291" s="10" t="n">
        <v>1289971</v>
      </c>
      <c r="M291" s="12" t="s">
        <v>36</v>
      </c>
      <c r="N291" s="12" t="s">
        <v>37</v>
      </c>
      <c r="P291" s="10" t="n">
        <v>104</v>
      </c>
      <c r="Q291" s="12" t="s">
        <v>38</v>
      </c>
      <c r="R291" s="12" t="s">
        <v>43</v>
      </c>
      <c r="S291" s="10" t="n">
        <v>4210314</v>
      </c>
      <c r="T291" s="12" t="s">
        <v>44</v>
      </c>
      <c r="U291" s="13" t="n">
        <v>70</v>
      </c>
      <c r="W291" s="13" t="n">
        <v>70</v>
      </c>
      <c r="X291" s="12" t="s">
        <v>408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46181</v>
      </c>
      <c r="C292" s="11" t="n">
        <v>46181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1289972</v>
      </c>
      <c r="L292" s="10" t="n">
        <v>1289972</v>
      </c>
      <c r="M292" s="12" t="s">
        <v>36</v>
      </c>
      <c r="N292" s="12" t="s">
        <v>37</v>
      </c>
      <c r="P292" s="10" t="n">
        <v>104</v>
      </c>
      <c r="Q292" s="12" t="s">
        <v>38</v>
      </c>
      <c r="R292" s="12" t="s">
        <v>43</v>
      </c>
      <c r="S292" s="10" t="n">
        <v>4210314</v>
      </c>
      <c r="T292" s="12" t="s">
        <v>44</v>
      </c>
      <c r="U292" s="13" t="n">
        <v>100</v>
      </c>
      <c r="W292" s="13" t="n">
        <v>100</v>
      </c>
      <c r="X292" s="12" t="s">
        <v>396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36.75" hidden="false" customHeight="true" outlineLevel="0" collapsed="false">
      <c r="A293" s="10" t="n">
        <v>1</v>
      </c>
      <c r="B293" s="11" t="n">
        <v>46181</v>
      </c>
      <c r="C293" s="11" t="n">
        <v>46181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1290017</v>
      </c>
      <c r="L293" s="10" t="n">
        <v>1290017</v>
      </c>
      <c r="M293" s="12" t="s">
        <v>36</v>
      </c>
      <c r="N293" s="12" t="s">
        <v>37</v>
      </c>
      <c r="P293" s="10" t="n">
        <v>104</v>
      </c>
      <c r="Q293" s="12" t="s">
        <v>38</v>
      </c>
      <c r="R293" s="12" t="s">
        <v>62</v>
      </c>
      <c r="S293" s="10" t="n">
        <v>1130101</v>
      </c>
      <c r="T293" s="12" t="s">
        <v>63</v>
      </c>
      <c r="U293" s="13" t="n">
        <v>270</v>
      </c>
      <c r="W293" s="13" t="n">
        <v>270</v>
      </c>
      <c r="X293" s="12" t="s">
        <v>409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46181</v>
      </c>
      <c r="C294" s="11" t="n">
        <v>46181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1290033</v>
      </c>
      <c r="L294" s="10" t="n">
        <v>1290033</v>
      </c>
      <c r="M294" s="12" t="s">
        <v>36</v>
      </c>
      <c r="N294" s="12" t="s">
        <v>37</v>
      </c>
      <c r="P294" s="10" t="n">
        <v>104</v>
      </c>
      <c r="Q294" s="12" t="s">
        <v>38</v>
      </c>
      <c r="R294" s="12" t="s">
        <v>39</v>
      </c>
      <c r="S294" s="10" t="n">
        <v>4210209</v>
      </c>
      <c r="T294" s="12" t="s">
        <v>54</v>
      </c>
      <c r="U294" s="13" t="n">
        <v>70</v>
      </c>
      <c r="W294" s="13" t="n">
        <v>70</v>
      </c>
      <c r="X294" s="12" t="s">
        <v>55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46181</v>
      </c>
      <c r="C295" s="11" t="n">
        <v>46181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1290034</v>
      </c>
      <c r="L295" s="10" t="n">
        <v>1290034</v>
      </c>
      <c r="M295" s="12" t="s">
        <v>36</v>
      </c>
      <c r="N295" s="12" t="s">
        <v>37</v>
      </c>
      <c r="P295" s="10" t="n">
        <v>104</v>
      </c>
      <c r="Q295" s="12" t="s">
        <v>38</v>
      </c>
      <c r="R295" s="12" t="s">
        <v>43</v>
      </c>
      <c r="S295" s="10" t="n">
        <v>4210314</v>
      </c>
      <c r="T295" s="12" t="s">
        <v>44</v>
      </c>
      <c r="U295" s="13" t="n">
        <v>70</v>
      </c>
      <c r="W295" s="13" t="n">
        <v>70</v>
      </c>
      <c r="X295" s="12" t="s">
        <v>403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46181</v>
      </c>
      <c r="C296" s="11" t="n">
        <v>46181</v>
      </c>
      <c r="D296" s="10" t="n">
        <v>0</v>
      </c>
      <c r="E296" s="12" t="s">
        <v>33</v>
      </c>
      <c r="F296" s="10" t="n">
        <v>17</v>
      </c>
      <c r="G296" s="12" t="s">
        <v>34</v>
      </c>
      <c r="H296" s="10" t="n">
        <v>1110101</v>
      </c>
      <c r="I296" s="12" t="s">
        <v>35</v>
      </c>
      <c r="J296" s="10" t="n">
        <v>1290046</v>
      </c>
      <c r="L296" s="10" t="n">
        <v>1290046</v>
      </c>
      <c r="M296" s="12" t="s">
        <v>36</v>
      </c>
      <c r="N296" s="12" t="s">
        <v>37</v>
      </c>
      <c r="P296" s="10" t="n">
        <v>104</v>
      </c>
      <c r="Q296" s="12" t="s">
        <v>38</v>
      </c>
      <c r="R296" s="12" t="s">
        <v>43</v>
      </c>
      <c r="S296" s="10" t="n">
        <v>4210314</v>
      </c>
      <c r="T296" s="12" t="s">
        <v>44</v>
      </c>
      <c r="U296" s="13" t="n">
        <v>100</v>
      </c>
      <c r="W296" s="13" t="n">
        <v>100</v>
      </c>
      <c r="X296" s="12" t="s">
        <v>53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46181</v>
      </c>
      <c r="C297" s="11" t="n">
        <v>46181</v>
      </c>
      <c r="D297" s="10" t="n">
        <v>0</v>
      </c>
      <c r="E297" s="12" t="s">
        <v>33</v>
      </c>
      <c r="F297" s="10" t="n">
        <v>17</v>
      </c>
      <c r="G297" s="12" t="s">
        <v>34</v>
      </c>
      <c r="H297" s="10" t="n">
        <v>1110101</v>
      </c>
      <c r="I297" s="12" t="s">
        <v>35</v>
      </c>
      <c r="J297" s="10" t="n">
        <v>1290058</v>
      </c>
      <c r="L297" s="10" t="n">
        <v>1290058</v>
      </c>
      <c r="M297" s="12" t="s">
        <v>36</v>
      </c>
      <c r="N297" s="12" t="s">
        <v>37</v>
      </c>
      <c r="P297" s="10" t="n">
        <v>104</v>
      </c>
      <c r="Q297" s="12" t="s">
        <v>38</v>
      </c>
      <c r="R297" s="12" t="s">
        <v>43</v>
      </c>
      <c r="S297" s="10" t="n">
        <v>4210314</v>
      </c>
      <c r="T297" s="12" t="s">
        <v>44</v>
      </c>
      <c r="U297" s="13" t="n">
        <v>100</v>
      </c>
      <c r="W297" s="13" t="n">
        <v>100</v>
      </c>
      <c r="X297" s="12" t="s">
        <v>396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46181</v>
      </c>
      <c r="C298" s="11" t="n">
        <v>46181</v>
      </c>
      <c r="D298" s="10" t="n">
        <v>0</v>
      </c>
      <c r="E298" s="12" t="s">
        <v>33</v>
      </c>
      <c r="F298" s="10" t="n">
        <v>17</v>
      </c>
      <c r="G298" s="12" t="s">
        <v>34</v>
      </c>
      <c r="H298" s="10" t="n">
        <v>1110101</v>
      </c>
      <c r="I298" s="12" t="s">
        <v>35</v>
      </c>
      <c r="J298" s="10" t="n">
        <v>1290070</v>
      </c>
      <c r="L298" s="10" t="n">
        <v>1290070</v>
      </c>
      <c r="M298" s="12" t="s">
        <v>36</v>
      </c>
      <c r="N298" s="12" t="s">
        <v>37</v>
      </c>
      <c r="P298" s="10" t="n">
        <v>104</v>
      </c>
      <c r="Q298" s="12" t="s">
        <v>38</v>
      </c>
      <c r="R298" s="12" t="s">
        <v>43</v>
      </c>
      <c r="S298" s="10" t="n">
        <v>4210309</v>
      </c>
      <c r="T298" s="12" t="s">
        <v>49</v>
      </c>
      <c r="U298" s="13" t="n">
        <v>10</v>
      </c>
      <c r="W298" s="13" t="n">
        <v>10</v>
      </c>
      <c r="X298" s="12" t="s">
        <v>410</v>
      </c>
      <c r="Z298" s="1" t="str">
        <f aca="false">IF($T298="","",IFERROR(INDEX('Resumo Grupos'!$AC$3:$AC$200,MATCH($T298,'Resumo Grupos'!$AB$3:$AB$200,0)),"n/d"))</f>
        <v>Salários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46181</v>
      </c>
      <c r="C299" s="11" t="n">
        <v>46181</v>
      </c>
      <c r="D299" s="10" t="n">
        <v>0</v>
      </c>
      <c r="E299" s="12" t="s">
        <v>33</v>
      </c>
      <c r="F299" s="10" t="n">
        <v>17</v>
      </c>
      <c r="G299" s="12" t="s">
        <v>34</v>
      </c>
      <c r="H299" s="10" t="n">
        <v>1110101</v>
      </c>
      <c r="I299" s="12" t="s">
        <v>35</v>
      </c>
      <c r="J299" s="10" t="n">
        <v>1290073</v>
      </c>
      <c r="L299" s="10" t="n">
        <v>1290073</v>
      </c>
      <c r="M299" s="12" t="s">
        <v>36</v>
      </c>
      <c r="N299" s="12" t="s">
        <v>37</v>
      </c>
      <c r="P299" s="10" t="n">
        <v>104</v>
      </c>
      <c r="Q299" s="12" t="s">
        <v>38</v>
      </c>
      <c r="R299" s="12" t="s">
        <v>43</v>
      </c>
      <c r="S299" s="10" t="n">
        <v>4210316</v>
      </c>
      <c r="T299" s="12" t="s">
        <v>47</v>
      </c>
      <c r="U299" s="13" t="n">
        <v>100</v>
      </c>
      <c r="W299" s="13" t="n">
        <v>100</v>
      </c>
      <c r="X299" s="12" t="s">
        <v>51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46181</v>
      </c>
      <c r="C300" s="11" t="n">
        <v>46181</v>
      </c>
      <c r="D300" s="10" t="n">
        <v>0</v>
      </c>
      <c r="E300" s="12" t="s">
        <v>33</v>
      </c>
      <c r="F300" s="10" t="n">
        <v>17</v>
      </c>
      <c r="G300" s="12" t="s">
        <v>34</v>
      </c>
      <c r="H300" s="10" t="n">
        <v>1110101</v>
      </c>
      <c r="I300" s="12" t="s">
        <v>35</v>
      </c>
      <c r="J300" s="10" t="n">
        <v>1290077</v>
      </c>
      <c r="L300" s="10" t="n">
        <v>1290077</v>
      </c>
      <c r="M300" s="12" t="s">
        <v>36</v>
      </c>
      <c r="N300" s="12" t="s">
        <v>37</v>
      </c>
      <c r="P300" s="10" t="n">
        <v>104</v>
      </c>
      <c r="Q300" s="12" t="s">
        <v>38</v>
      </c>
      <c r="R300" s="12" t="s">
        <v>43</v>
      </c>
      <c r="S300" s="10" t="n">
        <v>4210309</v>
      </c>
      <c r="T300" s="12" t="s">
        <v>49</v>
      </c>
      <c r="U300" s="13" t="n">
        <v>10</v>
      </c>
      <c r="W300" s="13" t="n">
        <v>10</v>
      </c>
      <c r="X300" s="12" t="s">
        <v>51</v>
      </c>
      <c r="Z300" s="1" t="str">
        <f aca="false">IF($T300="","",IFERROR(INDEX('Resumo Grupos'!$AC$3:$AC$200,MATCH($T300,'Resumo Grupos'!$AB$3:$AB$200,0)),"n/d"))</f>
        <v>Salários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46181</v>
      </c>
      <c r="C301" s="11" t="n">
        <v>46181</v>
      </c>
      <c r="D301" s="10" t="n">
        <v>0</v>
      </c>
      <c r="E301" s="12" t="s">
        <v>33</v>
      </c>
      <c r="F301" s="10" t="n">
        <v>17</v>
      </c>
      <c r="G301" s="12" t="s">
        <v>34</v>
      </c>
      <c r="H301" s="10" t="n">
        <v>1110101</v>
      </c>
      <c r="I301" s="12" t="s">
        <v>35</v>
      </c>
      <c r="J301" s="10" t="n">
        <v>1290079</v>
      </c>
      <c r="L301" s="10" t="n">
        <v>1290079</v>
      </c>
      <c r="M301" s="12" t="s">
        <v>36</v>
      </c>
      <c r="N301" s="12" t="s">
        <v>37</v>
      </c>
      <c r="P301" s="10" t="n">
        <v>104</v>
      </c>
      <c r="Q301" s="12" t="s">
        <v>38</v>
      </c>
      <c r="R301" s="12" t="s">
        <v>43</v>
      </c>
      <c r="S301" s="10" t="n">
        <v>4210316</v>
      </c>
      <c r="T301" s="12" t="s">
        <v>47</v>
      </c>
      <c r="U301" s="13" t="n">
        <v>70</v>
      </c>
      <c r="W301" s="13" t="n">
        <v>70</v>
      </c>
      <c r="X301" s="12" t="s">
        <v>50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46181</v>
      </c>
      <c r="C302" s="11" t="n">
        <v>46181</v>
      </c>
      <c r="D302" s="10" t="n">
        <v>0</v>
      </c>
      <c r="E302" s="12" t="s">
        <v>33</v>
      </c>
      <c r="F302" s="10" t="n">
        <v>17</v>
      </c>
      <c r="G302" s="12" t="s">
        <v>34</v>
      </c>
      <c r="H302" s="10" t="n">
        <v>1110101</v>
      </c>
      <c r="I302" s="12" t="s">
        <v>35</v>
      </c>
      <c r="J302" s="10" t="n">
        <v>1290080</v>
      </c>
      <c r="L302" s="10" t="n">
        <v>1290080</v>
      </c>
      <c r="M302" s="12" t="s">
        <v>36</v>
      </c>
      <c r="N302" s="12" t="s">
        <v>37</v>
      </c>
      <c r="P302" s="10" t="n">
        <v>104</v>
      </c>
      <c r="Q302" s="12" t="s">
        <v>38</v>
      </c>
      <c r="R302" s="12" t="s">
        <v>43</v>
      </c>
      <c r="S302" s="10" t="n">
        <v>4210309</v>
      </c>
      <c r="T302" s="12" t="s">
        <v>49</v>
      </c>
      <c r="U302" s="13" t="n">
        <v>10</v>
      </c>
      <c r="W302" s="13" t="n">
        <v>10</v>
      </c>
      <c r="X302" s="12" t="s">
        <v>50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46181</v>
      </c>
      <c r="C303" s="11" t="n">
        <v>46181</v>
      </c>
      <c r="D303" s="10" t="n">
        <v>0</v>
      </c>
      <c r="E303" s="12" t="s">
        <v>33</v>
      </c>
      <c r="F303" s="10" t="n">
        <v>17</v>
      </c>
      <c r="G303" s="12" t="s">
        <v>34</v>
      </c>
      <c r="H303" s="10" t="n">
        <v>1110101</v>
      </c>
      <c r="I303" s="12" t="s">
        <v>35</v>
      </c>
      <c r="J303" s="10" t="n">
        <v>1290108</v>
      </c>
      <c r="L303" s="10" t="n">
        <v>1290108</v>
      </c>
      <c r="M303" s="12" t="s">
        <v>36</v>
      </c>
      <c r="N303" s="12" t="s">
        <v>37</v>
      </c>
      <c r="P303" s="10" t="n">
        <v>104</v>
      </c>
      <c r="Q303" s="12" t="s">
        <v>38</v>
      </c>
      <c r="R303" s="12" t="s">
        <v>43</v>
      </c>
      <c r="S303" s="10" t="n">
        <v>4210316</v>
      </c>
      <c r="T303" s="12" t="s">
        <v>47</v>
      </c>
      <c r="U303" s="13" t="n">
        <v>60</v>
      </c>
      <c r="W303" s="13" t="n">
        <v>60</v>
      </c>
      <c r="X303" s="12" t="s">
        <v>52</v>
      </c>
      <c r="Z303" s="1" t="str">
        <f aca="false">IF($T303="","",IFERROR(INDEX('Resumo Grupos'!$AC$3:$AC$200,MATCH($T303,'Resumo Grupos'!$AB$3:$AB$200,0)),"n/d"))</f>
        <v>Salários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46181</v>
      </c>
      <c r="C304" s="11" t="n">
        <v>46181</v>
      </c>
      <c r="D304" s="10" t="n">
        <v>0</v>
      </c>
      <c r="E304" s="12" t="s">
        <v>33</v>
      </c>
      <c r="F304" s="10" t="n">
        <v>17</v>
      </c>
      <c r="G304" s="12" t="s">
        <v>34</v>
      </c>
      <c r="H304" s="10" t="n">
        <v>1110101</v>
      </c>
      <c r="I304" s="12" t="s">
        <v>35</v>
      </c>
      <c r="J304" s="10" t="n">
        <v>1290113</v>
      </c>
      <c r="L304" s="10" t="n">
        <v>1290113</v>
      </c>
      <c r="M304" s="12" t="s">
        <v>36</v>
      </c>
      <c r="N304" s="12" t="s">
        <v>37</v>
      </c>
      <c r="P304" s="10" t="n">
        <v>104</v>
      </c>
      <c r="Q304" s="12" t="s">
        <v>38</v>
      </c>
      <c r="R304" s="12" t="s">
        <v>43</v>
      </c>
      <c r="S304" s="10" t="n">
        <v>4210316</v>
      </c>
      <c r="T304" s="12" t="s">
        <v>47</v>
      </c>
      <c r="U304" s="13" t="n">
        <v>60</v>
      </c>
      <c r="W304" s="13" t="n">
        <v>60</v>
      </c>
      <c r="X304" s="12" t="s">
        <v>48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1</v>
      </c>
      <c r="B305" s="11" t="n">
        <v>46181</v>
      </c>
      <c r="C305" s="11" t="n">
        <v>46181</v>
      </c>
      <c r="D305" s="10" t="n">
        <v>0</v>
      </c>
      <c r="E305" s="12" t="s">
        <v>33</v>
      </c>
      <c r="F305" s="10" t="n">
        <v>17</v>
      </c>
      <c r="G305" s="12" t="s">
        <v>34</v>
      </c>
      <c r="H305" s="10" t="n">
        <v>1110101</v>
      </c>
      <c r="I305" s="12" t="s">
        <v>35</v>
      </c>
      <c r="J305" s="10" t="n">
        <v>1290122</v>
      </c>
      <c r="L305" s="10" t="n">
        <v>1290122</v>
      </c>
      <c r="M305" s="12" t="s">
        <v>36</v>
      </c>
      <c r="N305" s="12" t="s">
        <v>37</v>
      </c>
      <c r="P305" s="10" t="n">
        <v>104</v>
      </c>
      <c r="Q305" s="12" t="s">
        <v>38</v>
      </c>
      <c r="R305" s="12" t="s">
        <v>43</v>
      </c>
      <c r="S305" s="10" t="n">
        <v>4210309</v>
      </c>
      <c r="T305" s="12" t="s">
        <v>49</v>
      </c>
      <c r="U305" s="13" t="n">
        <v>10</v>
      </c>
      <c r="W305" s="13" t="n">
        <v>10</v>
      </c>
      <c r="X305" s="12" t="s">
        <v>48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1</v>
      </c>
      <c r="B306" s="11" t="n">
        <v>46148</v>
      </c>
      <c r="C306" s="11" t="n">
        <v>46181</v>
      </c>
      <c r="D306" s="10" t="n">
        <v>607</v>
      </c>
      <c r="E306" s="12" t="s">
        <v>214</v>
      </c>
      <c r="F306" s="10" t="n">
        <v>24</v>
      </c>
      <c r="G306" s="12" t="s">
        <v>57</v>
      </c>
      <c r="H306" s="10" t="n">
        <v>2110101</v>
      </c>
      <c r="I306" s="12" t="s">
        <v>58</v>
      </c>
      <c r="J306" s="10" t="n">
        <v>1057743</v>
      </c>
      <c r="L306" s="10" t="n">
        <v>10336</v>
      </c>
      <c r="M306" s="12" t="s">
        <v>59</v>
      </c>
      <c r="N306" s="12" t="s">
        <v>60</v>
      </c>
      <c r="P306" s="10" t="n">
        <v>103</v>
      </c>
      <c r="Q306" s="12" t="s">
        <v>61</v>
      </c>
      <c r="R306" s="12" t="s">
        <v>62</v>
      </c>
      <c r="S306" s="10" t="n">
        <v>1130101</v>
      </c>
      <c r="T306" s="12" t="s">
        <v>63</v>
      </c>
      <c r="U306" s="13" t="n">
        <v>250.35</v>
      </c>
      <c r="W306" s="13" t="n">
        <v>0</v>
      </c>
      <c r="X306" s="12" t="s">
        <v>411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10336</v>
      </c>
    </row>
    <row r="307" customFormat="false" ht="36.75" hidden="false" customHeight="true" outlineLevel="0" collapsed="false">
      <c r="A307" s="10" t="n">
        <v>1</v>
      </c>
      <c r="B307" s="11" t="n">
        <v>46149</v>
      </c>
      <c r="C307" s="11" t="n">
        <v>46181</v>
      </c>
      <c r="D307" s="10" t="n">
        <v>1637</v>
      </c>
      <c r="E307" s="12" t="s">
        <v>68</v>
      </c>
      <c r="F307" s="10" t="n">
        <v>24</v>
      </c>
      <c r="G307" s="12" t="s">
        <v>57</v>
      </c>
      <c r="H307" s="10" t="n">
        <v>2110101</v>
      </c>
      <c r="I307" s="12" t="s">
        <v>58</v>
      </c>
      <c r="J307" s="10" t="n">
        <v>1062204</v>
      </c>
      <c r="L307" s="10" t="n">
        <v>1869852</v>
      </c>
      <c r="M307" s="12" t="s">
        <v>36</v>
      </c>
      <c r="N307" s="12" t="s">
        <v>60</v>
      </c>
      <c r="P307" s="10" t="n">
        <v>103</v>
      </c>
      <c r="Q307" s="12" t="s">
        <v>61</v>
      </c>
      <c r="R307" s="12" t="s">
        <v>62</v>
      </c>
      <c r="S307" s="10" t="n">
        <v>1130101</v>
      </c>
      <c r="T307" s="12" t="s">
        <v>63</v>
      </c>
      <c r="U307" s="13" t="n">
        <v>1148.1</v>
      </c>
      <c r="W307" s="13" t="n">
        <v>0</v>
      </c>
      <c r="X307" s="12" t="s">
        <v>412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1869852</v>
      </c>
    </row>
    <row r="308" customFormat="false" ht="72.75" hidden="false" customHeight="true" outlineLevel="0" collapsed="false">
      <c r="A308" s="10" t="n">
        <v>1</v>
      </c>
      <c r="B308" s="11" t="n">
        <v>46153</v>
      </c>
      <c r="C308" s="11" t="n">
        <v>46181</v>
      </c>
      <c r="D308" s="10" t="n">
        <v>1608</v>
      </c>
      <c r="E308" s="12" t="s">
        <v>75</v>
      </c>
      <c r="F308" s="10" t="n">
        <v>24</v>
      </c>
      <c r="G308" s="12" t="s">
        <v>57</v>
      </c>
      <c r="H308" s="10" t="n">
        <v>2110101</v>
      </c>
      <c r="I308" s="12" t="s">
        <v>58</v>
      </c>
      <c r="J308" s="10" t="n">
        <v>1085321</v>
      </c>
      <c r="L308" s="10" t="n">
        <v>1651895</v>
      </c>
      <c r="M308" s="12" t="s">
        <v>59</v>
      </c>
      <c r="N308" s="12" t="s">
        <v>60</v>
      </c>
      <c r="P308" s="10" t="n">
        <v>103</v>
      </c>
      <c r="Q308" s="12" t="s">
        <v>61</v>
      </c>
      <c r="R308" s="12" t="s">
        <v>62</v>
      </c>
      <c r="S308" s="10" t="n">
        <v>1130101</v>
      </c>
      <c r="T308" s="12" t="s">
        <v>63</v>
      </c>
      <c r="U308" s="13" t="n">
        <v>1171.71</v>
      </c>
      <c r="W308" s="13" t="n">
        <v>0</v>
      </c>
      <c r="X308" s="12" t="s">
        <v>413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1651895</v>
      </c>
    </row>
    <row r="309" customFormat="false" ht="45.75" hidden="false" customHeight="true" outlineLevel="0" collapsed="false">
      <c r="A309" s="10" t="n">
        <v>1</v>
      </c>
      <c r="B309" s="11" t="n">
        <v>46154</v>
      </c>
      <c r="C309" s="11" t="n">
        <v>46181</v>
      </c>
      <c r="D309" s="10" t="n">
        <v>10011</v>
      </c>
      <c r="E309" s="12" t="s">
        <v>221</v>
      </c>
      <c r="F309" s="10" t="n">
        <v>24</v>
      </c>
      <c r="G309" s="12" t="s">
        <v>57</v>
      </c>
      <c r="H309" s="10" t="n">
        <v>2110101</v>
      </c>
      <c r="I309" s="12" t="s">
        <v>58</v>
      </c>
      <c r="J309" s="10" t="n">
        <v>1089077</v>
      </c>
      <c r="L309" s="10" t="n">
        <v>33621</v>
      </c>
      <c r="M309" s="12" t="s">
        <v>59</v>
      </c>
      <c r="N309" s="12" t="s">
        <v>60</v>
      </c>
      <c r="P309" s="10" t="n">
        <v>103</v>
      </c>
      <c r="Q309" s="12" t="s">
        <v>61</v>
      </c>
      <c r="R309" s="12" t="s">
        <v>62</v>
      </c>
      <c r="S309" s="10" t="n">
        <v>1130101</v>
      </c>
      <c r="T309" s="12" t="s">
        <v>63</v>
      </c>
      <c r="U309" s="13" t="n">
        <v>2792.58</v>
      </c>
      <c r="W309" s="13" t="n">
        <v>0</v>
      </c>
      <c r="X309" s="12" t="s">
        <v>414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33621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46181</v>
      </c>
      <c r="D310" s="10" t="n">
        <v>1659</v>
      </c>
      <c r="E310" s="12" t="s">
        <v>78</v>
      </c>
      <c r="F310" s="10" t="n">
        <v>24</v>
      </c>
      <c r="G310" s="12" t="s">
        <v>57</v>
      </c>
      <c r="H310" s="10" t="n">
        <v>2110101</v>
      </c>
      <c r="I310" s="12" t="s">
        <v>58</v>
      </c>
      <c r="J310" s="10" t="n">
        <v>1121828</v>
      </c>
      <c r="L310" s="10" t="n">
        <v>872189</v>
      </c>
      <c r="M310" s="12" t="s">
        <v>59</v>
      </c>
      <c r="N310" s="12" t="s">
        <v>60</v>
      </c>
      <c r="P310" s="10" t="n">
        <v>103</v>
      </c>
      <c r="Q310" s="12" t="s">
        <v>61</v>
      </c>
      <c r="R310" s="12" t="s">
        <v>62</v>
      </c>
      <c r="S310" s="10" t="n">
        <v>1130101</v>
      </c>
      <c r="T310" s="12" t="s">
        <v>63</v>
      </c>
      <c r="U310" s="13" t="n">
        <v>872.56</v>
      </c>
      <c r="W310" s="13" t="n">
        <v>0</v>
      </c>
      <c r="X310" s="12" t="s">
        <v>415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872189</v>
      </c>
    </row>
    <row r="311" customFormat="false" ht="36.75" hidden="false" customHeight="true" outlineLevel="0" collapsed="false">
      <c r="A311" s="10" t="n">
        <v>1</v>
      </c>
      <c r="B311" s="11" t="n">
        <v>46162</v>
      </c>
      <c r="C311" s="11" t="n">
        <v>46181</v>
      </c>
      <c r="D311" s="10" t="n">
        <v>1720</v>
      </c>
      <c r="E311" s="12" t="s">
        <v>416</v>
      </c>
      <c r="F311" s="10" t="n">
        <v>24</v>
      </c>
      <c r="G311" s="12" t="s">
        <v>57</v>
      </c>
      <c r="H311" s="10" t="n">
        <v>2110101</v>
      </c>
      <c r="I311" s="12" t="s">
        <v>58</v>
      </c>
      <c r="J311" s="10" t="n">
        <v>1127723</v>
      </c>
      <c r="L311" s="10" t="n">
        <v>47024</v>
      </c>
      <c r="M311" s="12" t="s">
        <v>36</v>
      </c>
      <c r="N311" s="12" t="s">
        <v>60</v>
      </c>
      <c r="P311" s="10" t="n">
        <v>103</v>
      </c>
      <c r="Q311" s="12" t="s">
        <v>61</v>
      </c>
      <c r="R311" s="12" t="s">
        <v>62</v>
      </c>
      <c r="S311" s="10" t="n">
        <v>1130101</v>
      </c>
      <c r="T311" s="12" t="s">
        <v>63</v>
      </c>
      <c r="U311" s="13" t="n">
        <v>1059</v>
      </c>
      <c r="W311" s="13" t="n">
        <v>0</v>
      </c>
      <c r="X311" s="12" t="s">
        <v>417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47024</v>
      </c>
    </row>
    <row r="312" customFormat="false" ht="45.75" hidden="false" customHeight="true" outlineLevel="0" collapsed="false">
      <c r="A312" s="10" t="n">
        <v>1</v>
      </c>
      <c r="B312" s="11" t="n">
        <v>46162</v>
      </c>
      <c r="C312" s="11" t="n">
        <v>46181</v>
      </c>
      <c r="D312" s="10" t="n">
        <v>1637</v>
      </c>
      <c r="E312" s="12" t="s">
        <v>68</v>
      </c>
      <c r="F312" s="10" t="n">
        <v>24</v>
      </c>
      <c r="G312" s="12" t="s">
        <v>57</v>
      </c>
      <c r="H312" s="10" t="n">
        <v>2110101</v>
      </c>
      <c r="I312" s="12" t="s">
        <v>58</v>
      </c>
      <c r="J312" s="10" t="n">
        <v>1127977</v>
      </c>
      <c r="L312" s="10" t="n">
        <v>1880853</v>
      </c>
      <c r="M312" s="12" t="s">
        <v>36</v>
      </c>
      <c r="N312" s="12" t="s">
        <v>60</v>
      </c>
      <c r="P312" s="10" t="n">
        <v>103</v>
      </c>
      <c r="Q312" s="12" t="s">
        <v>61</v>
      </c>
      <c r="R312" s="12" t="s">
        <v>62</v>
      </c>
      <c r="S312" s="10" t="n">
        <v>1130101</v>
      </c>
      <c r="T312" s="12" t="s">
        <v>63</v>
      </c>
      <c r="U312" s="13" t="n">
        <v>977.13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1880853</v>
      </c>
    </row>
    <row r="313" customFormat="false" ht="45.75" hidden="false" customHeight="true" outlineLevel="0" collapsed="false">
      <c r="A313" s="10" t="n">
        <v>1</v>
      </c>
      <c r="B313" s="11" t="n">
        <v>46162</v>
      </c>
      <c r="C313" s="11" t="n">
        <v>46181</v>
      </c>
      <c r="D313" s="10" t="n">
        <v>1637</v>
      </c>
      <c r="E313" s="12" t="s">
        <v>68</v>
      </c>
      <c r="F313" s="10" t="n">
        <v>24</v>
      </c>
      <c r="G313" s="12" t="s">
        <v>57</v>
      </c>
      <c r="H313" s="10" t="n">
        <v>2110101</v>
      </c>
      <c r="I313" s="12" t="s">
        <v>58</v>
      </c>
      <c r="J313" s="10" t="n">
        <v>1127987</v>
      </c>
      <c r="L313" s="10" t="n">
        <v>1880854</v>
      </c>
      <c r="M313" s="12" t="s">
        <v>36</v>
      </c>
      <c r="N313" s="12" t="s">
        <v>60</v>
      </c>
      <c r="P313" s="10" t="n">
        <v>103</v>
      </c>
      <c r="Q313" s="12" t="s">
        <v>61</v>
      </c>
      <c r="R313" s="12" t="s">
        <v>62</v>
      </c>
      <c r="S313" s="10" t="n">
        <v>1130101</v>
      </c>
      <c r="T313" s="12" t="s">
        <v>63</v>
      </c>
      <c r="U313" s="13" t="n">
        <v>1148.4</v>
      </c>
      <c r="W313" s="13" t="n">
        <v>0</v>
      </c>
      <c r="X313" s="12" t="s">
        <v>419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1880854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46181</v>
      </c>
      <c r="D314" s="10" t="n">
        <v>1626</v>
      </c>
      <c r="E314" s="12" t="s">
        <v>65</v>
      </c>
      <c r="F314" s="10" t="n">
        <v>24</v>
      </c>
      <c r="G314" s="12" t="s">
        <v>57</v>
      </c>
      <c r="H314" s="10" t="n">
        <v>2110101</v>
      </c>
      <c r="I314" s="12" t="s">
        <v>58</v>
      </c>
      <c r="J314" s="10" t="n">
        <v>1136194</v>
      </c>
      <c r="L314" s="10" t="n">
        <v>474578</v>
      </c>
      <c r="M314" s="12" t="s">
        <v>59</v>
      </c>
      <c r="N314" s="12" t="s">
        <v>66</v>
      </c>
      <c r="P314" s="10" t="n">
        <v>103</v>
      </c>
      <c r="Q314" s="12" t="s">
        <v>61</v>
      </c>
      <c r="R314" s="12" t="s">
        <v>62</v>
      </c>
      <c r="S314" s="10" t="n">
        <v>1130101</v>
      </c>
      <c r="T314" s="12" t="s">
        <v>63</v>
      </c>
      <c r="U314" s="13" t="n">
        <v>1172.3</v>
      </c>
      <c r="W314" s="13" t="n">
        <v>0</v>
      </c>
      <c r="X314" s="12" t="s">
        <v>420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305708</v>
      </c>
    </row>
    <row r="315" customFormat="false" ht="45.75" hidden="false" customHeight="true" outlineLevel="0" collapsed="false">
      <c r="A315" s="10" t="n">
        <v>1</v>
      </c>
      <c r="B315" s="11" t="n">
        <v>46164</v>
      </c>
      <c r="C315" s="11" t="n">
        <v>46181</v>
      </c>
      <c r="D315" s="10" t="n">
        <v>1636</v>
      </c>
      <c r="E315" s="12" t="s">
        <v>91</v>
      </c>
      <c r="F315" s="10" t="n">
        <v>24</v>
      </c>
      <c r="G315" s="12" t="s">
        <v>57</v>
      </c>
      <c r="H315" s="10" t="n">
        <v>2110101</v>
      </c>
      <c r="I315" s="12" t="s">
        <v>58</v>
      </c>
      <c r="J315" s="10" t="n">
        <v>1136636</v>
      </c>
      <c r="L315" s="10" t="n">
        <v>474644</v>
      </c>
      <c r="M315" s="12" t="s">
        <v>36</v>
      </c>
      <c r="N315" s="12" t="s">
        <v>66</v>
      </c>
      <c r="P315" s="10" t="n">
        <v>103</v>
      </c>
      <c r="Q315" s="12" t="s">
        <v>61</v>
      </c>
      <c r="R315" s="12" t="s">
        <v>62</v>
      </c>
      <c r="S315" s="10" t="n">
        <v>1130101</v>
      </c>
      <c r="T315" s="12" t="s">
        <v>63</v>
      </c>
      <c r="U315" s="13" t="n">
        <v>1179.33</v>
      </c>
      <c r="W315" s="13" t="n">
        <v>0</v>
      </c>
      <c r="X315" s="12" t="s">
        <v>421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3189025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46181</v>
      </c>
      <c r="D316" s="10" t="n">
        <v>1666</v>
      </c>
      <c r="E316" s="12" t="s">
        <v>56</v>
      </c>
      <c r="F316" s="10" t="n">
        <v>24</v>
      </c>
      <c r="G316" s="12" t="s">
        <v>57</v>
      </c>
      <c r="H316" s="10" t="n">
        <v>2110101</v>
      </c>
      <c r="I316" s="12" t="s">
        <v>58</v>
      </c>
      <c r="J316" s="10" t="n">
        <v>1138081</v>
      </c>
      <c r="L316" s="10" t="n">
        <v>475008</v>
      </c>
      <c r="M316" s="12" t="s">
        <v>59</v>
      </c>
      <c r="N316" s="12" t="s">
        <v>66</v>
      </c>
      <c r="P316" s="10" t="n">
        <v>103</v>
      </c>
      <c r="Q316" s="12" t="s">
        <v>61</v>
      </c>
      <c r="R316" s="12" t="s">
        <v>62</v>
      </c>
      <c r="S316" s="10" t="n">
        <v>1130101</v>
      </c>
      <c r="T316" s="12" t="s">
        <v>63</v>
      </c>
      <c r="U316" s="13" t="n">
        <v>4925.67</v>
      </c>
      <c r="W316" s="13" t="n">
        <v>0</v>
      </c>
      <c r="X316" s="12" t="s">
        <v>422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560924</v>
      </c>
    </row>
    <row r="317" customFormat="false" ht="36.75" hidden="false" customHeight="true" outlineLevel="0" collapsed="false">
      <c r="A317" s="10" t="n">
        <v>1</v>
      </c>
      <c r="B317" s="11" t="n">
        <v>46165</v>
      </c>
      <c r="C317" s="11" t="n">
        <v>46181</v>
      </c>
      <c r="D317" s="10" t="n">
        <v>1706</v>
      </c>
      <c r="E317" s="12" t="s">
        <v>423</v>
      </c>
      <c r="F317" s="10" t="n">
        <v>24</v>
      </c>
      <c r="G317" s="12" t="s">
        <v>57</v>
      </c>
      <c r="H317" s="10" t="n">
        <v>2110101</v>
      </c>
      <c r="I317" s="12" t="s">
        <v>58</v>
      </c>
      <c r="J317" s="10" t="n">
        <v>1142259</v>
      </c>
      <c r="L317" s="10" t="n">
        <v>201120</v>
      </c>
      <c r="M317" s="12" t="s">
        <v>36</v>
      </c>
      <c r="N317" s="12" t="s">
        <v>60</v>
      </c>
      <c r="P317" s="10" t="n">
        <v>103</v>
      </c>
      <c r="Q317" s="12" t="s">
        <v>61</v>
      </c>
      <c r="R317" s="12" t="s">
        <v>62</v>
      </c>
      <c r="S317" s="10" t="n">
        <v>1130101</v>
      </c>
      <c r="T317" s="12" t="s">
        <v>63</v>
      </c>
      <c r="U317" s="13" t="n">
        <v>1003.43</v>
      </c>
      <c r="W317" s="13" t="n">
        <v>0</v>
      </c>
      <c r="X317" s="12" t="s">
        <v>424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201120</v>
      </c>
    </row>
    <row r="318" customFormat="false" ht="36.75" hidden="false" customHeight="true" outlineLevel="0" collapsed="false">
      <c r="A318" s="10" t="n">
        <v>1</v>
      </c>
      <c r="B318" s="11" t="n">
        <v>46165</v>
      </c>
      <c r="C318" s="11" t="n">
        <v>46181</v>
      </c>
      <c r="D318" s="10" t="n">
        <v>1706</v>
      </c>
      <c r="E318" s="12" t="s">
        <v>423</v>
      </c>
      <c r="F318" s="10" t="n">
        <v>24</v>
      </c>
      <c r="G318" s="12" t="s">
        <v>57</v>
      </c>
      <c r="H318" s="10" t="n">
        <v>2110101</v>
      </c>
      <c r="I318" s="12" t="s">
        <v>58</v>
      </c>
      <c r="J318" s="10" t="n">
        <v>1142270</v>
      </c>
      <c r="L318" s="10" t="n">
        <v>215323</v>
      </c>
      <c r="M318" s="12" t="s">
        <v>36</v>
      </c>
      <c r="N318" s="12" t="s">
        <v>60</v>
      </c>
      <c r="P318" s="10" t="n">
        <v>103</v>
      </c>
      <c r="Q318" s="12" t="s">
        <v>61</v>
      </c>
      <c r="R318" s="12" t="s">
        <v>62</v>
      </c>
      <c r="S318" s="10" t="n">
        <v>1130101</v>
      </c>
      <c r="T318" s="12" t="s">
        <v>63</v>
      </c>
      <c r="U318" s="13" t="n">
        <v>382.02</v>
      </c>
      <c r="W318" s="13" t="n">
        <v>0</v>
      </c>
      <c r="X318" s="12" t="s">
        <v>425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215323</v>
      </c>
    </row>
    <row r="319" customFormat="false" ht="36.75" hidden="false" customHeight="true" outlineLevel="0" collapsed="false">
      <c r="A319" s="10" t="n">
        <v>1</v>
      </c>
      <c r="B319" s="11" t="n">
        <v>46169</v>
      </c>
      <c r="C319" s="11" t="n">
        <v>46181</v>
      </c>
      <c r="D319" s="10" t="n">
        <v>1636</v>
      </c>
      <c r="E319" s="12" t="s">
        <v>91</v>
      </c>
      <c r="F319" s="10" t="n">
        <v>24</v>
      </c>
      <c r="G319" s="12" t="s">
        <v>57</v>
      </c>
      <c r="H319" s="10" t="n">
        <v>2110101</v>
      </c>
      <c r="I319" s="12" t="s">
        <v>58</v>
      </c>
      <c r="J319" s="10" t="n">
        <v>1161081</v>
      </c>
      <c r="L319" s="10" t="n">
        <v>484463</v>
      </c>
      <c r="M319" s="12" t="s">
        <v>59</v>
      </c>
      <c r="N319" s="12" t="s">
        <v>66</v>
      </c>
      <c r="P319" s="10" t="n">
        <v>103</v>
      </c>
      <c r="Q319" s="12" t="s">
        <v>61</v>
      </c>
      <c r="R319" s="12" t="s">
        <v>62</v>
      </c>
      <c r="S319" s="10" t="n">
        <v>1130101</v>
      </c>
      <c r="T319" s="12" t="s">
        <v>63</v>
      </c>
      <c r="U319" s="13" t="n">
        <v>2763.7</v>
      </c>
      <c r="W319" s="13" t="n">
        <v>0</v>
      </c>
      <c r="X319" s="12" t="s">
        <v>426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3189024</v>
      </c>
    </row>
    <row r="320" customFormat="false" ht="36.75" hidden="false" customHeight="true" outlineLevel="0" collapsed="false">
      <c r="A320" s="10" t="n">
        <v>1</v>
      </c>
      <c r="B320" s="11" t="n">
        <v>46170</v>
      </c>
      <c r="C320" s="11" t="n">
        <v>46181</v>
      </c>
      <c r="D320" s="10" t="n">
        <v>17</v>
      </c>
      <c r="E320" s="12" t="s">
        <v>115</v>
      </c>
      <c r="F320" s="10" t="n">
        <v>24</v>
      </c>
      <c r="G320" s="12" t="s">
        <v>57</v>
      </c>
      <c r="H320" s="10" t="n">
        <v>2110405</v>
      </c>
      <c r="I320" s="12" t="s">
        <v>106</v>
      </c>
      <c r="J320" s="10" t="n">
        <v>1166770</v>
      </c>
      <c r="L320" s="10" t="n">
        <v>486451</v>
      </c>
      <c r="M320" s="12" t="s">
        <v>36</v>
      </c>
      <c r="N320" s="12" t="s">
        <v>66</v>
      </c>
      <c r="P320" s="10" t="n">
        <v>101</v>
      </c>
      <c r="Q320" s="12" t="s">
        <v>107</v>
      </c>
      <c r="R320" s="12" t="s">
        <v>112</v>
      </c>
      <c r="S320" s="10" t="n">
        <v>4220199</v>
      </c>
      <c r="T320" s="12" t="s">
        <v>113</v>
      </c>
      <c r="U320" s="13" t="n">
        <v>651.19</v>
      </c>
      <c r="W320" s="13" t="n">
        <v>0</v>
      </c>
      <c r="X320" s="12" t="s">
        <v>427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46170</v>
      </c>
      <c r="C321" s="11" t="n">
        <v>46181</v>
      </c>
      <c r="D321" s="10" t="n">
        <v>1699</v>
      </c>
      <c r="E321" s="12" t="s">
        <v>428</v>
      </c>
      <c r="F321" s="10" t="n">
        <v>24</v>
      </c>
      <c r="G321" s="12" t="s">
        <v>57</v>
      </c>
      <c r="H321" s="10" t="n">
        <v>2110101</v>
      </c>
      <c r="I321" s="12" t="s">
        <v>58</v>
      </c>
      <c r="J321" s="10" t="n">
        <v>1167667</v>
      </c>
      <c r="L321" s="10" t="n">
        <v>302506</v>
      </c>
      <c r="M321" s="12" t="s">
        <v>36</v>
      </c>
      <c r="N321" s="12" t="s">
        <v>60</v>
      </c>
      <c r="P321" s="10" t="n">
        <v>103</v>
      </c>
      <c r="Q321" s="12" t="s">
        <v>61</v>
      </c>
      <c r="R321" s="12" t="s">
        <v>62</v>
      </c>
      <c r="S321" s="10" t="n">
        <v>1130101</v>
      </c>
      <c r="T321" s="12" t="s">
        <v>63</v>
      </c>
      <c r="U321" s="13" t="n">
        <v>332.25</v>
      </c>
      <c r="W321" s="13" t="n">
        <v>0</v>
      </c>
      <c r="X321" s="12" t="s">
        <v>429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302506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46181</v>
      </c>
      <c r="D322" s="10" t="n">
        <v>1196</v>
      </c>
      <c r="E322" s="12" t="s">
        <v>430</v>
      </c>
      <c r="F322" s="10" t="n">
        <v>24</v>
      </c>
      <c r="G322" s="12" t="s">
        <v>57</v>
      </c>
      <c r="H322" s="10" t="n">
        <v>2110101</v>
      </c>
      <c r="I322" s="12" t="s">
        <v>58</v>
      </c>
      <c r="J322" s="10" t="n">
        <v>1168472</v>
      </c>
      <c r="L322" s="10" t="n">
        <v>11295</v>
      </c>
      <c r="M322" s="12" t="s">
        <v>36</v>
      </c>
      <c r="N322" s="12" t="s">
        <v>60</v>
      </c>
      <c r="P322" s="10" t="n">
        <v>103</v>
      </c>
      <c r="Q322" s="12" t="s">
        <v>61</v>
      </c>
      <c r="R322" s="12" t="s">
        <v>62</v>
      </c>
      <c r="S322" s="10" t="n">
        <v>1130101</v>
      </c>
      <c r="T322" s="12" t="s">
        <v>63</v>
      </c>
      <c r="U322" s="13" t="n">
        <v>671.7</v>
      </c>
      <c r="W322" s="13" t="n">
        <v>0</v>
      </c>
      <c r="X322" s="12" t="s">
        <v>431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11295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46181</v>
      </c>
      <c r="D323" s="10" t="n">
        <v>1675</v>
      </c>
      <c r="E323" s="12" t="s">
        <v>103</v>
      </c>
      <c r="F323" s="10" t="n">
        <v>24</v>
      </c>
      <c r="G323" s="12" t="s">
        <v>57</v>
      </c>
      <c r="H323" s="10" t="n">
        <v>2110101</v>
      </c>
      <c r="I323" s="12" t="s">
        <v>58</v>
      </c>
      <c r="J323" s="10" t="n">
        <v>1170944</v>
      </c>
      <c r="L323" s="10" t="n">
        <v>490451</v>
      </c>
      <c r="M323" s="12" t="s">
        <v>59</v>
      </c>
      <c r="N323" s="12" t="s">
        <v>60</v>
      </c>
      <c r="P323" s="10" t="n">
        <v>103</v>
      </c>
      <c r="Q323" s="12" t="s">
        <v>61</v>
      </c>
      <c r="R323" s="12" t="s">
        <v>62</v>
      </c>
      <c r="S323" s="10" t="n">
        <v>1130101</v>
      </c>
      <c r="T323" s="12" t="s">
        <v>63</v>
      </c>
      <c r="U323" s="13" t="n">
        <v>1518.18</v>
      </c>
      <c r="W323" s="13" t="n">
        <v>0</v>
      </c>
      <c r="X323" s="12" t="s">
        <v>432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490451</v>
      </c>
    </row>
    <row r="324" customFormat="false" ht="45.75" hidden="false" customHeight="true" outlineLevel="0" collapsed="false">
      <c r="A324" s="10" t="n">
        <v>1</v>
      </c>
      <c r="B324" s="11" t="n">
        <v>46175</v>
      </c>
      <c r="C324" s="11" t="n">
        <v>46181</v>
      </c>
      <c r="D324" s="10" t="n">
        <v>1614</v>
      </c>
      <c r="E324" s="12" t="s">
        <v>89</v>
      </c>
      <c r="F324" s="10" t="n">
        <v>24</v>
      </c>
      <c r="G324" s="12" t="s">
        <v>57</v>
      </c>
      <c r="H324" s="10" t="n">
        <v>2110101</v>
      </c>
      <c r="I324" s="12" t="s">
        <v>58</v>
      </c>
      <c r="J324" s="10" t="n">
        <v>1191273</v>
      </c>
      <c r="L324" s="10" t="n">
        <v>11208</v>
      </c>
      <c r="M324" s="12" t="s">
        <v>59</v>
      </c>
      <c r="N324" s="12" t="s">
        <v>60</v>
      </c>
      <c r="P324" s="10" t="n">
        <v>103</v>
      </c>
      <c r="Q324" s="12" t="s">
        <v>61</v>
      </c>
      <c r="R324" s="12" t="s">
        <v>62</v>
      </c>
      <c r="S324" s="10" t="n">
        <v>1130101</v>
      </c>
      <c r="T324" s="12" t="s">
        <v>63</v>
      </c>
      <c r="U324" s="13" t="n">
        <v>327.84</v>
      </c>
      <c r="W324" s="13" t="n">
        <v>0</v>
      </c>
      <c r="X324" s="12" t="s">
        <v>433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112008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46181</v>
      </c>
      <c r="D325" s="10" t="n">
        <v>1328</v>
      </c>
      <c r="E325" s="12" t="s">
        <v>363</v>
      </c>
      <c r="F325" s="10" t="n">
        <v>24</v>
      </c>
      <c r="G325" s="12" t="s">
        <v>57</v>
      </c>
      <c r="H325" s="10" t="n">
        <v>2110101</v>
      </c>
      <c r="I325" s="12" t="s">
        <v>58</v>
      </c>
      <c r="J325" s="10" t="n">
        <v>1191624</v>
      </c>
      <c r="L325" s="10" t="n">
        <v>3610</v>
      </c>
      <c r="M325" s="12" t="s">
        <v>36</v>
      </c>
      <c r="N325" s="12" t="s">
        <v>60</v>
      </c>
      <c r="P325" s="10" t="n">
        <v>103</v>
      </c>
      <c r="Q325" s="12" t="s">
        <v>61</v>
      </c>
      <c r="R325" s="12" t="s">
        <v>62</v>
      </c>
      <c r="S325" s="10" t="n">
        <v>1130101</v>
      </c>
      <c r="T325" s="12" t="s">
        <v>63</v>
      </c>
      <c r="U325" s="13" t="n">
        <v>213</v>
      </c>
      <c r="W325" s="13" t="n">
        <v>0</v>
      </c>
      <c r="X325" s="12" t="s">
        <v>434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PAO DE FORMABODEGA</v>
      </c>
      <c r="AC325" s="1" t="n">
        <v>3610</v>
      </c>
    </row>
    <row r="326" customFormat="false" ht="36.75" hidden="false" customHeight="true" outlineLevel="0" collapsed="false">
      <c r="A326" s="10" t="n">
        <v>1</v>
      </c>
      <c r="B326" s="11" t="n">
        <v>46175</v>
      </c>
      <c r="C326" s="11" t="n">
        <v>46181</v>
      </c>
      <c r="D326" s="10" t="n">
        <v>1650</v>
      </c>
      <c r="E326" s="12" t="s">
        <v>99</v>
      </c>
      <c r="F326" s="10" t="n">
        <v>24</v>
      </c>
      <c r="G326" s="12" t="s">
        <v>57</v>
      </c>
      <c r="H326" s="10" t="n">
        <v>2110101</v>
      </c>
      <c r="I326" s="12" t="s">
        <v>58</v>
      </c>
      <c r="J326" s="10" t="n">
        <v>1191705</v>
      </c>
      <c r="L326" s="10" t="n">
        <v>222385</v>
      </c>
      <c r="M326" s="12" t="s">
        <v>36</v>
      </c>
      <c r="N326" s="12" t="s">
        <v>60</v>
      </c>
      <c r="P326" s="10" t="n">
        <v>103</v>
      </c>
      <c r="Q326" s="12" t="s">
        <v>61</v>
      </c>
      <c r="R326" s="12" t="s">
        <v>62</v>
      </c>
      <c r="S326" s="10" t="n">
        <v>1130101</v>
      </c>
      <c r="T326" s="12" t="s">
        <v>63</v>
      </c>
      <c r="U326" s="13" t="n">
        <v>577.25</v>
      </c>
      <c r="W326" s="13" t="n">
        <v>0</v>
      </c>
      <c r="X326" s="12" t="s">
        <v>435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IOG.B.COMODORO SAC</v>
      </c>
      <c r="AC326" s="1" t="n">
        <v>222385</v>
      </c>
    </row>
    <row r="327" customFormat="false" ht="36.75" hidden="false" customHeight="true" outlineLevel="0" collapsed="false">
      <c r="A327" s="10" t="n">
        <v>1</v>
      </c>
      <c r="B327" s="11" t="n">
        <v>46175</v>
      </c>
      <c r="C327" s="11" t="n">
        <v>46181</v>
      </c>
      <c r="D327" s="10" t="n">
        <v>10014</v>
      </c>
      <c r="E327" s="12" t="s">
        <v>436</v>
      </c>
      <c r="F327" s="10" t="n">
        <v>24</v>
      </c>
      <c r="G327" s="12" t="s">
        <v>57</v>
      </c>
      <c r="H327" s="10" t="n">
        <v>2110101</v>
      </c>
      <c r="I327" s="12" t="s">
        <v>58</v>
      </c>
      <c r="J327" s="10" t="n">
        <v>1193035</v>
      </c>
      <c r="L327" s="10" t="n">
        <v>3482</v>
      </c>
      <c r="M327" s="12" t="s">
        <v>36</v>
      </c>
      <c r="N327" s="12" t="s">
        <v>60</v>
      </c>
      <c r="P327" s="10" t="n">
        <v>103</v>
      </c>
      <c r="Q327" s="12" t="s">
        <v>61</v>
      </c>
      <c r="R327" s="12" t="s">
        <v>62</v>
      </c>
      <c r="S327" s="10" t="n">
        <v>1130101</v>
      </c>
      <c r="T327" s="12" t="s">
        <v>63</v>
      </c>
      <c r="U327" s="13" t="n">
        <v>1747.29</v>
      </c>
      <c r="W327" s="13" t="n">
        <v>0</v>
      </c>
      <c r="X327" s="12" t="s">
        <v>437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PREFERE PAPAGAIO 400</v>
      </c>
      <c r="AC327" s="1" t="n">
        <v>3482</v>
      </c>
    </row>
    <row r="328" customFormat="false" ht="36.75" hidden="false" customHeight="true" outlineLevel="0" collapsed="false">
      <c r="A328" s="10" t="n">
        <v>1</v>
      </c>
      <c r="B328" s="11" t="n">
        <v>46178</v>
      </c>
      <c r="C328" s="11" t="n">
        <v>46181</v>
      </c>
      <c r="D328" s="10" t="n">
        <v>1658</v>
      </c>
      <c r="E328" s="12" t="s">
        <v>438</v>
      </c>
      <c r="F328" s="10" t="n">
        <v>24</v>
      </c>
      <c r="G328" s="12" t="s">
        <v>57</v>
      </c>
      <c r="H328" s="10" t="n">
        <v>2110101</v>
      </c>
      <c r="I328" s="12" t="s">
        <v>58</v>
      </c>
      <c r="J328" s="10" t="n">
        <v>1208293</v>
      </c>
      <c r="L328" s="10" t="n">
        <v>138853</v>
      </c>
      <c r="M328" s="12" t="s">
        <v>36</v>
      </c>
      <c r="N328" s="12" t="s">
        <v>60</v>
      </c>
      <c r="P328" s="10" t="n">
        <v>103</v>
      </c>
      <c r="Q328" s="12" t="s">
        <v>61</v>
      </c>
      <c r="R328" s="12" t="s">
        <v>62</v>
      </c>
      <c r="S328" s="10" t="n">
        <v>1130101</v>
      </c>
      <c r="T328" s="12" t="s">
        <v>63</v>
      </c>
      <c r="U328" s="13" t="n">
        <v>1110</v>
      </c>
      <c r="W328" s="13" t="n">
        <v>0</v>
      </c>
      <c r="X328" s="12" t="s">
        <v>439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AGUA TOYA C GAS 350M</v>
      </c>
      <c r="AC328" s="1" t="n">
        <v>138853</v>
      </c>
    </row>
    <row r="329" customFormat="false" ht="36.75" hidden="false" customHeight="true" outlineLevel="0" collapsed="false">
      <c r="A329" s="10" t="n">
        <v>1</v>
      </c>
      <c r="B329" s="11" t="n">
        <v>46178</v>
      </c>
      <c r="C329" s="11" t="n">
        <v>46181</v>
      </c>
      <c r="D329" s="10" t="n">
        <v>1276</v>
      </c>
      <c r="E329" s="12" t="s">
        <v>440</v>
      </c>
      <c r="F329" s="10" t="n">
        <v>24</v>
      </c>
      <c r="G329" s="12" t="s">
        <v>57</v>
      </c>
      <c r="H329" s="10" t="n">
        <v>2110101</v>
      </c>
      <c r="I329" s="12" t="s">
        <v>58</v>
      </c>
      <c r="J329" s="10" t="n">
        <v>1208373</v>
      </c>
      <c r="L329" s="10" t="n">
        <v>2846</v>
      </c>
      <c r="M329" s="12" t="s">
        <v>36</v>
      </c>
      <c r="N329" s="12" t="s">
        <v>60</v>
      </c>
      <c r="P329" s="10" t="n">
        <v>103</v>
      </c>
      <c r="Q329" s="12" t="s">
        <v>61</v>
      </c>
      <c r="R329" s="12" t="s">
        <v>62</v>
      </c>
      <c r="S329" s="10" t="n">
        <v>1130101</v>
      </c>
      <c r="T329" s="12" t="s">
        <v>63</v>
      </c>
      <c r="U329" s="13" t="n">
        <v>1068.5</v>
      </c>
      <c r="W329" s="13" t="n">
        <v>0</v>
      </c>
      <c r="X329" s="12" t="s">
        <v>441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PRESUNTO DE PERU 200</v>
      </c>
      <c r="AC329" s="1" t="n">
        <v>2846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46181</v>
      </c>
      <c r="D330" s="10" t="n">
        <v>33</v>
      </c>
      <c r="E330" s="12" t="s">
        <v>93</v>
      </c>
      <c r="F330" s="10" t="n">
        <v>13</v>
      </c>
      <c r="G330" s="12" t="s">
        <v>119</v>
      </c>
      <c r="H330" s="10" t="n">
        <v>2110101</v>
      </c>
      <c r="I330" s="12" t="s">
        <v>58</v>
      </c>
      <c r="J330" s="10" t="n">
        <v>1221276</v>
      </c>
      <c r="L330" s="10" t="n">
        <v>5097</v>
      </c>
      <c r="M330" s="12" t="s">
        <v>36</v>
      </c>
      <c r="N330" s="12" t="s">
        <v>60</v>
      </c>
      <c r="P330" s="10" t="n">
        <v>104</v>
      </c>
      <c r="Q330" s="12" t="s">
        <v>38</v>
      </c>
      <c r="R330" s="12" t="s">
        <v>62</v>
      </c>
      <c r="S330" s="10" t="n">
        <v>1130101</v>
      </c>
      <c r="T330" s="12" t="s">
        <v>63</v>
      </c>
      <c r="U330" s="13" t="n">
        <v>340</v>
      </c>
      <c r="W330" s="13" t="n">
        <v>340</v>
      </c>
      <c r="X330" s="12" t="s">
        <v>442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46181</v>
      </c>
      <c r="C331" s="11" t="n">
        <v>46181</v>
      </c>
      <c r="D331" s="10" t="n">
        <v>1614</v>
      </c>
      <c r="E331" s="12" t="s">
        <v>89</v>
      </c>
      <c r="F331" s="10" t="n">
        <v>24</v>
      </c>
      <c r="G331" s="12" t="s">
        <v>57</v>
      </c>
      <c r="H331" s="10" t="n">
        <v>2110101</v>
      </c>
      <c r="I331" s="12" t="s">
        <v>58</v>
      </c>
      <c r="J331" s="10" t="n">
        <v>1221579</v>
      </c>
      <c r="L331" s="10" t="n">
        <v>11227</v>
      </c>
      <c r="M331" s="12" t="s">
        <v>36</v>
      </c>
      <c r="N331" s="12" t="s">
        <v>60</v>
      </c>
      <c r="P331" s="10" t="n">
        <v>103</v>
      </c>
      <c r="Q331" s="12" t="s">
        <v>61</v>
      </c>
      <c r="R331" s="12" t="s">
        <v>62</v>
      </c>
      <c r="S331" s="10" t="n">
        <v>1130101</v>
      </c>
      <c r="T331" s="12" t="s">
        <v>63</v>
      </c>
      <c r="U331" s="13" t="n">
        <v>572.4</v>
      </c>
      <c r="W331" s="13" t="n">
        <v>0</v>
      </c>
      <c r="X331" s="12" t="s">
        <v>443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SORVETE KARU BRIGADE</v>
      </c>
      <c r="AC331" s="1" t="n">
        <v>11227</v>
      </c>
    </row>
    <row r="332" customFormat="false" ht="45.75" hidden="false" customHeight="true" outlineLevel="0" collapsed="false">
      <c r="A332" s="10" t="n">
        <v>1</v>
      </c>
      <c r="B332" s="11" t="n">
        <v>46181</v>
      </c>
      <c r="C332" s="11" t="n">
        <v>46181</v>
      </c>
      <c r="D332" s="10" t="n">
        <v>1292</v>
      </c>
      <c r="E332" s="12" t="s">
        <v>361</v>
      </c>
      <c r="F332" s="10" t="n">
        <v>24</v>
      </c>
      <c r="G332" s="12" t="s">
        <v>57</v>
      </c>
      <c r="H332" s="10" t="n">
        <v>2110101</v>
      </c>
      <c r="I332" s="12" t="s">
        <v>58</v>
      </c>
      <c r="J332" s="10" t="n">
        <v>1222142</v>
      </c>
      <c r="L332" s="10" t="n">
        <v>3318</v>
      </c>
      <c r="M332" s="12" t="s">
        <v>36</v>
      </c>
      <c r="N332" s="12" t="s">
        <v>60</v>
      </c>
      <c r="P332" s="10" t="n">
        <v>103</v>
      </c>
      <c r="Q332" s="12" t="s">
        <v>61</v>
      </c>
      <c r="R332" s="12" t="s">
        <v>62</v>
      </c>
      <c r="S332" s="10" t="n">
        <v>1130101</v>
      </c>
      <c r="T332" s="12" t="s">
        <v>63</v>
      </c>
      <c r="U332" s="13" t="n">
        <v>2562.75</v>
      </c>
      <c r="W332" s="13" t="n">
        <v>0</v>
      </c>
      <c r="X332" s="12" t="s">
        <v>444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PRESUNTO DELICE DE PERU 200G</v>
      </c>
      <c r="AC332" s="1" t="n">
        <v>3318</v>
      </c>
    </row>
    <row r="333" customFormat="false" ht="36.75" hidden="false" customHeight="true" outlineLevel="0" collapsed="false">
      <c r="A333" s="10" t="n">
        <v>1</v>
      </c>
      <c r="B333" s="11" t="n">
        <v>46181</v>
      </c>
      <c r="C333" s="11" t="n">
        <v>46181</v>
      </c>
      <c r="D333" s="10" t="n">
        <v>1391</v>
      </c>
      <c r="E333" s="12" t="s">
        <v>445</v>
      </c>
      <c r="F333" s="10" t="n">
        <v>34</v>
      </c>
      <c r="G333" s="12" t="s">
        <v>94</v>
      </c>
      <c r="H333" s="10" t="n">
        <v>2110101</v>
      </c>
      <c r="I333" s="12" t="s">
        <v>58</v>
      </c>
      <c r="J333" s="10" t="n">
        <v>1223092</v>
      </c>
      <c r="L333" s="10" t="n">
        <v>399</v>
      </c>
      <c r="M333" s="12" t="s">
        <v>36</v>
      </c>
      <c r="N333" s="12" t="s">
        <v>60</v>
      </c>
      <c r="P333" s="10" t="n">
        <v>103</v>
      </c>
      <c r="Q333" s="12" t="s">
        <v>61</v>
      </c>
      <c r="R333" s="12" t="s">
        <v>62</v>
      </c>
      <c r="S333" s="10" t="n">
        <v>1130101</v>
      </c>
      <c r="T333" s="12" t="s">
        <v>63</v>
      </c>
      <c r="U333" s="13" t="n">
        <v>779.4</v>
      </c>
      <c r="W333" s="13" t="n">
        <v>0</v>
      </c>
      <c r="X333" s="12" t="s">
        <v>446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CHOC GAROTO CX250G</v>
      </c>
      <c r="AC333" s="1" t="n">
        <v>399</v>
      </c>
    </row>
    <row r="334" customFormat="false" ht="27.75" hidden="false" customHeight="true" outlineLevel="0" collapsed="false">
      <c r="A334" s="10" t="n">
        <v>1</v>
      </c>
      <c r="B334" s="11" t="n">
        <v>46181</v>
      </c>
      <c r="C334" s="11" t="n">
        <v>46181</v>
      </c>
      <c r="D334" s="10" t="n">
        <v>978</v>
      </c>
      <c r="E334" s="12" t="s">
        <v>118</v>
      </c>
      <c r="F334" s="10" t="n">
        <v>13</v>
      </c>
      <c r="G334" s="12" t="s">
        <v>119</v>
      </c>
      <c r="H334" s="10" t="n">
        <v>2110101</v>
      </c>
      <c r="I334" s="12" t="s">
        <v>58</v>
      </c>
      <c r="J334" s="10" t="n">
        <v>1228519</v>
      </c>
      <c r="L334" s="10" t="n">
        <v>259</v>
      </c>
      <c r="M334" s="12" t="s">
        <v>36</v>
      </c>
      <c r="N334" s="12" t="s">
        <v>60</v>
      </c>
      <c r="P334" s="10" t="n">
        <v>104</v>
      </c>
      <c r="Q334" s="12" t="s">
        <v>38</v>
      </c>
      <c r="R334" s="12" t="s">
        <v>62</v>
      </c>
      <c r="S334" s="10" t="n">
        <v>1130101</v>
      </c>
      <c r="T334" s="12" t="s">
        <v>63</v>
      </c>
      <c r="U334" s="13" t="n">
        <v>409</v>
      </c>
      <c r="W334" s="13" t="n">
        <v>0</v>
      </c>
      <c r="X334" s="12" t="s">
        <v>447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 GELO CUBO 5 KG</v>
      </c>
      <c r="AC334" s="1" t="n">
        <v>259</v>
      </c>
    </row>
    <row r="335" customFormat="false" ht="36.75" hidden="false" customHeight="true" outlineLevel="0" collapsed="false">
      <c r="A335" s="10" t="n">
        <v>1</v>
      </c>
      <c r="B335" s="11" t="n">
        <v>46182</v>
      </c>
      <c r="C335" s="11" t="n">
        <v>46182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1265385</v>
      </c>
      <c r="L335" s="10" t="n">
        <v>1265385</v>
      </c>
      <c r="M335" s="12" t="s">
        <v>36</v>
      </c>
      <c r="N335" s="12" t="s">
        <v>37</v>
      </c>
      <c r="P335" s="10" t="n">
        <v>104</v>
      </c>
      <c r="Q335" s="12" t="s">
        <v>38</v>
      </c>
      <c r="R335" s="12" t="s">
        <v>149</v>
      </c>
      <c r="S335" s="10" t="n">
        <v>1120601</v>
      </c>
      <c r="T335" s="12" t="s">
        <v>150</v>
      </c>
      <c r="U335" s="13" t="n">
        <v>260</v>
      </c>
      <c r="W335" s="13" t="n">
        <v>260</v>
      </c>
      <c r="X335" s="12" t="s">
        <v>212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46182</v>
      </c>
      <c r="C336" s="11" t="n">
        <v>46182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1290154</v>
      </c>
      <c r="L336" s="10" t="n">
        <v>1290154</v>
      </c>
      <c r="M336" s="12" t="s">
        <v>36</v>
      </c>
      <c r="N336" s="12" t="s">
        <v>37</v>
      </c>
      <c r="P336" s="10" t="n">
        <v>104</v>
      </c>
      <c r="Q336" s="12" t="s">
        <v>38</v>
      </c>
      <c r="R336" s="12" t="s">
        <v>43</v>
      </c>
      <c r="S336" s="10" t="n">
        <v>4210314</v>
      </c>
      <c r="T336" s="12" t="s">
        <v>44</v>
      </c>
      <c r="U336" s="13" t="n">
        <v>90</v>
      </c>
      <c r="W336" s="13" t="n">
        <v>90</v>
      </c>
      <c r="X336" s="12" t="s">
        <v>448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1</v>
      </c>
      <c r="B337" s="11" t="n">
        <v>46182</v>
      </c>
      <c r="C337" s="11" t="n">
        <v>46182</v>
      </c>
      <c r="D337" s="10" t="n">
        <v>0</v>
      </c>
      <c r="E337" s="12" t="s">
        <v>33</v>
      </c>
      <c r="F337" s="10" t="n">
        <v>17</v>
      </c>
      <c r="G337" s="12" t="s">
        <v>34</v>
      </c>
      <c r="H337" s="10" t="n">
        <v>1110101</v>
      </c>
      <c r="I337" s="12" t="s">
        <v>35</v>
      </c>
      <c r="J337" s="10" t="n">
        <v>1290166</v>
      </c>
      <c r="L337" s="10" t="n">
        <v>1290166</v>
      </c>
      <c r="M337" s="12" t="s">
        <v>36</v>
      </c>
      <c r="N337" s="12" t="s">
        <v>37</v>
      </c>
      <c r="P337" s="10" t="n">
        <v>104</v>
      </c>
      <c r="Q337" s="12" t="s">
        <v>38</v>
      </c>
      <c r="R337" s="12" t="s">
        <v>43</v>
      </c>
      <c r="S337" s="10" t="n">
        <v>4210314</v>
      </c>
      <c r="T337" s="12" t="s">
        <v>44</v>
      </c>
      <c r="U337" s="13" t="n">
        <v>140</v>
      </c>
      <c r="W337" s="13" t="n">
        <v>140</v>
      </c>
      <c r="X337" s="12" t="s">
        <v>45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36.75" hidden="false" customHeight="true" outlineLevel="0" collapsed="false">
      <c r="A338" s="10" t="n">
        <v>1</v>
      </c>
      <c r="B338" s="11" t="n">
        <v>46182</v>
      </c>
      <c r="C338" s="11" t="n">
        <v>46182</v>
      </c>
      <c r="D338" s="10" t="n">
        <v>0</v>
      </c>
      <c r="E338" s="12" t="s">
        <v>33</v>
      </c>
      <c r="F338" s="10" t="n">
        <v>17</v>
      </c>
      <c r="G338" s="12" t="s">
        <v>34</v>
      </c>
      <c r="H338" s="10" t="n">
        <v>1110101</v>
      </c>
      <c r="I338" s="12" t="s">
        <v>35</v>
      </c>
      <c r="J338" s="10" t="n">
        <v>1290172</v>
      </c>
      <c r="L338" s="10" t="n">
        <v>1290172</v>
      </c>
      <c r="M338" s="12" t="s">
        <v>36</v>
      </c>
      <c r="N338" s="12" t="s">
        <v>37</v>
      </c>
      <c r="P338" s="10" t="n">
        <v>104</v>
      </c>
      <c r="Q338" s="12" t="s">
        <v>38</v>
      </c>
      <c r="R338" s="12" t="s">
        <v>43</v>
      </c>
      <c r="S338" s="10" t="n">
        <v>4210314</v>
      </c>
      <c r="T338" s="12" t="s">
        <v>44</v>
      </c>
      <c r="U338" s="13" t="n">
        <v>70</v>
      </c>
      <c r="W338" s="13" t="n">
        <v>70</v>
      </c>
      <c r="X338" s="12" t="s">
        <v>148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46182</v>
      </c>
      <c r="D339" s="10" t="n">
        <v>0</v>
      </c>
      <c r="E339" s="12" t="s">
        <v>33</v>
      </c>
      <c r="F339" s="10" t="n">
        <v>17</v>
      </c>
      <c r="G339" s="12" t="s">
        <v>34</v>
      </c>
      <c r="H339" s="10" t="n">
        <v>1110101</v>
      </c>
      <c r="I339" s="12" t="s">
        <v>35</v>
      </c>
      <c r="J339" s="10" t="n">
        <v>1290199</v>
      </c>
      <c r="L339" s="10" t="n">
        <v>1290199</v>
      </c>
      <c r="M339" s="12" t="s">
        <v>36</v>
      </c>
      <c r="N339" s="12" t="s">
        <v>37</v>
      </c>
      <c r="P339" s="10" t="n">
        <v>104</v>
      </c>
      <c r="Q339" s="12" t="s">
        <v>38</v>
      </c>
      <c r="R339" s="12" t="s">
        <v>43</v>
      </c>
      <c r="S339" s="10" t="n">
        <v>4210318</v>
      </c>
      <c r="T339" s="12" t="s">
        <v>449</v>
      </c>
      <c r="U339" s="13" t="n">
        <v>500</v>
      </c>
      <c r="W339" s="13" t="n">
        <v>500</v>
      </c>
      <c r="X339" s="12" t="s">
        <v>53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46182</v>
      </c>
      <c r="D340" s="10" t="n">
        <v>0</v>
      </c>
      <c r="E340" s="12" t="s">
        <v>33</v>
      </c>
      <c r="F340" s="10" t="n">
        <v>17</v>
      </c>
      <c r="G340" s="12" t="s">
        <v>34</v>
      </c>
      <c r="H340" s="10" t="n">
        <v>1110101</v>
      </c>
      <c r="I340" s="12" t="s">
        <v>35</v>
      </c>
      <c r="J340" s="10" t="n">
        <v>1290222</v>
      </c>
      <c r="L340" s="10" t="n">
        <v>1290222</v>
      </c>
      <c r="M340" s="12" t="s">
        <v>36</v>
      </c>
      <c r="N340" s="12" t="s">
        <v>37</v>
      </c>
      <c r="P340" s="10" t="n">
        <v>104</v>
      </c>
      <c r="Q340" s="12" t="s">
        <v>38</v>
      </c>
      <c r="R340" s="12" t="s">
        <v>450</v>
      </c>
      <c r="S340" s="10" t="n">
        <v>3110301</v>
      </c>
      <c r="T340" s="12" t="s">
        <v>451</v>
      </c>
      <c r="U340" s="13" t="n">
        <v>15.99</v>
      </c>
      <c r="W340" s="13" t="n">
        <v>15.99</v>
      </c>
      <c r="X340" s="12" t="s">
        <v>452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46182</v>
      </c>
      <c r="D341" s="10" t="n">
        <v>0</v>
      </c>
      <c r="E341" s="12" t="s">
        <v>33</v>
      </c>
      <c r="F341" s="10" t="n">
        <v>17</v>
      </c>
      <c r="G341" s="12" t="s">
        <v>34</v>
      </c>
      <c r="H341" s="10" t="n">
        <v>1110101</v>
      </c>
      <c r="I341" s="12" t="s">
        <v>35</v>
      </c>
      <c r="J341" s="10" t="n">
        <v>1290321</v>
      </c>
      <c r="L341" s="10" t="n">
        <v>1290321</v>
      </c>
      <c r="M341" s="12" t="s">
        <v>36</v>
      </c>
      <c r="N341" s="12" t="s">
        <v>37</v>
      </c>
      <c r="P341" s="10" t="n">
        <v>104</v>
      </c>
      <c r="Q341" s="12" t="s">
        <v>38</v>
      </c>
      <c r="R341" s="12" t="s">
        <v>43</v>
      </c>
      <c r="S341" s="10" t="n">
        <v>4210318</v>
      </c>
      <c r="T341" s="12" t="s">
        <v>449</v>
      </c>
      <c r="U341" s="13" t="n">
        <v>100</v>
      </c>
      <c r="W341" s="13" t="n">
        <v>100</v>
      </c>
      <c r="X341" s="12" t="s">
        <v>453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46182</v>
      </c>
      <c r="C342" s="11" t="n">
        <v>46182</v>
      </c>
      <c r="D342" s="10" t="n">
        <v>0</v>
      </c>
      <c r="E342" s="12" t="s">
        <v>33</v>
      </c>
      <c r="F342" s="10" t="n">
        <v>17</v>
      </c>
      <c r="G342" s="12" t="s">
        <v>34</v>
      </c>
      <c r="H342" s="10" t="n">
        <v>1110101</v>
      </c>
      <c r="I342" s="12" t="s">
        <v>35</v>
      </c>
      <c r="J342" s="10" t="n">
        <v>1290335</v>
      </c>
      <c r="L342" s="10" t="n">
        <v>1290335</v>
      </c>
      <c r="M342" s="12" t="s">
        <v>36</v>
      </c>
      <c r="N342" s="12" t="s">
        <v>37</v>
      </c>
      <c r="P342" s="10" t="n">
        <v>104</v>
      </c>
      <c r="Q342" s="12" t="s">
        <v>38</v>
      </c>
      <c r="R342" s="12" t="s">
        <v>43</v>
      </c>
      <c r="S342" s="10" t="n">
        <v>4210318</v>
      </c>
      <c r="T342" s="12" t="s">
        <v>449</v>
      </c>
      <c r="U342" s="13" t="n">
        <v>400</v>
      </c>
      <c r="W342" s="13" t="n">
        <v>400</v>
      </c>
      <c r="X342" s="12" t="s">
        <v>53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46182</v>
      </c>
      <c r="C343" s="11" t="n">
        <v>46182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1290369</v>
      </c>
      <c r="L343" s="10" t="n">
        <v>1290369</v>
      </c>
      <c r="M343" s="12" t="s">
        <v>36</v>
      </c>
      <c r="N343" s="12" t="s">
        <v>37</v>
      </c>
      <c r="P343" s="10" t="n">
        <v>104</v>
      </c>
      <c r="Q343" s="12" t="s">
        <v>38</v>
      </c>
      <c r="R343" s="12" t="s">
        <v>43</v>
      </c>
      <c r="S343" s="10" t="n">
        <v>4210314</v>
      </c>
      <c r="T343" s="12" t="s">
        <v>44</v>
      </c>
      <c r="U343" s="13" t="n">
        <v>70</v>
      </c>
      <c r="W343" s="13" t="n">
        <v>70</v>
      </c>
      <c r="X343" s="12" t="s">
        <v>408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46182</v>
      </c>
      <c r="C344" s="11" t="n">
        <v>46182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1290484</v>
      </c>
      <c r="L344" s="10" t="n">
        <v>1290484</v>
      </c>
      <c r="M344" s="12" t="s">
        <v>36</v>
      </c>
      <c r="N344" s="12" t="s">
        <v>37</v>
      </c>
      <c r="P344" s="10" t="n">
        <v>104</v>
      </c>
      <c r="Q344" s="12" t="s">
        <v>38</v>
      </c>
      <c r="R344" s="12" t="s">
        <v>43</v>
      </c>
      <c r="S344" s="10" t="n">
        <v>4210316</v>
      </c>
      <c r="T344" s="12" t="s">
        <v>47</v>
      </c>
      <c r="U344" s="13" t="n">
        <v>100</v>
      </c>
      <c r="W344" s="13" t="n">
        <v>100</v>
      </c>
      <c r="X344" s="12" t="s">
        <v>51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54.75" hidden="false" customHeight="true" outlineLevel="0" collapsed="false">
      <c r="A345" s="10" t="n">
        <v>1</v>
      </c>
      <c r="B345" s="11" t="n">
        <v>46182</v>
      </c>
      <c r="C345" s="11" t="n">
        <v>46182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1290488</v>
      </c>
      <c r="L345" s="10" t="n">
        <v>1290488</v>
      </c>
      <c r="M345" s="12" t="s">
        <v>36</v>
      </c>
      <c r="N345" s="12" t="s">
        <v>37</v>
      </c>
      <c r="P345" s="10" t="n">
        <v>104</v>
      </c>
      <c r="Q345" s="12" t="s">
        <v>38</v>
      </c>
      <c r="R345" s="12" t="s">
        <v>43</v>
      </c>
      <c r="S345" s="10" t="n">
        <v>4210316</v>
      </c>
      <c r="T345" s="12" t="s">
        <v>47</v>
      </c>
      <c r="U345" s="13" t="n">
        <v>60</v>
      </c>
      <c r="W345" s="13" t="n">
        <v>60</v>
      </c>
      <c r="X345" s="12" t="s">
        <v>48</v>
      </c>
      <c r="Z345" s="1" t="str">
        <f aca="false">IF($T345="","",IFERROR(INDEX('Resumo Grupos'!$AC$3:$AC$200,MATCH($T345,'Resumo Grupos'!$AB$3:$AB$200,0)),"n/d"))</f>
        <v>Salários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46182</v>
      </c>
      <c r="D346" s="10" t="n">
        <v>0</v>
      </c>
      <c r="E346" s="12" t="s">
        <v>33</v>
      </c>
      <c r="F346" s="10" t="n">
        <v>17</v>
      </c>
      <c r="G346" s="12" t="s">
        <v>34</v>
      </c>
      <c r="H346" s="10" t="n">
        <v>1110101</v>
      </c>
      <c r="I346" s="12" t="s">
        <v>35</v>
      </c>
      <c r="J346" s="10" t="n">
        <v>1290513</v>
      </c>
      <c r="L346" s="10" t="n">
        <v>1290513</v>
      </c>
      <c r="M346" s="12" t="s">
        <v>36</v>
      </c>
      <c r="N346" s="12" t="s">
        <v>37</v>
      </c>
      <c r="P346" s="10" t="n">
        <v>104</v>
      </c>
      <c r="Q346" s="12" t="s">
        <v>38</v>
      </c>
      <c r="R346" s="12" t="s">
        <v>43</v>
      </c>
      <c r="S346" s="10" t="n">
        <v>4210309</v>
      </c>
      <c r="T346" s="12" t="s">
        <v>49</v>
      </c>
      <c r="U346" s="13" t="n">
        <v>10</v>
      </c>
      <c r="W346" s="13" t="n">
        <v>10</v>
      </c>
      <c r="X346" s="12" t="s">
        <v>51</v>
      </c>
      <c r="Z346" s="1" t="str">
        <f aca="false">IF($T346="","",IFERROR(INDEX('Resumo Grupos'!$AC$3:$AC$200,MATCH($T346,'Resumo Grupos'!$AB$3:$AB$200,0)),"n/d"))</f>
        <v>Salários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54.75" hidden="false" customHeight="true" outlineLevel="0" collapsed="false">
      <c r="A347" s="10" t="n">
        <v>1</v>
      </c>
      <c r="B347" s="11" t="n">
        <v>46182</v>
      </c>
      <c r="C347" s="11" t="n">
        <v>46182</v>
      </c>
      <c r="D347" s="10" t="n">
        <v>0</v>
      </c>
      <c r="E347" s="12" t="s">
        <v>33</v>
      </c>
      <c r="F347" s="10" t="n">
        <v>17</v>
      </c>
      <c r="G347" s="12" t="s">
        <v>34</v>
      </c>
      <c r="H347" s="10" t="n">
        <v>1110101</v>
      </c>
      <c r="I347" s="12" t="s">
        <v>35</v>
      </c>
      <c r="J347" s="10" t="n">
        <v>1290525</v>
      </c>
      <c r="L347" s="10" t="n">
        <v>1290525</v>
      </c>
      <c r="M347" s="12" t="s">
        <v>36</v>
      </c>
      <c r="N347" s="12" t="s">
        <v>37</v>
      </c>
      <c r="P347" s="10" t="n">
        <v>104</v>
      </c>
      <c r="Q347" s="12" t="s">
        <v>38</v>
      </c>
      <c r="R347" s="12" t="s">
        <v>43</v>
      </c>
      <c r="S347" s="10" t="n">
        <v>4210309</v>
      </c>
      <c r="T347" s="12" t="s">
        <v>49</v>
      </c>
      <c r="U347" s="13" t="n">
        <v>10</v>
      </c>
      <c r="W347" s="13" t="n">
        <v>10</v>
      </c>
      <c r="X347" s="12" t="s">
        <v>48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46182</v>
      </c>
      <c r="C348" s="11" t="n">
        <v>46182</v>
      </c>
      <c r="D348" s="10" t="n">
        <v>0</v>
      </c>
      <c r="E348" s="12" t="s">
        <v>33</v>
      </c>
      <c r="F348" s="10" t="n">
        <v>17</v>
      </c>
      <c r="G348" s="12" t="s">
        <v>34</v>
      </c>
      <c r="H348" s="10" t="n">
        <v>1110101</v>
      </c>
      <c r="I348" s="12" t="s">
        <v>35</v>
      </c>
      <c r="J348" s="10" t="n">
        <v>1290550</v>
      </c>
      <c r="L348" s="10" t="n">
        <v>1290550</v>
      </c>
      <c r="M348" s="12" t="s">
        <v>36</v>
      </c>
      <c r="N348" s="12" t="s">
        <v>37</v>
      </c>
      <c r="P348" s="10" t="n">
        <v>104</v>
      </c>
      <c r="Q348" s="12" t="s">
        <v>38</v>
      </c>
      <c r="R348" s="12" t="s">
        <v>43</v>
      </c>
      <c r="S348" s="10" t="n">
        <v>4210314</v>
      </c>
      <c r="T348" s="12" t="s">
        <v>44</v>
      </c>
      <c r="U348" s="13" t="n">
        <v>100</v>
      </c>
      <c r="W348" s="13" t="n">
        <v>100</v>
      </c>
      <c r="X348" s="12" t="s">
        <v>53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36.75" hidden="false" customHeight="true" outlineLevel="0" collapsed="false">
      <c r="A349" s="10" t="n">
        <v>1</v>
      </c>
      <c r="B349" s="11" t="n">
        <v>46182</v>
      </c>
      <c r="C349" s="11" t="n">
        <v>46182</v>
      </c>
      <c r="D349" s="10" t="n">
        <v>0</v>
      </c>
      <c r="E349" s="12" t="s">
        <v>33</v>
      </c>
      <c r="F349" s="10" t="n">
        <v>17</v>
      </c>
      <c r="G349" s="12" t="s">
        <v>34</v>
      </c>
      <c r="H349" s="10" t="n">
        <v>1110101</v>
      </c>
      <c r="I349" s="12" t="s">
        <v>35</v>
      </c>
      <c r="J349" s="10" t="n">
        <v>1290580</v>
      </c>
      <c r="L349" s="10" t="n">
        <v>1290580</v>
      </c>
      <c r="M349" s="12" t="s">
        <v>36</v>
      </c>
      <c r="N349" s="12" t="s">
        <v>37</v>
      </c>
      <c r="P349" s="10" t="n">
        <v>104</v>
      </c>
      <c r="Q349" s="12" t="s">
        <v>38</v>
      </c>
      <c r="R349" s="12" t="s">
        <v>39</v>
      </c>
      <c r="S349" s="10" t="n">
        <v>4210227</v>
      </c>
      <c r="T349" s="12" t="s">
        <v>40</v>
      </c>
      <c r="U349" s="13" t="n">
        <v>300</v>
      </c>
      <c r="W349" s="13" t="n">
        <v>300</v>
      </c>
      <c r="X349" s="12" t="s">
        <v>454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36.75" hidden="false" customHeight="true" outlineLevel="0" collapsed="false">
      <c r="A350" s="10" t="n">
        <v>1</v>
      </c>
      <c r="B350" s="11" t="n">
        <v>46182</v>
      </c>
      <c r="C350" s="11" t="n">
        <v>46182</v>
      </c>
      <c r="D350" s="10" t="n">
        <v>0</v>
      </c>
      <c r="E350" s="12" t="s">
        <v>33</v>
      </c>
      <c r="F350" s="10" t="n">
        <v>17</v>
      </c>
      <c r="G350" s="12" t="s">
        <v>34</v>
      </c>
      <c r="H350" s="10" t="n">
        <v>1110101</v>
      </c>
      <c r="I350" s="12" t="s">
        <v>35</v>
      </c>
      <c r="J350" s="10" t="n">
        <v>1290632</v>
      </c>
      <c r="L350" s="10" t="n">
        <v>1290632</v>
      </c>
      <c r="M350" s="12" t="s">
        <v>36</v>
      </c>
      <c r="N350" s="12" t="s">
        <v>37</v>
      </c>
      <c r="P350" s="10" t="n">
        <v>104</v>
      </c>
      <c r="Q350" s="12" t="s">
        <v>38</v>
      </c>
      <c r="R350" s="12" t="s">
        <v>43</v>
      </c>
      <c r="S350" s="10" t="n">
        <v>4210314</v>
      </c>
      <c r="T350" s="12" t="s">
        <v>44</v>
      </c>
      <c r="U350" s="13" t="n">
        <v>100</v>
      </c>
      <c r="W350" s="13" t="n">
        <v>100</v>
      </c>
      <c r="X350" s="12" t="s">
        <v>455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36.75" hidden="false" customHeight="true" outlineLevel="0" collapsed="false">
      <c r="A351" s="10" t="n">
        <v>1</v>
      </c>
      <c r="B351" s="11" t="n">
        <v>46182</v>
      </c>
      <c r="C351" s="11" t="n">
        <v>46182</v>
      </c>
      <c r="D351" s="10" t="n">
        <v>0</v>
      </c>
      <c r="E351" s="12" t="s">
        <v>33</v>
      </c>
      <c r="F351" s="10" t="n">
        <v>17</v>
      </c>
      <c r="G351" s="12" t="s">
        <v>34</v>
      </c>
      <c r="H351" s="10" t="n">
        <v>1110101</v>
      </c>
      <c r="I351" s="12" t="s">
        <v>35</v>
      </c>
      <c r="J351" s="10" t="n">
        <v>1290643</v>
      </c>
      <c r="L351" s="10" t="n">
        <v>1290643</v>
      </c>
      <c r="M351" s="12" t="s">
        <v>36</v>
      </c>
      <c r="N351" s="12" t="s">
        <v>37</v>
      </c>
      <c r="P351" s="10" t="n">
        <v>104</v>
      </c>
      <c r="Q351" s="12" t="s">
        <v>38</v>
      </c>
      <c r="R351" s="12" t="s">
        <v>43</v>
      </c>
      <c r="S351" s="10" t="n">
        <v>4210316</v>
      </c>
      <c r="T351" s="12" t="s">
        <v>47</v>
      </c>
      <c r="U351" s="13" t="n">
        <v>60</v>
      </c>
      <c r="W351" s="13" t="n">
        <v>60</v>
      </c>
      <c r="X351" s="12" t="s">
        <v>52</v>
      </c>
      <c r="Z351" s="1" t="str">
        <f aca="false">IF($T351="","",IFERROR(INDEX('Resumo Grupos'!$AC$3:$AC$200,MATCH($T351,'Resumo Grupos'!$AB$3:$AB$200,0)),"n/d"))</f>
        <v>Salários</v>
      </c>
      <c r="AA351" s="1" t="str">
        <f aca="false">IF($T351="","",IF(COUNTIF('Resumo Grupos'!$AE$3:$AE$40,$T351)&gt;0,"NAO","SIM"))</f>
        <v>SIM</v>
      </c>
      <c r="AB351" s="1"/>
      <c r="AC351" s="1"/>
    </row>
    <row r="352" customFormat="false" ht="36.75" hidden="false" customHeight="true" outlineLevel="0" collapsed="false">
      <c r="A352" s="10" t="n">
        <v>1</v>
      </c>
      <c r="B352" s="11" t="n">
        <v>46182</v>
      </c>
      <c r="C352" s="11" t="n">
        <v>46182</v>
      </c>
      <c r="D352" s="10" t="n">
        <v>0</v>
      </c>
      <c r="E352" s="12" t="s">
        <v>33</v>
      </c>
      <c r="F352" s="10" t="n">
        <v>17</v>
      </c>
      <c r="G352" s="12" t="s">
        <v>34</v>
      </c>
      <c r="H352" s="10" t="n">
        <v>1110101</v>
      </c>
      <c r="I352" s="12" t="s">
        <v>35</v>
      </c>
      <c r="J352" s="10" t="n">
        <v>1290802</v>
      </c>
      <c r="L352" s="10" t="n">
        <v>1290802</v>
      </c>
      <c r="M352" s="12" t="s">
        <v>36</v>
      </c>
      <c r="N352" s="12" t="s">
        <v>37</v>
      </c>
      <c r="P352" s="10" t="n">
        <v>104</v>
      </c>
      <c r="Q352" s="12" t="s">
        <v>38</v>
      </c>
      <c r="R352" s="12" t="s">
        <v>149</v>
      </c>
      <c r="S352" s="10" t="n">
        <v>1120601</v>
      </c>
      <c r="T352" s="12" t="s">
        <v>150</v>
      </c>
      <c r="U352" s="13" t="n">
        <v>360</v>
      </c>
      <c r="W352" s="13" t="n">
        <v>360</v>
      </c>
      <c r="X352" s="12" t="s">
        <v>456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46108</v>
      </c>
      <c r="C353" s="11" t="n">
        <v>46182</v>
      </c>
      <c r="D353" s="10" t="n">
        <v>607</v>
      </c>
      <c r="E353" s="12" t="s">
        <v>214</v>
      </c>
      <c r="F353" s="10" t="n">
        <v>24</v>
      </c>
      <c r="G353" s="12" t="s">
        <v>57</v>
      </c>
      <c r="H353" s="10" t="n">
        <v>2110101</v>
      </c>
      <c r="I353" s="12" t="s">
        <v>58</v>
      </c>
      <c r="J353" s="10" t="n">
        <v>862229</v>
      </c>
      <c r="L353" s="10" t="n">
        <v>9949</v>
      </c>
      <c r="M353" s="12" t="s">
        <v>457</v>
      </c>
      <c r="N353" s="12" t="s">
        <v>60</v>
      </c>
      <c r="P353" s="10" t="n">
        <v>103</v>
      </c>
      <c r="Q353" s="12" t="s">
        <v>61</v>
      </c>
      <c r="R353" s="12" t="s">
        <v>62</v>
      </c>
      <c r="S353" s="10" t="n">
        <v>1130101</v>
      </c>
      <c r="T353" s="12" t="s">
        <v>63</v>
      </c>
      <c r="U353" s="13" t="n">
        <v>649.63</v>
      </c>
      <c r="W353" s="13" t="n">
        <v>0</v>
      </c>
      <c r="X353" s="12" t="s">
        <v>458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9949</v>
      </c>
    </row>
    <row r="354" customFormat="false" ht="36.75" hidden="false" customHeight="true" outlineLevel="0" collapsed="false">
      <c r="A354" s="10" t="n">
        <v>1</v>
      </c>
      <c r="B354" s="11" t="n">
        <v>46155</v>
      </c>
      <c r="C354" s="11" t="n">
        <v>46182</v>
      </c>
      <c r="D354" s="10" t="n">
        <v>1107</v>
      </c>
      <c r="E354" s="12" t="s">
        <v>155</v>
      </c>
      <c r="F354" s="10" t="n">
        <v>24</v>
      </c>
      <c r="G354" s="12" t="s">
        <v>57</v>
      </c>
      <c r="H354" s="10" t="n">
        <v>2110101</v>
      </c>
      <c r="I354" s="12" t="s">
        <v>58</v>
      </c>
      <c r="J354" s="10" t="n">
        <v>1092319</v>
      </c>
      <c r="L354" s="10" t="n">
        <v>401029</v>
      </c>
      <c r="M354" s="12" t="s">
        <v>59</v>
      </c>
      <c r="N354" s="12" t="s">
        <v>60</v>
      </c>
      <c r="P354" s="10" t="n">
        <v>103</v>
      </c>
      <c r="Q354" s="12" t="s">
        <v>61</v>
      </c>
      <c r="R354" s="12" t="s">
        <v>62</v>
      </c>
      <c r="S354" s="10" t="n">
        <v>1130101</v>
      </c>
      <c r="T354" s="12" t="s">
        <v>63</v>
      </c>
      <c r="U354" s="13" t="n">
        <v>2467.24</v>
      </c>
      <c r="W354" s="13" t="n">
        <v>0</v>
      </c>
      <c r="X354" s="12" t="s">
        <v>459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1</v>
      </c>
      <c r="B355" s="11" t="n">
        <v>46142</v>
      </c>
      <c r="C355" s="11" t="n">
        <v>46182</v>
      </c>
      <c r="D355" s="10" t="n">
        <v>957</v>
      </c>
      <c r="E355" s="12" t="s">
        <v>157</v>
      </c>
      <c r="F355" s="10" t="n">
        <v>24</v>
      </c>
      <c r="G355" s="12" t="s">
        <v>57</v>
      </c>
      <c r="H355" s="10" t="n">
        <v>2110101</v>
      </c>
      <c r="I355" s="12" t="s">
        <v>58</v>
      </c>
      <c r="J355" s="10" t="n">
        <v>1029489</v>
      </c>
      <c r="L355" s="10" t="n">
        <v>19342</v>
      </c>
      <c r="M355" s="12" t="s">
        <v>460</v>
      </c>
      <c r="N355" s="12" t="s">
        <v>60</v>
      </c>
      <c r="P355" s="10" t="n">
        <v>103</v>
      </c>
      <c r="Q355" s="12" t="s">
        <v>61</v>
      </c>
      <c r="R355" s="12" t="s">
        <v>62</v>
      </c>
      <c r="S355" s="10" t="n">
        <v>1130101</v>
      </c>
      <c r="T355" s="12" t="s">
        <v>63</v>
      </c>
      <c r="U355" s="13" t="n">
        <v>1287.25</v>
      </c>
      <c r="W355" s="13" t="n">
        <v>0</v>
      </c>
      <c r="X355" s="12" t="s">
        <v>461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46163</v>
      </c>
      <c r="C356" s="11" t="n">
        <v>46182</v>
      </c>
      <c r="D356" s="10" t="n">
        <v>1751</v>
      </c>
      <c r="E356" s="12" t="s">
        <v>462</v>
      </c>
      <c r="F356" s="10" t="n">
        <v>24</v>
      </c>
      <c r="G356" s="12" t="s">
        <v>57</v>
      </c>
      <c r="H356" s="10" t="n">
        <v>2110101</v>
      </c>
      <c r="I356" s="12" t="s">
        <v>58</v>
      </c>
      <c r="J356" s="10" t="n">
        <v>1132229</v>
      </c>
      <c r="L356" s="10" t="n">
        <v>69749</v>
      </c>
      <c r="M356" s="12" t="s">
        <v>36</v>
      </c>
      <c r="N356" s="12" t="s">
        <v>60</v>
      </c>
      <c r="P356" s="10" t="n">
        <v>103</v>
      </c>
      <c r="Q356" s="12" t="s">
        <v>61</v>
      </c>
      <c r="R356" s="12" t="s">
        <v>62</v>
      </c>
      <c r="S356" s="10" t="n">
        <v>1130101</v>
      </c>
      <c r="T356" s="12" t="s">
        <v>63</v>
      </c>
      <c r="U356" s="13" t="n">
        <v>425.26</v>
      </c>
      <c r="W356" s="13" t="n">
        <v>0</v>
      </c>
      <c r="X356" s="12" t="s">
        <v>463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69749</v>
      </c>
    </row>
    <row r="357" customFormat="false" ht="45.75" hidden="false" customHeight="true" outlineLevel="0" collapsed="false">
      <c r="A357" s="10" t="n">
        <v>1</v>
      </c>
      <c r="B357" s="11" t="n">
        <v>46163</v>
      </c>
      <c r="C357" s="11" t="n">
        <v>46182</v>
      </c>
      <c r="D357" s="10" t="n">
        <v>1608</v>
      </c>
      <c r="E357" s="12" t="s">
        <v>75</v>
      </c>
      <c r="F357" s="10" t="n">
        <v>24</v>
      </c>
      <c r="G357" s="12" t="s">
        <v>57</v>
      </c>
      <c r="H357" s="10" t="n">
        <v>2110101</v>
      </c>
      <c r="I357" s="12" t="s">
        <v>58</v>
      </c>
      <c r="J357" s="10" t="n">
        <v>1133077</v>
      </c>
      <c r="L357" s="10" t="n">
        <v>1656781</v>
      </c>
      <c r="M357" s="12" t="s">
        <v>36</v>
      </c>
      <c r="N357" s="12" t="s">
        <v>60</v>
      </c>
      <c r="P357" s="10" t="n">
        <v>103</v>
      </c>
      <c r="Q357" s="12" t="s">
        <v>61</v>
      </c>
      <c r="R357" s="12" t="s">
        <v>62</v>
      </c>
      <c r="S357" s="10" t="n">
        <v>1130101</v>
      </c>
      <c r="T357" s="12" t="s">
        <v>63</v>
      </c>
      <c r="U357" s="13" t="n">
        <v>2234.88</v>
      </c>
      <c r="W357" s="13" t="n">
        <v>0</v>
      </c>
      <c r="X357" s="12" t="s">
        <v>464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1656778</v>
      </c>
    </row>
    <row r="358" customFormat="false" ht="45.75" hidden="false" customHeight="true" outlineLevel="0" collapsed="false">
      <c r="A358" s="10" t="n">
        <v>1</v>
      </c>
      <c r="B358" s="11" t="n">
        <v>46165</v>
      </c>
      <c r="C358" s="11" t="n">
        <v>46182</v>
      </c>
      <c r="D358" s="10" t="n">
        <v>1708</v>
      </c>
      <c r="E358" s="12" t="s">
        <v>178</v>
      </c>
      <c r="F358" s="10" t="n">
        <v>24</v>
      </c>
      <c r="G358" s="12" t="s">
        <v>57</v>
      </c>
      <c r="H358" s="10" t="n">
        <v>2110101</v>
      </c>
      <c r="I358" s="12" t="s">
        <v>58</v>
      </c>
      <c r="J358" s="10" t="n">
        <v>1142142</v>
      </c>
      <c r="L358" s="10" t="n">
        <v>259091</v>
      </c>
      <c r="M358" s="12" t="s">
        <v>59</v>
      </c>
      <c r="N358" s="12" t="s">
        <v>60</v>
      </c>
      <c r="P358" s="10" t="n">
        <v>103</v>
      </c>
      <c r="Q358" s="12" t="s">
        <v>61</v>
      </c>
      <c r="R358" s="12" t="s">
        <v>62</v>
      </c>
      <c r="S358" s="10" t="n">
        <v>1130101</v>
      </c>
      <c r="T358" s="12" t="s">
        <v>63</v>
      </c>
      <c r="U358" s="13" t="n">
        <v>381.99</v>
      </c>
      <c r="W358" s="13" t="n">
        <v>0</v>
      </c>
      <c r="X358" s="12" t="s">
        <v>465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250091</v>
      </c>
    </row>
    <row r="359" customFormat="false" ht="36.75" hidden="false" customHeight="true" outlineLevel="0" collapsed="false">
      <c r="A359" s="10" t="n">
        <v>1</v>
      </c>
      <c r="B359" s="11" t="n">
        <v>46170</v>
      </c>
      <c r="C359" s="11" t="n">
        <v>46182</v>
      </c>
      <c r="D359" s="10" t="n">
        <v>10046</v>
      </c>
      <c r="E359" s="12" t="s">
        <v>466</v>
      </c>
      <c r="F359" s="10" t="n">
        <v>24</v>
      </c>
      <c r="G359" s="12" t="s">
        <v>57</v>
      </c>
      <c r="H359" s="10" t="n">
        <v>2110101</v>
      </c>
      <c r="I359" s="12" t="s">
        <v>58</v>
      </c>
      <c r="J359" s="10" t="n">
        <v>1167580</v>
      </c>
      <c r="L359" s="10" t="n">
        <v>1832</v>
      </c>
      <c r="M359" s="12" t="s">
        <v>36</v>
      </c>
      <c r="N359" s="12" t="s">
        <v>60</v>
      </c>
      <c r="P359" s="10" t="n">
        <v>103</v>
      </c>
      <c r="Q359" s="12" t="s">
        <v>61</v>
      </c>
      <c r="R359" s="12" t="s">
        <v>62</v>
      </c>
      <c r="S359" s="10" t="n">
        <v>1130101</v>
      </c>
      <c r="T359" s="12" t="s">
        <v>63</v>
      </c>
      <c r="U359" s="13" t="n">
        <v>89.51</v>
      </c>
      <c r="W359" s="13" t="n">
        <v>0</v>
      </c>
      <c r="X359" s="12" t="s">
        <v>467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1832</v>
      </c>
    </row>
    <row r="360" customFormat="false" ht="36.75" hidden="false" customHeight="true" outlineLevel="0" collapsed="false">
      <c r="A360" s="10" t="n">
        <v>1</v>
      </c>
      <c r="B360" s="11" t="n">
        <v>46170</v>
      </c>
      <c r="C360" s="11" t="n">
        <v>46182</v>
      </c>
      <c r="D360" s="10" t="n">
        <v>1613</v>
      </c>
      <c r="E360" s="12" t="s">
        <v>240</v>
      </c>
      <c r="F360" s="10" t="n">
        <v>24</v>
      </c>
      <c r="G360" s="12" t="s">
        <v>57</v>
      </c>
      <c r="H360" s="10" t="n">
        <v>2110101</v>
      </c>
      <c r="I360" s="12" t="s">
        <v>58</v>
      </c>
      <c r="J360" s="10" t="n">
        <v>1167896</v>
      </c>
      <c r="L360" s="10" t="n">
        <v>1591095</v>
      </c>
      <c r="M360" s="12" t="s">
        <v>59</v>
      </c>
      <c r="N360" s="12" t="s">
        <v>60</v>
      </c>
      <c r="P360" s="10" t="n">
        <v>103</v>
      </c>
      <c r="Q360" s="12" t="s">
        <v>61</v>
      </c>
      <c r="R360" s="12" t="s">
        <v>62</v>
      </c>
      <c r="S360" s="10" t="n">
        <v>1130101</v>
      </c>
      <c r="T360" s="12" t="s">
        <v>63</v>
      </c>
      <c r="U360" s="13" t="n">
        <v>416.19</v>
      </c>
      <c r="W360" s="13" t="n">
        <v>0</v>
      </c>
      <c r="X360" s="12" t="s">
        <v>468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1591095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46182</v>
      </c>
      <c r="D361" s="10" t="n">
        <v>1286</v>
      </c>
      <c r="E361" s="12" t="s">
        <v>359</v>
      </c>
      <c r="F361" s="10" t="n">
        <v>24</v>
      </c>
      <c r="G361" s="12" t="s">
        <v>57</v>
      </c>
      <c r="H361" s="10" t="n">
        <v>2110101</v>
      </c>
      <c r="I361" s="12" t="s">
        <v>58</v>
      </c>
      <c r="J361" s="10" t="n">
        <v>1168569</v>
      </c>
      <c r="L361" s="10" t="n">
        <v>9958</v>
      </c>
      <c r="M361" s="12" t="s">
        <v>36</v>
      </c>
      <c r="N361" s="12" t="s">
        <v>60</v>
      </c>
      <c r="P361" s="10" t="n">
        <v>103</v>
      </c>
      <c r="Q361" s="12" t="s">
        <v>61</v>
      </c>
      <c r="R361" s="12" t="s">
        <v>62</v>
      </c>
      <c r="S361" s="10" t="n">
        <v>1130101</v>
      </c>
      <c r="T361" s="12" t="s">
        <v>63</v>
      </c>
      <c r="U361" s="13" t="n">
        <v>972</v>
      </c>
      <c r="W361" s="13" t="n">
        <v>0</v>
      </c>
      <c r="X361" s="12" t="s">
        <v>469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9958</v>
      </c>
    </row>
    <row r="362" customFormat="false" ht="45.75" hidden="false" customHeight="true" outlineLevel="0" collapsed="false">
      <c r="A362" s="10" t="n">
        <v>1</v>
      </c>
      <c r="B362" s="11" t="n">
        <v>46170</v>
      </c>
      <c r="C362" s="11" t="n">
        <v>46182</v>
      </c>
      <c r="D362" s="10" t="n">
        <v>1114</v>
      </c>
      <c r="E362" s="12" t="s">
        <v>169</v>
      </c>
      <c r="F362" s="10" t="n">
        <v>24</v>
      </c>
      <c r="G362" s="12" t="s">
        <v>57</v>
      </c>
      <c r="H362" s="10" t="n">
        <v>2110101</v>
      </c>
      <c r="I362" s="12" t="s">
        <v>58</v>
      </c>
      <c r="J362" s="10" t="n">
        <v>1168580</v>
      </c>
      <c r="L362" s="10" t="n">
        <v>36783</v>
      </c>
      <c r="M362" s="12" t="s">
        <v>36</v>
      </c>
      <c r="N362" s="12" t="s">
        <v>60</v>
      </c>
      <c r="P362" s="10" t="n">
        <v>103</v>
      </c>
      <c r="Q362" s="12" t="s">
        <v>61</v>
      </c>
      <c r="R362" s="12" t="s">
        <v>62</v>
      </c>
      <c r="S362" s="10" t="n">
        <v>1130101</v>
      </c>
      <c r="T362" s="12" t="s">
        <v>63</v>
      </c>
      <c r="U362" s="13" t="n">
        <v>3522.3</v>
      </c>
      <c r="W362" s="13" t="n">
        <v>0</v>
      </c>
      <c r="X362" s="12" t="s">
        <v>470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36783</v>
      </c>
    </row>
    <row r="363" customFormat="false" ht="27.75" hidden="false" customHeight="true" outlineLevel="0" collapsed="false">
      <c r="A363" s="10" t="n">
        <v>1</v>
      </c>
      <c r="B363" s="11" t="n">
        <v>46174</v>
      </c>
      <c r="C363" s="11" t="n">
        <v>46182</v>
      </c>
      <c r="D363" s="10" t="n">
        <v>1433</v>
      </c>
      <c r="E363" s="12" t="s">
        <v>471</v>
      </c>
      <c r="F363" s="10" t="n">
        <v>24</v>
      </c>
      <c r="G363" s="12" t="s">
        <v>57</v>
      </c>
      <c r="H363" s="10" t="n">
        <v>2110102</v>
      </c>
      <c r="I363" s="12" t="s">
        <v>83</v>
      </c>
      <c r="J363" s="10" t="n">
        <v>1187627</v>
      </c>
      <c r="L363" s="10" t="n">
        <v>3372</v>
      </c>
      <c r="M363" s="12" t="s">
        <v>36</v>
      </c>
      <c r="N363" s="12" t="s">
        <v>60</v>
      </c>
      <c r="P363" s="10" t="n">
        <v>103</v>
      </c>
      <c r="Q363" s="12" t="s">
        <v>61</v>
      </c>
      <c r="R363" s="12" t="s">
        <v>39</v>
      </c>
      <c r="S363" s="10" t="n">
        <v>4210204</v>
      </c>
      <c r="T363" s="12" t="s">
        <v>84</v>
      </c>
      <c r="U363" s="13" t="n">
        <v>5050.31</v>
      </c>
      <c r="W363" s="13" t="n">
        <v>0</v>
      </c>
      <c r="X363" s="12" t="s">
        <v>472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SACO DE PAPEL NATURA</v>
      </c>
      <c r="AC363" s="1" t="n">
        <v>3372</v>
      </c>
    </row>
    <row r="364" customFormat="false" ht="27.75" hidden="false" customHeight="true" outlineLevel="0" collapsed="false">
      <c r="A364" s="10" t="n">
        <v>1</v>
      </c>
      <c r="B364" s="11" t="n">
        <v>46175</v>
      </c>
      <c r="C364" s="11" t="n">
        <v>46182</v>
      </c>
      <c r="D364" s="10" t="n">
        <v>794</v>
      </c>
      <c r="E364" s="12" t="s">
        <v>365</v>
      </c>
      <c r="F364" s="10" t="n">
        <v>24</v>
      </c>
      <c r="G364" s="12" t="s">
        <v>57</v>
      </c>
      <c r="H364" s="10" t="n">
        <v>2110101</v>
      </c>
      <c r="I364" s="12" t="s">
        <v>58</v>
      </c>
      <c r="J364" s="10" t="n">
        <v>1192775</v>
      </c>
      <c r="L364" s="10" t="n">
        <v>7862</v>
      </c>
      <c r="M364" s="12" t="s">
        <v>36</v>
      </c>
      <c r="N364" s="12" t="s">
        <v>60</v>
      </c>
      <c r="P364" s="10" t="n">
        <v>103</v>
      </c>
      <c r="Q364" s="12" t="s">
        <v>61</v>
      </c>
      <c r="R364" s="12" t="s">
        <v>62</v>
      </c>
      <c r="S364" s="10" t="n">
        <v>1130101</v>
      </c>
      <c r="T364" s="12" t="s">
        <v>63</v>
      </c>
      <c r="U364" s="13" t="n">
        <v>1695.9</v>
      </c>
      <c r="W364" s="13" t="n">
        <v>0</v>
      </c>
      <c r="X364" s="12" t="s">
        <v>473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46178</v>
      </c>
      <c r="C365" s="11" t="n">
        <v>46182</v>
      </c>
      <c r="D365" s="10" t="n">
        <v>1899</v>
      </c>
      <c r="E365" s="12" t="s">
        <v>97</v>
      </c>
      <c r="F365" s="10" t="n">
        <v>24</v>
      </c>
      <c r="G365" s="12" t="s">
        <v>57</v>
      </c>
      <c r="H365" s="10" t="n">
        <v>2110101</v>
      </c>
      <c r="I365" s="12" t="s">
        <v>58</v>
      </c>
      <c r="J365" s="10" t="n">
        <v>1208563</v>
      </c>
      <c r="L365" s="10" t="n">
        <v>650</v>
      </c>
      <c r="M365" s="12" t="s">
        <v>36</v>
      </c>
      <c r="N365" s="12" t="s">
        <v>60</v>
      </c>
      <c r="P365" s="10" t="n">
        <v>103</v>
      </c>
      <c r="Q365" s="12" t="s">
        <v>61</v>
      </c>
      <c r="R365" s="12" t="s">
        <v>62</v>
      </c>
      <c r="S365" s="10" t="n">
        <v>1130101</v>
      </c>
      <c r="T365" s="12" t="s">
        <v>63</v>
      </c>
      <c r="U365" s="13" t="n">
        <v>544.45</v>
      </c>
      <c r="W365" s="13" t="n">
        <v>0</v>
      </c>
      <c r="X365" s="12" t="s">
        <v>474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PAO FORMA REAL MADRI</v>
      </c>
      <c r="AC365" s="1" t="n">
        <v>650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46182</v>
      </c>
      <c r="D366" s="10" t="n">
        <v>1328</v>
      </c>
      <c r="E366" s="12" t="s">
        <v>363</v>
      </c>
      <c r="F366" s="10" t="n">
        <v>24</v>
      </c>
      <c r="G366" s="12" t="s">
        <v>57</v>
      </c>
      <c r="H366" s="10" t="n">
        <v>2110101</v>
      </c>
      <c r="I366" s="12" t="s">
        <v>58</v>
      </c>
      <c r="J366" s="10" t="n">
        <v>1208597</v>
      </c>
      <c r="L366" s="10" t="n">
        <v>3639</v>
      </c>
      <c r="M366" s="12" t="s">
        <v>36</v>
      </c>
      <c r="N366" s="12" t="s">
        <v>60</v>
      </c>
      <c r="P366" s="10" t="n">
        <v>103</v>
      </c>
      <c r="Q366" s="12" t="s">
        <v>61</v>
      </c>
      <c r="R366" s="12" t="s">
        <v>62</v>
      </c>
      <c r="S366" s="10" t="n">
        <v>1130101</v>
      </c>
      <c r="T366" s="12" t="s">
        <v>63</v>
      </c>
      <c r="U366" s="13" t="n">
        <v>241.6</v>
      </c>
      <c r="W366" s="13" t="n">
        <v>0</v>
      </c>
      <c r="X366" s="12" t="s">
        <v>475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PAO DE FORMABODEGA</v>
      </c>
      <c r="AC366" s="1" t="n">
        <v>3639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46182</v>
      </c>
      <c r="D367" s="10" t="n">
        <v>1642</v>
      </c>
      <c r="E367" s="12" t="s">
        <v>184</v>
      </c>
      <c r="F367" s="10" t="n">
        <v>24</v>
      </c>
      <c r="G367" s="12" t="s">
        <v>57</v>
      </c>
      <c r="H367" s="10" t="n">
        <v>2110101</v>
      </c>
      <c r="I367" s="12" t="s">
        <v>58</v>
      </c>
      <c r="J367" s="10" t="n">
        <v>1208610</v>
      </c>
      <c r="L367" s="10" t="n">
        <v>1025113</v>
      </c>
      <c r="M367" s="12" t="s">
        <v>36</v>
      </c>
      <c r="N367" s="12" t="s">
        <v>60</v>
      </c>
      <c r="P367" s="10" t="n">
        <v>103</v>
      </c>
      <c r="Q367" s="12" t="s">
        <v>61</v>
      </c>
      <c r="R367" s="12" t="s">
        <v>62</v>
      </c>
      <c r="S367" s="10" t="n">
        <v>1130101</v>
      </c>
      <c r="T367" s="12" t="s">
        <v>63</v>
      </c>
      <c r="U367" s="13" t="n">
        <v>1290.24</v>
      </c>
      <c r="W367" s="13" t="n">
        <v>0</v>
      </c>
      <c r="X367" s="12" t="s">
        <v>476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FAR ROSCA COM BROTHE</v>
      </c>
      <c r="AC367" s="1" t="n">
        <v>1025113</v>
      </c>
    </row>
    <row r="368" customFormat="false" ht="54.75" hidden="false" customHeight="true" outlineLevel="0" collapsed="false">
      <c r="A368" s="10" t="n">
        <v>1</v>
      </c>
      <c r="B368" s="11" t="n">
        <v>46178</v>
      </c>
      <c r="C368" s="11" t="n">
        <v>46182</v>
      </c>
      <c r="D368" s="10" t="n">
        <v>1899</v>
      </c>
      <c r="E368" s="12" t="s">
        <v>97</v>
      </c>
      <c r="F368" s="10" t="n">
        <v>24</v>
      </c>
      <c r="G368" s="12" t="s">
        <v>57</v>
      </c>
      <c r="H368" s="10" t="n">
        <v>2110101</v>
      </c>
      <c r="I368" s="12" t="s">
        <v>58</v>
      </c>
      <c r="J368" s="10" t="n">
        <v>1208634</v>
      </c>
      <c r="L368" s="10" t="n">
        <v>646</v>
      </c>
      <c r="M368" s="12" t="s">
        <v>36</v>
      </c>
      <c r="N368" s="12" t="s">
        <v>60</v>
      </c>
      <c r="P368" s="10" t="n">
        <v>103</v>
      </c>
      <c r="Q368" s="12" t="s">
        <v>61</v>
      </c>
      <c r="R368" s="12" t="s">
        <v>62</v>
      </c>
      <c r="S368" s="10" t="n">
        <v>1130101</v>
      </c>
      <c r="T368" s="12" t="s">
        <v>63</v>
      </c>
      <c r="U368" s="13" t="n">
        <v>1400</v>
      </c>
      <c r="W368" s="13" t="n">
        <v>0</v>
      </c>
      <c r="X368" s="12" t="s">
        <v>477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PAO CASEIRO AMANT</v>
      </c>
      <c r="AC368" s="1" t="n">
        <v>646</v>
      </c>
    </row>
    <row r="369" customFormat="false" ht="54.75" hidden="false" customHeight="true" outlineLevel="0" collapsed="false">
      <c r="A369" s="10" t="n">
        <v>1</v>
      </c>
      <c r="B369" s="11" t="n">
        <v>46178</v>
      </c>
      <c r="C369" s="11" t="n">
        <v>46182</v>
      </c>
      <c r="D369" s="10" t="n">
        <v>1286</v>
      </c>
      <c r="E369" s="12" t="s">
        <v>359</v>
      </c>
      <c r="F369" s="10" t="n">
        <v>24</v>
      </c>
      <c r="G369" s="12" t="s">
        <v>57</v>
      </c>
      <c r="H369" s="10" t="n">
        <v>2110101</v>
      </c>
      <c r="I369" s="12" t="s">
        <v>58</v>
      </c>
      <c r="J369" s="10" t="n">
        <v>1208637</v>
      </c>
      <c r="L369" s="10" t="n">
        <v>10011</v>
      </c>
      <c r="M369" s="12" t="s">
        <v>36</v>
      </c>
      <c r="N369" s="12" t="s">
        <v>60</v>
      </c>
      <c r="P369" s="10" t="n">
        <v>103</v>
      </c>
      <c r="Q369" s="12" t="s">
        <v>61</v>
      </c>
      <c r="R369" s="12" t="s">
        <v>62</v>
      </c>
      <c r="S369" s="10" t="n">
        <v>1130101</v>
      </c>
      <c r="T369" s="12" t="s">
        <v>63</v>
      </c>
      <c r="U369" s="13" t="n">
        <v>1188</v>
      </c>
      <c r="W369" s="13" t="n">
        <v>0</v>
      </c>
      <c r="X369" s="12" t="s">
        <v>478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PAO FRANCES CONG 80G</v>
      </c>
      <c r="AC369" s="1" t="n">
        <v>10011</v>
      </c>
    </row>
    <row r="370" customFormat="false" ht="45.75" hidden="false" customHeight="true" outlineLevel="0" collapsed="false">
      <c r="A370" s="10" t="n">
        <v>1</v>
      </c>
      <c r="B370" s="11" t="n">
        <v>46179</v>
      </c>
      <c r="C370" s="11" t="n">
        <v>46182</v>
      </c>
      <c r="D370" s="10" t="n">
        <v>642</v>
      </c>
      <c r="E370" s="12" t="s">
        <v>186</v>
      </c>
      <c r="F370" s="10" t="n">
        <v>24</v>
      </c>
      <c r="G370" s="12" t="s">
        <v>57</v>
      </c>
      <c r="H370" s="10" t="n">
        <v>2110101</v>
      </c>
      <c r="I370" s="12" t="s">
        <v>58</v>
      </c>
      <c r="J370" s="10" t="n">
        <v>1210899</v>
      </c>
      <c r="L370" s="10" t="n">
        <v>486</v>
      </c>
      <c r="M370" s="12" t="s">
        <v>36</v>
      </c>
      <c r="N370" s="12" t="s">
        <v>60</v>
      </c>
      <c r="P370" s="10" t="n">
        <v>103</v>
      </c>
      <c r="Q370" s="12" t="s">
        <v>61</v>
      </c>
      <c r="R370" s="12" t="s">
        <v>62</v>
      </c>
      <c r="S370" s="10" t="n">
        <v>1130101</v>
      </c>
      <c r="T370" s="12" t="s">
        <v>63</v>
      </c>
      <c r="U370" s="13" t="n">
        <v>864</v>
      </c>
      <c r="W370" s="13" t="n">
        <v>0</v>
      </c>
      <c r="X370" s="12" t="s">
        <v>479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BOLO BLOOM 600G</v>
      </c>
      <c r="AC370" s="1" t="n">
        <v>486</v>
      </c>
    </row>
    <row r="371" customFormat="false" ht="45.75" hidden="false" customHeight="true" outlineLevel="0" collapsed="false">
      <c r="A371" s="10" t="n">
        <v>1</v>
      </c>
      <c r="B371" s="11" t="n">
        <v>46179</v>
      </c>
      <c r="C371" s="11" t="n">
        <v>46182</v>
      </c>
      <c r="D371" s="10" t="n">
        <v>1631</v>
      </c>
      <c r="E371" s="12" t="s">
        <v>101</v>
      </c>
      <c r="F371" s="10" t="n">
        <v>24</v>
      </c>
      <c r="G371" s="12" t="s">
        <v>57</v>
      </c>
      <c r="H371" s="10" t="n">
        <v>2110101</v>
      </c>
      <c r="I371" s="12" t="s">
        <v>58</v>
      </c>
      <c r="J371" s="10" t="n">
        <v>1211080</v>
      </c>
      <c r="L371" s="10" t="n">
        <v>14980</v>
      </c>
      <c r="M371" s="12" t="s">
        <v>36</v>
      </c>
      <c r="N371" s="12" t="s">
        <v>60</v>
      </c>
      <c r="P371" s="10" t="n">
        <v>103</v>
      </c>
      <c r="Q371" s="12" t="s">
        <v>61</v>
      </c>
      <c r="R371" s="12" t="s">
        <v>62</v>
      </c>
      <c r="S371" s="10" t="n">
        <v>1130101</v>
      </c>
      <c r="T371" s="12" t="s">
        <v>63</v>
      </c>
      <c r="U371" s="13" t="n">
        <v>709.32</v>
      </c>
      <c r="W371" s="13" t="n">
        <v>0</v>
      </c>
      <c r="X371" s="12" t="s">
        <v>480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IOGURTE AMAZONGURT D</v>
      </c>
      <c r="AC371" s="1" t="n">
        <v>14980</v>
      </c>
    </row>
    <row r="372" customFormat="false" ht="45.75" hidden="false" customHeight="true" outlineLevel="0" collapsed="false">
      <c r="A372" s="10" t="n">
        <v>1</v>
      </c>
      <c r="B372" s="11" t="n">
        <v>46179</v>
      </c>
      <c r="C372" s="11" t="n">
        <v>46182</v>
      </c>
      <c r="D372" s="10" t="n">
        <v>10018</v>
      </c>
      <c r="E372" s="12" t="s">
        <v>368</v>
      </c>
      <c r="F372" s="10" t="n">
        <v>34</v>
      </c>
      <c r="G372" s="12" t="s">
        <v>94</v>
      </c>
      <c r="H372" s="10" t="n">
        <v>2110101</v>
      </c>
      <c r="I372" s="12" t="s">
        <v>58</v>
      </c>
      <c r="J372" s="10" t="n">
        <v>1211170</v>
      </c>
      <c r="L372" s="10" t="n">
        <v>293</v>
      </c>
      <c r="M372" s="12" t="s">
        <v>36</v>
      </c>
      <c r="N372" s="12" t="s">
        <v>60</v>
      </c>
      <c r="P372" s="10" t="n">
        <v>103</v>
      </c>
      <c r="Q372" s="12" t="s">
        <v>61</v>
      </c>
      <c r="R372" s="12" t="s">
        <v>62</v>
      </c>
      <c r="S372" s="10" t="n">
        <v>1130101</v>
      </c>
      <c r="T372" s="12" t="s">
        <v>63</v>
      </c>
      <c r="U372" s="13" t="n">
        <v>3105</v>
      </c>
      <c r="W372" s="13" t="n">
        <v>0</v>
      </c>
      <c r="X372" s="12" t="s">
        <v>481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OVOS BRANCO UNID</v>
      </c>
      <c r="AC372" s="1" t="n">
        <v>293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46182</v>
      </c>
      <c r="D373" s="10" t="n">
        <v>17</v>
      </c>
      <c r="E373" s="12" t="s">
        <v>115</v>
      </c>
      <c r="F373" s="10" t="n">
        <v>34</v>
      </c>
      <c r="G373" s="12" t="s">
        <v>94</v>
      </c>
      <c r="H373" s="10" t="n">
        <v>2110405</v>
      </c>
      <c r="I373" s="12" t="s">
        <v>106</v>
      </c>
      <c r="J373" s="10" t="n">
        <v>1227248</v>
      </c>
      <c r="L373" s="10" t="n">
        <v>510013</v>
      </c>
      <c r="M373" s="12" t="s">
        <v>36</v>
      </c>
      <c r="N373" s="12" t="s">
        <v>66</v>
      </c>
      <c r="P373" s="10" t="n">
        <v>101</v>
      </c>
      <c r="Q373" s="12" t="s">
        <v>107</v>
      </c>
      <c r="R373" s="12" t="s">
        <v>112</v>
      </c>
      <c r="S373" s="10" t="n">
        <v>4220199</v>
      </c>
      <c r="T373" s="12" t="s">
        <v>113</v>
      </c>
      <c r="U373" s="13" t="n">
        <v>1507.62</v>
      </c>
      <c r="W373" s="13" t="n">
        <v>0</v>
      </c>
      <c r="X373" s="12" t="s">
        <v>482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46182</v>
      </c>
      <c r="D374" s="10" t="n">
        <v>1869</v>
      </c>
      <c r="E374" s="12" t="s">
        <v>483</v>
      </c>
      <c r="F374" s="10" t="n">
        <v>11</v>
      </c>
      <c r="G374" s="12" t="s">
        <v>195</v>
      </c>
      <c r="H374" s="10" t="n">
        <v>2110405</v>
      </c>
      <c r="I374" s="12" t="s">
        <v>106</v>
      </c>
      <c r="J374" s="10" t="n">
        <v>1227327</v>
      </c>
      <c r="L374" s="10" t="n">
        <v>510025</v>
      </c>
      <c r="M374" s="12" t="s">
        <v>36</v>
      </c>
      <c r="N374" s="12" t="s">
        <v>66</v>
      </c>
      <c r="P374" s="10" t="n">
        <v>101</v>
      </c>
      <c r="Q374" s="12" t="s">
        <v>107</v>
      </c>
      <c r="R374" s="12" t="s">
        <v>39</v>
      </c>
      <c r="S374" s="10" t="n">
        <v>4210227</v>
      </c>
      <c r="T374" s="12" t="s">
        <v>40</v>
      </c>
      <c r="U374" s="13" t="n">
        <v>419.94</v>
      </c>
      <c r="W374" s="13" t="n">
        <v>0</v>
      </c>
      <c r="X374" s="12" t="s">
        <v>484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46182</v>
      </c>
      <c r="D375" s="10" t="n">
        <v>10082</v>
      </c>
      <c r="E375" s="12" t="s">
        <v>485</v>
      </c>
      <c r="F375" s="10" t="n">
        <v>34</v>
      </c>
      <c r="G375" s="12" t="s">
        <v>94</v>
      </c>
      <c r="H375" s="10" t="n">
        <v>2110101</v>
      </c>
      <c r="I375" s="12" t="s">
        <v>58</v>
      </c>
      <c r="J375" s="10" t="n">
        <v>1227444</v>
      </c>
      <c r="L375" s="10" t="n">
        <v>510060</v>
      </c>
      <c r="M375" s="12" t="s">
        <v>36</v>
      </c>
      <c r="N375" s="12" t="s">
        <v>66</v>
      </c>
      <c r="P375" s="10" t="n">
        <v>103</v>
      </c>
      <c r="Q375" s="12" t="s">
        <v>61</v>
      </c>
      <c r="R375" s="12" t="s">
        <v>62</v>
      </c>
      <c r="S375" s="10" t="n">
        <v>1130101</v>
      </c>
      <c r="T375" s="12" t="s">
        <v>63</v>
      </c>
      <c r="U375" s="13" t="n">
        <v>500</v>
      </c>
      <c r="W375" s="13" t="n">
        <v>0</v>
      </c>
      <c r="X375" s="12" t="s">
        <v>486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BISCOITO AMANTEIGADO EBENEZER 170G</v>
      </c>
      <c r="AC375" s="1" t="n">
        <v>1062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46182</v>
      </c>
      <c r="D376" s="10" t="n">
        <v>33</v>
      </c>
      <c r="E376" s="12" t="s">
        <v>93</v>
      </c>
      <c r="F376" s="10" t="n">
        <v>34</v>
      </c>
      <c r="G376" s="12" t="s">
        <v>94</v>
      </c>
      <c r="H376" s="10" t="n">
        <v>2110101</v>
      </c>
      <c r="I376" s="12" t="s">
        <v>58</v>
      </c>
      <c r="J376" s="10" t="n">
        <v>1228045</v>
      </c>
      <c r="L376" s="10" t="n">
        <v>5111</v>
      </c>
      <c r="M376" s="12" t="s">
        <v>36</v>
      </c>
      <c r="N376" s="12" t="s">
        <v>60</v>
      </c>
      <c r="P376" s="10" t="n">
        <v>104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2608.29</v>
      </c>
      <c r="W376" s="13" t="n">
        <v>0</v>
      </c>
      <c r="X376" s="12" t="s">
        <v>487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63.75" hidden="false" customHeight="true" outlineLevel="0" collapsed="false">
      <c r="A377" s="10" t="n">
        <v>1</v>
      </c>
      <c r="B377" s="11" t="n">
        <v>46182</v>
      </c>
      <c r="C377" s="11" t="n">
        <v>46182</v>
      </c>
      <c r="D377" s="10" t="n">
        <v>1038</v>
      </c>
      <c r="E377" s="12" t="s">
        <v>122</v>
      </c>
      <c r="F377" s="10" t="n">
        <v>13</v>
      </c>
      <c r="G377" s="12" t="s">
        <v>119</v>
      </c>
      <c r="H377" s="10" t="n">
        <v>2110101</v>
      </c>
      <c r="I377" s="12" t="s">
        <v>58</v>
      </c>
      <c r="J377" s="10" t="n">
        <v>1230733</v>
      </c>
      <c r="L377" s="10" t="n">
        <v>5962</v>
      </c>
      <c r="M377" s="12" t="s">
        <v>36</v>
      </c>
      <c r="N377" s="12" t="s">
        <v>60</v>
      </c>
      <c r="P377" s="10" t="n">
        <v>104</v>
      </c>
      <c r="Q377" s="12" t="s">
        <v>38</v>
      </c>
      <c r="R377" s="12" t="s">
        <v>62</v>
      </c>
      <c r="S377" s="10" t="n">
        <v>1130101</v>
      </c>
      <c r="T377" s="12" t="s">
        <v>63</v>
      </c>
      <c r="U377" s="13" t="n">
        <v>300</v>
      </c>
      <c r="W377" s="13" t="n">
        <v>0</v>
      </c>
      <c r="X377" s="12" t="s">
        <v>488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BOLO MIYAZAKI GRANDE</v>
      </c>
      <c r="AC377" s="1" t="n">
        <v>5962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46182</v>
      </c>
      <c r="D378" s="10" t="n">
        <v>1187</v>
      </c>
      <c r="E378" s="12" t="s">
        <v>489</v>
      </c>
      <c r="F378" s="10" t="n">
        <v>13</v>
      </c>
      <c r="G378" s="12" t="s">
        <v>119</v>
      </c>
      <c r="H378" s="10" t="n">
        <v>2110101</v>
      </c>
      <c r="I378" s="12" t="s">
        <v>58</v>
      </c>
      <c r="J378" s="10" t="n">
        <v>1231618</v>
      </c>
      <c r="L378" s="10" t="n">
        <v>215</v>
      </c>
      <c r="M378" s="12" t="s">
        <v>36</v>
      </c>
      <c r="N378" s="12" t="s">
        <v>60</v>
      </c>
      <c r="P378" s="10" t="n">
        <v>104</v>
      </c>
      <c r="Q378" s="12" t="s">
        <v>38</v>
      </c>
      <c r="R378" s="12" t="s">
        <v>62</v>
      </c>
      <c r="S378" s="10" t="n">
        <v>1130101</v>
      </c>
      <c r="T378" s="12" t="s">
        <v>63</v>
      </c>
      <c r="U378" s="13" t="n">
        <v>750</v>
      </c>
      <c r="W378" s="13" t="n">
        <v>0</v>
      </c>
      <c r="X378" s="12" t="s">
        <v>490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GELO DE MORANGO</v>
      </c>
      <c r="AC378" s="1" t="n">
        <v>215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46182</v>
      </c>
      <c r="D379" s="10" t="n">
        <v>515</v>
      </c>
      <c r="E379" s="12" t="s">
        <v>124</v>
      </c>
      <c r="F379" s="10" t="n">
        <v>34</v>
      </c>
      <c r="G379" s="12" t="s">
        <v>94</v>
      </c>
      <c r="H379" s="10" t="n">
        <v>2110405</v>
      </c>
      <c r="I379" s="12" t="s">
        <v>106</v>
      </c>
      <c r="J379" s="10" t="n">
        <v>1237374</v>
      </c>
      <c r="L379" s="10" t="n">
        <v>513941</v>
      </c>
      <c r="M379" s="12" t="s">
        <v>36</v>
      </c>
      <c r="N379" s="12" t="s">
        <v>66</v>
      </c>
      <c r="P379" s="10" t="n">
        <v>102</v>
      </c>
      <c r="Q379" s="12" t="s">
        <v>125</v>
      </c>
      <c r="R379" s="12" t="s">
        <v>112</v>
      </c>
      <c r="S379" s="10" t="n">
        <v>4220199</v>
      </c>
      <c r="T379" s="12" t="s">
        <v>113</v>
      </c>
      <c r="U379" s="13" t="n">
        <v>1783.76</v>
      </c>
      <c r="W379" s="13" t="n">
        <v>0</v>
      </c>
      <c r="X379" s="12" t="s">
        <v>491</v>
      </c>
      <c r="Z379" s="1" t="str">
        <f aca="false">IF($T379="","",IFERROR(INDEX('Resumo Grupos'!$AC$3:$AC$200,MATCH($T379,'Resumo Grupos'!$AB$3:$AB$200,0)),"n/d"))</f>
        <v>Pagamentos outros não operacionais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46183</v>
      </c>
      <c r="C380" s="11" t="n">
        <v>46183</v>
      </c>
      <c r="D380" s="10" t="n">
        <v>0</v>
      </c>
      <c r="E380" s="12" t="s">
        <v>33</v>
      </c>
      <c r="F380" s="10" t="n">
        <v>17</v>
      </c>
      <c r="G380" s="12" t="s">
        <v>34</v>
      </c>
      <c r="H380" s="10" t="n">
        <v>1110101</v>
      </c>
      <c r="I380" s="12" t="s">
        <v>35</v>
      </c>
      <c r="J380" s="10" t="n">
        <v>1291428</v>
      </c>
      <c r="L380" s="10" t="n">
        <v>1291428</v>
      </c>
      <c r="M380" s="12" t="s">
        <v>36</v>
      </c>
      <c r="N380" s="12" t="s">
        <v>37</v>
      </c>
      <c r="P380" s="10" t="n">
        <v>104</v>
      </c>
      <c r="Q380" s="12" t="s">
        <v>38</v>
      </c>
      <c r="R380" s="12" t="s">
        <v>39</v>
      </c>
      <c r="S380" s="10" t="n">
        <v>4210227</v>
      </c>
      <c r="T380" s="12" t="s">
        <v>40</v>
      </c>
      <c r="U380" s="13" t="n">
        <v>30</v>
      </c>
      <c r="W380" s="13" t="n">
        <v>30</v>
      </c>
      <c r="X380" s="12" t="s">
        <v>492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0" t="n">
        <v>1</v>
      </c>
      <c r="B381" s="11" t="n">
        <v>46183</v>
      </c>
      <c r="C381" s="11" t="n">
        <v>46183</v>
      </c>
      <c r="D381" s="10" t="n">
        <v>0</v>
      </c>
      <c r="E381" s="12" t="s">
        <v>33</v>
      </c>
      <c r="F381" s="10" t="n">
        <v>17</v>
      </c>
      <c r="G381" s="12" t="s">
        <v>34</v>
      </c>
      <c r="H381" s="10" t="n">
        <v>1110101</v>
      </c>
      <c r="I381" s="12" t="s">
        <v>35</v>
      </c>
      <c r="J381" s="10" t="n">
        <v>1291449</v>
      </c>
      <c r="L381" s="10" t="n">
        <v>1291449</v>
      </c>
      <c r="M381" s="12" t="s">
        <v>36</v>
      </c>
      <c r="N381" s="12" t="s">
        <v>37</v>
      </c>
      <c r="P381" s="10" t="n">
        <v>104</v>
      </c>
      <c r="Q381" s="12" t="s">
        <v>38</v>
      </c>
      <c r="R381" s="12" t="s">
        <v>39</v>
      </c>
      <c r="S381" s="10" t="n">
        <v>4210227</v>
      </c>
      <c r="T381" s="12" t="s">
        <v>40</v>
      </c>
      <c r="U381" s="13" t="n">
        <v>25</v>
      </c>
      <c r="W381" s="13" t="n">
        <v>25</v>
      </c>
      <c r="X381" s="12" t="s">
        <v>493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54.75" hidden="false" customHeight="true" outlineLevel="0" collapsed="false">
      <c r="A382" s="10" t="n">
        <v>1</v>
      </c>
      <c r="B382" s="11" t="n">
        <v>46183</v>
      </c>
      <c r="C382" s="11" t="n">
        <v>46183</v>
      </c>
      <c r="D382" s="10" t="n">
        <v>0</v>
      </c>
      <c r="E382" s="12" t="s">
        <v>33</v>
      </c>
      <c r="F382" s="10" t="n">
        <v>17</v>
      </c>
      <c r="G382" s="12" t="s">
        <v>34</v>
      </c>
      <c r="H382" s="10" t="n">
        <v>1110101</v>
      </c>
      <c r="I382" s="12" t="s">
        <v>35</v>
      </c>
      <c r="J382" s="10" t="n">
        <v>1291464</v>
      </c>
      <c r="L382" s="10" t="n">
        <v>1291464</v>
      </c>
      <c r="M382" s="12" t="s">
        <v>36</v>
      </c>
      <c r="N382" s="12" t="s">
        <v>37</v>
      </c>
      <c r="P382" s="10" t="n">
        <v>104</v>
      </c>
      <c r="Q382" s="12" t="s">
        <v>38</v>
      </c>
      <c r="R382" s="12" t="s">
        <v>43</v>
      </c>
      <c r="S382" s="10" t="n">
        <v>4210309</v>
      </c>
      <c r="T382" s="12" t="s">
        <v>49</v>
      </c>
      <c r="U382" s="13" t="n">
        <v>10</v>
      </c>
      <c r="W382" s="13" t="n">
        <v>10</v>
      </c>
      <c r="X382" s="12" t="s">
        <v>51</v>
      </c>
      <c r="Z382" s="1" t="str">
        <f aca="false">IF($T382="","",IFERROR(INDEX('Resumo Grupos'!$AC$3:$AC$200,MATCH($T382,'Resumo Grupos'!$AB$3:$AB$200,0)),"n/d"))</f>
        <v>Salários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1</v>
      </c>
      <c r="B383" s="11" t="n">
        <v>46183</v>
      </c>
      <c r="C383" s="11" t="n">
        <v>46183</v>
      </c>
      <c r="D383" s="10" t="n">
        <v>0</v>
      </c>
      <c r="E383" s="12" t="s">
        <v>33</v>
      </c>
      <c r="F383" s="10" t="n">
        <v>17</v>
      </c>
      <c r="G383" s="12" t="s">
        <v>34</v>
      </c>
      <c r="H383" s="10" t="n">
        <v>1110101</v>
      </c>
      <c r="I383" s="12" t="s">
        <v>35</v>
      </c>
      <c r="J383" s="10" t="n">
        <v>1291468</v>
      </c>
      <c r="L383" s="10" t="n">
        <v>1291468</v>
      </c>
      <c r="M383" s="12" t="s">
        <v>36</v>
      </c>
      <c r="N383" s="12" t="s">
        <v>37</v>
      </c>
      <c r="P383" s="10" t="n">
        <v>104</v>
      </c>
      <c r="Q383" s="12" t="s">
        <v>38</v>
      </c>
      <c r="R383" s="12" t="s">
        <v>43</v>
      </c>
      <c r="S383" s="10" t="n">
        <v>4210316</v>
      </c>
      <c r="T383" s="12" t="s">
        <v>47</v>
      </c>
      <c r="U383" s="13" t="n">
        <v>70</v>
      </c>
      <c r="W383" s="13" t="n">
        <v>70</v>
      </c>
      <c r="X383" s="12" t="s">
        <v>50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54.75" hidden="false" customHeight="true" outlineLevel="0" collapsed="false">
      <c r="A384" s="10" t="n">
        <v>1</v>
      </c>
      <c r="B384" s="11" t="n">
        <v>46183</v>
      </c>
      <c r="C384" s="11" t="n">
        <v>46183</v>
      </c>
      <c r="D384" s="10" t="n">
        <v>0</v>
      </c>
      <c r="E384" s="12" t="s">
        <v>33</v>
      </c>
      <c r="F384" s="10" t="n">
        <v>17</v>
      </c>
      <c r="G384" s="12" t="s">
        <v>34</v>
      </c>
      <c r="H384" s="10" t="n">
        <v>1110101</v>
      </c>
      <c r="I384" s="12" t="s">
        <v>35</v>
      </c>
      <c r="J384" s="10" t="n">
        <v>1291481</v>
      </c>
      <c r="L384" s="10" t="n">
        <v>1291481</v>
      </c>
      <c r="M384" s="12" t="s">
        <v>36</v>
      </c>
      <c r="N384" s="12" t="s">
        <v>37</v>
      </c>
      <c r="P384" s="10" t="n">
        <v>104</v>
      </c>
      <c r="Q384" s="12" t="s">
        <v>38</v>
      </c>
      <c r="R384" s="12" t="s">
        <v>43</v>
      </c>
      <c r="S384" s="10" t="n">
        <v>4210309</v>
      </c>
      <c r="T384" s="12" t="s">
        <v>49</v>
      </c>
      <c r="U384" s="13" t="n">
        <v>10</v>
      </c>
      <c r="W384" s="13" t="n">
        <v>10</v>
      </c>
      <c r="X384" s="12" t="s">
        <v>50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54.75" hidden="false" customHeight="true" outlineLevel="0" collapsed="false">
      <c r="A385" s="10" t="n">
        <v>1</v>
      </c>
      <c r="B385" s="11" t="n">
        <v>46183</v>
      </c>
      <c r="C385" s="11" t="n">
        <v>46183</v>
      </c>
      <c r="D385" s="10" t="n">
        <v>0</v>
      </c>
      <c r="E385" s="12" t="s">
        <v>33</v>
      </c>
      <c r="F385" s="10" t="n">
        <v>17</v>
      </c>
      <c r="G385" s="12" t="s">
        <v>34</v>
      </c>
      <c r="H385" s="10" t="n">
        <v>1110101</v>
      </c>
      <c r="I385" s="12" t="s">
        <v>35</v>
      </c>
      <c r="J385" s="10" t="n">
        <v>1291508</v>
      </c>
      <c r="L385" s="10" t="n">
        <v>1291508</v>
      </c>
      <c r="M385" s="12" t="s">
        <v>36</v>
      </c>
      <c r="N385" s="12" t="s">
        <v>37</v>
      </c>
      <c r="P385" s="10" t="n">
        <v>104</v>
      </c>
      <c r="Q385" s="12" t="s">
        <v>38</v>
      </c>
      <c r="R385" s="12" t="s">
        <v>43</v>
      </c>
      <c r="S385" s="10" t="n">
        <v>4210316</v>
      </c>
      <c r="T385" s="12" t="s">
        <v>47</v>
      </c>
      <c r="U385" s="13" t="n">
        <v>60</v>
      </c>
      <c r="W385" s="13" t="n">
        <v>60</v>
      </c>
      <c r="X385" s="12" t="s">
        <v>48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46183</v>
      </c>
      <c r="D386" s="10" t="n">
        <v>0</v>
      </c>
      <c r="E386" s="12" t="s">
        <v>33</v>
      </c>
      <c r="F386" s="10" t="n">
        <v>17</v>
      </c>
      <c r="G386" s="12" t="s">
        <v>34</v>
      </c>
      <c r="H386" s="10" t="n">
        <v>1110101</v>
      </c>
      <c r="I386" s="12" t="s">
        <v>35</v>
      </c>
      <c r="J386" s="10" t="n">
        <v>1291510</v>
      </c>
      <c r="L386" s="10" t="n">
        <v>1291510</v>
      </c>
      <c r="M386" s="12" t="s">
        <v>36</v>
      </c>
      <c r="N386" s="12" t="s">
        <v>37</v>
      </c>
      <c r="P386" s="10" t="n">
        <v>104</v>
      </c>
      <c r="Q386" s="12" t="s">
        <v>38</v>
      </c>
      <c r="R386" s="12" t="s">
        <v>43</v>
      </c>
      <c r="S386" s="10" t="n">
        <v>4210309</v>
      </c>
      <c r="T386" s="12" t="s">
        <v>49</v>
      </c>
      <c r="U386" s="13" t="n">
        <v>10</v>
      </c>
      <c r="W386" s="13" t="n">
        <v>10</v>
      </c>
      <c r="X386" s="12" t="s">
        <v>48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46183</v>
      </c>
      <c r="D387" s="10" t="n">
        <v>0</v>
      </c>
      <c r="E387" s="12" t="s">
        <v>33</v>
      </c>
      <c r="F387" s="10" t="n">
        <v>17</v>
      </c>
      <c r="G387" s="12" t="s">
        <v>34</v>
      </c>
      <c r="H387" s="10" t="n">
        <v>1110101</v>
      </c>
      <c r="I387" s="12" t="s">
        <v>35</v>
      </c>
      <c r="J387" s="10" t="n">
        <v>1293751</v>
      </c>
      <c r="L387" s="10" t="n">
        <v>1293751</v>
      </c>
      <c r="M387" s="12" t="s">
        <v>36</v>
      </c>
      <c r="N387" s="12" t="s">
        <v>37</v>
      </c>
      <c r="P387" s="10" t="n">
        <v>104</v>
      </c>
      <c r="Q387" s="12" t="s">
        <v>38</v>
      </c>
      <c r="R387" s="12" t="s">
        <v>43</v>
      </c>
      <c r="S387" s="10" t="n">
        <v>4210314</v>
      </c>
      <c r="T387" s="12" t="s">
        <v>44</v>
      </c>
      <c r="U387" s="13" t="n">
        <v>70</v>
      </c>
      <c r="W387" s="13" t="n">
        <v>70</v>
      </c>
      <c r="X387" s="12" t="s">
        <v>208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46183</v>
      </c>
      <c r="C388" s="11" t="n">
        <v>46183</v>
      </c>
      <c r="D388" s="10" t="n">
        <v>0</v>
      </c>
      <c r="E388" s="12" t="s">
        <v>33</v>
      </c>
      <c r="F388" s="10" t="n">
        <v>17</v>
      </c>
      <c r="G388" s="12" t="s">
        <v>34</v>
      </c>
      <c r="H388" s="10" t="n">
        <v>1110101</v>
      </c>
      <c r="I388" s="12" t="s">
        <v>35</v>
      </c>
      <c r="J388" s="10" t="n">
        <v>1293756</v>
      </c>
      <c r="L388" s="10" t="n">
        <v>1293756</v>
      </c>
      <c r="M388" s="12" t="s">
        <v>36</v>
      </c>
      <c r="N388" s="12" t="s">
        <v>37</v>
      </c>
      <c r="P388" s="10" t="n">
        <v>104</v>
      </c>
      <c r="Q388" s="12" t="s">
        <v>38</v>
      </c>
      <c r="R388" s="12" t="s">
        <v>43</v>
      </c>
      <c r="S388" s="10" t="n">
        <v>4210314</v>
      </c>
      <c r="T388" s="12" t="s">
        <v>44</v>
      </c>
      <c r="U388" s="13" t="n">
        <v>100</v>
      </c>
      <c r="W388" s="13" t="n">
        <v>100</v>
      </c>
      <c r="X388" s="12" t="s">
        <v>494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46183</v>
      </c>
      <c r="C389" s="11" t="n">
        <v>46183</v>
      </c>
      <c r="D389" s="10" t="n">
        <v>0</v>
      </c>
      <c r="E389" s="12" t="s">
        <v>33</v>
      </c>
      <c r="F389" s="10" t="n">
        <v>17</v>
      </c>
      <c r="G389" s="12" t="s">
        <v>34</v>
      </c>
      <c r="H389" s="10" t="n">
        <v>1110101</v>
      </c>
      <c r="I389" s="12" t="s">
        <v>35</v>
      </c>
      <c r="J389" s="10" t="n">
        <v>1293779</v>
      </c>
      <c r="L389" s="10" t="n">
        <v>1293779</v>
      </c>
      <c r="M389" s="12" t="s">
        <v>36</v>
      </c>
      <c r="N389" s="12" t="s">
        <v>37</v>
      </c>
      <c r="P389" s="10" t="n">
        <v>104</v>
      </c>
      <c r="Q389" s="12" t="s">
        <v>38</v>
      </c>
      <c r="R389" s="12" t="s">
        <v>43</v>
      </c>
      <c r="S389" s="10" t="n">
        <v>4210314</v>
      </c>
      <c r="T389" s="12" t="s">
        <v>44</v>
      </c>
      <c r="U389" s="13" t="n">
        <v>70</v>
      </c>
      <c r="W389" s="13" t="n">
        <v>70</v>
      </c>
      <c r="X389" s="12" t="s">
        <v>495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46183</v>
      </c>
      <c r="C390" s="11" t="n">
        <v>46183</v>
      </c>
      <c r="D390" s="10" t="n">
        <v>0</v>
      </c>
      <c r="E390" s="12" t="s">
        <v>33</v>
      </c>
      <c r="F390" s="10" t="n">
        <v>17</v>
      </c>
      <c r="G390" s="12" t="s">
        <v>34</v>
      </c>
      <c r="H390" s="10" t="n">
        <v>1110101</v>
      </c>
      <c r="I390" s="12" t="s">
        <v>35</v>
      </c>
      <c r="J390" s="10" t="n">
        <v>1293783</v>
      </c>
      <c r="L390" s="10" t="n">
        <v>1293783</v>
      </c>
      <c r="M390" s="12" t="s">
        <v>36</v>
      </c>
      <c r="N390" s="12" t="s">
        <v>37</v>
      </c>
      <c r="P390" s="10" t="n">
        <v>104</v>
      </c>
      <c r="Q390" s="12" t="s">
        <v>38</v>
      </c>
      <c r="R390" s="12" t="s">
        <v>43</v>
      </c>
      <c r="S390" s="10" t="n">
        <v>4210309</v>
      </c>
      <c r="T390" s="12" t="s">
        <v>49</v>
      </c>
      <c r="U390" s="13" t="n">
        <v>12</v>
      </c>
      <c r="W390" s="13" t="n">
        <v>12</v>
      </c>
      <c r="X390" s="12" t="s">
        <v>209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0" t="n">
        <v>1</v>
      </c>
      <c r="B391" s="11" t="n">
        <v>46183</v>
      </c>
      <c r="C391" s="11" t="n">
        <v>46183</v>
      </c>
      <c r="D391" s="10" t="n">
        <v>0</v>
      </c>
      <c r="E391" s="12" t="s">
        <v>33</v>
      </c>
      <c r="F391" s="10" t="n">
        <v>17</v>
      </c>
      <c r="G391" s="12" t="s">
        <v>34</v>
      </c>
      <c r="H391" s="10" t="n">
        <v>1110101</v>
      </c>
      <c r="I391" s="12" t="s">
        <v>35</v>
      </c>
      <c r="J391" s="10" t="n">
        <v>1293787</v>
      </c>
      <c r="L391" s="10" t="n">
        <v>1293787</v>
      </c>
      <c r="M391" s="12" t="s">
        <v>36</v>
      </c>
      <c r="N391" s="12" t="s">
        <v>37</v>
      </c>
      <c r="P391" s="10" t="n">
        <v>104</v>
      </c>
      <c r="Q391" s="12" t="s">
        <v>38</v>
      </c>
      <c r="R391" s="12" t="s">
        <v>43</v>
      </c>
      <c r="S391" s="10" t="n">
        <v>4210314</v>
      </c>
      <c r="T391" s="12" t="s">
        <v>44</v>
      </c>
      <c r="U391" s="13" t="n">
        <v>80</v>
      </c>
      <c r="W391" s="13" t="n">
        <v>80</v>
      </c>
      <c r="X391" s="12" t="s">
        <v>209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46183</v>
      </c>
      <c r="D392" s="10" t="n">
        <v>0</v>
      </c>
      <c r="E392" s="12" t="s">
        <v>33</v>
      </c>
      <c r="F392" s="10" t="n">
        <v>17</v>
      </c>
      <c r="G392" s="12" t="s">
        <v>34</v>
      </c>
      <c r="H392" s="10" t="n">
        <v>1110101</v>
      </c>
      <c r="I392" s="12" t="s">
        <v>35</v>
      </c>
      <c r="J392" s="10" t="n">
        <v>1293795</v>
      </c>
      <c r="L392" s="10" t="n">
        <v>1293795</v>
      </c>
      <c r="M392" s="12" t="s">
        <v>36</v>
      </c>
      <c r="N392" s="12" t="s">
        <v>37</v>
      </c>
      <c r="P392" s="10" t="n">
        <v>104</v>
      </c>
      <c r="Q392" s="12" t="s">
        <v>38</v>
      </c>
      <c r="R392" s="12" t="s">
        <v>43</v>
      </c>
      <c r="S392" s="10" t="n">
        <v>4210314</v>
      </c>
      <c r="T392" s="12" t="s">
        <v>44</v>
      </c>
      <c r="U392" s="13" t="n">
        <v>70</v>
      </c>
      <c r="W392" s="13" t="n">
        <v>70</v>
      </c>
      <c r="X392" s="12" t="s">
        <v>44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36.75" hidden="false" customHeight="true" outlineLevel="0" collapsed="false">
      <c r="A393" s="10" t="n">
        <v>1</v>
      </c>
      <c r="B393" s="11" t="n">
        <v>46183</v>
      </c>
      <c r="C393" s="11" t="n">
        <v>46183</v>
      </c>
      <c r="D393" s="10" t="n">
        <v>0</v>
      </c>
      <c r="E393" s="12" t="s">
        <v>33</v>
      </c>
      <c r="F393" s="10" t="n">
        <v>17</v>
      </c>
      <c r="G393" s="12" t="s">
        <v>34</v>
      </c>
      <c r="H393" s="10" t="n">
        <v>1110101</v>
      </c>
      <c r="I393" s="12" t="s">
        <v>35</v>
      </c>
      <c r="J393" s="10" t="n">
        <v>1369732</v>
      </c>
      <c r="L393" s="10" t="n">
        <v>1369732</v>
      </c>
      <c r="M393" s="12" t="s">
        <v>36</v>
      </c>
      <c r="N393" s="12" t="s">
        <v>37</v>
      </c>
      <c r="P393" s="10" t="n">
        <v>104</v>
      </c>
      <c r="Q393" s="12" t="s">
        <v>38</v>
      </c>
      <c r="R393" s="12" t="s">
        <v>496</v>
      </c>
      <c r="S393" s="10" t="n">
        <v>1110202</v>
      </c>
      <c r="T393" s="12" t="s">
        <v>497</v>
      </c>
      <c r="U393" s="13" t="n">
        <v>4700</v>
      </c>
      <c r="W393" s="13" t="n">
        <v>4700</v>
      </c>
      <c r="X393" s="12" t="s">
        <v>498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1</v>
      </c>
      <c r="B394" s="11" t="n">
        <v>46029</v>
      </c>
      <c r="C394" s="11" t="n">
        <v>46183</v>
      </c>
      <c r="D394" s="10" t="n">
        <v>105</v>
      </c>
      <c r="E394" s="12" t="s">
        <v>499</v>
      </c>
      <c r="F394" s="10" t="n">
        <v>46</v>
      </c>
      <c r="G394" s="12" t="s">
        <v>500</v>
      </c>
      <c r="H394" s="10" t="n">
        <v>2110405</v>
      </c>
      <c r="I394" s="12" t="s">
        <v>106</v>
      </c>
      <c r="J394" s="10" t="n">
        <v>651504</v>
      </c>
      <c r="L394" s="10" t="n">
        <v>287048</v>
      </c>
      <c r="M394" s="12" t="s">
        <v>272</v>
      </c>
      <c r="N394" s="12" t="s">
        <v>66</v>
      </c>
      <c r="P394" s="10" t="n">
        <v>101</v>
      </c>
      <c r="Q394" s="12" t="s">
        <v>107</v>
      </c>
      <c r="R394" s="12" t="s">
        <v>112</v>
      </c>
      <c r="S394" s="10" t="n">
        <v>4220199</v>
      </c>
      <c r="T394" s="12" t="s">
        <v>113</v>
      </c>
      <c r="U394" s="13" t="n">
        <v>1567.08</v>
      </c>
      <c r="W394" s="13" t="n">
        <v>0</v>
      </c>
      <c r="X394" s="12" t="s">
        <v>501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46056</v>
      </c>
      <c r="C395" s="11" t="n">
        <v>46183</v>
      </c>
      <c r="D395" s="10" t="n">
        <v>862</v>
      </c>
      <c r="E395" s="12" t="s">
        <v>502</v>
      </c>
      <c r="F395" s="10" t="n">
        <v>46</v>
      </c>
      <c r="G395" s="12" t="s">
        <v>500</v>
      </c>
      <c r="H395" s="10" t="n">
        <v>2110405</v>
      </c>
      <c r="I395" s="12" t="s">
        <v>106</v>
      </c>
      <c r="J395" s="10" t="n">
        <v>651770</v>
      </c>
      <c r="L395" s="10" t="n">
        <v>287133</v>
      </c>
      <c r="M395" s="12" t="s">
        <v>460</v>
      </c>
      <c r="N395" s="12" t="s">
        <v>66</v>
      </c>
      <c r="P395" s="10" t="n">
        <v>101</v>
      </c>
      <c r="Q395" s="12" t="s">
        <v>107</v>
      </c>
      <c r="R395" s="12" t="s">
        <v>39</v>
      </c>
      <c r="S395" s="10" t="n">
        <v>4210232</v>
      </c>
      <c r="T395" s="12" t="s">
        <v>503</v>
      </c>
      <c r="U395" s="13" t="n">
        <v>332</v>
      </c>
      <c r="W395" s="13" t="n">
        <v>0</v>
      </c>
      <c r="X395" s="12" t="s">
        <v>504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46079</v>
      </c>
      <c r="C396" s="11" t="n">
        <v>46183</v>
      </c>
      <c r="D396" s="10" t="n">
        <v>1835</v>
      </c>
      <c r="E396" s="12" t="s">
        <v>505</v>
      </c>
      <c r="F396" s="10" t="n">
        <v>46</v>
      </c>
      <c r="G396" s="12" t="s">
        <v>500</v>
      </c>
      <c r="H396" s="10" t="n">
        <v>2110405</v>
      </c>
      <c r="I396" s="12" t="s">
        <v>106</v>
      </c>
      <c r="J396" s="10" t="n">
        <v>722109</v>
      </c>
      <c r="L396" s="10" t="n">
        <v>98825</v>
      </c>
      <c r="M396" s="12" t="s">
        <v>153</v>
      </c>
      <c r="N396" s="12" t="s">
        <v>66</v>
      </c>
      <c r="P396" s="10" t="n">
        <v>101</v>
      </c>
      <c r="Q396" s="12" t="s">
        <v>107</v>
      </c>
      <c r="R396" s="12" t="s">
        <v>39</v>
      </c>
      <c r="S396" s="10" t="n">
        <v>4210228</v>
      </c>
      <c r="T396" s="12" t="s">
        <v>506</v>
      </c>
      <c r="U396" s="13" t="n">
        <v>295.66</v>
      </c>
      <c r="W396" s="13" t="n">
        <v>0</v>
      </c>
      <c r="X396" s="12" t="s">
        <v>507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98825</v>
      </c>
    </row>
    <row r="397" customFormat="false" ht="36.75" hidden="false" customHeight="true" outlineLevel="0" collapsed="false">
      <c r="A397" s="10" t="n">
        <v>1</v>
      </c>
      <c r="B397" s="11" t="n">
        <v>46056</v>
      </c>
      <c r="C397" s="11" t="n">
        <v>46183</v>
      </c>
      <c r="D397" s="10" t="n">
        <v>10006</v>
      </c>
      <c r="E397" s="12" t="s">
        <v>312</v>
      </c>
      <c r="F397" s="10" t="n">
        <v>46</v>
      </c>
      <c r="G397" s="12" t="s">
        <v>500</v>
      </c>
      <c r="H397" s="10" t="n">
        <v>2110405</v>
      </c>
      <c r="I397" s="12" t="s">
        <v>106</v>
      </c>
      <c r="J397" s="10" t="n">
        <v>776840</v>
      </c>
      <c r="L397" s="10" t="n">
        <v>3022026</v>
      </c>
      <c r="M397" s="12" t="s">
        <v>460</v>
      </c>
      <c r="N397" s="12" t="s">
        <v>66</v>
      </c>
      <c r="P397" s="10" t="n">
        <v>101</v>
      </c>
      <c r="Q397" s="12" t="s">
        <v>107</v>
      </c>
      <c r="R397" s="12" t="s">
        <v>39</v>
      </c>
      <c r="S397" s="10" t="n">
        <v>4210232</v>
      </c>
      <c r="T397" s="12" t="s">
        <v>503</v>
      </c>
      <c r="U397" s="13" t="n">
        <v>332</v>
      </c>
      <c r="W397" s="13" t="n">
        <v>0</v>
      </c>
      <c r="X397" s="12" t="s">
        <v>508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1</v>
      </c>
      <c r="B398" s="11" t="n">
        <v>46056</v>
      </c>
      <c r="C398" s="11" t="n">
        <v>46183</v>
      </c>
      <c r="D398" s="10" t="n">
        <v>10006</v>
      </c>
      <c r="E398" s="12" t="s">
        <v>312</v>
      </c>
      <c r="F398" s="10" t="n">
        <v>46</v>
      </c>
      <c r="G398" s="12" t="s">
        <v>500</v>
      </c>
      <c r="H398" s="10" t="n">
        <v>2110405</v>
      </c>
      <c r="I398" s="12" t="s">
        <v>106</v>
      </c>
      <c r="J398" s="10" t="n">
        <v>776951</v>
      </c>
      <c r="L398" s="10" t="n">
        <v>302</v>
      </c>
      <c r="M398" s="12" t="s">
        <v>460</v>
      </c>
      <c r="N398" s="12" t="s">
        <v>66</v>
      </c>
      <c r="P398" s="10" t="n">
        <v>101</v>
      </c>
      <c r="Q398" s="12" t="s">
        <v>107</v>
      </c>
      <c r="R398" s="12" t="s">
        <v>39</v>
      </c>
      <c r="S398" s="10" t="n">
        <v>4210232</v>
      </c>
      <c r="T398" s="12" t="s">
        <v>503</v>
      </c>
      <c r="U398" s="13" t="n">
        <v>332</v>
      </c>
      <c r="W398" s="13" t="n">
        <v>0</v>
      </c>
      <c r="X398" s="12" t="s">
        <v>509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1</v>
      </c>
      <c r="B399" s="11" t="n">
        <v>46094</v>
      </c>
      <c r="C399" s="11" t="n">
        <v>46183</v>
      </c>
      <c r="D399" s="10" t="n">
        <v>1835</v>
      </c>
      <c r="E399" s="12" t="s">
        <v>505</v>
      </c>
      <c r="F399" s="10" t="n">
        <v>46</v>
      </c>
      <c r="G399" s="12" t="s">
        <v>500</v>
      </c>
      <c r="H399" s="10" t="n">
        <v>2110405</v>
      </c>
      <c r="I399" s="12" t="s">
        <v>106</v>
      </c>
      <c r="J399" s="10" t="n">
        <v>794811</v>
      </c>
      <c r="L399" s="10" t="n">
        <v>343084</v>
      </c>
      <c r="M399" s="12" t="s">
        <v>153</v>
      </c>
      <c r="N399" s="12" t="s">
        <v>66</v>
      </c>
      <c r="P399" s="10" t="n">
        <v>101</v>
      </c>
      <c r="Q399" s="12" t="s">
        <v>107</v>
      </c>
      <c r="R399" s="12" t="s">
        <v>39</v>
      </c>
      <c r="S399" s="10" t="n">
        <v>4210226</v>
      </c>
      <c r="T399" s="12" t="s">
        <v>510</v>
      </c>
      <c r="U399" s="13" t="n">
        <v>192.48</v>
      </c>
      <c r="W399" s="13" t="n">
        <v>0</v>
      </c>
      <c r="X399" s="12" t="s">
        <v>511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100083</v>
      </c>
    </row>
    <row r="400" customFormat="false" ht="36.75" hidden="false" customHeight="true" outlineLevel="0" collapsed="false">
      <c r="A400" s="10" t="n">
        <v>1</v>
      </c>
      <c r="B400" s="11" t="n">
        <v>46099</v>
      </c>
      <c r="C400" s="11" t="n">
        <v>46183</v>
      </c>
      <c r="D400" s="10" t="n">
        <v>1835</v>
      </c>
      <c r="E400" s="12" t="s">
        <v>505</v>
      </c>
      <c r="F400" s="10" t="n">
        <v>46</v>
      </c>
      <c r="G400" s="12" t="s">
        <v>500</v>
      </c>
      <c r="H400" s="10" t="n">
        <v>2110102</v>
      </c>
      <c r="I400" s="12" t="s">
        <v>83</v>
      </c>
      <c r="J400" s="10" t="n">
        <v>818388</v>
      </c>
      <c r="L400" s="10" t="n">
        <v>100241</v>
      </c>
      <c r="M400" s="12" t="s">
        <v>153</v>
      </c>
      <c r="N400" s="12" t="s">
        <v>60</v>
      </c>
      <c r="P400" s="10" t="n">
        <v>103</v>
      </c>
      <c r="Q400" s="12" t="s">
        <v>61</v>
      </c>
      <c r="R400" s="12" t="s">
        <v>39</v>
      </c>
      <c r="S400" s="10" t="n">
        <v>4210204</v>
      </c>
      <c r="T400" s="12" t="s">
        <v>84</v>
      </c>
      <c r="U400" s="13" t="n">
        <v>300.27</v>
      </c>
      <c r="W400" s="13" t="n">
        <v>0</v>
      </c>
      <c r="X400" s="12" t="s">
        <v>512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100241</v>
      </c>
    </row>
    <row r="401" customFormat="false" ht="27.75" hidden="false" customHeight="true" outlineLevel="0" collapsed="false">
      <c r="A401" s="10" t="n">
        <v>1</v>
      </c>
      <c r="B401" s="11" t="n">
        <v>46107</v>
      </c>
      <c r="C401" s="11" t="n">
        <v>46183</v>
      </c>
      <c r="D401" s="10" t="n">
        <v>1898</v>
      </c>
      <c r="E401" s="12" t="s">
        <v>513</v>
      </c>
      <c r="F401" s="10" t="n">
        <v>46</v>
      </c>
      <c r="G401" s="12" t="s">
        <v>500</v>
      </c>
      <c r="H401" s="10" t="n">
        <v>2110405</v>
      </c>
      <c r="I401" s="12" t="s">
        <v>106</v>
      </c>
      <c r="J401" s="10" t="n">
        <v>861502</v>
      </c>
      <c r="L401" s="10" t="n">
        <v>5400</v>
      </c>
      <c r="M401" s="12" t="s">
        <v>59</v>
      </c>
      <c r="N401" s="12" t="s">
        <v>66</v>
      </c>
      <c r="P401" s="10" t="n">
        <v>101</v>
      </c>
      <c r="Q401" s="12" t="s">
        <v>107</v>
      </c>
      <c r="R401" s="12" t="s">
        <v>39</v>
      </c>
      <c r="S401" s="10" t="n">
        <v>4210205</v>
      </c>
      <c r="T401" s="12" t="s">
        <v>514</v>
      </c>
      <c r="U401" s="13" t="n">
        <v>105.26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</v>
      </c>
    </row>
    <row r="402" customFormat="false" ht="36.75" hidden="false" customHeight="true" outlineLevel="0" collapsed="false">
      <c r="A402" s="10" t="n">
        <v>1</v>
      </c>
      <c r="B402" s="11" t="n">
        <v>46121</v>
      </c>
      <c r="C402" s="11" t="n">
        <v>46183</v>
      </c>
      <c r="D402" s="10" t="n">
        <v>920</v>
      </c>
      <c r="E402" s="12" t="s">
        <v>516</v>
      </c>
      <c r="F402" s="10" t="n">
        <v>36</v>
      </c>
      <c r="G402" s="12" t="s">
        <v>517</v>
      </c>
      <c r="H402" s="10" t="n">
        <v>2110405</v>
      </c>
      <c r="I402" s="12" t="s">
        <v>106</v>
      </c>
      <c r="J402" s="10" t="n">
        <v>926391</v>
      </c>
      <c r="L402" s="10" t="n">
        <v>2403</v>
      </c>
      <c r="M402" s="12" t="s">
        <v>59</v>
      </c>
      <c r="N402" s="12" t="s">
        <v>66</v>
      </c>
      <c r="P402" s="10" t="n">
        <v>101</v>
      </c>
      <c r="Q402" s="12" t="s">
        <v>107</v>
      </c>
      <c r="R402" s="12" t="s">
        <v>39</v>
      </c>
      <c r="S402" s="10" t="n">
        <v>4210228</v>
      </c>
      <c r="T402" s="12" t="s">
        <v>506</v>
      </c>
      <c r="U402" s="13" t="n">
        <v>286.87</v>
      </c>
      <c r="W402" s="13" t="n">
        <v>0</v>
      </c>
      <c r="X402" s="12" t="s">
        <v>518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1</v>
      </c>
      <c r="B403" s="11" t="n">
        <v>46121</v>
      </c>
      <c r="C403" s="11" t="n">
        <v>46183</v>
      </c>
      <c r="D403" s="10" t="n">
        <v>17</v>
      </c>
      <c r="E403" s="12" t="s">
        <v>115</v>
      </c>
      <c r="F403" s="10" t="n">
        <v>34</v>
      </c>
      <c r="G403" s="12" t="s">
        <v>94</v>
      </c>
      <c r="H403" s="10" t="n">
        <v>2110405</v>
      </c>
      <c r="I403" s="12" t="s">
        <v>106</v>
      </c>
      <c r="J403" s="10" t="n">
        <v>926565</v>
      </c>
      <c r="L403" s="10" t="n">
        <v>394302</v>
      </c>
      <c r="M403" s="12" t="s">
        <v>153</v>
      </c>
      <c r="N403" s="12" t="s">
        <v>66</v>
      </c>
      <c r="P403" s="10" t="n">
        <v>101</v>
      </c>
      <c r="Q403" s="12" t="s">
        <v>107</v>
      </c>
      <c r="R403" s="12" t="s">
        <v>112</v>
      </c>
      <c r="S403" s="10" t="n">
        <v>4220199</v>
      </c>
      <c r="T403" s="12" t="s">
        <v>113</v>
      </c>
      <c r="U403" s="13" t="n">
        <v>150</v>
      </c>
      <c r="W403" s="13" t="n">
        <v>0</v>
      </c>
      <c r="X403" s="12" t="s">
        <v>519</v>
      </c>
      <c r="Z403" s="1" t="str">
        <f aca="false">IF($T403="","",IFERROR(INDEX('Resumo Grupos'!$AC$3:$AC$200,MATCH($T403,'Resumo Grupos'!$AB$3:$AB$200,0)),"n/d"))</f>
        <v>Pagamentos outros não operacionais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36.75" hidden="false" customHeight="true" outlineLevel="0" collapsed="false">
      <c r="A404" s="10" t="n">
        <v>1</v>
      </c>
      <c r="B404" s="11" t="n">
        <v>46080</v>
      </c>
      <c r="C404" s="11" t="n">
        <v>46183</v>
      </c>
      <c r="D404" s="10" t="n">
        <v>10006</v>
      </c>
      <c r="E404" s="12" t="s">
        <v>312</v>
      </c>
      <c r="F404" s="10" t="n">
        <v>46</v>
      </c>
      <c r="G404" s="12" t="s">
        <v>500</v>
      </c>
      <c r="H404" s="10" t="n">
        <v>2110405</v>
      </c>
      <c r="I404" s="12" t="s">
        <v>106</v>
      </c>
      <c r="J404" s="10" t="n">
        <v>927114</v>
      </c>
      <c r="L404" s="10" t="n">
        <v>394484</v>
      </c>
      <c r="M404" s="12" t="s">
        <v>153</v>
      </c>
      <c r="N404" s="12" t="s">
        <v>66</v>
      </c>
      <c r="P404" s="10" t="n">
        <v>101</v>
      </c>
      <c r="Q404" s="12" t="s">
        <v>107</v>
      </c>
      <c r="R404" s="12" t="s">
        <v>39</v>
      </c>
      <c r="S404" s="10" t="n">
        <v>4210232</v>
      </c>
      <c r="T404" s="12" t="s">
        <v>503</v>
      </c>
      <c r="U404" s="13" t="n">
        <v>332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36.75" hidden="false" customHeight="true" outlineLevel="0" collapsed="false">
      <c r="A405" s="10" t="n">
        <v>1</v>
      </c>
      <c r="B405" s="11" t="n">
        <v>46092</v>
      </c>
      <c r="C405" s="11" t="n">
        <v>46183</v>
      </c>
      <c r="D405" s="10" t="n">
        <v>1835</v>
      </c>
      <c r="E405" s="12" t="s">
        <v>505</v>
      </c>
      <c r="F405" s="10" t="n">
        <v>46</v>
      </c>
      <c r="G405" s="12" t="s">
        <v>500</v>
      </c>
      <c r="H405" s="10" t="n">
        <v>2110405</v>
      </c>
      <c r="I405" s="12" t="s">
        <v>106</v>
      </c>
      <c r="J405" s="10" t="n">
        <v>927300</v>
      </c>
      <c r="L405" s="10" t="n">
        <v>99886</v>
      </c>
      <c r="M405" s="12" t="s">
        <v>153</v>
      </c>
      <c r="N405" s="12" t="s">
        <v>66</v>
      </c>
      <c r="P405" s="10" t="n">
        <v>101</v>
      </c>
      <c r="Q405" s="12" t="s">
        <v>107</v>
      </c>
      <c r="R405" s="12" t="s">
        <v>39</v>
      </c>
      <c r="S405" s="10" t="n">
        <v>4210228</v>
      </c>
      <c r="T405" s="12" t="s">
        <v>506</v>
      </c>
      <c r="U405" s="13" t="n">
        <v>225.14</v>
      </c>
      <c r="W405" s="13" t="n">
        <v>0</v>
      </c>
      <c r="X405" s="12" t="s">
        <v>521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46155</v>
      </c>
      <c r="C406" s="11" t="n">
        <v>46183</v>
      </c>
      <c r="D406" s="10" t="n">
        <v>1608</v>
      </c>
      <c r="E406" s="12" t="s">
        <v>75</v>
      </c>
      <c r="F406" s="10" t="n">
        <v>24</v>
      </c>
      <c r="G406" s="12" t="s">
        <v>57</v>
      </c>
      <c r="H406" s="10" t="n">
        <v>2110101</v>
      </c>
      <c r="I406" s="12" t="s">
        <v>58</v>
      </c>
      <c r="J406" s="10" t="n">
        <v>1092559</v>
      </c>
      <c r="L406" s="10" t="n">
        <v>1653661</v>
      </c>
      <c r="M406" s="12" t="s">
        <v>36</v>
      </c>
      <c r="N406" s="12" t="s">
        <v>60</v>
      </c>
      <c r="P406" s="10" t="n">
        <v>103</v>
      </c>
      <c r="Q406" s="12" t="s">
        <v>61</v>
      </c>
      <c r="R406" s="12" t="s">
        <v>62</v>
      </c>
      <c r="S406" s="10" t="n">
        <v>1130101</v>
      </c>
      <c r="T406" s="12" t="s">
        <v>63</v>
      </c>
      <c r="U406" s="13" t="n">
        <v>2193.88</v>
      </c>
      <c r="W406" s="13" t="n">
        <v>0</v>
      </c>
      <c r="X406" s="12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1653661</v>
      </c>
    </row>
    <row r="407" customFormat="false" ht="36.75" hidden="false" customHeight="true" outlineLevel="0" collapsed="false">
      <c r="A407" s="10" t="n">
        <v>1</v>
      </c>
      <c r="B407" s="11" t="n">
        <v>46135</v>
      </c>
      <c r="C407" s="11" t="n">
        <v>46183</v>
      </c>
      <c r="D407" s="10" t="n">
        <v>1758</v>
      </c>
      <c r="E407" s="12" t="s">
        <v>523</v>
      </c>
      <c r="F407" s="10" t="n">
        <v>46</v>
      </c>
      <c r="G407" s="12" t="s">
        <v>500</v>
      </c>
      <c r="H407" s="10" t="n">
        <v>2110405</v>
      </c>
      <c r="I407" s="12" t="s">
        <v>106</v>
      </c>
      <c r="J407" s="10" t="n">
        <v>993744</v>
      </c>
      <c r="L407" s="10" t="n">
        <v>420093</v>
      </c>
      <c r="M407" s="12" t="s">
        <v>59</v>
      </c>
      <c r="N407" s="12" t="s">
        <v>66</v>
      </c>
      <c r="P407" s="10" t="n">
        <v>101</v>
      </c>
      <c r="Q407" s="12" t="s">
        <v>107</v>
      </c>
      <c r="R407" s="12" t="s">
        <v>112</v>
      </c>
      <c r="S407" s="10" t="n">
        <v>4220199</v>
      </c>
      <c r="T407" s="12" t="s">
        <v>113</v>
      </c>
      <c r="U407" s="13" t="n">
        <v>130</v>
      </c>
      <c r="W407" s="13" t="n">
        <v>0</v>
      </c>
      <c r="X407" s="12" t="s">
        <v>524</v>
      </c>
      <c r="Z407" s="1" t="str">
        <f aca="false">IF($T407="","",IFERROR(INDEX('Resumo Grupos'!$AC$3:$AC$200,MATCH($T407,'Resumo Grupos'!$AB$3:$AB$200,0)),"n/d"))</f>
        <v>Pagamentos outros não operacionais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46135</v>
      </c>
      <c r="C408" s="11" t="n">
        <v>46183</v>
      </c>
      <c r="D408" s="10" t="n">
        <v>1835</v>
      </c>
      <c r="E408" s="12" t="s">
        <v>505</v>
      </c>
      <c r="F408" s="10" t="n">
        <v>46</v>
      </c>
      <c r="G408" s="12" t="s">
        <v>500</v>
      </c>
      <c r="H408" s="10" t="n">
        <v>2110405</v>
      </c>
      <c r="I408" s="12" t="s">
        <v>106</v>
      </c>
      <c r="J408" s="10" t="n">
        <v>993822</v>
      </c>
      <c r="L408" s="10" t="n">
        <v>420133</v>
      </c>
      <c r="M408" s="12" t="s">
        <v>59</v>
      </c>
      <c r="N408" s="12" t="s">
        <v>66</v>
      </c>
      <c r="P408" s="10" t="n">
        <v>103</v>
      </c>
      <c r="Q408" s="12" t="s">
        <v>61</v>
      </c>
      <c r="R408" s="12" t="s">
        <v>39</v>
      </c>
      <c r="S408" s="10" t="n">
        <v>4210227</v>
      </c>
      <c r="T408" s="12" t="s">
        <v>40</v>
      </c>
      <c r="U408" s="13" t="n">
        <v>126.6</v>
      </c>
      <c r="W408" s="13" t="n">
        <v>0</v>
      </c>
      <c r="X408" s="12" t="s">
        <v>525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46139</v>
      </c>
      <c r="C409" s="11" t="n">
        <v>46183</v>
      </c>
      <c r="D409" s="10" t="n">
        <v>1835</v>
      </c>
      <c r="E409" s="12" t="s">
        <v>505</v>
      </c>
      <c r="F409" s="10" t="n">
        <v>46</v>
      </c>
      <c r="G409" s="12" t="s">
        <v>500</v>
      </c>
      <c r="H409" s="10" t="n">
        <v>2110405</v>
      </c>
      <c r="I409" s="12" t="s">
        <v>106</v>
      </c>
      <c r="J409" s="10" t="n">
        <v>1014538</v>
      </c>
      <c r="L409" s="10" t="n">
        <v>102658</v>
      </c>
      <c r="M409" s="12" t="s">
        <v>36</v>
      </c>
      <c r="N409" s="12" t="s">
        <v>66</v>
      </c>
      <c r="P409" s="10" t="n">
        <v>101</v>
      </c>
      <c r="Q409" s="12" t="s">
        <v>107</v>
      </c>
      <c r="R409" s="12" t="s">
        <v>39</v>
      </c>
      <c r="S409" s="10" t="n">
        <v>4210227</v>
      </c>
      <c r="T409" s="12" t="s">
        <v>40</v>
      </c>
      <c r="U409" s="13" t="n">
        <v>103.11</v>
      </c>
      <c r="W409" s="13" t="n">
        <v>0</v>
      </c>
      <c r="X409" s="12" t="s">
        <v>526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102658</v>
      </c>
    </row>
    <row r="410" customFormat="false" ht="36.75" hidden="false" customHeight="true" outlineLevel="0" collapsed="false">
      <c r="A410" s="10" t="n">
        <v>1</v>
      </c>
      <c r="B410" s="11" t="n">
        <v>46156</v>
      </c>
      <c r="C410" s="11" t="n">
        <v>46183</v>
      </c>
      <c r="D410" s="10" t="n">
        <v>1960</v>
      </c>
      <c r="E410" s="12" t="s">
        <v>527</v>
      </c>
      <c r="F410" s="10" t="n">
        <v>46</v>
      </c>
      <c r="G410" s="12" t="s">
        <v>500</v>
      </c>
      <c r="H410" s="10" t="n">
        <v>2110102</v>
      </c>
      <c r="I410" s="12" t="s">
        <v>83</v>
      </c>
      <c r="J410" s="10" t="n">
        <v>1096860</v>
      </c>
      <c r="L410" s="10" t="n">
        <v>442757</v>
      </c>
      <c r="M410" s="12" t="s">
        <v>36</v>
      </c>
      <c r="N410" s="12" t="s">
        <v>60</v>
      </c>
      <c r="P410" s="10" t="n">
        <v>101</v>
      </c>
      <c r="Q410" s="12" t="s">
        <v>107</v>
      </c>
      <c r="R410" s="12" t="s">
        <v>39</v>
      </c>
      <c r="S410" s="10" t="n">
        <v>4210204</v>
      </c>
      <c r="T410" s="12" t="s">
        <v>84</v>
      </c>
      <c r="U410" s="13" t="n">
        <v>274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442</v>
      </c>
    </row>
    <row r="411" customFormat="false" ht="36.75" hidden="false" customHeight="true" outlineLevel="0" collapsed="false">
      <c r="A411" s="10" t="n">
        <v>1</v>
      </c>
      <c r="B411" s="11" t="n">
        <v>46155</v>
      </c>
      <c r="C411" s="11" t="n">
        <v>46183</v>
      </c>
      <c r="D411" s="10" t="n">
        <v>916</v>
      </c>
      <c r="E411" s="12" t="s">
        <v>516</v>
      </c>
      <c r="F411" s="10" t="n">
        <v>46</v>
      </c>
      <c r="G411" s="12" t="s">
        <v>500</v>
      </c>
      <c r="H411" s="10" t="n">
        <v>2110405</v>
      </c>
      <c r="I411" s="12" t="s">
        <v>106</v>
      </c>
      <c r="J411" s="10" t="n">
        <v>1096875</v>
      </c>
      <c r="L411" s="10" t="n">
        <v>23761</v>
      </c>
      <c r="M411" s="12" t="s">
        <v>36</v>
      </c>
      <c r="N411" s="12" t="s">
        <v>66</v>
      </c>
      <c r="P411" s="10" t="n">
        <v>101</v>
      </c>
      <c r="Q411" s="12" t="s">
        <v>107</v>
      </c>
      <c r="R411" s="12" t="s">
        <v>43</v>
      </c>
      <c r="S411" s="10" t="n">
        <v>4210317</v>
      </c>
      <c r="T411" s="12" t="s">
        <v>529</v>
      </c>
      <c r="U411" s="13" t="n">
        <v>84</v>
      </c>
      <c r="W411" s="13" t="n">
        <v>0</v>
      </c>
      <c r="X411" s="12" t="s">
        <v>530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23</v>
      </c>
    </row>
    <row r="412" customFormat="false" ht="36.75" hidden="false" customHeight="true" outlineLevel="0" collapsed="false">
      <c r="A412" s="10" t="n">
        <v>1</v>
      </c>
      <c r="B412" s="11" t="n">
        <v>46112</v>
      </c>
      <c r="C412" s="11" t="n">
        <v>46183</v>
      </c>
      <c r="D412" s="10" t="n">
        <v>10006</v>
      </c>
      <c r="E412" s="12" t="s">
        <v>312</v>
      </c>
      <c r="F412" s="10" t="n">
        <v>46</v>
      </c>
      <c r="G412" s="12" t="s">
        <v>500</v>
      </c>
      <c r="H412" s="10" t="n">
        <v>2110405</v>
      </c>
      <c r="I412" s="12" t="s">
        <v>106</v>
      </c>
      <c r="J412" s="10" t="n">
        <v>1085756</v>
      </c>
      <c r="L412" s="10" t="n">
        <v>455404</v>
      </c>
      <c r="M412" s="12" t="s">
        <v>59</v>
      </c>
      <c r="N412" s="12" t="s">
        <v>66</v>
      </c>
      <c r="P412" s="10" t="n">
        <v>101</v>
      </c>
      <c r="Q412" s="12" t="s">
        <v>107</v>
      </c>
      <c r="R412" s="12" t="s">
        <v>39</v>
      </c>
      <c r="S412" s="10" t="n">
        <v>4210232</v>
      </c>
      <c r="T412" s="12" t="s">
        <v>503</v>
      </c>
      <c r="U412" s="13" t="n">
        <v>375</v>
      </c>
      <c r="W412" s="13" t="n">
        <v>0</v>
      </c>
      <c r="X412" s="12" t="s">
        <v>531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1</v>
      </c>
      <c r="B413" s="11" t="n">
        <v>46112</v>
      </c>
      <c r="C413" s="11" t="n">
        <v>46183</v>
      </c>
      <c r="D413" s="10" t="n">
        <v>10006</v>
      </c>
      <c r="E413" s="12" t="s">
        <v>312</v>
      </c>
      <c r="F413" s="10" t="n">
        <v>46</v>
      </c>
      <c r="G413" s="12" t="s">
        <v>500</v>
      </c>
      <c r="H413" s="10" t="n">
        <v>2110405</v>
      </c>
      <c r="I413" s="12" t="s">
        <v>106</v>
      </c>
      <c r="J413" s="10" t="n">
        <v>1085763</v>
      </c>
      <c r="L413" s="10" t="n">
        <v>455410</v>
      </c>
      <c r="M413" s="12" t="s">
        <v>59</v>
      </c>
      <c r="N413" s="12" t="s">
        <v>66</v>
      </c>
      <c r="P413" s="10" t="n">
        <v>101</v>
      </c>
      <c r="Q413" s="12" t="s">
        <v>107</v>
      </c>
      <c r="R413" s="12" t="s">
        <v>39</v>
      </c>
      <c r="S413" s="10" t="n">
        <v>4210232</v>
      </c>
      <c r="T413" s="12" t="s">
        <v>503</v>
      </c>
      <c r="U413" s="13" t="n">
        <v>425</v>
      </c>
      <c r="W413" s="13" t="n">
        <v>0</v>
      </c>
      <c r="X413" s="12" t="s">
        <v>532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54.75" hidden="false" customHeight="true" outlineLevel="0" collapsed="false">
      <c r="A414" s="10" t="n">
        <v>1</v>
      </c>
      <c r="B414" s="11" t="n">
        <v>46121</v>
      </c>
      <c r="C414" s="11" t="n">
        <v>46183</v>
      </c>
      <c r="D414" s="10" t="n">
        <v>1835</v>
      </c>
      <c r="E414" s="12" t="s">
        <v>505</v>
      </c>
      <c r="F414" s="10" t="n">
        <v>46</v>
      </c>
      <c r="G414" s="12" t="s">
        <v>500</v>
      </c>
      <c r="H414" s="10" t="n">
        <v>2110405</v>
      </c>
      <c r="I414" s="12" t="s">
        <v>106</v>
      </c>
      <c r="J414" s="10" t="n">
        <v>1085815</v>
      </c>
      <c r="L414" s="10" t="n">
        <v>455433</v>
      </c>
      <c r="M414" s="12" t="s">
        <v>59</v>
      </c>
      <c r="N414" s="12" t="s">
        <v>66</v>
      </c>
      <c r="P414" s="10" t="n">
        <v>101</v>
      </c>
      <c r="Q414" s="12" t="s">
        <v>107</v>
      </c>
      <c r="R414" s="12" t="s">
        <v>39</v>
      </c>
      <c r="S414" s="10" t="n">
        <v>4210226</v>
      </c>
      <c r="T414" s="12" t="s">
        <v>510</v>
      </c>
      <c r="U414" s="13" t="n">
        <v>269.47</v>
      </c>
      <c r="W414" s="13" t="n">
        <v>0</v>
      </c>
      <c r="X414" s="12" t="s">
        <v>533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1</v>
      </c>
      <c r="B415" s="11" t="n">
        <v>46156</v>
      </c>
      <c r="C415" s="11" t="n">
        <v>46183</v>
      </c>
      <c r="D415" s="10" t="n">
        <v>1601</v>
      </c>
      <c r="E415" s="12" t="s">
        <v>227</v>
      </c>
      <c r="F415" s="10" t="n">
        <v>24</v>
      </c>
      <c r="G415" s="12" t="s">
        <v>57</v>
      </c>
      <c r="H415" s="10" t="n">
        <v>2110101</v>
      </c>
      <c r="I415" s="12" t="s">
        <v>58</v>
      </c>
      <c r="J415" s="10" t="n">
        <v>1098503</v>
      </c>
      <c r="L415" s="10" t="n">
        <v>834106</v>
      </c>
      <c r="M415" s="12" t="s">
        <v>153</v>
      </c>
      <c r="N415" s="12" t="s">
        <v>60</v>
      </c>
      <c r="P415" s="10" t="n">
        <v>103</v>
      </c>
      <c r="Q415" s="12" t="s">
        <v>61</v>
      </c>
      <c r="R415" s="12" t="s">
        <v>62</v>
      </c>
      <c r="S415" s="10" t="n">
        <v>1130101</v>
      </c>
      <c r="T415" s="12" t="s">
        <v>63</v>
      </c>
      <c r="U415" s="13" t="n">
        <v>1298.56</v>
      </c>
      <c r="W415" s="13" t="n">
        <v>0</v>
      </c>
      <c r="X415" s="12" t="s">
        <v>534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54.75" hidden="false" customHeight="true" outlineLevel="0" collapsed="false">
      <c r="A416" s="10" t="n">
        <v>1</v>
      </c>
      <c r="B416" s="11" t="n">
        <v>46157</v>
      </c>
      <c r="C416" s="11" t="n">
        <v>46183</v>
      </c>
      <c r="D416" s="10" t="n">
        <v>1636</v>
      </c>
      <c r="E416" s="12" t="s">
        <v>91</v>
      </c>
      <c r="F416" s="10" t="n">
        <v>24</v>
      </c>
      <c r="G416" s="12" t="s">
        <v>57</v>
      </c>
      <c r="H416" s="10" t="n">
        <v>2110101</v>
      </c>
      <c r="I416" s="12" t="s">
        <v>58</v>
      </c>
      <c r="J416" s="10" t="n">
        <v>1102480</v>
      </c>
      <c r="L416" s="10" t="n">
        <v>3186741</v>
      </c>
      <c r="M416" s="12" t="s">
        <v>36</v>
      </c>
      <c r="N416" s="12" t="s">
        <v>60</v>
      </c>
      <c r="P416" s="10" t="n">
        <v>103</v>
      </c>
      <c r="Q416" s="12" t="s">
        <v>61</v>
      </c>
      <c r="R416" s="12" t="s">
        <v>62</v>
      </c>
      <c r="S416" s="10" t="n">
        <v>1130101</v>
      </c>
      <c r="T416" s="12" t="s">
        <v>63</v>
      </c>
      <c r="U416" s="13" t="n">
        <v>1305.12</v>
      </c>
      <c r="W416" s="13" t="n">
        <v>0</v>
      </c>
      <c r="X416" s="12" t="s">
        <v>535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3186741</v>
      </c>
    </row>
    <row r="417" customFormat="false" ht="45.75" hidden="false" customHeight="true" outlineLevel="0" collapsed="false">
      <c r="A417" s="10" t="n">
        <v>1</v>
      </c>
      <c r="B417" s="11" t="n">
        <v>46157</v>
      </c>
      <c r="C417" s="11" t="n">
        <v>46183</v>
      </c>
      <c r="D417" s="10" t="n">
        <v>1636</v>
      </c>
      <c r="E417" s="12" t="s">
        <v>91</v>
      </c>
      <c r="F417" s="10" t="n">
        <v>24</v>
      </c>
      <c r="G417" s="12" t="s">
        <v>57</v>
      </c>
      <c r="H417" s="10" t="n">
        <v>2110101</v>
      </c>
      <c r="I417" s="12" t="s">
        <v>58</v>
      </c>
      <c r="J417" s="10" t="n">
        <v>1102661</v>
      </c>
      <c r="L417" s="10" t="n">
        <v>461754</v>
      </c>
      <c r="M417" s="12" t="s">
        <v>59</v>
      </c>
      <c r="N417" s="12" t="s">
        <v>66</v>
      </c>
      <c r="P417" s="10" t="n">
        <v>103</v>
      </c>
      <c r="Q417" s="12" t="s">
        <v>61</v>
      </c>
      <c r="R417" s="12" t="s">
        <v>62</v>
      </c>
      <c r="S417" s="10" t="n">
        <v>1130101</v>
      </c>
      <c r="T417" s="12" t="s">
        <v>63</v>
      </c>
      <c r="U417" s="13" t="n">
        <v>2460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3186740</v>
      </c>
    </row>
    <row r="418" customFormat="false" ht="45.75" hidden="false" customHeight="true" outlineLevel="0" collapsed="false">
      <c r="A418" s="10" t="n">
        <v>1</v>
      </c>
      <c r="B418" s="11" t="n">
        <v>46153</v>
      </c>
      <c r="C418" s="11" t="n">
        <v>46183</v>
      </c>
      <c r="D418" s="10" t="n">
        <v>930</v>
      </c>
      <c r="E418" s="12" t="s">
        <v>537</v>
      </c>
      <c r="F418" s="10" t="n">
        <v>46</v>
      </c>
      <c r="G418" s="12" t="s">
        <v>500</v>
      </c>
      <c r="H418" s="10" t="n">
        <v>2110405</v>
      </c>
      <c r="I418" s="12" t="s">
        <v>106</v>
      </c>
      <c r="J418" s="10" t="n">
        <v>1106974</v>
      </c>
      <c r="L418" s="10" t="n">
        <v>463274</v>
      </c>
      <c r="M418" s="12" t="s">
        <v>36</v>
      </c>
      <c r="N418" s="12" t="s">
        <v>66</v>
      </c>
      <c r="P418" s="10" t="n">
        <v>101</v>
      </c>
      <c r="Q418" s="12" t="s">
        <v>107</v>
      </c>
      <c r="R418" s="12" t="s">
        <v>39</v>
      </c>
      <c r="S418" s="10" t="n">
        <v>4210227</v>
      </c>
      <c r="T418" s="12" t="s">
        <v>40</v>
      </c>
      <c r="U418" s="13" t="n">
        <v>61.6</v>
      </c>
      <c r="W418" s="13" t="n">
        <v>0</v>
      </c>
      <c r="X418" s="12" t="s">
        <v>538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46163</v>
      </c>
      <c r="C419" s="11" t="n">
        <v>46183</v>
      </c>
      <c r="D419" s="10" t="n">
        <v>10012</v>
      </c>
      <c r="E419" s="12" t="s">
        <v>236</v>
      </c>
      <c r="F419" s="10" t="n">
        <v>24</v>
      </c>
      <c r="G419" s="12" t="s">
        <v>57</v>
      </c>
      <c r="H419" s="10" t="n">
        <v>2110101</v>
      </c>
      <c r="I419" s="12" t="s">
        <v>58</v>
      </c>
      <c r="J419" s="10" t="n">
        <v>1131679</v>
      </c>
      <c r="L419" s="10" t="n">
        <v>1952294</v>
      </c>
      <c r="M419" s="12" t="s">
        <v>59</v>
      </c>
      <c r="N419" s="12" t="s">
        <v>60</v>
      </c>
      <c r="P419" s="10" t="n">
        <v>103</v>
      </c>
      <c r="Q419" s="12" t="s">
        <v>61</v>
      </c>
      <c r="R419" s="12" t="s">
        <v>62</v>
      </c>
      <c r="S419" s="10" t="n">
        <v>1130101</v>
      </c>
      <c r="T419" s="12" t="s">
        <v>63</v>
      </c>
      <c r="U419" s="13" t="n">
        <v>2899.4</v>
      </c>
      <c r="W419" s="13" t="n">
        <v>0</v>
      </c>
      <c r="X419" s="12" t="s">
        <v>539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1952294</v>
      </c>
    </row>
    <row r="420" customFormat="false" ht="45.75" hidden="false" customHeight="true" outlineLevel="0" collapsed="false">
      <c r="A420" s="10" t="n">
        <v>1</v>
      </c>
      <c r="B420" s="11" t="n">
        <v>46164</v>
      </c>
      <c r="C420" s="11" t="n">
        <v>46183</v>
      </c>
      <c r="D420" s="10" t="n">
        <v>1611</v>
      </c>
      <c r="E420" s="12" t="s">
        <v>238</v>
      </c>
      <c r="F420" s="10" t="n">
        <v>24</v>
      </c>
      <c r="G420" s="12" t="s">
        <v>57</v>
      </c>
      <c r="H420" s="10" t="n">
        <v>2110101</v>
      </c>
      <c r="I420" s="12" t="s">
        <v>58</v>
      </c>
      <c r="J420" s="10" t="n">
        <v>1136494</v>
      </c>
      <c r="L420" s="10" t="n">
        <v>474613</v>
      </c>
      <c r="M420" s="12" t="s">
        <v>153</v>
      </c>
      <c r="N420" s="12" t="s">
        <v>66</v>
      </c>
      <c r="P420" s="10" t="n">
        <v>103</v>
      </c>
      <c r="Q420" s="12" t="s">
        <v>61</v>
      </c>
      <c r="R420" s="12" t="s">
        <v>62</v>
      </c>
      <c r="S420" s="10" t="n">
        <v>1130101</v>
      </c>
      <c r="T420" s="12" t="s">
        <v>63</v>
      </c>
      <c r="U420" s="13" t="n">
        <v>678.54</v>
      </c>
      <c r="W420" s="13" t="n">
        <v>0</v>
      </c>
      <c r="X420" s="12" t="s">
        <v>540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1762196</v>
      </c>
    </row>
    <row r="421" customFormat="false" ht="36.75" hidden="false" customHeight="true" outlineLevel="0" collapsed="false">
      <c r="A421" s="10" t="n">
        <v>1</v>
      </c>
      <c r="B421" s="11" t="n">
        <v>46162</v>
      </c>
      <c r="C421" s="11" t="n">
        <v>46183</v>
      </c>
      <c r="D421" s="10" t="n">
        <v>1134</v>
      </c>
      <c r="E421" s="12" t="s">
        <v>541</v>
      </c>
      <c r="F421" s="10" t="n">
        <v>46</v>
      </c>
      <c r="G421" s="12" t="s">
        <v>500</v>
      </c>
      <c r="H421" s="10" t="n">
        <v>2110405</v>
      </c>
      <c r="I421" s="12" t="s">
        <v>106</v>
      </c>
      <c r="J421" s="10" t="n">
        <v>1137541</v>
      </c>
      <c r="L421" s="10" t="n">
        <v>474855</v>
      </c>
      <c r="M421" s="12" t="s">
        <v>36</v>
      </c>
      <c r="N421" s="12" t="s">
        <v>66</v>
      </c>
      <c r="P421" s="10" t="n">
        <v>101</v>
      </c>
      <c r="Q421" s="12" t="s">
        <v>107</v>
      </c>
      <c r="R421" s="12" t="s">
        <v>39</v>
      </c>
      <c r="S421" s="10" t="n">
        <v>4210227</v>
      </c>
      <c r="T421" s="12" t="s">
        <v>40</v>
      </c>
      <c r="U421" s="13" t="n">
        <v>9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46164</v>
      </c>
      <c r="C422" s="11" t="n">
        <v>46183</v>
      </c>
      <c r="D422" s="10" t="n">
        <v>1613</v>
      </c>
      <c r="E422" s="12" t="s">
        <v>240</v>
      </c>
      <c r="F422" s="10" t="n">
        <v>24</v>
      </c>
      <c r="G422" s="12" t="s">
        <v>57</v>
      </c>
      <c r="H422" s="10" t="n">
        <v>2110101</v>
      </c>
      <c r="I422" s="12" t="s">
        <v>58</v>
      </c>
      <c r="J422" s="10" t="n">
        <v>1137762</v>
      </c>
      <c r="L422" s="10" t="n">
        <v>1588698</v>
      </c>
      <c r="M422" s="12" t="s">
        <v>153</v>
      </c>
      <c r="N422" s="12" t="s">
        <v>60</v>
      </c>
      <c r="P422" s="10" t="n">
        <v>103</v>
      </c>
      <c r="Q422" s="12" t="s">
        <v>61</v>
      </c>
      <c r="R422" s="12" t="s">
        <v>62</v>
      </c>
      <c r="S422" s="10" t="n">
        <v>1130101</v>
      </c>
      <c r="T422" s="12" t="s">
        <v>63</v>
      </c>
      <c r="U422" s="13" t="n">
        <v>1670.17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1588698</v>
      </c>
    </row>
    <row r="423" customFormat="false" ht="27.75" hidden="false" customHeight="true" outlineLevel="0" collapsed="false">
      <c r="A423" s="10" t="n">
        <v>1</v>
      </c>
      <c r="B423" s="11" t="n">
        <v>46161</v>
      </c>
      <c r="C423" s="11" t="n">
        <v>46183</v>
      </c>
      <c r="D423" s="10" t="n">
        <v>1105</v>
      </c>
      <c r="E423" s="12" t="s">
        <v>544</v>
      </c>
      <c r="F423" s="10" t="n">
        <v>46</v>
      </c>
      <c r="G423" s="12" t="s">
        <v>500</v>
      </c>
      <c r="H423" s="10" t="n">
        <v>2110405</v>
      </c>
      <c r="I423" s="12" t="s">
        <v>106</v>
      </c>
      <c r="J423" s="10" t="n">
        <v>1137794</v>
      </c>
      <c r="L423" s="10" t="n">
        <v>474914</v>
      </c>
      <c r="M423" s="12" t="s">
        <v>36</v>
      </c>
      <c r="N423" s="12" t="s">
        <v>66</v>
      </c>
      <c r="P423" s="10" t="n">
        <v>101</v>
      </c>
      <c r="Q423" s="12" t="s">
        <v>107</v>
      </c>
      <c r="R423" s="12" t="s">
        <v>39</v>
      </c>
      <c r="S423" s="10" t="n">
        <v>4210208</v>
      </c>
      <c r="T423" s="12" t="s">
        <v>545</v>
      </c>
      <c r="U423" s="13" t="n">
        <v>272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46141</v>
      </c>
      <c r="C424" s="11" t="n">
        <v>46183</v>
      </c>
      <c r="D424" s="10" t="n">
        <v>1105</v>
      </c>
      <c r="E424" s="12" t="s">
        <v>544</v>
      </c>
      <c r="F424" s="10" t="n">
        <v>46</v>
      </c>
      <c r="G424" s="12" t="s">
        <v>500</v>
      </c>
      <c r="H424" s="10" t="n">
        <v>2110405</v>
      </c>
      <c r="I424" s="12" t="s">
        <v>106</v>
      </c>
      <c r="J424" s="10" t="n">
        <v>1137821</v>
      </c>
      <c r="L424" s="10" t="n">
        <v>474926</v>
      </c>
      <c r="M424" s="12" t="s">
        <v>36</v>
      </c>
      <c r="N424" s="12" t="s">
        <v>66</v>
      </c>
      <c r="P424" s="10" t="n">
        <v>101</v>
      </c>
      <c r="Q424" s="12" t="s">
        <v>107</v>
      </c>
      <c r="R424" s="12" t="s">
        <v>39</v>
      </c>
      <c r="S424" s="10" t="n">
        <v>4210208</v>
      </c>
      <c r="T424" s="12" t="s">
        <v>545</v>
      </c>
      <c r="U424" s="13" t="n">
        <v>35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46170</v>
      </c>
      <c r="C425" s="11" t="n">
        <v>46183</v>
      </c>
      <c r="D425" s="10" t="n">
        <v>1078</v>
      </c>
      <c r="E425" s="12" t="s">
        <v>81</v>
      </c>
      <c r="F425" s="10" t="n">
        <v>24</v>
      </c>
      <c r="G425" s="12" t="s">
        <v>57</v>
      </c>
      <c r="H425" s="10" t="n">
        <v>2110101</v>
      </c>
      <c r="I425" s="12" t="s">
        <v>58</v>
      </c>
      <c r="J425" s="10" t="n">
        <v>1168251</v>
      </c>
      <c r="L425" s="10" t="n">
        <v>27274</v>
      </c>
      <c r="M425" s="12" t="s">
        <v>59</v>
      </c>
      <c r="N425" s="12" t="s">
        <v>60</v>
      </c>
      <c r="P425" s="10" t="n">
        <v>103</v>
      </c>
      <c r="Q425" s="12" t="s">
        <v>61</v>
      </c>
      <c r="R425" s="12" t="s">
        <v>62</v>
      </c>
      <c r="S425" s="10" t="n">
        <v>1130101</v>
      </c>
      <c r="T425" s="12" t="s">
        <v>63</v>
      </c>
      <c r="U425" s="13" t="n">
        <v>105.47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27274</v>
      </c>
    </row>
    <row r="426" customFormat="false" ht="36.75" hidden="false" customHeight="true" outlineLevel="0" collapsed="false">
      <c r="A426" s="10" t="n">
        <v>1</v>
      </c>
      <c r="B426" s="11" t="n">
        <v>46172</v>
      </c>
      <c r="C426" s="11" t="n">
        <v>46183</v>
      </c>
      <c r="D426" s="10" t="n">
        <v>1778</v>
      </c>
      <c r="E426" s="12" t="s">
        <v>304</v>
      </c>
      <c r="F426" s="10" t="n">
        <v>24</v>
      </c>
      <c r="G426" s="12" t="s">
        <v>57</v>
      </c>
      <c r="H426" s="10" t="n">
        <v>2110405</v>
      </c>
      <c r="I426" s="12" t="s">
        <v>106</v>
      </c>
      <c r="J426" s="10" t="n">
        <v>1176228</v>
      </c>
      <c r="L426" s="10" t="n">
        <v>490011</v>
      </c>
      <c r="M426" s="12" t="s">
        <v>36</v>
      </c>
      <c r="N426" s="12" t="s">
        <v>66</v>
      </c>
      <c r="P426" s="10" t="n">
        <v>101</v>
      </c>
      <c r="Q426" s="12" t="s">
        <v>107</v>
      </c>
      <c r="R426" s="12" t="s">
        <v>39</v>
      </c>
      <c r="S426" s="10" t="n">
        <v>4210207</v>
      </c>
      <c r="T426" s="12" t="s">
        <v>305</v>
      </c>
      <c r="U426" s="13" t="n">
        <v>273.13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46183</v>
      </c>
      <c r="D427" s="10" t="n">
        <v>901</v>
      </c>
      <c r="E427" s="12" t="s">
        <v>550</v>
      </c>
      <c r="F427" s="10" t="n">
        <v>24</v>
      </c>
      <c r="G427" s="12" t="s">
        <v>57</v>
      </c>
      <c r="H427" s="10" t="n">
        <v>2110101</v>
      </c>
      <c r="I427" s="12" t="s">
        <v>58</v>
      </c>
      <c r="J427" s="10" t="n">
        <v>1176242</v>
      </c>
      <c r="L427" s="10" t="n">
        <v>438</v>
      </c>
      <c r="M427" s="12" t="s">
        <v>36</v>
      </c>
      <c r="N427" s="12" t="s">
        <v>60</v>
      </c>
      <c r="P427" s="10" t="n">
        <v>103</v>
      </c>
      <c r="Q427" s="12" t="s">
        <v>61</v>
      </c>
      <c r="R427" s="12" t="s">
        <v>62</v>
      </c>
      <c r="S427" s="10" t="n">
        <v>1130101</v>
      </c>
      <c r="T427" s="12" t="s">
        <v>63</v>
      </c>
      <c r="U427" s="13" t="n">
        <v>345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438</v>
      </c>
    </row>
    <row r="428" customFormat="false" ht="54.75" hidden="false" customHeight="true" outlineLevel="0" collapsed="false">
      <c r="A428" s="10" t="n">
        <v>1</v>
      </c>
      <c r="B428" s="11" t="n">
        <v>46172</v>
      </c>
      <c r="C428" s="11" t="n">
        <v>46183</v>
      </c>
      <c r="D428" s="10" t="n">
        <v>1699</v>
      </c>
      <c r="E428" s="12" t="s">
        <v>428</v>
      </c>
      <c r="F428" s="10" t="n">
        <v>24</v>
      </c>
      <c r="G428" s="12" t="s">
        <v>57</v>
      </c>
      <c r="H428" s="10" t="n">
        <v>2110101</v>
      </c>
      <c r="I428" s="12" t="s">
        <v>58</v>
      </c>
      <c r="J428" s="10" t="n">
        <v>1176382</v>
      </c>
      <c r="L428" s="10" t="n">
        <v>302701</v>
      </c>
      <c r="M428" s="12" t="s">
        <v>36</v>
      </c>
      <c r="N428" s="12" t="s">
        <v>60</v>
      </c>
      <c r="P428" s="10" t="n">
        <v>103</v>
      </c>
      <c r="Q428" s="12" t="s">
        <v>61</v>
      </c>
      <c r="R428" s="12" t="s">
        <v>62</v>
      </c>
      <c r="S428" s="10" t="n">
        <v>1130101</v>
      </c>
      <c r="T428" s="12" t="s">
        <v>63</v>
      </c>
      <c r="U428" s="13" t="n">
        <v>890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302701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46183</v>
      </c>
      <c r="D429" s="10" t="n">
        <v>1613</v>
      </c>
      <c r="E429" s="12" t="s">
        <v>240</v>
      </c>
      <c r="F429" s="10" t="n">
        <v>24</v>
      </c>
      <c r="G429" s="12" t="s">
        <v>57</v>
      </c>
      <c r="H429" s="10" t="n">
        <v>2110101</v>
      </c>
      <c r="I429" s="12" t="s">
        <v>58</v>
      </c>
      <c r="J429" s="10" t="n">
        <v>1176490</v>
      </c>
      <c r="L429" s="10" t="n">
        <v>1591358</v>
      </c>
      <c r="M429" s="12" t="s">
        <v>36</v>
      </c>
      <c r="N429" s="12" t="s">
        <v>60</v>
      </c>
      <c r="P429" s="10" t="n">
        <v>103</v>
      </c>
      <c r="Q429" s="12" t="s">
        <v>61</v>
      </c>
      <c r="R429" s="12" t="s">
        <v>62</v>
      </c>
      <c r="S429" s="10" t="n">
        <v>1130101</v>
      </c>
      <c r="T429" s="12" t="s">
        <v>63</v>
      </c>
      <c r="U429" s="13" t="n">
        <v>3011.77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36.75" hidden="false" customHeight="true" outlineLevel="0" collapsed="false">
      <c r="A430" s="10" t="n">
        <v>1</v>
      </c>
      <c r="B430" s="11" t="n">
        <v>46174</v>
      </c>
      <c r="C430" s="11" t="n">
        <v>46183</v>
      </c>
      <c r="D430" s="10" t="n">
        <v>1882</v>
      </c>
      <c r="E430" s="12" t="s">
        <v>554</v>
      </c>
      <c r="F430" s="10" t="n">
        <v>46</v>
      </c>
      <c r="G430" s="12" t="s">
        <v>500</v>
      </c>
      <c r="H430" s="10" t="n">
        <v>2110102</v>
      </c>
      <c r="I430" s="12" t="s">
        <v>83</v>
      </c>
      <c r="J430" s="10" t="n">
        <v>1187952</v>
      </c>
      <c r="L430" s="10" t="n">
        <v>106513</v>
      </c>
      <c r="M430" s="12" t="s">
        <v>36</v>
      </c>
      <c r="N430" s="12" t="s">
        <v>60</v>
      </c>
      <c r="P430" s="10" t="n">
        <v>103</v>
      </c>
      <c r="Q430" s="12" t="s">
        <v>61</v>
      </c>
      <c r="R430" s="12" t="s">
        <v>39</v>
      </c>
      <c r="S430" s="10" t="n">
        <v>4210204</v>
      </c>
      <c r="T430" s="12" t="s">
        <v>84</v>
      </c>
      <c r="U430" s="13" t="n">
        <v>218.36</v>
      </c>
      <c r="W430" s="13" t="n">
        <v>0</v>
      </c>
      <c r="X430" s="12" t="s">
        <v>555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LIXA MASSA/MAD. G080 RHYNOWOOD</v>
      </c>
      <c r="AC430" s="1" t="n">
        <v>106513</v>
      </c>
    </row>
    <row r="431" customFormat="false" ht="36.75" hidden="false" customHeight="true" outlineLevel="0" collapsed="false">
      <c r="A431" s="10" t="n">
        <v>1</v>
      </c>
      <c r="B431" s="11" t="n">
        <v>46176</v>
      </c>
      <c r="C431" s="11" t="n">
        <v>46183</v>
      </c>
      <c r="D431" s="10" t="n">
        <v>33</v>
      </c>
      <c r="E431" s="12" t="s">
        <v>93</v>
      </c>
      <c r="F431" s="10" t="n">
        <v>24</v>
      </c>
      <c r="G431" s="12" t="s">
        <v>57</v>
      </c>
      <c r="H431" s="10" t="n">
        <v>2110101</v>
      </c>
      <c r="I431" s="12" t="s">
        <v>58</v>
      </c>
      <c r="J431" s="10" t="n">
        <v>1198147</v>
      </c>
      <c r="L431" s="10" t="n">
        <v>5077</v>
      </c>
      <c r="M431" s="12" t="s">
        <v>36</v>
      </c>
      <c r="N431" s="12" t="s">
        <v>60</v>
      </c>
      <c r="P431" s="10" t="n">
        <v>103</v>
      </c>
      <c r="Q431" s="12" t="s">
        <v>61</v>
      </c>
      <c r="R431" s="12" t="s">
        <v>62</v>
      </c>
      <c r="S431" s="10" t="n">
        <v>1130101</v>
      </c>
      <c r="T431" s="12" t="s">
        <v>63</v>
      </c>
      <c r="U431" s="13" t="n">
        <v>290</v>
      </c>
      <c r="W431" s="13" t="n">
        <v>0</v>
      </c>
      <c r="X431" s="12" t="s">
        <v>556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/>
      <c r="AC431" s="1"/>
    </row>
    <row r="432" customFormat="false" ht="36.75" hidden="false" customHeight="true" outlineLevel="0" collapsed="false">
      <c r="A432" s="10" t="n">
        <v>1</v>
      </c>
      <c r="B432" s="11" t="n">
        <v>46178</v>
      </c>
      <c r="C432" s="11" t="n">
        <v>46183</v>
      </c>
      <c r="D432" s="10" t="n">
        <v>33</v>
      </c>
      <c r="E432" s="12" t="s">
        <v>93</v>
      </c>
      <c r="F432" s="10" t="n">
        <v>34</v>
      </c>
      <c r="G432" s="12" t="s">
        <v>94</v>
      </c>
      <c r="H432" s="10" t="n">
        <v>2110101</v>
      </c>
      <c r="I432" s="12" t="s">
        <v>58</v>
      </c>
      <c r="J432" s="10" t="n">
        <v>1207551</v>
      </c>
      <c r="L432" s="10" t="n">
        <v>5080</v>
      </c>
      <c r="M432" s="12" t="s">
        <v>36</v>
      </c>
      <c r="N432" s="12" t="s">
        <v>60</v>
      </c>
      <c r="P432" s="10" t="n">
        <v>103</v>
      </c>
      <c r="Q432" s="12" t="s">
        <v>61</v>
      </c>
      <c r="R432" s="12" t="s">
        <v>62</v>
      </c>
      <c r="S432" s="10" t="n">
        <v>1130101</v>
      </c>
      <c r="T432" s="12" t="s">
        <v>63</v>
      </c>
      <c r="U432" s="13" t="n">
        <v>1100</v>
      </c>
      <c r="W432" s="13" t="n">
        <v>0</v>
      </c>
      <c r="X432" s="12" t="s">
        <v>557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FARINHA OVINHA CRUZEIRO 1KG</v>
      </c>
      <c r="AC432" s="1" t="n">
        <v>3062026</v>
      </c>
    </row>
    <row r="433" customFormat="false" ht="54.75" hidden="false" customHeight="true" outlineLevel="0" collapsed="false">
      <c r="A433" s="10" t="n">
        <v>1</v>
      </c>
      <c r="B433" s="11" t="n">
        <v>46178</v>
      </c>
      <c r="C433" s="11" t="n">
        <v>46183</v>
      </c>
      <c r="D433" s="10" t="n">
        <v>754</v>
      </c>
      <c r="E433" s="12" t="s">
        <v>182</v>
      </c>
      <c r="F433" s="10" t="n">
        <v>24</v>
      </c>
      <c r="G433" s="12" t="s">
        <v>57</v>
      </c>
      <c r="H433" s="10" t="n">
        <v>2110101</v>
      </c>
      <c r="I433" s="12" t="s">
        <v>58</v>
      </c>
      <c r="J433" s="10" t="n">
        <v>1207832</v>
      </c>
      <c r="L433" s="10" t="n">
        <v>30865</v>
      </c>
      <c r="M433" s="12" t="s">
        <v>36</v>
      </c>
      <c r="N433" s="12" t="s">
        <v>60</v>
      </c>
      <c r="P433" s="10" t="n">
        <v>103</v>
      </c>
      <c r="Q433" s="12" t="s">
        <v>61</v>
      </c>
      <c r="R433" s="12" t="s">
        <v>62</v>
      </c>
      <c r="S433" s="10" t="n">
        <v>1130101</v>
      </c>
      <c r="T433" s="12" t="s">
        <v>63</v>
      </c>
      <c r="U433" s="13" t="n">
        <v>3547.5</v>
      </c>
      <c r="W433" s="13" t="n">
        <v>0</v>
      </c>
      <c r="X433" s="12" t="s">
        <v>558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TRASEIRO DE BOI L1</v>
      </c>
      <c r="AC433" s="1" t="n">
        <v>30865</v>
      </c>
    </row>
    <row r="434" customFormat="false" ht="45.75" hidden="false" customHeight="true" outlineLevel="0" collapsed="false">
      <c r="A434" s="10" t="n">
        <v>1</v>
      </c>
      <c r="B434" s="11" t="n">
        <v>46179</v>
      </c>
      <c r="C434" s="11" t="n">
        <v>46183</v>
      </c>
      <c r="D434" s="10" t="n">
        <v>581</v>
      </c>
      <c r="E434" s="12" t="s">
        <v>316</v>
      </c>
      <c r="F434" s="10" t="n">
        <v>24</v>
      </c>
      <c r="G434" s="12" t="s">
        <v>57</v>
      </c>
      <c r="H434" s="10" t="n">
        <v>2110101</v>
      </c>
      <c r="I434" s="12" t="s">
        <v>58</v>
      </c>
      <c r="J434" s="10" t="n">
        <v>1210916</v>
      </c>
      <c r="L434" s="10" t="n">
        <v>30796</v>
      </c>
      <c r="M434" s="12" t="s">
        <v>36</v>
      </c>
      <c r="N434" s="12" t="s">
        <v>60</v>
      </c>
      <c r="P434" s="10" t="n">
        <v>103</v>
      </c>
      <c r="Q434" s="12" t="s">
        <v>61</v>
      </c>
      <c r="R434" s="12" t="s">
        <v>62</v>
      </c>
      <c r="S434" s="10" t="n">
        <v>1130101</v>
      </c>
      <c r="T434" s="12" t="s">
        <v>63</v>
      </c>
      <c r="U434" s="13" t="n">
        <v>233.5</v>
      </c>
      <c r="W434" s="13" t="n">
        <v>0</v>
      </c>
      <c r="X434" s="12" t="s">
        <v>559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GOMA DE MANDIOCA AMA</v>
      </c>
      <c r="AC434" s="1" t="n">
        <v>30796</v>
      </c>
    </row>
    <row r="435" customFormat="false" ht="36.75" hidden="false" customHeight="true" outlineLevel="0" collapsed="false">
      <c r="A435" s="10" t="n">
        <v>1</v>
      </c>
      <c r="B435" s="11" t="n">
        <v>46182</v>
      </c>
      <c r="C435" s="11" t="n">
        <v>46183</v>
      </c>
      <c r="D435" s="10" t="n">
        <v>33</v>
      </c>
      <c r="E435" s="12" t="s">
        <v>93</v>
      </c>
      <c r="F435" s="10" t="n">
        <v>34</v>
      </c>
      <c r="G435" s="12" t="s">
        <v>94</v>
      </c>
      <c r="H435" s="10" t="n">
        <v>2110101</v>
      </c>
      <c r="I435" s="12" t="s">
        <v>58</v>
      </c>
      <c r="J435" s="10" t="n">
        <v>1227584</v>
      </c>
      <c r="L435" s="10" t="n">
        <v>5110</v>
      </c>
      <c r="M435" s="12" t="s">
        <v>36</v>
      </c>
      <c r="N435" s="12" t="s">
        <v>60</v>
      </c>
      <c r="P435" s="10" t="n">
        <v>104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2130</v>
      </c>
      <c r="W435" s="13" t="n">
        <v>0</v>
      </c>
      <c r="X435" s="12" t="s">
        <v>252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46182</v>
      </c>
      <c r="C436" s="11" t="n">
        <v>46183</v>
      </c>
      <c r="D436" s="10" t="n">
        <v>1615</v>
      </c>
      <c r="E436" s="12" t="s">
        <v>253</v>
      </c>
      <c r="F436" s="10" t="n">
        <v>34</v>
      </c>
      <c r="G436" s="12" t="s">
        <v>94</v>
      </c>
      <c r="H436" s="10" t="n">
        <v>2110101</v>
      </c>
      <c r="I436" s="12" t="s">
        <v>58</v>
      </c>
      <c r="J436" s="10" t="n">
        <v>1227699</v>
      </c>
      <c r="L436" s="10" t="n">
        <v>14649</v>
      </c>
      <c r="M436" s="12" t="s">
        <v>36</v>
      </c>
      <c r="N436" s="12" t="s">
        <v>60</v>
      </c>
      <c r="P436" s="10" t="n">
        <v>104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760</v>
      </c>
      <c r="W436" s="13" t="n">
        <v>0</v>
      </c>
      <c r="X436" s="12" t="s">
        <v>560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ALHO KG</v>
      </c>
      <c r="AC436" s="1" t="n">
        <v>14649</v>
      </c>
    </row>
    <row r="437" customFormat="false" ht="54.75" hidden="false" customHeight="true" outlineLevel="0" collapsed="false">
      <c r="A437" s="10" t="n">
        <v>1</v>
      </c>
      <c r="B437" s="11" t="n">
        <v>46153</v>
      </c>
      <c r="C437" s="11" t="n">
        <v>46183</v>
      </c>
      <c r="D437" s="10" t="n">
        <v>1898</v>
      </c>
      <c r="E437" s="12" t="s">
        <v>513</v>
      </c>
      <c r="F437" s="10" t="n">
        <v>46</v>
      </c>
      <c r="G437" s="12" t="s">
        <v>500</v>
      </c>
      <c r="H437" s="10" t="n">
        <v>2110405</v>
      </c>
      <c r="I437" s="12" t="s">
        <v>106</v>
      </c>
      <c r="J437" s="10" t="n">
        <v>1230688</v>
      </c>
      <c r="L437" s="10" t="n">
        <v>5484</v>
      </c>
      <c r="M437" s="12" t="s">
        <v>36</v>
      </c>
      <c r="N437" s="12" t="s">
        <v>66</v>
      </c>
      <c r="P437" s="10" t="n">
        <v>101</v>
      </c>
      <c r="Q437" s="12" t="s">
        <v>107</v>
      </c>
      <c r="R437" s="12" t="s">
        <v>39</v>
      </c>
      <c r="S437" s="10" t="n">
        <v>4210205</v>
      </c>
      <c r="T437" s="12" t="s">
        <v>514</v>
      </c>
      <c r="U437" s="13" t="n">
        <v>120.13</v>
      </c>
      <c r="W437" s="13" t="n">
        <v>0</v>
      </c>
      <c r="X437" s="12" t="s">
        <v>561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 TON COMP SAMSUNG</v>
      </c>
      <c r="AC437" s="1" t="n">
        <v>5484</v>
      </c>
    </row>
    <row r="438" customFormat="false" ht="63.75" hidden="false" customHeight="true" outlineLevel="0" collapsed="false">
      <c r="A438" s="10" t="n">
        <v>1</v>
      </c>
      <c r="B438" s="11" t="n">
        <v>46146</v>
      </c>
      <c r="C438" s="11" t="n">
        <v>46183</v>
      </c>
      <c r="D438" s="10" t="n">
        <v>1331</v>
      </c>
      <c r="E438" s="12" t="s">
        <v>562</v>
      </c>
      <c r="F438" s="10" t="n">
        <v>46</v>
      </c>
      <c r="G438" s="12" t="s">
        <v>500</v>
      </c>
      <c r="H438" s="10" t="n">
        <v>2110405</v>
      </c>
      <c r="I438" s="12" t="s">
        <v>106</v>
      </c>
      <c r="J438" s="10" t="n">
        <v>1230775</v>
      </c>
      <c r="L438" s="10" t="n">
        <v>511484</v>
      </c>
      <c r="M438" s="12" t="s">
        <v>36</v>
      </c>
      <c r="N438" s="12" t="s">
        <v>66</v>
      </c>
      <c r="P438" s="10" t="n">
        <v>101</v>
      </c>
      <c r="Q438" s="12" t="s">
        <v>107</v>
      </c>
      <c r="R438" s="12" t="s">
        <v>39</v>
      </c>
      <c r="S438" s="10" t="n">
        <v>4210209</v>
      </c>
      <c r="T438" s="12" t="s">
        <v>54</v>
      </c>
      <c r="U438" s="13" t="n">
        <v>90.17</v>
      </c>
      <c r="W438" s="13" t="n">
        <v>0</v>
      </c>
      <c r="X438" s="12" t="s">
        <v>563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46148</v>
      </c>
      <c r="C439" s="11" t="n">
        <v>46183</v>
      </c>
      <c r="D439" s="10" t="n">
        <v>1009</v>
      </c>
      <c r="E439" s="12" t="s">
        <v>564</v>
      </c>
      <c r="F439" s="10" t="n">
        <v>46</v>
      </c>
      <c r="G439" s="12" t="s">
        <v>500</v>
      </c>
      <c r="H439" s="10" t="n">
        <v>2110405</v>
      </c>
      <c r="I439" s="12" t="s">
        <v>106</v>
      </c>
      <c r="J439" s="10" t="n">
        <v>1230780</v>
      </c>
      <c r="L439" s="10" t="n">
        <v>511489</v>
      </c>
      <c r="M439" s="12" t="s">
        <v>36</v>
      </c>
      <c r="N439" s="12" t="s">
        <v>66</v>
      </c>
      <c r="P439" s="10" t="n">
        <v>101</v>
      </c>
      <c r="Q439" s="12" t="s">
        <v>107</v>
      </c>
      <c r="R439" s="12" t="s">
        <v>39</v>
      </c>
      <c r="S439" s="10" t="n">
        <v>4210208</v>
      </c>
      <c r="T439" s="12" t="s">
        <v>545</v>
      </c>
      <c r="U439" s="13" t="n">
        <v>209.63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46152</v>
      </c>
      <c r="C440" s="11" t="n">
        <v>46183</v>
      </c>
      <c r="D440" s="10" t="n">
        <v>1331</v>
      </c>
      <c r="E440" s="12" t="s">
        <v>562</v>
      </c>
      <c r="F440" s="10" t="n">
        <v>46</v>
      </c>
      <c r="G440" s="12" t="s">
        <v>500</v>
      </c>
      <c r="H440" s="10" t="n">
        <v>2110405</v>
      </c>
      <c r="I440" s="12" t="s">
        <v>106</v>
      </c>
      <c r="J440" s="10" t="n">
        <v>1230786</v>
      </c>
      <c r="L440" s="10" t="n">
        <v>511491</v>
      </c>
      <c r="M440" s="12" t="s">
        <v>36</v>
      </c>
      <c r="N440" s="12" t="s">
        <v>66</v>
      </c>
      <c r="P440" s="10" t="n">
        <v>101</v>
      </c>
      <c r="Q440" s="12" t="s">
        <v>107</v>
      </c>
      <c r="R440" s="12" t="s">
        <v>39</v>
      </c>
      <c r="S440" s="10" t="n">
        <v>4210209</v>
      </c>
      <c r="T440" s="12" t="s">
        <v>54</v>
      </c>
      <c r="U440" s="13" t="n">
        <v>79.21</v>
      </c>
      <c r="W440" s="13" t="n">
        <v>0</v>
      </c>
      <c r="X440" s="12" t="s">
        <v>563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46160</v>
      </c>
      <c r="C441" s="11" t="n">
        <v>46183</v>
      </c>
      <c r="D441" s="10" t="n">
        <v>1331</v>
      </c>
      <c r="E441" s="12" t="s">
        <v>562</v>
      </c>
      <c r="F441" s="10" t="n">
        <v>46</v>
      </c>
      <c r="G441" s="12" t="s">
        <v>500</v>
      </c>
      <c r="H441" s="10" t="n">
        <v>2110405</v>
      </c>
      <c r="I441" s="12" t="s">
        <v>106</v>
      </c>
      <c r="J441" s="10" t="n">
        <v>1230787</v>
      </c>
      <c r="L441" s="10" t="n">
        <v>511492</v>
      </c>
      <c r="M441" s="12" t="s">
        <v>36</v>
      </c>
      <c r="N441" s="12" t="s">
        <v>66</v>
      </c>
      <c r="P441" s="10" t="n">
        <v>101</v>
      </c>
      <c r="Q441" s="12" t="s">
        <v>107</v>
      </c>
      <c r="R441" s="12" t="s">
        <v>39</v>
      </c>
      <c r="S441" s="10" t="n">
        <v>4210209</v>
      </c>
      <c r="T441" s="12" t="s">
        <v>54</v>
      </c>
      <c r="U441" s="13" t="n">
        <v>65.92</v>
      </c>
      <c r="W441" s="13" t="n">
        <v>0</v>
      </c>
      <c r="X441" s="12" t="s">
        <v>563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46164</v>
      </c>
      <c r="C442" s="11" t="n">
        <v>46183</v>
      </c>
      <c r="D442" s="10" t="n">
        <v>1006</v>
      </c>
      <c r="E442" s="12" t="s">
        <v>566</v>
      </c>
      <c r="F442" s="10" t="n">
        <v>46</v>
      </c>
      <c r="G442" s="12" t="s">
        <v>500</v>
      </c>
      <c r="H442" s="10" t="n">
        <v>2110405</v>
      </c>
      <c r="I442" s="12" t="s">
        <v>106</v>
      </c>
      <c r="J442" s="10" t="n">
        <v>1230794</v>
      </c>
      <c r="L442" s="10" t="n">
        <v>511493</v>
      </c>
      <c r="M442" s="12" t="s">
        <v>36</v>
      </c>
      <c r="N442" s="12" t="s">
        <v>66</v>
      </c>
      <c r="P442" s="10" t="n">
        <v>101</v>
      </c>
      <c r="Q442" s="12" t="s">
        <v>107</v>
      </c>
      <c r="R442" s="12" t="s">
        <v>39</v>
      </c>
      <c r="S442" s="10" t="n">
        <v>4210227</v>
      </c>
      <c r="T442" s="12" t="s">
        <v>40</v>
      </c>
      <c r="U442" s="13" t="n">
        <v>9</v>
      </c>
      <c r="W442" s="13" t="n">
        <v>0</v>
      </c>
      <c r="X442" s="12" t="s">
        <v>567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46183</v>
      </c>
      <c r="C443" s="11" t="n">
        <v>46183</v>
      </c>
      <c r="D443" s="10" t="n">
        <v>33</v>
      </c>
      <c r="E443" s="12" t="s">
        <v>93</v>
      </c>
      <c r="F443" s="10" t="n">
        <v>13</v>
      </c>
      <c r="G443" s="12" t="s">
        <v>119</v>
      </c>
      <c r="H443" s="10" t="n">
        <v>2110101</v>
      </c>
      <c r="I443" s="12" t="s">
        <v>58</v>
      </c>
      <c r="J443" s="10" t="n">
        <v>1232087</v>
      </c>
      <c r="L443" s="10" t="n">
        <v>5112</v>
      </c>
      <c r="M443" s="12" t="s">
        <v>36</v>
      </c>
      <c r="N443" s="12" t="s">
        <v>60</v>
      </c>
      <c r="P443" s="10" t="n">
        <v>104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279</v>
      </c>
      <c r="W443" s="13" t="n">
        <v>279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46183</v>
      </c>
      <c r="C444" s="11" t="n">
        <v>46183</v>
      </c>
      <c r="D444" s="10" t="n">
        <v>515</v>
      </c>
      <c r="E444" s="12" t="s">
        <v>124</v>
      </c>
      <c r="F444" s="10" t="n">
        <v>34</v>
      </c>
      <c r="G444" s="12" t="s">
        <v>94</v>
      </c>
      <c r="H444" s="10" t="n">
        <v>2110405</v>
      </c>
      <c r="I444" s="12" t="s">
        <v>106</v>
      </c>
      <c r="J444" s="10" t="n">
        <v>1233023</v>
      </c>
      <c r="L444" s="10" t="n">
        <v>512253</v>
      </c>
      <c r="M444" s="12" t="s">
        <v>36</v>
      </c>
      <c r="N444" s="12" t="s">
        <v>66</v>
      </c>
      <c r="P444" s="10" t="n">
        <v>101</v>
      </c>
      <c r="Q444" s="12" t="s">
        <v>107</v>
      </c>
      <c r="R444" s="12" t="s">
        <v>569</v>
      </c>
      <c r="S444" s="10" t="n">
        <v>22103</v>
      </c>
      <c r="T444" s="12" t="s">
        <v>569</v>
      </c>
      <c r="U444" s="13" t="n">
        <v>13500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46091</v>
      </c>
      <c r="C445" s="11" t="n">
        <v>46183</v>
      </c>
      <c r="D445" s="10" t="n">
        <v>14</v>
      </c>
      <c r="E445" s="12" t="s">
        <v>571</v>
      </c>
      <c r="F445" s="10" t="n">
        <v>34</v>
      </c>
      <c r="G445" s="12" t="s">
        <v>94</v>
      </c>
      <c r="H445" s="10" t="n">
        <v>2110405</v>
      </c>
      <c r="I445" s="12" t="s">
        <v>106</v>
      </c>
      <c r="J445" s="10" t="n">
        <v>1309535</v>
      </c>
      <c r="L445" s="10" t="n">
        <v>541980</v>
      </c>
      <c r="M445" s="12" t="s">
        <v>460</v>
      </c>
      <c r="N445" s="12" t="s">
        <v>66</v>
      </c>
      <c r="P445" s="10" t="n">
        <v>101</v>
      </c>
      <c r="Q445" s="12" t="s">
        <v>107</v>
      </c>
      <c r="R445" s="12" t="s">
        <v>39</v>
      </c>
      <c r="S445" s="10" t="n">
        <v>4210206</v>
      </c>
      <c r="T445" s="12" t="s">
        <v>264</v>
      </c>
      <c r="U445" s="13" t="n">
        <v>209.99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46219</v>
      </c>
      <c r="C446" s="11" t="n">
        <v>46183</v>
      </c>
      <c r="D446" s="10" t="n">
        <v>887</v>
      </c>
      <c r="E446" s="12" t="s">
        <v>573</v>
      </c>
      <c r="F446" s="10" t="n">
        <v>24</v>
      </c>
      <c r="G446" s="12" t="s">
        <v>57</v>
      </c>
      <c r="H446" s="10" t="n">
        <v>2110405</v>
      </c>
      <c r="I446" s="12" t="s">
        <v>106</v>
      </c>
      <c r="J446" s="10" t="n">
        <v>310123</v>
      </c>
      <c r="L446" s="10" t="n">
        <v>1212</v>
      </c>
      <c r="M446" s="12" t="s">
        <v>59</v>
      </c>
      <c r="N446" s="12" t="s">
        <v>66</v>
      </c>
      <c r="P446" s="10" t="n">
        <v>102</v>
      </c>
      <c r="Q446" s="12" t="s">
        <v>125</v>
      </c>
      <c r="R446" s="12" t="s">
        <v>43</v>
      </c>
      <c r="S446" s="10" t="n">
        <v>4210315</v>
      </c>
      <c r="T446" s="12" t="s">
        <v>574</v>
      </c>
      <c r="U446" s="13" t="n">
        <v>199.8</v>
      </c>
      <c r="W446" s="13" t="n">
        <v>0</v>
      </c>
      <c r="X446" s="12" t="s">
        <v>575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46184</v>
      </c>
      <c r="C447" s="11" t="n">
        <v>46184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1265476</v>
      </c>
      <c r="L447" s="10" t="n">
        <v>1265476</v>
      </c>
      <c r="M447" s="12" t="s">
        <v>36</v>
      </c>
      <c r="N447" s="12" t="s">
        <v>37</v>
      </c>
      <c r="P447" s="10" t="n">
        <v>104</v>
      </c>
      <c r="Q447" s="12" t="s">
        <v>38</v>
      </c>
      <c r="R447" s="12" t="s">
        <v>149</v>
      </c>
      <c r="S447" s="10" t="n">
        <v>1120601</v>
      </c>
      <c r="T447" s="12" t="s">
        <v>150</v>
      </c>
      <c r="U447" s="13" t="n">
        <v>260</v>
      </c>
      <c r="W447" s="13" t="n">
        <v>260</v>
      </c>
      <c r="X447" s="12" t="s">
        <v>212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46184</v>
      </c>
      <c r="C448" s="11" t="n">
        <v>46184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1293808</v>
      </c>
      <c r="L448" s="10" t="n">
        <v>1293808</v>
      </c>
      <c r="M448" s="12" t="s">
        <v>36</v>
      </c>
      <c r="N448" s="12" t="s">
        <v>37</v>
      </c>
      <c r="P448" s="10" t="n">
        <v>104</v>
      </c>
      <c r="Q448" s="12" t="s">
        <v>38</v>
      </c>
      <c r="R448" s="12" t="s">
        <v>39</v>
      </c>
      <c r="S448" s="10" t="n">
        <v>4210227</v>
      </c>
      <c r="T448" s="12" t="s">
        <v>40</v>
      </c>
      <c r="U448" s="13" t="n">
        <v>10</v>
      </c>
      <c r="W448" s="13" t="n">
        <v>10</v>
      </c>
      <c r="X448" s="12" t="s">
        <v>576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46184</v>
      </c>
      <c r="C449" s="11" t="n">
        <v>46184</v>
      </c>
      <c r="D449" s="10" t="n">
        <v>0</v>
      </c>
      <c r="E449" s="12" t="s">
        <v>33</v>
      </c>
      <c r="F449" s="10" t="n">
        <v>17</v>
      </c>
      <c r="G449" s="12" t="s">
        <v>34</v>
      </c>
      <c r="H449" s="10" t="n">
        <v>1110101</v>
      </c>
      <c r="I449" s="12" t="s">
        <v>35</v>
      </c>
      <c r="J449" s="10" t="n">
        <v>1294143</v>
      </c>
      <c r="L449" s="10" t="n">
        <v>1294143</v>
      </c>
      <c r="M449" s="12" t="s">
        <v>36</v>
      </c>
      <c r="N449" s="12" t="s">
        <v>37</v>
      </c>
      <c r="P449" s="10" t="n">
        <v>104</v>
      </c>
      <c r="Q449" s="12" t="s">
        <v>38</v>
      </c>
      <c r="R449" s="12" t="s">
        <v>39</v>
      </c>
      <c r="S449" s="10" t="n">
        <v>4210227</v>
      </c>
      <c r="T449" s="12" t="s">
        <v>40</v>
      </c>
      <c r="U449" s="13" t="n">
        <v>2</v>
      </c>
      <c r="W449" s="13" t="n">
        <v>2</v>
      </c>
      <c r="X449" s="12" t="s">
        <v>577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46184</v>
      </c>
      <c r="C450" s="11" t="n">
        <v>46184</v>
      </c>
      <c r="D450" s="10" t="n">
        <v>0</v>
      </c>
      <c r="E450" s="12" t="s">
        <v>33</v>
      </c>
      <c r="F450" s="10" t="n">
        <v>17</v>
      </c>
      <c r="G450" s="12" t="s">
        <v>34</v>
      </c>
      <c r="H450" s="10" t="n">
        <v>1110101</v>
      </c>
      <c r="I450" s="12" t="s">
        <v>35</v>
      </c>
      <c r="J450" s="10" t="n">
        <v>1294180</v>
      </c>
      <c r="L450" s="10" t="n">
        <v>1294180</v>
      </c>
      <c r="M450" s="12" t="s">
        <v>36</v>
      </c>
      <c r="N450" s="12" t="s">
        <v>37</v>
      </c>
      <c r="P450" s="10" t="n">
        <v>104</v>
      </c>
      <c r="Q450" s="12" t="s">
        <v>38</v>
      </c>
      <c r="R450" s="12" t="s">
        <v>43</v>
      </c>
      <c r="S450" s="10" t="n">
        <v>4210314</v>
      </c>
      <c r="T450" s="12" t="s">
        <v>44</v>
      </c>
      <c r="U450" s="13" t="n">
        <v>70</v>
      </c>
      <c r="W450" s="13" t="n">
        <v>70</v>
      </c>
      <c r="X450" s="12" t="s">
        <v>208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1</v>
      </c>
      <c r="B451" s="11" t="n">
        <v>46184</v>
      </c>
      <c r="C451" s="11" t="n">
        <v>46184</v>
      </c>
      <c r="D451" s="10" t="n">
        <v>0</v>
      </c>
      <c r="E451" s="12" t="s">
        <v>33</v>
      </c>
      <c r="F451" s="10" t="n">
        <v>17</v>
      </c>
      <c r="G451" s="12" t="s">
        <v>34</v>
      </c>
      <c r="H451" s="10" t="n">
        <v>1110101</v>
      </c>
      <c r="I451" s="12" t="s">
        <v>35</v>
      </c>
      <c r="J451" s="10" t="n">
        <v>1294210</v>
      </c>
      <c r="L451" s="10" t="n">
        <v>1294210</v>
      </c>
      <c r="M451" s="12" t="s">
        <v>36</v>
      </c>
      <c r="N451" s="12" t="s">
        <v>37</v>
      </c>
      <c r="P451" s="10" t="n">
        <v>104</v>
      </c>
      <c r="Q451" s="12" t="s">
        <v>38</v>
      </c>
      <c r="R451" s="12" t="s">
        <v>43</v>
      </c>
      <c r="S451" s="10" t="n">
        <v>4210316</v>
      </c>
      <c r="T451" s="12" t="s">
        <v>47</v>
      </c>
      <c r="U451" s="13" t="n">
        <v>70</v>
      </c>
      <c r="W451" s="13" t="n">
        <v>70</v>
      </c>
      <c r="X451" s="12" t="s">
        <v>50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  <c r="AB451" s="1"/>
      <c r="AC451" s="1"/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46184</v>
      </c>
      <c r="D452" s="10" t="n">
        <v>0</v>
      </c>
      <c r="E452" s="12" t="s">
        <v>33</v>
      </c>
      <c r="F452" s="10" t="n">
        <v>17</v>
      </c>
      <c r="G452" s="12" t="s">
        <v>34</v>
      </c>
      <c r="H452" s="10" t="n">
        <v>1110101</v>
      </c>
      <c r="I452" s="12" t="s">
        <v>35</v>
      </c>
      <c r="J452" s="10" t="n">
        <v>1294211</v>
      </c>
      <c r="L452" s="10" t="n">
        <v>1294211</v>
      </c>
      <c r="M452" s="12" t="s">
        <v>36</v>
      </c>
      <c r="N452" s="12" t="s">
        <v>37</v>
      </c>
      <c r="P452" s="10" t="n">
        <v>104</v>
      </c>
      <c r="Q452" s="12" t="s">
        <v>38</v>
      </c>
      <c r="R452" s="12" t="s">
        <v>43</v>
      </c>
      <c r="S452" s="10" t="n">
        <v>4210309</v>
      </c>
      <c r="T452" s="12" t="s">
        <v>49</v>
      </c>
      <c r="U452" s="13" t="n">
        <v>10</v>
      </c>
      <c r="W452" s="13" t="n">
        <v>10</v>
      </c>
      <c r="X452" s="12" t="s">
        <v>50</v>
      </c>
      <c r="Z452" s="1" t="str">
        <f aca="false">IF($T452="","",IFERROR(INDEX('Resumo Grupos'!$AC$3:$AC$200,MATCH($T452,'Resumo Grupos'!$AB$3:$AB$200,0)),"n/d"))</f>
        <v>Salários</v>
      </c>
      <c r="AA452" s="1" t="str">
        <f aca="false">IF($T452="","",IF(COUNTIF('Resumo Grupos'!$AE$3:$AE$40,$T452)&gt;0,"NAO","SIM"))</f>
        <v>SIM</v>
      </c>
      <c r="AB452" s="1"/>
      <c r="AC452" s="1"/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46184</v>
      </c>
      <c r="D453" s="10" t="n">
        <v>0</v>
      </c>
      <c r="E453" s="12" t="s">
        <v>33</v>
      </c>
      <c r="F453" s="10" t="n">
        <v>17</v>
      </c>
      <c r="G453" s="12" t="s">
        <v>34</v>
      </c>
      <c r="H453" s="10" t="n">
        <v>1110101</v>
      </c>
      <c r="I453" s="12" t="s">
        <v>35</v>
      </c>
      <c r="J453" s="10" t="n">
        <v>1294262</v>
      </c>
      <c r="L453" s="10" t="n">
        <v>1294262</v>
      </c>
      <c r="M453" s="12" t="s">
        <v>36</v>
      </c>
      <c r="N453" s="12" t="s">
        <v>37</v>
      </c>
      <c r="P453" s="10" t="n">
        <v>104</v>
      </c>
      <c r="Q453" s="12" t="s">
        <v>38</v>
      </c>
      <c r="R453" s="12" t="s">
        <v>43</v>
      </c>
      <c r="S453" s="10" t="n">
        <v>4210316</v>
      </c>
      <c r="T453" s="12" t="s">
        <v>47</v>
      </c>
      <c r="U453" s="13" t="n">
        <v>100</v>
      </c>
      <c r="W453" s="13" t="n">
        <v>100</v>
      </c>
      <c r="X453" s="12" t="s">
        <v>51</v>
      </c>
      <c r="Z453" s="1" t="str">
        <f aca="false">IF($T453="","",IFERROR(INDEX('Resumo Grupos'!$AC$3:$AC$200,MATCH($T453,'Resumo Grupos'!$AB$3:$AB$200,0)),"n/d"))</f>
        <v>Salários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45.75" hidden="false" customHeight="true" outlineLevel="0" collapsed="false">
      <c r="A454" s="10" t="n">
        <v>1</v>
      </c>
      <c r="B454" s="11" t="n">
        <v>46184</v>
      </c>
      <c r="C454" s="11" t="n">
        <v>46184</v>
      </c>
      <c r="D454" s="10" t="n">
        <v>0</v>
      </c>
      <c r="E454" s="12" t="s">
        <v>33</v>
      </c>
      <c r="F454" s="10" t="n">
        <v>17</v>
      </c>
      <c r="G454" s="12" t="s">
        <v>34</v>
      </c>
      <c r="H454" s="10" t="n">
        <v>1110101</v>
      </c>
      <c r="I454" s="12" t="s">
        <v>35</v>
      </c>
      <c r="J454" s="10" t="n">
        <v>1294270</v>
      </c>
      <c r="L454" s="10" t="n">
        <v>1294270</v>
      </c>
      <c r="M454" s="12" t="s">
        <v>36</v>
      </c>
      <c r="N454" s="12" t="s">
        <v>37</v>
      </c>
      <c r="P454" s="10" t="n">
        <v>104</v>
      </c>
      <c r="Q454" s="12" t="s">
        <v>38</v>
      </c>
      <c r="R454" s="12" t="s">
        <v>43</v>
      </c>
      <c r="S454" s="10" t="n">
        <v>4210309</v>
      </c>
      <c r="T454" s="12" t="s">
        <v>49</v>
      </c>
      <c r="U454" s="13" t="n">
        <v>10</v>
      </c>
      <c r="W454" s="13" t="n">
        <v>10</v>
      </c>
      <c r="X454" s="12" t="s">
        <v>51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45.75" hidden="false" customHeight="true" outlineLevel="0" collapsed="false">
      <c r="A455" s="10" t="n">
        <v>1</v>
      </c>
      <c r="B455" s="11" t="n">
        <v>46184</v>
      </c>
      <c r="C455" s="11" t="n">
        <v>46184</v>
      </c>
      <c r="D455" s="10" t="n">
        <v>0</v>
      </c>
      <c r="E455" s="12" t="s">
        <v>33</v>
      </c>
      <c r="F455" s="10" t="n">
        <v>17</v>
      </c>
      <c r="G455" s="12" t="s">
        <v>34</v>
      </c>
      <c r="H455" s="10" t="n">
        <v>1110101</v>
      </c>
      <c r="I455" s="12" t="s">
        <v>35</v>
      </c>
      <c r="J455" s="10" t="n">
        <v>1294278</v>
      </c>
      <c r="L455" s="10" t="n">
        <v>1294278</v>
      </c>
      <c r="M455" s="12" t="s">
        <v>36</v>
      </c>
      <c r="N455" s="12" t="s">
        <v>37</v>
      </c>
      <c r="P455" s="10" t="n">
        <v>104</v>
      </c>
      <c r="Q455" s="12" t="s">
        <v>38</v>
      </c>
      <c r="R455" s="12" t="s">
        <v>43</v>
      </c>
      <c r="S455" s="10" t="n">
        <v>4210316</v>
      </c>
      <c r="T455" s="12" t="s">
        <v>47</v>
      </c>
      <c r="U455" s="13" t="n">
        <v>60</v>
      </c>
      <c r="W455" s="13" t="n">
        <v>60</v>
      </c>
      <c r="X455" s="12" t="s">
        <v>48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27.75" hidden="false" customHeight="true" outlineLevel="0" collapsed="false">
      <c r="A456" s="10" t="n">
        <v>1</v>
      </c>
      <c r="B456" s="11" t="n">
        <v>46184</v>
      </c>
      <c r="C456" s="11" t="n">
        <v>46184</v>
      </c>
      <c r="D456" s="10" t="n">
        <v>0</v>
      </c>
      <c r="E456" s="12" t="s">
        <v>33</v>
      </c>
      <c r="F456" s="10" t="n">
        <v>17</v>
      </c>
      <c r="G456" s="12" t="s">
        <v>34</v>
      </c>
      <c r="H456" s="10" t="n">
        <v>1110101</v>
      </c>
      <c r="I456" s="12" t="s">
        <v>35</v>
      </c>
      <c r="J456" s="10" t="n">
        <v>1294283</v>
      </c>
      <c r="L456" s="10" t="n">
        <v>1294283</v>
      </c>
      <c r="M456" s="12" t="s">
        <v>36</v>
      </c>
      <c r="N456" s="12" t="s">
        <v>37</v>
      </c>
      <c r="P456" s="10" t="n">
        <v>104</v>
      </c>
      <c r="Q456" s="12" t="s">
        <v>38</v>
      </c>
      <c r="R456" s="12" t="s">
        <v>43</v>
      </c>
      <c r="S456" s="10" t="n">
        <v>4210309</v>
      </c>
      <c r="T456" s="12" t="s">
        <v>49</v>
      </c>
      <c r="U456" s="13" t="n">
        <v>10</v>
      </c>
      <c r="W456" s="13" t="n">
        <v>10</v>
      </c>
      <c r="X456" s="12" t="s">
        <v>48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0" t="n">
        <v>1</v>
      </c>
      <c r="B457" s="11" t="n">
        <v>46184</v>
      </c>
      <c r="C457" s="11" t="n">
        <v>46184</v>
      </c>
      <c r="D457" s="10" t="n">
        <v>0</v>
      </c>
      <c r="E457" s="12" t="s">
        <v>33</v>
      </c>
      <c r="F457" s="10" t="n">
        <v>17</v>
      </c>
      <c r="G457" s="12" t="s">
        <v>34</v>
      </c>
      <c r="H457" s="10" t="n">
        <v>1110101</v>
      </c>
      <c r="I457" s="12" t="s">
        <v>35</v>
      </c>
      <c r="J457" s="10" t="n">
        <v>1294287</v>
      </c>
      <c r="L457" s="10" t="n">
        <v>1294287</v>
      </c>
      <c r="M457" s="12" t="s">
        <v>36</v>
      </c>
      <c r="N457" s="12" t="s">
        <v>37</v>
      </c>
      <c r="P457" s="10" t="n">
        <v>104</v>
      </c>
      <c r="Q457" s="12" t="s">
        <v>38</v>
      </c>
      <c r="R457" s="12" t="s">
        <v>43</v>
      </c>
      <c r="S457" s="10" t="n">
        <v>4210314</v>
      </c>
      <c r="T457" s="12" t="s">
        <v>44</v>
      </c>
      <c r="U457" s="13" t="n">
        <v>70</v>
      </c>
      <c r="W457" s="13" t="n">
        <v>70</v>
      </c>
      <c r="X457" s="12" t="s">
        <v>148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46092</v>
      </c>
      <c r="C458" s="11" t="n">
        <v>46184</v>
      </c>
      <c r="D458" s="10" t="n">
        <v>16</v>
      </c>
      <c r="E458" s="12" t="s">
        <v>111</v>
      </c>
      <c r="F458" s="10" t="n">
        <v>34</v>
      </c>
      <c r="G458" s="12" t="s">
        <v>94</v>
      </c>
      <c r="H458" s="10" t="n">
        <v>2110405</v>
      </c>
      <c r="I458" s="12" t="s">
        <v>106</v>
      </c>
      <c r="J458" s="10" t="n">
        <v>784488</v>
      </c>
      <c r="L458" s="10" t="n">
        <v>338625</v>
      </c>
      <c r="M458" s="12" t="s">
        <v>59</v>
      </c>
      <c r="N458" s="12" t="s">
        <v>66</v>
      </c>
      <c r="P458" s="10" t="n">
        <v>101</v>
      </c>
      <c r="Q458" s="12" t="s">
        <v>107</v>
      </c>
      <c r="R458" s="12" t="s">
        <v>112</v>
      </c>
      <c r="S458" s="10" t="n">
        <v>4220199</v>
      </c>
      <c r="T458" s="12" t="s">
        <v>113</v>
      </c>
      <c r="U458" s="13" t="n">
        <v>8000</v>
      </c>
      <c r="W458" s="13" t="n">
        <v>0</v>
      </c>
      <c r="X458" s="12" t="s">
        <v>578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0" t="n">
        <v>1</v>
      </c>
      <c r="B459" s="11" t="n">
        <v>46149</v>
      </c>
      <c r="C459" s="11" t="n">
        <v>46184</v>
      </c>
      <c r="D459" s="10" t="n">
        <v>1637</v>
      </c>
      <c r="E459" s="12" t="s">
        <v>68</v>
      </c>
      <c r="F459" s="10" t="n">
        <v>24</v>
      </c>
      <c r="G459" s="12" t="s">
        <v>57</v>
      </c>
      <c r="H459" s="10" t="n">
        <v>2110101</v>
      </c>
      <c r="I459" s="12" t="s">
        <v>58</v>
      </c>
      <c r="J459" s="10" t="n">
        <v>1060991</v>
      </c>
      <c r="L459" s="10" t="n">
        <v>1872669</v>
      </c>
      <c r="M459" s="12" t="s">
        <v>36</v>
      </c>
      <c r="N459" s="12" t="s">
        <v>60</v>
      </c>
      <c r="P459" s="10" t="n">
        <v>103</v>
      </c>
      <c r="Q459" s="12" t="s">
        <v>61</v>
      </c>
      <c r="R459" s="12" t="s">
        <v>62</v>
      </c>
      <c r="S459" s="10" t="n">
        <v>1130101</v>
      </c>
      <c r="T459" s="12" t="s">
        <v>63</v>
      </c>
      <c r="U459" s="13" t="n">
        <v>611.75</v>
      </c>
      <c r="W459" s="13" t="n">
        <v>0</v>
      </c>
      <c r="X459" s="12" t="s">
        <v>579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1872669</v>
      </c>
    </row>
    <row r="460" customFormat="false" ht="54.75" hidden="false" customHeight="true" outlineLevel="0" collapsed="false">
      <c r="A460" s="10" t="n">
        <v>1</v>
      </c>
      <c r="B460" s="11" t="n">
        <v>46149</v>
      </c>
      <c r="C460" s="11" t="n">
        <v>46184</v>
      </c>
      <c r="D460" s="10" t="n">
        <v>1637</v>
      </c>
      <c r="E460" s="12" t="s">
        <v>68</v>
      </c>
      <c r="F460" s="10" t="n">
        <v>24</v>
      </c>
      <c r="G460" s="12" t="s">
        <v>57</v>
      </c>
      <c r="H460" s="10" t="n">
        <v>2110101</v>
      </c>
      <c r="I460" s="12" t="s">
        <v>58</v>
      </c>
      <c r="J460" s="10" t="n">
        <v>1061289</v>
      </c>
      <c r="L460" s="10" t="n">
        <v>1872668</v>
      </c>
      <c r="M460" s="12" t="s">
        <v>36</v>
      </c>
      <c r="N460" s="12" t="s">
        <v>60</v>
      </c>
      <c r="P460" s="10" t="n">
        <v>103</v>
      </c>
      <c r="Q460" s="12" t="s">
        <v>61</v>
      </c>
      <c r="R460" s="12" t="s">
        <v>62</v>
      </c>
      <c r="S460" s="10" t="n">
        <v>1130101</v>
      </c>
      <c r="T460" s="12" t="s">
        <v>63</v>
      </c>
      <c r="U460" s="13" t="n">
        <v>1271.1</v>
      </c>
      <c r="W460" s="13" t="n">
        <v>0</v>
      </c>
      <c r="X460" s="12" t="s">
        <v>580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1872668</v>
      </c>
    </row>
    <row r="461" customFormat="false" ht="54.75" hidden="false" customHeight="true" outlineLevel="0" collapsed="false">
      <c r="A461" s="10" t="n">
        <v>1</v>
      </c>
      <c r="B461" s="11" t="n">
        <v>46158</v>
      </c>
      <c r="C461" s="11" t="n">
        <v>46184</v>
      </c>
      <c r="D461" s="10" t="n">
        <v>1624</v>
      </c>
      <c r="E461" s="12" t="s">
        <v>282</v>
      </c>
      <c r="F461" s="10" t="n">
        <v>24</v>
      </c>
      <c r="G461" s="12" t="s">
        <v>57</v>
      </c>
      <c r="H461" s="10" t="n">
        <v>2110101</v>
      </c>
      <c r="I461" s="12" t="s">
        <v>58</v>
      </c>
      <c r="J461" s="10" t="n">
        <v>1107368</v>
      </c>
      <c r="L461" s="10" t="n">
        <v>653787</v>
      </c>
      <c r="M461" s="12" t="s">
        <v>59</v>
      </c>
      <c r="N461" s="12" t="s">
        <v>60</v>
      </c>
      <c r="P461" s="10" t="n">
        <v>103</v>
      </c>
      <c r="Q461" s="12" t="s">
        <v>61</v>
      </c>
      <c r="R461" s="12" t="s">
        <v>62</v>
      </c>
      <c r="S461" s="10" t="n">
        <v>1130101</v>
      </c>
      <c r="T461" s="12" t="s">
        <v>63</v>
      </c>
      <c r="U461" s="13" t="n">
        <v>2249.86</v>
      </c>
      <c r="W461" s="13" t="n">
        <v>0</v>
      </c>
      <c r="X461" s="12" t="s">
        <v>581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653787</v>
      </c>
    </row>
    <row r="462" customFormat="false" ht="27.75" hidden="false" customHeight="true" outlineLevel="0" collapsed="false">
      <c r="A462" s="10" t="n">
        <v>1</v>
      </c>
      <c r="B462" s="11" t="n">
        <v>46161</v>
      </c>
      <c r="C462" s="11" t="n">
        <v>46184</v>
      </c>
      <c r="D462" s="10" t="n">
        <v>1745</v>
      </c>
      <c r="E462" s="12" t="s">
        <v>284</v>
      </c>
      <c r="F462" s="10" t="n">
        <v>24</v>
      </c>
      <c r="G462" s="12" t="s">
        <v>57</v>
      </c>
      <c r="H462" s="10" t="n">
        <v>2110101</v>
      </c>
      <c r="I462" s="12" t="s">
        <v>58</v>
      </c>
      <c r="J462" s="10" t="n">
        <v>1122700</v>
      </c>
      <c r="L462" s="10" t="n">
        <v>341630</v>
      </c>
      <c r="M462" s="12" t="s">
        <v>153</v>
      </c>
      <c r="N462" s="12" t="s">
        <v>60</v>
      </c>
      <c r="P462" s="10" t="n">
        <v>103</v>
      </c>
      <c r="Q462" s="12" t="s">
        <v>61</v>
      </c>
      <c r="R462" s="12" t="s">
        <v>62</v>
      </c>
      <c r="S462" s="10" t="n">
        <v>1130101</v>
      </c>
      <c r="T462" s="12" t="s">
        <v>63</v>
      </c>
      <c r="U462" s="13" t="n">
        <v>2468.1</v>
      </c>
      <c r="W462" s="13" t="n">
        <v>0</v>
      </c>
      <c r="X462" s="12" t="s">
        <v>582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341630</v>
      </c>
    </row>
    <row r="463" customFormat="false" ht="45.75" hidden="false" customHeight="true" outlineLevel="0" collapsed="false">
      <c r="A463" s="10" t="n">
        <v>1</v>
      </c>
      <c r="B463" s="11" t="n">
        <v>46163</v>
      </c>
      <c r="C463" s="11" t="n">
        <v>46184</v>
      </c>
      <c r="D463" s="10" t="n">
        <v>1456</v>
      </c>
      <c r="E463" s="12" t="s">
        <v>583</v>
      </c>
      <c r="F463" s="10" t="n">
        <v>24</v>
      </c>
      <c r="G463" s="12" t="s">
        <v>57</v>
      </c>
      <c r="H463" s="10" t="n">
        <v>2110101</v>
      </c>
      <c r="I463" s="12" t="s">
        <v>58</v>
      </c>
      <c r="J463" s="10" t="n">
        <v>1132582</v>
      </c>
      <c r="L463" s="10" t="n">
        <v>66698</v>
      </c>
      <c r="M463" s="12" t="s">
        <v>36</v>
      </c>
      <c r="N463" s="12" t="s">
        <v>60</v>
      </c>
      <c r="P463" s="10" t="n">
        <v>103</v>
      </c>
      <c r="Q463" s="12" t="s">
        <v>61</v>
      </c>
      <c r="R463" s="12" t="s">
        <v>62</v>
      </c>
      <c r="S463" s="10" t="n">
        <v>1130101</v>
      </c>
      <c r="T463" s="12" t="s">
        <v>63</v>
      </c>
      <c r="U463" s="13" t="n">
        <v>1145.26</v>
      </c>
      <c r="W463" s="13" t="n">
        <v>0</v>
      </c>
      <c r="X463" s="12" t="s">
        <v>584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66698</v>
      </c>
    </row>
    <row r="464" customFormat="false" ht="36.75" hidden="false" customHeight="true" outlineLevel="0" collapsed="false">
      <c r="A464" s="10" t="n">
        <v>1</v>
      </c>
      <c r="B464" s="11" t="n">
        <v>46164</v>
      </c>
      <c r="C464" s="11" t="n">
        <v>46184</v>
      </c>
      <c r="D464" s="10" t="n">
        <v>1740</v>
      </c>
      <c r="E464" s="12" t="s">
        <v>296</v>
      </c>
      <c r="F464" s="10" t="n">
        <v>24</v>
      </c>
      <c r="G464" s="12" t="s">
        <v>57</v>
      </c>
      <c r="H464" s="10" t="n">
        <v>2110101</v>
      </c>
      <c r="I464" s="12" t="s">
        <v>58</v>
      </c>
      <c r="J464" s="10" t="n">
        <v>1137427</v>
      </c>
      <c r="L464" s="10" t="n">
        <v>1228856</v>
      </c>
      <c r="M464" s="12" t="s">
        <v>36</v>
      </c>
      <c r="N464" s="12" t="s">
        <v>60</v>
      </c>
      <c r="P464" s="10" t="n">
        <v>103</v>
      </c>
      <c r="Q464" s="12" t="s">
        <v>61</v>
      </c>
      <c r="R464" s="12" t="s">
        <v>62</v>
      </c>
      <c r="S464" s="10" t="n">
        <v>1130101</v>
      </c>
      <c r="T464" s="12" t="s">
        <v>63</v>
      </c>
      <c r="U464" s="13" t="n">
        <v>999.03</v>
      </c>
      <c r="W464" s="13" t="n">
        <v>0</v>
      </c>
      <c r="X464" s="12" t="s">
        <v>585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1228856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46184</v>
      </c>
      <c r="D465" s="10" t="n">
        <v>515</v>
      </c>
      <c r="E465" s="12" t="s">
        <v>124</v>
      </c>
      <c r="F465" s="10" t="n">
        <v>34</v>
      </c>
      <c r="G465" s="12" t="s">
        <v>94</v>
      </c>
      <c r="H465" s="10" t="n">
        <v>2110405</v>
      </c>
      <c r="I465" s="12" t="s">
        <v>106</v>
      </c>
      <c r="J465" s="10" t="n">
        <v>1137849</v>
      </c>
      <c r="L465" s="10" t="n">
        <v>474941</v>
      </c>
      <c r="M465" s="12" t="s">
        <v>36</v>
      </c>
      <c r="N465" s="12" t="s">
        <v>66</v>
      </c>
      <c r="P465" s="10" t="n">
        <v>101</v>
      </c>
      <c r="Q465" s="12" t="s">
        <v>107</v>
      </c>
      <c r="R465" s="12" t="s">
        <v>190</v>
      </c>
      <c r="S465" s="10" t="n">
        <v>2110901</v>
      </c>
      <c r="T465" s="12" t="s">
        <v>191</v>
      </c>
      <c r="U465" s="13" t="n">
        <v>15770.14</v>
      </c>
      <c r="W465" s="13" t="n">
        <v>0</v>
      </c>
      <c r="X465" s="12" t="s">
        <v>586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36.75" hidden="false" customHeight="true" outlineLevel="0" collapsed="false">
      <c r="A466" s="10" t="n">
        <v>1</v>
      </c>
      <c r="B466" s="11" t="n">
        <v>46167</v>
      </c>
      <c r="C466" s="11" t="n">
        <v>46184</v>
      </c>
      <c r="D466" s="10" t="n">
        <v>1804</v>
      </c>
      <c r="E466" s="12" t="s">
        <v>587</v>
      </c>
      <c r="F466" s="10" t="n">
        <v>24</v>
      </c>
      <c r="G466" s="12" t="s">
        <v>57</v>
      </c>
      <c r="H466" s="10" t="n">
        <v>2110101</v>
      </c>
      <c r="I466" s="12" t="s">
        <v>58</v>
      </c>
      <c r="J466" s="10" t="n">
        <v>1150946</v>
      </c>
      <c r="L466" s="10" t="n">
        <v>24963</v>
      </c>
      <c r="M466" s="12" t="s">
        <v>36</v>
      </c>
      <c r="N466" s="12" t="s">
        <v>60</v>
      </c>
      <c r="P466" s="10" t="n">
        <v>103</v>
      </c>
      <c r="Q466" s="12" t="s">
        <v>61</v>
      </c>
      <c r="R466" s="12" t="s">
        <v>62</v>
      </c>
      <c r="S466" s="10" t="n">
        <v>1130101</v>
      </c>
      <c r="T466" s="12" t="s">
        <v>63</v>
      </c>
      <c r="U466" s="13" t="n">
        <v>828</v>
      </c>
      <c r="W466" s="13" t="n">
        <v>0</v>
      </c>
      <c r="X466" s="12" t="s">
        <v>588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24963</v>
      </c>
    </row>
    <row r="467" customFormat="false" ht="36.75" hidden="false" customHeight="true" outlineLevel="0" collapsed="false">
      <c r="A467" s="10" t="n">
        <v>1</v>
      </c>
      <c r="B467" s="11" t="n">
        <v>46168</v>
      </c>
      <c r="C467" s="11" t="n">
        <v>46184</v>
      </c>
      <c r="D467" s="10" t="n">
        <v>10020</v>
      </c>
      <c r="E467" s="12" t="s">
        <v>298</v>
      </c>
      <c r="F467" s="10" t="n">
        <v>24</v>
      </c>
      <c r="G467" s="12" t="s">
        <v>57</v>
      </c>
      <c r="H467" s="10" t="n">
        <v>2110101</v>
      </c>
      <c r="I467" s="12" t="s">
        <v>58</v>
      </c>
      <c r="J467" s="10" t="n">
        <v>1156884</v>
      </c>
      <c r="L467" s="10" t="n">
        <v>573</v>
      </c>
      <c r="M467" s="12" t="s">
        <v>153</v>
      </c>
      <c r="N467" s="12" t="s">
        <v>60</v>
      </c>
      <c r="P467" s="10" t="n">
        <v>103</v>
      </c>
      <c r="Q467" s="12" t="s">
        <v>61</v>
      </c>
      <c r="R467" s="12" t="s">
        <v>62</v>
      </c>
      <c r="S467" s="10" t="n">
        <v>1130101</v>
      </c>
      <c r="T467" s="12" t="s">
        <v>63</v>
      </c>
      <c r="U467" s="13" t="n">
        <v>503.26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nao encontrado</v>
      </c>
      <c r="AC467" s="1" t="n">
        <v>573</v>
      </c>
    </row>
    <row r="468" customFormat="false" ht="36.75" hidden="false" customHeight="true" outlineLevel="0" collapsed="false">
      <c r="A468" s="10" t="n">
        <v>1</v>
      </c>
      <c r="B468" s="11" t="n">
        <v>46168</v>
      </c>
      <c r="C468" s="11" t="n">
        <v>46184</v>
      </c>
      <c r="D468" s="10" t="n">
        <v>1616</v>
      </c>
      <c r="E468" s="12" t="s">
        <v>590</v>
      </c>
      <c r="F468" s="10" t="n">
        <v>24</v>
      </c>
      <c r="G468" s="12" t="s">
        <v>57</v>
      </c>
      <c r="H468" s="10" t="n">
        <v>2110101</v>
      </c>
      <c r="I468" s="12" t="s">
        <v>58</v>
      </c>
      <c r="J468" s="10" t="n">
        <v>1157756</v>
      </c>
      <c r="L468" s="10" t="n">
        <v>642821</v>
      </c>
      <c r="M468" s="12" t="s">
        <v>36</v>
      </c>
      <c r="N468" s="12" t="s">
        <v>60</v>
      </c>
      <c r="P468" s="10" t="n">
        <v>103</v>
      </c>
      <c r="Q468" s="12" t="s">
        <v>61</v>
      </c>
      <c r="R468" s="12" t="s">
        <v>62</v>
      </c>
      <c r="S468" s="10" t="n">
        <v>1130101</v>
      </c>
      <c r="T468" s="12" t="s">
        <v>63</v>
      </c>
      <c r="U468" s="13" t="n">
        <v>1890.86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642821</v>
      </c>
    </row>
    <row r="469" customFormat="false" ht="36.75" hidden="false" customHeight="true" outlineLevel="0" collapsed="false">
      <c r="A469" s="10" t="n">
        <v>1</v>
      </c>
      <c r="B469" s="11" t="n">
        <v>46170</v>
      </c>
      <c r="C469" s="11" t="n">
        <v>46184</v>
      </c>
      <c r="D469" s="10" t="n">
        <v>630</v>
      </c>
      <c r="E469" s="12" t="s">
        <v>592</v>
      </c>
      <c r="F469" s="10" t="n">
        <v>24</v>
      </c>
      <c r="G469" s="12" t="s">
        <v>57</v>
      </c>
      <c r="H469" s="10" t="n">
        <v>2110405</v>
      </c>
      <c r="I469" s="12" t="s">
        <v>106</v>
      </c>
      <c r="J469" s="10" t="n">
        <v>1166326</v>
      </c>
      <c r="L469" s="10" t="n">
        <v>486339</v>
      </c>
      <c r="M469" s="12" t="s">
        <v>36</v>
      </c>
      <c r="N469" s="12" t="s">
        <v>66</v>
      </c>
      <c r="P469" s="10" t="n">
        <v>101</v>
      </c>
      <c r="Q469" s="12" t="s">
        <v>107</v>
      </c>
      <c r="R469" s="12" t="s">
        <v>43</v>
      </c>
      <c r="S469" s="10" t="n">
        <v>4210311</v>
      </c>
      <c r="T469" s="12" t="s">
        <v>339</v>
      </c>
      <c r="U469" s="13" t="n">
        <v>126.03</v>
      </c>
      <c r="W469" s="13" t="n">
        <v>0</v>
      </c>
      <c r="X469" s="12" t="s">
        <v>593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1</v>
      </c>
      <c r="B470" s="11" t="n">
        <v>46171</v>
      </c>
      <c r="C470" s="11" t="n">
        <v>46184</v>
      </c>
      <c r="D470" s="10" t="n">
        <v>1611</v>
      </c>
      <c r="E470" s="12" t="s">
        <v>238</v>
      </c>
      <c r="F470" s="10" t="n">
        <v>24</v>
      </c>
      <c r="G470" s="12" t="s">
        <v>57</v>
      </c>
      <c r="H470" s="10" t="n">
        <v>2110101</v>
      </c>
      <c r="I470" s="12" t="s">
        <v>58</v>
      </c>
      <c r="J470" s="10" t="n">
        <v>1171433</v>
      </c>
      <c r="L470" s="10" t="n">
        <v>488192</v>
      </c>
      <c r="M470" s="12" t="s">
        <v>59</v>
      </c>
      <c r="N470" s="12" t="s">
        <v>66</v>
      </c>
      <c r="P470" s="10" t="n">
        <v>103</v>
      </c>
      <c r="Q470" s="12" t="s">
        <v>61</v>
      </c>
      <c r="R470" s="12" t="s">
        <v>62</v>
      </c>
      <c r="S470" s="10" t="n">
        <v>1130101</v>
      </c>
      <c r="T470" s="12" t="s">
        <v>63</v>
      </c>
      <c r="U470" s="13" t="n">
        <v>4056.85</v>
      </c>
      <c r="W470" s="13" t="n">
        <v>0</v>
      </c>
      <c r="X470" s="12" t="s">
        <v>594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46172</v>
      </c>
      <c r="C471" s="11" t="n">
        <v>46184</v>
      </c>
      <c r="D471" s="10" t="n">
        <v>1705</v>
      </c>
      <c r="E471" s="12" t="s">
        <v>173</v>
      </c>
      <c r="F471" s="10" t="n">
        <v>24</v>
      </c>
      <c r="G471" s="12" t="s">
        <v>57</v>
      </c>
      <c r="H471" s="10" t="n">
        <v>2110101</v>
      </c>
      <c r="I471" s="12" t="s">
        <v>58</v>
      </c>
      <c r="J471" s="10" t="n">
        <v>1176788</v>
      </c>
      <c r="L471" s="10" t="n">
        <v>1850202</v>
      </c>
      <c r="M471" s="12" t="s">
        <v>36</v>
      </c>
      <c r="N471" s="12" t="s">
        <v>60</v>
      </c>
      <c r="P471" s="10" t="n">
        <v>103</v>
      </c>
      <c r="Q471" s="12" t="s">
        <v>61</v>
      </c>
      <c r="R471" s="12" t="s">
        <v>62</v>
      </c>
      <c r="S471" s="10" t="n">
        <v>1130101</v>
      </c>
      <c r="T471" s="12" t="s">
        <v>63</v>
      </c>
      <c r="U471" s="13" t="n">
        <v>260.61</v>
      </c>
      <c r="W471" s="13" t="n">
        <v>0</v>
      </c>
      <c r="X471" s="12" t="s">
        <v>595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1850202</v>
      </c>
    </row>
    <row r="472" customFormat="false" ht="36.75" hidden="false" customHeight="true" outlineLevel="0" collapsed="false">
      <c r="A472" s="10" t="n">
        <v>1</v>
      </c>
      <c r="B472" s="11" t="n">
        <v>46172</v>
      </c>
      <c r="C472" s="11" t="n">
        <v>46184</v>
      </c>
      <c r="D472" s="10" t="n">
        <v>1705</v>
      </c>
      <c r="E472" s="12" t="s">
        <v>173</v>
      </c>
      <c r="F472" s="10" t="n">
        <v>24</v>
      </c>
      <c r="G472" s="12" t="s">
        <v>57</v>
      </c>
      <c r="H472" s="10" t="n">
        <v>2110101</v>
      </c>
      <c r="I472" s="12" t="s">
        <v>58</v>
      </c>
      <c r="J472" s="10" t="n">
        <v>1176805</v>
      </c>
      <c r="L472" s="10" t="n">
        <v>1850205</v>
      </c>
      <c r="M472" s="12" t="s">
        <v>36</v>
      </c>
      <c r="N472" s="12" t="s">
        <v>60</v>
      </c>
      <c r="P472" s="10" t="n">
        <v>103</v>
      </c>
      <c r="Q472" s="12" t="s">
        <v>61</v>
      </c>
      <c r="R472" s="12" t="s">
        <v>62</v>
      </c>
      <c r="S472" s="10" t="n">
        <v>1130101</v>
      </c>
      <c r="T472" s="12" t="s">
        <v>63</v>
      </c>
      <c r="U472" s="13" t="n">
        <v>3191.93</v>
      </c>
      <c r="W472" s="13" t="n">
        <v>0</v>
      </c>
      <c r="X472" s="12" t="s">
        <v>596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1850205</v>
      </c>
    </row>
    <row r="473" customFormat="false" ht="36.75" hidden="false" customHeight="true" outlineLevel="0" collapsed="false">
      <c r="A473" s="10" t="n">
        <v>1</v>
      </c>
      <c r="B473" s="11" t="n">
        <v>46172</v>
      </c>
      <c r="C473" s="11" t="n">
        <v>46184</v>
      </c>
      <c r="D473" s="10" t="n">
        <v>1705</v>
      </c>
      <c r="E473" s="12" t="s">
        <v>173</v>
      </c>
      <c r="F473" s="10" t="n">
        <v>24</v>
      </c>
      <c r="G473" s="12" t="s">
        <v>57</v>
      </c>
      <c r="H473" s="10" t="n">
        <v>2110101</v>
      </c>
      <c r="I473" s="12" t="s">
        <v>58</v>
      </c>
      <c r="J473" s="10" t="n">
        <v>1176839</v>
      </c>
      <c r="L473" s="10" t="n">
        <v>1137626</v>
      </c>
      <c r="M473" s="12" t="s">
        <v>36</v>
      </c>
      <c r="N473" s="12" t="s">
        <v>60</v>
      </c>
      <c r="P473" s="10" t="n">
        <v>103</v>
      </c>
      <c r="Q473" s="12" t="s">
        <v>61</v>
      </c>
      <c r="R473" s="12" t="s">
        <v>62</v>
      </c>
      <c r="S473" s="10" t="n">
        <v>1130101</v>
      </c>
      <c r="T473" s="12" t="s">
        <v>63</v>
      </c>
      <c r="U473" s="13" t="n">
        <v>1885.18</v>
      </c>
      <c r="W473" s="13" t="n">
        <v>0</v>
      </c>
      <c r="X473" s="12" t="s">
        <v>597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1137626</v>
      </c>
    </row>
    <row r="474" customFormat="false" ht="36.75" hidden="false" customHeight="true" outlineLevel="0" collapsed="false">
      <c r="A474" s="10" t="n">
        <v>1</v>
      </c>
      <c r="B474" s="11" t="n">
        <v>46175</v>
      </c>
      <c r="C474" s="11" t="n">
        <v>46184</v>
      </c>
      <c r="D474" s="10" t="n">
        <v>1723</v>
      </c>
      <c r="E474" s="12" t="s">
        <v>302</v>
      </c>
      <c r="F474" s="10" t="n">
        <v>24</v>
      </c>
      <c r="G474" s="12" t="s">
        <v>57</v>
      </c>
      <c r="H474" s="10" t="n">
        <v>2110101</v>
      </c>
      <c r="I474" s="12" t="s">
        <v>58</v>
      </c>
      <c r="J474" s="10" t="n">
        <v>1191245</v>
      </c>
      <c r="L474" s="10" t="n">
        <v>170852</v>
      </c>
      <c r="M474" s="12" t="s">
        <v>36</v>
      </c>
      <c r="N474" s="12" t="s">
        <v>60</v>
      </c>
      <c r="P474" s="10" t="n">
        <v>103</v>
      </c>
      <c r="Q474" s="12" t="s">
        <v>61</v>
      </c>
      <c r="R474" s="12" t="s">
        <v>62</v>
      </c>
      <c r="S474" s="10" t="n">
        <v>1130101</v>
      </c>
      <c r="T474" s="12" t="s">
        <v>63</v>
      </c>
      <c r="U474" s="13" t="n">
        <v>2569.25</v>
      </c>
      <c r="W474" s="13" t="n">
        <v>0</v>
      </c>
      <c r="X474" s="12" t="s">
        <v>598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0" t="n">
        <v>1</v>
      </c>
      <c r="B475" s="11" t="n">
        <v>46179</v>
      </c>
      <c r="C475" s="11" t="n">
        <v>46184</v>
      </c>
      <c r="D475" s="10" t="n">
        <v>1899</v>
      </c>
      <c r="E475" s="12" t="s">
        <v>97</v>
      </c>
      <c r="F475" s="10" t="n">
        <v>24</v>
      </c>
      <c r="G475" s="12" t="s">
        <v>57</v>
      </c>
      <c r="H475" s="10" t="n">
        <v>2110101</v>
      </c>
      <c r="I475" s="12" t="s">
        <v>58</v>
      </c>
      <c r="J475" s="10" t="n">
        <v>1210926</v>
      </c>
      <c r="L475" s="10" t="n">
        <v>653</v>
      </c>
      <c r="M475" s="12" t="s">
        <v>36</v>
      </c>
      <c r="N475" s="12" t="s">
        <v>60</v>
      </c>
      <c r="P475" s="10" t="n">
        <v>103</v>
      </c>
      <c r="Q475" s="12" t="s">
        <v>61</v>
      </c>
      <c r="R475" s="12" t="s">
        <v>62</v>
      </c>
      <c r="S475" s="10" t="n">
        <v>1130101</v>
      </c>
      <c r="T475" s="12" t="s">
        <v>63</v>
      </c>
      <c r="U475" s="13" t="n">
        <v>684.35</v>
      </c>
      <c r="W475" s="13" t="n">
        <v>0</v>
      </c>
      <c r="X475" s="12" t="s">
        <v>599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PAO FORMA REAL MADRI</v>
      </c>
      <c r="AC475" s="1" t="n">
        <v>653</v>
      </c>
    </row>
    <row r="476" customFormat="false" ht="36.75" hidden="false" customHeight="true" outlineLevel="0" collapsed="false">
      <c r="A476" s="10" t="n">
        <v>1</v>
      </c>
      <c r="B476" s="11" t="n">
        <v>46181</v>
      </c>
      <c r="C476" s="11" t="n">
        <v>46184</v>
      </c>
      <c r="D476" s="10" t="n">
        <v>1899</v>
      </c>
      <c r="E476" s="12" t="s">
        <v>97</v>
      </c>
      <c r="F476" s="10" t="n">
        <v>24</v>
      </c>
      <c r="G476" s="12" t="s">
        <v>57</v>
      </c>
      <c r="H476" s="10" t="n">
        <v>2110101</v>
      </c>
      <c r="I476" s="12" t="s">
        <v>58</v>
      </c>
      <c r="J476" s="10" t="n">
        <v>1223438</v>
      </c>
      <c r="L476" s="10" t="n">
        <v>657</v>
      </c>
      <c r="M476" s="12" t="s">
        <v>36</v>
      </c>
      <c r="N476" s="12" t="s">
        <v>60</v>
      </c>
      <c r="P476" s="10" t="n">
        <v>103</v>
      </c>
      <c r="Q476" s="12" t="s">
        <v>61</v>
      </c>
      <c r="R476" s="12" t="s">
        <v>62</v>
      </c>
      <c r="S476" s="10" t="n">
        <v>1130101</v>
      </c>
      <c r="T476" s="12" t="s">
        <v>63</v>
      </c>
      <c r="U476" s="13" t="n">
        <v>840</v>
      </c>
      <c r="W476" s="13" t="n">
        <v>0</v>
      </c>
      <c r="X476" s="12" t="s">
        <v>600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PAO CASEIRO AMANT</v>
      </c>
      <c r="AC476" s="1" t="n">
        <v>657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46184</v>
      </c>
      <c r="D477" s="10" t="n">
        <v>642</v>
      </c>
      <c r="E477" s="12" t="s">
        <v>186</v>
      </c>
      <c r="F477" s="10" t="n">
        <v>24</v>
      </c>
      <c r="G477" s="12" t="s">
        <v>57</v>
      </c>
      <c r="H477" s="10" t="n">
        <v>2110101</v>
      </c>
      <c r="I477" s="12" t="s">
        <v>58</v>
      </c>
      <c r="J477" s="10" t="n">
        <v>1226930</v>
      </c>
      <c r="L477" s="10" t="n">
        <v>492</v>
      </c>
      <c r="M477" s="12" t="s">
        <v>36</v>
      </c>
      <c r="N477" s="12" t="s">
        <v>60</v>
      </c>
      <c r="P477" s="10" t="n">
        <v>103</v>
      </c>
      <c r="Q477" s="12" t="s">
        <v>61</v>
      </c>
      <c r="R477" s="12" t="s">
        <v>62</v>
      </c>
      <c r="S477" s="10" t="n">
        <v>1130101</v>
      </c>
      <c r="T477" s="12" t="s">
        <v>63</v>
      </c>
      <c r="U477" s="13" t="n">
        <v>828</v>
      </c>
      <c r="W477" s="13" t="n">
        <v>0</v>
      </c>
      <c r="X477" s="12" t="s">
        <v>601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BLOOM 600G</v>
      </c>
      <c r="AC477" s="1" t="n">
        <v>492</v>
      </c>
    </row>
    <row r="478" customFormat="false" ht="45.75" hidden="false" customHeight="true" outlineLevel="0" collapsed="false">
      <c r="A478" s="10" t="n">
        <v>1</v>
      </c>
      <c r="B478" s="11" t="n">
        <v>46185</v>
      </c>
      <c r="C478" s="11" t="n">
        <v>46185</v>
      </c>
      <c r="D478" s="10" t="n">
        <v>0</v>
      </c>
      <c r="E478" s="12" t="s">
        <v>33</v>
      </c>
      <c r="F478" s="10" t="n">
        <v>17</v>
      </c>
      <c r="G478" s="12" t="s">
        <v>34</v>
      </c>
      <c r="H478" s="10" t="n">
        <v>1110101</v>
      </c>
      <c r="I478" s="12" t="s">
        <v>35</v>
      </c>
      <c r="J478" s="10" t="n">
        <v>1261910</v>
      </c>
      <c r="L478" s="10" t="n">
        <v>1261910</v>
      </c>
      <c r="M478" s="12" t="s">
        <v>36</v>
      </c>
      <c r="N478" s="12" t="s">
        <v>37</v>
      </c>
      <c r="P478" s="10" t="n">
        <v>104</v>
      </c>
      <c r="Q478" s="12" t="s">
        <v>38</v>
      </c>
      <c r="R478" s="12" t="s">
        <v>149</v>
      </c>
      <c r="S478" s="10" t="n">
        <v>1120601</v>
      </c>
      <c r="T478" s="12" t="s">
        <v>150</v>
      </c>
      <c r="U478" s="13" t="n">
        <v>180</v>
      </c>
      <c r="W478" s="13" t="n">
        <v>180</v>
      </c>
      <c r="X478" s="12" t="s">
        <v>602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BRIGADEIRO CASEIRO</v>
      </c>
      <c r="AC478" s="1" t="n">
        <v>401</v>
      </c>
    </row>
    <row r="479" customFormat="false" ht="45.75" hidden="false" customHeight="true" outlineLevel="0" collapsed="false">
      <c r="A479" s="10" t="n">
        <v>1</v>
      </c>
      <c r="B479" s="11" t="n">
        <v>46185</v>
      </c>
      <c r="C479" s="11" t="n">
        <v>46185</v>
      </c>
      <c r="D479" s="10" t="n">
        <v>0</v>
      </c>
      <c r="E479" s="12" t="s">
        <v>33</v>
      </c>
      <c r="F479" s="10" t="n">
        <v>17</v>
      </c>
      <c r="G479" s="12" t="s">
        <v>34</v>
      </c>
      <c r="H479" s="10" t="n">
        <v>1110101</v>
      </c>
      <c r="I479" s="12" t="s">
        <v>35</v>
      </c>
      <c r="J479" s="10" t="n">
        <v>1294302</v>
      </c>
      <c r="L479" s="10" t="n">
        <v>1294302</v>
      </c>
      <c r="M479" s="12" t="s">
        <v>36</v>
      </c>
      <c r="N479" s="12" t="s">
        <v>37</v>
      </c>
      <c r="P479" s="10" t="n">
        <v>104</v>
      </c>
      <c r="Q479" s="12" t="s">
        <v>38</v>
      </c>
      <c r="R479" s="12" t="s">
        <v>43</v>
      </c>
      <c r="S479" s="10" t="n">
        <v>4210314</v>
      </c>
      <c r="T479" s="12" t="s">
        <v>44</v>
      </c>
      <c r="U479" s="13" t="n">
        <v>100</v>
      </c>
      <c r="W479" s="13" t="n">
        <v>100</v>
      </c>
      <c r="X479" s="12" t="s">
        <v>53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1</v>
      </c>
      <c r="B480" s="11" t="n">
        <v>46185</v>
      </c>
      <c r="C480" s="11" t="n">
        <v>46185</v>
      </c>
      <c r="D480" s="10" t="n">
        <v>0</v>
      </c>
      <c r="E480" s="12" t="s">
        <v>33</v>
      </c>
      <c r="F480" s="10" t="n">
        <v>17</v>
      </c>
      <c r="G480" s="12" t="s">
        <v>34</v>
      </c>
      <c r="H480" s="10" t="n">
        <v>1110101</v>
      </c>
      <c r="I480" s="12" t="s">
        <v>35</v>
      </c>
      <c r="J480" s="10" t="n">
        <v>1294700</v>
      </c>
      <c r="L480" s="10" t="n">
        <v>1294700</v>
      </c>
      <c r="M480" s="12" t="s">
        <v>36</v>
      </c>
      <c r="N480" s="12" t="s">
        <v>37</v>
      </c>
      <c r="P480" s="10" t="n">
        <v>104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441</v>
      </c>
      <c r="W480" s="13" t="n">
        <v>441</v>
      </c>
      <c r="X480" s="12" t="s">
        <v>603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46185</v>
      </c>
      <c r="C481" s="11" t="n">
        <v>46185</v>
      </c>
      <c r="D481" s="10" t="n">
        <v>0</v>
      </c>
      <c r="E481" s="12" t="s">
        <v>33</v>
      </c>
      <c r="F481" s="10" t="n">
        <v>17</v>
      </c>
      <c r="G481" s="12" t="s">
        <v>34</v>
      </c>
      <c r="H481" s="10" t="n">
        <v>1110101</v>
      </c>
      <c r="I481" s="12" t="s">
        <v>35</v>
      </c>
      <c r="J481" s="10" t="n">
        <v>1294738</v>
      </c>
      <c r="L481" s="10" t="n">
        <v>1294738</v>
      </c>
      <c r="M481" s="12" t="s">
        <v>36</v>
      </c>
      <c r="N481" s="12" t="s">
        <v>37</v>
      </c>
      <c r="P481" s="10" t="n">
        <v>104</v>
      </c>
      <c r="Q481" s="12" t="s">
        <v>38</v>
      </c>
      <c r="R481" s="12" t="s">
        <v>43</v>
      </c>
      <c r="S481" s="10" t="n">
        <v>4210316</v>
      </c>
      <c r="T481" s="12" t="s">
        <v>47</v>
      </c>
      <c r="U481" s="13" t="n">
        <v>100</v>
      </c>
      <c r="W481" s="13" t="n">
        <v>100</v>
      </c>
      <c r="X481" s="12" t="s">
        <v>51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46185</v>
      </c>
      <c r="C482" s="11" t="n">
        <v>46185</v>
      </c>
      <c r="D482" s="10" t="n">
        <v>0</v>
      </c>
      <c r="E482" s="12" t="s">
        <v>33</v>
      </c>
      <c r="F482" s="10" t="n">
        <v>17</v>
      </c>
      <c r="G482" s="12" t="s">
        <v>34</v>
      </c>
      <c r="H482" s="10" t="n">
        <v>1110101</v>
      </c>
      <c r="I482" s="12" t="s">
        <v>35</v>
      </c>
      <c r="J482" s="10" t="n">
        <v>1294741</v>
      </c>
      <c r="L482" s="10" t="n">
        <v>1294741</v>
      </c>
      <c r="M482" s="12" t="s">
        <v>36</v>
      </c>
      <c r="N482" s="12" t="s">
        <v>37</v>
      </c>
      <c r="P482" s="10" t="n">
        <v>104</v>
      </c>
      <c r="Q482" s="12" t="s">
        <v>38</v>
      </c>
      <c r="R482" s="12" t="s">
        <v>43</v>
      </c>
      <c r="S482" s="10" t="n">
        <v>4210309</v>
      </c>
      <c r="T482" s="12" t="s">
        <v>49</v>
      </c>
      <c r="U482" s="13" t="n">
        <v>10</v>
      </c>
      <c r="W482" s="13" t="n">
        <v>10</v>
      </c>
      <c r="X482" s="12" t="s">
        <v>51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46185</v>
      </c>
      <c r="C483" s="11" t="n">
        <v>46185</v>
      </c>
      <c r="D483" s="10" t="n">
        <v>0</v>
      </c>
      <c r="E483" s="12" t="s">
        <v>33</v>
      </c>
      <c r="F483" s="10" t="n">
        <v>17</v>
      </c>
      <c r="G483" s="12" t="s">
        <v>34</v>
      </c>
      <c r="H483" s="10" t="n">
        <v>1110101</v>
      </c>
      <c r="I483" s="12" t="s">
        <v>35</v>
      </c>
      <c r="J483" s="10" t="n">
        <v>1294761</v>
      </c>
      <c r="L483" s="10" t="n">
        <v>1294761</v>
      </c>
      <c r="M483" s="12" t="s">
        <v>36</v>
      </c>
      <c r="N483" s="12" t="s">
        <v>37</v>
      </c>
      <c r="P483" s="10" t="n">
        <v>104</v>
      </c>
      <c r="Q483" s="12" t="s">
        <v>38</v>
      </c>
      <c r="R483" s="12" t="s">
        <v>43</v>
      </c>
      <c r="S483" s="10" t="n">
        <v>4210316</v>
      </c>
      <c r="T483" s="12" t="s">
        <v>47</v>
      </c>
      <c r="U483" s="13" t="n">
        <v>70</v>
      </c>
      <c r="W483" s="13" t="n">
        <v>70</v>
      </c>
      <c r="X483" s="12" t="s">
        <v>50</v>
      </c>
      <c r="Z483" s="1" t="str">
        <f aca="false">IF($T483="","",IFERROR(INDEX('Resumo Grupos'!$AC$3:$AC$200,MATCH($T483,'Resumo Grupos'!$AB$3:$AB$200,0)),"n/d"))</f>
        <v>Salários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45.75" hidden="false" customHeight="true" outlineLevel="0" collapsed="false">
      <c r="A484" s="10" t="n">
        <v>1</v>
      </c>
      <c r="B484" s="11" t="n">
        <v>46185</v>
      </c>
      <c r="C484" s="11" t="n">
        <v>46185</v>
      </c>
      <c r="D484" s="10" t="n">
        <v>0</v>
      </c>
      <c r="E484" s="12" t="s">
        <v>33</v>
      </c>
      <c r="F484" s="10" t="n">
        <v>17</v>
      </c>
      <c r="G484" s="12" t="s">
        <v>34</v>
      </c>
      <c r="H484" s="10" t="n">
        <v>1110101</v>
      </c>
      <c r="I484" s="12" t="s">
        <v>35</v>
      </c>
      <c r="J484" s="10" t="n">
        <v>1294763</v>
      </c>
      <c r="L484" s="10" t="n">
        <v>1294763</v>
      </c>
      <c r="M484" s="12" t="s">
        <v>36</v>
      </c>
      <c r="N484" s="12" t="s">
        <v>37</v>
      </c>
      <c r="P484" s="10" t="n">
        <v>104</v>
      </c>
      <c r="Q484" s="12" t="s">
        <v>38</v>
      </c>
      <c r="R484" s="12" t="s">
        <v>43</v>
      </c>
      <c r="S484" s="10" t="n">
        <v>4210309</v>
      </c>
      <c r="T484" s="12" t="s">
        <v>49</v>
      </c>
      <c r="U484" s="13" t="n">
        <v>10</v>
      </c>
      <c r="W484" s="13" t="n">
        <v>10</v>
      </c>
      <c r="X484" s="12" t="s">
        <v>50</v>
      </c>
      <c r="Z484" s="1" t="str">
        <f aca="false">IF($T484="","",IFERROR(INDEX('Resumo Grupos'!$AC$3:$AC$200,MATCH($T484,'Resumo Grupos'!$AB$3:$AB$200,0)),"n/d"))</f>
        <v>Salários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0" t="n">
        <v>1</v>
      </c>
      <c r="B485" s="11" t="n">
        <v>46185</v>
      </c>
      <c r="C485" s="11" t="n">
        <v>46185</v>
      </c>
      <c r="D485" s="10" t="n">
        <v>0</v>
      </c>
      <c r="E485" s="12" t="s">
        <v>33</v>
      </c>
      <c r="F485" s="10" t="n">
        <v>17</v>
      </c>
      <c r="G485" s="12" t="s">
        <v>34</v>
      </c>
      <c r="H485" s="10" t="n">
        <v>1110101</v>
      </c>
      <c r="I485" s="12" t="s">
        <v>35</v>
      </c>
      <c r="J485" s="10" t="n">
        <v>1294771</v>
      </c>
      <c r="L485" s="10" t="n">
        <v>1294771</v>
      </c>
      <c r="M485" s="12" t="s">
        <v>36</v>
      </c>
      <c r="N485" s="12" t="s">
        <v>37</v>
      </c>
      <c r="P485" s="10" t="n">
        <v>104</v>
      </c>
      <c r="Q485" s="12" t="s">
        <v>38</v>
      </c>
      <c r="R485" s="12" t="s">
        <v>43</v>
      </c>
      <c r="S485" s="10" t="n">
        <v>4210314</v>
      </c>
      <c r="T485" s="12" t="s">
        <v>44</v>
      </c>
      <c r="U485" s="13" t="n">
        <v>70</v>
      </c>
      <c r="W485" s="13" t="n">
        <v>70</v>
      </c>
      <c r="X485" s="12" t="s">
        <v>45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46185</v>
      </c>
      <c r="C486" s="11" t="n">
        <v>46185</v>
      </c>
      <c r="D486" s="10" t="n">
        <v>0</v>
      </c>
      <c r="E486" s="12" t="s">
        <v>33</v>
      </c>
      <c r="F486" s="10" t="n">
        <v>17</v>
      </c>
      <c r="G486" s="12" t="s">
        <v>34</v>
      </c>
      <c r="H486" s="10" t="n">
        <v>1110101</v>
      </c>
      <c r="I486" s="12" t="s">
        <v>35</v>
      </c>
      <c r="J486" s="10" t="n">
        <v>1294788</v>
      </c>
      <c r="L486" s="10" t="n">
        <v>1294788</v>
      </c>
      <c r="M486" s="12" t="s">
        <v>36</v>
      </c>
      <c r="N486" s="12" t="s">
        <v>37</v>
      </c>
      <c r="P486" s="10" t="n">
        <v>104</v>
      </c>
      <c r="Q486" s="12" t="s">
        <v>38</v>
      </c>
      <c r="R486" s="12" t="s">
        <v>43</v>
      </c>
      <c r="S486" s="10" t="n">
        <v>4210316</v>
      </c>
      <c r="T486" s="12" t="s">
        <v>47</v>
      </c>
      <c r="U486" s="13" t="n">
        <v>70</v>
      </c>
      <c r="W486" s="13" t="n">
        <v>70</v>
      </c>
      <c r="X486" s="12" t="s">
        <v>48</v>
      </c>
      <c r="Z486" s="1" t="str">
        <f aca="false">IF($T486="","",IFERROR(INDEX('Resumo Grupos'!$AC$3:$AC$200,MATCH($T486,'Resumo Grupos'!$AB$3:$AB$200,0)),"n/d"))</f>
        <v>Salários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46185</v>
      </c>
      <c r="C487" s="11" t="n">
        <v>46185</v>
      </c>
      <c r="D487" s="10" t="n">
        <v>0</v>
      </c>
      <c r="E487" s="12" t="s">
        <v>33</v>
      </c>
      <c r="F487" s="10" t="n">
        <v>17</v>
      </c>
      <c r="G487" s="12" t="s">
        <v>34</v>
      </c>
      <c r="H487" s="10" t="n">
        <v>1110101</v>
      </c>
      <c r="I487" s="12" t="s">
        <v>35</v>
      </c>
      <c r="J487" s="10" t="n">
        <v>1294791</v>
      </c>
      <c r="L487" s="10" t="n">
        <v>1294791</v>
      </c>
      <c r="M487" s="12" t="s">
        <v>36</v>
      </c>
      <c r="N487" s="12" t="s">
        <v>37</v>
      </c>
      <c r="P487" s="10" t="n">
        <v>104</v>
      </c>
      <c r="Q487" s="12" t="s">
        <v>38</v>
      </c>
      <c r="R487" s="12" t="s">
        <v>43</v>
      </c>
      <c r="S487" s="10" t="n">
        <v>4210314</v>
      </c>
      <c r="T487" s="12" t="s">
        <v>44</v>
      </c>
      <c r="U487" s="13" t="n">
        <v>70</v>
      </c>
      <c r="W487" s="13" t="n">
        <v>70</v>
      </c>
      <c r="X487" s="12" t="s">
        <v>323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1</v>
      </c>
      <c r="B488" s="11" t="n">
        <v>46185</v>
      </c>
      <c r="C488" s="11" t="n">
        <v>46185</v>
      </c>
      <c r="D488" s="10" t="n">
        <v>0</v>
      </c>
      <c r="E488" s="12" t="s">
        <v>33</v>
      </c>
      <c r="F488" s="10" t="n">
        <v>17</v>
      </c>
      <c r="G488" s="12" t="s">
        <v>34</v>
      </c>
      <c r="H488" s="10" t="n">
        <v>1110101</v>
      </c>
      <c r="I488" s="12" t="s">
        <v>35</v>
      </c>
      <c r="J488" s="10" t="n">
        <v>1294793</v>
      </c>
      <c r="L488" s="10" t="n">
        <v>1294793</v>
      </c>
      <c r="M488" s="12" t="s">
        <v>36</v>
      </c>
      <c r="N488" s="12" t="s">
        <v>37</v>
      </c>
      <c r="P488" s="10" t="n">
        <v>104</v>
      </c>
      <c r="Q488" s="12" t="s">
        <v>38</v>
      </c>
      <c r="R488" s="12" t="s">
        <v>43</v>
      </c>
      <c r="S488" s="10" t="n">
        <v>4210314</v>
      </c>
      <c r="T488" s="12" t="s">
        <v>44</v>
      </c>
      <c r="U488" s="13" t="n">
        <v>70</v>
      </c>
      <c r="W488" s="13" t="n">
        <v>70</v>
      </c>
      <c r="X488" s="12" t="s">
        <v>147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1</v>
      </c>
      <c r="B489" s="11" t="n">
        <v>46185</v>
      </c>
      <c r="C489" s="11" t="n">
        <v>46185</v>
      </c>
      <c r="D489" s="10" t="n">
        <v>0</v>
      </c>
      <c r="E489" s="12" t="s">
        <v>33</v>
      </c>
      <c r="F489" s="10" t="n">
        <v>17</v>
      </c>
      <c r="G489" s="12" t="s">
        <v>34</v>
      </c>
      <c r="H489" s="10" t="n">
        <v>1110101</v>
      </c>
      <c r="I489" s="12" t="s">
        <v>35</v>
      </c>
      <c r="J489" s="10" t="n">
        <v>1294795</v>
      </c>
      <c r="L489" s="10" t="n">
        <v>1294795</v>
      </c>
      <c r="M489" s="12" t="s">
        <v>36</v>
      </c>
      <c r="N489" s="12" t="s">
        <v>37</v>
      </c>
      <c r="P489" s="10" t="n">
        <v>104</v>
      </c>
      <c r="Q489" s="12" t="s">
        <v>38</v>
      </c>
      <c r="R489" s="12" t="s">
        <v>43</v>
      </c>
      <c r="S489" s="10" t="n">
        <v>4210309</v>
      </c>
      <c r="T489" s="12" t="s">
        <v>49</v>
      </c>
      <c r="U489" s="13" t="n">
        <v>15</v>
      </c>
      <c r="W489" s="13" t="n">
        <v>15</v>
      </c>
      <c r="X489" s="12" t="s">
        <v>147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0" t="n">
        <v>1</v>
      </c>
      <c r="B490" s="11" t="n">
        <v>46185</v>
      </c>
      <c r="C490" s="11" t="n">
        <v>46185</v>
      </c>
      <c r="D490" s="10" t="n">
        <v>0</v>
      </c>
      <c r="E490" s="12" t="s">
        <v>33</v>
      </c>
      <c r="F490" s="10" t="n">
        <v>17</v>
      </c>
      <c r="G490" s="12" t="s">
        <v>34</v>
      </c>
      <c r="H490" s="10" t="n">
        <v>1110101</v>
      </c>
      <c r="I490" s="12" t="s">
        <v>35</v>
      </c>
      <c r="J490" s="10" t="n">
        <v>1361156</v>
      </c>
      <c r="L490" s="10" t="n">
        <v>1361156</v>
      </c>
      <c r="M490" s="12" t="s">
        <v>36</v>
      </c>
      <c r="N490" s="12" t="s">
        <v>37</v>
      </c>
      <c r="P490" s="10" t="n">
        <v>104</v>
      </c>
      <c r="Q490" s="12" t="s">
        <v>38</v>
      </c>
      <c r="R490" s="12" t="s">
        <v>149</v>
      </c>
      <c r="S490" s="10" t="n">
        <v>1120601</v>
      </c>
      <c r="T490" s="12" t="s">
        <v>150</v>
      </c>
      <c r="U490" s="13" t="n">
        <v>260</v>
      </c>
      <c r="W490" s="13" t="n">
        <v>260</v>
      </c>
      <c r="X490" s="12" t="s">
        <v>212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1</v>
      </c>
      <c r="B491" s="11" t="n">
        <v>46164</v>
      </c>
      <c r="C491" s="11" t="n">
        <v>46185</v>
      </c>
      <c r="D491" s="10" t="n">
        <v>1740</v>
      </c>
      <c r="E491" s="12" t="s">
        <v>296</v>
      </c>
      <c r="F491" s="10" t="n">
        <v>24</v>
      </c>
      <c r="G491" s="12" t="s">
        <v>57</v>
      </c>
      <c r="H491" s="10" t="n">
        <v>2110101</v>
      </c>
      <c r="I491" s="12" t="s">
        <v>58</v>
      </c>
      <c r="J491" s="10" t="n">
        <v>1137452</v>
      </c>
      <c r="L491" s="10" t="n">
        <v>1226733</v>
      </c>
      <c r="M491" s="12" t="s">
        <v>59</v>
      </c>
      <c r="N491" s="12" t="s">
        <v>60</v>
      </c>
      <c r="P491" s="10" t="n">
        <v>103</v>
      </c>
      <c r="Q491" s="12" t="s">
        <v>61</v>
      </c>
      <c r="R491" s="12" t="s">
        <v>62</v>
      </c>
      <c r="S491" s="10" t="n">
        <v>1130101</v>
      </c>
      <c r="T491" s="12" t="s">
        <v>63</v>
      </c>
      <c r="U491" s="13" t="n">
        <v>2987.73</v>
      </c>
      <c r="W491" s="13" t="n">
        <v>0</v>
      </c>
      <c r="X491" s="12" t="s">
        <v>604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nao encontrado</v>
      </c>
      <c r="AC491" s="1" t="n">
        <v>1226733</v>
      </c>
    </row>
    <row r="492" customFormat="false" ht="45.75" hidden="false" customHeight="true" outlineLevel="0" collapsed="false">
      <c r="A492" s="10" t="n">
        <v>1</v>
      </c>
      <c r="B492" s="11" t="n">
        <v>46158</v>
      </c>
      <c r="C492" s="11" t="n">
        <v>46185</v>
      </c>
      <c r="D492" s="10" t="n">
        <v>1608</v>
      </c>
      <c r="E492" s="12" t="s">
        <v>75</v>
      </c>
      <c r="F492" s="10" t="n">
        <v>24</v>
      </c>
      <c r="G492" s="12" t="s">
        <v>57</v>
      </c>
      <c r="H492" s="10" t="n">
        <v>2110101</v>
      </c>
      <c r="I492" s="12" t="s">
        <v>58</v>
      </c>
      <c r="J492" s="10" t="n">
        <v>1107211</v>
      </c>
      <c r="L492" s="10" t="n">
        <v>1655460</v>
      </c>
      <c r="M492" s="12" t="s">
        <v>59</v>
      </c>
      <c r="N492" s="12" t="s">
        <v>60</v>
      </c>
      <c r="P492" s="10" t="n">
        <v>103</v>
      </c>
      <c r="Q492" s="12" t="s">
        <v>61</v>
      </c>
      <c r="R492" s="12" t="s">
        <v>62</v>
      </c>
      <c r="S492" s="10" t="n">
        <v>1130101</v>
      </c>
      <c r="T492" s="12" t="s">
        <v>63</v>
      </c>
      <c r="U492" s="13" t="n">
        <v>1761.42</v>
      </c>
      <c r="W492" s="13" t="n">
        <v>0</v>
      </c>
      <c r="X492" s="12" t="s">
        <v>605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1655460</v>
      </c>
    </row>
    <row r="493" customFormat="false" ht="54.75" hidden="false" customHeight="true" outlineLevel="0" collapsed="false">
      <c r="A493" s="10" t="n">
        <v>1</v>
      </c>
      <c r="B493" s="11" t="n">
        <v>46161</v>
      </c>
      <c r="C493" s="11" t="n">
        <v>46185</v>
      </c>
      <c r="D493" s="10" t="n">
        <v>1612</v>
      </c>
      <c r="E493" s="12" t="s">
        <v>225</v>
      </c>
      <c r="F493" s="10" t="n">
        <v>24</v>
      </c>
      <c r="G493" s="12" t="s">
        <v>57</v>
      </c>
      <c r="H493" s="10" t="n">
        <v>2110101</v>
      </c>
      <c r="I493" s="12" t="s">
        <v>58</v>
      </c>
      <c r="J493" s="10" t="n">
        <v>1122094</v>
      </c>
      <c r="L493" s="10" t="n">
        <v>2284331</v>
      </c>
      <c r="M493" s="12" t="s">
        <v>153</v>
      </c>
      <c r="N493" s="12" t="s">
        <v>60</v>
      </c>
      <c r="P493" s="10" t="n">
        <v>103</v>
      </c>
      <c r="Q493" s="12" t="s">
        <v>61</v>
      </c>
      <c r="R493" s="12" t="s">
        <v>62</v>
      </c>
      <c r="S493" s="10" t="n">
        <v>1130101</v>
      </c>
      <c r="T493" s="12" t="s">
        <v>63</v>
      </c>
      <c r="U493" s="13" t="n">
        <v>1137.4</v>
      </c>
      <c r="W493" s="13" t="n">
        <v>0</v>
      </c>
      <c r="X493" s="12" t="s">
        <v>606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nao encontrado</v>
      </c>
      <c r="AC493" s="1" t="n">
        <v>2284331</v>
      </c>
    </row>
    <row r="494" customFormat="false" ht="45.75" hidden="false" customHeight="true" outlineLevel="0" collapsed="false">
      <c r="A494" s="10" t="n">
        <v>1</v>
      </c>
      <c r="B494" s="11" t="n">
        <v>46164</v>
      </c>
      <c r="C494" s="11" t="n">
        <v>46185</v>
      </c>
      <c r="D494" s="10" t="n">
        <v>10033</v>
      </c>
      <c r="E494" s="12" t="s">
        <v>344</v>
      </c>
      <c r="F494" s="10" t="n">
        <v>24</v>
      </c>
      <c r="G494" s="12" t="s">
        <v>57</v>
      </c>
      <c r="H494" s="10" t="n">
        <v>2110101</v>
      </c>
      <c r="I494" s="12" t="s">
        <v>58</v>
      </c>
      <c r="J494" s="10" t="n">
        <v>1137545</v>
      </c>
      <c r="L494" s="10" t="n">
        <v>100830</v>
      </c>
      <c r="M494" s="12" t="s">
        <v>59</v>
      </c>
      <c r="N494" s="12" t="s">
        <v>60</v>
      </c>
      <c r="P494" s="10" t="n">
        <v>103</v>
      </c>
      <c r="Q494" s="12" t="s">
        <v>61</v>
      </c>
      <c r="R494" s="12" t="s">
        <v>62</v>
      </c>
      <c r="S494" s="10" t="n">
        <v>1130101</v>
      </c>
      <c r="T494" s="12" t="s">
        <v>63</v>
      </c>
      <c r="U494" s="13" t="n">
        <v>1358.58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45.75" hidden="false" customHeight="true" outlineLevel="0" collapsed="false">
      <c r="A495" s="10" t="n">
        <v>1</v>
      </c>
      <c r="B495" s="11" t="n">
        <v>46164</v>
      </c>
      <c r="C495" s="11" t="n">
        <v>46185</v>
      </c>
      <c r="D495" s="10" t="n">
        <v>1666</v>
      </c>
      <c r="E495" s="12" t="s">
        <v>56</v>
      </c>
      <c r="F495" s="10" t="n">
        <v>24</v>
      </c>
      <c r="G495" s="12" t="s">
        <v>57</v>
      </c>
      <c r="H495" s="10" t="n">
        <v>2110101</v>
      </c>
      <c r="I495" s="12" t="s">
        <v>58</v>
      </c>
      <c r="J495" s="10" t="n">
        <v>1138081</v>
      </c>
      <c r="L495" s="10" t="n">
        <v>475008</v>
      </c>
      <c r="M495" s="12" t="s">
        <v>153</v>
      </c>
      <c r="N495" s="12" t="s">
        <v>66</v>
      </c>
      <c r="P495" s="10" t="n">
        <v>103</v>
      </c>
      <c r="Q495" s="12" t="s">
        <v>61</v>
      </c>
      <c r="R495" s="12" t="s">
        <v>62</v>
      </c>
      <c r="S495" s="10" t="n">
        <v>1130101</v>
      </c>
      <c r="T495" s="12" t="s">
        <v>63</v>
      </c>
      <c r="U495" s="13" t="n">
        <v>5074.94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560924</v>
      </c>
    </row>
    <row r="496" customFormat="false" ht="45.75" hidden="false" customHeight="true" outlineLevel="0" collapsed="false">
      <c r="A496" s="10" t="n">
        <v>1</v>
      </c>
      <c r="B496" s="11" t="n">
        <v>46164</v>
      </c>
      <c r="C496" s="11" t="n">
        <v>46185</v>
      </c>
      <c r="D496" s="10" t="n">
        <v>1812</v>
      </c>
      <c r="E496" s="12" t="s">
        <v>347</v>
      </c>
      <c r="F496" s="10" t="n">
        <v>24</v>
      </c>
      <c r="G496" s="12" t="s">
        <v>57</v>
      </c>
      <c r="H496" s="10" t="n">
        <v>2110101</v>
      </c>
      <c r="I496" s="12" t="s">
        <v>58</v>
      </c>
      <c r="J496" s="10" t="n">
        <v>1138279</v>
      </c>
      <c r="L496" s="10" t="n">
        <v>2707</v>
      </c>
      <c r="M496" s="12" t="s">
        <v>59</v>
      </c>
      <c r="N496" s="12" t="s">
        <v>60</v>
      </c>
      <c r="P496" s="10" t="n">
        <v>103</v>
      </c>
      <c r="Q496" s="12" t="s">
        <v>61</v>
      </c>
      <c r="R496" s="12" t="s">
        <v>62</v>
      </c>
      <c r="S496" s="10" t="n">
        <v>1130101</v>
      </c>
      <c r="T496" s="12" t="s">
        <v>63</v>
      </c>
      <c r="U496" s="13" t="n">
        <v>1267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46169</v>
      </c>
      <c r="C497" s="11" t="n">
        <v>46185</v>
      </c>
      <c r="D497" s="10" t="n">
        <v>1711</v>
      </c>
      <c r="E497" s="12" t="s">
        <v>610</v>
      </c>
      <c r="F497" s="10" t="n">
        <v>24</v>
      </c>
      <c r="G497" s="12" t="s">
        <v>57</v>
      </c>
      <c r="H497" s="10" t="n">
        <v>2110101</v>
      </c>
      <c r="I497" s="12" t="s">
        <v>58</v>
      </c>
      <c r="J497" s="10" t="n">
        <v>1162093</v>
      </c>
      <c r="L497" s="10" t="n">
        <v>155121</v>
      </c>
      <c r="M497" s="12" t="s">
        <v>36</v>
      </c>
      <c r="N497" s="12" t="s">
        <v>60</v>
      </c>
      <c r="P497" s="10" t="n">
        <v>103</v>
      </c>
      <c r="Q497" s="12" t="s">
        <v>61</v>
      </c>
      <c r="R497" s="12" t="s">
        <v>62</v>
      </c>
      <c r="S497" s="10" t="n">
        <v>1130101</v>
      </c>
      <c r="T497" s="12" t="s">
        <v>63</v>
      </c>
      <c r="U497" s="13" t="n">
        <v>1118.58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155121</v>
      </c>
    </row>
    <row r="498" customFormat="false" ht="63.75" hidden="false" customHeight="true" outlineLevel="0" collapsed="false">
      <c r="A498" s="10" t="n">
        <v>1</v>
      </c>
      <c r="B498" s="11" t="n">
        <v>46170</v>
      </c>
      <c r="C498" s="11" t="n">
        <v>46185</v>
      </c>
      <c r="D498" s="10" t="n">
        <v>1699</v>
      </c>
      <c r="E498" s="12" t="s">
        <v>428</v>
      </c>
      <c r="F498" s="10" t="n">
        <v>24</v>
      </c>
      <c r="G498" s="12" t="s">
        <v>57</v>
      </c>
      <c r="H498" s="10" t="n">
        <v>2110101</v>
      </c>
      <c r="I498" s="12" t="s">
        <v>58</v>
      </c>
      <c r="J498" s="10" t="n">
        <v>1167683</v>
      </c>
      <c r="L498" s="10" t="n">
        <v>302508</v>
      </c>
      <c r="M498" s="12" t="s">
        <v>36</v>
      </c>
      <c r="N498" s="12" t="s">
        <v>60</v>
      </c>
      <c r="P498" s="10" t="n">
        <v>103</v>
      </c>
      <c r="Q498" s="12" t="s">
        <v>61</v>
      </c>
      <c r="R498" s="12" t="s">
        <v>62</v>
      </c>
      <c r="S498" s="10" t="n">
        <v>1130101</v>
      </c>
      <c r="T498" s="12" t="s">
        <v>63</v>
      </c>
      <c r="U498" s="13" t="n">
        <v>769.83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302508</v>
      </c>
    </row>
    <row r="499" customFormat="false" ht="45.75" hidden="false" customHeight="true" outlineLevel="0" collapsed="false">
      <c r="A499" s="10" t="n">
        <v>1</v>
      </c>
      <c r="B499" s="11" t="n">
        <v>46171</v>
      </c>
      <c r="C499" s="11" t="n">
        <v>46185</v>
      </c>
      <c r="D499" s="10" t="n">
        <v>1666</v>
      </c>
      <c r="E499" s="12" t="s">
        <v>56</v>
      </c>
      <c r="F499" s="10" t="n">
        <v>24</v>
      </c>
      <c r="G499" s="12" t="s">
        <v>57</v>
      </c>
      <c r="H499" s="10" t="n">
        <v>2110101</v>
      </c>
      <c r="I499" s="12" t="s">
        <v>58</v>
      </c>
      <c r="J499" s="10" t="n">
        <v>1170738</v>
      </c>
      <c r="L499" s="10" t="n">
        <v>561905</v>
      </c>
      <c r="M499" s="12" t="s">
        <v>36</v>
      </c>
      <c r="N499" s="12" t="s">
        <v>60</v>
      </c>
      <c r="P499" s="10" t="n">
        <v>103</v>
      </c>
      <c r="Q499" s="12" t="s">
        <v>61</v>
      </c>
      <c r="R499" s="12" t="s">
        <v>62</v>
      </c>
      <c r="S499" s="10" t="n">
        <v>1130101</v>
      </c>
      <c r="T499" s="12" t="s">
        <v>63</v>
      </c>
      <c r="U499" s="13" t="n">
        <v>3874.39</v>
      </c>
      <c r="W499" s="13" t="n">
        <v>0</v>
      </c>
      <c r="X499" s="12" t="s">
        <v>613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561905</v>
      </c>
    </row>
    <row r="500" customFormat="false" ht="36.75" hidden="false" customHeight="true" outlineLevel="0" collapsed="false">
      <c r="A500" s="10" t="n">
        <v>1</v>
      </c>
      <c r="B500" s="11" t="n">
        <v>46172</v>
      </c>
      <c r="C500" s="11" t="n">
        <v>46185</v>
      </c>
      <c r="D500" s="10" t="n">
        <v>1114</v>
      </c>
      <c r="E500" s="12" t="s">
        <v>169</v>
      </c>
      <c r="F500" s="10" t="n">
        <v>24</v>
      </c>
      <c r="G500" s="12" t="s">
        <v>57</v>
      </c>
      <c r="H500" s="10" t="n">
        <v>2110101</v>
      </c>
      <c r="I500" s="12" t="s">
        <v>58</v>
      </c>
      <c r="J500" s="10" t="n">
        <v>1176324</v>
      </c>
      <c r="L500" s="10" t="n">
        <v>37014</v>
      </c>
      <c r="M500" s="12" t="s">
        <v>36</v>
      </c>
      <c r="N500" s="12" t="s">
        <v>60</v>
      </c>
      <c r="P500" s="10" t="n">
        <v>103</v>
      </c>
      <c r="Q500" s="12" t="s">
        <v>61</v>
      </c>
      <c r="R500" s="12" t="s">
        <v>62</v>
      </c>
      <c r="S500" s="10" t="n">
        <v>1130101</v>
      </c>
      <c r="T500" s="12" t="s">
        <v>63</v>
      </c>
      <c r="U500" s="13" t="n">
        <v>5516.12</v>
      </c>
      <c r="W500" s="13" t="n">
        <v>0</v>
      </c>
      <c r="X500" s="12" t="s">
        <v>614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37014</v>
      </c>
    </row>
    <row r="501" customFormat="false" ht="36.75" hidden="false" customHeight="true" outlineLevel="0" collapsed="false">
      <c r="A501" s="10" t="n">
        <v>1</v>
      </c>
      <c r="B501" s="11" t="n">
        <v>46172</v>
      </c>
      <c r="C501" s="11" t="n">
        <v>46185</v>
      </c>
      <c r="D501" s="10" t="n">
        <v>10037</v>
      </c>
      <c r="E501" s="12" t="s">
        <v>615</v>
      </c>
      <c r="F501" s="10" t="n">
        <v>24</v>
      </c>
      <c r="G501" s="12" t="s">
        <v>57</v>
      </c>
      <c r="H501" s="10" t="n">
        <v>2110101</v>
      </c>
      <c r="I501" s="12" t="s">
        <v>58</v>
      </c>
      <c r="J501" s="10" t="n">
        <v>1177340</v>
      </c>
      <c r="L501" s="10" t="n">
        <v>2068</v>
      </c>
      <c r="M501" s="12" t="s">
        <v>36</v>
      </c>
      <c r="N501" s="12" t="s">
        <v>60</v>
      </c>
      <c r="P501" s="10" t="n">
        <v>103</v>
      </c>
      <c r="Q501" s="12" t="s">
        <v>61</v>
      </c>
      <c r="R501" s="12" t="s">
        <v>62</v>
      </c>
      <c r="S501" s="10" t="n">
        <v>1130101</v>
      </c>
      <c r="T501" s="12" t="s">
        <v>63</v>
      </c>
      <c r="U501" s="13" t="n">
        <v>1609.45</v>
      </c>
      <c r="W501" s="13" t="n">
        <v>0</v>
      </c>
      <c r="X501" s="12" t="s">
        <v>616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46175</v>
      </c>
      <c r="C502" s="11" t="n">
        <v>46185</v>
      </c>
      <c r="D502" s="10" t="n">
        <v>1723</v>
      </c>
      <c r="E502" s="12" t="s">
        <v>302</v>
      </c>
      <c r="F502" s="10" t="n">
        <v>24</v>
      </c>
      <c r="G502" s="12" t="s">
        <v>57</v>
      </c>
      <c r="H502" s="10" t="n">
        <v>2110101</v>
      </c>
      <c r="I502" s="12" t="s">
        <v>58</v>
      </c>
      <c r="J502" s="10" t="n">
        <v>1193353</v>
      </c>
      <c r="L502" s="10" t="n">
        <v>170905</v>
      </c>
      <c r="M502" s="12" t="s">
        <v>36</v>
      </c>
      <c r="N502" s="12" t="s">
        <v>60</v>
      </c>
      <c r="P502" s="10" t="n">
        <v>103</v>
      </c>
      <c r="Q502" s="12" t="s">
        <v>61</v>
      </c>
      <c r="R502" s="12" t="s">
        <v>62</v>
      </c>
      <c r="S502" s="10" t="n">
        <v>1130101</v>
      </c>
      <c r="T502" s="12" t="s">
        <v>63</v>
      </c>
      <c r="U502" s="13" t="n">
        <v>4425.75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46178</v>
      </c>
      <c r="C503" s="11" t="n">
        <v>46185</v>
      </c>
      <c r="D503" s="10" t="n">
        <v>1789</v>
      </c>
      <c r="E503" s="12" t="s">
        <v>618</v>
      </c>
      <c r="F503" s="10" t="n">
        <v>24</v>
      </c>
      <c r="G503" s="12" t="s">
        <v>57</v>
      </c>
      <c r="H503" s="10" t="n">
        <v>2110405</v>
      </c>
      <c r="I503" s="12" t="s">
        <v>106</v>
      </c>
      <c r="J503" s="10" t="n">
        <v>1206876</v>
      </c>
      <c r="L503" s="10" t="n">
        <v>502094</v>
      </c>
      <c r="M503" s="12" t="s">
        <v>36</v>
      </c>
      <c r="N503" s="12" t="s">
        <v>66</v>
      </c>
      <c r="P503" s="10" t="n">
        <v>101</v>
      </c>
      <c r="Q503" s="12" t="s">
        <v>107</v>
      </c>
      <c r="R503" s="12" t="s">
        <v>328</v>
      </c>
      <c r="S503" s="10" t="n">
        <v>4210112</v>
      </c>
      <c r="T503" s="12" t="s">
        <v>619</v>
      </c>
      <c r="U503" s="13" t="n">
        <v>21041.22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46179</v>
      </c>
      <c r="C504" s="11" t="n">
        <v>46185</v>
      </c>
      <c r="D504" s="10" t="n">
        <v>1609</v>
      </c>
      <c r="E504" s="12" t="s">
        <v>87</v>
      </c>
      <c r="F504" s="10" t="n">
        <v>24</v>
      </c>
      <c r="G504" s="12" t="s">
        <v>57</v>
      </c>
      <c r="H504" s="10" t="n">
        <v>2110101</v>
      </c>
      <c r="I504" s="12" t="s">
        <v>58</v>
      </c>
      <c r="J504" s="10" t="n">
        <v>1210942</v>
      </c>
      <c r="L504" s="10" t="n">
        <v>5619</v>
      </c>
      <c r="M504" s="12" t="s">
        <v>36</v>
      </c>
      <c r="N504" s="12" t="s">
        <v>60</v>
      </c>
      <c r="P504" s="10" t="n">
        <v>103</v>
      </c>
      <c r="Q504" s="12" t="s">
        <v>61</v>
      </c>
      <c r="R504" s="12" t="s">
        <v>62</v>
      </c>
      <c r="S504" s="10" t="n">
        <v>1130101</v>
      </c>
      <c r="T504" s="12" t="s">
        <v>63</v>
      </c>
      <c r="U504" s="13" t="n">
        <v>430.3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IOG. GARRAFA BANANA 500G</v>
      </c>
      <c r="AC504" s="1" t="n">
        <v>5619</v>
      </c>
    </row>
    <row r="505" customFormat="false" ht="63.75" hidden="false" customHeight="true" outlineLevel="0" collapsed="false">
      <c r="A505" s="10" t="n">
        <v>1</v>
      </c>
      <c r="B505" s="11" t="n">
        <v>46179</v>
      </c>
      <c r="C505" s="11" t="n">
        <v>46185</v>
      </c>
      <c r="D505" s="10" t="n">
        <v>1363</v>
      </c>
      <c r="E505" s="12" t="s">
        <v>180</v>
      </c>
      <c r="F505" s="10" t="n">
        <v>24</v>
      </c>
      <c r="G505" s="12" t="s">
        <v>57</v>
      </c>
      <c r="H505" s="10" t="n">
        <v>2110101</v>
      </c>
      <c r="I505" s="12" t="s">
        <v>58</v>
      </c>
      <c r="J505" s="10" t="n">
        <v>1210990</v>
      </c>
      <c r="L505" s="10" t="n">
        <v>3319</v>
      </c>
      <c r="M505" s="12" t="s">
        <v>36</v>
      </c>
      <c r="N505" s="12" t="s">
        <v>60</v>
      </c>
      <c r="P505" s="10" t="n">
        <v>103</v>
      </c>
      <c r="Q505" s="12" t="s">
        <v>61</v>
      </c>
      <c r="R505" s="12" t="s">
        <v>62</v>
      </c>
      <c r="S505" s="10" t="n">
        <v>1130101</v>
      </c>
      <c r="T505" s="12" t="s">
        <v>63</v>
      </c>
      <c r="U505" s="13" t="n">
        <v>410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PAO HAMBURGUER SANTO PAO</v>
      </c>
      <c r="AC505" s="1" t="n">
        <v>3319</v>
      </c>
    </row>
    <row r="506" customFormat="false" ht="63.75" hidden="false" customHeight="true" outlineLevel="0" collapsed="false">
      <c r="A506" s="10" t="n">
        <v>1</v>
      </c>
      <c r="B506" s="11" t="n">
        <v>46179</v>
      </c>
      <c r="C506" s="11" t="n">
        <v>46185</v>
      </c>
      <c r="D506" s="10" t="n">
        <v>1286</v>
      </c>
      <c r="E506" s="12" t="s">
        <v>359</v>
      </c>
      <c r="F506" s="10" t="n">
        <v>24</v>
      </c>
      <c r="G506" s="12" t="s">
        <v>57</v>
      </c>
      <c r="H506" s="10" t="n">
        <v>2110101</v>
      </c>
      <c r="I506" s="12" t="s">
        <v>58</v>
      </c>
      <c r="J506" s="10" t="n">
        <v>1211212</v>
      </c>
      <c r="L506" s="10" t="n">
        <v>10024</v>
      </c>
      <c r="M506" s="12" t="s">
        <v>36</v>
      </c>
      <c r="N506" s="12" t="s">
        <v>60</v>
      </c>
      <c r="P506" s="10" t="n">
        <v>103</v>
      </c>
      <c r="Q506" s="12" t="s">
        <v>61</v>
      </c>
      <c r="R506" s="12" t="s">
        <v>62</v>
      </c>
      <c r="S506" s="10" t="n">
        <v>1130101</v>
      </c>
      <c r="T506" s="12" t="s">
        <v>63</v>
      </c>
      <c r="U506" s="13" t="n">
        <v>1296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FRANCES CONG 80G</v>
      </c>
      <c r="AC506" s="1" t="n">
        <v>10024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46185</v>
      </c>
      <c r="D507" s="10" t="n">
        <v>1621</v>
      </c>
      <c r="E507" s="12" t="s">
        <v>351</v>
      </c>
      <c r="F507" s="10" t="n">
        <v>24</v>
      </c>
      <c r="G507" s="12" t="s">
        <v>57</v>
      </c>
      <c r="H507" s="10" t="n">
        <v>2110101</v>
      </c>
      <c r="I507" s="12" t="s">
        <v>58</v>
      </c>
      <c r="J507" s="10" t="n">
        <v>1222718</v>
      </c>
      <c r="L507" s="10" t="n">
        <v>841669</v>
      </c>
      <c r="M507" s="12" t="s">
        <v>36</v>
      </c>
      <c r="N507" s="12" t="s">
        <v>60</v>
      </c>
      <c r="P507" s="10" t="n">
        <v>103</v>
      </c>
      <c r="Q507" s="12" t="s">
        <v>61</v>
      </c>
      <c r="R507" s="12" t="s">
        <v>62</v>
      </c>
      <c r="S507" s="10" t="n">
        <v>1130101</v>
      </c>
      <c r="T507" s="12" t="s">
        <v>63</v>
      </c>
      <c r="U507" s="13" t="n">
        <v>2181.83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CERV. ANTARTLT350ML</v>
      </c>
      <c r="AC507" s="1" t="n">
        <v>841669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46185</v>
      </c>
      <c r="D508" s="10" t="n">
        <v>1328</v>
      </c>
      <c r="E508" s="12" t="s">
        <v>363</v>
      </c>
      <c r="F508" s="10" t="n">
        <v>24</v>
      </c>
      <c r="G508" s="12" t="s">
        <v>57</v>
      </c>
      <c r="H508" s="10" t="n">
        <v>2110101</v>
      </c>
      <c r="I508" s="12" t="s">
        <v>58</v>
      </c>
      <c r="J508" s="10" t="n">
        <v>1226935</v>
      </c>
      <c r="L508" s="10" t="n">
        <v>3669</v>
      </c>
      <c r="M508" s="12" t="s">
        <v>36</v>
      </c>
      <c r="N508" s="12" t="s">
        <v>60</v>
      </c>
      <c r="P508" s="10" t="n">
        <v>103</v>
      </c>
      <c r="Q508" s="12" t="s">
        <v>61</v>
      </c>
      <c r="R508" s="12" t="s">
        <v>62</v>
      </c>
      <c r="S508" s="10" t="n">
        <v>1130101</v>
      </c>
      <c r="T508" s="12" t="s">
        <v>63</v>
      </c>
      <c r="U508" s="13" t="n">
        <v>276.6</v>
      </c>
      <c r="W508" s="13" t="n">
        <v>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PAO DE FORMABODEGA</v>
      </c>
      <c r="AC508" s="1" t="n">
        <v>3669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46185</v>
      </c>
      <c r="D509" s="10" t="n">
        <v>1815</v>
      </c>
      <c r="E509" s="12" t="s">
        <v>626</v>
      </c>
      <c r="F509" s="10" t="n">
        <v>24</v>
      </c>
      <c r="G509" s="12" t="s">
        <v>57</v>
      </c>
      <c r="H509" s="10" t="n">
        <v>2110101</v>
      </c>
      <c r="I509" s="12" t="s">
        <v>58</v>
      </c>
      <c r="J509" s="10" t="n">
        <v>1228300</v>
      </c>
      <c r="L509" s="10" t="n">
        <v>385264</v>
      </c>
      <c r="M509" s="12" t="s">
        <v>36</v>
      </c>
      <c r="N509" s="12" t="s">
        <v>60</v>
      </c>
      <c r="P509" s="10" t="n">
        <v>103</v>
      </c>
      <c r="Q509" s="12" t="s">
        <v>61</v>
      </c>
      <c r="R509" s="12" t="s">
        <v>62</v>
      </c>
      <c r="S509" s="10" t="n">
        <v>1130101</v>
      </c>
      <c r="T509" s="12" t="s">
        <v>63</v>
      </c>
      <c r="U509" s="13" t="n">
        <v>1777.43</v>
      </c>
      <c r="W509" s="13" t="n">
        <v>0</v>
      </c>
      <c r="X509" s="12" t="s">
        <v>627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46185</v>
      </c>
      <c r="C510" s="11" t="n">
        <v>46185</v>
      </c>
      <c r="D510" s="10" t="n">
        <v>1768</v>
      </c>
      <c r="E510" s="12" t="s">
        <v>628</v>
      </c>
      <c r="F510" s="10" t="n">
        <v>34</v>
      </c>
      <c r="G510" s="12" t="s">
        <v>94</v>
      </c>
      <c r="H510" s="10" t="n">
        <v>2110405</v>
      </c>
      <c r="I510" s="12" t="s">
        <v>106</v>
      </c>
      <c r="J510" s="10" t="n">
        <v>1240146</v>
      </c>
      <c r="L510" s="10" t="n">
        <v>515078</v>
      </c>
      <c r="M510" s="12" t="s">
        <v>36</v>
      </c>
      <c r="N510" s="12" t="s">
        <v>66</v>
      </c>
      <c r="P510" s="10" t="n">
        <v>102</v>
      </c>
      <c r="Q510" s="12" t="s">
        <v>125</v>
      </c>
      <c r="R510" s="12" t="s">
        <v>39</v>
      </c>
      <c r="S510" s="10" t="n">
        <v>4210202</v>
      </c>
      <c r="T510" s="12" t="s">
        <v>629</v>
      </c>
      <c r="U510" s="13" t="n">
        <v>2431.5</v>
      </c>
      <c r="W510" s="13" t="n">
        <v>0</v>
      </c>
      <c r="X510" s="12" t="s">
        <v>630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46185</v>
      </c>
      <c r="C511" s="11" t="n">
        <v>46185</v>
      </c>
      <c r="D511" s="10" t="n">
        <v>33</v>
      </c>
      <c r="E511" s="12" t="s">
        <v>93</v>
      </c>
      <c r="F511" s="10" t="n">
        <v>34</v>
      </c>
      <c r="G511" s="12" t="s">
        <v>94</v>
      </c>
      <c r="H511" s="10" t="n">
        <v>2110101</v>
      </c>
      <c r="I511" s="12" t="s">
        <v>58</v>
      </c>
      <c r="J511" s="10" t="n">
        <v>1241422</v>
      </c>
      <c r="L511" s="10" t="n">
        <v>5114</v>
      </c>
      <c r="M511" s="12" t="s">
        <v>36</v>
      </c>
      <c r="N511" s="12" t="s">
        <v>60</v>
      </c>
      <c r="P511" s="10" t="n">
        <v>104</v>
      </c>
      <c r="Q511" s="12" t="s">
        <v>38</v>
      </c>
      <c r="R511" s="12" t="s">
        <v>62</v>
      </c>
      <c r="S511" s="10" t="n">
        <v>1130101</v>
      </c>
      <c r="T511" s="12" t="s">
        <v>63</v>
      </c>
      <c r="U511" s="13" t="n">
        <v>2966</v>
      </c>
      <c r="W511" s="13" t="n">
        <v>0</v>
      </c>
      <c r="X511" s="12" t="s">
        <v>197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46185</v>
      </c>
      <c r="C512" s="11" t="n">
        <v>46185</v>
      </c>
      <c r="D512" s="10" t="n">
        <v>1038</v>
      </c>
      <c r="E512" s="12" t="s">
        <v>122</v>
      </c>
      <c r="F512" s="10" t="n">
        <v>13</v>
      </c>
      <c r="G512" s="12" t="s">
        <v>119</v>
      </c>
      <c r="H512" s="10" t="n">
        <v>2110101</v>
      </c>
      <c r="I512" s="12" t="s">
        <v>58</v>
      </c>
      <c r="J512" s="10" t="n">
        <v>1260938</v>
      </c>
      <c r="L512" s="10" t="n">
        <v>5974</v>
      </c>
      <c r="M512" s="12" t="s">
        <v>36</v>
      </c>
      <c r="N512" s="12" t="s">
        <v>60</v>
      </c>
      <c r="P512" s="10" t="n">
        <v>104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420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BOLO MIYAZAKI GRANDE</v>
      </c>
      <c r="AC512" s="1" t="n">
        <v>5974</v>
      </c>
    </row>
    <row r="513" customFormat="false" ht="36.75" hidden="false" customHeight="true" outlineLevel="0" collapsed="false">
      <c r="A513" s="10" t="n">
        <v>1</v>
      </c>
      <c r="B513" s="11" t="n">
        <v>46185</v>
      </c>
      <c r="C513" s="11" t="n">
        <v>46185</v>
      </c>
      <c r="D513" s="10" t="n">
        <v>10035</v>
      </c>
      <c r="E513" s="12" t="s">
        <v>376</v>
      </c>
      <c r="F513" s="10" t="n">
        <v>13</v>
      </c>
      <c r="G513" s="12" t="s">
        <v>119</v>
      </c>
      <c r="H513" s="10" t="n">
        <v>2110101</v>
      </c>
      <c r="I513" s="12" t="s">
        <v>58</v>
      </c>
      <c r="J513" s="10" t="n">
        <v>1261004</v>
      </c>
      <c r="L513" s="10" t="n">
        <v>307</v>
      </c>
      <c r="M513" s="12" t="s">
        <v>36</v>
      </c>
      <c r="N513" s="12" t="s">
        <v>60</v>
      </c>
      <c r="P513" s="10" t="n">
        <v>104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381</v>
      </c>
      <c r="W513" s="13" t="n">
        <v>0</v>
      </c>
      <c r="X513" s="12" t="s">
        <v>632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CARVAO VEGETAL 3KG</v>
      </c>
      <c r="AC513" s="1" t="n">
        <v>307</v>
      </c>
    </row>
    <row r="514" customFormat="false" ht="36.75" hidden="false" customHeight="true" outlineLevel="0" collapsed="false">
      <c r="A514" s="10" t="n">
        <v>1</v>
      </c>
      <c r="B514" s="11" t="n">
        <v>46186</v>
      </c>
      <c r="C514" s="11" t="n">
        <v>46186</v>
      </c>
      <c r="D514" s="10" t="n">
        <v>0</v>
      </c>
      <c r="E514" s="12" t="s">
        <v>33</v>
      </c>
      <c r="F514" s="10" t="n">
        <v>17</v>
      </c>
      <c r="G514" s="12" t="s">
        <v>34</v>
      </c>
      <c r="H514" s="10" t="n">
        <v>1110101</v>
      </c>
      <c r="I514" s="12" t="s">
        <v>35</v>
      </c>
      <c r="J514" s="10" t="n">
        <v>1265881</v>
      </c>
      <c r="L514" s="10" t="n">
        <v>1265881</v>
      </c>
      <c r="M514" s="12" t="s">
        <v>36</v>
      </c>
      <c r="N514" s="12" t="s">
        <v>37</v>
      </c>
      <c r="P514" s="10" t="n">
        <v>104</v>
      </c>
      <c r="Q514" s="12" t="s">
        <v>38</v>
      </c>
      <c r="R514" s="12" t="s">
        <v>149</v>
      </c>
      <c r="S514" s="10" t="n">
        <v>1120601</v>
      </c>
      <c r="T514" s="12" t="s">
        <v>150</v>
      </c>
      <c r="U514" s="13" t="n">
        <v>325</v>
      </c>
      <c r="W514" s="13" t="n">
        <v>325</v>
      </c>
      <c r="X514" s="12" t="s">
        <v>212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46186</v>
      </c>
      <c r="C515" s="11" t="n">
        <v>46186</v>
      </c>
      <c r="D515" s="10" t="n">
        <v>0</v>
      </c>
      <c r="E515" s="12" t="s">
        <v>33</v>
      </c>
      <c r="F515" s="10" t="n">
        <v>17</v>
      </c>
      <c r="G515" s="12" t="s">
        <v>34</v>
      </c>
      <c r="H515" s="10" t="n">
        <v>1110101</v>
      </c>
      <c r="I515" s="12" t="s">
        <v>35</v>
      </c>
      <c r="J515" s="10" t="n">
        <v>1313291</v>
      </c>
      <c r="L515" s="10" t="n">
        <v>1313291</v>
      </c>
      <c r="M515" s="12" t="s">
        <v>36</v>
      </c>
      <c r="N515" s="12" t="s">
        <v>37</v>
      </c>
      <c r="P515" s="10" t="n">
        <v>104</v>
      </c>
      <c r="Q515" s="12" t="s">
        <v>38</v>
      </c>
      <c r="R515" s="12" t="s">
        <v>450</v>
      </c>
      <c r="S515" s="10" t="n">
        <v>3110301</v>
      </c>
      <c r="T515" s="12" t="s">
        <v>451</v>
      </c>
      <c r="U515" s="13" t="n">
        <v>16.98</v>
      </c>
      <c r="W515" s="13" t="n">
        <v>16.98</v>
      </c>
      <c r="X515" s="12" t="s">
        <v>633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1</v>
      </c>
      <c r="B516" s="11" t="n">
        <v>46186</v>
      </c>
      <c r="C516" s="11" t="n">
        <v>46186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1313567</v>
      </c>
      <c r="L516" s="10" t="n">
        <v>1313567</v>
      </c>
      <c r="M516" s="12" t="s">
        <v>36</v>
      </c>
      <c r="N516" s="12" t="s">
        <v>37</v>
      </c>
      <c r="P516" s="10" t="n">
        <v>104</v>
      </c>
      <c r="Q516" s="12" t="s">
        <v>38</v>
      </c>
      <c r="R516" s="12" t="s">
        <v>43</v>
      </c>
      <c r="S516" s="10" t="n">
        <v>4210318</v>
      </c>
      <c r="T516" s="12" t="s">
        <v>449</v>
      </c>
      <c r="U516" s="13" t="n">
        <v>100</v>
      </c>
      <c r="W516" s="13" t="n">
        <v>100</v>
      </c>
      <c r="X516" s="12" t="s">
        <v>634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46186</v>
      </c>
      <c r="C517" s="11" t="n">
        <v>46186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1313821</v>
      </c>
      <c r="L517" s="10" t="n">
        <v>1313821</v>
      </c>
      <c r="M517" s="12" t="s">
        <v>36</v>
      </c>
      <c r="N517" s="12" t="s">
        <v>37</v>
      </c>
      <c r="P517" s="10" t="n">
        <v>104</v>
      </c>
      <c r="Q517" s="12" t="s">
        <v>38</v>
      </c>
      <c r="R517" s="12" t="s">
        <v>39</v>
      </c>
      <c r="S517" s="10" t="n">
        <v>4210227</v>
      </c>
      <c r="T517" s="12" t="s">
        <v>40</v>
      </c>
      <c r="U517" s="13" t="n">
        <v>300</v>
      </c>
      <c r="W517" s="13" t="n">
        <v>300</v>
      </c>
      <c r="X517" s="12" t="s">
        <v>635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0" t="n">
        <v>1</v>
      </c>
      <c r="B518" s="11" t="n">
        <v>46186</v>
      </c>
      <c r="C518" s="11" t="n">
        <v>46186</v>
      </c>
      <c r="D518" s="10" t="n">
        <v>0</v>
      </c>
      <c r="E518" s="12" t="s">
        <v>33</v>
      </c>
      <c r="F518" s="10" t="n">
        <v>17</v>
      </c>
      <c r="G518" s="12" t="s">
        <v>34</v>
      </c>
      <c r="H518" s="10" t="n">
        <v>1110101</v>
      </c>
      <c r="I518" s="12" t="s">
        <v>35</v>
      </c>
      <c r="J518" s="10" t="n">
        <v>1313824</v>
      </c>
      <c r="L518" s="10" t="n">
        <v>1313824</v>
      </c>
      <c r="M518" s="12" t="s">
        <v>36</v>
      </c>
      <c r="N518" s="12" t="s">
        <v>37</v>
      </c>
      <c r="P518" s="10" t="n">
        <v>104</v>
      </c>
      <c r="Q518" s="12" t="s">
        <v>38</v>
      </c>
      <c r="R518" s="12" t="s">
        <v>43</v>
      </c>
      <c r="S518" s="10" t="n">
        <v>4210316</v>
      </c>
      <c r="T518" s="12" t="s">
        <v>47</v>
      </c>
      <c r="U518" s="13" t="n">
        <v>100</v>
      </c>
      <c r="W518" s="13" t="n">
        <v>100</v>
      </c>
      <c r="X518" s="12" t="s">
        <v>51</v>
      </c>
      <c r="Z518" s="1" t="str">
        <f aca="false">IF($T518="","",IFERROR(INDEX('Resumo Grupos'!$AC$3:$AC$200,MATCH($T518,'Resumo Grupos'!$AB$3:$AB$200,0)),"n/d"))</f>
        <v>Salários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36.75" hidden="false" customHeight="true" outlineLevel="0" collapsed="false">
      <c r="A519" s="10" t="n">
        <v>1</v>
      </c>
      <c r="B519" s="11" t="n">
        <v>46186</v>
      </c>
      <c r="C519" s="11" t="n">
        <v>46186</v>
      </c>
      <c r="D519" s="10" t="n">
        <v>0</v>
      </c>
      <c r="E519" s="12" t="s">
        <v>33</v>
      </c>
      <c r="F519" s="10" t="n">
        <v>17</v>
      </c>
      <c r="G519" s="12" t="s">
        <v>34</v>
      </c>
      <c r="H519" s="10" t="n">
        <v>1110101</v>
      </c>
      <c r="I519" s="12" t="s">
        <v>35</v>
      </c>
      <c r="J519" s="10" t="n">
        <v>1313829</v>
      </c>
      <c r="L519" s="10" t="n">
        <v>1313829</v>
      </c>
      <c r="M519" s="12" t="s">
        <v>36</v>
      </c>
      <c r="N519" s="12" t="s">
        <v>37</v>
      </c>
      <c r="P519" s="10" t="n">
        <v>104</v>
      </c>
      <c r="Q519" s="12" t="s">
        <v>38</v>
      </c>
      <c r="R519" s="12" t="s">
        <v>43</v>
      </c>
      <c r="S519" s="10" t="n">
        <v>4210309</v>
      </c>
      <c r="T519" s="12" t="s">
        <v>49</v>
      </c>
      <c r="U519" s="13" t="n">
        <v>10</v>
      </c>
      <c r="W519" s="13" t="n">
        <v>10</v>
      </c>
      <c r="X519" s="12" t="s">
        <v>51</v>
      </c>
      <c r="Z519" s="1" t="str">
        <f aca="false">IF($T519="","",IFERROR(INDEX('Resumo Grupos'!$AC$3:$AC$200,MATCH($T519,'Resumo Grupos'!$AB$3:$AB$200,0)),"n/d"))</f>
        <v>Salários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45.75" hidden="false" customHeight="true" outlineLevel="0" collapsed="false">
      <c r="A520" s="10" t="n">
        <v>1</v>
      </c>
      <c r="B520" s="11" t="n">
        <v>46186</v>
      </c>
      <c r="C520" s="11" t="n">
        <v>46186</v>
      </c>
      <c r="D520" s="10" t="n">
        <v>0</v>
      </c>
      <c r="E520" s="12" t="s">
        <v>33</v>
      </c>
      <c r="F520" s="10" t="n">
        <v>17</v>
      </c>
      <c r="G520" s="12" t="s">
        <v>34</v>
      </c>
      <c r="H520" s="10" t="n">
        <v>1110101</v>
      </c>
      <c r="I520" s="12" t="s">
        <v>35</v>
      </c>
      <c r="J520" s="10" t="n">
        <v>1313852</v>
      </c>
      <c r="L520" s="10" t="n">
        <v>1313852</v>
      </c>
      <c r="M520" s="12" t="s">
        <v>36</v>
      </c>
      <c r="N520" s="12" t="s">
        <v>37</v>
      </c>
      <c r="P520" s="10" t="n">
        <v>104</v>
      </c>
      <c r="Q520" s="12" t="s">
        <v>38</v>
      </c>
      <c r="R520" s="12" t="s">
        <v>43</v>
      </c>
      <c r="S520" s="10" t="n">
        <v>4210316</v>
      </c>
      <c r="T520" s="12" t="s">
        <v>47</v>
      </c>
      <c r="U520" s="13" t="n">
        <v>70</v>
      </c>
      <c r="W520" s="13" t="n">
        <v>70</v>
      </c>
      <c r="X520" s="12" t="s">
        <v>50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45.75" hidden="false" customHeight="true" outlineLevel="0" collapsed="false">
      <c r="A521" s="10" t="n">
        <v>1</v>
      </c>
      <c r="B521" s="11" t="n">
        <v>46186</v>
      </c>
      <c r="C521" s="11" t="n">
        <v>46186</v>
      </c>
      <c r="D521" s="10" t="n">
        <v>0</v>
      </c>
      <c r="E521" s="12" t="s">
        <v>33</v>
      </c>
      <c r="F521" s="10" t="n">
        <v>17</v>
      </c>
      <c r="G521" s="12" t="s">
        <v>34</v>
      </c>
      <c r="H521" s="10" t="n">
        <v>1110101</v>
      </c>
      <c r="I521" s="12" t="s">
        <v>35</v>
      </c>
      <c r="J521" s="10" t="n">
        <v>1313853</v>
      </c>
      <c r="L521" s="10" t="n">
        <v>1313853</v>
      </c>
      <c r="M521" s="12" t="s">
        <v>36</v>
      </c>
      <c r="N521" s="12" t="s">
        <v>37</v>
      </c>
      <c r="P521" s="10" t="n">
        <v>104</v>
      </c>
      <c r="Q521" s="12" t="s">
        <v>38</v>
      </c>
      <c r="R521" s="12" t="s">
        <v>43</v>
      </c>
      <c r="S521" s="10" t="n">
        <v>4210309</v>
      </c>
      <c r="T521" s="12" t="s">
        <v>49</v>
      </c>
      <c r="U521" s="13" t="n">
        <v>10</v>
      </c>
      <c r="W521" s="13" t="n">
        <v>10</v>
      </c>
      <c r="X521" s="12" t="s">
        <v>50</v>
      </c>
      <c r="Z521" s="1" t="str">
        <f aca="false">IF($T521="","",IFERROR(INDEX('Resumo Grupos'!$AC$3:$AC$200,MATCH($T521,'Resumo Grupos'!$AB$3:$AB$200,0)),"n/d"))</f>
        <v>Salários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1</v>
      </c>
      <c r="B522" s="11" t="n">
        <v>46186</v>
      </c>
      <c r="C522" s="11" t="n">
        <v>46186</v>
      </c>
      <c r="D522" s="10" t="n">
        <v>0</v>
      </c>
      <c r="E522" s="12" t="s">
        <v>33</v>
      </c>
      <c r="F522" s="10" t="n">
        <v>17</v>
      </c>
      <c r="G522" s="12" t="s">
        <v>34</v>
      </c>
      <c r="H522" s="10" t="n">
        <v>1110101</v>
      </c>
      <c r="I522" s="12" t="s">
        <v>35</v>
      </c>
      <c r="J522" s="10" t="n">
        <v>1313856</v>
      </c>
      <c r="L522" s="10" t="n">
        <v>1313856</v>
      </c>
      <c r="M522" s="12" t="s">
        <v>36</v>
      </c>
      <c r="N522" s="12" t="s">
        <v>37</v>
      </c>
      <c r="P522" s="10" t="n">
        <v>104</v>
      </c>
      <c r="Q522" s="12" t="s">
        <v>38</v>
      </c>
      <c r="R522" s="12" t="s">
        <v>43</v>
      </c>
      <c r="S522" s="10" t="n">
        <v>4210314</v>
      </c>
      <c r="T522" s="12" t="s">
        <v>44</v>
      </c>
      <c r="U522" s="13" t="n">
        <v>80</v>
      </c>
      <c r="W522" s="13" t="n">
        <v>80</v>
      </c>
      <c r="X522" s="12" t="s">
        <v>379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36.75" hidden="false" customHeight="true" outlineLevel="0" collapsed="false">
      <c r="A523" s="10" t="n">
        <v>1</v>
      </c>
      <c r="B523" s="11" t="n">
        <v>46105</v>
      </c>
      <c r="C523" s="11" t="n">
        <v>46186</v>
      </c>
      <c r="D523" s="10" t="n">
        <v>607</v>
      </c>
      <c r="E523" s="12" t="s">
        <v>214</v>
      </c>
      <c r="F523" s="10" t="n">
        <v>24</v>
      </c>
      <c r="G523" s="12" t="s">
        <v>57</v>
      </c>
      <c r="H523" s="10" t="n">
        <v>2110101</v>
      </c>
      <c r="I523" s="12" t="s">
        <v>58</v>
      </c>
      <c r="J523" s="10" t="n">
        <v>848141</v>
      </c>
      <c r="L523" s="10" t="n">
        <v>9409</v>
      </c>
      <c r="M523" s="12" t="s">
        <v>636</v>
      </c>
      <c r="N523" s="12" t="s">
        <v>60</v>
      </c>
      <c r="P523" s="10" t="n">
        <v>103</v>
      </c>
      <c r="Q523" s="12" t="s">
        <v>61</v>
      </c>
      <c r="R523" s="12" t="s">
        <v>62</v>
      </c>
      <c r="S523" s="10" t="n">
        <v>1130101</v>
      </c>
      <c r="T523" s="12" t="s">
        <v>63</v>
      </c>
      <c r="U523" s="13" t="n">
        <v>2195.35</v>
      </c>
      <c r="W523" s="13" t="n">
        <v>0</v>
      </c>
      <c r="X523" s="12" t="s">
        <v>637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9409</v>
      </c>
    </row>
    <row r="524" customFormat="false" ht="36.75" hidden="false" customHeight="true" outlineLevel="0" collapsed="false">
      <c r="A524" s="10" t="n">
        <v>1</v>
      </c>
      <c r="B524" s="11" t="n">
        <v>46105</v>
      </c>
      <c r="C524" s="11" t="n">
        <v>46186</v>
      </c>
      <c r="D524" s="10" t="n">
        <v>10056</v>
      </c>
      <c r="E524" s="12" t="s">
        <v>638</v>
      </c>
      <c r="F524" s="10" t="n">
        <v>42</v>
      </c>
      <c r="G524" s="12" t="s">
        <v>639</v>
      </c>
      <c r="H524" s="10" t="n">
        <v>2110405</v>
      </c>
      <c r="I524" s="12" t="s">
        <v>106</v>
      </c>
      <c r="J524" s="10" t="n">
        <v>848843</v>
      </c>
      <c r="L524" s="10" t="n">
        <v>363960</v>
      </c>
      <c r="M524" s="12" t="s">
        <v>153</v>
      </c>
      <c r="N524" s="12" t="s">
        <v>66</v>
      </c>
      <c r="P524" s="10" t="n">
        <v>101</v>
      </c>
      <c r="Q524" s="12" t="s">
        <v>107</v>
      </c>
      <c r="R524" s="12" t="s">
        <v>112</v>
      </c>
      <c r="S524" s="10" t="n">
        <v>4220199</v>
      </c>
      <c r="T524" s="12" t="s">
        <v>113</v>
      </c>
      <c r="U524" s="13" t="n">
        <v>333.33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36.75" hidden="false" customHeight="true" outlineLevel="0" collapsed="false">
      <c r="A525" s="10" t="n">
        <v>1</v>
      </c>
      <c r="B525" s="11" t="n">
        <v>46154</v>
      </c>
      <c r="C525" s="11" t="n">
        <v>46186</v>
      </c>
      <c r="D525" s="10" t="n">
        <v>10011</v>
      </c>
      <c r="E525" s="12" t="s">
        <v>221</v>
      </c>
      <c r="F525" s="10" t="n">
        <v>24</v>
      </c>
      <c r="G525" s="12" t="s">
        <v>57</v>
      </c>
      <c r="H525" s="10" t="n">
        <v>2110101</v>
      </c>
      <c r="I525" s="12" t="s">
        <v>58</v>
      </c>
      <c r="J525" s="10" t="n">
        <v>1088997</v>
      </c>
      <c r="L525" s="10" t="n">
        <v>33622</v>
      </c>
      <c r="M525" s="12" t="s">
        <v>59</v>
      </c>
      <c r="N525" s="12" t="s">
        <v>60</v>
      </c>
      <c r="P525" s="10" t="n">
        <v>103</v>
      </c>
      <c r="Q525" s="12" t="s">
        <v>61</v>
      </c>
      <c r="R525" s="12" t="s">
        <v>62</v>
      </c>
      <c r="S525" s="10" t="n">
        <v>1130101</v>
      </c>
      <c r="T525" s="12" t="s">
        <v>63</v>
      </c>
      <c r="U525" s="13" t="n">
        <v>1326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33622</v>
      </c>
    </row>
    <row r="526" customFormat="false" ht="45.75" hidden="false" customHeight="true" outlineLevel="0" collapsed="false">
      <c r="A526" s="10" t="n">
        <v>1</v>
      </c>
      <c r="B526" s="11" t="n">
        <v>46157</v>
      </c>
      <c r="C526" s="11" t="n">
        <v>46186</v>
      </c>
      <c r="D526" s="10" t="n">
        <v>1671</v>
      </c>
      <c r="E526" s="12" t="s">
        <v>385</v>
      </c>
      <c r="F526" s="10" t="n">
        <v>24</v>
      </c>
      <c r="G526" s="12" t="s">
        <v>57</v>
      </c>
      <c r="H526" s="10" t="n">
        <v>2110101</v>
      </c>
      <c r="I526" s="12" t="s">
        <v>58</v>
      </c>
      <c r="J526" s="10" t="n">
        <v>1101724</v>
      </c>
      <c r="L526" s="10" t="n">
        <v>461526</v>
      </c>
      <c r="M526" s="12" t="s">
        <v>153</v>
      </c>
      <c r="N526" s="12" t="s">
        <v>66</v>
      </c>
      <c r="P526" s="10" t="n">
        <v>103</v>
      </c>
      <c r="Q526" s="12" t="s">
        <v>61</v>
      </c>
      <c r="R526" s="12" t="s">
        <v>62</v>
      </c>
      <c r="S526" s="10" t="n">
        <v>1130101</v>
      </c>
      <c r="T526" s="12" t="s">
        <v>63</v>
      </c>
      <c r="U526" s="13" t="n">
        <v>1703.51</v>
      </c>
      <c r="W526" s="13" t="n">
        <v>0</v>
      </c>
      <c r="X526" s="12" t="s">
        <v>642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569357</v>
      </c>
    </row>
    <row r="527" customFormat="false" ht="45.75" hidden="false" customHeight="true" outlineLevel="0" collapsed="false">
      <c r="A527" s="10" t="n">
        <v>1</v>
      </c>
      <c r="B527" s="11" t="n">
        <v>46172</v>
      </c>
      <c r="C527" s="11" t="n">
        <v>46186</v>
      </c>
      <c r="D527" s="10" t="n">
        <v>1705</v>
      </c>
      <c r="E527" s="12" t="s">
        <v>173</v>
      </c>
      <c r="F527" s="10" t="n">
        <v>24</v>
      </c>
      <c r="G527" s="12" t="s">
        <v>57</v>
      </c>
      <c r="H527" s="10" t="n">
        <v>2110101</v>
      </c>
      <c r="I527" s="12" t="s">
        <v>58</v>
      </c>
      <c r="J527" s="10" t="n">
        <v>1176865</v>
      </c>
      <c r="L527" s="10" t="n">
        <v>1857025</v>
      </c>
      <c r="M527" s="12" t="s">
        <v>36</v>
      </c>
      <c r="N527" s="12" t="s">
        <v>60</v>
      </c>
      <c r="P527" s="10" t="n">
        <v>103</v>
      </c>
      <c r="Q527" s="12" t="s">
        <v>61</v>
      </c>
      <c r="R527" s="12" t="s">
        <v>62</v>
      </c>
      <c r="S527" s="10" t="n">
        <v>1130101</v>
      </c>
      <c r="T527" s="12" t="s">
        <v>63</v>
      </c>
      <c r="U527" s="13" t="n">
        <v>813.83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1857025</v>
      </c>
    </row>
    <row r="528" customFormat="false" ht="54.75" hidden="false" customHeight="true" outlineLevel="0" collapsed="false">
      <c r="A528" s="10" t="n">
        <v>1</v>
      </c>
      <c r="B528" s="11" t="n">
        <v>46170</v>
      </c>
      <c r="C528" s="11" t="n">
        <v>46186</v>
      </c>
      <c r="D528" s="10" t="n">
        <v>1659</v>
      </c>
      <c r="E528" s="12" t="s">
        <v>78</v>
      </c>
      <c r="F528" s="10" t="n">
        <v>24</v>
      </c>
      <c r="G528" s="12" t="s">
        <v>57</v>
      </c>
      <c r="H528" s="10" t="n">
        <v>2110101</v>
      </c>
      <c r="I528" s="12" t="s">
        <v>58</v>
      </c>
      <c r="J528" s="10" t="n">
        <v>1168612</v>
      </c>
      <c r="L528" s="10" t="n">
        <v>875267</v>
      </c>
      <c r="M528" s="12" t="s">
        <v>36</v>
      </c>
      <c r="N528" s="12" t="s">
        <v>60</v>
      </c>
      <c r="P528" s="10" t="n">
        <v>103</v>
      </c>
      <c r="Q528" s="12" t="s">
        <v>61</v>
      </c>
      <c r="R528" s="12" t="s">
        <v>62</v>
      </c>
      <c r="S528" s="10" t="n">
        <v>1130101</v>
      </c>
      <c r="T528" s="12" t="s">
        <v>63</v>
      </c>
      <c r="U528" s="13" t="n">
        <v>769.96</v>
      </c>
      <c r="W528" s="13" t="n">
        <v>0</v>
      </c>
      <c r="X528" s="12" t="s">
        <v>644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875267</v>
      </c>
    </row>
    <row r="529" customFormat="false" ht="54.75" hidden="false" customHeight="true" outlineLevel="0" collapsed="false">
      <c r="A529" s="10" t="n">
        <v>1</v>
      </c>
      <c r="B529" s="11" t="n">
        <v>46176</v>
      </c>
      <c r="C529" s="11" t="n">
        <v>46186</v>
      </c>
      <c r="D529" s="10" t="n">
        <v>1723</v>
      </c>
      <c r="E529" s="12" t="s">
        <v>302</v>
      </c>
      <c r="F529" s="10" t="n">
        <v>24</v>
      </c>
      <c r="G529" s="12" t="s">
        <v>57</v>
      </c>
      <c r="H529" s="10" t="n">
        <v>2110101</v>
      </c>
      <c r="I529" s="12" t="s">
        <v>58</v>
      </c>
      <c r="J529" s="10" t="n">
        <v>1197903</v>
      </c>
      <c r="L529" s="10" t="n">
        <v>170970</v>
      </c>
      <c r="M529" s="12" t="s">
        <v>36</v>
      </c>
      <c r="N529" s="12" t="s">
        <v>60</v>
      </c>
      <c r="P529" s="10" t="n">
        <v>103</v>
      </c>
      <c r="Q529" s="12" t="s">
        <v>61</v>
      </c>
      <c r="R529" s="12" t="s">
        <v>62</v>
      </c>
      <c r="S529" s="10" t="n">
        <v>1130101</v>
      </c>
      <c r="T529" s="12" t="s">
        <v>63</v>
      </c>
      <c r="U529" s="13" t="n">
        <v>2028.6</v>
      </c>
      <c r="W529" s="13" t="n">
        <v>0</v>
      </c>
      <c r="X529" s="12" t="s">
        <v>645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0" t="n">
        <v>1</v>
      </c>
      <c r="B530" s="11" t="n">
        <v>46181</v>
      </c>
      <c r="C530" s="11" t="n">
        <v>46186</v>
      </c>
      <c r="D530" s="10" t="n">
        <v>1695</v>
      </c>
      <c r="E530" s="12" t="s">
        <v>646</v>
      </c>
      <c r="F530" s="10" t="n">
        <v>24</v>
      </c>
      <c r="G530" s="12" t="s">
        <v>57</v>
      </c>
      <c r="H530" s="10" t="n">
        <v>2110101</v>
      </c>
      <c r="I530" s="12" t="s">
        <v>58</v>
      </c>
      <c r="J530" s="10" t="n">
        <v>1222097</v>
      </c>
      <c r="L530" s="10" t="n">
        <v>18532</v>
      </c>
      <c r="M530" s="12" t="s">
        <v>36</v>
      </c>
      <c r="N530" s="12" t="s">
        <v>60</v>
      </c>
      <c r="P530" s="10" t="n">
        <v>103</v>
      </c>
      <c r="Q530" s="12" t="s">
        <v>61</v>
      </c>
      <c r="R530" s="12" t="s">
        <v>62</v>
      </c>
      <c r="S530" s="10" t="n">
        <v>1130101</v>
      </c>
      <c r="T530" s="12" t="s">
        <v>63</v>
      </c>
      <c r="U530" s="13" t="n">
        <v>807.41</v>
      </c>
      <c r="W530" s="13" t="n">
        <v>0</v>
      </c>
      <c r="X530" s="12" t="s">
        <v>647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AVEIA NESTL FLOC170G</v>
      </c>
      <c r="AC530" s="1" t="n">
        <v>18532</v>
      </c>
    </row>
    <row r="531" customFormat="false" ht="27.75" hidden="false" customHeight="true" outlineLevel="0" collapsed="false">
      <c r="A531" s="10" t="n">
        <v>1</v>
      </c>
      <c r="B531" s="11" t="n">
        <v>46181</v>
      </c>
      <c r="C531" s="11" t="n">
        <v>46186</v>
      </c>
      <c r="D531" s="10" t="n">
        <v>1391</v>
      </c>
      <c r="E531" s="12" t="s">
        <v>445</v>
      </c>
      <c r="F531" s="10" t="n">
        <v>34</v>
      </c>
      <c r="G531" s="12" t="s">
        <v>94</v>
      </c>
      <c r="H531" s="10" t="n">
        <v>2110101</v>
      </c>
      <c r="I531" s="12" t="s">
        <v>58</v>
      </c>
      <c r="J531" s="10" t="n">
        <v>1223157</v>
      </c>
      <c r="L531" s="10" t="n">
        <v>400</v>
      </c>
      <c r="M531" s="12" t="s">
        <v>36</v>
      </c>
      <c r="N531" s="12" t="s">
        <v>60</v>
      </c>
      <c r="P531" s="10" t="n">
        <v>103</v>
      </c>
      <c r="Q531" s="12" t="s">
        <v>61</v>
      </c>
      <c r="R531" s="12" t="s">
        <v>62</v>
      </c>
      <c r="S531" s="10" t="n">
        <v>1130101</v>
      </c>
      <c r="T531" s="12" t="s">
        <v>63</v>
      </c>
      <c r="U531" s="13" t="n">
        <v>550.34</v>
      </c>
      <c r="W531" s="13" t="n">
        <v>0</v>
      </c>
      <c r="X531" s="12" t="s">
        <v>648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CIGARRO OUTBACK</v>
      </c>
      <c r="AC531" s="1" t="n">
        <v>400</v>
      </c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46186</v>
      </c>
      <c r="D532" s="10" t="n">
        <v>754</v>
      </c>
      <c r="E532" s="12" t="s">
        <v>182</v>
      </c>
      <c r="F532" s="10" t="n">
        <v>24</v>
      </c>
      <c r="G532" s="12" t="s">
        <v>57</v>
      </c>
      <c r="H532" s="10" t="n">
        <v>2110101</v>
      </c>
      <c r="I532" s="12" t="s">
        <v>58</v>
      </c>
      <c r="J532" s="10" t="n">
        <v>1227145</v>
      </c>
      <c r="L532" s="10" t="n">
        <v>30943</v>
      </c>
      <c r="M532" s="12" t="s">
        <v>36</v>
      </c>
      <c r="N532" s="12" t="s">
        <v>60</v>
      </c>
      <c r="P532" s="10" t="n">
        <v>103</v>
      </c>
      <c r="Q532" s="12" t="s">
        <v>61</v>
      </c>
      <c r="R532" s="12" t="s">
        <v>62</v>
      </c>
      <c r="S532" s="10" t="n">
        <v>1130101</v>
      </c>
      <c r="T532" s="12" t="s">
        <v>63</v>
      </c>
      <c r="U532" s="13" t="n">
        <v>4032.5</v>
      </c>
      <c r="W532" s="13" t="n">
        <v>0</v>
      </c>
      <c r="X532" s="12" t="s">
        <v>649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1</v>
      </c>
      <c r="B533" s="11" t="n">
        <v>46185</v>
      </c>
      <c r="C533" s="11" t="n">
        <v>46186</v>
      </c>
      <c r="D533" s="10" t="n">
        <v>33</v>
      </c>
      <c r="E533" s="12" t="s">
        <v>93</v>
      </c>
      <c r="F533" s="10" t="n">
        <v>34</v>
      </c>
      <c r="G533" s="12" t="s">
        <v>94</v>
      </c>
      <c r="H533" s="10" t="n">
        <v>2110101</v>
      </c>
      <c r="I533" s="12" t="s">
        <v>58</v>
      </c>
      <c r="J533" s="10" t="n">
        <v>1241243</v>
      </c>
      <c r="L533" s="10" t="n">
        <v>5113</v>
      </c>
      <c r="M533" s="12" t="s">
        <v>36</v>
      </c>
      <c r="N533" s="12" t="s">
        <v>60</v>
      </c>
      <c r="P533" s="10" t="n">
        <v>104</v>
      </c>
      <c r="Q533" s="12" t="s">
        <v>38</v>
      </c>
      <c r="R533" s="12" t="s">
        <v>62</v>
      </c>
      <c r="S533" s="10" t="n">
        <v>1130101</v>
      </c>
      <c r="T533" s="12" t="s">
        <v>63</v>
      </c>
      <c r="U533" s="13" t="n">
        <v>2963</v>
      </c>
      <c r="W533" s="13" t="n">
        <v>0</v>
      </c>
      <c r="X533" s="12" t="s">
        <v>252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1</v>
      </c>
      <c r="B534" s="11" t="n">
        <v>46185</v>
      </c>
      <c r="C534" s="11" t="n">
        <v>46186</v>
      </c>
      <c r="D534" s="10" t="n">
        <v>1615</v>
      </c>
      <c r="E534" s="12" t="s">
        <v>253</v>
      </c>
      <c r="F534" s="10" t="n">
        <v>34</v>
      </c>
      <c r="G534" s="12" t="s">
        <v>94</v>
      </c>
      <c r="H534" s="10" t="n">
        <v>2110101</v>
      </c>
      <c r="I534" s="12" t="s">
        <v>58</v>
      </c>
      <c r="J534" s="10" t="n">
        <v>1241271</v>
      </c>
      <c r="L534" s="10" t="n">
        <v>14671</v>
      </c>
      <c r="M534" s="12" t="s">
        <v>36</v>
      </c>
      <c r="N534" s="12" t="s">
        <v>60</v>
      </c>
      <c r="P534" s="10" t="n">
        <v>104</v>
      </c>
      <c r="Q534" s="12" t="s">
        <v>38</v>
      </c>
      <c r="R534" s="12" t="s">
        <v>62</v>
      </c>
      <c r="S534" s="10" t="n">
        <v>1130101</v>
      </c>
      <c r="T534" s="12" t="s">
        <v>63</v>
      </c>
      <c r="U534" s="13" t="n">
        <v>840</v>
      </c>
      <c r="W534" s="13" t="n">
        <v>0</v>
      </c>
      <c r="X534" s="12" t="s">
        <v>650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ALHO KG</v>
      </c>
      <c r="AC534" s="1" t="n">
        <v>14671</v>
      </c>
    </row>
    <row r="535" customFormat="false" ht="36.75" hidden="false" customHeight="true" outlineLevel="0" collapsed="false">
      <c r="A535" s="10" t="n">
        <v>1</v>
      </c>
      <c r="B535" s="11" t="n">
        <v>46185</v>
      </c>
      <c r="C535" s="11" t="n">
        <v>46186</v>
      </c>
      <c r="D535" s="10" t="n">
        <v>33</v>
      </c>
      <c r="E535" s="12" t="s">
        <v>93</v>
      </c>
      <c r="F535" s="10" t="n">
        <v>34</v>
      </c>
      <c r="G535" s="12" t="s">
        <v>94</v>
      </c>
      <c r="H535" s="10" t="n">
        <v>2110101</v>
      </c>
      <c r="I535" s="12" t="s">
        <v>58</v>
      </c>
      <c r="J535" s="10" t="n">
        <v>1241282</v>
      </c>
      <c r="L535" s="10" t="n">
        <v>515355</v>
      </c>
      <c r="M535" s="12" t="s">
        <v>36</v>
      </c>
      <c r="N535" s="12" t="s">
        <v>66</v>
      </c>
      <c r="P535" s="10" t="n">
        <v>104</v>
      </c>
      <c r="Q535" s="12" t="s">
        <v>38</v>
      </c>
      <c r="R535" s="12" t="s">
        <v>62</v>
      </c>
      <c r="S535" s="10" t="n">
        <v>1130101</v>
      </c>
      <c r="T535" s="12" t="s">
        <v>63</v>
      </c>
      <c r="U535" s="13" t="n">
        <v>235</v>
      </c>
      <c r="W535" s="13" t="n">
        <v>0</v>
      </c>
      <c r="X535" s="12" t="s">
        <v>651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54.75" hidden="false" customHeight="true" outlineLevel="0" collapsed="false">
      <c r="A536" s="10" t="n">
        <v>1</v>
      </c>
      <c r="B536" s="11" t="n">
        <v>46186</v>
      </c>
      <c r="C536" s="11" t="n">
        <v>46186</v>
      </c>
      <c r="D536" s="10" t="n">
        <v>1038</v>
      </c>
      <c r="E536" s="12" t="s">
        <v>122</v>
      </c>
      <c r="F536" s="10" t="n">
        <v>13</v>
      </c>
      <c r="G536" s="12" t="s">
        <v>119</v>
      </c>
      <c r="H536" s="10" t="n">
        <v>2110101</v>
      </c>
      <c r="I536" s="12" t="s">
        <v>58</v>
      </c>
      <c r="J536" s="10" t="n">
        <v>1260984</v>
      </c>
      <c r="L536" s="10" t="n">
        <v>5978</v>
      </c>
      <c r="M536" s="12" t="s">
        <v>36</v>
      </c>
      <c r="N536" s="12" t="s">
        <v>60</v>
      </c>
      <c r="P536" s="10" t="n">
        <v>104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360</v>
      </c>
      <c r="W536" s="13" t="n">
        <v>0</v>
      </c>
      <c r="X536" s="12" t="s">
        <v>652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BOLO MIYAZAKI GRANDE</v>
      </c>
      <c r="AC536" s="1" t="n">
        <v>5978</v>
      </c>
    </row>
    <row r="537" customFormat="false" ht="36.75" hidden="false" customHeight="true" outlineLevel="0" collapsed="false">
      <c r="A537" s="10" t="n">
        <v>1</v>
      </c>
      <c r="B537" s="11" t="n">
        <v>46186</v>
      </c>
      <c r="C537" s="11" t="n">
        <v>46186</v>
      </c>
      <c r="D537" s="10" t="n">
        <v>978</v>
      </c>
      <c r="E537" s="12" t="s">
        <v>118</v>
      </c>
      <c r="F537" s="10" t="n">
        <v>13</v>
      </c>
      <c r="G537" s="12" t="s">
        <v>119</v>
      </c>
      <c r="H537" s="10" t="n">
        <v>2110101</v>
      </c>
      <c r="I537" s="12" t="s">
        <v>58</v>
      </c>
      <c r="J537" s="10" t="n">
        <v>1261036</v>
      </c>
      <c r="L537" s="10" t="n">
        <v>276</v>
      </c>
      <c r="M537" s="12" t="s">
        <v>36</v>
      </c>
      <c r="N537" s="12" t="s">
        <v>60</v>
      </c>
      <c r="P537" s="10" t="n">
        <v>104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416.5</v>
      </c>
      <c r="W537" s="13" t="n">
        <v>0</v>
      </c>
      <c r="X537" s="12" t="s">
        <v>653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DAN GELO CUBO 5 KG</v>
      </c>
      <c r="AC537" s="1" t="n">
        <v>276</v>
      </c>
    </row>
    <row r="538" customFormat="false" ht="36.75" hidden="false" customHeight="true" outlineLevel="0" collapsed="false">
      <c r="A538" s="10" t="n">
        <v>1</v>
      </c>
      <c r="B538" s="11" t="n">
        <v>46187</v>
      </c>
      <c r="C538" s="11" t="n">
        <v>46187</v>
      </c>
      <c r="D538" s="10" t="n">
        <v>0</v>
      </c>
      <c r="E538" s="12" t="s">
        <v>33</v>
      </c>
      <c r="F538" s="10" t="n">
        <v>17</v>
      </c>
      <c r="G538" s="12" t="s">
        <v>34</v>
      </c>
      <c r="H538" s="10" t="n">
        <v>1110101</v>
      </c>
      <c r="I538" s="12" t="s">
        <v>35</v>
      </c>
      <c r="J538" s="10" t="n">
        <v>1321752</v>
      </c>
      <c r="L538" s="10" t="n">
        <v>1321752</v>
      </c>
      <c r="M538" s="12" t="s">
        <v>36</v>
      </c>
      <c r="N538" s="12" t="s">
        <v>37</v>
      </c>
      <c r="P538" s="10" t="n">
        <v>104</v>
      </c>
      <c r="Q538" s="12" t="s">
        <v>38</v>
      </c>
      <c r="R538" s="12" t="s">
        <v>43</v>
      </c>
      <c r="S538" s="10" t="n">
        <v>4210310</v>
      </c>
      <c r="T538" s="12" t="s">
        <v>397</v>
      </c>
      <c r="U538" s="13" t="n">
        <v>202</v>
      </c>
      <c r="W538" s="13" t="n">
        <v>202</v>
      </c>
      <c r="X538" s="12" t="s">
        <v>654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46187</v>
      </c>
      <c r="C539" s="11" t="n">
        <v>46187</v>
      </c>
      <c r="D539" s="10" t="n">
        <v>0</v>
      </c>
      <c r="E539" s="12" t="s">
        <v>33</v>
      </c>
      <c r="F539" s="10" t="n">
        <v>17</v>
      </c>
      <c r="G539" s="12" t="s">
        <v>34</v>
      </c>
      <c r="H539" s="10" t="n">
        <v>1110101</v>
      </c>
      <c r="I539" s="12" t="s">
        <v>35</v>
      </c>
      <c r="J539" s="10" t="n">
        <v>1321767</v>
      </c>
      <c r="L539" s="10" t="n">
        <v>1321767</v>
      </c>
      <c r="M539" s="12" t="s">
        <v>36</v>
      </c>
      <c r="N539" s="12" t="s">
        <v>37</v>
      </c>
      <c r="P539" s="10" t="n">
        <v>104</v>
      </c>
      <c r="Q539" s="12" t="s">
        <v>38</v>
      </c>
      <c r="R539" s="12" t="s">
        <v>43</v>
      </c>
      <c r="S539" s="10" t="n">
        <v>4210310</v>
      </c>
      <c r="T539" s="12" t="s">
        <v>397</v>
      </c>
      <c r="U539" s="13" t="n">
        <v>212</v>
      </c>
      <c r="W539" s="13" t="n">
        <v>212</v>
      </c>
      <c r="X539" s="12" t="s">
        <v>655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46187</v>
      </c>
      <c r="C540" s="11" t="n">
        <v>46187</v>
      </c>
      <c r="D540" s="10" t="n">
        <v>0</v>
      </c>
      <c r="E540" s="12" t="s">
        <v>33</v>
      </c>
      <c r="F540" s="10" t="n">
        <v>17</v>
      </c>
      <c r="G540" s="12" t="s">
        <v>34</v>
      </c>
      <c r="H540" s="10" t="n">
        <v>1110101</v>
      </c>
      <c r="I540" s="12" t="s">
        <v>35</v>
      </c>
      <c r="J540" s="10" t="n">
        <v>1321797</v>
      </c>
      <c r="L540" s="10" t="n">
        <v>1321797</v>
      </c>
      <c r="M540" s="12" t="s">
        <v>36</v>
      </c>
      <c r="N540" s="12" t="s">
        <v>37</v>
      </c>
      <c r="P540" s="10" t="n">
        <v>104</v>
      </c>
      <c r="Q540" s="12" t="s">
        <v>38</v>
      </c>
      <c r="R540" s="12" t="s">
        <v>43</v>
      </c>
      <c r="S540" s="10" t="n">
        <v>4210314</v>
      </c>
      <c r="T540" s="12" t="s">
        <v>44</v>
      </c>
      <c r="U540" s="13" t="n">
        <v>300</v>
      </c>
      <c r="W540" s="13" t="n">
        <v>300</v>
      </c>
      <c r="X540" s="12" t="s">
        <v>402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46187</v>
      </c>
      <c r="C541" s="11" t="n">
        <v>46187</v>
      </c>
      <c r="D541" s="10" t="n">
        <v>0</v>
      </c>
      <c r="E541" s="12" t="s">
        <v>33</v>
      </c>
      <c r="F541" s="10" t="n">
        <v>17</v>
      </c>
      <c r="G541" s="12" t="s">
        <v>34</v>
      </c>
      <c r="H541" s="10" t="n">
        <v>1110101</v>
      </c>
      <c r="I541" s="12" t="s">
        <v>35</v>
      </c>
      <c r="J541" s="10" t="n">
        <v>1321799</v>
      </c>
      <c r="L541" s="10" t="n">
        <v>1321799</v>
      </c>
      <c r="M541" s="12" t="s">
        <v>36</v>
      </c>
      <c r="N541" s="12" t="s">
        <v>37</v>
      </c>
      <c r="P541" s="10" t="n">
        <v>104</v>
      </c>
      <c r="Q541" s="12" t="s">
        <v>38</v>
      </c>
      <c r="R541" s="12" t="s">
        <v>43</v>
      </c>
      <c r="S541" s="10" t="n">
        <v>4210316</v>
      </c>
      <c r="T541" s="12" t="s">
        <v>47</v>
      </c>
      <c r="U541" s="13" t="n">
        <v>70</v>
      </c>
      <c r="W541" s="13" t="n">
        <v>70</v>
      </c>
      <c r="X541" s="12" t="s">
        <v>382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46187</v>
      </c>
      <c r="C542" s="11" t="n">
        <v>46187</v>
      </c>
      <c r="D542" s="10" t="n">
        <v>0</v>
      </c>
      <c r="E542" s="12" t="s">
        <v>33</v>
      </c>
      <c r="F542" s="10" t="n">
        <v>17</v>
      </c>
      <c r="G542" s="12" t="s">
        <v>34</v>
      </c>
      <c r="H542" s="10" t="n">
        <v>1110101</v>
      </c>
      <c r="I542" s="12" t="s">
        <v>35</v>
      </c>
      <c r="J542" s="10" t="n">
        <v>1321801</v>
      </c>
      <c r="L542" s="10" t="n">
        <v>1321801</v>
      </c>
      <c r="M542" s="12" t="s">
        <v>36</v>
      </c>
      <c r="N542" s="12" t="s">
        <v>37</v>
      </c>
      <c r="P542" s="10" t="n">
        <v>104</v>
      </c>
      <c r="Q542" s="12" t="s">
        <v>38</v>
      </c>
      <c r="R542" s="12" t="s">
        <v>43</v>
      </c>
      <c r="S542" s="10" t="n">
        <v>4210309</v>
      </c>
      <c r="T542" s="12" t="s">
        <v>49</v>
      </c>
      <c r="U542" s="13" t="n">
        <v>10</v>
      </c>
      <c r="W542" s="13" t="n">
        <v>10</v>
      </c>
      <c r="X542" s="12" t="s">
        <v>382</v>
      </c>
      <c r="Z542" s="1" t="str">
        <f aca="false">IF($T542="","",IFERROR(INDEX('Resumo Grupos'!$AC$3:$AC$200,MATCH($T542,'Resumo Grupos'!$AB$3:$AB$200,0)),"n/d"))</f>
        <v>Salários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46187</v>
      </c>
      <c r="C543" s="11" t="n">
        <v>46187</v>
      </c>
      <c r="D543" s="10" t="n">
        <v>0</v>
      </c>
      <c r="E543" s="12" t="s">
        <v>33</v>
      </c>
      <c r="F543" s="10" t="n">
        <v>17</v>
      </c>
      <c r="G543" s="12" t="s">
        <v>34</v>
      </c>
      <c r="H543" s="10" t="n">
        <v>1110101</v>
      </c>
      <c r="I543" s="12" t="s">
        <v>35</v>
      </c>
      <c r="J543" s="10" t="n">
        <v>1321804</v>
      </c>
      <c r="L543" s="10" t="n">
        <v>1321804</v>
      </c>
      <c r="M543" s="12" t="s">
        <v>36</v>
      </c>
      <c r="N543" s="12" t="s">
        <v>37</v>
      </c>
      <c r="P543" s="10" t="n">
        <v>104</v>
      </c>
      <c r="Q543" s="12" t="s">
        <v>38</v>
      </c>
      <c r="R543" s="12" t="s">
        <v>43</v>
      </c>
      <c r="S543" s="10" t="n">
        <v>4210314</v>
      </c>
      <c r="T543" s="12" t="s">
        <v>44</v>
      </c>
      <c r="U543" s="13" t="n">
        <v>160</v>
      </c>
      <c r="W543" s="13" t="n">
        <v>160</v>
      </c>
      <c r="X543" s="12" t="s">
        <v>656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46187</v>
      </c>
      <c r="C544" s="11" t="n">
        <v>46187</v>
      </c>
      <c r="D544" s="10" t="n">
        <v>0</v>
      </c>
      <c r="E544" s="12" t="s">
        <v>33</v>
      </c>
      <c r="F544" s="10" t="n">
        <v>17</v>
      </c>
      <c r="G544" s="12" t="s">
        <v>34</v>
      </c>
      <c r="H544" s="10" t="n">
        <v>1110101</v>
      </c>
      <c r="I544" s="12" t="s">
        <v>35</v>
      </c>
      <c r="J544" s="10" t="n">
        <v>1321841</v>
      </c>
      <c r="L544" s="10" t="n">
        <v>1321841</v>
      </c>
      <c r="M544" s="12" t="s">
        <v>36</v>
      </c>
      <c r="N544" s="12" t="s">
        <v>37</v>
      </c>
      <c r="P544" s="10" t="n">
        <v>104</v>
      </c>
      <c r="Q544" s="12" t="s">
        <v>38</v>
      </c>
      <c r="R544" s="12" t="s">
        <v>43</v>
      </c>
      <c r="S544" s="10" t="n">
        <v>4210314</v>
      </c>
      <c r="T544" s="12" t="s">
        <v>44</v>
      </c>
      <c r="U544" s="13" t="n">
        <v>100</v>
      </c>
      <c r="W544" s="13" t="n">
        <v>100</v>
      </c>
      <c r="X544" s="12" t="s">
        <v>657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46187</v>
      </c>
      <c r="C545" s="11" t="n">
        <v>46187</v>
      </c>
      <c r="D545" s="10" t="n">
        <v>0</v>
      </c>
      <c r="E545" s="12" t="s">
        <v>33</v>
      </c>
      <c r="F545" s="10" t="n">
        <v>17</v>
      </c>
      <c r="G545" s="12" t="s">
        <v>34</v>
      </c>
      <c r="H545" s="10" t="n">
        <v>1110101</v>
      </c>
      <c r="I545" s="12" t="s">
        <v>35</v>
      </c>
      <c r="J545" s="10" t="n">
        <v>1321842</v>
      </c>
      <c r="L545" s="10" t="n">
        <v>1321842</v>
      </c>
      <c r="M545" s="12" t="s">
        <v>36</v>
      </c>
      <c r="N545" s="12" t="s">
        <v>37</v>
      </c>
      <c r="P545" s="10" t="n">
        <v>104</v>
      </c>
      <c r="Q545" s="12" t="s">
        <v>38</v>
      </c>
      <c r="R545" s="12" t="s">
        <v>43</v>
      </c>
      <c r="S545" s="10" t="n">
        <v>4210314</v>
      </c>
      <c r="T545" s="12" t="s">
        <v>44</v>
      </c>
      <c r="U545" s="13" t="n">
        <v>90</v>
      </c>
      <c r="W545" s="13" t="n">
        <v>90</v>
      </c>
      <c r="X545" s="12" t="s">
        <v>207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27.75" hidden="false" customHeight="true" outlineLevel="0" collapsed="false">
      <c r="A546" s="10" t="n">
        <v>1</v>
      </c>
      <c r="B546" s="11" t="n">
        <v>46187</v>
      </c>
      <c r="C546" s="11" t="n">
        <v>46187</v>
      </c>
      <c r="D546" s="10" t="n">
        <v>0</v>
      </c>
      <c r="E546" s="12" t="s">
        <v>33</v>
      </c>
      <c r="F546" s="10" t="n">
        <v>17</v>
      </c>
      <c r="G546" s="12" t="s">
        <v>34</v>
      </c>
      <c r="H546" s="10" t="n">
        <v>1110101</v>
      </c>
      <c r="I546" s="12" t="s">
        <v>35</v>
      </c>
      <c r="J546" s="10" t="n">
        <v>1321844</v>
      </c>
      <c r="L546" s="10" t="n">
        <v>1321844</v>
      </c>
      <c r="M546" s="12" t="s">
        <v>36</v>
      </c>
      <c r="N546" s="12" t="s">
        <v>37</v>
      </c>
      <c r="P546" s="10" t="n">
        <v>104</v>
      </c>
      <c r="Q546" s="12" t="s">
        <v>38</v>
      </c>
      <c r="R546" s="12" t="s">
        <v>43</v>
      </c>
      <c r="S546" s="10" t="n">
        <v>4210314</v>
      </c>
      <c r="T546" s="12" t="s">
        <v>44</v>
      </c>
      <c r="U546" s="13" t="n">
        <v>90</v>
      </c>
      <c r="W546" s="13" t="n">
        <v>90</v>
      </c>
      <c r="X546" s="12" t="s">
        <v>268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46187</v>
      </c>
      <c r="C547" s="11" t="n">
        <v>46187</v>
      </c>
      <c r="D547" s="10" t="n">
        <v>0</v>
      </c>
      <c r="E547" s="12" t="s">
        <v>33</v>
      </c>
      <c r="F547" s="10" t="n">
        <v>17</v>
      </c>
      <c r="G547" s="12" t="s">
        <v>34</v>
      </c>
      <c r="H547" s="10" t="n">
        <v>1110101</v>
      </c>
      <c r="I547" s="12" t="s">
        <v>35</v>
      </c>
      <c r="J547" s="10" t="n">
        <v>1321848</v>
      </c>
      <c r="L547" s="10" t="n">
        <v>1321848</v>
      </c>
      <c r="M547" s="12" t="s">
        <v>36</v>
      </c>
      <c r="N547" s="12" t="s">
        <v>37</v>
      </c>
      <c r="P547" s="10" t="n">
        <v>104</v>
      </c>
      <c r="Q547" s="12" t="s">
        <v>38</v>
      </c>
      <c r="R547" s="12" t="s">
        <v>43</v>
      </c>
      <c r="S547" s="10" t="n">
        <v>4210314</v>
      </c>
      <c r="T547" s="12" t="s">
        <v>44</v>
      </c>
      <c r="U547" s="13" t="n">
        <v>90</v>
      </c>
      <c r="W547" s="13" t="n">
        <v>90</v>
      </c>
      <c r="X547" s="12" t="s">
        <v>46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45.75" hidden="false" customHeight="true" outlineLevel="0" collapsed="false">
      <c r="A548" s="10" t="n">
        <v>1</v>
      </c>
      <c r="B548" s="11" t="n">
        <v>46187</v>
      </c>
      <c r="C548" s="11" t="n">
        <v>46187</v>
      </c>
      <c r="D548" s="10" t="n">
        <v>0</v>
      </c>
      <c r="E548" s="12" t="s">
        <v>33</v>
      </c>
      <c r="F548" s="10" t="n">
        <v>17</v>
      </c>
      <c r="G548" s="12" t="s">
        <v>34</v>
      </c>
      <c r="H548" s="10" t="n">
        <v>1110101</v>
      </c>
      <c r="I548" s="12" t="s">
        <v>35</v>
      </c>
      <c r="J548" s="10" t="n">
        <v>1321851</v>
      </c>
      <c r="L548" s="10" t="n">
        <v>1321851</v>
      </c>
      <c r="M548" s="12" t="s">
        <v>36</v>
      </c>
      <c r="N548" s="12" t="s">
        <v>37</v>
      </c>
      <c r="P548" s="10" t="n">
        <v>104</v>
      </c>
      <c r="Q548" s="12" t="s">
        <v>38</v>
      </c>
      <c r="R548" s="12" t="s">
        <v>43</v>
      </c>
      <c r="S548" s="10" t="n">
        <v>4210314</v>
      </c>
      <c r="T548" s="12" t="s">
        <v>44</v>
      </c>
      <c r="U548" s="13" t="n">
        <v>70</v>
      </c>
      <c r="W548" s="13" t="n">
        <v>70</v>
      </c>
      <c r="X548" s="12" t="s">
        <v>400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46187</v>
      </c>
      <c r="C549" s="11" t="n">
        <v>46187</v>
      </c>
      <c r="D549" s="10" t="n">
        <v>0</v>
      </c>
      <c r="E549" s="12" t="s">
        <v>33</v>
      </c>
      <c r="F549" s="10" t="n">
        <v>17</v>
      </c>
      <c r="G549" s="12" t="s">
        <v>34</v>
      </c>
      <c r="H549" s="10" t="n">
        <v>1110101</v>
      </c>
      <c r="I549" s="12" t="s">
        <v>35</v>
      </c>
      <c r="J549" s="10" t="n">
        <v>1321852</v>
      </c>
      <c r="L549" s="10" t="n">
        <v>1321852</v>
      </c>
      <c r="M549" s="12" t="s">
        <v>36</v>
      </c>
      <c r="N549" s="12" t="s">
        <v>37</v>
      </c>
      <c r="P549" s="10" t="n">
        <v>104</v>
      </c>
      <c r="Q549" s="12" t="s">
        <v>38</v>
      </c>
      <c r="R549" s="12" t="s">
        <v>43</v>
      </c>
      <c r="S549" s="10" t="n">
        <v>4210316</v>
      </c>
      <c r="T549" s="12" t="s">
        <v>47</v>
      </c>
      <c r="U549" s="13" t="n">
        <v>100</v>
      </c>
      <c r="W549" s="13" t="n">
        <v>100</v>
      </c>
      <c r="X549" s="12" t="s">
        <v>51</v>
      </c>
      <c r="Z549" s="1" t="str">
        <f aca="false">IF($T549="","",IFERROR(INDEX('Resumo Grupos'!$AC$3:$AC$200,MATCH($T549,'Resumo Grupos'!$AB$3:$AB$200,0)),"n/d"))</f>
        <v>Salários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45.75" hidden="false" customHeight="true" outlineLevel="0" collapsed="false">
      <c r="A550" s="10" t="n">
        <v>1</v>
      </c>
      <c r="B550" s="11" t="n">
        <v>46187</v>
      </c>
      <c r="C550" s="11" t="n">
        <v>46187</v>
      </c>
      <c r="D550" s="10" t="n">
        <v>0</v>
      </c>
      <c r="E550" s="12" t="s">
        <v>33</v>
      </c>
      <c r="F550" s="10" t="n">
        <v>17</v>
      </c>
      <c r="G550" s="12" t="s">
        <v>34</v>
      </c>
      <c r="H550" s="10" t="n">
        <v>1110101</v>
      </c>
      <c r="I550" s="12" t="s">
        <v>35</v>
      </c>
      <c r="J550" s="10" t="n">
        <v>1321855</v>
      </c>
      <c r="L550" s="10" t="n">
        <v>1321855</v>
      </c>
      <c r="M550" s="12" t="s">
        <v>36</v>
      </c>
      <c r="N550" s="12" t="s">
        <v>37</v>
      </c>
      <c r="P550" s="10" t="n">
        <v>104</v>
      </c>
      <c r="Q550" s="12" t="s">
        <v>38</v>
      </c>
      <c r="R550" s="12" t="s">
        <v>43</v>
      </c>
      <c r="S550" s="10" t="n">
        <v>4210309</v>
      </c>
      <c r="T550" s="12" t="s">
        <v>49</v>
      </c>
      <c r="U550" s="13" t="n">
        <v>10</v>
      </c>
      <c r="W550" s="13" t="n">
        <v>10</v>
      </c>
      <c r="X550" s="12" t="s">
        <v>51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46119</v>
      </c>
      <c r="C551" s="11" t="n">
        <v>46187</v>
      </c>
      <c r="D551" s="10" t="n">
        <v>957</v>
      </c>
      <c r="E551" s="12" t="s">
        <v>157</v>
      </c>
      <c r="F551" s="10" t="n">
        <v>24</v>
      </c>
      <c r="G551" s="12" t="s">
        <v>57</v>
      </c>
      <c r="H551" s="10" t="n">
        <v>2110101</v>
      </c>
      <c r="I551" s="12" t="s">
        <v>58</v>
      </c>
      <c r="J551" s="10" t="n">
        <v>915375</v>
      </c>
      <c r="L551" s="10" t="n">
        <v>18727</v>
      </c>
      <c r="M551" s="12" t="s">
        <v>272</v>
      </c>
      <c r="N551" s="12" t="s">
        <v>60</v>
      </c>
      <c r="P551" s="10" t="n">
        <v>103</v>
      </c>
      <c r="Q551" s="12" t="s">
        <v>61</v>
      </c>
      <c r="R551" s="12" t="s">
        <v>62</v>
      </c>
      <c r="S551" s="10" t="n">
        <v>1130101</v>
      </c>
      <c r="T551" s="12" t="s">
        <v>63</v>
      </c>
      <c r="U551" s="13" t="n">
        <v>4049.8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18727</v>
      </c>
    </row>
    <row r="552" customFormat="false" ht="45.75" hidden="false" customHeight="true" outlineLevel="0" collapsed="false">
      <c r="A552" s="10" t="n">
        <v>1</v>
      </c>
      <c r="B552" s="11" t="n">
        <v>46172</v>
      </c>
      <c r="C552" s="11" t="n">
        <v>46187</v>
      </c>
      <c r="D552" s="10" t="n">
        <v>607</v>
      </c>
      <c r="E552" s="12" t="s">
        <v>214</v>
      </c>
      <c r="F552" s="10" t="n">
        <v>24</v>
      </c>
      <c r="G552" s="12" t="s">
        <v>57</v>
      </c>
      <c r="H552" s="10" t="n">
        <v>2110101</v>
      </c>
      <c r="I552" s="12" t="s">
        <v>58</v>
      </c>
      <c r="J552" s="10" t="n">
        <v>1177249</v>
      </c>
      <c r="L552" s="10" t="n">
        <v>10589</v>
      </c>
      <c r="M552" s="12" t="s">
        <v>36</v>
      </c>
      <c r="N552" s="12" t="s">
        <v>60</v>
      </c>
      <c r="P552" s="10" t="n">
        <v>103</v>
      </c>
      <c r="Q552" s="12" t="s">
        <v>61</v>
      </c>
      <c r="R552" s="12" t="s">
        <v>62</v>
      </c>
      <c r="S552" s="10" t="n">
        <v>1130101</v>
      </c>
      <c r="T552" s="12" t="s">
        <v>63</v>
      </c>
      <c r="U552" s="13" t="n">
        <v>1060.9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10589</v>
      </c>
    </row>
    <row r="553" customFormat="false" ht="54.75" hidden="false" customHeight="true" outlineLevel="0" collapsed="false">
      <c r="A553" s="10" t="n">
        <v>1</v>
      </c>
      <c r="B553" s="11" t="n">
        <v>46178</v>
      </c>
      <c r="C553" s="11" t="n">
        <v>46187</v>
      </c>
      <c r="D553" s="10" t="n">
        <v>1723</v>
      </c>
      <c r="E553" s="12" t="s">
        <v>302</v>
      </c>
      <c r="F553" s="10" t="n">
        <v>24</v>
      </c>
      <c r="G553" s="12" t="s">
        <v>57</v>
      </c>
      <c r="H553" s="10" t="n">
        <v>2110101</v>
      </c>
      <c r="I553" s="12" t="s">
        <v>58</v>
      </c>
      <c r="J553" s="10" t="n">
        <v>1207979</v>
      </c>
      <c r="L553" s="10" t="n">
        <v>171046</v>
      </c>
      <c r="M553" s="12" t="s">
        <v>36</v>
      </c>
      <c r="N553" s="12" t="s">
        <v>60</v>
      </c>
      <c r="P553" s="10" t="n">
        <v>103</v>
      </c>
      <c r="Q553" s="12" t="s">
        <v>61</v>
      </c>
      <c r="R553" s="12" t="s">
        <v>62</v>
      </c>
      <c r="S553" s="10" t="n">
        <v>1130101</v>
      </c>
      <c r="T553" s="12" t="s">
        <v>63</v>
      </c>
      <c r="U553" s="13" t="n">
        <v>4428.9</v>
      </c>
      <c r="W553" s="13" t="n">
        <v>0</v>
      </c>
      <c r="X553" s="12" t="s">
        <v>660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46188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1309540</v>
      </c>
      <c r="L554" s="10" t="n">
        <v>1309540</v>
      </c>
      <c r="M554" s="12" t="s">
        <v>36</v>
      </c>
      <c r="N554" s="12" t="s">
        <v>37</v>
      </c>
      <c r="P554" s="10" t="n">
        <v>104</v>
      </c>
      <c r="Q554" s="12" t="s">
        <v>38</v>
      </c>
      <c r="R554" s="12" t="s">
        <v>149</v>
      </c>
      <c r="S554" s="10" t="n">
        <v>1120601</v>
      </c>
      <c r="T554" s="12" t="s">
        <v>150</v>
      </c>
      <c r="U554" s="13" t="n">
        <v>280</v>
      </c>
      <c r="W554" s="13" t="n">
        <v>280</v>
      </c>
      <c r="X554" s="12" t="s">
        <v>661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MIYAZAKI GRANDE</v>
      </c>
      <c r="AC554" s="1" t="n">
        <v>6</v>
      </c>
    </row>
    <row r="555" customFormat="false" ht="36.75" hidden="false" customHeight="true" outlineLevel="0" collapsed="false">
      <c r="A555" s="10" t="n">
        <v>1</v>
      </c>
      <c r="B555" s="11" t="n">
        <v>46188</v>
      </c>
      <c r="C555" s="11" t="n">
        <v>46188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1322176</v>
      </c>
      <c r="L555" s="10" t="n">
        <v>1322176</v>
      </c>
      <c r="M555" s="12" t="s">
        <v>36</v>
      </c>
      <c r="N555" s="12" t="s">
        <v>37</v>
      </c>
      <c r="P555" s="10" t="n">
        <v>104</v>
      </c>
      <c r="Q555" s="12" t="s">
        <v>38</v>
      </c>
      <c r="R555" s="12" t="s">
        <v>39</v>
      </c>
      <c r="S555" s="10" t="n">
        <v>4210209</v>
      </c>
      <c r="T555" s="12" t="s">
        <v>54</v>
      </c>
      <c r="U555" s="13" t="n">
        <v>70</v>
      </c>
      <c r="W555" s="13" t="n">
        <v>70</v>
      </c>
      <c r="X555" s="12" t="s">
        <v>662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46188</v>
      </c>
      <c r="C556" s="11" t="n">
        <v>46188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1322181</v>
      </c>
      <c r="L556" s="10" t="n">
        <v>1322181</v>
      </c>
      <c r="M556" s="12" t="s">
        <v>36</v>
      </c>
      <c r="N556" s="12" t="s">
        <v>37</v>
      </c>
      <c r="P556" s="10" t="n">
        <v>104</v>
      </c>
      <c r="Q556" s="12" t="s">
        <v>38</v>
      </c>
      <c r="R556" s="12" t="s">
        <v>43</v>
      </c>
      <c r="S556" s="10" t="n">
        <v>4210314</v>
      </c>
      <c r="T556" s="12" t="s">
        <v>44</v>
      </c>
      <c r="U556" s="13" t="n">
        <v>100</v>
      </c>
      <c r="W556" s="13" t="n">
        <v>100</v>
      </c>
      <c r="X556" s="12" t="s">
        <v>396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0" t="n">
        <v>1</v>
      </c>
      <c r="B557" s="11" t="n">
        <v>46188</v>
      </c>
      <c r="C557" s="11" t="n">
        <v>46188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1322183</v>
      </c>
      <c r="L557" s="10" t="n">
        <v>1322183</v>
      </c>
      <c r="M557" s="12" t="s">
        <v>36</v>
      </c>
      <c r="N557" s="12" t="s">
        <v>37</v>
      </c>
      <c r="P557" s="10" t="n">
        <v>104</v>
      </c>
      <c r="Q557" s="12" t="s">
        <v>38</v>
      </c>
      <c r="R557" s="12" t="s">
        <v>43</v>
      </c>
      <c r="S557" s="10" t="n">
        <v>4210314</v>
      </c>
      <c r="T557" s="12" t="s">
        <v>44</v>
      </c>
      <c r="U557" s="13" t="n">
        <v>80</v>
      </c>
      <c r="W557" s="13" t="n">
        <v>80</v>
      </c>
      <c r="X557" s="12" t="s">
        <v>402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46188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1322215</v>
      </c>
      <c r="L558" s="10" t="n">
        <v>1322215</v>
      </c>
      <c r="M558" s="12" t="s">
        <v>36</v>
      </c>
      <c r="N558" s="12" t="s">
        <v>37</v>
      </c>
      <c r="P558" s="10" t="n">
        <v>104</v>
      </c>
      <c r="Q558" s="12" t="s">
        <v>38</v>
      </c>
      <c r="R558" s="12" t="s">
        <v>62</v>
      </c>
      <c r="S558" s="10" t="n">
        <v>1130101</v>
      </c>
      <c r="T558" s="12" t="s">
        <v>63</v>
      </c>
      <c r="U558" s="13" t="n">
        <v>390</v>
      </c>
      <c r="W558" s="13" t="n">
        <v>390</v>
      </c>
      <c r="X558" s="12" t="s">
        <v>663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46188</v>
      </c>
      <c r="C559" s="11" t="n">
        <v>46188</v>
      </c>
      <c r="D559" s="10" t="n">
        <v>0</v>
      </c>
      <c r="E559" s="12" t="s">
        <v>33</v>
      </c>
      <c r="F559" s="10" t="n">
        <v>17</v>
      </c>
      <c r="G559" s="12" t="s">
        <v>34</v>
      </c>
      <c r="H559" s="10" t="n">
        <v>1110101</v>
      </c>
      <c r="I559" s="12" t="s">
        <v>35</v>
      </c>
      <c r="J559" s="10" t="n">
        <v>1322281</v>
      </c>
      <c r="L559" s="10" t="n">
        <v>1322281</v>
      </c>
      <c r="M559" s="12" t="s">
        <v>36</v>
      </c>
      <c r="N559" s="12" t="s">
        <v>37</v>
      </c>
      <c r="P559" s="10" t="n">
        <v>104</v>
      </c>
      <c r="Q559" s="12" t="s">
        <v>38</v>
      </c>
      <c r="R559" s="12" t="s">
        <v>43</v>
      </c>
      <c r="S559" s="10" t="n">
        <v>4210318</v>
      </c>
      <c r="T559" s="12" t="s">
        <v>449</v>
      </c>
      <c r="U559" s="13" t="n">
        <v>330</v>
      </c>
      <c r="W559" s="13" t="n">
        <v>330</v>
      </c>
      <c r="X559" s="12" t="s">
        <v>664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46188</v>
      </c>
      <c r="C560" s="11" t="n">
        <v>46188</v>
      </c>
      <c r="D560" s="10" t="n">
        <v>0</v>
      </c>
      <c r="E560" s="12" t="s">
        <v>33</v>
      </c>
      <c r="F560" s="10" t="n">
        <v>17</v>
      </c>
      <c r="G560" s="12" t="s">
        <v>34</v>
      </c>
      <c r="H560" s="10" t="n">
        <v>1110101</v>
      </c>
      <c r="I560" s="12" t="s">
        <v>35</v>
      </c>
      <c r="J560" s="10" t="n">
        <v>1322328</v>
      </c>
      <c r="L560" s="10" t="n">
        <v>1322328</v>
      </c>
      <c r="M560" s="12" t="s">
        <v>36</v>
      </c>
      <c r="N560" s="12" t="s">
        <v>37</v>
      </c>
      <c r="P560" s="10" t="n">
        <v>104</v>
      </c>
      <c r="Q560" s="12" t="s">
        <v>38</v>
      </c>
      <c r="R560" s="12" t="s">
        <v>43</v>
      </c>
      <c r="S560" s="10" t="n">
        <v>4210314</v>
      </c>
      <c r="T560" s="12" t="s">
        <v>44</v>
      </c>
      <c r="U560" s="13" t="n">
        <v>70</v>
      </c>
      <c r="W560" s="13" t="n">
        <v>70</v>
      </c>
      <c r="X560" s="12" t="s">
        <v>45</v>
      </c>
      <c r="Z560" s="1" t="str">
        <f aca="false">IF($T560="","",IFERROR(INDEX('Resumo Grupos'!$AC$3:$AC$200,MATCH($T560,'Resumo Grupos'!$AB$3:$AB$200,0)),"n/d"))</f>
        <v>Despesa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0" t="n">
        <v>1</v>
      </c>
      <c r="B561" s="11" t="n">
        <v>46188</v>
      </c>
      <c r="C561" s="11" t="n">
        <v>46188</v>
      </c>
      <c r="D561" s="10" t="n">
        <v>0</v>
      </c>
      <c r="E561" s="12" t="s">
        <v>33</v>
      </c>
      <c r="F561" s="10" t="n">
        <v>17</v>
      </c>
      <c r="G561" s="12" t="s">
        <v>34</v>
      </c>
      <c r="H561" s="10" t="n">
        <v>1110101</v>
      </c>
      <c r="I561" s="12" t="s">
        <v>35</v>
      </c>
      <c r="J561" s="10" t="n">
        <v>1322333</v>
      </c>
      <c r="L561" s="10" t="n">
        <v>1322333</v>
      </c>
      <c r="M561" s="12" t="s">
        <v>36</v>
      </c>
      <c r="N561" s="12" t="s">
        <v>37</v>
      </c>
      <c r="P561" s="10" t="n">
        <v>104</v>
      </c>
      <c r="Q561" s="12" t="s">
        <v>38</v>
      </c>
      <c r="R561" s="12" t="s">
        <v>43</v>
      </c>
      <c r="S561" s="10" t="n">
        <v>4210314</v>
      </c>
      <c r="T561" s="12" t="s">
        <v>44</v>
      </c>
      <c r="U561" s="13" t="n">
        <v>70</v>
      </c>
      <c r="W561" s="13" t="n">
        <v>70</v>
      </c>
      <c r="X561" s="12" t="s">
        <v>46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46188</v>
      </c>
      <c r="C562" s="11" t="n">
        <v>46188</v>
      </c>
      <c r="D562" s="10" t="n">
        <v>0</v>
      </c>
      <c r="E562" s="12" t="s">
        <v>33</v>
      </c>
      <c r="F562" s="10" t="n">
        <v>17</v>
      </c>
      <c r="G562" s="12" t="s">
        <v>34</v>
      </c>
      <c r="H562" s="10" t="n">
        <v>1110101</v>
      </c>
      <c r="I562" s="12" t="s">
        <v>35</v>
      </c>
      <c r="J562" s="10" t="n">
        <v>1322335</v>
      </c>
      <c r="L562" s="10" t="n">
        <v>1322335</v>
      </c>
      <c r="M562" s="12" t="s">
        <v>36</v>
      </c>
      <c r="N562" s="12" t="s">
        <v>37</v>
      </c>
      <c r="P562" s="10" t="n">
        <v>104</v>
      </c>
      <c r="Q562" s="12" t="s">
        <v>38</v>
      </c>
      <c r="R562" s="12" t="s">
        <v>43</v>
      </c>
      <c r="S562" s="10" t="n">
        <v>4210316</v>
      </c>
      <c r="T562" s="12" t="s">
        <v>47</v>
      </c>
      <c r="U562" s="13" t="n">
        <v>100</v>
      </c>
      <c r="W562" s="13" t="n">
        <v>100</v>
      </c>
      <c r="X562" s="12" t="s">
        <v>51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27.75" hidden="false" customHeight="true" outlineLevel="0" collapsed="false">
      <c r="A563" s="10" t="n">
        <v>1</v>
      </c>
      <c r="B563" s="11" t="n">
        <v>46188</v>
      </c>
      <c r="C563" s="11" t="n">
        <v>46188</v>
      </c>
      <c r="D563" s="10" t="n">
        <v>0</v>
      </c>
      <c r="E563" s="12" t="s">
        <v>33</v>
      </c>
      <c r="F563" s="10" t="n">
        <v>17</v>
      </c>
      <c r="G563" s="12" t="s">
        <v>34</v>
      </c>
      <c r="H563" s="10" t="n">
        <v>1110101</v>
      </c>
      <c r="I563" s="12" t="s">
        <v>35</v>
      </c>
      <c r="J563" s="10" t="n">
        <v>1322340</v>
      </c>
      <c r="L563" s="10" t="n">
        <v>1322340</v>
      </c>
      <c r="M563" s="12" t="s">
        <v>36</v>
      </c>
      <c r="N563" s="12" t="s">
        <v>37</v>
      </c>
      <c r="P563" s="10" t="n">
        <v>104</v>
      </c>
      <c r="Q563" s="12" t="s">
        <v>38</v>
      </c>
      <c r="R563" s="12" t="s">
        <v>43</v>
      </c>
      <c r="S563" s="10" t="n">
        <v>4210309</v>
      </c>
      <c r="T563" s="12" t="s">
        <v>49</v>
      </c>
      <c r="U563" s="13" t="n">
        <v>10</v>
      </c>
      <c r="W563" s="13" t="n">
        <v>10</v>
      </c>
      <c r="X563" s="12" t="s">
        <v>51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0" t="n">
        <v>1</v>
      </c>
      <c r="B564" s="11" t="n">
        <v>46188</v>
      </c>
      <c r="C564" s="11" t="n">
        <v>46188</v>
      </c>
      <c r="D564" s="10" t="n">
        <v>0</v>
      </c>
      <c r="E564" s="12" t="s">
        <v>33</v>
      </c>
      <c r="F564" s="10" t="n">
        <v>17</v>
      </c>
      <c r="G564" s="12" t="s">
        <v>34</v>
      </c>
      <c r="H564" s="10" t="n">
        <v>1110101</v>
      </c>
      <c r="I564" s="12" t="s">
        <v>35</v>
      </c>
      <c r="J564" s="10" t="n">
        <v>1322344</v>
      </c>
      <c r="L564" s="10" t="n">
        <v>1322344</v>
      </c>
      <c r="M564" s="12" t="s">
        <v>36</v>
      </c>
      <c r="N564" s="12" t="s">
        <v>37</v>
      </c>
      <c r="P564" s="10" t="n">
        <v>104</v>
      </c>
      <c r="Q564" s="12" t="s">
        <v>38</v>
      </c>
      <c r="R564" s="12" t="s">
        <v>43</v>
      </c>
      <c r="S564" s="10" t="n">
        <v>4210316</v>
      </c>
      <c r="T564" s="12" t="s">
        <v>47</v>
      </c>
      <c r="U564" s="13" t="n">
        <v>70</v>
      </c>
      <c r="W564" s="13" t="n">
        <v>70</v>
      </c>
      <c r="X564" s="12" t="s">
        <v>50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0" t="n">
        <v>1</v>
      </c>
      <c r="B565" s="11" t="n">
        <v>46188</v>
      </c>
      <c r="C565" s="11" t="n">
        <v>46188</v>
      </c>
      <c r="D565" s="10" t="n">
        <v>0</v>
      </c>
      <c r="E565" s="12" t="s">
        <v>33</v>
      </c>
      <c r="F565" s="10" t="n">
        <v>17</v>
      </c>
      <c r="G565" s="12" t="s">
        <v>34</v>
      </c>
      <c r="H565" s="10" t="n">
        <v>1110101</v>
      </c>
      <c r="I565" s="12" t="s">
        <v>35</v>
      </c>
      <c r="J565" s="10" t="n">
        <v>1322347</v>
      </c>
      <c r="L565" s="10" t="n">
        <v>1322347</v>
      </c>
      <c r="M565" s="12" t="s">
        <v>36</v>
      </c>
      <c r="N565" s="12" t="s">
        <v>37</v>
      </c>
      <c r="P565" s="10" t="n">
        <v>104</v>
      </c>
      <c r="Q565" s="12" t="s">
        <v>38</v>
      </c>
      <c r="R565" s="12" t="s">
        <v>43</v>
      </c>
      <c r="S565" s="10" t="n">
        <v>4210309</v>
      </c>
      <c r="T565" s="12" t="s">
        <v>49</v>
      </c>
      <c r="U565" s="13" t="n">
        <v>10</v>
      </c>
      <c r="W565" s="13" t="n">
        <v>10</v>
      </c>
      <c r="X565" s="12" t="s">
        <v>50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0" t="n">
        <v>1</v>
      </c>
      <c r="B566" s="11" t="n">
        <v>46097</v>
      </c>
      <c r="C566" s="11" t="n">
        <v>46188</v>
      </c>
      <c r="D566" s="10" t="n">
        <v>1867</v>
      </c>
      <c r="E566" s="12" t="s">
        <v>665</v>
      </c>
      <c r="F566" s="10" t="n">
        <v>24</v>
      </c>
      <c r="G566" s="12" t="s">
        <v>57</v>
      </c>
      <c r="H566" s="10" t="n">
        <v>2110405</v>
      </c>
      <c r="I566" s="12" t="s">
        <v>106</v>
      </c>
      <c r="J566" s="10" t="n">
        <v>809298</v>
      </c>
      <c r="L566" s="10" t="n">
        <v>100914</v>
      </c>
      <c r="M566" s="12" t="s">
        <v>460</v>
      </c>
      <c r="N566" s="12" t="s">
        <v>66</v>
      </c>
      <c r="P566" s="10" t="n">
        <v>101</v>
      </c>
      <c r="Q566" s="12" t="s">
        <v>107</v>
      </c>
      <c r="R566" s="12" t="s">
        <v>666</v>
      </c>
      <c r="S566" s="10" t="n">
        <v>4210401</v>
      </c>
      <c r="T566" s="12" t="s">
        <v>667</v>
      </c>
      <c r="U566" s="13" t="n">
        <v>134.55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Impostos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45.75" hidden="false" customHeight="true" outlineLevel="0" collapsed="false">
      <c r="A567" s="10" t="n">
        <v>1</v>
      </c>
      <c r="B567" s="11" t="n">
        <v>46097</v>
      </c>
      <c r="C567" s="11" t="n">
        <v>46188</v>
      </c>
      <c r="D567" s="10" t="n">
        <v>1867</v>
      </c>
      <c r="E567" s="12" t="s">
        <v>665</v>
      </c>
      <c r="F567" s="10" t="n">
        <v>24</v>
      </c>
      <c r="G567" s="12" t="s">
        <v>57</v>
      </c>
      <c r="H567" s="10" t="n">
        <v>2110405</v>
      </c>
      <c r="I567" s="12" t="s">
        <v>106</v>
      </c>
      <c r="J567" s="10" t="n">
        <v>809315</v>
      </c>
      <c r="L567" s="10" t="n">
        <v>100910</v>
      </c>
      <c r="M567" s="12" t="s">
        <v>460</v>
      </c>
      <c r="N567" s="12" t="s">
        <v>66</v>
      </c>
      <c r="P567" s="10" t="n">
        <v>101</v>
      </c>
      <c r="Q567" s="12" t="s">
        <v>107</v>
      </c>
      <c r="R567" s="12" t="s">
        <v>666</v>
      </c>
      <c r="S567" s="10" t="n">
        <v>4210401</v>
      </c>
      <c r="T567" s="12" t="s">
        <v>667</v>
      </c>
      <c r="U567" s="13" t="n">
        <v>185.89</v>
      </c>
      <c r="W567" s="13" t="n">
        <v>0</v>
      </c>
      <c r="X567" s="12" t="s">
        <v>669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46097</v>
      </c>
      <c r="C568" s="11" t="n">
        <v>46188</v>
      </c>
      <c r="D568" s="10" t="n">
        <v>17</v>
      </c>
      <c r="E568" s="12" t="s">
        <v>115</v>
      </c>
      <c r="F568" s="10" t="n">
        <v>24</v>
      </c>
      <c r="G568" s="12" t="s">
        <v>57</v>
      </c>
      <c r="H568" s="10" t="n">
        <v>2110405</v>
      </c>
      <c r="I568" s="12" t="s">
        <v>106</v>
      </c>
      <c r="J568" s="10" t="n">
        <v>809413</v>
      </c>
      <c r="L568" s="10" t="n">
        <v>2115476</v>
      </c>
      <c r="M568" s="12" t="s">
        <v>460</v>
      </c>
      <c r="N568" s="12" t="s">
        <v>66</v>
      </c>
      <c r="P568" s="10" t="n">
        <v>101</v>
      </c>
      <c r="Q568" s="12" t="s">
        <v>107</v>
      </c>
      <c r="R568" s="12" t="s">
        <v>112</v>
      </c>
      <c r="S568" s="10" t="n">
        <v>4220199</v>
      </c>
      <c r="T568" s="12" t="s">
        <v>113</v>
      </c>
      <c r="U568" s="13" t="n">
        <v>102.14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46161</v>
      </c>
      <c r="C569" s="11" t="n">
        <v>46188</v>
      </c>
      <c r="D569" s="10" t="n">
        <v>1659</v>
      </c>
      <c r="E569" s="12" t="s">
        <v>78</v>
      </c>
      <c r="F569" s="10" t="n">
        <v>24</v>
      </c>
      <c r="G569" s="12" t="s">
        <v>57</v>
      </c>
      <c r="H569" s="10" t="n">
        <v>2110101</v>
      </c>
      <c r="I569" s="12" t="s">
        <v>58</v>
      </c>
      <c r="J569" s="10" t="n">
        <v>1121828</v>
      </c>
      <c r="L569" s="10" t="n">
        <v>872189</v>
      </c>
      <c r="M569" s="12" t="s">
        <v>153</v>
      </c>
      <c r="N569" s="12" t="s">
        <v>60</v>
      </c>
      <c r="P569" s="10" t="n">
        <v>103</v>
      </c>
      <c r="Q569" s="12" t="s">
        <v>61</v>
      </c>
      <c r="R569" s="12" t="s">
        <v>62</v>
      </c>
      <c r="S569" s="10" t="n">
        <v>1130101</v>
      </c>
      <c r="T569" s="12" t="s">
        <v>63</v>
      </c>
      <c r="U569" s="13" t="n">
        <v>872.56</v>
      </c>
      <c r="W569" s="13" t="n">
        <v>0</v>
      </c>
      <c r="X569" s="12" t="s">
        <v>671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nao encontrado</v>
      </c>
      <c r="AC569" s="1" t="n">
        <v>872189</v>
      </c>
    </row>
    <row r="570" customFormat="false" ht="27.75" hidden="false" customHeight="true" outlineLevel="0" collapsed="false">
      <c r="A570" s="10" t="n">
        <v>1</v>
      </c>
      <c r="B570" s="11" t="n">
        <v>46164</v>
      </c>
      <c r="C570" s="11" t="n">
        <v>46188</v>
      </c>
      <c r="D570" s="10" t="n">
        <v>1636</v>
      </c>
      <c r="E570" s="12" t="s">
        <v>91</v>
      </c>
      <c r="F570" s="10" t="n">
        <v>24</v>
      </c>
      <c r="G570" s="12" t="s">
        <v>57</v>
      </c>
      <c r="H570" s="10" t="n">
        <v>2110101</v>
      </c>
      <c r="I570" s="12" t="s">
        <v>58</v>
      </c>
      <c r="J570" s="10" t="n">
        <v>1136636</v>
      </c>
      <c r="L570" s="10" t="n">
        <v>474644</v>
      </c>
      <c r="M570" s="12" t="s">
        <v>59</v>
      </c>
      <c r="N570" s="12" t="s">
        <v>66</v>
      </c>
      <c r="P570" s="10" t="n">
        <v>103</v>
      </c>
      <c r="Q570" s="12" t="s">
        <v>61</v>
      </c>
      <c r="R570" s="12" t="s">
        <v>62</v>
      </c>
      <c r="S570" s="10" t="n">
        <v>1130101</v>
      </c>
      <c r="T570" s="12" t="s">
        <v>63</v>
      </c>
      <c r="U570" s="13" t="n">
        <v>1181.23</v>
      </c>
      <c r="W570" s="13" t="n">
        <v>0</v>
      </c>
      <c r="X570" s="12" t="s">
        <v>672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nao encontrado</v>
      </c>
      <c r="AC570" s="1" t="n">
        <v>3189025</v>
      </c>
    </row>
    <row r="571" customFormat="false" ht="45.75" hidden="false" customHeight="true" outlineLevel="0" collapsed="false">
      <c r="A571" s="10" t="n">
        <v>1</v>
      </c>
      <c r="B571" s="11" t="n">
        <v>46169</v>
      </c>
      <c r="C571" s="11" t="n">
        <v>46188</v>
      </c>
      <c r="D571" s="10" t="n">
        <v>1636</v>
      </c>
      <c r="E571" s="12" t="s">
        <v>91</v>
      </c>
      <c r="F571" s="10" t="n">
        <v>24</v>
      </c>
      <c r="G571" s="12" t="s">
        <v>57</v>
      </c>
      <c r="H571" s="10" t="n">
        <v>2110101</v>
      </c>
      <c r="I571" s="12" t="s">
        <v>58</v>
      </c>
      <c r="J571" s="10" t="n">
        <v>1161081</v>
      </c>
      <c r="L571" s="10" t="n">
        <v>484463</v>
      </c>
      <c r="M571" s="12" t="s">
        <v>153</v>
      </c>
      <c r="N571" s="12" t="s">
        <v>66</v>
      </c>
      <c r="P571" s="10" t="n">
        <v>103</v>
      </c>
      <c r="Q571" s="12" t="s">
        <v>61</v>
      </c>
      <c r="R571" s="12" t="s">
        <v>62</v>
      </c>
      <c r="S571" s="10" t="n">
        <v>1130101</v>
      </c>
      <c r="T571" s="12" t="s">
        <v>63</v>
      </c>
      <c r="U571" s="13" t="n">
        <v>2763.7</v>
      </c>
      <c r="W571" s="13" t="n">
        <v>0</v>
      </c>
      <c r="X571" s="12" t="s">
        <v>673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nao encontrado</v>
      </c>
      <c r="AC571" s="1" t="n">
        <v>3189024</v>
      </c>
    </row>
    <row r="572" customFormat="false" ht="45.75" hidden="false" customHeight="true" outlineLevel="0" collapsed="false">
      <c r="A572" s="10" t="n">
        <v>1</v>
      </c>
      <c r="B572" s="11" t="n">
        <v>46170</v>
      </c>
      <c r="C572" s="11" t="n">
        <v>46188</v>
      </c>
      <c r="D572" s="10" t="n">
        <v>1699</v>
      </c>
      <c r="E572" s="12" t="s">
        <v>428</v>
      </c>
      <c r="F572" s="10" t="n">
        <v>24</v>
      </c>
      <c r="G572" s="12" t="s">
        <v>57</v>
      </c>
      <c r="H572" s="10" t="n">
        <v>2110101</v>
      </c>
      <c r="I572" s="12" t="s">
        <v>58</v>
      </c>
      <c r="J572" s="10" t="n">
        <v>1167667</v>
      </c>
      <c r="L572" s="10" t="n">
        <v>302506</v>
      </c>
      <c r="M572" s="12" t="s">
        <v>59</v>
      </c>
      <c r="N572" s="12" t="s">
        <v>60</v>
      </c>
      <c r="P572" s="10" t="n">
        <v>103</v>
      </c>
      <c r="Q572" s="12" t="s">
        <v>61</v>
      </c>
      <c r="R572" s="12" t="s">
        <v>62</v>
      </c>
      <c r="S572" s="10" t="n">
        <v>1130101</v>
      </c>
      <c r="T572" s="12" t="s">
        <v>63</v>
      </c>
      <c r="U572" s="13" t="n">
        <v>332.25</v>
      </c>
      <c r="W572" s="13" t="n">
        <v>0</v>
      </c>
      <c r="X572" s="12" t="s">
        <v>674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302506</v>
      </c>
    </row>
    <row r="573" customFormat="false" ht="45.75" hidden="false" customHeight="true" outlineLevel="0" collapsed="false">
      <c r="A573" s="10" t="n">
        <v>1</v>
      </c>
      <c r="B573" s="11" t="n">
        <v>46171</v>
      </c>
      <c r="C573" s="11" t="n">
        <v>46188</v>
      </c>
      <c r="D573" s="10" t="n">
        <v>1666</v>
      </c>
      <c r="E573" s="12" t="s">
        <v>56</v>
      </c>
      <c r="F573" s="10" t="n">
        <v>24</v>
      </c>
      <c r="G573" s="12" t="s">
        <v>57</v>
      </c>
      <c r="H573" s="10" t="n">
        <v>2110101</v>
      </c>
      <c r="I573" s="12" t="s">
        <v>58</v>
      </c>
      <c r="J573" s="10" t="n">
        <v>1170738</v>
      </c>
      <c r="L573" s="10" t="n">
        <v>561905</v>
      </c>
      <c r="M573" s="12" t="s">
        <v>59</v>
      </c>
      <c r="N573" s="12" t="s">
        <v>60</v>
      </c>
      <c r="P573" s="10" t="n">
        <v>103</v>
      </c>
      <c r="Q573" s="12" t="s">
        <v>61</v>
      </c>
      <c r="R573" s="12" t="s">
        <v>62</v>
      </c>
      <c r="S573" s="10" t="n">
        <v>1130101</v>
      </c>
      <c r="T573" s="12" t="s">
        <v>63</v>
      </c>
      <c r="U573" s="13" t="n">
        <v>3874.39</v>
      </c>
      <c r="W573" s="13" t="n">
        <v>0</v>
      </c>
      <c r="X573" s="12" t="s">
        <v>675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561905</v>
      </c>
    </row>
    <row r="574" customFormat="false" ht="27.75" hidden="false" customHeight="true" outlineLevel="0" collapsed="false">
      <c r="A574" s="10" t="n">
        <v>1</v>
      </c>
      <c r="B574" s="11" t="n">
        <v>46171</v>
      </c>
      <c r="C574" s="11" t="n">
        <v>46188</v>
      </c>
      <c r="D574" s="10" t="n">
        <v>1675</v>
      </c>
      <c r="E574" s="12" t="s">
        <v>103</v>
      </c>
      <c r="F574" s="10" t="n">
        <v>24</v>
      </c>
      <c r="G574" s="12" t="s">
        <v>57</v>
      </c>
      <c r="H574" s="10" t="n">
        <v>2110101</v>
      </c>
      <c r="I574" s="12" t="s">
        <v>58</v>
      </c>
      <c r="J574" s="10" t="n">
        <v>1170944</v>
      </c>
      <c r="L574" s="10" t="n">
        <v>490451</v>
      </c>
      <c r="M574" s="12" t="s">
        <v>153</v>
      </c>
      <c r="N574" s="12" t="s">
        <v>60</v>
      </c>
      <c r="P574" s="10" t="n">
        <v>103</v>
      </c>
      <c r="Q574" s="12" t="s">
        <v>61</v>
      </c>
      <c r="R574" s="12" t="s">
        <v>62</v>
      </c>
      <c r="S574" s="10" t="n">
        <v>1130101</v>
      </c>
      <c r="T574" s="12" t="s">
        <v>63</v>
      </c>
      <c r="U574" s="13" t="n">
        <v>1518.18</v>
      </c>
      <c r="W574" s="13" t="n">
        <v>0</v>
      </c>
      <c r="X574" s="12" t="s">
        <v>676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490451</v>
      </c>
    </row>
    <row r="575" customFormat="false" ht="27.75" hidden="false" customHeight="true" outlineLevel="0" collapsed="false">
      <c r="A575" s="10" t="n">
        <v>1</v>
      </c>
      <c r="B575" s="11" t="n">
        <v>46172</v>
      </c>
      <c r="C575" s="11" t="n">
        <v>46188</v>
      </c>
      <c r="D575" s="10" t="n">
        <v>1683</v>
      </c>
      <c r="E575" s="12" t="s">
        <v>677</v>
      </c>
      <c r="F575" s="10" t="n">
        <v>34</v>
      </c>
      <c r="G575" s="12" t="s">
        <v>94</v>
      </c>
      <c r="H575" s="10" t="n">
        <v>2110101</v>
      </c>
      <c r="I575" s="12" t="s">
        <v>58</v>
      </c>
      <c r="J575" s="10" t="n">
        <v>1186671</v>
      </c>
      <c r="L575" s="10" t="n">
        <v>1624524</v>
      </c>
      <c r="M575" s="12" t="s">
        <v>36</v>
      </c>
      <c r="N575" s="12" t="s">
        <v>60</v>
      </c>
      <c r="P575" s="10" t="n">
        <v>104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261</v>
      </c>
      <c r="W575" s="13" t="n">
        <v>0</v>
      </c>
      <c r="X575" s="12" t="s">
        <v>678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1624524</v>
      </c>
    </row>
    <row r="576" customFormat="false" ht="36.75" hidden="false" customHeight="true" outlineLevel="0" collapsed="false">
      <c r="A576" s="10" t="n">
        <v>1</v>
      </c>
      <c r="B576" s="11" t="n">
        <v>46174</v>
      </c>
      <c r="C576" s="11" t="n">
        <v>46188</v>
      </c>
      <c r="D576" s="10" t="n">
        <v>1683</v>
      </c>
      <c r="E576" s="12" t="s">
        <v>677</v>
      </c>
      <c r="F576" s="10" t="n">
        <v>34</v>
      </c>
      <c r="G576" s="12" t="s">
        <v>94</v>
      </c>
      <c r="H576" s="10" t="n">
        <v>2110101</v>
      </c>
      <c r="I576" s="12" t="s">
        <v>58</v>
      </c>
      <c r="J576" s="10" t="n">
        <v>1191272</v>
      </c>
      <c r="L576" s="10" t="n">
        <v>1625398</v>
      </c>
      <c r="M576" s="12" t="s">
        <v>36</v>
      </c>
      <c r="N576" s="12" t="s">
        <v>60</v>
      </c>
      <c r="P576" s="10" t="n">
        <v>104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180</v>
      </c>
      <c r="W576" s="13" t="n">
        <v>0</v>
      </c>
      <c r="X576" s="12" t="s">
        <v>679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CHEIRO VERDE</v>
      </c>
      <c r="AC576" s="1" t="n">
        <v>1625398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46188</v>
      </c>
      <c r="D577" s="10" t="n">
        <v>1723</v>
      </c>
      <c r="E577" s="12" t="s">
        <v>302</v>
      </c>
      <c r="F577" s="10" t="n">
        <v>24</v>
      </c>
      <c r="G577" s="12" t="s">
        <v>57</v>
      </c>
      <c r="H577" s="10" t="n">
        <v>2110101</v>
      </c>
      <c r="I577" s="12" t="s">
        <v>58</v>
      </c>
      <c r="J577" s="10" t="n">
        <v>1208222</v>
      </c>
      <c r="L577" s="10" t="n">
        <v>171072</v>
      </c>
      <c r="M577" s="12" t="s">
        <v>36</v>
      </c>
      <c r="N577" s="12" t="s">
        <v>60</v>
      </c>
      <c r="P577" s="10" t="n">
        <v>103</v>
      </c>
      <c r="Q577" s="12" t="s">
        <v>61</v>
      </c>
      <c r="R577" s="12" t="s">
        <v>62</v>
      </c>
      <c r="S577" s="10" t="n">
        <v>1130101</v>
      </c>
      <c r="T577" s="12" t="s">
        <v>63</v>
      </c>
      <c r="U577" s="13" t="n">
        <v>5578.7</v>
      </c>
      <c r="W577" s="13" t="n">
        <v>0</v>
      </c>
      <c r="X577" s="12" t="s">
        <v>680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45.75" hidden="false" customHeight="true" outlineLevel="0" collapsed="false">
      <c r="A578" s="10" t="n">
        <v>1</v>
      </c>
      <c r="B578" s="11" t="n">
        <v>46181</v>
      </c>
      <c r="C578" s="11" t="n">
        <v>46188</v>
      </c>
      <c r="D578" s="10" t="n">
        <v>1614</v>
      </c>
      <c r="E578" s="12" t="s">
        <v>89</v>
      </c>
      <c r="F578" s="10" t="n">
        <v>24</v>
      </c>
      <c r="G578" s="12" t="s">
        <v>57</v>
      </c>
      <c r="H578" s="10" t="n">
        <v>2110101</v>
      </c>
      <c r="I578" s="12" t="s">
        <v>58</v>
      </c>
      <c r="J578" s="10" t="n">
        <v>1221579</v>
      </c>
      <c r="L578" s="10" t="n">
        <v>11227</v>
      </c>
      <c r="M578" s="12" t="s">
        <v>59</v>
      </c>
      <c r="N578" s="12" t="s">
        <v>60</v>
      </c>
      <c r="P578" s="10" t="n">
        <v>103</v>
      </c>
      <c r="Q578" s="12" t="s">
        <v>61</v>
      </c>
      <c r="R578" s="12" t="s">
        <v>62</v>
      </c>
      <c r="S578" s="10" t="n">
        <v>1130101</v>
      </c>
      <c r="T578" s="12" t="s">
        <v>63</v>
      </c>
      <c r="U578" s="13" t="n">
        <v>572.4</v>
      </c>
      <c r="W578" s="13" t="n">
        <v>0</v>
      </c>
      <c r="X578" s="12" t="s">
        <v>681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SORVETE KARU BRIGADE</v>
      </c>
      <c r="AC578" s="1" t="n">
        <v>11227</v>
      </c>
    </row>
    <row r="579" customFormat="false" ht="36.75" hidden="false" customHeight="true" outlineLevel="0" collapsed="false">
      <c r="A579" s="10" t="n">
        <v>1</v>
      </c>
      <c r="B579" s="11" t="n">
        <v>46181</v>
      </c>
      <c r="C579" s="11" t="n">
        <v>46188</v>
      </c>
      <c r="D579" s="10" t="n">
        <v>1292</v>
      </c>
      <c r="E579" s="12" t="s">
        <v>361</v>
      </c>
      <c r="F579" s="10" t="n">
        <v>24</v>
      </c>
      <c r="G579" s="12" t="s">
        <v>57</v>
      </c>
      <c r="H579" s="10" t="n">
        <v>2110101</v>
      </c>
      <c r="I579" s="12" t="s">
        <v>58</v>
      </c>
      <c r="J579" s="10" t="n">
        <v>1223402</v>
      </c>
      <c r="L579" s="10" t="n">
        <v>3352</v>
      </c>
      <c r="M579" s="12" t="s">
        <v>36</v>
      </c>
      <c r="N579" s="12" t="s">
        <v>60</v>
      </c>
      <c r="P579" s="10" t="n">
        <v>103</v>
      </c>
      <c r="Q579" s="12" t="s">
        <v>61</v>
      </c>
      <c r="R579" s="12" t="s">
        <v>62</v>
      </c>
      <c r="S579" s="10" t="n">
        <v>1130101</v>
      </c>
      <c r="T579" s="12" t="s">
        <v>63</v>
      </c>
      <c r="U579" s="13" t="n">
        <v>1548.5</v>
      </c>
      <c r="W579" s="13" t="n">
        <v>0</v>
      </c>
      <c r="X579" s="12" t="s">
        <v>682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MORTADELA SABOR 200G</v>
      </c>
      <c r="AC579" s="1" t="n">
        <v>3352</v>
      </c>
    </row>
    <row r="580" customFormat="false" ht="36.75" hidden="false" customHeight="true" outlineLevel="0" collapsed="false">
      <c r="A580" s="10" t="n">
        <v>1</v>
      </c>
      <c r="B580" s="11" t="n">
        <v>46182</v>
      </c>
      <c r="C580" s="11" t="n">
        <v>46188</v>
      </c>
      <c r="D580" s="10" t="n">
        <v>513</v>
      </c>
      <c r="E580" s="12" t="s">
        <v>683</v>
      </c>
      <c r="F580" s="10" t="n">
        <v>24</v>
      </c>
      <c r="G580" s="12" t="s">
        <v>57</v>
      </c>
      <c r="H580" s="10" t="n">
        <v>2110405</v>
      </c>
      <c r="I580" s="12" t="s">
        <v>106</v>
      </c>
      <c r="J580" s="10" t="n">
        <v>1226735</v>
      </c>
      <c r="L580" s="10" t="n">
        <v>509866</v>
      </c>
      <c r="M580" s="12" t="s">
        <v>36</v>
      </c>
      <c r="N580" s="12" t="s">
        <v>66</v>
      </c>
      <c r="P580" s="10" t="n">
        <v>101</v>
      </c>
      <c r="Q580" s="12" t="s">
        <v>107</v>
      </c>
      <c r="R580" s="12" t="s">
        <v>43</v>
      </c>
      <c r="S580" s="10" t="n">
        <v>4210315</v>
      </c>
      <c r="T580" s="12" t="s">
        <v>574</v>
      </c>
      <c r="U580" s="13" t="n">
        <v>167.03</v>
      </c>
      <c r="W580" s="13" t="n">
        <v>0</v>
      </c>
      <c r="X580" s="12" t="s">
        <v>684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0" t="n">
        <v>1</v>
      </c>
      <c r="B581" s="11" t="n">
        <v>46182</v>
      </c>
      <c r="C581" s="11" t="n">
        <v>46188</v>
      </c>
      <c r="D581" s="10" t="n">
        <v>1625</v>
      </c>
      <c r="E581" s="12" t="s">
        <v>243</v>
      </c>
      <c r="F581" s="10" t="n">
        <v>24</v>
      </c>
      <c r="G581" s="12" t="s">
        <v>57</v>
      </c>
      <c r="H581" s="10" t="n">
        <v>2110101</v>
      </c>
      <c r="I581" s="12" t="s">
        <v>58</v>
      </c>
      <c r="J581" s="10" t="n">
        <v>1227207</v>
      </c>
      <c r="L581" s="10" t="n">
        <v>14426</v>
      </c>
      <c r="M581" s="12" t="s">
        <v>36</v>
      </c>
      <c r="N581" s="12" t="s">
        <v>60</v>
      </c>
      <c r="P581" s="10" t="n">
        <v>103</v>
      </c>
      <c r="Q581" s="12" t="s">
        <v>61</v>
      </c>
      <c r="R581" s="12" t="s">
        <v>62</v>
      </c>
      <c r="S581" s="10" t="n">
        <v>1130101</v>
      </c>
      <c r="T581" s="12" t="s">
        <v>63</v>
      </c>
      <c r="U581" s="13" t="n">
        <v>2371.2</v>
      </c>
      <c r="W581" s="13" t="n">
        <v>0</v>
      </c>
      <c r="X581" s="12" t="s">
        <v>685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1</v>
      </c>
      <c r="B582" s="11" t="n">
        <v>46182</v>
      </c>
      <c r="C582" s="11" t="n">
        <v>46188</v>
      </c>
      <c r="D582" s="10" t="n">
        <v>1631</v>
      </c>
      <c r="E582" s="12" t="s">
        <v>101</v>
      </c>
      <c r="F582" s="10" t="n">
        <v>24</v>
      </c>
      <c r="G582" s="12" t="s">
        <v>57</v>
      </c>
      <c r="H582" s="10" t="n">
        <v>2110101</v>
      </c>
      <c r="I582" s="12" t="s">
        <v>58</v>
      </c>
      <c r="J582" s="10" t="n">
        <v>1228126</v>
      </c>
      <c r="L582" s="10" t="n">
        <v>14998</v>
      </c>
      <c r="M582" s="12" t="s">
        <v>36</v>
      </c>
      <c r="N582" s="12" t="s">
        <v>60</v>
      </c>
      <c r="P582" s="10" t="n">
        <v>103</v>
      </c>
      <c r="Q582" s="12" t="s">
        <v>61</v>
      </c>
      <c r="R582" s="12" t="s">
        <v>62</v>
      </c>
      <c r="S582" s="10" t="n">
        <v>1130101</v>
      </c>
      <c r="T582" s="12" t="s">
        <v>63</v>
      </c>
      <c r="U582" s="13" t="n">
        <v>563.85</v>
      </c>
      <c r="W582" s="13" t="n">
        <v>0</v>
      </c>
      <c r="X582" s="12" t="s">
        <v>686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IOGURTE AMAZONGURT D</v>
      </c>
      <c r="AC582" s="1" t="n">
        <v>14998</v>
      </c>
    </row>
    <row r="583" customFormat="false" ht="36.75" hidden="false" customHeight="true" outlineLevel="0" collapsed="false">
      <c r="A583" s="10" t="n">
        <v>1</v>
      </c>
      <c r="B583" s="11" t="n">
        <v>46182</v>
      </c>
      <c r="C583" s="11" t="n">
        <v>46188</v>
      </c>
      <c r="D583" s="10" t="n">
        <v>1650</v>
      </c>
      <c r="E583" s="12" t="s">
        <v>99</v>
      </c>
      <c r="F583" s="10" t="n">
        <v>24</v>
      </c>
      <c r="G583" s="12" t="s">
        <v>57</v>
      </c>
      <c r="H583" s="10" t="n">
        <v>2110101</v>
      </c>
      <c r="I583" s="12" t="s">
        <v>58</v>
      </c>
      <c r="J583" s="10" t="n">
        <v>1228179</v>
      </c>
      <c r="L583" s="10" t="n">
        <v>222921</v>
      </c>
      <c r="M583" s="12" t="s">
        <v>36</v>
      </c>
      <c r="N583" s="12" t="s">
        <v>60</v>
      </c>
      <c r="P583" s="10" t="n">
        <v>103</v>
      </c>
      <c r="Q583" s="12" t="s">
        <v>61</v>
      </c>
      <c r="R583" s="12" t="s">
        <v>62</v>
      </c>
      <c r="S583" s="10" t="n">
        <v>1130101</v>
      </c>
      <c r="T583" s="12" t="s">
        <v>63</v>
      </c>
      <c r="U583" s="13" t="n">
        <v>922.9</v>
      </c>
      <c r="W583" s="13" t="n">
        <v>0</v>
      </c>
      <c r="X583" s="12" t="s">
        <v>687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IOGURT COMODORO 400G</v>
      </c>
      <c r="AC583" s="1" t="n">
        <v>222921</v>
      </c>
    </row>
    <row r="584" customFormat="false" ht="36.75" hidden="false" customHeight="true" outlineLevel="0" collapsed="false">
      <c r="A584" s="10" t="n">
        <v>1</v>
      </c>
      <c r="B584" s="11" t="n">
        <v>46182</v>
      </c>
      <c r="C584" s="11" t="n">
        <v>46188</v>
      </c>
      <c r="D584" s="10" t="n">
        <v>1123</v>
      </c>
      <c r="E584" s="12" t="s">
        <v>247</v>
      </c>
      <c r="F584" s="10" t="n">
        <v>24</v>
      </c>
      <c r="G584" s="12" t="s">
        <v>57</v>
      </c>
      <c r="H584" s="10" t="n">
        <v>2110101</v>
      </c>
      <c r="I584" s="12" t="s">
        <v>58</v>
      </c>
      <c r="J584" s="10" t="n">
        <v>1228195</v>
      </c>
      <c r="L584" s="10" t="n">
        <v>40822</v>
      </c>
      <c r="M584" s="12" t="s">
        <v>36</v>
      </c>
      <c r="N584" s="12" t="s">
        <v>60</v>
      </c>
      <c r="P584" s="10" t="n">
        <v>103</v>
      </c>
      <c r="Q584" s="12" t="s">
        <v>61</v>
      </c>
      <c r="R584" s="12" t="s">
        <v>62</v>
      </c>
      <c r="S584" s="10" t="n">
        <v>1130101</v>
      </c>
      <c r="T584" s="12" t="s">
        <v>63</v>
      </c>
      <c r="U584" s="13" t="n">
        <v>1380</v>
      </c>
      <c r="W584" s="13" t="n">
        <v>0</v>
      </c>
      <c r="X584" s="12" t="s">
        <v>688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QUEIJO MUSSARELA INT</v>
      </c>
      <c r="AC584" s="1" t="n">
        <v>40822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46188</v>
      </c>
      <c r="D585" s="10" t="n">
        <v>666</v>
      </c>
      <c r="E585" s="12" t="s">
        <v>689</v>
      </c>
      <c r="F585" s="10" t="n">
        <v>24</v>
      </c>
      <c r="G585" s="12" t="s">
        <v>57</v>
      </c>
      <c r="H585" s="10" t="n">
        <v>2110101</v>
      </c>
      <c r="I585" s="12" t="s">
        <v>58</v>
      </c>
      <c r="J585" s="10" t="n">
        <v>1228251</v>
      </c>
      <c r="L585" s="10" t="n">
        <v>7726</v>
      </c>
      <c r="M585" s="12" t="s">
        <v>36</v>
      </c>
      <c r="N585" s="12" t="s">
        <v>60</v>
      </c>
      <c r="P585" s="10" t="n">
        <v>103</v>
      </c>
      <c r="Q585" s="12" t="s">
        <v>61</v>
      </c>
      <c r="R585" s="12" t="s">
        <v>62</v>
      </c>
      <c r="S585" s="10" t="n">
        <v>1130101</v>
      </c>
      <c r="T585" s="12" t="s">
        <v>63</v>
      </c>
      <c r="U585" s="13" t="n">
        <v>287.8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RC SABOR CAT GT NATURAL CAR.FRG E PX KG</v>
      </c>
      <c r="AC585" s="1" t="n">
        <v>7726</v>
      </c>
    </row>
    <row r="586" customFormat="false" ht="36.75" hidden="false" customHeight="true" outlineLevel="0" collapsed="false">
      <c r="A586" s="10" t="n">
        <v>1</v>
      </c>
      <c r="B586" s="11" t="n">
        <v>46182</v>
      </c>
      <c r="C586" s="11" t="n">
        <v>46188</v>
      </c>
      <c r="D586" s="10" t="n">
        <v>1899</v>
      </c>
      <c r="E586" s="12" t="s">
        <v>97</v>
      </c>
      <c r="F586" s="10" t="n">
        <v>24</v>
      </c>
      <c r="G586" s="12" t="s">
        <v>57</v>
      </c>
      <c r="H586" s="10" t="n">
        <v>2110101</v>
      </c>
      <c r="I586" s="12" t="s">
        <v>58</v>
      </c>
      <c r="J586" s="10" t="n">
        <v>1228359</v>
      </c>
      <c r="L586" s="10" t="n">
        <v>655</v>
      </c>
      <c r="M586" s="12" t="s">
        <v>36</v>
      </c>
      <c r="N586" s="12" t="s">
        <v>60</v>
      </c>
      <c r="P586" s="10" t="n">
        <v>103</v>
      </c>
      <c r="Q586" s="12" t="s">
        <v>61</v>
      </c>
      <c r="R586" s="12" t="s">
        <v>62</v>
      </c>
      <c r="S586" s="10" t="n">
        <v>1130101</v>
      </c>
      <c r="T586" s="12" t="s">
        <v>63</v>
      </c>
      <c r="U586" s="13" t="n">
        <v>447.1</v>
      </c>
      <c r="W586" s="13" t="n">
        <v>0</v>
      </c>
      <c r="X586" s="12" t="s">
        <v>691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FORMA REAL MADRI</v>
      </c>
      <c r="AC586" s="1" t="n">
        <v>655</v>
      </c>
    </row>
    <row r="587" customFormat="false" ht="54.75" hidden="false" customHeight="true" outlineLevel="0" collapsed="false">
      <c r="A587" s="10" t="n">
        <v>1</v>
      </c>
      <c r="B587" s="11" t="n">
        <v>46182</v>
      </c>
      <c r="C587" s="11" t="n">
        <v>46188</v>
      </c>
      <c r="D587" s="10" t="n">
        <v>1328</v>
      </c>
      <c r="E587" s="12" t="s">
        <v>363</v>
      </c>
      <c r="F587" s="10" t="n">
        <v>24</v>
      </c>
      <c r="G587" s="12" t="s">
        <v>57</v>
      </c>
      <c r="H587" s="10" t="n">
        <v>2110101</v>
      </c>
      <c r="I587" s="12" t="s">
        <v>58</v>
      </c>
      <c r="J587" s="10" t="n">
        <v>1228368</v>
      </c>
      <c r="L587" s="10" t="n">
        <v>3701</v>
      </c>
      <c r="M587" s="12" t="s">
        <v>36</v>
      </c>
      <c r="N587" s="12" t="s">
        <v>60</v>
      </c>
      <c r="P587" s="10" t="n">
        <v>103</v>
      </c>
      <c r="Q587" s="12" t="s">
        <v>61</v>
      </c>
      <c r="R587" s="12" t="s">
        <v>62</v>
      </c>
      <c r="S587" s="10" t="n">
        <v>1130101</v>
      </c>
      <c r="T587" s="12" t="s">
        <v>63</v>
      </c>
      <c r="U587" s="13" t="n">
        <v>283.6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PAO DE FORMABODEGA</v>
      </c>
      <c r="AC587" s="1" t="n">
        <v>3701</v>
      </c>
    </row>
    <row r="588" customFormat="false" ht="54.75" hidden="false" customHeight="true" outlineLevel="0" collapsed="false">
      <c r="A588" s="10" t="n">
        <v>1</v>
      </c>
      <c r="B588" s="11" t="n">
        <v>46183</v>
      </c>
      <c r="C588" s="11" t="n">
        <v>46188</v>
      </c>
      <c r="D588" s="10" t="n">
        <v>1899</v>
      </c>
      <c r="E588" s="12" t="s">
        <v>97</v>
      </c>
      <c r="F588" s="10" t="n">
        <v>24</v>
      </c>
      <c r="G588" s="12" t="s">
        <v>57</v>
      </c>
      <c r="H588" s="10" t="n">
        <v>2110101</v>
      </c>
      <c r="I588" s="12" t="s">
        <v>58</v>
      </c>
      <c r="J588" s="10" t="n">
        <v>1230722</v>
      </c>
      <c r="L588" s="10" t="n">
        <v>658</v>
      </c>
      <c r="M588" s="12" t="s">
        <v>36</v>
      </c>
      <c r="N588" s="12" t="s">
        <v>60</v>
      </c>
      <c r="P588" s="10" t="n">
        <v>103</v>
      </c>
      <c r="Q588" s="12" t="s">
        <v>61</v>
      </c>
      <c r="R588" s="12" t="s">
        <v>62</v>
      </c>
      <c r="S588" s="10" t="n">
        <v>1130101</v>
      </c>
      <c r="T588" s="12" t="s">
        <v>63</v>
      </c>
      <c r="U588" s="13" t="n">
        <v>472.05</v>
      </c>
      <c r="W588" s="13" t="n">
        <v>0</v>
      </c>
      <c r="X588" s="12" t="s">
        <v>693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PAO FORMA REAL MADRI</v>
      </c>
      <c r="AC588" s="1" t="n">
        <v>658</v>
      </c>
    </row>
    <row r="589" customFormat="false" ht="36.75" hidden="false" customHeight="true" outlineLevel="0" collapsed="false">
      <c r="A589" s="10" t="n">
        <v>1</v>
      </c>
      <c r="B589" s="11" t="n">
        <v>46183</v>
      </c>
      <c r="C589" s="11" t="n">
        <v>46188</v>
      </c>
      <c r="D589" s="10" t="n">
        <v>1357</v>
      </c>
      <c r="E589" s="12" t="s">
        <v>694</v>
      </c>
      <c r="F589" s="10" t="n">
        <v>24</v>
      </c>
      <c r="G589" s="12" t="s">
        <v>57</v>
      </c>
      <c r="H589" s="10" t="n">
        <v>2110102</v>
      </c>
      <c r="I589" s="12" t="s">
        <v>83</v>
      </c>
      <c r="J589" s="10" t="n">
        <v>1231571</v>
      </c>
      <c r="L589" s="10" t="n">
        <v>278802</v>
      </c>
      <c r="M589" s="12" t="s">
        <v>36</v>
      </c>
      <c r="N589" s="12" t="s">
        <v>60</v>
      </c>
      <c r="P589" s="10" t="n">
        <v>103</v>
      </c>
      <c r="Q589" s="12" t="s">
        <v>61</v>
      </c>
      <c r="R589" s="12" t="s">
        <v>39</v>
      </c>
      <c r="S589" s="10" t="n">
        <v>4210204</v>
      </c>
      <c r="T589" s="12" t="s">
        <v>84</v>
      </c>
      <c r="U589" s="13" t="n">
        <v>474.05</v>
      </c>
      <c r="W589" s="13" t="n">
        <v>0</v>
      </c>
      <c r="X589" s="12" t="s">
        <v>695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MARGARINA MEDALHA DE OURO 80% 15KG</v>
      </c>
      <c r="AC589" s="1" t="n">
        <v>278802</v>
      </c>
    </row>
    <row r="590" customFormat="false" ht="36.75" hidden="false" customHeight="true" outlineLevel="0" collapsed="false">
      <c r="A590" s="10" t="n">
        <v>1</v>
      </c>
      <c r="B590" s="11" t="n">
        <v>46186</v>
      </c>
      <c r="C590" s="11" t="n">
        <v>46188</v>
      </c>
      <c r="D590" s="10" t="n">
        <v>1614</v>
      </c>
      <c r="E590" s="12" t="s">
        <v>89</v>
      </c>
      <c r="F590" s="10" t="n">
        <v>24</v>
      </c>
      <c r="G590" s="12" t="s">
        <v>57</v>
      </c>
      <c r="H590" s="10" t="n">
        <v>2110101</v>
      </c>
      <c r="I590" s="12" t="s">
        <v>58</v>
      </c>
      <c r="J590" s="10" t="n">
        <v>1243964</v>
      </c>
      <c r="L590" s="10" t="n">
        <v>11250</v>
      </c>
      <c r="M590" s="12" t="s">
        <v>36</v>
      </c>
      <c r="N590" s="12" t="s">
        <v>60</v>
      </c>
      <c r="P590" s="10" t="n">
        <v>103</v>
      </c>
      <c r="Q590" s="12" t="s">
        <v>61</v>
      </c>
      <c r="R590" s="12" t="s">
        <v>62</v>
      </c>
      <c r="S590" s="10" t="n">
        <v>1130101</v>
      </c>
      <c r="T590" s="12" t="s">
        <v>63</v>
      </c>
      <c r="U590" s="13" t="n">
        <v>566.19</v>
      </c>
      <c r="W590" s="13" t="n">
        <v>0</v>
      </c>
      <c r="X590" s="12" t="s">
        <v>696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SORVETE KARU BRIGADE</v>
      </c>
      <c r="AC590" s="1" t="n">
        <v>11250</v>
      </c>
    </row>
    <row r="591" customFormat="false" ht="54.75" hidden="false" customHeight="true" outlineLevel="0" collapsed="false">
      <c r="A591" s="10" t="n">
        <v>1</v>
      </c>
      <c r="B591" s="11" t="n">
        <v>46188</v>
      </c>
      <c r="C591" s="11" t="n">
        <v>46188</v>
      </c>
      <c r="D591" s="10" t="n">
        <v>1683</v>
      </c>
      <c r="E591" s="12" t="s">
        <v>677</v>
      </c>
      <c r="F591" s="10" t="n">
        <v>34</v>
      </c>
      <c r="G591" s="12" t="s">
        <v>94</v>
      </c>
      <c r="H591" s="10" t="n">
        <v>2110101</v>
      </c>
      <c r="I591" s="12" t="s">
        <v>58</v>
      </c>
      <c r="J591" s="10" t="n">
        <v>1255899</v>
      </c>
      <c r="L591" s="10" t="n">
        <v>1629621</v>
      </c>
      <c r="M591" s="12" t="s">
        <v>36</v>
      </c>
      <c r="N591" s="12" t="s">
        <v>60</v>
      </c>
      <c r="P591" s="10" t="n">
        <v>104</v>
      </c>
      <c r="Q591" s="12" t="s">
        <v>38</v>
      </c>
      <c r="R591" s="12" t="s">
        <v>62</v>
      </c>
      <c r="S591" s="10" t="n">
        <v>1130101</v>
      </c>
      <c r="T591" s="12" t="s">
        <v>63</v>
      </c>
      <c r="U591" s="13" t="n">
        <v>330</v>
      </c>
      <c r="W591" s="13" t="n">
        <v>0</v>
      </c>
      <c r="X591" s="12" t="s">
        <v>697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COUVE MACO</v>
      </c>
      <c r="AC591" s="1" t="n">
        <v>1629621</v>
      </c>
    </row>
    <row r="592" customFormat="false" ht="54.75" hidden="false" customHeight="true" outlineLevel="0" collapsed="false">
      <c r="A592" s="10" t="n">
        <v>1</v>
      </c>
      <c r="B592" s="11" t="n">
        <v>46188</v>
      </c>
      <c r="C592" s="11" t="n">
        <v>46188</v>
      </c>
      <c r="D592" s="10" t="n">
        <v>1683</v>
      </c>
      <c r="E592" s="12" t="s">
        <v>677</v>
      </c>
      <c r="F592" s="10" t="n">
        <v>34</v>
      </c>
      <c r="G592" s="12" t="s">
        <v>94</v>
      </c>
      <c r="H592" s="10" t="n">
        <v>2110101</v>
      </c>
      <c r="I592" s="12" t="s">
        <v>58</v>
      </c>
      <c r="J592" s="10" t="n">
        <v>1255919</v>
      </c>
      <c r="L592" s="10" t="n">
        <v>1629632</v>
      </c>
      <c r="M592" s="12" t="s">
        <v>36</v>
      </c>
      <c r="N592" s="12" t="s">
        <v>60</v>
      </c>
      <c r="P592" s="10" t="n">
        <v>104</v>
      </c>
      <c r="Q592" s="12" t="s">
        <v>38</v>
      </c>
      <c r="R592" s="12" t="s">
        <v>62</v>
      </c>
      <c r="S592" s="10" t="n">
        <v>1130101</v>
      </c>
      <c r="T592" s="12" t="s">
        <v>63</v>
      </c>
      <c r="U592" s="13" t="n">
        <v>90</v>
      </c>
      <c r="W592" s="13" t="n">
        <v>0</v>
      </c>
      <c r="X592" s="12" t="s">
        <v>698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CHEIRO VERDE</v>
      </c>
      <c r="AC592" s="1" t="n">
        <v>1629632</v>
      </c>
    </row>
    <row r="593" customFormat="false" ht="54.75" hidden="false" customHeight="true" outlineLevel="0" collapsed="false">
      <c r="A593" s="10" t="n">
        <v>1</v>
      </c>
      <c r="B593" s="11" t="n">
        <v>46188</v>
      </c>
      <c r="C593" s="11" t="n">
        <v>46188</v>
      </c>
      <c r="D593" s="10" t="n">
        <v>1683</v>
      </c>
      <c r="E593" s="12" t="s">
        <v>677</v>
      </c>
      <c r="F593" s="10" t="n">
        <v>34</v>
      </c>
      <c r="G593" s="12" t="s">
        <v>94</v>
      </c>
      <c r="H593" s="10" t="n">
        <v>2110101</v>
      </c>
      <c r="I593" s="12" t="s">
        <v>58</v>
      </c>
      <c r="J593" s="10" t="n">
        <v>1255948</v>
      </c>
      <c r="L593" s="10" t="n">
        <v>1629645</v>
      </c>
      <c r="M593" s="12" t="s">
        <v>36</v>
      </c>
      <c r="N593" s="12" t="s">
        <v>60</v>
      </c>
      <c r="P593" s="10" t="n">
        <v>104</v>
      </c>
      <c r="Q593" s="12" t="s">
        <v>38</v>
      </c>
      <c r="R593" s="12" t="s">
        <v>62</v>
      </c>
      <c r="S593" s="10" t="n">
        <v>1130101</v>
      </c>
      <c r="T593" s="12" t="s">
        <v>63</v>
      </c>
      <c r="U593" s="13" t="n">
        <v>300</v>
      </c>
      <c r="W593" s="13" t="n">
        <v>0</v>
      </c>
      <c r="X593" s="12" t="s">
        <v>699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COUVE MACO</v>
      </c>
      <c r="AC593" s="1" t="n">
        <v>1629645</v>
      </c>
    </row>
    <row r="594" customFormat="false" ht="63.75" hidden="false" customHeight="true" outlineLevel="0" collapsed="false">
      <c r="A594" s="10" t="n">
        <v>1</v>
      </c>
      <c r="B594" s="11" t="n">
        <v>46188</v>
      </c>
      <c r="C594" s="11" t="n">
        <v>46188</v>
      </c>
      <c r="D594" s="10" t="n">
        <v>1683</v>
      </c>
      <c r="E594" s="12" t="s">
        <v>677</v>
      </c>
      <c r="F594" s="10" t="n">
        <v>34</v>
      </c>
      <c r="G594" s="12" t="s">
        <v>94</v>
      </c>
      <c r="H594" s="10" t="n">
        <v>2110101</v>
      </c>
      <c r="I594" s="12" t="s">
        <v>58</v>
      </c>
      <c r="J594" s="10" t="n">
        <v>1256309</v>
      </c>
      <c r="L594" s="10" t="n">
        <v>1629661</v>
      </c>
      <c r="M594" s="12" t="s">
        <v>36</v>
      </c>
      <c r="N594" s="12" t="s">
        <v>60</v>
      </c>
      <c r="P594" s="10" t="n">
        <v>104</v>
      </c>
      <c r="Q594" s="12" t="s">
        <v>38</v>
      </c>
      <c r="R594" s="12" t="s">
        <v>62</v>
      </c>
      <c r="S594" s="10" t="n">
        <v>1130101</v>
      </c>
      <c r="T594" s="12" t="s">
        <v>63</v>
      </c>
      <c r="U594" s="13" t="n">
        <v>174</v>
      </c>
      <c r="W594" s="13" t="n">
        <v>0</v>
      </c>
      <c r="X594" s="12" t="s">
        <v>700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COUVE MACO</v>
      </c>
      <c r="AC594" s="1" t="n">
        <v>1629661</v>
      </c>
    </row>
    <row r="595" customFormat="false" ht="45.75" hidden="false" customHeight="true" outlineLevel="0" collapsed="false">
      <c r="A595" s="10" t="n">
        <v>1</v>
      </c>
      <c r="B595" s="11" t="n">
        <v>46188</v>
      </c>
      <c r="C595" s="11" t="n">
        <v>46188</v>
      </c>
      <c r="D595" s="10" t="n">
        <v>1683</v>
      </c>
      <c r="E595" s="12" t="s">
        <v>677</v>
      </c>
      <c r="F595" s="10" t="n">
        <v>34</v>
      </c>
      <c r="G595" s="12" t="s">
        <v>94</v>
      </c>
      <c r="H595" s="10" t="n">
        <v>2110101</v>
      </c>
      <c r="I595" s="12" t="s">
        <v>58</v>
      </c>
      <c r="J595" s="10" t="n">
        <v>1256329</v>
      </c>
      <c r="L595" s="10" t="n">
        <v>1629707</v>
      </c>
      <c r="M595" s="12" t="s">
        <v>36</v>
      </c>
      <c r="N595" s="12" t="s">
        <v>60</v>
      </c>
      <c r="P595" s="10" t="n">
        <v>104</v>
      </c>
      <c r="Q595" s="12" t="s">
        <v>38</v>
      </c>
      <c r="R595" s="12" t="s">
        <v>62</v>
      </c>
      <c r="S595" s="10" t="n">
        <v>1130101</v>
      </c>
      <c r="T595" s="12" t="s">
        <v>63</v>
      </c>
      <c r="U595" s="13" t="n">
        <v>180</v>
      </c>
      <c r="W595" s="13" t="n">
        <v>0</v>
      </c>
      <c r="X595" s="12" t="s">
        <v>701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CHEIRO VERDE</v>
      </c>
      <c r="AC595" s="1" t="n">
        <v>1629707</v>
      </c>
    </row>
    <row r="596" customFormat="false" ht="63.75" hidden="false" customHeight="true" outlineLevel="0" collapsed="false">
      <c r="A596" s="10" t="n">
        <v>1</v>
      </c>
      <c r="B596" s="11" t="n">
        <v>46188</v>
      </c>
      <c r="C596" s="11" t="n">
        <v>46188</v>
      </c>
      <c r="D596" s="10" t="n">
        <v>1830</v>
      </c>
      <c r="E596" s="12" t="s">
        <v>138</v>
      </c>
      <c r="F596" s="10" t="n">
        <v>24</v>
      </c>
      <c r="G596" s="12" t="s">
        <v>57</v>
      </c>
      <c r="H596" s="10" t="n">
        <v>2110405</v>
      </c>
      <c r="I596" s="12" t="s">
        <v>106</v>
      </c>
      <c r="J596" s="10" t="n">
        <v>1256550</v>
      </c>
      <c r="L596" s="10" t="n">
        <v>853</v>
      </c>
      <c r="M596" s="12" t="s">
        <v>36</v>
      </c>
      <c r="N596" s="12" t="s">
        <v>66</v>
      </c>
      <c r="P596" s="10" t="n">
        <v>101</v>
      </c>
      <c r="Q596" s="12" t="s">
        <v>107</v>
      </c>
      <c r="R596" s="12" t="s">
        <v>112</v>
      </c>
      <c r="S596" s="10" t="n">
        <v>4220199</v>
      </c>
      <c r="T596" s="12" t="s">
        <v>113</v>
      </c>
      <c r="U596" s="13" t="n">
        <v>284</v>
      </c>
      <c r="W596" s="13" t="n">
        <v>0</v>
      </c>
      <c r="X596" s="12" t="s">
        <v>702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45.75" hidden="false" customHeight="true" outlineLevel="0" collapsed="false">
      <c r="A597" s="10" t="n">
        <v>1</v>
      </c>
      <c r="B597" s="11" t="n">
        <v>46188</v>
      </c>
      <c r="C597" s="11" t="n">
        <v>46188</v>
      </c>
      <c r="D597" s="10" t="n">
        <v>1830</v>
      </c>
      <c r="E597" s="12" t="s">
        <v>138</v>
      </c>
      <c r="F597" s="10" t="n">
        <v>24</v>
      </c>
      <c r="G597" s="12" t="s">
        <v>57</v>
      </c>
      <c r="H597" s="10" t="n">
        <v>2110405</v>
      </c>
      <c r="I597" s="12" t="s">
        <v>106</v>
      </c>
      <c r="J597" s="10" t="n">
        <v>1256556</v>
      </c>
      <c r="L597" s="10" t="n">
        <v>521448</v>
      </c>
      <c r="M597" s="12" t="s">
        <v>36</v>
      </c>
      <c r="N597" s="12" t="s">
        <v>66</v>
      </c>
      <c r="P597" s="10" t="n">
        <v>101</v>
      </c>
      <c r="Q597" s="12" t="s">
        <v>107</v>
      </c>
      <c r="R597" s="12" t="s">
        <v>43</v>
      </c>
      <c r="S597" s="10" t="n">
        <v>4210319</v>
      </c>
      <c r="T597" s="12" t="s">
        <v>703</v>
      </c>
      <c r="U597" s="13" t="n">
        <v>93</v>
      </c>
      <c r="W597" s="13" t="n">
        <v>0</v>
      </c>
      <c r="X597" s="12" t="s">
        <v>704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1</v>
      </c>
      <c r="B598" s="11" t="n">
        <v>46188</v>
      </c>
      <c r="C598" s="11" t="n">
        <v>46188</v>
      </c>
      <c r="D598" s="10" t="n">
        <v>1683</v>
      </c>
      <c r="E598" s="12" t="s">
        <v>677</v>
      </c>
      <c r="F598" s="10" t="n">
        <v>34</v>
      </c>
      <c r="G598" s="12" t="s">
        <v>94</v>
      </c>
      <c r="H598" s="10" t="n">
        <v>2110101</v>
      </c>
      <c r="I598" s="12" t="s">
        <v>58</v>
      </c>
      <c r="J598" s="10" t="n">
        <v>1260370</v>
      </c>
      <c r="L598" s="10" t="n">
        <v>1632114</v>
      </c>
      <c r="M598" s="12" t="s">
        <v>36</v>
      </c>
      <c r="N598" s="12" t="s">
        <v>60</v>
      </c>
      <c r="P598" s="10" t="n">
        <v>104</v>
      </c>
      <c r="Q598" s="12" t="s">
        <v>38</v>
      </c>
      <c r="R598" s="12" t="s">
        <v>62</v>
      </c>
      <c r="S598" s="10" t="n">
        <v>1130101</v>
      </c>
      <c r="T598" s="12" t="s">
        <v>63</v>
      </c>
      <c r="U598" s="13" t="n">
        <v>270</v>
      </c>
      <c r="W598" s="13" t="n">
        <v>0</v>
      </c>
      <c r="X598" s="12" t="s">
        <v>705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COUVE MACO</v>
      </c>
      <c r="AC598" s="1" t="n">
        <v>1632114</v>
      </c>
    </row>
    <row r="599" customFormat="false" ht="36.75" hidden="false" customHeight="true" outlineLevel="0" collapsed="false">
      <c r="A599" s="10" t="n">
        <v>1</v>
      </c>
      <c r="B599" s="11" t="n">
        <v>46188</v>
      </c>
      <c r="C599" s="11" t="n">
        <v>46188</v>
      </c>
      <c r="D599" s="10" t="n">
        <v>1683</v>
      </c>
      <c r="E599" s="12" t="s">
        <v>677</v>
      </c>
      <c r="F599" s="10" t="n">
        <v>34</v>
      </c>
      <c r="G599" s="12" t="s">
        <v>94</v>
      </c>
      <c r="H599" s="10" t="n">
        <v>2110101</v>
      </c>
      <c r="I599" s="12" t="s">
        <v>58</v>
      </c>
      <c r="J599" s="10" t="n">
        <v>1260456</v>
      </c>
      <c r="L599" s="10" t="n">
        <v>1632018</v>
      </c>
      <c r="M599" s="12" t="s">
        <v>36</v>
      </c>
      <c r="N599" s="12" t="s">
        <v>60</v>
      </c>
      <c r="P599" s="10" t="n">
        <v>104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174</v>
      </c>
      <c r="W599" s="13" t="n">
        <v>0</v>
      </c>
      <c r="X599" s="12" t="s">
        <v>706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COUVE MACO</v>
      </c>
      <c r="AC599" s="1" t="n">
        <v>1632018</v>
      </c>
    </row>
    <row r="600" customFormat="false" ht="36.75" hidden="false" customHeight="true" outlineLevel="0" collapsed="false">
      <c r="A600" s="10" t="n">
        <v>1</v>
      </c>
      <c r="B600" s="11" t="n">
        <v>46188</v>
      </c>
      <c r="C600" s="11" t="n">
        <v>46188</v>
      </c>
      <c r="D600" s="10" t="n">
        <v>1683</v>
      </c>
      <c r="E600" s="12" t="s">
        <v>677</v>
      </c>
      <c r="F600" s="10" t="n">
        <v>34</v>
      </c>
      <c r="G600" s="12" t="s">
        <v>94</v>
      </c>
      <c r="H600" s="10" t="n">
        <v>2110101</v>
      </c>
      <c r="I600" s="12" t="s">
        <v>58</v>
      </c>
      <c r="J600" s="10" t="n">
        <v>1260483</v>
      </c>
      <c r="L600" s="10" t="n">
        <v>1632012</v>
      </c>
      <c r="M600" s="12" t="s">
        <v>36</v>
      </c>
      <c r="N600" s="12" t="s">
        <v>60</v>
      </c>
      <c r="P600" s="10" t="n">
        <v>104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189</v>
      </c>
      <c r="W600" s="13" t="n">
        <v>0</v>
      </c>
      <c r="X600" s="12" t="s">
        <v>707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COUVE MACO</v>
      </c>
      <c r="AC600" s="1" t="n">
        <v>1632012</v>
      </c>
    </row>
    <row r="601" customFormat="false" ht="36.75" hidden="false" customHeight="true" outlineLevel="0" collapsed="false">
      <c r="A601" s="10" t="n">
        <v>1</v>
      </c>
      <c r="B601" s="11" t="n">
        <v>46188</v>
      </c>
      <c r="C601" s="11" t="n">
        <v>46188</v>
      </c>
      <c r="D601" s="10" t="n">
        <v>1391</v>
      </c>
      <c r="E601" s="12" t="s">
        <v>445</v>
      </c>
      <c r="F601" s="10" t="n">
        <v>13</v>
      </c>
      <c r="G601" s="12" t="s">
        <v>119</v>
      </c>
      <c r="H601" s="10" t="n">
        <v>2110101</v>
      </c>
      <c r="I601" s="12" t="s">
        <v>58</v>
      </c>
      <c r="J601" s="10" t="n">
        <v>1261046</v>
      </c>
      <c r="L601" s="10" t="n">
        <v>401</v>
      </c>
      <c r="M601" s="12" t="s">
        <v>36</v>
      </c>
      <c r="N601" s="12" t="s">
        <v>60</v>
      </c>
      <c r="P601" s="10" t="n">
        <v>103</v>
      </c>
      <c r="Q601" s="12" t="s">
        <v>61</v>
      </c>
      <c r="R601" s="12" t="s">
        <v>62</v>
      </c>
      <c r="S601" s="10" t="n">
        <v>1130101</v>
      </c>
      <c r="T601" s="12" t="s">
        <v>63</v>
      </c>
      <c r="U601" s="13" t="n">
        <v>180</v>
      </c>
      <c r="W601" s="13" t="n">
        <v>180</v>
      </c>
      <c r="X601" s="12" t="s">
        <v>708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 CASEIRO</v>
      </c>
      <c r="AC601" s="1" t="n">
        <v>401</v>
      </c>
    </row>
    <row r="602" customFormat="false" ht="36.75" hidden="false" customHeight="true" outlineLevel="0" collapsed="false">
      <c r="A602" s="10" t="n">
        <v>1</v>
      </c>
      <c r="B602" s="11" t="n">
        <v>46189</v>
      </c>
      <c r="C602" s="11" t="n">
        <v>46189</v>
      </c>
      <c r="D602" s="10" t="n">
        <v>0</v>
      </c>
      <c r="E602" s="12" t="s">
        <v>33</v>
      </c>
      <c r="F602" s="10" t="n">
        <v>17</v>
      </c>
      <c r="G602" s="12" t="s">
        <v>34</v>
      </c>
      <c r="H602" s="10" t="n">
        <v>1110101</v>
      </c>
      <c r="I602" s="12" t="s">
        <v>35</v>
      </c>
      <c r="J602" s="10" t="n">
        <v>1265902</v>
      </c>
      <c r="L602" s="10" t="n">
        <v>1265902</v>
      </c>
      <c r="M602" s="12" t="s">
        <v>36</v>
      </c>
      <c r="N602" s="12" t="s">
        <v>37</v>
      </c>
      <c r="P602" s="10" t="n">
        <v>104</v>
      </c>
      <c r="Q602" s="12" t="s">
        <v>38</v>
      </c>
      <c r="R602" s="12" t="s">
        <v>149</v>
      </c>
      <c r="S602" s="10" t="n">
        <v>1120601</v>
      </c>
      <c r="T602" s="12" t="s">
        <v>150</v>
      </c>
      <c r="U602" s="13" t="n">
        <v>350</v>
      </c>
      <c r="W602" s="13" t="n">
        <v>350</v>
      </c>
      <c r="X602" s="12" t="s">
        <v>212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36.75" hidden="false" customHeight="true" outlineLevel="0" collapsed="false">
      <c r="A603" s="10" t="n">
        <v>1</v>
      </c>
      <c r="B603" s="11" t="n">
        <v>46189</v>
      </c>
      <c r="C603" s="11" t="n">
        <v>46189</v>
      </c>
      <c r="D603" s="10" t="n">
        <v>0</v>
      </c>
      <c r="E603" s="12" t="s">
        <v>33</v>
      </c>
      <c r="F603" s="10" t="n">
        <v>17</v>
      </c>
      <c r="G603" s="12" t="s">
        <v>34</v>
      </c>
      <c r="H603" s="10" t="n">
        <v>1110101</v>
      </c>
      <c r="I603" s="12" t="s">
        <v>35</v>
      </c>
      <c r="J603" s="10" t="n">
        <v>1322394</v>
      </c>
      <c r="L603" s="10" t="n">
        <v>1322394</v>
      </c>
      <c r="M603" s="12" t="s">
        <v>36</v>
      </c>
      <c r="N603" s="12" t="s">
        <v>37</v>
      </c>
      <c r="P603" s="10" t="n">
        <v>104</v>
      </c>
      <c r="Q603" s="12" t="s">
        <v>38</v>
      </c>
      <c r="R603" s="12" t="s">
        <v>43</v>
      </c>
      <c r="S603" s="10" t="n">
        <v>4210314</v>
      </c>
      <c r="T603" s="12" t="s">
        <v>44</v>
      </c>
      <c r="U603" s="13" t="n">
        <v>70</v>
      </c>
      <c r="W603" s="13" t="n">
        <v>70</v>
      </c>
      <c r="X603" s="12" t="s">
        <v>408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46189</v>
      </c>
      <c r="C604" s="11" t="n">
        <v>46189</v>
      </c>
      <c r="D604" s="10" t="n">
        <v>0</v>
      </c>
      <c r="E604" s="12" t="s">
        <v>33</v>
      </c>
      <c r="F604" s="10" t="n">
        <v>17</v>
      </c>
      <c r="G604" s="12" t="s">
        <v>34</v>
      </c>
      <c r="H604" s="10" t="n">
        <v>1110101</v>
      </c>
      <c r="I604" s="12" t="s">
        <v>35</v>
      </c>
      <c r="J604" s="10" t="n">
        <v>1322517</v>
      </c>
      <c r="L604" s="10" t="n">
        <v>1322517</v>
      </c>
      <c r="M604" s="12" t="s">
        <v>36</v>
      </c>
      <c r="N604" s="12" t="s">
        <v>37</v>
      </c>
      <c r="P604" s="10" t="n">
        <v>104</v>
      </c>
      <c r="Q604" s="12" t="s">
        <v>38</v>
      </c>
      <c r="R604" s="12" t="s">
        <v>43</v>
      </c>
      <c r="S604" s="10" t="n">
        <v>4210314</v>
      </c>
      <c r="T604" s="12" t="s">
        <v>44</v>
      </c>
      <c r="U604" s="13" t="n">
        <v>70</v>
      </c>
      <c r="W604" s="13" t="n">
        <v>70</v>
      </c>
      <c r="X604" s="12" t="s">
        <v>148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1</v>
      </c>
      <c r="B605" s="11" t="n">
        <v>46189</v>
      </c>
      <c r="C605" s="11" t="n">
        <v>46189</v>
      </c>
      <c r="D605" s="10" t="n">
        <v>0</v>
      </c>
      <c r="E605" s="12" t="s">
        <v>33</v>
      </c>
      <c r="F605" s="10" t="n">
        <v>17</v>
      </c>
      <c r="G605" s="12" t="s">
        <v>34</v>
      </c>
      <c r="H605" s="10" t="n">
        <v>1110101</v>
      </c>
      <c r="I605" s="12" t="s">
        <v>35</v>
      </c>
      <c r="J605" s="10" t="n">
        <v>1323019</v>
      </c>
      <c r="L605" s="10" t="n">
        <v>1323019</v>
      </c>
      <c r="M605" s="12" t="s">
        <v>36</v>
      </c>
      <c r="N605" s="12" t="s">
        <v>37</v>
      </c>
      <c r="P605" s="10" t="n">
        <v>104</v>
      </c>
      <c r="Q605" s="12" t="s">
        <v>38</v>
      </c>
      <c r="R605" s="12" t="s">
        <v>43</v>
      </c>
      <c r="S605" s="10" t="n">
        <v>4210316</v>
      </c>
      <c r="T605" s="12" t="s">
        <v>47</v>
      </c>
      <c r="U605" s="13" t="n">
        <v>70</v>
      </c>
      <c r="W605" s="13" t="n">
        <v>70</v>
      </c>
      <c r="X605" s="12" t="s">
        <v>50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0" t="n">
        <v>1</v>
      </c>
      <c r="B606" s="11" t="n">
        <v>46189</v>
      </c>
      <c r="C606" s="11" t="n">
        <v>46189</v>
      </c>
      <c r="D606" s="10" t="n">
        <v>0</v>
      </c>
      <c r="E606" s="12" t="s">
        <v>33</v>
      </c>
      <c r="F606" s="10" t="n">
        <v>17</v>
      </c>
      <c r="G606" s="12" t="s">
        <v>34</v>
      </c>
      <c r="H606" s="10" t="n">
        <v>1110101</v>
      </c>
      <c r="I606" s="12" t="s">
        <v>35</v>
      </c>
      <c r="J606" s="10" t="n">
        <v>1323036</v>
      </c>
      <c r="L606" s="10" t="n">
        <v>1323036</v>
      </c>
      <c r="M606" s="12" t="s">
        <v>36</v>
      </c>
      <c r="N606" s="12" t="s">
        <v>37</v>
      </c>
      <c r="P606" s="10" t="n">
        <v>104</v>
      </c>
      <c r="Q606" s="12" t="s">
        <v>38</v>
      </c>
      <c r="R606" s="12" t="s">
        <v>43</v>
      </c>
      <c r="S606" s="10" t="n">
        <v>4210309</v>
      </c>
      <c r="T606" s="12" t="s">
        <v>49</v>
      </c>
      <c r="U606" s="13" t="n">
        <v>10</v>
      </c>
      <c r="W606" s="13" t="n">
        <v>10</v>
      </c>
      <c r="X606" s="12" t="s">
        <v>50</v>
      </c>
      <c r="Z606" s="1" t="str">
        <f aca="false">IF($T606="","",IFERROR(INDEX('Resumo Grupos'!$AC$3:$AC$200,MATCH($T606,'Resumo Grupos'!$AB$3:$AB$200,0)),"n/d"))</f>
        <v>Salários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46189</v>
      </c>
      <c r="C607" s="11" t="n">
        <v>46189</v>
      </c>
      <c r="D607" s="10" t="n">
        <v>0</v>
      </c>
      <c r="E607" s="12" t="s">
        <v>33</v>
      </c>
      <c r="F607" s="10" t="n">
        <v>17</v>
      </c>
      <c r="G607" s="12" t="s">
        <v>34</v>
      </c>
      <c r="H607" s="10" t="n">
        <v>1110101</v>
      </c>
      <c r="I607" s="12" t="s">
        <v>35</v>
      </c>
      <c r="J607" s="10" t="n">
        <v>1323041</v>
      </c>
      <c r="L607" s="10" t="n">
        <v>1323041</v>
      </c>
      <c r="M607" s="12" t="s">
        <v>36</v>
      </c>
      <c r="N607" s="12" t="s">
        <v>37</v>
      </c>
      <c r="P607" s="10" t="n">
        <v>104</v>
      </c>
      <c r="Q607" s="12" t="s">
        <v>38</v>
      </c>
      <c r="R607" s="12" t="s">
        <v>43</v>
      </c>
      <c r="S607" s="10" t="n">
        <v>4210314</v>
      </c>
      <c r="T607" s="12" t="s">
        <v>44</v>
      </c>
      <c r="U607" s="13" t="n">
        <v>150</v>
      </c>
      <c r="W607" s="13" t="n">
        <v>150</v>
      </c>
      <c r="X607" s="12" t="s">
        <v>210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45.75" hidden="false" customHeight="true" outlineLevel="0" collapsed="false">
      <c r="A608" s="10" t="n">
        <v>1</v>
      </c>
      <c r="B608" s="11" t="n">
        <v>46189</v>
      </c>
      <c r="C608" s="11" t="n">
        <v>46189</v>
      </c>
      <c r="D608" s="10" t="n">
        <v>0</v>
      </c>
      <c r="E608" s="12" t="s">
        <v>33</v>
      </c>
      <c r="F608" s="10" t="n">
        <v>17</v>
      </c>
      <c r="G608" s="12" t="s">
        <v>34</v>
      </c>
      <c r="H608" s="10" t="n">
        <v>1110101</v>
      </c>
      <c r="I608" s="12" t="s">
        <v>35</v>
      </c>
      <c r="J608" s="10" t="n">
        <v>1323073</v>
      </c>
      <c r="L608" s="10" t="n">
        <v>1323073</v>
      </c>
      <c r="M608" s="12" t="s">
        <v>36</v>
      </c>
      <c r="N608" s="12" t="s">
        <v>37</v>
      </c>
      <c r="P608" s="10" t="n">
        <v>104</v>
      </c>
      <c r="Q608" s="12" t="s">
        <v>38</v>
      </c>
      <c r="R608" s="12" t="s">
        <v>43</v>
      </c>
      <c r="S608" s="10" t="n">
        <v>4210316</v>
      </c>
      <c r="T608" s="12" t="s">
        <v>47</v>
      </c>
      <c r="U608" s="13" t="n">
        <v>100</v>
      </c>
      <c r="W608" s="13" t="n">
        <v>100</v>
      </c>
      <c r="X608" s="12" t="s">
        <v>51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63.75" hidden="false" customHeight="true" outlineLevel="0" collapsed="false">
      <c r="A609" s="10" t="n">
        <v>1</v>
      </c>
      <c r="B609" s="11" t="n">
        <v>46189</v>
      </c>
      <c r="C609" s="11" t="n">
        <v>46189</v>
      </c>
      <c r="D609" s="10" t="n">
        <v>0</v>
      </c>
      <c r="E609" s="12" t="s">
        <v>33</v>
      </c>
      <c r="F609" s="10" t="n">
        <v>17</v>
      </c>
      <c r="G609" s="12" t="s">
        <v>34</v>
      </c>
      <c r="H609" s="10" t="n">
        <v>1110101</v>
      </c>
      <c r="I609" s="12" t="s">
        <v>35</v>
      </c>
      <c r="J609" s="10" t="n">
        <v>1323085</v>
      </c>
      <c r="L609" s="10" t="n">
        <v>1323085</v>
      </c>
      <c r="M609" s="12" t="s">
        <v>36</v>
      </c>
      <c r="N609" s="12" t="s">
        <v>37</v>
      </c>
      <c r="P609" s="10" t="n">
        <v>104</v>
      </c>
      <c r="Q609" s="12" t="s">
        <v>38</v>
      </c>
      <c r="R609" s="12" t="s">
        <v>43</v>
      </c>
      <c r="S609" s="10" t="n">
        <v>4210309</v>
      </c>
      <c r="T609" s="12" t="s">
        <v>49</v>
      </c>
      <c r="U609" s="13" t="n">
        <v>10</v>
      </c>
      <c r="W609" s="13" t="n">
        <v>10</v>
      </c>
      <c r="X609" s="12" t="s">
        <v>51</v>
      </c>
      <c r="Z609" s="1" t="str">
        <f aca="false">IF($T609="","",IFERROR(INDEX('Resumo Grupos'!$AC$3:$AC$200,MATCH($T609,'Resumo Grupos'!$AB$3:$AB$200,0)),"n/d"))</f>
        <v>Salários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0" t="n">
        <v>1</v>
      </c>
      <c r="B610" s="11" t="n">
        <v>46189</v>
      </c>
      <c r="C610" s="11" t="n">
        <v>46189</v>
      </c>
      <c r="D610" s="10" t="n">
        <v>0</v>
      </c>
      <c r="E610" s="12" t="s">
        <v>33</v>
      </c>
      <c r="F610" s="10" t="n">
        <v>17</v>
      </c>
      <c r="G610" s="12" t="s">
        <v>34</v>
      </c>
      <c r="H610" s="10" t="n">
        <v>1110101</v>
      </c>
      <c r="I610" s="12" t="s">
        <v>35</v>
      </c>
      <c r="J610" s="10" t="n">
        <v>1323648</v>
      </c>
      <c r="L610" s="10" t="n">
        <v>1323648</v>
      </c>
      <c r="M610" s="12" t="s">
        <v>36</v>
      </c>
      <c r="N610" s="12" t="s">
        <v>37</v>
      </c>
      <c r="P610" s="10" t="n">
        <v>104</v>
      </c>
      <c r="Q610" s="12" t="s">
        <v>38</v>
      </c>
      <c r="R610" s="12" t="s">
        <v>43</v>
      </c>
      <c r="S610" s="10" t="n">
        <v>4210314</v>
      </c>
      <c r="T610" s="12" t="s">
        <v>44</v>
      </c>
      <c r="U610" s="13" t="n">
        <v>70</v>
      </c>
      <c r="W610" s="13" t="n">
        <v>70</v>
      </c>
      <c r="X610" s="12" t="s">
        <v>709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46189</v>
      </c>
      <c r="C611" s="11" t="n">
        <v>46189</v>
      </c>
      <c r="D611" s="10" t="n">
        <v>0</v>
      </c>
      <c r="E611" s="12" t="s">
        <v>33</v>
      </c>
      <c r="F611" s="10" t="n">
        <v>17</v>
      </c>
      <c r="G611" s="12" t="s">
        <v>34</v>
      </c>
      <c r="H611" s="10" t="n">
        <v>1110101</v>
      </c>
      <c r="I611" s="12" t="s">
        <v>35</v>
      </c>
      <c r="J611" s="10" t="n">
        <v>1323699</v>
      </c>
      <c r="L611" s="10" t="n">
        <v>1323699</v>
      </c>
      <c r="M611" s="12" t="s">
        <v>36</v>
      </c>
      <c r="N611" s="12" t="s">
        <v>37</v>
      </c>
      <c r="P611" s="10" t="n">
        <v>104</v>
      </c>
      <c r="Q611" s="12" t="s">
        <v>38</v>
      </c>
      <c r="R611" s="12" t="s">
        <v>43</v>
      </c>
      <c r="S611" s="10" t="n">
        <v>4210309</v>
      </c>
      <c r="T611" s="12" t="s">
        <v>49</v>
      </c>
      <c r="U611" s="13" t="n">
        <v>15</v>
      </c>
      <c r="W611" s="13" t="n">
        <v>15</v>
      </c>
      <c r="X611" s="12" t="s">
        <v>709</v>
      </c>
      <c r="Z611" s="1" t="str">
        <f aca="false">IF($T611="","",IFERROR(INDEX('Resumo Grupos'!$AC$3:$AC$200,MATCH($T611,'Resumo Grupos'!$AB$3:$AB$200,0)),"n/d"))</f>
        <v>Salários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46189</v>
      </c>
      <c r="C612" s="11" t="n">
        <v>46189</v>
      </c>
      <c r="D612" s="10" t="n">
        <v>0</v>
      </c>
      <c r="E612" s="12" t="s">
        <v>33</v>
      </c>
      <c r="F612" s="10" t="n">
        <v>17</v>
      </c>
      <c r="G612" s="12" t="s">
        <v>34</v>
      </c>
      <c r="H612" s="10" t="n">
        <v>1110101</v>
      </c>
      <c r="I612" s="12" t="s">
        <v>35</v>
      </c>
      <c r="J612" s="10" t="n">
        <v>1323718</v>
      </c>
      <c r="L612" s="10" t="n">
        <v>1323718</v>
      </c>
      <c r="M612" s="12" t="s">
        <v>36</v>
      </c>
      <c r="N612" s="12" t="s">
        <v>37</v>
      </c>
      <c r="P612" s="10" t="n">
        <v>104</v>
      </c>
      <c r="Q612" s="12" t="s">
        <v>38</v>
      </c>
      <c r="R612" s="12" t="s">
        <v>43</v>
      </c>
      <c r="S612" s="10" t="n">
        <v>4210314</v>
      </c>
      <c r="T612" s="12" t="s">
        <v>44</v>
      </c>
      <c r="U612" s="13" t="n">
        <v>80</v>
      </c>
      <c r="W612" s="13" t="n">
        <v>80</v>
      </c>
      <c r="X612" s="12" t="s">
        <v>402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46189</v>
      </c>
      <c r="C613" s="11" t="n">
        <v>46189</v>
      </c>
      <c r="D613" s="10" t="n">
        <v>0</v>
      </c>
      <c r="E613" s="12" t="s">
        <v>33</v>
      </c>
      <c r="F613" s="10" t="n">
        <v>17</v>
      </c>
      <c r="G613" s="12" t="s">
        <v>34</v>
      </c>
      <c r="H613" s="10" t="n">
        <v>1110101</v>
      </c>
      <c r="I613" s="12" t="s">
        <v>35</v>
      </c>
      <c r="J613" s="10" t="n">
        <v>1323727</v>
      </c>
      <c r="L613" s="10" t="n">
        <v>1323727</v>
      </c>
      <c r="M613" s="12" t="s">
        <v>36</v>
      </c>
      <c r="N613" s="12" t="s">
        <v>37</v>
      </c>
      <c r="P613" s="10" t="n">
        <v>104</v>
      </c>
      <c r="Q613" s="12" t="s">
        <v>38</v>
      </c>
      <c r="R613" s="12" t="s">
        <v>43</v>
      </c>
      <c r="S613" s="10" t="n">
        <v>4210314</v>
      </c>
      <c r="T613" s="12" t="s">
        <v>44</v>
      </c>
      <c r="U613" s="13" t="n">
        <v>70</v>
      </c>
      <c r="W613" s="13" t="n">
        <v>70</v>
      </c>
      <c r="X613" s="12" t="s">
        <v>45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46189</v>
      </c>
      <c r="C614" s="11" t="n">
        <v>46189</v>
      </c>
      <c r="D614" s="10" t="n">
        <v>0</v>
      </c>
      <c r="E614" s="12" t="s">
        <v>33</v>
      </c>
      <c r="F614" s="10" t="n">
        <v>17</v>
      </c>
      <c r="G614" s="12" t="s">
        <v>34</v>
      </c>
      <c r="H614" s="10" t="n">
        <v>1110101</v>
      </c>
      <c r="I614" s="12" t="s">
        <v>35</v>
      </c>
      <c r="J614" s="10" t="n">
        <v>1323744</v>
      </c>
      <c r="L614" s="10" t="n">
        <v>1323744</v>
      </c>
      <c r="M614" s="12" t="s">
        <v>36</v>
      </c>
      <c r="N614" s="12" t="s">
        <v>37</v>
      </c>
      <c r="P614" s="10" t="n">
        <v>104</v>
      </c>
      <c r="Q614" s="12" t="s">
        <v>38</v>
      </c>
      <c r="R614" s="12" t="s">
        <v>450</v>
      </c>
      <c r="S614" s="10" t="n">
        <v>3110301</v>
      </c>
      <c r="T614" s="12" t="s">
        <v>451</v>
      </c>
      <c r="U614" s="13" t="n">
        <v>14</v>
      </c>
      <c r="W614" s="13" t="n">
        <v>14</v>
      </c>
      <c r="X614" s="12" t="s">
        <v>710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/>
      <c r="AC614" s="1"/>
    </row>
    <row r="615" customFormat="false" ht="45.75" hidden="false" customHeight="true" outlineLevel="0" collapsed="false">
      <c r="A615" s="10" t="n">
        <v>1</v>
      </c>
      <c r="B615" s="11" t="n">
        <v>46155</v>
      </c>
      <c r="C615" s="11" t="n">
        <v>46189</v>
      </c>
      <c r="D615" s="10" t="n">
        <v>1107</v>
      </c>
      <c r="E615" s="12" t="s">
        <v>155</v>
      </c>
      <c r="F615" s="10" t="n">
        <v>24</v>
      </c>
      <c r="G615" s="12" t="s">
        <v>57</v>
      </c>
      <c r="H615" s="10" t="n">
        <v>2110101</v>
      </c>
      <c r="I615" s="12" t="s">
        <v>58</v>
      </c>
      <c r="J615" s="10" t="n">
        <v>1092319</v>
      </c>
      <c r="L615" s="10" t="n">
        <v>401029</v>
      </c>
      <c r="M615" s="12" t="s">
        <v>153</v>
      </c>
      <c r="N615" s="12" t="s">
        <v>60</v>
      </c>
      <c r="P615" s="10" t="n">
        <v>103</v>
      </c>
      <c r="Q615" s="12" t="s">
        <v>61</v>
      </c>
      <c r="R615" s="12" t="s">
        <v>62</v>
      </c>
      <c r="S615" s="10" t="n">
        <v>1130101</v>
      </c>
      <c r="T615" s="12" t="s">
        <v>63</v>
      </c>
      <c r="U615" s="13" t="n">
        <v>2467.24</v>
      </c>
      <c r="W615" s="13" t="n">
        <v>0</v>
      </c>
      <c r="X615" s="12" t="s">
        <v>711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46142</v>
      </c>
      <c r="C616" s="11" t="n">
        <v>46189</v>
      </c>
      <c r="D616" s="10" t="n">
        <v>607</v>
      </c>
      <c r="E616" s="12" t="s">
        <v>214</v>
      </c>
      <c r="F616" s="10" t="n">
        <v>24</v>
      </c>
      <c r="G616" s="12" t="s">
        <v>57</v>
      </c>
      <c r="H616" s="10" t="n">
        <v>2110101</v>
      </c>
      <c r="I616" s="12" t="s">
        <v>58</v>
      </c>
      <c r="J616" s="10" t="n">
        <v>1028242</v>
      </c>
      <c r="L616" s="10" t="n">
        <v>10262</v>
      </c>
      <c r="M616" s="12" t="s">
        <v>153</v>
      </c>
      <c r="N616" s="12" t="s">
        <v>60</v>
      </c>
      <c r="P616" s="10" t="n">
        <v>103</v>
      </c>
      <c r="Q616" s="12" t="s">
        <v>61</v>
      </c>
      <c r="R616" s="12" t="s">
        <v>62</v>
      </c>
      <c r="S616" s="10" t="n">
        <v>1130101</v>
      </c>
      <c r="T616" s="12" t="s">
        <v>63</v>
      </c>
      <c r="U616" s="13" t="n">
        <v>1488.3</v>
      </c>
      <c r="W616" s="13" t="n">
        <v>0</v>
      </c>
      <c r="X616" s="12" t="s">
        <v>712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10262</v>
      </c>
    </row>
    <row r="617" customFormat="false" ht="36.75" hidden="false" customHeight="true" outlineLevel="0" collapsed="false">
      <c r="A617" s="10" t="n">
        <v>1</v>
      </c>
      <c r="B617" s="11" t="n">
        <v>46164</v>
      </c>
      <c r="C617" s="11" t="n">
        <v>46189</v>
      </c>
      <c r="D617" s="10" t="n">
        <v>1107</v>
      </c>
      <c r="E617" s="12" t="s">
        <v>155</v>
      </c>
      <c r="F617" s="10" t="n">
        <v>24</v>
      </c>
      <c r="G617" s="12" t="s">
        <v>57</v>
      </c>
      <c r="H617" s="10" t="n">
        <v>2110101</v>
      </c>
      <c r="I617" s="12" t="s">
        <v>58</v>
      </c>
      <c r="J617" s="10" t="n">
        <v>1138344</v>
      </c>
      <c r="L617" s="10" t="n">
        <v>404673</v>
      </c>
      <c r="M617" s="12" t="s">
        <v>36</v>
      </c>
      <c r="N617" s="12" t="s">
        <v>60</v>
      </c>
      <c r="P617" s="10" t="n">
        <v>103</v>
      </c>
      <c r="Q617" s="12" t="s">
        <v>61</v>
      </c>
      <c r="R617" s="12" t="s">
        <v>62</v>
      </c>
      <c r="S617" s="10" t="n">
        <v>1130101</v>
      </c>
      <c r="T617" s="12" t="s">
        <v>63</v>
      </c>
      <c r="U617" s="13" t="n">
        <v>1947.59</v>
      </c>
      <c r="W617" s="13" t="n">
        <v>0</v>
      </c>
      <c r="X617" s="12" t="s">
        <v>713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404673</v>
      </c>
    </row>
    <row r="618" customFormat="false" ht="36.75" hidden="false" customHeight="true" outlineLevel="0" collapsed="false">
      <c r="A618" s="10" t="n">
        <v>1</v>
      </c>
      <c r="B618" s="11" t="n">
        <v>46170</v>
      </c>
      <c r="C618" s="11" t="n">
        <v>46189</v>
      </c>
      <c r="D618" s="10" t="n">
        <v>10046</v>
      </c>
      <c r="E618" s="12" t="s">
        <v>466</v>
      </c>
      <c r="F618" s="10" t="n">
        <v>24</v>
      </c>
      <c r="G618" s="12" t="s">
        <v>57</v>
      </c>
      <c r="H618" s="10" t="n">
        <v>2110101</v>
      </c>
      <c r="I618" s="12" t="s">
        <v>58</v>
      </c>
      <c r="J618" s="10" t="n">
        <v>1167580</v>
      </c>
      <c r="L618" s="10" t="n">
        <v>1832</v>
      </c>
      <c r="M618" s="12" t="s">
        <v>59</v>
      </c>
      <c r="N618" s="12" t="s">
        <v>60</v>
      </c>
      <c r="P618" s="10" t="n">
        <v>103</v>
      </c>
      <c r="Q618" s="12" t="s">
        <v>61</v>
      </c>
      <c r="R618" s="12" t="s">
        <v>62</v>
      </c>
      <c r="S618" s="10" t="n">
        <v>1130101</v>
      </c>
      <c r="T618" s="12" t="s">
        <v>63</v>
      </c>
      <c r="U618" s="13" t="n">
        <v>89.5</v>
      </c>
      <c r="W618" s="13" t="n">
        <v>0</v>
      </c>
      <c r="X618" s="12" t="s">
        <v>714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nao encontrado</v>
      </c>
      <c r="AC618" s="1" t="n">
        <v>1832</v>
      </c>
    </row>
    <row r="619" customFormat="false" ht="36.75" hidden="false" customHeight="true" outlineLevel="0" collapsed="false">
      <c r="A619" s="10" t="n">
        <v>1</v>
      </c>
      <c r="B619" s="11" t="n">
        <v>46170</v>
      </c>
      <c r="C619" s="11" t="n">
        <v>46189</v>
      </c>
      <c r="D619" s="10" t="n">
        <v>1613</v>
      </c>
      <c r="E619" s="12" t="s">
        <v>240</v>
      </c>
      <c r="F619" s="10" t="n">
        <v>24</v>
      </c>
      <c r="G619" s="12" t="s">
        <v>57</v>
      </c>
      <c r="H619" s="10" t="n">
        <v>2110101</v>
      </c>
      <c r="I619" s="12" t="s">
        <v>58</v>
      </c>
      <c r="J619" s="10" t="n">
        <v>1167896</v>
      </c>
      <c r="L619" s="10" t="n">
        <v>1591095</v>
      </c>
      <c r="M619" s="12" t="s">
        <v>153</v>
      </c>
      <c r="N619" s="12" t="s">
        <v>60</v>
      </c>
      <c r="P619" s="10" t="n">
        <v>103</v>
      </c>
      <c r="Q619" s="12" t="s">
        <v>61</v>
      </c>
      <c r="R619" s="12" t="s">
        <v>62</v>
      </c>
      <c r="S619" s="10" t="n">
        <v>1130101</v>
      </c>
      <c r="T619" s="12" t="s">
        <v>63</v>
      </c>
      <c r="U619" s="13" t="n">
        <v>416.3</v>
      </c>
      <c r="W619" s="13" t="n">
        <v>0</v>
      </c>
      <c r="X619" s="12" t="s">
        <v>715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1591095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46189</v>
      </c>
      <c r="D620" s="10" t="n">
        <v>1402</v>
      </c>
      <c r="E620" s="12" t="s">
        <v>716</v>
      </c>
      <c r="F620" s="10" t="n">
        <v>24</v>
      </c>
      <c r="G620" s="12" t="s">
        <v>57</v>
      </c>
      <c r="H620" s="10" t="n">
        <v>2110102</v>
      </c>
      <c r="I620" s="12" t="s">
        <v>83</v>
      </c>
      <c r="J620" s="10" t="n">
        <v>1177019</v>
      </c>
      <c r="L620" s="10" t="n">
        <v>3070</v>
      </c>
      <c r="M620" s="12" t="s">
        <v>36</v>
      </c>
      <c r="N620" s="12" t="s">
        <v>60</v>
      </c>
      <c r="P620" s="10" t="n">
        <v>103</v>
      </c>
      <c r="Q620" s="12" t="s">
        <v>61</v>
      </c>
      <c r="R620" s="12" t="s">
        <v>39</v>
      </c>
      <c r="S620" s="10" t="n">
        <v>4210204</v>
      </c>
      <c r="T620" s="12" t="s">
        <v>84</v>
      </c>
      <c r="U620" s="13" t="n">
        <v>1382.3</v>
      </c>
      <c r="W620" s="13" t="n">
        <v>0</v>
      </c>
      <c r="X620" s="12" t="s">
        <v>717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3070</v>
      </c>
    </row>
    <row r="621" customFormat="false" ht="36.75" hidden="false" customHeight="true" outlineLevel="0" collapsed="false">
      <c r="A621" s="10" t="n">
        <v>1</v>
      </c>
      <c r="B621" s="11" t="n">
        <v>46172</v>
      </c>
      <c r="C621" s="11" t="n">
        <v>46189</v>
      </c>
      <c r="D621" s="10" t="n">
        <v>1842</v>
      </c>
      <c r="E621" s="12" t="s">
        <v>718</v>
      </c>
      <c r="F621" s="10" t="n">
        <v>24</v>
      </c>
      <c r="G621" s="12" t="s">
        <v>57</v>
      </c>
      <c r="H621" s="10" t="n">
        <v>2110102</v>
      </c>
      <c r="I621" s="12" t="s">
        <v>83</v>
      </c>
      <c r="J621" s="10" t="n">
        <v>1177040</v>
      </c>
      <c r="L621" s="10" t="n">
        <v>7422</v>
      </c>
      <c r="M621" s="12" t="s">
        <v>36</v>
      </c>
      <c r="N621" s="12" t="s">
        <v>60</v>
      </c>
      <c r="P621" s="10" t="n">
        <v>103</v>
      </c>
      <c r="Q621" s="12" t="s">
        <v>61</v>
      </c>
      <c r="R621" s="12" t="s">
        <v>39</v>
      </c>
      <c r="S621" s="10" t="n">
        <v>4210204</v>
      </c>
      <c r="T621" s="12" t="s">
        <v>84</v>
      </c>
      <c r="U621" s="13" t="n">
        <v>350</v>
      </c>
      <c r="W621" s="13" t="n">
        <v>0</v>
      </c>
      <c r="X621" s="12" t="s">
        <v>719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7422</v>
      </c>
    </row>
    <row r="622" customFormat="false" ht="36.75" hidden="false" customHeight="true" outlineLevel="0" collapsed="false">
      <c r="A622" s="10" t="n">
        <v>1</v>
      </c>
      <c r="B622" s="11" t="n">
        <v>46175</v>
      </c>
      <c r="C622" s="11" t="n">
        <v>46189</v>
      </c>
      <c r="D622" s="10" t="n">
        <v>794</v>
      </c>
      <c r="E622" s="12" t="s">
        <v>365</v>
      </c>
      <c r="F622" s="10" t="n">
        <v>24</v>
      </c>
      <c r="G622" s="12" t="s">
        <v>57</v>
      </c>
      <c r="H622" s="10" t="n">
        <v>2110101</v>
      </c>
      <c r="I622" s="12" t="s">
        <v>58</v>
      </c>
      <c r="J622" s="10" t="n">
        <v>1192775</v>
      </c>
      <c r="L622" s="10" t="n">
        <v>7862</v>
      </c>
      <c r="M622" s="12" t="s">
        <v>59</v>
      </c>
      <c r="N622" s="12" t="s">
        <v>60</v>
      </c>
      <c r="P622" s="10" t="n">
        <v>103</v>
      </c>
      <c r="Q622" s="12" t="s">
        <v>61</v>
      </c>
      <c r="R622" s="12" t="s">
        <v>62</v>
      </c>
      <c r="S622" s="10" t="n">
        <v>1130101</v>
      </c>
      <c r="T622" s="12" t="s">
        <v>63</v>
      </c>
      <c r="U622" s="13" t="n">
        <v>1695.9</v>
      </c>
      <c r="W622" s="13" t="n">
        <v>0</v>
      </c>
      <c r="X622" s="12" t="s">
        <v>720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46189</v>
      </c>
      <c r="D623" s="10" t="n">
        <v>1114</v>
      </c>
      <c r="E623" s="12" t="s">
        <v>169</v>
      </c>
      <c r="F623" s="10" t="n">
        <v>24</v>
      </c>
      <c r="G623" s="12" t="s">
        <v>57</v>
      </c>
      <c r="H623" s="10" t="n">
        <v>2110101</v>
      </c>
      <c r="I623" s="12" t="s">
        <v>58</v>
      </c>
      <c r="J623" s="10" t="n">
        <v>1211417</v>
      </c>
      <c r="L623" s="10" t="n">
        <v>37407</v>
      </c>
      <c r="M623" s="12" t="s">
        <v>36</v>
      </c>
      <c r="N623" s="12" t="s">
        <v>60</v>
      </c>
      <c r="P623" s="10" t="n">
        <v>103</v>
      </c>
      <c r="Q623" s="12" t="s">
        <v>61</v>
      </c>
      <c r="R623" s="12" t="s">
        <v>62</v>
      </c>
      <c r="S623" s="10" t="n">
        <v>1130101</v>
      </c>
      <c r="T623" s="12" t="s">
        <v>63</v>
      </c>
      <c r="U623" s="13" t="n">
        <v>5110.55</v>
      </c>
      <c r="W623" s="13" t="n">
        <v>0</v>
      </c>
      <c r="X623" s="12" t="s">
        <v>721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PAO MASSA FINA 70127</v>
      </c>
      <c r="AC623" s="1" t="n">
        <v>37407</v>
      </c>
    </row>
    <row r="624" customFormat="false" ht="18.75" hidden="false" customHeight="true" outlineLevel="0" collapsed="false">
      <c r="A624" s="10" t="n">
        <v>1</v>
      </c>
      <c r="B624" s="11" t="n">
        <v>46179</v>
      </c>
      <c r="C624" s="11" t="n">
        <v>46189</v>
      </c>
      <c r="D624" s="10" t="n">
        <v>1723</v>
      </c>
      <c r="E624" s="12" t="s">
        <v>302</v>
      </c>
      <c r="F624" s="10" t="n">
        <v>24</v>
      </c>
      <c r="G624" s="12" t="s">
        <v>57</v>
      </c>
      <c r="H624" s="10" t="n">
        <v>2110101</v>
      </c>
      <c r="I624" s="12" t="s">
        <v>58</v>
      </c>
      <c r="J624" s="10" t="n">
        <v>1212044</v>
      </c>
      <c r="L624" s="10" t="n">
        <v>171135</v>
      </c>
      <c r="M624" s="12" t="s">
        <v>36</v>
      </c>
      <c r="N624" s="12" t="s">
        <v>60</v>
      </c>
      <c r="P624" s="10" t="n">
        <v>103</v>
      </c>
      <c r="Q624" s="12" t="s">
        <v>61</v>
      </c>
      <c r="R624" s="12" t="s">
        <v>62</v>
      </c>
      <c r="S624" s="10" t="n">
        <v>1130101</v>
      </c>
      <c r="T624" s="12" t="s">
        <v>63</v>
      </c>
      <c r="U624" s="13" t="n">
        <v>6167.15</v>
      </c>
      <c r="W624" s="13" t="n">
        <v>0</v>
      </c>
      <c r="X624" s="12" t="s">
        <v>722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46189</v>
      </c>
      <c r="D625" s="10" t="n">
        <v>1625</v>
      </c>
      <c r="E625" s="12" t="s">
        <v>243</v>
      </c>
      <c r="F625" s="10" t="n">
        <v>24</v>
      </c>
      <c r="G625" s="12" t="s">
        <v>57</v>
      </c>
      <c r="H625" s="10" t="n">
        <v>2110101</v>
      </c>
      <c r="I625" s="12" t="s">
        <v>58</v>
      </c>
      <c r="J625" s="10" t="n">
        <v>1227270</v>
      </c>
      <c r="L625" s="10" t="n">
        <v>14436</v>
      </c>
      <c r="M625" s="12" t="s">
        <v>36</v>
      </c>
      <c r="N625" s="12" t="s">
        <v>60</v>
      </c>
      <c r="P625" s="10" t="n">
        <v>103</v>
      </c>
      <c r="Q625" s="12" t="s">
        <v>61</v>
      </c>
      <c r="R625" s="12" t="s">
        <v>62</v>
      </c>
      <c r="S625" s="10" t="n">
        <v>1130101</v>
      </c>
      <c r="T625" s="12" t="s">
        <v>63</v>
      </c>
      <c r="U625" s="13" t="n">
        <v>6787.8</v>
      </c>
      <c r="W625" s="13" t="n">
        <v>0</v>
      </c>
      <c r="X625" s="12" t="s">
        <v>723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46183</v>
      </c>
      <c r="C626" s="11" t="n">
        <v>46189</v>
      </c>
      <c r="D626" s="10" t="n">
        <v>1642</v>
      </c>
      <c r="E626" s="12" t="s">
        <v>184</v>
      </c>
      <c r="F626" s="10" t="n">
        <v>24</v>
      </c>
      <c r="G626" s="12" t="s">
        <v>57</v>
      </c>
      <c r="H626" s="10" t="n">
        <v>2110101</v>
      </c>
      <c r="I626" s="12" t="s">
        <v>58</v>
      </c>
      <c r="J626" s="10" t="n">
        <v>1230690</v>
      </c>
      <c r="L626" s="10" t="n">
        <v>1026088</v>
      </c>
      <c r="M626" s="12" t="s">
        <v>36</v>
      </c>
      <c r="N626" s="12" t="s">
        <v>60</v>
      </c>
      <c r="P626" s="10" t="n">
        <v>103</v>
      </c>
      <c r="Q626" s="12" t="s">
        <v>61</v>
      </c>
      <c r="R626" s="12" t="s">
        <v>62</v>
      </c>
      <c r="S626" s="10" t="n">
        <v>1130101</v>
      </c>
      <c r="T626" s="12" t="s">
        <v>63</v>
      </c>
      <c r="U626" s="13" t="n">
        <v>644.15</v>
      </c>
      <c r="W626" s="13" t="n">
        <v>0</v>
      </c>
      <c r="X626" s="12" t="s">
        <v>724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PAO TORRADO BROTHERS</v>
      </c>
      <c r="AC626" s="1" t="n">
        <v>1026088</v>
      </c>
    </row>
    <row r="627" customFormat="false" ht="45.75" hidden="false" customHeight="true" outlineLevel="0" collapsed="false">
      <c r="A627" s="10" t="n">
        <v>1</v>
      </c>
      <c r="B627" s="11" t="n">
        <v>46183</v>
      </c>
      <c r="C627" s="11" t="n">
        <v>46189</v>
      </c>
      <c r="D627" s="10" t="n">
        <v>1363</v>
      </c>
      <c r="E627" s="12" t="s">
        <v>180</v>
      </c>
      <c r="F627" s="10" t="n">
        <v>24</v>
      </c>
      <c r="G627" s="12" t="s">
        <v>57</v>
      </c>
      <c r="H627" s="10" t="n">
        <v>2110101</v>
      </c>
      <c r="I627" s="12" t="s">
        <v>58</v>
      </c>
      <c r="J627" s="10" t="n">
        <v>1230731</v>
      </c>
      <c r="L627" s="10" t="n">
        <v>3339</v>
      </c>
      <c r="M627" s="12" t="s">
        <v>36</v>
      </c>
      <c r="N627" s="12" t="s">
        <v>60</v>
      </c>
      <c r="P627" s="10" t="n">
        <v>103</v>
      </c>
      <c r="Q627" s="12" t="s">
        <v>61</v>
      </c>
      <c r="R627" s="12" t="s">
        <v>62</v>
      </c>
      <c r="S627" s="10" t="n">
        <v>1130101</v>
      </c>
      <c r="T627" s="12" t="s">
        <v>63</v>
      </c>
      <c r="U627" s="13" t="n">
        <v>260</v>
      </c>
      <c r="W627" s="13" t="n">
        <v>0</v>
      </c>
      <c r="X627" s="12" t="s">
        <v>725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PAO HAMBURGUER SANTO PAO</v>
      </c>
      <c r="AC627" s="1" t="n">
        <v>3339</v>
      </c>
    </row>
    <row r="628" customFormat="false" ht="45.75" hidden="false" customHeight="true" outlineLevel="0" collapsed="false">
      <c r="A628" s="10" t="n">
        <v>1</v>
      </c>
      <c r="B628" s="11" t="n">
        <v>46183</v>
      </c>
      <c r="C628" s="11" t="n">
        <v>46189</v>
      </c>
      <c r="D628" s="10" t="n">
        <v>1286</v>
      </c>
      <c r="E628" s="12" t="s">
        <v>359</v>
      </c>
      <c r="F628" s="10" t="n">
        <v>24</v>
      </c>
      <c r="G628" s="12" t="s">
        <v>57</v>
      </c>
      <c r="H628" s="10" t="n">
        <v>2110101</v>
      </c>
      <c r="I628" s="12" t="s">
        <v>58</v>
      </c>
      <c r="J628" s="10" t="n">
        <v>1230747</v>
      </c>
      <c r="L628" s="10" t="n">
        <v>10060</v>
      </c>
      <c r="M628" s="12" t="s">
        <v>36</v>
      </c>
      <c r="N628" s="12" t="s">
        <v>60</v>
      </c>
      <c r="P628" s="10" t="n">
        <v>103</v>
      </c>
      <c r="Q628" s="12" t="s">
        <v>61</v>
      </c>
      <c r="R628" s="12" t="s">
        <v>62</v>
      </c>
      <c r="S628" s="10" t="n">
        <v>1130101</v>
      </c>
      <c r="T628" s="12" t="s">
        <v>63</v>
      </c>
      <c r="U628" s="13" t="n">
        <v>1566</v>
      </c>
      <c r="W628" s="13" t="n">
        <v>0</v>
      </c>
      <c r="X628" s="12" t="s">
        <v>726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PAO FRANCES CONG 80G</v>
      </c>
      <c r="AC628" s="1" t="n">
        <v>10060</v>
      </c>
    </row>
    <row r="629" customFormat="false" ht="45.75" hidden="false" customHeight="true" outlineLevel="0" collapsed="false">
      <c r="A629" s="10" t="n">
        <v>1</v>
      </c>
      <c r="B629" s="11" t="n">
        <v>46183</v>
      </c>
      <c r="C629" s="11" t="n">
        <v>46189</v>
      </c>
      <c r="D629" s="10" t="n">
        <v>10018</v>
      </c>
      <c r="E629" s="12" t="s">
        <v>368</v>
      </c>
      <c r="F629" s="10" t="n">
        <v>34</v>
      </c>
      <c r="G629" s="12" t="s">
        <v>94</v>
      </c>
      <c r="H629" s="10" t="n">
        <v>2110101</v>
      </c>
      <c r="I629" s="12" t="s">
        <v>58</v>
      </c>
      <c r="J629" s="10" t="n">
        <v>1231130</v>
      </c>
      <c r="L629" s="10" t="n">
        <v>296</v>
      </c>
      <c r="M629" s="12" t="s">
        <v>36</v>
      </c>
      <c r="N629" s="12" t="s">
        <v>60</v>
      </c>
      <c r="P629" s="10" t="n">
        <v>103</v>
      </c>
      <c r="Q629" s="12" t="s">
        <v>61</v>
      </c>
      <c r="R629" s="12" t="s">
        <v>62</v>
      </c>
      <c r="S629" s="10" t="n">
        <v>1130101</v>
      </c>
      <c r="T629" s="12" t="s">
        <v>63</v>
      </c>
      <c r="U629" s="13" t="n">
        <v>2213.39</v>
      </c>
      <c r="W629" s="13" t="n">
        <v>0</v>
      </c>
      <c r="X629" s="12" t="s">
        <v>727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CARVAO VEGETAL 3KG</v>
      </c>
      <c r="AC629" s="1" t="n">
        <v>296</v>
      </c>
    </row>
    <row r="630" customFormat="false" ht="45.75" hidden="false" customHeight="true" outlineLevel="0" collapsed="false">
      <c r="A630" s="10" t="n">
        <v>1</v>
      </c>
      <c r="B630" s="11" t="n">
        <v>46186</v>
      </c>
      <c r="C630" s="11" t="n">
        <v>46189</v>
      </c>
      <c r="D630" s="10" t="n">
        <v>642</v>
      </c>
      <c r="E630" s="12" t="s">
        <v>186</v>
      </c>
      <c r="F630" s="10" t="n">
        <v>24</v>
      </c>
      <c r="G630" s="12" t="s">
        <v>57</v>
      </c>
      <c r="H630" s="10" t="n">
        <v>2110101</v>
      </c>
      <c r="I630" s="12" t="s">
        <v>58</v>
      </c>
      <c r="J630" s="10" t="n">
        <v>1243938</v>
      </c>
      <c r="L630" s="10" t="n">
        <v>495</v>
      </c>
      <c r="M630" s="12" t="s">
        <v>36</v>
      </c>
      <c r="N630" s="12" t="s">
        <v>60</v>
      </c>
      <c r="P630" s="10" t="n">
        <v>103</v>
      </c>
      <c r="Q630" s="12" t="s">
        <v>61</v>
      </c>
      <c r="R630" s="12" t="s">
        <v>62</v>
      </c>
      <c r="S630" s="10" t="n">
        <v>1130101</v>
      </c>
      <c r="T630" s="12" t="s">
        <v>63</v>
      </c>
      <c r="U630" s="13" t="n">
        <v>960</v>
      </c>
      <c r="W630" s="13" t="n">
        <v>0</v>
      </c>
      <c r="X630" s="12" t="s">
        <v>728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BOLO BLOOM 600G</v>
      </c>
      <c r="AC630" s="1" t="n">
        <v>495</v>
      </c>
    </row>
    <row r="631" customFormat="false" ht="36.75" hidden="false" customHeight="true" outlineLevel="0" collapsed="false">
      <c r="A631" s="10" t="n">
        <v>1</v>
      </c>
      <c r="B631" s="11" t="n">
        <v>46188</v>
      </c>
      <c r="C631" s="11" t="n">
        <v>46189</v>
      </c>
      <c r="D631" s="10" t="n">
        <v>1899</v>
      </c>
      <c r="E631" s="12" t="s">
        <v>97</v>
      </c>
      <c r="F631" s="10" t="n">
        <v>24</v>
      </c>
      <c r="G631" s="12" t="s">
        <v>57</v>
      </c>
      <c r="H631" s="10" t="n">
        <v>2110101</v>
      </c>
      <c r="I631" s="12" t="s">
        <v>58</v>
      </c>
      <c r="J631" s="10" t="n">
        <v>1254895</v>
      </c>
      <c r="L631" s="10" t="n">
        <v>660</v>
      </c>
      <c r="M631" s="12" t="s">
        <v>36</v>
      </c>
      <c r="N631" s="12" t="s">
        <v>60</v>
      </c>
      <c r="P631" s="10" t="n">
        <v>103</v>
      </c>
      <c r="Q631" s="12" t="s">
        <v>61</v>
      </c>
      <c r="R631" s="12" t="s">
        <v>62</v>
      </c>
      <c r="S631" s="10" t="n">
        <v>1130101</v>
      </c>
      <c r="T631" s="12" t="s">
        <v>63</v>
      </c>
      <c r="U631" s="13" t="n">
        <v>1400</v>
      </c>
      <c r="W631" s="13" t="n">
        <v>0</v>
      </c>
      <c r="X631" s="12" t="s">
        <v>729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PAO CASEIRO AMANT</v>
      </c>
      <c r="AC631" s="1" t="n">
        <v>660</v>
      </c>
    </row>
    <row r="632" customFormat="false" ht="36.75" hidden="false" customHeight="true" outlineLevel="0" collapsed="false">
      <c r="A632" s="10" t="n">
        <v>1</v>
      </c>
      <c r="B632" s="11" t="n">
        <v>46189</v>
      </c>
      <c r="C632" s="11" t="n">
        <v>46189</v>
      </c>
      <c r="D632" s="10" t="n">
        <v>33</v>
      </c>
      <c r="E632" s="12" t="s">
        <v>93</v>
      </c>
      <c r="F632" s="10" t="n">
        <v>34</v>
      </c>
      <c r="G632" s="12" t="s">
        <v>94</v>
      </c>
      <c r="H632" s="10" t="n">
        <v>2110101</v>
      </c>
      <c r="I632" s="12" t="s">
        <v>58</v>
      </c>
      <c r="J632" s="10" t="n">
        <v>1260608</v>
      </c>
      <c r="L632" s="10" t="n">
        <v>5132</v>
      </c>
      <c r="M632" s="12" t="s">
        <v>36</v>
      </c>
      <c r="N632" s="12" t="s">
        <v>60</v>
      </c>
      <c r="P632" s="10" t="n">
        <v>104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600</v>
      </c>
      <c r="W632" s="13" t="n">
        <v>600</v>
      </c>
      <c r="X632" s="12" t="s">
        <v>730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46189</v>
      </c>
      <c r="C633" s="11" t="n">
        <v>46189</v>
      </c>
      <c r="D633" s="10" t="n">
        <v>514</v>
      </c>
      <c r="E633" s="12" t="s">
        <v>731</v>
      </c>
      <c r="F633" s="10" t="n">
        <v>34</v>
      </c>
      <c r="G633" s="12" t="s">
        <v>94</v>
      </c>
      <c r="H633" s="10" t="n">
        <v>2110405</v>
      </c>
      <c r="I633" s="12" t="s">
        <v>106</v>
      </c>
      <c r="J633" s="10" t="n">
        <v>1261523</v>
      </c>
      <c r="L633" s="10" t="n">
        <v>523232</v>
      </c>
      <c r="M633" s="12" t="s">
        <v>36</v>
      </c>
      <c r="N633" s="12" t="s">
        <v>66</v>
      </c>
      <c r="P633" s="10" t="n">
        <v>102</v>
      </c>
      <c r="Q633" s="12" t="s">
        <v>125</v>
      </c>
      <c r="R633" s="12" t="s">
        <v>39</v>
      </c>
      <c r="S633" s="10" t="n">
        <v>4210210</v>
      </c>
      <c r="T633" s="12" t="s">
        <v>732</v>
      </c>
      <c r="U633" s="13" t="n">
        <v>689.17</v>
      </c>
      <c r="W633" s="13" t="n">
        <v>0</v>
      </c>
      <c r="X633" s="12" t="s">
        <v>733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0" t="n">
        <v>1</v>
      </c>
      <c r="B634" s="11" t="n">
        <v>46189</v>
      </c>
      <c r="C634" s="11" t="n">
        <v>46189</v>
      </c>
      <c r="D634" s="10" t="n">
        <v>33</v>
      </c>
      <c r="E634" s="12" t="s">
        <v>93</v>
      </c>
      <c r="F634" s="10" t="n">
        <v>34</v>
      </c>
      <c r="G634" s="12" t="s">
        <v>94</v>
      </c>
      <c r="H634" s="10" t="n">
        <v>2110101</v>
      </c>
      <c r="I634" s="12" t="s">
        <v>58</v>
      </c>
      <c r="J634" s="10" t="n">
        <v>1261694</v>
      </c>
      <c r="L634" s="10" t="n">
        <v>5134</v>
      </c>
      <c r="M634" s="12" t="s">
        <v>36</v>
      </c>
      <c r="N634" s="12" t="s">
        <v>60</v>
      </c>
      <c r="P634" s="10" t="n">
        <v>104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3238.73</v>
      </c>
      <c r="W634" s="13" t="n">
        <v>0</v>
      </c>
      <c r="X634" s="12" t="s">
        <v>197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45.75" hidden="false" customHeight="true" outlineLevel="0" collapsed="false">
      <c r="A635" s="10" t="n">
        <v>1</v>
      </c>
      <c r="B635" s="11" t="n">
        <v>46189</v>
      </c>
      <c r="C635" s="11" t="n">
        <v>46189</v>
      </c>
      <c r="D635" s="10" t="n">
        <v>1037</v>
      </c>
      <c r="E635" s="12" t="s">
        <v>193</v>
      </c>
      <c r="F635" s="10" t="n">
        <v>34</v>
      </c>
      <c r="G635" s="12" t="s">
        <v>94</v>
      </c>
      <c r="H635" s="10" t="n">
        <v>2110405</v>
      </c>
      <c r="I635" s="12" t="s">
        <v>106</v>
      </c>
      <c r="J635" s="10" t="n">
        <v>1370412</v>
      </c>
      <c r="L635" s="10" t="n">
        <v>565665</v>
      </c>
      <c r="M635" s="12" t="s">
        <v>36</v>
      </c>
      <c r="N635" s="12" t="s">
        <v>66</v>
      </c>
      <c r="P635" s="10" t="n">
        <v>102</v>
      </c>
      <c r="Q635" s="12" t="s">
        <v>125</v>
      </c>
      <c r="R635" s="12" t="s">
        <v>112</v>
      </c>
      <c r="S635" s="10" t="n">
        <v>4220199</v>
      </c>
      <c r="T635" s="12" t="s">
        <v>113</v>
      </c>
      <c r="U635" s="13" t="n">
        <v>2927.27</v>
      </c>
      <c r="W635" s="13" t="n">
        <v>0</v>
      </c>
      <c r="X635" s="12" t="s">
        <v>734</v>
      </c>
      <c r="Z635" s="1" t="str">
        <f aca="false">IF($T635="","",IFERROR(INDEX('Resumo Grupos'!$AC$3:$AC$200,MATCH($T635,'Resumo Grupos'!$AB$3:$AB$200,0)),"n/d"))</f>
        <v>Pagamentos outros não operacionais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46189</v>
      </c>
      <c r="C636" s="11" t="n">
        <v>46189</v>
      </c>
      <c r="D636" s="10" t="n">
        <v>578</v>
      </c>
      <c r="E636" s="12" t="s">
        <v>735</v>
      </c>
      <c r="F636" s="10" t="n">
        <v>24</v>
      </c>
      <c r="G636" s="12" t="s">
        <v>57</v>
      </c>
      <c r="H636" s="10" t="n">
        <v>2110405</v>
      </c>
      <c r="I636" s="12" t="s">
        <v>106</v>
      </c>
      <c r="J636" s="10" t="n">
        <v>1450084</v>
      </c>
      <c r="L636" s="10" t="n">
        <v>596446</v>
      </c>
      <c r="M636" s="12" t="s">
        <v>36</v>
      </c>
      <c r="N636" s="12" t="s">
        <v>66</v>
      </c>
      <c r="P636" s="10" t="n">
        <v>101</v>
      </c>
      <c r="Q636" s="12" t="s">
        <v>107</v>
      </c>
      <c r="R636" s="12" t="s">
        <v>112</v>
      </c>
      <c r="S636" s="10" t="n">
        <v>4220199</v>
      </c>
      <c r="T636" s="12" t="s">
        <v>113</v>
      </c>
      <c r="U636" s="13" t="n">
        <v>500</v>
      </c>
      <c r="W636" s="13" t="n">
        <v>0</v>
      </c>
      <c r="X636" s="12" t="s">
        <v>736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1</v>
      </c>
      <c r="B637" s="11" t="n">
        <v>46189</v>
      </c>
      <c r="C637" s="11" t="n">
        <v>46189</v>
      </c>
      <c r="D637" s="10" t="n">
        <v>1137</v>
      </c>
      <c r="E637" s="12" t="s">
        <v>105</v>
      </c>
      <c r="F637" s="10" t="n">
        <v>34</v>
      </c>
      <c r="G637" s="12" t="s">
        <v>94</v>
      </c>
      <c r="H637" s="10" t="n">
        <v>2110405</v>
      </c>
      <c r="I637" s="12" t="s">
        <v>106</v>
      </c>
      <c r="J637" s="10" t="n">
        <v>1450118</v>
      </c>
      <c r="L637" s="10" t="n">
        <v>596458</v>
      </c>
      <c r="M637" s="12" t="s">
        <v>36</v>
      </c>
      <c r="N637" s="12" t="s">
        <v>66</v>
      </c>
      <c r="P637" s="10" t="n">
        <v>101</v>
      </c>
      <c r="Q637" s="12" t="s">
        <v>107</v>
      </c>
      <c r="R637" s="12" t="s">
        <v>43</v>
      </c>
      <c r="S637" s="10" t="n">
        <v>4210301</v>
      </c>
      <c r="T637" s="12" t="s">
        <v>333</v>
      </c>
      <c r="U637" s="13" t="n">
        <v>8050</v>
      </c>
      <c r="W637" s="13" t="n">
        <v>0</v>
      </c>
      <c r="X637" s="12" t="s">
        <v>737</v>
      </c>
      <c r="Z637" s="1" t="str">
        <f aca="false">IF($T637="","",IFERROR(INDEX('Resumo Grupos'!$AC$3:$AC$200,MATCH($T637,'Resumo Grupos'!$AB$3:$AB$200,0)),"n/d"))</f>
        <v>Salários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1</v>
      </c>
      <c r="B638" s="11" t="n">
        <v>46189</v>
      </c>
      <c r="C638" s="11" t="n">
        <v>46189</v>
      </c>
      <c r="D638" s="10" t="n">
        <v>578</v>
      </c>
      <c r="E638" s="12" t="s">
        <v>735</v>
      </c>
      <c r="F638" s="10" t="n">
        <v>24</v>
      </c>
      <c r="G638" s="12" t="s">
        <v>57</v>
      </c>
      <c r="H638" s="10" t="n">
        <v>2110405</v>
      </c>
      <c r="I638" s="12" t="s">
        <v>106</v>
      </c>
      <c r="J638" s="10" t="n">
        <v>1450145</v>
      </c>
      <c r="L638" s="10" t="n">
        <v>596464</v>
      </c>
      <c r="M638" s="12" t="s">
        <v>36</v>
      </c>
      <c r="N638" s="12" t="s">
        <v>66</v>
      </c>
      <c r="P638" s="10" t="n">
        <v>101</v>
      </c>
      <c r="Q638" s="12" t="s">
        <v>107</v>
      </c>
      <c r="R638" s="12" t="s">
        <v>257</v>
      </c>
      <c r="S638" s="10" t="n">
        <v>1140101</v>
      </c>
      <c r="T638" s="12" t="s">
        <v>738</v>
      </c>
      <c r="U638" s="13" t="n">
        <v>169.58</v>
      </c>
      <c r="W638" s="13" t="n">
        <v>0</v>
      </c>
      <c r="X638" s="12" t="s">
        <v>739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1</v>
      </c>
      <c r="B639" s="11" t="n">
        <v>46190</v>
      </c>
      <c r="C639" s="11" t="n">
        <v>46190</v>
      </c>
      <c r="D639" s="10" t="n">
        <v>0</v>
      </c>
      <c r="E639" s="12" t="s">
        <v>33</v>
      </c>
      <c r="F639" s="10" t="n">
        <v>17</v>
      </c>
      <c r="G639" s="12" t="s">
        <v>34</v>
      </c>
      <c r="H639" s="10" t="n">
        <v>1110101</v>
      </c>
      <c r="I639" s="12" t="s">
        <v>35</v>
      </c>
      <c r="J639" s="10" t="n">
        <v>1265509</v>
      </c>
      <c r="L639" s="10" t="n">
        <v>1265509</v>
      </c>
      <c r="M639" s="12" t="s">
        <v>36</v>
      </c>
      <c r="N639" s="12" t="s">
        <v>37</v>
      </c>
      <c r="P639" s="10" t="n">
        <v>104</v>
      </c>
      <c r="Q639" s="12" t="s">
        <v>38</v>
      </c>
      <c r="R639" s="12" t="s">
        <v>740</v>
      </c>
      <c r="S639" s="10" t="n">
        <v>2110101</v>
      </c>
      <c r="T639" s="12" t="s">
        <v>58</v>
      </c>
      <c r="U639" s="13" t="n">
        <v>260</v>
      </c>
      <c r="W639" s="13" t="n">
        <v>260</v>
      </c>
      <c r="X639" s="12" t="s">
        <v>741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46190</v>
      </c>
      <c r="C640" s="11" t="n">
        <v>46190</v>
      </c>
      <c r="D640" s="10" t="n">
        <v>0</v>
      </c>
      <c r="E640" s="12" t="s">
        <v>33</v>
      </c>
      <c r="F640" s="10" t="n">
        <v>17</v>
      </c>
      <c r="G640" s="12" t="s">
        <v>34</v>
      </c>
      <c r="H640" s="10" t="n">
        <v>1110101</v>
      </c>
      <c r="I640" s="12" t="s">
        <v>35</v>
      </c>
      <c r="J640" s="10" t="n">
        <v>1309481</v>
      </c>
      <c r="L640" s="10" t="n">
        <v>1309481</v>
      </c>
      <c r="M640" s="12" t="s">
        <v>36</v>
      </c>
      <c r="N640" s="12" t="s">
        <v>37</v>
      </c>
      <c r="P640" s="10" t="n">
        <v>104</v>
      </c>
      <c r="Q640" s="12" t="s">
        <v>38</v>
      </c>
      <c r="R640" s="12" t="s">
        <v>149</v>
      </c>
      <c r="S640" s="10" t="n">
        <v>1120601</v>
      </c>
      <c r="T640" s="12" t="s">
        <v>150</v>
      </c>
      <c r="U640" s="13" t="n">
        <v>340</v>
      </c>
      <c r="W640" s="13" t="n">
        <v>340</v>
      </c>
      <c r="X640" s="12" t="s">
        <v>742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BOLO MIYAZAKI GRANDE</v>
      </c>
      <c r="AC640" s="1" t="n">
        <v>7</v>
      </c>
    </row>
    <row r="641" customFormat="false" ht="45.75" hidden="false" customHeight="true" outlineLevel="0" collapsed="false">
      <c r="A641" s="10" t="n">
        <v>1</v>
      </c>
      <c r="B641" s="11" t="n">
        <v>46190</v>
      </c>
      <c r="C641" s="11" t="n">
        <v>46190</v>
      </c>
      <c r="D641" s="10" t="n">
        <v>0</v>
      </c>
      <c r="E641" s="12" t="s">
        <v>33</v>
      </c>
      <c r="F641" s="10" t="n">
        <v>17</v>
      </c>
      <c r="G641" s="12" t="s">
        <v>34</v>
      </c>
      <c r="H641" s="10" t="n">
        <v>1110101</v>
      </c>
      <c r="I641" s="12" t="s">
        <v>35</v>
      </c>
      <c r="J641" s="10" t="n">
        <v>1324624</v>
      </c>
      <c r="L641" s="10" t="n">
        <v>1324624</v>
      </c>
      <c r="M641" s="12" t="s">
        <v>36</v>
      </c>
      <c r="N641" s="12" t="s">
        <v>37</v>
      </c>
      <c r="P641" s="10" t="n">
        <v>104</v>
      </c>
      <c r="Q641" s="12" t="s">
        <v>38</v>
      </c>
      <c r="R641" s="12" t="s">
        <v>43</v>
      </c>
      <c r="S641" s="10" t="n">
        <v>4210314</v>
      </c>
      <c r="T641" s="12" t="s">
        <v>44</v>
      </c>
      <c r="U641" s="13" t="n">
        <v>80</v>
      </c>
      <c r="W641" s="13" t="n">
        <v>80</v>
      </c>
      <c r="X641" s="12" t="s">
        <v>209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46190</v>
      </c>
      <c r="C642" s="11" t="n">
        <v>46190</v>
      </c>
      <c r="D642" s="10" t="n">
        <v>0</v>
      </c>
      <c r="E642" s="12" t="s">
        <v>33</v>
      </c>
      <c r="F642" s="10" t="n">
        <v>17</v>
      </c>
      <c r="G642" s="12" t="s">
        <v>34</v>
      </c>
      <c r="H642" s="10" t="n">
        <v>1110101</v>
      </c>
      <c r="I642" s="12" t="s">
        <v>35</v>
      </c>
      <c r="J642" s="10" t="n">
        <v>1324628</v>
      </c>
      <c r="L642" s="10" t="n">
        <v>1324628</v>
      </c>
      <c r="M642" s="12" t="s">
        <v>36</v>
      </c>
      <c r="N642" s="12" t="s">
        <v>37</v>
      </c>
      <c r="P642" s="10" t="n">
        <v>104</v>
      </c>
      <c r="Q642" s="12" t="s">
        <v>38</v>
      </c>
      <c r="R642" s="12" t="s">
        <v>43</v>
      </c>
      <c r="S642" s="10" t="n">
        <v>4210309</v>
      </c>
      <c r="T642" s="12" t="s">
        <v>49</v>
      </c>
      <c r="U642" s="13" t="n">
        <v>12</v>
      </c>
      <c r="W642" s="13" t="n">
        <v>12</v>
      </c>
      <c r="X642" s="12" t="s">
        <v>209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46190</v>
      </c>
      <c r="C643" s="11" t="n">
        <v>46190</v>
      </c>
      <c r="D643" s="10" t="n">
        <v>0</v>
      </c>
      <c r="E643" s="12" t="s">
        <v>33</v>
      </c>
      <c r="F643" s="10" t="n">
        <v>17</v>
      </c>
      <c r="G643" s="12" t="s">
        <v>34</v>
      </c>
      <c r="H643" s="10" t="n">
        <v>1110101</v>
      </c>
      <c r="I643" s="12" t="s">
        <v>35</v>
      </c>
      <c r="J643" s="10" t="n">
        <v>1324642</v>
      </c>
      <c r="L643" s="10" t="n">
        <v>1324642</v>
      </c>
      <c r="M643" s="12" t="s">
        <v>36</v>
      </c>
      <c r="N643" s="12" t="s">
        <v>37</v>
      </c>
      <c r="P643" s="10" t="n">
        <v>104</v>
      </c>
      <c r="Q643" s="12" t="s">
        <v>38</v>
      </c>
      <c r="R643" s="12" t="s">
        <v>43</v>
      </c>
      <c r="S643" s="10" t="n">
        <v>4210314</v>
      </c>
      <c r="T643" s="12" t="s">
        <v>44</v>
      </c>
      <c r="U643" s="13" t="n">
        <v>80</v>
      </c>
      <c r="W643" s="13" t="n">
        <v>80</v>
      </c>
      <c r="X643" s="12" t="s">
        <v>402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46190</v>
      </c>
      <c r="C644" s="11" t="n">
        <v>46190</v>
      </c>
      <c r="D644" s="10" t="n">
        <v>0</v>
      </c>
      <c r="E644" s="12" t="s">
        <v>33</v>
      </c>
      <c r="F644" s="10" t="n">
        <v>17</v>
      </c>
      <c r="G644" s="12" t="s">
        <v>34</v>
      </c>
      <c r="H644" s="10" t="n">
        <v>1110101</v>
      </c>
      <c r="I644" s="12" t="s">
        <v>35</v>
      </c>
      <c r="J644" s="10" t="n">
        <v>1324681</v>
      </c>
      <c r="L644" s="10" t="n">
        <v>1324681</v>
      </c>
      <c r="M644" s="12" t="s">
        <v>36</v>
      </c>
      <c r="N644" s="12" t="s">
        <v>37</v>
      </c>
      <c r="P644" s="10" t="n">
        <v>104</v>
      </c>
      <c r="Q644" s="12" t="s">
        <v>38</v>
      </c>
      <c r="R644" s="12" t="s">
        <v>43</v>
      </c>
      <c r="S644" s="10" t="n">
        <v>4210314</v>
      </c>
      <c r="T644" s="12" t="s">
        <v>44</v>
      </c>
      <c r="U644" s="13" t="n">
        <v>70</v>
      </c>
      <c r="W644" s="13" t="n">
        <v>70</v>
      </c>
      <c r="X644" s="12" t="s">
        <v>495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46190</v>
      </c>
      <c r="C645" s="11" t="n">
        <v>46190</v>
      </c>
      <c r="D645" s="10" t="n">
        <v>0</v>
      </c>
      <c r="E645" s="12" t="s">
        <v>33</v>
      </c>
      <c r="F645" s="10" t="n">
        <v>17</v>
      </c>
      <c r="G645" s="12" t="s">
        <v>34</v>
      </c>
      <c r="H645" s="10" t="n">
        <v>1110101</v>
      </c>
      <c r="I645" s="12" t="s">
        <v>35</v>
      </c>
      <c r="J645" s="10" t="n">
        <v>1324692</v>
      </c>
      <c r="L645" s="10" t="n">
        <v>1324692</v>
      </c>
      <c r="M645" s="12" t="s">
        <v>36</v>
      </c>
      <c r="N645" s="12" t="s">
        <v>37</v>
      </c>
      <c r="P645" s="10" t="n">
        <v>104</v>
      </c>
      <c r="Q645" s="12" t="s">
        <v>38</v>
      </c>
      <c r="R645" s="12" t="s">
        <v>43</v>
      </c>
      <c r="S645" s="10" t="n">
        <v>4210314</v>
      </c>
      <c r="T645" s="12" t="s">
        <v>44</v>
      </c>
      <c r="U645" s="13" t="n">
        <v>70</v>
      </c>
      <c r="W645" s="13" t="n">
        <v>70</v>
      </c>
      <c r="X645" s="12" t="s">
        <v>400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46190</v>
      </c>
      <c r="C646" s="11" t="n">
        <v>46190</v>
      </c>
      <c r="D646" s="10" t="n">
        <v>0</v>
      </c>
      <c r="E646" s="12" t="s">
        <v>33</v>
      </c>
      <c r="F646" s="10" t="n">
        <v>17</v>
      </c>
      <c r="G646" s="12" t="s">
        <v>34</v>
      </c>
      <c r="H646" s="10" t="n">
        <v>1110101</v>
      </c>
      <c r="I646" s="12" t="s">
        <v>35</v>
      </c>
      <c r="J646" s="10" t="n">
        <v>1324797</v>
      </c>
      <c r="L646" s="10" t="n">
        <v>1324797</v>
      </c>
      <c r="M646" s="12" t="s">
        <v>36</v>
      </c>
      <c r="N646" s="12" t="s">
        <v>37</v>
      </c>
      <c r="P646" s="10" t="n">
        <v>104</v>
      </c>
      <c r="Q646" s="12" t="s">
        <v>38</v>
      </c>
      <c r="R646" s="12" t="s">
        <v>43</v>
      </c>
      <c r="S646" s="10" t="n">
        <v>4210314</v>
      </c>
      <c r="T646" s="12" t="s">
        <v>44</v>
      </c>
      <c r="U646" s="13" t="n">
        <v>70</v>
      </c>
      <c r="W646" s="13" t="n">
        <v>70</v>
      </c>
      <c r="X646" s="12" t="s">
        <v>148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46190</v>
      </c>
      <c r="C647" s="11" t="n">
        <v>46190</v>
      </c>
      <c r="D647" s="10" t="n">
        <v>0</v>
      </c>
      <c r="E647" s="12" t="s">
        <v>33</v>
      </c>
      <c r="F647" s="10" t="n">
        <v>17</v>
      </c>
      <c r="G647" s="12" t="s">
        <v>34</v>
      </c>
      <c r="H647" s="10" t="n">
        <v>1110101</v>
      </c>
      <c r="I647" s="12" t="s">
        <v>35</v>
      </c>
      <c r="J647" s="10" t="n">
        <v>1324812</v>
      </c>
      <c r="L647" s="10" t="n">
        <v>1324812</v>
      </c>
      <c r="M647" s="12" t="s">
        <v>36</v>
      </c>
      <c r="N647" s="12" t="s">
        <v>37</v>
      </c>
      <c r="P647" s="10" t="n">
        <v>104</v>
      </c>
      <c r="Q647" s="12" t="s">
        <v>38</v>
      </c>
      <c r="R647" s="12" t="s">
        <v>43</v>
      </c>
      <c r="S647" s="10" t="n">
        <v>4210316</v>
      </c>
      <c r="T647" s="12" t="s">
        <v>47</v>
      </c>
      <c r="U647" s="13" t="n">
        <v>100</v>
      </c>
      <c r="W647" s="13" t="n">
        <v>100</v>
      </c>
      <c r="X647" s="12" t="s">
        <v>51</v>
      </c>
      <c r="Z647" s="1" t="str">
        <f aca="false">IF($T647="","",IFERROR(INDEX('Resumo Grupos'!$AC$3:$AC$200,MATCH($T647,'Resumo Grupos'!$AB$3:$AB$200,0)),"n/d"))</f>
        <v>Salários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27.75" hidden="false" customHeight="true" outlineLevel="0" collapsed="false">
      <c r="A648" s="10" t="n">
        <v>1</v>
      </c>
      <c r="B648" s="11" t="n">
        <v>46190</v>
      </c>
      <c r="C648" s="11" t="n">
        <v>46190</v>
      </c>
      <c r="D648" s="10" t="n">
        <v>0</v>
      </c>
      <c r="E648" s="12" t="s">
        <v>33</v>
      </c>
      <c r="F648" s="10" t="n">
        <v>17</v>
      </c>
      <c r="G648" s="12" t="s">
        <v>34</v>
      </c>
      <c r="H648" s="10" t="n">
        <v>1110101</v>
      </c>
      <c r="I648" s="12" t="s">
        <v>35</v>
      </c>
      <c r="J648" s="10" t="n">
        <v>1324819</v>
      </c>
      <c r="L648" s="10" t="n">
        <v>1324819</v>
      </c>
      <c r="M648" s="12" t="s">
        <v>36</v>
      </c>
      <c r="N648" s="12" t="s">
        <v>37</v>
      </c>
      <c r="P648" s="10" t="n">
        <v>104</v>
      </c>
      <c r="Q648" s="12" t="s">
        <v>38</v>
      </c>
      <c r="R648" s="12" t="s">
        <v>43</v>
      </c>
      <c r="S648" s="10" t="n">
        <v>4210309</v>
      </c>
      <c r="T648" s="12" t="s">
        <v>49</v>
      </c>
      <c r="U648" s="13" t="n">
        <v>10</v>
      </c>
      <c r="W648" s="13" t="n">
        <v>10</v>
      </c>
      <c r="X648" s="12" t="s">
        <v>51</v>
      </c>
      <c r="Z648" s="1" t="str">
        <f aca="false">IF($T648="","",IFERROR(INDEX('Resumo Grupos'!$AC$3:$AC$200,MATCH($T648,'Resumo Grupos'!$AB$3:$AB$200,0)),"n/d"))</f>
        <v>Salários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1</v>
      </c>
      <c r="B649" s="11" t="n">
        <v>46190</v>
      </c>
      <c r="C649" s="11" t="n">
        <v>46190</v>
      </c>
      <c r="D649" s="10" t="n">
        <v>0</v>
      </c>
      <c r="E649" s="12" t="s">
        <v>33</v>
      </c>
      <c r="F649" s="10" t="n">
        <v>17</v>
      </c>
      <c r="G649" s="12" t="s">
        <v>34</v>
      </c>
      <c r="H649" s="10" t="n">
        <v>1110101</v>
      </c>
      <c r="I649" s="12" t="s">
        <v>35</v>
      </c>
      <c r="J649" s="10" t="n">
        <v>1324847</v>
      </c>
      <c r="L649" s="10" t="n">
        <v>1324847</v>
      </c>
      <c r="M649" s="12" t="s">
        <v>36</v>
      </c>
      <c r="N649" s="12" t="s">
        <v>37</v>
      </c>
      <c r="P649" s="10" t="n">
        <v>104</v>
      </c>
      <c r="Q649" s="12" t="s">
        <v>38</v>
      </c>
      <c r="R649" s="12" t="s">
        <v>43</v>
      </c>
      <c r="S649" s="10" t="n">
        <v>4210310</v>
      </c>
      <c r="T649" s="12" t="s">
        <v>397</v>
      </c>
      <c r="U649" s="13" t="n">
        <v>15</v>
      </c>
      <c r="W649" s="13" t="n">
        <v>15</v>
      </c>
      <c r="X649" s="12" t="s">
        <v>743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  <c r="AB649" s="1"/>
      <c r="AC649" s="1"/>
    </row>
    <row r="650" customFormat="false" ht="36.75" hidden="false" customHeight="true" outlineLevel="0" collapsed="false">
      <c r="A650" s="10" t="n">
        <v>1</v>
      </c>
      <c r="B650" s="11" t="n">
        <v>46190</v>
      </c>
      <c r="C650" s="11" t="n">
        <v>46190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1324858</v>
      </c>
      <c r="L650" s="10" t="n">
        <v>1324858</v>
      </c>
      <c r="M650" s="12" t="s">
        <v>36</v>
      </c>
      <c r="N650" s="12" t="s">
        <v>37</v>
      </c>
      <c r="P650" s="10" t="n">
        <v>104</v>
      </c>
      <c r="Q650" s="12" t="s">
        <v>38</v>
      </c>
      <c r="R650" s="12" t="s">
        <v>43</v>
      </c>
      <c r="S650" s="10" t="n">
        <v>4210316</v>
      </c>
      <c r="T650" s="12" t="s">
        <v>47</v>
      </c>
      <c r="U650" s="13" t="n">
        <v>70</v>
      </c>
      <c r="W650" s="13" t="n">
        <v>70</v>
      </c>
      <c r="X650" s="12" t="s">
        <v>744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1</v>
      </c>
      <c r="B651" s="11" t="n">
        <v>46190</v>
      </c>
      <c r="C651" s="11" t="n">
        <v>46190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1325632</v>
      </c>
      <c r="L651" s="10" t="n">
        <v>1325632</v>
      </c>
      <c r="M651" s="12" t="s">
        <v>36</v>
      </c>
      <c r="N651" s="12" t="s">
        <v>37</v>
      </c>
      <c r="P651" s="10" t="n">
        <v>104</v>
      </c>
      <c r="Q651" s="12" t="s">
        <v>38</v>
      </c>
      <c r="R651" s="12" t="s">
        <v>43</v>
      </c>
      <c r="S651" s="10" t="n">
        <v>4210309</v>
      </c>
      <c r="T651" s="12" t="s">
        <v>49</v>
      </c>
      <c r="U651" s="13" t="n">
        <v>10</v>
      </c>
      <c r="W651" s="13" t="n">
        <v>10</v>
      </c>
      <c r="X651" s="12" t="s">
        <v>50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82.5" hidden="false" customHeight="true" outlineLevel="0" collapsed="false">
      <c r="A652" s="10" t="n">
        <v>1</v>
      </c>
      <c r="B652" s="11" t="n">
        <v>46190</v>
      </c>
      <c r="C652" s="11" t="n">
        <v>46190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1325637</v>
      </c>
      <c r="L652" s="10" t="n">
        <v>1325637</v>
      </c>
      <c r="M652" s="12" t="s">
        <v>36</v>
      </c>
      <c r="N652" s="12" t="s">
        <v>37</v>
      </c>
      <c r="P652" s="10" t="n">
        <v>104</v>
      </c>
      <c r="Q652" s="12" t="s">
        <v>38</v>
      </c>
      <c r="R652" s="12" t="s">
        <v>43</v>
      </c>
      <c r="S652" s="10" t="n">
        <v>4210314</v>
      </c>
      <c r="T652" s="12" t="s">
        <v>44</v>
      </c>
      <c r="U652" s="13" t="n">
        <v>70</v>
      </c>
      <c r="W652" s="13" t="n">
        <v>70</v>
      </c>
      <c r="X652" s="12" t="s">
        <v>495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0" t="n">
        <v>1</v>
      </c>
      <c r="B653" s="11" t="n">
        <v>46190</v>
      </c>
      <c r="C653" s="11" t="n">
        <v>46190</v>
      </c>
      <c r="D653" s="10" t="n">
        <v>0</v>
      </c>
      <c r="E653" s="12" t="s">
        <v>33</v>
      </c>
      <c r="F653" s="10" t="n">
        <v>17</v>
      </c>
      <c r="G653" s="12" t="s">
        <v>34</v>
      </c>
      <c r="H653" s="10" t="n">
        <v>1110101</v>
      </c>
      <c r="I653" s="12" t="s">
        <v>35</v>
      </c>
      <c r="J653" s="10" t="n">
        <v>1329746</v>
      </c>
      <c r="L653" s="10" t="n">
        <v>1329746</v>
      </c>
      <c r="M653" s="12" t="s">
        <v>36</v>
      </c>
      <c r="N653" s="12" t="s">
        <v>37</v>
      </c>
      <c r="P653" s="10" t="n">
        <v>104</v>
      </c>
      <c r="Q653" s="12" t="s">
        <v>38</v>
      </c>
      <c r="R653" s="12" t="s">
        <v>39</v>
      </c>
      <c r="S653" s="10" t="n">
        <v>4210227</v>
      </c>
      <c r="T653" s="12" t="s">
        <v>40</v>
      </c>
      <c r="U653" s="13" t="n">
        <v>6.5</v>
      </c>
      <c r="W653" s="13" t="n">
        <v>6.5</v>
      </c>
      <c r="X653" s="12" t="s">
        <v>745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1</v>
      </c>
      <c r="B654" s="11" t="n">
        <v>46190</v>
      </c>
      <c r="C654" s="11" t="n">
        <v>46190</v>
      </c>
      <c r="D654" s="10" t="n">
        <v>0</v>
      </c>
      <c r="E654" s="12" t="s">
        <v>33</v>
      </c>
      <c r="F654" s="10" t="n">
        <v>17</v>
      </c>
      <c r="G654" s="12" t="s">
        <v>34</v>
      </c>
      <c r="H654" s="10" t="n">
        <v>1110101</v>
      </c>
      <c r="I654" s="12" t="s">
        <v>35</v>
      </c>
      <c r="J654" s="10" t="n">
        <v>1361236</v>
      </c>
      <c r="L654" s="10" t="n">
        <v>1361236</v>
      </c>
      <c r="M654" s="12" t="s">
        <v>36</v>
      </c>
      <c r="N654" s="12" t="s">
        <v>37</v>
      </c>
      <c r="P654" s="10" t="n">
        <v>104</v>
      </c>
      <c r="Q654" s="12" t="s">
        <v>38</v>
      </c>
      <c r="R654" s="12" t="s">
        <v>149</v>
      </c>
      <c r="S654" s="10" t="n">
        <v>1120601</v>
      </c>
      <c r="T654" s="12" t="s">
        <v>150</v>
      </c>
      <c r="U654" s="13" t="n">
        <v>280</v>
      </c>
      <c r="W654" s="13" t="n">
        <v>280</v>
      </c>
      <c r="X654" s="12" t="s">
        <v>212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1</v>
      </c>
      <c r="B655" s="11" t="n">
        <v>46160</v>
      </c>
      <c r="C655" s="11" t="n">
        <v>46190</v>
      </c>
      <c r="D655" s="10" t="n">
        <v>815</v>
      </c>
      <c r="E655" s="12" t="s">
        <v>746</v>
      </c>
      <c r="F655" s="10" t="n">
        <v>34</v>
      </c>
      <c r="G655" s="12" t="s">
        <v>94</v>
      </c>
      <c r="H655" s="10" t="n">
        <v>2110405</v>
      </c>
      <c r="I655" s="12" t="s">
        <v>106</v>
      </c>
      <c r="J655" s="10" t="n">
        <v>1117358</v>
      </c>
      <c r="L655" s="10" t="n">
        <v>467458</v>
      </c>
      <c r="M655" s="12" t="s">
        <v>36</v>
      </c>
      <c r="N655" s="12" t="s">
        <v>66</v>
      </c>
      <c r="P655" s="10" t="n">
        <v>101</v>
      </c>
      <c r="Q655" s="12" t="s">
        <v>107</v>
      </c>
      <c r="R655" s="12" t="s">
        <v>190</v>
      </c>
      <c r="S655" s="10" t="n">
        <v>2110901</v>
      </c>
      <c r="T655" s="12" t="s">
        <v>191</v>
      </c>
      <c r="U655" s="13" t="n">
        <v>6000</v>
      </c>
      <c r="W655" s="13" t="n">
        <v>0</v>
      </c>
      <c r="X655" s="12" t="s">
        <v>747</v>
      </c>
      <c r="Z655" s="1" t="str">
        <f aca="false">IF($T655="","",IFERROR(INDEX('Resumo Grupos'!$AC$3:$AC$200,MATCH($T655,'Resumo Grupos'!$AB$3:$AB$200,0)),"n/d"))</f>
        <v>Empréstimo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1</v>
      </c>
      <c r="B656" s="11" t="n">
        <v>46163</v>
      </c>
      <c r="C656" s="11" t="n">
        <v>46190</v>
      </c>
      <c r="D656" s="10" t="n">
        <v>10012</v>
      </c>
      <c r="E656" s="12" t="s">
        <v>236</v>
      </c>
      <c r="F656" s="10" t="n">
        <v>24</v>
      </c>
      <c r="G656" s="12" t="s">
        <v>57</v>
      </c>
      <c r="H656" s="10" t="n">
        <v>2110101</v>
      </c>
      <c r="I656" s="12" t="s">
        <v>58</v>
      </c>
      <c r="J656" s="10" t="n">
        <v>1131679</v>
      </c>
      <c r="L656" s="10" t="n">
        <v>1952294</v>
      </c>
      <c r="M656" s="12" t="s">
        <v>153</v>
      </c>
      <c r="N656" s="12" t="s">
        <v>60</v>
      </c>
      <c r="P656" s="10" t="n">
        <v>103</v>
      </c>
      <c r="Q656" s="12" t="s">
        <v>61</v>
      </c>
      <c r="R656" s="12" t="s">
        <v>62</v>
      </c>
      <c r="S656" s="10" t="n">
        <v>1130101</v>
      </c>
      <c r="T656" s="12" t="s">
        <v>63</v>
      </c>
      <c r="U656" s="13" t="n">
        <v>2899.4</v>
      </c>
      <c r="W656" s="13" t="n">
        <v>0</v>
      </c>
      <c r="X656" s="12" t="s">
        <v>748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1952294</v>
      </c>
    </row>
    <row r="657" customFormat="false" ht="45.75" hidden="false" customHeight="true" outlineLevel="0" collapsed="false">
      <c r="A657" s="10" t="n">
        <v>1</v>
      </c>
      <c r="B657" s="11" t="n">
        <v>46164</v>
      </c>
      <c r="C657" s="11" t="n">
        <v>46190</v>
      </c>
      <c r="D657" s="10" t="n">
        <v>1608</v>
      </c>
      <c r="E657" s="12" t="s">
        <v>75</v>
      </c>
      <c r="F657" s="10" t="n">
        <v>24</v>
      </c>
      <c r="G657" s="12" t="s">
        <v>57</v>
      </c>
      <c r="H657" s="10" t="n">
        <v>2110101</v>
      </c>
      <c r="I657" s="12" t="s">
        <v>58</v>
      </c>
      <c r="J657" s="10" t="n">
        <v>1136135</v>
      </c>
      <c r="L657" s="10" t="n">
        <v>1658392</v>
      </c>
      <c r="M657" s="12" t="s">
        <v>36</v>
      </c>
      <c r="N657" s="12" t="s">
        <v>60</v>
      </c>
      <c r="P657" s="10" t="n">
        <v>103</v>
      </c>
      <c r="Q657" s="12" t="s">
        <v>61</v>
      </c>
      <c r="R657" s="12" t="s">
        <v>62</v>
      </c>
      <c r="S657" s="10" t="n">
        <v>1130101</v>
      </c>
      <c r="T657" s="12" t="s">
        <v>63</v>
      </c>
      <c r="U657" s="13" t="n">
        <v>1593.66</v>
      </c>
      <c r="W657" s="13" t="n">
        <v>0</v>
      </c>
      <c r="X657" s="12" t="s">
        <v>749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1658392</v>
      </c>
    </row>
    <row r="658" customFormat="false" ht="45.75" hidden="false" customHeight="true" outlineLevel="0" collapsed="false">
      <c r="A658" s="10" t="n">
        <v>1</v>
      </c>
      <c r="B658" s="11" t="n">
        <v>46170</v>
      </c>
      <c r="C658" s="11" t="n">
        <v>46190</v>
      </c>
      <c r="D658" s="10" t="n">
        <v>1635</v>
      </c>
      <c r="E658" s="12" t="s">
        <v>161</v>
      </c>
      <c r="F658" s="10" t="n">
        <v>24</v>
      </c>
      <c r="G658" s="12" t="s">
        <v>57</v>
      </c>
      <c r="H658" s="10" t="n">
        <v>2110101</v>
      </c>
      <c r="I658" s="12" t="s">
        <v>58</v>
      </c>
      <c r="J658" s="10" t="n">
        <v>1167923</v>
      </c>
      <c r="L658" s="10" t="n">
        <v>517179</v>
      </c>
      <c r="M658" s="12" t="s">
        <v>36</v>
      </c>
      <c r="N658" s="12" t="s">
        <v>60</v>
      </c>
      <c r="P658" s="10" t="n">
        <v>103</v>
      </c>
      <c r="Q658" s="12" t="s">
        <v>61</v>
      </c>
      <c r="R658" s="12" t="s">
        <v>62</v>
      </c>
      <c r="S658" s="10" t="n">
        <v>1130101</v>
      </c>
      <c r="T658" s="12" t="s">
        <v>63</v>
      </c>
      <c r="U658" s="13" t="n">
        <v>1398</v>
      </c>
      <c r="W658" s="13" t="n">
        <v>0</v>
      </c>
      <c r="X658" s="12" t="s">
        <v>750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nao encontrado</v>
      </c>
      <c r="AC658" s="1" t="n">
        <v>517179</v>
      </c>
    </row>
    <row r="659" customFormat="false" ht="45.75" hidden="false" customHeight="true" outlineLevel="0" collapsed="false">
      <c r="A659" s="10" t="n">
        <v>1</v>
      </c>
      <c r="B659" s="11" t="n">
        <v>46170</v>
      </c>
      <c r="C659" s="11" t="n">
        <v>46190</v>
      </c>
      <c r="D659" s="10" t="n">
        <v>1078</v>
      </c>
      <c r="E659" s="12" t="s">
        <v>81</v>
      </c>
      <c r="F659" s="10" t="n">
        <v>24</v>
      </c>
      <c r="G659" s="12" t="s">
        <v>57</v>
      </c>
      <c r="H659" s="10" t="n">
        <v>2110101</v>
      </c>
      <c r="I659" s="12" t="s">
        <v>58</v>
      </c>
      <c r="J659" s="10" t="n">
        <v>1168251</v>
      </c>
      <c r="L659" s="10" t="n">
        <v>27274</v>
      </c>
      <c r="M659" s="12" t="s">
        <v>153</v>
      </c>
      <c r="N659" s="12" t="s">
        <v>60</v>
      </c>
      <c r="P659" s="10" t="n">
        <v>103</v>
      </c>
      <c r="Q659" s="12" t="s">
        <v>61</v>
      </c>
      <c r="R659" s="12" t="s">
        <v>62</v>
      </c>
      <c r="S659" s="10" t="n">
        <v>1130101</v>
      </c>
      <c r="T659" s="12" t="s">
        <v>63</v>
      </c>
      <c r="U659" s="13" t="n">
        <v>105.48</v>
      </c>
      <c r="W659" s="13" t="n">
        <v>0</v>
      </c>
      <c r="X659" s="12" t="s">
        <v>751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27274</v>
      </c>
    </row>
    <row r="660" customFormat="false" ht="45.75" hidden="false" customHeight="true" outlineLevel="0" collapsed="false">
      <c r="A660" s="10" t="n">
        <v>1</v>
      </c>
      <c r="B660" s="11" t="n">
        <v>46172</v>
      </c>
      <c r="C660" s="11" t="n">
        <v>46190</v>
      </c>
      <c r="D660" s="10" t="n">
        <v>1699</v>
      </c>
      <c r="E660" s="12" t="s">
        <v>428</v>
      </c>
      <c r="F660" s="10" t="n">
        <v>24</v>
      </c>
      <c r="G660" s="12" t="s">
        <v>57</v>
      </c>
      <c r="H660" s="10" t="n">
        <v>2110101</v>
      </c>
      <c r="I660" s="12" t="s">
        <v>58</v>
      </c>
      <c r="J660" s="10" t="n">
        <v>1176382</v>
      </c>
      <c r="L660" s="10" t="n">
        <v>302701</v>
      </c>
      <c r="M660" s="12" t="s">
        <v>59</v>
      </c>
      <c r="N660" s="12" t="s">
        <v>60</v>
      </c>
      <c r="P660" s="10" t="n">
        <v>103</v>
      </c>
      <c r="Q660" s="12" t="s">
        <v>61</v>
      </c>
      <c r="R660" s="12" t="s">
        <v>62</v>
      </c>
      <c r="S660" s="10" t="n">
        <v>1130101</v>
      </c>
      <c r="T660" s="12" t="s">
        <v>63</v>
      </c>
      <c r="U660" s="13" t="n">
        <v>890</v>
      </c>
      <c r="W660" s="13" t="n">
        <v>0</v>
      </c>
      <c r="X660" s="12" t="s">
        <v>752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302701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46190</v>
      </c>
      <c r="D661" s="10" t="n">
        <v>1613</v>
      </c>
      <c r="E661" s="12" t="s">
        <v>240</v>
      </c>
      <c r="F661" s="10" t="n">
        <v>24</v>
      </c>
      <c r="G661" s="12" t="s">
        <v>57</v>
      </c>
      <c r="H661" s="10" t="n">
        <v>2110101</v>
      </c>
      <c r="I661" s="12" t="s">
        <v>58</v>
      </c>
      <c r="J661" s="10" t="n">
        <v>1176490</v>
      </c>
      <c r="L661" s="10" t="n">
        <v>1591358</v>
      </c>
      <c r="M661" s="12" t="s">
        <v>59</v>
      </c>
      <c r="N661" s="12" t="s">
        <v>60</v>
      </c>
      <c r="P661" s="10" t="n">
        <v>103</v>
      </c>
      <c r="Q661" s="12" t="s">
        <v>61</v>
      </c>
      <c r="R661" s="12" t="s">
        <v>62</v>
      </c>
      <c r="S661" s="10" t="n">
        <v>1130101</v>
      </c>
      <c r="T661" s="12" t="s">
        <v>63</v>
      </c>
      <c r="U661" s="13" t="n">
        <v>3011.77</v>
      </c>
      <c r="W661" s="13" t="n">
        <v>0</v>
      </c>
      <c r="X661" s="12" t="s">
        <v>753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46174</v>
      </c>
      <c r="C662" s="11" t="n">
        <v>46190</v>
      </c>
      <c r="D662" s="10" t="n">
        <v>10037</v>
      </c>
      <c r="E662" s="12" t="s">
        <v>615</v>
      </c>
      <c r="F662" s="10" t="n">
        <v>24</v>
      </c>
      <c r="G662" s="12" t="s">
        <v>57</v>
      </c>
      <c r="H662" s="10" t="n">
        <v>2110101</v>
      </c>
      <c r="I662" s="12" t="s">
        <v>58</v>
      </c>
      <c r="J662" s="10" t="n">
        <v>1187048</v>
      </c>
      <c r="L662" s="10" t="n">
        <v>2069</v>
      </c>
      <c r="M662" s="12" t="s">
        <v>36</v>
      </c>
      <c r="N662" s="12" t="s">
        <v>60</v>
      </c>
      <c r="P662" s="10" t="n">
        <v>103</v>
      </c>
      <c r="Q662" s="12" t="s">
        <v>61</v>
      </c>
      <c r="R662" s="12" t="s">
        <v>62</v>
      </c>
      <c r="S662" s="10" t="n">
        <v>1130101</v>
      </c>
      <c r="T662" s="12" t="s">
        <v>63</v>
      </c>
      <c r="U662" s="13" t="n">
        <v>1751.27</v>
      </c>
      <c r="W662" s="13" t="n">
        <v>0</v>
      </c>
      <c r="X662" s="12" t="s">
        <v>754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KELLMAT GRANULADO RA</v>
      </c>
      <c r="AC662" s="1" t="n">
        <v>2069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46190</v>
      </c>
      <c r="D663" s="10" t="n">
        <v>1670</v>
      </c>
      <c r="E663" s="12" t="s">
        <v>755</v>
      </c>
      <c r="F663" s="10" t="n">
        <v>24</v>
      </c>
      <c r="G663" s="12" t="s">
        <v>57</v>
      </c>
      <c r="H663" s="10" t="n">
        <v>2110101</v>
      </c>
      <c r="I663" s="12" t="s">
        <v>58</v>
      </c>
      <c r="J663" s="10" t="n">
        <v>1226943</v>
      </c>
      <c r="L663" s="10" t="n">
        <v>269857</v>
      </c>
      <c r="M663" s="12" t="s">
        <v>36</v>
      </c>
      <c r="N663" s="12" t="s">
        <v>60</v>
      </c>
      <c r="P663" s="10" t="n">
        <v>103</v>
      </c>
      <c r="Q663" s="12" t="s">
        <v>61</v>
      </c>
      <c r="R663" s="12" t="s">
        <v>62</v>
      </c>
      <c r="S663" s="10" t="n">
        <v>1130101</v>
      </c>
      <c r="T663" s="12" t="s">
        <v>63</v>
      </c>
      <c r="U663" s="13" t="n">
        <v>528</v>
      </c>
      <c r="W663" s="13" t="n">
        <v>0</v>
      </c>
      <c r="X663" s="12" t="s">
        <v>756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POLPA DE TAPEREBA 10</v>
      </c>
      <c r="AC663" s="1" t="n">
        <v>269857</v>
      </c>
    </row>
    <row r="664" customFormat="false" ht="45.75" hidden="false" customHeight="true" outlineLevel="0" collapsed="false">
      <c r="A664" s="10" t="n">
        <v>1</v>
      </c>
      <c r="B664" s="11" t="n">
        <v>46186</v>
      </c>
      <c r="C664" s="11" t="n">
        <v>46190</v>
      </c>
      <c r="D664" s="10" t="n">
        <v>754</v>
      </c>
      <c r="E664" s="12" t="s">
        <v>182</v>
      </c>
      <c r="F664" s="10" t="n">
        <v>24</v>
      </c>
      <c r="G664" s="12" t="s">
        <v>57</v>
      </c>
      <c r="H664" s="10" t="n">
        <v>2110101</v>
      </c>
      <c r="I664" s="12" t="s">
        <v>58</v>
      </c>
      <c r="J664" s="10" t="n">
        <v>1245200</v>
      </c>
      <c r="L664" s="10" t="n">
        <v>31021</v>
      </c>
      <c r="M664" s="12" t="s">
        <v>36</v>
      </c>
      <c r="N664" s="12" t="s">
        <v>60</v>
      </c>
      <c r="P664" s="10" t="n">
        <v>103</v>
      </c>
      <c r="Q664" s="12" t="s">
        <v>61</v>
      </c>
      <c r="R664" s="12" t="s">
        <v>62</v>
      </c>
      <c r="S664" s="10" t="n">
        <v>1130101</v>
      </c>
      <c r="T664" s="12" t="s">
        <v>63</v>
      </c>
      <c r="U664" s="13" t="n">
        <v>3715</v>
      </c>
      <c r="W664" s="13" t="n">
        <v>0</v>
      </c>
      <c r="X664" s="12" t="s">
        <v>757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72.75" hidden="false" customHeight="true" outlineLevel="0" collapsed="false">
      <c r="A665" s="10" t="n">
        <v>1</v>
      </c>
      <c r="B665" s="11" t="n">
        <v>46188</v>
      </c>
      <c r="C665" s="11" t="n">
        <v>46190</v>
      </c>
      <c r="D665" s="10" t="n">
        <v>10018</v>
      </c>
      <c r="E665" s="12" t="s">
        <v>368</v>
      </c>
      <c r="F665" s="10" t="n">
        <v>34</v>
      </c>
      <c r="G665" s="12" t="s">
        <v>94</v>
      </c>
      <c r="H665" s="10" t="n">
        <v>2110101</v>
      </c>
      <c r="I665" s="12" t="s">
        <v>58</v>
      </c>
      <c r="J665" s="10" t="n">
        <v>1254822</v>
      </c>
      <c r="L665" s="10" t="n">
        <v>298</v>
      </c>
      <c r="M665" s="12" t="s">
        <v>36</v>
      </c>
      <c r="N665" s="12" t="s">
        <v>60</v>
      </c>
      <c r="P665" s="10" t="n">
        <v>103</v>
      </c>
      <c r="Q665" s="12" t="s">
        <v>61</v>
      </c>
      <c r="R665" s="12" t="s">
        <v>62</v>
      </c>
      <c r="S665" s="10" t="n">
        <v>1130101</v>
      </c>
      <c r="T665" s="12" t="s">
        <v>63</v>
      </c>
      <c r="U665" s="13" t="n">
        <v>2660</v>
      </c>
      <c r="W665" s="13" t="n">
        <v>0</v>
      </c>
      <c r="X665" s="12" t="s">
        <v>758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OVOS BRANCO UNID</v>
      </c>
      <c r="AC665" s="1" t="n">
        <v>298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46190</v>
      </c>
      <c r="D666" s="10" t="n">
        <v>1614</v>
      </c>
      <c r="E666" s="12" t="s">
        <v>89</v>
      </c>
      <c r="F666" s="10" t="n">
        <v>24</v>
      </c>
      <c r="G666" s="12" t="s">
        <v>57</v>
      </c>
      <c r="H666" s="10" t="n">
        <v>2110101</v>
      </c>
      <c r="I666" s="12" t="s">
        <v>58</v>
      </c>
      <c r="J666" s="10" t="n">
        <v>1255457</v>
      </c>
      <c r="L666" s="10" t="n">
        <v>11267</v>
      </c>
      <c r="M666" s="12" t="s">
        <v>36</v>
      </c>
      <c r="N666" s="12" t="s">
        <v>60</v>
      </c>
      <c r="P666" s="10" t="n">
        <v>103</v>
      </c>
      <c r="Q666" s="12" t="s">
        <v>61</v>
      </c>
      <c r="R666" s="12" t="s">
        <v>62</v>
      </c>
      <c r="S666" s="10" t="n">
        <v>1130101</v>
      </c>
      <c r="T666" s="12" t="s">
        <v>63</v>
      </c>
      <c r="U666" s="13" t="n">
        <v>396.96</v>
      </c>
      <c r="W666" s="13" t="n">
        <v>0</v>
      </c>
      <c r="X666" s="12" t="s">
        <v>759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46190</v>
      </c>
      <c r="D667" s="10" t="n">
        <v>33</v>
      </c>
      <c r="E667" s="12" t="s">
        <v>93</v>
      </c>
      <c r="F667" s="10" t="n">
        <v>34</v>
      </c>
      <c r="G667" s="12" t="s">
        <v>94</v>
      </c>
      <c r="H667" s="10" t="n">
        <v>2110101</v>
      </c>
      <c r="I667" s="12" t="s">
        <v>58</v>
      </c>
      <c r="J667" s="10" t="n">
        <v>1261388</v>
      </c>
      <c r="L667" s="10" t="n">
        <v>5133</v>
      </c>
      <c r="M667" s="12" t="s">
        <v>36</v>
      </c>
      <c r="N667" s="12" t="s">
        <v>60</v>
      </c>
      <c r="P667" s="10" t="n">
        <v>104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1446</v>
      </c>
      <c r="W667" s="13" t="n">
        <v>0</v>
      </c>
      <c r="X667" s="12" t="s">
        <v>252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1</v>
      </c>
      <c r="B668" s="11" t="n">
        <v>46189</v>
      </c>
      <c r="C668" s="11" t="n">
        <v>46190</v>
      </c>
      <c r="D668" s="10" t="n">
        <v>1615</v>
      </c>
      <c r="E668" s="12" t="s">
        <v>253</v>
      </c>
      <c r="F668" s="10" t="n">
        <v>34</v>
      </c>
      <c r="G668" s="12" t="s">
        <v>94</v>
      </c>
      <c r="H668" s="10" t="n">
        <v>2110101</v>
      </c>
      <c r="I668" s="12" t="s">
        <v>58</v>
      </c>
      <c r="J668" s="10" t="n">
        <v>1261482</v>
      </c>
      <c r="L668" s="10" t="n">
        <v>14692</v>
      </c>
      <c r="M668" s="12" t="s">
        <v>36</v>
      </c>
      <c r="N668" s="12" t="s">
        <v>60</v>
      </c>
      <c r="P668" s="10" t="n">
        <v>104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880</v>
      </c>
      <c r="W668" s="13" t="n">
        <v>0</v>
      </c>
      <c r="X668" s="12" t="s">
        <v>760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ALHO KG</v>
      </c>
      <c r="AC668" s="1" t="n">
        <v>14692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46190</v>
      </c>
      <c r="D669" s="10" t="n">
        <v>33</v>
      </c>
      <c r="E669" s="12" t="s">
        <v>93</v>
      </c>
      <c r="F669" s="10" t="n">
        <v>34</v>
      </c>
      <c r="G669" s="12" t="s">
        <v>94</v>
      </c>
      <c r="H669" s="10" t="n">
        <v>2110101</v>
      </c>
      <c r="I669" s="12" t="s">
        <v>58</v>
      </c>
      <c r="J669" s="10" t="n">
        <v>1262590</v>
      </c>
      <c r="L669" s="10" t="n">
        <v>5143</v>
      </c>
      <c r="M669" s="12" t="s">
        <v>36</v>
      </c>
      <c r="N669" s="12" t="s">
        <v>60</v>
      </c>
      <c r="P669" s="10" t="n">
        <v>104</v>
      </c>
      <c r="Q669" s="12" t="s">
        <v>38</v>
      </c>
      <c r="R669" s="12" t="s">
        <v>62</v>
      </c>
      <c r="S669" s="10" t="n">
        <v>1130101</v>
      </c>
      <c r="T669" s="12" t="s">
        <v>63</v>
      </c>
      <c r="U669" s="13" t="n">
        <v>1800</v>
      </c>
      <c r="W669" s="13" t="n">
        <v>0</v>
      </c>
      <c r="X669" s="12" t="s">
        <v>761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46190</v>
      </c>
      <c r="D670" s="10" t="n">
        <v>33</v>
      </c>
      <c r="E670" s="12" t="s">
        <v>93</v>
      </c>
      <c r="F670" s="10" t="n">
        <v>13</v>
      </c>
      <c r="G670" s="12" t="s">
        <v>119</v>
      </c>
      <c r="H670" s="10" t="n">
        <v>2110101</v>
      </c>
      <c r="I670" s="12" t="s">
        <v>58</v>
      </c>
      <c r="J670" s="10" t="n">
        <v>1265003</v>
      </c>
      <c r="L670" s="10" t="n">
        <v>5144</v>
      </c>
      <c r="M670" s="12" t="s">
        <v>36</v>
      </c>
      <c r="N670" s="12" t="s">
        <v>60</v>
      </c>
      <c r="P670" s="10" t="n">
        <v>104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221</v>
      </c>
      <c r="W670" s="13" t="n">
        <v>221</v>
      </c>
      <c r="X670" s="12" t="s">
        <v>121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46190</v>
      </c>
      <c r="D671" s="10" t="n">
        <v>33</v>
      </c>
      <c r="E671" s="12" t="s">
        <v>93</v>
      </c>
      <c r="F671" s="10" t="n">
        <v>13</v>
      </c>
      <c r="G671" s="12" t="s">
        <v>119</v>
      </c>
      <c r="H671" s="10" t="n">
        <v>2110101</v>
      </c>
      <c r="I671" s="12" t="s">
        <v>58</v>
      </c>
      <c r="J671" s="10" t="n">
        <v>1265184</v>
      </c>
      <c r="L671" s="10" t="n">
        <v>5145</v>
      </c>
      <c r="M671" s="12" t="s">
        <v>36</v>
      </c>
      <c r="N671" s="12" t="s">
        <v>60</v>
      </c>
      <c r="P671" s="10" t="n">
        <v>104</v>
      </c>
      <c r="Q671" s="12" t="s">
        <v>38</v>
      </c>
      <c r="R671" s="12" t="s">
        <v>62</v>
      </c>
      <c r="S671" s="10" t="n">
        <v>1130101</v>
      </c>
      <c r="T671" s="12" t="s">
        <v>63</v>
      </c>
      <c r="U671" s="13" t="n">
        <v>325</v>
      </c>
      <c r="W671" s="13" t="n">
        <v>325</v>
      </c>
      <c r="X671" s="12" t="s">
        <v>121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0" t="n">
        <v>1</v>
      </c>
      <c r="B672" s="11" t="n">
        <v>46190</v>
      </c>
      <c r="C672" s="11" t="n">
        <v>46190</v>
      </c>
      <c r="D672" s="10" t="n">
        <v>10009</v>
      </c>
      <c r="E672" s="12" t="s">
        <v>233</v>
      </c>
      <c r="F672" s="10" t="n">
        <v>24</v>
      </c>
      <c r="G672" s="12" t="s">
        <v>57</v>
      </c>
      <c r="H672" s="10" t="n">
        <v>2110101</v>
      </c>
      <c r="I672" s="12" t="s">
        <v>58</v>
      </c>
      <c r="J672" s="10" t="n">
        <v>1265196</v>
      </c>
      <c r="L672" s="10" t="n">
        <v>1414636</v>
      </c>
      <c r="M672" s="12" t="s">
        <v>36</v>
      </c>
      <c r="N672" s="12" t="s">
        <v>60</v>
      </c>
      <c r="P672" s="10" t="n">
        <v>103</v>
      </c>
      <c r="Q672" s="12" t="s">
        <v>61</v>
      </c>
      <c r="R672" s="12" t="s">
        <v>62</v>
      </c>
      <c r="S672" s="10" t="n">
        <v>1130101</v>
      </c>
      <c r="T672" s="12" t="s">
        <v>63</v>
      </c>
      <c r="U672" s="13" t="n">
        <v>1397.26</v>
      </c>
      <c r="W672" s="13" t="n">
        <v>0</v>
      </c>
      <c r="X672" s="12" t="s">
        <v>762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CREM LEITE NEST 200G</v>
      </c>
      <c r="AC672" s="1" t="n">
        <v>1414636</v>
      </c>
    </row>
    <row r="673" customFormat="false" ht="36.75" hidden="false" customHeight="true" outlineLevel="0" collapsed="false">
      <c r="A673" s="10" t="n">
        <v>1</v>
      </c>
      <c r="B673" s="11" t="n">
        <v>46190</v>
      </c>
      <c r="C673" s="11" t="n">
        <v>46190</v>
      </c>
      <c r="D673" s="10" t="n">
        <v>33</v>
      </c>
      <c r="E673" s="12" t="s">
        <v>93</v>
      </c>
      <c r="F673" s="10" t="n">
        <v>13</v>
      </c>
      <c r="G673" s="12" t="s">
        <v>119</v>
      </c>
      <c r="H673" s="10" t="n">
        <v>2110101</v>
      </c>
      <c r="I673" s="12" t="s">
        <v>58</v>
      </c>
      <c r="J673" s="10" t="n">
        <v>1265303</v>
      </c>
      <c r="L673" s="10" t="n">
        <v>5146</v>
      </c>
      <c r="M673" s="12" t="s">
        <v>36</v>
      </c>
      <c r="N673" s="12" t="s">
        <v>60</v>
      </c>
      <c r="P673" s="10" t="n">
        <v>104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390</v>
      </c>
      <c r="W673" s="13" t="n">
        <v>390</v>
      </c>
      <c r="X673" s="12" t="s">
        <v>121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46190</v>
      </c>
      <c r="C674" s="11" t="n">
        <v>46190</v>
      </c>
      <c r="D674" s="10" t="n">
        <v>33</v>
      </c>
      <c r="E674" s="12" t="s">
        <v>93</v>
      </c>
      <c r="F674" s="10" t="n">
        <v>13</v>
      </c>
      <c r="G674" s="12" t="s">
        <v>119</v>
      </c>
      <c r="H674" s="10" t="n">
        <v>2110101</v>
      </c>
      <c r="I674" s="12" t="s">
        <v>58</v>
      </c>
      <c r="J674" s="10" t="n">
        <v>1265341</v>
      </c>
      <c r="L674" s="10" t="n">
        <v>5147</v>
      </c>
      <c r="M674" s="12" t="s">
        <v>36</v>
      </c>
      <c r="N674" s="12" t="s">
        <v>60</v>
      </c>
      <c r="P674" s="10" t="n">
        <v>104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260</v>
      </c>
      <c r="W674" s="13" t="n">
        <v>260</v>
      </c>
      <c r="X674" s="12" t="s">
        <v>121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0" t="n">
        <v>1</v>
      </c>
      <c r="B675" s="11" t="n">
        <v>46190</v>
      </c>
      <c r="C675" s="11" t="n">
        <v>46190</v>
      </c>
      <c r="D675" s="10" t="n">
        <v>33</v>
      </c>
      <c r="E675" s="12" t="s">
        <v>93</v>
      </c>
      <c r="F675" s="10" t="n">
        <v>13</v>
      </c>
      <c r="G675" s="12" t="s">
        <v>119</v>
      </c>
      <c r="H675" s="10" t="n">
        <v>2110101</v>
      </c>
      <c r="I675" s="12" t="s">
        <v>58</v>
      </c>
      <c r="J675" s="10" t="n">
        <v>1265382</v>
      </c>
      <c r="L675" s="10" t="n">
        <v>5148</v>
      </c>
      <c r="M675" s="12" t="s">
        <v>36</v>
      </c>
      <c r="N675" s="12" t="s">
        <v>60</v>
      </c>
      <c r="P675" s="10" t="n">
        <v>104</v>
      </c>
      <c r="Q675" s="12" t="s">
        <v>38</v>
      </c>
      <c r="R675" s="12" t="s">
        <v>62</v>
      </c>
      <c r="S675" s="10" t="n">
        <v>1130101</v>
      </c>
      <c r="T675" s="12" t="s">
        <v>63</v>
      </c>
      <c r="U675" s="13" t="n">
        <v>260</v>
      </c>
      <c r="W675" s="13" t="n">
        <v>260</v>
      </c>
      <c r="X675" s="12" t="s">
        <v>121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0" t="n">
        <v>1</v>
      </c>
      <c r="B676" s="11" t="n">
        <v>46190</v>
      </c>
      <c r="C676" s="11" t="n">
        <v>46190</v>
      </c>
      <c r="D676" s="10" t="n">
        <v>33</v>
      </c>
      <c r="E676" s="12" t="s">
        <v>93</v>
      </c>
      <c r="F676" s="10" t="n">
        <v>13</v>
      </c>
      <c r="G676" s="12" t="s">
        <v>119</v>
      </c>
      <c r="H676" s="10" t="n">
        <v>2110101</v>
      </c>
      <c r="I676" s="12" t="s">
        <v>58</v>
      </c>
      <c r="J676" s="10" t="n">
        <v>1265457</v>
      </c>
      <c r="L676" s="10" t="n">
        <v>5149</v>
      </c>
      <c r="M676" s="12" t="s">
        <v>36</v>
      </c>
      <c r="N676" s="12" t="s">
        <v>60</v>
      </c>
      <c r="P676" s="10" t="n">
        <v>104</v>
      </c>
      <c r="Q676" s="12" t="s">
        <v>38</v>
      </c>
      <c r="R676" s="12" t="s">
        <v>62</v>
      </c>
      <c r="S676" s="10" t="n">
        <v>1130101</v>
      </c>
      <c r="T676" s="12" t="s">
        <v>63</v>
      </c>
      <c r="U676" s="13" t="n">
        <v>260</v>
      </c>
      <c r="W676" s="13" t="n">
        <v>260</v>
      </c>
      <c r="X676" s="12" t="s">
        <v>121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46190</v>
      </c>
      <c r="D677" s="10" t="n">
        <v>33</v>
      </c>
      <c r="E677" s="12" t="s">
        <v>93</v>
      </c>
      <c r="F677" s="10" t="n">
        <v>13</v>
      </c>
      <c r="G677" s="12" t="s">
        <v>119</v>
      </c>
      <c r="H677" s="10" t="n">
        <v>2110101</v>
      </c>
      <c r="I677" s="12" t="s">
        <v>58</v>
      </c>
      <c r="J677" s="10" t="n">
        <v>1265764</v>
      </c>
      <c r="L677" s="10" t="n">
        <v>5150</v>
      </c>
      <c r="M677" s="12" t="s">
        <v>36</v>
      </c>
      <c r="N677" s="12" t="s">
        <v>60</v>
      </c>
      <c r="P677" s="10" t="n">
        <v>104</v>
      </c>
      <c r="Q677" s="12" t="s">
        <v>38</v>
      </c>
      <c r="R677" s="12" t="s">
        <v>62</v>
      </c>
      <c r="S677" s="10" t="n">
        <v>1130101</v>
      </c>
      <c r="T677" s="12" t="s">
        <v>63</v>
      </c>
      <c r="U677" s="13" t="n">
        <v>325</v>
      </c>
      <c r="W677" s="13" t="n">
        <v>325</v>
      </c>
      <c r="X677" s="12" t="s">
        <v>121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46190</v>
      </c>
      <c r="D678" s="10" t="n">
        <v>33</v>
      </c>
      <c r="E678" s="12" t="s">
        <v>93</v>
      </c>
      <c r="F678" s="10" t="n">
        <v>13</v>
      </c>
      <c r="G678" s="12" t="s">
        <v>119</v>
      </c>
      <c r="H678" s="10" t="n">
        <v>2110101</v>
      </c>
      <c r="I678" s="12" t="s">
        <v>58</v>
      </c>
      <c r="J678" s="10" t="n">
        <v>1265892</v>
      </c>
      <c r="L678" s="10" t="n">
        <v>5151</v>
      </c>
      <c r="M678" s="12" t="s">
        <v>36</v>
      </c>
      <c r="N678" s="12" t="s">
        <v>60</v>
      </c>
      <c r="P678" s="10" t="n">
        <v>104</v>
      </c>
      <c r="Q678" s="12" t="s">
        <v>38</v>
      </c>
      <c r="R678" s="12" t="s">
        <v>62</v>
      </c>
      <c r="S678" s="10" t="n">
        <v>1130101</v>
      </c>
      <c r="T678" s="12" t="s">
        <v>63</v>
      </c>
      <c r="U678" s="13" t="n">
        <v>350</v>
      </c>
      <c r="W678" s="13" t="n">
        <v>350</v>
      </c>
      <c r="X678" s="12" t="s">
        <v>121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46190</v>
      </c>
      <c r="D679" s="10" t="n">
        <v>514</v>
      </c>
      <c r="E679" s="12" t="s">
        <v>731</v>
      </c>
      <c r="F679" s="10" t="n">
        <v>34</v>
      </c>
      <c r="G679" s="12" t="s">
        <v>94</v>
      </c>
      <c r="H679" s="10" t="n">
        <v>2110405</v>
      </c>
      <c r="I679" s="12" t="s">
        <v>106</v>
      </c>
      <c r="J679" s="10" t="n">
        <v>1370198</v>
      </c>
      <c r="L679" s="10" t="n">
        <v>565616</v>
      </c>
      <c r="M679" s="12" t="s">
        <v>36</v>
      </c>
      <c r="N679" s="12" t="s">
        <v>66</v>
      </c>
      <c r="P679" s="10" t="n">
        <v>102</v>
      </c>
      <c r="Q679" s="12" t="s">
        <v>125</v>
      </c>
      <c r="R679" s="12" t="s">
        <v>112</v>
      </c>
      <c r="S679" s="10" t="n">
        <v>4220199</v>
      </c>
      <c r="T679" s="12" t="s">
        <v>113</v>
      </c>
      <c r="U679" s="13" t="n">
        <v>690</v>
      </c>
      <c r="W679" s="13" t="n">
        <v>0</v>
      </c>
      <c r="X679" s="12" t="s">
        <v>763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0" t="n">
        <v>1</v>
      </c>
      <c r="B680" s="11" t="n">
        <v>46191</v>
      </c>
      <c r="C680" s="11" t="n">
        <v>46191</v>
      </c>
      <c r="D680" s="10" t="n">
        <v>0</v>
      </c>
      <c r="E680" s="12" t="s">
        <v>33</v>
      </c>
      <c r="F680" s="10" t="n">
        <v>17</v>
      </c>
      <c r="G680" s="12" t="s">
        <v>34</v>
      </c>
      <c r="H680" s="10" t="n">
        <v>1110101</v>
      </c>
      <c r="I680" s="12" t="s">
        <v>35</v>
      </c>
      <c r="J680" s="10" t="n">
        <v>1329277</v>
      </c>
      <c r="L680" s="10" t="n">
        <v>1329277</v>
      </c>
      <c r="M680" s="12" t="s">
        <v>36</v>
      </c>
      <c r="N680" s="12" t="s">
        <v>37</v>
      </c>
      <c r="P680" s="10" t="n">
        <v>104</v>
      </c>
      <c r="Q680" s="12" t="s">
        <v>38</v>
      </c>
      <c r="R680" s="12" t="s">
        <v>43</v>
      </c>
      <c r="S680" s="10" t="n">
        <v>4210314</v>
      </c>
      <c r="T680" s="12" t="s">
        <v>44</v>
      </c>
      <c r="U680" s="13" t="n">
        <v>70</v>
      </c>
      <c r="W680" s="13" t="n">
        <v>70</v>
      </c>
      <c r="X680" s="12" t="s">
        <v>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1</v>
      </c>
      <c r="B681" s="11" t="n">
        <v>46191</v>
      </c>
      <c r="C681" s="11" t="n">
        <v>46191</v>
      </c>
      <c r="D681" s="10" t="n">
        <v>0</v>
      </c>
      <c r="E681" s="12" t="s">
        <v>33</v>
      </c>
      <c r="F681" s="10" t="n">
        <v>17</v>
      </c>
      <c r="G681" s="12" t="s">
        <v>34</v>
      </c>
      <c r="H681" s="10" t="n">
        <v>1110101</v>
      </c>
      <c r="I681" s="12" t="s">
        <v>35</v>
      </c>
      <c r="J681" s="10" t="n">
        <v>1329288</v>
      </c>
      <c r="L681" s="10" t="n">
        <v>1329288</v>
      </c>
      <c r="M681" s="12" t="s">
        <v>36</v>
      </c>
      <c r="N681" s="12" t="s">
        <v>37</v>
      </c>
      <c r="P681" s="10" t="n">
        <v>104</v>
      </c>
      <c r="Q681" s="12" t="s">
        <v>38</v>
      </c>
      <c r="R681" s="12" t="s">
        <v>43</v>
      </c>
      <c r="S681" s="10" t="n">
        <v>4210314</v>
      </c>
      <c r="T681" s="12" t="s">
        <v>44</v>
      </c>
      <c r="U681" s="13" t="n">
        <v>70</v>
      </c>
      <c r="W681" s="13" t="n">
        <v>70</v>
      </c>
      <c r="X681" s="12" t="s">
        <v>148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36.75" hidden="false" customHeight="true" outlineLevel="0" collapsed="false">
      <c r="A682" s="10" t="n">
        <v>1</v>
      </c>
      <c r="B682" s="11" t="n">
        <v>46191</v>
      </c>
      <c r="C682" s="11" t="n">
        <v>46191</v>
      </c>
      <c r="D682" s="10" t="n">
        <v>0</v>
      </c>
      <c r="E682" s="12" t="s">
        <v>33</v>
      </c>
      <c r="F682" s="10" t="n">
        <v>17</v>
      </c>
      <c r="G682" s="12" t="s">
        <v>34</v>
      </c>
      <c r="H682" s="10" t="n">
        <v>1110101</v>
      </c>
      <c r="I682" s="12" t="s">
        <v>35</v>
      </c>
      <c r="J682" s="10" t="n">
        <v>1329294</v>
      </c>
      <c r="L682" s="10" t="n">
        <v>1329294</v>
      </c>
      <c r="M682" s="12" t="s">
        <v>36</v>
      </c>
      <c r="N682" s="12" t="s">
        <v>37</v>
      </c>
      <c r="P682" s="10" t="n">
        <v>104</v>
      </c>
      <c r="Q682" s="12" t="s">
        <v>38</v>
      </c>
      <c r="R682" s="12" t="s">
        <v>43</v>
      </c>
      <c r="S682" s="10" t="n">
        <v>4210314</v>
      </c>
      <c r="T682" s="12" t="s">
        <v>44</v>
      </c>
      <c r="U682" s="13" t="n">
        <v>40</v>
      </c>
      <c r="W682" s="13" t="n">
        <v>40</v>
      </c>
      <c r="X682" s="12" t="s">
        <v>210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46191</v>
      </c>
      <c r="C683" s="11" t="n">
        <v>46191</v>
      </c>
      <c r="D683" s="10" t="n">
        <v>0</v>
      </c>
      <c r="E683" s="12" t="s">
        <v>33</v>
      </c>
      <c r="F683" s="10" t="n">
        <v>17</v>
      </c>
      <c r="G683" s="12" t="s">
        <v>34</v>
      </c>
      <c r="H683" s="10" t="n">
        <v>1110101</v>
      </c>
      <c r="I683" s="12" t="s">
        <v>35</v>
      </c>
      <c r="J683" s="10" t="n">
        <v>1329390</v>
      </c>
      <c r="L683" s="10" t="n">
        <v>1329390</v>
      </c>
      <c r="M683" s="12" t="s">
        <v>36</v>
      </c>
      <c r="N683" s="12" t="s">
        <v>37</v>
      </c>
      <c r="P683" s="10" t="n">
        <v>104</v>
      </c>
      <c r="Q683" s="12" t="s">
        <v>38</v>
      </c>
      <c r="R683" s="12" t="s">
        <v>149</v>
      </c>
      <c r="S683" s="10" t="n">
        <v>1120601</v>
      </c>
      <c r="T683" s="12" t="s">
        <v>150</v>
      </c>
      <c r="U683" s="13" t="n">
        <v>280</v>
      </c>
      <c r="W683" s="13" t="n">
        <v>280</v>
      </c>
      <c r="X683" s="12" t="s">
        <v>212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46191</v>
      </c>
      <c r="C684" s="11" t="n">
        <v>46191</v>
      </c>
      <c r="D684" s="10" t="n">
        <v>0</v>
      </c>
      <c r="E684" s="12" t="s">
        <v>33</v>
      </c>
      <c r="F684" s="10" t="n">
        <v>17</v>
      </c>
      <c r="G684" s="12" t="s">
        <v>34</v>
      </c>
      <c r="H684" s="10" t="n">
        <v>1110101</v>
      </c>
      <c r="I684" s="12" t="s">
        <v>35</v>
      </c>
      <c r="J684" s="10" t="n">
        <v>1329571</v>
      </c>
      <c r="L684" s="10" t="n">
        <v>1329571</v>
      </c>
      <c r="M684" s="12" t="s">
        <v>36</v>
      </c>
      <c r="N684" s="12" t="s">
        <v>37</v>
      </c>
      <c r="P684" s="10" t="n">
        <v>104</v>
      </c>
      <c r="Q684" s="12" t="s">
        <v>38</v>
      </c>
      <c r="R684" s="12" t="s">
        <v>43</v>
      </c>
      <c r="S684" s="10" t="n">
        <v>4210316</v>
      </c>
      <c r="T684" s="12" t="s">
        <v>47</v>
      </c>
      <c r="U684" s="13" t="n">
        <v>120</v>
      </c>
      <c r="W684" s="13" t="n">
        <v>120</v>
      </c>
      <c r="X684" s="12" t="s">
        <v>51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  <c r="AB684" s="1"/>
      <c r="AC684" s="1"/>
    </row>
    <row r="685" customFormat="false" ht="63.75" hidden="false" customHeight="true" outlineLevel="0" collapsed="false">
      <c r="A685" s="10" t="n">
        <v>1</v>
      </c>
      <c r="B685" s="11" t="n">
        <v>46191</v>
      </c>
      <c r="C685" s="11" t="n">
        <v>46191</v>
      </c>
      <c r="D685" s="10" t="n">
        <v>0</v>
      </c>
      <c r="E685" s="12" t="s">
        <v>33</v>
      </c>
      <c r="F685" s="10" t="n">
        <v>17</v>
      </c>
      <c r="G685" s="12" t="s">
        <v>34</v>
      </c>
      <c r="H685" s="10" t="n">
        <v>1110101</v>
      </c>
      <c r="I685" s="12" t="s">
        <v>35</v>
      </c>
      <c r="J685" s="10" t="n">
        <v>1329572</v>
      </c>
      <c r="L685" s="10" t="n">
        <v>1329572</v>
      </c>
      <c r="M685" s="12" t="s">
        <v>36</v>
      </c>
      <c r="N685" s="12" t="s">
        <v>37</v>
      </c>
      <c r="P685" s="10" t="n">
        <v>104</v>
      </c>
      <c r="Q685" s="12" t="s">
        <v>38</v>
      </c>
      <c r="R685" s="12" t="s">
        <v>43</v>
      </c>
      <c r="S685" s="10" t="n">
        <v>4210309</v>
      </c>
      <c r="T685" s="12" t="s">
        <v>49</v>
      </c>
      <c r="U685" s="13" t="n">
        <v>10</v>
      </c>
      <c r="W685" s="13" t="n">
        <v>10</v>
      </c>
      <c r="X685" s="12" t="s">
        <v>51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46191</v>
      </c>
      <c r="C686" s="11" t="n">
        <v>46191</v>
      </c>
      <c r="D686" s="10" t="n">
        <v>0</v>
      </c>
      <c r="E686" s="12" t="s">
        <v>33</v>
      </c>
      <c r="F686" s="10" t="n">
        <v>17</v>
      </c>
      <c r="G686" s="12" t="s">
        <v>34</v>
      </c>
      <c r="H686" s="10" t="n">
        <v>1110101</v>
      </c>
      <c r="I686" s="12" t="s">
        <v>35</v>
      </c>
      <c r="J686" s="10" t="n">
        <v>1329575</v>
      </c>
      <c r="L686" s="10" t="n">
        <v>1329575</v>
      </c>
      <c r="M686" s="12" t="s">
        <v>36</v>
      </c>
      <c r="N686" s="12" t="s">
        <v>37</v>
      </c>
      <c r="P686" s="10" t="n">
        <v>104</v>
      </c>
      <c r="Q686" s="12" t="s">
        <v>38</v>
      </c>
      <c r="R686" s="12" t="s">
        <v>43</v>
      </c>
      <c r="S686" s="10" t="n">
        <v>4210314</v>
      </c>
      <c r="T686" s="12" t="s">
        <v>44</v>
      </c>
      <c r="U686" s="13" t="n">
        <v>70</v>
      </c>
      <c r="W686" s="13" t="n">
        <v>70</v>
      </c>
      <c r="X686" s="12" t="s">
        <v>208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54.75" hidden="false" customHeight="true" outlineLevel="0" collapsed="false">
      <c r="A687" s="10" t="n">
        <v>1</v>
      </c>
      <c r="B687" s="11" t="n">
        <v>46191</v>
      </c>
      <c r="C687" s="11" t="n">
        <v>46191</v>
      </c>
      <c r="D687" s="10" t="n">
        <v>0</v>
      </c>
      <c r="E687" s="12" t="s">
        <v>33</v>
      </c>
      <c r="F687" s="10" t="n">
        <v>17</v>
      </c>
      <c r="G687" s="12" t="s">
        <v>34</v>
      </c>
      <c r="H687" s="10" t="n">
        <v>1110101</v>
      </c>
      <c r="I687" s="12" t="s">
        <v>35</v>
      </c>
      <c r="J687" s="10" t="n">
        <v>1329584</v>
      </c>
      <c r="L687" s="10" t="n">
        <v>1329584</v>
      </c>
      <c r="M687" s="12" t="s">
        <v>36</v>
      </c>
      <c r="N687" s="12" t="s">
        <v>37</v>
      </c>
      <c r="P687" s="10" t="n">
        <v>104</v>
      </c>
      <c r="Q687" s="12" t="s">
        <v>38</v>
      </c>
      <c r="R687" s="12" t="s">
        <v>43</v>
      </c>
      <c r="S687" s="10" t="n">
        <v>4210314</v>
      </c>
      <c r="T687" s="12" t="s">
        <v>44</v>
      </c>
      <c r="U687" s="13" t="n">
        <v>70</v>
      </c>
      <c r="W687" s="13" t="n">
        <v>70</v>
      </c>
      <c r="X687" s="12" t="s">
        <v>52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54.75" hidden="false" customHeight="true" outlineLevel="0" collapsed="false">
      <c r="A688" s="10" t="n">
        <v>1</v>
      </c>
      <c r="B688" s="11" t="n">
        <v>46191</v>
      </c>
      <c r="C688" s="11" t="n">
        <v>46191</v>
      </c>
      <c r="D688" s="10" t="n">
        <v>0</v>
      </c>
      <c r="E688" s="12" t="s">
        <v>33</v>
      </c>
      <c r="F688" s="10" t="n">
        <v>17</v>
      </c>
      <c r="G688" s="12" t="s">
        <v>34</v>
      </c>
      <c r="H688" s="10" t="n">
        <v>1110101</v>
      </c>
      <c r="I688" s="12" t="s">
        <v>35</v>
      </c>
      <c r="J688" s="10" t="n">
        <v>1329591</v>
      </c>
      <c r="L688" s="10" t="n">
        <v>1329591</v>
      </c>
      <c r="M688" s="12" t="s">
        <v>36</v>
      </c>
      <c r="N688" s="12" t="s">
        <v>37</v>
      </c>
      <c r="P688" s="10" t="n">
        <v>104</v>
      </c>
      <c r="Q688" s="12" t="s">
        <v>38</v>
      </c>
      <c r="R688" s="12" t="s">
        <v>43</v>
      </c>
      <c r="S688" s="10" t="n">
        <v>4210314</v>
      </c>
      <c r="T688" s="12" t="s">
        <v>44</v>
      </c>
      <c r="U688" s="13" t="n">
        <v>70</v>
      </c>
      <c r="W688" s="13" t="n">
        <v>70</v>
      </c>
      <c r="X688" s="12" t="s">
        <v>495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54.75" hidden="false" customHeight="true" outlineLevel="0" collapsed="false">
      <c r="A689" s="10" t="n">
        <v>1</v>
      </c>
      <c r="B689" s="11" t="n">
        <v>46191</v>
      </c>
      <c r="C689" s="11" t="n">
        <v>46191</v>
      </c>
      <c r="D689" s="10" t="n">
        <v>0</v>
      </c>
      <c r="E689" s="12" t="s">
        <v>33</v>
      </c>
      <c r="F689" s="10" t="n">
        <v>17</v>
      </c>
      <c r="G689" s="12" t="s">
        <v>34</v>
      </c>
      <c r="H689" s="10" t="n">
        <v>1110101</v>
      </c>
      <c r="I689" s="12" t="s">
        <v>35</v>
      </c>
      <c r="J689" s="10" t="n">
        <v>1329595</v>
      </c>
      <c r="L689" s="10" t="n">
        <v>1329595</v>
      </c>
      <c r="M689" s="12" t="s">
        <v>36</v>
      </c>
      <c r="N689" s="12" t="s">
        <v>37</v>
      </c>
      <c r="P689" s="10" t="n">
        <v>104</v>
      </c>
      <c r="Q689" s="12" t="s">
        <v>38</v>
      </c>
      <c r="R689" s="12" t="s">
        <v>43</v>
      </c>
      <c r="S689" s="10" t="n">
        <v>4210314</v>
      </c>
      <c r="T689" s="12" t="s">
        <v>44</v>
      </c>
      <c r="U689" s="13" t="n">
        <v>70</v>
      </c>
      <c r="W689" s="13" t="n">
        <v>70</v>
      </c>
      <c r="X689" s="12" t="s">
        <v>207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63.75" hidden="false" customHeight="true" outlineLevel="0" collapsed="false">
      <c r="A690" s="10" t="n">
        <v>1</v>
      </c>
      <c r="B690" s="11" t="n">
        <v>46191</v>
      </c>
      <c r="C690" s="11" t="n">
        <v>46191</v>
      </c>
      <c r="D690" s="10" t="n">
        <v>0</v>
      </c>
      <c r="E690" s="12" t="s">
        <v>33</v>
      </c>
      <c r="F690" s="10" t="n">
        <v>17</v>
      </c>
      <c r="G690" s="12" t="s">
        <v>34</v>
      </c>
      <c r="H690" s="10" t="n">
        <v>1110101</v>
      </c>
      <c r="I690" s="12" t="s">
        <v>35</v>
      </c>
      <c r="J690" s="10" t="n">
        <v>1329598</v>
      </c>
      <c r="L690" s="10" t="n">
        <v>1329598</v>
      </c>
      <c r="M690" s="12" t="s">
        <v>36</v>
      </c>
      <c r="N690" s="12" t="s">
        <v>37</v>
      </c>
      <c r="P690" s="10" t="n">
        <v>104</v>
      </c>
      <c r="Q690" s="12" t="s">
        <v>38</v>
      </c>
      <c r="R690" s="12" t="s">
        <v>43</v>
      </c>
      <c r="S690" s="10" t="n">
        <v>4210314</v>
      </c>
      <c r="T690" s="12" t="s">
        <v>44</v>
      </c>
      <c r="U690" s="13" t="n">
        <v>80</v>
      </c>
      <c r="W690" s="13" t="n">
        <v>80</v>
      </c>
      <c r="X690" s="12" t="s">
        <v>402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27.75" hidden="false" customHeight="true" outlineLevel="0" collapsed="false">
      <c r="A691" s="10" t="n">
        <v>1</v>
      </c>
      <c r="B691" s="11" t="n">
        <v>46191</v>
      </c>
      <c r="C691" s="11" t="n">
        <v>46191</v>
      </c>
      <c r="D691" s="10" t="n">
        <v>0</v>
      </c>
      <c r="E691" s="12" t="s">
        <v>33</v>
      </c>
      <c r="F691" s="10" t="n">
        <v>17</v>
      </c>
      <c r="G691" s="12" t="s">
        <v>34</v>
      </c>
      <c r="H691" s="10" t="n">
        <v>1110101</v>
      </c>
      <c r="I691" s="12" t="s">
        <v>35</v>
      </c>
      <c r="J691" s="10" t="n">
        <v>1477742</v>
      </c>
      <c r="L691" s="10" t="n">
        <v>1477742</v>
      </c>
      <c r="M691" s="12" t="s">
        <v>36</v>
      </c>
      <c r="N691" s="12" t="s">
        <v>37</v>
      </c>
      <c r="P691" s="10" t="n">
        <v>104</v>
      </c>
      <c r="Q691" s="12" t="s">
        <v>38</v>
      </c>
      <c r="R691" s="12" t="s">
        <v>149</v>
      </c>
      <c r="S691" s="10" t="n">
        <v>1120601</v>
      </c>
      <c r="T691" s="12" t="s">
        <v>150</v>
      </c>
      <c r="U691" s="13" t="n">
        <v>180</v>
      </c>
      <c r="W691" s="13" t="n">
        <v>180</v>
      </c>
      <c r="X691" s="12" t="s">
        <v>764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BRIGADEIRO CASEIRO</v>
      </c>
      <c r="AC691" s="1" t="n">
        <v>413</v>
      </c>
    </row>
    <row r="692" customFormat="false" ht="36.75" hidden="false" customHeight="true" outlineLevel="0" collapsed="false">
      <c r="A692" s="10" t="n">
        <v>1</v>
      </c>
      <c r="B692" s="11" t="n">
        <v>46191</v>
      </c>
      <c r="C692" s="11" t="n">
        <v>46191</v>
      </c>
      <c r="D692" s="10" t="n">
        <v>513</v>
      </c>
      <c r="E692" s="12" t="s">
        <v>683</v>
      </c>
      <c r="F692" s="10" t="n">
        <v>24</v>
      </c>
      <c r="G692" s="12" t="s">
        <v>57</v>
      </c>
      <c r="H692" s="10" t="n">
        <v>2110405</v>
      </c>
      <c r="I692" s="12" t="s">
        <v>106</v>
      </c>
      <c r="J692" s="10" t="n">
        <v>1464535</v>
      </c>
      <c r="L692" s="10" t="n">
        <v>602070</v>
      </c>
      <c r="M692" s="12" t="s">
        <v>36</v>
      </c>
      <c r="N692" s="12" t="s">
        <v>66</v>
      </c>
      <c r="P692" s="10" t="n">
        <v>102</v>
      </c>
      <c r="Q692" s="12" t="s">
        <v>125</v>
      </c>
      <c r="R692" s="12" t="s">
        <v>39</v>
      </c>
      <c r="S692" s="10" t="n">
        <v>4210206</v>
      </c>
      <c r="T692" s="12" t="s">
        <v>264</v>
      </c>
      <c r="U692" s="13" t="n">
        <v>27.93</v>
      </c>
      <c r="W692" s="13" t="n">
        <v>0</v>
      </c>
      <c r="X692" s="12" t="s">
        <v>765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46148</v>
      </c>
      <c r="C693" s="11" t="n">
        <v>46191</v>
      </c>
      <c r="D693" s="10" t="n">
        <v>607</v>
      </c>
      <c r="E693" s="12" t="s">
        <v>214</v>
      </c>
      <c r="F693" s="10" t="n">
        <v>24</v>
      </c>
      <c r="G693" s="12" t="s">
        <v>57</v>
      </c>
      <c r="H693" s="10" t="n">
        <v>2110101</v>
      </c>
      <c r="I693" s="12" t="s">
        <v>58</v>
      </c>
      <c r="J693" s="10" t="n">
        <v>1057743</v>
      </c>
      <c r="L693" s="10" t="n">
        <v>10336</v>
      </c>
      <c r="M693" s="12" t="s">
        <v>153</v>
      </c>
      <c r="N693" s="12" t="s">
        <v>60</v>
      </c>
      <c r="P693" s="10" t="n">
        <v>103</v>
      </c>
      <c r="Q693" s="12" t="s">
        <v>61</v>
      </c>
      <c r="R693" s="12" t="s">
        <v>62</v>
      </c>
      <c r="S693" s="10" t="n">
        <v>1130101</v>
      </c>
      <c r="T693" s="12" t="s">
        <v>63</v>
      </c>
      <c r="U693" s="13" t="n">
        <v>250.35</v>
      </c>
      <c r="W693" s="13" t="n">
        <v>0</v>
      </c>
      <c r="X693" s="12" t="s">
        <v>766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nao encontrado</v>
      </c>
      <c r="AC693" s="1" t="n">
        <v>10336</v>
      </c>
    </row>
    <row r="694" customFormat="false" ht="45.75" hidden="false" customHeight="true" outlineLevel="0" collapsed="false">
      <c r="A694" s="10" t="n">
        <v>1</v>
      </c>
      <c r="B694" s="11" t="n">
        <v>46154</v>
      </c>
      <c r="C694" s="11" t="n">
        <v>46191</v>
      </c>
      <c r="D694" s="10" t="n">
        <v>10011</v>
      </c>
      <c r="E694" s="12" t="s">
        <v>221</v>
      </c>
      <c r="F694" s="10" t="n">
        <v>24</v>
      </c>
      <c r="G694" s="12" t="s">
        <v>57</v>
      </c>
      <c r="H694" s="10" t="n">
        <v>2110101</v>
      </c>
      <c r="I694" s="12" t="s">
        <v>58</v>
      </c>
      <c r="J694" s="10" t="n">
        <v>1089077</v>
      </c>
      <c r="L694" s="10" t="n">
        <v>33621</v>
      </c>
      <c r="M694" s="12" t="s">
        <v>153</v>
      </c>
      <c r="N694" s="12" t="s">
        <v>60</v>
      </c>
      <c r="P694" s="10" t="n">
        <v>103</v>
      </c>
      <c r="Q694" s="12" t="s">
        <v>61</v>
      </c>
      <c r="R694" s="12" t="s">
        <v>62</v>
      </c>
      <c r="S694" s="10" t="n">
        <v>1130101</v>
      </c>
      <c r="T694" s="12" t="s">
        <v>63</v>
      </c>
      <c r="U694" s="13" t="n">
        <v>2792.58</v>
      </c>
      <c r="W694" s="13" t="n">
        <v>0</v>
      </c>
      <c r="X694" s="12" t="s">
        <v>767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nao encontrado</v>
      </c>
      <c r="AC694" s="1" t="n">
        <v>33621</v>
      </c>
    </row>
    <row r="695" customFormat="false" ht="45.75" hidden="false" customHeight="true" outlineLevel="0" collapsed="false">
      <c r="A695" s="10" t="n">
        <v>1</v>
      </c>
      <c r="B695" s="11" t="n">
        <v>46158</v>
      </c>
      <c r="C695" s="11" t="n">
        <v>46191</v>
      </c>
      <c r="D695" s="10" t="n">
        <v>1624</v>
      </c>
      <c r="E695" s="12" t="s">
        <v>282</v>
      </c>
      <c r="F695" s="10" t="n">
        <v>24</v>
      </c>
      <c r="G695" s="12" t="s">
        <v>57</v>
      </c>
      <c r="H695" s="10" t="n">
        <v>2110101</v>
      </c>
      <c r="I695" s="12" t="s">
        <v>58</v>
      </c>
      <c r="J695" s="10" t="n">
        <v>1107368</v>
      </c>
      <c r="L695" s="10" t="n">
        <v>653787</v>
      </c>
      <c r="M695" s="12" t="s">
        <v>153</v>
      </c>
      <c r="N695" s="12" t="s">
        <v>60</v>
      </c>
      <c r="P695" s="10" t="n">
        <v>103</v>
      </c>
      <c r="Q695" s="12" t="s">
        <v>61</v>
      </c>
      <c r="R695" s="12" t="s">
        <v>62</v>
      </c>
      <c r="S695" s="10" t="n">
        <v>1130101</v>
      </c>
      <c r="T695" s="12" t="s">
        <v>63</v>
      </c>
      <c r="U695" s="13" t="n">
        <v>2249.86</v>
      </c>
      <c r="W695" s="13" t="n">
        <v>0</v>
      </c>
      <c r="X695" s="12" t="s">
        <v>768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nao encontrado</v>
      </c>
      <c r="AC695" s="1" t="n">
        <v>653787</v>
      </c>
    </row>
    <row r="696" customFormat="false" ht="36.75" hidden="false" customHeight="true" outlineLevel="0" collapsed="false">
      <c r="A696" s="10" t="n">
        <v>1</v>
      </c>
      <c r="B696" s="11" t="n">
        <v>46163</v>
      </c>
      <c r="C696" s="11" t="n">
        <v>46191</v>
      </c>
      <c r="D696" s="10" t="n">
        <v>1608</v>
      </c>
      <c r="E696" s="12" t="s">
        <v>75</v>
      </c>
      <c r="F696" s="10" t="n">
        <v>24</v>
      </c>
      <c r="G696" s="12" t="s">
        <v>57</v>
      </c>
      <c r="H696" s="10" t="n">
        <v>2110101</v>
      </c>
      <c r="I696" s="12" t="s">
        <v>58</v>
      </c>
      <c r="J696" s="10" t="n">
        <v>1131052</v>
      </c>
      <c r="L696" s="10" t="n">
        <v>1658555</v>
      </c>
      <c r="M696" s="12" t="s">
        <v>36</v>
      </c>
      <c r="N696" s="12" t="s">
        <v>60</v>
      </c>
      <c r="P696" s="10" t="n">
        <v>103</v>
      </c>
      <c r="Q696" s="12" t="s">
        <v>61</v>
      </c>
      <c r="R696" s="12" t="s">
        <v>62</v>
      </c>
      <c r="S696" s="10" t="n">
        <v>1130101</v>
      </c>
      <c r="T696" s="12" t="s">
        <v>63</v>
      </c>
      <c r="U696" s="13" t="n">
        <v>1405.43</v>
      </c>
      <c r="W696" s="13" t="n">
        <v>0</v>
      </c>
      <c r="X696" s="12" t="s">
        <v>769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nao encontrado</v>
      </c>
      <c r="AC696" s="1" t="n">
        <v>1658555</v>
      </c>
    </row>
    <row r="697" customFormat="false" ht="36.75" hidden="false" customHeight="true" outlineLevel="0" collapsed="false">
      <c r="A697" s="10" t="n">
        <v>1</v>
      </c>
      <c r="B697" s="11" t="n">
        <v>46168</v>
      </c>
      <c r="C697" s="11" t="n">
        <v>46191</v>
      </c>
      <c r="D697" s="10" t="n">
        <v>10020</v>
      </c>
      <c r="E697" s="12" t="s">
        <v>298</v>
      </c>
      <c r="F697" s="10" t="n">
        <v>24</v>
      </c>
      <c r="G697" s="12" t="s">
        <v>57</v>
      </c>
      <c r="H697" s="10" t="n">
        <v>2110101</v>
      </c>
      <c r="I697" s="12" t="s">
        <v>58</v>
      </c>
      <c r="J697" s="10" t="n">
        <v>1156884</v>
      </c>
      <c r="L697" s="10" t="n">
        <v>573</v>
      </c>
      <c r="M697" s="12" t="s">
        <v>460</v>
      </c>
      <c r="N697" s="12" t="s">
        <v>60</v>
      </c>
      <c r="P697" s="10" t="n">
        <v>103</v>
      </c>
      <c r="Q697" s="12" t="s">
        <v>61</v>
      </c>
      <c r="R697" s="12" t="s">
        <v>62</v>
      </c>
      <c r="S697" s="10" t="n">
        <v>1130101</v>
      </c>
      <c r="T697" s="12" t="s">
        <v>63</v>
      </c>
      <c r="U697" s="13" t="n">
        <v>503.26</v>
      </c>
      <c r="W697" s="13" t="n">
        <v>0</v>
      </c>
      <c r="X697" s="12" t="s">
        <v>770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nao encontrado</v>
      </c>
      <c r="AC697" s="1" t="n">
        <v>573</v>
      </c>
    </row>
    <row r="698" customFormat="false" ht="36.75" hidden="false" customHeight="true" outlineLevel="0" collapsed="false">
      <c r="A698" s="10" t="n">
        <v>1</v>
      </c>
      <c r="B698" s="11" t="n">
        <v>46168</v>
      </c>
      <c r="C698" s="11" t="n">
        <v>46191</v>
      </c>
      <c r="D698" s="10" t="n">
        <v>1616</v>
      </c>
      <c r="E698" s="12" t="s">
        <v>590</v>
      </c>
      <c r="F698" s="10" t="n">
        <v>24</v>
      </c>
      <c r="G698" s="12" t="s">
        <v>57</v>
      </c>
      <c r="H698" s="10" t="n">
        <v>2110101</v>
      </c>
      <c r="I698" s="12" t="s">
        <v>58</v>
      </c>
      <c r="J698" s="10" t="n">
        <v>1157756</v>
      </c>
      <c r="L698" s="10" t="n">
        <v>642821</v>
      </c>
      <c r="M698" s="12" t="s">
        <v>59</v>
      </c>
      <c r="N698" s="12" t="s">
        <v>60</v>
      </c>
      <c r="P698" s="10" t="n">
        <v>103</v>
      </c>
      <c r="Q698" s="12" t="s">
        <v>61</v>
      </c>
      <c r="R698" s="12" t="s">
        <v>62</v>
      </c>
      <c r="S698" s="10" t="n">
        <v>1130101</v>
      </c>
      <c r="T698" s="12" t="s">
        <v>63</v>
      </c>
      <c r="U698" s="13" t="n">
        <v>1890.87</v>
      </c>
      <c r="W698" s="13" t="n">
        <v>0</v>
      </c>
      <c r="X698" s="12" t="s">
        <v>771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nao encontrado</v>
      </c>
      <c r="AC698" s="1" t="n">
        <v>642821</v>
      </c>
    </row>
    <row r="699" customFormat="false" ht="36.75" hidden="false" customHeight="true" outlineLevel="0" collapsed="false">
      <c r="A699" s="10" t="n">
        <v>1</v>
      </c>
      <c r="B699" s="11" t="n">
        <v>46170</v>
      </c>
      <c r="C699" s="11" t="n">
        <v>46191</v>
      </c>
      <c r="D699" s="10" t="n">
        <v>1740</v>
      </c>
      <c r="E699" s="12" t="s">
        <v>296</v>
      </c>
      <c r="F699" s="10" t="n">
        <v>24</v>
      </c>
      <c r="G699" s="12" t="s">
        <v>57</v>
      </c>
      <c r="H699" s="10" t="n">
        <v>2110101</v>
      </c>
      <c r="I699" s="12" t="s">
        <v>58</v>
      </c>
      <c r="J699" s="10" t="n">
        <v>1167981</v>
      </c>
      <c r="L699" s="10" t="n">
        <v>1231083</v>
      </c>
      <c r="M699" s="12" t="s">
        <v>36</v>
      </c>
      <c r="N699" s="12" t="s">
        <v>60</v>
      </c>
      <c r="P699" s="10" t="n">
        <v>103</v>
      </c>
      <c r="Q699" s="12" t="s">
        <v>61</v>
      </c>
      <c r="R699" s="12" t="s">
        <v>62</v>
      </c>
      <c r="S699" s="10" t="n">
        <v>1130101</v>
      </c>
      <c r="T699" s="12" t="s">
        <v>63</v>
      </c>
      <c r="U699" s="13" t="n">
        <v>853.29</v>
      </c>
      <c r="W699" s="13" t="n">
        <v>0</v>
      </c>
      <c r="X699" s="12" t="s">
        <v>772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nao encontrado</v>
      </c>
      <c r="AC699" s="1" t="n">
        <v>1231083</v>
      </c>
    </row>
    <row r="700" customFormat="false" ht="36.75" hidden="false" customHeight="true" outlineLevel="0" collapsed="false">
      <c r="A700" s="10" t="n">
        <v>1</v>
      </c>
      <c r="B700" s="11" t="n">
        <v>46171</v>
      </c>
      <c r="C700" s="11" t="n">
        <v>46191</v>
      </c>
      <c r="D700" s="10" t="n">
        <v>1611</v>
      </c>
      <c r="E700" s="12" t="s">
        <v>238</v>
      </c>
      <c r="F700" s="10" t="n">
        <v>24</v>
      </c>
      <c r="G700" s="12" t="s">
        <v>57</v>
      </c>
      <c r="H700" s="10" t="n">
        <v>2110101</v>
      </c>
      <c r="I700" s="12" t="s">
        <v>58</v>
      </c>
      <c r="J700" s="10" t="n">
        <v>1171433</v>
      </c>
      <c r="L700" s="10" t="n">
        <v>488192</v>
      </c>
      <c r="M700" s="12" t="s">
        <v>153</v>
      </c>
      <c r="N700" s="12" t="s">
        <v>66</v>
      </c>
      <c r="P700" s="10" t="n">
        <v>103</v>
      </c>
      <c r="Q700" s="12" t="s">
        <v>61</v>
      </c>
      <c r="R700" s="12" t="s">
        <v>62</v>
      </c>
      <c r="S700" s="10" t="n">
        <v>1130101</v>
      </c>
      <c r="T700" s="12" t="s">
        <v>63</v>
      </c>
      <c r="U700" s="13" t="n">
        <v>4056.85</v>
      </c>
      <c r="W700" s="13" t="n">
        <v>0</v>
      </c>
      <c r="X700" s="12" t="s">
        <v>773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46182</v>
      </c>
      <c r="C701" s="11" t="n">
        <v>46191</v>
      </c>
      <c r="D701" s="10" t="n">
        <v>957</v>
      </c>
      <c r="E701" s="12" t="s">
        <v>157</v>
      </c>
      <c r="F701" s="10" t="n">
        <v>24</v>
      </c>
      <c r="G701" s="12" t="s">
        <v>57</v>
      </c>
      <c r="H701" s="10" t="n">
        <v>2110101</v>
      </c>
      <c r="I701" s="12" t="s">
        <v>58</v>
      </c>
      <c r="J701" s="10" t="n">
        <v>1227398</v>
      </c>
      <c r="L701" s="10" t="n">
        <v>20167</v>
      </c>
      <c r="M701" s="12" t="s">
        <v>36</v>
      </c>
      <c r="N701" s="12" t="s">
        <v>60</v>
      </c>
      <c r="P701" s="10" t="n">
        <v>103</v>
      </c>
      <c r="Q701" s="12" t="s">
        <v>61</v>
      </c>
      <c r="R701" s="12" t="s">
        <v>62</v>
      </c>
      <c r="S701" s="10" t="n">
        <v>1130101</v>
      </c>
      <c r="T701" s="12" t="s">
        <v>63</v>
      </c>
      <c r="U701" s="13" t="n">
        <v>4521.75</v>
      </c>
      <c r="W701" s="13" t="n">
        <v>0</v>
      </c>
      <c r="X701" s="12" t="s">
        <v>774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RACAO WHISKAS PEIXE</v>
      </c>
      <c r="AC701" s="1" t="n">
        <v>20167</v>
      </c>
    </row>
    <row r="702" customFormat="false" ht="36.75" hidden="false" customHeight="true" outlineLevel="0" collapsed="false">
      <c r="A702" s="10" t="n">
        <v>1</v>
      </c>
      <c r="B702" s="11" t="n">
        <v>46182</v>
      </c>
      <c r="C702" s="11" t="n">
        <v>46191</v>
      </c>
      <c r="D702" s="10" t="n">
        <v>1705</v>
      </c>
      <c r="E702" s="12" t="s">
        <v>173</v>
      </c>
      <c r="F702" s="10" t="n">
        <v>24</v>
      </c>
      <c r="G702" s="12" t="s">
        <v>57</v>
      </c>
      <c r="H702" s="10" t="n">
        <v>2110101</v>
      </c>
      <c r="I702" s="12" t="s">
        <v>58</v>
      </c>
      <c r="J702" s="10" t="n">
        <v>1227988</v>
      </c>
      <c r="L702" s="10" t="n">
        <v>1863100</v>
      </c>
      <c r="M702" s="12" t="s">
        <v>36</v>
      </c>
      <c r="N702" s="12" t="s">
        <v>60</v>
      </c>
      <c r="P702" s="10" t="n">
        <v>103</v>
      </c>
      <c r="Q702" s="12" t="s">
        <v>61</v>
      </c>
      <c r="R702" s="12" t="s">
        <v>62</v>
      </c>
      <c r="S702" s="10" t="n">
        <v>1130101</v>
      </c>
      <c r="T702" s="12" t="s">
        <v>63</v>
      </c>
      <c r="U702" s="13" t="n">
        <v>4277.67</v>
      </c>
      <c r="W702" s="13" t="n">
        <v>0</v>
      </c>
      <c r="X702" s="12" t="s">
        <v>775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REFRI. FANTA UVA 1,5</v>
      </c>
      <c r="AC702" s="1" t="n">
        <v>1863100</v>
      </c>
    </row>
    <row r="703" customFormat="false" ht="36.75" hidden="false" customHeight="true" outlineLevel="0" collapsed="false">
      <c r="A703" s="10" t="n">
        <v>1</v>
      </c>
      <c r="B703" s="11" t="n">
        <v>46182</v>
      </c>
      <c r="C703" s="11" t="n">
        <v>46191</v>
      </c>
      <c r="D703" s="10" t="n">
        <v>1705</v>
      </c>
      <c r="E703" s="12" t="s">
        <v>173</v>
      </c>
      <c r="F703" s="10" t="n">
        <v>24</v>
      </c>
      <c r="G703" s="12" t="s">
        <v>57</v>
      </c>
      <c r="H703" s="10" t="n">
        <v>2110101</v>
      </c>
      <c r="I703" s="12" t="s">
        <v>58</v>
      </c>
      <c r="J703" s="10" t="n">
        <v>1228090</v>
      </c>
      <c r="L703" s="10" t="n">
        <v>1149037</v>
      </c>
      <c r="M703" s="12" t="s">
        <v>36</v>
      </c>
      <c r="N703" s="12" t="s">
        <v>60</v>
      </c>
      <c r="P703" s="10" t="n">
        <v>103</v>
      </c>
      <c r="Q703" s="12" t="s">
        <v>61</v>
      </c>
      <c r="R703" s="12" t="s">
        <v>62</v>
      </c>
      <c r="S703" s="10" t="n">
        <v>1130101</v>
      </c>
      <c r="T703" s="12" t="s">
        <v>63</v>
      </c>
      <c r="U703" s="13" t="n">
        <v>4071.75</v>
      </c>
      <c r="W703" s="13" t="n">
        <v>0</v>
      </c>
      <c r="X703" s="12" t="s">
        <v>776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KAPO UVA 200ML</v>
      </c>
      <c r="AC703" s="1" t="n">
        <v>1149037</v>
      </c>
    </row>
    <row r="704" customFormat="false" ht="27.75" hidden="false" customHeight="true" outlineLevel="0" collapsed="false">
      <c r="A704" s="10" t="n">
        <v>1</v>
      </c>
      <c r="B704" s="11" t="n">
        <v>46184</v>
      </c>
      <c r="C704" s="11" t="n">
        <v>46191</v>
      </c>
      <c r="D704" s="10" t="n">
        <v>1601</v>
      </c>
      <c r="E704" s="12" t="s">
        <v>227</v>
      </c>
      <c r="F704" s="10" t="n">
        <v>24</v>
      </c>
      <c r="G704" s="12" t="s">
        <v>57</v>
      </c>
      <c r="H704" s="10" t="n">
        <v>2110101</v>
      </c>
      <c r="I704" s="12" t="s">
        <v>58</v>
      </c>
      <c r="J704" s="10" t="n">
        <v>1236408</v>
      </c>
      <c r="L704" s="10" t="n">
        <v>843140</v>
      </c>
      <c r="M704" s="12" t="s">
        <v>36</v>
      </c>
      <c r="N704" s="12" t="s">
        <v>60</v>
      </c>
      <c r="P704" s="10" t="n">
        <v>103</v>
      </c>
      <c r="Q704" s="12" t="s">
        <v>61</v>
      </c>
      <c r="R704" s="12" t="s">
        <v>62</v>
      </c>
      <c r="S704" s="10" t="n">
        <v>1130101</v>
      </c>
      <c r="T704" s="12" t="s">
        <v>63</v>
      </c>
      <c r="U704" s="13" t="n">
        <v>220.27</v>
      </c>
      <c r="W704" s="13" t="n">
        <v>0</v>
      </c>
      <c r="X704" s="12" t="s">
        <v>777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36.75" hidden="false" customHeight="true" outlineLevel="0" collapsed="false">
      <c r="A705" s="10" t="n">
        <v>1</v>
      </c>
      <c r="B705" s="11" t="n">
        <v>46186</v>
      </c>
      <c r="C705" s="11" t="n">
        <v>46191</v>
      </c>
      <c r="D705" s="10" t="n">
        <v>1614</v>
      </c>
      <c r="E705" s="12" t="s">
        <v>89</v>
      </c>
      <c r="F705" s="10" t="n">
        <v>24</v>
      </c>
      <c r="G705" s="12" t="s">
        <v>57</v>
      </c>
      <c r="H705" s="10" t="n">
        <v>2110101</v>
      </c>
      <c r="I705" s="12" t="s">
        <v>58</v>
      </c>
      <c r="J705" s="10" t="n">
        <v>1243964</v>
      </c>
      <c r="L705" s="10" t="n">
        <v>11250</v>
      </c>
      <c r="M705" s="12" t="s">
        <v>59</v>
      </c>
      <c r="N705" s="12" t="s">
        <v>60</v>
      </c>
      <c r="P705" s="10" t="n">
        <v>103</v>
      </c>
      <c r="Q705" s="12" t="s">
        <v>61</v>
      </c>
      <c r="R705" s="12" t="s">
        <v>62</v>
      </c>
      <c r="S705" s="10" t="n">
        <v>1130101</v>
      </c>
      <c r="T705" s="12" t="s">
        <v>63</v>
      </c>
      <c r="U705" s="13" t="n">
        <v>566.19</v>
      </c>
      <c r="W705" s="13" t="n">
        <v>0</v>
      </c>
      <c r="X705" s="12" t="s">
        <v>778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SORVETE KARU BRIGADE</v>
      </c>
      <c r="AC705" s="1" t="n">
        <v>11250</v>
      </c>
    </row>
    <row r="706" customFormat="false" ht="45.75" hidden="false" customHeight="true" outlineLevel="0" collapsed="false">
      <c r="A706" s="10" t="n">
        <v>1</v>
      </c>
      <c r="B706" s="11" t="n">
        <v>46186</v>
      </c>
      <c r="C706" s="11" t="n">
        <v>46191</v>
      </c>
      <c r="D706" s="10" t="n">
        <v>33</v>
      </c>
      <c r="E706" s="12" t="s">
        <v>93</v>
      </c>
      <c r="F706" s="10" t="n">
        <v>34</v>
      </c>
      <c r="G706" s="12" t="s">
        <v>94</v>
      </c>
      <c r="H706" s="10" t="n">
        <v>2110101</v>
      </c>
      <c r="I706" s="12" t="s">
        <v>58</v>
      </c>
      <c r="J706" s="10" t="n">
        <v>1244611</v>
      </c>
      <c r="L706" s="10" t="n">
        <v>5115</v>
      </c>
      <c r="M706" s="12" t="s">
        <v>36</v>
      </c>
      <c r="N706" s="12" t="s">
        <v>60</v>
      </c>
      <c r="P706" s="10" t="n">
        <v>104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1100</v>
      </c>
      <c r="W706" s="13" t="n">
        <v>0</v>
      </c>
      <c r="X706" s="12" t="s">
        <v>779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46191</v>
      </c>
      <c r="D707" s="10" t="n">
        <v>1899</v>
      </c>
      <c r="E707" s="12" t="s">
        <v>97</v>
      </c>
      <c r="F707" s="10" t="n">
        <v>24</v>
      </c>
      <c r="G707" s="12" t="s">
        <v>57</v>
      </c>
      <c r="H707" s="10" t="n">
        <v>2110101</v>
      </c>
      <c r="I707" s="12" t="s">
        <v>58</v>
      </c>
      <c r="J707" s="10" t="n">
        <v>1254937</v>
      </c>
      <c r="L707" s="10" t="n">
        <v>663</v>
      </c>
      <c r="M707" s="12" t="s">
        <v>36</v>
      </c>
      <c r="N707" s="12" t="s">
        <v>60</v>
      </c>
      <c r="P707" s="10" t="n">
        <v>103</v>
      </c>
      <c r="Q707" s="12" t="s">
        <v>61</v>
      </c>
      <c r="R707" s="12" t="s">
        <v>62</v>
      </c>
      <c r="S707" s="10" t="n">
        <v>1130101</v>
      </c>
      <c r="T707" s="12" t="s">
        <v>63</v>
      </c>
      <c r="U707" s="13" t="n">
        <v>851.65</v>
      </c>
      <c r="W707" s="13" t="n">
        <v>0</v>
      </c>
      <c r="X707" s="12" t="s">
        <v>780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PAO FORMA REAL MADRI</v>
      </c>
      <c r="AC707" s="1" t="n">
        <v>663</v>
      </c>
    </row>
    <row r="708" customFormat="false" ht="36.75" hidden="false" customHeight="true" outlineLevel="0" collapsed="false">
      <c r="A708" s="10" t="n">
        <v>1</v>
      </c>
      <c r="B708" s="11" t="n">
        <v>46188</v>
      </c>
      <c r="C708" s="11" t="n">
        <v>46191</v>
      </c>
      <c r="D708" s="10" t="n">
        <v>1621</v>
      </c>
      <c r="E708" s="12" t="s">
        <v>351</v>
      </c>
      <c r="F708" s="10" t="n">
        <v>24</v>
      </c>
      <c r="G708" s="12" t="s">
        <v>57</v>
      </c>
      <c r="H708" s="10" t="n">
        <v>2110101</v>
      </c>
      <c r="I708" s="12" t="s">
        <v>58</v>
      </c>
      <c r="J708" s="10" t="n">
        <v>1255298</v>
      </c>
      <c r="L708" s="10" t="n">
        <v>852034</v>
      </c>
      <c r="M708" s="12" t="s">
        <v>36</v>
      </c>
      <c r="N708" s="12" t="s">
        <v>60</v>
      </c>
      <c r="P708" s="10" t="n">
        <v>103</v>
      </c>
      <c r="Q708" s="12" t="s">
        <v>61</v>
      </c>
      <c r="R708" s="12" t="s">
        <v>126</v>
      </c>
      <c r="S708" s="10" t="n">
        <v>4210501</v>
      </c>
      <c r="T708" s="12" t="s">
        <v>781</v>
      </c>
      <c r="U708" s="13" t="n">
        <v>4129.32</v>
      </c>
      <c r="W708" s="13" t="n">
        <v>0</v>
      </c>
      <c r="X708" s="12" t="s">
        <v>782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RED BULL 250ML</v>
      </c>
      <c r="AC708" s="1" t="n">
        <v>852034</v>
      </c>
    </row>
    <row r="709" customFormat="false" ht="45.75" hidden="false" customHeight="true" outlineLevel="0" collapsed="false">
      <c r="A709" s="10" t="n">
        <v>1</v>
      </c>
      <c r="B709" s="11" t="n">
        <v>46188</v>
      </c>
      <c r="C709" s="11" t="n">
        <v>46191</v>
      </c>
      <c r="D709" s="10" t="n">
        <v>1024</v>
      </c>
      <c r="E709" s="12" t="s">
        <v>783</v>
      </c>
      <c r="F709" s="10" t="n">
        <v>24</v>
      </c>
      <c r="G709" s="12" t="s">
        <v>57</v>
      </c>
      <c r="H709" s="10" t="n">
        <v>2110101</v>
      </c>
      <c r="I709" s="12" t="s">
        <v>58</v>
      </c>
      <c r="J709" s="10" t="n">
        <v>1256431</v>
      </c>
      <c r="L709" s="10" t="n">
        <v>581434</v>
      </c>
      <c r="M709" s="12" t="s">
        <v>36</v>
      </c>
      <c r="N709" s="12" t="s">
        <v>60</v>
      </c>
      <c r="P709" s="10" t="n">
        <v>103</v>
      </c>
      <c r="Q709" s="12" t="s">
        <v>61</v>
      </c>
      <c r="R709" s="12" t="s">
        <v>62</v>
      </c>
      <c r="S709" s="10" t="n">
        <v>1130101</v>
      </c>
      <c r="T709" s="12" t="s">
        <v>63</v>
      </c>
      <c r="U709" s="13" t="n">
        <v>829</v>
      </c>
      <c r="W709" s="13" t="n">
        <v>0</v>
      </c>
      <c r="X709" s="12" t="s">
        <v>784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CLASSICO 2L PET</v>
      </c>
      <c r="AC709" s="1" t="n">
        <v>581434</v>
      </c>
    </row>
    <row r="710" customFormat="false" ht="36.75" hidden="false" customHeight="true" outlineLevel="0" collapsed="false">
      <c r="A710" s="10" t="n">
        <v>1</v>
      </c>
      <c r="B710" s="11" t="n">
        <v>46188</v>
      </c>
      <c r="C710" s="11" t="n">
        <v>46191</v>
      </c>
      <c r="D710" s="10" t="n">
        <v>581</v>
      </c>
      <c r="E710" s="12" t="s">
        <v>316</v>
      </c>
      <c r="F710" s="10" t="n">
        <v>24</v>
      </c>
      <c r="G710" s="12" t="s">
        <v>57</v>
      </c>
      <c r="H710" s="10" t="n">
        <v>2110101</v>
      </c>
      <c r="I710" s="12" t="s">
        <v>58</v>
      </c>
      <c r="J710" s="10" t="n">
        <v>1256636</v>
      </c>
      <c r="L710" s="10" t="n">
        <v>30919</v>
      </c>
      <c r="M710" s="12" t="s">
        <v>36</v>
      </c>
      <c r="N710" s="12" t="s">
        <v>60</v>
      </c>
      <c r="P710" s="10" t="n">
        <v>103</v>
      </c>
      <c r="Q710" s="12" t="s">
        <v>61</v>
      </c>
      <c r="R710" s="12" t="s">
        <v>62</v>
      </c>
      <c r="S710" s="10" t="n">
        <v>1130101</v>
      </c>
      <c r="T710" s="12" t="s">
        <v>63</v>
      </c>
      <c r="U710" s="13" t="n">
        <v>493.5</v>
      </c>
      <c r="W710" s="13" t="n">
        <v>0</v>
      </c>
      <c r="X710" s="12" t="s">
        <v>785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GOMA DE MANDIOCA AMA</v>
      </c>
      <c r="AC710" s="1" t="n">
        <v>30919</v>
      </c>
    </row>
    <row r="711" customFormat="false" ht="45.75" hidden="false" customHeight="true" outlineLevel="0" collapsed="false">
      <c r="A711" s="10" t="n">
        <v>1</v>
      </c>
      <c r="B711" s="11" t="n">
        <v>46188</v>
      </c>
      <c r="C711" s="11" t="n">
        <v>46191</v>
      </c>
      <c r="D711" s="10" t="n">
        <v>754</v>
      </c>
      <c r="E711" s="12" t="s">
        <v>182</v>
      </c>
      <c r="F711" s="10" t="n">
        <v>24</v>
      </c>
      <c r="G711" s="12" t="s">
        <v>57</v>
      </c>
      <c r="H711" s="10" t="n">
        <v>2110101</v>
      </c>
      <c r="I711" s="12" t="s">
        <v>58</v>
      </c>
      <c r="J711" s="10" t="n">
        <v>1256963</v>
      </c>
      <c r="L711" s="10" t="n">
        <v>31049</v>
      </c>
      <c r="M711" s="12" t="s">
        <v>36</v>
      </c>
      <c r="N711" s="12" t="s">
        <v>60</v>
      </c>
      <c r="P711" s="10" t="n">
        <v>103</v>
      </c>
      <c r="Q711" s="12" t="s">
        <v>61</v>
      </c>
      <c r="R711" s="12" t="s">
        <v>62</v>
      </c>
      <c r="S711" s="10" t="n">
        <v>1130101</v>
      </c>
      <c r="T711" s="12" t="s">
        <v>63</v>
      </c>
      <c r="U711" s="13" t="n">
        <v>3542.5</v>
      </c>
      <c r="W711" s="13" t="n">
        <v>0</v>
      </c>
      <c r="X711" s="12" t="s">
        <v>786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46189</v>
      </c>
      <c r="C712" s="11" t="n">
        <v>46191</v>
      </c>
      <c r="D712" s="10" t="n">
        <v>642</v>
      </c>
      <c r="E712" s="12" t="s">
        <v>186</v>
      </c>
      <c r="F712" s="10" t="n">
        <v>24</v>
      </c>
      <c r="G712" s="12" t="s">
        <v>57</v>
      </c>
      <c r="H712" s="10" t="n">
        <v>2110101</v>
      </c>
      <c r="I712" s="12" t="s">
        <v>58</v>
      </c>
      <c r="J712" s="10" t="n">
        <v>1261737</v>
      </c>
      <c r="L712" s="10" t="n">
        <v>500</v>
      </c>
      <c r="M712" s="12" t="s">
        <v>36</v>
      </c>
      <c r="N712" s="12" t="s">
        <v>60</v>
      </c>
      <c r="P712" s="10" t="n">
        <v>103</v>
      </c>
      <c r="Q712" s="12" t="s">
        <v>61</v>
      </c>
      <c r="R712" s="12" t="s">
        <v>62</v>
      </c>
      <c r="S712" s="10" t="n">
        <v>1130101</v>
      </c>
      <c r="T712" s="12" t="s">
        <v>63</v>
      </c>
      <c r="U712" s="13" t="n">
        <v>540</v>
      </c>
      <c r="W712" s="13" t="n">
        <v>0</v>
      </c>
      <c r="X712" s="12" t="s">
        <v>787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BOLO BLOOM 600G</v>
      </c>
      <c r="AC712" s="1" t="n">
        <v>500</v>
      </c>
    </row>
    <row r="713" customFormat="false" ht="54.75" hidden="false" customHeight="true" outlineLevel="0" collapsed="false">
      <c r="A713" s="10" t="n">
        <v>1</v>
      </c>
      <c r="B713" s="11" t="n">
        <v>46190</v>
      </c>
      <c r="C713" s="11" t="n">
        <v>46191</v>
      </c>
      <c r="D713" s="10" t="n">
        <v>1899</v>
      </c>
      <c r="E713" s="12" t="s">
        <v>97</v>
      </c>
      <c r="F713" s="10" t="n">
        <v>24</v>
      </c>
      <c r="G713" s="12" t="s">
        <v>57</v>
      </c>
      <c r="H713" s="10" t="n">
        <v>2110101</v>
      </c>
      <c r="I713" s="12" t="s">
        <v>58</v>
      </c>
      <c r="J713" s="10" t="n">
        <v>1266173</v>
      </c>
      <c r="L713" s="10" t="n">
        <v>661</v>
      </c>
      <c r="M713" s="12" t="s">
        <v>36</v>
      </c>
      <c r="N713" s="12" t="s">
        <v>60</v>
      </c>
      <c r="P713" s="10" t="n">
        <v>103</v>
      </c>
      <c r="Q713" s="12" t="s">
        <v>61</v>
      </c>
      <c r="R713" s="12" t="s">
        <v>62</v>
      </c>
      <c r="S713" s="10" t="n">
        <v>1130101</v>
      </c>
      <c r="T713" s="12" t="s">
        <v>63</v>
      </c>
      <c r="U713" s="13" t="n">
        <v>750</v>
      </c>
      <c r="W713" s="13" t="n">
        <v>0</v>
      </c>
      <c r="X713" s="12" t="s">
        <v>788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PAO CASEIRO AMANT</v>
      </c>
      <c r="AC713" s="1" t="n">
        <v>661</v>
      </c>
    </row>
    <row r="714" customFormat="false" ht="45.75" hidden="false" customHeight="true" outlineLevel="0" collapsed="false">
      <c r="A714" s="10" t="n">
        <v>1</v>
      </c>
      <c r="B714" s="11" t="n">
        <v>46191</v>
      </c>
      <c r="C714" s="11" t="n">
        <v>46191</v>
      </c>
      <c r="D714" s="10" t="n">
        <v>514</v>
      </c>
      <c r="E714" s="12" t="s">
        <v>731</v>
      </c>
      <c r="F714" s="10" t="n">
        <v>34</v>
      </c>
      <c r="G714" s="12" t="s">
        <v>94</v>
      </c>
      <c r="H714" s="10" t="n">
        <v>2110405</v>
      </c>
      <c r="I714" s="12" t="s">
        <v>106</v>
      </c>
      <c r="J714" s="10" t="n">
        <v>1309516</v>
      </c>
      <c r="L714" s="10" t="n">
        <v>541968</v>
      </c>
      <c r="M714" s="12" t="s">
        <v>36</v>
      </c>
      <c r="N714" s="12" t="s">
        <v>66</v>
      </c>
      <c r="P714" s="10" t="n">
        <v>101</v>
      </c>
      <c r="Q714" s="12" t="s">
        <v>107</v>
      </c>
      <c r="R714" s="12" t="s">
        <v>190</v>
      </c>
      <c r="S714" s="10" t="n">
        <v>2110901</v>
      </c>
      <c r="T714" s="12" t="s">
        <v>191</v>
      </c>
      <c r="U714" s="13" t="n">
        <v>3370.37</v>
      </c>
      <c r="W714" s="13" t="n">
        <v>0</v>
      </c>
      <c r="X714" s="12" t="s">
        <v>789</v>
      </c>
      <c r="Z714" s="1" t="str">
        <f aca="false">IF($T714="","",IFERROR(INDEX('Resumo Grupos'!$AC$3:$AC$200,MATCH($T714,'Resumo Grupos'!$AB$3:$AB$200,0)),"n/d"))</f>
        <v>Empréstimo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46192</v>
      </c>
      <c r="C715" s="11" t="n">
        <v>46192</v>
      </c>
      <c r="D715" s="10" t="n">
        <v>0</v>
      </c>
      <c r="E715" s="12" t="s">
        <v>33</v>
      </c>
      <c r="F715" s="10" t="n">
        <v>17</v>
      </c>
      <c r="G715" s="12" t="s">
        <v>34</v>
      </c>
      <c r="H715" s="10" t="n">
        <v>1110101</v>
      </c>
      <c r="I715" s="12" t="s">
        <v>35</v>
      </c>
      <c r="J715" s="10" t="n">
        <v>1309419</v>
      </c>
      <c r="L715" s="10" t="n">
        <v>1309419</v>
      </c>
      <c r="M715" s="12" t="s">
        <v>36</v>
      </c>
      <c r="N715" s="12" t="s">
        <v>37</v>
      </c>
      <c r="P715" s="10" t="n">
        <v>104</v>
      </c>
      <c r="Q715" s="12" t="s">
        <v>38</v>
      </c>
      <c r="R715" s="12" t="s">
        <v>149</v>
      </c>
      <c r="S715" s="10" t="n">
        <v>1120601</v>
      </c>
      <c r="T715" s="12" t="s">
        <v>150</v>
      </c>
      <c r="U715" s="13" t="n">
        <v>640</v>
      </c>
      <c r="W715" s="13" t="n">
        <v>640</v>
      </c>
      <c r="X715" s="12" t="s">
        <v>790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BOLO MIYAZAKI GRANDE</v>
      </c>
      <c r="AC715" s="1" t="n">
        <v>8</v>
      </c>
    </row>
    <row r="716" customFormat="false" ht="36.75" hidden="false" customHeight="true" outlineLevel="0" collapsed="false">
      <c r="A716" s="10" t="n">
        <v>1</v>
      </c>
      <c r="B716" s="11" t="n">
        <v>46192</v>
      </c>
      <c r="C716" s="11" t="n">
        <v>46192</v>
      </c>
      <c r="D716" s="10" t="n">
        <v>0</v>
      </c>
      <c r="E716" s="12" t="s">
        <v>33</v>
      </c>
      <c r="F716" s="10" t="n">
        <v>17</v>
      </c>
      <c r="G716" s="12" t="s">
        <v>34</v>
      </c>
      <c r="H716" s="10" t="n">
        <v>1110101</v>
      </c>
      <c r="I716" s="12" t="s">
        <v>35</v>
      </c>
      <c r="J716" s="10" t="n">
        <v>1329676</v>
      </c>
      <c r="L716" s="10" t="n">
        <v>1329676</v>
      </c>
      <c r="M716" s="12" t="s">
        <v>36</v>
      </c>
      <c r="N716" s="12" t="s">
        <v>37</v>
      </c>
      <c r="P716" s="10" t="n">
        <v>104</v>
      </c>
      <c r="Q716" s="12" t="s">
        <v>38</v>
      </c>
      <c r="R716" s="12" t="s">
        <v>43</v>
      </c>
      <c r="S716" s="10" t="n">
        <v>4210314</v>
      </c>
      <c r="T716" s="12" t="s">
        <v>44</v>
      </c>
      <c r="U716" s="13" t="n">
        <v>70</v>
      </c>
      <c r="W716" s="13" t="n">
        <v>70</v>
      </c>
      <c r="X716" s="12" t="s">
        <v>44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46192</v>
      </c>
      <c r="C717" s="11" t="n">
        <v>46192</v>
      </c>
      <c r="D717" s="10" t="n">
        <v>0</v>
      </c>
      <c r="E717" s="12" t="s">
        <v>33</v>
      </c>
      <c r="F717" s="10" t="n">
        <v>17</v>
      </c>
      <c r="G717" s="12" t="s">
        <v>34</v>
      </c>
      <c r="H717" s="10" t="n">
        <v>1110101</v>
      </c>
      <c r="I717" s="12" t="s">
        <v>35</v>
      </c>
      <c r="J717" s="10" t="n">
        <v>1329759</v>
      </c>
      <c r="L717" s="10" t="n">
        <v>1329759</v>
      </c>
      <c r="M717" s="12" t="s">
        <v>36</v>
      </c>
      <c r="N717" s="12" t="s">
        <v>37</v>
      </c>
      <c r="P717" s="10" t="n">
        <v>104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260</v>
      </c>
      <c r="W717" s="13" t="n">
        <v>260</v>
      </c>
      <c r="X717" s="12" t="s">
        <v>791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46192</v>
      </c>
      <c r="C718" s="11" t="n">
        <v>46192</v>
      </c>
      <c r="D718" s="10" t="n">
        <v>0</v>
      </c>
      <c r="E718" s="12" t="s">
        <v>33</v>
      </c>
      <c r="F718" s="10" t="n">
        <v>17</v>
      </c>
      <c r="G718" s="12" t="s">
        <v>34</v>
      </c>
      <c r="H718" s="10" t="n">
        <v>1110101</v>
      </c>
      <c r="I718" s="12" t="s">
        <v>35</v>
      </c>
      <c r="J718" s="10" t="n">
        <v>1329853</v>
      </c>
      <c r="L718" s="10" t="n">
        <v>1329853</v>
      </c>
      <c r="M718" s="12" t="s">
        <v>36</v>
      </c>
      <c r="N718" s="12" t="s">
        <v>37</v>
      </c>
      <c r="P718" s="10" t="n">
        <v>104</v>
      </c>
      <c r="Q718" s="12" t="s">
        <v>38</v>
      </c>
      <c r="R718" s="12" t="s">
        <v>149</v>
      </c>
      <c r="S718" s="10" t="n">
        <v>1120601</v>
      </c>
      <c r="T718" s="12" t="s">
        <v>150</v>
      </c>
      <c r="U718" s="13" t="n">
        <v>266</v>
      </c>
      <c r="W718" s="13" t="n">
        <v>266</v>
      </c>
      <c r="X718" s="12" t="s">
        <v>212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45.75" hidden="false" customHeight="true" outlineLevel="0" collapsed="false">
      <c r="A719" s="10" t="n">
        <v>1</v>
      </c>
      <c r="B719" s="11" t="n">
        <v>46192</v>
      </c>
      <c r="C719" s="11" t="n">
        <v>46192</v>
      </c>
      <c r="D719" s="10" t="n">
        <v>0</v>
      </c>
      <c r="E719" s="12" t="s">
        <v>33</v>
      </c>
      <c r="F719" s="10" t="n">
        <v>17</v>
      </c>
      <c r="G719" s="12" t="s">
        <v>34</v>
      </c>
      <c r="H719" s="10" t="n">
        <v>1110101</v>
      </c>
      <c r="I719" s="12" t="s">
        <v>35</v>
      </c>
      <c r="J719" s="10" t="n">
        <v>1329928</v>
      </c>
      <c r="L719" s="10" t="n">
        <v>1329928</v>
      </c>
      <c r="M719" s="12" t="s">
        <v>36</v>
      </c>
      <c r="N719" s="12" t="s">
        <v>37</v>
      </c>
      <c r="P719" s="10" t="n">
        <v>104</v>
      </c>
      <c r="Q719" s="12" t="s">
        <v>38</v>
      </c>
      <c r="R719" s="12" t="s">
        <v>43</v>
      </c>
      <c r="S719" s="10" t="n">
        <v>4210318</v>
      </c>
      <c r="T719" s="12" t="s">
        <v>449</v>
      </c>
      <c r="U719" s="13" t="n">
        <v>700</v>
      </c>
      <c r="W719" s="13" t="n">
        <v>700</v>
      </c>
      <c r="X719" s="12" t="s">
        <v>402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45.75" hidden="false" customHeight="true" outlineLevel="0" collapsed="false">
      <c r="A720" s="10" t="n">
        <v>1</v>
      </c>
      <c r="B720" s="11" t="n">
        <v>46192</v>
      </c>
      <c r="C720" s="11" t="n">
        <v>46192</v>
      </c>
      <c r="D720" s="10" t="n">
        <v>0</v>
      </c>
      <c r="E720" s="12" t="s">
        <v>33</v>
      </c>
      <c r="F720" s="10" t="n">
        <v>17</v>
      </c>
      <c r="G720" s="12" t="s">
        <v>34</v>
      </c>
      <c r="H720" s="10" t="n">
        <v>1110101</v>
      </c>
      <c r="I720" s="12" t="s">
        <v>35</v>
      </c>
      <c r="J720" s="10" t="n">
        <v>1329936</v>
      </c>
      <c r="L720" s="10" t="n">
        <v>1329936</v>
      </c>
      <c r="M720" s="12" t="s">
        <v>36</v>
      </c>
      <c r="N720" s="12" t="s">
        <v>37</v>
      </c>
      <c r="P720" s="10" t="n">
        <v>104</v>
      </c>
      <c r="Q720" s="12" t="s">
        <v>38</v>
      </c>
      <c r="R720" s="12" t="s">
        <v>43</v>
      </c>
      <c r="S720" s="10" t="n">
        <v>4210318</v>
      </c>
      <c r="T720" s="12" t="s">
        <v>449</v>
      </c>
      <c r="U720" s="13" t="n">
        <v>10</v>
      </c>
      <c r="W720" s="13" t="n">
        <v>10</v>
      </c>
      <c r="X720" s="12" t="s">
        <v>51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46192</v>
      </c>
      <c r="C721" s="11" t="n">
        <v>46192</v>
      </c>
      <c r="D721" s="10" t="n">
        <v>0</v>
      </c>
      <c r="E721" s="12" t="s">
        <v>33</v>
      </c>
      <c r="F721" s="10" t="n">
        <v>17</v>
      </c>
      <c r="G721" s="12" t="s">
        <v>34</v>
      </c>
      <c r="H721" s="10" t="n">
        <v>1110101</v>
      </c>
      <c r="I721" s="12" t="s">
        <v>35</v>
      </c>
      <c r="J721" s="10" t="n">
        <v>1329939</v>
      </c>
      <c r="L721" s="10" t="n">
        <v>1329939</v>
      </c>
      <c r="M721" s="12" t="s">
        <v>36</v>
      </c>
      <c r="N721" s="12" t="s">
        <v>37</v>
      </c>
      <c r="P721" s="10" t="n">
        <v>104</v>
      </c>
      <c r="Q721" s="12" t="s">
        <v>38</v>
      </c>
      <c r="R721" s="12" t="s">
        <v>43</v>
      </c>
      <c r="S721" s="10" t="n">
        <v>4210316</v>
      </c>
      <c r="T721" s="12" t="s">
        <v>47</v>
      </c>
      <c r="U721" s="13" t="n">
        <v>70</v>
      </c>
      <c r="W721" s="13" t="n">
        <v>70</v>
      </c>
      <c r="X721" s="12" t="s">
        <v>50</v>
      </c>
      <c r="Z721" s="1" t="str">
        <f aca="false">IF($T721="","",IFERROR(INDEX('Resumo Grupos'!$AC$3:$AC$200,MATCH($T721,'Resumo Grupos'!$AB$3:$AB$200,0)),"n/d"))</f>
        <v>Salários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1</v>
      </c>
      <c r="B722" s="11" t="n">
        <v>46192</v>
      </c>
      <c r="C722" s="11" t="n">
        <v>46192</v>
      </c>
      <c r="D722" s="10" t="n">
        <v>0</v>
      </c>
      <c r="E722" s="12" t="s">
        <v>33</v>
      </c>
      <c r="F722" s="10" t="n">
        <v>17</v>
      </c>
      <c r="G722" s="12" t="s">
        <v>34</v>
      </c>
      <c r="H722" s="10" t="n">
        <v>1110101</v>
      </c>
      <c r="I722" s="12" t="s">
        <v>35</v>
      </c>
      <c r="J722" s="10" t="n">
        <v>1329944</v>
      </c>
      <c r="L722" s="10" t="n">
        <v>1329944</v>
      </c>
      <c r="M722" s="12" t="s">
        <v>36</v>
      </c>
      <c r="N722" s="12" t="s">
        <v>37</v>
      </c>
      <c r="P722" s="10" t="n">
        <v>104</v>
      </c>
      <c r="Q722" s="12" t="s">
        <v>38</v>
      </c>
      <c r="R722" s="12" t="s">
        <v>43</v>
      </c>
      <c r="S722" s="10" t="n">
        <v>4210309</v>
      </c>
      <c r="T722" s="12" t="s">
        <v>49</v>
      </c>
      <c r="U722" s="13" t="n">
        <v>10</v>
      </c>
      <c r="W722" s="13" t="n">
        <v>10</v>
      </c>
      <c r="X722" s="12" t="s">
        <v>50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1</v>
      </c>
      <c r="B723" s="11" t="n">
        <v>46192</v>
      </c>
      <c r="C723" s="11" t="n">
        <v>46192</v>
      </c>
      <c r="D723" s="10" t="n">
        <v>0</v>
      </c>
      <c r="E723" s="12" t="s">
        <v>33</v>
      </c>
      <c r="F723" s="10" t="n">
        <v>17</v>
      </c>
      <c r="G723" s="12" t="s">
        <v>34</v>
      </c>
      <c r="H723" s="10" t="n">
        <v>1110101</v>
      </c>
      <c r="I723" s="12" t="s">
        <v>35</v>
      </c>
      <c r="J723" s="10" t="n">
        <v>1329950</v>
      </c>
      <c r="L723" s="10" t="n">
        <v>1329950</v>
      </c>
      <c r="M723" s="12" t="s">
        <v>36</v>
      </c>
      <c r="N723" s="12" t="s">
        <v>37</v>
      </c>
      <c r="P723" s="10" t="n">
        <v>104</v>
      </c>
      <c r="Q723" s="12" t="s">
        <v>38</v>
      </c>
      <c r="R723" s="12" t="s">
        <v>43</v>
      </c>
      <c r="S723" s="10" t="n">
        <v>4210314</v>
      </c>
      <c r="T723" s="12" t="s">
        <v>44</v>
      </c>
      <c r="U723" s="13" t="n">
        <v>70</v>
      </c>
      <c r="W723" s="13" t="n">
        <v>70</v>
      </c>
      <c r="X723" s="12" t="s">
        <v>403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63.75" hidden="false" customHeight="true" outlineLevel="0" collapsed="false">
      <c r="A724" s="10" t="n">
        <v>1</v>
      </c>
      <c r="B724" s="11" t="n">
        <v>46192</v>
      </c>
      <c r="C724" s="11" t="n">
        <v>46192</v>
      </c>
      <c r="D724" s="10" t="n">
        <v>0</v>
      </c>
      <c r="E724" s="12" t="s">
        <v>33</v>
      </c>
      <c r="F724" s="10" t="n">
        <v>17</v>
      </c>
      <c r="G724" s="12" t="s">
        <v>34</v>
      </c>
      <c r="H724" s="10" t="n">
        <v>1110101</v>
      </c>
      <c r="I724" s="12" t="s">
        <v>35</v>
      </c>
      <c r="J724" s="10" t="n">
        <v>1329965</v>
      </c>
      <c r="L724" s="10" t="n">
        <v>1329965</v>
      </c>
      <c r="M724" s="12" t="s">
        <v>36</v>
      </c>
      <c r="N724" s="12" t="s">
        <v>37</v>
      </c>
      <c r="P724" s="10" t="n">
        <v>104</v>
      </c>
      <c r="Q724" s="12" t="s">
        <v>38</v>
      </c>
      <c r="R724" s="12" t="s">
        <v>43</v>
      </c>
      <c r="S724" s="10" t="n">
        <v>4210314</v>
      </c>
      <c r="T724" s="12" t="s">
        <v>44</v>
      </c>
      <c r="U724" s="13" t="n">
        <v>70</v>
      </c>
      <c r="W724" s="13" t="n">
        <v>70</v>
      </c>
      <c r="X724" s="12" t="s">
        <v>147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45.75" hidden="false" customHeight="true" outlineLevel="0" collapsed="false">
      <c r="A725" s="10" t="n">
        <v>1</v>
      </c>
      <c r="B725" s="11" t="n">
        <v>46192</v>
      </c>
      <c r="C725" s="11" t="n">
        <v>46192</v>
      </c>
      <c r="D725" s="10" t="n">
        <v>0</v>
      </c>
      <c r="E725" s="12" t="s">
        <v>33</v>
      </c>
      <c r="F725" s="10" t="n">
        <v>17</v>
      </c>
      <c r="G725" s="12" t="s">
        <v>34</v>
      </c>
      <c r="H725" s="10" t="n">
        <v>1110101</v>
      </c>
      <c r="I725" s="12" t="s">
        <v>35</v>
      </c>
      <c r="J725" s="10" t="n">
        <v>1329973</v>
      </c>
      <c r="L725" s="10" t="n">
        <v>1329973</v>
      </c>
      <c r="M725" s="12" t="s">
        <v>36</v>
      </c>
      <c r="N725" s="12" t="s">
        <v>37</v>
      </c>
      <c r="P725" s="10" t="n">
        <v>104</v>
      </c>
      <c r="Q725" s="12" t="s">
        <v>38</v>
      </c>
      <c r="R725" s="12" t="s">
        <v>43</v>
      </c>
      <c r="S725" s="10" t="n">
        <v>4210309</v>
      </c>
      <c r="T725" s="12" t="s">
        <v>49</v>
      </c>
      <c r="U725" s="13" t="n">
        <v>15</v>
      </c>
      <c r="W725" s="13" t="n">
        <v>15</v>
      </c>
      <c r="X725" s="12" t="s">
        <v>147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46192</v>
      </c>
      <c r="C726" s="11" t="n">
        <v>46192</v>
      </c>
      <c r="D726" s="10" t="n">
        <v>0</v>
      </c>
      <c r="E726" s="12" t="s">
        <v>33</v>
      </c>
      <c r="F726" s="10" t="n">
        <v>17</v>
      </c>
      <c r="G726" s="12" t="s">
        <v>34</v>
      </c>
      <c r="H726" s="10" t="n">
        <v>1110101</v>
      </c>
      <c r="I726" s="12" t="s">
        <v>35</v>
      </c>
      <c r="J726" s="10" t="n">
        <v>1329976</v>
      </c>
      <c r="L726" s="10" t="n">
        <v>1329976</v>
      </c>
      <c r="M726" s="12" t="s">
        <v>36</v>
      </c>
      <c r="N726" s="12" t="s">
        <v>37</v>
      </c>
      <c r="P726" s="10" t="n">
        <v>104</v>
      </c>
      <c r="Q726" s="12" t="s">
        <v>38</v>
      </c>
      <c r="R726" s="12" t="s">
        <v>43</v>
      </c>
      <c r="S726" s="10" t="n">
        <v>4210314</v>
      </c>
      <c r="T726" s="12" t="s">
        <v>44</v>
      </c>
      <c r="U726" s="13" t="n">
        <v>80</v>
      </c>
      <c r="W726" s="13" t="n">
        <v>80</v>
      </c>
      <c r="X726" s="12" t="s">
        <v>402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0" t="n">
        <v>1</v>
      </c>
      <c r="B727" s="11" t="n">
        <v>46158</v>
      </c>
      <c r="C727" s="11" t="n">
        <v>46192</v>
      </c>
      <c r="D727" s="10" t="n">
        <v>1608</v>
      </c>
      <c r="E727" s="12" t="s">
        <v>75</v>
      </c>
      <c r="F727" s="10" t="n">
        <v>24</v>
      </c>
      <c r="G727" s="12" t="s">
        <v>57</v>
      </c>
      <c r="H727" s="10" t="n">
        <v>2110101</v>
      </c>
      <c r="I727" s="12" t="s">
        <v>58</v>
      </c>
      <c r="J727" s="10" t="n">
        <v>1107211</v>
      </c>
      <c r="L727" s="10" t="n">
        <v>1655460</v>
      </c>
      <c r="M727" s="12" t="s">
        <v>153</v>
      </c>
      <c r="N727" s="12" t="s">
        <v>60</v>
      </c>
      <c r="P727" s="10" t="n">
        <v>103</v>
      </c>
      <c r="Q727" s="12" t="s">
        <v>61</v>
      </c>
      <c r="R727" s="12" t="s">
        <v>62</v>
      </c>
      <c r="S727" s="10" t="n">
        <v>1130101</v>
      </c>
      <c r="T727" s="12" t="s">
        <v>63</v>
      </c>
      <c r="U727" s="13" t="n">
        <v>1761.42</v>
      </c>
      <c r="W727" s="13" t="n">
        <v>0</v>
      </c>
      <c r="X727" s="12" t="s">
        <v>792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nao encontrado</v>
      </c>
      <c r="AC727" s="1" t="n">
        <v>1655460</v>
      </c>
    </row>
    <row r="728" customFormat="false" ht="36.75" hidden="false" customHeight="true" outlineLevel="0" collapsed="false">
      <c r="A728" s="10" t="n">
        <v>1</v>
      </c>
      <c r="B728" s="11" t="n">
        <v>46165</v>
      </c>
      <c r="C728" s="11" t="n">
        <v>46192</v>
      </c>
      <c r="D728" s="10" t="n">
        <v>1705</v>
      </c>
      <c r="E728" s="12" t="s">
        <v>173</v>
      </c>
      <c r="F728" s="10" t="n">
        <v>24</v>
      </c>
      <c r="G728" s="12" t="s">
        <v>57</v>
      </c>
      <c r="H728" s="10" t="n">
        <v>2110101</v>
      </c>
      <c r="I728" s="12" t="s">
        <v>58</v>
      </c>
      <c r="J728" s="10" t="n">
        <v>1141589</v>
      </c>
      <c r="L728" s="10" t="n">
        <v>476457</v>
      </c>
      <c r="M728" s="12" t="s">
        <v>36</v>
      </c>
      <c r="N728" s="12" t="s">
        <v>66</v>
      </c>
      <c r="P728" s="10" t="n">
        <v>103</v>
      </c>
      <c r="Q728" s="12" t="s">
        <v>61</v>
      </c>
      <c r="R728" s="12" t="s">
        <v>62</v>
      </c>
      <c r="S728" s="10" t="n">
        <v>1130101</v>
      </c>
      <c r="T728" s="12" t="s">
        <v>63</v>
      </c>
      <c r="U728" s="13" t="n">
        <v>185.19</v>
      </c>
      <c r="W728" s="13" t="n">
        <v>0</v>
      </c>
      <c r="X728" s="12" t="s">
        <v>793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1132868</v>
      </c>
    </row>
    <row r="729" customFormat="false" ht="45.75" hidden="false" customHeight="true" outlineLevel="0" collapsed="false">
      <c r="A729" s="10" t="n">
        <v>1</v>
      </c>
      <c r="B729" s="11" t="n">
        <v>46169</v>
      </c>
      <c r="C729" s="11" t="n">
        <v>46192</v>
      </c>
      <c r="D729" s="10" t="n">
        <v>1711</v>
      </c>
      <c r="E729" s="12" t="s">
        <v>610</v>
      </c>
      <c r="F729" s="10" t="n">
        <v>24</v>
      </c>
      <c r="G729" s="12" t="s">
        <v>57</v>
      </c>
      <c r="H729" s="10" t="n">
        <v>2110101</v>
      </c>
      <c r="I729" s="12" t="s">
        <v>58</v>
      </c>
      <c r="J729" s="10" t="n">
        <v>1162093</v>
      </c>
      <c r="L729" s="10" t="n">
        <v>155121</v>
      </c>
      <c r="M729" s="12" t="s">
        <v>59</v>
      </c>
      <c r="N729" s="12" t="s">
        <v>60</v>
      </c>
      <c r="P729" s="10" t="n">
        <v>103</v>
      </c>
      <c r="Q729" s="12" t="s">
        <v>61</v>
      </c>
      <c r="R729" s="12" t="s">
        <v>62</v>
      </c>
      <c r="S729" s="10" t="n">
        <v>1130101</v>
      </c>
      <c r="T729" s="12" t="s">
        <v>63</v>
      </c>
      <c r="U729" s="13" t="n">
        <v>1118.57</v>
      </c>
      <c r="W729" s="13" t="n">
        <v>0</v>
      </c>
      <c r="X729" s="12" t="s">
        <v>794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nao encontrado</v>
      </c>
      <c r="AC729" s="1" t="n">
        <v>155121</v>
      </c>
    </row>
    <row r="730" customFormat="false" ht="54.75" hidden="false" customHeight="true" outlineLevel="0" collapsed="false">
      <c r="A730" s="10" t="n">
        <v>1</v>
      </c>
      <c r="B730" s="11" t="n">
        <v>46170</v>
      </c>
      <c r="C730" s="11" t="n">
        <v>46192</v>
      </c>
      <c r="D730" s="10" t="n">
        <v>1699</v>
      </c>
      <c r="E730" s="12" t="s">
        <v>428</v>
      </c>
      <c r="F730" s="10" t="n">
        <v>24</v>
      </c>
      <c r="G730" s="12" t="s">
        <v>57</v>
      </c>
      <c r="H730" s="10" t="n">
        <v>2110101</v>
      </c>
      <c r="I730" s="12" t="s">
        <v>58</v>
      </c>
      <c r="J730" s="10" t="n">
        <v>1167683</v>
      </c>
      <c r="L730" s="10" t="n">
        <v>302508</v>
      </c>
      <c r="M730" s="12" t="s">
        <v>59</v>
      </c>
      <c r="N730" s="12" t="s">
        <v>60</v>
      </c>
      <c r="P730" s="10" t="n">
        <v>103</v>
      </c>
      <c r="Q730" s="12" t="s">
        <v>61</v>
      </c>
      <c r="R730" s="12" t="s">
        <v>62</v>
      </c>
      <c r="S730" s="10" t="n">
        <v>1130101</v>
      </c>
      <c r="T730" s="12" t="s">
        <v>63</v>
      </c>
      <c r="U730" s="13" t="n">
        <v>769.83</v>
      </c>
      <c r="W730" s="13" t="n">
        <v>0</v>
      </c>
      <c r="X730" s="12" t="s">
        <v>795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nao encontrado</v>
      </c>
      <c r="AC730" s="1" t="n">
        <v>302508</v>
      </c>
    </row>
    <row r="731" customFormat="false" ht="36.75" hidden="false" customHeight="true" outlineLevel="0" collapsed="false">
      <c r="A731" s="10" t="n">
        <v>1</v>
      </c>
      <c r="B731" s="11" t="n">
        <v>46171</v>
      </c>
      <c r="C731" s="11" t="n">
        <v>46192</v>
      </c>
      <c r="D731" s="10" t="n">
        <v>1666</v>
      </c>
      <c r="E731" s="12" t="s">
        <v>56</v>
      </c>
      <c r="F731" s="10" t="n">
        <v>24</v>
      </c>
      <c r="G731" s="12" t="s">
        <v>57</v>
      </c>
      <c r="H731" s="10" t="n">
        <v>2110101</v>
      </c>
      <c r="I731" s="12" t="s">
        <v>58</v>
      </c>
      <c r="J731" s="10" t="n">
        <v>1170738</v>
      </c>
      <c r="L731" s="10" t="n">
        <v>561905</v>
      </c>
      <c r="M731" s="12" t="s">
        <v>153</v>
      </c>
      <c r="N731" s="12" t="s">
        <v>60</v>
      </c>
      <c r="P731" s="10" t="n">
        <v>103</v>
      </c>
      <c r="Q731" s="12" t="s">
        <v>61</v>
      </c>
      <c r="R731" s="12" t="s">
        <v>62</v>
      </c>
      <c r="S731" s="10" t="n">
        <v>1130101</v>
      </c>
      <c r="T731" s="12" t="s">
        <v>63</v>
      </c>
      <c r="U731" s="13" t="n">
        <v>3991.79</v>
      </c>
      <c r="W731" s="13" t="n">
        <v>0</v>
      </c>
      <c r="X731" s="12" t="s">
        <v>796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561905</v>
      </c>
    </row>
    <row r="732" customFormat="false" ht="45.75" hidden="false" customHeight="true" outlineLevel="0" collapsed="false">
      <c r="A732" s="10" t="n">
        <v>1</v>
      </c>
      <c r="B732" s="11" t="n">
        <v>46172</v>
      </c>
      <c r="C732" s="11" t="n">
        <v>46192</v>
      </c>
      <c r="D732" s="10" t="n">
        <v>607</v>
      </c>
      <c r="E732" s="12" t="s">
        <v>214</v>
      </c>
      <c r="F732" s="10" t="n">
        <v>24</v>
      </c>
      <c r="G732" s="12" t="s">
        <v>57</v>
      </c>
      <c r="H732" s="10" t="n">
        <v>2110101</v>
      </c>
      <c r="I732" s="12" t="s">
        <v>58</v>
      </c>
      <c r="J732" s="10" t="n">
        <v>1177308</v>
      </c>
      <c r="L732" s="10" t="n">
        <v>10643</v>
      </c>
      <c r="M732" s="12" t="s">
        <v>36</v>
      </c>
      <c r="N732" s="12" t="s">
        <v>60</v>
      </c>
      <c r="P732" s="10" t="n">
        <v>103</v>
      </c>
      <c r="Q732" s="12" t="s">
        <v>61</v>
      </c>
      <c r="R732" s="12" t="s">
        <v>62</v>
      </c>
      <c r="S732" s="10" t="n">
        <v>1130101</v>
      </c>
      <c r="T732" s="12" t="s">
        <v>63</v>
      </c>
      <c r="U732" s="13" t="n">
        <v>319.72</v>
      </c>
      <c r="W732" s="13" t="n">
        <v>0</v>
      </c>
      <c r="X732" s="12" t="s">
        <v>797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10643</v>
      </c>
    </row>
    <row r="733" customFormat="false" ht="45.75" hidden="false" customHeight="true" outlineLevel="0" collapsed="false">
      <c r="A733" s="10" t="n">
        <v>1</v>
      </c>
      <c r="B733" s="11" t="n">
        <v>46172</v>
      </c>
      <c r="C733" s="11" t="n">
        <v>46192</v>
      </c>
      <c r="D733" s="10" t="n">
        <v>10037</v>
      </c>
      <c r="E733" s="12" t="s">
        <v>615</v>
      </c>
      <c r="F733" s="10" t="n">
        <v>24</v>
      </c>
      <c r="G733" s="12" t="s">
        <v>57</v>
      </c>
      <c r="H733" s="10" t="n">
        <v>2110101</v>
      </c>
      <c r="I733" s="12" t="s">
        <v>58</v>
      </c>
      <c r="J733" s="10" t="n">
        <v>1177340</v>
      </c>
      <c r="L733" s="10" t="n">
        <v>2068</v>
      </c>
      <c r="M733" s="12" t="s">
        <v>59</v>
      </c>
      <c r="N733" s="12" t="s">
        <v>60</v>
      </c>
      <c r="P733" s="10" t="n">
        <v>103</v>
      </c>
      <c r="Q733" s="12" t="s">
        <v>61</v>
      </c>
      <c r="R733" s="12" t="s">
        <v>62</v>
      </c>
      <c r="S733" s="10" t="n">
        <v>1130101</v>
      </c>
      <c r="T733" s="12" t="s">
        <v>63</v>
      </c>
      <c r="U733" s="13" t="n">
        <v>1609.45</v>
      </c>
      <c r="W733" s="13" t="n">
        <v>0</v>
      </c>
      <c r="X733" s="12" t="s">
        <v>798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46175</v>
      </c>
      <c r="C734" s="11" t="n">
        <v>46192</v>
      </c>
      <c r="D734" s="10" t="n">
        <v>1608</v>
      </c>
      <c r="E734" s="12" t="s">
        <v>75</v>
      </c>
      <c r="F734" s="10" t="n">
        <v>24</v>
      </c>
      <c r="G734" s="12" t="s">
        <v>57</v>
      </c>
      <c r="H734" s="10" t="n">
        <v>2110101</v>
      </c>
      <c r="I734" s="12" t="s">
        <v>58</v>
      </c>
      <c r="J734" s="10" t="n">
        <v>1191825</v>
      </c>
      <c r="L734" s="10" t="n">
        <v>1664084</v>
      </c>
      <c r="M734" s="12" t="s">
        <v>36</v>
      </c>
      <c r="N734" s="12" t="s">
        <v>60</v>
      </c>
      <c r="P734" s="10" t="n">
        <v>103</v>
      </c>
      <c r="Q734" s="12" t="s">
        <v>61</v>
      </c>
      <c r="R734" s="12" t="s">
        <v>62</v>
      </c>
      <c r="S734" s="10" t="n">
        <v>1130101</v>
      </c>
      <c r="T734" s="12" t="s">
        <v>63</v>
      </c>
      <c r="U734" s="13" t="n">
        <v>2151.28</v>
      </c>
      <c r="W734" s="13" t="n">
        <v>0</v>
      </c>
      <c r="X734" s="12" t="s">
        <v>799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DANONE GREGO UNID FR</v>
      </c>
      <c r="AC734" s="1" t="n">
        <v>1664084</v>
      </c>
    </row>
    <row r="735" customFormat="false" ht="45.75" hidden="false" customHeight="true" outlineLevel="0" collapsed="false">
      <c r="A735" s="10" t="n">
        <v>1</v>
      </c>
      <c r="B735" s="11" t="n">
        <v>46179</v>
      </c>
      <c r="C735" s="11" t="n">
        <v>46192</v>
      </c>
      <c r="D735" s="10" t="n">
        <v>1749</v>
      </c>
      <c r="E735" s="12" t="s">
        <v>800</v>
      </c>
      <c r="F735" s="10" t="n">
        <v>24</v>
      </c>
      <c r="G735" s="12" t="s">
        <v>57</v>
      </c>
      <c r="H735" s="10" t="n">
        <v>2110101</v>
      </c>
      <c r="I735" s="12" t="s">
        <v>58</v>
      </c>
      <c r="J735" s="10" t="n">
        <v>1212483</v>
      </c>
      <c r="L735" s="10" t="n">
        <v>1383</v>
      </c>
      <c r="M735" s="12" t="s">
        <v>36</v>
      </c>
      <c r="N735" s="12" t="s">
        <v>60</v>
      </c>
      <c r="P735" s="10" t="n">
        <v>103</v>
      </c>
      <c r="Q735" s="12" t="s">
        <v>61</v>
      </c>
      <c r="R735" s="12" t="s">
        <v>62</v>
      </c>
      <c r="S735" s="10" t="n">
        <v>1130101</v>
      </c>
      <c r="T735" s="12" t="s">
        <v>63</v>
      </c>
      <c r="U735" s="13" t="n">
        <v>1857.2</v>
      </c>
      <c r="W735" s="13" t="n">
        <v>0</v>
      </c>
      <c r="X735" s="12" t="s">
        <v>801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OLEO DE SOJA CONCORD</v>
      </c>
      <c r="AC735" s="1" t="n">
        <v>1383</v>
      </c>
    </row>
    <row r="736" customFormat="false" ht="36.75" hidden="false" customHeight="true" outlineLevel="0" collapsed="false">
      <c r="A736" s="10" t="n">
        <v>1</v>
      </c>
      <c r="B736" s="11" t="n">
        <v>46181</v>
      </c>
      <c r="C736" s="11" t="n">
        <v>46192</v>
      </c>
      <c r="D736" s="10" t="n">
        <v>1270</v>
      </c>
      <c r="E736" s="12" t="s">
        <v>349</v>
      </c>
      <c r="F736" s="10" t="n">
        <v>24</v>
      </c>
      <c r="G736" s="12" t="s">
        <v>57</v>
      </c>
      <c r="H736" s="10" t="n">
        <v>2110101</v>
      </c>
      <c r="I736" s="12" t="s">
        <v>58</v>
      </c>
      <c r="J736" s="10" t="n">
        <v>1221640</v>
      </c>
      <c r="L736" s="10" t="n">
        <v>2488</v>
      </c>
      <c r="M736" s="12" t="s">
        <v>36</v>
      </c>
      <c r="N736" s="12" t="s">
        <v>60</v>
      </c>
      <c r="P736" s="10" t="n">
        <v>103</v>
      </c>
      <c r="Q736" s="12" t="s">
        <v>61</v>
      </c>
      <c r="R736" s="12" t="s">
        <v>62</v>
      </c>
      <c r="S736" s="10" t="n">
        <v>1130101</v>
      </c>
      <c r="T736" s="12" t="s">
        <v>63</v>
      </c>
      <c r="U736" s="13" t="n">
        <v>574.5</v>
      </c>
      <c r="W736" s="13" t="n">
        <v>0</v>
      </c>
      <c r="X736" s="12" t="s">
        <v>802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BICARBONATO DE SÓDIO 30G</v>
      </c>
      <c r="AC736" s="1" t="n">
        <v>2488</v>
      </c>
    </row>
    <row r="737" customFormat="false" ht="36.75" hidden="false" customHeight="true" outlineLevel="0" collapsed="false">
      <c r="A737" s="10" t="n">
        <v>1</v>
      </c>
      <c r="B737" s="11" t="n">
        <v>46181</v>
      </c>
      <c r="C737" s="11" t="n">
        <v>46192</v>
      </c>
      <c r="D737" s="10" t="n">
        <v>1699</v>
      </c>
      <c r="E737" s="12" t="s">
        <v>428</v>
      </c>
      <c r="F737" s="10" t="n">
        <v>24</v>
      </c>
      <c r="G737" s="12" t="s">
        <v>57</v>
      </c>
      <c r="H737" s="10" t="n">
        <v>2110101</v>
      </c>
      <c r="I737" s="12" t="s">
        <v>58</v>
      </c>
      <c r="J737" s="10" t="n">
        <v>1222961</v>
      </c>
      <c r="L737" s="10" t="n">
        <v>303409</v>
      </c>
      <c r="M737" s="12" t="s">
        <v>36</v>
      </c>
      <c r="N737" s="12" t="s">
        <v>60</v>
      </c>
      <c r="P737" s="10" t="n">
        <v>103</v>
      </c>
      <c r="Q737" s="12" t="s">
        <v>61</v>
      </c>
      <c r="R737" s="12" t="s">
        <v>62</v>
      </c>
      <c r="S737" s="10" t="n">
        <v>1130101</v>
      </c>
      <c r="T737" s="12" t="s">
        <v>63</v>
      </c>
      <c r="U737" s="13" t="n">
        <v>1037.83</v>
      </c>
      <c r="W737" s="13" t="n">
        <v>0</v>
      </c>
      <c r="X737" s="12" t="s">
        <v>803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SALSICHA PERDIGÃO KG</v>
      </c>
      <c r="AC737" s="1" t="n">
        <v>303409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46192</v>
      </c>
      <c r="D738" s="10" t="n">
        <v>1114</v>
      </c>
      <c r="E738" s="12" t="s">
        <v>169</v>
      </c>
      <c r="F738" s="10" t="n">
        <v>24</v>
      </c>
      <c r="G738" s="12" t="s">
        <v>57</v>
      </c>
      <c r="H738" s="10" t="n">
        <v>2110101</v>
      </c>
      <c r="I738" s="12" t="s">
        <v>58</v>
      </c>
      <c r="J738" s="10" t="n">
        <v>1227453</v>
      </c>
      <c r="L738" s="10" t="n">
        <v>37663</v>
      </c>
      <c r="M738" s="12" t="s">
        <v>36</v>
      </c>
      <c r="N738" s="12" t="s">
        <v>60</v>
      </c>
      <c r="P738" s="10" t="n">
        <v>103</v>
      </c>
      <c r="Q738" s="12" t="s">
        <v>61</v>
      </c>
      <c r="R738" s="12" t="s">
        <v>62</v>
      </c>
      <c r="S738" s="10" t="n">
        <v>1130101</v>
      </c>
      <c r="T738" s="12" t="s">
        <v>63</v>
      </c>
      <c r="U738" s="13" t="n">
        <v>3462.45</v>
      </c>
      <c r="W738" s="13" t="n">
        <v>0</v>
      </c>
      <c r="X738" s="12" t="s">
        <v>804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PAO MASSA FINA 70127</v>
      </c>
      <c r="AC738" s="1" t="n">
        <v>37663</v>
      </c>
    </row>
    <row r="739" customFormat="false" ht="54.75" hidden="false" customHeight="true" outlineLevel="0" collapsed="false">
      <c r="A739" s="10" t="n">
        <v>1</v>
      </c>
      <c r="B739" s="11" t="n">
        <v>46182</v>
      </c>
      <c r="C739" s="11" t="n">
        <v>46192</v>
      </c>
      <c r="D739" s="10" t="n">
        <v>10002</v>
      </c>
      <c r="E739" s="12" t="s">
        <v>291</v>
      </c>
      <c r="F739" s="10" t="n">
        <v>24</v>
      </c>
      <c r="G739" s="12" t="s">
        <v>57</v>
      </c>
      <c r="H739" s="10" t="n">
        <v>2110101</v>
      </c>
      <c r="I739" s="12" t="s">
        <v>58</v>
      </c>
      <c r="J739" s="10" t="n">
        <v>1227461</v>
      </c>
      <c r="L739" s="10" t="n">
        <v>195679</v>
      </c>
      <c r="M739" s="12" t="s">
        <v>36</v>
      </c>
      <c r="N739" s="12" t="s">
        <v>60</v>
      </c>
      <c r="P739" s="10" t="n">
        <v>103</v>
      </c>
      <c r="Q739" s="12" t="s">
        <v>61</v>
      </c>
      <c r="R739" s="12" t="s">
        <v>62</v>
      </c>
      <c r="S739" s="10" t="n">
        <v>1130101</v>
      </c>
      <c r="T739" s="12" t="s">
        <v>63</v>
      </c>
      <c r="U739" s="13" t="n">
        <v>632.94</v>
      </c>
      <c r="W739" s="13" t="n">
        <v>0</v>
      </c>
      <c r="X739" s="12" t="s">
        <v>805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POLPA BRASFRUT CAJA</v>
      </c>
      <c r="AC739" s="1" t="n">
        <v>195679</v>
      </c>
    </row>
    <row r="740" customFormat="false" ht="36.75" hidden="false" customHeight="true" outlineLevel="0" collapsed="false">
      <c r="A740" s="10" t="n">
        <v>1</v>
      </c>
      <c r="B740" s="11" t="n">
        <v>46182</v>
      </c>
      <c r="C740" s="11" t="n">
        <v>46192</v>
      </c>
      <c r="D740" s="10" t="n">
        <v>1815</v>
      </c>
      <c r="E740" s="12" t="s">
        <v>626</v>
      </c>
      <c r="F740" s="10" t="n">
        <v>24</v>
      </c>
      <c r="G740" s="12" t="s">
        <v>57</v>
      </c>
      <c r="H740" s="10" t="n">
        <v>2110101</v>
      </c>
      <c r="I740" s="12" t="s">
        <v>58</v>
      </c>
      <c r="J740" s="10" t="n">
        <v>1228300</v>
      </c>
      <c r="L740" s="10" t="n">
        <v>385264</v>
      </c>
      <c r="M740" s="12" t="s">
        <v>59</v>
      </c>
      <c r="N740" s="12" t="s">
        <v>60</v>
      </c>
      <c r="P740" s="10" t="n">
        <v>103</v>
      </c>
      <c r="Q740" s="12" t="s">
        <v>61</v>
      </c>
      <c r="R740" s="12" t="s">
        <v>62</v>
      </c>
      <c r="S740" s="10" t="n">
        <v>1130101</v>
      </c>
      <c r="T740" s="12" t="s">
        <v>63</v>
      </c>
      <c r="U740" s="13" t="n">
        <v>1777.43</v>
      </c>
      <c r="W740" s="13" t="n">
        <v>0</v>
      </c>
      <c r="X740" s="12" t="s">
        <v>806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46192</v>
      </c>
      <c r="D741" s="10" t="n">
        <v>1328</v>
      </c>
      <c r="E741" s="12" t="s">
        <v>363</v>
      </c>
      <c r="F741" s="10" t="n">
        <v>24</v>
      </c>
      <c r="G741" s="12" t="s">
        <v>57</v>
      </c>
      <c r="H741" s="10" t="n">
        <v>2110101</v>
      </c>
      <c r="I741" s="12" t="s">
        <v>58</v>
      </c>
      <c r="J741" s="10" t="n">
        <v>1254875</v>
      </c>
      <c r="L741" s="10" t="n">
        <v>3756</v>
      </c>
      <c r="M741" s="12" t="s">
        <v>36</v>
      </c>
      <c r="N741" s="12" t="s">
        <v>60</v>
      </c>
      <c r="P741" s="10" t="n">
        <v>103</v>
      </c>
      <c r="Q741" s="12" t="s">
        <v>61</v>
      </c>
      <c r="R741" s="12" t="s">
        <v>62</v>
      </c>
      <c r="S741" s="10" t="n">
        <v>1130101</v>
      </c>
      <c r="T741" s="12" t="s">
        <v>63</v>
      </c>
      <c r="U741" s="13" t="n">
        <v>290</v>
      </c>
      <c r="W741" s="13" t="n">
        <v>0</v>
      </c>
      <c r="X741" s="12" t="s">
        <v>807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PAO DE FORMABODEGA</v>
      </c>
      <c r="AC741" s="1" t="n">
        <v>3756</v>
      </c>
    </row>
    <row r="742" customFormat="false" ht="36.75" hidden="false" customHeight="true" outlineLevel="0" collapsed="false">
      <c r="A742" s="10" t="n">
        <v>1</v>
      </c>
      <c r="B742" s="11" t="n">
        <v>46188</v>
      </c>
      <c r="C742" s="11" t="n">
        <v>46192</v>
      </c>
      <c r="D742" s="10" t="n">
        <v>1286</v>
      </c>
      <c r="E742" s="12" t="s">
        <v>359</v>
      </c>
      <c r="F742" s="10" t="n">
        <v>24</v>
      </c>
      <c r="G742" s="12" t="s">
        <v>57</v>
      </c>
      <c r="H742" s="10" t="n">
        <v>2110101</v>
      </c>
      <c r="I742" s="12" t="s">
        <v>58</v>
      </c>
      <c r="J742" s="10" t="n">
        <v>1255236</v>
      </c>
      <c r="L742" s="10" t="n">
        <v>10085</v>
      </c>
      <c r="M742" s="12" t="s">
        <v>36</v>
      </c>
      <c r="N742" s="12" t="s">
        <v>60</v>
      </c>
      <c r="P742" s="10" t="n">
        <v>103</v>
      </c>
      <c r="Q742" s="12" t="s">
        <v>61</v>
      </c>
      <c r="R742" s="12" t="s">
        <v>62</v>
      </c>
      <c r="S742" s="10" t="n">
        <v>1130101</v>
      </c>
      <c r="T742" s="12" t="s">
        <v>63</v>
      </c>
      <c r="U742" s="13" t="n">
        <v>1458</v>
      </c>
      <c r="W742" s="13" t="n">
        <v>0</v>
      </c>
      <c r="X742" s="12" t="s">
        <v>808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PAO FRANCES CONG 80G</v>
      </c>
      <c r="AC742" s="1" t="n">
        <v>10085</v>
      </c>
    </row>
    <row r="743" customFormat="false" ht="45.75" hidden="false" customHeight="true" outlineLevel="0" collapsed="false">
      <c r="A743" s="10" t="n">
        <v>1</v>
      </c>
      <c r="B743" s="11" t="n">
        <v>46188</v>
      </c>
      <c r="C743" s="11" t="n">
        <v>46192</v>
      </c>
      <c r="D743" s="10" t="n">
        <v>1292</v>
      </c>
      <c r="E743" s="12" t="s">
        <v>361</v>
      </c>
      <c r="F743" s="10" t="n">
        <v>24</v>
      </c>
      <c r="G743" s="12" t="s">
        <v>57</v>
      </c>
      <c r="H743" s="10" t="n">
        <v>2110102</v>
      </c>
      <c r="I743" s="12" t="s">
        <v>83</v>
      </c>
      <c r="J743" s="10" t="n">
        <v>1255264</v>
      </c>
      <c r="L743" s="10" t="n">
        <v>3396</v>
      </c>
      <c r="M743" s="12" t="s">
        <v>36</v>
      </c>
      <c r="N743" s="12" t="s">
        <v>60</v>
      </c>
      <c r="P743" s="10" t="n">
        <v>103</v>
      </c>
      <c r="Q743" s="12" t="s">
        <v>61</v>
      </c>
      <c r="R743" s="12" t="s">
        <v>39</v>
      </c>
      <c r="S743" s="10" t="n">
        <v>4210204</v>
      </c>
      <c r="T743" s="12" t="s">
        <v>84</v>
      </c>
      <c r="U743" s="13" t="n">
        <v>448.5</v>
      </c>
      <c r="W743" s="13" t="n">
        <v>0</v>
      </c>
      <c r="X743" s="12" t="s">
        <v>809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APARA DE QUEIJO MUSSARELA KG SABORE</v>
      </c>
      <c r="AC743" s="1" t="n">
        <v>3396</v>
      </c>
    </row>
    <row r="744" customFormat="false" ht="45.75" hidden="false" customHeight="true" outlineLevel="0" collapsed="false">
      <c r="A744" s="10" t="n">
        <v>1</v>
      </c>
      <c r="B744" s="11" t="n">
        <v>46188</v>
      </c>
      <c r="C744" s="11" t="n">
        <v>46192</v>
      </c>
      <c r="D744" s="10" t="n">
        <v>1292</v>
      </c>
      <c r="E744" s="12" t="s">
        <v>361</v>
      </c>
      <c r="F744" s="10" t="n">
        <v>24</v>
      </c>
      <c r="G744" s="12" t="s">
        <v>57</v>
      </c>
      <c r="H744" s="10" t="n">
        <v>2110101</v>
      </c>
      <c r="I744" s="12" t="s">
        <v>58</v>
      </c>
      <c r="J744" s="10" t="n">
        <v>1255280</v>
      </c>
      <c r="L744" s="10" t="n">
        <v>3395</v>
      </c>
      <c r="M744" s="12" t="s">
        <v>36</v>
      </c>
      <c r="N744" s="12" t="s">
        <v>60</v>
      </c>
      <c r="P744" s="10" t="n">
        <v>103</v>
      </c>
      <c r="Q744" s="12" t="s">
        <v>61</v>
      </c>
      <c r="R744" s="12" t="s">
        <v>62</v>
      </c>
      <c r="S744" s="10" t="n">
        <v>1130101</v>
      </c>
      <c r="T744" s="12" t="s">
        <v>63</v>
      </c>
      <c r="U744" s="13" t="n">
        <v>1548.5</v>
      </c>
      <c r="W744" s="13" t="n">
        <v>0</v>
      </c>
      <c r="X744" s="12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MORTADELA SABOR 200G</v>
      </c>
      <c r="AC744" s="1" t="n">
        <v>3395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46192</v>
      </c>
      <c r="D745" s="10" t="n">
        <v>1621</v>
      </c>
      <c r="E745" s="12" t="s">
        <v>351</v>
      </c>
      <c r="F745" s="10" t="n">
        <v>24</v>
      </c>
      <c r="G745" s="12" t="s">
        <v>57</v>
      </c>
      <c r="H745" s="10" t="n">
        <v>2110101</v>
      </c>
      <c r="I745" s="12" t="s">
        <v>58</v>
      </c>
      <c r="J745" s="10" t="n">
        <v>1255420</v>
      </c>
      <c r="L745" s="10" t="n">
        <v>854458</v>
      </c>
      <c r="M745" s="12" t="s">
        <v>36</v>
      </c>
      <c r="N745" s="12" t="s">
        <v>60</v>
      </c>
      <c r="P745" s="10" t="n">
        <v>103</v>
      </c>
      <c r="Q745" s="12" t="s">
        <v>61</v>
      </c>
      <c r="R745" s="12" t="s">
        <v>62</v>
      </c>
      <c r="S745" s="10" t="n">
        <v>1130101</v>
      </c>
      <c r="T745" s="12" t="s">
        <v>63</v>
      </c>
      <c r="U745" s="13" t="n">
        <v>1234.22</v>
      </c>
      <c r="W745" s="13" t="n">
        <v>0</v>
      </c>
      <c r="X745" s="12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CERVEJA BRAHMA DUPLO</v>
      </c>
      <c r="AC745" s="1" t="n">
        <v>854458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46192</v>
      </c>
      <c r="D746" s="10" t="n">
        <v>1625</v>
      </c>
      <c r="E746" s="12" t="s">
        <v>243</v>
      </c>
      <c r="F746" s="10" t="n">
        <v>34</v>
      </c>
      <c r="G746" s="12" t="s">
        <v>94</v>
      </c>
      <c r="H746" s="10" t="n">
        <v>2110101</v>
      </c>
      <c r="I746" s="12" t="s">
        <v>58</v>
      </c>
      <c r="J746" s="10" t="n">
        <v>1257059</v>
      </c>
      <c r="L746" s="10" t="n">
        <v>14472</v>
      </c>
      <c r="M746" s="12" t="s">
        <v>36</v>
      </c>
      <c r="N746" s="12" t="s">
        <v>60</v>
      </c>
      <c r="P746" s="10" t="n">
        <v>103</v>
      </c>
      <c r="Q746" s="12" t="s">
        <v>61</v>
      </c>
      <c r="R746" s="12" t="s">
        <v>62</v>
      </c>
      <c r="S746" s="10" t="n">
        <v>1130101</v>
      </c>
      <c r="T746" s="12" t="s">
        <v>63</v>
      </c>
      <c r="U746" s="13" t="n">
        <v>5744.5</v>
      </c>
      <c r="W746" s="13" t="n">
        <v>0</v>
      </c>
      <c r="X746" s="12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46192</v>
      </c>
      <c r="D747" s="10" t="n">
        <v>1947</v>
      </c>
      <c r="E747" s="12" t="s">
        <v>813</v>
      </c>
      <c r="F747" s="10" t="n">
        <v>34</v>
      </c>
      <c r="G747" s="12" t="s">
        <v>94</v>
      </c>
      <c r="H747" s="10" t="n">
        <v>2110405</v>
      </c>
      <c r="I747" s="12" t="s">
        <v>106</v>
      </c>
      <c r="J747" s="10" t="n">
        <v>1261579</v>
      </c>
      <c r="L747" s="10" t="n">
        <v>526</v>
      </c>
      <c r="M747" s="12" t="s">
        <v>36</v>
      </c>
      <c r="N747" s="12" t="s">
        <v>66</v>
      </c>
      <c r="P747" s="10" t="n">
        <v>101</v>
      </c>
      <c r="Q747" s="12" t="s">
        <v>107</v>
      </c>
      <c r="R747" s="12" t="s">
        <v>43</v>
      </c>
      <c r="S747" s="10" t="n">
        <v>4210303</v>
      </c>
      <c r="T747" s="12" t="s">
        <v>814</v>
      </c>
      <c r="U747" s="13" t="n">
        <v>3321.68</v>
      </c>
      <c r="W747" s="13" t="n">
        <v>0</v>
      </c>
      <c r="X747" s="12" t="s">
        <v>815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46189</v>
      </c>
      <c r="C748" s="11" t="n">
        <v>46192</v>
      </c>
      <c r="D748" s="10" t="n">
        <v>1947</v>
      </c>
      <c r="E748" s="12" t="s">
        <v>813</v>
      </c>
      <c r="F748" s="10" t="n">
        <v>34</v>
      </c>
      <c r="G748" s="12" t="s">
        <v>94</v>
      </c>
      <c r="H748" s="10" t="n">
        <v>2110405</v>
      </c>
      <c r="I748" s="12" t="s">
        <v>106</v>
      </c>
      <c r="J748" s="10" t="n">
        <v>1261584</v>
      </c>
      <c r="L748" s="10" t="n">
        <v>5</v>
      </c>
      <c r="M748" s="12" t="s">
        <v>36</v>
      </c>
      <c r="N748" s="12" t="s">
        <v>66</v>
      </c>
      <c r="P748" s="10" t="n">
        <v>101</v>
      </c>
      <c r="Q748" s="12" t="s">
        <v>107</v>
      </c>
      <c r="R748" s="12" t="s">
        <v>43</v>
      </c>
      <c r="S748" s="10" t="n">
        <v>4210302</v>
      </c>
      <c r="T748" s="12" t="s">
        <v>816</v>
      </c>
      <c r="U748" s="13" t="n">
        <v>6452.57</v>
      </c>
      <c r="W748" s="13" t="n">
        <v>0</v>
      </c>
      <c r="X748" s="12" t="s">
        <v>817</v>
      </c>
      <c r="Z748" s="1" t="str">
        <f aca="false">IF($T748="","",IFERROR(INDEX('Resumo Grupos'!$AC$3:$AC$200,MATCH($T748,'Resumo Grupos'!$AB$3:$AB$200,0)),"n/d"))</f>
        <v>Impostos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46191</v>
      </c>
      <c r="C749" s="11" t="n">
        <v>46192</v>
      </c>
      <c r="D749" s="10" t="n">
        <v>1642</v>
      </c>
      <c r="E749" s="12" t="s">
        <v>184</v>
      </c>
      <c r="F749" s="10" t="n">
        <v>24</v>
      </c>
      <c r="G749" s="12" t="s">
        <v>57</v>
      </c>
      <c r="H749" s="10" t="n">
        <v>2110101</v>
      </c>
      <c r="I749" s="12" t="s">
        <v>58</v>
      </c>
      <c r="J749" s="10" t="n">
        <v>1269474</v>
      </c>
      <c r="L749" s="10" t="n">
        <v>1026816</v>
      </c>
      <c r="M749" s="12" t="s">
        <v>36</v>
      </c>
      <c r="N749" s="12" t="s">
        <v>60</v>
      </c>
      <c r="P749" s="10" t="n">
        <v>103</v>
      </c>
      <c r="Q749" s="12" t="s">
        <v>61</v>
      </c>
      <c r="R749" s="12" t="s">
        <v>62</v>
      </c>
      <c r="S749" s="10" t="n">
        <v>1130101</v>
      </c>
      <c r="T749" s="12" t="s">
        <v>63</v>
      </c>
      <c r="U749" s="13" t="n">
        <v>726.08</v>
      </c>
      <c r="W749" s="13" t="n">
        <v>0</v>
      </c>
      <c r="X749" s="12" t="s">
        <v>818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FORMA BROTHER</v>
      </c>
      <c r="AC749" s="1" t="n">
        <v>1026816</v>
      </c>
    </row>
    <row r="750" customFormat="false" ht="36.75" hidden="false" customHeight="true" outlineLevel="0" collapsed="false">
      <c r="A750" s="10" t="n">
        <v>1</v>
      </c>
      <c r="B750" s="11" t="n">
        <v>46192</v>
      </c>
      <c r="C750" s="11" t="n">
        <v>46192</v>
      </c>
      <c r="D750" s="10" t="n">
        <v>10026</v>
      </c>
      <c r="E750" s="12" t="s">
        <v>819</v>
      </c>
      <c r="F750" s="10" t="n">
        <v>24</v>
      </c>
      <c r="G750" s="12" t="s">
        <v>57</v>
      </c>
      <c r="H750" s="10" t="n">
        <v>2110405</v>
      </c>
      <c r="I750" s="12" t="s">
        <v>106</v>
      </c>
      <c r="J750" s="10" t="n">
        <v>1273703</v>
      </c>
      <c r="L750" s="10" t="n">
        <v>528630</v>
      </c>
      <c r="M750" s="12" t="s">
        <v>36</v>
      </c>
      <c r="N750" s="12" t="s">
        <v>66</v>
      </c>
      <c r="P750" s="10" t="n">
        <v>101</v>
      </c>
      <c r="Q750" s="12" t="s">
        <v>107</v>
      </c>
      <c r="R750" s="12" t="s">
        <v>142</v>
      </c>
      <c r="S750" s="10" t="n">
        <v>1240203</v>
      </c>
      <c r="T750" s="12" t="s">
        <v>143</v>
      </c>
      <c r="U750" s="13" t="n">
        <v>666.67</v>
      </c>
      <c r="W750" s="13" t="n">
        <v>0</v>
      </c>
      <c r="X750" s="12" t="s">
        <v>820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46192</v>
      </c>
      <c r="C751" s="11" t="n">
        <v>46192</v>
      </c>
      <c r="D751" s="10" t="n">
        <v>10026</v>
      </c>
      <c r="E751" s="12" t="s">
        <v>819</v>
      </c>
      <c r="F751" s="10" t="n">
        <v>24</v>
      </c>
      <c r="G751" s="12" t="s">
        <v>57</v>
      </c>
      <c r="H751" s="10" t="n">
        <v>2110405</v>
      </c>
      <c r="I751" s="12" t="s">
        <v>106</v>
      </c>
      <c r="J751" s="10" t="n">
        <v>1273723</v>
      </c>
      <c r="L751" s="10" t="n">
        <v>528632</v>
      </c>
      <c r="M751" s="12" t="s">
        <v>36</v>
      </c>
      <c r="N751" s="12" t="s">
        <v>66</v>
      </c>
      <c r="P751" s="10" t="n">
        <v>101</v>
      </c>
      <c r="Q751" s="12" t="s">
        <v>107</v>
      </c>
      <c r="R751" s="12" t="s">
        <v>112</v>
      </c>
      <c r="S751" s="10" t="n">
        <v>4220199</v>
      </c>
      <c r="T751" s="12" t="s">
        <v>113</v>
      </c>
      <c r="U751" s="13" t="n">
        <v>2000</v>
      </c>
      <c r="W751" s="13" t="n">
        <v>0</v>
      </c>
      <c r="X751" s="12" t="s">
        <v>821</v>
      </c>
      <c r="Z751" s="1" t="str">
        <f aca="false">IF($T751="","",IFERROR(INDEX('Resumo Grupos'!$AC$3:$AC$200,MATCH($T751,'Resumo Grupos'!$AB$3:$AB$200,0)),"n/d"))</f>
        <v>Pagamentos outros não operacionais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36.75" hidden="false" customHeight="true" outlineLevel="0" collapsed="false">
      <c r="A752" s="10" t="n">
        <v>1</v>
      </c>
      <c r="B752" s="11" t="n">
        <v>46192</v>
      </c>
      <c r="C752" s="11" t="n">
        <v>46192</v>
      </c>
      <c r="D752" s="10" t="n">
        <v>33</v>
      </c>
      <c r="E752" s="12" t="s">
        <v>93</v>
      </c>
      <c r="F752" s="10" t="n">
        <v>34</v>
      </c>
      <c r="G752" s="12" t="s">
        <v>94</v>
      </c>
      <c r="H752" s="10" t="n">
        <v>2110101</v>
      </c>
      <c r="I752" s="12" t="s">
        <v>58</v>
      </c>
      <c r="J752" s="10" t="n">
        <v>1273837</v>
      </c>
      <c r="L752" s="10" t="n">
        <v>5152</v>
      </c>
      <c r="M752" s="12" t="s">
        <v>36</v>
      </c>
      <c r="N752" s="12" t="s">
        <v>60</v>
      </c>
      <c r="P752" s="10" t="n">
        <v>104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3499.95</v>
      </c>
      <c r="W752" s="13" t="n">
        <v>0</v>
      </c>
      <c r="X752" s="12" t="s">
        <v>197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0" t="n">
        <v>1</v>
      </c>
      <c r="B753" s="11" t="n">
        <v>46195</v>
      </c>
      <c r="C753" s="11" t="n">
        <v>46192</v>
      </c>
      <c r="D753" s="10" t="n">
        <v>1391</v>
      </c>
      <c r="E753" s="12" t="s">
        <v>445</v>
      </c>
      <c r="F753" s="10" t="n">
        <v>34</v>
      </c>
      <c r="G753" s="12" t="s">
        <v>94</v>
      </c>
      <c r="H753" s="10" t="n">
        <v>2110101</v>
      </c>
      <c r="I753" s="12" t="s">
        <v>58</v>
      </c>
      <c r="J753" s="10" t="n">
        <v>1289245</v>
      </c>
      <c r="L753" s="10" t="n">
        <v>402</v>
      </c>
      <c r="M753" s="12" t="s">
        <v>36</v>
      </c>
      <c r="N753" s="12" t="s">
        <v>60</v>
      </c>
      <c r="P753" s="10" t="n">
        <v>103</v>
      </c>
      <c r="Q753" s="12" t="s">
        <v>61</v>
      </c>
      <c r="R753" s="12" t="s">
        <v>62</v>
      </c>
      <c r="S753" s="10" t="n">
        <v>1130101</v>
      </c>
      <c r="T753" s="12" t="s">
        <v>63</v>
      </c>
      <c r="U753" s="13" t="n">
        <v>2485</v>
      </c>
      <c r="W753" s="13" t="n">
        <v>0</v>
      </c>
      <c r="X753" s="12" t="s">
        <v>822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LUCKY  STRIKE DOUBLE ICE</v>
      </c>
      <c r="AC753" s="1" t="n">
        <v>402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46192</v>
      </c>
      <c r="D754" s="10" t="n">
        <v>978</v>
      </c>
      <c r="E754" s="12" t="s">
        <v>118</v>
      </c>
      <c r="F754" s="10" t="n">
        <v>13</v>
      </c>
      <c r="G754" s="12" t="s">
        <v>119</v>
      </c>
      <c r="H754" s="10" t="n">
        <v>2110101</v>
      </c>
      <c r="I754" s="12" t="s">
        <v>58</v>
      </c>
      <c r="J754" s="10" t="n">
        <v>1309020</v>
      </c>
      <c r="L754" s="10" t="n">
        <v>298</v>
      </c>
      <c r="M754" s="12" t="s">
        <v>36</v>
      </c>
      <c r="N754" s="12" t="s">
        <v>60</v>
      </c>
      <c r="P754" s="10" t="n">
        <v>104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494</v>
      </c>
      <c r="W754" s="13" t="n">
        <v>0</v>
      </c>
      <c r="X754" s="12" t="s">
        <v>823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OVOS BRANCO UNID</v>
      </c>
      <c r="AC754" s="1" t="n">
        <v>298</v>
      </c>
    </row>
    <row r="755" customFormat="false" ht="45.75" hidden="false" customHeight="true" outlineLevel="0" collapsed="false">
      <c r="A755" s="10" t="n">
        <v>1</v>
      </c>
      <c r="B755" s="11" t="n">
        <v>46192</v>
      </c>
      <c r="C755" s="11" t="n">
        <v>46192</v>
      </c>
      <c r="D755" s="10" t="n">
        <v>10035</v>
      </c>
      <c r="E755" s="12" t="s">
        <v>376</v>
      </c>
      <c r="F755" s="10" t="n">
        <v>34</v>
      </c>
      <c r="G755" s="12" t="s">
        <v>94</v>
      </c>
      <c r="H755" s="10" t="n">
        <v>2110101</v>
      </c>
      <c r="I755" s="12" t="s">
        <v>58</v>
      </c>
      <c r="J755" s="10" t="n">
        <v>1309128</v>
      </c>
      <c r="L755" s="10" t="n">
        <v>314</v>
      </c>
      <c r="M755" s="12" t="s">
        <v>36</v>
      </c>
      <c r="N755" s="12" t="s">
        <v>60</v>
      </c>
      <c r="P755" s="10" t="n">
        <v>104</v>
      </c>
      <c r="Q755" s="12" t="s">
        <v>38</v>
      </c>
      <c r="R755" s="12" t="s">
        <v>62</v>
      </c>
      <c r="S755" s="10" t="n">
        <v>1130101</v>
      </c>
      <c r="T755" s="12" t="s">
        <v>63</v>
      </c>
      <c r="U755" s="13" t="n">
        <v>837</v>
      </c>
      <c r="W755" s="13" t="n">
        <v>0</v>
      </c>
      <c r="X755" s="12" t="s">
        <v>824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CARVAO VEGETAL 3KG</v>
      </c>
      <c r="AC755" s="1" t="n">
        <v>314</v>
      </c>
    </row>
    <row r="756" customFormat="false" ht="36.75" hidden="false" customHeight="true" outlineLevel="0" collapsed="false">
      <c r="A756" s="10" t="n">
        <v>1</v>
      </c>
      <c r="B756" s="11" t="n">
        <v>46192</v>
      </c>
      <c r="C756" s="11" t="n">
        <v>46192</v>
      </c>
      <c r="D756" s="10" t="n">
        <v>1741</v>
      </c>
      <c r="E756" s="12" t="s">
        <v>825</v>
      </c>
      <c r="F756" s="10" t="n">
        <v>34</v>
      </c>
      <c r="G756" s="12" t="s">
        <v>94</v>
      </c>
      <c r="H756" s="10" t="n">
        <v>2110405</v>
      </c>
      <c r="I756" s="12" t="s">
        <v>106</v>
      </c>
      <c r="J756" s="10" t="n">
        <v>1449939</v>
      </c>
      <c r="L756" s="10" t="n">
        <v>596386</v>
      </c>
      <c r="M756" s="12" t="s">
        <v>36</v>
      </c>
      <c r="N756" s="12" t="s">
        <v>66</v>
      </c>
      <c r="P756" s="10" t="n">
        <v>101</v>
      </c>
      <c r="Q756" s="12" t="s">
        <v>107</v>
      </c>
      <c r="R756" s="12" t="s">
        <v>39</v>
      </c>
      <c r="S756" s="10" t="n">
        <v>4210232</v>
      </c>
      <c r="T756" s="12" t="s">
        <v>503</v>
      </c>
      <c r="U756" s="13" t="n">
        <v>285.68</v>
      </c>
      <c r="W756" s="13" t="n">
        <v>0</v>
      </c>
      <c r="X756" s="12" t="s">
        <v>826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36.75" hidden="false" customHeight="true" outlineLevel="0" collapsed="false">
      <c r="A757" s="10" t="n">
        <v>1</v>
      </c>
      <c r="B757" s="11" t="n">
        <v>46192</v>
      </c>
      <c r="C757" s="11" t="n">
        <v>46192</v>
      </c>
      <c r="D757" s="10" t="n">
        <v>1137</v>
      </c>
      <c r="E757" s="12" t="s">
        <v>105</v>
      </c>
      <c r="F757" s="10" t="n">
        <v>34</v>
      </c>
      <c r="G757" s="12" t="s">
        <v>94</v>
      </c>
      <c r="H757" s="10" t="n">
        <v>2110405</v>
      </c>
      <c r="I757" s="12" t="s">
        <v>106</v>
      </c>
      <c r="J757" s="10" t="n">
        <v>1449972</v>
      </c>
      <c r="L757" s="10" t="n">
        <v>596397</v>
      </c>
      <c r="M757" s="12" t="s">
        <v>36</v>
      </c>
      <c r="N757" s="12" t="s">
        <v>66</v>
      </c>
      <c r="P757" s="10" t="n">
        <v>101</v>
      </c>
      <c r="Q757" s="12" t="s">
        <v>107</v>
      </c>
      <c r="R757" s="12" t="s">
        <v>43</v>
      </c>
      <c r="S757" s="10" t="n">
        <v>4210309</v>
      </c>
      <c r="T757" s="12" t="s">
        <v>49</v>
      </c>
      <c r="U757" s="13" t="n">
        <v>220</v>
      </c>
      <c r="W757" s="13" t="n">
        <v>0</v>
      </c>
      <c r="X757" s="12" t="s">
        <v>827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27.75" hidden="false" customHeight="true" outlineLevel="0" collapsed="false">
      <c r="A758" s="10" t="n">
        <v>1</v>
      </c>
      <c r="B758" s="11" t="n">
        <v>46192</v>
      </c>
      <c r="C758" s="11" t="n">
        <v>46192</v>
      </c>
      <c r="D758" s="10" t="n">
        <v>17</v>
      </c>
      <c r="E758" s="12" t="s">
        <v>115</v>
      </c>
      <c r="F758" s="10" t="n">
        <v>24</v>
      </c>
      <c r="G758" s="12" t="s">
        <v>57</v>
      </c>
      <c r="H758" s="10" t="n">
        <v>2110405</v>
      </c>
      <c r="I758" s="12" t="s">
        <v>106</v>
      </c>
      <c r="J758" s="10" t="n">
        <v>1450000</v>
      </c>
      <c r="L758" s="10" t="n">
        <v>596409</v>
      </c>
      <c r="M758" s="12" t="s">
        <v>36</v>
      </c>
      <c r="N758" s="12" t="s">
        <v>66</v>
      </c>
      <c r="P758" s="10" t="n">
        <v>101</v>
      </c>
      <c r="Q758" s="12" t="s">
        <v>107</v>
      </c>
      <c r="R758" s="12" t="s">
        <v>112</v>
      </c>
      <c r="S758" s="10" t="n">
        <v>4220199</v>
      </c>
      <c r="T758" s="12" t="s">
        <v>113</v>
      </c>
      <c r="U758" s="13" t="n">
        <v>448.38</v>
      </c>
      <c r="W758" s="13" t="n">
        <v>0</v>
      </c>
      <c r="X758" s="12" t="s">
        <v>828</v>
      </c>
      <c r="Z758" s="1" t="str">
        <f aca="false">IF($T758="","",IFERROR(INDEX('Resumo Grupos'!$AC$3:$AC$200,MATCH($T758,'Resumo Grupos'!$AB$3:$AB$200,0)),"n/d"))</f>
        <v>Pagamentos outros não operacionais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46193</v>
      </c>
      <c r="C759" s="11" t="n">
        <v>46193</v>
      </c>
      <c r="D759" s="10" t="n">
        <v>0</v>
      </c>
      <c r="E759" s="12" t="s">
        <v>33</v>
      </c>
      <c r="F759" s="10" t="n">
        <v>17</v>
      </c>
      <c r="G759" s="12" t="s">
        <v>34</v>
      </c>
      <c r="H759" s="10" t="n">
        <v>1110101</v>
      </c>
      <c r="I759" s="12" t="s">
        <v>35</v>
      </c>
      <c r="J759" s="10" t="n">
        <v>1330056</v>
      </c>
      <c r="L759" s="10" t="n">
        <v>1330056</v>
      </c>
      <c r="M759" s="12" t="s">
        <v>36</v>
      </c>
      <c r="N759" s="12" t="s">
        <v>37</v>
      </c>
      <c r="P759" s="10" t="n">
        <v>104</v>
      </c>
      <c r="Q759" s="12" t="s">
        <v>38</v>
      </c>
      <c r="R759" s="12" t="s">
        <v>43</v>
      </c>
      <c r="S759" s="10" t="n">
        <v>4210310</v>
      </c>
      <c r="T759" s="12" t="s">
        <v>397</v>
      </c>
      <c r="U759" s="13" t="n">
        <v>400</v>
      </c>
      <c r="W759" s="13" t="n">
        <v>400</v>
      </c>
      <c r="X759" s="12" t="s">
        <v>829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  <c r="AB759" s="1"/>
      <c r="AC759" s="1"/>
    </row>
    <row r="760" customFormat="false" ht="36.75" hidden="false" customHeight="true" outlineLevel="0" collapsed="false">
      <c r="A760" s="10" t="n">
        <v>1</v>
      </c>
      <c r="B760" s="11" t="n">
        <v>46193</v>
      </c>
      <c r="C760" s="11" t="n">
        <v>46193</v>
      </c>
      <c r="D760" s="10" t="n">
        <v>0</v>
      </c>
      <c r="E760" s="12" t="s">
        <v>33</v>
      </c>
      <c r="F760" s="10" t="n">
        <v>17</v>
      </c>
      <c r="G760" s="12" t="s">
        <v>34</v>
      </c>
      <c r="H760" s="10" t="n">
        <v>1110101</v>
      </c>
      <c r="I760" s="12" t="s">
        <v>35</v>
      </c>
      <c r="J760" s="10" t="n">
        <v>1330311</v>
      </c>
      <c r="L760" s="10" t="n">
        <v>1330311</v>
      </c>
      <c r="M760" s="12" t="s">
        <v>36</v>
      </c>
      <c r="N760" s="12" t="s">
        <v>37</v>
      </c>
      <c r="P760" s="10" t="n">
        <v>104</v>
      </c>
      <c r="Q760" s="12" t="s">
        <v>38</v>
      </c>
      <c r="R760" s="12" t="s">
        <v>149</v>
      </c>
      <c r="S760" s="10" t="n">
        <v>1120601</v>
      </c>
      <c r="T760" s="12" t="s">
        <v>150</v>
      </c>
      <c r="U760" s="13" t="n">
        <v>420</v>
      </c>
      <c r="W760" s="13" t="n">
        <v>420</v>
      </c>
      <c r="X760" s="12" t="s">
        <v>212</v>
      </c>
      <c r="Z760" s="1" t="str">
        <f aca="false">IF($T760="","",IFERROR(INDEX('Resumo Grupos'!$AC$3:$AC$200,MATCH($T760,'Resumo Grupos'!$AB$3:$AB$200,0)),"n/d"))</f>
        <v>Despesa</v>
      </c>
      <c r="AA760" s="1" t="str">
        <f aca="false">IF($T760="","",IF(COUNTIF('Resumo Grupos'!$AE$3:$AE$40,$T760)&gt;0,"NAO","SIM"))</f>
        <v>SIM</v>
      </c>
      <c r="AB760" s="1"/>
      <c r="AC760" s="1"/>
    </row>
    <row r="761" customFormat="false" ht="36.75" hidden="false" customHeight="true" outlineLevel="0" collapsed="false">
      <c r="A761" s="10" t="n">
        <v>1</v>
      </c>
      <c r="B761" s="11" t="n">
        <v>46193</v>
      </c>
      <c r="C761" s="11" t="n">
        <v>46193</v>
      </c>
      <c r="D761" s="10" t="n">
        <v>0</v>
      </c>
      <c r="E761" s="12" t="s">
        <v>33</v>
      </c>
      <c r="F761" s="10" t="n">
        <v>17</v>
      </c>
      <c r="G761" s="12" t="s">
        <v>34</v>
      </c>
      <c r="H761" s="10" t="n">
        <v>1110101</v>
      </c>
      <c r="I761" s="12" t="s">
        <v>35</v>
      </c>
      <c r="J761" s="10" t="n">
        <v>1331085</v>
      </c>
      <c r="L761" s="10" t="n">
        <v>1331085</v>
      </c>
      <c r="M761" s="12" t="s">
        <v>36</v>
      </c>
      <c r="N761" s="12" t="s">
        <v>37</v>
      </c>
      <c r="P761" s="10" t="n">
        <v>104</v>
      </c>
      <c r="Q761" s="12" t="s">
        <v>38</v>
      </c>
      <c r="R761" s="12" t="s">
        <v>39</v>
      </c>
      <c r="S761" s="10" t="n">
        <v>4210227</v>
      </c>
      <c r="T761" s="12" t="s">
        <v>40</v>
      </c>
      <c r="U761" s="13" t="n">
        <v>18.5</v>
      </c>
      <c r="W761" s="13" t="n">
        <v>18.5</v>
      </c>
      <c r="X761" s="12" t="s">
        <v>830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46193</v>
      </c>
      <c r="C762" s="11" t="n">
        <v>46193</v>
      </c>
      <c r="D762" s="10" t="n">
        <v>0</v>
      </c>
      <c r="E762" s="12" t="s">
        <v>33</v>
      </c>
      <c r="F762" s="10" t="n">
        <v>17</v>
      </c>
      <c r="G762" s="12" t="s">
        <v>34</v>
      </c>
      <c r="H762" s="10" t="n">
        <v>1110101</v>
      </c>
      <c r="I762" s="12" t="s">
        <v>35</v>
      </c>
      <c r="J762" s="10" t="n">
        <v>1331089</v>
      </c>
      <c r="L762" s="10" t="n">
        <v>1331089</v>
      </c>
      <c r="M762" s="12" t="s">
        <v>36</v>
      </c>
      <c r="N762" s="12" t="s">
        <v>37</v>
      </c>
      <c r="P762" s="10" t="n">
        <v>104</v>
      </c>
      <c r="Q762" s="12" t="s">
        <v>38</v>
      </c>
      <c r="R762" s="12" t="s">
        <v>43</v>
      </c>
      <c r="S762" s="10" t="n">
        <v>4210314</v>
      </c>
      <c r="T762" s="12" t="s">
        <v>44</v>
      </c>
      <c r="U762" s="13" t="n">
        <v>80</v>
      </c>
      <c r="W762" s="13" t="n">
        <v>80</v>
      </c>
      <c r="X762" s="12" t="s">
        <v>379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27.75" hidden="false" customHeight="true" outlineLevel="0" collapsed="false">
      <c r="A763" s="10" t="n">
        <v>1</v>
      </c>
      <c r="B763" s="11" t="n">
        <v>46193</v>
      </c>
      <c r="C763" s="11" t="n">
        <v>46193</v>
      </c>
      <c r="D763" s="10" t="n">
        <v>0</v>
      </c>
      <c r="E763" s="12" t="s">
        <v>33</v>
      </c>
      <c r="F763" s="10" t="n">
        <v>17</v>
      </c>
      <c r="G763" s="12" t="s">
        <v>34</v>
      </c>
      <c r="H763" s="10" t="n">
        <v>1110101</v>
      </c>
      <c r="I763" s="12" t="s">
        <v>35</v>
      </c>
      <c r="J763" s="10" t="n">
        <v>1331091</v>
      </c>
      <c r="L763" s="10" t="n">
        <v>1331091</v>
      </c>
      <c r="M763" s="12" t="s">
        <v>36</v>
      </c>
      <c r="N763" s="12" t="s">
        <v>37</v>
      </c>
      <c r="P763" s="10" t="n">
        <v>104</v>
      </c>
      <c r="Q763" s="12" t="s">
        <v>38</v>
      </c>
      <c r="R763" s="12" t="s">
        <v>43</v>
      </c>
      <c r="S763" s="10" t="n">
        <v>4210316</v>
      </c>
      <c r="T763" s="12" t="s">
        <v>47</v>
      </c>
      <c r="U763" s="13" t="n">
        <v>60</v>
      </c>
      <c r="W763" s="13" t="n">
        <v>60</v>
      </c>
      <c r="X763" s="12" t="s">
        <v>831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36.75" hidden="false" customHeight="true" outlineLevel="0" collapsed="false">
      <c r="A764" s="10" t="n">
        <v>1</v>
      </c>
      <c r="B764" s="11" t="n">
        <v>46193</v>
      </c>
      <c r="C764" s="11" t="n">
        <v>46193</v>
      </c>
      <c r="D764" s="10" t="n">
        <v>0</v>
      </c>
      <c r="E764" s="12" t="s">
        <v>33</v>
      </c>
      <c r="F764" s="10" t="n">
        <v>17</v>
      </c>
      <c r="G764" s="12" t="s">
        <v>34</v>
      </c>
      <c r="H764" s="10" t="n">
        <v>1110101</v>
      </c>
      <c r="I764" s="12" t="s">
        <v>35</v>
      </c>
      <c r="J764" s="10" t="n">
        <v>1331103</v>
      </c>
      <c r="L764" s="10" t="n">
        <v>1331103</v>
      </c>
      <c r="M764" s="12" t="s">
        <v>36</v>
      </c>
      <c r="N764" s="12" t="s">
        <v>37</v>
      </c>
      <c r="P764" s="10" t="n">
        <v>104</v>
      </c>
      <c r="Q764" s="12" t="s">
        <v>38</v>
      </c>
      <c r="R764" s="12" t="s">
        <v>43</v>
      </c>
      <c r="S764" s="10" t="n">
        <v>4210318</v>
      </c>
      <c r="T764" s="12" t="s">
        <v>449</v>
      </c>
      <c r="U764" s="13" t="n">
        <v>700</v>
      </c>
      <c r="W764" s="13" t="n">
        <v>700</v>
      </c>
      <c r="X764" s="12" t="s">
        <v>832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46193</v>
      </c>
      <c r="C765" s="11" t="n">
        <v>46193</v>
      </c>
      <c r="D765" s="10" t="n">
        <v>0</v>
      </c>
      <c r="E765" s="12" t="s">
        <v>33</v>
      </c>
      <c r="F765" s="10" t="n">
        <v>17</v>
      </c>
      <c r="G765" s="12" t="s">
        <v>34</v>
      </c>
      <c r="H765" s="10" t="n">
        <v>1110101</v>
      </c>
      <c r="I765" s="12" t="s">
        <v>35</v>
      </c>
      <c r="J765" s="10" t="n">
        <v>1331117</v>
      </c>
      <c r="L765" s="10" t="n">
        <v>1331117</v>
      </c>
      <c r="M765" s="12" t="s">
        <v>36</v>
      </c>
      <c r="N765" s="12" t="s">
        <v>37</v>
      </c>
      <c r="P765" s="10" t="n">
        <v>104</v>
      </c>
      <c r="Q765" s="12" t="s">
        <v>38</v>
      </c>
      <c r="R765" s="12" t="s">
        <v>43</v>
      </c>
      <c r="S765" s="10" t="n">
        <v>4210314</v>
      </c>
      <c r="T765" s="12" t="s">
        <v>44</v>
      </c>
      <c r="U765" s="13" t="n">
        <v>50</v>
      </c>
      <c r="W765" s="13" t="n">
        <v>50</v>
      </c>
      <c r="X765" s="12" t="s">
        <v>833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46193</v>
      </c>
      <c r="C766" s="11" t="n">
        <v>46193</v>
      </c>
      <c r="D766" s="10" t="n">
        <v>0</v>
      </c>
      <c r="E766" s="12" t="s">
        <v>33</v>
      </c>
      <c r="F766" s="10" t="n">
        <v>17</v>
      </c>
      <c r="G766" s="12" t="s">
        <v>34</v>
      </c>
      <c r="H766" s="10" t="n">
        <v>1110101</v>
      </c>
      <c r="I766" s="12" t="s">
        <v>35</v>
      </c>
      <c r="J766" s="10" t="n">
        <v>1331129</v>
      </c>
      <c r="L766" s="10" t="n">
        <v>1331129</v>
      </c>
      <c r="M766" s="12" t="s">
        <v>36</v>
      </c>
      <c r="N766" s="12" t="s">
        <v>37</v>
      </c>
      <c r="P766" s="10" t="n">
        <v>104</v>
      </c>
      <c r="Q766" s="12" t="s">
        <v>38</v>
      </c>
      <c r="R766" s="12" t="s">
        <v>43</v>
      </c>
      <c r="S766" s="10" t="n">
        <v>4210310</v>
      </c>
      <c r="T766" s="12" t="s">
        <v>397</v>
      </c>
      <c r="U766" s="13" t="n">
        <v>216</v>
      </c>
      <c r="W766" s="13" t="n">
        <v>216</v>
      </c>
      <c r="X766" s="12" t="s">
        <v>834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46193</v>
      </c>
      <c r="C767" s="11" t="n">
        <v>46193</v>
      </c>
      <c r="D767" s="10" t="n">
        <v>0</v>
      </c>
      <c r="E767" s="12" t="s">
        <v>33</v>
      </c>
      <c r="F767" s="10" t="n">
        <v>17</v>
      </c>
      <c r="G767" s="12" t="s">
        <v>34</v>
      </c>
      <c r="H767" s="10" t="n">
        <v>1110101</v>
      </c>
      <c r="I767" s="12" t="s">
        <v>35</v>
      </c>
      <c r="J767" s="10" t="n">
        <v>1331154</v>
      </c>
      <c r="L767" s="10" t="n">
        <v>1331154</v>
      </c>
      <c r="M767" s="12" t="s">
        <v>36</v>
      </c>
      <c r="N767" s="12" t="s">
        <v>37</v>
      </c>
      <c r="P767" s="10" t="n">
        <v>104</v>
      </c>
      <c r="Q767" s="12" t="s">
        <v>38</v>
      </c>
      <c r="R767" s="12" t="s">
        <v>43</v>
      </c>
      <c r="S767" s="10" t="n">
        <v>4210316</v>
      </c>
      <c r="T767" s="12" t="s">
        <v>47</v>
      </c>
      <c r="U767" s="13" t="n">
        <v>100</v>
      </c>
      <c r="W767" s="13" t="n">
        <v>100</v>
      </c>
      <c r="X767" s="12" t="s">
        <v>51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46193</v>
      </c>
      <c r="C768" s="11" t="n">
        <v>46193</v>
      </c>
      <c r="D768" s="10" t="n">
        <v>0</v>
      </c>
      <c r="E768" s="12" t="s">
        <v>33</v>
      </c>
      <c r="F768" s="10" t="n">
        <v>17</v>
      </c>
      <c r="G768" s="12" t="s">
        <v>34</v>
      </c>
      <c r="H768" s="10" t="n">
        <v>1110101</v>
      </c>
      <c r="I768" s="12" t="s">
        <v>35</v>
      </c>
      <c r="J768" s="10" t="n">
        <v>1331157</v>
      </c>
      <c r="L768" s="10" t="n">
        <v>1331157</v>
      </c>
      <c r="M768" s="12" t="s">
        <v>36</v>
      </c>
      <c r="N768" s="12" t="s">
        <v>37</v>
      </c>
      <c r="P768" s="10" t="n">
        <v>104</v>
      </c>
      <c r="Q768" s="12" t="s">
        <v>38</v>
      </c>
      <c r="R768" s="12" t="s">
        <v>43</v>
      </c>
      <c r="S768" s="10" t="n">
        <v>4210309</v>
      </c>
      <c r="T768" s="12" t="s">
        <v>49</v>
      </c>
      <c r="U768" s="13" t="n">
        <v>10</v>
      </c>
      <c r="W768" s="13" t="n">
        <v>10</v>
      </c>
      <c r="X768" s="12" t="s">
        <v>51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45.75" hidden="false" customHeight="true" outlineLevel="0" collapsed="false">
      <c r="A769" s="10" t="n">
        <v>1</v>
      </c>
      <c r="B769" s="11" t="n">
        <v>46193</v>
      </c>
      <c r="C769" s="11" t="n">
        <v>46193</v>
      </c>
      <c r="D769" s="10" t="n">
        <v>0</v>
      </c>
      <c r="E769" s="12" t="s">
        <v>33</v>
      </c>
      <c r="F769" s="10" t="n">
        <v>17</v>
      </c>
      <c r="G769" s="12" t="s">
        <v>34</v>
      </c>
      <c r="H769" s="10" t="n">
        <v>1110101</v>
      </c>
      <c r="I769" s="12" t="s">
        <v>35</v>
      </c>
      <c r="J769" s="10" t="n">
        <v>1335705</v>
      </c>
      <c r="L769" s="10" t="n">
        <v>1335705</v>
      </c>
      <c r="M769" s="12" t="s">
        <v>36</v>
      </c>
      <c r="N769" s="12" t="s">
        <v>37</v>
      </c>
      <c r="P769" s="10" t="n">
        <v>104</v>
      </c>
      <c r="Q769" s="12" t="s">
        <v>38</v>
      </c>
      <c r="R769" s="12" t="s">
        <v>43</v>
      </c>
      <c r="S769" s="10" t="n">
        <v>4210316</v>
      </c>
      <c r="T769" s="12" t="s">
        <v>47</v>
      </c>
      <c r="U769" s="13" t="n">
        <v>60</v>
      </c>
      <c r="W769" s="13" t="n">
        <v>60</v>
      </c>
      <c r="X769" s="12" t="s">
        <v>835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27.75" hidden="false" customHeight="true" outlineLevel="0" collapsed="false">
      <c r="A770" s="10" t="n">
        <v>1</v>
      </c>
      <c r="B770" s="11" t="n">
        <v>46193</v>
      </c>
      <c r="C770" s="11" t="n">
        <v>46193</v>
      </c>
      <c r="D770" s="10" t="n">
        <v>0</v>
      </c>
      <c r="E770" s="12" t="s">
        <v>33</v>
      </c>
      <c r="F770" s="10" t="n">
        <v>17</v>
      </c>
      <c r="G770" s="12" t="s">
        <v>34</v>
      </c>
      <c r="H770" s="10" t="n">
        <v>1110101</v>
      </c>
      <c r="I770" s="12" t="s">
        <v>35</v>
      </c>
      <c r="J770" s="10" t="n">
        <v>1335713</v>
      </c>
      <c r="L770" s="10" t="n">
        <v>1335713</v>
      </c>
      <c r="M770" s="12" t="s">
        <v>36</v>
      </c>
      <c r="N770" s="12" t="s">
        <v>37</v>
      </c>
      <c r="P770" s="10" t="n">
        <v>104</v>
      </c>
      <c r="Q770" s="12" t="s">
        <v>38</v>
      </c>
      <c r="R770" s="12" t="s">
        <v>43</v>
      </c>
      <c r="S770" s="10" t="n">
        <v>4210309</v>
      </c>
      <c r="T770" s="12" t="s">
        <v>49</v>
      </c>
      <c r="U770" s="13" t="n">
        <v>10</v>
      </c>
      <c r="W770" s="13" t="n">
        <v>10</v>
      </c>
      <c r="X770" s="12" t="s">
        <v>382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0" t="n">
        <v>1</v>
      </c>
      <c r="B771" s="11" t="n">
        <v>46193</v>
      </c>
      <c r="C771" s="11" t="n">
        <v>46193</v>
      </c>
      <c r="D771" s="10" t="n">
        <v>0</v>
      </c>
      <c r="E771" s="12" t="s">
        <v>33</v>
      </c>
      <c r="F771" s="10" t="n">
        <v>17</v>
      </c>
      <c r="G771" s="12" t="s">
        <v>34</v>
      </c>
      <c r="H771" s="10" t="n">
        <v>1110101</v>
      </c>
      <c r="I771" s="12" t="s">
        <v>35</v>
      </c>
      <c r="J771" s="10" t="n">
        <v>1335717</v>
      </c>
      <c r="L771" s="10" t="n">
        <v>1335717</v>
      </c>
      <c r="M771" s="12" t="s">
        <v>36</v>
      </c>
      <c r="N771" s="12" t="s">
        <v>37</v>
      </c>
      <c r="P771" s="10" t="n">
        <v>104</v>
      </c>
      <c r="Q771" s="12" t="s">
        <v>38</v>
      </c>
      <c r="R771" s="12" t="s">
        <v>43</v>
      </c>
      <c r="S771" s="10" t="n">
        <v>4210314</v>
      </c>
      <c r="T771" s="12" t="s">
        <v>44</v>
      </c>
      <c r="U771" s="13" t="n">
        <v>70</v>
      </c>
      <c r="W771" s="13" t="n">
        <v>70</v>
      </c>
      <c r="X771" s="12" t="s">
        <v>45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46193</v>
      </c>
      <c r="C772" s="11" t="n">
        <v>46193</v>
      </c>
      <c r="D772" s="10" t="n">
        <v>0</v>
      </c>
      <c r="E772" s="12" t="s">
        <v>33</v>
      </c>
      <c r="F772" s="10" t="n">
        <v>17</v>
      </c>
      <c r="G772" s="12" t="s">
        <v>34</v>
      </c>
      <c r="H772" s="10" t="n">
        <v>1110101</v>
      </c>
      <c r="I772" s="12" t="s">
        <v>35</v>
      </c>
      <c r="J772" s="10" t="n">
        <v>1335720</v>
      </c>
      <c r="L772" s="10" t="n">
        <v>1335720</v>
      </c>
      <c r="M772" s="12" t="s">
        <v>36</v>
      </c>
      <c r="N772" s="12" t="s">
        <v>37</v>
      </c>
      <c r="P772" s="10" t="n">
        <v>104</v>
      </c>
      <c r="Q772" s="12" t="s">
        <v>38</v>
      </c>
      <c r="R772" s="12" t="s">
        <v>43</v>
      </c>
      <c r="S772" s="10" t="n">
        <v>4210314</v>
      </c>
      <c r="T772" s="12" t="s">
        <v>44</v>
      </c>
      <c r="U772" s="13" t="n">
        <v>80</v>
      </c>
      <c r="W772" s="13" t="n">
        <v>80</v>
      </c>
      <c r="X772" s="12" t="s">
        <v>402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54.75" hidden="false" customHeight="true" outlineLevel="0" collapsed="false">
      <c r="A773" s="10" t="n">
        <v>1</v>
      </c>
      <c r="B773" s="11" t="n">
        <v>46193</v>
      </c>
      <c r="C773" s="11" t="n">
        <v>46193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1335730</v>
      </c>
      <c r="L773" s="10" t="n">
        <v>1335730</v>
      </c>
      <c r="M773" s="12" t="s">
        <v>36</v>
      </c>
      <c r="N773" s="12" t="s">
        <v>37</v>
      </c>
      <c r="P773" s="10" t="n">
        <v>104</v>
      </c>
      <c r="Q773" s="12" t="s">
        <v>38</v>
      </c>
      <c r="R773" s="12" t="s">
        <v>43</v>
      </c>
      <c r="S773" s="10" t="n">
        <v>4210316</v>
      </c>
      <c r="T773" s="12" t="s">
        <v>47</v>
      </c>
      <c r="U773" s="13" t="n">
        <v>70</v>
      </c>
      <c r="W773" s="13" t="n">
        <v>70</v>
      </c>
      <c r="X773" s="12" t="s">
        <v>50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46193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1335737</v>
      </c>
      <c r="L774" s="10" t="n">
        <v>1335737</v>
      </c>
      <c r="M774" s="12" t="s">
        <v>36</v>
      </c>
      <c r="N774" s="12" t="s">
        <v>37</v>
      </c>
      <c r="P774" s="10" t="n">
        <v>104</v>
      </c>
      <c r="Q774" s="12" t="s">
        <v>38</v>
      </c>
      <c r="R774" s="12" t="s">
        <v>43</v>
      </c>
      <c r="S774" s="10" t="n">
        <v>4210309</v>
      </c>
      <c r="T774" s="12" t="s">
        <v>49</v>
      </c>
      <c r="U774" s="13" t="n">
        <v>10</v>
      </c>
      <c r="W774" s="13" t="n">
        <v>10</v>
      </c>
      <c r="X774" s="12" t="s">
        <v>50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46193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1335738</v>
      </c>
      <c r="L775" s="10" t="n">
        <v>1335738</v>
      </c>
      <c r="M775" s="12" t="s">
        <v>36</v>
      </c>
      <c r="N775" s="12" t="s">
        <v>37</v>
      </c>
      <c r="P775" s="10" t="n">
        <v>104</v>
      </c>
      <c r="Q775" s="12" t="s">
        <v>38</v>
      </c>
      <c r="R775" s="12" t="s">
        <v>43</v>
      </c>
      <c r="S775" s="10" t="n">
        <v>4210314</v>
      </c>
      <c r="T775" s="12" t="s">
        <v>44</v>
      </c>
      <c r="U775" s="13" t="n">
        <v>70</v>
      </c>
      <c r="W775" s="13" t="n">
        <v>70</v>
      </c>
      <c r="X775" s="12" t="s">
        <v>836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46193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1335741</v>
      </c>
      <c r="L776" s="10" t="n">
        <v>1335741</v>
      </c>
      <c r="M776" s="12" t="s">
        <v>36</v>
      </c>
      <c r="N776" s="12" t="s">
        <v>37</v>
      </c>
      <c r="P776" s="10" t="n">
        <v>104</v>
      </c>
      <c r="Q776" s="12" t="s">
        <v>38</v>
      </c>
      <c r="R776" s="12" t="s">
        <v>43</v>
      </c>
      <c r="S776" s="10" t="n">
        <v>4210309</v>
      </c>
      <c r="T776" s="12" t="s">
        <v>49</v>
      </c>
      <c r="U776" s="13" t="n">
        <v>15</v>
      </c>
      <c r="W776" s="13" t="n">
        <v>15</v>
      </c>
      <c r="X776" s="12" t="s">
        <v>147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46193</v>
      </c>
      <c r="C777" s="11" t="n">
        <v>46193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1360842</v>
      </c>
      <c r="L777" s="10" t="n">
        <v>1360842</v>
      </c>
      <c r="M777" s="12" t="s">
        <v>36</v>
      </c>
      <c r="N777" s="12" t="s">
        <v>37</v>
      </c>
      <c r="P777" s="10" t="n">
        <v>104</v>
      </c>
      <c r="Q777" s="12" t="s">
        <v>38</v>
      </c>
      <c r="R777" s="12" t="s">
        <v>43</v>
      </c>
      <c r="S777" s="10" t="n">
        <v>4210306</v>
      </c>
      <c r="T777" s="12" t="s">
        <v>837</v>
      </c>
      <c r="U777" s="13" t="n">
        <v>250</v>
      </c>
      <c r="W777" s="13" t="n">
        <v>250</v>
      </c>
      <c r="X777" s="12" t="s">
        <v>838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46193</v>
      </c>
      <c r="C778" s="11" t="n">
        <v>46193</v>
      </c>
      <c r="D778" s="10" t="n">
        <v>0</v>
      </c>
      <c r="E778" s="12" t="s">
        <v>33</v>
      </c>
      <c r="F778" s="10" t="n">
        <v>17</v>
      </c>
      <c r="G778" s="12" t="s">
        <v>34</v>
      </c>
      <c r="H778" s="10" t="n">
        <v>1110101</v>
      </c>
      <c r="I778" s="12" t="s">
        <v>35</v>
      </c>
      <c r="J778" s="10" t="n">
        <v>1460056</v>
      </c>
      <c r="L778" s="10" t="n">
        <v>1460056</v>
      </c>
      <c r="M778" s="12" t="s">
        <v>36</v>
      </c>
      <c r="N778" s="12" t="s">
        <v>37</v>
      </c>
      <c r="P778" s="10" t="n">
        <v>104</v>
      </c>
      <c r="Q778" s="12" t="s">
        <v>38</v>
      </c>
      <c r="R778" s="12" t="s">
        <v>149</v>
      </c>
      <c r="S778" s="10" t="n">
        <v>1120601</v>
      </c>
      <c r="T778" s="12" t="s">
        <v>150</v>
      </c>
      <c r="U778" s="13" t="n">
        <v>560</v>
      </c>
      <c r="W778" s="13" t="n">
        <v>560</v>
      </c>
      <c r="X778" s="12" t="s">
        <v>839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BOLO MIYAZAKI GRANDE</v>
      </c>
      <c r="AC778" s="1" t="n">
        <v>26</v>
      </c>
    </row>
    <row r="779" customFormat="false" ht="27.75" hidden="false" customHeight="true" outlineLevel="0" collapsed="false">
      <c r="A779" s="10" t="n">
        <v>1</v>
      </c>
      <c r="B779" s="11" t="n">
        <v>46157</v>
      </c>
      <c r="C779" s="11" t="n">
        <v>46193</v>
      </c>
      <c r="D779" s="10" t="n">
        <v>1671</v>
      </c>
      <c r="E779" s="12" t="s">
        <v>385</v>
      </c>
      <c r="F779" s="10" t="n">
        <v>24</v>
      </c>
      <c r="G779" s="12" t="s">
        <v>57</v>
      </c>
      <c r="H779" s="10" t="n">
        <v>2110101</v>
      </c>
      <c r="I779" s="12" t="s">
        <v>58</v>
      </c>
      <c r="J779" s="10" t="n">
        <v>1101724</v>
      </c>
      <c r="L779" s="10" t="n">
        <v>461526</v>
      </c>
      <c r="M779" s="12" t="s">
        <v>460</v>
      </c>
      <c r="N779" s="12" t="s">
        <v>66</v>
      </c>
      <c r="P779" s="10" t="n">
        <v>103</v>
      </c>
      <c r="Q779" s="12" t="s">
        <v>61</v>
      </c>
      <c r="R779" s="12" t="s">
        <v>62</v>
      </c>
      <c r="S779" s="10" t="n">
        <v>1130101</v>
      </c>
      <c r="T779" s="12" t="s">
        <v>63</v>
      </c>
      <c r="U779" s="13" t="n">
        <v>1703.51</v>
      </c>
      <c r="W779" s="13" t="n">
        <v>0</v>
      </c>
      <c r="X779" s="12" t="s">
        <v>840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nao encontrado</v>
      </c>
      <c r="AC779" s="1" t="n">
        <v>569357</v>
      </c>
    </row>
    <row r="780" customFormat="false" ht="27.75" hidden="false" customHeight="true" outlineLevel="0" collapsed="false">
      <c r="A780" s="10" t="n">
        <v>1</v>
      </c>
      <c r="B780" s="11" t="n">
        <v>46162</v>
      </c>
      <c r="C780" s="11" t="n">
        <v>46193</v>
      </c>
      <c r="D780" s="10" t="n">
        <v>659</v>
      </c>
      <c r="E780" s="12" t="s">
        <v>841</v>
      </c>
      <c r="F780" s="10" t="n">
        <v>24</v>
      </c>
      <c r="G780" s="12" t="s">
        <v>57</v>
      </c>
      <c r="H780" s="10" t="n">
        <v>2110405</v>
      </c>
      <c r="I780" s="12" t="s">
        <v>106</v>
      </c>
      <c r="J780" s="10" t="n">
        <v>890485</v>
      </c>
      <c r="L780" s="10" t="n">
        <v>380080</v>
      </c>
      <c r="M780" s="12" t="s">
        <v>153</v>
      </c>
      <c r="N780" s="12" t="s">
        <v>66</v>
      </c>
      <c r="P780" s="10" t="n">
        <v>102</v>
      </c>
      <c r="Q780" s="12" t="s">
        <v>125</v>
      </c>
      <c r="R780" s="12" t="s">
        <v>43</v>
      </c>
      <c r="S780" s="10" t="n">
        <v>4210311</v>
      </c>
      <c r="T780" s="12" t="s">
        <v>339</v>
      </c>
      <c r="U780" s="13" t="n">
        <v>6193.08</v>
      </c>
      <c r="W780" s="13" t="n">
        <v>0</v>
      </c>
      <c r="X780" s="12" t="s">
        <v>842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  <c r="AB780" s="1"/>
      <c r="AC780" s="1"/>
    </row>
    <row r="781" customFormat="false" ht="27.75" hidden="false" customHeight="true" outlineLevel="0" collapsed="false">
      <c r="A781" s="10" t="n">
        <v>1</v>
      </c>
      <c r="B781" s="11" t="n">
        <v>46170</v>
      </c>
      <c r="C781" s="11" t="n">
        <v>46193</v>
      </c>
      <c r="D781" s="10" t="n">
        <v>1659</v>
      </c>
      <c r="E781" s="12" t="s">
        <v>78</v>
      </c>
      <c r="F781" s="10" t="n">
        <v>24</v>
      </c>
      <c r="G781" s="12" t="s">
        <v>57</v>
      </c>
      <c r="H781" s="10" t="n">
        <v>2110101</v>
      </c>
      <c r="I781" s="12" t="s">
        <v>58</v>
      </c>
      <c r="J781" s="10" t="n">
        <v>1168612</v>
      </c>
      <c r="L781" s="10" t="n">
        <v>875267</v>
      </c>
      <c r="M781" s="12" t="s">
        <v>59</v>
      </c>
      <c r="N781" s="12" t="s">
        <v>60</v>
      </c>
      <c r="P781" s="10" t="n">
        <v>103</v>
      </c>
      <c r="Q781" s="12" t="s">
        <v>61</v>
      </c>
      <c r="R781" s="12" t="s">
        <v>62</v>
      </c>
      <c r="S781" s="10" t="n">
        <v>1130101</v>
      </c>
      <c r="T781" s="12" t="s">
        <v>63</v>
      </c>
      <c r="U781" s="13" t="n">
        <v>769.97</v>
      </c>
      <c r="W781" s="13" t="n">
        <v>0</v>
      </c>
      <c r="X781" s="12" t="s">
        <v>843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nao encontrado</v>
      </c>
      <c r="AC781" s="1" t="n">
        <v>875267</v>
      </c>
    </row>
    <row r="782" customFormat="false" ht="27.75" hidden="false" customHeight="true" outlineLevel="0" collapsed="false">
      <c r="A782" s="10" t="n">
        <v>1</v>
      </c>
      <c r="B782" s="11" t="n">
        <v>46172</v>
      </c>
      <c r="C782" s="11" t="n">
        <v>46193</v>
      </c>
      <c r="D782" s="10" t="n">
        <v>1636</v>
      </c>
      <c r="E782" s="12" t="s">
        <v>91</v>
      </c>
      <c r="F782" s="10" t="n">
        <v>24</v>
      </c>
      <c r="G782" s="12" t="s">
        <v>57</v>
      </c>
      <c r="H782" s="10" t="n">
        <v>2110102</v>
      </c>
      <c r="I782" s="12" t="s">
        <v>83</v>
      </c>
      <c r="J782" s="10" t="n">
        <v>1176992</v>
      </c>
      <c r="L782" s="10" t="n">
        <v>3191311</v>
      </c>
      <c r="M782" s="12" t="s">
        <v>36</v>
      </c>
      <c r="N782" s="12" t="s">
        <v>60</v>
      </c>
      <c r="P782" s="10" t="n">
        <v>103</v>
      </c>
      <c r="Q782" s="12" t="s">
        <v>61</v>
      </c>
      <c r="R782" s="12" t="s">
        <v>39</v>
      </c>
      <c r="S782" s="10" t="n">
        <v>4210204</v>
      </c>
      <c r="T782" s="12" t="s">
        <v>84</v>
      </c>
      <c r="U782" s="13" t="n">
        <v>700.22</v>
      </c>
      <c r="W782" s="13" t="n">
        <v>0</v>
      </c>
      <c r="X782" s="12" t="s">
        <v>844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nao encontrado</v>
      </c>
      <c r="AC782" s="1" t="n">
        <v>3191311</v>
      </c>
    </row>
    <row r="783" customFormat="false" ht="27.75" hidden="false" customHeight="true" outlineLevel="0" collapsed="false">
      <c r="A783" s="10" t="n">
        <v>1</v>
      </c>
      <c r="B783" s="11" t="n">
        <v>46181</v>
      </c>
      <c r="C783" s="11" t="n">
        <v>46193</v>
      </c>
      <c r="D783" s="10" t="n">
        <v>1695</v>
      </c>
      <c r="E783" s="12" t="s">
        <v>646</v>
      </c>
      <c r="F783" s="10" t="n">
        <v>24</v>
      </c>
      <c r="G783" s="12" t="s">
        <v>57</v>
      </c>
      <c r="H783" s="10" t="n">
        <v>2110101</v>
      </c>
      <c r="I783" s="12" t="s">
        <v>58</v>
      </c>
      <c r="J783" s="10" t="n">
        <v>1222097</v>
      </c>
      <c r="L783" s="10" t="n">
        <v>18532</v>
      </c>
      <c r="M783" s="12" t="s">
        <v>59</v>
      </c>
      <c r="N783" s="12" t="s">
        <v>60</v>
      </c>
      <c r="P783" s="10" t="n">
        <v>103</v>
      </c>
      <c r="Q783" s="12" t="s">
        <v>61</v>
      </c>
      <c r="R783" s="12" t="s">
        <v>62</v>
      </c>
      <c r="S783" s="10" t="n">
        <v>1130101</v>
      </c>
      <c r="T783" s="12" t="s">
        <v>63</v>
      </c>
      <c r="U783" s="13" t="n">
        <v>807.41</v>
      </c>
      <c r="W783" s="13" t="n">
        <v>0</v>
      </c>
      <c r="X783" s="12" t="s">
        <v>845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AVEIA NESTL FLOC170G</v>
      </c>
      <c r="AC783" s="1" t="n">
        <v>18532</v>
      </c>
    </row>
    <row r="784" customFormat="false" ht="45.75" hidden="false" customHeight="true" outlineLevel="0" collapsed="false">
      <c r="A784" s="10" t="n">
        <v>1</v>
      </c>
      <c r="B784" s="11" t="n">
        <v>46181</v>
      </c>
      <c r="C784" s="11" t="n">
        <v>46193</v>
      </c>
      <c r="D784" s="10" t="n">
        <v>542</v>
      </c>
      <c r="E784" s="12" t="s">
        <v>846</v>
      </c>
      <c r="F784" s="10" t="n">
        <v>34</v>
      </c>
      <c r="G784" s="12" t="s">
        <v>94</v>
      </c>
      <c r="H784" s="10" t="n">
        <v>2110405</v>
      </c>
      <c r="I784" s="12" t="s">
        <v>106</v>
      </c>
      <c r="J784" s="10" t="n">
        <v>1223656</v>
      </c>
      <c r="L784" s="10" t="n">
        <v>508652</v>
      </c>
      <c r="M784" s="12" t="s">
        <v>36</v>
      </c>
      <c r="N784" s="12" t="s">
        <v>66</v>
      </c>
      <c r="P784" s="10" t="n">
        <v>101</v>
      </c>
      <c r="Q784" s="12" t="s">
        <v>107</v>
      </c>
      <c r="R784" s="12" t="s">
        <v>328</v>
      </c>
      <c r="S784" s="10" t="n">
        <v>4210107</v>
      </c>
      <c r="T784" s="12" t="s">
        <v>847</v>
      </c>
      <c r="U784" s="13" t="n">
        <v>467.17</v>
      </c>
      <c r="W784" s="13" t="n">
        <v>0</v>
      </c>
      <c r="X784" s="12" t="s">
        <v>848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45.75" hidden="false" customHeight="true" outlineLevel="0" collapsed="false">
      <c r="A785" s="10" t="n">
        <v>1</v>
      </c>
      <c r="B785" s="11" t="n">
        <v>46181</v>
      </c>
      <c r="C785" s="11" t="n">
        <v>46193</v>
      </c>
      <c r="D785" s="10" t="n">
        <v>542</v>
      </c>
      <c r="E785" s="12" t="s">
        <v>846</v>
      </c>
      <c r="F785" s="10" t="n">
        <v>34</v>
      </c>
      <c r="G785" s="12" t="s">
        <v>94</v>
      </c>
      <c r="H785" s="10" t="n">
        <v>2110405</v>
      </c>
      <c r="I785" s="12" t="s">
        <v>106</v>
      </c>
      <c r="J785" s="10" t="n">
        <v>1223659</v>
      </c>
      <c r="L785" s="10" t="n">
        <v>508655</v>
      </c>
      <c r="M785" s="12" t="s">
        <v>36</v>
      </c>
      <c r="N785" s="12" t="s">
        <v>66</v>
      </c>
      <c r="P785" s="10" t="n">
        <v>101</v>
      </c>
      <c r="Q785" s="12" t="s">
        <v>107</v>
      </c>
      <c r="R785" s="12" t="s">
        <v>112</v>
      </c>
      <c r="S785" s="10" t="n">
        <v>4220199</v>
      </c>
      <c r="T785" s="12" t="s">
        <v>113</v>
      </c>
      <c r="U785" s="13" t="n">
        <v>900</v>
      </c>
      <c r="W785" s="13" t="n">
        <v>0</v>
      </c>
      <c r="X785" s="12" t="s">
        <v>849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46182</v>
      </c>
      <c r="C786" s="11" t="n">
        <v>46193</v>
      </c>
      <c r="D786" s="10" t="n">
        <v>10028</v>
      </c>
      <c r="E786" s="12" t="s">
        <v>850</v>
      </c>
      <c r="F786" s="10" t="n">
        <v>24</v>
      </c>
      <c r="G786" s="12" t="s">
        <v>57</v>
      </c>
      <c r="H786" s="10" t="n">
        <v>2110405</v>
      </c>
      <c r="I786" s="12" t="s">
        <v>106</v>
      </c>
      <c r="J786" s="10" t="n">
        <v>1226688</v>
      </c>
      <c r="L786" s="10" t="n">
        <v>509853</v>
      </c>
      <c r="M786" s="12" t="s">
        <v>36</v>
      </c>
      <c r="N786" s="12" t="s">
        <v>66</v>
      </c>
      <c r="P786" s="10" t="n">
        <v>101</v>
      </c>
      <c r="Q786" s="12" t="s">
        <v>107</v>
      </c>
      <c r="R786" s="12" t="s">
        <v>43</v>
      </c>
      <c r="S786" s="10" t="n">
        <v>4210315</v>
      </c>
      <c r="T786" s="12" t="s">
        <v>574</v>
      </c>
      <c r="U786" s="13" t="n">
        <v>595.9</v>
      </c>
      <c r="W786" s="13" t="n">
        <v>0</v>
      </c>
      <c r="X786" s="12" t="s">
        <v>851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36.75" hidden="false" customHeight="true" outlineLevel="0" collapsed="false">
      <c r="A787" s="10" t="n">
        <v>1</v>
      </c>
      <c r="B787" s="11" t="n">
        <v>46192</v>
      </c>
      <c r="C787" s="11" t="n">
        <v>46193</v>
      </c>
      <c r="D787" s="10" t="n">
        <v>33</v>
      </c>
      <c r="E787" s="12" t="s">
        <v>93</v>
      </c>
      <c r="F787" s="10" t="n">
        <v>34</v>
      </c>
      <c r="G787" s="12" t="s">
        <v>94</v>
      </c>
      <c r="H787" s="10" t="n">
        <v>2110101</v>
      </c>
      <c r="I787" s="12" t="s">
        <v>58</v>
      </c>
      <c r="J787" s="10" t="n">
        <v>1273979</v>
      </c>
      <c r="L787" s="10" t="n">
        <v>5153</v>
      </c>
      <c r="M787" s="12" t="s">
        <v>36</v>
      </c>
      <c r="N787" s="12" t="s">
        <v>60</v>
      </c>
      <c r="P787" s="10" t="n">
        <v>104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3182</v>
      </c>
      <c r="W787" s="13" t="n">
        <v>0</v>
      </c>
      <c r="X787" s="12" t="s">
        <v>252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36.75" hidden="false" customHeight="true" outlineLevel="0" collapsed="false">
      <c r="A788" s="10" t="n">
        <v>1</v>
      </c>
      <c r="B788" s="11" t="n">
        <v>46192</v>
      </c>
      <c r="C788" s="11" t="n">
        <v>46193</v>
      </c>
      <c r="D788" s="10" t="n">
        <v>1615</v>
      </c>
      <c r="E788" s="12" t="s">
        <v>253</v>
      </c>
      <c r="F788" s="10" t="n">
        <v>34</v>
      </c>
      <c r="G788" s="12" t="s">
        <v>94</v>
      </c>
      <c r="H788" s="10" t="n">
        <v>2110101</v>
      </c>
      <c r="I788" s="12" t="s">
        <v>58</v>
      </c>
      <c r="J788" s="10" t="n">
        <v>1274036</v>
      </c>
      <c r="L788" s="10" t="n">
        <v>14713</v>
      </c>
      <c r="M788" s="12" t="s">
        <v>36</v>
      </c>
      <c r="N788" s="12" t="s">
        <v>60</v>
      </c>
      <c r="P788" s="10" t="n">
        <v>104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870</v>
      </c>
      <c r="W788" s="13" t="n">
        <v>0</v>
      </c>
      <c r="X788" s="12" t="s">
        <v>852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ALHO KG</v>
      </c>
      <c r="AC788" s="1" t="n">
        <v>14713</v>
      </c>
    </row>
    <row r="789" customFormat="false" ht="36.75" hidden="false" customHeight="true" outlineLevel="0" collapsed="false">
      <c r="A789" s="10" t="n">
        <v>1</v>
      </c>
      <c r="B789" s="11" t="n">
        <v>46192</v>
      </c>
      <c r="C789" s="11" t="n">
        <v>46193</v>
      </c>
      <c r="D789" s="10" t="n">
        <v>33</v>
      </c>
      <c r="E789" s="12" t="s">
        <v>93</v>
      </c>
      <c r="F789" s="10" t="n">
        <v>34</v>
      </c>
      <c r="G789" s="12" t="s">
        <v>94</v>
      </c>
      <c r="H789" s="10" t="n">
        <v>2110101</v>
      </c>
      <c r="I789" s="12" t="s">
        <v>58</v>
      </c>
      <c r="J789" s="10" t="n">
        <v>1274061</v>
      </c>
      <c r="L789" s="10" t="n">
        <v>528761</v>
      </c>
      <c r="M789" s="12" t="s">
        <v>36</v>
      </c>
      <c r="N789" s="12" t="s">
        <v>66</v>
      </c>
      <c r="P789" s="10" t="n">
        <v>104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160</v>
      </c>
      <c r="W789" s="13" t="n">
        <v>0</v>
      </c>
      <c r="X789" s="12" t="s">
        <v>651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36.75" hidden="false" customHeight="true" outlineLevel="0" collapsed="false">
      <c r="A790" s="10" t="n">
        <v>1</v>
      </c>
      <c r="B790" s="11" t="n">
        <v>46194</v>
      </c>
      <c r="C790" s="11" t="n">
        <v>46194</v>
      </c>
      <c r="D790" s="10" t="n">
        <v>0</v>
      </c>
      <c r="E790" s="12" t="s">
        <v>33</v>
      </c>
      <c r="F790" s="10" t="n">
        <v>17</v>
      </c>
      <c r="G790" s="12" t="s">
        <v>34</v>
      </c>
      <c r="H790" s="10" t="n">
        <v>1110101</v>
      </c>
      <c r="I790" s="12" t="s">
        <v>35</v>
      </c>
      <c r="J790" s="10" t="n">
        <v>1335785</v>
      </c>
      <c r="L790" s="10" t="n">
        <v>1335785</v>
      </c>
      <c r="M790" s="12" t="s">
        <v>36</v>
      </c>
      <c r="N790" s="12" t="s">
        <v>37</v>
      </c>
      <c r="P790" s="10" t="n">
        <v>104</v>
      </c>
      <c r="Q790" s="12" t="s">
        <v>38</v>
      </c>
      <c r="R790" s="12" t="s">
        <v>43</v>
      </c>
      <c r="S790" s="10" t="n">
        <v>4210310</v>
      </c>
      <c r="T790" s="12" t="s">
        <v>397</v>
      </c>
      <c r="U790" s="13" t="n">
        <v>202</v>
      </c>
      <c r="W790" s="13" t="n">
        <v>202</v>
      </c>
      <c r="X790" s="12" t="s">
        <v>853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46194</v>
      </c>
      <c r="C791" s="11" t="n">
        <v>46194</v>
      </c>
      <c r="D791" s="10" t="n">
        <v>0</v>
      </c>
      <c r="E791" s="12" t="s">
        <v>33</v>
      </c>
      <c r="F791" s="10" t="n">
        <v>17</v>
      </c>
      <c r="G791" s="12" t="s">
        <v>34</v>
      </c>
      <c r="H791" s="10" t="n">
        <v>1110101</v>
      </c>
      <c r="I791" s="12" t="s">
        <v>35</v>
      </c>
      <c r="J791" s="10" t="n">
        <v>1335790</v>
      </c>
      <c r="L791" s="10" t="n">
        <v>1335790</v>
      </c>
      <c r="M791" s="12" t="s">
        <v>36</v>
      </c>
      <c r="N791" s="12" t="s">
        <v>37</v>
      </c>
      <c r="P791" s="10" t="n">
        <v>104</v>
      </c>
      <c r="Q791" s="12" t="s">
        <v>38</v>
      </c>
      <c r="R791" s="12" t="s">
        <v>43</v>
      </c>
      <c r="S791" s="10" t="n">
        <v>4210310</v>
      </c>
      <c r="T791" s="12" t="s">
        <v>397</v>
      </c>
      <c r="U791" s="13" t="n">
        <v>15</v>
      </c>
      <c r="W791" s="13" t="n">
        <v>15</v>
      </c>
      <c r="X791" s="12" t="s">
        <v>854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27.75" hidden="false" customHeight="true" outlineLevel="0" collapsed="false">
      <c r="A792" s="10" t="n">
        <v>1</v>
      </c>
      <c r="B792" s="11" t="n">
        <v>46194</v>
      </c>
      <c r="C792" s="11" t="n">
        <v>46194</v>
      </c>
      <c r="D792" s="10" t="n">
        <v>0</v>
      </c>
      <c r="E792" s="12" t="s">
        <v>33</v>
      </c>
      <c r="F792" s="10" t="n">
        <v>17</v>
      </c>
      <c r="G792" s="12" t="s">
        <v>34</v>
      </c>
      <c r="H792" s="10" t="n">
        <v>1110101</v>
      </c>
      <c r="I792" s="12" t="s">
        <v>35</v>
      </c>
      <c r="J792" s="10" t="n">
        <v>1335794</v>
      </c>
      <c r="L792" s="10" t="n">
        <v>1335794</v>
      </c>
      <c r="M792" s="12" t="s">
        <v>36</v>
      </c>
      <c r="N792" s="12" t="s">
        <v>37</v>
      </c>
      <c r="P792" s="10" t="n">
        <v>104</v>
      </c>
      <c r="Q792" s="12" t="s">
        <v>38</v>
      </c>
      <c r="R792" s="12" t="s">
        <v>43</v>
      </c>
      <c r="S792" s="10" t="n">
        <v>4210310</v>
      </c>
      <c r="T792" s="12" t="s">
        <v>397</v>
      </c>
      <c r="U792" s="13" t="n">
        <v>276</v>
      </c>
      <c r="W792" s="13" t="n">
        <v>276</v>
      </c>
      <c r="X792" s="12" t="s">
        <v>855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46194</v>
      </c>
      <c r="C793" s="11" t="n">
        <v>46194</v>
      </c>
      <c r="D793" s="10" t="n">
        <v>0</v>
      </c>
      <c r="E793" s="12" t="s">
        <v>33</v>
      </c>
      <c r="F793" s="10" t="n">
        <v>17</v>
      </c>
      <c r="G793" s="12" t="s">
        <v>34</v>
      </c>
      <c r="H793" s="10" t="n">
        <v>1110101</v>
      </c>
      <c r="I793" s="12" t="s">
        <v>35</v>
      </c>
      <c r="J793" s="10" t="n">
        <v>1335801</v>
      </c>
      <c r="L793" s="10" t="n">
        <v>1335801</v>
      </c>
      <c r="M793" s="12" t="s">
        <v>36</v>
      </c>
      <c r="N793" s="12" t="s">
        <v>37</v>
      </c>
      <c r="P793" s="10" t="n">
        <v>104</v>
      </c>
      <c r="Q793" s="12" t="s">
        <v>38</v>
      </c>
      <c r="R793" s="12" t="s">
        <v>43</v>
      </c>
      <c r="S793" s="10" t="n">
        <v>4210314</v>
      </c>
      <c r="T793" s="12" t="s">
        <v>44</v>
      </c>
      <c r="U793" s="13" t="n">
        <v>70</v>
      </c>
      <c r="W793" s="13" t="n">
        <v>70</v>
      </c>
      <c r="X793" s="12" t="s">
        <v>148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27.75" hidden="false" customHeight="true" outlineLevel="0" collapsed="false">
      <c r="A794" s="10" t="n">
        <v>1</v>
      </c>
      <c r="B794" s="11" t="n">
        <v>46194</v>
      </c>
      <c r="C794" s="11" t="n">
        <v>46194</v>
      </c>
      <c r="D794" s="10" t="n">
        <v>0</v>
      </c>
      <c r="E794" s="12" t="s">
        <v>33</v>
      </c>
      <c r="F794" s="10" t="n">
        <v>17</v>
      </c>
      <c r="G794" s="12" t="s">
        <v>34</v>
      </c>
      <c r="H794" s="10" t="n">
        <v>1110101</v>
      </c>
      <c r="I794" s="12" t="s">
        <v>35</v>
      </c>
      <c r="J794" s="10" t="n">
        <v>1335804</v>
      </c>
      <c r="L794" s="10" t="n">
        <v>1335804</v>
      </c>
      <c r="M794" s="12" t="s">
        <v>36</v>
      </c>
      <c r="N794" s="12" t="s">
        <v>37</v>
      </c>
      <c r="P794" s="10" t="n">
        <v>104</v>
      </c>
      <c r="Q794" s="12" t="s">
        <v>38</v>
      </c>
      <c r="R794" s="12" t="s">
        <v>43</v>
      </c>
      <c r="S794" s="10" t="n">
        <v>4210314</v>
      </c>
      <c r="T794" s="12" t="s">
        <v>44</v>
      </c>
      <c r="U794" s="13" t="n">
        <v>70</v>
      </c>
      <c r="W794" s="13" t="n">
        <v>70</v>
      </c>
      <c r="X794" s="12" t="s">
        <v>45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  <c r="AB794" s="1"/>
      <c r="AC794" s="1"/>
    </row>
    <row r="795" customFormat="false" ht="27.75" hidden="false" customHeight="true" outlineLevel="0" collapsed="false">
      <c r="A795" s="10" t="n">
        <v>1</v>
      </c>
      <c r="B795" s="11" t="n">
        <v>46194</v>
      </c>
      <c r="C795" s="11" t="n">
        <v>46194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1335815</v>
      </c>
      <c r="L795" s="10" t="n">
        <v>1335815</v>
      </c>
      <c r="M795" s="12" t="s">
        <v>36</v>
      </c>
      <c r="N795" s="12" t="s">
        <v>37</v>
      </c>
      <c r="P795" s="10" t="n">
        <v>104</v>
      </c>
      <c r="Q795" s="12" t="s">
        <v>38</v>
      </c>
      <c r="R795" s="12" t="s">
        <v>43</v>
      </c>
      <c r="S795" s="10" t="n">
        <v>4210314</v>
      </c>
      <c r="T795" s="12" t="s">
        <v>44</v>
      </c>
      <c r="U795" s="13" t="n">
        <v>80</v>
      </c>
      <c r="W795" s="13" t="n">
        <v>80</v>
      </c>
      <c r="X795" s="12" t="s">
        <v>856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46194</v>
      </c>
      <c r="C796" s="11" t="n">
        <v>46194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1335816</v>
      </c>
      <c r="L796" s="10" t="n">
        <v>1335816</v>
      </c>
      <c r="M796" s="12" t="s">
        <v>36</v>
      </c>
      <c r="N796" s="12" t="s">
        <v>37</v>
      </c>
      <c r="P796" s="10" t="n">
        <v>104</v>
      </c>
      <c r="Q796" s="12" t="s">
        <v>38</v>
      </c>
      <c r="R796" s="12" t="s">
        <v>43</v>
      </c>
      <c r="S796" s="10" t="n">
        <v>4210309</v>
      </c>
      <c r="T796" s="12" t="s">
        <v>49</v>
      </c>
      <c r="U796" s="13" t="n">
        <v>10</v>
      </c>
      <c r="W796" s="13" t="n">
        <v>10</v>
      </c>
      <c r="X796" s="12" t="s">
        <v>857</v>
      </c>
      <c r="Z796" s="1" t="str">
        <f aca="false">IF($T796="","",IFERROR(INDEX('Resumo Grupos'!$AC$3:$AC$200,MATCH($T796,'Resumo Grupos'!$AB$3:$AB$200,0)),"n/d"))</f>
        <v>Salários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46194</v>
      </c>
      <c r="C797" s="11" t="n">
        <v>46194</v>
      </c>
      <c r="D797" s="10" t="n">
        <v>0</v>
      </c>
      <c r="E797" s="12" t="s">
        <v>33</v>
      </c>
      <c r="F797" s="10" t="n">
        <v>17</v>
      </c>
      <c r="G797" s="12" t="s">
        <v>34</v>
      </c>
      <c r="H797" s="10" t="n">
        <v>1110101</v>
      </c>
      <c r="I797" s="12" t="s">
        <v>35</v>
      </c>
      <c r="J797" s="10" t="n">
        <v>1335837</v>
      </c>
      <c r="L797" s="10" t="n">
        <v>1335837</v>
      </c>
      <c r="M797" s="12" t="s">
        <v>36</v>
      </c>
      <c r="N797" s="12" t="s">
        <v>37</v>
      </c>
      <c r="P797" s="10" t="n">
        <v>104</v>
      </c>
      <c r="Q797" s="12" t="s">
        <v>38</v>
      </c>
      <c r="R797" s="12" t="s">
        <v>43</v>
      </c>
      <c r="S797" s="10" t="n">
        <v>4210316</v>
      </c>
      <c r="T797" s="12" t="s">
        <v>47</v>
      </c>
      <c r="U797" s="13" t="n">
        <v>100</v>
      </c>
      <c r="W797" s="13" t="n">
        <v>100</v>
      </c>
      <c r="X797" s="12" t="s">
        <v>857</v>
      </c>
      <c r="Z797" s="1" t="str">
        <f aca="false">IF($T797="","",IFERROR(INDEX('Resumo Grupos'!$AC$3:$AC$200,MATCH($T797,'Resumo Grupos'!$AB$3:$AB$200,0)),"n/d"))</f>
        <v>Salários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46194</v>
      </c>
      <c r="C798" s="11" t="n">
        <v>46194</v>
      </c>
      <c r="D798" s="10" t="n">
        <v>0</v>
      </c>
      <c r="E798" s="12" t="s">
        <v>33</v>
      </c>
      <c r="F798" s="10" t="n">
        <v>17</v>
      </c>
      <c r="G798" s="12" t="s">
        <v>34</v>
      </c>
      <c r="H798" s="10" t="n">
        <v>1110101</v>
      </c>
      <c r="I798" s="12" t="s">
        <v>35</v>
      </c>
      <c r="J798" s="10" t="n">
        <v>1335842</v>
      </c>
      <c r="L798" s="10" t="n">
        <v>1335842</v>
      </c>
      <c r="M798" s="12" t="s">
        <v>36</v>
      </c>
      <c r="N798" s="12" t="s">
        <v>37</v>
      </c>
      <c r="P798" s="10" t="n">
        <v>104</v>
      </c>
      <c r="Q798" s="12" t="s">
        <v>38</v>
      </c>
      <c r="R798" s="12" t="s">
        <v>43</v>
      </c>
      <c r="S798" s="10" t="n">
        <v>4210314</v>
      </c>
      <c r="T798" s="12" t="s">
        <v>44</v>
      </c>
      <c r="U798" s="13" t="n">
        <v>100</v>
      </c>
      <c r="W798" s="13" t="n">
        <v>100</v>
      </c>
      <c r="X798" s="12" t="s">
        <v>210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46194</v>
      </c>
      <c r="C799" s="11" t="n">
        <v>46194</v>
      </c>
      <c r="D799" s="10" t="n">
        <v>0</v>
      </c>
      <c r="E799" s="12" t="s">
        <v>33</v>
      </c>
      <c r="F799" s="10" t="n">
        <v>17</v>
      </c>
      <c r="G799" s="12" t="s">
        <v>34</v>
      </c>
      <c r="H799" s="10" t="n">
        <v>1110101</v>
      </c>
      <c r="I799" s="12" t="s">
        <v>35</v>
      </c>
      <c r="J799" s="10" t="n">
        <v>1335843</v>
      </c>
      <c r="L799" s="10" t="n">
        <v>1335843</v>
      </c>
      <c r="M799" s="12" t="s">
        <v>36</v>
      </c>
      <c r="N799" s="12" t="s">
        <v>37</v>
      </c>
      <c r="P799" s="10" t="n">
        <v>104</v>
      </c>
      <c r="Q799" s="12" t="s">
        <v>38</v>
      </c>
      <c r="R799" s="12" t="s">
        <v>43</v>
      </c>
      <c r="S799" s="10" t="n">
        <v>4210309</v>
      </c>
      <c r="T799" s="12" t="s">
        <v>49</v>
      </c>
      <c r="U799" s="13" t="n">
        <v>10</v>
      </c>
      <c r="W799" s="13" t="n">
        <v>10</v>
      </c>
      <c r="X799" s="12" t="s">
        <v>382</v>
      </c>
      <c r="Z799" s="1" t="str">
        <f aca="false">IF($T799="","",IFERROR(INDEX('Resumo Grupos'!$AC$3:$AC$200,MATCH($T799,'Resumo Grupos'!$AB$3:$AB$200,0)),"n/d"))</f>
        <v>Salários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46194</v>
      </c>
      <c r="C800" s="11" t="n">
        <v>46194</v>
      </c>
      <c r="D800" s="10" t="n">
        <v>0</v>
      </c>
      <c r="E800" s="12" t="s">
        <v>33</v>
      </c>
      <c r="F800" s="10" t="n">
        <v>17</v>
      </c>
      <c r="G800" s="12" t="s">
        <v>34</v>
      </c>
      <c r="H800" s="10" t="n">
        <v>1110101</v>
      </c>
      <c r="I800" s="12" t="s">
        <v>35</v>
      </c>
      <c r="J800" s="10" t="n">
        <v>1335854</v>
      </c>
      <c r="L800" s="10" t="n">
        <v>1335854</v>
      </c>
      <c r="M800" s="12" t="s">
        <v>36</v>
      </c>
      <c r="N800" s="12" t="s">
        <v>37</v>
      </c>
      <c r="P800" s="10" t="n">
        <v>104</v>
      </c>
      <c r="Q800" s="12" t="s">
        <v>38</v>
      </c>
      <c r="R800" s="12" t="s">
        <v>43</v>
      </c>
      <c r="S800" s="10" t="n">
        <v>4210316</v>
      </c>
      <c r="T800" s="12" t="s">
        <v>47</v>
      </c>
      <c r="U800" s="13" t="n">
        <v>60</v>
      </c>
      <c r="W800" s="13" t="n">
        <v>60</v>
      </c>
      <c r="X800" s="12" t="s">
        <v>858</v>
      </c>
      <c r="Z800" s="1" t="str">
        <f aca="false">IF($T800="","",IFERROR(INDEX('Resumo Grupos'!$AC$3:$AC$200,MATCH($T800,'Resumo Grupos'!$AB$3:$AB$200,0)),"n/d"))</f>
        <v>Salários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27.75" hidden="false" customHeight="true" outlineLevel="0" collapsed="false">
      <c r="A801" s="10" t="n">
        <v>1</v>
      </c>
      <c r="B801" s="11" t="n">
        <v>46194</v>
      </c>
      <c r="C801" s="11" t="n">
        <v>46194</v>
      </c>
      <c r="D801" s="10" t="n">
        <v>0</v>
      </c>
      <c r="E801" s="12" t="s">
        <v>33</v>
      </c>
      <c r="F801" s="10" t="n">
        <v>17</v>
      </c>
      <c r="G801" s="12" t="s">
        <v>34</v>
      </c>
      <c r="H801" s="10" t="n">
        <v>1110101</v>
      </c>
      <c r="I801" s="12" t="s">
        <v>35</v>
      </c>
      <c r="J801" s="10" t="n">
        <v>1335857</v>
      </c>
      <c r="L801" s="10" t="n">
        <v>1335857</v>
      </c>
      <c r="M801" s="12" t="s">
        <v>36</v>
      </c>
      <c r="N801" s="12" t="s">
        <v>37</v>
      </c>
      <c r="P801" s="10" t="n">
        <v>104</v>
      </c>
      <c r="Q801" s="12" t="s">
        <v>38</v>
      </c>
      <c r="R801" s="12" t="s">
        <v>43</v>
      </c>
      <c r="S801" s="10" t="n">
        <v>4210316</v>
      </c>
      <c r="T801" s="12" t="s">
        <v>47</v>
      </c>
      <c r="U801" s="13" t="n">
        <v>60</v>
      </c>
      <c r="W801" s="13" t="n">
        <v>60</v>
      </c>
      <c r="X801" s="12" t="s">
        <v>831</v>
      </c>
      <c r="Z801" s="1" t="str">
        <f aca="false">IF($T801="","",IFERROR(INDEX('Resumo Grupos'!$AC$3:$AC$200,MATCH($T801,'Resumo Grupos'!$AB$3:$AB$200,0)),"n/d"))</f>
        <v>Salários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46194</v>
      </c>
      <c r="C802" s="11" t="n">
        <v>46194</v>
      </c>
      <c r="D802" s="10" t="n">
        <v>0</v>
      </c>
      <c r="E802" s="12" t="s">
        <v>33</v>
      </c>
      <c r="F802" s="10" t="n">
        <v>17</v>
      </c>
      <c r="G802" s="12" t="s">
        <v>34</v>
      </c>
      <c r="H802" s="10" t="n">
        <v>1110101</v>
      </c>
      <c r="I802" s="12" t="s">
        <v>35</v>
      </c>
      <c r="J802" s="10" t="n">
        <v>1335859</v>
      </c>
      <c r="L802" s="10" t="n">
        <v>1335859</v>
      </c>
      <c r="M802" s="12" t="s">
        <v>36</v>
      </c>
      <c r="N802" s="12" t="s">
        <v>37</v>
      </c>
      <c r="P802" s="10" t="n">
        <v>104</v>
      </c>
      <c r="Q802" s="12" t="s">
        <v>38</v>
      </c>
      <c r="R802" s="12" t="s">
        <v>43</v>
      </c>
      <c r="S802" s="10" t="n">
        <v>4210314</v>
      </c>
      <c r="T802" s="12" t="s">
        <v>44</v>
      </c>
      <c r="U802" s="13" t="n">
        <v>90</v>
      </c>
      <c r="W802" s="13" t="n">
        <v>90</v>
      </c>
      <c r="X802" s="12" t="s">
        <v>401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46194</v>
      </c>
      <c r="C803" s="11" t="n">
        <v>46194</v>
      </c>
      <c r="D803" s="10" t="n">
        <v>0</v>
      </c>
      <c r="E803" s="12" t="s">
        <v>33</v>
      </c>
      <c r="F803" s="10" t="n">
        <v>17</v>
      </c>
      <c r="G803" s="12" t="s">
        <v>34</v>
      </c>
      <c r="H803" s="10" t="n">
        <v>1110101</v>
      </c>
      <c r="I803" s="12" t="s">
        <v>35</v>
      </c>
      <c r="J803" s="10" t="n">
        <v>1335862</v>
      </c>
      <c r="L803" s="10" t="n">
        <v>1335862</v>
      </c>
      <c r="M803" s="12" t="s">
        <v>36</v>
      </c>
      <c r="N803" s="12" t="s">
        <v>37</v>
      </c>
      <c r="P803" s="10" t="n">
        <v>104</v>
      </c>
      <c r="Q803" s="12" t="s">
        <v>38</v>
      </c>
      <c r="R803" s="12" t="s">
        <v>43</v>
      </c>
      <c r="S803" s="10" t="n">
        <v>4210314</v>
      </c>
      <c r="T803" s="12" t="s">
        <v>44</v>
      </c>
      <c r="U803" s="13" t="n">
        <v>180</v>
      </c>
      <c r="W803" s="13" t="n">
        <v>180</v>
      </c>
      <c r="X803" s="12" t="s">
        <v>408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46194</v>
      </c>
      <c r="C804" s="11" t="n">
        <v>46194</v>
      </c>
      <c r="D804" s="10" t="n">
        <v>0</v>
      </c>
      <c r="E804" s="12" t="s">
        <v>33</v>
      </c>
      <c r="F804" s="10" t="n">
        <v>17</v>
      </c>
      <c r="G804" s="12" t="s">
        <v>34</v>
      </c>
      <c r="H804" s="10" t="n">
        <v>1110101</v>
      </c>
      <c r="I804" s="12" t="s">
        <v>35</v>
      </c>
      <c r="J804" s="10" t="n">
        <v>1335867</v>
      </c>
      <c r="L804" s="10" t="n">
        <v>1335867</v>
      </c>
      <c r="M804" s="12" t="s">
        <v>36</v>
      </c>
      <c r="N804" s="12" t="s">
        <v>37</v>
      </c>
      <c r="P804" s="10" t="n">
        <v>104</v>
      </c>
      <c r="Q804" s="12" t="s">
        <v>38</v>
      </c>
      <c r="R804" s="12" t="s">
        <v>43</v>
      </c>
      <c r="S804" s="10" t="n">
        <v>4210314</v>
      </c>
      <c r="T804" s="12" t="s">
        <v>44</v>
      </c>
      <c r="U804" s="13" t="n">
        <v>300</v>
      </c>
      <c r="W804" s="13" t="n">
        <v>300</v>
      </c>
      <c r="X804" s="12" t="s">
        <v>402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46193</v>
      </c>
      <c r="C805" s="11" t="n">
        <v>46194</v>
      </c>
      <c r="D805" s="10" t="n">
        <v>821</v>
      </c>
      <c r="E805" s="12" t="s">
        <v>859</v>
      </c>
      <c r="F805" s="10" t="n">
        <v>24</v>
      </c>
      <c r="G805" s="12" t="s">
        <v>57</v>
      </c>
      <c r="H805" s="10" t="n">
        <v>2110101</v>
      </c>
      <c r="I805" s="12" t="s">
        <v>58</v>
      </c>
      <c r="J805" s="10" t="n">
        <v>1279942</v>
      </c>
      <c r="L805" s="10" t="n">
        <v>462083</v>
      </c>
      <c r="M805" s="12" t="s">
        <v>36</v>
      </c>
      <c r="N805" s="12" t="s">
        <v>60</v>
      </c>
      <c r="P805" s="10" t="n">
        <v>103</v>
      </c>
      <c r="Q805" s="12" t="s">
        <v>61</v>
      </c>
      <c r="R805" s="12" t="s">
        <v>62</v>
      </c>
      <c r="S805" s="10" t="n">
        <v>1130101</v>
      </c>
      <c r="T805" s="12" t="s">
        <v>63</v>
      </c>
      <c r="U805" s="13" t="n">
        <v>472.36</v>
      </c>
      <c r="W805" s="13" t="n">
        <v>0</v>
      </c>
      <c r="X805" s="12" t="s">
        <v>860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PETRA PURO MALTE 350ML</v>
      </c>
      <c r="AC805" s="1" t="n">
        <v>462083</v>
      </c>
    </row>
    <row r="806" customFormat="false" ht="45.75" hidden="false" customHeight="true" outlineLevel="0" collapsed="false">
      <c r="A806" s="10" t="n">
        <v>1</v>
      </c>
      <c r="B806" s="11" t="n">
        <v>46195</v>
      </c>
      <c r="C806" s="11" t="n">
        <v>46195</v>
      </c>
      <c r="D806" s="10" t="n">
        <v>0</v>
      </c>
      <c r="E806" s="12" t="s">
        <v>33</v>
      </c>
      <c r="F806" s="10" t="n">
        <v>17</v>
      </c>
      <c r="G806" s="12" t="s">
        <v>34</v>
      </c>
      <c r="H806" s="10" t="n">
        <v>1110101</v>
      </c>
      <c r="I806" s="12" t="s">
        <v>35</v>
      </c>
      <c r="J806" s="10" t="n">
        <v>1339425</v>
      </c>
      <c r="L806" s="10" t="n">
        <v>1339425</v>
      </c>
      <c r="M806" s="12" t="s">
        <v>36</v>
      </c>
      <c r="N806" s="12" t="s">
        <v>37</v>
      </c>
      <c r="P806" s="10" t="n">
        <v>104</v>
      </c>
      <c r="Q806" s="12" t="s">
        <v>38</v>
      </c>
      <c r="R806" s="12" t="s">
        <v>39</v>
      </c>
      <c r="S806" s="10" t="n">
        <v>4210209</v>
      </c>
      <c r="T806" s="12" t="s">
        <v>54</v>
      </c>
      <c r="U806" s="13" t="n">
        <v>70</v>
      </c>
      <c r="W806" s="13" t="n">
        <v>70</v>
      </c>
      <c r="X806" s="12" t="s">
        <v>861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46195</v>
      </c>
      <c r="C807" s="11" t="n">
        <v>46195</v>
      </c>
      <c r="D807" s="10" t="n">
        <v>0</v>
      </c>
      <c r="E807" s="12" t="s">
        <v>33</v>
      </c>
      <c r="F807" s="10" t="n">
        <v>17</v>
      </c>
      <c r="G807" s="12" t="s">
        <v>34</v>
      </c>
      <c r="H807" s="10" t="n">
        <v>1110101</v>
      </c>
      <c r="I807" s="12" t="s">
        <v>35</v>
      </c>
      <c r="J807" s="10" t="n">
        <v>1339583</v>
      </c>
      <c r="L807" s="10" t="n">
        <v>1339583</v>
      </c>
      <c r="M807" s="12" t="s">
        <v>36</v>
      </c>
      <c r="N807" s="12" t="s">
        <v>37</v>
      </c>
      <c r="P807" s="10" t="n">
        <v>104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244</v>
      </c>
      <c r="W807" s="13" t="n">
        <v>244</v>
      </c>
      <c r="X807" s="12" t="s">
        <v>862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46195</v>
      </c>
      <c r="D808" s="10" t="n">
        <v>0</v>
      </c>
      <c r="E808" s="12" t="s">
        <v>33</v>
      </c>
      <c r="F808" s="10" t="n">
        <v>17</v>
      </c>
      <c r="G808" s="12" t="s">
        <v>34</v>
      </c>
      <c r="H808" s="10" t="n">
        <v>1110101</v>
      </c>
      <c r="I808" s="12" t="s">
        <v>35</v>
      </c>
      <c r="J808" s="10" t="n">
        <v>1339693</v>
      </c>
      <c r="L808" s="10" t="n">
        <v>1339693</v>
      </c>
      <c r="M808" s="12" t="s">
        <v>36</v>
      </c>
      <c r="N808" s="12" t="s">
        <v>37</v>
      </c>
      <c r="P808" s="10" t="n">
        <v>104</v>
      </c>
      <c r="Q808" s="12" t="s">
        <v>38</v>
      </c>
      <c r="R808" s="12" t="s">
        <v>149</v>
      </c>
      <c r="S808" s="10" t="n">
        <v>1120601</v>
      </c>
      <c r="T808" s="12" t="s">
        <v>150</v>
      </c>
      <c r="U808" s="13" t="n">
        <v>210</v>
      </c>
      <c r="W808" s="13" t="n">
        <v>210</v>
      </c>
      <c r="X808" s="12" t="s">
        <v>212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46195</v>
      </c>
      <c r="D809" s="10" t="n">
        <v>0</v>
      </c>
      <c r="E809" s="12" t="s">
        <v>33</v>
      </c>
      <c r="F809" s="10" t="n">
        <v>17</v>
      </c>
      <c r="G809" s="12" t="s">
        <v>34</v>
      </c>
      <c r="H809" s="10" t="n">
        <v>1110101</v>
      </c>
      <c r="I809" s="12" t="s">
        <v>35</v>
      </c>
      <c r="J809" s="10" t="n">
        <v>1339739</v>
      </c>
      <c r="L809" s="10" t="n">
        <v>1339739</v>
      </c>
      <c r="M809" s="12" t="s">
        <v>36</v>
      </c>
      <c r="N809" s="12" t="s">
        <v>37</v>
      </c>
      <c r="P809" s="10" t="n">
        <v>104</v>
      </c>
      <c r="Q809" s="12" t="s">
        <v>38</v>
      </c>
      <c r="R809" s="12" t="s">
        <v>43</v>
      </c>
      <c r="S809" s="10" t="n">
        <v>4210316</v>
      </c>
      <c r="T809" s="12" t="s">
        <v>47</v>
      </c>
      <c r="U809" s="13" t="n">
        <v>100</v>
      </c>
      <c r="W809" s="13" t="n">
        <v>100</v>
      </c>
      <c r="X809" s="12" t="s">
        <v>51</v>
      </c>
      <c r="Z809" s="1" t="str">
        <f aca="false">IF($T809="","",IFERROR(INDEX('Resumo Grupos'!$AC$3:$AC$200,MATCH($T809,'Resumo Grupos'!$AB$3:$AB$200,0)),"n/d"))</f>
        <v>Salários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46195</v>
      </c>
      <c r="D810" s="10" t="n">
        <v>0</v>
      </c>
      <c r="E810" s="12" t="s">
        <v>33</v>
      </c>
      <c r="F810" s="10" t="n">
        <v>17</v>
      </c>
      <c r="G810" s="12" t="s">
        <v>34</v>
      </c>
      <c r="H810" s="10" t="n">
        <v>1110101</v>
      </c>
      <c r="I810" s="12" t="s">
        <v>35</v>
      </c>
      <c r="J810" s="10" t="n">
        <v>1339747</v>
      </c>
      <c r="L810" s="10" t="n">
        <v>1339747</v>
      </c>
      <c r="M810" s="12" t="s">
        <v>36</v>
      </c>
      <c r="N810" s="12" t="s">
        <v>37</v>
      </c>
      <c r="P810" s="10" t="n">
        <v>104</v>
      </c>
      <c r="Q810" s="12" t="s">
        <v>38</v>
      </c>
      <c r="R810" s="12" t="s">
        <v>43</v>
      </c>
      <c r="S810" s="10" t="n">
        <v>4210309</v>
      </c>
      <c r="T810" s="12" t="s">
        <v>49</v>
      </c>
      <c r="U810" s="13" t="n">
        <v>10</v>
      </c>
      <c r="W810" s="13" t="n">
        <v>10</v>
      </c>
      <c r="X810" s="12" t="s">
        <v>51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46195</v>
      </c>
      <c r="D811" s="10" t="n">
        <v>0</v>
      </c>
      <c r="E811" s="12" t="s">
        <v>33</v>
      </c>
      <c r="F811" s="10" t="n">
        <v>17</v>
      </c>
      <c r="G811" s="12" t="s">
        <v>34</v>
      </c>
      <c r="H811" s="10" t="n">
        <v>1110101</v>
      </c>
      <c r="I811" s="12" t="s">
        <v>35</v>
      </c>
      <c r="J811" s="10" t="n">
        <v>1339749</v>
      </c>
      <c r="L811" s="10" t="n">
        <v>1339749</v>
      </c>
      <c r="M811" s="12" t="s">
        <v>36</v>
      </c>
      <c r="N811" s="12" t="s">
        <v>37</v>
      </c>
      <c r="P811" s="10" t="n">
        <v>104</v>
      </c>
      <c r="Q811" s="12" t="s">
        <v>38</v>
      </c>
      <c r="R811" s="12" t="s">
        <v>43</v>
      </c>
      <c r="S811" s="10" t="n">
        <v>4210314</v>
      </c>
      <c r="T811" s="12" t="s">
        <v>44</v>
      </c>
      <c r="U811" s="13" t="n">
        <v>80</v>
      </c>
      <c r="W811" s="13" t="n">
        <v>80</v>
      </c>
      <c r="X811" s="12" t="s">
        <v>402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46195</v>
      </c>
      <c r="C812" s="11" t="n">
        <v>46195</v>
      </c>
      <c r="D812" s="10" t="n">
        <v>0</v>
      </c>
      <c r="E812" s="12" t="s">
        <v>33</v>
      </c>
      <c r="F812" s="10" t="n">
        <v>17</v>
      </c>
      <c r="G812" s="12" t="s">
        <v>34</v>
      </c>
      <c r="H812" s="10" t="n">
        <v>1110101</v>
      </c>
      <c r="I812" s="12" t="s">
        <v>35</v>
      </c>
      <c r="J812" s="10" t="n">
        <v>1339763</v>
      </c>
      <c r="L812" s="10" t="n">
        <v>1339763</v>
      </c>
      <c r="M812" s="12" t="s">
        <v>36</v>
      </c>
      <c r="N812" s="12" t="s">
        <v>37</v>
      </c>
      <c r="P812" s="10" t="n">
        <v>104</v>
      </c>
      <c r="Q812" s="12" t="s">
        <v>38</v>
      </c>
      <c r="R812" s="12" t="s">
        <v>43</v>
      </c>
      <c r="S812" s="10" t="n">
        <v>4210314</v>
      </c>
      <c r="T812" s="12" t="s">
        <v>44</v>
      </c>
      <c r="U812" s="13" t="n">
        <v>70</v>
      </c>
      <c r="W812" s="13" t="n">
        <v>70</v>
      </c>
      <c r="X812" s="12" t="s">
        <v>863</v>
      </c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46195</v>
      </c>
      <c r="D813" s="10" t="n">
        <v>0</v>
      </c>
      <c r="E813" s="12" t="s">
        <v>33</v>
      </c>
      <c r="F813" s="10" t="n">
        <v>17</v>
      </c>
      <c r="G813" s="12" t="s">
        <v>34</v>
      </c>
      <c r="H813" s="10" t="n">
        <v>1110101</v>
      </c>
      <c r="I813" s="12" t="s">
        <v>35</v>
      </c>
      <c r="J813" s="10" t="n">
        <v>1339775</v>
      </c>
      <c r="L813" s="10" t="n">
        <v>1339775</v>
      </c>
      <c r="M813" s="12" t="s">
        <v>36</v>
      </c>
      <c r="N813" s="12" t="s">
        <v>37</v>
      </c>
      <c r="P813" s="10" t="n">
        <v>104</v>
      </c>
      <c r="Q813" s="12" t="s">
        <v>38</v>
      </c>
      <c r="R813" s="12" t="s">
        <v>43</v>
      </c>
      <c r="S813" s="10" t="n">
        <v>4210316</v>
      </c>
      <c r="T813" s="12" t="s">
        <v>47</v>
      </c>
      <c r="U813" s="13" t="n">
        <v>70</v>
      </c>
      <c r="W813" s="13" t="n">
        <v>70</v>
      </c>
      <c r="X813" s="12" t="s">
        <v>744</v>
      </c>
      <c r="Z813" s="1" t="str">
        <f aca="false">IF($T813="","",IFERROR(INDEX('Resumo Grupos'!$AC$3:$AC$200,MATCH($T813,'Resumo Grupos'!$AB$3:$AB$200,0)),"n/d"))</f>
        <v>Salários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46195</v>
      </c>
      <c r="D814" s="10" t="n">
        <v>0</v>
      </c>
      <c r="E814" s="12" t="s">
        <v>33</v>
      </c>
      <c r="F814" s="10" t="n">
        <v>17</v>
      </c>
      <c r="G814" s="12" t="s">
        <v>34</v>
      </c>
      <c r="H814" s="10" t="n">
        <v>1110101</v>
      </c>
      <c r="I814" s="12" t="s">
        <v>35</v>
      </c>
      <c r="J814" s="10" t="n">
        <v>1339781</v>
      </c>
      <c r="L814" s="10" t="n">
        <v>1339781</v>
      </c>
      <c r="M814" s="12" t="s">
        <v>36</v>
      </c>
      <c r="N814" s="12" t="s">
        <v>37</v>
      </c>
      <c r="P814" s="10" t="n">
        <v>104</v>
      </c>
      <c r="Q814" s="12" t="s">
        <v>38</v>
      </c>
      <c r="R814" s="12" t="s">
        <v>43</v>
      </c>
      <c r="S814" s="10" t="n">
        <v>4210309</v>
      </c>
      <c r="T814" s="12" t="s">
        <v>49</v>
      </c>
      <c r="U814" s="13" t="n">
        <v>10</v>
      </c>
      <c r="W814" s="13" t="n">
        <v>10</v>
      </c>
      <c r="X814" s="12" t="s">
        <v>744</v>
      </c>
      <c r="Z814" s="1" t="str">
        <f aca="false">IF($T814="","",IFERROR(INDEX('Resumo Grupos'!$AC$3:$AC$200,MATCH($T814,'Resumo Grupos'!$AB$3:$AB$200,0)),"n/d"))</f>
        <v>Salários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46195</v>
      </c>
      <c r="D815" s="10" t="n">
        <v>0</v>
      </c>
      <c r="E815" s="12" t="s">
        <v>33</v>
      </c>
      <c r="F815" s="10" t="n">
        <v>17</v>
      </c>
      <c r="G815" s="12" t="s">
        <v>34</v>
      </c>
      <c r="H815" s="10" t="n">
        <v>1110101</v>
      </c>
      <c r="I815" s="12" t="s">
        <v>35</v>
      </c>
      <c r="J815" s="10" t="n">
        <v>1339796</v>
      </c>
      <c r="L815" s="10" t="n">
        <v>1339796</v>
      </c>
      <c r="M815" s="12" t="s">
        <v>36</v>
      </c>
      <c r="N815" s="12" t="s">
        <v>37</v>
      </c>
      <c r="P815" s="10" t="n">
        <v>104</v>
      </c>
      <c r="Q815" s="12" t="s">
        <v>38</v>
      </c>
      <c r="R815" s="12" t="s">
        <v>43</v>
      </c>
      <c r="S815" s="10" t="n">
        <v>4210314</v>
      </c>
      <c r="T815" s="12" t="s">
        <v>44</v>
      </c>
      <c r="U815" s="13" t="n">
        <v>70</v>
      </c>
      <c r="W815" s="13" t="n">
        <v>70</v>
      </c>
      <c r="X815" s="12" t="s">
        <v>46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46195</v>
      </c>
      <c r="D816" s="10" t="n">
        <v>0</v>
      </c>
      <c r="E816" s="12" t="s">
        <v>33</v>
      </c>
      <c r="F816" s="10" t="n">
        <v>17</v>
      </c>
      <c r="G816" s="12" t="s">
        <v>34</v>
      </c>
      <c r="H816" s="10" t="n">
        <v>1110101</v>
      </c>
      <c r="I816" s="12" t="s">
        <v>35</v>
      </c>
      <c r="J816" s="10" t="n">
        <v>1340169</v>
      </c>
      <c r="L816" s="10" t="n">
        <v>1340169</v>
      </c>
      <c r="M816" s="12" t="s">
        <v>36</v>
      </c>
      <c r="N816" s="12" t="s">
        <v>37</v>
      </c>
      <c r="P816" s="10" t="n">
        <v>104</v>
      </c>
      <c r="Q816" s="12" t="s">
        <v>38</v>
      </c>
      <c r="R816" s="12" t="s">
        <v>450</v>
      </c>
      <c r="S816" s="10" t="n">
        <v>3110301</v>
      </c>
      <c r="T816" s="12" t="s">
        <v>451</v>
      </c>
      <c r="U816" s="13" t="n">
        <v>20</v>
      </c>
      <c r="W816" s="13" t="n">
        <v>20</v>
      </c>
      <c r="X816" s="12" t="s">
        <v>864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46162</v>
      </c>
      <c r="C817" s="11" t="n">
        <v>46195</v>
      </c>
      <c r="D817" s="10" t="n">
        <v>1932</v>
      </c>
      <c r="E817" s="12" t="s">
        <v>865</v>
      </c>
      <c r="F817" s="10" t="n">
        <v>24</v>
      </c>
      <c r="G817" s="12" t="s">
        <v>57</v>
      </c>
      <c r="H817" s="10" t="n">
        <v>2110405</v>
      </c>
      <c r="I817" s="12" t="s">
        <v>106</v>
      </c>
      <c r="J817" s="10" t="n">
        <v>1127049</v>
      </c>
      <c r="L817" s="10" t="n">
        <v>471110</v>
      </c>
      <c r="M817" s="12" t="s">
        <v>36</v>
      </c>
      <c r="N817" s="12" t="s">
        <v>66</v>
      </c>
      <c r="P817" s="10" t="n">
        <v>101</v>
      </c>
      <c r="Q817" s="12" t="s">
        <v>107</v>
      </c>
      <c r="R817" s="12" t="s">
        <v>43</v>
      </c>
      <c r="S817" s="10" t="n">
        <v>4210315</v>
      </c>
      <c r="T817" s="12" t="s">
        <v>574</v>
      </c>
      <c r="U817" s="13" t="n">
        <v>139.97</v>
      </c>
      <c r="W817" s="13" t="n">
        <v>0</v>
      </c>
      <c r="X817" s="12" t="s">
        <v>866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45.75" hidden="false" customHeight="true" outlineLevel="0" collapsed="false">
      <c r="A818" s="10" t="n">
        <v>1</v>
      </c>
      <c r="B818" s="11" t="n">
        <v>46164</v>
      </c>
      <c r="C818" s="11" t="n">
        <v>46195</v>
      </c>
      <c r="D818" s="10" t="n">
        <v>1636</v>
      </c>
      <c r="E818" s="12" t="s">
        <v>91</v>
      </c>
      <c r="F818" s="10" t="n">
        <v>24</v>
      </c>
      <c r="G818" s="12" t="s">
        <v>57</v>
      </c>
      <c r="H818" s="10" t="n">
        <v>2110101</v>
      </c>
      <c r="I818" s="12" t="s">
        <v>58</v>
      </c>
      <c r="J818" s="10" t="n">
        <v>1136636</v>
      </c>
      <c r="L818" s="10" t="n">
        <v>474644</v>
      </c>
      <c r="M818" s="12" t="s">
        <v>153</v>
      </c>
      <c r="N818" s="12" t="s">
        <v>66</v>
      </c>
      <c r="P818" s="10" t="n">
        <v>103</v>
      </c>
      <c r="Q818" s="12" t="s">
        <v>61</v>
      </c>
      <c r="R818" s="12" t="s">
        <v>62</v>
      </c>
      <c r="S818" s="10" t="n">
        <v>1130101</v>
      </c>
      <c r="T818" s="12" t="s">
        <v>63</v>
      </c>
      <c r="U818" s="13" t="n">
        <v>1181.23</v>
      </c>
      <c r="W818" s="13" t="n">
        <v>0</v>
      </c>
      <c r="X818" s="12" t="s">
        <v>867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nao encontrado</v>
      </c>
      <c r="AC818" s="1" t="n">
        <v>3189025</v>
      </c>
    </row>
    <row r="819" customFormat="false" ht="54.75" hidden="false" customHeight="true" outlineLevel="0" collapsed="false">
      <c r="A819" s="10" t="n">
        <v>1</v>
      </c>
      <c r="B819" s="11" t="n">
        <v>46171</v>
      </c>
      <c r="C819" s="11" t="n">
        <v>46195</v>
      </c>
      <c r="D819" s="10" t="n">
        <v>1697</v>
      </c>
      <c r="E819" s="12" t="s">
        <v>868</v>
      </c>
      <c r="F819" s="10" t="n">
        <v>24</v>
      </c>
      <c r="G819" s="12" t="s">
        <v>57</v>
      </c>
      <c r="H819" s="10" t="n">
        <v>2110101</v>
      </c>
      <c r="I819" s="12" t="s">
        <v>58</v>
      </c>
      <c r="J819" s="10" t="n">
        <v>1172006</v>
      </c>
      <c r="L819" s="10" t="n">
        <v>206086</v>
      </c>
      <c r="M819" s="12" t="s">
        <v>36</v>
      </c>
      <c r="N819" s="12" t="s">
        <v>60</v>
      </c>
      <c r="P819" s="10" t="n">
        <v>103</v>
      </c>
      <c r="Q819" s="12" t="s">
        <v>61</v>
      </c>
      <c r="R819" s="12" t="s">
        <v>62</v>
      </c>
      <c r="S819" s="10" t="n">
        <v>1130101</v>
      </c>
      <c r="T819" s="12" t="s">
        <v>63</v>
      </c>
      <c r="U819" s="13" t="n">
        <v>889.02</v>
      </c>
      <c r="W819" s="13" t="n">
        <v>0</v>
      </c>
      <c r="X819" s="12" t="s">
        <v>869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nao encontrado</v>
      </c>
      <c r="AC819" s="1" t="n">
        <v>206086</v>
      </c>
    </row>
    <row r="820" customFormat="false" ht="54.75" hidden="false" customHeight="true" outlineLevel="0" collapsed="false">
      <c r="A820" s="10" t="n">
        <v>1</v>
      </c>
      <c r="B820" s="11" t="n">
        <v>46172</v>
      </c>
      <c r="C820" s="11" t="n">
        <v>46195</v>
      </c>
      <c r="D820" s="10" t="n">
        <v>1637</v>
      </c>
      <c r="E820" s="12" t="s">
        <v>68</v>
      </c>
      <c r="F820" s="10" t="n">
        <v>24</v>
      </c>
      <c r="G820" s="12" t="s">
        <v>57</v>
      </c>
      <c r="H820" s="10" t="n">
        <v>2110101</v>
      </c>
      <c r="I820" s="12" t="s">
        <v>58</v>
      </c>
      <c r="J820" s="10" t="n">
        <v>1176620</v>
      </c>
      <c r="L820" s="10" t="n">
        <v>1882653</v>
      </c>
      <c r="M820" s="12" t="s">
        <v>36</v>
      </c>
      <c r="N820" s="12" t="s">
        <v>60</v>
      </c>
      <c r="P820" s="10" t="n">
        <v>103</v>
      </c>
      <c r="Q820" s="12" t="s">
        <v>61</v>
      </c>
      <c r="R820" s="12" t="s">
        <v>62</v>
      </c>
      <c r="S820" s="10" t="n">
        <v>1130101</v>
      </c>
      <c r="T820" s="12" t="s">
        <v>63</v>
      </c>
      <c r="U820" s="13" t="n">
        <v>1769.94</v>
      </c>
      <c r="W820" s="13" t="n">
        <v>0</v>
      </c>
      <c r="X820" s="12" t="s">
        <v>870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nao encontrado</v>
      </c>
      <c r="AC820" s="1" t="n">
        <v>1882653</v>
      </c>
    </row>
    <row r="821" customFormat="false" ht="36.75" hidden="false" customHeight="true" outlineLevel="0" collapsed="false">
      <c r="A821" s="10" t="n">
        <v>1</v>
      </c>
      <c r="B821" s="11" t="n">
        <v>46175</v>
      </c>
      <c r="C821" s="11" t="n">
        <v>46195</v>
      </c>
      <c r="D821" s="10" t="n">
        <v>10017</v>
      </c>
      <c r="E821" s="12" t="s">
        <v>871</v>
      </c>
      <c r="F821" s="10" t="n">
        <v>24</v>
      </c>
      <c r="G821" s="12" t="s">
        <v>57</v>
      </c>
      <c r="H821" s="10" t="n">
        <v>2110101</v>
      </c>
      <c r="I821" s="12" t="s">
        <v>58</v>
      </c>
      <c r="J821" s="10" t="n">
        <v>1193162</v>
      </c>
      <c r="L821" s="10" t="n">
        <v>192998</v>
      </c>
      <c r="M821" s="12" t="s">
        <v>36</v>
      </c>
      <c r="N821" s="12" t="s">
        <v>60</v>
      </c>
      <c r="P821" s="10" t="n">
        <v>103</v>
      </c>
      <c r="Q821" s="12" t="s">
        <v>61</v>
      </c>
      <c r="R821" s="12" t="s">
        <v>62</v>
      </c>
      <c r="S821" s="10" t="n">
        <v>1130101</v>
      </c>
      <c r="T821" s="12" t="s">
        <v>63</v>
      </c>
      <c r="U821" s="13" t="n">
        <v>1864.49</v>
      </c>
      <c r="W821" s="13" t="n">
        <v>0</v>
      </c>
      <c r="X821" s="12" t="s">
        <v>872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MAC.D BENTA ESP 500G</v>
      </c>
      <c r="AC821" s="1" t="n">
        <v>192998</v>
      </c>
    </row>
    <row r="822" customFormat="false" ht="63.75" hidden="false" customHeight="true" outlineLevel="0" collapsed="false">
      <c r="A822" s="10" t="n">
        <v>1</v>
      </c>
      <c r="B822" s="11" t="n">
        <v>46175</v>
      </c>
      <c r="C822" s="11" t="n">
        <v>46195</v>
      </c>
      <c r="D822" s="10" t="n">
        <v>1667</v>
      </c>
      <c r="E822" s="12" t="s">
        <v>65</v>
      </c>
      <c r="F822" s="10" t="n">
        <v>24</v>
      </c>
      <c r="G822" s="12" t="s">
        <v>57</v>
      </c>
      <c r="H822" s="10" t="n">
        <v>2110101</v>
      </c>
      <c r="I822" s="12" t="s">
        <v>58</v>
      </c>
      <c r="J822" s="10" t="n">
        <v>1193234</v>
      </c>
      <c r="L822" s="10" t="n">
        <v>496470</v>
      </c>
      <c r="M822" s="12" t="s">
        <v>36</v>
      </c>
      <c r="N822" s="12" t="s">
        <v>66</v>
      </c>
      <c r="P822" s="10" t="n">
        <v>103</v>
      </c>
      <c r="Q822" s="12" t="s">
        <v>61</v>
      </c>
      <c r="R822" s="12" t="s">
        <v>62</v>
      </c>
      <c r="S822" s="10" t="n">
        <v>1130101</v>
      </c>
      <c r="T822" s="12" t="s">
        <v>63</v>
      </c>
      <c r="U822" s="13" t="n">
        <v>903.06</v>
      </c>
      <c r="W822" s="13" t="n">
        <v>0</v>
      </c>
      <c r="X822" s="12" t="s">
        <v>873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SOPAO MAGGI CARN 200</v>
      </c>
      <c r="AC822" s="1" t="n">
        <v>394340</v>
      </c>
    </row>
    <row r="823" customFormat="false" ht="36.75" hidden="false" customHeight="true" outlineLevel="0" collapsed="false">
      <c r="A823" s="10" t="n">
        <v>1</v>
      </c>
      <c r="B823" s="11" t="n">
        <v>46181</v>
      </c>
      <c r="C823" s="11" t="n">
        <v>46195</v>
      </c>
      <c r="D823" s="10" t="n">
        <v>1659</v>
      </c>
      <c r="E823" s="12" t="s">
        <v>78</v>
      </c>
      <c r="F823" s="10" t="n">
        <v>24</v>
      </c>
      <c r="G823" s="12" t="s">
        <v>57</v>
      </c>
      <c r="H823" s="10" t="n">
        <v>2110101</v>
      </c>
      <c r="I823" s="12" t="s">
        <v>58</v>
      </c>
      <c r="J823" s="10" t="n">
        <v>1223005</v>
      </c>
      <c r="L823" s="10" t="n">
        <v>876740</v>
      </c>
      <c r="M823" s="12" t="s">
        <v>36</v>
      </c>
      <c r="N823" s="12" t="s">
        <v>60</v>
      </c>
      <c r="P823" s="10" t="n">
        <v>103</v>
      </c>
      <c r="Q823" s="12" t="s">
        <v>61</v>
      </c>
      <c r="R823" s="12" t="s">
        <v>62</v>
      </c>
      <c r="S823" s="10" t="n">
        <v>1130101</v>
      </c>
      <c r="T823" s="12" t="s">
        <v>63</v>
      </c>
      <c r="U823" s="13" t="n">
        <v>584.19</v>
      </c>
      <c r="W823" s="13" t="n">
        <v>0</v>
      </c>
      <c r="X823" s="12" t="s">
        <v>874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CREM LEIT MOCOCA200G</v>
      </c>
      <c r="AC823" s="1" t="n">
        <v>876740</v>
      </c>
    </row>
    <row r="824" customFormat="false" ht="36.75" hidden="false" customHeight="true" outlineLevel="0" collapsed="false">
      <c r="A824" s="10" t="n">
        <v>1</v>
      </c>
      <c r="B824" s="11" t="n">
        <v>46182</v>
      </c>
      <c r="C824" s="11" t="n">
        <v>46195</v>
      </c>
      <c r="D824" s="10" t="n">
        <v>1666</v>
      </c>
      <c r="E824" s="12" t="s">
        <v>56</v>
      </c>
      <c r="F824" s="10" t="n">
        <v>24</v>
      </c>
      <c r="G824" s="12" t="s">
        <v>57</v>
      </c>
      <c r="H824" s="10" t="n">
        <v>2110101</v>
      </c>
      <c r="I824" s="12" t="s">
        <v>58</v>
      </c>
      <c r="J824" s="10" t="n">
        <v>1226844</v>
      </c>
      <c r="L824" s="10" t="n">
        <v>562604</v>
      </c>
      <c r="M824" s="12" t="s">
        <v>36</v>
      </c>
      <c r="N824" s="12" t="s">
        <v>60</v>
      </c>
      <c r="P824" s="10" t="n">
        <v>103</v>
      </c>
      <c r="Q824" s="12" t="s">
        <v>61</v>
      </c>
      <c r="R824" s="12" t="s">
        <v>62</v>
      </c>
      <c r="S824" s="10" t="n">
        <v>1130101</v>
      </c>
      <c r="T824" s="12" t="s">
        <v>63</v>
      </c>
      <c r="U824" s="13" t="n">
        <v>4347.21</v>
      </c>
      <c r="W824" s="13" t="n">
        <v>0</v>
      </c>
      <c r="X824" s="12" t="s">
        <v>875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LAMINA WILKINSON CAR</v>
      </c>
      <c r="AC824" s="1" t="n">
        <v>562604</v>
      </c>
    </row>
    <row r="825" customFormat="false" ht="27.75" hidden="false" customHeight="true" outlineLevel="0" collapsed="false">
      <c r="A825" s="10" t="n">
        <v>1</v>
      </c>
      <c r="B825" s="11" t="n">
        <v>46182</v>
      </c>
      <c r="C825" s="11" t="n">
        <v>46195</v>
      </c>
      <c r="D825" s="10" t="n">
        <v>666</v>
      </c>
      <c r="E825" s="12" t="s">
        <v>689</v>
      </c>
      <c r="F825" s="10" t="n">
        <v>24</v>
      </c>
      <c r="G825" s="12" t="s">
        <v>57</v>
      </c>
      <c r="H825" s="10" t="n">
        <v>2110101</v>
      </c>
      <c r="I825" s="12" t="s">
        <v>58</v>
      </c>
      <c r="J825" s="10" t="n">
        <v>1228251</v>
      </c>
      <c r="L825" s="10" t="n">
        <v>7726</v>
      </c>
      <c r="M825" s="12" t="s">
        <v>59</v>
      </c>
      <c r="N825" s="12" t="s">
        <v>60</v>
      </c>
      <c r="P825" s="10" t="n">
        <v>103</v>
      </c>
      <c r="Q825" s="12" t="s">
        <v>61</v>
      </c>
      <c r="R825" s="12" t="s">
        <v>62</v>
      </c>
      <c r="S825" s="10" t="n">
        <v>1130101</v>
      </c>
      <c r="T825" s="12" t="s">
        <v>63</v>
      </c>
      <c r="U825" s="13" t="n">
        <v>287.8</v>
      </c>
      <c r="W825" s="13" t="n">
        <v>0</v>
      </c>
      <c r="X825" s="12" t="s">
        <v>876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SABOR CAT GT NATURAL CAR.FRG E PX KG</v>
      </c>
      <c r="AC825" s="1" t="n">
        <v>7726</v>
      </c>
    </row>
    <row r="826" customFormat="false" ht="45.75" hidden="false" customHeight="true" outlineLevel="0" collapsed="false">
      <c r="A826" s="10" t="n">
        <v>1</v>
      </c>
      <c r="B826" s="11" t="n">
        <v>46182</v>
      </c>
      <c r="C826" s="11" t="n">
        <v>46195</v>
      </c>
      <c r="D826" s="10" t="n">
        <v>794</v>
      </c>
      <c r="E826" s="12" t="s">
        <v>365</v>
      </c>
      <c r="F826" s="10" t="n">
        <v>24</v>
      </c>
      <c r="G826" s="12" t="s">
        <v>57</v>
      </c>
      <c r="H826" s="10" t="n">
        <v>2110102</v>
      </c>
      <c r="I826" s="12" t="s">
        <v>83</v>
      </c>
      <c r="J826" s="10" t="n">
        <v>1228326</v>
      </c>
      <c r="L826" s="10" t="n">
        <v>8026</v>
      </c>
      <c r="M826" s="12" t="s">
        <v>36</v>
      </c>
      <c r="N826" s="12" t="s">
        <v>60</v>
      </c>
      <c r="P826" s="10" t="n">
        <v>103</v>
      </c>
      <c r="Q826" s="12" t="s">
        <v>61</v>
      </c>
      <c r="R826" s="12" t="s">
        <v>39</v>
      </c>
      <c r="S826" s="10" t="n">
        <v>4210204</v>
      </c>
      <c r="T826" s="12" t="s">
        <v>84</v>
      </c>
      <c r="U826" s="13" t="n">
        <v>575</v>
      </c>
      <c r="W826" s="13" t="n">
        <v>0</v>
      </c>
      <c r="X826" s="12" t="s">
        <v>877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FILME PVC 380X8X1000</v>
      </c>
      <c r="AC826" s="1" t="n">
        <v>8026</v>
      </c>
    </row>
    <row r="827" customFormat="false" ht="36.75" hidden="false" customHeight="true" outlineLevel="0" collapsed="false">
      <c r="A827" s="10" t="n">
        <v>1</v>
      </c>
      <c r="B827" s="11" t="n">
        <v>46183</v>
      </c>
      <c r="C827" s="11" t="n">
        <v>46195</v>
      </c>
      <c r="D827" s="10" t="n">
        <v>1357</v>
      </c>
      <c r="E827" s="12" t="s">
        <v>694</v>
      </c>
      <c r="F827" s="10" t="n">
        <v>24</v>
      </c>
      <c r="G827" s="12" t="s">
        <v>57</v>
      </c>
      <c r="H827" s="10" t="n">
        <v>2110102</v>
      </c>
      <c r="I827" s="12" t="s">
        <v>83</v>
      </c>
      <c r="J827" s="10" t="n">
        <v>1231571</v>
      </c>
      <c r="L827" s="10" t="n">
        <v>278802</v>
      </c>
      <c r="M827" s="12" t="s">
        <v>59</v>
      </c>
      <c r="N827" s="12" t="s">
        <v>60</v>
      </c>
      <c r="P827" s="10" t="n">
        <v>103</v>
      </c>
      <c r="Q827" s="12" t="s">
        <v>61</v>
      </c>
      <c r="R827" s="12" t="s">
        <v>39</v>
      </c>
      <c r="S827" s="10" t="n">
        <v>4210204</v>
      </c>
      <c r="T827" s="12" t="s">
        <v>84</v>
      </c>
      <c r="U827" s="13" t="n">
        <v>474.05</v>
      </c>
      <c r="W827" s="13" t="n">
        <v>0</v>
      </c>
      <c r="X827" s="12" t="s">
        <v>878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MARGARINA MEDALHA DE OURO 80% 15KG</v>
      </c>
      <c r="AC827" s="1" t="n">
        <v>278802</v>
      </c>
    </row>
    <row r="828" customFormat="false" ht="36.75" hidden="false" customHeight="true" outlineLevel="0" collapsed="false">
      <c r="A828" s="10" t="n">
        <v>1</v>
      </c>
      <c r="B828" s="11" t="n">
        <v>46188</v>
      </c>
      <c r="C828" s="11" t="n">
        <v>46195</v>
      </c>
      <c r="D828" s="10" t="n">
        <v>1614</v>
      </c>
      <c r="E828" s="12" t="s">
        <v>89</v>
      </c>
      <c r="F828" s="10" t="n">
        <v>24</v>
      </c>
      <c r="G828" s="12" t="s">
        <v>57</v>
      </c>
      <c r="H828" s="10" t="n">
        <v>2110101</v>
      </c>
      <c r="I828" s="12" t="s">
        <v>58</v>
      </c>
      <c r="J828" s="10" t="n">
        <v>1255457</v>
      </c>
      <c r="L828" s="10" t="n">
        <v>11267</v>
      </c>
      <c r="M828" s="12" t="s">
        <v>59</v>
      </c>
      <c r="N828" s="12" t="s">
        <v>60</v>
      </c>
      <c r="P828" s="10" t="n">
        <v>103</v>
      </c>
      <c r="Q828" s="12" t="s">
        <v>61</v>
      </c>
      <c r="R828" s="12" t="s">
        <v>62</v>
      </c>
      <c r="S828" s="10" t="n">
        <v>1130101</v>
      </c>
      <c r="T828" s="12" t="s">
        <v>63</v>
      </c>
      <c r="U828" s="13" t="n">
        <v>396.96</v>
      </c>
      <c r="W828" s="13" t="n">
        <v>0</v>
      </c>
      <c r="X828" s="12" t="s">
        <v>879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36.75" hidden="false" customHeight="true" outlineLevel="0" collapsed="false">
      <c r="A829" s="10" t="n">
        <v>1</v>
      </c>
      <c r="B829" s="11" t="n">
        <v>46190</v>
      </c>
      <c r="C829" s="11" t="n">
        <v>46195</v>
      </c>
      <c r="D829" s="10" t="n">
        <v>1328</v>
      </c>
      <c r="E829" s="12" t="s">
        <v>363</v>
      </c>
      <c r="F829" s="10" t="n">
        <v>24</v>
      </c>
      <c r="G829" s="12" t="s">
        <v>57</v>
      </c>
      <c r="H829" s="10" t="n">
        <v>2110101</v>
      </c>
      <c r="I829" s="12" t="s">
        <v>58</v>
      </c>
      <c r="J829" s="10" t="n">
        <v>1264922</v>
      </c>
      <c r="L829" s="10" t="n">
        <v>3784</v>
      </c>
      <c r="M829" s="12" t="s">
        <v>36</v>
      </c>
      <c r="N829" s="12" t="s">
        <v>60</v>
      </c>
      <c r="P829" s="10" t="n">
        <v>103</v>
      </c>
      <c r="Q829" s="12" t="s">
        <v>61</v>
      </c>
      <c r="R829" s="12" t="s">
        <v>62</v>
      </c>
      <c r="S829" s="10" t="n">
        <v>1130101</v>
      </c>
      <c r="T829" s="12" t="s">
        <v>63</v>
      </c>
      <c r="U829" s="13" t="n">
        <v>213</v>
      </c>
      <c r="W829" s="13" t="n">
        <v>0</v>
      </c>
      <c r="X829" s="12" t="s">
        <v>880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PAO DE FORMABODEGA</v>
      </c>
      <c r="AC829" s="1" t="n">
        <v>3784</v>
      </c>
    </row>
    <row r="830" customFormat="false" ht="36.75" hidden="false" customHeight="true" outlineLevel="0" collapsed="false">
      <c r="A830" s="10" t="n">
        <v>1</v>
      </c>
      <c r="B830" s="11" t="n">
        <v>46190</v>
      </c>
      <c r="C830" s="11" t="n">
        <v>46195</v>
      </c>
      <c r="D830" s="10" t="n">
        <v>947</v>
      </c>
      <c r="E830" s="12" t="s">
        <v>881</v>
      </c>
      <c r="F830" s="10" t="n">
        <v>24</v>
      </c>
      <c r="G830" s="12" t="s">
        <v>57</v>
      </c>
      <c r="H830" s="10" t="n">
        <v>2110405</v>
      </c>
      <c r="I830" s="12" t="s">
        <v>106</v>
      </c>
      <c r="J830" s="10" t="n">
        <v>1265180</v>
      </c>
      <c r="L830" s="10" t="n">
        <v>524785</v>
      </c>
      <c r="M830" s="12" t="s">
        <v>36</v>
      </c>
      <c r="N830" s="12" t="s">
        <v>66</v>
      </c>
      <c r="P830" s="10" t="n">
        <v>101</v>
      </c>
      <c r="Q830" s="12" t="s">
        <v>107</v>
      </c>
      <c r="R830" s="12" t="s">
        <v>882</v>
      </c>
      <c r="S830" s="10" t="n">
        <v>1240105</v>
      </c>
      <c r="T830" s="12" t="s">
        <v>883</v>
      </c>
      <c r="U830" s="13" t="n">
        <v>129</v>
      </c>
      <c r="W830" s="13" t="n">
        <v>0</v>
      </c>
      <c r="X830" s="12" t="s">
        <v>884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46190</v>
      </c>
      <c r="C831" s="11" t="n">
        <v>46195</v>
      </c>
      <c r="D831" s="10" t="n">
        <v>1899</v>
      </c>
      <c r="E831" s="12" t="s">
        <v>97</v>
      </c>
      <c r="F831" s="10" t="n">
        <v>24</v>
      </c>
      <c r="G831" s="12" t="s">
        <v>57</v>
      </c>
      <c r="H831" s="10" t="n">
        <v>2110101</v>
      </c>
      <c r="I831" s="12" t="s">
        <v>58</v>
      </c>
      <c r="J831" s="10" t="n">
        <v>1266166</v>
      </c>
      <c r="L831" s="10" t="n">
        <v>667</v>
      </c>
      <c r="M831" s="12" t="s">
        <v>36</v>
      </c>
      <c r="N831" s="12" t="s">
        <v>60</v>
      </c>
      <c r="P831" s="10" t="n">
        <v>103</v>
      </c>
      <c r="Q831" s="12" t="s">
        <v>61</v>
      </c>
      <c r="R831" s="12" t="s">
        <v>62</v>
      </c>
      <c r="S831" s="10" t="n">
        <v>1130101</v>
      </c>
      <c r="T831" s="12" t="s">
        <v>63</v>
      </c>
      <c r="U831" s="13" t="n">
        <v>1400</v>
      </c>
      <c r="W831" s="13" t="n">
        <v>0</v>
      </c>
      <c r="X831" s="12" t="s">
        <v>885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PAO CASEIRO AMANT</v>
      </c>
      <c r="AC831" s="1" t="n">
        <v>667</v>
      </c>
    </row>
    <row r="832" customFormat="false" ht="36.75" hidden="false" customHeight="true" outlineLevel="0" collapsed="false">
      <c r="A832" s="10" t="n">
        <v>1</v>
      </c>
      <c r="B832" s="11" t="n">
        <v>46190</v>
      </c>
      <c r="C832" s="11" t="n">
        <v>46195</v>
      </c>
      <c r="D832" s="10" t="n">
        <v>1899</v>
      </c>
      <c r="E832" s="12" t="s">
        <v>97</v>
      </c>
      <c r="F832" s="10" t="n">
        <v>24</v>
      </c>
      <c r="G832" s="12" t="s">
        <v>57</v>
      </c>
      <c r="H832" s="10" t="n">
        <v>2110101</v>
      </c>
      <c r="I832" s="12" t="s">
        <v>58</v>
      </c>
      <c r="J832" s="10" t="n">
        <v>1266346</v>
      </c>
      <c r="L832" s="10" t="n">
        <v>665</v>
      </c>
      <c r="M832" s="12" t="s">
        <v>36</v>
      </c>
      <c r="N832" s="12" t="s">
        <v>60</v>
      </c>
      <c r="P832" s="10" t="n">
        <v>103</v>
      </c>
      <c r="Q832" s="12" t="s">
        <v>61</v>
      </c>
      <c r="R832" s="12" t="s">
        <v>62</v>
      </c>
      <c r="S832" s="10" t="n">
        <v>1130101</v>
      </c>
      <c r="T832" s="12" t="s">
        <v>63</v>
      </c>
      <c r="U832" s="13" t="n">
        <v>319.63</v>
      </c>
      <c r="W832" s="13" t="n">
        <v>0</v>
      </c>
      <c r="X832" s="12" t="s">
        <v>886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PAO FORMA REAL MADRI</v>
      </c>
      <c r="AC832" s="1" t="n">
        <v>665</v>
      </c>
    </row>
    <row r="833" customFormat="false" ht="36.75" hidden="false" customHeight="true" outlineLevel="0" collapsed="false">
      <c r="A833" s="10" t="n">
        <v>1</v>
      </c>
      <c r="B833" s="11" t="n">
        <v>46191</v>
      </c>
      <c r="C833" s="11" t="n">
        <v>46195</v>
      </c>
      <c r="D833" s="10" t="n">
        <v>1455</v>
      </c>
      <c r="E833" s="12" t="s">
        <v>887</v>
      </c>
      <c r="F833" s="10" t="n">
        <v>24</v>
      </c>
      <c r="G833" s="12" t="s">
        <v>57</v>
      </c>
      <c r="H833" s="10" t="n">
        <v>2110101</v>
      </c>
      <c r="I833" s="12" t="s">
        <v>58</v>
      </c>
      <c r="J833" s="10" t="n">
        <v>1269922</v>
      </c>
      <c r="L833" s="10" t="n">
        <v>954</v>
      </c>
      <c r="M833" s="12" t="s">
        <v>36</v>
      </c>
      <c r="N833" s="12" t="s">
        <v>60</v>
      </c>
      <c r="P833" s="10" t="n">
        <v>103</v>
      </c>
      <c r="Q833" s="12" t="s">
        <v>61</v>
      </c>
      <c r="R833" s="12" t="s">
        <v>62</v>
      </c>
      <c r="S833" s="10" t="n">
        <v>1130101</v>
      </c>
      <c r="T833" s="12" t="s">
        <v>63</v>
      </c>
      <c r="U833" s="13" t="n">
        <v>990</v>
      </c>
      <c r="W833" s="13" t="n">
        <v>0</v>
      </c>
      <c r="X833" s="12" t="s">
        <v>888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PASTEL DE CARNE ITALIA KG</v>
      </c>
      <c r="AC833" s="1" t="n">
        <v>954</v>
      </c>
    </row>
    <row r="834" customFormat="false" ht="36.75" hidden="false" customHeight="true" outlineLevel="0" collapsed="false">
      <c r="A834" s="10" t="n">
        <v>1</v>
      </c>
      <c r="B834" s="11" t="n">
        <v>46191</v>
      </c>
      <c r="C834" s="11" t="n">
        <v>46195</v>
      </c>
      <c r="D834" s="10" t="n">
        <v>1631</v>
      </c>
      <c r="E834" s="12" t="s">
        <v>101</v>
      </c>
      <c r="F834" s="10" t="n">
        <v>24</v>
      </c>
      <c r="G834" s="12" t="s">
        <v>57</v>
      </c>
      <c r="H834" s="10" t="n">
        <v>2110101</v>
      </c>
      <c r="I834" s="12" t="s">
        <v>58</v>
      </c>
      <c r="J834" s="10" t="n">
        <v>1269931</v>
      </c>
      <c r="L834" s="10" t="n">
        <v>15024</v>
      </c>
      <c r="M834" s="12" t="s">
        <v>36</v>
      </c>
      <c r="N834" s="12" t="s">
        <v>60</v>
      </c>
      <c r="P834" s="10" t="n">
        <v>103</v>
      </c>
      <c r="Q834" s="12" t="s">
        <v>61</v>
      </c>
      <c r="R834" s="12" t="s">
        <v>62</v>
      </c>
      <c r="S834" s="10" t="n">
        <v>1130101</v>
      </c>
      <c r="T834" s="12" t="s">
        <v>63</v>
      </c>
      <c r="U834" s="13" t="n">
        <v>614.59</v>
      </c>
      <c r="W834" s="13" t="n">
        <v>0</v>
      </c>
      <c r="X834" s="12" t="s">
        <v>889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IOGURTE AMAZONGURT D</v>
      </c>
      <c r="AC834" s="1" t="n">
        <v>15024</v>
      </c>
    </row>
    <row r="835" customFormat="false" ht="54.75" hidden="false" customHeight="true" outlineLevel="0" collapsed="false">
      <c r="A835" s="10" t="n">
        <v>1</v>
      </c>
      <c r="B835" s="11" t="n">
        <v>46191</v>
      </c>
      <c r="C835" s="11" t="n">
        <v>46195</v>
      </c>
      <c r="D835" s="10" t="n">
        <v>1650</v>
      </c>
      <c r="E835" s="12" t="s">
        <v>99</v>
      </c>
      <c r="F835" s="10" t="n">
        <v>24</v>
      </c>
      <c r="G835" s="12" t="s">
        <v>57</v>
      </c>
      <c r="H835" s="10" t="n">
        <v>2110101</v>
      </c>
      <c r="I835" s="12" t="s">
        <v>58</v>
      </c>
      <c r="J835" s="10" t="n">
        <v>1269936</v>
      </c>
      <c r="L835" s="10" t="n">
        <v>223520</v>
      </c>
      <c r="M835" s="12" t="s">
        <v>36</v>
      </c>
      <c r="N835" s="12" t="s">
        <v>60</v>
      </c>
      <c r="P835" s="10" t="n">
        <v>103</v>
      </c>
      <c r="Q835" s="12" t="s">
        <v>61</v>
      </c>
      <c r="R835" s="12" t="s">
        <v>62</v>
      </c>
      <c r="S835" s="10" t="n">
        <v>1130101</v>
      </c>
      <c r="T835" s="12" t="s">
        <v>63</v>
      </c>
      <c r="U835" s="13" t="n">
        <v>590.84</v>
      </c>
      <c r="W835" s="13" t="n">
        <v>0</v>
      </c>
      <c r="X835" s="12" t="s">
        <v>890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IOG.B.COMODORO SAC</v>
      </c>
      <c r="AC835" s="1" t="n">
        <v>223520</v>
      </c>
    </row>
    <row r="836" customFormat="false" ht="36.75" hidden="false" customHeight="true" outlineLevel="0" collapsed="false">
      <c r="A836" s="10" t="n">
        <v>1</v>
      </c>
      <c r="B836" s="11" t="n">
        <v>46191</v>
      </c>
      <c r="C836" s="11" t="n">
        <v>46195</v>
      </c>
      <c r="D836" s="10" t="n">
        <v>10018</v>
      </c>
      <c r="E836" s="12" t="s">
        <v>368</v>
      </c>
      <c r="F836" s="10" t="n">
        <v>34</v>
      </c>
      <c r="G836" s="12" t="s">
        <v>94</v>
      </c>
      <c r="H836" s="10" t="n">
        <v>2110101</v>
      </c>
      <c r="I836" s="12" t="s">
        <v>58</v>
      </c>
      <c r="J836" s="10" t="n">
        <v>1270154</v>
      </c>
      <c r="L836" s="10" t="n">
        <v>302</v>
      </c>
      <c r="M836" s="12" t="s">
        <v>36</v>
      </c>
      <c r="N836" s="12" t="s">
        <v>60</v>
      </c>
      <c r="P836" s="10" t="n">
        <v>103</v>
      </c>
      <c r="Q836" s="12" t="s">
        <v>61</v>
      </c>
      <c r="R836" s="12" t="s">
        <v>62</v>
      </c>
      <c r="S836" s="10" t="n">
        <v>1130101</v>
      </c>
      <c r="T836" s="12" t="s">
        <v>63</v>
      </c>
      <c r="U836" s="13" t="n">
        <v>1850</v>
      </c>
      <c r="W836" s="13" t="n">
        <v>0</v>
      </c>
      <c r="X836" s="12" t="s">
        <v>891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OVOS BRANCO UNID</v>
      </c>
      <c r="AC836" s="1" t="n">
        <v>302</v>
      </c>
    </row>
    <row r="837" customFormat="false" ht="36.75" hidden="false" customHeight="true" outlineLevel="0" collapsed="false">
      <c r="A837" s="10" t="n">
        <v>1</v>
      </c>
      <c r="B837" s="11" t="n">
        <v>46192</v>
      </c>
      <c r="C837" s="11" t="n">
        <v>46195</v>
      </c>
      <c r="D837" s="10" t="n">
        <v>1947</v>
      </c>
      <c r="E837" s="12" t="s">
        <v>813</v>
      </c>
      <c r="F837" s="10" t="n">
        <v>34</v>
      </c>
      <c r="G837" s="12" t="s">
        <v>94</v>
      </c>
      <c r="H837" s="10" t="n">
        <v>2110405</v>
      </c>
      <c r="I837" s="12" t="s">
        <v>106</v>
      </c>
      <c r="J837" s="10" t="n">
        <v>1273026</v>
      </c>
      <c r="L837" s="10" t="n">
        <v>528400</v>
      </c>
      <c r="M837" s="12" t="s">
        <v>36</v>
      </c>
      <c r="N837" s="12" t="s">
        <v>66</v>
      </c>
      <c r="P837" s="10" t="n">
        <v>101</v>
      </c>
      <c r="Q837" s="12" t="s">
        <v>107</v>
      </c>
      <c r="R837" s="12" t="s">
        <v>892</v>
      </c>
      <c r="S837" s="10" t="n">
        <v>2110707</v>
      </c>
      <c r="T837" s="12" t="s">
        <v>893</v>
      </c>
      <c r="U837" s="13" t="n">
        <v>5355.91</v>
      </c>
      <c r="W837" s="13" t="n">
        <v>0</v>
      </c>
      <c r="X837" s="12" t="s">
        <v>894</v>
      </c>
      <c r="Z837" s="1" t="str">
        <f aca="false">IF($T837="","",IFERROR(INDEX('Resumo Grupos'!$AC$3:$AC$200,MATCH($T837,'Resumo Grupos'!$AB$3:$AB$200,0)),"n/d"))</f>
        <v>Impostos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46192</v>
      </c>
      <c r="C838" s="11" t="n">
        <v>46195</v>
      </c>
      <c r="D838" s="10" t="n">
        <v>1807</v>
      </c>
      <c r="E838" s="12" t="s">
        <v>256</v>
      </c>
      <c r="F838" s="10" t="n">
        <v>24</v>
      </c>
      <c r="G838" s="12" t="s">
        <v>57</v>
      </c>
      <c r="H838" s="10" t="n">
        <v>2110405</v>
      </c>
      <c r="I838" s="12" t="s">
        <v>106</v>
      </c>
      <c r="J838" s="10" t="n">
        <v>1273104</v>
      </c>
      <c r="L838" s="10" t="n">
        <v>528435</v>
      </c>
      <c r="M838" s="12" t="s">
        <v>36</v>
      </c>
      <c r="N838" s="12" t="s">
        <v>66</v>
      </c>
      <c r="P838" s="10" t="n">
        <v>101</v>
      </c>
      <c r="Q838" s="12" t="s">
        <v>107</v>
      </c>
      <c r="R838" s="12" t="s">
        <v>892</v>
      </c>
      <c r="S838" s="10" t="n">
        <v>2110701</v>
      </c>
      <c r="T838" s="12" t="s">
        <v>895</v>
      </c>
      <c r="U838" s="13" t="n">
        <v>5171.19</v>
      </c>
      <c r="W838" s="13" t="n">
        <v>0</v>
      </c>
      <c r="X838" s="12" t="s">
        <v>896</v>
      </c>
      <c r="Z838" s="1" t="str">
        <f aca="false">IF($T838="","",IFERROR(INDEX('Resumo Grupos'!$AC$3:$AC$200,MATCH($T838,'Resumo Grupos'!$AB$3:$AB$200,0)),"n/d"))</f>
        <v>Impostos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46192</v>
      </c>
      <c r="C839" s="11" t="n">
        <v>46195</v>
      </c>
      <c r="D839" s="10" t="n">
        <v>1614</v>
      </c>
      <c r="E839" s="12" t="s">
        <v>89</v>
      </c>
      <c r="F839" s="10" t="n">
        <v>24</v>
      </c>
      <c r="G839" s="12" t="s">
        <v>57</v>
      </c>
      <c r="H839" s="10" t="n">
        <v>2110101</v>
      </c>
      <c r="I839" s="12" t="s">
        <v>58</v>
      </c>
      <c r="J839" s="10" t="n">
        <v>1274116</v>
      </c>
      <c r="L839" s="10" t="n">
        <v>11292</v>
      </c>
      <c r="M839" s="12" t="s">
        <v>36</v>
      </c>
      <c r="N839" s="12" t="s">
        <v>60</v>
      </c>
      <c r="P839" s="10" t="n">
        <v>103</v>
      </c>
      <c r="Q839" s="12" t="s">
        <v>61</v>
      </c>
      <c r="R839" s="12" t="s">
        <v>62</v>
      </c>
      <c r="S839" s="10" t="n">
        <v>1130101</v>
      </c>
      <c r="T839" s="12" t="s">
        <v>63</v>
      </c>
      <c r="U839" s="13" t="n">
        <v>516.96</v>
      </c>
      <c r="W839" s="13" t="n">
        <v>0</v>
      </c>
      <c r="X839" s="12" t="s">
        <v>897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SORV. KARU SUPREME1L</v>
      </c>
      <c r="AC839" s="1" t="n">
        <v>11292</v>
      </c>
    </row>
    <row r="840" customFormat="false" ht="45.75" hidden="false" customHeight="true" outlineLevel="0" collapsed="false">
      <c r="A840" s="10" t="n">
        <v>1</v>
      </c>
      <c r="B840" s="11" t="n">
        <v>46195</v>
      </c>
      <c r="C840" s="11" t="n">
        <v>46195</v>
      </c>
      <c r="D840" s="10" t="n">
        <v>306</v>
      </c>
      <c r="E840" s="12" t="s">
        <v>898</v>
      </c>
      <c r="F840" s="10" t="n">
        <v>34</v>
      </c>
      <c r="G840" s="12" t="s">
        <v>94</v>
      </c>
      <c r="H840" s="10" t="n">
        <v>2110405</v>
      </c>
      <c r="I840" s="12" t="s">
        <v>106</v>
      </c>
      <c r="J840" s="10" t="n">
        <v>1289474</v>
      </c>
      <c r="L840" s="10" t="n">
        <v>534453</v>
      </c>
      <c r="M840" s="12" t="s">
        <v>36</v>
      </c>
      <c r="N840" s="12" t="s">
        <v>66</v>
      </c>
      <c r="P840" s="10" t="n">
        <v>102</v>
      </c>
      <c r="Q840" s="12" t="s">
        <v>125</v>
      </c>
      <c r="R840" s="12" t="s">
        <v>112</v>
      </c>
      <c r="S840" s="10" t="n">
        <v>4220199</v>
      </c>
      <c r="T840" s="12" t="s">
        <v>113</v>
      </c>
      <c r="U840" s="13" t="n">
        <v>1000</v>
      </c>
      <c r="W840" s="13" t="n">
        <v>0</v>
      </c>
      <c r="X840" s="12" t="s">
        <v>899</v>
      </c>
      <c r="Z840" s="1" t="str">
        <f aca="false">IF($T840="","",IFERROR(INDEX('Resumo Grupos'!$AC$3:$AC$200,MATCH($T840,'Resumo Grupos'!$AB$3:$AB$200,0)),"n/d"))</f>
        <v>Pagamentos outros não operacionais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46195</v>
      </c>
      <c r="C841" s="11" t="n">
        <v>46195</v>
      </c>
      <c r="D841" s="10" t="n">
        <v>1000001</v>
      </c>
      <c r="E841" s="12" t="s">
        <v>900</v>
      </c>
      <c r="F841" s="10" t="n">
        <v>24</v>
      </c>
      <c r="G841" s="12" t="s">
        <v>57</v>
      </c>
      <c r="H841" s="10" t="n">
        <v>2110405</v>
      </c>
      <c r="I841" s="12" t="s">
        <v>106</v>
      </c>
      <c r="J841" s="10" t="n">
        <v>1289587</v>
      </c>
      <c r="L841" s="10" t="n">
        <v>534492</v>
      </c>
      <c r="M841" s="12" t="s">
        <v>36</v>
      </c>
      <c r="N841" s="12" t="s">
        <v>66</v>
      </c>
      <c r="P841" s="10" t="n">
        <v>102</v>
      </c>
      <c r="Q841" s="12" t="s">
        <v>125</v>
      </c>
      <c r="R841" s="12" t="s">
        <v>112</v>
      </c>
      <c r="S841" s="10" t="n">
        <v>4220199</v>
      </c>
      <c r="T841" s="12" t="s">
        <v>113</v>
      </c>
      <c r="U841" s="13" t="n">
        <v>142.9</v>
      </c>
      <c r="W841" s="13" t="n">
        <v>0</v>
      </c>
      <c r="X841" s="12" t="s">
        <v>901</v>
      </c>
      <c r="Z841" s="1" t="str">
        <f aca="false">IF($T841="","",IFERROR(INDEX('Resumo Grupos'!$AC$3:$AC$200,MATCH($T841,'Resumo Grupos'!$AB$3:$AB$200,0)),"n/d"))</f>
        <v>Pagamentos outros não operacionais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46195</v>
      </c>
      <c r="C842" s="11" t="n">
        <v>46195</v>
      </c>
      <c r="D842" s="10" t="n">
        <v>1000001</v>
      </c>
      <c r="E842" s="12" t="s">
        <v>900</v>
      </c>
      <c r="F842" s="10" t="n">
        <v>24</v>
      </c>
      <c r="G842" s="12" t="s">
        <v>57</v>
      </c>
      <c r="H842" s="10" t="n">
        <v>2110405</v>
      </c>
      <c r="I842" s="12" t="s">
        <v>106</v>
      </c>
      <c r="J842" s="10" t="n">
        <v>1289587</v>
      </c>
      <c r="L842" s="10" t="n">
        <v>534492</v>
      </c>
      <c r="M842" s="12" t="s">
        <v>59</v>
      </c>
      <c r="N842" s="12" t="s">
        <v>66</v>
      </c>
      <c r="P842" s="10" t="n">
        <v>102</v>
      </c>
      <c r="Q842" s="12" t="s">
        <v>125</v>
      </c>
      <c r="R842" s="12" t="s">
        <v>112</v>
      </c>
      <c r="S842" s="10" t="n">
        <v>4220199</v>
      </c>
      <c r="T842" s="12" t="s">
        <v>113</v>
      </c>
      <c r="U842" s="13" t="n">
        <v>589.29</v>
      </c>
      <c r="W842" s="13" t="n">
        <v>0</v>
      </c>
      <c r="X842" s="12" t="s">
        <v>901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46195</v>
      </c>
      <c r="C843" s="11" t="n">
        <v>46195</v>
      </c>
      <c r="D843" s="10" t="n">
        <v>1000001</v>
      </c>
      <c r="E843" s="12" t="s">
        <v>900</v>
      </c>
      <c r="F843" s="10" t="n">
        <v>24</v>
      </c>
      <c r="G843" s="12" t="s">
        <v>57</v>
      </c>
      <c r="H843" s="10" t="n">
        <v>2110405</v>
      </c>
      <c r="I843" s="12" t="s">
        <v>106</v>
      </c>
      <c r="J843" s="10" t="n">
        <v>1289587</v>
      </c>
      <c r="L843" s="10" t="n">
        <v>534492</v>
      </c>
      <c r="M843" s="12" t="s">
        <v>153</v>
      </c>
      <c r="N843" s="12" t="s">
        <v>66</v>
      </c>
      <c r="P843" s="10" t="n">
        <v>102</v>
      </c>
      <c r="Q843" s="12" t="s">
        <v>125</v>
      </c>
      <c r="R843" s="12" t="s">
        <v>112</v>
      </c>
      <c r="S843" s="10" t="n">
        <v>4220199</v>
      </c>
      <c r="T843" s="12" t="s">
        <v>113</v>
      </c>
      <c r="U843" s="13" t="n">
        <v>1342.68</v>
      </c>
      <c r="W843" s="13" t="n">
        <v>0</v>
      </c>
      <c r="X843" s="12" t="s">
        <v>901</v>
      </c>
      <c r="Z843" s="1" t="str">
        <f aca="false">IF($T843="","",IFERROR(INDEX('Resumo Grupos'!$AC$3:$AC$200,MATCH($T843,'Resumo Grupos'!$AB$3:$AB$200,0)),"n/d"))</f>
        <v>Pagamentos outros não operacionais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46195</v>
      </c>
      <c r="C844" s="11" t="n">
        <v>46195</v>
      </c>
      <c r="D844" s="10" t="n">
        <v>578</v>
      </c>
      <c r="E844" s="12" t="s">
        <v>735</v>
      </c>
      <c r="F844" s="10" t="n">
        <v>24</v>
      </c>
      <c r="G844" s="12" t="s">
        <v>57</v>
      </c>
      <c r="H844" s="10" t="n">
        <v>2110405</v>
      </c>
      <c r="I844" s="12" t="s">
        <v>106</v>
      </c>
      <c r="J844" s="10" t="n">
        <v>1289597</v>
      </c>
      <c r="L844" s="10" t="n">
        <v>534500</v>
      </c>
      <c r="M844" s="12" t="s">
        <v>36</v>
      </c>
      <c r="N844" s="12" t="s">
        <v>66</v>
      </c>
      <c r="P844" s="10" t="n">
        <v>102</v>
      </c>
      <c r="Q844" s="12" t="s">
        <v>125</v>
      </c>
      <c r="R844" s="12" t="s">
        <v>112</v>
      </c>
      <c r="S844" s="10" t="n">
        <v>4220199</v>
      </c>
      <c r="T844" s="12" t="s">
        <v>113</v>
      </c>
      <c r="U844" s="13" t="n">
        <v>500</v>
      </c>
      <c r="W844" s="13" t="n">
        <v>0</v>
      </c>
      <c r="X844" s="12" t="s">
        <v>902</v>
      </c>
      <c r="Z844" s="1" t="str">
        <f aca="false">IF($T844="","",IFERROR(INDEX('Resumo Grupos'!$AC$3:$AC$200,MATCH($T844,'Resumo Grupos'!$AB$3:$AB$200,0)),"n/d"))</f>
        <v>Pagamentos outros não operacionais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46195</v>
      </c>
      <c r="C845" s="11" t="n">
        <v>46195</v>
      </c>
      <c r="D845" s="10" t="n">
        <v>33</v>
      </c>
      <c r="E845" s="12" t="s">
        <v>93</v>
      </c>
      <c r="F845" s="10" t="n">
        <v>13</v>
      </c>
      <c r="G845" s="12" t="s">
        <v>119</v>
      </c>
      <c r="H845" s="10" t="n">
        <v>2110101</v>
      </c>
      <c r="I845" s="12" t="s">
        <v>58</v>
      </c>
      <c r="J845" s="10" t="n">
        <v>1290725</v>
      </c>
      <c r="L845" s="10" t="n">
        <v>5168</v>
      </c>
      <c r="M845" s="12" t="s">
        <v>36</v>
      </c>
      <c r="N845" s="12" t="s">
        <v>60</v>
      </c>
      <c r="P845" s="10" t="n">
        <v>104</v>
      </c>
      <c r="Q845" s="12" t="s">
        <v>38</v>
      </c>
      <c r="R845" s="12" t="s">
        <v>62</v>
      </c>
      <c r="S845" s="10" t="n">
        <v>1130101</v>
      </c>
      <c r="T845" s="12" t="s">
        <v>63</v>
      </c>
      <c r="U845" s="13" t="n">
        <v>360</v>
      </c>
      <c r="W845" s="13" t="n">
        <v>360</v>
      </c>
      <c r="X845" s="12" t="s">
        <v>903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46195</v>
      </c>
      <c r="D846" s="10" t="n">
        <v>978</v>
      </c>
      <c r="E846" s="12" t="s">
        <v>118</v>
      </c>
      <c r="F846" s="10" t="n">
        <v>13</v>
      </c>
      <c r="G846" s="12" t="s">
        <v>119</v>
      </c>
      <c r="H846" s="10" t="n">
        <v>2110101</v>
      </c>
      <c r="I846" s="12" t="s">
        <v>58</v>
      </c>
      <c r="J846" s="10" t="n">
        <v>1309027</v>
      </c>
      <c r="L846" s="10" t="n">
        <v>305</v>
      </c>
      <c r="M846" s="12" t="s">
        <v>36</v>
      </c>
      <c r="N846" s="12" t="s">
        <v>60</v>
      </c>
      <c r="P846" s="10" t="n">
        <v>104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405.5</v>
      </c>
      <c r="W846" s="13" t="n">
        <v>0</v>
      </c>
      <c r="X846" s="12" t="s">
        <v>904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DAN GELO CUBO 5 KG</v>
      </c>
      <c r="AC846" s="1" t="n">
        <v>305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46195</v>
      </c>
      <c r="D847" s="10" t="n">
        <v>10086</v>
      </c>
      <c r="E847" s="12" t="s">
        <v>905</v>
      </c>
      <c r="F847" s="10" t="n">
        <v>13</v>
      </c>
      <c r="G847" s="12" t="s">
        <v>119</v>
      </c>
      <c r="H847" s="10" t="n">
        <v>2110101</v>
      </c>
      <c r="I847" s="12" t="s">
        <v>58</v>
      </c>
      <c r="J847" s="10" t="n">
        <v>1309360</v>
      </c>
      <c r="L847" s="10" t="n">
        <v>9</v>
      </c>
      <c r="M847" s="12" t="s">
        <v>36</v>
      </c>
      <c r="N847" s="12" t="s">
        <v>60</v>
      </c>
      <c r="P847" s="10" t="n">
        <v>104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240</v>
      </c>
      <c r="W847" s="13" t="n">
        <v>0</v>
      </c>
      <c r="X847" s="12" t="s">
        <v>906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ICE GEL MASSAG 220 G</v>
      </c>
      <c r="AC847" s="1" t="n">
        <v>9</v>
      </c>
    </row>
    <row r="848" customFormat="false" ht="36.75" hidden="false" customHeight="true" outlineLevel="0" collapsed="false">
      <c r="A848" s="10" t="n">
        <v>1</v>
      </c>
      <c r="B848" s="11" t="n">
        <v>46195</v>
      </c>
      <c r="C848" s="11" t="n">
        <v>46195</v>
      </c>
      <c r="D848" s="10" t="n">
        <v>10086</v>
      </c>
      <c r="E848" s="12" t="s">
        <v>905</v>
      </c>
      <c r="F848" s="10" t="n">
        <v>13</v>
      </c>
      <c r="G848" s="12" t="s">
        <v>119</v>
      </c>
      <c r="H848" s="10" t="n">
        <v>2110101</v>
      </c>
      <c r="I848" s="12" t="s">
        <v>58</v>
      </c>
      <c r="J848" s="10" t="n">
        <v>1309398</v>
      </c>
      <c r="L848" s="10" t="n">
        <v>8</v>
      </c>
      <c r="M848" s="12" t="s">
        <v>36</v>
      </c>
      <c r="N848" s="12" t="s">
        <v>60</v>
      </c>
      <c r="P848" s="10" t="n">
        <v>104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640</v>
      </c>
      <c r="W848" s="13" t="n">
        <v>640</v>
      </c>
      <c r="X848" s="12" t="s">
        <v>907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BOLO MIYAZAKI GRANDE</v>
      </c>
      <c r="AC848" s="1" t="n">
        <v>8</v>
      </c>
    </row>
    <row r="849" customFormat="false" ht="36.75" hidden="false" customHeight="true" outlineLevel="0" collapsed="false">
      <c r="A849" s="10" t="n">
        <v>1</v>
      </c>
      <c r="B849" s="11" t="n">
        <v>46195</v>
      </c>
      <c r="C849" s="11" t="n">
        <v>46195</v>
      </c>
      <c r="D849" s="10" t="n">
        <v>10086</v>
      </c>
      <c r="E849" s="12" t="s">
        <v>905</v>
      </c>
      <c r="F849" s="10" t="n">
        <v>13</v>
      </c>
      <c r="G849" s="12" t="s">
        <v>119</v>
      </c>
      <c r="H849" s="10" t="n">
        <v>2110101</v>
      </c>
      <c r="I849" s="12" t="s">
        <v>58</v>
      </c>
      <c r="J849" s="10" t="n">
        <v>1309449</v>
      </c>
      <c r="L849" s="10" t="n">
        <v>7</v>
      </c>
      <c r="M849" s="12" t="s">
        <v>36</v>
      </c>
      <c r="N849" s="12" t="s">
        <v>60</v>
      </c>
      <c r="P849" s="10" t="n">
        <v>104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340</v>
      </c>
      <c r="W849" s="13" t="n">
        <v>340</v>
      </c>
      <c r="X849" s="12" t="s">
        <v>742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BOLO MIYAZAKI GRANDE</v>
      </c>
      <c r="AC849" s="1" t="n">
        <v>7</v>
      </c>
    </row>
    <row r="850" customFormat="false" ht="36.75" hidden="false" customHeight="true" outlineLevel="0" collapsed="false">
      <c r="A850" s="10" t="n">
        <v>1</v>
      </c>
      <c r="B850" s="11" t="n">
        <v>46195</v>
      </c>
      <c r="C850" s="11" t="n">
        <v>46195</v>
      </c>
      <c r="D850" s="10" t="n">
        <v>10086</v>
      </c>
      <c r="E850" s="12" t="s">
        <v>905</v>
      </c>
      <c r="F850" s="10" t="n">
        <v>13</v>
      </c>
      <c r="G850" s="12" t="s">
        <v>119</v>
      </c>
      <c r="H850" s="10" t="n">
        <v>2110101</v>
      </c>
      <c r="I850" s="12" t="s">
        <v>58</v>
      </c>
      <c r="J850" s="10" t="n">
        <v>1309532</v>
      </c>
      <c r="L850" s="10" t="n">
        <v>6</v>
      </c>
      <c r="M850" s="12" t="s">
        <v>36</v>
      </c>
      <c r="N850" s="12" t="s">
        <v>60</v>
      </c>
      <c r="P850" s="10" t="n">
        <v>104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280</v>
      </c>
      <c r="W850" s="13" t="n">
        <v>280</v>
      </c>
      <c r="X850" s="12" t="s">
        <v>908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BOLO MIYAZAKI GRANDE</v>
      </c>
      <c r="AC850" s="1" t="n">
        <v>6</v>
      </c>
    </row>
    <row r="851" customFormat="false" ht="36.75" hidden="false" customHeight="true" outlineLevel="0" collapsed="false">
      <c r="A851" s="10" t="n">
        <v>1</v>
      </c>
      <c r="B851" s="11" t="n">
        <v>46195</v>
      </c>
      <c r="C851" s="11" t="n">
        <v>46195</v>
      </c>
      <c r="D851" s="10" t="n">
        <v>515</v>
      </c>
      <c r="E851" s="12" t="s">
        <v>124</v>
      </c>
      <c r="F851" s="10" t="n">
        <v>34</v>
      </c>
      <c r="G851" s="12" t="s">
        <v>94</v>
      </c>
      <c r="H851" s="10" t="n">
        <v>2110405</v>
      </c>
      <c r="I851" s="12" t="s">
        <v>106</v>
      </c>
      <c r="J851" s="10" t="n">
        <v>1340663</v>
      </c>
      <c r="L851" s="10" t="n">
        <v>553894</v>
      </c>
      <c r="M851" s="12" t="s">
        <v>36</v>
      </c>
      <c r="N851" s="12" t="s">
        <v>66</v>
      </c>
      <c r="P851" s="10" t="n">
        <v>102</v>
      </c>
      <c r="Q851" s="12" t="s">
        <v>125</v>
      </c>
      <c r="R851" s="12" t="s">
        <v>112</v>
      </c>
      <c r="S851" s="10" t="n">
        <v>4220199</v>
      </c>
      <c r="T851" s="12" t="s">
        <v>113</v>
      </c>
      <c r="U851" s="13" t="n">
        <v>40000</v>
      </c>
      <c r="W851" s="13" t="n">
        <v>0</v>
      </c>
      <c r="X851" s="12" t="s">
        <v>909</v>
      </c>
      <c r="Z851" s="1" t="str">
        <f aca="false">IF($T851="","",IFERROR(INDEX('Resumo Grupos'!$AC$3:$AC$200,MATCH($T851,'Resumo Grupos'!$AB$3:$AB$200,0)),"n/d"))</f>
        <v>Pagamentos outros não operacionais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46196</v>
      </c>
      <c r="D852" s="10" t="n">
        <v>0</v>
      </c>
      <c r="E852" s="12" t="s">
        <v>33</v>
      </c>
      <c r="F852" s="10" t="n">
        <v>17</v>
      </c>
      <c r="G852" s="12" t="s">
        <v>34</v>
      </c>
      <c r="H852" s="10" t="n">
        <v>1110101</v>
      </c>
      <c r="I852" s="12" t="s">
        <v>35</v>
      </c>
      <c r="J852" s="10" t="n">
        <v>1340280</v>
      </c>
      <c r="L852" s="10" t="n">
        <v>1340280</v>
      </c>
      <c r="M852" s="12" t="s">
        <v>36</v>
      </c>
      <c r="N852" s="12" t="s">
        <v>37</v>
      </c>
      <c r="P852" s="10" t="n">
        <v>104</v>
      </c>
      <c r="Q852" s="12" t="s">
        <v>38</v>
      </c>
      <c r="R852" s="12" t="s">
        <v>39</v>
      </c>
      <c r="S852" s="10" t="n">
        <v>4210227</v>
      </c>
      <c r="T852" s="12" t="s">
        <v>40</v>
      </c>
      <c r="U852" s="13" t="n">
        <v>60</v>
      </c>
      <c r="W852" s="13" t="n">
        <v>60</v>
      </c>
      <c r="X852" s="12" t="s">
        <v>910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46196</v>
      </c>
      <c r="D853" s="10" t="n">
        <v>0</v>
      </c>
      <c r="E853" s="12" t="s">
        <v>33</v>
      </c>
      <c r="F853" s="10" t="n">
        <v>17</v>
      </c>
      <c r="G853" s="12" t="s">
        <v>34</v>
      </c>
      <c r="H853" s="10" t="n">
        <v>1110101</v>
      </c>
      <c r="I853" s="12" t="s">
        <v>35</v>
      </c>
      <c r="J853" s="10" t="n">
        <v>1340364</v>
      </c>
      <c r="L853" s="10" t="n">
        <v>1340364</v>
      </c>
      <c r="M853" s="12" t="s">
        <v>36</v>
      </c>
      <c r="N853" s="12" t="s">
        <v>37</v>
      </c>
      <c r="P853" s="10" t="n">
        <v>104</v>
      </c>
      <c r="Q853" s="12" t="s">
        <v>38</v>
      </c>
      <c r="R853" s="12" t="s">
        <v>149</v>
      </c>
      <c r="S853" s="10" t="n">
        <v>1120601</v>
      </c>
      <c r="T853" s="12" t="s">
        <v>150</v>
      </c>
      <c r="U853" s="13" t="n">
        <v>280</v>
      </c>
      <c r="W853" s="13" t="n">
        <v>280</v>
      </c>
      <c r="X853" s="12" t="s">
        <v>212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46196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1340469</v>
      </c>
      <c r="L854" s="10" t="n">
        <v>1340469</v>
      </c>
      <c r="M854" s="12" t="s">
        <v>36</v>
      </c>
      <c r="N854" s="12" t="s">
        <v>37</v>
      </c>
      <c r="P854" s="10" t="n">
        <v>104</v>
      </c>
      <c r="Q854" s="12" t="s">
        <v>38</v>
      </c>
      <c r="R854" s="12" t="s">
        <v>43</v>
      </c>
      <c r="S854" s="10" t="n">
        <v>4210314</v>
      </c>
      <c r="T854" s="12" t="s">
        <v>44</v>
      </c>
      <c r="U854" s="13" t="n">
        <v>140</v>
      </c>
      <c r="W854" s="13" t="n">
        <v>140</v>
      </c>
      <c r="X854" s="12" t="s">
        <v>656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46196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1340475</v>
      </c>
      <c r="L855" s="10" t="n">
        <v>1340475</v>
      </c>
      <c r="M855" s="12" t="s">
        <v>36</v>
      </c>
      <c r="N855" s="12" t="s">
        <v>37</v>
      </c>
      <c r="P855" s="10" t="n">
        <v>104</v>
      </c>
      <c r="Q855" s="12" t="s">
        <v>38</v>
      </c>
      <c r="R855" s="12" t="s">
        <v>43</v>
      </c>
      <c r="S855" s="10" t="n">
        <v>4210314</v>
      </c>
      <c r="T855" s="12" t="s">
        <v>44</v>
      </c>
      <c r="U855" s="13" t="n">
        <v>70</v>
      </c>
      <c r="W855" s="13" t="n">
        <v>70</v>
      </c>
      <c r="X855" s="12" t="s">
        <v>148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46196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1340485</v>
      </c>
      <c r="L856" s="10" t="n">
        <v>1340485</v>
      </c>
      <c r="M856" s="12" t="s">
        <v>36</v>
      </c>
      <c r="N856" s="12" t="s">
        <v>37</v>
      </c>
      <c r="P856" s="10" t="n">
        <v>104</v>
      </c>
      <c r="Q856" s="12" t="s">
        <v>38</v>
      </c>
      <c r="R856" s="12" t="s">
        <v>43</v>
      </c>
      <c r="S856" s="10" t="n">
        <v>4210316</v>
      </c>
      <c r="T856" s="12" t="s">
        <v>47</v>
      </c>
      <c r="U856" s="13" t="n">
        <v>100</v>
      </c>
      <c r="W856" s="13" t="n">
        <v>100</v>
      </c>
      <c r="X856" s="12" t="s">
        <v>51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46196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1340488</v>
      </c>
      <c r="L857" s="10" t="n">
        <v>1340488</v>
      </c>
      <c r="M857" s="12" t="s">
        <v>36</v>
      </c>
      <c r="N857" s="12" t="s">
        <v>37</v>
      </c>
      <c r="P857" s="10" t="n">
        <v>104</v>
      </c>
      <c r="Q857" s="12" t="s">
        <v>38</v>
      </c>
      <c r="R857" s="12" t="s">
        <v>43</v>
      </c>
      <c r="S857" s="10" t="n">
        <v>4210309</v>
      </c>
      <c r="T857" s="12" t="s">
        <v>49</v>
      </c>
      <c r="U857" s="13" t="n">
        <v>10</v>
      </c>
      <c r="W857" s="13" t="n">
        <v>10</v>
      </c>
      <c r="X857" s="12" t="s">
        <v>51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46196</v>
      </c>
      <c r="C858" s="11" t="n">
        <v>46196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1340490</v>
      </c>
      <c r="L858" s="10" t="n">
        <v>1340490</v>
      </c>
      <c r="M858" s="12" t="s">
        <v>36</v>
      </c>
      <c r="N858" s="12" t="s">
        <v>37</v>
      </c>
      <c r="P858" s="10" t="n">
        <v>104</v>
      </c>
      <c r="Q858" s="12" t="s">
        <v>38</v>
      </c>
      <c r="R858" s="12" t="s">
        <v>43</v>
      </c>
      <c r="S858" s="10" t="n">
        <v>4210316</v>
      </c>
      <c r="T858" s="12" t="s">
        <v>47</v>
      </c>
      <c r="U858" s="13" t="n">
        <v>70</v>
      </c>
      <c r="W858" s="13" t="n">
        <v>70</v>
      </c>
      <c r="X858" s="12" t="s">
        <v>50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46196</v>
      </c>
      <c r="D859" s="10" t="n">
        <v>0</v>
      </c>
      <c r="E859" s="12" t="s">
        <v>33</v>
      </c>
      <c r="F859" s="10" t="n">
        <v>17</v>
      </c>
      <c r="G859" s="12" t="s">
        <v>34</v>
      </c>
      <c r="H859" s="10" t="n">
        <v>1110101</v>
      </c>
      <c r="I859" s="12" t="s">
        <v>35</v>
      </c>
      <c r="J859" s="10" t="n">
        <v>1340493</v>
      </c>
      <c r="L859" s="10" t="n">
        <v>1340493</v>
      </c>
      <c r="M859" s="12" t="s">
        <v>36</v>
      </c>
      <c r="N859" s="12" t="s">
        <v>37</v>
      </c>
      <c r="P859" s="10" t="n">
        <v>104</v>
      </c>
      <c r="Q859" s="12" t="s">
        <v>38</v>
      </c>
      <c r="R859" s="12" t="s">
        <v>43</v>
      </c>
      <c r="S859" s="10" t="n">
        <v>4210309</v>
      </c>
      <c r="T859" s="12" t="s">
        <v>49</v>
      </c>
      <c r="U859" s="13" t="n">
        <v>10</v>
      </c>
      <c r="W859" s="13" t="n">
        <v>10</v>
      </c>
      <c r="X859" s="12" t="s">
        <v>744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46196</v>
      </c>
      <c r="C860" s="11" t="n">
        <v>46196</v>
      </c>
      <c r="D860" s="10" t="n">
        <v>0</v>
      </c>
      <c r="E860" s="12" t="s">
        <v>33</v>
      </c>
      <c r="F860" s="10" t="n">
        <v>17</v>
      </c>
      <c r="G860" s="12" t="s">
        <v>34</v>
      </c>
      <c r="H860" s="10" t="n">
        <v>1110101</v>
      </c>
      <c r="I860" s="12" t="s">
        <v>35</v>
      </c>
      <c r="J860" s="10" t="n">
        <v>1340497</v>
      </c>
      <c r="L860" s="10" t="n">
        <v>1340497</v>
      </c>
      <c r="M860" s="12" t="s">
        <v>36</v>
      </c>
      <c r="N860" s="12" t="s">
        <v>37</v>
      </c>
      <c r="P860" s="10" t="n">
        <v>104</v>
      </c>
      <c r="Q860" s="12" t="s">
        <v>38</v>
      </c>
      <c r="R860" s="12" t="s">
        <v>43</v>
      </c>
      <c r="S860" s="10" t="n">
        <v>4210314</v>
      </c>
      <c r="T860" s="12" t="s">
        <v>44</v>
      </c>
      <c r="U860" s="13" t="n">
        <v>70</v>
      </c>
      <c r="W860" s="13" t="n">
        <v>70</v>
      </c>
      <c r="X860" s="12" t="s">
        <v>147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46196</v>
      </c>
      <c r="C861" s="11" t="n">
        <v>46196</v>
      </c>
      <c r="D861" s="10" t="n">
        <v>0</v>
      </c>
      <c r="E861" s="12" t="s">
        <v>33</v>
      </c>
      <c r="F861" s="10" t="n">
        <v>17</v>
      </c>
      <c r="G861" s="12" t="s">
        <v>34</v>
      </c>
      <c r="H861" s="10" t="n">
        <v>1110101</v>
      </c>
      <c r="I861" s="12" t="s">
        <v>35</v>
      </c>
      <c r="J861" s="10" t="n">
        <v>1340498</v>
      </c>
      <c r="L861" s="10" t="n">
        <v>1340498</v>
      </c>
      <c r="M861" s="12" t="s">
        <v>36</v>
      </c>
      <c r="N861" s="12" t="s">
        <v>37</v>
      </c>
      <c r="P861" s="10" t="n">
        <v>104</v>
      </c>
      <c r="Q861" s="12" t="s">
        <v>38</v>
      </c>
      <c r="R861" s="12" t="s">
        <v>43</v>
      </c>
      <c r="S861" s="10" t="n">
        <v>4210309</v>
      </c>
      <c r="T861" s="12" t="s">
        <v>49</v>
      </c>
      <c r="U861" s="13" t="n">
        <v>15</v>
      </c>
      <c r="W861" s="13" t="n">
        <v>15</v>
      </c>
      <c r="X861" s="12" t="s">
        <v>147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46196</v>
      </c>
      <c r="D862" s="10" t="n">
        <v>0</v>
      </c>
      <c r="E862" s="12" t="s">
        <v>33</v>
      </c>
      <c r="F862" s="10" t="n">
        <v>17</v>
      </c>
      <c r="G862" s="12" t="s">
        <v>34</v>
      </c>
      <c r="H862" s="10" t="n">
        <v>1110101</v>
      </c>
      <c r="I862" s="12" t="s">
        <v>35</v>
      </c>
      <c r="J862" s="10" t="n">
        <v>1340499</v>
      </c>
      <c r="L862" s="10" t="n">
        <v>1340499</v>
      </c>
      <c r="M862" s="12" t="s">
        <v>36</v>
      </c>
      <c r="N862" s="12" t="s">
        <v>37</v>
      </c>
      <c r="P862" s="10" t="n">
        <v>104</v>
      </c>
      <c r="Q862" s="12" t="s">
        <v>38</v>
      </c>
      <c r="R862" s="12" t="s">
        <v>43</v>
      </c>
      <c r="S862" s="10" t="n">
        <v>4210314</v>
      </c>
      <c r="T862" s="12" t="s">
        <v>44</v>
      </c>
      <c r="U862" s="13" t="n">
        <v>70</v>
      </c>
      <c r="W862" s="13" t="n">
        <v>70</v>
      </c>
      <c r="X862" s="12" t="s">
        <v>495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46196</v>
      </c>
      <c r="C863" s="11" t="n">
        <v>46196</v>
      </c>
      <c r="D863" s="10" t="n">
        <v>0</v>
      </c>
      <c r="E863" s="12" t="s">
        <v>33</v>
      </c>
      <c r="F863" s="10" t="n">
        <v>17</v>
      </c>
      <c r="G863" s="12" t="s">
        <v>34</v>
      </c>
      <c r="H863" s="10" t="n">
        <v>1110101</v>
      </c>
      <c r="I863" s="12" t="s">
        <v>35</v>
      </c>
      <c r="J863" s="10" t="n">
        <v>1340500</v>
      </c>
      <c r="L863" s="10" t="n">
        <v>1340500</v>
      </c>
      <c r="M863" s="12" t="s">
        <v>36</v>
      </c>
      <c r="N863" s="12" t="s">
        <v>37</v>
      </c>
      <c r="P863" s="10" t="n">
        <v>104</v>
      </c>
      <c r="Q863" s="12" t="s">
        <v>38</v>
      </c>
      <c r="R863" s="12" t="s">
        <v>43</v>
      </c>
      <c r="S863" s="10" t="n">
        <v>4210314</v>
      </c>
      <c r="T863" s="12" t="s">
        <v>44</v>
      </c>
      <c r="U863" s="13" t="n">
        <v>70</v>
      </c>
      <c r="W863" s="13" t="n">
        <v>70</v>
      </c>
      <c r="X863" s="12" t="s">
        <v>208</v>
      </c>
      <c r="Z863" s="1" t="str">
        <f aca="false">IF($T863="","",IFERROR(INDEX('Resumo Grupos'!$AC$3:$AC$200,MATCH($T863,'Resumo Grupos'!$AB$3:$AB$200,0)),"n/d"))</f>
        <v>Despesa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46196</v>
      </c>
      <c r="C864" s="11" t="n">
        <v>46196</v>
      </c>
      <c r="D864" s="10" t="n">
        <v>0</v>
      </c>
      <c r="E864" s="12" t="s">
        <v>33</v>
      </c>
      <c r="F864" s="10" t="n">
        <v>17</v>
      </c>
      <c r="G864" s="12" t="s">
        <v>34</v>
      </c>
      <c r="H864" s="10" t="n">
        <v>1110101</v>
      </c>
      <c r="I864" s="12" t="s">
        <v>35</v>
      </c>
      <c r="J864" s="10" t="n">
        <v>1340505</v>
      </c>
      <c r="L864" s="10" t="n">
        <v>1340505</v>
      </c>
      <c r="M864" s="12" t="s">
        <v>36</v>
      </c>
      <c r="N864" s="12" t="s">
        <v>37</v>
      </c>
      <c r="P864" s="10" t="n">
        <v>104</v>
      </c>
      <c r="Q864" s="12" t="s">
        <v>38</v>
      </c>
      <c r="R864" s="12" t="s">
        <v>43</v>
      </c>
      <c r="S864" s="10" t="n">
        <v>4210314</v>
      </c>
      <c r="T864" s="12" t="s">
        <v>44</v>
      </c>
      <c r="U864" s="13" t="n">
        <v>80</v>
      </c>
      <c r="W864" s="13" t="n">
        <v>80</v>
      </c>
      <c r="X864" s="12" t="s">
        <v>402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46196</v>
      </c>
      <c r="C865" s="11" t="n">
        <v>46196</v>
      </c>
      <c r="D865" s="10" t="n">
        <v>0</v>
      </c>
      <c r="E865" s="12" t="s">
        <v>33</v>
      </c>
      <c r="F865" s="10" t="n">
        <v>17</v>
      </c>
      <c r="G865" s="12" t="s">
        <v>34</v>
      </c>
      <c r="H865" s="10" t="n">
        <v>1110101</v>
      </c>
      <c r="I865" s="12" t="s">
        <v>35</v>
      </c>
      <c r="J865" s="10" t="n">
        <v>1340512</v>
      </c>
      <c r="L865" s="10" t="n">
        <v>1340512</v>
      </c>
      <c r="M865" s="12" t="s">
        <v>36</v>
      </c>
      <c r="N865" s="12" t="s">
        <v>37</v>
      </c>
      <c r="P865" s="10" t="n">
        <v>104</v>
      </c>
      <c r="Q865" s="12" t="s">
        <v>38</v>
      </c>
      <c r="R865" s="12" t="s">
        <v>43</v>
      </c>
      <c r="S865" s="10" t="n">
        <v>4210314</v>
      </c>
      <c r="T865" s="12" t="s">
        <v>44</v>
      </c>
      <c r="U865" s="13" t="n">
        <v>100</v>
      </c>
      <c r="W865" s="13" t="n">
        <v>100</v>
      </c>
      <c r="X865" s="12" t="s">
        <v>210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46196</v>
      </c>
      <c r="C866" s="11" t="n">
        <v>46196</v>
      </c>
      <c r="D866" s="10" t="n">
        <v>0</v>
      </c>
      <c r="E866" s="12" t="s">
        <v>33</v>
      </c>
      <c r="F866" s="10" t="n">
        <v>17</v>
      </c>
      <c r="G866" s="12" t="s">
        <v>34</v>
      </c>
      <c r="H866" s="10" t="n">
        <v>1110101</v>
      </c>
      <c r="I866" s="12" t="s">
        <v>35</v>
      </c>
      <c r="J866" s="10" t="n">
        <v>1340516</v>
      </c>
      <c r="L866" s="10" t="n">
        <v>1340516</v>
      </c>
      <c r="M866" s="12" t="s">
        <v>36</v>
      </c>
      <c r="N866" s="12" t="s">
        <v>37</v>
      </c>
      <c r="P866" s="10" t="n">
        <v>104</v>
      </c>
      <c r="Q866" s="12" t="s">
        <v>38</v>
      </c>
      <c r="R866" s="12" t="s">
        <v>43</v>
      </c>
      <c r="S866" s="10" t="n">
        <v>4210316</v>
      </c>
      <c r="T866" s="12" t="s">
        <v>47</v>
      </c>
      <c r="U866" s="13" t="n">
        <v>60</v>
      </c>
      <c r="W866" s="13" t="n">
        <v>60</v>
      </c>
      <c r="X866" s="12" t="s">
        <v>911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46105</v>
      </c>
      <c r="C867" s="11" t="n">
        <v>46196</v>
      </c>
      <c r="D867" s="10" t="n">
        <v>607</v>
      </c>
      <c r="E867" s="12" t="s">
        <v>214</v>
      </c>
      <c r="F867" s="10" t="n">
        <v>24</v>
      </c>
      <c r="G867" s="12" t="s">
        <v>57</v>
      </c>
      <c r="H867" s="10" t="n">
        <v>2110101</v>
      </c>
      <c r="I867" s="12" t="s">
        <v>58</v>
      </c>
      <c r="J867" s="10" t="n">
        <v>848141</v>
      </c>
      <c r="L867" s="10" t="n">
        <v>9409</v>
      </c>
      <c r="M867" s="12" t="s">
        <v>912</v>
      </c>
      <c r="N867" s="12" t="s">
        <v>60</v>
      </c>
      <c r="P867" s="10" t="n">
        <v>103</v>
      </c>
      <c r="Q867" s="12" t="s">
        <v>61</v>
      </c>
      <c r="R867" s="12" t="s">
        <v>62</v>
      </c>
      <c r="S867" s="10" t="n">
        <v>1130101</v>
      </c>
      <c r="T867" s="12" t="s">
        <v>63</v>
      </c>
      <c r="U867" s="13" t="n">
        <v>2195.35</v>
      </c>
      <c r="W867" s="13" t="n">
        <v>0</v>
      </c>
      <c r="X867" s="12" t="s">
        <v>913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nao encontrado</v>
      </c>
      <c r="AC867" s="1" t="n">
        <v>9409</v>
      </c>
    </row>
    <row r="868" customFormat="false" ht="36.75" hidden="false" customHeight="true" outlineLevel="0" collapsed="false">
      <c r="A868" s="10" t="n">
        <v>1</v>
      </c>
      <c r="B868" s="11" t="n">
        <v>46126</v>
      </c>
      <c r="C868" s="11" t="n">
        <v>46196</v>
      </c>
      <c r="D868" s="10" t="n">
        <v>17</v>
      </c>
      <c r="E868" s="12" t="s">
        <v>115</v>
      </c>
      <c r="F868" s="10" t="n">
        <v>24</v>
      </c>
      <c r="G868" s="12" t="s">
        <v>57</v>
      </c>
      <c r="H868" s="10" t="n">
        <v>2110405</v>
      </c>
      <c r="I868" s="12" t="s">
        <v>106</v>
      </c>
      <c r="J868" s="10" t="n">
        <v>950724</v>
      </c>
      <c r="L868" s="10" t="n">
        <v>403362</v>
      </c>
      <c r="M868" s="12" t="s">
        <v>153</v>
      </c>
      <c r="N868" s="12" t="s">
        <v>66</v>
      </c>
      <c r="P868" s="10" t="n">
        <v>101</v>
      </c>
      <c r="Q868" s="12" t="s">
        <v>107</v>
      </c>
      <c r="R868" s="12" t="s">
        <v>112</v>
      </c>
      <c r="S868" s="10" t="n">
        <v>4220199</v>
      </c>
      <c r="T868" s="12" t="s">
        <v>113</v>
      </c>
      <c r="U868" s="13" t="n">
        <v>2720.81</v>
      </c>
      <c r="W868" s="13" t="n">
        <v>0</v>
      </c>
      <c r="X868" s="12" t="s">
        <v>914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46154</v>
      </c>
      <c r="C869" s="11" t="n">
        <v>46196</v>
      </c>
      <c r="D869" s="10" t="n">
        <v>10011</v>
      </c>
      <c r="E869" s="12" t="s">
        <v>221</v>
      </c>
      <c r="F869" s="10" t="n">
        <v>24</v>
      </c>
      <c r="G869" s="12" t="s">
        <v>57</v>
      </c>
      <c r="H869" s="10" t="n">
        <v>2110101</v>
      </c>
      <c r="I869" s="12" t="s">
        <v>58</v>
      </c>
      <c r="J869" s="10" t="n">
        <v>1088997</v>
      </c>
      <c r="L869" s="10" t="n">
        <v>33622</v>
      </c>
      <c r="M869" s="12" t="s">
        <v>153</v>
      </c>
      <c r="N869" s="12" t="s">
        <v>60</v>
      </c>
      <c r="P869" s="10" t="n">
        <v>103</v>
      </c>
      <c r="Q869" s="12" t="s">
        <v>61</v>
      </c>
      <c r="R869" s="12" t="s">
        <v>62</v>
      </c>
      <c r="S869" s="10" t="n">
        <v>1130101</v>
      </c>
      <c r="T869" s="12" t="s">
        <v>63</v>
      </c>
      <c r="U869" s="13" t="n">
        <v>1326</v>
      </c>
      <c r="W869" s="13" t="n">
        <v>0</v>
      </c>
      <c r="X869" s="12" t="s">
        <v>915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nao encontrado</v>
      </c>
      <c r="AC869" s="1" t="n">
        <v>33622</v>
      </c>
    </row>
    <row r="870" customFormat="false" ht="27.75" hidden="false" customHeight="true" outlineLevel="0" collapsed="false">
      <c r="A870" s="10" t="n">
        <v>1</v>
      </c>
      <c r="B870" s="11" t="n">
        <v>46175</v>
      </c>
      <c r="C870" s="11" t="n">
        <v>46196</v>
      </c>
      <c r="D870" s="10" t="n">
        <v>794</v>
      </c>
      <c r="E870" s="12" t="s">
        <v>365</v>
      </c>
      <c r="F870" s="10" t="n">
        <v>24</v>
      </c>
      <c r="G870" s="12" t="s">
        <v>57</v>
      </c>
      <c r="H870" s="10" t="n">
        <v>2110101</v>
      </c>
      <c r="I870" s="12" t="s">
        <v>58</v>
      </c>
      <c r="J870" s="10" t="n">
        <v>1192775</v>
      </c>
      <c r="L870" s="10" t="n">
        <v>7862</v>
      </c>
      <c r="M870" s="12" t="s">
        <v>153</v>
      </c>
      <c r="N870" s="12" t="s">
        <v>60</v>
      </c>
      <c r="P870" s="10" t="n">
        <v>103</v>
      </c>
      <c r="Q870" s="12" t="s">
        <v>61</v>
      </c>
      <c r="R870" s="12" t="s">
        <v>62</v>
      </c>
      <c r="S870" s="10" t="n">
        <v>1130101</v>
      </c>
      <c r="T870" s="12" t="s">
        <v>63</v>
      </c>
      <c r="U870" s="13" t="n">
        <v>1695.9</v>
      </c>
      <c r="W870" s="13" t="n">
        <v>0</v>
      </c>
      <c r="X870" s="12" t="s">
        <v>916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46183</v>
      </c>
      <c r="C871" s="11" t="n">
        <v>46196</v>
      </c>
      <c r="D871" s="10" t="n">
        <v>1114</v>
      </c>
      <c r="E871" s="12" t="s">
        <v>169</v>
      </c>
      <c r="F871" s="10" t="n">
        <v>24</v>
      </c>
      <c r="G871" s="12" t="s">
        <v>57</v>
      </c>
      <c r="H871" s="10" t="n">
        <v>2110101</v>
      </c>
      <c r="I871" s="12" t="s">
        <v>58</v>
      </c>
      <c r="J871" s="10" t="n">
        <v>1230698</v>
      </c>
      <c r="L871" s="10" t="n">
        <v>37950</v>
      </c>
      <c r="M871" s="12" t="s">
        <v>36</v>
      </c>
      <c r="N871" s="12" t="s">
        <v>60</v>
      </c>
      <c r="P871" s="10" t="n">
        <v>103</v>
      </c>
      <c r="Q871" s="12" t="s">
        <v>61</v>
      </c>
      <c r="R871" s="12" t="s">
        <v>62</v>
      </c>
      <c r="S871" s="10" t="n">
        <v>1130101</v>
      </c>
      <c r="T871" s="12" t="s">
        <v>63</v>
      </c>
      <c r="U871" s="13" t="n">
        <v>5799.6</v>
      </c>
      <c r="W871" s="13" t="n">
        <v>0</v>
      </c>
      <c r="X871" s="12" t="s">
        <v>917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MASSA FINA 70127</v>
      </c>
      <c r="AC871" s="1" t="n">
        <v>37950</v>
      </c>
    </row>
    <row r="872" customFormat="false" ht="36.75" hidden="false" customHeight="true" outlineLevel="0" collapsed="false">
      <c r="A872" s="10" t="n">
        <v>1</v>
      </c>
      <c r="B872" s="11" t="n">
        <v>46183</v>
      </c>
      <c r="C872" s="11" t="n">
        <v>46196</v>
      </c>
      <c r="D872" s="10" t="n">
        <v>1697</v>
      </c>
      <c r="E872" s="12" t="s">
        <v>868</v>
      </c>
      <c r="F872" s="10" t="n">
        <v>24</v>
      </c>
      <c r="G872" s="12" t="s">
        <v>57</v>
      </c>
      <c r="H872" s="10" t="n">
        <v>2110102</v>
      </c>
      <c r="I872" s="12" t="s">
        <v>83</v>
      </c>
      <c r="J872" s="10" t="n">
        <v>1231622</v>
      </c>
      <c r="L872" s="10" t="n">
        <v>207140</v>
      </c>
      <c r="M872" s="12" t="s">
        <v>36</v>
      </c>
      <c r="N872" s="12" t="s">
        <v>60</v>
      </c>
      <c r="P872" s="10" t="n">
        <v>103</v>
      </c>
      <c r="Q872" s="12" t="s">
        <v>61</v>
      </c>
      <c r="R872" s="12" t="s">
        <v>39</v>
      </c>
      <c r="S872" s="10" t="n">
        <v>4210204</v>
      </c>
      <c r="T872" s="12" t="s">
        <v>84</v>
      </c>
      <c r="U872" s="13" t="n">
        <v>622.46</v>
      </c>
      <c r="W872" s="13" t="n">
        <v>0</v>
      </c>
      <c r="X872" s="12" t="s">
        <v>918</v>
      </c>
      <c r="Z872" s="1" t="str">
        <f aca="false">IF($T872="","",IFERROR(INDEX('Resumo Grupos'!$AC$3:$AC$200,MATCH($T872,'Resumo Grupos'!$AB$3:$AB$200,0)),"n/d"))</f>
        <v>Despesa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MANTEIGA CABECA DE TOURO 5KG</v>
      </c>
      <c r="AC872" s="1" t="n">
        <v>207140</v>
      </c>
    </row>
    <row r="873" customFormat="false" ht="27.75" hidden="false" customHeight="true" outlineLevel="0" collapsed="false">
      <c r="A873" s="10" t="n">
        <v>1</v>
      </c>
      <c r="B873" s="11" t="n">
        <v>46184</v>
      </c>
      <c r="C873" s="11" t="n">
        <v>46196</v>
      </c>
      <c r="D873" s="10" t="n">
        <v>1745</v>
      </c>
      <c r="E873" s="12" t="s">
        <v>284</v>
      </c>
      <c r="F873" s="10" t="n">
        <v>24</v>
      </c>
      <c r="G873" s="12" t="s">
        <v>57</v>
      </c>
      <c r="H873" s="10" t="n">
        <v>2110101</v>
      </c>
      <c r="I873" s="12" t="s">
        <v>58</v>
      </c>
      <c r="J873" s="10" t="n">
        <v>1236138</v>
      </c>
      <c r="L873" s="10" t="n">
        <v>346214</v>
      </c>
      <c r="M873" s="12" t="s">
        <v>36</v>
      </c>
      <c r="N873" s="12" t="s">
        <v>60</v>
      </c>
      <c r="P873" s="10" t="n">
        <v>103</v>
      </c>
      <c r="Q873" s="12" t="s">
        <v>61</v>
      </c>
      <c r="R873" s="12" t="s">
        <v>62</v>
      </c>
      <c r="S873" s="10" t="n">
        <v>1130101</v>
      </c>
      <c r="T873" s="12" t="s">
        <v>63</v>
      </c>
      <c r="U873" s="13" t="n">
        <v>1199.99</v>
      </c>
      <c r="W873" s="13" t="n">
        <v>0</v>
      </c>
      <c r="X873" s="12" t="s">
        <v>919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46188</v>
      </c>
      <c r="C874" s="11" t="n">
        <v>46196</v>
      </c>
      <c r="D874" s="10" t="n">
        <v>1723</v>
      </c>
      <c r="E874" s="12" t="s">
        <v>302</v>
      </c>
      <c r="F874" s="10" t="n">
        <v>24</v>
      </c>
      <c r="G874" s="12" t="s">
        <v>57</v>
      </c>
      <c r="H874" s="10" t="n">
        <v>2110101</v>
      </c>
      <c r="I874" s="12" t="s">
        <v>58</v>
      </c>
      <c r="J874" s="10" t="n">
        <v>1257667</v>
      </c>
      <c r="L874" s="10" t="n">
        <v>171508</v>
      </c>
      <c r="M874" s="12" t="s">
        <v>36</v>
      </c>
      <c r="N874" s="12" t="s">
        <v>60</v>
      </c>
      <c r="P874" s="10" t="n">
        <v>103</v>
      </c>
      <c r="Q874" s="12" t="s">
        <v>61</v>
      </c>
      <c r="R874" s="12" t="s">
        <v>62</v>
      </c>
      <c r="S874" s="10" t="n">
        <v>1130101</v>
      </c>
      <c r="T874" s="12" t="s">
        <v>63</v>
      </c>
      <c r="U874" s="13" t="n">
        <v>9050.8</v>
      </c>
      <c r="W874" s="13" t="n">
        <v>0</v>
      </c>
      <c r="X874" s="12" t="s">
        <v>920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/>
      <c r="AC874" s="1"/>
    </row>
    <row r="875" customFormat="false" ht="45.75" hidden="false" customHeight="true" outlineLevel="0" collapsed="false">
      <c r="A875" s="10" t="n">
        <v>1</v>
      </c>
      <c r="B875" s="11" t="n">
        <v>46189</v>
      </c>
      <c r="C875" s="11" t="n">
        <v>46196</v>
      </c>
      <c r="D875" s="10" t="n">
        <v>1815</v>
      </c>
      <c r="E875" s="12" t="s">
        <v>626</v>
      </c>
      <c r="F875" s="10" t="n">
        <v>24</v>
      </c>
      <c r="G875" s="12" t="s">
        <v>57</v>
      </c>
      <c r="H875" s="10" t="n">
        <v>2110101</v>
      </c>
      <c r="I875" s="12" t="s">
        <v>58</v>
      </c>
      <c r="J875" s="10" t="n">
        <v>1262226</v>
      </c>
      <c r="L875" s="10" t="n">
        <v>387396</v>
      </c>
      <c r="M875" s="12" t="s">
        <v>36</v>
      </c>
      <c r="N875" s="12" t="s">
        <v>60</v>
      </c>
      <c r="P875" s="10" t="n">
        <v>103</v>
      </c>
      <c r="Q875" s="12" t="s">
        <v>61</v>
      </c>
      <c r="R875" s="12" t="s">
        <v>62</v>
      </c>
      <c r="S875" s="10" t="n">
        <v>1130101</v>
      </c>
      <c r="T875" s="12" t="s">
        <v>63</v>
      </c>
      <c r="U875" s="13" t="n">
        <v>1107.75</v>
      </c>
      <c r="W875" s="13" t="n">
        <v>0</v>
      </c>
      <c r="X875" s="12" t="s">
        <v>921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/>
      <c r="AC875" s="1"/>
    </row>
    <row r="876" customFormat="false" ht="36.75" hidden="false" customHeight="true" outlineLevel="0" collapsed="false">
      <c r="A876" s="10" t="n">
        <v>1</v>
      </c>
      <c r="B876" s="11" t="n">
        <v>46190</v>
      </c>
      <c r="C876" s="11" t="n">
        <v>46196</v>
      </c>
      <c r="D876" s="10" t="n">
        <v>1642</v>
      </c>
      <c r="E876" s="12" t="s">
        <v>184</v>
      </c>
      <c r="F876" s="10" t="n">
        <v>24</v>
      </c>
      <c r="G876" s="12" t="s">
        <v>57</v>
      </c>
      <c r="H876" s="10" t="n">
        <v>2110101</v>
      </c>
      <c r="I876" s="12" t="s">
        <v>58</v>
      </c>
      <c r="J876" s="10" t="n">
        <v>1266376</v>
      </c>
      <c r="L876" s="10" t="n">
        <v>1027236</v>
      </c>
      <c r="M876" s="12" t="s">
        <v>36</v>
      </c>
      <c r="N876" s="12" t="s">
        <v>60</v>
      </c>
      <c r="P876" s="10" t="n">
        <v>103</v>
      </c>
      <c r="Q876" s="12" t="s">
        <v>61</v>
      </c>
      <c r="R876" s="12" t="s">
        <v>62</v>
      </c>
      <c r="S876" s="10" t="n">
        <v>1130101</v>
      </c>
      <c r="T876" s="12" t="s">
        <v>63</v>
      </c>
      <c r="U876" s="13" t="n">
        <v>516.15</v>
      </c>
      <c r="W876" s="13" t="n">
        <v>0</v>
      </c>
      <c r="X876" s="12" t="s">
        <v>922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TOR INTEGRAL BROTHER</v>
      </c>
      <c r="AC876" s="1" t="n">
        <v>1027236</v>
      </c>
    </row>
    <row r="877" customFormat="false" ht="36.75" hidden="false" customHeight="true" outlineLevel="0" collapsed="false">
      <c r="A877" s="10" t="n">
        <v>1</v>
      </c>
      <c r="B877" s="11" t="n">
        <v>46191</v>
      </c>
      <c r="C877" s="11" t="n">
        <v>46196</v>
      </c>
      <c r="D877" s="10" t="n">
        <v>1286</v>
      </c>
      <c r="E877" s="12" t="s">
        <v>359</v>
      </c>
      <c r="F877" s="10" t="n">
        <v>24</v>
      </c>
      <c r="G877" s="12" t="s">
        <v>57</v>
      </c>
      <c r="H877" s="10" t="n">
        <v>2110101</v>
      </c>
      <c r="I877" s="12" t="s">
        <v>58</v>
      </c>
      <c r="J877" s="10" t="n">
        <v>1269852</v>
      </c>
      <c r="L877" s="10" t="n">
        <v>10108</v>
      </c>
      <c r="M877" s="12" t="s">
        <v>36</v>
      </c>
      <c r="N877" s="12" t="s">
        <v>60</v>
      </c>
      <c r="P877" s="10" t="n">
        <v>103</v>
      </c>
      <c r="Q877" s="12" t="s">
        <v>61</v>
      </c>
      <c r="R877" s="12" t="s">
        <v>62</v>
      </c>
      <c r="S877" s="10" t="n">
        <v>1130101</v>
      </c>
      <c r="T877" s="12" t="s">
        <v>63</v>
      </c>
      <c r="U877" s="13" t="n">
        <v>864</v>
      </c>
      <c r="W877" s="13" t="n">
        <v>0</v>
      </c>
      <c r="X877" s="12" t="s">
        <v>923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PAO FRANCES CONG 80G</v>
      </c>
      <c r="AC877" s="1" t="n">
        <v>10108</v>
      </c>
    </row>
    <row r="878" customFormat="false" ht="45.75" hidden="false" customHeight="true" outlineLevel="0" collapsed="false">
      <c r="A878" s="10" t="n">
        <v>1</v>
      </c>
      <c r="B878" s="11" t="n">
        <v>46191</v>
      </c>
      <c r="C878" s="11" t="n">
        <v>46196</v>
      </c>
      <c r="D878" s="10" t="n">
        <v>10009</v>
      </c>
      <c r="E878" s="12" t="s">
        <v>233</v>
      </c>
      <c r="F878" s="10" t="n">
        <v>24</v>
      </c>
      <c r="G878" s="12" t="s">
        <v>57</v>
      </c>
      <c r="H878" s="10" t="n">
        <v>2110101</v>
      </c>
      <c r="I878" s="12" t="s">
        <v>58</v>
      </c>
      <c r="J878" s="10" t="n">
        <v>1269942</v>
      </c>
      <c r="L878" s="10" t="n">
        <v>1414215</v>
      </c>
      <c r="M878" s="12" t="s">
        <v>36</v>
      </c>
      <c r="N878" s="12" t="s">
        <v>60</v>
      </c>
      <c r="P878" s="10" t="n">
        <v>103</v>
      </c>
      <c r="Q878" s="12" t="s">
        <v>61</v>
      </c>
      <c r="R878" s="12" t="s">
        <v>62</v>
      </c>
      <c r="S878" s="10" t="n">
        <v>1130101</v>
      </c>
      <c r="T878" s="12" t="s">
        <v>63</v>
      </c>
      <c r="U878" s="13" t="n">
        <v>414.93</v>
      </c>
      <c r="W878" s="13" t="n">
        <v>0</v>
      </c>
      <c r="X878" s="12" t="s">
        <v>924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BOMBOM NESTLE ESPECIALIDADES 220G</v>
      </c>
      <c r="AC878" s="1" t="n">
        <v>1414215</v>
      </c>
    </row>
    <row r="879" customFormat="false" ht="36.75" hidden="false" customHeight="true" outlineLevel="0" collapsed="false">
      <c r="A879" s="10" t="n">
        <v>1</v>
      </c>
      <c r="B879" s="11" t="n">
        <v>46191</v>
      </c>
      <c r="C879" s="11" t="n">
        <v>46196</v>
      </c>
      <c r="D879" s="10" t="n">
        <v>10009</v>
      </c>
      <c r="E879" s="12" t="s">
        <v>233</v>
      </c>
      <c r="F879" s="10" t="n">
        <v>24</v>
      </c>
      <c r="G879" s="12" t="s">
        <v>57</v>
      </c>
      <c r="H879" s="10" t="n">
        <v>2110101</v>
      </c>
      <c r="I879" s="12" t="s">
        <v>58</v>
      </c>
      <c r="J879" s="10" t="n">
        <v>1269964</v>
      </c>
      <c r="L879" s="10" t="n">
        <v>1414432</v>
      </c>
      <c r="M879" s="12" t="s">
        <v>36</v>
      </c>
      <c r="N879" s="12" t="s">
        <v>60</v>
      </c>
      <c r="P879" s="10" t="n">
        <v>103</v>
      </c>
      <c r="Q879" s="12" t="s">
        <v>61</v>
      </c>
      <c r="R879" s="12" t="s">
        <v>62</v>
      </c>
      <c r="S879" s="10" t="n">
        <v>1130101</v>
      </c>
      <c r="T879" s="12" t="s">
        <v>63</v>
      </c>
      <c r="U879" s="13" t="n">
        <v>1685.95</v>
      </c>
      <c r="W879" s="13" t="n">
        <v>0</v>
      </c>
      <c r="X879" s="12" t="s">
        <v>925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PRESTIGIO 33G</v>
      </c>
      <c r="AC879" s="1" t="n">
        <v>1414432</v>
      </c>
    </row>
    <row r="880" customFormat="false" ht="45.75" hidden="false" customHeight="true" outlineLevel="0" collapsed="false">
      <c r="A880" s="10" t="n">
        <v>1</v>
      </c>
      <c r="B880" s="11" t="n">
        <v>46192</v>
      </c>
      <c r="C880" s="11" t="n">
        <v>46196</v>
      </c>
      <c r="D880" s="10" t="n">
        <v>1899</v>
      </c>
      <c r="E880" s="12" t="s">
        <v>97</v>
      </c>
      <c r="F880" s="10" t="n">
        <v>24</v>
      </c>
      <c r="G880" s="12" t="s">
        <v>57</v>
      </c>
      <c r="H880" s="10" t="n">
        <v>2110101</v>
      </c>
      <c r="I880" s="12" t="s">
        <v>58</v>
      </c>
      <c r="J880" s="10" t="n">
        <v>1272620</v>
      </c>
      <c r="L880" s="10" t="n">
        <v>668</v>
      </c>
      <c r="M880" s="12" t="s">
        <v>36</v>
      </c>
      <c r="N880" s="12" t="s">
        <v>60</v>
      </c>
      <c r="P880" s="10" t="n">
        <v>103</v>
      </c>
      <c r="Q880" s="12" t="s">
        <v>61</v>
      </c>
      <c r="R880" s="12" t="s">
        <v>62</v>
      </c>
      <c r="S880" s="10" t="n">
        <v>1130101</v>
      </c>
      <c r="T880" s="12" t="s">
        <v>63</v>
      </c>
      <c r="U880" s="13" t="n">
        <v>362</v>
      </c>
      <c r="W880" s="13" t="n">
        <v>0</v>
      </c>
      <c r="X880" s="12" t="s">
        <v>926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PAO FORMA REAL MADRI</v>
      </c>
      <c r="AC880" s="1" t="n">
        <v>668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46196</v>
      </c>
      <c r="D881" s="10" t="n">
        <v>1292</v>
      </c>
      <c r="E881" s="12" t="s">
        <v>361</v>
      </c>
      <c r="F881" s="10" t="n">
        <v>24</v>
      </c>
      <c r="G881" s="12" t="s">
        <v>57</v>
      </c>
      <c r="H881" s="10" t="n">
        <v>2110101</v>
      </c>
      <c r="I881" s="12" t="s">
        <v>58</v>
      </c>
      <c r="J881" s="10" t="n">
        <v>1272643</v>
      </c>
      <c r="L881" s="10" t="n">
        <v>3413</v>
      </c>
      <c r="M881" s="12" t="s">
        <v>36</v>
      </c>
      <c r="N881" s="12" t="s">
        <v>60</v>
      </c>
      <c r="P881" s="10" t="n">
        <v>103</v>
      </c>
      <c r="Q881" s="12" t="s">
        <v>61</v>
      </c>
      <c r="R881" s="12" t="s">
        <v>62</v>
      </c>
      <c r="S881" s="10" t="n">
        <v>1130101</v>
      </c>
      <c r="T881" s="12" t="s">
        <v>63</v>
      </c>
      <c r="U881" s="13" t="n">
        <v>1444</v>
      </c>
      <c r="W881" s="13" t="n">
        <v>0</v>
      </c>
      <c r="X881" s="12" t="s">
        <v>927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MORTADELA SABOR 200G</v>
      </c>
      <c r="AC881" s="1" t="n">
        <v>3413</v>
      </c>
    </row>
    <row r="882" customFormat="false" ht="36.75" hidden="false" customHeight="true" outlineLevel="0" collapsed="false">
      <c r="A882" s="10" t="n">
        <v>1</v>
      </c>
      <c r="B882" s="11" t="n">
        <v>46193</v>
      </c>
      <c r="C882" s="11" t="n">
        <v>46196</v>
      </c>
      <c r="D882" s="10" t="n">
        <v>642</v>
      </c>
      <c r="E882" s="12" t="s">
        <v>186</v>
      </c>
      <c r="F882" s="10" t="n">
        <v>24</v>
      </c>
      <c r="G882" s="12" t="s">
        <v>57</v>
      </c>
      <c r="H882" s="10" t="n">
        <v>2110101</v>
      </c>
      <c r="I882" s="12" t="s">
        <v>58</v>
      </c>
      <c r="J882" s="10" t="n">
        <v>1279904</v>
      </c>
      <c r="L882" s="10" t="n">
        <v>503</v>
      </c>
      <c r="M882" s="12" t="s">
        <v>36</v>
      </c>
      <c r="N882" s="12" t="s">
        <v>60</v>
      </c>
      <c r="P882" s="10" t="n">
        <v>103</v>
      </c>
      <c r="Q882" s="12" t="s">
        <v>61</v>
      </c>
      <c r="R882" s="12" t="s">
        <v>62</v>
      </c>
      <c r="S882" s="10" t="n">
        <v>1130101</v>
      </c>
      <c r="T882" s="12" t="s">
        <v>63</v>
      </c>
      <c r="U882" s="13" t="n">
        <v>900</v>
      </c>
      <c r="W882" s="13" t="n">
        <v>0</v>
      </c>
      <c r="X882" s="12" t="s">
        <v>928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BOLO BLOOM 600G</v>
      </c>
      <c r="AC882" s="1" t="n">
        <v>503</v>
      </c>
    </row>
    <row r="883" customFormat="false" ht="36.75" hidden="false" customHeight="true" outlineLevel="0" collapsed="false">
      <c r="A883" s="10" t="n">
        <v>1</v>
      </c>
      <c r="B883" s="11" t="n">
        <v>46193</v>
      </c>
      <c r="C883" s="11" t="n">
        <v>46196</v>
      </c>
      <c r="D883" s="10" t="n">
        <v>1899</v>
      </c>
      <c r="E883" s="12" t="s">
        <v>97</v>
      </c>
      <c r="F883" s="10" t="n">
        <v>24</v>
      </c>
      <c r="G883" s="12" t="s">
        <v>57</v>
      </c>
      <c r="H883" s="10" t="n">
        <v>2110101</v>
      </c>
      <c r="I883" s="12" t="s">
        <v>58</v>
      </c>
      <c r="J883" s="10" t="n">
        <v>1279917</v>
      </c>
      <c r="L883" s="10" t="n">
        <v>670</v>
      </c>
      <c r="M883" s="12" t="s">
        <v>36</v>
      </c>
      <c r="N883" s="12" t="s">
        <v>60</v>
      </c>
      <c r="P883" s="10" t="n">
        <v>103</v>
      </c>
      <c r="Q883" s="12" t="s">
        <v>61</v>
      </c>
      <c r="R883" s="12" t="s">
        <v>62</v>
      </c>
      <c r="S883" s="10" t="n">
        <v>1130101</v>
      </c>
      <c r="T883" s="12" t="s">
        <v>63</v>
      </c>
      <c r="U883" s="13" t="n">
        <v>384.5</v>
      </c>
      <c r="W883" s="13" t="n">
        <v>0</v>
      </c>
      <c r="X883" s="12" t="s">
        <v>929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FORMA REAL MADRI</v>
      </c>
      <c r="AC883" s="1" t="n">
        <v>670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46196</v>
      </c>
      <c r="D884" s="10" t="n">
        <v>1757</v>
      </c>
      <c r="E884" s="12" t="s">
        <v>930</v>
      </c>
      <c r="F884" s="10" t="n">
        <v>34</v>
      </c>
      <c r="G884" s="12" t="s">
        <v>94</v>
      </c>
      <c r="H884" s="10" t="n">
        <v>2110405</v>
      </c>
      <c r="I884" s="12" t="s">
        <v>106</v>
      </c>
      <c r="J884" s="10" t="n">
        <v>1295459</v>
      </c>
      <c r="L884" s="10" t="n">
        <v>536510</v>
      </c>
      <c r="M884" s="12" t="s">
        <v>36</v>
      </c>
      <c r="N884" s="12" t="s">
        <v>66</v>
      </c>
      <c r="P884" s="10" t="n">
        <v>101</v>
      </c>
      <c r="Q884" s="12" t="s">
        <v>107</v>
      </c>
      <c r="R884" s="12" t="s">
        <v>39</v>
      </c>
      <c r="S884" s="10" t="n">
        <v>4210223</v>
      </c>
      <c r="T884" s="12" t="s">
        <v>134</v>
      </c>
      <c r="U884" s="13" t="n">
        <v>615</v>
      </c>
      <c r="W884" s="13" t="n">
        <v>0</v>
      </c>
      <c r="X884" s="12" t="s">
        <v>931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46196</v>
      </c>
      <c r="D885" s="10" t="n">
        <v>33</v>
      </c>
      <c r="E885" s="12" t="s">
        <v>93</v>
      </c>
      <c r="F885" s="10" t="n">
        <v>34</v>
      </c>
      <c r="G885" s="12" t="s">
        <v>94</v>
      </c>
      <c r="H885" s="10" t="n">
        <v>2110101</v>
      </c>
      <c r="I885" s="12" t="s">
        <v>58</v>
      </c>
      <c r="J885" s="10" t="n">
        <v>1295521</v>
      </c>
      <c r="L885" s="10" t="n">
        <v>5169</v>
      </c>
      <c r="M885" s="12" t="s">
        <v>36</v>
      </c>
      <c r="N885" s="12" t="s">
        <v>60</v>
      </c>
      <c r="P885" s="10" t="n">
        <v>104</v>
      </c>
      <c r="Q885" s="12" t="s">
        <v>38</v>
      </c>
      <c r="R885" s="12" t="s">
        <v>62</v>
      </c>
      <c r="S885" s="10" t="n">
        <v>1130101</v>
      </c>
      <c r="T885" s="12" t="s">
        <v>63</v>
      </c>
      <c r="U885" s="13" t="n">
        <v>2460</v>
      </c>
      <c r="W885" s="13" t="n">
        <v>0</v>
      </c>
      <c r="X885" s="12" t="s">
        <v>197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46196</v>
      </c>
      <c r="C886" s="11" t="n">
        <v>46196</v>
      </c>
      <c r="D886" s="10" t="n">
        <v>1037</v>
      </c>
      <c r="E886" s="12" t="s">
        <v>193</v>
      </c>
      <c r="F886" s="10" t="n">
        <v>34</v>
      </c>
      <c r="G886" s="12" t="s">
        <v>94</v>
      </c>
      <c r="H886" s="10" t="n">
        <v>2110405</v>
      </c>
      <c r="I886" s="12" t="s">
        <v>106</v>
      </c>
      <c r="J886" s="10" t="n">
        <v>1295741</v>
      </c>
      <c r="L886" s="10" t="n">
        <v>536589</v>
      </c>
      <c r="M886" s="12" t="s">
        <v>36</v>
      </c>
      <c r="N886" s="12" t="s">
        <v>66</v>
      </c>
      <c r="P886" s="10" t="n">
        <v>101</v>
      </c>
      <c r="Q886" s="12" t="s">
        <v>107</v>
      </c>
      <c r="R886" s="12" t="s">
        <v>112</v>
      </c>
      <c r="S886" s="10" t="n">
        <v>4220199</v>
      </c>
      <c r="T886" s="12" t="s">
        <v>113</v>
      </c>
      <c r="U886" s="13" t="n">
        <v>4103</v>
      </c>
      <c r="W886" s="13" t="n">
        <v>0</v>
      </c>
      <c r="X886" s="12" t="s">
        <v>932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46196</v>
      </c>
      <c r="C887" s="11" t="n">
        <v>46196</v>
      </c>
      <c r="D887" s="10" t="n">
        <v>10086</v>
      </c>
      <c r="E887" s="12" t="s">
        <v>905</v>
      </c>
      <c r="F887" s="10" t="n">
        <v>13</v>
      </c>
      <c r="G887" s="12" t="s">
        <v>119</v>
      </c>
      <c r="H887" s="10" t="n">
        <v>2110101</v>
      </c>
      <c r="I887" s="12" t="s">
        <v>58</v>
      </c>
      <c r="J887" s="10" t="n">
        <v>1309564</v>
      </c>
      <c r="L887" s="10" t="n">
        <v>32</v>
      </c>
      <c r="M887" s="12" t="s">
        <v>36</v>
      </c>
      <c r="N887" s="12" t="s">
        <v>60</v>
      </c>
      <c r="P887" s="10" t="n">
        <v>104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240</v>
      </c>
      <c r="W887" s="13" t="n">
        <v>0</v>
      </c>
      <c r="X887" s="12" t="s">
        <v>933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BOLO MIYAZAKI GRANDE</v>
      </c>
      <c r="AC887" s="1" t="n">
        <v>32</v>
      </c>
    </row>
    <row r="888" customFormat="false" ht="36.75" hidden="false" customHeight="true" outlineLevel="0" collapsed="false">
      <c r="A888" s="10" t="n">
        <v>1</v>
      </c>
      <c r="B888" s="11" t="n">
        <v>46197</v>
      </c>
      <c r="C888" s="11" t="n">
        <v>46197</v>
      </c>
      <c r="D888" s="10" t="n">
        <v>0</v>
      </c>
      <c r="E888" s="12" t="s">
        <v>33</v>
      </c>
      <c r="F888" s="10" t="n">
        <v>17</v>
      </c>
      <c r="G888" s="12" t="s">
        <v>34</v>
      </c>
      <c r="H888" s="10" t="n">
        <v>1110101</v>
      </c>
      <c r="I888" s="12" t="s">
        <v>35</v>
      </c>
      <c r="J888" s="10" t="n">
        <v>1343914</v>
      </c>
      <c r="L888" s="10" t="n">
        <v>1343914</v>
      </c>
      <c r="M888" s="12" t="s">
        <v>36</v>
      </c>
      <c r="N888" s="12" t="s">
        <v>37</v>
      </c>
      <c r="P888" s="10" t="n">
        <v>104</v>
      </c>
      <c r="Q888" s="12" t="s">
        <v>38</v>
      </c>
      <c r="R888" s="12" t="s">
        <v>43</v>
      </c>
      <c r="S888" s="10" t="n">
        <v>4210314</v>
      </c>
      <c r="T888" s="12" t="s">
        <v>44</v>
      </c>
      <c r="U888" s="13" t="n">
        <v>70</v>
      </c>
      <c r="W888" s="13" t="n">
        <v>70</v>
      </c>
      <c r="X888" s="12" t="s">
        <v>45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45.75" hidden="false" customHeight="true" outlineLevel="0" collapsed="false">
      <c r="A889" s="10" t="n">
        <v>1</v>
      </c>
      <c r="B889" s="11" t="n">
        <v>46197</v>
      </c>
      <c r="C889" s="11" t="n">
        <v>46197</v>
      </c>
      <c r="D889" s="10" t="n">
        <v>0</v>
      </c>
      <c r="E889" s="12" t="s">
        <v>33</v>
      </c>
      <c r="F889" s="10" t="n">
        <v>17</v>
      </c>
      <c r="G889" s="12" t="s">
        <v>34</v>
      </c>
      <c r="H889" s="10" t="n">
        <v>1110101</v>
      </c>
      <c r="I889" s="12" t="s">
        <v>35</v>
      </c>
      <c r="J889" s="10" t="n">
        <v>1344278</v>
      </c>
      <c r="L889" s="10" t="n">
        <v>1344278</v>
      </c>
      <c r="M889" s="12" t="s">
        <v>36</v>
      </c>
      <c r="N889" s="12" t="s">
        <v>37</v>
      </c>
      <c r="P889" s="10" t="n">
        <v>104</v>
      </c>
      <c r="Q889" s="12" t="s">
        <v>38</v>
      </c>
      <c r="R889" s="12" t="s">
        <v>43</v>
      </c>
      <c r="S889" s="10" t="n">
        <v>4210314</v>
      </c>
      <c r="T889" s="12" t="s">
        <v>44</v>
      </c>
      <c r="U889" s="13" t="n">
        <v>100</v>
      </c>
      <c r="W889" s="13" t="n">
        <v>100</v>
      </c>
      <c r="X889" s="12" t="s">
        <v>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46197</v>
      </c>
      <c r="C890" s="11" t="n">
        <v>46197</v>
      </c>
      <c r="D890" s="10" t="n">
        <v>0</v>
      </c>
      <c r="E890" s="12" t="s">
        <v>33</v>
      </c>
      <c r="F890" s="10" t="n">
        <v>17</v>
      </c>
      <c r="G890" s="12" t="s">
        <v>34</v>
      </c>
      <c r="H890" s="10" t="n">
        <v>1110101</v>
      </c>
      <c r="I890" s="12" t="s">
        <v>35</v>
      </c>
      <c r="J890" s="10" t="n">
        <v>1344281</v>
      </c>
      <c r="L890" s="10" t="n">
        <v>1344281</v>
      </c>
      <c r="M890" s="12" t="s">
        <v>36</v>
      </c>
      <c r="N890" s="12" t="s">
        <v>37</v>
      </c>
      <c r="P890" s="10" t="n">
        <v>104</v>
      </c>
      <c r="Q890" s="12" t="s">
        <v>38</v>
      </c>
      <c r="R890" s="12" t="s">
        <v>43</v>
      </c>
      <c r="S890" s="10" t="n">
        <v>4210309</v>
      </c>
      <c r="T890" s="12" t="s">
        <v>49</v>
      </c>
      <c r="U890" s="13" t="n">
        <v>10</v>
      </c>
      <c r="W890" s="13" t="n">
        <v>10</v>
      </c>
      <c r="X890" s="12" t="s">
        <v>51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46197</v>
      </c>
      <c r="C891" s="11" t="n">
        <v>46197</v>
      </c>
      <c r="D891" s="10" t="n">
        <v>0</v>
      </c>
      <c r="E891" s="12" t="s">
        <v>33</v>
      </c>
      <c r="F891" s="10" t="n">
        <v>17</v>
      </c>
      <c r="G891" s="12" t="s">
        <v>34</v>
      </c>
      <c r="H891" s="10" t="n">
        <v>1110101</v>
      </c>
      <c r="I891" s="12" t="s">
        <v>35</v>
      </c>
      <c r="J891" s="10" t="n">
        <v>1344284</v>
      </c>
      <c r="L891" s="10" t="n">
        <v>1344284</v>
      </c>
      <c r="M891" s="12" t="s">
        <v>36</v>
      </c>
      <c r="N891" s="12" t="s">
        <v>37</v>
      </c>
      <c r="P891" s="10" t="n">
        <v>104</v>
      </c>
      <c r="Q891" s="12" t="s">
        <v>38</v>
      </c>
      <c r="R891" s="12" t="s">
        <v>43</v>
      </c>
      <c r="S891" s="10" t="n">
        <v>4210314</v>
      </c>
      <c r="T891" s="12" t="s">
        <v>44</v>
      </c>
      <c r="U891" s="13" t="n">
        <v>70</v>
      </c>
      <c r="W891" s="13" t="n">
        <v>70</v>
      </c>
      <c r="X891" s="12" t="s">
        <v>50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0" t="n">
        <v>1</v>
      </c>
      <c r="B892" s="11" t="n">
        <v>46197</v>
      </c>
      <c r="C892" s="11" t="n">
        <v>46197</v>
      </c>
      <c r="D892" s="10" t="n">
        <v>0</v>
      </c>
      <c r="E892" s="12" t="s">
        <v>33</v>
      </c>
      <c r="F892" s="10" t="n">
        <v>17</v>
      </c>
      <c r="G892" s="12" t="s">
        <v>34</v>
      </c>
      <c r="H892" s="10" t="n">
        <v>1110101</v>
      </c>
      <c r="I892" s="12" t="s">
        <v>35</v>
      </c>
      <c r="J892" s="10" t="n">
        <v>1344287</v>
      </c>
      <c r="L892" s="10" t="n">
        <v>1344287</v>
      </c>
      <c r="M892" s="12" t="s">
        <v>36</v>
      </c>
      <c r="N892" s="12" t="s">
        <v>37</v>
      </c>
      <c r="P892" s="10" t="n">
        <v>104</v>
      </c>
      <c r="Q892" s="12" t="s">
        <v>38</v>
      </c>
      <c r="R892" s="12" t="s">
        <v>43</v>
      </c>
      <c r="S892" s="10" t="n">
        <v>4210309</v>
      </c>
      <c r="T892" s="12" t="s">
        <v>49</v>
      </c>
      <c r="U892" s="13" t="n">
        <v>10</v>
      </c>
      <c r="W892" s="13" t="n">
        <v>10</v>
      </c>
      <c r="X892" s="12" t="s">
        <v>50</v>
      </c>
      <c r="Z892" s="1" t="str">
        <f aca="false">IF($T892="","",IFERROR(INDEX('Resumo Grupos'!$AC$3:$AC$200,MATCH($T892,'Resumo Grupos'!$AB$3:$AB$200,0)),"n/d"))</f>
        <v>Salários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0" t="n">
        <v>1</v>
      </c>
      <c r="B893" s="11" t="n">
        <v>46197</v>
      </c>
      <c r="C893" s="11" t="n">
        <v>46197</v>
      </c>
      <c r="D893" s="10" t="n">
        <v>0</v>
      </c>
      <c r="E893" s="12" t="s">
        <v>33</v>
      </c>
      <c r="F893" s="10" t="n">
        <v>17</v>
      </c>
      <c r="G893" s="12" t="s">
        <v>34</v>
      </c>
      <c r="H893" s="10" t="n">
        <v>1110101</v>
      </c>
      <c r="I893" s="12" t="s">
        <v>35</v>
      </c>
      <c r="J893" s="10" t="n">
        <v>1344313</v>
      </c>
      <c r="L893" s="10" t="n">
        <v>1344313</v>
      </c>
      <c r="M893" s="12" t="s">
        <v>36</v>
      </c>
      <c r="N893" s="12" t="s">
        <v>37</v>
      </c>
      <c r="P893" s="10" t="n">
        <v>104</v>
      </c>
      <c r="Q893" s="12" t="s">
        <v>38</v>
      </c>
      <c r="R893" s="12" t="s">
        <v>43</v>
      </c>
      <c r="S893" s="10" t="n">
        <v>4210314</v>
      </c>
      <c r="T893" s="12" t="s">
        <v>44</v>
      </c>
      <c r="U893" s="13" t="n">
        <v>60</v>
      </c>
      <c r="W893" s="13" t="n">
        <v>60</v>
      </c>
      <c r="X893" s="12" t="s">
        <v>934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46197</v>
      </c>
      <c r="C894" s="11" t="n">
        <v>46197</v>
      </c>
      <c r="D894" s="10" t="n">
        <v>0</v>
      </c>
      <c r="E894" s="12" t="s">
        <v>33</v>
      </c>
      <c r="F894" s="10" t="n">
        <v>17</v>
      </c>
      <c r="G894" s="12" t="s">
        <v>34</v>
      </c>
      <c r="H894" s="10" t="n">
        <v>1110101</v>
      </c>
      <c r="I894" s="12" t="s">
        <v>35</v>
      </c>
      <c r="J894" s="10" t="n">
        <v>1344320</v>
      </c>
      <c r="L894" s="10" t="n">
        <v>1344320</v>
      </c>
      <c r="M894" s="12" t="s">
        <v>36</v>
      </c>
      <c r="N894" s="12" t="s">
        <v>37</v>
      </c>
      <c r="P894" s="10" t="n">
        <v>104</v>
      </c>
      <c r="Q894" s="12" t="s">
        <v>38</v>
      </c>
      <c r="R894" s="12" t="s">
        <v>43</v>
      </c>
      <c r="S894" s="10" t="n">
        <v>4210316</v>
      </c>
      <c r="T894" s="12" t="s">
        <v>47</v>
      </c>
      <c r="U894" s="13" t="n">
        <v>60</v>
      </c>
      <c r="W894" s="13" t="n">
        <v>60</v>
      </c>
      <c r="X894" s="12" t="s">
        <v>48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46197</v>
      </c>
      <c r="C895" s="11" t="n">
        <v>46197</v>
      </c>
      <c r="D895" s="10" t="n">
        <v>0</v>
      </c>
      <c r="E895" s="12" t="s">
        <v>33</v>
      </c>
      <c r="F895" s="10" t="n">
        <v>17</v>
      </c>
      <c r="G895" s="12" t="s">
        <v>34</v>
      </c>
      <c r="H895" s="10" t="n">
        <v>1110101</v>
      </c>
      <c r="I895" s="12" t="s">
        <v>35</v>
      </c>
      <c r="J895" s="10" t="n">
        <v>1344354</v>
      </c>
      <c r="L895" s="10" t="n">
        <v>1344354</v>
      </c>
      <c r="M895" s="12" t="s">
        <v>36</v>
      </c>
      <c r="N895" s="12" t="s">
        <v>37</v>
      </c>
      <c r="P895" s="10" t="n">
        <v>104</v>
      </c>
      <c r="Q895" s="12" t="s">
        <v>38</v>
      </c>
      <c r="R895" s="12" t="s">
        <v>43</v>
      </c>
      <c r="S895" s="10" t="n">
        <v>4210309</v>
      </c>
      <c r="T895" s="12" t="s">
        <v>49</v>
      </c>
      <c r="U895" s="13" t="n">
        <v>10</v>
      </c>
      <c r="W895" s="13" t="n">
        <v>10</v>
      </c>
      <c r="X895" s="12" t="s">
        <v>48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46197</v>
      </c>
      <c r="C896" s="11" t="n">
        <v>46197</v>
      </c>
      <c r="D896" s="10" t="n">
        <v>0</v>
      </c>
      <c r="E896" s="12" t="s">
        <v>33</v>
      </c>
      <c r="F896" s="10" t="n">
        <v>17</v>
      </c>
      <c r="G896" s="12" t="s">
        <v>34</v>
      </c>
      <c r="H896" s="10" t="n">
        <v>1110101</v>
      </c>
      <c r="I896" s="12" t="s">
        <v>35</v>
      </c>
      <c r="J896" s="10" t="n">
        <v>1344543</v>
      </c>
      <c r="L896" s="10" t="n">
        <v>1344543</v>
      </c>
      <c r="M896" s="12" t="s">
        <v>36</v>
      </c>
      <c r="N896" s="12" t="s">
        <v>37</v>
      </c>
      <c r="P896" s="10" t="n">
        <v>104</v>
      </c>
      <c r="Q896" s="12" t="s">
        <v>38</v>
      </c>
      <c r="R896" s="12" t="s">
        <v>43</v>
      </c>
      <c r="S896" s="10" t="n">
        <v>4210314</v>
      </c>
      <c r="T896" s="12" t="s">
        <v>44</v>
      </c>
      <c r="U896" s="13" t="n">
        <v>70</v>
      </c>
      <c r="W896" s="13" t="n">
        <v>70</v>
      </c>
      <c r="X896" s="12" t="s">
        <v>400</v>
      </c>
      <c r="Z896" s="1" t="str">
        <f aca="false">IF($T896="","",IFERROR(INDEX('Resumo Grupos'!$AC$3:$AC$200,MATCH($T896,'Resumo Grupos'!$AB$3:$AB$200,0)),"n/d"))</f>
        <v>Despesa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46197</v>
      </c>
      <c r="C897" s="11" t="n">
        <v>46197</v>
      </c>
      <c r="D897" s="10" t="n">
        <v>0</v>
      </c>
      <c r="E897" s="12" t="s">
        <v>33</v>
      </c>
      <c r="F897" s="10" t="n">
        <v>17</v>
      </c>
      <c r="G897" s="12" t="s">
        <v>34</v>
      </c>
      <c r="H897" s="10" t="n">
        <v>1110101</v>
      </c>
      <c r="I897" s="12" t="s">
        <v>35</v>
      </c>
      <c r="J897" s="10" t="n">
        <v>1344589</v>
      </c>
      <c r="L897" s="10" t="n">
        <v>1344589</v>
      </c>
      <c r="M897" s="12" t="s">
        <v>36</v>
      </c>
      <c r="N897" s="12" t="s">
        <v>37</v>
      </c>
      <c r="P897" s="10" t="n">
        <v>104</v>
      </c>
      <c r="Q897" s="12" t="s">
        <v>38</v>
      </c>
      <c r="R897" s="12" t="s">
        <v>450</v>
      </c>
      <c r="S897" s="10" t="n">
        <v>3110301</v>
      </c>
      <c r="T897" s="12" t="s">
        <v>451</v>
      </c>
      <c r="U897" s="13" t="n">
        <v>17</v>
      </c>
      <c r="W897" s="13" t="n">
        <v>17</v>
      </c>
      <c r="X897" s="12" t="s">
        <v>935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46197</v>
      </c>
      <c r="C898" s="11" t="n">
        <v>46197</v>
      </c>
      <c r="D898" s="10" t="n">
        <v>0</v>
      </c>
      <c r="E898" s="12" t="s">
        <v>33</v>
      </c>
      <c r="F898" s="10" t="n">
        <v>17</v>
      </c>
      <c r="G898" s="12" t="s">
        <v>34</v>
      </c>
      <c r="H898" s="10" t="n">
        <v>1110101</v>
      </c>
      <c r="I898" s="12" t="s">
        <v>35</v>
      </c>
      <c r="J898" s="10" t="n">
        <v>1344592</v>
      </c>
      <c r="L898" s="10" t="n">
        <v>1344592</v>
      </c>
      <c r="M898" s="12" t="s">
        <v>36</v>
      </c>
      <c r="N898" s="12" t="s">
        <v>37</v>
      </c>
      <c r="P898" s="10" t="n">
        <v>104</v>
      </c>
      <c r="Q898" s="12" t="s">
        <v>38</v>
      </c>
      <c r="R898" s="12" t="s">
        <v>43</v>
      </c>
      <c r="S898" s="10" t="n">
        <v>4210314</v>
      </c>
      <c r="T898" s="12" t="s">
        <v>44</v>
      </c>
      <c r="U898" s="13" t="n">
        <v>80</v>
      </c>
      <c r="W898" s="13" t="n">
        <v>80</v>
      </c>
      <c r="X898" s="12" t="s">
        <v>402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46197</v>
      </c>
      <c r="C899" s="11" t="n">
        <v>46197</v>
      </c>
      <c r="D899" s="10" t="n">
        <v>0</v>
      </c>
      <c r="E899" s="12" t="s">
        <v>33</v>
      </c>
      <c r="F899" s="10" t="n">
        <v>17</v>
      </c>
      <c r="G899" s="12" t="s">
        <v>34</v>
      </c>
      <c r="H899" s="10" t="n">
        <v>1110101</v>
      </c>
      <c r="I899" s="12" t="s">
        <v>35</v>
      </c>
      <c r="J899" s="10" t="n">
        <v>1344595</v>
      </c>
      <c r="L899" s="10" t="n">
        <v>1344595</v>
      </c>
      <c r="M899" s="12" t="s">
        <v>36</v>
      </c>
      <c r="N899" s="12" t="s">
        <v>37</v>
      </c>
      <c r="P899" s="10" t="n">
        <v>104</v>
      </c>
      <c r="Q899" s="12" t="s">
        <v>38</v>
      </c>
      <c r="R899" s="12" t="s">
        <v>43</v>
      </c>
      <c r="S899" s="10" t="n">
        <v>4210314</v>
      </c>
      <c r="T899" s="12" t="s">
        <v>44</v>
      </c>
      <c r="U899" s="13" t="n">
        <v>70</v>
      </c>
      <c r="W899" s="13" t="n">
        <v>70</v>
      </c>
      <c r="X899" s="12" t="s">
        <v>50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46197</v>
      </c>
      <c r="C900" s="11" t="n">
        <v>46197</v>
      </c>
      <c r="D900" s="10" t="n">
        <v>0</v>
      </c>
      <c r="E900" s="12" t="s">
        <v>33</v>
      </c>
      <c r="F900" s="10" t="n">
        <v>17</v>
      </c>
      <c r="G900" s="12" t="s">
        <v>34</v>
      </c>
      <c r="H900" s="10" t="n">
        <v>1110101</v>
      </c>
      <c r="I900" s="12" t="s">
        <v>35</v>
      </c>
      <c r="J900" s="10" t="n">
        <v>1345398</v>
      </c>
      <c r="L900" s="10" t="n">
        <v>1345398</v>
      </c>
      <c r="M900" s="12" t="s">
        <v>36</v>
      </c>
      <c r="N900" s="12" t="s">
        <v>37</v>
      </c>
      <c r="P900" s="10" t="n">
        <v>104</v>
      </c>
      <c r="Q900" s="12" t="s">
        <v>38</v>
      </c>
      <c r="R900" s="12" t="s">
        <v>43</v>
      </c>
      <c r="S900" s="10" t="n">
        <v>4210318</v>
      </c>
      <c r="T900" s="12" t="s">
        <v>449</v>
      </c>
      <c r="U900" s="13" t="n">
        <v>500</v>
      </c>
      <c r="W900" s="13" t="n">
        <v>500</v>
      </c>
      <c r="X900" s="12" t="s">
        <v>210</v>
      </c>
      <c r="Z900" s="1" t="str">
        <f aca="false">IF($T900="","",IFERROR(INDEX('Resumo Grupos'!$AC$3:$AC$200,MATCH($T900,'Resumo Grupos'!$AB$3:$AB$200,0)),"n/d"))</f>
        <v>Salários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46197</v>
      </c>
      <c r="C901" s="11" t="n">
        <v>46197</v>
      </c>
      <c r="D901" s="10" t="n">
        <v>0</v>
      </c>
      <c r="E901" s="12" t="s">
        <v>33</v>
      </c>
      <c r="F901" s="10" t="n">
        <v>17</v>
      </c>
      <c r="G901" s="12" t="s">
        <v>34</v>
      </c>
      <c r="H901" s="10" t="n">
        <v>1110101</v>
      </c>
      <c r="I901" s="12" t="s">
        <v>35</v>
      </c>
      <c r="J901" s="10" t="n">
        <v>1345953</v>
      </c>
      <c r="L901" s="10" t="n">
        <v>1345953</v>
      </c>
      <c r="M901" s="12" t="s">
        <v>36</v>
      </c>
      <c r="N901" s="12" t="s">
        <v>37</v>
      </c>
      <c r="P901" s="10" t="n">
        <v>104</v>
      </c>
      <c r="Q901" s="12" t="s">
        <v>38</v>
      </c>
      <c r="R901" s="12" t="s">
        <v>43</v>
      </c>
      <c r="S901" s="10" t="n">
        <v>4210314</v>
      </c>
      <c r="T901" s="12" t="s">
        <v>44</v>
      </c>
      <c r="U901" s="13" t="n">
        <v>80</v>
      </c>
      <c r="W901" s="13" t="n">
        <v>80</v>
      </c>
      <c r="X901" s="12" t="s">
        <v>209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46197</v>
      </c>
      <c r="C902" s="11" t="n">
        <v>46197</v>
      </c>
      <c r="D902" s="10" t="n">
        <v>0</v>
      </c>
      <c r="E902" s="12" t="s">
        <v>33</v>
      </c>
      <c r="F902" s="10" t="n">
        <v>17</v>
      </c>
      <c r="G902" s="12" t="s">
        <v>34</v>
      </c>
      <c r="H902" s="10" t="n">
        <v>1110101</v>
      </c>
      <c r="I902" s="12" t="s">
        <v>35</v>
      </c>
      <c r="J902" s="10" t="n">
        <v>1345958</v>
      </c>
      <c r="L902" s="10" t="n">
        <v>1345958</v>
      </c>
      <c r="M902" s="12" t="s">
        <v>36</v>
      </c>
      <c r="N902" s="12" t="s">
        <v>37</v>
      </c>
      <c r="P902" s="10" t="n">
        <v>104</v>
      </c>
      <c r="Q902" s="12" t="s">
        <v>38</v>
      </c>
      <c r="R902" s="12" t="s">
        <v>43</v>
      </c>
      <c r="S902" s="10" t="n">
        <v>4210309</v>
      </c>
      <c r="T902" s="12" t="s">
        <v>49</v>
      </c>
      <c r="U902" s="13" t="n">
        <v>12</v>
      </c>
      <c r="W902" s="13" t="n">
        <v>12</v>
      </c>
      <c r="X902" s="12" t="s">
        <v>209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46197</v>
      </c>
      <c r="C903" s="11" t="n">
        <v>46197</v>
      </c>
      <c r="D903" s="10" t="n">
        <v>0</v>
      </c>
      <c r="E903" s="12" t="s">
        <v>33</v>
      </c>
      <c r="F903" s="10" t="n">
        <v>17</v>
      </c>
      <c r="G903" s="12" t="s">
        <v>34</v>
      </c>
      <c r="H903" s="10" t="n">
        <v>1110101</v>
      </c>
      <c r="I903" s="12" t="s">
        <v>35</v>
      </c>
      <c r="J903" s="10" t="n">
        <v>1345960</v>
      </c>
      <c r="L903" s="10" t="n">
        <v>1345960</v>
      </c>
      <c r="M903" s="12" t="s">
        <v>36</v>
      </c>
      <c r="N903" s="12" t="s">
        <v>37</v>
      </c>
      <c r="P903" s="10" t="n">
        <v>104</v>
      </c>
      <c r="Q903" s="12" t="s">
        <v>38</v>
      </c>
      <c r="R903" s="12" t="s">
        <v>43</v>
      </c>
      <c r="S903" s="10" t="n">
        <v>4210314</v>
      </c>
      <c r="T903" s="12" t="s">
        <v>44</v>
      </c>
      <c r="U903" s="13" t="n">
        <v>100</v>
      </c>
      <c r="W903" s="13" t="n">
        <v>100</v>
      </c>
      <c r="X903" s="12" t="s">
        <v>210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46197</v>
      </c>
      <c r="C904" s="11" t="n">
        <v>46197</v>
      </c>
      <c r="D904" s="10" t="n">
        <v>0</v>
      </c>
      <c r="E904" s="12" t="s">
        <v>33</v>
      </c>
      <c r="F904" s="10" t="n">
        <v>17</v>
      </c>
      <c r="G904" s="12" t="s">
        <v>34</v>
      </c>
      <c r="H904" s="10" t="n">
        <v>1110101</v>
      </c>
      <c r="I904" s="12" t="s">
        <v>35</v>
      </c>
      <c r="J904" s="10" t="n">
        <v>1346037</v>
      </c>
      <c r="L904" s="10" t="n">
        <v>1346037</v>
      </c>
      <c r="M904" s="12" t="s">
        <v>36</v>
      </c>
      <c r="N904" s="12" t="s">
        <v>37</v>
      </c>
      <c r="P904" s="10" t="n">
        <v>104</v>
      </c>
      <c r="Q904" s="12" t="s">
        <v>38</v>
      </c>
      <c r="R904" s="12" t="s">
        <v>149</v>
      </c>
      <c r="S904" s="10" t="n">
        <v>1120601</v>
      </c>
      <c r="T904" s="12" t="s">
        <v>150</v>
      </c>
      <c r="U904" s="13" t="n">
        <v>350</v>
      </c>
      <c r="W904" s="13" t="n">
        <v>350</v>
      </c>
      <c r="X904" s="12" t="s">
        <v>212</v>
      </c>
      <c r="Z904" s="1" t="str">
        <f aca="false">IF($T904="","",IFERROR(INDEX('Resumo Grupos'!$AC$3:$AC$200,MATCH($T904,'Resumo Grupos'!$AB$3:$AB$200,0)),"n/d"))</f>
        <v>Despesa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46163</v>
      </c>
      <c r="C905" s="11" t="n">
        <v>46197</v>
      </c>
      <c r="D905" s="10" t="n">
        <v>10012</v>
      </c>
      <c r="E905" s="12" t="s">
        <v>236</v>
      </c>
      <c r="F905" s="10" t="n">
        <v>24</v>
      </c>
      <c r="G905" s="12" t="s">
        <v>57</v>
      </c>
      <c r="H905" s="10" t="n">
        <v>2110101</v>
      </c>
      <c r="I905" s="12" t="s">
        <v>58</v>
      </c>
      <c r="J905" s="10" t="n">
        <v>1131679</v>
      </c>
      <c r="L905" s="10" t="n">
        <v>1952294</v>
      </c>
      <c r="M905" s="12" t="s">
        <v>460</v>
      </c>
      <c r="N905" s="12" t="s">
        <v>60</v>
      </c>
      <c r="P905" s="10" t="n">
        <v>103</v>
      </c>
      <c r="Q905" s="12" t="s">
        <v>61</v>
      </c>
      <c r="R905" s="12" t="s">
        <v>62</v>
      </c>
      <c r="S905" s="10" t="n">
        <v>1130101</v>
      </c>
      <c r="T905" s="12" t="s">
        <v>63</v>
      </c>
      <c r="U905" s="13" t="n">
        <v>2899.41</v>
      </c>
      <c r="W905" s="13" t="n">
        <v>0</v>
      </c>
      <c r="X905" s="12" t="s">
        <v>936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1952294</v>
      </c>
    </row>
    <row r="906" customFormat="false" ht="45.75" hidden="false" customHeight="true" outlineLevel="0" collapsed="false">
      <c r="A906" s="10" t="n">
        <v>1</v>
      </c>
      <c r="B906" s="11" t="n">
        <v>46170</v>
      </c>
      <c r="C906" s="11" t="n">
        <v>46197</v>
      </c>
      <c r="D906" s="10" t="n">
        <v>1608</v>
      </c>
      <c r="E906" s="12" t="s">
        <v>75</v>
      </c>
      <c r="F906" s="10" t="n">
        <v>24</v>
      </c>
      <c r="G906" s="12" t="s">
        <v>57</v>
      </c>
      <c r="H906" s="10" t="n">
        <v>2110101</v>
      </c>
      <c r="I906" s="12" t="s">
        <v>58</v>
      </c>
      <c r="J906" s="10" t="n">
        <v>1167056</v>
      </c>
      <c r="L906" s="10" t="n">
        <v>1662315</v>
      </c>
      <c r="M906" s="12" t="s">
        <v>36</v>
      </c>
      <c r="N906" s="12" t="s">
        <v>60</v>
      </c>
      <c r="P906" s="10" t="n">
        <v>103</v>
      </c>
      <c r="Q906" s="12" t="s">
        <v>61</v>
      </c>
      <c r="R906" s="12" t="s">
        <v>62</v>
      </c>
      <c r="S906" s="10" t="n">
        <v>1130101</v>
      </c>
      <c r="T906" s="12" t="s">
        <v>63</v>
      </c>
      <c r="U906" s="13" t="n">
        <v>1176.19</v>
      </c>
      <c r="W906" s="13" t="n">
        <v>0</v>
      </c>
      <c r="X906" s="12" t="s">
        <v>937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nao encontrado</v>
      </c>
      <c r="AC906" s="1" t="n">
        <v>1662315</v>
      </c>
    </row>
    <row r="907" customFormat="false" ht="45.75" hidden="false" customHeight="true" outlineLevel="0" collapsed="false">
      <c r="A907" s="10" t="n">
        <v>1</v>
      </c>
      <c r="B907" s="11" t="n">
        <v>46170</v>
      </c>
      <c r="C907" s="11" t="n">
        <v>46197</v>
      </c>
      <c r="D907" s="10" t="n">
        <v>1668</v>
      </c>
      <c r="E907" s="12" t="s">
        <v>81</v>
      </c>
      <c r="F907" s="10" t="n">
        <v>24</v>
      </c>
      <c r="G907" s="12" t="s">
        <v>57</v>
      </c>
      <c r="H907" s="10" t="n">
        <v>2110102</v>
      </c>
      <c r="I907" s="12" t="s">
        <v>83</v>
      </c>
      <c r="J907" s="10" t="n">
        <v>1167817</v>
      </c>
      <c r="L907" s="10" t="n">
        <v>722979</v>
      </c>
      <c r="M907" s="12" t="s">
        <v>36</v>
      </c>
      <c r="N907" s="12" t="s">
        <v>60</v>
      </c>
      <c r="P907" s="10" t="n">
        <v>103</v>
      </c>
      <c r="Q907" s="12" t="s">
        <v>61</v>
      </c>
      <c r="R907" s="12" t="s">
        <v>39</v>
      </c>
      <c r="S907" s="10" t="n">
        <v>4210204</v>
      </c>
      <c r="T907" s="12" t="s">
        <v>84</v>
      </c>
      <c r="U907" s="13" t="n">
        <v>1487.84</v>
      </c>
      <c r="W907" s="13" t="n">
        <v>0</v>
      </c>
      <c r="X907" s="12" t="s">
        <v>938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nao encontrado</v>
      </c>
      <c r="AC907" s="1" t="n">
        <v>722979</v>
      </c>
    </row>
    <row r="908" customFormat="false" ht="45.75" hidden="false" customHeight="true" outlineLevel="0" collapsed="false">
      <c r="A908" s="10" t="n">
        <v>1</v>
      </c>
      <c r="B908" s="11" t="n">
        <v>46171</v>
      </c>
      <c r="C908" s="11" t="n">
        <v>46197</v>
      </c>
      <c r="D908" s="10" t="n">
        <v>1668</v>
      </c>
      <c r="E908" s="12" t="s">
        <v>81</v>
      </c>
      <c r="F908" s="10" t="n">
        <v>24</v>
      </c>
      <c r="G908" s="12" t="s">
        <v>57</v>
      </c>
      <c r="H908" s="10" t="n">
        <v>2110101</v>
      </c>
      <c r="I908" s="12" t="s">
        <v>58</v>
      </c>
      <c r="J908" s="10" t="n">
        <v>1172093</v>
      </c>
      <c r="L908" s="10" t="n">
        <v>722978</v>
      </c>
      <c r="M908" s="12" t="s">
        <v>36</v>
      </c>
      <c r="N908" s="12" t="s">
        <v>60</v>
      </c>
      <c r="P908" s="10" t="n">
        <v>103</v>
      </c>
      <c r="Q908" s="12" t="s">
        <v>61</v>
      </c>
      <c r="R908" s="12" t="s">
        <v>62</v>
      </c>
      <c r="S908" s="10" t="n">
        <v>1130101</v>
      </c>
      <c r="T908" s="12" t="s">
        <v>63</v>
      </c>
      <c r="U908" s="13" t="n">
        <v>393.31</v>
      </c>
      <c r="W908" s="13" t="n">
        <v>0</v>
      </c>
      <c r="X908" s="12" t="s">
        <v>939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722978</v>
      </c>
    </row>
    <row r="909" customFormat="false" ht="45.75" hidden="false" customHeight="true" outlineLevel="0" collapsed="false">
      <c r="A909" s="10" t="n">
        <v>1</v>
      </c>
      <c r="B909" s="11" t="n">
        <v>46172</v>
      </c>
      <c r="C909" s="11" t="n">
        <v>46197</v>
      </c>
      <c r="D909" s="10" t="n">
        <v>607</v>
      </c>
      <c r="E909" s="12" t="s">
        <v>214</v>
      </c>
      <c r="F909" s="10" t="n">
        <v>24</v>
      </c>
      <c r="G909" s="12" t="s">
        <v>57</v>
      </c>
      <c r="H909" s="10" t="n">
        <v>2110101</v>
      </c>
      <c r="I909" s="12" t="s">
        <v>58</v>
      </c>
      <c r="J909" s="10" t="n">
        <v>1177249</v>
      </c>
      <c r="L909" s="10" t="n">
        <v>10589</v>
      </c>
      <c r="M909" s="12" t="s">
        <v>59</v>
      </c>
      <c r="N909" s="12" t="s">
        <v>60</v>
      </c>
      <c r="P909" s="10" t="n">
        <v>103</v>
      </c>
      <c r="Q909" s="12" t="s">
        <v>61</v>
      </c>
      <c r="R909" s="12" t="s">
        <v>62</v>
      </c>
      <c r="S909" s="10" t="n">
        <v>1130101</v>
      </c>
      <c r="T909" s="12" t="s">
        <v>63</v>
      </c>
      <c r="U909" s="13" t="n">
        <v>1060.9</v>
      </c>
      <c r="W909" s="13" t="n">
        <v>0</v>
      </c>
      <c r="X909" s="12" t="s">
        <v>940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10589</v>
      </c>
    </row>
    <row r="910" customFormat="false" ht="36.75" hidden="false" customHeight="true" outlineLevel="0" collapsed="false">
      <c r="A910" s="10" t="n">
        <v>1</v>
      </c>
      <c r="B910" s="11" t="n">
        <v>46178</v>
      </c>
      <c r="C910" s="11" t="n">
        <v>46197</v>
      </c>
      <c r="D910" s="10" t="n">
        <v>1608</v>
      </c>
      <c r="E910" s="12" t="s">
        <v>75</v>
      </c>
      <c r="F910" s="10" t="n">
        <v>24</v>
      </c>
      <c r="G910" s="12" t="s">
        <v>57</v>
      </c>
      <c r="H910" s="10" t="n">
        <v>2110101</v>
      </c>
      <c r="I910" s="12" t="s">
        <v>58</v>
      </c>
      <c r="J910" s="10" t="n">
        <v>1207747</v>
      </c>
      <c r="L910" s="10" t="n">
        <v>1667674</v>
      </c>
      <c r="M910" s="12" t="s">
        <v>36</v>
      </c>
      <c r="N910" s="12" t="s">
        <v>60</v>
      </c>
      <c r="P910" s="10" t="n">
        <v>103</v>
      </c>
      <c r="Q910" s="12" t="s">
        <v>61</v>
      </c>
      <c r="R910" s="12" t="s">
        <v>62</v>
      </c>
      <c r="S910" s="10" t="n">
        <v>1130101</v>
      </c>
      <c r="T910" s="12" t="s">
        <v>63</v>
      </c>
      <c r="U910" s="13" t="n">
        <v>1541.96</v>
      </c>
      <c r="W910" s="13" t="n">
        <v>0</v>
      </c>
      <c r="X910" s="12" t="s">
        <v>941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ACHOC TODDY 200G</v>
      </c>
      <c r="AC910" s="1" t="n">
        <v>1667674</v>
      </c>
    </row>
    <row r="911" customFormat="false" ht="45.75" hidden="false" customHeight="true" outlineLevel="0" collapsed="false">
      <c r="A911" s="10" t="n">
        <v>1</v>
      </c>
      <c r="B911" s="11" t="n">
        <v>46182</v>
      </c>
      <c r="C911" s="11" t="n">
        <v>46197</v>
      </c>
      <c r="D911" s="10" t="n">
        <v>1612</v>
      </c>
      <c r="E911" s="12" t="s">
        <v>225</v>
      </c>
      <c r="F911" s="10" t="n">
        <v>24</v>
      </c>
      <c r="G911" s="12" t="s">
        <v>57</v>
      </c>
      <c r="H911" s="10" t="n">
        <v>2110101</v>
      </c>
      <c r="I911" s="12" t="s">
        <v>58</v>
      </c>
      <c r="J911" s="10" t="n">
        <v>1227467</v>
      </c>
      <c r="L911" s="10" t="n">
        <v>2290278</v>
      </c>
      <c r="M911" s="12" t="s">
        <v>36</v>
      </c>
      <c r="N911" s="12" t="s">
        <v>60</v>
      </c>
      <c r="P911" s="10" t="n">
        <v>103</v>
      </c>
      <c r="Q911" s="12" t="s">
        <v>61</v>
      </c>
      <c r="R911" s="12" t="s">
        <v>62</v>
      </c>
      <c r="S911" s="10" t="n">
        <v>1130101</v>
      </c>
      <c r="T911" s="12" t="s">
        <v>63</v>
      </c>
      <c r="U911" s="13" t="n">
        <v>1303.9</v>
      </c>
      <c r="W911" s="13" t="n">
        <v>0</v>
      </c>
      <c r="X911" s="12" t="s">
        <v>942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KIBON CREMOSÍSSIMO NAPOL 1,5L</v>
      </c>
      <c r="AC911" s="1" t="n">
        <v>2290278</v>
      </c>
    </row>
    <row r="912" customFormat="false" ht="63.75" hidden="false" customHeight="true" outlineLevel="0" collapsed="false">
      <c r="A912" s="10" t="n">
        <v>1</v>
      </c>
      <c r="B912" s="11" t="n">
        <v>46184</v>
      </c>
      <c r="C912" s="11" t="n">
        <v>46197</v>
      </c>
      <c r="D912" s="10" t="n">
        <v>1612</v>
      </c>
      <c r="E912" s="12" t="s">
        <v>225</v>
      </c>
      <c r="F912" s="10" t="n">
        <v>24</v>
      </c>
      <c r="G912" s="12" t="s">
        <v>57</v>
      </c>
      <c r="H912" s="10" t="n">
        <v>2110101</v>
      </c>
      <c r="I912" s="12" t="s">
        <v>58</v>
      </c>
      <c r="J912" s="10" t="n">
        <v>1235909</v>
      </c>
      <c r="L912" s="10" t="n">
        <v>2291498</v>
      </c>
      <c r="M912" s="12" t="s">
        <v>36</v>
      </c>
      <c r="N912" s="12" t="s">
        <v>60</v>
      </c>
      <c r="P912" s="10" t="n">
        <v>103</v>
      </c>
      <c r="Q912" s="12" t="s">
        <v>61</v>
      </c>
      <c r="R912" s="12" t="s">
        <v>62</v>
      </c>
      <c r="S912" s="10" t="n">
        <v>1130101</v>
      </c>
      <c r="T912" s="12" t="s">
        <v>63</v>
      </c>
      <c r="U912" s="13" t="n">
        <v>786.11</v>
      </c>
      <c r="W912" s="13" t="n">
        <v>0</v>
      </c>
      <c r="X912" s="12" t="s">
        <v>943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AGUA SANI BRILUX1L</v>
      </c>
      <c r="AC912" s="1" t="n">
        <v>2291498</v>
      </c>
    </row>
    <row r="913" customFormat="false" ht="54.75" hidden="false" customHeight="true" outlineLevel="0" collapsed="false">
      <c r="A913" s="10" t="n">
        <v>1</v>
      </c>
      <c r="B913" s="11" t="n">
        <v>46189</v>
      </c>
      <c r="C913" s="11" t="n">
        <v>46197</v>
      </c>
      <c r="D913" s="10" t="n">
        <v>1613</v>
      </c>
      <c r="E913" s="12" t="s">
        <v>240</v>
      </c>
      <c r="F913" s="10" t="n">
        <v>24</v>
      </c>
      <c r="G913" s="12" t="s">
        <v>57</v>
      </c>
      <c r="H913" s="10" t="n">
        <v>2110101</v>
      </c>
      <c r="I913" s="12" t="s">
        <v>58</v>
      </c>
      <c r="J913" s="10" t="n">
        <v>1260864</v>
      </c>
      <c r="L913" s="10" t="n">
        <v>1595987</v>
      </c>
      <c r="M913" s="12" t="s">
        <v>36</v>
      </c>
      <c r="N913" s="12" t="s">
        <v>60</v>
      </c>
      <c r="P913" s="10" t="n">
        <v>103</v>
      </c>
      <c r="Q913" s="12" t="s">
        <v>61</v>
      </c>
      <c r="R913" s="12" t="s">
        <v>62</v>
      </c>
      <c r="S913" s="10" t="n">
        <v>1130101</v>
      </c>
      <c r="T913" s="12" t="s">
        <v>63</v>
      </c>
      <c r="U913" s="13" t="n">
        <v>5942.06</v>
      </c>
      <c r="W913" s="13" t="n">
        <v>0</v>
      </c>
      <c r="X913" s="12" t="s">
        <v>944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FILE PEITOA GRANEL</v>
      </c>
      <c r="AC913" s="1" t="n">
        <v>1595987</v>
      </c>
    </row>
    <row r="914" customFormat="false" ht="45.75" hidden="false" customHeight="true" outlineLevel="0" collapsed="false">
      <c r="A914" s="10" t="n">
        <v>1</v>
      </c>
      <c r="B914" s="11" t="n">
        <v>46190</v>
      </c>
      <c r="C914" s="11" t="n">
        <v>46197</v>
      </c>
      <c r="D914" s="10" t="n">
        <v>10009</v>
      </c>
      <c r="E914" s="12" t="s">
        <v>233</v>
      </c>
      <c r="F914" s="10" t="n">
        <v>24</v>
      </c>
      <c r="G914" s="12" t="s">
        <v>57</v>
      </c>
      <c r="H914" s="10" t="n">
        <v>2110101</v>
      </c>
      <c r="I914" s="12" t="s">
        <v>58</v>
      </c>
      <c r="J914" s="10" t="n">
        <v>1265196</v>
      </c>
      <c r="L914" s="10" t="n">
        <v>1414636</v>
      </c>
      <c r="M914" s="12" t="s">
        <v>59</v>
      </c>
      <c r="N914" s="12" t="s">
        <v>60</v>
      </c>
      <c r="P914" s="10" t="n">
        <v>103</v>
      </c>
      <c r="Q914" s="12" t="s">
        <v>61</v>
      </c>
      <c r="R914" s="12" t="s">
        <v>62</v>
      </c>
      <c r="S914" s="10" t="n">
        <v>1130101</v>
      </c>
      <c r="T914" s="12" t="s">
        <v>63</v>
      </c>
      <c r="U914" s="13" t="n">
        <v>1356.17</v>
      </c>
      <c r="W914" s="13" t="n">
        <v>0</v>
      </c>
      <c r="X914" s="12" t="s">
        <v>945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CREM LEITE NEST 200G</v>
      </c>
      <c r="AC914" s="1" t="n">
        <v>1414636</v>
      </c>
    </row>
    <row r="915" customFormat="false" ht="54.75" hidden="false" customHeight="true" outlineLevel="0" collapsed="false">
      <c r="A915" s="10" t="n">
        <v>1</v>
      </c>
      <c r="B915" s="11" t="n">
        <v>46190</v>
      </c>
      <c r="C915" s="11" t="n">
        <v>46197</v>
      </c>
      <c r="D915" s="10" t="n">
        <v>10065</v>
      </c>
      <c r="E915" s="12" t="s">
        <v>946</v>
      </c>
      <c r="F915" s="10" t="n">
        <v>24</v>
      </c>
      <c r="G915" s="12" t="s">
        <v>57</v>
      </c>
      <c r="H915" s="10" t="n">
        <v>2110101</v>
      </c>
      <c r="I915" s="12" t="s">
        <v>58</v>
      </c>
      <c r="J915" s="10" t="n">
        <v>1266127</v>
      </c>
      <c r="L915" s="10" t="n">
        <v>58</v>
      </c>
      <c r="M915" s="12" t="s">
        <v>36</v>
      </c>
      <c r="N915" s="12" t="s">
        <v>60</v>
      </c>
      <c r="P915" s="10" t="n">
        <v>103</v>
      </c>
      <c r="Q915" s="12" t="s">
        <v>61</v>
      </c>
      <c r="R915" s="12" t="s">
        <v>62</v>
      </c>
      <c r="S915" s="10" t="n">
        <v>1130101</v>
      </c>
      <c r="T915" s="12" t="s">
        <v>63</v>
      </c>
      <c r="U915" s="13" t="n">
        <v>144</v>
      </c>
      <c r="W915" s="13" t="n">
        <v>0</v>
      </c>
      <c r="X915" s="12" t="s">
        <v>947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MOLHO DE PIMENTA ARUBÉ C TUCUPI 120ML</v>
      </c>
      <c r="AC915" s="1" t="n">
        <v>58</v>
      </c>
    </row>
    <row r="916" customFormat="false" ht="36.75" hidden="false" customHeight="true" outlineLevel="0" collapsed="false">
      <c r="A916" s="10" t="n">
        <v>1</v>
      </c>
      <c r="B916" s="11" t="n">
        <v>46191</v>
      </c>
      <c r="C916" s="11" t="n">
        <v>46197</v>
      </c>
      <c r="D916" s="10" t="n">
        <v>1363</v>
      </c>
      <c r="E916" s="12" t="s">
        <v>180</v>
      </c>
      <c r="F916" s="10" t="n">
        <v>24</v>
      </c>
      <c r="G916" s="12" t="s">
        <v>57</v>
      </c>
      <c r="H916" s="10" t="n">
        <v>2110101</v>
      </c>
      <c r="I916" s="12" t="s">
        <v>58</v>
      </c>
      <c r="J916" s="10" t="n">
        <v>1269857</v>
      </c>
      <c r="L916" s="10" t="n">
        <v>3394</v>
      </c>
      <c r="M916" s="12" t="s">
        <v>36</v>
      </c>
      <c r="N916" s="12" t="s">
        <v>60</v>
      </c>
      <c r="P916" s="10" t="n">
        <v>103</v>
      </c>
      <c r="Q916" s="12" t="s">
        <v>61</v>
      </c>
      <c r="R916" s="12" t="s">
        <v>62</v>
      </c>
      <c r="S916" s="10" t="n">
        <v>1130101</v>
      </c>
      <c r="T916" s="12" t="s">
        <v>63</v>
      </c>
      <c r="U916" s="13" t="n">
        <v>310</v>
      </c>
      <c r="W916" s="13" t="n">
        <v>0</v>
      </c>
      <c r="X916" s="12" t="s">
        <v>948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PAO HAMBURGUER SANTO PAO</v>
      </c>
      <c r="AC916" s="1" t="n">
        <v>3394</v>
      </c>
    </row>
    <row r="917" customFormat="false" ht="45.75" hidden="false" customHeight="true" outlineLevel="0" collapsed="false">
      <c r="A917" s="10" t="n">
        <v>1</v>
      </c>
      <c r="B917" s="11" t="n">
        <v>46192</v>
      </c>
      <c r="C917" s="11" t="n">
        <v>46197</v>
      </c>
      <c r="D917" s="10" t="n">
        <v>1819</v>
      </c>
      <c r="E917" s="12" t="s">
        <v>249</v>
      </c>
      <c r="F917" s="10" t="n">
        <v>24</v>
      </c>
      <c r="G917" s="12" t="s">
        <v>57</v>
      </c>
      <c r="H917" s="10" t="n">
        <v>2110101</v>
      </c>
      <c r="I917" s="12" t="s">
        <v>58</v>
      </c>
      <c r="J917" s="10" t="n">
        <v>1272440</v>
      </c>
      <c r="L917" s="10" t="n">
        <v>16062</v>
      </c>
      <c r="M917" s="12" t="s">
        <v>36</v>
      </c>
      <c r="N917" s="12" t="s">
        <v>60</v>
      </c>
      <c r="P917" s="10" t="n">
        <v>103</v>
      </c>
      <c r="Q917" s="12" t="s">
        <v>61</v>
      </c>
      <c r="R917" s="12" t="s">
        <v>62</v>
      </c>
      <c r="S917" s="10" t="n">
        <v>1130101</v>
      </c>
      <c r="T917" s="12" t="s">
        <v>63</v>
      </c>
      <c r="U917" s="13" t="n">
        <v>480</v>
      </c>
      <c r="W917" s="13" t="n">
        <v>0</v>
      </c>
      <c r="X917" s="12" t="s">
        <v>949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45.75" hidden="false" customHeight="true" outlineLevel="0" collapsed="false">
      <c r="A918" s="10" t="n">
        <v>1</v>
      </c>
      <c r="B918" s="11" t="n">
        <v>46195</v>
      </c>
      <c r="C918" s="11" t="n">
        <v>46197</v>
      </c>
      <c r="D918" s="10" t="n">
        <v>1899</v>
      </c>
      <c r="E918" s="12" t="s">
        <v>97</v>
      </c>
      <c r="F918" s="10" t="n">
        <v>24</v>
      </c>
      <c r="G918" s="12" t="s">
        <v>57</v>
      </c>
      <c r="H918" s="10" t="n">
        <v>2110101</v>
      </c>
      <c r="I918" s="12" t="s">
        <v>58</v>
      </c>
      <c r="J918" s="10" t="n">
        <v>1289255</v>
      </c>
      <c r="L918" s="10" t="n">
        <v>671</v>
      </c>
      <c r="M918" s="12" t="s">
        <v>36</v>
      </c>
      <c r="N918" s="12" t="s">
        <v>60</v>
      </c>
      <c r="P918" s="10" t="n">
        <v>103</v>
      </c>
      <c r="Q918" s="12" t="s">
        <v>61</v>
      </c>
      <c r="R918" s="12" t="s">
        <v>62</v>
      </c>
      <c r="S918" s="10" t="n">
        <v>1130101</v>
      </c>
      <c r="T918" s="12" t="s">
        <v>63</v>
      </c>
      <c r="U918" s="13" t="n">
        <v>750</v>
      </c>
      <c r="W918" s="13" t="n">
        <v>0</v>
      </c>
      <c r="X918" s="12" t="s">
        <v>950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PAO CASEIRO AMANT</v>
      </c>
      <c r="AC918" s="1" t="n">
        <v>671</v>
      </c>
    </row>
    <row r="919" customFormat="false" ht="36.75" hidden="false" customHeight="true" outlineLevel="0" collapsed="false">
      <c r="A919" s="10" t="n">
        <v>1</v>
      </c>
      <c r="B919" s="11" t="n">
        <v>46195</v>
      </c>
      <c r="C919" s="11" t="n">
        <v>46197</v>
      </c>
      <c r="D919" s="10" t="n">
        <v>1614</v>
      </c>
      <c r="E919" s="12" t="s">
        <v>89</v>
      </c>
      <c r="F919" s="10" t="n">
        <v>24</v>
      </c>
      <c r="G919" s="12" t="s">
        <v>57</v>
      </c>
      <c r="H919" s="10" t="n">
        <v>2110101</v>
      </c>
      <c r="I919" s="12" t="s">
        <v>58</v>
      </c>
      <c r="J919" s="10" t="n">
        <v>1289995</v>
      </c>
      <c r="L919" s="10" t="n">
        <v>11298</v>
      </c>
      <c r="M919" s="12" t="s">
        <v>36</v>
      </c>
      <c r="N919" s="12" t="s">
        <v>60</v>
      </c>
      <c r="P919" s="10" t="n">
        <v>103</v>
      </c>
      <c r="Q919" s="12" t="s">
        <v>61</v>
      </c>
      <c r="R919" s="12" t="s">
        <v>62</v>
      </c>
      <c r="S919" s="10" t="n">
        <v>1130101</v>
      </c>
      <c r="T919" s="12" t="s">
        <v>63</v>
      </c>
      <c r="U919" s="13" t="n">
        <v>364.8</v>
      </c>
      <c r="W919" s="13" t="n">
        <v>0</v>
      </c>
      <c r="X919" s="12" t="s">
        <v>951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0" t="n">
        <v>1</v>
      </c>
      <c r="B920" s="11" t="n">
        <v>46196</v>
      </c>
      <c r="C920" s="11" t="n">
        <v>46197</v>
      </c>
      <c r="D920" s="10" t="n">
        <v>33</v>
      </c>
      <c r="E920" s="12" t="s">
        <v>93</v>
      </c>
      <c r="F920" s="10" t="n">
        <v>34</v>
      </c>
      <c r="G920" s="12" t="s">
        <v>94</v>
      </c>
      <c r="H920" s="10" t="n">
        <v>2110101</v>
      </c>
      <c r="I920" s="12" t="s">
        <v>58</v>
      </c>
      <c r="J920" s="10" t="n">
        <v>1295699</v>
      </c>
      <c r="L920" s="10" t="n">
        <v>5170</v>
      </c>
      <c r="M920" s="12" t="s">
        <v>36</v>
      </c>
      <c r="N920" s="12" t="s">
        <v>60</v>
      </c>
      <c r="P920" s="10" t="n">
        <v>104</v>
      </c>
      <c r="Q920" s="12" t="s">
        <v>38</v>
      </c>
      <c r="R920" s="12" t="s">
        <v>62</v>
      </c>
      <c r="S920" s="10" t="n">
        <v>1130101</v>
      </c>
      <c r="T920" s="12" t="s">
        <v>63</v>
      </c>
      <c r="U920" s="13" t="n">
        <v>1323</v>
      </c>
      <c r="W920" s="13" t="n">
        <v>0</v>
      </c>
      <c r="X920" s="12" t="s">
        <v>252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0" t="n">
        <v>1</v>
      </c>
      <c r="B921" s="11" t="n">
        <v>46196</v>
      </c>
      <c r="C921" s="11" t="n">
        <v>46197</v>
      </c>
      <c r="D921" s="10" t="n">
        <v>1615</v>
      </c>
      <c r="E921" s="12" t="s">
        <v>253</v>
      </c>
      <c r="F921" s="10" t="n">
        <v>34</v>
      </c>
      <c r="G921" s="12" t="s">
        <v>94</v>
      </c>
      <c r="H921" s="10" t="n">
        <v>2110101</v>
      </c>
      <c r="I921" s="12" t="s">
        <v>58</v>
      </c>
      <c r="J921" s="10" t="n">
        <v>1295750</v>
      </c>
      <c r="L921" s="10" t="n">
        <v>14736</v>
      </c>
      <c r="M921" s="12" t="s">
        <v>36</v>
      </c>
      <c r="N921" s="12" t="s">
        <v>60</v>
      </c>
      <c r="P921" s="10" t="n">
        <v>104</v>
      </c>
      <c r="Q921" s="12" t="s">
        <v>38</v>
      </c>
      <c r="R921" s="12" t="s">
        <v>62</v>
      </c>
      <c r="S921" s="10" t="n">
        <v>1130101</v>
      </c>
      <c r="T921" s="12" t="s">
        <v>63</v>
      </c>
      <c r="U921" s="13" t="n">
        <v>390</v>
      </c>
      <c r="W921" s="13" t="n">
        <v>0</v>
      </c>
      <c r="X921" s="12" t="s">
        <v>952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UVA VITORIA 250G</v>
      </c>
      <c r="AC921" s="1" t="n">
        <v>14736</v>
      </c>
    </row>
    <row r="922" customFormat="false" ht="27.75" hidden="false" customHeight="true" outlineLevel="0" collapsed="false">
      <c r="A922" s="10" t="n">
        <v>1</v>
      </c>
      <c r="B922" s="11" t="n">
        <v>46198</v>
      </c>
      <c r="C922" s="11" t="n">
        <v>46197</v>
      </c>
      <c r="D922" s="10" t="n">
        <v>536</v>
      </c>
      <c r="E922" s="12" t="s">
        <v>953</v>
      </c>
      <c r="F922" s="10" t="n">
        <v>24</v>
      </c>
      <c r="G922" s="12" t="s">
        <v>57</v>
      </c>
      <c r="H922" s="10" t="n">
        <v>2110405</v>
      </c>
      <c r="I922" s="12" t="s">
        <v>106</v>
      </c>
      <c r="J922" s="10" t="n">
        <v>847424</v>
      </c>
      <c r="L922" s="10" t="n">
        <v>363545</v>
      </c>
      <c r="M922" s="12" t="s">
        <v>460</v>
      </c>
      <c r="N922" s="12" t="s">
        <v>66</v>
      </c>
      <c r="P922" s="10" t="n">
        <v>102</v>
      </c>
      <c r="Q922" s="12" t="s">
        <v>125</v>
      </c>
      <c r="R922" s="12" t="s">
        <v>39</v>
      </c>
      <c r="S922" s="10" t="n">
        <v>4210227</v>
      </c>
      <c r="T922" s="12" t="s">
        <v>40</v>
      </c>
      <c r="U922" s="13" t="n">
        <v>1001.34</v>
      </c>
      <c r="W922" s="13" t="n">
        <v>0</v>
      </c>
      <c r="X922" s="12" t="s">
        <v>954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27.75" hidden="false" customHeight="true" outlineLevel="0" collapsed="false">
      <c r="A923" s="10" t="n">
        <v>1</v>
      </c>
      <c r="B923" s="11" t="n">
        <v>46197</v>
      </c>
      <c r="C923" s="11" t="n">
        <v>46197</v>
      </c>
      <c r="D923" s="10" t="n">
        <v>10086</v>
      </c>
      <c r="E923" s="12" t="s">
        <v>905</v>
      </c>
      <c r="F923" s="10" t="n">
        <v>13</v>
      </c>
      <c r="G923" s="12" t="s">
        <v>119</v>
      </c>
      <c r="H923" s="10" t="n">
        <v>2110101</v>
      </c>
      <c r="I923" s="12" t="s">
        <v>58</v>
      </c>
      <c r="J923" s="10" t="n">
        <v>1309308</v>
      </c>
      <c r="L923" s="10" t="n">
        <v>35</v>
      </c>
      <c r="M923" s="12" t="s">
        <v>36</v>
      </c>
      <c r="N923" s="12" t="s">
        <v>60</v>
      </c>
      <c r="P923" s="10" t="n">
        <v>104</v>
      </c>
      <c r="Q923" s="12" t="s">
        <v>38</v>
      </c>
      <c r="R923" s="12" t="s">
        <v>62</v>
      </c>
      <c r="S923" s="10" t="n">
        <v>1130101</v>
      </c>
      <c r="T923" s="12" t="s">
        <v>63</v>
      </c>
      <c r="U923" s="13" t="n">
        <v>320</v>
      </c>
      <c r="W923" s="13" t="n">
        <v>0</v>
      </c>
      <c r="X923" s="12" t="s">
        <v>955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BOLO MIYAZAKI GRANDE</v>
      </c>
      <c r="AC923" s="1" t="n">
        <v>35</v>
      </c>
    </row>
    <row r="924" customFormat="false" ht="36.75" hidden="false" customHeight="true" outlineLevel="0" collapsed="false">
      <c r="A924" s="10" t="n">
        <v>1</v>
      </c>
      <c r="B924" s="11" t="n">
        <v>46198</v>
      </c>
      <c r="C924" s="11" t="n">
        <v>46198</v>
      </c>
      <c r="D924" s="10" t="n">
        <v>0</v>
      </c>
      <c r="E924" s="12" t="s">
        <v>33</v>
      </c>
      <c r="F924" s="10" t="n">
        <v>17</v>
      </c>
      <c r="G924" s="12" t="s">
        <v>34</v>
      </c>
      <c r="H924" s="10" t="n">
        <v>1110101</v>
      </c>
      <c r="I924" s="12" t="s">
        <v>35</v>
      </c>
      <c r="J924" s="10" t="n">
        <v>1348330</v>
      </c>
      <c r="L924" s="10" t="n">
        <v>1348330</v>
      </c>
      <c r="M924" s="12" t="s">
        <v>36</v>
      </c>
      <c r="N924" s="12" t="s">
        <v>37</v>
      </c>
      <c r="P924" s="10" t="n">
        <v>104</v>
      </c>
      <c r="Q924" s="12" t="s">
        <v>38</v>
      </c>
      <c r="R924" s="12" t="s">
        <v>43</v>
      </c>
      <c r="S924" s="10" t="n">
        <v>4210318</v>
      </c>
      <c r="T924" s="12" t="s">
        <v>449</v>
      </c>
      <c r="U924" s="13" t="n">
        <v>100</v>
      </c>
      <c r="W924" s="13" t="n">
        <v>100</v>
      </c>
      <c r="X924" s="12" t="s">
        <v>495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27.75" hidden="false" customHeight="true" outlineLevel="0" collapsed="false">
      <c r="A925" s="10" t="n">
        <v>1</v>
      </c>
      <c r="B925" s="11" t="n">
        <v>46198</v>
      </c>
      <c r="C925" s="11" t="n">
        <v>46198</v>
      </c>
      <c r="D925" s="10" t="n">
        <v>0</v>
      </c>
      <c r="E925" s="12" t="s">
        <v>33</v>
      </c>
      <c r="F925" s="10" t="n">
        <v>17</v>
      </c>
      <c r="G925" s="12" t="s">
        <v>34</v>
      </c>
      <c r="H925" s="10" t="n">
        <v>1110101</v>
      </c>
      <c r="I925" s="12" t="s">
        <v>35</v>
      </c>
      <c r="J925" s="10" t="n">
        <v>1348344</v>
      </c>
      <c r="L925" s="10" t="n">
        <v>1348344</v>
      </c>
      <c r="M925" s="12" t="s">
        <v>36</v>
      </c>
      <c r="N925" s="12" t="s">
        <v>37</v>
      </c>
      <c r="P925" s="10" t="n">
        <v>104</v>
      </c>
      <c r="Q925" s="12" t="s">
        <v>38</v>
      </c>
      <c r="R925" s="12" t="s">
        <v>43</v>
      </c>
      <c r="S925" s="10" t="n">
        <v>4210316</v>
      </c>
      <c r="T925" s="12" t="s">
        <v>47</v>
      </c>
      <c r="U925" s="13" t="n">
        <v>60</v>
      </c>
      <c r="W925" s="13" t="n">
        <v>60</v>
      </c>
      <c r="X925" s="12" t="s">
        <v>934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45.75" hidden="false" customHeight="true" outlineLevel="0" collapsed="false">
      <c r="A926" s="10" t="n">
        <v>1</v>
      </c>
      <c r="B926" s="11" t="n">
        <v>46198</v>
      </c>
      <c r="C926" s="11" t="n">
        <v>46198</v>
      </c>
      <c r="D926" s="10" t="n">
        <v>0</v>
      </c>
      <c r="E926" s="12" t="s">
        <v>33</v>
      </c>
      <c r="F926" s="10" t="n">
        <v>17</v>
      </c>
      <c r="G926" s="12" t="s">
        <v>34</v>
      </c>
      <c r="H926" s="10" t="n">
        <v>1110101</v>
      </c>
      <c r="I926" s="12" t="s">
        <v>35</v>
      </c>
      <c r="J926" s="10" t="n">
        <v>1348348</v>
      </c>
      <c r="L926" s="10" t="n">
        <v>1348348</v>
      </c>
      <c r="M926" s="12" t="s">
        <v>36</v>
      </c>
      <c r="N926" s="12" t="s">
        <v>37</v>
      </c>
      <c r="P926" s="10" t="n">
        <v>104</v>
      </c>
      <c r="Q926" s="12" t="s">
        <v>38</v>
      </c>
      <c r="R926" s="12" t="s">
        <v>43</v>
      </c>
      <c r="S926" s="10" t="n">
        <v>4210316</v>
      </c>
      <c r="T926" s="12" t="s">
        <v>47</v>
      </c>
      <c r="U926" s="13" t="n">
        <v>100</v>
      </c>
      <c r="W926" s="13" t="n">
        <v>100</v>
      </c>
      <c r="X926" s="12" t="s">
        <v>51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46198</v>
      </c>
      <c r="C927" s="11" t="n">
        <v>46198</v>
      </c>
      <c r="D927" s="10" t="n">
        <v>0</v>
      </c>
      <c r="E927" s="12" t="s">
        <v>33</v>
      </c>
      <c r="F927" s="10" t="n">
        <v>17</v>
      </c>
      <c r="G927" s="12" t="s">
        <v>34</v>
      </c>
      <c r="H927" s="10" t="n">
        <v>1110101</v>
      </c>
      <c r="I927" s="12" t="s">
        <v>35</v>
      </c>
      <c r="J927" s="10" t="n">
        <v>1348363</v>
      </c>
      <c r="L927" s="10" t="n">
        <v>1348363</v>
      </c>
      <c r="M927" s="12" t="s">
        <v>36</v>
      </c>
      <c r="N927" s="12" t="s">
        <v>37</v>
      </c>
      <c r="P927" s="10" t="n">
        <v>104</v>
      </c>
      <c r="Q927" s="12" t="s">
        <v>38</v>
      </c>
      <c r="R927" s="12" t="s">
        <v>43</v>
      </c>
      <c r="S927" s="10" t="n">
        <v>4210309</v>
      </c>
      <c r="T927" s="12" t="s">
        <v>49</v>
      </c>
      <c r="U927" s="13" t="n">
        <v>10</v>
      </c>
      <c r="W927" s="13" t="n">
        <v>10</v>
      </c>
      <c r="X927" s="12" t="s">
        <v>51</v>
      </c>
      <c r="Z927" s="1" t="str">
        <f aca="false">IF($T927="","",IFERROR(INDEX('Resumo Grupos'!$AC$3:$AC$200,MATCH($T927,'Resumo Grupos'!$AB$3:$AB$200,0)),"n/d"))</f>
        <v>Salários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46198</v>
      </c>
      <c r="C928" s="11" t="n">
        <v>46198</v>
      </c>
      <c r="D928" s="10" t="n">
        <v>0</v>
      </c>
      <c r="E928" s="12" t="s">
        <v>33</v>
      </c>
      <c r="F928" s="10" t="n">
        <v>17</v>
      </c>
      <c r="G928" s="12" t="s">
        <v>34</v>
      </c>
      <c r="H928" s="10" t="n">
        <v>1110101</v>
      </c>
      <c r="I928" s="12" t="s">
        <v>35</v>
      </c>
      <c r="J928" s="10" t="n">
        <v>1348369</v>
      </c>
      <c r="L928" s="10" t="n">
        <v>1348369</v>
      </c>
      <c r="M928" s="12" t="s">
        <v>36</v>
      </c>
      <c r="N928" s="12" t="s">
        <v>37</v>
      </c>
      <c r="P928" s="10" t="n">
        <v>104</v>
      </c>
      <c r="Q928" s="12" t="s">
        <v>38</v>
      </c>
      <c r="R928" s="12" t="s">
        <v>43</v>
      </c>
      <c r="S928" s="10" t="n">
        <v>4210314</v>
      </c>
      <c r="T928" s="12" t="s">
        <v>44</v>
      </c>
      <c r="U928" s="13" t="n">
        <v>80</v>
      </c>
      <c r="W928" s="13" t="n">
        <v>80</v>
      </c>
      <c r="X928" s="12" t="s">
        <v>402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63.75" hidden="false" customHeight="true" outlineLevel="0" collapsed="false">
      <c r="A929" s="10" t="n">
        <v>1</v>
      </c>
      <c r="B929" s="11" t="n">
        <v>46198</v>
      </c>
      <c r="C929" s="11" t="n">
        <v>46198</v>
      </c>
      <c r="D929" s="10" t="n">
        <v>0</v>
      </c>
      <c r="E929" s="12" t="s">
        <v>33</v>
      </c>
      <c r="F929" s="10" t="n">
        <v>17</v>
      </c>
      <c r="G929" s="12" t="s">
        <v>34</v>
      </c>
      <c r="H929" s="10" t="n">
        <v>1110101</v>
      </c>
      <c r="I929" s="12" t="s">
        <v>35</v>
      </c>
      <c r="J929" s="10" t="n">
        <v>1348374</v>
      </c>
      <c r="L929" s="10" t="n">
        <v>1348374</v>
      </c>
      <c r="M929" s="12" t="s">
        <v>36</v>
      </c>
      <c r="N929" s="12" t="s">
        <v>37</v>
      </c>
      <c r="P929" s="10" t="n">
        <v>104</v>
      </c>
      <c r="Q929" s="12" t="s">
        <v>38</v>
      </c>
      <c r="R929" s="12" t="s">
        <v>43</v>
      </c>
      <c r="S929" s="10" t="n">
        <v>4210314</v>
      </c>
      <c r="T929" s="12" t="s">
        <v>44</v>
      </c>
      <c r="U929" s="13" t="n">
        <v>70</v>
      </c>
      <c r="W929" s="13" t="n">
        <v>70</v>
      </c>
      <c r="X929" s="12" t="s">
        <v>401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46198</v>
      </c>
      <c r="C930" s="11" t="n">
        <v>46198</v>
      </c>
      <c r="D930" s="10" t="n">
        <v>0</v>
      </c>
      <c r="E930" s="12" t="s">
        <v>33</v>
      </c>
      <c r="F930" s="10" t="n">
        <v>17</v>
      </c>
      <c r="G930" s="12" t="s">
        <v>34</v>
      </c>
      <c r="H930" s="10" t="n">
        <v>1110101</v>
      </c>
      <c r="I930" s="12" t="s">
        <v>35</v>
      </c>
      <c r="J930" s="10" t="n">
        <v>1348375</v>
      </c>
      <c r="L930" s="10" t="n">
        <v>1348375</v>
      </c>
      <c r="M930" s="12" t="s">
        <v>36</v>
      </c>
      <c r="N930" s="12" t="s">
        <v>37</v>
      </c>
      <c r="P930" s="10" t="n">
        <v>104</v>
      </c>
      <c r="Q930" s="12" t="s">
        <v>38</v>
      </c>
      <c r="R930" s="12" t="s">
        <v>43</v>
      </c>
      <c r="S930" s="10" t="n">
        <v>4210314</v>
      </c>
      <c r="T930" s="12" t="s">
        <v>44</v>
      </c>
      <c r="U930" s="13" t="n">
        <v>70</v>
      </c>
      <c r="W930" s="13" t="n">
        <v>70</v>
      </c>
      <c r="X930" s="12" t="s">
        <v>207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54.75" hidden="false" customHeight="true" outlineLevel="0" collapsed="false">
      <c r="A931" s="10" t="n">
        <v>1</v>
      </c>
      <c r="B931" s="11" t="n">
        <v>46198</v>
      </c>
      <c r="C931" s="11" t="n">
        <v>46198</v>
      </c>
      <c r="D931" s="10" t="n">
        <v>0</v>
      </c>
      <c r="E931" s="12" t="s">
        <v>33</v>
      </c>
      <c r="F931" s="10" t="n">
        <v>17</v>
      </c>
      <c r="G931" s="12" t="s">
        <v>34</v>
      </c>
      <c r="H931" s="10" t="n">
        <v>1110101</v>
      </c>
      <c r="I931" s="12" t="s">
        <v>35</v>
      </c>
      <c r="J931" s="10" t="n">
        <v>1348377</v>
      </c>
      <c r="L931" s="10" t="n">
        <v>1348377</v>
      </c>
      <c r="M931" s="12" t="s">
        <v>36</v>
      </c>
      <c r="N931" s="12" t="s">
        <v>37</v>
      </c>
      <c r="P931" s="10" t="n">
        <v>104</v>
      </c>
      <c r="Q931" s="12" t="s">
        <v>38</v>
      </c>
      <c r="R931" s="12" t="s">
        <v>43</v>
      </c>
      <c r="S931" s="10" t="n">
        <v>4210314</v>
      </c>
      <c r="T931" s="12" t="s">
        <v>44</v>
      </c>
      <c r="U931" s="13" t="n">
        <v>70</v>
      </c>
      <c r="W931" s="13" t="n">
        <v>70</v>
      </c>
      <c r="X931" s="12" t="s">
        <v>148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0" t="n">
        <v>1</v>
      </c>
      <c r="B932" s="11" t="n">
        <v>46198</v>
      </c>
      <c r="C932" s="11" t="n">
        <v>46198</v>
      </c>
      <c r="D932" s="10" t="n">
        <v>0</v>
      </c>
      <c r="E932" s="12" t="s">
        <v>33</v>
      </c>
      <c r="F932" s="10" t="n">
        <v>17</v>
      </c>
      <c r="G932" s="12" t="s">
        <v>34</v>
      </c>
      <c r="H932" s="10" t="n">
        <v>1110101</v>
      </c>
      <c r="I932" s="12" t="s">
        <v>35</v>
      </c>
      <c r="J932" s="10" t="n">
        <v>1348378</v>
      </c>
      <c r="L932" s="10" t="n">
        <v>1348378</v>
      </c>
      <c r="M932" s="12" t="s">
        <v>36</v>
      </c>
      <c r="N932" s="12" t="s">
        <v>37</v>
      </c>
      <c r="P932" s="10" t="n">
        <v>104</v>
      </c>
      <c r="Q932" s="12" t="s">
        <v>38</v>
      </c>
      <c r="R932" s="12" t="s">
        <v>43</v>
      </c>
      <c r="S932" s="10" t="n">
        <v>4210314</v>
      </c>
      <c r="T932" s="12" t="s">
        <v>44</v>
      </c>
      <c r="U932" s="13" t="n">
        <v>70</v>
      </c>
      <c r="W932" s="13" t="n">
        <v>70</v>
      </c>
      <c r="X932" s="12" t="s">
        <v>208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45.75" hidden="false" customHeight="true" outlineLevel="0" collapsed="false">
      <c r="A933" s="10" t="n">
        <v>1</v>
      </c>
      <c r="B933" s="11" t="n">
        <v>46198</v>
      </c>
      <c r="C933" s="11" t="n">
        <v>46198</v>
      </c>
      <c r="D933" s="10" t="n">
        <v>0</v>
      </c>
      <c r="E933" s="12" t="s">
        <v>33</v>
      </c>
      <c r="F933" s="10" t="n">
        <v>17</v>
      </c>
      <c r="G933" s="12" t="s">
        <v>34</v>
      </c>
      <c r="H933" s="10" t="n">
        <v>1110101</v>
      </c>
      <c r="I933" s="12" t="s">
        <v>35</v>
      </c>
      <c r="J933" s="10" t="n">
        <v>1348406</v>
      </c>
      <c r="L933" s="10" t="n">
        <v>1348406</v>
      </c>
      <c r="M933" s="12" t="s">
        <v>36</v>
      </c>
      <c r="N933" s="12" t="s">
        <v>37</v>
      </c>
      <c r="P933" s="10" t="n">
        <v>104</v>
      </c>
      <c r="Q933" s="12" t="s">
        <v>38</v>
      </c>
      <c r="R933" s="12" t="s">
        <v>149</v>
      </c>
      <c r="S933" s="10" t="n">
        <v>1120601</v>
      </c>
      <c r="T933" s="12" t="s">
        <v>150</v>
      </c>
      <c r="U933" s="13" t="n">
        <v>280</v>
      </c>
      <c r="W933" s="13" t="n">
        <v>280</v>
      </c>
      <c r="X933" s="12" t="s">
        <v>212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36.75" hidden="false" customHeight="true" outlineLevel="0" collapsed="false">
      <c r="A934" s="10" t="n">
        <v>1</v>
      </c>
      <c r="B934" s="11" t="n">
        <v>46038</v>
      </c>
      <c r="C934" s="11" t="n">
        <v>46198</v>
      </c>
      <c r="D934" s="10" t="n">
        <v>10039</v>
      </c>
      <c r="E934" s="12" t="s">
        <v>956</v>
      </c>
      <c r="F934" s="10" t="n">
        <v>36</v>
      </c>
      <c r="G934" s="12" t="s">
        <v>517</v>
      </c>
      <c r="H934" s="10" t="n">
        <v>2110102</v>
      </c>
      <c r="I934" s="12" t="s">
        <v>83</v>
      </c>
      <c r="J934" s="10" t="n">
        <v>532309</v>
      </c>
      <c r="L934" s="10" t="n">
        <v>2543</v>
      </c>
      <c r="M934" s="12" t="s">
        <v>457</v>
      </c>
      <c r="N934" s="12" t="s">
        <v>60</v>
      </c>
      <c r="P934" s="10" t="n">
        <v>101</v>
      </c>
      <c r="Q934" s="12" t="s">
        <v>107</v>
      </c>
      <c r="R934" s="12" t="s">
        <v>39</v>
      </c>
      <c r="S934" s="10" t="n">
        <v>4210204</v>
      </c>
      <c r="T934" s="12" t="s">
        <v>84</v>
      </c>
      <c r="U934" s="13" t="n">
        <v>285.77</v>
      </c>
      <c r="W934" s="13" t="n">
        <v>0</v>
      </c>
      <c r="X934" s="12" t="s">
        <v>957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nao encontrado</v>
      </c>
      <c r="AC934" s="1" t="n">
        <v>2543</v>
      </c>
    </row>
    <row r="935" customFormat="false" ht="36.75" hidden="false" customHeight="true" outlineLevel="0" collapsed="false">
      <c r="A935" s="10" t="n">
        <v>1</v>
      </c>
      <c r="B935" s="11" t="n">
        <v>46039</v>
      </c>
      <c r="C935" s="11" t="n">
        <v>46198</v>
      </c>
      <c r="D935" s="10" t="n">
        <v>438</v>
      </c>
      <c r="E935" s="12" t="s">
        <v>958</v>
      </c>
      <c r="F935" s="10" t="n">
        <v>36</v>
      </c>
      <c r="G935" s="12" t="s">
        <v>517</v>
      </c>
      <c r="H935" s="10" t="n">
        <v>2110101</v>
      </c>
      <c r="I935" s="12" t="s">
        <v>58</v>
      </c>
      <c r="J935" s="10" t="n">
        <v>535198</v>
      </c>
      <c r="L935" s="10" t="n">
        <v>6277</v>
      </c>
      <c r="M935" s="12" t="s">
        <v>272</v>
      </c>
      <c r="N935" s="12" t="s">
        <v>60</v>
      </c>
      <c r="P935" s="10" t="n">
        <v>103</v>
      </c>
      <c r="Q935" s="12" t="s">
        <v>61</v>
      </c>
      <c r="R935" s="12" t="s">
        <v>62</v>
      </c>
      <c r="S935" s="10" t="n">
        <v>1130101</v>
      </c>
      <c r="T935" s="12" t="s">
        <v>63</v>
      </c>
      <c r="U935" s="13" t="n">
        <v>666.67</v>
      </c>
      <c r="W935" s="13" t="n">
        <v>0</v>
      </c>
      <c r="X935" s="12" t="s">
        <v>959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nao encontrado</v>
      </c>
      <c r="AC935" s="1" t="n">
        <v>6277</v>
      </c>
    </row>
    <row r="936" customFormat="false" ht="27.75" hidden="false" customHeight="true" outlineLevel="0" collapsed="false">
      <c r="A936" s="10" t="n">
        <v>1</v>
      </c>
      <c r="B936" s="11" t="n">
        <v>46078</v>
      </c>
      <c r="C936" s="11" t="n">
        <v>46198</v>
      </c>
      <c r="D936" s="10" t="n">
        <v>10039</v>
      </c>
      <c r="E936" s="12" t="s">
        <v>956</v>
      </c>
      <c r="F936" s="10" t="n">
        <v>36</v>
      </c>
      <c r="G936" s="12" t="s">
        <v>517</v>
      </c>
      <c r="H936" s="10" t="n">
        <v>2110405</v>
      </c>
      <c r="I936" s="12" t="s">
        <v>106</v>
      </c>
      <c r="J936" s="10" t="n">
        <v>717562</v>
      </c>
      <c r="L936" s="10" t="n">
        <v>313465</v>
      </c>
      <c r="M936" s="12" t="s">
        <v>272</v>
      </c>
      <c r="N936" s="12" t="s">
        <v>66</v>
      </c>
      <c r="P936" s="10" t="n">
        <v>103</v>
      </c>
      <c r="Q936" s="12" t="s">
        <v>61</v>
      </c>
      <c r="R936" s="12" t="s">
        <v>882</v>
      </c>
      <c r="S936" s="10" t="n">
        <v>1240103</v>
      </c>
      <c r="T936" s="12" t="s">
        <v>960</v>
      </c>
      <c r="U936" s="13" t="n">
        <v>212.45</v>
      </c>
      <c r="W936" s="13" t="n">
        <v>0</v>
      </c>
      <c r="X936" s="12" t="s">
        <v>961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nao encontrado</v>
      </c>
      <c r="AC936" s="1" t="n">
        <v>2676</v>
      </c>
    </row>
    <row r="937" customFormat="false" ht="36.75" hidden="false" customHeight="true" outlineLevel="0" collapsed="false">
      <c r="A937" s="10" t="n">
        <v>1</v>
      </c>
      <c r="B937" s="11" t="n">
        <v>46085</v>
      </c>
      <c r="C937" s="11" t="n">
        <v>46198</v>
      </c>
      <c r="D937" s="10" t="n">
        <v>500</v>
      </c>
      <c r="E937" s="12" t="s">
        <v>516</v>
      </c>
      <c r="F937" s="10" t="n">
        <v>36</v>
      </c>
      <c r="G937" s="12" t="s">
        <v>517</v>
      </c>
      <c r="H937" s="10" t="n">
        <v>2110101</v>
      </c>
      <c r="I937" s="12" t="s">
        <v>58</v>
      </c>
      <c r="J937" s="10" t="n">
        <v>808801</v>
      </c>
      <c r="L937" s="10" t="n">
        <v>349045</v>
      </c>
      <c r="M937" s="12" t="s">
        <v>460</v>
      </c>
      <c r="N937" s="12" t="s">
        <v>66</v>
      </c>
      <c r="P937" s="10" t="n">
        <v>103</v>
      </c>
      <c r="Q937" s="12" t="s">
        <v>61</v>
      </c>
      <c r="R937" s="12" t="s">
        <v>106</v>
      </c>
      <c r="S937" s="10" t="n">
        <v>2110405</v>
      </c>
      <c r="T937" s="12" t="s">
        <v>106</v>
      </c>
      <c r="U937" s="13" t="n">
        <v>399.1</v>
      </c>
      <c r="W937" s="13" t="n">
        <v>0</v>
      </c>
      <c r="X937" s="12" t="s">
        <v>962</v>
      </c>
      <c r="Z937" s="1" t="str">
        <f aca="false">IF($T937="","",IFERROR(INDEX('Resumo Grupos'!$AC$3:$AC$200,MATCH($T937,'Resumo Grupos'!$AB$3:$AB$200,0)),"n/d"))</f>
        <v>Cobertura de conta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nao encontrado</v>
      </c>
      <c r="AC937" s="1" t="n">
        <v>154967</v>
      </c>
    </row>
    <row r="938" customFormat="false" ht="27.75" hidden="false" customHeight="true" outlineLevel="0" collapsed="false">
      <c r="A938" s="10" t="n">
        <v>1</v>
      </c>
      <c r="B938" s="11" t="n">
        <v>46098</v>
      </c>
      <c r="C938" s="11" t="n">
        <v>46198</v>
      </c>
      <c r="D938" s="10" t="n">
        <v>468</v>
      </c>
      <c r="E938" s="12" t="s">
        <v>963</v>
      </c>
      <c r="F938" s="10" t="n">
        <v>36</v>
      </c>
      <c r="G938" s="12" t="s">
        <v>517</v>
      </c>
      <c r="H938" s="10" t="n">
        <v>2110101</v>
      </c>
      <c r="I938" s="12" t="s">
        <v>58</v>
      </c>
      <c r="J938" s="10" t="n">
        <v>826843</v>
      </c>
      <c r="L938" s="10" t="n">
        <v>355659</v>
      </c>
      <c r="M938" s="12" t="s">
        <v>153</v>
      </c>
      <c r="N938" s="12" t="s">
        <v>66</v>
      </c>
      <c r="P938" s="10" t="n">
        <v>103</v>
      </c>
      <c r="Q938" s="12" t="s">
        <v>61</v>
      </c>
      <c r="R938" s="12" t="s">
        <v>62</v>
      </c>
      <c r="S938" s="10" t="n">
        <v>1130101</v>
      </c>
      <c r="T938" s="12" t="s">
        <v>63</v>
      </c>
      <c r="U938" s="13" t="n">
        <v>233.33</v>
      </c>
      <c r="W938" s="13" t="n">
        <v>0</v>
      </c>
      <c r="X938" s="12" t="s">
        <v>964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14298</v>
      </c>
    </row>
    <row r="939" customFormat="false" ht="36.75" hidden="false" customHeight="true" outlineLevel="0" collapsed="false">
      <c r="A939" s="10" t="n">
        <v>1</v>
      </c>
      <c r="B939" s="11" t="n">
        <v>46120</v>
      </c>
      <c r="C939" s="11" t="n">
        <v>46198</v>
      </c>
      <c r="D939" s="10" t="n">
        <v>500</v>
      </c>
      <c r="E939" s="12" t="s">
        <v>516</v>
      </c>
      <c r="F939" s="10" t="n">
        <v>36</v>
      </c>
      <c r="G939" s="12" t="s">
        <v>517</v>
      </c>
      <c r="H939" s="10" t="n">
        <v>2110405</v>
      </c>
      <c r="I939" s="12" t="s">
        <v>106</v>
      </c>
      <c r="J939" s="10" t="n">
        <v>920498</v>
      </c>
      <c r="L939" s="10" t="n">
        <v>391987</v>
      </c>
      <c r="M939" s="12" t="s">
        <v>153</v>
      </c>
      <c r="N939" s="12" t="s">
        <v>66</v>
      </c>
      <c r="P939" s="10" t="n">
        <v>103</v>
      </c>
      <c r="Q939" s="12" t="s">
        <v>61</v>
      </c>
      <c r="R939" s="12" t="s">
        <v>882</v>
      </c>
      <c r="S939" s="10" t="n">
        <v>1240103</v>
      </c>
      <c r="T939" s="12" t="s">
        <v>960</v>
      </c>
      <c r="U939" s="13" t="n">
        <v>4934.34</v>
      </c>
      <c r="W939" s="13" t="n">
        <v>0</v>
      </c>
      <c r="X939" s="12" t="s">
        <v>965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nao encontrado</v>
      </c>
      <c r="AC939" s="1" t="n">
        <v>156023</v>
      </c>
    </row>
    <row r="940" customFormat="false" ht="36.75" hidden="false" customHeight="true" outlineLevel="0" collapsed="false">
      <c r="A940" s="10" t="n">
        <v>1</v>
      </c>
      <c r="B940" s="11" t="n">
        <v>46094</v>
      </c>
      <c r="C940" s="11" t="n">
        <v>46198</v>
      </c>
      <c r="D940" s="10" t="n">
        <v>468</v>
      </c>
      <c r="E940" s="12" t="s">
        <v>963</v>
      </c>
      <c r="F940" s="10" t="n">
        <v>36</v>
      </c>
      <c r="G940" s="12" t="s">
        <v>517</v>
      </c>
      <c r="H940" s="10" t="n">
        <v>2110405</v>
      </c>
      <c r="I940" s="12" t="s">
        <v>106</v>
      </c>
      <c r="J940" s="10" t="n">
        <v>1024118</v>
      </c>
      <c r="L940" s="10" t="n">
        <v>14289</v>
      </c>
      <c r="M940" s="12" t="s">
        <v>153</v>
      </c>
      <c r="N940" s="12" t="s">
        <v>66</v>
      </c>
      <c r="P940" s="10" t="n">
        <v>101</v>
      </c>
      <c r="Q940" s="12" t="s">
        <v>107</v>
      </c>
      <c r="R940" s="12" t="s">
        <v>882</v>
      </c>
      <c r="S940" s="10" t="n">
        <v>1240103</v>
      </c>
      <c r="T940" s="12" t="s">
        <v>960</v>
      </c>
      <c r="U940" s="13" t="n">
        <v>1197</v>
      </c>
      <c r="W940" s="13" t="n">
        <v>0</v>
      </c>
      <c r="X940" s="12" t="s">
        <v>966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nao encontrado</v>
      </c>
      <c r="AC940" s="1" t="n">
        <v>14289</v>
      </c>
    </row>
    <row r="941" customFormat="false" ht="45.75" hidden="false" customHeight="true" outlineLevel="0" collapsed="false">
      <c r="A941" s="10" t="n">
        <v>1</v>
      </c>
      <c r="B941" s="11" t="n">
        <v>46168</v>
      </c>
      <c r="C941" s="11" t="n">
        <v>46198</v>
      </c>
      <c r="D941" s="10" t="n">
        <v>10020</v>
      </c>
      <c r="E941" s="12" t="s">
        <v>298</v>
      </c>
      <c r="F941" s="10" t="n">
        <v>24</v>
      </c>
      <c r="G941" s="12" t="s">
        <v>57</v>
      </c>
      <c r="H941" s="10" t="n">
        <v>2110101</v>
      </c>
      <c r="I941" s="12" t="s">
        <v>58</v>
      </c>
      <c r="J941" s="10" t="n">
        <v>1156884</v>
      </c>
      <c r="L941" s="10" t="n">
        <v>573</v>
      </c>
      <c r="M941" s="12" t="s">
        <v>272</v>
      </c>
      <c r="N941" s="12" t="s">
        <v>60</v>
      </c>
      <c r="P941" s="10" t="n">
        <v>103</v>
      </c>
      <c r="Q941" s="12" t="s">
        <v>61</v>
      </c>
      <c r="R941" s="12" t="s">
        <v>62</v>
      </c>
      <c r="S941" s="10" t="n">
        <v>1130101</v>
      </c>
      <c r="T941" s="12" t="s">
        <v>63</v>
      </c>
      <c r="U941" s="13" t="n">
        <v>503.26</v>
      </c>
      <c r="W941" s="13" t="n">
        <v>0</v>
      </c>
      <c r="X941" s="12" t="s">
        <v>967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nao encontrado</v>
      </c>
      <c r="AC941" s="1" t="n">
        <v>573</v>
      </c>
    </row>
    <row r="942" customFormat="false" ht="36.75" hidden="false" customHeight="true" outlineLevel="0" collapsed="false">
      <c r="A942" s="10" t="n">
        <v>1</v>
      </c>
      <c r="B942" s="11" t="n">
        <v>46182</v>
      </c>
      <c r="C942" s="11" t="n">
        <v>46198</v>
      </c>
      <c r="D942" s="10" t="n">
        <v>1666</v>
      </c>
      <c r="E942" s="12" t="s">
        <v>56</v>
      </c>
      <c r="F942" s="10" t="n">
        <v>24</v>
      </c>
      <c r="G942" s="12" t="s">
        <v>57</v>
      </c>
      <c r="H942" s="10" t="n">
        <v>2110101</v>
      </c>
      <c r="I942" s="12" t="s">
        <v>58</v>
      </c>
      <c r="J942" s="10" t="n">
        <v>1226844</v>
      </c>
      <c r="L942" s="10" t="n">
        <v>562604</v>
      </c>
      <c r="M942" s="12" t="s">
        <v>59</v>
      </c>
      <c r="N942" s="12" t="s">
        <v>60</v>
      </c>
      <c r="P942" s="10" t="n">
        <v>103</v>
      </c>
      <c r="Q942" s="12" t="s">
        <v>61</v>
      </c>
      <c r="R942" s="12" t="s">
        <v>62</v>
      </c>
      <c r="S942" s="10" t="n">
        <v>1130101</v>
      </c>
      <c r="T942" s="12" t="s">
        <v>63</v>
      </c>
      <c r="U942" s="13" t="n">
        <v>4347.22</v>
      </c>
      <c r="W942" s="13" t="n">
        <v>0</v>
      </c>
      <c r="X942" s="12" t="s">
        <v>968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LAMINA WILKINSON CAR</v>
      </c>
      <c r="AC942" s="1" t="n">
        <v>562604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46198</v>
      </c>
      <c r="D943" s="10" t="n">
        <v>1601</v>
      </c>
      <c r="E943" s="12" t="s">
        <v>227</v>
      </c>
      <c r="F943" s="10" t="n">
        <v>24</v>
      </c>
      <c r="G943" s="12" t="s">
        <v>57</v>
      </c>
      <c r="H943" s="10" t="n">
        <v>2110101</v>
      </c>
      <c r="I943" s="12" t="s">
        <v>58</v>
      </c>
      <c r="J943" s="10" t="n">
        <v>1236408</v>
      </c>
      <c r="L943" s="10" t="n">
        <v>843140</v>
      </c>
      <c r="M943" s="12" t="s">
        <v>59</v>
      </c>
      <c r="N943" s="12" t="s">
        <v>60</v>
      </c>
      <c r="P943" s="10" t="n">
        <v>103</v>
      </c>
      <c r="Q943" s="12" t="s">
        <v>61</v>
      </c>
      <c r="R943" s="12" t="s">
        <v>62</v>
      </c>
      <c r="S943" s="10" t="n">
        <v>1130101</v>
      </c>
      <c r="T943" s="12" t="s">
        <v>63</v>
      </c>
      <c r="U943" s="13" t="n">
        <v>220.27</v>
      </c>
      <c r="W943" s="13" t="n">
        <v>0</v>
      </c>
      <c r="X943" s="12" t="s">
        <v>969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46189</v>
      </c>
      <c r="C944" s="11" t="n">
        <v>46198</v>
      </c>
      <c r="D944" s="10" t="n">
        <v>1723</v>
      </c>
      <c r="E944" s="12" t="s">
        <v>302</v>
      </c>
      <c r="F944" s="10" t="n">
        <v>24</v>
      </c>
      <c r="G944" s="12" t="s">
        <v>57</v>
      </c>
      <c r="H944" s="10" t="n">
        <v>2110101</v>
      </c>
      <c r="I944" s="12" t="s">
        <v>58</v>
      </c>
      <c r="J944" s="10" t="n">
        <v>1261851</v>
      </c>
      <c r="L944" s="10" t="n">
        <v>171572</v>
      </c>
      <c r="M944" s="12" t="s">
        <v>36</v>
      </c>
      <c r="N944" s="12" t="s">
        <v>60</v>
      </c>
      <c r="P944" s="10" t="n">
        <v>103</v>
      </c>
      <c r="Q944" s="12" t="s">
        <v>61</v>
      </c>
      <c r="R944" s="12" t="s">
        <v>62</v>
      </c>
      <c r="S944" s="10" t="n">
        <v>1130101</v>
      </c>
      <c r="T944" s="12" t="s">
        <v>63</v>
      </c>
      <c r="U944" s="13" t="n">
        <v>5792</v>
      </c>
      <c r="W944" s="13" t="n">
        <v>0</v>
      </c>
      <c r="X944" s="12" t="s">
        <v>970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46192</v>
      </c>
      <c r="C945" s="11" t="n">
        <v>46198</v>
      </c>
      <c r="D945" s="10" t="n">
        <v>1621</v>
      </c>
      <c r="E945" s="12" t="s">
        <v>351</v>
      </c>
      <c r="F945" s="10" t="n">
        <v>24</v>
      </c>
      <c r="G945" s="12" t="s">
        <v>57</v>
      </c>
      <c r="H945" s="10" t="n">
        <v>2110101</v>
      </c>
      <c r="I945" s="12" t="s">
        <v>58</v>
      </c>
      <c r="J945" s="10" t="n">
        <v>1273522</v>
      </c>
      <c r="L945" s="10" t="n">
        <v>863939</v>
      </c>
      <c r="M945" s="12" t="s">
        <v>36</v>
      </c>
      <c r="N945" s="12" t="s">
        <v>60</v>
      </c>
      <c r="P945" s="10" t="n">
        <v>103</v>
      </c>
      <c r="Q945" s="12" t="s">
        <v>61</v>
      </c>
      <c r="R945" s="12" t="s">
        <v>62</v>
      </c>
      <c r="S945" s="10" t="n">
        <v>1130101</v>
      </c>
      <c r="T945" s="12" t="s">
        <v>63</v>
      </c>
      <c r="U945" s="13" t="n">
        <v>4715.67</v>
      </c>
      <c r="W945" s="13" t="n">
        <v>0</v>
      </c>
      <c r="X945" s="12" t="s">
        <v>971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CERV. ANTARTLT350ML</v>
      </c>
      <c r="AC945" s="1" t="n">
        <v>863939</v>
      </c>
    </row>
    <row r="946" customFormat="false" ht="36.75" hidden="false" customHeight="true" outlineLevel="0" collapsed="false">
      <c r="A946" s="10" t="n">
        <v>1</v>
      </c>
      <c r="B946" s="11" t="n">
        <v>46192</v>
      </c>
      <c r="C946" s="11" t="n">
        <v>46198</v>
      </c>
      <c r="D946" s="10" t="n">
        <v>1625</v>
      </c>
      <c r="E946" s="12" t="s">
        <v>243</v>
      </c>
      <c r="F946" s="10" t="n">
        <v>24</v>
      </c>
      <c r="G946" s="12" t="s">
        <v>57</v>
      </c>
      <c r="H946" s="10" t="n">
        <v>2110101</v>
      </c>
      <c r="I946" s="12" t="s">
        <v>58</v>
      </c>
      <c r="J946" s="10" t="n">
        <v>1274336</v>
      </c>
      <c r="L946" s="10" t="n">
        <v>14506</v>
      </c>
      <c r="M946" s="12" t="s">
        <v>36</v>
      </c>
      <c r="N946" s="12" t="s">
        <v>60</v>
      </c>
      <c r="P946" s="10" t="n">
        <v>103</v>
      </c>
      <c r="Q946" s="12" t="s">
        <v>61</v>
      </c>
      <c r="R946" s="12" t="s">
        <v>62</v>
      </c>
      <c r="S946" s="10" t="n">
        <v>1130101</v>
      </c>
      <c r="T946" s="12" t="s">
        <v>63</v>
      </c>
      <c r="U946" s="13" t="n">
        <v>7700.86</v>
      </c>
      <c r="W946" s="13" t="n">
        <v>0</v>
      </c>
      <c r="X946" s="12" t="s">
        <v>972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46195</v>
      </c>
      <c r="C947" s="11" t="n">
        <v>46198</v>
      </c>
      <c r="D947" s="10" t="n">
        <v>1899</v>
      </c>
      <c r="E947" s="12" t="s">
        <v>97</v>
      </c>
      <c r="F947" s="10" t="n">
        <v>24</v>
      </c>
      <c r="G947" s="12" t="s">
        <v>57</v>
      </c>
      <c r="H947" s="10" t="n">
        <v>2110101</v>
      </c>
      <c r="I947" s="12" t="s">
        <v>58</v>
      </c>
      <c r="J947" s="10" t="n">
        <v>1289269</v>
      </c>
      <c r="L947" s="10" t="n">
        <v>673</v>
      </c>
      <c r="M947" s="12" t="s">
        <v>36</v>
      </c>
      <c r="N947" s="12" t="s">
        <v>60</v>
      </c>
      <c r="P947" s="10" t="n">
        <v>103</v>
      </c>
      <c r="Q947" s="12" t="s">
        <v>61</v>
      </c>
      <c r="R947" s="12" t="s">
        <v>62</v>
      </c>
      <c r="S947" s="10" t="n">
        <v>1130101</v>
      </c>
      <c r="T947" s="12" t="s">
        <v>63</v>
      </c>
      <c r="U947" s="13" t="n">
        <v>991.55</v>
      </c>
      <c r="W947" s="13" t="n">
        <v>0</v>
      </c>
      <c r="X947" s="12" t="s">
        <v>973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PAO FORMA REAL MADRI</v>
      </c>
      <c r="AC947" s="1" t="n">
        <v>673</v>
      </c>
    </row>
    <row r="948" customFormat="false" ht="36.75" hidden="false" customHeight="true" outlineLevel="0" collapsed="false">
      <c r="A948" s="10" t="n">
        <v>1</v>
      </c>
      <c r="B948" s="11" t="n">
        <v>46195</v>
      </c>
      <c r="C948" s="11" t="n">
        <v>46198</v>
      </c>
      <c r="D948" s="10" t="n">
        <v>560</v>
      </c>
      <c r="E948" s="12" t="s">
        <v>974</v>
      </c>
      <c r="F948" s="10" t="n">
        <v>24</v>
      </c>
      <c r="G948" s="12" t="s">
        <v>57</v>
      </c>
      <c r="H948" s="10" t="n">
        <v>2110101</v>
      </c>
      <c r="I948" s="12" t="s">
        <v>58</v>
      </c>
      <c r="J948" s="10" t="n">
        <v>1289427</v>
      </c>
      <c r="L948" s="10" t="n">
        <v>1693</v>
      </c>
      <c r="M948" s="12" t="s">
        <v>36</v>
      </c>
      <c r="N948" s="12" t="s">
        <v>60</v>
      </c>
      <c r="P948" s="10" t="n">
        <v>103</v>
      </c>
      <c r="Q948" s="12" t="s">
        <v>61</v>
      </c>
      <c r="R948" s="12" t="s">
        <v>62</v>
      </c>
      <c r="S948" s="10" t="n">
        <v>1130101</v>
      </c>
      <c r="T948" s="12" t="s">
        <v>63</v>
      </c>
      <c r="U948" s="13" t="n">
        <v>450</v>
      </c>
      <c r="W948" s="13" t="n">
        <v>0</v>
      </c>
      <c r="X948" s="12" t="s">
        <v>975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BROA 50G</v>
      </c>
      <c r="AC948" s="1" t="n">
        <v>1693</v>
      </c>
    </row>
    <row r="949" customFormat="false" ht="45.75" hidden="false" customHeight="true" outlineLevel="0" collapsed="false">
      <c r="A949" s="10" t="n">
        <v>1</v>
      </c>
      <c r="B949" s="11" t="n">
        <v>46195</v>
      </c>
      <c r="C949" s="11" t="n">
        <v>46198</v>
      </c>
      <c r="D949" s="10" t="n">
        <v>10019</v>
      </c>
      <c r="E949" s="12" t="s">
        <v>288</v>
      </c>
      <c r="F949" s="10" t="n">
        <v>24</v>
      </c>
      <c r="G949" s="12" t="s">
        <v>57</v>
      </c>
      <c r="H949" s="10" t="n">
        <v>2110101</v>
      </c>
      <c r="I949" s="12" t="s">
        <v>58</v>
      </c>
      <c r="J949" s="10" t="n">
        <v>1289498</v>
      </c>
      <c r="L949" s="10" t="n">
        <v>534462</v>
      </c>
      <c r="M949" s="12" t="s">
        <v>36</v>
      </c>
      <c r="N949" s="12" t="s">
        <v>66</v>
      </c>
      <c r="P949" s="10" t="n">
        <v>103</v>
      </c>
      <c r="Q949" s="12" t="s">
        <v>61</v>
      </c>
      <c r="R949" s="12" t="s">
        <v>62</v>
      </c>
      <c r="S949" s="10" t="n">
        <v>1130101</v>
      </c>
      <c r="T949" s="12" t="s">
        <v>63</v>
      </c>
      <c r="U949" s="13" t="n">
        <v>3066.5</v>
      </c>
      <c r="W949" s="13" t="n">
        <v>0</v>
      </c>
      <c r="X949" s="12" t="s">
        <v>976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46198</v>
      </c>
      <c r="D950" s="10" t="n">
        <v>1609</v>
      </c>
      <c r="E950" s="12" t="s">
        <v>87</v>
      </c>
      <c r="F950" s="10" t="n">
        <v>24</v>
      </c>
      <c r="G950" s="12" t="s">
        <v>57</v>
      </c>
      <c r="H950" s="10" t="n">
        <v>2110101</v>
      </c>
      <c r="I950" s="12" t="s">
        <v>58</v>
      </c>
      <c r="J950" s="10" t="n">
        <v>1289506</v>
      </c>
      <c r="L950" s="10" t="n">
        <v>5675</v>
      </c>
      <c r="M950" s="12" t="s">
        <v>36</v>
      </c>
      <c r="N950" s="12" t="s">
        <v>60</v>
      </c>
      <c r="P950" s="10" t="n">
        <v>103</v>
      </c>
      <c r="Q950" s="12" t="s">
        <v>61</v>
      </c>
      <c r="R950" s="12" t="s">
        <v>62</v>
      </c>
      <c r="S950" s="10" t="n">
        <v>1130101</v>
      </c>
      <c r="T950" s="12" t="s">
        <v>63</v>
      </c>
      <c r="U950" s="13" t="n">
        <v>567.3</v>
      </c>
      <c r="W950" s="13" t="n">
        <v>0</v>
      </c>
      <c r="X950" s="12" t="s">
        <v>977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BEB LAC FAZEN MORANG</v>
      </c>
      <c r="AC950" s="1" t="n">
        <v>5675</v>
      </c>
    </row>
    <row r="951" customFormat="false" ht="36.75" hidden="false" customHeight="true" outlineLevel="0" collapsed="false">
      <c r="A951" s="10" t="n">
        <v>1</v>
      </c>
      <c r="B951" s="11" t="n">
        <v>46195</v>
      </c>
      <c r="C951" s="11" t="n">
        <v>46198</v>
      </c>
      <c r="D951" s="10" t="n">
        <v>581</v>
      </c>
      <c r="E951" s="12" t="s">
        <v>316</v>
      </c>
      <c r="F951" s="10" t="n">
        <v>24</v>
      </c>
      <c r="G951" s="12" t="s">
        <v>57</v>
      </c>
      <c r="H951" s="10" t="n">
        <v>2110101</v>
      </c>
      <c r="I951" s="12" t="s">
        <v>58</v>
      </c>
      <c r="J951" s="10" t="n">
        <v>1289632</v>
      </c>
      <c r="L951" s="10" t="n">
        <v>31034</v>
      </c>
      <c r="M951" s="12" t="s">
        <v>36</v>
      </c>
      <c r="N951" s="12" t="s">
        <v>60</v>
      </c>
      <c r="P951" s="10" t="n">
        <v>103</v>
      </c>
      <c r="Q951" s="12" t="s">
        <v>61</v>
      </c>
      <c r="R951" s="12" t="s">
        <v>62</v>
      </c>
      <c r="S951" s="10" t="n">
        <v>1130101</v>
      </c>
      <c r="T951" s="12" t="s">
        <v>63</v>
      </c>
      <c r="U951" s="13" t="n">
        <v>233.5</v>
      </c>
      <c r="W951" s="13" t="n">
        <v>0</v>
      </c>
      <c r="X951" s="12" t="s">
        <v>978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GOMA DE MANDIOCA AMA</v>
      </c>
      <c r="AC951" s="1" t="n">
        <v>31034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46198</v>
      </c>
      <c r="D952" s="10" t="n">
        <v>642</v>
      </c>
      <c r="E952" s="12" t="s">
        <v>186</v>
      </c>
      <c r="F952" s="10" t="n">
        <v>24</v>
      </c>
      <c r="G952" s="12" t="s">
        <v>57</v>
      </c>
      <c r="H952" s="10" t="n">
        <v>2110101</v>
      </c>
      <c r="I952" s="12" t="s">
        <v>58</v>
      </c>
      <c r="J952" s="10" t="n">
        <v>1299594</v>
      </c>
      <c r="L952" s="10" t="n">
        <v>508</v>
      </c>
      <c r="M952" s="12" t="s">
        <v>36</v>
      </c>
      <c r="N952" s="12" t="s">
        <v>60</v>
      </c>
      <c r="P952" s="10" t="n">
        <v>103</v>
      </c>
      <c r="Q952" s="12" t="s">
        <v>61</v>
      </c>
      <c r="R952" s="12" t="s">
        <v>62</v>
      </c>
      <c r="S952" s="10" t="n">
        <v>1130101</v>
      </c>
      <c r="T952" s="12" t="s">
        <v>63</v>
      </c>
      <c r="U952" s="13" t="n">
        <v>660</v>
      </c>
      <c r="W952" s="13" t="n">
        <v>0</v>
      </c>
      <c r="X952" s="12" t="s">
        <v>979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BOLO BLOOM 600G</v>
      </c>
      <c r="AC952" s="1" t="n">
        <v>508</v>
      </c>
    </row>
    <row r="953" customFormat="false" ht="45.75" hidden="false" customHeight="true" outlineLevel="0" collapsed="false">
      <c r="A953" s="10" t="n">
        <v>1</v>
      </c>
      <c r="B953" s="11" t="n">
        <v>46198</v>
      </c>
      <c r="C953" s="11" t="n">
        <v>46198</v>
      </c>
      <c r="D953" s="10" t="n">
        <v>17</v>
      </c>
      <c r="E953" s="12" t="s">
        <v>115</v>
      </c>
      <c r="F953" s="10" t="n">
        <v>34</v>
      </c>
      <c r="G953" s="12" t="s">
        <v>94</v>
      </c>
      <c r="H953" s="10" t="n">
        <v>2110405</v>
      </c>
      <c r="I953" s="12" t="s">
        <v>106</v>
      </c>
      <c r="J953" s="10" t="n">
        <v>1305866</v>
      </c>
      <c r="L953" s="10" t="n">
        <v>540359</v>
      </c>
      <c r="M953" s="12" t="s">
        <v>36</v>
      </c>
      <c r="N953" s="12" t="s">
        <v>66</v>
      </c>
      <c r="P953" s="10" t="n">
        <v>102</v>
      </c>
      <c r="Q953" s="12" t="s">
        <v>125</v>
      </c>
      <c r="R953" s="12" t="s">
        <v>112</v>
      </c>
      <c r="S953" s="10" t="n">
        <v>4220199</v>
      </c>
      <c r="T953" s="12" t="s">
        <v>113</v>
      </c>
      <c r="U953" s="13" t="n">
        <v>4800</v>
      </c>
      <c r="W953" s="13" t="n">
        <v>0</v>
      </c>
      <c r="X953" s="12" t="s">
        <v>980</v>
      </c>
      <c r="Z953" s="1" t="str">
        <f aca="false">IF($T953="","",IFERROR(INDEX('Resumo Grupos'!$AC$3:$AC$200,MATCH($T953,'Resumo Grupos'!$AB$3:$AB$200,0)),"n/d"))</f>
        <v>Pagamentos outros não operacionais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36.75" hidden="false" customHeight="true" outlineLevel="0" collapsed="false">
      <c r="A954" s="10" t="n">
        <v>1</v>
      </c>
      <c r="B954" s="11" t="n">
        <v>46198</v>
      </c>
      <c r="C954" s="11" t="n">
        <v>46198</v>
      </c>
      <c r="D954" s="10" t="n">
        <v>875</v>
      </c>
      <c r="E954" s="12" t="s">
        <v>981</v>
      </c>
      <c r="F954" s="10" t="n">
        <v>36</v>
      </c>
      <c r="G954" s="12" t="s">
        <v>517</v>
      </c>
      <c r="H954" s="10" t="n">
        <v>2110101</v>
      </c>
      <c r="I954" s="12" t="s">
        <v>58</v>
      </c>
      <c r="J954" s="10" t="n">
        <v>1305944</v>
      </c>
      <c r="L954" s="10" t="n">
        <v>540382</v>
      </c>
      <c r="M954" s="12" t="s">
        <v>36</v>
      </c>
      <c r="N954" s="12" t="s">
        <v>66</v>
      </c>
      <c r="P954" s="10" t="n">
        <v>102</v>
      </c>
      <c r="Q954" s="12" t="s">
        <v>125</v>
      </c>
      <c r="R954" s="12" t="s">
        <v>62</v>
      </c>
      <c r="S954" s="10" t="n">
        <v>1130101</v>
      </c>
      <c r="T954" s="12" t="s">
        <v>63</v>
      </c>
      <c r="U954" s="13" t="n">
        <v>2564.18</v>
      </c>
      <c r="W954" s="13" t="n">
        <v>0</v>
      </c>
      <c r="X954" s="12" t="s">
        <v>982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46198</v>
      </c>
      <c r="D955" s="10" t="n">
        <v>954</v>
      </c>
      <c r="E955" s="12" t="s">
        <v>983</v>
      </c>
      <c r="F955" s="10" t="n">
        <v>36</v>
      </c>
      <c r="G955" s="12" t="s">
        <v>517</v>
      </c>
      <c r="H955" s="10" t="n">
        <v>2110405</v>
      </c>
      <c r="I955" s="12" t="s">
        <v>106</v>
      </c>
      <c r="J955" s="10" t="n">
        <v>1306019</v>
      </c>
      <c r="L955" s="10" t="n">
        <v>540403</v>
      </c>
      <c r="M955" s="12" t="s">
        <v>36</v>
      </c>
      <c r="N955" s="12" t="s">
        <v>66</v>
      </c>
      <c r="P955" s="10" t="n">
        <v>101</v>
      </c>
      <c r="Q955" s="12" t="s">
        <v>107</v>
      </c>
      <c r="R955" s="12" t="s">
        <v>39</v>
      </c>
      <c r="S955" s="10" t="n">
        <v>4210209</v>
      </c>
      <c r="T955" s="12" t="s">
        <v>54</v>
      </c>
      <c r="U955" s="13" t="n">
        <v>462.4</v>
      </c>
      <c r="W955" s="13" t="n">
        <v>0</v>
      </c>
      <c r="X955" s="12" t="s">
        <v>984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46198</v>
      </c>
      <c r="D956" s="10" t="n">
        <v>1779</v>
      </c>
      <c r="E956" s="12" t="s">
        <v>985</v>
      </c>
      <c r="F956" s="10" t="n">
        <v>34</v>
      </c>
      <c r="G956" s="12" t="s">
        <v>94</v>
      </c>
      <c r="H956" s="10" t="n">
        <v>2110405</v>
      </c>
      <c r="I956" s="12" t="s">
        <v>106</v>
      </c>
      <c r="J956" s="10" t="n">
        <v>1306041</v>
      </c>
      <c r="L956" s="10" t="n">
        <v>540409</v>
      </c>
      <c r="M956" s="12" t="s">
        <v>36</v>
      </c>
      <c r="N956" s="12" t="s">
        <v>66</v>
      </c>
      <c r="P956" s="10" t="n">
        <v>102</v>
      </c>
      <c r="Q956" s="12" t="s">
        <v>125</v>
      </c>
      <c r="R956" s="12" t="s">
        <v>112</v>
      </c>
      <c r="S956" s="10" t="n">
        <v>4220199</v>
      </c>
      <c r="T956" s="12" t="s">
        <v>113</v>
      </c>
      <c r="U956" s="13" t="n">
        <v>8700</v>
      </c>
      <c r="W956" s="13" t="n">
        <v>0</v>
      </c>
      <c r="X956" s="12" t="s">
        <v>986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46198</v>
      </c>
      <c r="D957" s="10" t="n">
        <v>978</v>
      </c>
      <c r="E957" s="12" t="s">
        <v>118</v>
      </c>
      <c r="F957" s="10" t="n">
        <v>13</v>
      </c>
      <c r="G957" s="12" t="s">
        <v>119</v>
      </c>
      <c r="H957" s="10" t="n">
        <v>2110101</v>
      </c>
      <c r="I957" s="12" t="s">
        <v>58</v>
      </c>
      <c r="J957" s="10" t="n">
        <v>1308996</v>
      </c>
      <c r="L957" s="10" t="n">
        <v>318</v>
      </c>
      <c r="M957" s="12" t="s">
        <v>36</v>
      </c>
      <c r="N957" s="12" t="s">
        <v>60</v>
      </c>
      <c r="P957" s="10" t="n">
        <v>104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416.5</v>
      </c>
      <c r="W957" s="13" t="n">
        <v>0</v>
      </c>
      <c r="X957" s="12" t="s">
        <v>987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DAN GELO CUBO 5 KG</v>
      </c>
      <c r="AC957" s="1" t="n">
        <v>318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46198</v>
      </c>
      <c r="D958" s="10" t="n">
        <v>1173</v>
      </c>
      <c r="E958" s="12" t="s">
        <v>988</v>
      </c>
      <c r="F958" s="10" t="n">
        <v>13</v>
      </c>
      <c r="G958" s="12" t="s">
        <v>119</v>
      </c>
      <c r="H958" s="10" t="n">
        <v>2110101</v>
      </c>
      <c r="I958" s="12" t="s">
        <v>58</v>
      </c>
      <c r="J958" s="10" t="n">
        <v>1309245</v>
      </c>
      <c r="L958" s="10" t="n">
        <v>1020</v>
      </c>
      <c r="M958" s="12" t="s">
        <v>36</v>
      </c>
      <c r="N958" s="12" t="s">
        <v>60</v>
      </c>
      <c r="P958" s="10" t="n">
        <v>104</v>
      </c>
      <c r="Q958" s="12" t="s">
        <v>38</v>
      </c>
      <c r="R958" s="12" t="s">
        <v>62</v>
      </c>
      <c r="S958" s="10" t="n">
        <v>1130101</v>
      </c>
      <c r="T958" s="12" t="s">
        <v>63</v>
      </c>
      <c r="U958" s="13" t="n">
        <v>180</v>
      </c>
      <c r="W958" s="13" t="n">
        <v>0</v>
      </c>
      <c r="X958" s="12" t="s">
        <v>989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GOMA DE TAPIOCA 1 KG</v>
      </c>
      <c r="AC958" s="1" t="n">
        <v>1020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46198</v>
      </c>
      <c r="D959" s="10" t="n">
        <v>10086</v>
      </c>
      <c r="E959" s="12" t="s">
        <v>905</v>
      </c>
      <c r="F959" s="10" t="n">
        <v>13</v>
      </c>
      <c r="G959" s="12" t="s">
        <v>119</v>
      </c>
      <c r="H959" s="10" t="n">
        <v>2110101</v>
      </c>
      <c r="I959" s="12" t="s">
        <v>58</v>
      </c>
      <c r="J959" s="10" t="n">
        <v>1312804</v>
      </c>
      <c r="L959" s="10" t="n">
        <v>47</v>
      </c>
      <c r="M959" s="12" t="s">
        <v>36</v>
      </c>
      <c r="N959" s="12" t="s">
        <v>60</v>
      </c>
      <c r="P959" s="10" t="n">
        <v>104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640</v>
      </c>
      <c r="W959" s="13" t="n">
        <v>0</v>
      </c>
      <c r="X959" s="12" t="s">
        <v>990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BOLO MIYAZAKI GRANDE</v>
      </c>
      <c r="AC959" s="1" t="n">
        <v>47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46198</v>
      </c>
      <c r="D960" s="10" t="n">
        <v>1137</v>
      </c>
      <c r="E960" s="12" t="s">
        <v>105</v>
      </c>
      <c r="F960" s="10" t="n">
        <v>34</v>
      </c>
      <c r="G960" s="12" t="s">
        <v>94</v>
      </c>
      <c r="H960" s="10" t="n">
        <v>2110405</v>
      </c>
      <c r="I960" s="12" t="s">
        <v>106</v>
      </c>
      <c r="J960" s="10" t="n">
        <v>1313075</v>
      </c>
      <c r="L960" s="10" t="n">
        <v>543668</v>
      </c>
      <c r="M960" s="12" t="s">
        <v>36</v>
      </c>
      <c r="N960" s="12" t="s">
        <v>66</v>
      </c>
      <c r="P960" s="10" t="n">
        <v>101</v>
      </c>
      <c r="Q960" s="12" t="s">
        <v>107</v>
      </c>
      <c r="R960" s="12" t="s">
        <v>43</v>
      </c>
      <c r="S960" s="10" t="n">
        <v>4210301</v>
      </c>
      <c r="T960" s="12" t="s">
        <v>333</v>
      </c>
      <c r="U960" s="13" t="n">
        <v>750</v>
      </c>
      <c r="W960" s="13" t="n">
        <v>0</v>
      </c>
      <c r="X960" s="12" t="s">
        <v>991</v>
      </c>
      <c r="Z960" s="1" t="str">
        <f aca="false">IF($T960="","",IFERROR(INDEX('Resumo Grupos'!$AC$3:$AC$200,MATCH($T960,'Resumo Grupos'!$AB$3:$AB$200,0)),"n/d"))</f>
        <v>Salários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36.75" hidden="false" customHeight="true" outlineLevel="0" collapsed="false">
      <c r="A961" s="10" t="n">
        <v>1</v>
      </c>
      <c r="B961" s="11" t="n">
        <v>46232</v>
      </c>
      <c r="C961" s="11" t="n">
        <v>46198</v>
      </c>
      <c r="D961" s="10" t="n">
        <v>1064</v>
      </c>
      <c r="E961" s="12" t="s">
        <v>992</v>
      </c>
      <c r="F961" s="10" t="n">
        <v>36</v>
      </c>
      <c r="G961" s="12" t="s">
        <v>517</v>
      </c>
      <c r="H961" s="10" t="n">
        <v>2110405</v>
      </c>
      <c r="I961" s="12" t="s">
        <v>106</v>
      </c>
      <c r="J961" s="10" t="n">
        <v>1469530</v>
      </c>
      <c r="L961" s="10" t="n">
        <v>603893</v>
      </c>
      <c r="M961" s="12" t="s">
        <v>59</v>
      </c>
      <c r="N961" s="12" t="s">
        <v>66</v>
      </c>
      <c r="P961" s="10" t="n">
        <v>102</v>
      </c>
      <c r="Q961" s="12" t="s">
        <v>125</v>
      </c>
      <c r="R961" s="12" t="s">
        <v>39</v>
      </c>
      <c r="S961" s="10" t="n">
        <v>4210227</v>
      </c>
      <c r="T961" s="12" t="s">
        <v>40</v>
      </c>
      <c r="U961" s="13" t="n">
        <v>256.58</v>
      </c>
      <c r="W961" s="13" t="n">
        <v>0</v>
      </c>
      <c r="X961" s="12" t="s">
        <v>993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36.75" hidden="false" customHeight="true" outlineLevel="0" collapsed="false">
      <c r="A962" s="10" t="n">
        <v>1</v>
      </c>
      <c r="B962" s="11" t="n">
        <v>46199</v>
      </c>
      <c r="C962" s="11" t="n">
        <v>46199</v>
      </c>
      <c r="D962" s="10" t="n">
        <v>0</v>
      </c>
      <c r="E962" s="12" t="s">
        <v>33</v>
      </c>
      <c r="F962" s="10" t="n">
        <v>17</v>
      </c>
      <c r="G962" s="12" t="s">
        <v>34</v>
      </c>
      <c r="H962" s="10" t="n">
        <v>1110101</v>
      </c>
      <c r="I962" s="12" t="s">
        <v>35</v>
      </c>
      <c r="J962" s="10" t="n">
        <v>1348466</v>
      </c>
      <c r="L962" s="10" t="n">
        <v>1348466</v>
      </c>
      <c r="M962" s="12" t="s">
        <v>36</v>
      </c>
      <c r="N962" s="12" t="s">
        <v>37</v>
      </c>
      <c r="P962" s="10" t="n">
        <v>104</v>
      </c>
      <c r="Q962" s="12" t="s">
        <v>38</v>
      </c>
      <c r="R962" s="12" t="s">
        <v>43</v>
      </c>
      <c r="S962" s="10" t="n">
        <v>4210314</v>
      </c>
      <c r="T962" s="12" t="s">
        <v>44</v>
      </c>
      <c r="U962" s="13" t="n">
        <v>70</v>
      </c>
      <c r="W962" s="13" t="n">
        <v>70</v>
      </c>
      <c r="X962" s="12" t="s">
        <v>400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36.75" hidden="false" customHeight="true" outlineLevel="0" collapsed="false">
      <c r="A963" s="10" t="n">
        <v>1</v>
      </c>
      <c r="B963" s="11" t="n">
        <v>46199</v>
      </c>
      <c r="C963" s="11" t="n">
        <v>46199</v>
      </c>
      <c r="D963" s="10" t="n">
        <v>0</v>
      </c>
      <c r="E963" s="12" t="s">
        <v>33</v>
      </c>
      <c r="F963" s="10" t="n">
        <v>17</v>
      </c>
      <c r="G963" s="12" t="s">
        <v>34</v>
      </c>
      <c r="H963" s="10" t="n">
        <v>1110101</v>
      </c>
      <c r="I963" s="12" t="s">
        <v>35</v>
      </c>
      <c r="J963" s="10" t="n">
        <v>1348483</v>
      </c>
      <c r="L963" s="10" t="n">
        <v>1348483</v>
      </c>
      <c r="M963" s="12" t="s">
        <v>36</v>
      </c>
      <c r="N963" s="12" t="s">
        <v>37</v>
      </c>
      <c r="P963" s="10" t="n">
        <v>104</v>
      </c>
      <c r="Q963" s="12" t="s">
        <v>38</v>
      </c>
      <c r="R963" s="12" t="s">
        <v>39</v>
      </c>
      <c r="S963" s="10" t="n">
        <v>4210227</v>
      </c>
      <c r="T963" s="12" t="s">
        <v>40</v>
      </c>
      <c r="U963" s="13" t="n">
        <v>100</v>
      </c>
      <c r="W963" s="13" t="n">
        <v>100</v>
      </c>
      <c r="X963" s="12" t="s">
        <v>994</v>
      </c>
      <c r="Z963" s="1" t="str">
        <f aca="false">IF($T963="","",IFERROR(INDEX('Resumo Grupos'!$AC$3:$AC$200,MATCH($T963,'Resumo Grupos'!$AB$3:$AB$200,0)),"n/d"))</f>
        <v>Despesa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0" t="n">
        <v>1</v>
      </c>
      <c r="B964" s="11" t="n">
        <v>46199</v>
      </c>
      <c r="C964" s="11" t="n">
        <v>46199</v>
      </c>
      <c r="D964" s="10" t="n">
        <v>0</v>
      </c>
      <c r="E964" s="12" t="s">
        <v>33</v>
      </c>
      <c r="F964" s="10" t="n">
        <v>17</v>
      </c>
      <c r="G964" s="12" t="s">
        <v>34</v>
      </c>
      <c r="H964" s="10" t="n">
        <v>1110101</v>
      </c>
      <c r="I964" s="12" t="s">
        <v>35</v>
      </c>
      <c r="J964" s="10" t="n">
        <v>1348692</v>
      </c>
      <c r="L964" s="10" t="n">
        <v>1348692</v>
      </c>
      <c r="M964" s="12" t="s">
        <v>36</v>
      </c>
      <c r="N964" s="12" t="s">
        <v>37</v>
      </c>
      <c r="P964" s="10" t="n">
        <v>104</v>
      </c>
      <c r="Q964" s="12" t="s">
        <v>38</v>
      </c>
      <c r="R964" s="12" t="s">
        <v>43</v>
      </c>
      <c r="S964" s="10" t="n">
        <v>4210314</v>
      </c>
      <c r="T964" s="12" t="s">
        <v>44</v>
      </c>
      <c r="U964" s="13" t="n">
        <v>70</v>
      </c>
      <c r="W964" s="13" t="n">
        <v>70</v>
      </c>
      <c r="X964" s="12" t="s">
        <v>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/>
      <c r="AC964" s="1"/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46199</v>
      </c>
      <c r="D965" s="10" t="n">
        <v>0</v>
      </c>
      <c r="E965" s="12" t="s">
        <v>33</v>
      </c>
      <c r="F965" s="10" t="n">
        <v>17</v>
      </c>
      <c r="G965" s="12" t="s">
        <v>34</v>
      </c>
      <c r="H965" s="10" t="n">
        <v>1110101</v>
      </c>
      <c r="I965" s="12" t="s">
        <v>35</v>
      </c>
      <c r="J965" s="10" t="n">
        <v>1348695</v>
      </c>
      <c r="L965" s="10" t="n">
        <v>1348695</v>
      </c>
      <c r="M965" s="12" t="s">
        <v>36</v>
      </c>
      <c r="N965" s="12" t="s">
        <v>37</v>
      </c>
      <c r="P965" s="10" t="n">
        <v>104</v>
      </c>
      <c r="Q965" s="12" t="s">
        <v>38</v>
      </c>
      <c r="R965" s="12" t="s">
        <v>43</v>
      </c>
      <c r="S965" s="10" t="n">
        <v>4210316</v>
      </c>
      <c r="T965" s="12" t="s">
        <v>47</v>
      </c>
      <c r="U965" s="13" t="n">
        <v>100</v>
      </c>
      <c r="W965" s="13" t="n">
        <v>100</v>
      </c>
      <c r="X965" s="12" t="s">
        <v>51</v>
      </c>
      <c r="Z965" s="1" t="str">
        <f aca="false">IF($T965="","",IFERROR(INDEX('Resumo Grupos'!$AC$3:$AC$200,MATCH($T965,'Resumo Grupos'!$AB$3:$AB$200,0)),"n/d"))</f>
        <v>Salários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36.75" hidden="false" customHeight="true" outlineLevel="0" collapsed="false">
      <c r="A966" s="10" t="n">
        <v>1</v>
      </c>
      <c r="B966" s="11" t="n">
        <v>46199</v>
      </c>
      <c r="C966" s="11" t="n">
        <v>46199</v>
      </c>
      <c r="D966" s="10" t="n">
        <v>0</v>
      </c>
      <c r="E966" s="12" t="s">
        <v>33</v>
      </c>
      <c r="F966" s="10" t="n">
        <v>17</v>
      </c>
      <c r="G966" s="12" t="s">
        <v>34</v>
      </c>
      <c r="H966" s="10" t="n">
        <v>1110101</v>
      </c>
      <c r="I966" s="12" t="s">
        <v>35</v>
      </c>
      <c r="J966" s="10" t="n">
        <v>1348696</v>
      </c>
      <c r="L966" s="10" t="n">
        <v>1348696</v>
      </c>
      <c r="M966" s="12" t="s">
        <v>36</v>
      </c>
      <c r="N966" s="12" t="s">
        <v>37</v>
      </c>
      <c r="P966" s="10" t="n">
        <v>104</v>
      </c>
      <c r="Q966" s="12" t="s">
        <v>38</v>
      </c>
      <c r="R966" s="12" t="s">
        <v>43</v>
      </c>
      <c r="S966" s="10" t="n">
        <v>4210309</v>
      </c>
      <c r="T966" s="12" t="s">
        <v>49</v>
      </c>
      <c r="U966" s="13" t="n">
        <v>10</v>
      </c>
      <c r="W966" s="13" t="n">
        <v>10</v>
      </c>
      <c r="X966" s="12" t="s">
        <v>51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45.75" hidden="false" customHeight="true" outlineLevel="0" collapsed="false">
      <c r="A967" s="10" t="n">
        <v>1</v>
      </c>
      <c r="B967" s="11" t="n">
        <v>46199</v>
      </c>
      <c r="C967" s="11" t="n">
        <v>46199</v>
      </c>
      <c r="D967" s="10" t="n">
        <v>0</v>
      </c>
      <c r="E967" s="12" t="s">
        <v>33</v>
      </c>
      <c r="F967" s="10" t="n">
        <v>17</v>
      </c>
      <c r="G967" s="12" t="s">
        <v>34</v>
      </c>
      <c r="H967" s="10" t="n">
        <v>1110101</v>
      </c>
      <c r="I967" s="12" t="s">
        <v>35</v>
      </c>
      <c r="J967" s="10" t="n">
        <v>1348698</v>
      </c>
      <c r="L967" s="10" t="n">
        <v>1348698</v>
      </c>
      <c r="M967" s="12" t="s">
        <v>36</v>
      </c>
      <c r="N967" s="12" t="s">
        <v>37</v>
      </c>
      <c r="P967" s="10" t="n">
        <v>104</v>
      </c>
      <c r="Q967" s="12" t="s">
        <v>38</v>
      </c>
      <c r="R967" s="12" t="s">
        <v>43</v>
      </c>
      <c r="S967" s="10" t="n">
        <v>4210314</v>
      </c>
      <c r="T967" s="12" t="s">
        <v>44</v>
      </c>
      <c r="U967" s="13" t="n">
        <v>80</v>
      </c>
      <c r="W967" s="13" t="n">
        <v>80</v>
      </c>
      <c r="X967" s="12" t="s">
        <v>402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45.75" hidden="false" customHeight="true" outlineLevel="0" collapsed="false">
      <c r="A968" s="10" t="n">
        <v>1</v>
      </c>
      <c r="B968" s="11" t="n">
        <v>46199</v>
      </c>
      <c r="C968" s="11" t="n">
        <v>46199</v>
      </c>
      <c r="D968" s="10" t="n">
        <v>0</v>
      </c>
      <c r="E968" s="12" t="s">
        <v>33</v>
      </c>
      <c r="F968" s="10" t="n">
        <v>17</v>
      </c>
      <c r="G968" s="12" t="s">
        <v>34</v>
      </c>
      <c r="H968" s="10" t="n">
        <v>1110101</v>
      </c>
      <c r="I968" s="12" t="s">
        <v>35</v>
      </c>
      <c r="J968" s="10" t="n">
        <v>1348700</v>
      </c>
      <c r="L968" s="10" t="n">
        <v>1348700</v>
      </c>
      <c r="M968" s="12" t="s">
        <v>36</v>
      </c>
      <c r="N968" s="12" t="s">
        <v>37</v>
      </c>
      <c r="P968" s="10" t="n">
        <v>104</v>
      </c>
      <c r="Q968" s="12" t="s">
        <v>38</v>
      </c>
      <c r="R968" s="12" t="s">
        <v>43</v>
      </c>
      <c r="S968" s="10" t="n">
        <v>4210316</v>
      </c>
      <c r="T968" s="12" t="s">
        <v>47</v>
      </c>
      <c r="U968" s="13" t="n">
        <v>60</v>
      </c>
      <c r="W968" s="13" t="n">
        <v>60</v>
      </c>
      <c r="X968" s="12" t="s">
        <v>934</v>
      </c>
      <c r="Z968" s="1" t="str">
        <f aca="false">IF($T968="","",IFERROR(INDEX('Resumo Grupos'!$AC$3:$AC$200,MATCH($T968,'Resumo Grupos'!$AB$3:$AB$200,0)),"n/d"))</f>
        <v>Salários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36.75" hidden="false" customHeight="true" outlineLevel="0" collapsed="false">
      <c r="A969" s="10" t="n">
        <v>1</v>
      </c>
      <c r="B969" s="11" t="n">
        <v>46199</v>
      </c>
      <c r="C969" s="11" t="n">
        <v>46199</v>
      </c>
      <c r="D969" s="10" t="n">
        <v>0</v>
      </c>
      <c r="E969" s="12" t="s">
        <v>33</v>
      </c>
      <c r="F969" s="10" t="n">
        <v>17</v>
      </c>
      <c r="G969" s="12" t="s">
        <v>34</v>
      </c>
      <c r="H969" s="10" t="n">
        <v>1110101</v>
      </c>
      <c r="I969" s="12" t="s">
        <v>35</v>
      </c>
      <c r="J969" s="10" t="n">
        <v>1348702</v>
      </c>
      <c r="L969" s="10" t="n">
        <v>1348702</v>
      </c>
      <c r="M969" s="12" t="s">
        <v>36</v>
      </c>
      <c r="N969" s="12" t="s">
        <v>37</v>
      </c>
      <c r="P969" s="10" t="n">
        <v>104</v>
      </c>
      <c r="Q969" s="12" t="s">
        <v>38</v>
      </c>
      <c r="R969" s="12" t="s">
        <v>43</v>
      </c>
      <c r="S969" s="10" t="n">
        <v>4210316</v>
      </c>
      <c r="T969" s="12" t="s">
        <v>47</v>
      </c>
      <c r="U969" s="13" t="n">
        <v>70</v>
      </c>
      <c r="W969" s="13" t="n">
        <v>70</v>
      </c>
      <c r="X969" s="12" t="s">
        <v>744</v>
      </c>
      <c r="Z969" s="1" t="str">
        <f aca="false">IF($T969="","",IFERROR(INDEX('Resumo Grupos'!$AC$3:$AC$200,MATCH($T969,'Resumo Grupos'!$AB$3:$AB$200,0)),"n/d"))</f>
        <v>Salários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46199</v>
      </c>
      <c r="C970" s="11" t="n">
        <v>46199</v>
      </c>
      <c r="D970" s="10" t="n">
        <v>0</v>
      </c>
      <c r="E970" s="12" t="s">
        <v>33</v>
      </c>
      <c r="F970" s="10" t="n">
        <v>17</v>
      </c>
      <c r="G970" s="12" t="s">
        <v>34</v>
      </c>
      <c r="H970" s="10" t="n">
        <v>1110101</v>
      </c>
      <c r="I970" s="12" t="s">
        <v>35</v>
      </c>
      <c r="J970" s="10" t="n">
        <v>1348704</v>
      </c>
      <c r="L970" s="10" t="n">
        <v>1348704</v>
      </c>
      <c r="M970" s="12" t="s">
        <v>36</v>
      </c>
      <c r="N970" s="12" t="s">
        <v>37</v>
      </c>
      <c r="P970" s="10" t="n">
        <v>104</v>
      </c>
      <c r="Q970" s="12" t="s">
        <v>38</v>
      </c>
      <c r="R970" s="12" t="s">
        <v>43</v>
      </c>
      <c r="S970" s="10" t="n">
        <v>4210309</v>
      </c>
      <c r="T970" s="12" t="s">
        <v>49</v>
      </c>
      <c r="U970" s="13" t="n">
        <v>10</v>
      </c>
      <c r="W970" s="13" t="n">
        <v>10</v>
      </c>
      <c r="X970" s="12" t="s">
        <v>744</v>
      </c>
      <c r="Z970" s="1" t="str">
        <f aca="false">IF($T970="","",IFERROR(INDEX('Resumo Grupos'!$AC$3:$AC$200,MATCH($T970,'Resumo Grupos'!$AB$3:$AB$200,0)),"n/d"))</f>
        <v>Salários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45.75" hidden="false" customHeight="true" outlineLevel="0" collapsed="false">
      <c r="A971" s="10" t="n">
        <v>1</v>
      </c>
      <c r="B971" s="11" t="n">
        <v>46199</v>
      </c>
      <c r="C971" s="11" t="n">
        <v>46199</v>
      </c>
      <c r="D971" s="10" t="n">
        <v>0</v>
      </c>
      <c r="E971" s="12" t="s">
        <v>33</v>
      </c>
      <c r="F971" s="10" t="n">
        <v>17</v>
      </c>
      <c r="G971" s="12" t="s">
        <v>34</v>
      </c>
      <c r="H971" s="10" t="n">
        <v>1110101</v>
      </c>
      <c r="I971" s="12" t="s">
        <v>35</v>
      </c>
      <c r="J971" s="10" t="n">
        <v>1348705</v>
      </c>
      <c r="L971" s="10" t="n">
        <v>1348705</v>
      </c>
      <c r="M971" s="12" t="s">
        <v>36</v>
      </c>
      <c r="N971" s="12" t="s">
        <v>37</v>
      </c>
      <c r="P971" s="10" t="n">
        <v>104</v>
      </c>
      <c r="Q971" s="12" t="s">
        <v>38</v>
      </c>
      <c r="R971" s="12" t="s">
        <v>43</v>
      </c>
      <c r="S971" s="10" t="n">
        <v>4210314</v>
      </c>
      <c r="T971" s="12" t="s">
        <v>44</v>
      </c>
      <c r="U971" s="13" t="n">
        <v>70</v>
      </c>
      <c r="W971" s="13" t="n">
        <v>70</v>
      </c>
      <c r="X971" s="12" t="s">
        <v>323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45.75" hidden="false" customHeight="true" outlineLevel="0" collapsed="false">
      <c r="A972" s="10" t="n">
        <v>1</v>
      </c>
      <c r="B972" s="11" t="n">
        <v>46199</v>
      </c>
      <c r="C972" s="11" t="n">
        <v>46199</v>
      </c>
      <c r="D972" s="10" t="n">
        <v>0</v>
      </c>
      <c r="E972" s="12" t="s">
        <v>33</v>
      </c>
      <c r="F972" s="10" t="n">
        <v>17</v>
      </c>
      <c r="G972" s="12" t="s">
        <v>34</v>
      </c>
      <c r="H972" s="10" t="n">
        <v>1110101</v>
      </c>
      <c r="I972" s="12" t="s">
        <v>35</v>
      </c>
      <c r="J972" s="10" t="n">
        <v>1348707</v>
      </c>
      <c r="L972" s="10" t="n">
        <v>1348707</v>
      </c>
      <c r="M972" s="12" t="s">
        <v>36</v>
      </c>
      <c r="N972" s="12" t="s">
        <v>37</v>
      </c>
      <c r="P972" s="10" t="n">
        <v>104</v>
      </c>
      <c r="Q972" s="12" t="s">
        <v>38</v>
      </c>
      <c r="R972" s="12" t="s">
        <v>43</v>
      </c>
      <c r="S972" s="10" t="n">
        <v>4210314</v>
      </c>
      <c r="T972" s="12" t="s">
        <v>44</v>
      </c>
      <c r="U972" s="13" t="n">
        <v>70</v>
      </c>
      <c r="W972" s="13" t="n">
        <v>70</v>
      </c>
      <c r="X972" s="12" t="s">
        <v>863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46199</v>
      </c>
      <c r="C973" s="11" t="n">
        <v>46199</v>
      </c>
      <c r="D973" s="10" t="n">
        <v>0</v>
      </c>
      <c r="E973" s="12" t="s">
        <v>33</v>
      </c>
      <c r="F973" s="10" t="n">
        <v>17</v>
      </c>
      <c r="G973" s="12" t="s">
        <v>34</v>
      </c>
      <c r="H973" s="10" t="n">
        <v>1110101</v>
      </c>
      <c r="I973" s="12" t="s">
        <v>35</v>
      </c>
      <c r="J973" s="10" t="n">
        <v>1348709</v>
      </c>
      <c r="L973" s="10" t="n">
        <v>1348709</v>
      </c>
      <c r="M973" s="12" t="s">
        <v>36</v>
      </c>
      <c r="N973" s="12" t="s">
        <v>37</v>
      </c>
      <c r="P973" s="10" t="n">
        <v>104</v>
      </c>
      <c r="Q973" s="12" t="s">
        <v>38</v>
      </c>
      <c r="R973" s="12" t="s">
        <v>43</v>
      </c>
      <c r="S973" s="10" t="n">
        <v>4210314</v>
      </c>
      <c r="T973" s="12" t="s">
        <v>44</v>
      </c>
      <c r="U973" s="13" t="n">
        <v>70</v>
      </c>
      <c r="W973" s="13" t="n">
        <v>70</v>
      </c>
      <c r="X973" s="12" t="s">
        <v>147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46199</v>
      </c>
      <c r="D974" s="10" t="n">
        <v>0</v>
      </c>
      <c r="E974" s="12" t="s">
        <v>33</v>
      </c>
      <c r="F974" s="10" t="n">
        <v>17</v>
      </c>
      <c r="G974" s="12" t="s">
        <v>34</v>
      </c>
      <c r="H974" s="10" t="n">
        <v>1110101</v>
      </c>
      <c r="I974" s="12" t="s">
        <v>35</v>
      </c>
      <c r="J974" s="10" t="n">
        <v>1348711</v>
      </c>
      <c r="L974" s="10" t="n">
        <v>1348711</v>
      </c>
      <c r="M974" s="12" t="s">
        <v>36</v>
      </c>
      <c r="N974" s="12" t="s">
        <v>37</v>
      </c>
      <c r="P974" s="10" t="n">
        <v>104</v>
      </c>
      <c r="Q974" s="12" t="s">
        <v>38</v>
      </c>
      <c r="R974" s="12" t="s">
        <v>43</v>
      </c>
      <c r="S974" s="10" t="n">
        <v>4210309</v>
      </c>
      <c r="T974" s="12" t="s">
        <v>49</v>
      </c>
      <c r="U974" s="13" t="n">
        <v>15</v>
      </c>
      <c r="W974" s="13" t="n">
        <v>15</v>
      </c>
      <c r="X974" s="12" t="s">
        <v>147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0" t="n">
        <v>1</v>
      </c>
      <c r="B975" s="11" t="n">
        <v>46199</v>
      </c>
      <c r="C975" s="11" t="n">
        <v>46199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1348721</v>
      </c>
      <c r="L975" s="10" t="n">
        <v>1348721</v>
      </c>
      <c r="M975" s="12" t="s">
        <v>36</v>
      </c>
      <c r="N975" s="12" t="s">
        <v>37</v>
      </c>
      <c r="P975" s="10" t="n">
        <v>104</v>
      </c>
      <c r="Q975" s="12" t="s">
        <v>38</v>
      </c>
      <c r="R975" s="12" t="s">
        <v>62</v>
      </c>
      <c r="S975" s="10" t="n">
        <v>1130101</v>
      </c>
      <c r="T975" s="12" t="s">
        <v>63</v>
      </c>
      <c r="U975" s="13" t="n">
        <v>297</v>
      </c>
      <c r="W975" s="13" t="n">
        <v>297</v>
      </c>
      <c r="X975" s="12" t="s">
        <v>995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0" t="n">
        <v>1</v>
      </c>
      <c r="B976" s="11" t="n">
        <v>46199</v>
      </c>
      <c r="C976" s="11" t="n">
        <v>46199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1360981</v>
      </c>
      <c r="L976" s="10" t="n">
        <v>1360981</v>
      </c>
      <c r="M976" s="12" t="s">
        <v>36</v>
      </c>
      <c r="N976" s="12" t="s">
        <v>37</v>
      </c>
      <c r="P976" s="10" t="n">
        <v>104</v>
      </c>
      <c r="Q976" s="12" t="s">
        <v>38</v>
      </c>
      <c r="R976" s="12" t="s">
        <v>149</v>
      </c>
      <c r="S976" s="10" t="n">
        <v>1120601</v>
      </c>
      <c r="T976" s="12" t="s">
        <v>150</v>
      </c>
      <c r="U976" s="13" t="n">
        <v>280</v>
      </c>
      <c r="W976" s="13" t="n">
        <v>280</v>
      </c>
      <c r="X976" s="12" t="s">
        <v>212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63.75" hidden="false" customHeight="true" outlineLevel="0" collapsed="false">
      <c r="A977" s="10" t="n">
        <v>1</v>
      </c>
      <c r="B977" s="11" t="n">
        <v>46199</v>
      </c>
      <c r="C977" s="11" t="n">
        <v>46199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1361428</v>
      </c>
      <c r="L977" s="10" t="n">
        <v>1361428</v>
      </c>
      <c r="M977" s="12" t="s">
        <v>36</v>
      </c>
      <c r="N977" s="12" t="s">
        <v>37</v>
      </c>
      <c r="P977" s="10" t="n">
        <v>104</v>
      </c>
      <c r="Q977" s="12" t="s">
        <v>38</v>
      </c>
      <c r="R977" s="12" t="s">
        <v>328</v>
      </c>
      <c r="S977" s="10" t="n">
        <v>4210107</v>
      </c>
      <c r="T977" s="12" t="s">
        <v>847</v>
      </c>
      <c r="U977" s="13" t="n">
        <v>300</v>
      </c>
      <c r="W977" s="13" t="n">
        <v>300</v>
      </c>
      <c r="X977" s="12" t="s">
        <v>996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54.75" hidden="false" customHeight="true" outlineLevel="0" collapsed="false">
      <c r="A978" s="10" t="n">
        <v>1</v>
      </c>
      <c r="B978" s="11" t="n">
        <v>46199</v>
      </c>
      <c r="C978" s="11" t="n">
        <v>46199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1463163</v>
      </c>
      <c r="L978" s="10" t="n">
        <v>1463163</v>
      </c>
      <c r="M978" s="12" t="s">
        <v>36</v>
      </c>
      <c r="N978" s="12" t="s">
        <v>37</v>
      </c>
      <c r="P978" s="10" t="n">
        <v>104</v>
      </c>
      <c r="Q978" s="12" t="s">
        <v>38</v>
      </c>
      <c r="R978" s="12" t="s">
        <v>149</v>
      </c>
      <c r="S978" s="10" t="n">
        <v>1120601</v>
      </c>
      <c r="T978" s="12" t="s">
        <v>150</v>
      </c>
      <c r="U978" s="13" t="n">
        <v>240</v>
      </c>
      <c r="W978" s="13" t="n">
        <v>240</v>
      </c>
      <c r="X978" s="12" t="s">
        <v>997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BOLO MIYAZAKI GRANDE</v>
      </c>
      <c r="AC978" s="1" t="n">
        <v>24</v>
      </c>
    </row>
    <row r="979" customFormat="false" ht="54.75" hidden="false" customHeight="true" outlineLevel="0" collapsed="false">
      <c r="A979" s="10" t="n">
        <v>1</v>
      </c>
      <c r="B979" s="11" t="n">
        <v>46142</v>
      </c>
      <c r="C979" s="11" t="n">
        <v>46199</v>
      </c>
      <c r="D979" s="10" t="n">
        <v>607</v>
      </c>
      <c r="E979" s="12" t="s">
        <v>214</v>
      </c>
      <c r="F979" s="10" t="n">
        <v>24</v>
      </c>
      <c r="G979" s="12" t="s">
        <v>57</v>
      </c>
      <c r="H979" s="10" t="n">
        <v>2110101</v>
      </c>
      <c r="I979" s="12" t="s">
        <v>58</v>
      </c>
      <c r="J979" s="10" t="n">
        <v>1028242</v>
      </c>
      <c r="L979" s="10" t="n">
        <v>10262</v>
      </c>
      <c r="M979" s="12" t="s">
        <v>460</v>
      </c>
      <c r="N979" s="12" t="s">
        <v>60</v>
      </c>
      <c r="P979" s="10" t="n">
        <v>103</v>
      </c>
      <c r="Q979" s="12" t="s">
        <v>61</v>
      </c>
      <c r="R979" s="12" t="s">
        <v>62</v>
      </c>
      <c r="S979" s="10" t="n">
        <v>1130101</v>
      </c>
      <c r="T979" s="12" t="s">
        <v>63</v>
      </c>
      <c r="U979" s="13" t="n">
        <v>1488.3</v>
      </c>
      <c r="W979" s="13" t="n">
        <v>0</v>
      </c>
      <c r="X979" s="12" t="s">
        <v>998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nao encontrado</v>
      </c>
      <c r="AC979" s="1" t="n">
        <v>10262</v>
      </c>
    </row>
    <row r="980" customFormat="false" ht="45.75" hidden="false" customHeight="true" outlineLevel="0" collapsed="false">
      <c r="A980" s="10" t="n">
        <v>1</v>
      </c>
      <c r="B980" s="11" t="n">
        <v>46169</v>
      </c>
      <c r="C980" s="11" t="n">
        <v>46199</v>
      </c>
      <c r="D980" s="10" t="n">
        <v>1711</v>
      </c>
      <c r="E980" s="12" t="s">
        <v>610</v>
      </c>
      <c r="F980" s="10" t="n">
        <v>24</v>
      </c>
      <c r="G980" s="12" t="s">
        <v>57</v>
      </c>
      <c r="H980" s="10" t="n">
        <v>2110101</v>
      </c>
      <c r="I980" s="12" t="s">
        <v>58</v>
      </c>
      <c r="J980" s="10" t="n">
        <v>1162093</v>
      </c>
      <c r="L980" s="10" t="n">
        <v>155121</v>
      </c>
      <c r="M980" s="12" t="s">
        <v>153</v>
      </c>
      <c r="N980" s="12" t="s">
        <v>60</v>
      </c>
      <c r="P980" s="10" t="n">
        <v>103</v>
      </c>
      <c r="Q980" s="12" t="s">
        <v>61</v>
      </c>
      <c r="R980" s="12" t="s">
        <v>62</v>
      </c>
      <c r="S980" s="10" t="n">
        <v>1130101</v>
      </c>
      <c r="T980" s="12" t="s">
        <v>63</v>
      </c>
      <c r="U980" s="13" t="n">
        <v>1118.57</v>
      </c>
      <c r="W980" s="13" t="n">
        <v>0</v>
      </c>
      <c r="X980" s="12" t="s">
        <v>999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155121</v>
      </c>
    </row>
    <row r="981" customFormat="false" ht="36.75" hidden="false" customHeight="true" outlineLevel="0" collapsed="false">
      <c r="A981" s="10" t="n">
        <v>1</v>
      </c>
      <c r="B981" s="11" t="n">
        <v>46170</v>
      </c>
      <c r="C981" s="11" t="n">
        <v>46199</v>
      </c>
      <c r="D981" s="10" t="n">
        <v>1699</v>
      </c>
      <c r="E981" s="12" t="s">
        <v>428</v>
      </c>
      <c r="F981" s="10" t="n">
        <v>24</v>
      </c>
      <c r="G981" s="12" t="s">
        <v>57</v>
      </c>
      <c r="H981" s="10" t="n">
        <v>2110101</v>
      </c>
      <c r="I981" s="12" t="s">
        <v>58</v>
      </c>
      <c r="J981" s="10" t="n">
        <v>1167683</v>
      </c>
      <c r="L981" s="10" t="n">
        <v>302508</v>
      </c>
      <c r="M981" s="12" t="s">
        <v>153</v>
      </c>
      <c r="N981" s="12" t="s">
        <v>60</v>
      </c>
      <c r="P981" s="10" t="n">
        <v>103</v>
      </c>
      <c r="Q981" s="12" t="s">
        <v>61</v>
      </c>
      <c r="R981" s="12" t="s">
        <v>62</v>
      </c>
      <c r="S981" s="10" t="n">
        <v>1130101</v>
      </c>
      <c r="T981" s="12" t="s">
        <v>63</v>
      </c>
      <c r="U981" s="13" t="n">
        <v>769.84</v>
      </c>
      <c r="W981" s="13" t="n">
        <v>0</v>
      </c>
      <c r="X981" s="12" t="s">
        <v>1000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302508</v>
      </c>
    </row>
    <row r="982" customFormat="false" ht="36.75" hidden="false" customHeight="true" outlineLevel="0" collapsed="false">
      <c r="A982" s="10" t="n">
        <v>1</v>
      </c>
      <c r="B982" s="11" t="n">
        <v>46172</v>
      </c>
      <c r="C982" s="11" t="n">
        <v>46199</v>
      </c>
      <c r="D982" s="10" t="n">
        <v>10037</v>
      </c>
      <c r="E982" s="12" t="s">
        <v>615</v>
      </c>
      <c r="F982" s="10" t="n">
        <v>24</v>
      </c>
      <c r="G982" s="12" t="s">
        <v>57</v>
      </c>
      <c r="H982" s="10" t="n">
        <v>2110101</v>
      </c>
      <c r="I982" s="12" t="s">
        <v>58</v>
      </c>
      <c r="J982" s="10" t="n">
        <v>1177340</v>
      </c>
      <c r="L982" s="10" t="n">
        <v>2068</v>
      </c>
      <c r="M982" s="12" t="s">
        <v>153</v>
      </c>
      <c r="N982" s="12" t="s">
        <v>60</v>
      </c>
      <c r="P982" s="10" t="n">
        <v>103</v>
      </c>
      <c r="Q982" s="12" t="s">
        <v>61</v>
      </c>
      <c r="R982" s="12" t="s">
        <v>62</v>
      </c>
      <c r="S982" s="10" t="n">
        <v>1130101</v>
      </c>
      <c r="T982" s="12" t="s">
        <v>63</v>
      </c>
      <c r="U982" s="13" t="n">
        <v>1609.45</v>
      </c>
      <c r="W982" s="13" t="n">
        <v>0</v>
      </c>
      <c r="X982" s="12" t="s">
        <v>1001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45.75" hidden="false" customHeight="true" outlineLevel="0" collapsed="false">
      <c r="A983" s="10" t="n">
        <v>1</v>
      </c>
      <c r="B983" s="11" t="n">
        <v>46179</v>
      </c>
      <c r="C983" s="11" t="n">
        <v>46199</v>
      </c>
      <c r="D983" s="10" t="n">
        <v>1740</v>
      </c>
      <c r="E983" s="12" t="s">
        <v>296</v>
      </c>
      <c r="F983" s="10" t="n">
        <v>24</v>
      </c>
      <c r="G983" s="12" t="s">
        <v>57</v>
      </c>
      <c r="H983" s="10" t="n">
        <v>2110101</v>
      </c>
      <c r="I983" s="12" t="s">
        <v>58</v>
      </c>
      <c r="J983" s="10" t="n">
        <v>1211026</v>
      </c>
      <c r="L983" s="10" t="n">
        <v>1233736</v>
      </c>
      <c r="M983" s="12" t="s">
        <v>36</v>
      </c>
      <c r="N983" s="12" t="s">
        <v>60</v>
      </c>
      <c r="P983" s="10" t="n">
        <v>103</v>
      </c>
      <c r="Q983" s="12" t="s">
        <v>61</v>
      </c>
      <c r="R983" s="12" t="s">
        <v>62</v>
      </c>
      <c r="S983" s="10" t="n">
        <v>1130101</v>
      </c>
      <c r="T983" s="12" t="s">
        <v>63</v>
      </c>
      <c r="U983" s="13" t="n">
        <v>1105.12</v>
      </c>
      <c r="W983" s="13" t="n">
        <v>0</v>
      </c>
      <c r="X983" s="12" t="s">
        <v>1002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46181</v>
      </c>
      <c r="C984" s="11" t="n">
        <v>46199</v>
      </c>
      <c r="D984" s="10" t="n">
        <v>1699</v>
      </c>
      <c r="E984" s="12" t="s">
        <v>428</v>
      </c>
      <c r="F984" s="10" t="n">
        <v>24</v>
      </c>
      <c r="G984" s="12" t="s">
        <v>57</v>
      </c>
      <c r="H984" s="10" t="n">
        <v>2110101</v>
      </c>
      <c r="I984" s="12" t="s">
        <v>58</v>
      </c>
      <c r="J984" s="10" t="n">
        <v>1222961</v>
      </c>
      <c r="L984" s="10" t="n">
        <v>303409</v>
      </c>
      <c r="M984" s="12" t="s">
        <v>59</v>
      </c>
      <c r="N984" s="12" t="s">
        <v>60</v>
      </c>
      <c r="P984" s="10" t="n">
        <v>103</v>
      </c>
      <c r="Q984" s="12" t="s">
        <v>61</v>
      </c>
      <c r="R984" s="12" t="s">
        <v>62</v>
      </c>
      <c r="S984" s="10" t="n">
        <v>1130101</v>
      </c>
      <c r="T984" s="12" t="s">
        <v>63</v>
      </c>
      <c r="U984" s="13" t="n">
        <v>1037.83</v>
      </c>
      <c r="W984" s="13" t="n">
        <v>0</v>
      </c>
      <c r="X984" s="12" t="s">
        <v>1003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SALSICHA PERDIGÃO KG</v>
      </c>
      <c r="AC984" s="1" t="n">
        <v>303409</v>
      </c>
    </row>
    <row r="985" customFormat="false" ht="45.75" hidden="false" customHeight="true" outlineLevel="0" collapsed="false">
      <c r="A985" s="10" t="n">
        <v>1</v>
      </c>
      <c r="B985" s="11" t="n">
        <v>46182</v>
      </c>
      <c r="C985" s="11" t="n">
        <v>46199</v>
      </c>
      <c r="D985" s="10" t="n">
        <v>1626</v>
      </c>
      <c r="E985" s="12" t="s">
        <v>65</v>
      </c>
      <c r="F985" s="10" t="n">
        <v>24</v>
      </c>
      <c r="G985" s="12" t="s">
        <v>57</v>
      </c>
      <c r="H985" s="10" t="n">
        <v>2110101</v>
      </c>
      <c r="I985" s="12" t="s">
        <v>58</v>
      </c>
      <c r="J985" s="10" t="n">
        <v>1227561</v>
      </c>
      <c r="L985" s="10" t="n">
        <v>308378</v>
      </c>
      <c r="M985" s="12" t="s">
        <v>36</v>
      </c>
      <c r="N985" s="12" t="s">
        <v>60</v>
      </c>
      <c r="P985" s="10" t="n">
        <v>103</v>
      </c>
      <c r="Q985" s="12" t="s">
        <v>61</v>
      </c>
      <c r="R985" s="12" t="s">
        <v>62</v>
      </c>
      <c r="S985" s="10" t="n">
        <v>1130101</v>
      </c>
      <c r="T985" s="12" t="s">
        <v>63</v>
      </c>
      <c r="U985" s="13" t="n">
        <v>2826.62</v>
      </c>
      <c r="W985" s="13" t="n">
        <v>0</v>
      </c>
      <c r="X985" s="12" t="s">
        <v>1004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EMPANADO DE FRANGO S</v>
      </c>
      <c r="AC985" s="1" t="n">
        <v>308378</v>
      </c>
    </row>
    <row r="986" customFormat="false" ht="36.75" hidden="false" customHeight="true" outlineLevel="0" collapsed="false">
      <c r="A986" s="10" t="n">
        <v>1</v>
      </c>
      <c r="B986" s="11" t="n">
        <v>46182</v>
      </c>
      <c r="C986" s="11" t="n">
        <v>46199</v>
      </c>
      <c r="D986" s="10" t="n">
        <v>1815</v>
      </c>
      <c r="E986" s="12" t="s">
        <v>626</v>
      </c>
      <c r="F986" s="10" t="n">
        <v>24</v>
      </c>
      <c r="G986" s="12" t="s">
        <v>57</v>
      </c>
      <c r="H986" s="10" t="n">
        <v>2110101</v>
      </c>
      <c r="I986" s="12" t="s">
        <v>58</v>
      </c>
      <c r="J986" s="10" t="n">
        <v>1228300</v>
      </c>
      <c r="L986" s="10" t="n">
        <v>385264</v>
      </c>
      <c r="M986" s="12" t="s">
        <v>153</v>
      </c>
      <c r="N986" s="12" t="s">
        <v>60</v>
      </c>
      <c r="P986" s="10" t="n">
        <v>103</v>
      </c>
      <c r="Q986" s="12" t="s">
        <v>61</v>
      </c>
      <c r="R986" s="12" t="s">
        <v>62</v>
      </c>
      <c r="S986" s="10" t="n">
        <v>1130101</v>
      </c>
      <c r="T986" s="12" t="s">
        <v>63</v>
      </c>
      <c r="U986" s="13" t="n">
        <v>1777.44</v>
      </c>
      <c r="W986" s="13" t="n">
        <v>0</v>
      </c>
      <c r="X986" s="12" t="s">
        <v>1005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46188</v>
      </c>
      <c r="C987" s="11" t="n">
        <v>46199</v>
      </c>
      <c r="D987" s="10" t="n">
        <v>1114</v>
      </c>
      <c r="E987" s="12" t="s">
        <v>169</v>
      </c>
      <c r="F987" s="10" t="n">
        <v>24</v>
      </c>
      <c r="G987" s="12" t="s">
        <v>57</v>
      </c>
      <c r="H987" s="10" t="n">
        <v>2110101</v>
      </c>
      <c r="I987" s="12" t="s">
        <v>58</v>
      </c>
      <c r="J987" s="10" t="n">
        <v>1255467</v>
      </c>
      <c r="L987" s="10" t="n">
        <v>38246</v>
      </c>
      <c r="M987" s="12" t="s">
        <v>36</v>
      </c>
      <c r="N987" s="12" t="s">
        <v>60</v>
      </c>
      <c r="P987" s="10" t="n">
        <v>103</v>
      </c>
      <c r="Q987" s="12" t="s">
        <v>61</v>
      </c>
      <c r="R987" s="12" t="s">
        <v>62</v>
      </c>
      <c r="S987" s="10" t="n">
        <v>1130101</v>
      </c>
      <c r="T987" s="12" t="s">
        <v>63</v>
      </c>
      <c r="U987" s="13" t="n">
        <v>5589.49</v>
      </c>
      <c r="W987" s="13" t="n">
        <v>0</v>
      </c>
      <c r="X987" s="12" t="s">
        <v>1006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PASTEL FOLHADO QUEIJ</v>
      </c>
      <c r="AC987" s="1" t="n">
        <v>38246</v>
      </c>
    </row>
    <row r="988" customFormat="false" ht="36.75" hidden="false" customHeight="true" outlineLevel="0" collapsed="false">
      <c r="A988" s="10" t="n">
        <v>1</v>
      </c>
      <c r="B988" s="11" t="n">
        <v>46188</v>
      </c>
      <c r="C988" s="11" t="n">
        <v>46199</v>
      </c>
      <c r="D988" s="10" t="n">
        <v>1666</v>
      </c>
      <c r="E988" s="12" t="s">
        <v>56</v>
      </c>
      <c r="F988" s="10" t="n">
        <v>24</v>
      </c>
      <c r="G988" s="12" t="s">
        <v>57</v>
      </c>
      <c r="H988" s="10" t="n">
        <v>2110101</v>
      </c>
      <c r="I988" s="12" t="s">
        <v>58</v>
      </c>
      <c r="J988" s="10" t="n">
        <v>1256489</v>
      </c>
      <c r="L988" s="10" t="n">
        <v>563233</v>
      </c>
      <c r="M988" s="12" t="s">
        <v>36</v>
      </c>
      <c r="N988" s="12" t="s">
        <v>60</v>
      </c>
      <c r="P988" s="10" t="n">
        <v>103</v>
      </c>
      <c r="Q988" s="12" t="s">
        <v>61</v>
      </c>
      <c r="R988" s="12" t="s">
        <v>62</v>
      </c>
      <c r="S988" s="10" t="n">
        <v>1130101</v>
      </c>
      <c r="T988" s="12" t="s">
        <v>63</v>
      </c>
      <c r="U988" s="13" t="n">
        <v>5018.57</v>
      </c>
      <c r="W988" s="13" t="n">
        <v>0</v>
      </c>
      <c r="X988" s="12" t="s">
        <v>1007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DUNHILL CARLTON BLEN</v>
      </c>
      <c r="AC988" s="1" t="n">
        <v>563233</v>
      </c>
    </row>
    <row r="989" customFormat="false" ht="54.75" hidden="false" customHeight="true" outlineLevel="0" collapsed="false">
      <c r="A989" s="10" t="n">
        <v>1</v>
      </c>
      <c r="B989" s="11" t="n">
        <v>46188</v>
      </c>
      <c r="C989" s="11" t="n">
        <v>46199</v>
      </c>
      <c r="D989" s="10" t="n">
        <v>10017</v>
      </c>
      <c r="E989" s="12" t="s">
        <v>871</v>
      </c>
      <c r="F989" s="10" t="n">
        <v>24</v>
      </c>
      <c r="G989" s="12" t="s">
        <v>57</v>
      </c>
      <c r="H989" s="10" t="n">
        <v>2110101</v>
      </c>
      <c r="I989" s="12" t="s">
        <v>58</v>
      </c>
      <c r="J989" s="10" t="n">
        <v>1256691</v>
      </c>
      <c r="L989" s="10" t="n">
        <v>193354</v>
      </c>
      <c r="M989" s="12" t="s">
        <v>36</v>
      </c>
      <c r="N989" s="12" t="s">
        <v>60</v>
      </c>
      <c r="P989" s="10" t="n">
        <v>103</v>
      </c>
      <c r="Q989" s="12" t="s">
        <v>61</v>
      </c>
      <c r="R989" s="12" t="s">
        <v>62</v>
      </c>
      <c r="S989" s="10" t="n">
        <v>1130101</v>
      </c>
      <c r="T989" s="12" t="s">
        <v>63</v>
      </c>
      <c r="U989" s="13" t="n">
        <v>372.1</v>
      </c>
      <c r="W989" s="13" t="n">
        <v>0</v>
      </c>
      <c r="X989" s="12" t="s">
        <v>1008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46189</v>
      </c>
      <c r="C990" s="11" t="n">
        <v>46199</v>
      </c>
      <c r="D990" s="10" t="n">
        <v>1723</v>
      </c>
      <c r="E990" s="12" t="s">
        <v>302</v>
      </c>
      <c r="F990" s="10" t="n">
        <v>24</v>
      </c>
      <c r="G990" s="12" t="s">
        <v>57</v>
      </c>
      <c r="H990" s="10" t="n">
        <v>2110101</v>
      </c>
      <c r="I990" s="12" t="s">
        <v>58</v>
      </c>
      <c r="J990" s="10" t="n">
        <v>1261946</v>
      </c>
      <c r="L990" s="10" t="n">
        <v>171594</v>
      </c>
      <c r="M990" s="12" t="s">
        <v>36</v>
      </c>
      <c r="N990" s="12" t="s">
        <v>60</v>
      </c>
      <c r="P990" s="10" t="n">
        <v>103</v>
      </c>
      <c r="Q990" s="12" t="s">
        <v>61</v>
      </c>
      <c r="R990" s="12" t="s">
        <v>62</v>
      </c>
      <c r="S990" s="10" t="n">
        <v>1130101</v>
      </c>
      <c r="T990" s="12" t="s">
        <v>63</v>
      </c>
      <c r="U990" s="13" t="n">
        <v>5975.8</v>
      </c>
      <c r="W990" s="13" t="n">
        <v>0</v>
      </c>
      <c r="X990" s="12" t="s">
        <v>1009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36.75" hidden="false" customHeight="true" outlineLevel="0" collapsed="false">
      <c r="A991" s="10" t="n">
        <v>1</v>
      </c>
      <c r="B991" s="11" t="n">
        <v>46192</v>
      </c>
      <c r="C991" s="11" t="n">
        <v>46199</v>
      </c>
      <c r="D991" s="10" t="n">
        <v>1614</v>
      </c>
      <c r="E991" s="12" t="s">
        <v>89</v>
      </c>
      <c r="F991" s="10" t="n">
        <v>24</v>
      </c>
      <c r="G991" s="12" t="s">
        <v>57</v>
      </c>
      <c r="H991" s="10" t="n">
        <v>2110101</v>
      </c>
      <c r="I991" s="12" t="s">
        <v>58</v>
      </c>
      <c r="J991" s="10" t="n">
        <v>1274116</v>
      </c>
      <c r="L991" s="10" t="n">
        <v>11292</v>
      </c>
      <c r="M991" s="12" t="s">
        <v>59</v>
      </c>
      <c r="N991" s="12" t="s">
        <v>60</v>
      </c>
      <c r="P991" s="10" t="n">
        <v>103</v>
      </c>
      <c r="Q991" s="12" t="s">
        <v>61</v>
      </c>
      <c r="R991" s="12" t="s">
        <v>62</v>
      </c>
      <c r="S991" s="10" t="n">
        <v>1130101</v>
      </c>
      <c r="T991" s="12" t="s">
        <v>63</v>
      </c>
      <c r="U991" s="13" t="n">
        <v>516.96</v>
      </c>
      <c r="W991" s="13" t="n">
        <v>0</v>
      </c>
      <c r="X991" s="12" t="s">
        <v>1010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SORV. KARU SUPREME1L</v>
      </c>
      <c r="AC991" s="1" t="n">
        <v>11292</v>
      </c>
    </row>
    <row r="992" customFormat="false" ht="45.75" hidden="false" customHeight="true" outlineLevel="0" collapsed="false">
      <c r="A992" s="10" t="n">
        <v>1</v>
      </c>
      <c r="B992" s="11" t="n">
        <v>46192</v>
      </c>
      <c r="C992" s="11" t="n">
        <v>46199</v>
      </c>
      <c r="D992" s="10" t="n">
        <v>1625</v>
      </c>
      <c r="E992" s="12" t="s">
        <v>243</v>
      </c>
      <c r="F992" s="10" t="n">
        <v>24</v>
      </c>
      <c r="G992" s="12" t="s">
        <v>57</v>
      </c>
      <c r="H992" s="10" t="n">
        <v>2110101</v>
      </c>
      <c r="I992" s="12" t="s">
        <v>58</v>
      </c>
      <c r="J992" s="10" t="n">
        <v>1274505</v>
      </c>
      <c r="L992" s="10" t="n">
        <v>14516</v>
      </c>
      <c r="M992" s="12" t="s">
        <v>36</v>
      </c>
      <c r="N992" s="12" t="s">
        <v>60</v>
      </c>
      <c r="P992" s="10" t="n">
        <v>103</v>
      </c>
      <c r="Q992" s="12" t="s">
        <v>61</v>
      </c>
      <c r="R992" s="12" t="s">
        <v>62</v>
      </c>
      <c r="S992" s="10" t="n">
        <v>1130101</v>
      </c>
      <c r="T992" s="12" t="s">
        <v>63</v>
      </c>
      <c r="U992" s="13" t="n">
        <v>9768.9</v>
      </c>
      <c r="W992" s="13" t="n">
        <v>0</v>
      </c>
      <c r="X992" s="12" t="s">
        <v>1011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36.75" hidden="false" customHeight="true" outlineLevel="0" collapsed="false">
      <c r="A993" s="10" t="n">
        <v>1</v>
      </c>
      <c r="B993" s="11" t="n">
        <v>46193</v>
      </c>
      <c r="C993" s="11" t="n">
        <v>46199</v>
      </c>
      <c r="D993" s="10" t="n">
        <v>1363</v>
      </c>
      <c r="E993" s="12" t="s">
        <v>180</v>
      </c>
      <c r="F993" s="10" t="n">
        <v>24</v>
      </c>
      <c r="G993" s="12" t="s">
        <v>57</v>
      </c>
      <c r="H993" s="10" t="n">
        <v>2110101</v>
      </c>
      <c r="I993" s="12" t="s">
        <v>58</v>
      </c>
      <c r="J993" s="10" t="n">
        <v>1279751</v>
      </c>
      <c r="L993" s="10" t="n">
        <v>3405</v>
      </c>
      <c r="M993" s="12" t="s">
        <v>36</v>
      </c>
      <c r="N993" s="12" t="s">
        <v>60</v>
      </c>
      <c r="P993" s="10" t="n">
        <v>103</v>
      </c>
      <c r="Q993" s="12" t="s">
        <v>61</v>
      </c>
      <c r="R993" s="12" t="s">
        <v>62</v>
      </c>
      <c r="S993" s="10" t="n">
        <v>1130101</v>
      </c>
      <c r="T993" s="12" t="s">
        <v>63</v>
      </c>
      <c r="U993" s="13" t="n">
        <v>320</v>
      </c>
      <c r="W993" s="13" t="n">
        <v>0</v>
      </c>
      <c r="X993" s="12" t="s">
        <v>1012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HAMBURGUER SANTO PAO</v>
      </c>
      <c r="AC993" s="1" t="n">
        <v>3405</v>
      </c>
    </row>
    <row r="994" customFormat="false" ht="45.75" hidden="false" customHeight="true" outlineLevel="0" collapsed="false">
      <c r="A994" s="10" t="n">
        <v>1</v>
      </c>
      <c r="B994" s="11" t="n">
        <v>46195</v>
      </c>
      <c r="C994" s="11" t="n">
        <v>46199</v>
      </c>
      <c r="D994" s="10" t="n">
        <v>1286</v>
      </c>
      <c r="E994" s="12" t="s">
        <v>359</v>
      </c>
      <c r="F994" s="10" t="n">
        <v>24</v>
      </c>
      <c r="G994" s="12" t="s">
        <v>57</v>
      </c>
      <c r="H994" s="10" t="n">
        <v>2110101</v>
      </c>
      <c r="I994" s="12" t="s">
        <v>58</v>
      </c>
      <c r="J994" s="10" t="n">
        <v>1289273</v>
      </c>
      <c r="L994" s="10" t="n">
        <v>10134</v>
      </c>
      <c r="M994" s="12" t="s">
        <v>36</v>
      </c>
      <c r="N994" s="12" t="s">
        <v>60</v>
      </c>
      <c r="P994" s="10" t="n">
        <v>103</v>
      </c>
      <c r="Q994" s="12" t="s">
        <v>61</v>
      </c>
      <c r="R994" s="12" t="s">
        <v>62</v>
      </c>
      <c r="S994" s="10" t="n">
        <v>1130101</v>
      </c>
      <c r="T994" s="12" t="s">
        <v>63</v>
      </c>
      <c r="U994" s="13" t="n">
        <v>1134</v>
      </c>
      <c r="W994" s="13" t="n">
        <v>0</v>
      </c>
      <c r="X994" s="12" t="s">
        <v>1013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PAO FRANCES CONG 80G</v>
      </c>
      <c r="AC994" s="1" t="n">
        <v>10134</v>
      </c>
    </row>
    <row r="995" customFormat="false" ht="45.75" hidden="false" customHeight="true" outlineLevel="0" collapsed="false">
      <c r="A995" s="10" t="n">
        <v>1</v>
      </c>
      <c r="B995" s="11" t="n">
        <v>46195</v>
      </c>
      <c r="C995" s="11" t="n">
        <v>46199</v>
      </c>
      <c r="D995" s="10" t="n">
        <v>1292</v>
      </c>
      <c r="E995" s="12" t="s">
        <v>361</v>
      </c>
      <c r="F995" s="10" t="n">
        <v>24</v>
      </c>
      <c r="G995" s="12" t="s">
        <v>57</v>
      </c>
      <c r="H995" s="10" t="n">
        <v>2110101</v>
      </c>
      <c r="I995" s="12" t="s">
        <v>58</v>
      </c>
      <c r="J995" s="10" t="n">
        <v>1289612</v>
      </c>
      <c r="L995" s="10" t="n">
        <v>3442</v>
      </c>
      <c r="M995" s="12" t="s">
        <v>36</v>
      </c>
      <c r="N995" s="12" t="s">
        <v>60</v>
      </c>
      <c r="P995" s="10" t="n">
        <v>103</v>
      </c>
      <c r="Q995" s="12" t="s">
        <v>61</v>
      </c>
      <c r="R995" s="12" t="s">
        <v>62</v>
      </c>
      <c r="S995" s="10" t="n">
        <v>1130101</v>
      </c>
      <c r="T995" s="12" t="s">
        <v>63</v>
      </c>
      <c r="U995" s="13" t="n">
        <v>854.5</v>
      </c>
      <c r="W995" s="13" t="n">
        <v>0</v>
      </c>
      <c r="X995" s="12" t="s">
        <v>1014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45.75" hidden="false" customHeight="true" outlineLevel="0" collapsed="false">
      <c r="A996" s="10" t="n">
        <v>1</v>
      </c>
      <c r="B996" s="11" t="n">
        <v>46195</v>
      </c>
      <c r="C996" s="11" t="n">
        <v>46199</v>
      </c>
      <c r="D996" s="10" t="n">
        <v>1695</v>
      </c>
      <c r="E996" s="12" t="s">
        <v>646</v>
      </c>
      <c r="F996" s="10" t="n">
        <v>24</v>
      </c>
      <c r="G996" s="12" t="s">
        <v>57</v>
      </c>
      <c r="H996" s="10" t="n">
        <v>2110101</v>
      </c>
      <c r="I996" s="12" t="s">
        <v>58</v>
      </c>
      <c r="J996" s="10" t="n">
        <v>1289622</v>
      </c>
      <c r="L996" s="10" t="n">
        <v>18761</v>
      </c>
      <c r="M996" s="12" t="s">
        <v>36</v>
      </c>
      <c r="N996" s="12" t="s">
        <v>60</v>
      </c>
      <c r="P996" s="10" t="n">
        <v>103</v>
      </c>
      <c r="Q996" s="12" t="s">
        <v>61</v>
      </c>
      <c r="R996" s="12" t="s">
        <v>62</v>
      </c>
      <c r="S996" s="10" t="n">
        <v>1130101</v>
      </c>
      <c r="T996" s="12" t="s">
        <v>63</v>
      </c>
      <c r="U996" s="13" t="n">
        <v>467.2</v>
      </c>
      <c r="W996" s="13" t="n">
        <v>0</v>
      </c>
      <c r="X996" s="12" t="s">
        <v>1015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CERV HEINEKEN L/N 330ML</v>
      </c>
      <c r="AC996" s="1" t="n">
        <v>18761</v>
      </c>
    </row>
    <row r="997" customFormat="false" ht="63.75" hidden="false" customHeight="true" outlineLevel="0" collapsed="false">
      <c r="A997" s="10" t="n">
        <v>1</v>
      </c>
      <c r="B997" s="11" t="n">
        <v>46195</v>
      </c>
      <c r="C997" s="11" t="n">
        <v>46199</v>
      </c>
      <c r="D997" s="10" t="n">
        <v>1658</v>
      </c>
      <c r="E997" s="12" t="s">
        <v>438</v>
      </c>
      <c r="F997" s="10" t="n">
        <v>24</v>
      </c>
      <c r="G997" s="12" t="s">
        <v>57</v>
      </c>
      <c r="H997" s="10" t="n">
        <v>2110101</v>
      </c>
      <c r="I997" s="12" t="s">
        <v>58</v>
      </c>
      <c r="J997" s="10" t="n">
        <v>1289665</v>
      </c>
      <c r="L997" s="10" t="n">
        <v>141086</v>
      </c>
      <c r="M997" s="12" t="s">
        <v>36</v>
      </c>
      <c r="N997" s="12" t="s">
        <v>60</v>
      </c>
      <c r="P997" s="10" t="n">
        <v>103</v>
      </c>
      <c r="Q997" s="12" t="s">
        <v>61</v>
      </c>
      <c r="R997" s="12" t="s">
        <v>62</v>
      </c>
      <c r="S997" s="10" t="n">
        <v>1130101</v>
      </c>
      <c r="T997" s="12" t="s">
        <v>63</v>
      </c>
      <c r="U997" s="13" t="n">
        <v>953.9</v>
      </c>
      <c r="W997" s="13" t="n">
        <v>0</v>
      </c>
      <c r="X997" s="12" t="s">
        <v>1016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AGUA MINERAL TOYA 2L</v>
      </c>
      <c r="AC997" s="1" t="n">
        <v>141086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46199</v>
      </c>
      <c r="D998" s="10" t="n">
        <v>1328</v>
      </c>
      <c r="E998" s="12" t="s">
        <v>363</v>
      </c>
      <c r="F998" s="10" t="n">
        <v>24</v>
      </c>
      <c r="G998" s="12" t="s">
        <v>57</v>
      </c>
      <c r="H998" s="10" t="n">
        <v>2110101</v>
      </c>
      <c r="I998" s="12" t="s">
        <v>58</v>
      </c>
      <c r="J998" s="10" t="n">
        <v>1289688</v>
      </c>
      <c r="L998" s="10" t="n">
        <v>3830</v>
      </c>
      <c r="M998" s="12" t="s">
        <v>36</v>
      </c>
      <c r="N998" s="12" t="s">
        <v>60</v>
      </c>
      <c r="P998" s="10" t="n">
        <v>103</v>
      </c>
      <c r="Q998" s="12" t="s">
        <v>61</v>
      </c>
      <c r="R998" s="12" t="s">
        <v>62</v>
      </c>
      <c r="S998" s="10" t="n">
        <v>1130101</v>
      </c>
      <c r="T998" s="12" t="s">
        <v>63</v>
      </c>
      <c r="U998" s="13" t="n">
        <v>226.4</v>
      </c>
      <c r="W998" s="13" t="n">
        <v>0</v>
      </c>
      <c r="X998" s="12" t="s">
        <v>1017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FORMABODEGA</v>
      </c>
      <c r="AC998" s="1" t="n">
        <v>3830</v>
      </c>
    </row>
    <row r="999" customFormat="false" ht="54.75" hidden="false" customHeight="true" outlineLevel="0" collapsed="false">
      <c r="A999" s="10" t="n">
        <v>1</v>
      </c>
      <c r="B999" s="11" t="n">
        <v>46197</v>
      </c>
      <c r="C999" s="11" t="n">
        <v>46199</v>
      </c>
      <c r="D999" s="10" t="n">
        <v>928</v>
      </c>
      <c r="E999" s="12" t="s">
        <v>1018</v>
      </c>
      <c r="F999" s="10" t="n">
        <v>24</v>
      </c>
      <c r="G999" s="12" t="s">
        <v>57</v>
      </c>
      <c r="H999" s="10" t="n">
        <v>2110405</v>
      </c>
      <c r="I999" s="12" t="s">
        <v>106</v>
      </c>
      <c r="J999" s="10" t="n">
        <v>1299925</v>
      </c>
      <c r="L999" s="10" t="n">
        <v>538239</v>
      </c>
      <c r="M999" s="12" t="s">
        <v>36</v>
      </c>
      <c r="N999" s="12" t="s">
        <v>66</v>
      </c>
      <c r="P999" s="10" t="n">
        <v>101</v>
      </c>
      <c r="Q999" s="12" t="s">
        <v>107</v>
      </c>
      <c r="R999" s="12" t="s">
        <v>43</v>
      </c>
      <c r="S999" s="10" t="n">
        <v>421033</v>
      </c>
      <c r="T999" s="12" t="s">
        <v>1019</v>
      </c>
      <c r="U999" s="13" t="n">
        <v>299.9</v>
      </c>
      <c r="W999" s="13" t="n">
        <v>0</v>
      </c>
      <c r="X999" s="12" t="s">
        <v>1020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36.75" hidden="false" customHeight="true" outlineLevel="0" collapsed="false">
      <c r="A1000" s="10" t="n">
        <v>1</v>
      </c>
      <c r="B1000" s="11" t="n">
        <v>46197</v>
      </c>
      <c r="C1000" s="11" t="n">
        <v>46199</v>
      </c>
      <c r="D1000" s="10" t="n">
        <v>10018</v>
      </c>
      <c r="E1000" s="12" t="s">
        <v>368</v>
      </c>
      <c r="F1000" s="10" t="n">
        <v>34</v>
      </c>
      <c r="G1000" s="12" t="s">
        <v>94</v>
      </c>
      <c r="H1000" s="10" t="n">
        <v>2110101</v>
      </c>
      <c r="I1000" s="12" t="s">
        <v>58</v>
      </c>
      <c r="J1000" s="10" t="n">
        <v>1300675</v>
      </c>
      <c r="L1000" s="10" t="n">
        <v>312</v>
      </c>
      <c r="M1000" s="12" t="s">
        <v>36</v>
      </c>
      <c r="N1000" s="12" t="s">
        <v>60</v>
      </c>
      <c r="P1000" s="10" t="n">
        <v>103</v>
      </c>
      <c r="Q1000" s="12" t="s">
        <v>61</v>
      </c>
      <c r="R1000" s="12" t="s">
        <v>62</v>
      </c>
      <c r="S1000" s="10" t="n">
        <v>1130101</v>
      </c>
      <c r="T1000" s="12" t="s">
        <v>63</v>
      </c>
      <c r="U1000" s="13" t="n">
        <v>2945</v>
      </c>
      <c r="W1000" s="13" t="n">
        <v>0</v>
      </c>
      <c r="X1000" s="12" t="s">
        <v>1021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OVOS BRANCO UNID</v>
      </c>
      <c r="AC1000" s="1" t="n">
        <v>312</v>
      </c>
    </row>
    <row r="1001" customFormat="false" ht="36.75" hidden="false" customHeight="true" outlineLevel="0" collapsed="false">
      <c r="A1001" s="10" t="n">
        <v>1</v>
      </c>
      <c r="B1001" s="11" t="n">
        <v>46198</v>
      </c>
      <c r="C1001" s="11" t="n">
        <v>46199</v>
      </c>
      <c r="D1001" s="10" t="n">
        <v>1947</v>
      </c>
      <c r="E1001" s="12" t="s">
        <v>813</v>
      </c>
      <c r="F1001" s="10" t="n">
        <v>24</v>
      </c>
      <c r="G1001" s="12" t="s">
        <v>57</v>
      </c>
      <c r="H1001" s="10" t="n">
        <v>2110405</v>
      </c>
      <c r="I1001" s="12" t="s">
        <v>106</v>
      </c>
      <c r="J1001" s="10" t="n">
        <v>1306077</v>
      </c>
      <c r="L1001" s="10" t="n">
        <v>540417</v>
      </c>
      <c r="M1001" s="12" t="s">
        <v>36</v>
      </c>
      <c r="N1001" s="12" t="s">
        <v>66</v>
      </c>
      <c r="P1001" s="10" t="n">
        <v>101</v>
      </c>
      <c r="Q1001" s="12" t="s">
        <v>107</v>
      </c>
      <c r="R1001" s="12" t="s">
        <v>39</v>
      </c>
      <c r="S1001" s="10" t="n">
        <v>4210234</v>
      </c>
      <c r="T1001" s="12" t="s">
        <v>1022</v>
      </c>
      <c r="U1001" s="13" t="n">
        <v>105.16</v>
      </c>
      <c r="W1001" s="13" t="n">
        <v>0</v>
      </c>
      <c r="X1001" s="12" t="s">
        <v>1023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46199</v>
      </c>
      <c r="D1002" s="10" t="n">
        <v>33</v>
      </c>
      <c r="E1002" s="12" t="s">
        <v>93</v>
      </c>
      <c r="F1002" s="10" t="n">
        <v>34</v>
      </c>
      <c r="G1002" s="12" t="s">
        <v>94</v>
      </c>
      <c r="H1002" s="10" t="n">
        <v>2110101</v>
      </c>
      <c r="I1002" s="12" t="s">
        <v>58</v>
      </c>
      <c r="J1002" s="10" t="n">
        <v>1310034</v>
      </c>
      <c r="L1002" s="10" t="n">
        <v>5191</v>
      </c>
      <c r="M1002" s="12" t="s">
        <v>36</v>
      </c>
      <c r="N1002" s="12" t="s">
        <v>60</v>
      </c>
      <c r="P1002" s="10" t="n">
        <v>104</v>
      </c>
      <c r="Q1002" s="12" t="s">
        <v>38</v>
      </c>
      <c r="R1002" s="12" t="s">
        <v>62</v>
      </c>
      <c r="S1002" s="10" t="n">
        <v>1130101</v>
      </c>
      <c r="T1002" s="12" t="s">
        <v>63</v>
      </c>
      <c r="U1002" s="13" t="n">
        <v>4132.55</v>
      </c>
      <c r="W1002" s="13" t="n">
        <v>0</v>
      </c>
      <c r="X1002" s="12" t="s">
        <v>197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46199</v>
      </c>
      <c r="D1003" s="10" t="n">
        <v>1783</v>
      </c>
      <c r="E1003" s="12" t="s">
        <v>1024</v>
      </c>
      <c r="F1003" s="10" t="n">
        <v>13</v>
      </c>
      <c r="G1003" s="12" t="s">
        <v>119</v>
      </c>
      <c r="H1003" s="10" t="n">
        <v>2110101</v>
      </c>
      <c r="I1003" s="12" t="s">
        <v>58</v>
      </c>
      <c r="J1003" s="10" t="n">
        <v>1312820</v>
      </c>
      <c r="L1003" s="10" t="n">
        <v>508</v>
      </c>
      <c r="M1003" s="12" t="s">
        <v>36</v>
      </c>
      <c r="N1003" s="12" t="s">
        <v>60</v>
      </c>
      <c r="P1003" s="10" t="n">
        <v>104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160.32</v>
      </c>
      <c r="W1003" s="13" t="n">
        <v>0</v>
      </c>
      <c r="X1003" s="12" t="s">
        <v>1025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BOLO BLOOM 600G</v>
      </c>
      <c r="AC1003" s="1" t="n">
        <v>508</v>
      </c>
    </row>
    <row r="1004" customFormat="false" ht="36.75" hidden="false" customHeight="true" outlineLevel="0" collapsed="false">
      <c r="A1004" s="10" t="n">
        <v>1</v>
      </c>
      <c r="B1004" s="11" t="n">
        <v>46199</v>
      </c>
      <c r="C1004" s="11" t="n">
        <v>46199</v>
      </c>
      <c r="D1004" s="10" t="n">
        <v>515</v>
      </c>
      <c r="E1004" s="12" t="s">
        <v>124</v>
      </c>
      <c r="F1004" s="10" t="n">
        <v>34</v>
      </c>
      <c r="G1004" s="12" t="s">
        <v>94</v>
      </c>
      <c r="H1004" s="10" t="n">
        <v>2110405</v>
      </c>
      <c r="I1004" s="12" t="s">
        <v>106</v>
      </c>
      <c r="J1004" s="10" t="n">
        <v>1449649</v>
      </c>
      <c r="L1004" s="10" t="n">
        <v>596294</v>
      </c>
      <c r="M1004" s="12" t="s">
        <v>36</v>
      </c>
      <c r="N1004" s="12" t="s">
        <v>66</v>
      </c>
      <c r="P1004" s="10" t="n">
        <v>102</v>
      </c>
      <c r="Q1004" s="12" t="s">
        <v>125</v>
      </c>
      <c r="R1004" s="12" t="s">
        <v>126</v>
      </c>
      <c r="S1004" s="10" t="n">
        <v>4210502</v>
      </c>
      <c r="T1004" s="12" t="s">
        <v>1026</v>
      </c>
      <c r="U1004" s="13" t="n">
        <v>8876.12</v>
      </c>
      <c r="W1004" s="13" t="n">
        <v>0</v>
      </c>
      <c r="X1004" s="12" t="s">
        <v>1027</v>
      </c>
      <c r="Z1004" s="1" t="str">
        <f aca="false">IF($T1004="","",IFERROR(INDEX('Resumo Grupos'!$AC$3:$AC$200,MATCH($T1004,'Resumo Grupos'!$AB$3:$AB$200,0)),"n/d"))</f>
        <v>Empréstimo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36.75" hidden="false" customHeight="true" outlineLevel="0" collapsed="false">
      <c r="A1005" s="10" t="n">
        <v>1</v>
      </c>
      <c r="B1005" s="11" t="n">
        <v>46199</v>
      </c>
      <c r="C1005" s="11" t="n">
        <v>46199</v>
      </c>
      <c r="D1005" s="10" t="n">
        <v>1000001</v>
      </c>
      <c r="E1005" s="12" t="s">
        <v>900</v>
      </c>
      <c r="F1005" s="10" t="n">
        <v>24</v>
      </c>
      <c r="G1005" s="12" t="s">
        <v>57</v>
      </c>
      <c r="H1005" s="10" t="n">
        <v>2110405</v>
      </c>
      <c r="I1005" s="12" t="s">
        <v>106</v>
      </c>
      <c r="J1005" s="10" t="n">
        <v>1449665</v>
      </c>
      <c r="L1005" s="10" t="n">
        <v>596299</v>
      </c>
      <c r="M1005" s="12" t="s">
        <v>36</v>
      </c>
      <c r="N1005" s="12" t="s">
        <v>66</v>
      </c>
      <c r="P1005" s="10" t="n">
        <v>102</v>
      </c>
      <c r="Q1005" s="12" t="s">
        <v>125</v>
      </c>
      <c r="R1005" s="12" t="s">
        <v>112</v>
      </c>
      <c r="S1005" s="10" t="n">
        <v>4220199</v>
      </c>
      <c r="T1005" s="12" t="s">
        <v>113</v>
      </c>
      <c r="U1005" s="13" t="n">
        <v>342.86</v>
      </c>
      <c r="W1005" s="13" t="n">
        <v>0</v>
      </c>
      <c r="X1005" s="12" t="s">
        <v>1028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36.75" hidden="false" customHeight="true" outlineLevel="0" collapsed="false">
      <c r="A1006" s="10" t="n">
        <v>1</v>
      </c>
      <c r="B1006" s="11" t="n">
        <v>46199</v>
      </c>
      <c r="C1006" s="11" t="n">
        <v>46199</v>
      </c>
      <c r="D1006" s="10" t="n">
        <v>1947</v>
      </c>
      <c r="E1006" s="12" t="s">
        <v>813</v>
      </c>
      <c r="F1006" s="10" t="n">
        <v>24</v>
      </c>
      <c r="G1006" s="12" t="s">
        <v>57</v>
      </c>
      <c r="H1006" s="10" t="n">
        <v>2110405</v>
      </c>
      <c r="I1006" s="12" t="s">
        <v>106</v>
      </c>
      <c r="J1006" s="10" t="n">
        <v>1450064</v>
      </c>
      <c r="L1006" s="10" t="n">
        <v>596438</v>
      </c>
      <c r="M1006" s="12" t="s">
        <v>36</v>
      </c>
      <c r="N1006" s="12" t="s">
        <v>66</v>
      </c>
      <c r="P1006" s="10" t="n">
        <v>101</v>
      </c>
      <c r="Q1006" s="12" t="s">
        <v>107</v>
      </c>
      <c r="R1006" s="12" t="s">
        <v>112</v>
      </c>
      <c r="S1006" s="10" t="n">
        <v>4220199</v>
      </c>
      <c r="T1006" s="12" t="s">
        <v>113</v>
      </c>
      <c r="U1006" s="13" t="n">
        <v>210</v>
      </c>
      <c r="W1006" s="13" t="n">
        <v>0</v>
      </c>
      <c r="X1006" s="12" t="s">
        <v>1029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54.75" hidden="false" customHeight="true" outlineLevel="0" collapsed="false">
      <c r="A1007" s="10" t="n">
        <v>1</v>
      </c>
      <c r="B1007" s="11" t="n">
        <v>46200</v>
      </c>
      <c r="C1007" s="11" t="n">
        <v>46200</v>
      </c>
      <c r="D1007" s="10" t="n">
        <v>0</v>
      </c>
      <c r="E1007" s="12" t="s">
        <v>33</v>
      </c>
      <c r="F1007" s="10" t="n">
        <v>17</v>
      </c>
      <c r="G1007" s="12" t="s">
        <v>34</v>
      </c>
      <c r="H1007" s="10" t="n">
        <v>1110101</v>
      </c>
      <c r="I1007" s="12" t="s">
        <v>35</v>
      </c>
      <c r="J1007" s="10" t="n">
        <v>1359643</v>
      </c>
      <c r="L1007" s="10" t="n">
        <v>1359643</v>
      </c>
      <c r="M1007" s="12" t="s">
        <v>36</v>
      </c>
      <c r="N1007" s="12" t="s">
        <v>37</v>
      </c>
      <c r="P1007" s="10" t="n">
        <v>104</v>
      </c>
      <c r="Q1007" s="12" t="s">
        <v>38</v>
      </c>
      <c r="R1007" s="12" t="s">
        <v>43</v>
      </c>
      <c r="S1007" s="10" t="n">
        <v>4210316</v>
      </c>
      <c r="T1007" s="12" t="s">
        <v>47</v>
      </c>
      <c r="U1007" s="13" t="n">
        <v>100</v>
      </c>
      <c r="W1007" s="13" t="n">
        <v>100</v>
      </c>
      <c r="X1007" s="12" t="s">
        <v>51</v>
      </c>
      <c r="Z1007" s="1" t="str">
        <f aca="false">IF($T1007="","",IFERROR(INDEX('Resumo Grupos'!$AC$3:$AC$200,MATCH($T1007,'Resumo Grupos'!$AB$3:$AB$200,0)),"n/d"))</f>
        <v>Salários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45.75" hidden="false" customHeight="true" outlineLevel="0" collapsed="false">
      <c r="A1008" s="10" t="n">
        <v>1</v>
      </c>
      <c r="B1008" s="11" t="n">
        <v>46200</v>
      </c>
      <c r="C1008" s="11" t="n">
        <v>46200</v>
      </c>
      <c r="D1008" s="10" t="n">
        <v>0</v>
      </c>
      <c r="E1008" s="12" t="s">
        <v>33</v>
      </c>
      <c r="F1008" s="10" t="n">
        <v>17</v>
      </c>
      <c r="G1008" s="12" t="s">
        <v>34</v>
      </c>
      <c r="H1008" s="10" t="n">
        <v>1110101</v>
      </c>
      <c r="I1008" s="12" t="s">
        <v>35</v>
      </c>
      <c r="J1008" s="10" t="n">
        <v>1359646</v>
      </c>
      <c r="L1008" s="10" t="n">
        <v>1359646</v>
      </c>
      <c r="M1008" s="12" t="s">
        <v>36</v>
      </c>
      <c r="N1008" s="12" t="s">
        <v>37</v>
      </c>
      <c r="P1008" s="10" t="n">
        <v>104</v>
      </c>
      <c r="Q1008" s="12" t="s">
        <v>38</v>
      </c>
      <c r="R1008" s="12" t="s">
        <v>43</v>
      </c>
      <c r="S1008" s="10" t="n">
        <v>4210309</v>
      </c>
      <c r="T1008" s="12" t="s">
        <v>49</v>
      </c>
      <c r="U1008" s="13" t="n">
        <v>10</v>
      </c>
      <c r="W1008" s="13" t="n">
        <v>10</v>
      </c>
      <c r="X1008" s="12" t="s">
        <v>51</v>
      </c>
      <c r="Z1008" s="1" t="str">
        <f aca="false">IF($T1008="","",IFERROR(INDEX('Resumo Grupos'!$AC$3:$AC$200,MATCH($T1008,'Resumo Grupos'!$AB$3:$AB$200,0)),"n/d"))</f>
        <v>Salários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36.75" hidden="false" customHeight="true" outlineLevel="0" collapsed="false">
      <c r="A1009" s="10" t="n">
        <v>1</v>
      </c>
      <c r="B1009" s="11" t="n">
        <v>46200</v>
      </c>
      <c r="C1009" s="11" t="n">
        <v>46200</v>
      </c>
      <c r="D1009" s="10" t="n">
        <v>0</v>
      </c>
      <c r="E1009" s="12" t="s">
        <v>33</v>
      </c>
      <c r="F1009" s="10" t="n">
        <v>17</v>
      </c>
      <c r="G1009" s="12" t="s">
        <v>34</v>
      </c>
      <c r="H1009" s="10" t="n">
        <v>1110101</v>
      </c>
      <c r="I1009" s="12" t="s">
        <v>35</v>
      </c>
      <c r="J1009" s="10" t="n">
        <v>1359651</v>
      </c>
      <c r="L1009" s="10" t="n">
        <v>1359651</v>
      </c>
      <c r="M1009" s="12" t="s">
        <v>36</v>
      </c>
      <c r="N1009" s="12" t="s">
        <v>37</v>
      </c>
      <c r="P1009" s="10" t="n">
        <v>104</v>
      </c>
      <c r="Q1009" s="12" t="s">
        <v>38</v>
      </c>
      <c r="R1009" s="12" t="s">
        <v>43</v>
      </c>
      <c r="S1009" s="10" t="n">
        <v>4210314</v>
      </c>
      <c r="T1009" s="12" t="s">
        <v>44</v>
      </c>
      <c r="U1009" s="13" t="n">
        <v>70</v>
      </c>
      <c r="W1009" s="13" t="n">
        <v>70</v>
      </c>
      <c r="X1009" s="12" t="s">
        <v>401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36.75" hidden="false" customHeight="true" outlineLevel="0" collapsed="false">
      <c r="A1010" s="10" t="n">
        <v>1</v>
      </c>
      <c r="B1010" s="11" t="n">
        <v>46200</v>
      </c>
      <c r="C1010" s="11" t="n">
        <v>46200</v>
      </c>
      <c r="D1010" s="10" t="n">
        <v>0</v>
      </c>
      <c r="E1010" s="12" t="s">
        <v>33</v>
      </c>
      <c r="F1010" s="10" t="n">
        <v>17</v>
      </c>
      <c r="G1010" s="12" t="s">
        <v>34</v>
      </c>
      <c r="H1010" s="10" t="n">
        <v>1110101</v>
      </c>
      <c r="I1010" s="12" t="s">
        <v>35</v>
      </c>
      <c r="J1010" s="10" t="n">
        <v>1359653</v>
      </c>
      <c r="L1010" s="10" t="n">
        <v>1359653</v>
      </c>
      <c r="M1010" s="12" t="s">
        <v>36</v>
      </c>
      <c r="N1010" s="12" t="s">
        <v>37</v>
      </c>
      <c r="P1010" s="10" t="n">
        <v>104</v>
      </c>
      <c r="Q1010" s="12" t="s">
        <v>38</v>
      </c>
      <c r="R1010" s="12" t="s">
        <v>43</v>
      </c>
      <c r="S1010" s="10" t="n">
        <v>4210314</v>
      </c>
      <c r="T1010" s="12" t="s">
        <v>44</v>
      </c>
      <c r="U1010" s="13" t="n">
        <v>70</v>
      </c>
      <c r="W1010" s="13" t="n">
        <v>70</v>
      </c>
      <c r="X1010" s="12" t="s">
        <v>1030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46200</v>
      </c>
      <c r="C1011" s="11" t="n">
        <v>46200</v>
      </c>
      <c r="D1011" s="10" t="n">
        <v>0</v>
      </c>
      <c r="E1011" s="12" t="s">
        <v>33</v>
      </c>
      <c r="F1011" s="10" t="n">
        <v>17</v>
      </c>
      <c r="G1011" s="12" t="s">
        <v>34</v>
      </c>
      <c r="H1011" s="10" t="n">
        <v>1110101</v>
      </c>
      <c r="I1011" s="12" t="s">
        <v>35</v>
      </c>
      <c r="J1011" s="10" t="n">
        <v>1359657</v>
      </c>
      <c r="L1011" s="10" t="n">
        <v>1359657</v>
      </c>
      <c r="M1011" s="12" t="s">
        <v>36</v>
      </c>
      <c r="N1011" s="12" t="s">
        <v>37</v>
      </c>
      <c r="P1011" s="10" t="n">
        <v>104</v>
      </c>
      <c r="Q1011" s="12" t="s">
        <v>38</v>
      </c>
      <c r="R1011" s="12" t="s">
        <v>43</v>
      </c>
      <c r="S1011" s="10" t="n">
        <v>4210309</v>
      </c>
      <c r="T1011" s="12" t="s">
        <v>49</v>
      </c>
      <c r="U1011" s="13" t="n">
        <v>15</v>
      </c>
      <c r="W1011" s="13" t="n">
        <v>15</v>
      </c>
      <c r="X1011" s="12" t="s">
        <v>1030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46200</v>
      </c>
      <c r="C1012" s="11" t="n">
        <v>46200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1359661</v>
      </c>
      <c r="L1012" s="10" t="n">
        <v>1359661</v>
      </c>
      <c r="M1012" s="12" t="s">
        <v>36</v>
      </c>
      <c r="N1012" s="12" t="s">
        <v>37</v>
      </c>
      <c r="P1012" s="10" t="n">
        <v>104</v>
      </c>
      <c r="Q1012" s="12" t="s">
        <v>38</v>
      </c>
      <c r="R1012" s="12" t="s">
        <v>43</v>
      </c>
      <c r="S1012" s="10" t="n">
        <v>4210314</v>
      </c>
      <c r="T1012" s="12" t="s">
        <v>44</v>
      </c>
      <c r="U1012" s="13" t="n">
        <v>70</v>
      </c>
      <c r="W1012" s="13" t="n">
        <v>70</v>
      </c>
      <c r="X1012" s="12" t="s">
        <v>147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46200</v>
      </c>
      <c r="C1013" s="11" t="n">
        <v>46200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1359665</v>
      </c>
      <c r="L1013" s="10" t="n">
        <v>1359665</v>
      </c>
      <c r="M1013" s="12" t="s">
        <v>36</v>
      </c>
      <c r="N1013" s="12" t="s">
        <v>37</v>
      </c>
      <c r="P1013" s="10" t="n">
        <v>104</v>
      </c>
      <c r="Q1013" s="12" t="s">
        <v>38</v>
      </c>
      <c r="R1013" s="12" t="s">
        <v>43</v>
      </c>
      <c r="S1013" s="10" t="n">
        <v>4210309</v>
      </c>
      <c r="T1013" s="12" t="s">
        <v>49</v>
      </c>
      <c r="U1013" s="13" t="n">
        <v>15</v>
      </c>
      <c r="W1013" s="13" t="n">
        <v>15</v>
      </c>
      <c r="X1013" s="12" t="s">
        <v>147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46200</v>
      </c>
      <c r="C1014" s="11" t="n">
        <v>46200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1359668</v>
      </c>
      <c r="L1014" s="10" t="n">
        <v>1359668</v>
      </c>
      <c r="M1014" s="12" t="s">
        <v>36</v>
      </c>
      <c r="N1014" s="12" t="s">
        <v>37</v>
      </c>
      <c r="P1014" s="10" t="n">
        <v>104</v>
      </c>
      <c r="Q1014" s="12" t="s">
        <v>38</v>
      </c>
      <c r="R1014" s="12" t="s">
        <v>43</v>
      </c>
      <c r="S1014" s="10" t="n">
        <v>4210314</v>
      </c>
      <c r="T1014" s="12" t="s">
        <v>44</v>
      </c>
      <c r="U1014" s="13" t="n">
        <v>70</v>
      </c>
      <c r="W1014" s="13" t="n">
        <v>70</v>
      </c>
      <c r="X1014" s="12" t="s">
        <v>207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46200</v>
      </c>
      <c r="C1015" s="11" t="n">
        <v>46200</v>
      </c>
      <c r="D1015" s="10" t="n">
        <v>0</v>
      </c>
      <c r="E1015" s="12" t="s">
        <v>33</v>
      </c>
      <c r="F1015" s="10" t="n">
        <v>17</v>
      </c>
      <c r="G1015" s="12" t="s">
        <v>34</v>
      </c>
      <c r="H1015" s="10" t="n">
        <v>1110101</v>
      </c>
      <c r="I1015" s="12" t="s">
        <v>35</v>
      </c>
      <c r="J1015" s="10" t="n">
        <v>1359683</v>
      </c>
      <c r="L1015" s="10" t="n">
        <v>1359683</v>
      </c>
      <c r="M1015" s="12" t="s">
        <v>36</v>
      </c>
      <c r="N1015" s="12" t="s">
        <v>37</v>
      </c>
      <c r="P1015" s="10" t="n">
        <v>104</v>
      </c>
      <c r="Q1015" s="12" t="s">
        <v>38</v>
      </c>
      <c r="R1015" s="12" t="s">
        <v>43</v>
      </c>
      <c r="S1015" s="10" t="n">
        <v>4210309</v>
      </c>
      <c r="T1015" s="12" t="s">
        <v>49</v>
      </c>
      <c r="U1015" s="13" t="n">
        <v>10</v>
      </c>
      <c r="W1015" s="13" t="n">
        <v>10</v>
      </c>
      <c r="X1015" s="12" t="s">
        <v>51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46200</v>
      </c>
      <c r="C1016" s="11" t="n">
        <v>46200</v>
      </c>
      <c r="D1016" s="10" t="n">
        <v>0</v>
      </c>
      <c r="E1016" s="12" t="s">
        <v>33</v>
      </c>
      <c r="F1016" s="10" t="n">
        <v>17</v>
      </c>
      <c r="G1016" s="12" t="s">
        <v>34</v>
      </c>
      <c r="H1016" s="10" t="n">
        <v>1110101</v>
      </c>
      <c r="I1016" s="12" t="s">
        <v>35</v>
      </c>
      <c r="J1016" s="10" t="n">
        <v>1359695</v>
      </c>
      <c r="L1016" s="10" t="n">
        <v>1359695</v>
      </c>
      <c r="M1016" s="12" t="s">
        <v>36</v>
      </c>
      <c r="N1016" s="12" t="s">
        <v>37</v>
      </c>
      <c r="P1016" s="10" t="n">
        <v>104</v>
      </c>
      <c r="Q1016" s="12" t="s">
        <v>38</v>
      </c>
      <c r="R1016" s="12" t="s">
        <v>43</v>
      </c>
      <c r="S1016" s="10" t="n">
        <v>4210314</v>
      </c>
      <c r="T1016" s="12" t="s">
        <v>44</v>
      </c>
      <c r="U1016" s="13" t="n">
        <v>70</v>
      </c>
      <c r="W1016" s="13" t="n">
        <v>70</v>
      </c>
      <c r="X1016" s="12" t="s">
        <v>45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46200</v>
      </c>
      <c r="C1017" s="11" t="n">
        <v>46200</v>
      </c>
      <c r="D1017" s="10" t="n">
        <v>0</v>
      </c>
      <c r="E1017" s="12" t="s">
        <v>33</v>
      </c>
      <c r="F1017" s="10" t="n">
        <v>17</v>
      </c>
      <c r="G1017" s="12" t="s">
        <v>34</v>
      </c>
      <c r="H1017" s="10" t="n">
        <v>1110101</v>
      </c>
      <c r="I1017" s="12" t="s">
        <v>35</v>
      </c>
      <c r="J1017" s="10" t="n">
        <v>1359699</v>
      </c>
      <c r="L1017" s="10" t="n">
        <v>1359699</v>
      </c>
      <c r="M1017" s="12" t="s">
        <v>36</v>
      </c>
      <c r="N1017" s="12" t="s">
        <v>37</v>
      </c>
      <c r="P1017" s="10" t="n">
        <v>104</v>
      </c>
      <c r="Q1017" s="12" t="s">
        <v>38</v>
      </c>
      <c r="R1017" s="12" t="s">
        <v>43</v>
      </c>
      <c r="S1017" s="10" t="n">
        <v>4210314</v>
      </c>
      <c r="T1017" s="12" t="s">
        <v>44</v>
      </c>
      <c r="U1017" s="13" t="n">
        <v>80</v>
      </c>
      <c r="W1017" s="13" t="n">
        <v>80</v>
      </c>
      <c r="X1017" s="12" t="s">
        <v>402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45.75" hidden="false" customHeight="true" outlineLevel="0" collapsed="false">
      <c r="A1018" s="10" t="n">
        <v>1</v>
      </c>
      <c r="B1018" s="11" t="n">
        <v>46200</v>
      </c>
      <c r="C1018" s="11" t="n">
        <v>46200</v>
      </c>
      <c r="D1018" s="10" t="n">
        <v>0</v>
      </c>
      <c r="E1018" s="12" t="s">
        <v>33</v>
      </c>
      <c r="F1018" s="10" t="n">
        <v>17</v>
      </c>
      <c r="G1018" s="12" t="s">
        <v>34</v>
      </c>
      <c r="H1018" s="10" t="n">
        <v>1110101</v>
      </c>
      <c r="I1018" s="12" t="s">
        <v>35</v>
      </c>
      <c r="J1018" s="10" t="n">
        <v>1359736</v>
      </c>
      <c r="L1018" s="10" t="n">
        <v>1359736</v>
      </c>
      <c r="M1018" s="12" t="s">
        <v>36</v>
      </c>
      <c r="N1018" s="12" t="s">
        <v>37</v>
      </c>
      <c r="P1018" s="10" t="n">
        <v>104</v>
      </c>
      <c r="Q1018" s="12" t="s">
        <v>38</v>
      </c>
      <c r="R1018" s="12" t="s">
        <v>43</v>
      </c>
      <c r="S1018" s="10" t="n">
        <v>4210314</v>
      </c>
      <c r="T1018" s="12" t="s">
        <v>44</v>
      </c>
      <c r="U1018" s="13" t="n">
        <v>80</v>
      </c>
      <c r="W1018" s="13" t="n">
        <v>80</v>
      </c>
      <c r="X1018" s="12" t="s">
        <v>379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46200</v>
      </c>
      <c r="C1019" s="11" t="n">
        <v>46200</v>
      </c>
      <c r="D1019" s="10" t="n">
        <v>0</v>
      </c>
      <c r="E1019" s="12" t="s">
        <v>33</v>
      </c>
      <c r="F1019" s="10" t="n">
        <v>17</v>
      </c>
      <c r="G1019" s="12" t="s">
        <v>34</v>
      </c>
      <c r="H1019" s="10" t="n">
        <v>1110101</v>
      </c>
      <c r="I1019" s="12" t="s">
        <v>35</v>
      </c>
      <c r="J1019" s="10" t="n">
        <v>1361064</v>
      </c>
      <c r="L1019" s="10" t="n">
        <v>1361064</v>
      </c>
      <c r="M1019" s="12" t="s">
        <v>36</v>
      </c>
      <c r="N1019" s="12" t="s">
        <v>37</v>
      </c>
      <c r="P1019" s="10" t="n">
        <v>104</v>
      </c>
      <c r="Q1019" s="12" t="s">
        <v>38</v>
      </c>
      <c r="R1019" s="12" t="s">
        <v>149</v>
      </c>
      <c r="S1019" s="10" t="n">
        <v>1120601</v>
      </c>
      <c r="T1019" s="12" t="s">
        <v>150</v>
      </c>
      <c r="U1019" s="13" t="n">
        <v>280</v>
      </c>
      <c r="W1019" s="13" t="n">
        <v>280</v>
      </c>
      <c r="X1019" s="12" t="s">
        <v>212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46200</v>
      </c>
      <c r="C1020" s="11" t="n">
        <v>46200</v>
      </c>
      <c r="D1020" s="10" t="n">
        <v>0</v>
      </c>
      <c r="E1020" s="12" t="s">
        <v>33</v>
      </c>
      <c r="F1020" s="10" t="n">
        <v>17</v>
      </c>
      <c r="G1020" s="12" t="s">
        <v>34</v>
      </c>
      <c r="H1020" s="10" t="n">
        <v>1110101</v>
      </c>
      <c r="I1020" s="12" t="s">
        <v>35</v>
      </c>
      <c r="J1020" s="10" t="n">
        <v>1477876</v>
      </c>
      <c r="L1020" s="10" t="n">
        <v>1477876</v>
      </c>
      <c r="M1020" s="12" t="s">
        <v>36</v>
      </c>
      <c r="N1020" s="12" t="s">
        <v>37</v>
      </c>
      <c r="P1020" s="10" t="n">
        <v>104</v>
      </c>
      <c r="Q1020" s="12" t="s">
        <v>38</v>
      </c>
      <c r="R1020" s="12" t="s">
        <v>149</v>
      </c>
      <c r="S1020" s="10" t="n">
        <v>1120601</v>
      </c>
      <c r="T1020" s="12" t="s">
        <v>150</v>
      </c>
      <c r="U1020" s="13" t="n">
        <v>440</v>
      </c>
      <c r="W1020" s="13" t="n">
        <v>440</v>
      </c>
      <c r="X1020" s="12" t="s">
        <v>1031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BOLO MIYAZAKI GRANDE</v>
      </c>
      <c r="AC1020" s="1" t="n">
        <v>98</v>
      </c>
    </row>
    <row r="1021" customFormat="false" ht="36.75" hidden="false" customHeight="true" outlineLevel="0" collapsed="false">
      <c r="A1021" s="10" t="n">
        <v>1</v>
      </c>
      <c r="B1021" s="11" t="n">
        <v>46170</v>
      </c>
      <c r="C1021" s="11" t="n">
        <v>46200</v>
      </c>
      <c r="D1021" s="10" t="n">
        <v>1659</v>
      </c>
      <c r="E1021" s="12" t="s">
        <v>78</v>
      </c>
      <c r="F1021" s="10" t="n">
        <v>24</v>
      </c>
      <c r="G1021" s="12" t="s">
        <v>57</v>
      </c>
      <c r="H1021" s="10" t="n">
        <v>2110101</v>
      </c>
      <c r="I1021" s="12" t="s">
        <v>58</v>
      </c>
      <c r="J1021" s="10" t="n">
        <v>1168612</v>
      </c>
      <c r="L1021" s="10" t="n">
        <v>875267</v>
      </c>
      <c r="M1021" s="12" t="s">
        <v>153</v>
      </c>
      <c r="N1021" s="12" t="s">
        <v>60</v>
      </c>
      <c r="P1021" s="10" t="n">
        <v>103</v>
      </c>
      <c r="Q1021" s="12" t="s">
        <v>61</v>
      </c>
      <c r="R1021" s="12" t="s">
        <v>62</v>
      </c>
      <c r="S1021" s="10" t="n">
        <v>1130101</v>
      </c>
      <c r="T1021" s="12" t="s">
        <v>63</v>
      </c>
      <c r="U1021" s="13" t="n">
        <v>769.97</v>
      </c>
      <c r="W1021" s="13" t="n">
        <v>0</v>
      </c>
      <c r="X1021" s="12" t="s">
        <v>1032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875267</v>
      </c>
    </row>
    <row r="1022" customFormat="false" ht="63.75" hidden="false" customHeight="true" outlineLevel="0" collapsed="false">
      <c r="A1022" s="10" t="n">
        <v>1</v>
      </c>
      <c r="B1022" s="11" t="n">
        <v>46181</v>
      </c>
      <c r="C1022" s="11" t="n">
        <v>46200</v>
      </c>
      <c r="D1022" s="10" t="n">
        <v>1695</v>
      </c>
      <c r="E1022" s="12" t="s">
        <v>646</v>
      </c>
      <c r="F1022" s="10" t="n">
        <v>24</v>
      </c>
      <c r="G1022" s="12" t="s">
        <v>57</v>
      </c>
      <c r="H1022" s="10" t="n">
        <v>2110101</v>
      </c>
      <c r="I1022" s="12" t="s">
        <v>58</v>
      </c>
      <c r="J1022" s="10" t="n">
        <v>1222097</v>
      </c>
      <c r="L1022" s="10" t="n">
        <v>18532</v>
      </c>
      <c r="M1022" s="12" t="s">
        <v>153</v>
      </c>
      <c r="N1022" s="12" t="s">
        <v>60</v>
      </c>
      <c r="P1022" s="10" t="n">
        <v>103</v>
      </c>
      <c r="Q1022" s="12" t="s">
        <v>61</v>
      </c>
      <c r="R1022" s="12" t="s">
        <v>62</v>
      </c>
      <c r="S1022" s="10" t="n">
        <v>1130101</v>
      </c>
      <c r="T1022" s="12" t="s">
        <v>63</v>
      </c>
      <c r="U1022" s="13" t="n">
        <v>807.4</v>
      </c>
      <c r="W1022" s="13" t="n">
        <v>0</v>
      </c>
      <c r="X1022" s="12" t="s">
        <v>1033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AVEIA NESTL FLOC170G</v>
      </c>
      <c r="AC1022" s="1" t="n">
        <v>18532</v>
      </c>
    </row>
    <row r="1023" customFormat="false" ht="36.75" hidden="false" customHeight="true" outlineLevel="0" collapsed="false">
      <c r="A1023" s="10" t="n">
        <v>1</v>
      </c>
      <c r="B1023" s="11" t="n">
        <v>46181</v>
      </c>
      <c r="C1023" s="11" t="n">
        <v>46200</v>
      </c>
      <c r="D1023" s="10" t="n">
        <v>1608</v>
      </c>
      <c r="E1023" s="12" t="s">
        <v>75</v>
      </c>
      <c r="F1023" s="10" t="n">
        <v>24</v>
      </c>
      <c r="G1023" s="12" t="s">
        <v>57</v>
      </c>
      <c r="H1023" s="10" t="n">
        <v>2110101</v>
      </c>
      <c r="I1023" s="12" t="s">
        <v>58</v>
      </c>
      <c r="J1023" s="10" t="n">
        <v>1223463</v>
      </c>
      <c r="L1023" s="10" t="n">
        <v>1669083</v>
      </c>
      <c r="M1023" s="12" t="s">
        <v>36</v>
      </c>
      <c r="N1023" s="12" t="s">
        <v>60</v>
      </c>
      <c r="P1023" s="10" t="n">
        <v>103</v>
      </c>
      <c r="Q1023" s="12" t="s">
        <v>61</v>
      </c>
      <c r="R1023" s="12" t="s">
        <v>62</v>
      </c>
      <c r="S1023" s="10" t="n">
        <v>1130101</v>
      </c>
      <c r="T1023" s="12" t="s">
        <v>63</v>
      </c>
      <c r="U1023" s="13" t="n">
        <v>2209.54</v>
      </c>
      <c r="W1023" s="13" t="n">
        <v>0</v>
      </c>
      <c r="X1023" s="12" t="s">
        <v>1034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1669083</v>
      </c>
    </row>
    <row r="1024" customFormat="false" ht="36.75" hidden="false" customHeight="true" outlineLevel="0" collapsed="false">
      <c r="A1024" s="10" t="n">
        <v>1</v>
      </c>
      <c r="B1024" s="11" t="n">
        <v>46184</v>
      </c>
      <c r="C1024" s="11" t="n">
        <v>46200</v>
      </c>
      <c r="D1024" s="10" t="n">
        <v>1659</v>
      </c>
      <c r="E1024" s="12" t="s">
        <v>78</v>
      </c>
      <c r="F1024" s="10" t="n">
        <v>24</v>
      </c>
      <c r="G1024" s="12" t="s">
        <v>57</v>
      </c>
      <c r="H1024" s="10" t="n">
        <v>2110101</v>
      </c>
      <c r="I1024" s="12" t="s">
        <v>58</v>
      </c>
      <c r="J1024" s="10" t="n">
        <v>1236079</v>
      </c>
      <c r="L1024" s="10" t="n">
        <v>877771</v>
      </c>
      <c r="M1024" s="12" t="s">
        <v>36</v>
      </c>
      <c r="N1024" s="12" t="s">
        <v>60</v>
      </c>
      <c r="P1024" s="10" t="n">
        <v>103</v>
      </c>
      <c r="Q1024" s="12" t="s">
        <v>61</v>
      </c>
      <c r="R1024" s="12" t="s">
        <v>62</v>
      </c>
      <c r="S1024" s="10" t="n">
        <v>1130101</v>
      </c>
      <c r="T1024" s="12" t="s">
        <v>63</v>
      </c>
      <c r="U1024" s="13" t="n">
        <v>456.25</v>
      </c>
      <c r="W1024" s="13" t="n">
        <v>0</v>
      </c>
      <c r="X1024" s="12" t="s">
        <v>1035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PIPO PRONT SPOKA 90G</v>
      </c>
      <c r="AC1024" s="1" t="n">
        <v>877771</v>
      </c>
    </row>
    <row r="1025" customFormat="false" ht="36.75" hidden="false" customHeight="true" outlineLevel="0" collapsed="false">
      <c r="A1025" s="10" t="n">
        <v>1</v>
      </c>
      <c r="B1025" s="11" t="n">
        <v>46184</v>
      </c>
      <c r="C1025" s="11" t="n">
        <v>46200</v>
      </c>
      <c r="D1025" s="10" t="n">
        <v>1659</v>
      </c>
      <c r="E1025" s="12" t="s">
        <v>78</v>
      </c>
      <c r="F1025" s="10" t="n">
        <v>24</v>
      </c>
      <c r="G1025" s="12" t="s">
        <v>57</v>
      </c>
      <c r="H1025" s="10" t="n">
        <v>2110101</v>
      </c>
      <c r="I1025" s="12" t="s">
        <v>58</v>
      </c>
      <c r="J1025" s="10" t="n">
        <v>1236106</v>
      </c>
      <c r="L1025" s="10" t="n">
        <v>877772</v>
      </c>
      <c r="M1025" s="12" t="s">
        <v>36</v>
      </c>
      <c r="N1025" s="12" t="s">
        <v>60</v>
      </c>
      <c r="P1025" s="10" t="n">
        <v>103</v>
      </c>
      <c r="Q1025" s="12" t="s">
        <v>61</v>
      </c>
      <c r="R1025" s="12" t="s">
        <v>62</v>
      </c>
      <c r="S1025" s="10" t="n">
        <v>1130101</v>
      </c>
      <c r="T1025" s="12" t="s">
        <v>63</v>
      </c>
      <c r="U1025" s="13" t="n">
        <v>376.07</v>
      </c>
      <c r="W1025" s="13" t="n">
        <v>0</v>
      </c>
      <c r="X1025" s="12" t="s">
        <v>1036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PH FLORAL 4UNI NEUTR</v>
      </c>
      <c r="AC1025" s="1" t="n">
        <v>877772</v>
      </c>
    </row>
    <row r="1026" customFormat="false" ht="54.75" hidden="false" customHeight="true" outlineLevel="0" collapsed="false">
      <c r="A1026" s="10" t="n">
        <v>1</v>
      </c>
      <c r="B1026" s="11" t="n">
        <v>46188</v>
      </c>
      <c r="C1026" s="11" t="n">
        <v>46200</v>
      </c>
      <c r="D1026" s="10" t="n">
        <v>1672</v>
      </c>
      <c r="E1026" s="12" t="s">
        <v>171</v>
      </c>
      <c r="F1026" s="10" t="n">
        <v>24</v>
      </c>
      <c r="G1026" s="12" t="s">
        <v>57</v>
      </c>
      <c r="H1026" s="10" t="n">
        <v>2110101</v>
      </c>
      <c r="I1026" s="12" t="s">
        <v>58</v>
      </c>
      <c r="J1026" s="10" t="n">
        <v>1255515</v>
      </c>
      <c r="L1026" s="10" t="n">
        <v>1366480</v>
      </c>
      <c r="M1026" s="12" t="s">
        <v>36</v>
      </c>
      <c r="N1026" s="12" t="s">
        <v>60</v>
      </c>
      <c r="P1026" s="10" t="n">
        <v>103</v>
      </c>
      <c r="Q1026" s="12" t="s">
        <v>61</v>
      </c>
      <c r="R1026" s="12" t="s">
        <v>62</v>
      </c>
      <c r="S1026" s="10" t="n">
        <v>1130101</v>
      </c>
      <c r="T1026" s="12" t="s">
        <v>63</v>
      </c>
      <c r="U1026" s="13" t="n">
        <v>954</v>
      </c>
      <c r="W1026" s="13" t="n">
        <v>0</v>
      </c>
      <c r="X1026" s="12" t="s">
        <v>1037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AGUAYARA GALAO 20L</v>
      </c>
      <c r="AC1026" s="1" t="n">
        <v>1366480</v>
      </c>
    </row>
    <row r="1027" customFormat="false" ht="54.75" hidden="false" customHeight="true" outlineLevel="0" collapsed="false">
      <c r="A1027" s="10" t="n">
        <v>1</v>
      </c>
      <c r="B1027" s="11" t="n">
        <v>46188</v>
      </c>
      <c r="C1027" s="11" t="n">
        <v>46200</v>
      </c>
      <c r="D1027" s="10" t="n">
        <v>1672</v>
      </c>
      <c r="E1027" s="12" t="s">
        <v>171</v>
      </c>
      <c r="F1027" s="10" t="n">
        <v>24</v>
      </c>
      <c r="G1027" s="12" t="s">
        <v>57</v>
      </c>
      <c r="H1027" s="10" t="n">
        <v>2110101</v>
      </c>
      <c r="I1027" s="12" t="s">
        <v>58</v>
      </c>
      <c r="J1027" s="10" t="n">
        <v>1255563</v>
      </c>
      <c r="L1027" s="10" t="n">
        <v>1367200</v>
      </c>
      <c r="M1027" s="12" t="s">
        <v>36</v>
      </c>
      <c r="N1027" s="12" t="s">
        <v>60</v>
      </c>
      <c r="P1027" s="10" t="n">
        <v>103</v>
      </c>
      <c r="Q1027" s="12" t="s">
        <v>61</v>
      </c>
      <c r="R1027" s="12" t="s">
        <v>62</v>
      </c>
      <c r="S1027" s="10" t="n">
        <v>1130101</v>
      </c>
      <c r="T1027" s="12" t="s">
        <v>63</v>
      </c>
      <c r="U1027" s="13" t="n">
        <v>2200.3</v>
      </c>
      <c r="W1027" s="13" t="n">
        <v>0</v>
      </c>
      <c r="X1027" s="12" t="s">
        <v>1038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AGUA TONICALATA 35</v>
      </c>
      <c r="AC1027" s="1" t="n">
        <v>1367200</v>
      </c>
    </row>
    <row r="1028" customFormat="false" ht="27.75" hidden="false" customHeight="true" outlineLevel="0" collapsed="false">
      <c r="A1028" s="10" t="n">
        <v>1</v>
      </c>
      <c r="B1028" s="11" t="n">
        <v>46189</v>
      </c>
      <c r="C1028" s="11" t="n">
        <v>46200</v>
      </c>
      <c r="D1028" s="10" t="n">
        <v>1812</v>
      </c>
      <c r="E1028" s="12" t="s">
        <v>347</v>
      </c>
      <c r="F1028" s="10" t="n">
        <v>24</v>
      </c>
      <c r="G1028" s="12" t="s">
        <v>57</v>
      </c>
      <c r="H1028" s="10" t="n">
        <v>2110101</v>
      </c>
      <c r="I1028" s="12" t="s">
        <v>58</v>
      </c>
      <c r="J1028" s="10" t="n">
        <v>1261480</v>
      </c>
      <c r="L1028" s="10" t="n">
        <v>2720</v>
      </c>
      <c r="M1028" s="12" t="s">
        <v>36</v>
      </c>
      <c r="N1028" s="12" t="s">
        <v>60</v>
      </c>
      <c r="P1028" s="10" t="n">
        <v>103</v>
      </c>
      <c r="Q1028" s="12" t="s">
        <v>61</v>
      </c>
      <c r="R1028" s="12" t="s">
        <v>62</v>
      </c>
      <c r="S1028" s="10" t="n">
        <v>1130101</v>
      </c>
      <c r="T1028" s="12" t="s">
        <v>63</v>
      </c>
      <c r="U1028" s="13" t="n">
        <v>434.5</v>
      </c>
      <c r="W1028" s="13" t="n">
        <v>0</v>
      </c>
      <c r="X1028" s="12" t="s">
        <v>1039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MACARRAO ESPAGUETE ARAGUAIA 400G</v>
      </c>
      <c r="AC1028" s="1" t="n">
        <v>2720</v>
      </c>
    </row>
    <row r="1029" customFormat="false" ht="36.75" hidden="false" customHeight="true" outlineLevel="0" collapsed="false">
      <c r="A1029" s="10" t="n">
        <v>1</v>
      </c>
      <c r="B1029" s="11" t="n">
        <v>46192</v>
      </c>
      <c r="C1029" s="11" t="n">
        <v>46200</v>
      </c>
      <c r="D1029" s="10" t="n">
        <v>1705</v>
      </c>
      <c r="E1029" s="12" t="s">
        <v>173</v>
      </c>
      <c r="F1029" s="10" t="n">
        <v>24</v>
      </c>
      <c r="G1029" s="12" t="s">
        <v>57</v>
      </c>
      <c r="H1029" s="10" t="n">
        <v>2110101</v>
      </c>
      <c r="I1029" s="12" t="s">
        <v>58</v>
      </c>
      <c r="J1029" s="10" t="n">
        <v>1272650</v>
      </c>
      <c r="L1029" s="10" t="n">
        <v>1879436</v>
      </c>
      <c r="M1029" s="12" t="s">
        <v>36</v>
      </c>
      <c r="N1029" s="12" t="s">
        <v>60</v>
      </c>
      <c r="P1029" s="10" t="n">
        <v>103</v>
      </c>
      <c r="Q1029" s="12" t="s">
        <v>61</v>
      </c>
      <c r="R1029" s="12" t="s">
        <v>62</v>
      </c>
      <c r="S1029" s="10" t="n">
        <v>1130101</v>
      </c>
      <c r="T1029" s="12" t="s">
        <v>63</v>
      </c>
      <c r="U1029" s="13" t="n">
        <v>5794.4</v>
      </c>
      <c r="W1029" s="13" t="n">
        <v>0</v>
      </c>
      <c r="X1029" s="12" t="s">
        <v>1040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REFRI. FANTA UVA 1,5</v>
      </c>
      <c r="AC1029" s="1" t="n">
        <v>1879436</v>
      </c>
    </row>
    <row r="1030" customFormat="false" ht="36.75" hidden="false" customHeight="true" outlineLevel="0" collapsed="false">
      <c r="A1030" s="10" t="n">
        <v>1</v>
      </c>
      <c r="B1030" s="11" t="n">
        <v>46195</v>
      </c>
      <c r="C1030" s="11" t="n">
        <v>46200</v>
      </c>
      <c r="D1030" s="10" t="n">
        <v>754</v>
      </c>
      <c r="E1030" s="12" t="s">
        <v>182</v>
      </c>
      <c r="F1030" s="10" t="n">
        <v>24</v>
      </c>
      <c r="G1030" s="12" t="s">
        <v>57</v>
      </c>
      <c r="H1030" s="10" t="n">
        <v>2110101</v>
      </c>
      <c r="I1030" s="12" t="s">
        <v>58</v>
      </c>
      <c r="J1030" s="10" t="n">
        <v>1289125</v>
      </c>
      <c r="L1030" s="10" t="n">
        <v>31244</v>
      </c>
      <c r="M1030" s="12" t="s">
        <v>36</v>
      </c>
      <c r="N1030" s="12" t="s">
        <v>60</v>
      </c>
      <c r="P1030" s="10" t="n">
        <v>103</v>
      </c>
      <c r="Q1030" s="12" t="s">
        <v>61</v>
      </c>
      <c r="R1030" s="12" t="s">
        <v>62</v>
      </c>
      <c r="S1030" s="10" t="n">
        <v>1130101</v>
      </c>
      <c r="T1030" s="12" t="s">
        <v>63</v>
      </c>
      <c r="U1030" s="13" t="n">
        <v>1840</v>
      </c>
      <c r="W1030" s="13" t="n">
        <v>0</v>
      </c>
      <c r="X1030" s="12" t="s">
        <v>1041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FRANGO MARINGA KG</v>
      </c>
      <c r="AC1030" s="1" t="n">
        <v>31244</v>
      </c>
    </row>
    <row r="1031" customFormat="false" ht="36.75" hidden="false" customHeight="true" outlineLevel="0" collapsed="false">
      <c r="A1031" s="10" t="n">
        <v>1</v>
      </c>
      <c r="B1031" s="11" t="n">
        <v>46195</v>
      </c>
      <c r="C1031" s="11" t="n">
        <v>46200</v>
      </c>
      <c r="D1031" s="10" t="n">
        <v>754</v>
      </c>
      <c r="E1031" s="12" t="s">
        <v>182</v>
      </c>
      <c r="F1031" s="10" t="n">
        <v>24</v>
      </c>
      <c r="G1031" s="12" t="s">
        <v>57</v>
      </c>
      <c r="H1031" s="10" t="n">
        <v>2110101</v>
      </c>
      <c r="I1031" s="12" t="s">
        <v>58</v>
      </c>
      <c r="J1031" s="10" t="n">
        <v>1289188</v>
      </c>
      <c r="L1031" s="10" t="n">
        <v>31245</v>
      </c>
      <c r="M1031" s="12" t="s">
        <v>36</v>
      </c>
      <c r="N1031" s="12" t="s">
        <v>60</v>
      </c>
      <c r="P1031" s="10" t="n">
        <v>103</v>
      </c>
      <c r="Q1031" s="12" t="s">
        <v>61</v>
      </c>
      <c r="R1031" s="12" t="s">
        <v>62</v>
      </c>
      <c r="S1031" s="10" t="n">
        <v>1130101</v>
      </c>
      <c r="T1031" s="12" t="s">
        <v>63</v>
      </c>
      <c r="U1031" s="13" t="n">
        <v>3337.5</v>
      </c>
      <c r="W1031" s="13" t="n">
        <v>0</v>
      </c>
      <c r="X1031" s="12" t="s">
        <v>1042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TRASEIRO DE BOI L1</v>
      </c>
      <c r="AC1031" s="1" t="n">
        <v>31245</v>
      </c>
    </row>
    <row r="1032" customFormat="false" ht="36.75" hidden="false" customHeight="true" outlineLevel="0" collapsed="false">
      <c r="A1032" s="10" t="n">
        <v>1</v>
      </c>
      <c r="B1032" s="11" t="n">
        <v>46195</v>
      </c>
      <c r="C1032" s="11" t="n">
        <v>46200</v>
      </c>
      <c r="D1032" s="10" t="n">
        <v>1625</v>
      </c>
      <c r="E1032" s="12" t="s">
        <v>243</v>
      </c>
      <c r="F1032" s="10" t="n">
        <v>24</v>
      </c>
      <c r="G1032" s="12" t="s">
        <v>57</v>
      </c>
      <c r="H1032" s="10" t="n">
        <v>2110101</v>
      </c>
      <c r="I1032" s="12" t="s">
        <v>58</v>
      </c>
      <c r="J1032" s="10" t="n">
        <v>1289204</v>
      </c>
      <c r="L1032" s="10" t="n">
        <v>14526</v>
      </c>
      <c r="M1032" s="12" t="s">
        <v>36</v>
      </c>
      <c r="N1032" s="12" t="s">
        <v>60</v>
      </c>
      <c r="P1032" s="10" t="n">
        <v>103</v>
      </c>
      <c r="Q1032" s="12" t="s">
        <v>61</v>
      </c>
      <c r="R1032" s="12" t="s">
        <v>62</v>
      </c>
      <c r="S1032" s="10" t="n">
        <v>1130101</v>
      </c>
      <c r="T1032" s="12" t="s">
        <v>63</v>
      </c>
      <c r="U1032" s="13" t="n">
        <v>8271.06</v>
      </c>
      <c r="W1032" s="13" t="n">
        <v>0</v>
      </c>
      <c r="X1032" s="12" t="s">
        <v>1043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46199</v>
      </c>
      <c r="C1033" s="11" t="n">
        <v>46200</v>
      </c>
      <c r="D1033" s="10" t="n">
        <v>33</v>
      </c>
      <c r="E1033" s="12" t="s">
        <v>93</v>
      </c>
      <c r="F1033" s="10" t="n">
        <v>34</v>
      </c>
      <c r="G1033" s="12" t="s">
        <v>94</v>
      </c>
      <c r="H1033" s="10" t="n">
        <v>2110101</v>
      </c>
      <c r="I1033" s="12" t="s">
        <v>58</v>
      </c>
      <c r="J1033" s="10" t="n">
        <v>1310202</v>
      </c>
      <c r="L1033" s="10" t="n">
        <v>5196</v>
      </c>
      <c r="M1033" s="12" t="s">
        <v>36</v>
      </c>
      <c r="N1033" s="12" t="s">
        <v>60</v>
      </c>
      <c r="P1033" s="10" t="n">
        <v>104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2596</v>
      </c>
      <c r="W1033" s="13" t="n">
        <v>0</v>
      </c>
      <c r="X1033" s="12" t="s">
        <v>252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46199</v>
      </c>
      <c r="C1034" s="11" t="n">
        <v>46200</v>
      </c>
      <c r="D1034" s="10" t="n">
        <v>1615</v>
      </c>
      <c r="E1034" s="12" t="s">
        <v>253</v>
      </c>
      <c r="F1034" s="10" t="n">
        <v>34</v>
      </c>
      <c r="G1034" s="12" t="s">
        <v>94</v>
      </c>
      <c r="H1034" s="10" t="n">
        <v>2110101</v>
      </c>
      <c r="I1034" s="12" t="s">
        <v>58</v>
      </c>
      <c r="J1034" s="10" t="n">
        <v>1310365</v>
      </c>
      <c r="L1034" s="10" t="n">
        <v>14752</v>
      </c>
      <c r="M1034" s="12" t="s">
        <v>36</v>
      </c>
      <c r="N1034" s="12" t="s">
        <v>60</v>
      </c>
      <c r="P1034" s="10" t="n">
        <v>104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1000</v>
      </c>
      <c r="W1034" s="13" t="n">
        <v>0</v>
      </c>
      <c r="X1034" s="12" t="s">
        <v>1044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ALHO KG</v>
      </c>
      <c r="AC1034" s="1" t="n">
        <v>14752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46200</v>
      </c>
      <c r="D1035" s="10" t="n">
        <v>33</v>
      </c>
      <c r="E1035" s="12" t="s">
        <v>93</v>
      </c>
      <c r="F1035" s="10" t="n">
        <v>34</v>
      </c>
      <c r="G1035" s="12" t="s">
        <v>94</v>
      </c>
      <c r="H1035" s="10" t="n">
        <v>2110101</v>
      </c>
      <c r="I1035" s="12" t="s">
        <v>58</v>
      </c>
      <c r="J1035" s="10" t="n">
        <v>1310381</v>
      </c>
      <c r="L1035" s="10" t="n">
        <v>542335</v>
      </c>
      <c r="M1035" s="12" t="s">
        <v>36</v>
      </c>
      <c r="N1035" s="12" t="s">
        <v>66</v>
      </c>
      <c r="P1035" s="10" t="n">
        <v>104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160</v>
      </c>
      <c r="W1035" s="13" t="n">
        <v>0</v>
      </c>
      <c r="X1035" s="12" t="s">
        <v>651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46200</v>
      </c>
      <c r="D1036" s="10" t="n">
        <v>978</v>
      </c>
      <c r="E1036" s="12" t="s">
        <v>118</v>
      </c>
      <c r="F1036" s="10" t="n">
        <v>13</v>
      </c>
      <c r="G1036" s="12" t="s">
        <v>119</v>
      </c>
      <c r="H1036" s="10" t="n">
        <v>2110101</v>
      </c>
      <c r="I1036" s="12" t="s">
        <v>58</v>
      </c>
      <c r="J1036" s="10" t="n">
        <v>1313023</v>
      </c>
      <c r="L1036" s="10" t="n">
        <v>325</v>
      </c>
      <c r="M1036" s="12" t="s">
        <v>36</v>
      </c>
      <c r="N1036" s="12" t="s">
        <v>60</v>
      </c>
      <c r="P1036" s="10" t="n">
        <v>104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380</v>
      </c>
      <c r="W1036" s="13" t="n">
        <v>0</v>
      </c>
      <c r="X1036" s="12" t="s">
        <v>1045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DAN GELO CUBO 5 KG</v>
      </c>
      <c r="AC1036" s="1" t="n">
        <v>325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46200</v>
      </c>
      <c r="D1037" s="10" t="n">
        <v>1187</v>
      </c>
      <c r="E1037" s="12" t="s">
        <v>489</v>
      </c>
      <c r="F1037" s="10" t="n">
        <v>13</v>
      </c>
      <c r="G1037" s="12" t="s">
        <v>119</v>
      </c>
      <c r="H1037" s="10" t="n">
        <v>2110101</v>
      </c>
      <c r="I1037" s="12" t="s">
        <v>58</v>
      </c>
      <c r="J1037" s="10" t="n">
        <v>1360419</v>
      </c>
      <c r="L1037" s="10" t="n">
        <v>225</v>
      </c>
      <c r="M1037" s="12" t="s">
        <v>36</v>
      </c>
      <c r="N1037" s="12" t="s">
        <v>60</v>
      </c>
      <c r="P1037" s="10" t="n">
        <v>104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750</v>
      </c>
      <c r="W1037" s="13" t="n">
        <v>0</v>
      </c>
      <c r="X1037" s="12" t="s">
        <v>1046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GELO DE MORANGO</v>
      </c>
      <c r="AC1037" s="1" t="n">
        <v>225</v>
      </c>
    </row>
    <row r="1038" customFormat="false" ht="36.75" hidden="false" customHeight="true" outlineLevel="0" collapsed="false">
      <c r="A1038" s="10" t="n">
        <v>1</v>
      </c>
      <c r="B1038" s="11" t="n">
        <v>46201</v>
      </c>
      <c r="C1038" s="11" t="n">
        <v>46201</v>
      </c>
      <c r="D1038" s="10" t="n">
        <v>0</v>
      </c>
      <c r="E1038" s="12" t="s">
        <v>33</v>
      </c>
      <c r="F1038" s="10" t="n">
        <v>17</v>
      </c>
      <c r="G1038" s="12" t="s">
        <v>34</v>
      </c>
      <c r="H1038" s="10" t="n">
        <v>1110101</v>
      </c>
      <c r="I1038" s="12" t="s">
        <v>35</v>
      </c>
      <c r="J1038" s="10" t="n">
        <v>1359875</v>
      </c>
      <c r="L1038" s="10" t="n">
        <v>1359875</v>
      </c>
      <c r="M1038" s="12" t="s">
        <v>36</v>
      </c>
      <c r="N1038" s="12" t="s">
        <v>37</v>
      </c>
      <c r="P1038" s="10" t="n">
        <v>104</v>
      </c>
      <c r="Q1038" s="12" t="s">
        <v>38</v>
      </c>
      <c r="R1038" s="12" t="s">
        <v>43</v>
      </c>
      <c r="S1038" s="10" t="n">
        <v>4210310</v>
      </c>
      <c r="T1038" s="12" t="s">
        <v>397</v>
      </c>
      <c r="U1038" s="13" t="n">
        <v>224</v>
      </c>
      <c r="W1038" s="13" t="n">
        <v>224</v>
      </c>
      <c r="X1038" s="12" t="s">
        <v>654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46201</v>
      </c>
      <c r="C1039" s="11" t="n">
        <v>46201</v>
      </c>
      <c r="D1039" s="10" t="n">
        <v>0</v>
      </c>
      <c r="E1039" s="12" t="s">
        <v>33</v>
      </c>
      <c r="F1039" s="10" t="n">
        <v>17</v>
      </c>
      <c r="G1039" s="12" t="s">
        <v>34</v>
      </c>
      <c r="H1039" s="10" t="n">
        <v>1110101</v>
      </c>
      <c r="I1039" s="12" t="s">
        <v>35</v>
      </c>
      <c r="J1039" s="10" t="n">
        <v>1359895</v>
      </c>
      <c r="L1039" s="10" t="n">
        <v>1359895</v>
      </c>
      <c r="M1039" s="12" t="s">
        <v>36</v>
      </c>
      <c r="N1039" s="12" t="s">
        <v>37</v>
      </c>
      <c r="P1039" s="10" t="n">
        <v>104</v>
      </c>
      <c r="Q1039" s="12" t="s">
        <v>38</v>
      </c>
      <c r="R1039" s="12" t="s">
        <v>43</v>
      </c>
      <c r="S1039" s="10" t="n">
        <v>4210316</v>
      </c>
      <c r="T1039" s="12" t="s">
        <v>47</v>
      </c>
      <c r="U1039" s="13" t="n">
        <v>100</v>
      </c>
      <c r="W1039" s="13" t="n">
        <v>100</v>
      </c>
      <c r="X1039" s="12" t="s">
        <v>51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46201</v>
      </c>
      <c r="C1040" s="11" t="n">
        <v>46201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1359896</v>
      </c>
      <c r="L1040" s="10" t="n">
        <v>1359896</v>
      </c>
      <c r="M1040" s="12" t="s">
        <v>36</v>
      </c>
      <c r="N1040" s="12" t="s">
        <v>37</v>
      </c>
      <c r="P1040" s="10" t="n">
        <v>104</v>
      </c>
      <c r="Q1040" s="12" t="s">
        <v>38</v>
      </c>
      <c r="R1040" s="12" t="s">
        <v>43</v>
      </c>
      <c r="S1040" s="10" t="n">
        <v>4210309</v>
      </c>
      <c r="T1040" s="12" t="s">
        <v>49</v>
      </c>
      <c r="U1040" s="13" t="n">
        <v>10</v>
      </c>
      <c r="W1040" s="13" t="n">
        <v>10</v>
      </c>
      <c r="X1040" s="12" t="s">
        <v>51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46201</v>
      </c>
      <c r="C1041" s="11" t="n">
        <v>46201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1359906</v>
      </c>
      <c r="L1041" s="10" t="n">
        <v>1359906</v>
      </c>
      <c r="M1041" s="12" t="s">
        <v>36</v>
      </c>
      <c r="N1041" s="12" t="s">
        <v>37</v>
      </c>
      <c r="P1041" s="10" t="n">
        <v>104</v>
      </c>
      <c r="Q1041" s="12" t="s">
        <v>38</v>
      </c>
      <c r="R1041" s="12" t="s">
        <v>43</v>
      </c>
      <c r="S1041" s="10" t="n">
        <v>4210316</v>
      </c>
      <c r="T1041" s="12" t="s">
        <v>47</v>
      </c>
      <c r="U1041" s="13" t="n">
        <v>60</v>
      </c>
      <c r="W1041" s="13" t="n">
        <v>60</v>
      </c>
      <c r="X1041" s="12" t="s">
        <v>382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54.75" hidden="false" customHeight="true" outlineLevel="0" collapsed="false">
      <c r="A1042" s="10" t="n">
        <v>1</v>
      </c>
      <c r="B1042" s="11" t="n">
        <v>46201</v>
      </c>
      <c r="C1042" s="11" t="n">
        <v>46201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1359908</v>
      </c>
      <c r="L1042" s="10" t="n">
        <v>1359908</v>
      </c>
      <c r="M1042" s="12" t="s">
        <v>36</v>
      </c>
      <c r="N1042" s="12" t="s">
        <v>37</v>
      </c>
      <c r="P1042" s="10" t="n">
        <v>104</v>
      </c>
      <c r="Q1042" s="12" t="s">
        <v>38</v>
      </c>
      <c r="R1042" s="12" t="s">
        <v>43</v>
      </c>
      <c r="S1042" s="10" t="n">
        <v>4210309</v>
      </c>
      <c r="T1042" s="12" t="s">
        <v>49</v>
      </c>
      <c r="U1042" s="13" t="n">
        <v>10</v>
      </c>
      <c r="W1042" s="13" t="n">
        <v>10</v>
      </c>
      <c r="X1042" s="12" t="s">
        <v>382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46201</v>
      </c>
      <c r="C1043" s="11" t="n">
        <v>46201</v>
      </c>
      <c r="D1043" s="10" t="n">
        <v>0</v>
      </c>
      <c r="E1043" s="12" t="s">
        <v>33</v>
      </c>
      <c r="F1043" s="10" t="n">
        <v>17</v>
      </c>
      <c r="G1043" s="12" t="s">
        <v>34</v>
      </c>
      <c r="H1043" s="10" t="n">
        <v>1110101</v>
      </c>
      <c r="I1043" s="12" t="s">
        <v>35</v>
      </c>
      <c r="J1043" s="10" t="n">
        <v>1359909</v>
      </c>
      <c r="L1043" s="10" t="n">
        <v>1359909</v>
      </c>
      <c r="M1043" s="12" t="s">
        <v>36</v>
      </c>
      <c r="N1043" s="12" t="s">
        <v>37</v>
      </c>
      <c r="P1043" s="10" t="n">
        <v>104</v>
      </c>
      <c r="Q1043" s="12" t="s">
        <v>38</v>
      </c>
      <c r="R1043" s="12" t="s">
        <v>43</v>
      </c>
      <c r="S1043" s="10" t="n">
        <v>4210314</v>
      </c>
      <c r="T1043" s="12" t="s">
        <v>44</v>
      </c>
      <c r="U1043" s="13" t="n">
        <v>70</v>
      </c>
      <c r="W1043" s="13" t="n">
        <v>70</v>
      </c>
      <c r="X1043" s="12" t="s">
        <v>1047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45.75" hidden="false" customHeight="true" outlineLevel="0" collapsed="false">
      <c r="A1044" s="10" t="n">
        <v>1</v>
      </c>
      <c r="B1044" s="11" t="n">
        <v>46201</v>
      </c>
      <c r="C1044" s="11" t="n">
        <v>46201</v>
      </c>
      <c r="D1044" s="10" t="n">
        <v>0</v>
      </c>
      <c r="E1044" s="12" t="s">
        <v>33</v>
      </c>
      <c r="F1044" s="10" t="n">
        <v>17</v>
      </c>
      <c r="G1044" s="12" t="s">
        <v>34</v>
      </c>
      <c r="H1044" s="10" t="n">
        <v>1110101</v>
      </c>
      <c r="I1044" s="12" t="s">
        <v>35</v>
      </c>
      <c r="J1044" s="10" t="n">
        <v>1359913</v>
      </c>
      <c r="L1044" s="10" t="n">
        <v>1359913</v>
      </c>
      <c r="M1044" s="12" t="s">
        <v>36</v>
      </c>
      <c r="N1044" s="12" t="s">
        <v>37</v>
      </c>
      <c r="P1044" s="10" t="n">
        <v>104</v>
      </c>
      <c r="Q1044" s="12" t="s">
        <v>38</v>
      </c>
      <c r="R1044" s="12" t="s">
        <v>43</v>
      </c>
      <c r="S1044" s="10" t="n">
        <v>4210314</v>
      </c>
      <c r="T1044" s="12" t="s">
        <v>44</v>
      </c>
      <c r="U1044" s="13" t="n">
        <v>80</v>
      </c>
      <c r="W1044" s="13" t="n">
        <v>80</v>
      </c>
      <c r="X1044" s="12" t="s">
        <v>402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46201</v>
      </c>
      <c r="C1045" s="11" t="n">
        <v>46201</v>
      </c>
      <c r="D1045" s="10" t="n">
        <v>0</v>
      </c>
      <c r="E1045" s="12" t="s">
        <v>33</v>
      </c>
      <c r="F1045" s="10" t="n">
        <v>17</v>
      </c>
      <c r="G1045" s="12" t="s">
        <v>34</v>
      </c>
      <c r="H1045" s="10" t="n">
        <v>1110101</v>
      </c>
      <c r="I1045" s="12" t="s">
        <v>35</v>
      </c>
      <c r="J1045" s="10" t="n">
        <v>1359914</v>
      </c>
      <c r="L1045" s="10" t="n">
        <v>1359914</v>
      </c>
      <c r="M1045" s="12" t="s">
        <v>36</v>
      </c>
      <c r="N1045" s="12" t="s">
        <v>37</v>
      </c>
      <c r="P1045" s="10" t="n">
        <v>104</v>
      </c>
      <c r="Q1045" s="12" t="s">
        <v>38</v>
      </c>
      <c r="R1045" s="12" t="s">
        <v>43</v>
      </c>
      <c r="S1045" s="10" t="n">
        <v>4210314</v>
      </c>
      <c r="T1045" s="12" t="s">
        <v>44</v>
      </c>
      <c r="U1045" s="13" t="n">
        <v>220</v>
      </c>
      <c r="W1045" s="13" t="n">
        <v>220</v>
      </c>
      <c r="X1045" s="12" t="s">
        <v>402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36.75" hidden="false" customHeight="true" outlineLevel="0" collapsed="false">
      <c r="A1046" s="10" t="n">
        <v>1</v>
      </c>
      <c r="B1046" s="11" t="n">
        <v>46201</v>
      </c>
      <c r="C1046" s="11" t="n">
        <v>46201</v>
      </c>
      <c r="D1046" s="10" t="n">
        <v>0</v>
      </c>
      <c r="E1046" s="12" t="s">
        <v>33</v>
      </c>
      <c r="F1046" s="10" t="n">
        <v>17</v>
      </c>
      <c r="G1046" s="12" t="s">
        <v>34</v>
      </c>
      <c r="H1046" s="10" t="n">
        <v>1110101</v>
      </c>
      <c r="I1046" s="12" t="s">
        <v>35</v>
      </c>
      <c r="J1046" s="10" t="n">
        <v>1359915</v>
      </c>
      <c r="L1046" s="10" t="n">
        <v>1359915</v>
      </c>
      <c r="M1046" s="12" t="s">
        <v>36</v>
      </c>
      <c r="N1046" s="12" t="s">
        <v>37</v>
      </c>
      <c r="P1046" s="10" t="n">
        <v>104</v>
      </c>
      <c r="Q1046" s="12" t="s">
        <v>38</v>
      </c>
      <c r="R1046" s="12" t="s">
        <v>43</v>
      </c>
      <c r="S1046" s="10" t="n">
        <v>4210316</v>
      </c>
      <c r="T1046" s="12" t="s">
        <v>47</v>
      </c>
      <c r="U1046" s="13" t="n">
        <v>70</v>
      </c>
      <c r="W1046" s="13" t="n">
        <v>70</v>
      </c>
      <c r="X1046" s="12" t="s">
        <v>744</v>
      </c>
      <c r="Z1046" s="1" t="str">
        <f aca="false">IF($T1046="","",IFERROR(INDEX('Resumo Grupos'!$AC$3:$AC$200,MATCH($T1046,'Resumo Grupos'!$AB$3:$AB$200,0)),"n/d"))</f>
        <v>Salários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46201</v>
      </c>
      <c r="C1047" s="11" t="n">
        <v>46201</v>
      </c>
      <c r="D1047" s="10" t="n">
        <v>0</v>
      </c>
      <c r="E1047" s="12" t="s">
        <v>33</v>
      </c>
      <c r="F1047" s="10" t="n">
        <v>17</v>
      </c>
      <c r="G1047" s="12" t="s">
        <v>34</v>
      </c>
      <c r="H1047" s="10" t="n">
        <v>1110101</v>
      </c>
      <c r="I1047" s="12" t="s">
        <v>35</v>
      </c>
      <c r="J1047" s="10" t="n">
        <v>1359916</v>
      </c>
      <c r="L1047" s="10" t="n">
        <v>1359916</v>
      </c>
      <c r="M1047" s="12" t="s">
        <v>36</v>
      </c>
      <c r="N1047" s="12" t="s">
        <v>37</v>
      </c>
      <c r="P1047" s="10" t="n">
        <v>104</v>
      </c>
      <c r="Q1047" s="12" t="s">
        <v>38</v>
      </c>
      <c r="R1047" s="12" t="s">
        <v>43</v>
      </c>
      <c r="S1047" s="10" t="n">
        <v>4210309</v>
      </c>
      <c r="T1047" s="12" t="s">
        <v>49</v>
      </c>
      <c r="U1047" s="13" t="n">
        <v>10</v>
      </c>
      <c r="W1047" s="13" t="n">
        <v>10</v>
      </c>
      <c r="X1047" s="12" t="s">
        <v>744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46201</v>
      </c>
      <c r="C1048" s="11" t="n">
        <v>46201</v>
      </c>
      <c r="D1048" s="10" t="n">
        <v>0</v>
      </c>
      <c r="E1048" s="12" t="s">
        <v>33</v>
      </c>
      <c r="F1048" s="10" t="n">
        <v>17</v>
      </c>
      <c r="G1048" s="12" t="s">
        <v>34</v>
      </c>
      <c r="H1048" s="10" t="n">
        <v>1110101</v>
      </c>
      <c r="I1048" s="12" t="s">
        <v>35</v>
      </c>
      <c r="J1048" s="10" t="n">
        <v>1359917</v>
      </c>
      <c r="L1048" s="10" t="n">
        <v>1359917</v>
      </c>
      <c r="M1048" s="12" t="s">
        <v>36</v>
      </c>
      <c r="N1048" s="12" t="s">
        <v>37</v>
      </c>
      <c r="P1048" s="10" t="n">
        <v>104</v>
      </c>
      <c r="Q1048" s="12" t="s">
        <v>38</v>
      </c>
      <c r="R1048" s="12" t="s">
        <v>43</v>
      </c>
      <c r="S1048" s="10" t="n">
        <v>4210314</v>
      </c>
      <c r="T1048" s="12" t="s">
        <v>44</v>
      </c>
      <c r="U1048" s="13" t="n">
        <v>40</v>
      </c>
      <c r="W1048" s="13" t="n">
        <v>40</v>
      </c>
      <c r="X1048" s="12" t="s">
        <v>863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36.75" hidden="false" customHeight="true" outlineLevel="0" collapsed="false">
      <c r="A1049" s="10" t="n">
        <v>1</v>
      </c>
      <c r="B1049" s="11" t="n">
        <v>46201</v>
      </c>
      <c r="C1049" s="11" t="n">
        <v>46201</v>
      </c>
      <c r="D1049" s="10" t="n">
        <v>0</v>
      </c>
      <c r="E1049" s="12" t="s">
        <v>33</v>
      </c>
      <c r="F1049" s="10" t="n">
        <v>17</v>
      </c>
      <c r="G1049" s="12" t="s">
        <v>34</v>
      </c>
      <c r="H1049" s="10" t="n">
        <v>1110101</v>
      </c>
      <c r="I1049" s="12" t="s">
        <v>35</v>
      </c>
      <c r="J1049" s="10" t="n">
        <v>1359918</v>
      </c>
      <c r="L1049" s="10" t="n">
        <v>1359918</v>
      </c>
      <c r="M1049" s="12" t="s">
        <v>36</v>
      </c>
      <c r="N1049" s="12" t="s">
        <v>37</v>
      </c>
      <c r="P1049" s="10" t="n">
        <v>104</v>
      </c>
      <c r="Q1049" s="12" t="s">
        <v>38</v>
      </c>
      <c r="R1049" s="12" t="s">
        <v>43</v>
      </c>
      <c r="S1049" s="10" t="n">
        <v>4210314</v>
      </c>
      <c r="T1049" s="12" t="s">
        <v>44</v>
      </c>
      <c r="U1049" s="13" t="n">
        <v>70</v>
      </c>
      <c r="W1049" s="13" t="n">
        <v>70</v>
      </c>
      <c r="X1049" s="12" t="s">
        <v>148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46201</v>
      </c>
      <c r="C1050" s="11" t="n">
        <v>46201</v>
      </c>
      <c r="D1050" s="10" t="n">
        <v>0</v>
      </c>
      <c r="E1050" s="12" t="s">
        <v>33</v>
      </c>
      <c r="F1050" s="10" t="n">
        <v>17</v>
      </c>
      <c r="G1050" s="12" t="s">
        <v>34</v>
      </c>
      <c r="H1050" s="10" t="n">
        <v>1110101</v>
      </c>
      <c r="I1050" s="12" t="s">
        <v>35</v>
      </c>
      <c r="J1050" s="10" t="n">
        <v>1359920</v>
      </c>
      <c r="L1050" s="10" t="n">
        <v>1359920</v>
      </c>
      <c r="M1050" s="12" t="s">
        <v>36</v>
      </c>
      <c r="N1050" s="12" t="s">
        <v>37</v>
      </c>
      <c r="P1050" s="10" t="n">
        <v>104</v>
      </c>
      <c r="Q1050" s="12" t="s">
        <v>38</v>
      </c>
      <c r="R1050" s="12" t="s">
        <v>43</v>
      </c>
      <c r="S1050" s="10" t="n">
        <v>4210314</v>
      </c>
      <c r="T1050" s="12" t="s">
        <v>44</v>
      </c>
      <c r="U1050" s="13" t="n">
        <v>80</v>
      </c>
      <c r="W1050" s="13" t="n">
        <v>80</v>
      </c>
      <c r="X1050" s="12" t="s">
        <v>379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36.75" hidden="false" customHeight="true" outlineLevel="0" collapsed="false">
      <c r="A1051" s="10" t="n">
        <v>1</v>
      </c>
      <c r="B1051" s="11" t="n">
        <v>46201</v>
      </c>
      <c r="C1051" s="11" t="n">
        <v>46201</v>
      </c>
      <c r="D1051" s="10" t="n">
        <v>0</v>
      </c>
      <c r="E1051" s="12" t="s">
        <v>33</v>
      </c>
      <c r="F1051" s="10" t="n">
        <v>17</v>
      </c>
      <c r="G1051" s="12" t="s">
        <v>34</v>
      </c>
      <c r="H1051" s="10" t="n">
        <v>1110101</v>
      </c>
      <c r="I1051" s="12" t="s">
        <v>35</v>
      </c>
      <c r="J1051" s="10" t="n">
        <v>1359921</v>
      </c>
      <c r="L1051" s="10" t="n">
        <v>1359921</v>
      </c>
      <c r="M1051" s="12" t="s">
        <v>36</v>
      </c>
      <c r="N1051" s="12" t="s">
        <v>37</v>
      </c>
      <c r="P1051" s="10" t="n">
        <v>104</v>
      </c>
      <c r="Q1051" s="12" t="s">
        <v>38</v>
      </c>
      <c r="R1051" s="12" t="s">
        <v>43</v>
      </c>
      <c r="S1051" s="10" t="n">
        <v>4210314</v>
      </c>
      <c r="T1051" s="12" t="s">
        <v>44</v>
      </c>
      <c r="U1051" s="13" t="n">
        <v>160</v>
      </c>
      <c r="W1051" s="13" t="n">
        <v>160</v>
      </c>
      <c r="X1051" s="12" t="s">
        <v>1048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46201</v>
      </c>
      <c r="C1052" s="11" t="n">
        <v>46201</v>
      </c>
      <c r="D1052" s="10" t="n">
        <v>0</v>
      </c>
      <c r="E1052" s="12" t="s">
        <v>33</v>
      </c>
      <c r="F1052" s="10" t="n">
        <v>17</v>
      </c>
      <c r="G1052" s="12" t="s">
        <v>34</v>
      </c>
      <c r="H1052" s="10" t="n">
        <v>1110101</v>
      </c>
      <c r="I1052" s="12" t="s">
        <v>35</v>
      </c>
      <c r="J1052" s="10" t="n">
        <v>1359923</v>
      </c>
      <c r="L1052" s="10" t="n">
        <v>1359923</v>
      </c>
      <c r="M1052" s="12" t="s">
        <v>36</v>
      </c>
      <c r="N1052" s="12" t="s">
        <v>37</v>
      </c>
      <c r="P1052" s="10" t="n">
        <v>104</v>
      </c>
      <c r="Q1052" s="12" t="s">
        <v>38</v>
      </c>
      <c r="R1052" s="12" t="s">
        <v>43</v>
      </c>
      <c r="S1052" s="10" t="n">
        <v>4210314</v>
      </c>
      <c r="T1052" s="12" t="s">
        <v>44</v>
      </c>
      <c r="U1052" s="13" t="n">
        <v>90</v>
      </c>
      <c r="W1052" s="13" t="n">
        <v>90</v>
      </c>
      <c r="X1052" s="12" t="s">
        <v>1049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46201</v>
      </c>
      <c r="C1053" s="11" t="n">
        <v>46201</v>
      </c>
      <c r="D1053" s="10" t="n">
        <v>0</v>
      </c>
      <c r="E1053" s="12" t="s">
        <v>33</v>
      </c>
      <c r="F1053" s="10" t="n">
        <v>17</v>
      </c>
      <c r="G1053" s="12" t="s">
        <v>34</v>
      </c>
      <c r="H1053" s="10" t="n">
        <v>1110101</v>
      </c>
      <c r="I1053" s="12" t="s">
        <v>35</v>
      </c>
      <c r="J1053" s="10" t="n">
        <v>1359926</v>
      </c>
      <c r="L1053" s="10" t="n">
        <v>1359926</v>
      </c>
      <c r="M1053" s="12" t="s">
        <v>36</v>
      </c>
      <c r="N1053" s="12" t="s">
        <v>37</v>
      </c>
      <c r="P1053" s="10" t="n">
        <v>104</v>
      </c>
      <c r="Q1053" s="12" t="s">
        <v>38</v>
      </c>
      <c r="R1053" s="12" t="s">
        <v>43</v>
      </c>
      <c r="S1053" s="10" t="n">
        <v>4210314</v>
      </c>
      <c r="T1053" s="12" t="s">
        <v>44</v>
      </c>
      <c r="U1053" s="13" t="n">
        <v>90</v>
      </c>
      <c r="W1053" s="13" t="n">
        <v>90</v>
      </c>
      <c r="X1053" s="12" t="s">
        <v>207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45.75" hidden="false" customHeight="true" outlineLevel="0" collapsed="false">
      <c r="A1054" s="10" t="n">
        <v>1</v>
      </c>
      <c r="B1054" s="11" t="n">
        <v>46201</v>
      </c>
      <c r="C1054" s="11" t="n">
        <v>46201</v>
      </c>
      <c r="D1054" s="10" t="n">
        <v>0</v>
      </c>
      <c r="E1054" s="12" t="s">
        <v>33</v>
      </c>
      <c r="F1054" s="10" t="n">
        <v>17</v>
      </c>
      <c r="G1054" s="12" t="s">
        <v>34</v>
      </c>
      <c r="H1054" s="10" t="n">
        <v>1110101</v>
      </c>
      <c r="I1054" s="12" t="s">
        <v>35</v>
      </c>
      <c r="J1054" s="10" t="n">
        <v>1360329</v>
      </c>
      <c r="L1054" s="10" t="n">
        <v>1360329</v>
      </c>
      <c r="M1054" s="12" t="s">
        <v>36</v>
      </c>
      <c r="N1054" s="12" t="s">
        <v>37</v>
      </c>
      <c r="P1054" s="10" t="n">
        <v>104</v>
      </c>
      <c r="Q1054" s="12" t="s">
        <v>38</v>
      </c>
      <c r="R1054" s="12" t="s">
        <v>43</v>
      </c>
      <c r="S1054" s="10" t="n">
        <v>4210310</v>
      </c>
      <c r="T1054" s="12" t="s">
        <v>397</v>
      </c>
      <c r="U1054" s="13" t="n">
        <v>248</v>
      </c>
      <c r="W1054" s="13" t="n">
        <v>248</v>
      </c>
      <c r="X1054" s="12" t="s">
        <v>655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46148</v>
      </c>
      <c r="C1055" s="11" t="n">
        <v>46201</v>
      </c>
      <c r="D1055" s="10" t="n">
        <v>607</v>
      </c>
      <c r="E1055" s="12" t="s">
        <v>214</v>
      </c>
      <c r="F1055" s="10" t="n">
        <v>24</v>
      </c>
      <c r="G1055" s="12" t="s">
        <v>57</v>
      </c>
      <c r="H1055" s="10" t="n">
        <v>2110101</v>
      </c>
      <c r="I1055" s="12" t="s">
        <v>58</v>
      </c>
      <c r="J1055" s="10" t="n">
        <v>1057743</v>
      </c>
      <c r="L1055" s="10" t="n">
        <v>10336</v>
      </c>
      <c r="M1055" s="12" t="s">
        <v>460</v>
      </c>
      <c r="N1055" s="12" t="s">
        <v>60</v>
      </c>
      <c r="P1055" s="10" t="n">
        <v>103</v>
      </c>
      <c r="Q1055" s="12" t="s">
        <v>61</v>
      </c>
      <c r="R1055" s="12" t="s">
        <v>62</v>
      </c>
      <c r="S1055" s="10" t="n">
        <v>1130101</v>
      </c>
      <c r="T1055" s="12" t="s">
        <v>63</v>
      </c>
      <c r="U1055" s="13" t="n">
        <v>250.35</v>
      </c>
      <c r="W1055" s="13" t="n">
        <v>0</v>
      </c>
      <c r="X1055" s="12" t="s">
        <v>1050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nao encontrado</v>
      </c>
      <c r="AC1055" s="1" t="n">
        <v>10336</v>
      </c>
    </row>
    <row r="1056" customFormat="false" ht="45.75" hidden="false" customHeight="true" outlineLevel="0" collapsed="false">
      <c r="A1056" s="10" t="n">
        <v>1</v>
      </c>
      <c r="B1056" s="11" t="n">
        <v>46154</v>
      </c>
      <c r="C1056" s="11" t="n">
        <v>46201</v>
      </c>
      <c r="D1056" s="10" t="n">
        <v>10011</v>
      </c>
      <c r="E1056" s="12" t="s">
        <v>221</v>
      </c>
      <c r="F1056" s="10" t="n">
        <v>24</v>
      </c>
      <c r="G1056" s="12" t="s">
        <v>57</v>
      </c>
      <c r="H1056" s="10" t="n">
        <v>2110101</v>
      </c>
      <c r="I1056" s="12" t="s">
        <v>58</v>
      </c>
      <c r="J1056" s="10" t="n">
        <v>1089077</v>
      </c>
      <c r="L1056" s="10" t="n">
        <v>33621</v>
      </c>
      <c r="M1056" s="12" t="s">
        <v>460</v>
      </c>
      <c r="N1056" s="12" t="s">
        <v>60</v>
      </c>
      <c r="P1056" s="10" t="n">
        <v>103</v>
      </c>
      <c r="Q1056" s="12" t="s">
        <v>61</v>
      </c>
      <c r="R1056" s="12" t="s">
        <v>62</v>
      </c>
      <c r="S1056" s="10" t="n">
        <v>1130101</v>
      </c>
      <c r="T1056" s="12" t="s">
        <v>63</v>
      </c>
      <c r="U1056" s="13" t="n">
        <v>2792.58</v>
      </c>
      <c r="W1056" s="13" t="n">
        <v>0</v>
      </c>
      <c r="X1056" s="12" t="s">
        <v>1051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nao encontrado</v>
      </c>
      <c r="AC1056" s="1" t="n">
        <v>33621</v>
      </c>
    </row>
    <row r="1057" customFormat="false" ht="36.75" hidden="false" customHeight="true" outlineLevel="0" collapsed="false">
      <c r="A1057" s="10" t="n">
        <v>1</v>
      </c>
      <c r="B1057" s="11" t="n">
        <v>46182</v>
      </c>
      <c r="C1057" s="11" t="n">
        <v>46201</v>
      </c>
      <c r="D1057" s="10" t="n">
        <v>957</v>
      </c>
      <c r="E1057" s="12" t="s">
        <v>157</v>
      </c>
      <c r="F1057" s="10" t="n">
        <v>24</v>
      </c>
      <c r="G1057" s="12" t="s">
        <v>57</v>
      </c>
      <c r="H1057" s="10" t="n">
        <v>2110101</v>
      </c>
      <c r="I1057" s="12" t="s">
        <v>58</v>
      </c>
      <c r="J1057" s="10" t="n">
        <v>1227398</v>
      </c>
      <c r="L1057" s="10" t="n">
        <v>20167</v>
      </c>
      <c r="M1057" s="12" t="s">
        <v>59</v>
      </c>
      <c r="N1057" s="12" t="s">
        <v>60</v>
      </c>
      <c r="P1057" s="10" t="n">
        <v>103</v>
      </c>
      <c r="Q1057" s="12" t="s">
        <v>61</v>
      </c>
      <c r="R1057" s="12" t="s">
        <v>62</v>
      </c>
      <c r="S1057" s="10" t="n">
        <v>1130101</v>
      </c>
      <c r="T1057" s="12" t="s">
        <v>63</v>
      </c>
      <c r="U1057" s="13" t="n">
        <v>4521.75</v>
      </c>
      <c r="W1057" s="13" t="n">
        <v>0</v>
      </c>
      <c r="X1057" s="12" t="s">
        <v>1052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RACAO WHISKAS PEIXE</v>
      </c>
      <c r="AC1057" s="1" t="n">
        <v>20167</v>
      </c>
    </row>
    <row r="1058" customFormat="false" ht="36.75" hidden="false" customHeight="true" outlineLevel="0" collapsed="false">
      <c r="A1058" s="10" t="n">
        <v>1</v>
      </c>
      <c r="B1058" s="11" t="n">
        <v>46189</v>
      </c>
      <c r="C1058" s="11" t="n">
        <v>46201</v>
      </c>
      <c r="D1058" s="10" t="n">
        <v>1671</v>
      </c>
      <c r="E1058" s="12" t="s">
        <v>385</v>
      </c>
      <c r="F1058" s="10" t="n">
        <v>24</v>
      </c>
      <c r="G1058" s="12" t="s">
        <v>57</v>
      </c>
      <c r="H1058" s="10" t="n">
        <v>2110101</v>
      </c>
      <c r="I1058" s="12" t="s">
        <v>58</v>
      </c>
      <c r="J1058" s="10" t="n">
        <v>1260807</v>
      </c>
      <c r="L1058" s="10" t="n">
        <v>574740</v>
      </c>
      <c r="M1058" s="12" t="s">
        <v>36</v>
      </c>
      <c r="N1058" s="12" t="s">
        <v>60</v>
      </c>
      <c r="P1058" s="10" t="n">
        <v>101</v>
      </c>
      <c r="Q1058" s="12" t="s">
        <v>107</v>
      </c>
      <c r="R1058" s="12" t="s">
        <v>62</v>
      </c>
      <c r="S1058" s="10" t="n">
        <v>1130101</v>
      </c>
      <c r="T1058" s="12" t="s">
        <v>63</v>
      </c>
      <c r="U1058" s="13" t="n">
        <v>372.96</v>
      </c>
      <c r="W1058" s="13" t="n">
        <v>0</v>
      </c>
      <c r="X1058" s="12" t="s">
        <v>1053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TALCO BARLA 140G</v>
      </c>
      <c r="AC1058" s="1" t="n">
        <v>574740</v>
      </c>
    </row>
    <row r="1059" customFormat="false" ht="36.75" hidden="false" customHeight="true" outlineLevel="0" collapsed="false">
      <c r="A1059" s="10" t="n">
        <v>1</v>
      </c>
      <c r="B1059" s="11" t="n">
        <v>46192</v>
      </c>
      <c r="C1059" s="11" t="n">
        <v>46201</v>
      </c>
      <c r="D1059" s="10" t="n">
        <v>1613</v>
      </c>
      <c r="E1059" s="12" t="s">
        <v>240</v>
      </c>
      <c r="F1059" s="10" t="n">
        <v>24</v>
      </c>
      <c r="G1059" s="12" t="s">
        <v>57</v>
      </c>
      <c r="H1059" s="10" t="n">
        <v>2110101</v>
      </c>
      <c r="I1059" s="12" t="s">
        <v>58</v>
      </c>
      <c r="J1059" s="10" t="n">
        <v>1272759</v>
      </c>
      <c r="L1059" s="10" t="n">
        <v>1597184</v>
      </c>
      <c r="M1059" s="12" t="s">
        <v>36</v>
      </c>
      <c r="N1059" s="12" t="s">
        <v>60</v>
      </c>
      <c r="P1059" s="10" t="n">
        <v>103</v>
      </c>
      <c r="Q1059" s="12" t="s">
        <v>61</v>
      </c>
      <c r="R1059" s="12" t="s">
        <v>62</v>
      </c>
      <c r="S1059" s="10" t="n">
        <v>1130101</v>
      </c>
      <c r="T1059" s="12" t="s">
        <v>63</v>
      </c>
      <c r="U1059" s="13" t="n">
        <v>607.27</v>
      </c>
      <c r="W1059" s="13" t="n">
        <v>0</v>
      </c>
      <c r="X1059" s="12" t="s">
        <v>1054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PRESUNTO COZIDOPER</v>
      </c>
      <c r="AC1059" s="1" t="n">
        <v>1597184</v>
      </c>
    </row>
    <row r="1060" customFormat="false" ht="36.75" hidden="false" customHeight="true" outlineLevel="0" collapsed="false">
      <c r="A1060" s="10" t="n">
        <v>1</v>
      </c>
      <c r="B1060" s="11" t="n">
        <v>46195</v>
      </c>
      <c r="C1060" s="11" t="n">
        <v>46201</v>
      </c>
      <c r="D1060" s="10" t="n">
        <v>10085</v>
      </c>
      <c r="E1060" s="12" t="s">
        <v>1055</v>
      </c>
      <c r="F1060" s="10" t="n">
        <v>24</v>
      </c>
      <c r="G1060" s="12" t="s">
        <v>57</v>
      </c>
      <c r="H1060" s="10" t="n">
        <v>2110101</v>
      </c>
      <c r="I1060" s="12" t="s">
        <v>58</v>
      </c>
      <c r="J1060" s="10" t="n">
        <v>1291255</v>
      </c>
      <c r="L1060" s="10" t="n">
        <v>253</v>
      </c>
      <c r="M1060" s="12" t="s">
        <v>36</v>
      </c>
      <c r="N1060" s="12" t="s">
        <v>60</v>
      </c>
      <c r="P1060" s="10" t="n">
        <v>103</v>
      </c>
      <c r="Q1060" s="12" t="s">
        <v>61</v>
      </c>
      <c r="R1060" s="12" t="s">
        <v>62</v>
      </c>
      <c r="S1060" s="10" t="n">
        <v>1130101</v>
      </c>
      <c r="T1060" s="12" t="s">
        <v>63</v>
      </c>
      <c r="U1060" s="13" t="n">
        <v>498.13</v>
      </c>
      <c r="W1060" s="13" t="n">
        <v>0</v>
      </c>
      <c r="X1060" s="12" t="s">
        <v>1056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CERVEJA LONG NECK IM</v>
      </c>
      <c r="AC1060" s="1" t="n">
        <v>253</v>
      </c>
    </row>
    <row r="1061" customFormat="false" ht="72.75" hidden="false" customHeight="true" outlineLevel="0" collapsed="false">
      <c r="A1061" s="10" t="n">
        <v>1</v>
      </c>
      <c r="B1061" s="11" t="n">
        <v>46202</v>
      </c>
      <c r="C1061" s="11" t="n">
        <v>46202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1359972</v>
      </c>
      <c r="L1061" s="10" t="n">
        <v>1359972</v>
      </c>
      <c r="M1061" s="12" t="s">
        <v>36</v>
      </c>
      <c r="N1061" s="12" t="s">
        <v>37</v>
      </c>
      <c r="P1061" s="10" t="n">
        <v>104</v>
      </c>
      <c r="Q1061" s="12" t="s">
        <v>38</v>
      </c>
      <c r="R1061" s="12" t="s">
        <v>43</v>
      </c>
      <c r="S1061" s="10" t="n">
        <v>4210314</v>
      </c>
      <c r="T1061" s="12" t="s">
        <v>44</v>
      </c>
      <c r="U1061" s="13" t="n">
        <v>100</v>
      </c>
      <c r="W1061" s="13" t="n">
        <v>100</v>
      </c>
      <c r="X1061" s="12" t="s">
        <v>832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46202</v>
      </c>
      <c r="C1062" s="11" t="n">
        <v>46202</v>
      </c>
      <c r="D1062" s="10" t="n">
        <v>0</v>
      </c>
      <c r="E1062" s="12" t="s">
        <v>33</v>
      </c>
      <c r="F1062" s="10" t="n">
        <v>17</v>
      </c>
      <c r="G1062" s="12" t="s">
        <v>34</v>
      </c>
      <c r="H1062" s="10" t="n">
        <v>1110101</v>
      </c>
      <c r="I1062" s="12" t="s">
        <v>35</v>
      </c>
      <c r="J1062" s="10" t="n">
        <v>1359975</v>
      </c>
      <c r="L1062" s="10" t="n">
        <v>1359975</v>
      </c>
      <c r="M1062" s="12" t="s">
        <v>36</v>
      </c>
      <c r="N1062" s="12" t="s">
        <v>37</v>
      </c>
      <c r="P1062" s="10" t="n">
        <v>104</v>
      </c>
      <c r="Q1062" s="12" t="s">
        <v>38</v>
      </c>
      <c r="R1062" s="12" t="s">
        <v>43</v>
      </c>
      <c r="S1062" s="10" t="n">
        <v>4210314</v>
      </c>
      <c r="T1062" s="12" t="s">
        <v>44</v>
      </c>
      <c r="U1062" s="13" t="n">
        <v>100</v>
      </c>
      <c r="W1062" s="13" t="n">
        <v>100</v>
      </c>
      <c r="X1062" s="12" t="s">
        <v>396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46202</v>
      </c>
      <c r="D1063" s="10" t="n">
        <v>0</v>
      </c>
      <c r="E1063" s="12" t="s">
        <v>33</v>
      </c>
      <c r="F1063" s="10" t="n">
        <v>17</v>
      </c>
      <c r="G1063" s="12" t="s">
        <v>34</v>
      </c>
      <c r="H1063" s="10" t="n">
        <v>1110101</v>
      </c>
      <c r="I1063" s="12" t="s">
        <v>35</v>
      </c>
      <c r="J1063" s="10" t="n">
        <v>1359979</v>
      </c>
      <c r="L1063" s="10" t="n">
        <v>1359979</v>
      </c>
      <c r="M1063" s="12" t="s">
        <v>36</v>
      </c>
      <c r="N1063" s="12" t="s">
        <v>37</v>
      </c>
      <c r="P1063" s="10" t="n">
        <v>104</v>
      </c>
      <c r="Q1063" s="12" t="s">
        <v>38</v>
      </c>
      <c r="R1063" s="12" t="s">
        <v>43</v>
      </c>
      <c r="S1063" s="10" t="n">
        <v>4210316</v>
      </c>
      <c r="T1063" s="12" t="s">
        <v>47</v>
      </c>
      <c r="U1063" s="13" t="n">
        <v>70</v>
      </c>
      <c r="W1063" s="13" t="n">
        <v>70</v>
      </c>
      <c r="X1063" s="12" t="s">
        <v>1057</v>
      </c>
      <c r="Z1063" s="1" t="str">
        <f aca="false">IF($T1063="","",IFERROR(INDEX('Resumo Grupos'!$AC$3:$AC$200,MATCH($T1063,'Resumo Grupos'!$AB$3:$AB$200,0)),"n/d"))</f>
        <v>Salários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46202</v>
      </c>
      <c r="C1064" s="11" t="n">
        <v>46202</v>
      </c>
      <c r="D1064" s="10" t="n">
        <v>0</v>
      </c>
      <c r="E1064" s="12" t="s">
        <v>33</v>
      </c>
      <c r="F1064" s="10" t="n">
        <v>17</v>
      </c>
      <c r="G1064" s="12" t="s">
        <v>34</v>
      </c>
      <c r="H1064" s="10" t="n">
        <v>1110101</v>
      </c>
      <c r="I1064" s="12" t="s">
        <v>35</v>
      </c>
      <c r="J1064" s="10" t="n">
        <v>1360033</v>
      </c>
      <c r="L1064" s="10" t="n">
        <v>1360033</v>
      </c>
      <c r="M1064" s="12" t="s">
        <v>36</v>
      </c>
      <c r="N1064" s="12" t="s">
        <v>37</v>
      </c>
      <c r="P1064" s="10" t="n">
        <v>104</v>
      </c>
      <c r="Q1064" s="12" t="s">
        <v>38</v>
      </c>
      <c r="R1064" s="12" t="s">
        <v>43</v>
      </c>
      <c r="S1064" s="10" t="n">
        <v>4210314</v>
      </c>
      <c r="T1064" s="12" t="s">
        <v>44</v>
      </c>
      <c r="U1064" s="13" t="n">
        <v>80</v>
      </c>
      <c r="W1064" s="13" t="n">
        <v>80</v>
      </c>
      <c r="X1064" s="12" t="s">
        <v>402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46202</v>
      </c>
      <c r="C1065" s="11" t="n">
        <v>46202</v>
      </c>
      <c r="D1065" s="10" t="n">
        <v>0</v>
      </c>
      <c r="E1065" s="12" t="s">
        <v>33</v>
      </c>
      <c r="F1065" s="10" t="n">
        <v>17</v>
      </c>
      <c r="G1065" s="12" t="s">
        <v>34</v>
      </c>
      <c r="H1065" s="10" t="n">
        <v>1110101</v>
      </c>
      <c r="I1065" s="12" t="s">
        <v>35</v>
      </c>
      <c r="J1065" s="10" t="n">
        <v>1360037</v>
      </c>
      <c r="L1065" s="10" t="n">
        <v>1360037</v>
      </c>
      <c r="M1065" s="12" t="s">
        <v>36</v>
      </c>
      <c r="N1065" s="12" t="s">
        <v>37</v>
      </c>
      <c r="P1065" s="10" t="n">
        <v>104</v>
      </c>
      <c r="Q1065" s="12" t="s">
        <v>38</v>
      </c>
      <c r="R1065" s="12" t="s">
        <v>43</v>
      </c>
      <c r="S1065" s="10" t="n">
        <v>4210314</v>
      </c>
      <c r="T1065" s="12" t="s">
        <v>44</v>
      </c>
      <c r="U1065" s="13" t="n">
        <v>70</v>
      </c>
      <c r="W1065" s="13" t="n">
        <v>70</v>
      </c>
      <c r="X1065" s="12" t="s">
        <v>207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46202</v>
      </c>
      <c r="C1066" s="11" t="n">
        <v>46202</v>
      </c>
      <c r="D1066" s="10" t="n">
        <v>0</v>
      </c>
      <c r="E1066" s="12" t="s">
        <v>33</v>
      </c>
      <c r="F1066" s="10" t="n">
        <v>17</v>
      </c>
      <c r="G1066" s="12" t="s">
        <v>34</v>
      </c>
      <c r="H1066" s="10" t="n">
        <v>1110101</v>
      </c>
      <c r="I1066" s="12" t="s">
        <v>35</v>
      </c>
      <c r="J1066" s="10" t="n">
        <v>1360041</v>
      </c>
      <c r="L1066" s="10" t="n">
        <v>1360041</v>
      </c>
      <c r="M1066" s="12" t="s">
        <v>36</v>
      </c>
      <c r="N1066" s="12" t="s">
        <v>37</v>
      </c>
      <c r="P1066" s="10" t="n">
        <v>104</v>
      </c>
      <c r="Q1066" s="12" t="s">
        <v>38</v>
      </c>
      <c r="R1066" s="12" t="s">
        <v>43</v>
      </c>
      <c r="S1066" s="10" t="n">
        <v>4210314</v>
      </c>
      <c r="T1066" s="12" t="s">
        <v>44</v>
      </c>
      <c r="U1066" s="13" t="n">
        <v>70</v>
      </c>
      <c r="W1066" s="13" t="n">
        <v>70</v>
      </c>
      <c r="X1066" s="12" t="s">
        <v>208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46202</v>
      </c>
      <c r="C1067" s="11" t="n">
        <v>46202</v>
      </c>
      <c r="D1067" s="10" t="n">
        <v>0</v>
      </c>
      <c r="E1067" s="12" t="s">
        <v>33</v>
      </c>
      <c r="F1067" s="10" t="n">
        <v>17</v>
      </c>
      <c r="G1067" s="12" t="s">
        <v>34</v>
      </c>
      <c r="H1067" s="10" t="n">
        <v>1110101</v>
      </c>
      <c r="I1067" s="12" t="s">
        <v>35</v>
      </c>
      <c r="J1067" s="10" t="n">
        <v>1360050</v>
      </c>
      <c r="L1067" s="10" t="n">
        <v>1360050</v>
      </c>
      <c r="M1067" s="12" t="s">
        <v>36</v>
      </c>
      <c r="N1067" s="12" t="s">
        <v>37</v>
      </c>
      <c r="P1067" s="10" t="n">
        <v>104</v>
      </c>
      <c r="Q1067" s="12" t="s">
        <v>38</v>
      </c>
      <c r="R1067" s="12" t="s">
        <v>43</v>
      </c>
      <c r="S1067" s="10" t="n">
        <v>4210314</v>
      </c>
      <c r="T1067" s="12" t="s">
        <v>44</v>
      </c>
      <c r="U1067" s="13" t="n">
        <v>70</v>
      </c>
      <c r="W1067" s="13" t="n">
        <v>70</v>
      </c>
      <c r="X1067" s="12" t="s">
        <v>1047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46202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1360055</v>
      </c>
      <c r="L1068" s="10" t="n">
        <v>1360055</v>
      </c>
      <c r="M1068" s="12" t="s">
        <v>36</v>
      </c>
      <c r="N1068" s="12" t="s">
        <v>37</v>
      </c>
      <c r="P1068" s="10" t="n">
        <v>104</v>
      </c>
      <c r="Q1068" s="12" t="s">
        <v>38</v>
      </c>
      <c r="R1068" s="12" t="s">
        <v>43</v>
      </c>
      <c r="S1068" s="10" t="n">
        <v>4210316</v>
      </c>
      <c r="T1068" s="12" t="s">
        <v>47</v>
      </c>
      <c r="U1068" s="13" t="n">
        <v>140</v>
      </c>
      <c r="W1068" s="13" t="n">
        <v>140</v>
      </c>
      <c r="X1068" s="12" t="s">
        <v>50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46202</v>
      </c>
      <c r="C1069" s="11" t="n">
        <v>46202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1360063</v>
      </c>
      <c r="L1069" s="10" t="n">
        <v>1360063</v>
      </c>
      <c r="M1069" s="12" t="s">
        <v>36</v>
      </c>
      <c r="N1069" s="12" t="s">
        <v>37</v>
      </c>
      <c r="P1069" s="10" t="n">
        <v>104</v>
      </c>
      <c r="Q1069" s="12" t="s">
        <v>38</v>
      </c>
      <c r="R1069" s="12" t="s">
        <v>43</v>
      </c>
      <c r="S1069" s="10" t="n">
        <v>4210309</v>
      </c>
      <c r="T1069" s="12" t="s">
        <v>49</v>
      </c>
      <c r="U1069" s="13" t="n">
        <v>10</v>
      </c>
      <c r="W1069" s="13" t="n">
        <v>10</v>
      </c>
      <c r="X1069" s="12" t="s">
        <v>744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46202</v>
      </c>
      <c r="C1070" s="11" t="n">
        <v>46202</v>
      </c>
      <c r="D1070" s="10" t="n">
        <v>0</v>
      </c>
      <c r="E1070" s="12" t="s">
        <v>33</v>
      </c>
      <c r="F1070" s="10" t="n">
        <v>17</v>
      </c>
      <c r="G1070" s="12" t="s">
        <v>34</v>
      </c>
      <c r="H1070" s="10" t="n">
        <v>1110101</v>
      </c>
      <c r="I1070" s="12" t="s">
        <v>35</v>
      </c>
      <c r="J1070" s="10" t="n">
        <v>1360073</v>
      </c>
      <c r="L1070" s="10" t="n">
        <v>1360073</v>
      </c>
      <c r="M1070" s="12" t="s">
        <v>36</v>
      </c>
      <c r="N1070" s="12" t="s">
        <v>37</v>
      </c>
      <c r="P1070" s="10" t="n">
        <v>104</v>
      </c>
      <c r="Q1070" s="12" t="s">
        <v>38</v>
      </c>
      <c r="R1070" s="12" t="s">
        <v>39</v>
      </c>
      <c r="S1070" s="10" t="n">
        <v>4210209</v>
      </c>
      <c r="T1070" s="12" t="s">
        <v>54</v>
      </c>
      <c r="U1070" s="13" t="n">
        <v>70</v>
      </c>
      <c r="W1070" s="13" t="n">
        <v>70</v>
      </c>
      <c r="X1070" s="12" t="s">
        <v>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46202</v>
      </c>
      <c r="C1071" s="11" t="n">
        <v>46202</v>
      </c>
      <c r="D1071" s="10" t="n">
        <v>0</v>
      </c>
      <c r="E1071" s="12" t="s">
        <v>33</v>
      </c>
      <c r="F1071" s="10" t="n">
        <v>17</v>
      </c>
      <c r="G1071" s="12" t="s">
        <v>34</v>
      </c>
      <c r="H1071" s="10" t="n">
        <v>1110101</v>
      </c>
      <c r="I1071" s="12" t="s">
        <v>35</v>
      </c>
      <c r="J1071" s="10" t="n">
        <v>1360092</v>
      </c>
      <c r="L1071" s="10" t="n">
        <v>1360092</v>
      </c>
      <c r="M1071" s="12" t="s">
        <v>36</v>
      </c>
      <c r="N1071" s="12" t="s">
        <v>37</v>
      </c>
      <c r="P1071" s="10" t="n">
        <v>104</v>
      </c>
      <c r="Q1071" s="12" t="s">
        <v>38</v>
      </c>
      <c r="R1071" s="12" t="s">
        <v>62</v>
      </c>
      <c r="S1071" s="10" t="n">
        <v>1130101</v>
      </c>
      <c r="T1071" s="12" t="s">
        <v>63</v>
      </c>
      <c r="U1071" s="13" t="n">
        <v>254</v>
      </c>
      <c r="W1071" s="13" t="n">
        <v>254</v>
      </c>
      <c r="X1071" s="12" t="s">
        <v>1058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46202</v>
      </c>
      <c r="C1072" s="11" t="n">
        <v>46202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1360101</v>
      </c>
      <c r="L1072" s="10" t="n">
        <v>1360101</v>
      </c>
      <c r="M1072" s="12" t="s">
        <v>36</v>
      </c>
      <c r="N1072" s="12" t="s">
        <v>37</v>
      </c>
      <c r="P1072" s="10" t="n">
        <v>104</v>
      </c>
      <c r="Q1072" s="12" t="s">
        <v>38</v>
      </c>
      <c r="R1072" s="12" t="s">
        <v>43</v>
      </c>
      <c r="S1072" s="10" t="n">
        <v>4210316</v>
      </c>
      <c r="T1072" s="12" t="s">
        <v>47</v>
      </c>
      <c r="U1072" s="13" t="n">
        <v>100</v>
      </c>
      <c r="W1072" s="13" t="n">
        <v>100</v>
      </c>
      <c r="X1072" s="12" t="s">
        <v>51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46202</v>
      </c>
      <c r="C1073" s="11" t="n">
        <v>46202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1360107</v>
      </c>
      <c r="L1073" s="10" t="n">
        <v>1360107</v>
      </c>
      <c r="M1073" s="12" t="s">
        <v>36</v>
      </c>
      <c r="N1073" s="12" t="s">
        <v>37</v>
      </c>
      <c r="P1073" s="10" t="n">
        <v>104</v>
      </c>
      <c r="Q1073" s="12" t="s">
        <v>38</v>
      </c>
      <c r="R1073" s="12" t="s">
        <v>43</v>
      </c>
      <c r="S1073" s="10" t="n">
        <v>4210316</v>
      </c>
      <c r="T1073" s="12" t="s">
        <v>47</v>
      </c>
      <c r="U1073" s="13" t="n">
        <v>100</v>
      </c>
      <c r="W1073" s="13" t="n">
        <v>100</v>
      </c>
      <c r="X1073" s="12" t="s">
        <v>51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46202</v>
      </c>
      <c r="C1074" s="11" t="n">
        <v>46202</v>
      </c>
      <c r="D1074" s="10" t="n">
        <v>0</v>
      </c>
      <c r="E1074" s="12" t="s">
        <v>33</v>
      </c>
      <c r="F1074" s="10" t="n">
        <v>17</v>
      </c>
      <c r="G1074" s="12" t="s">
        <v>34</v>
      </c>
      <c r="H1074" s="10" t="n">
        <v>1110101</v>
      </c>
      <c r="I1074" s="12" t="s">
        <v>35</v>
      </c>
      <c r="J1074" s="10" t="n">
        <v>1360110</v>
      </c>
      <c r="L1074" s="10" t="n">
        <v>1360110</v>
      </c>
      <c r="M1074" s="12" t="s">
        <v>36</v>
      </c>
      <c r="N1074" s="12" t="s">
        <v>37</v>
      </c>
      <c r="P1074" s="10" t="n">
        <v>104</v>
      </c>
      <c r="Q1074" s="12" t="s">
        <v>38</v>
      </c>
      <c r="R1074" s="12" t="s">
        <v>43</v>
      </c>
      <c r="S1074" s="10" t="n">
        <v>4210309</v>
      </c>
      <c r="T1074" s="12" t="s">
        <v>49</v>
      </c>
      <c r="U1074" s="13" t="n">
        <v>25</v>
      </c>
      <c r="W1074" s="13" t="n">
        <v>25</v>
      </c>
      <c r="X1074" s="12" t="s">
        <v>51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46202</v>
      </c>
      <c r="C1075" s="11" t="n">
        <v>46202</v>
      </c>
      <c r="D1075" s="10" t="n">
        <v>0</v>
      </c>
      <c r="E1075" s="12" t="s">
        <v>33</v>
      </c>
      <c r="F1075" s="10" t="n">
        <v>17</v>
      </c>
      <c r="G1075" s="12" t="s">
        <v>34</v>
      </c>
      <c r="H1075" s="10" t="n">
        <v>1110101</v>
      </c>
      <c r="I1075" s="12" t="s">
        <v>35</v>
      </c>
      <c r="J1075" s="10" t="n">
        <v>1361026</v>
      </c>
      <c r="L1075" s="10" t="n">
        <v>1361026</v>
      </c>
      <c r="M1075" s="12" t="s">
        <v>36</v>
      </c>
      <c r="N1075" s="12" t="s">
        <v>37</v>
      </c>
      <c r="P1075" s="10" t="n">
        <v>104</v>
      </c>
      <c r="Q1075" s="12" t="s">
        <v>38</v>
      </c>
      <c r="R1075" s="12" t="s">
        <v>149</v>
      </c>
      <c r="S1075" s="10" t="n">
        <v>1120601</v>
      </c>
      <c r="T1075" s="12" t="s">
        <v>150</v>
      </c>
      <c r="U1075" s="13" t="n">
        <v>350</v>
      </c>
      <c r="W1075" s="13" t="n">
        <v>350</v>
      </c>
      <c r="X1075" s="12" t="s">
        <v>212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46202</v>
      </c>
      <c r="C1076" s="11" t="n">
        <v>46202</v>
      </c>
      <c r="D1076" s="10" t="n">
        <v>0</v>
      </c>
      <c r="E1076" s="12" t="s">
        <v>33</v>
      </c>
      <c r="F1076" s="10" t="n">
        <v>17</v>
      </c>
      <c r="G1076" s="12" t="s">
        <v>34</v>
      </c>
      <c r="H1076" s="10" t="n">
        <v>1110101</v>
      </c>
      <c r="I1076" s="12" t="s">
        <v>35</v>
      </c>
      <c r="J1076" s="10" t="n">
        <v>1463088</v>
      </c>
      <c r="L1076" s="10" t="n">
        <v>1463088</v>
      </c>
      <c r="M1076" s="12" t="s">
        <v>36</v>
      </c>
      <c r="N1076" s="12" t="s">
        <v>37</v>
      </c>
      <c r="P1076" s="10" t="n">
        <v>104</v>
      </c>
      <c r="Q1076" s="12" t="s">
        <v>38</v>
      </c>
      <c r="R1076" s="12" t="s">
        <v>149</v>
      </c>
      <c r="S1076" s="10" t="n">
        <v>1120601</v>
      </c>
      <c r="T1076" s="12" t="s">
        <v>150</v>
      </c>
      <c r="U1076" s="13" t="n">
        <v>560</v>
      </c>
      <c r="W1076" s="13" t="n">
        <v>560</v>
      </c>
      <c r="X1076" s="12" t="s">
        <v>1059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BOLO MIYAZAKI GRANDE</v>
      </c>
      <c r="AC1076" s="1" t="n">
        <v>1</v>
      </c>
    </row>
    <row r="1077" customFormat="false" ht="36.75" hidden="false" customHeight="true" outlineLevel="0" collapsed="false">
      <c r="A1077" s="10" t="n">
        <v>1</v>
      </c>
      <c r="B1077" s="11" t="n">
        <v>46172</v>
      </c>
      <c r="C1077" s="11" t="n">
        <v>46202</v>
      </c>
      <c r="D1077" s="10" t="n">
        <v>607</v>
      </c>
      <c r="E1077" s="12" t="s">
        <v>214</v>
      </c>
      <c r="F1077" s="10" t="n">
        <v>24</v>
      </c>
      <c r="G1077" s="12" t="s">
        <v>57</v>
      </c>
      <c r="H1077" s="10" t="n">
        <v>2110101</v>
      </c>
      <c r="I1077" s="12" t="s">
        <v>58</v>
      </c>
      <c r="J1077" s="10" t="n">
        <v>1177308</v>
      </c>
      <c r="L1077" s="10" t="n">
        <v>10643</v>
      </c>
      <c r="M1077" s="12" t="s">
        <v>59</v>
      </c>
      <c r="N1077" s="12" t="s">
        <v>60</v>
      </c>
      <c r="P1077" s="10" t="n">
        <v>103</v>
      </c>
      <c r="Q1077" s="12" t="s">
        <v>61</v>
      </c>
      <c r="R1077" s="12" t="s">
        <v>62</v>
      </c>
      <c r="S1077" s="10" t="n">
        <v>1130101</v>
      </c>
      <c r="T1077" s="12" t="s">
        <v>63</v>
      </c>
      <c r="U1077" s="13" t="n">
        <v>319.72</v>
      </c>
      <c r="W1077" s="13" t="n">
        <v>0</v>
      </c>
      <c r="X1077" s="12" t="s">
        <v>1060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nao encontrado</v>
      </c>
      <c r="AC1077" s="1" t="n">
        <v>10643</v>
      </c>
    </row>
    <row r="1078" customFormat="false" ht="36.75" hidden="false" customHeight="true" outlineLevel="0" collapsed="false">
      <c r="A1078" s="10" t="n">
        <v>1</v>
      </c>
      <c r="B1078" s="11" t="n">
        <v>46181</v>
      </c>
      <c r="C1078" s="11" t="n">
        <v>46202</v>
      </c>
      <c r="D1078" s="10" t="n">
        <v>1659</v>
      </c>
      <c r="E1078" s="12" t="s">
        <v>78</v>
      </c>
      <c r="F1078" s="10" t="n">
        <v>24</v>
      </c>
      <c r="G1078" s="12" t="s">
        <v>57</v>
      </c>
      <c r="H1078" s="10" t="n">
        <v>2110101</v>
      </c>
      <c r="I1078" s="12" t="s">
        <v>58</v>
      </c>
      <c r="J1078" s="10" t="n">
        <v>1223005</v>
      </c>
      <c r="L1078" s="10" t="n">
        <v>876740</v>
      </c>
      <c r="M1078" s="12" t="s">
        <v>59</v>
      </c>
      <c r="N1078" s="12" t="s">
        <v>60</v>
      </c>
      <c r="P1078" s="10" t="n">
        <v>103</v>
      </c>
      <c r="Q1078" s="12" t="s">
        <v>61</v>
      </c>
      <c r="R1078" s="12" t="s">
        <v>62</v>
      </c>
      <c r="S1078" s="10" t="n">
        <v>1130101</v>
      </c>
      <c r="T1078" s="12" t="s">
        <v>63</v>
      </c>
      <c r="U1078" s="13" t="n">
        <v>584.18</v>
      </c>
      <c r="W1078" s="13" t="n">
        <v>0</v>
      </c>
      <c r="X1078" s="12" t="s">
        <v>1061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CREM LEIT MOCOCA200G</v>
      </c>
      <c r="AC1078" s="1" t="n">
        <v>876740</v>
      </c>
    </row>
    <row r="1079" customFormat="false" ht="54.75" hidden="false" customHeight="true" outlineLevel="0" collapsed="false">
      <c r="A1079" s="10" t="n">
        <v>1</v>
      </c>
      <c r="B1079" s="11" t="n">
        <v>46182</v>
      </c>
      <c r="C1079" s="11" t="n">
        <v>46202</v>
      </c>
      <c r="D1079" s="10" t="n">
        <v>1666</v>
      </c>
      <c r="E1079" s="12" t="s">
        <v>56</v>
      </c>
      <c r="F1079" s="10" t="n">
        <v>24</v>
      </c>
      <c r="G1079" s="12" t="s">
        <v>57</v>
      </c>
      <c r="H1079" s="10" t="n">
        <v>2110101</v>
      </c>
      <c r="I1079" s="12" t="s">
        <v>58</v>
      </c>
      <c r="J1079" s="10" t="n">
        <v>1226844</v>
      </c>
      <c r="L1079" s="10" t="n">
        <v>562604</v>
      </c>
      <c r="M1079" s="12" t="s">
        <v>153</v>
      </c>
      <c r="N1079" s="12" t="s">
        <v>60</v>
      </c>
      <c r="P1079" s="10" t="n">
        <v>103</v>
      </c>
      <c r="Q1079" s="12" t="s">
        <v>61</v>
      </c>
      <c r="R1079" s="12" t="s">
        <v>62</v>
      </c>
      <c r="S1079" s="10" t="n">
        <v>1130101</v>
      </c>
      <c r="T1079" s="12" t="s">
        <v>63</v>
      </c>
      <c r="U1079" s="13" t="n">
        <v>4478.95</v>
      </c>
      <c r="W1079" s="13" t="n">
        <v>0</v>
      </c>
      <c r="X1079" s="12" t="s">
        <v>1062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LAMINA WILKINSON CAR</v>
      </c>
      <c r="AC1079" s="1" t="n">
        <v>562604</v>
      </c>
    </row>
    <row r="1080" customFormat="false" ht="63.75" hidden="false" customHeight="true" outlineLevel="0" collapsed="false">
      <c r="A1080" s="10" t="n">
        <v>1</v>
      </c>
      <c r="B1080" s="11" t="n">
        <v>46182</v>
      </c>
      <c r="C1080" s="11" t="n">
        <v>46202</v>
      </c>
      <c r="D1080" s="10" t="n">
        <v>666</v>
      </c>
      <c r="E1080" s="12" t="s">
        <v>689</v>
      </c>
      <c r="F1080" s="10" t="n">
        <v>24</v>
      </c>
      <c r="G1080" s="12" t="s">
        <v>57</v>
      </c>
      <c r="H1080" s="10" t="n">
        <v>2110101</v>
      </c>
      <c r="I1080" s="12" t="s">
        <v>58</v>
      </c>
      <c r="J1080" s="10" t="n">
        <v>1228251</v>
      </c>
      <c r="L1080" s="10" t="n">
        <v>7726</v>
      </c>
      <c r="M1080" s="12" t="s">
        <v>153</v>
      </c>
      <c r="N1080" s="12" t="s">
        <v>60</v>
      </c>
      <c r="P1080" s="10" t="n">
        <v>103</v>
      </c>
      <c r="Q1080" s="12" t="s">
        <v>61</v>
      </c>
      <c r="R1080" s="12" t="s">
        <v>62</v>
      </c>
      <c r="S1080" s="10" t="n">
        <v>1130101</v>
      </c>
      <c r="T1080" s="12" t="s">
        <v>63</v>
      </c>
      <c r="U1080" s="13" t="n">
        <v>287.8</v>
      </c>
      <c r="W1080" s="13" t="n">
        <v>0</v>
      </c>
      <c r="X1080" s="12" t="s">
        <v>1063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RC SABOR CAT GT NATURAL CAR.FRG E PX KG</v>
      </c>
      <c r="AC1080" s="1" t="n">
        <v>7726</v>
      </c>
    </row>
    <row r="1081" customFormat="false" ht="36.75" hidden="false" customHeight="true" outlineLevel="0" collapsed="false">
      <c r="A1081" s="10" t="n">
        <v>1</v>
      </c>
      <c r="B1081" s="11" t="n">
        <v>46184</v>
      </c>
      <c r="C1081" s="11" t="n">
        <v>46202</v>
      </c>
      <c r="D1081" s="10" t="n">
        <v>1218</v>
      </c>
      <c r="E1081" s="12" t="s">
        <v>1064</v>
      </c>
      <c r="F1081" s="10" t="n">
        <v>24</v>
      </c>
      <c r="G1081" s="12" t="s">
        <v>57</v>
      </c>
      <c r="H1081" s="10" t="n">
        <v>2110101</v>
      </c>
      <c r="I1081" s="12" t="s">
        <v>58</v>
      </c>
      <c r="J1081" s="10" t="n">
        <v>1235655</v>
      </c>
      <c r="L1081" s="10" t="n">
        <v>9271</v>
      </c>
      <c r="M1081" s="12" t="s">
        <v>36</v>
      </c>
      <c r="N1081" s="12" t="s">
        <v>60</v>
      </c>
      <c r="P1081" s="10" t="n">
        <v>103</v>
      </c>
      <c r="Q1081" s="12" t="s">
        <v>61</v>
      </c>
      <c r="R1081" s="12" t="s">
        <v>62</v>
      </c>
      <c r="S1081" s="10" t="n">
        <v>1130101</v>
      </c>
      <c r="T1081" s="12" t="s">
        <v>63</v>
      </c>
      <c r="U1081" s="13" t="n">
        <v>543</v>
      </c>
      <c r="W1081" s="13" t="n">
        <v>0</v>
      </c>
      <c r="X1081" s="12" t="s">
        <v>1065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ACAI DE ANORI</v>
      </c>
      <c r="AC1081" s="1" t="n">
        <v>5372</v>
      </c>
    </row>
    <row r="1082" customFormat="false" ht="45.75" hidden="false" customHeight="true" outlineLevel="0" collapsed="false">
      <c r="A1082" s="10" t="n">
        <v>1</v>
      </c>
      <c r="B1082" s="11" t="n">
        <v>46188</v>
      </c>
      <c r="C1082" s="11" t="n">
        <v>46202</v>
      </c>
      <c r="D1082" s="10" t="n">
        <v>1637</v>
      </c>
      <c r="E1082" s="12" t="s">
        <v>68</v>
      </c>
      <c r="F1082" s="10" t="n">
        <v>24</v>
      </c>
      <c r="G1082" s="12" t="s">
        <v>57</v>
      </c>
      <c r="H1082" s="10" t="n">
        <v>2110101</v>
      </c>
      <c r="I1082" s="12" t="s">
        <v>58</v>
      </c>
      <c r="J1082" s="10" t="n">
        <v>1255926</v>
      </c>
      <c r="L1082" s="10" t="n">
        <v>1888443</v>
      </c>
      <c r="M1082" s="12" t="s">
        <v>36</v>
      </c>
      <c r="N1082" s="12" t="s">
        <v>60</v>
      </c>
      <c r="P1082" s="10" t="n">
        <v>103</v>
      </c>
      <c r="Q1082" s="12" t="s">
        <v>61</v>
      </c>
      <c r="R1082" s="12" t="s">
        <v>62</v>
      </c>
      <c r="S1082" s="10" t="n">
        <v>1130101</v>
      </c>
      <c r="T1082" s="12" t="s">
        <v>63</v>
      </c>
      <c r="U1082" s="13" t="n">
        <v>1599.9</v>
      </c>
      <c r="W1082" s="13" t="n">
        <v>0</v>
      </c>
      <c r="X1082" s="12" t="s">
        <v>1066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CERV ITAIPAVA 250ML</v>
      </c>
      <c r="AC1082" s="1" t="n">
        <v>1888443</v>
      </c>
    </row>
    <row r="1083" customFormat="false" ht="54.75" hidden="false" customHeight="true" outlineLevel="0" collapsed="false">
      <c r="A1083" s="10" t="n">
        <v>1</v>
      </c>
      <c r="B1083" s="11" t="n">
        <v>46189</v>
      </c>
      <c r="C1083" s="11" t="n">
        <v>46202</v>
      </c>
      <c r="D1083" s="10" t="n">
        <v>1678</v>
      </c>
      <c r="E1083" s="12" t="s">
        <v>1067</v>
      </c>
      <c r="F1083" s="10" t="n">
        <v>24</v>
      </c>
      <c r="G1083" s="12" t="s">
        <v>57</v>
      </c>
      <c r="H1083" s="10" t="n">
        <v>2110101</v>
      </c>
      <c r="I1083" s="12" t="s">
        <v>58</v>
      </c>
      <c r="J1083" s="10" t="n">
        <v>1262147</v>
      </c>
      <c r="L1083" s="10" t="n">
        <v>160841</v>
      </c>
      <c r="M1083" s="12" t="s">
        <v>36</v>
      </c>
      <c r="N1083" s="12" t="s">
        <v>60</v>
      </c>
      <c r="P1083" s="10" t="n">
        <v>103</v>
      </c>
      <c r="Q1083" s="12" t="s">
        <v>61</v>
      </c>
      <c r="R1083" s="12" t="s">
        <v>62</v>
      </c>
      <c r="S1083" s="10" t="n">
        <v>1130101</v>
      </c>
      <c r="T1083" s="12" t="s">
        <v>63</v>
      </c>
      <c r="U1083" s="13" t="n">
        <v>465.5</v>
      </c>
      <c r="W1083" s="13" t="n">
        <v>0</v>
      </c>
      <c r="X1083" s="12" t="s">
        <v>1068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DESENT DIABO VER300G</v>
      </c>
      <c r="AC1083" s="1" t="n">
        <v>160841</v>
      </c>
    </row>
    <row r="1084" customFormat="false" ht="54.75" hidden="false" customHeight="true" outlineLevel="0" collapsed="false">
      <c r="A1084" s="10" t="n">
        <v>1</v>
      </c>
      <c r="B1084" s="11" t="n">
        <v>46190</v>
      </c>
      <c r="C1084" s="11" t="n">
        <v>46202</v>
      </c>
      <c r="D1084" s="10" t="n">
        <v>1196</v>
      </c>
      <c r="E1084" s="12" t="s">
        <v>430</v>
      </c>
      <c r="F1084" s="10" t="n">
        <v>24</v>
      </c>
      <c r="G1084" s="12" t="s">
        <v>57</v>
      </c>
      <c r="H1084" s="10" t="n">
        <v>2110101</v>
      </c>
      <c r="I1084" s="12" t="s">
        <v>58</v>
      </c>
      <c r="J1084" s="10" t="n">
        <v>1265535</v>
      </c>
      <c r="L1084" s="10" t="n">
        <v>11722</v>
      </c>
      <c r="M1084" s="12" t="s">
        <v>36</v>
      </c>
      <c r="N1084" s="12" t="s">
        <v>60</v>
      </c>
      <c r="P1084" s="10" t="n">
        <v>103</v>
      </c>
      <c r="Q1084" s="12" t="s">
        <v>61</v>
      </c>
      <c r="R1084" s="12" t="s">
        <v>62</v>
      </c>
      <c r="S1084" s="10" t="n">
        <v>1130101</v>
      </c>
      <c r="T1084" s="12" t="s">
        <v>63</v>
      </c>
      <c r="U1084" s="13" t="n">
        <v>642.15</v>
      </c>
      <c r="W1084" s="13" t="n">
        <v>0</v>
      </c>
      <c r="X1084" s="12" t="s">
        <v>1069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36.75" hidden="false" customHeight="true" outlineLevel="0" collapsed="false">
      <c r="A1085" s="10" t="n">
        <v>1</v>
      </c>
      <c r="B1085" s="11" t="n">
        <v>46190</v>
      </c>
      <c r="C1085" s="11" t="n">
        <v>46202</v>
      </c>
      <c r="D1085" s="10" t="n">
        <v>1699</v>
      </c>
      <c r="E1085" s="12" t="s">
        <v>428</v>
      </c>
      <c r="F1085" s="10" t="n">
        <v>24</v>
      </c>
      <c r="G1085" s="12" t="s">
        <v>57</v>
      </c>
      <c r="H1085" s="10" t="n">
        <v>2110101</v>
      </c>
      <c r="I1085" s="12" t="s">
        <v>58</v>
      </c>
      <c r="J1085" s="10" t="n">
        <v>1265996</v>
      </c>
      <c r="L1085" s="10" t="n">
        <v>304778</v>
      </c>
      <c r="M1085" s="12" t="s">
        <v>36</v>
      </c>
      <c r="N1085" s="12" t="s">
        <v>60</v>
      </c>
      <c r="P1085" s="10" t="n">
        <v>103</v>
      </c>
      <c r="Q1085" s="12" t="s">
        <v>61</v>
      </c>
      <c r="R1085" s="12" t="s">
        <v>62</v>
      </c>
      <c r="S1085" s="10" t="n">
        <v>1130101</v>
      </c>
      <c r="T1085" s="12" t="s">
        <v>63</v>
      </c>
      <c r="U1085" s="13" t="n">
        <v>375.5</v>
      </c>
      <c r="W1085" s="13" t="n">
        <v>0</v>
      </c>
      <c r="X1085" s="12" t="s">
        <v>1070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VINHO TINTO MESA SUA</v>
      </c>
      <c r="AC1085" s="1" t="n">
        <v>304778</v>
      </c>
    </row>
    <row r="1086" customFormat="false" ht="54.75" hidden="false" customHeight="true" outlineLevel="0" collapsed="false">
      <c r="A1086" s="10" t="n">
        <v>1</v>
      </c>
      <c r="B1086" s="11" t="n">
        <v>46190</v>
      </c>
      <c r="C1086" s="11" t="n">
        <v>46202</v>
      </c>
      <c r="D1086" s="10" t="n">
        <v>1114</v>
      </c>
      <c r="E1086" s="12" t="s">
        <v>169</v>
      </c>
      <c r="F1086" s="10" t="n">
        <v>24</v>
      </c>
      <c r="G1086" s="12" t="s">
        <v>57</v>
      </c>
      <c r="H1086" s="10" t="n">
        <v>2110101</v>
      </c>
      <c r="I1086" s="12" t="s">
        <v>58</v>
      </c>
      <c r="J1086" s="10" t="n">
        <v>1266142</v>
      </c>
      <c r="L1086" s="10" t="n">
        <v>38499</v>
      </c>
      <c r="M1086" s="12" t="s">
        <v>36</v>
      </c>
      <c r="N1086" s="12" t="s">
        <v>60</v>
      </c>
      <c r="P1086" s="10" t="n">
        <v>103</v>
      </c>
      <c r="Q1086" s="12" t="s">
        <v>61</v>
      </c>
      <c r="R1086" s="12" t="s">
        <v>62</v>
      </c>
      <c r="S1086" s="10" t="n">
        <v>1130101</v>
      </c>
      <c r="T1086" s="12" t="s">
        <v>63</v>
      </c>
      <c r="U1086" s="13" t="n">
        <v>3756.4</v>
      </c>
      <c r="W1086" s="13" t="n">
        <v>0</v>
      </c>
      <c r="X1086" s="12" t="s">
        <v>1071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PASTEL FOLHADO QUEIJ</v>
      </c>
      <c r="AC1086" s="1" t="n">
        <v>38499</v>
      </c>
    </row>
    <row r="1087" customFormat="false" ht="36.75" hidden="false" customHeight="true" outlineLevel="0" collapsed="false">
      <c r="A1087" s="10" t="n">
        <v>1</v>
      </c>
      <c r="B1087" s="11" t="n">
        <v>46190</v>
      </c>
      <c r="C1087" s="11" t="n">
        <v>46202</v>
      </c>
      <c r="D1087" s="10" t="n">
        <v>1114</v>
      </c>
      <c r="E1087" s="12" t="s">
        <v>169</v>
      </c>
      <c r="F1087" s="10" t="n">
        <v>24</v>
      </c>
      <c r="G1087" s="12" t="s">
        <v>57</v>
      </c>
      <c r="H1087" s="10" t="n">
        <v>2110101</v>
      </c>
      <c r="I1087" s="12" t="s">
        <v>58</v>
      </c>
      <c r="J1087" s="10" t="n">
        <v>1266149</v>
      </c>
      <c r="L1087" s="10" t="n">
        <v>38498</v>
      </c>
      <c r="M1087" s="12" t="s">
        <v>36</v>
      </c>
      <c r="N1087" s="12" t="s">
        <v>60</v>
      </c>
      <c r="P1087" s="10" t="n">
        <v>103</v>
      </c>
      <c r="Q1087" s="12" t="s">
        <v>61</v>
      </c>
      <c r="R1087" s="12" t="s">
        <v>62</v>
      </c>
      <c r="S1087" s="10" t="n">
        <v>1130101</v>
      </c>
      <c r="T1087" s="12" t="s">
        <v>63</v>
      </c>
      <c r="U1087" s="13" t="n">
        <v>338.58</v>
      </c>
      <c r="W1087" s="13" t="n">
        <v>0</v>
      </c>
      <c r="X1087" s="12" t="s">
        <v>1072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PAO DE HAMBURGUER KG</v>
      </c>
      <c r="AC1087" s="1" t="n">
        <v>38498</v>
      </c>
    </row>
    <row r="1088" customFormat="false" ht="45.75" hidden="false" customHeight="true" outlineLevel="0" collapsed="false">
      <c r="A1088" s="10" t="n">
        <v>1</v>
      </c>
      <c r="B1088" s="11" t="n">
        <v>46195</v>
      </c>
      <c r="C1088" s="11" t="n">
        <v>46202</v>
      </c>
      <c r="D1088" s="10" t="n">
        <v>686</v>
      </c>
      <c r="E1088" s="12" t="s">
        <v>1073</v>
      </c>
      <c r="F1088" s="10" t="n">
        <v>34</v>
      </c>
      <c r="G1088" s="12" t="s">
        <v>94</v>
      </c>
      <c r="H1088" s="10" t="n">
        <v>2110101</v>
      </c>
      <c r="I1088" s="12" t="s">
        <v>58</v>
      </c>
      <c r="J1088" s="10" t="n">
        <v>1289646</v>
      </c>
      <c r="L1088" s="10" t="n">
        <v>1324</v>
      </c>
      <c r="M1088" s="12" t="s">
        <v>36</v>
      </c>
      <c r="N1088" s="12" t="s">
        <v>60</v>
      </c>
      <c r="P1088" s="10" t="n">
        <v>103</v>
      </c>
      <c r="Q1088" s="12" t="s">
        <v>61</v>
      </c>
      <c r="R1088" s="12" t="s">
        <v>62</v>
      </c>
      <c r="S1088" s="10" t="n">
        <v>1130101</v>
      </c>
      <c r="T1088" s="12" t="s">
        <v>63</v>
      </c>
      <c r="U1088" s="13" t="n">
        <v>280</v>
      </c>
      <c r="W1088" s="13" t="n">
        <v>0</v>
      </c>
      <c r="X1088" s="12" t="s">
        <v>1074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FAROFA  DE MAND TEMP 500G REI DA FAROFA</v>
      </c>
      <c r="AC1088" s="1" t="n">
        <v>1324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46202</v>
      </c>
      <c r="D1089" s="10" t="n">
        <v>1614</v>
      </c>
      <c r="E1089" s="12" t="s">
        <v>89</v>
      </c>
      <c r="F1089" s="10" t="n">
        <v>24</v>
      </c>
      <c r="G1089" s="12" t="s">
        <v>57</v>
      </c>
      <c r="H1089" s="10" t="n">
        <v>2110101</v>
      </c>
      <c r="I1089" s="12" t="s">
        <v>58</v>
      </c>
      <c r="J1089" s="10" t="n">
        <v>1289995</v>
      </c>
      <c r="L1089" s="10" t="n">
        <v>11298</v>
      </c>
      <c r="M1089" s="12" t="s">
        <v>59</v>
      </c>
      <c r="N1089" s="12" t="s">
        <v>60</v>
      </c>
      <c r="P1089" s="10" t="n">
        <v>103</v>
      </c>
      <c r="Q1089" s="12" t="s">
        <v>61</v>
      </c>
      <c r="R1089" s="12" t="s">
        <v>62</v>
      </c>
      <c r="S1089" s="10" t="n">
        <v>1130101</v>
      </c>
      <c r="T1089" s="12" t="s">
        <v>63</v>
      </c>
      <c r="U1089" s="13" t="n">
        <v>364.8</v>
      </c>
      <c r="W1089" s="13" t="n">
        <v>0</v>
      </c>
      <c r="X1089" s="12" t="s">
        <v>1075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46202</v>
      </c>
      <c r="D1090" s="10" t="n">
        <v>1631</v>
      </c>
      <c r="E1090" s="12" t="s">
        <v>101</v>
      </c>
      <c r="F1090" s="10" t="n">
        <v>24</v>
      </c>
      <c r="G1090" s="12" t="s">
        <v>57</v>
      </c>
      <c r="H1090" s="10" t="n">
        <v>2110101</v>
      </c>
      <c r="I1090" s="12" t="s">
        <v>58</v>
      </c>
      <c r="J1090" s="10" t="n">
        <v>1291379</v>
      </c>
      <c r="L1090" s="10" t="n">
        <v>15045</v>
      </c>
      <c r="M1090" s="12" t="s">
        <v>36</v>
      </c>
      <c r="N1090" s="12" t="s">
        <v>60</v>
      </c>
      <c r="P1090" s="10" t="n">
        <v>103</v>
      </c>
      <c r="Q1090" s="12" t="s">
        <v>61</v>
      </c>
      <c r="R1090" s="12" t="s">
        <v>62</v>
      </c>
      <c r="S1090" s="10" t="n">
        <v>1130101</v>
      </c>
      <c r="T1090" s="12" t="s">
        <v>63</v>
      </c>
      <c r="U1090" s="13" t="n">
        <v>642.79</v>
      </c>
      <c r="W1090" s="13" t="n">
        <v>0</v>
      </c>
      <c r="X1090" s="12" t="s">
        <v>1076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IOGURTE AMAZONGURT D</v>
      </c>
      <c r="AC1090" s="1" t="n">
        <v>15045</v>
      </c>
    </row>
    <row r="1091" customFormat="false" ht="36.75" hidden="false" customHeight="true" outlineLevel="0" collapsed="false">
      <c r="A1091" s="10" t="n">
        <v>1</v>
      </c>
      <c r="B1091" s="11" t="n">
        <v>46197</v>
      </c>
      <c r="C1091" s="11" t="n">
        <v>46202</v>
      </c>
      <c r="D1091" s="10" t="n">
        <v>33</v>
      </c>
      <c r="E1091" s="12" t="s">
        <v>93</v>
      </c>
      <c r="F1091" s="10" t="n">
        <v>34</v>
      </c>
      <c r="G1091" s="12" t="s">
        <v>94</v>
      </c>
      <c r="H1091" s="10" t="n">
        <v>2110101</v>
      </c>
      <c r="I1091" s="12" t="s">
        <v>58</v>
      </c>
      <c r="J1091" s="10" t="n">
        <v>1299886</v>
      </c>
      <c r="L1091" s="10" t="n">
        <v>5171</v>
      </c>
      <c r="M1091" s="12" t="s">
        <v>36</v>
      </c>
      <c r="N1091" s="12" t="s">
        <v>60</v>
      </c>
      <c r="P1091" s="10" t="n">
        <v>103</v>
      </c>
      <c r="Q1091" s="12" t="s">
        <v>61</v>
      </c>
      <c r="R1091" s="12" t="s">
        <v>62</v>
      </c>
      <c r="S1091" s="10" t="n">
        <v>1130101</v>
      </c>
      <c r="T1091" s="12" t="s">
        <v>63</v>
      </c>
      <c r="U1091" s="13" t="n">
        <v>1380</v>
      </c>
      <c r="W1091" s="13" t="n">
        <v>0</v>
      </c>
      <c r="X1091" s="12" t="s">
        <v>1077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FARINHA OVINHA CRUZEIRO 1KG</v>
      </c>
      <c r="AC1091" s="1" t="n">
        <v>200626</v>
      </c>
    </row>
    <row r="1092" customFormat="false" ht="36.75" hidden="false" customHeight="true" outlineLevel="0" collapsed="false">
      <c r="A1092" s="10" t="n">
        <v>1</v>
      </c>
      <c r="B1092" s="11" t="n">
        <v>46197</v>
      </c>
      <c r="C1092" s="11" t="n">
        <v>46202</v>
      </c>
      <c r="D1092" s="10" t="n">
        <v>754</v>
      </c>
      <c r="E1092" s="12" t="s">
        <v>182</v>
      </c>
      <c r="F1092" s="10" t="n">
        <v>24</v>
      </c>
      <c r="G1092" s="12" t="s">
        <v>57</v>
      </c>
      <c r="H1092" s="10" t="n">
        <v>2110101</v>
      </c>
      <c r="I1092" s="12" t="s">
        <v>58</v>
      </c>
      <c r="J1092" s="10" t="n">
        <v>1300713</v>
      </c>
      <c r="L1092" s="10" t="n">
        <v>31278</v>
      </c>
      <c r="M1092" s="12" t="s">
        <v>36</v>
      </c>
      <c r="N1092" s="12" t="s">
        <v>60</v>
      </c>
      <c r="P1092" s="10" t="n">
        <v>103</v>
      </c>
      <c r="Q1092" s="12" t="s">
        <v>61</v>
      </c>
      <c r="R1092" s="12" t="s">
        <v>62</v>
      </c>
      <c r="S1092" s="10" t="n">
        <v>1130101</v>
      </c>
      <c r="T1092" s="12" t="s">
        <v>63</v>
      </c>
      <c r="U1092" s="13" t="n">
        <v>1278.8</v>
      </c>
      <c r="W1092" s="13" t="n">
        <v>0</v>
      </c>
      <c r="X1092" s="12" t="s">
        <v>1078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DIANTEIRO DE BOI L</v>
      </c>
      <c r="AC1092" s="1" t="n">
        <v>31278</v>
      </c>
    </row>
    <row r="1093" customFormat="false" ht="36.75" hidden="false" customHeight="true" outlineLevel="0" collapsed="false">
      <c r="A1093" s="10" t="n">
        <v>1</v>
      </c>
      <c r="B1093" s="11" t="n">
        <v>46199</v>
      </c>
      <c r="C1093" s="11" t="n">
        <v>46202</v>
      </c>
      <c r="D1093" s="10" t="n">
        <v>1614</v>
      </c>
      <c r="E1093" s="12" t="s">
        <v>89</v>
      </c>
      <c r="F1093" s="10" t="n">
        <v>24</v>
      </c>
      <c r="G1093" s="12" t="s">
        <v>57</v>
      </c>
      <c r="H1093" s="10" t="n">
        <v>2110101</v>
      </c>
      <c r="I1093" s="12" t="s">
        <v>58</v>
      </c>
      <c r="J1093" s="10" t="n">
        <v>1308813</v>
      </c>
      <c r="L1093" s="10" t="n">
        <v>11315</v>
      </c>
      <c r="M1093" s="12" t="s">
        <v>36</v>
      </c>
      <c r="N1093" s="12" t="s">
        <v>60</v>
      </c>
      <c r="P1093" s="10" t="n">
        <v>103</v>
      </c>
      <c r="Q1093" s="12" t="s">
        <v>61</v>
      </c>
      <c r="R1093" s="12" t="s">
        <v>62</v>
      </c>
      <c r="S1093" s="10" t="n">
        <v>1130101</v>
      </c>
      <c r="T1093" s="12" t="s">
        <v>63</v>
      </c>
      <c r="U1093" s="13" t="n">
        <v>459.6</v>
      </c>
      <c r="W1093" s="13" t="n">
        <v>0</v>
      </c>
      <c r="X1093" s="12" t="s">
        <v>1079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SORV. KARU SUPREME1L</v>
      </c>
      <c r="AC1093" s="1" t="n">
        <v>11315</v>
      </c>
    </row>
    <row r="1094" customFormat="false" ht="45.75" hidden="false" customHeight="true" outlineLevel="0" collapsed="false">
      <c r="A1094" s="10" t="n">
        <v>1</v>
      </c>
      <c r="B1094" s="11" t="n">
        <v>46199</v>
      </c>
      <c r="C1094" s="11" t="n">
        <v>46202</v>
      </c>
      <c r="D1094" s="10" t="n">
        <v>1899</v>
      </c>
      <c r="E1094" s="12" t="s">
        <v>97</v>
      </c>
      <c r="F1094" s="10" t="n">
        <v>24</v>
      </c>
      <c r="G1094" s="12" t="s">
        <v>57</v>
      </c>
      <c r="H1094" s="10" t="n">
        <v>2110101</v>
      </c>
      <c r="I1094" s="12" t="s">
        <v>58</v>
      </c>
      <c r="J1094" s="10" t="n">
        <v>1308891</v>
      </c>
      <c r="L1094" s="10" t="n">
        <v>675</v>
      </c>
      <c r="M1094" s="12" t="s">
        <v>36</v>
      </c>
      <c r="N1094" s="12" t="s">
        <v>60</v>
      </c>
      <c r="P1094" s="10" t="n">
        <v>103</v>
      </c>
      <c r="Q1094" s="12" t="s">
        <v>61</v>
      </c>
      <c r="R1094" s="12" t="s">
        <v>62</v>
      </c>
      <c r="S1094" s="10" t="n">
        <v>1130101</v>
      </c>
      <c r="T1094" s="12" t="s">
        <v>63</v>
      </c>
      <c r="U1094" s="13" t="n">
        <v>1400</v>
      </c>
      <c r="W1094" s="13" t="n">
        <v>0</v>
      </c>
      <c r="X1094" s="12" t="s">
        <v>1080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PAO CASEIRO AMANT</v>
      </c>
      <c r="AC1094" s="1" t="n">
        <v>675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46202</v>
      </c>
      <c r="D1095" s="10" t="n">
        <v>1899</v>
      </c>
      <c r="E1095" s="12" t="s">
        <v>97</v>
      </c>
      <c r="F1095" s="10" t="n">
        <v>24</v>
      </c>
      <c r="G1095" s="12" t="s">
        <v>57</v>
      </c>
      <c r="H1095" s="10" t="n">
        <v>2110101</v>
      </c>
      <c r="I1095" s="12" t="s">
        <v>58</v>
      </c>
      <c r="J1095" s="10" t="n">
        <v>1308921</v>
      </c>
      <c r="L1095" s="10" t="n">
        <v>680</v>
      </c>
      <c r="M1095" s="12" t="s">
        <v>36</v>
      </c>
      <c r="N1095" s="12" t="s">
        <v>60</v>
      </c>
      <c r="P1095" s="10" t="n">
        <v>103</v>
      </c>
      <c r="Q1095" s="12" t="s">
        <v>61</v>
      </c>
      <c r="R1095" s="12" t="s">
        <v>62</v>
      </c>
      <c r="S1095" s="10" t="n">
        <v>1130101</v>
      </c>
      <c r="T1095" s="12" t="s">
        <v>63</v>
      </c>
      <c r="U1095" s="13" t="n">
        <v>304.75</v>
      </c>
      <c r="W1095" s="13" t="n">
        <v>0</v>
      </c>
      <c r="X1095" s="12" t="s">
        <v>1081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PAO REAL MADRID 1</v>
      </c>
      <c r="AC1095" s="1" t="n">
        <v>680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46202</v>
      </c>
      <c r="D1096" s="10" t="n">
        <v>1650</v>
      </c>
      <c r="E1096" s="12" t="s">
        <v>99</v>
      </c>
      <c r="F1096" s="10" t="n">
        <v>24</v>
      </c>
      <c r="G1096" s="12" t="s">
        <v>57</v>
      </c>
      <c r="H1096" s="10" t="n">
        <v>2110101</v>
      </c>
      <c r="I1096" s="12" t="s">
        <v>58</v>
      </c>
      <c r="J1096" s="10" t="n">
        <v>1309005</v>
      </c>
      <c r="L1096" s="10" t="n">
        <v>224078</v>
      </c>
      <c r="M1096" s="12" t="s">
        <v>36</v>
      </c>
      <c r="N1096" s="12" t="s">
        <v>60</v>
      </c>
      <c r="P1096" s="10" t="n">
        <v>103</v>
      </c>
      <c r="Q1096" s="12" t="s">
        <v>61</v>
      </c>
      <c r="R1096" s="12" t="s">
        <v>62</v>
      </c>
      <c r="S1096" s="10" t="n">
        <v>1130101</v>
      </c>
      <c r="T1096" s="12" t="s">
        <v>63</v>
      </c>
      <c r="U1096" s="13" t="n">
        <v>1167.14</v>
      </c>
      <c r="W1096" s="13" t="n">
        <v>0</v>
      </c>
      <c r="X1096" s="12" t="s">
        <v>1082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BICAMADA S TOYA 130G</v>
      </c>
      <c r="AC1096" s="1" t="n">
        <v>224078</v>
      </c>
    </row>
    <row r="1097" customFormat="false" ht="27.75" hidden="false" customHeight="true" outlineLevel="0" collapsed="false">
      <c r="A1097" s="10" t="n">
        <v>1</v>
      </c>
      <c r="B1097" s="11" t="n">
        <v>46199</v>
      </c>
      <c r="C1097" s="11" t="n">
        <v>46202</v>
      </c>
      <c r="D1097" s="10" t="n">
        <v>10035</v>
      </c>
      <c r="E1097" s="12" t="s">
        <v>376</v>
      </c>
      <c r="F1097" s="10" t="n">
        <v>34</v>
      </c>
      <c r="G1097" s="12" t="s">
        <v>94</v>
      </c>
      <c r="H1097" s="10" t="n">
        <v>2110101</v>
      </c>
      <c r="I1097" s="12" t="s">
        <v>58</v>
      </c>
      <c r="J1097" s="10" t="n">
        <v>1309767</v>
      </c>
      <c r="L1097" s="10" t="n">
        <v>326</v>
      </c>
      <c r="M1097" s="12" t="s">
        <v>36</v>
      </c>
      <c r="N1097" s="12" t="s">
        <v>60</v>
      </c>
      <c r="P1097" s="10" t="n">
        <v>104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850</v>
      </c>
      <c r="W1097" s="13" t="n">
        <v>0</v>
      </c>
      <c r="X1097" s="12" t="s">
        <v>1083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CARVAO VEGETAL 3KG</v>
      </c>
      <c r="AC1097" s="1" t="n">
        <v>326</v>
      </c>
    </row>
    <row r="1098" customFormat="false" ht="63.75" hidden="false" customHeight="true" outlineLevel="0" collapsed="false">
      <c r="A1098" s="10" t="n">
        <v>1</v>
      </c>
      <c r="B1098" s="11" t="n">
        <v>46202</v>
      </c>
      <c r="C1098" s="11" t="n">
        <v>46202</v>
      </c>
      <c r="D1098" s="10" t="n">
        <v>978</v>
      </c>
      <c r="E1098" s="12" t="s">
        <v>118</v>
      </c>
      <c r="F1098" s="10" t="n">
        <v>13</v>
      </c>
      <c r="G1098" s="12" t="s">
        <v>119</v>
      </c>
      <c r="H1098" s="10" t="n">
        <v>2110101</v>
      </c>
      <c r="I1098" s="12" t="s">
        <v>58</v>
      </c>
      <c r="J1098" s="10" t="n">
        <v>1360396</v>
      </c>
      <c r="L1098" s="10" t="n">
        <v>328</v>
      </c>
      <c r="M1098" s="12" t="s">
        <v>36</v>
      </c>
      <c r="N1098" s="12" t="s">
        <v>60</v>
      </c>
      <c r="P1098" s="10" t="n">
        <v>104</v>
      </c>
      <c r="Q1098" s="12" t="s">
        <v>38</v>
      </c>
      <c r="R1098" s="12" t="s">
        <v>62</v>
      </c>
      <c r="S1098" s="10" t="n">
        <v>1130101</v>
      </c>
      <c r="T1098" s="12" t="s">
        <v>63</v>
      </c>
      <c r="U1098" s="13" t="n">
        <v>398</v>
      </c>
      <c r="W1098" s="13" t="n">
        <v>0</v>
      </c>
      <c r="X1098" s="12" t="s">
        <v>1084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DAN GELO CUBO 5 KG</v>
      </c>
      <c r="AC1098" s="1" t="n">
        <v>328</v>
      </c>
    </row>
    <row r="1099" customFormat="false" ht="63.75" hidden="false" customHeight="true" outlineLevel="0" collapsed="false">
      <c r="A1099" s="10" t="n">
        <v>1</v>
      </c>
      <c r="B1099" s="11" t="n">
        <v>46202</v>
      </c>
      <c r="C1099" s="11" t="n">
        <v>46202</v>
      </c>
      <c r="D1099" s="10" t="n">
        <v>515</v>
      </c>
      <c r="E1099" s="12" t="s">
        <v>124</v>
      </c>
      <c r="F1099" s="10" t="n">
        <v>34</v>
      </c>
      <c r="G1099" s="12" t="s">
        <v>94</v>
      </c>
      <c r="H1099" s="10" t="n">
        <v>2110405</v>
      </c>
      <c r="I1099" s="12" t="s">
        <v>106</v>
      </c>
      <c r="J1099" s="10" t="n">
        <v>1448893</v>
      </c>
      <c r="L1099" s="10" t="n">
        <v>596069</v>
      </c>
      <c r="M1099" s="12" t="s">
        <v>36</v>
      </c>
      <c r="N1099" s="12" t="s">
        <v>66</v>
      </c>
      <c r="P1099" s="10" t="n">
        <v>102</v>
      </c>
      <c r="Q1099" s="12" t="s">
        <v>125</v>
      </c>
      <c r="R1099" s="12" t="s">
        <v>126</v>
      </c>
      <c r="S1099" s="10" t="n">
        <v>4210504</v>
      </c>
      <c r="T1099" s="12" t="s">
        <v>199</v>
      </c>
      <c r="U1099" s="13" t="n">
        <v>165</v>
      </c>
      <c r="W1099" s="13" t="n">
        <v>0</v>
      </c>
      <c r="X1099" s="12" t="s">
        <v>1085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46050</v>
      </c>
      <c r="C1100" s="11" t="n">
        <v>46202</v>
      </c>
      <c r="D1100" s="10" t="n">
        <v>515</v>
      </c>
      <c r="E1100" s="12" t="s">
        <v>124</v>
      </c>
      <c r="F1100" s="10" t="n">
        <v>34</v>
      </c>
      <c r="G1100" s="12" t="s">
        <v>94</v>
      </c>
      <c r="H1100" s="10" t="n">
        <v>2110405</v>
      </c>
      <c r="I1100" s="12" t="s">
        <v>106</v>
      </c>
      <c r="J1100" s="10" t="n">
        <v>1449526</v>
      </c>
      <c r="L1100" s="10" t="n">
        <v>596254</v>
      </c>
      <c r="M1100" s="12" t="s">
        <v>457</v>
      </c>
      <c r="N1100" s="12" t="s">
        <v>66</v>
      </c>
      <c r="P1100" s="10" t="n">
        <v>101</v>
      </c>
      <c r="Q1100" s="12" t="s">
        <v>107</v>
      </c>
      <c r="R1100" s="12" t="s">
        <v>112</v>
      </c>
      <c r="S1100" s="10" t="n">
        <v>4220199</v>
      </c>
      <c r="T1100" s="12" t="s">
        <v>113</v>
      </c>
      <c r="U1100" s="13" t="n">
        <v>3853.23</v>
      </c>
      <c r="W1100" s="13" t="n">
        <v>0</v>
      </c>
      <c r="X1100" s="12" t="s">
        <v>1086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46202</v>
      </c>
      <c r="D1101" s="10" t="n">
        <v>815</v>
      </c>
      <c r="E1101" s="12" t="s">
        <v>746</v>
      </c>
      <c r="F1101" s="10" t="n">
        <v>24</v>
      </c>
      <c r="G1101" s="12" t="s">
        <v>57</v>
      </c>
      <c r="H1101" s="10" t="n">
        <v>2110405</v>
      </c>
      <c r="I1101" s="12" t="s">
        <v>106</v>
      </c>
      <c r="J1101" s="10" t="n">
        <v>1449558</v>
      </c>
      <c r="L1101" s="10" t="n">
        <v>596274</v>
      </c>
      <c r="M1101" s="12" t="s">
        <v>36</v>
      </c>
      <c r="N1101" s="12" t="s">
        <v>66</v>
      </c>
      <c r="P1101" s="10" t="n">
        <v>101</v>
      </c>
      <c r="Q1101" s="12" t="s">
        <v>107</v>
      </c>
      <c r="R1101" s="12" t="s">
        <v>112</v>
      </c>
      <c r="S1101" s="10" t="n">
        <v>4220199</v>
      </c>
      <c r="T1101" s="12" t="s">
        <v>113</v>
      </c>
      <c r="U1101" s="13" t="n">
        <v>50000</v>
      </c>
      <c r="W1101" s="13" t="n">
        <v>0</v>
      </c>
      <c r="X1101" s="12" t="s">
        <v>1087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46202</v>
      </c>
      <c r="D1102" s="10" t="n">
        <v>518</v>
      </c>
      <c r="E1102" s="12" t="s">
        <v>109</v>
      </c>
      <c r="F1102" s="10" t="n">
        <v>34</v>
      </c>
      <c r="G1102" s="12" t="s">
        <v>94</v>
      </c>
      <c r="H1102" s="10" t="n">
        <v>2110405</v>
      </c>
      <c r="I1102" s="12" t="s">
        <v>106</v>
      </c>
      <c r="J1102" s="10" t="n">
        <v>1449572</v>
      </c>
      <c r="L1102" s="10" t="n">
        <v>596275</v>
      </c>
      <c r="M1102" s="12" t="s">
        <v>36</v>
      </c>
      <c r="N1102" s="12" t="s">
        <v>66</v>
      </c>
      <c r="P1102" s="10" t="n">
        <v>101</v>
      </c>
      <c r="Q1102" s="12" t="s">
        <v>107</v>
      </c>
      <c r="R1102" s="12" t="s">
        <v>43</v>
      </c>
      <c r="S1102" s="10" t="n">
        <v>4210301</v>
      </c>
      <c r="T1102" s="12" t="s">
        <v>333</v>
      </c>
      <c r="U1102" s="13" t="n">
        <v>973.68</v>
      </c>
      <c r="W1102" s="13" t="n">
        <v>0</v>
      </c>
      <c r="X1102" s="12" t="s">
        <v>1088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46202</v>
      </c>
      <c r="C1103" s="11" t="n">
        <v>46202</v>
      </c>
      <c r="D1103" s="10" t="n">
        <v>1408</v>
      </c>
      <c r="E1103" s="12" t="s">
        <v>1089</v>
      </c>
      <c r="F1103" s="10" t="n">
        <v>34</v>
      </c>
      <c r="G1103" s="12" t="s">
        <v>94</v>
      </c>
      <c r="H1103" s="10" t="n">
        <v>2110405</v>
      </c>
      <c r="I1103" s="12" t="s">
        <v>106</v>
      </c>
      <c r="J1103" s="10" t="n">
        <v>1449656</v>
      </c>
      <c r="L1103" s="10" t="n">
        <v>596296</v>
      </c>
      <c r="M1103" s="12" t="s">
        <v>36</v>
      </c>
      <c r="N1103" s="12" t="s">
        <v>66</v>
      </c>
      <c r="P1103" s="10" t="n">
        <v>101</v>
      </c>
      <c r="Q1103" s="12" t="s">
        <v>107</v>
      </c>
      <c r="R1103" s="12" t="s">
        <v>112</v>
      </c>
      <c r="S1103" s="10" t="n">
        <v>4220199</v>
      </c>
      <c r="T1103" s="12" t="s">
        <v>113</v>
      </c>
      <c r="U1103" s="13" t="n">
        <v>250</v>
      </c>
      <c r="W1103" s="13" t="n">
        <v>0</v>
      </c>
      <c r="X1103" s="12" t="s">
        <v>1090</v>
      </c>
      <c r="Z1103" s="1" t="str">
        <f aca="false">IF($T1103="","",IFERROR(INDEX('Resumo Grupos'!$AC$3:$AC$200,MATCH($T1103,'Resumo Grupos'!$AB$3:$AB$200,0)),"n/d"))</f>
        <v>Pagamentos outros não operacionais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46202</v>
      </c>
      <c r="C1104" s="11" t="n">
        <v>46202</v>
      </c>
      <c r="D1104" s="10" t="n">
        <v>1408</v>
      </c>
      <c r="E1104" s="12" t="s">
        <v>1089</v>
      </c>
      <c r="F1104" s="10" t="n">
        <v>24</v>
      </c>
      <c r="G1104" s="12" t="s">
        <v>57</v>
      </c>
      <c r="H1104" s="10" t="n">
        <v>2110405</v>
      </c>
      <c r="I1104" s="12" t="s">
        <v>106</v>
      </c>
      <c r="J1104" s="10" t="n">
        <v>1449660</v>
      </c>
      <c r="L1104" s="10" t="n">
        <v>596297</v>
      </c>
      <c r="M1104" s="12" t="s">
        <v>36</v>
      </c>
      <c r="N1104" s="12" t="s">
        <v>66</v>
      </c>
      <c r="P1104" s="10" t="n">
        <v>101</v>
      </c>
      <c r="Q1104" s="12" t="s">
        <v>107</v>
      </c>
      <c r="R1104" s="12" t="s">
        <v>39</v>
      </c>
      <c r="S1104" s="10" t="n">
        <v>4210218</v>
      </c>
      <c r="T1104" s="12" t="s">
        <v>1091</v>
      </c>
      <c r="U1104" s="13" t="n">
        <v>125</v>
      </c>
      <c r="W1104" s="13" t="n">
        <v>0</v>
      </c>
      <c r="X1104" s="12" t="s">
        <v>1092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36.75" hidden="false" customHeight="true" outlineLevel="0" collapsed="false">
      <c r="A1105" s="10" t="n">
        <v>1</v>
      </c>
      <c r="B1105" s="11" t="n">
        <v>46202</v>
      </c>
      <c r="C1105" s="11" t="n">
        <v>46202</v>
      </c>
      <c r="D1105" s="10" t="n">
        <v>1000001</v>
      </c>
      <c r="E1105" s="12" t="s">
        <v>900</v>
      </c>
      <c r="F1105" s="10" t="n">
        <v>24</v>
      </c>
      <c r="G1105" s="12" t="s">
        <v>57</v>
      </c>
      <c r="H1105" s="10" t="n">
        <v>2110405</v>
      </c>
      <c r="I1105" s="12" t="s">
        <v>106</v>
      </c>
      <c r="J1105" s="10" t="n">
        <v>1449664</v>
      </c>
      <c r="L1105" s="10" t="n">
        <v>596300</v>
      </c>
      <c r="M1105" s="12" t="s">
        <v>36</v>
      </c>
      <c r="N1105" s="12" t="s">
        <v>66</v>
      </c>
      <c r="P1105" s="10" t="n">
        <v>101</v>
      </c>
      <c r="Q1105" s="12" t="s">
        <v>107</v>
      </c>
      <c r="R1105" s="12" t="s">
        <v>112</v>
      </c>
      <c r="S1105" s="10" t="n">
        <v>4220199</v>
      </c>
      <c r="T1105" s="12" t="s">
        <v>113</v>
      </c>
      <c r="U1105" s="13" t="n">
        <v>1300</v>
      </c>
      <c r="W1105" s="13" t="n">
        <v>0</v>
      </c>
      <c r="X1105" s="12" t="s">
        <v>1093</v>
      </c>
      <c r="Z1105" s="1" t="str">
        <f aca="false">IF($T1105="","",IFERROR(INDEX('Resumo Grupos'!$AC$3:$AC$200,MATCH($T1105,'Resumo Grupos'!$AB$3:$AB$200,0)),"n/d"))</f>
        <v>Pagamentos outros não operacionais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45.75" hidden="false" customHeight="true" outlineLevel="0" collapsed="false">
      <c r="A1106" s="10" t="n">
        <v>1</v>
      </c>
      <c r="B1106" s="11" t="n">
        <v>46203</v>
      </c>
      <c r="C1106" s="11" t="n">
        <v>46203</v>
      </c>
      <c r="D1106" s="10" t="n">
        <v>0</v>
      </c>
      <c r="E1106" s="12" t="s">
        <v>33</v>
      </c>
      <c r="F1106" s="10" t="n">
        <v>17</v>
      </c>
      <c r="G1106" s="12" t="s">
        <v>34</v>
      </c>
      <c r="H1106" s="10" t="n">
        <v>1110101</v>
      </c>
      <c r="I1106" s="12" t="s">
        <v>35</v>
      </c>
      <c r="J1106" s="10" t="n">
        <v>1360197</v>
      </c>
      <c r="L1106" s="10" t="n">
        <v>1360197</v>
      </c>
      <c r="M1106" s="12" t="s">
        <v>36</v>
      </c>
      <c r="N1106" s="12" t="s">
        <v>37</v>
      </c>
      <c r="P1106" s="10" t="n">
        <v>104</v>
      </c>
      <c r="Q1106" s="12" t="s">
        <v>38</v>
      </c>
      <c r="R1106" s="12" t="s">
        <v>43</v>
      </c>
      <c r="S1106" s="10" t="n">
        <v>4210310</v>
      </c>
      <c r="T1106" s="12" t="s">
        <v>397</v>
      </c>
      <c r="U1106" s="13" t="n">
        <v>240</v>
      </c>
      <c r="W1106" s="13" t="n">
        <v>240</v>
      </c>
      <c r="X1106" s="12" t="s">
        <v>855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46203</v>
      </c>
      <c r="C1107" s="11" t="n">
        <v>46203</v>
      </c>
      <c r="D1107" s="10" t="n">
        <v>0</v>
      </c>
      <c r="E1107" s="12" t="s">
        <v>33</v>
      </c>
      <c r="F1107" s="10" t="n">
        <v>17</v>
      </c>
      <c r="G1107" s="12" t="s">
        <v>34</v>
      </c>
      <c r="H1107" s="10" t="n">
        <v>1110101</v>
      </c>
      <c r="I1107" s="12" t="s">
        <v>35</v>
      </c>
      <c r="J1107" s="10" t="n">
        <v>1360211</v>
      </c>
      <c r="L1107" s="10" t="n">
        <v>1360211</v>
      </c>
      <c r="M1107" s="12" t="s">
        <v>36</v>
      </c>
      <c r="N1107" s="12" t="s">
        <v>37</v>
      </c>
      <c r="P1107" s="10" t="n">
        <v>104</v>
      </c>
      <c r="Q1107" s="12" t="s">
        <v>38</v>
      </c>
      <c r="R1107" s="12" t="s">
        <v>43</v>
      </c>
      <c r="S1107" s="10" t="n">
        <v>4210314</v>
      </c>
      <c r="T1107" s="12" t="s">
        <v>44</v>
      </c>
      <c r="U1107" s="13" t="n">
        <v>70</v>
      </c>
      <c r="W1107" s="13" t="n">
        <v>70</v>
      </c>
      <c r="X1107" s="12" t="s">
        <v>148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46203</v>
      </c>
      <c r="C1108" s="11" t="n">
        <v>46203</v>
      </c>
      <c r="D1108" s="10" t="n">
        <v>0</v>
      </c>
      <c r="E1108" s="12" t="s">
        <v>33</v>
      </c>
      <c r="F1108" s="10" t="n">
        <v>17</v>
      </c>
      <c r="G1108" s="12" t="s">
        <v>34</v>
      </c>
      <c r="H1108" s="10" t="n">
        <v>1110101</v>
      </c>
      <c r="I1108" s="12" t="s">
        <v>35</v>
      </c>
      <c r="J1108" s="10" t="n">
        <v>1360216</v>
      </c>
      <c r="L1108" s="10" t="n">
        <v>1360216</v>
      </c>
      <c r="M1108" s="12" t="s">
        <v>36</v>
      </c>
      <c r="N1108" s="12" t="s">
        <v>37</v>
      </c>
      <c r="P1108" s="10" t="n">
        <v>104</v>
      </c>
      <c r="Q1108" s="12" t="s">
        <v>38</v>
      </c>
      <c r="R1108" s="12" t="s">
        <v>43</v>
      </c>
      <c r="S1108" s="10" t="n">
        <v>4210314</v>
      </c>
      <c r="T1108" s="12" t="s">
        <v>44</v>
      </c>
      <c r="U1108" s="13" t="n">
        <v>80</v>
      </c>
      <c r="W1108" s="13" t="n">
        <v>80</v>
      </c>
      <c r="X1108" s="12" t="s">
        <v>401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45.75" hidden="false" customHeight="true" outlineLevel="0" collapsed="false">
      <c r="A1109" s="10" t="n">
        <v>1</v>
      </c>
      <c r="B1109" s="11" t="n">
        <v>46203</v>
      </c>
      <c r="C1109" s="11" t="n">
        <v>46203</v>
      </c>
      <c r="D1109" s="10" t="n">
        <v>0</v>
      </c>
      <c r="E1109" s="12" t="s">
        <v>33</v>
      </c>
      <c r="F1109" s="10" t="n">
        <v>17</v>
      </c>
      <c r="G1109" s="12" t="s">
        <v>34</v>
      </c>
      <c r="H1109" s="10" t="n">
        <v>1110101</v>
      </c>
      <c r="I1109" s="12" t="s">
        <v>35</v>
      </c>
      <c r="J1109" s="10" t="n">
        <v>1360217</v>
      </c>
      <c r="L1109" s="10" t="n">
        <v>1360217</v>
      </c>
      <c r="M1109" s="12" t="s">
        <v>36</v>
      </c>
      <c r="N1109" s="12" t="s">
        <v>37</v>
      </c>
      <c r="P1109" s="10" t="n">
        <v>104</v>
      </c>
      <c r="Q1109" s="12" t="s">
        <v>38</v>
      </c>
      <c r="R1109" s="12" t="s">
        <v>43</v>
      </c>
      <c r="S1109" s="10" t="n">
        <v>4210316</v>
      </c>
      <c r="T1109" s="12" t="s">
        <v>47</v>
      </c>
      <c r="U1109" s="13" t="n">
        <v>60</v>
      </c>
      <c r="W1109" s="13" t="n">
        <v>60</v>
      </c>
      <c r="X1109" s="12" t="s">
        <v>48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45.75" hidden="false" customHeight="true" outlineLevel="0" collapsed="false">
      <c r="A1110" s="10" t="n">
        <v>1</v>
      </c>
      <c r="B1110" s="11" t="n">
        <v>46203</v>
      </c>
      <c r="C1110" s="11" t="n">
        <v>46203</v>
      </c>
      <c r="D1110" s="10" t="n">
        <v>0</v>
      </c>
      <c r="E1110" s="12" t="s">
        <v>33</v>
      </c>
      <c r="F1110" s="10" t="n">
        <v>17</v>
      </c>
      <c r="G1110" s="12" t="s">
        <v>34</v>
      </c>
      <c r="H1110" s="10" t="n">
        <v>1110101</v>
      </c>
      <c r="I1110" s="12" t="s">
        <v>35</v>
      </c>
      <c r="J1110" s="10" t="n">
        <v>1360220</v>
      </c>
      <c r="L1110" s="10" t="n">
        <v>1360220</v>
      </c>
      <c r="M1110" s="12" t="s">
        <v>36</v>
      </c>
      <c r="N1110" s="12" t="s">
        <v>37</v>
      </c>
      <c r="P1110" s="10" t="n">
        <v>104</v>
      </c>
      <c r="Q1110" s="12" t="s">
        <v>38</v>
      </c>
      <c r="R1110" s="12" t="s">
        <v>43</v>
      </c>
      <c r="S1110" s="10" t="n">
        <v>4210309</v>
      </c>
      <c r="T1110" s="12" t="s">
        <v>49</v>
      </c>
      <c r="U1110" s="13" t="n">
        <v>10</v>
      </c>
      <c r="W1110" s="13" t="n">
        <v>10</v>
      </c>
      <c r="X1110" s="12" t="s">
        <v>48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45.75" hidden="false" customHeight="true" outlineLevel="0" collapsed="false">
      <c r="A1111" s="10" t="n">
        <v>1</v>
      </c>
      <c r="B1111" s="11" t="n">
        <v>46203</v>
      </c>
      <c r="C1111" s="11" t="n">
        <v>46203</v>
      </c>
      <c r="D1111" s="10" t="n">
        <v>0</v>
      </c>
      <c r="E1111" s="12" t="s">
        <v>33</v>
      </c>
      <c r="F1111" s="10" t="n">
        <v>17</v>
      </c>
      <c r="G1111" s="12" t="s">
        <v>34</v>
      </c>
      <c r="H1111" s="10" t="n">
        <v>1110101</v>
      </c>
      <c r="I1111" s="12" t="s">
        <v>35</v>
      </c>
      <c r="J1111" s="10" t="n">
        <v>1360254</v>
      </c>
      <c r="L1111" s="10" t="n">
        <v>1360254</v>
      </c>
      <c r="M1111" s="12" t="s">
        <v>36</v>
      </c>
      <c r="N1111" s="12" t="s">
        <v>37</v>
      </c>
      <c r="P1111" s="10" t="n">
        <v>104</v>
      </c>
      <c r="Q1111" s="12" t="s">
        <v>38</v>
      </c>
      <c r="R1111" s="12" t="s">
        <v>43</v>
      </c>
      <c r="S1111" s="10" t="n">
        <v>4210316</v>
      </c>
      <c r="T1111" s="12" t="s">
        <v>47</v>
      </c>
      <c r="U1111" s="13" t="n">
        <v>100</v>
      </c>
      <c r="W1111" s="13" t="n">
        <v>100</v>
      </c>
      <c r="X1111" s="12" t="s">
        <v>51</v>
      </c>
      <c r="Z1111" s="1" t="str">
        <f aca="false">IF($T1111="","",IFERROR(INDEX('Resumo Grupos'!$AC$3:$AC$200,MATCH($T1111,'Resumo Grupos'!$AB$3:$AB$200,0)),"n/d"))</f>
        <v>Salários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46203</v>
      </c>
      <c r="D1112" s="10" t="n">
        <v>0</v>
      </c>
      <c r="E1112" s="12" t="s">
        <v>33</v>
      </c>
      <c r="F1112" s="10" t="n">
        <v>17</v>
      </c>
      <c r="G1112" s="12" t="s">
        <v>34</v>
      </c>
      <c r="H1112" s="10" t="n">
        <v>1110101</v>
      </c>
      <c r="I1112" s="12" t="s">
        <v>35</v>
      </c>
      <c r="J1112" s="10" t="n">
        <v>1360260</v>
      </c>
      <c r="L1112" s="10" t="n">
        <v>1360260</v>
      </c>
      <c r="M1112" s="12" t="s">
        <v>36</v>
      </c>
      <c r="N1112" s="12" t="s">
        <v>37</v>
      </c>
      <c r="P1112" s="10" t="n">
        <v>104</v>
      </c>
      <c r="Q1112" s="12" t="s">
        <v>38</v>
      </c>
      <c r="R1112" s="12" t="s">
        <v>43</v>
      </c>
      <c r="S1112" s="10" t="n">
        <v>4210309</v>
      </c>
      <c r="T1112" s="12" t="s">
        <v>49</v>
      </c>
      <c r="U1112" s="13" t="n">
        <v>30</v>
      </c>
      <c r="W1112" s="13" t="n">
        <v>30</v>
      </c>
      <c r="X1112" s="12" t="s">
        <v>1094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36.75" hidden="false" customHeight="true" outlineLevel="0" collapsed="false">
      <c r="A1113" s="10" t="n">
        <v>1</v>
      </c>
      <c r="B1113" s="11" t="n">
        <v>46203</v>
      </c>
      <c r="C1113" s="11" t="n">
        <v>46203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1360265</v>
      </c>
      <c r="L1113" s="10" t="n">
        <v>1360265</v>
      </c>
      <c r="M1113" s="12" t="s">
        <v>36</v>
      </c>
      <c r="N1113" s="12" t="s">
        <v>37</v>
      </c>
      <c r="P1113" s="10" t="n">
        <v>104</v>
      </c>
      <c r="Q1113" s="12" t="s">
        <v>38</v>
      </c>
      <c r="R1113" s="12" t="s">
        <v>43</v>
      </c>
      <c r="S1113" s="10" t="n">
        <v>4210314</v>
      </c>
      <c r="T1113" s="12" t="s">
        <v>44</v>
      </c>
      <c r="U1113" s="13" t="n">
        <v>70</v>
      </c>
      <c r="W1113" s="13" t="n">
        <v>70</v>
      </c>
      <c r="X1113" s="12" t="s">
        <v>147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36.75" hidden="false" customHeight="true" outlineLevel="0" collapsed="false">
      <c r="A1114" s="10" t="n">
        <v>1</v>
      </c>
      <c r="B1114" s="11" t="n">
        <v>46203</v>
      </c>
      <c r="C1114" s="11" t="n">
        <v>46203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1360266</v>
      </c>
      <c r="L1114" s="10" t="n">
        <v>1360266</v>
      </c>
      <c r="M1114" s="12" t="s">
        <v>36</v>
      </c>
      <c r="N1114" s="12" t="s">
        <v>37</v>
      </c>
      <c r="P1114" s="10" t="n">
        <v>104</v>
      </c>
      <c r="Q1114" s="12" t="s">
        <v>38</v>
      </c>
      <c r="R1114" s="12" t="s">
        <v>43</v>
      </c>
      <c r="S1114" s="10" t="n">
        <v>4210309</v>
      </c>
      <c r="T1114" s="12" t="s">
        <v>49</v>
      </c>
      <c r="U1114" s="13" t="n">
        <v>20</v>
      </c>
      <c r="W1114" s="13" t="n">
        <v>20</v>
      </c>
      <c r="X1114" s="12" t="s">
        <v>147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36.75" hidden="false" customHeight="true" outlineLevel="0" collapsed="false">
      <c r="A1115" s="10" t="n">
        <v>1</v>
      </c>
      <c r="B1115" s="11" t="n">
        <v>46203</v>
      </c>
      <c r="C1115" s="11" t="n">
        <v>46203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1360288</v>
      </c>
      <c r="L1115" s="10" t="n">
        <v>1360288</v>
      </c>
      <c r="M1115" s="12" t="s">
        <v>36</v>
      </c>
      <c r="N1115" s="12" t="s">
        <v>37</v>
      </c>
      <c r="P1115" s="10" t="n">
        <v>104</v>
      </c>
      <c r="Q1115" s="12" t="s">
        <v>38</v>
      </c>
      <c r="R1115" s="12" t="s">
        <v>43</v>
      </c>
      <c r="S1115" s="10" t="n">
        <v>4210314</v>
      </c>
      <c r="T1115" s="12" t="s">
        <v>44</v>
      </c>
      <c r="U1115" s="13" t="n">
        <v>100</v>
      </c>
      <c r="W1115" s="13" t="n">
        <v>100</v>
      </c>
      <c r="X1115" s="12" t="s">
        <v>402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46203</v>
      </c>
      <c r="D1116" s="10" t="n">
        <v>0</v>
      </c>
      <c r="E1116" s="12" t="s">
        <v>33</v>
      </c>
      <c r="F1116" s="10" t="n">
        <v>17</v>
      </c>
      <c r="G1116" s="12" t="s">
        <v>34</v>
      </c>
      <c r="H1116" s="10" t="n">
        <v>1110101</v>
      </c>
      <c r="I1116" s="12" t="s">
        <v>35</v>
      </c>
      <c r="J1116" s="10" t="n">
        <v>1360293</v>
      </c>
      <c r="L1116" s="10" t="n">
        <v>1360293</v>
      </c>
      <c r="M1116" s="12" t="s">
        <v>36</v>
      </c>
      <c r="N1116" s="12" t="s">
        <v>37</v>
      </c>
      <c r="P1116" s="10" t="n">
        <v>104</v>
      </c>
      <c r="Q1116" s="12" t="s">
        <v>38</v>
      </c>
      <c r="R1116" s="12" t="s">
        <v>43</v>
      </c>
      <c r="S1116" s="10" t="n">
        <v>4210314</v>
      </c>
      <c r="T1116" s="12" t="s">
        <v>44</v>
      </c>
      <c r="U1116" s="13" t="n">
        <v>70</v>
      </c>
      <c r="W1116" s="13" t="n">
        <v>70</v>
      </c>
      <c r="X1116" s="12" t="s">
        <v>45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36.75" hidden="false" customHeight="true" outlineLevel="0" collapsed="false">
      <c r="A1117" s="10" t="n">
        <v>1</v>
      </c>
      <c r="B1117" s="11" t="n">
        <v>46203</v>
      </c>
      <c r="C1117" s="11" t="n">
        <v>46203</v>
      </c>
      <c r="D1117" s="10" t="n">
        <v>0</v>
      </c>
      <c r="E1117" s="12" t="s">
        <v>33</v>
      </c>
      <c r="F1117" s="10" t="n">
        <v>17</v>
      </c>
      <c r="G1117" s="12" t="s">
        <v>34</v>
      </c>
      <c r="H1117" s="10" t="n">
        <v>1110101</v>
      </c>
      <c r="I1117" s="12" t="s">
        <v>35</v>
      </c>
      <c r="J1117" s="10" t="n">
        <v>1360300</v>
      </c>
      <c r="L1117" s="10" t="n">
        <v>1360300</v>
      </c>
      <c r="M1117" s="12" t="s">
        <v>36</v>
      </c>
      <c r="N1117" s="12" t="s">
        <v>37</v>
      </c>
      <c r="P1117" s="10" t="n">
        <v>104</v>
      </c>
      <c r="Q1117" s="12" t="s">
        <v>38</v>
      </c>
      <c r="R1117" s="12" t="s">
        <v>43</v>
      </c>
      <c r="S1117" s="10" t="n">
        <v>4210314</v>
      </c>
      <c r="T1117" s="12" t="s">
        <v>44</v>
      </c>
      <c r="U1117" s="13" t="n">
        <v>70</v>
      </c>
      <c r="W1117" s="13" t="n">
        <v>70</v>
      </c>
      <c r="X1117" s="12" t="s">
        <v>208</v>
      </c>
      <c r="Z1117" s="1" t="str">
        <f aca="false">IF($T1117="","",IFERROR(INDEX('Resumo Grupos'!$AC$3:$AC$200,MATCH($T1117,'Resumo Grupos'!$AB$3:$AB$200,0)),"n/d"))</f>
        <v>Despesa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36.75" hidden="false" customHeight="true" outlineLevel="0" collapsed="false">
      <c r="A1118" s="10" t="n">
        <v>1</v>
      </c>
      <c r="B1118" s="11" t="n">
        <v>46174</v>
      </c>
      <c r="C1118" s="11" t="n">
        <v>46203</v>
      </c>
      <c r="D1118" s="10" t="n">
        <v>1316</v>
      </c>
      <c r="E1118" s="12" t="s">
        <v>1095</v>
      </c>
      <c r="F1118" s="10" t="n">
        <v>34</v>
      </c>
      <c r="G1118" s="12" t="s">
        <v>94</v>
      </c>
      <c r="H1118" s="10" t="n">
        <v>2110101</v>
      </c>
      <c r="I1118" s="12" t="s">
        <v>58</v>
      </c>
      <c r="J1118" s="10" t="n">
        <v>1189192</v>
      </c>
      <c r="L1118" s="10" t="n">
        <v>3454</v>
      </c>
      <c r="M1118" s="12" t="s">
        <v>36</v>
      </c>
      <c r="N1118" s="12" t="s">
        <v>60</v>
      </c>
      <c r="P1118" s="10" t="n">
        <v>104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105</v>
      </c>
      <c r="W1118" s="13" t="n">
        <v>0</v>
      </c>
      <c r="X1118" s="12" t="s">
        <v>1096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ALFACE MACO </v>
      </c>
      <c r="AC1118" s="1" t="n">
        <v>3454</v>
      </c>
    </row>
    <row r="1119" customFormat="false" ht="36.75" hidden="false" customHeight="true" outlineLevel="0" collapsed="false">
      <c r="A1119" s="10" t="n">
        <v>1</v>
      </c>
      <c r="B1119" s="11" t="n">
        <v>46175</v>
      </c>
      <c r="C1119" s="11" t="n">
        <v>46203</v>
      </c>
      <c r="D1119" s="10" t="n">
        <v>794</v>
      </c>
      <c r="E1119" s="12" t="s">
        <v>365</v>
      </c>
      <c r="F1119" s="10" t="n">
        <v>24</v>
      </c>
      <c r="G1119" s="12" t="s">
        <v>57</v>
      </c>
      <c r="H1119" s="10" t="n">
        <v>2110101</v>
      </c>
      <c r="I1119" s="12" t="s">
        <v>58</v>
      </c>
      <c r="J1119" s="10" t="n">
        <v>1192775</v>
      </c>
      <c r="L1119" s="10" t="n">
        <v>7862</v>
      </c>
      <c r="M1119" s="12" t="s">
        <v>460</v>
      </c>
      <c r="N1119" s="12" t="s">
        <v>60</v>
      </c>
      <c r="P1119" s="10" t="n">
        <v>103</v>
      </c>
      <c r="Q1119" s="12" t="s">
        <v>61</v>
      </c>
      <c r="R1119" s="12" t="s">
        <v>62</v>
      </c>
      <c r="S1119" s="10" t="n">
        <v>1130101</v>
      </c>
      <c r="T1119" s="12" t="s">
        <v>63</v>
      </c>
      <c r="U1119" s="13" t="n">
        <v>1695.88</v>
      </c>
      <c r="W1119" s="13" t="n">
        <v>0</v>
      </c>
      <c r="X1119" s="12" t="s">
        <v>1097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46176</v>
      </c>
      <c r="C1120" s="11" t="n">
        <v>46203</v>
      </c>
      <c r="D1120" s="10" t="n">
        <v>1316</v>
      </c>
      <c r="E1120" s="12" t="s">
        <v>1095</v>
      </c>
      <c r="F1120" s="10" t="n">
        <v>34</v>
      </c>
      <c r="G1120" s="12" t="s">
        <v>94</v>
      </c>
      <c r="H1120" s="10" t="n">
        <v>2110101</v>
      </c>
      <c r="I1120" s="12" t="s">
        <v>58</v>
      </c>
      <c r="J1120" s="10" t="n">
        <v>1228315</v>
      </c>
      <c r="L1120" s="10" t="n">
        <v>3477</v>
      </c>
      <c r="M1120" s="12" t="s">
        <v>36</v>
      </c>
      <c r="N1120" s="12" t="s">
        <v>60</v>
      </c>
      <c r="P1120" s="10" t="n">
        <v>104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52.5</v>
      </c>
      <c r="W1120" s="13" t="n">
        <v>0</v>
      </c>
      <c r="X1120" s="12" t="s">
        <v>1098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ALFACE MACO </v>
      </c>
      <c r="AC1120" s="1" t="n">
        <v>3477</v>
      </c>
    </row>
    <row r="1121" customFormat="false" ht="45.75" hidden="false" customHeight="true" outlineLevel="0" collapsed="false">
      <c r="A1121" s="10" t="n">
        <v>1</v>
      </c>
      <c r="B1121" s="11" t="n">
        <v>46179</v>
      </c>
      <c r="C1121" s="11" t="n">
        <v>46203</v>
      </c>
      <c r="D1121" s="10" t="n">
        <v>1316</v>
      </c>
      <c r="E1121" s="12" t="s">
        <v>1095</v>
      </c>
      <c r="F1121" s="10" t="n">
        <v>34</v>
      </c>
      <c r="G1121" s="12" t="s">
        <v>94</v>
      </c>
      <c r="H1121" s="10" t="n">
        <v>2110101</v>
      </c>
      <c r="I1121" s="12" t="s">
        <v>58</v>
      </c>
      <c r="J1121" s="10" t="n">
        <v>1228489</v>
      </c>
      <c r="L1121" s="10" t="n">
        <v>3504</v>
      </c>
      <c r="M1121" s="12" t="s">
        <v>36</v>
      </c>
      <c r="N1121" s="12" t="s">
        <v>60</v>
      </c>
      <c r="P1121" s="10" t="n">
        <v>104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140</v>
      </c>
      <c r="W1121" s="13" t="n">
        <v>0</v>
      </c>
      <c r="X1121" s="12" t="s">
        <v>1099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ALFACE MACO </v>
      </c>
      <c r="AC1121" s="1" t="n">
        <v>3504</v>
      </c>
    </row>
    <row r="1122" customFormat="false" ht="45.75" hidden="false" customHeight="true" outlineLevel="0" collapsed="false">
      <c r="A1122" s="10" t="n">
        <v>1</v>
      </c>
      <c r="B1122" s="11" t="n">
        <v>46181</v>
      </c>
      <c r="C1122" s="11" t="n">
        <v>46203</v>
      </c>
      <c r="D1122" s="10" t="n">
        <v>1316</v>
      </c>
      <c r="E1122" s="12" t="s">
        <v>1095</v>
      </c>
      <c r="F1122" s="10" t="n">
        <v>34</v>
      </c>
      <c r="G1122" s="12" t="s">
        <v>94</v>
      </c>
      <c r="H1122" s="10" t="n">
        <v>2110101</v>
      </c>
      <c r="I1122" s="12" t="s">
        <v>58</v>
      </c>
      <c r="J1122" s="10" t="n">
        <v>1230677</v>
      </c>
      <c r="L1122" s="10" t="n">
        <v>3515</v>
      </c>
      <c r="M1122" s="12" t="s">
        <v>36</v>
      </c>
      <c r="N1122" s="12" t="s">
        <v>60</v>
      </c>
      <c r="P1122" s="10" t="n">
        <v>104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105</v>
      </c>
      <c r="W1122" s="13" t="n">
        <v>0</v>
      </c>
      <c r="X1122" s="12" t="s">
        <v>1100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ALFACE MACO </v>
      </c>
      <c r="AC1122" s="1" t="n">
        <v>3515</v>
      </c>
    </row>
    <row r="1123" customFormat="false" ht="36.75" hidden="false" customHeight="true" outlineLevel="0" collapsed="false">
      <c r="A1123" s="10" t="n">
        <v>1</v>
      </c>
      <c r="B1123" s="11" t="n">
        <v>46183</v>
      </c>
      <c r="C1123" s="11" t="n">
        <v>46203</v>
      </c>
      <c r="D1123" s="10" t="n">
        <v>1402</v>
      </c>
      <c r="E1123" s="12" t="s">
        <v>716</v>
      </c>
      <c r="F1123" s="10" t="n">
        <v>24</v>
      </c>
      <c r="G1123" s="12" t="s">
        <v>57</v>
      </c>
      <c r="H1123" s="10" t="n">
        <v>2110102</v>
      </c>
      <c r="I1123" s="12" t="s">
        <v>83</v>
      </c>
      <c r="J1123" s="10" t="n">
        <v>1231605</v>
      </c>
      <c r="L1123" s="10" t="n">
        <v>3245</v>
      </c>
      <c r="M1123" s="12" t="s">
        <v>36</v>
      </c>
      <c r="N1123" s="12" t="s">
        <v>60</v>
      </c>
      <c r="P1123" s="10" t="n">
        <v>103</v>
      </c>
      <c r="Q1123" s="12" t="s">
        <v>61</v>
      </c>
      <c r="R1123" s="12" t="s">
        <v>39</v>
      </c>
      <c r="S1123" s="10" t="n">
        <v>4210204</v>
      </c>
      <c r="T1123" s="12" t="s">
        <v>84</v>
      </c>
      <c r="U1123" s="13" t="n">
        <v>1524.18</v>
      </c>
      <c r="W1123" s="13" t="n">
        <v>0</v>
      </c>
      <c r="X1123" s="12" t="s">
        <v>1101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SACOLA REC.LEITOSA 5</v>
      </c>
      <c r="AC1123" s="1" t="n">
        <v>3245</v>
      </c>
    </row>
    <row r="1124" customFormat="false" ht="36.75" hidden="false" customHeight="true" outlineLevel="0" collapsed="false">
      <c r="A1124" s="10" t="n">
        <v>1</v>
      </c>
      <c r="B1124" s="11" t="n">
        <v>46183</v>
      </c>
      <c r="C1124" s="11" t="n">
        <v>46203</v>
      </c>
      <c r="D1124" s="10" t="n">
        <v>1697</v>
      </c>
      <c r="E1124" s="12" t="s">
        <v>868</v>
      </c>
      <c r="F1124" s="10" t="n">
        <v>24</v>
      </c>
      <c r="G1124" s="12" t="s">
        <v>57</v>
      </c>
      <c r="H1124" s="10" t="n">
        <v>2110102</v>
      </c>
      <c r="I1124" s="12" t="s">
        <v>83</v>
      </c>
      <c r="J1124" s="10" t="n">
        <v>1231622</v>
      </c>
      <c r="L1124" s="10" t="n">
        <v>207140</v>
      </c>
      <c r="M1124" s="12" t="s">
        <v>59</v>
      </c>
      <c r="N1124" s="12" t="s">
        <v>60</v>
      </c>
      <c r="P1124" s="10" t="n">
        <v>103</v>
      </c>
      <c r="Q1124" s="12" t="s">
        <v>61</v>
      </c>
      <c r="R1124" s="12" t="s">
        <v>39</v>
      </c>
      <c r="S1124" s="10" t="n">
        <v>4210204</v>
      </c>
      <c r="T1124" s="12" t="s">
        <v>84</v>
      </c>
      <c r="U1124" s="13" t="n">
        <v>622.46</v>
      </c>
      <c r="W1124" s="13" t="n">
        <v>0</v>
      </c>
      <c r="X1124" s="12" t="s">
        <v>1102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MANTEIGA CABECA DE TOURO 5KG</v>
      </c>
      <c r="AC1124" s="1" t="n">
        <v>207140</v>
      </c>
    </row>
    <row r="1125" customFormat="false" ht="36.75" hidden="false" customHeight="true" outlineLevel="0" collapsed="false">
      <c r="A1125" s="10" t="n">
        <v>1</v>
      </c>
      <c r="B1125" s="11" t="n">
        <v>46184</v>
      </c>
      <c r="C1125" s="11" t="n">
        <v>46203</v>
      </c>
      <c r="D1125" s="10" t="n">
        <v>1745</v>
      </c>
      <c r="E1125" s="12" t="s">
        <v>284</v>
      </c>
      <c r="F1125" s="10" t="n">
        <v>24</v>
      </c>
      <c r="G1125" s="12" t="s">
        <v>57</v>
      </c>
      <c r="H1125" s="10" t="n">
        <v>2110101</v>
      </c>
      <c r="I1125" s="12" t="s">
        <v>58</v>
      </c>
      <c r="J1125" s="10" t="n">
        <v>1236138</v>
      </c>
      <c r="L1125" s="10" t="n">
        <v>346214</v>
      </c>
      <c r="M1125" s="12" t="s">
        <v>59</v>
      </c>
      <c r="N1125" s="12" t="s">
        <v>60</v>
      </c>
      <c r="P1125" s="10" t="n">
        <v>103</v>
      </c>
      <c r="Q1125" s="12" t="s">
        <v>61</v>
      </c>
      <c r="R1125" s="12" t="s">
        <v>62</v>
      </c>
      <c r="S1125" s="10" t="n">
        <v>1130101</v>
      </c>
      <c r="T1125" s="12" t="s">
        <v>63</v>
      </c>
      <c r="U1125" s="13" t="n">
        <v>1199.99</v>
      </c>
      <c r="W1125" s="13" t="n">
        <v>0</v>
      </c>
      <c r="X1125" s="12" t="s">
        <v>1103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/>
      <c r="AC1125" s="1"/>
    </row>
    <row r="1126" customFormat="false" ht="54.75" hidden="false" customHeight="true" outlineLevel="0" collapsed="false">
      <c r="A1126" s="10" t="n">
        <v>1</v>
      </c>
      <c r="B1126" s="11" t="n">
        <v>46188</v>
      </c>
      <c r="C1126" s="11" t="n">
        <v>46203</v>
      </c>
      <c r="D1126" s="10" t="n">
        <v>1830</v>
      </c>
      <c r="E1126" s="12" t="s">
        <v>138</v>
      </c>
      <c r="F1126" s="10" t="n">
        <v>24</v>
      </c>
      <c r="G1126" s="12" t="s">
        <v>57</v>
      </c>
      <c r="H1126" s="10" t="n">
        <v>2110405</v>
      </c>
      <c r="I1126" s="12" t="s">
        <v>106</v>
      </c>
      <c r="J1126" s="10" t="n">
        <v>1256567</v>
      </c>
      <c r="L1126" s="10" t="n">
        <v>856</v>
      </c>
      <c r="M1126" s="12" t="s">
        <v>36</v>
      </c>
      <c r="N1126" s="12" t="s">
        <v>66</v>
      </c>
      <c r="P1126" s="10" t="n">
        <v>101</v>
      </c>
      <c r="Q1126" s="12" t="s">
        <v>107</v>
      </c>
      <c r="R1126" s="12" t="s">
        <v>43</v>
      </c>
      <c r="S1126" s="10" t="n">
        <v>4210319</v>
      </c>
      <c r="T1126" s="12" t="s">
        <v>703</v>
      </c>
      <c r="U1126" s="13" t="n">
        <v>1248</v>
      </c>
      <c r="W1126" s="13" t="n">
        <v>0</v>
      </c>
      <c r="X1126" s="12" t="s">
        <v>1104</v>
      </c>
      <c r="Z1126" s="1" t="str">
        <f aca="false">IF($T1126="","",IFERROR(INDEX('Resumo Grupos'!$AC$3:$AC$200,MATCH($T1126,'Resumo Grupos'!$AB$3:$AB$200,0)),"n/d"))</f>
        <v>Salários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46186</v>
      </c>
      <c r="C1127" s="11" t="n">
        <v>46203</v>
      </c>
      <c r="D1127" s="10" t="n">
        <v>1316</v>
      </c>
      <c r="E1127" s="12" t="s">
        <v>1095</v>
      </c>
      <c r="F1127" s="10" t="n">
        <v>34</v>
      </c>
      <c r="G1127" s="12" t="s">
        <v>94</v>
      </c>
      <c r="H1127" s="10" t="n">
        <v>2110101</v>
      </c>
      <c r="I1127" s="12" t="s">
        <v>58</v>
      </c>
      <c r="J1127" s="10" t="n">
        <v>1261307</v>
      </c>
      <c r="L1127" s="10" t="n">
        <v>3555</v>
      </c>
      <c r="M1127" s="12" t="s">
        <v>36</v>
      </c>
      <c r="N1127" s="12" t="s">
        <v>60</v>
      </c>
      <c r="P1127" s="10" t="n">
        <v>104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87.5</v>
      </c>
      <c r="W1127" s="13" t="n">
        <v>0</v>
      </c>
      <c r="X1127" s="12" t="s">
        <v>1105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ALFACE MACO </v>
      </c>
      <c r="AC1127" s="1" t="n">
        <v>3555</v>
      </c>
    </row>
    <row r="1128" customFormat="false" ht="54.75" hidden="false" customHeight="true" outlineLevel="0" collapsed="false">
      <c r="A1128" s="10" t="n">
        <v>1</v>
      </c>
      <c r="B1128" s="11" t="n">
        <v>46184</v>
      </c>
      <c r="C1128" s="11" t="n">
        <v>46203</v>
      </c>
      <c r="D1128" s="10" t="n">
        <v>1316</v>
      </c>
      <c r="E1128" s="12" t="s">
        <v>1095</v>
      </c>
      <c r="F1128" s="10" t="n">
        <v>34</v>
      </c>
      <c r="G1128" s="12" t="s">
        <v>94</v>
      </c>
      <c r="H1128" s="10" t="n">
        <v>2110101</v>
      </c>
      <c r="I1128" s="12" t="s">
        <v>58</v>
      </c>
      <c r="J1128" s="10" t="n">
        <v>1261327</v>
      </c>
      <c r="L1128" s="10" t="n">
        <v>3538</v>
      </c>
      <c r="M1128" s="12" t="s">
        <v>36</v>
      </c>
      <c r="N1128" s="12" t="s">
        <v>60</v>
      </c>
      <c r="P1128" s="10" t="n">
        <v>104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105</v>
      </c>
      <c r="W1128" s="13" t="n">
        <v>0</v>
      </c>
      <c r="X1128" s="12" t="s">
        <v>1106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ALFACE MACO </v>
      </c>
      <c r="AC1128" s="1" t="n">
        <v>3538</v>
      </c>
    </row>
    <row r="1129" customFormat="false" ht="36.75" hidden="false" customHeight="true" outlineLevel="0" collapsed="false">
      <c r="A1129" s="10" t="n">
        <v>1</v>
      </c>
      <c r="B1129" s="11" t="n">
        <v>46189</v>
      </c>
      <c r="C1129" s="11" t="n">
        <v>46203</v>
      </c>
      <c r="D1129" s="10" t="n">
        <v>1815</v>
      </c>
      <c r="E1129" s="12" t="s">
        <v>626</v>
      </c>
      <c r="F1129" s="10" t="n">
        <v>24</v>
      </c>
      <c r="G1129" s="12" t="s">
        <v>57</v>
      </c>
      <c r="H1129" s="10" t="n">
        <v>2110101</v>
      </c>
      <c r="I1129" s="12" t="s">
        <v>58</v>
      </c>
      <c r="J1129" s="10" t="n">
        <v>1262226</v>
      </c>
      <c r="L1129" s="10" t="n">
        <v>387396</v>
      </c>
      <c r="M1129" s="12" t="s">
        <v>59</v>
      </c>
      <c r="N1129" s="12" t="s">
        <v>60</v>
      </c>
      <c r="P1129" s="10" t="n">
        <v>103</v>
      </c>
      <c r="Q1129" s="12" t="s">
        <v>61</v>
      </c>
      <c r="R1129" s="12" t="s">
        <v>62</v>
      </c>
      <c r="S1129" s="10" t="n">
        <v>1130101</v>
      </c>
      <c r="T1129" s="12" t="s">
        <v>63</v>
      </c>
      <c r="U1129" s="13" t="n">
        <v>1107.75</v>
      </c>
      <c r="W1129" s="13" t="n">
        <v>0</v>
      </c>
      <c r="X1129" s="12" t="s">
        <v>1107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46190</v>
      </c>
      <c r="C1130" s="11" t="n">
        <v>46203</v>
      </c>
      <c r="D1130" s="10" t="n">
        <v>1749</v>
      </c>
      <c r="E1130" s="12" t="s">
        <v>800</v>
      </c>
      <c r="F1130" s="10" t="n">
        <v>24</v>
      </c>
      <c r="G1130" s="12" t="s">
        <v>57</v>
      </c>
      <c r="H1130" s="10" t="n">
        <v>2110101</v>
      </c>
      <c r="I1130" s="12" t="s">
        <v>58</v>
      </c>
      <c r="J1130" s="10" t="n">
        <v>1265754</v>
      </c>
      <c r="L1130" s="10" t="n">
        <v>1774</v>
      </c>
      <c r="M1130" s="12" t="s">
        <v>36</v>
      </c>
      <c r="N1130" s="12" t="s">
        <v>60</v>
      </c>
      <c r="P1130" s="10" t="n">
        <v>103</v>
      </c>
      <c r="Q1130" s="12" t="s">
        <v>61</v>
      </c>
      <c r="R1130" s="12" t="s">
        <v>62</v>
      </c>
      <c r="S1130" s="10" t="n">
        <v>1130101</v>
      </c>
      <c r="T1130" s="12" t="s">
        <v>63</v>
      </c>
      <c r="U1130" s="13" t="n">
        <v>1143.6</v>
      </c>
      <c r="W1130" s="13" t="n">
        <v>0</v>
      </c>
      <c r="X1130" s="12" t="s">
        <v>1108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36.75" hidden="false" customHeight="true" outlineLevel="0" collapsed="false">
      <c r="A1131" s="10" t="n">
        <v>1</v>
      </c>
      <c r="B1131" s="11" t="n">
        <v>46191</v>
      </c>
      <c r="C1131" s="11" t="n">
        <v>46203</v>
      </c>
      <c r="D1131" s="10" t="n">
        <v>10009</v>
      </c>
      <c r="E1131" s="12" t="s">
        <v>233</v>
      </c>
      <c r="F1131" s="10" t="n">
        <v>24</v>
      </c>
      <c r="G1131" s="12" t="s">
        <v>57</v>
      </c>
      <c r="H1131" s="10" t="n">
        <v>2110101</v>
      </c>
      <c r="I1131" s="12" t="s">
        <v>58</v>
      </c>
      <c r="J1131" s="10" t="n">
        <v>1269997</v>
      </c>
      <c r="L1131" s="10" t="n">
        <v>1414551</v>
      </c>
      <c r="M1131" s="12" t="s">
        <v>36</v>
      </c>
      <c r="N1131" s="12" t="s">
        <v>60</v>
      </c>
      <c r="P1131" s="10" t="n">
        <v>103</v>
      </c>
      <c r="Q1131" s="12" t="s">
        <v>61</v>
      </c>
      <c r="R1131" s="12" t="s">
        <v>62</v>
      </c>
      <c r="S1131" s="10" t="n">
        <v>1130101</v>
      </c>
      <c r="T1131" s="12" t="s">
        <v>63</v>
      </c>
      <c r="U1131" s="13" t="n">
        <v>1464.55</v>
      </c>
      <c r="W1131" s="13" t="n">
        <v>0</v>
      </c>
      <c r="X1131" s="12" t="s">
        <v>1109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TALENTO CSTN 85G</v>
      </c>
      <c r="AC1131" s="1" t="n">
        <v>1414551</v>
      </c>
    </row>
    <row r="1132" customFormat="false" ht="54.75" hidden="false" customHeight="true" outlineLevel="0" collapsed="false">
      <c r="A1132" s="10" t="n">
        <v>1</v>
      </c>
      <c r="B1132" s="11" t="n">
        <v>46195</v>
      </c>
      <c r="C1132" s="11" t="n">
        <v>46203</v>
      </c>
      <c r="D1132" s="10" t="n">
        <v>1613</v>
      </c>
      <c r="E1132" s="12" t="s">
        <v>240</v>
      </c>
      <c r="F1132" s="10" t="n">
        <v>24</v>
      </c>
      <c r="G1132" s="12" t="s">
        <v>57</v>
      </c>
      <c r="H1132" s="10" t="n">
        <v>2110101</v>
      </c>
      <c r="I1132" s="12" t="s">
        <v>58</v>
      </c>
      <c r="J1132" s="10" t="n">
        <v>1290054</v>
      </c>
      <c r="L1132" s="10" t="n">
        <v>1598074</v>
      </c>
      <c r="M1132" s="12" t="s">
        <v>36</v>
      </c>
      <c r="N1132" s="12" t="s">
        <v>60</v>
      </c>
      <c r="P1132" s="10" t="n">
        <v>103</v>
      </c>
      <c r="Q1132" s="12" t="s">
        <v>61</v>
      </c>
      <c r="R1132" s="12" t="s">
        <v>62</v>
      </c>
      <c r="S1132" s="10" t="n">
        <v>1130101</v>
      </c>
      <c r="T1132" s="12" t="s">
        <v>63</v>
      </c>
      <c r="U1132" s="13" t="n">
        <v>2103</v>
      </c>
      <c r="W1132" s="13" t="n">
        <v>0</v>
      </c>
      <c r="X1132" s="12" t="s">
        <v>1110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LING CALABRESA PERD</v>
      </c>
      <c r="AC1132" s="1" t="n">
        <v>1598074</v>
      </c>
    </row>
    <row r="1133" customFormat="false" ht="54.75" hidden="false" customHeight="true" outlineLevel="0" collapsed="false">
      <c r="A1133" s="10" t="n">
        <v>1</v>
      </c>
      <c r="B1133" s="11" t="n">
        <v>46197</v>
      </c>
      <c r="C1133" s="11" t="n">
        <v>46203</v>
      </c>
      <c r="D1133" s="10" t="n">
        <v>1807</v>
      </c>
      <c r="E1133" s="12" t="s">
        <v>256</v>
      </c>
      <c r="F1133" s="10" t="n">
        <v>24</v>
      </c>
      <c r="G1133" s="12" t="s">
        <v>57</v>
      </c>
      <c r="H1133" s="10" t="n">
        <v>2110405</v>
      </c>
      <c r="I1133" s="12" t="s">
        <v>106</v>
      </c>
      <c r="J1133" s="10" t="n">
        <v>1299935</v>
      </c>
      <c r="L1133" s="10" t="n">
        <v>538243</v>
      </c>
      <c r="M1133" s="12" t="s">
        <v>36</v>
      </c>
      <c r="N1133" s="12" t="s">
        <v>66</v>
      </c>
      <c r="P1133" s="10" t="n">
        <v>101</v>
      </c>
      <c r="Q1133" s="12" t="s">
        <v>107</v>
      </c>
      <c r="R1133" s="12" t="s">
        <v>892</v>
      </c>
      <c r="S1133" s="10" t="n">
        <v>2110704</v>
      </c>
      <c r="T1133" s="12" t="s">
        <v>1111</v>
      </c>
      <c r="U1133" s="13" t="n">
        <v>972.76</v>
      </c>
      <c r="W1133" s="13" t="n">
        <v>0</v>
      </c>
      <c r="X1133" s="12" t="s">
        <v>1112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46197</v>
      </c>
      <c r="C1134" s="11" t="n">
        <v>46203</v>
      </c>
      <c r="D1134" s="10" t="n">
        <v>1807</v>
      </c>
      <c r="E1134" s="12" t="s">
        <v>256</v>
      </c>
      <c r="F1134" s="10" t="n">
        <v>24</v>
      </c>
      <c r="G1134" s="12" t="s">
        <v>57</v>
      </c>
      <c r="H1134" s="10" t="n">
        <v>2110405</v>
      </c>
      <c r="I1134" s="12" t="s">
        <v>106</v>
      </c>
      <c r="J1134" s="10" t="n">
        <v>1299945</v>
      </c>
      <c r="L1134" s="10" t="n">
        <v>538245</v>
      </c>
      <c r="M1134" s="12" t="s">
        <v>36</v>
      </c>
      <c r="N1134" s="12" t="s">
        <v>66</v>
      </c>
      <c r="P1134" s="10" t="n">
        <v>101</v>
      </c>
      <c r="Q1134" s="12" t="s">
        <v>107</v>
      </c>
      <c r="R1134" s="12" t="s">
        <v>1113</v>
      </c>
      <c r="S1134" s="10" t="n">
        <v>4310102</v>
      </c>
      <c r="T1134" s="12" t="s">
        <v>1114</v>
      </c>
      <c r="U1134" s="13" t="n">
        <v>583.66</v>
      </c>
      <c r="W1134" s="13" t="n">
        <v>0</v>
      </c>
      <c r="X1134" s="12" t="s">
        <v>1115</v>
      </c>
      <c r="Z1134" s="1" t="str">
        <f aca="false">IF($T1134="","",IFERROR(INDEX('Resumo Grupos'!$AC$3:$AC$200,MATCH($T1134,'Resumo Grupos'!$AB$3:$AB$200,0)),"n/d"))</f>
        <v>Impostos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46197</v>
      </c>
      <c r="C1135" s="11" t="n">
        <v>46203</v>
      </c>
      <c r="D1135" s="10" t="n">
        <v>1794</v>
      </c>
      <c r="E1135" s="12" t="s">
        <v>1116</v>
      </c>
      <c r="F1135" s="10" t="n">
        <v>24</v>
      </c>
      <c r="G1135" s="12" t="s">
        <v>57</v>
      </c>
      <c r="H1135" s="10" t="n">
        <v>2110405</v>
      </c>
      <c r="I1135" s="12" t="s">
        <v>106</v>
      </c>
      <c r="J1135" s="10" t="n">
        <v>1299960</v>
      </c>
      <c r="L1135" s="10" t="n">
        <v>538251</v>
      </c>
      <c r="M1135" s="12" t="s">
        <v>36</v>
      </c>
      <c r="N1135" s="12" t="s">
        <v>66</v>
      </c>
      <c r="P1135" s="10" t="n">
        <v>101</v>
      </c>
      <c r="Q1135" s="12" t="s">
        <v>107</v>
      </c>
      <c r="R1135" s="12" t="s">
        <v>892</v>
      </c>
      <c r="S1135" s="10" t="n">
        <v>2110707</v>
      </c>
      <c r="T1135" s="12" t="s">
        <v>893</v>
      </c>
      <c r="U1135" s="13" t="n">
        <v>1379.84</v>
      </c>
      <c r="W1135" s="13" t="n">
        <v>0</v>
      </c>
      <c r="X1135" s="12" t="s">
        <v>1117</v>
      </c>
      <c r="Z1135" s="1" t="str">
        <f aca="false">IF($T1135="","",IFERROR(INDEX('Resumo Grupos'!$AC$3:$AC$200,MATCH($T1135,'Resumo Grupos'!$AB$3:$AB$200,0)),"n/d"))</f>
        <v>Impostos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46197</v>
      </c>
      <c r="C1136" s="11" t="n">
        <v>46203</v>
      </c>
      <c r="D1136" s="10" t="n">
        <v>754</v>
      </c>
      <c r="E1136" s="12" t="s">
        <v>182</v>
      </c>
      <c r="F1136" s="10" t="n">
        <v>24</v>
      </c>
      <c r="G1136" s="12" t="s">
        <v>57</v>
      </c>
      <c r="H1136" s="10" t="n">
        <v>2110101</v>
      </c>
      <c r="I1136" s="12" t="s">
        <v>58</v>
      </c>
      <c r="J1136" s="10" t="n">
        <v>1300974</v>
      </c>
      <c r="L1136" s="10" t="n">
        <v>31315</v>
      </c>
      <c r="M1136" s="12" t="s">
        <v>36</v>
      </c>
      <c r="N1136" s="12" t="s">
        <v>60</v>
      </c>
      <c r="P1136" s="10" t="n">
        <v>103</v>
      </c>
      <c r="Q1136" s="12" t="s">
        <v>61</v>
      </c>
      <c r="R1136" s="12" t="s">
        <v>62</v>
      </c>
      <c r="S1136" s="10" t="n">
        <v>1130101</v>
      </c>
      <c r="T1136" s="12" t="s">
        <v>63</v>
      </c>
      <c r="U1136" s="13" t="n">
        <v>3075</v>
      </c>
      <c r="W1136" s="13" t="n">
        <v>0</v>
      </c>
      <c r="X1136" s="12" t="s">
        <v>1118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46199</v>
      </c>
      <c r="C1137" s="11" t="n">
        <v>46203</v>
      </c>
      <c r="D1137" s="10" t="n">
        <v>1328</v>
      </c>
      <c r="E1137" s="12" t="s">
        <v>363</v>
      </c>
      <c r="F1137" s="10" t="n">
        <v>24</v>
      </c>
      <c r="G1137" s="12" t="s">
        <v>57</v>
      </c>
      <c r="H1137" s="10" t="n">
        <v>2110101</v>
      </c>
      <c r="I1137" s="12" t="s">
        <v>58</v>
      </c>
      <c r="J1137" s="10" t="n">
        <v>1308839</v>
      </c>
      <c r="L1137" s="10" t="n">
        <v>3863</v>
      </c>
      <c r="M1137" s="12" t="s">
        <v>36</v>
      </c>
      <c r="N1137" s="12" t="s">
        <v>60</v>
      </c>
      <c r="P1137" s="10" t="n">
        <v>103</v>
      </c>
      <c r="Q1137" s="12" t="s">
        <v>61</v>
      </c>
      <c r="R1137" s="12" t="s">
        <v>62</v>
      </c>
      <c r="S1137" s="10" t="n">
        <v>1130101</v>
      </c>
      <c r="T1137" s="12" t="s">
        <v>63</v>
      </c>
      <c r="U1137" s="13" t="n">
        <v>241.6</v>
      </c>
      <c r="W1137" s="13" t="n">
        <v>0</v>
      </c>
      <c r="X1137" s="12" t="s">
        <v>1119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PAO DE FORMABODEGA</v>
      </c>
      <c r="AC1137" s="1" t="n">
        <v>3863</v>
      </c>
    </row>
    <row r="1138" customFormat="false" ht="36.75" hidden="false" customHeight="true" outlineLevel="0" collapsed="false">
      <c r="A1138" s="10" t="n">
        <v>1</v>
      </c>
      <c r="B1138" s="11" t="n">
        <v>46199</v>
      </c>
      <c r="C1138" s="11" t="n">
        <v>46203</v>
      </c>
      <c r="D1138" s="10" t="n">
        <v>1363</v>
      </c>
      <c r="E1138" s="12" t="s">
        <v>180</v>
      </c>
      <c r="F1138" s="10" t="n">
        <v>24</v>
      </c>
      <c r="G1138" s="12" t="s">
        <v>57</v>
      </c>
      <c r="H1138" s="10" t="n">
        <v>2110101</v>
      </c>
      <c r="I1138" s="12" t="s">
        <v>58</v>
      </c>
      <c r="J1138" s="10" t="n">
        <v>1308855</v>
      </c>
      <c r="L1138" s="10" t="n">
        <v>3422</v>
      </c>
      <c r="M1138" s="12" t="s">
        <v>36</v>
      </c>
      <c r="N1138" s="12" t="s">
        <v>60</v>
      </c>
      <c r="P1138" s="10" t="n">
        <v>103</v>
      </c>
      <c r="Q1138" s="12" t="s">
        <v>61</v>
      </c>
      <c r="R1138" s="12" t="s">
        <v>62</v>
      </c>
      <c r="S1138" s="10" t="n">
        <v>1130101</v>
      </c>
      <c r="T1138" s="12" t="s">
        <v>63</v>
      </c>
      <c r="U1138" s="13" t="n">
        <v>405</v>
      </c>
      <c r="W1138" s="13" t="n">
        <v>0</v>
      </c>
      <c r="X1138" s="12" t="s">
        <v>1120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HAMBURGUER SANTO PAO</v>
      </c>
      <c r="AC1138" s="1" t="n">
        <v>3422</v>
      </c>
    </row>
    <row r="1139" customFormat="false" ht="36.75" hidden="false" customHeight="true" outlineLevel="0" collapsed="false">
      <c r="A1139" s="10" t="n">
        <v>1</v>
      </c>
      <c r="B1139" s="11" t="n">
        <v>46199</v>
      </c>
      <c r="C1139" s="11" t="n">
        <v>46203</v>
      </c>
      <c r="D1139" s="10" t="n">
        <v>1642</v>
      </c>
      <c r="E1139" s="12" t="s">
        <v>184</v>
      </c>
      <c r="F1139" s="10" t="n">
        <v>24</v>
      </c>
      <c r="G1139" s="12" t="s">
        <v>57</v>
      </c>
      <c r="H1139" s="10" t="n">
        <v>2110101</v>
      </c>
      <c r="I1139" s="12" t="s">
        <v>58</v>
      </c>
      <c r="J1139" s="10" t="n">
        <v>1308875</v>
      </c>
      <c r="L1139" s="10" t="n">
        <v>1028313</v>
      </c>
      <c r="M1139" s="12" t="s">
        <v>36</v>
      </c>
      <c r="N1139" s="12" t="s">
        <v>60</v>
      </c>
      <c r="P1139" s="10" t="n">
        <v>103</v>
      </c>
      <c r="Q1139" s="12" t="s">
        <v>61</v>
      </c>
      <c r="R1139" s="12" t="s">
        <v>62</v>
      </c>
      <c r="S1139" s="10" t="n">
        <v>1130101</v>
      </c>
      <c r="T1139" s="12" t="s">
        <v>63</v>
      </c>
      <c r="U1139" s="13" t="n">
        <v>675.17</v>
      </c>
      <c r="W1139" s="13" t="n">
        <v>0</v>
      </c>
      <c r="X1139" s="12" t="s">
        <v>1121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PAO TORRADO BROTHERS</v>
      </c>
      <c r="AC1139" s="1" t="n">
        <v>1028313</v>
      </c>
    </row>
    <row r="1140" customFormat="false" ht="36.75" hidden="false" customHeight="true" outlineLevel="0" collapsed="false">
      <c r="A1140" s="10" t="n">
        <v>1</v>
      </c>
      <c r="B1140" s="11" t="n">
        <v>46199</v>
      </c>
      <c r="C1140" s="11" t="n">
        <v>46203</v>
      </c>
      <c r="D1140" s="10" t="n">
        <v>1899</v>
      </c>
      <c r="E1140" s="12" t="s">
        <v>97</v>
      </c>
      <c r="F1140" s="10" t="n">
        <v>24</v>
      </c>
      <c r="G1140" s="12" t="s">
        <v>57</v>
      </c>
      <c r="H1140" s="10" t="n">
        <v>2110101</v>
      </c>
      <c r="I1140" s="12" t="s">
        <v>58</v>
      </c>
      <c r="J1140" s="10" t="n">
        <v>1308928</v>
      </c>
      <c r="L1140" s="10" t="n">
        <v>683</v>
      </c>
      <c r="M1140" s="12" t="s">
        <v>36</v>
      </c>
      <c r="N1140" s="12" t="s">
        <v>60</v>
      </c>
      <c r="P1140" s="10" t="n">
        <v>103</v>
      </c>
      <c r="Q1140" s="12" t="s">
        <v>61</v>
      </c>
      <c r="R1140" s="12" t="s">
        <v>62</v>
      </c>
      <c r="S1140" s="10" t="n">
        <v>1130101</v>
      </c>
      <c r="T1140" s="12" t="s">
        <v>63</v>
      </c>
      <c r="U1140" s="13" t="n">
        <v>357.1</v>
      </c>
      <c r="W1140" s="13" t="n">
        <v>0</v>
      </c>
      <c r="X1140" s="12" t="s">
        <v>1122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FORMA REAL MADRI</v>
      </c>
      <c r="AC1140" s="1" t="n">
        <v>683</v>
      </c>
    </row>
    <row r="1141" customFormat="false" ht="36.75" hidden="false" customHeight="true" outlineLevel="0" collapsed="false">
      <c r="A1141" s="10" t="n">
        <v>1</v>
      </c>
      <c r="B1141" s="11" t="n">
        <v>46199</v>
      </c>
      <c r="C1141" s="11" t="n">
        <v>46203</v>
      </c>
      <c r="D1141" s="10" t="n">
        <v>1819</v>
      </c>
      <c r="E1141" s="12" t="s">
        <v>249</v>
      </c>
      <c r="F1141" s="10" t="n">
        <v>24</v>
      </c>
      <c r="G1141" s="12" t="s">
        <v>57</v>
      </c>
      <c r="H1141" s="10" t="n">
        <v>2110101</v>
      </c>
      <c r="I1141" s="12" t="s">
        <v>58</v>
      </c>
      <c r="J1141" s="10" t="n">
        <v>1308931</v>
      </c>
      <c r="L1141" s="10" t="n">
        <v>16177</v>
      </c>
      <c r="M1141" s="12" t="s">
        <v>36</v>
      </c>
      <c r="N1141" s="12" t="s">
        <v>60</v>
      </c>
      <c r="P1141" s="10" t="n">
        <v>103</v>
      </c>
      <c r="Q1141" s="12" t="s">
        <v>61</v>
      </c>
      <c r="R1141" s="12" t="s">
        <v>62</v>
      </c>
      <c r="S1141" s="10" t="n">
        <v>1130101</v>
      </c>
      <c r="T1141" s="12" t="s">
        <v>63</v>
      </c>
      <c r="U1141" s="13" t="n">
        <v>240</v>
      </c>
      <c r="W1141" s="13" t="n">
        <v>0</v>
      </c>
      <c r="X1141" s="12" t="s">
        <v>1123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MASSA PARA PASTEL QU</v>
      </c>
      <c r="AC1141" s="1" t="n">
        <v>16177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46203</v>
      </c>
      <c r="D1142" s="10" t="n">
        <v>1286</v>
      </c>
      <c r="E1142" s="12" t="s">
        <v>359</v>
      </c>
      <c r="F1142" s="10" t="n">
        <v>24</v>
      </c>
      <c r="G1142" s="12" t="s">
        <v>57</v>
      </c>
      <c r="H1142" s="10" t="n">
        <v>2110101</v>
      </c>
      <c r="I1142" s="12" t="s">
        <v>58</v>
      </c>
      <c r="J1142" s="10" t="n">
        <v>1308949</v>
      </c>
      <c r="L1142" s="10" t="n">
        <v>10158</v>
      </c>
      <c r="M1142" s="12" t="s">
        <v>36</v>
      </c>
      <c r="N1142" s="12" t="s">
        <v>60</v>
      </c>
      <c r="P1142" s="10" t="n">
        <v>103</v>
      </c>
      <c r="Q1142" s="12" t="s">
        <v>61</v>
      </c>
      <c r="R1142" s="12" t="s">
        <v>62</v>
      </c>
      <c r="S1142" s="10" t="n">
        <v>1130101</v>
      </c>
      <c r="T1142" s="12" t="s">
        <v>63</v>
      </c>
      <c r="U1142" s="13" t="n">
        <v>1026</v>
      </c>
      <c r="W1142" s="13" t="n">
        <v>0</v>
      </c>
      <c r="X1142" s="12" t="s">
        <v>1124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FRANCES CONG 80G</v>
      </c>
      <c r="AC1142" s="1" t="n">
        <v>10158</v>
      </c>
    </row>
    <row r="1143" customFormat="false" ht="45.75" hidden="false" customHeight="true" outlineLevel="0" collapsed="false">
      <c r="A1143" s="10" t="n">
        <v>1</v>
      </c>
      <c r="B1143" s="11" t="n">
        <v>46198</v>
      </c>
      <c r="C1143" s="11" t="n">
        <v>46203</v>
      </c>
      <c r="D1143" s="10" t="n">
        <v>1316</v>
      </c>
      <c r="E1143" s="12" t="s">
        <v>1095</v>
      </c>
      <c r="F1143" s="10" t="n">
        <v>34</v>
      </c>
      <c r="G1143" s="12" t="s">
        <v>94</v>
      </c>
      <c r="H1143" s="10" t="n">
        <v>2110101</v>
      </c>
      <c r="I1143" s="12" t="s">
        <v>58</v>
      </c>
      <c r="J1143" s="10" t="n">
        <v>1309149</v>
      </c>
      <c r="L1143" s="10" t="n">
        <v>3650</v>
      </c>
      <c r="M1143" s="12" t="s">
        <v>36</v>
      </c>
      <c r="N1143" s="12" t="s">
        <v>60</v>
      </c>
      <c r="P1143" s="10" t="n">
        <v>104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135</v>
      </c>
      <c r="W1143" s="13" t="n">
        <v>0</v>
      </c>
      <c r="X1143" s="12" t="s">
        <v>1125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ALFACE MACO </v>
      </c>
      <c r="AC1143" s="1" t="n">
        <v>3650</v>
      </c>
    </row>
    <row r="1144" customFormat="false" ht="36.75" hidden="false" customHeight="true" outlineLevel="0" collapsed="false">
      <c r="A1144" s="10" t="n">
        <v>1</v>
      </c>
      <c r="B1144" s="11" t="n">
        <v>46190</v>
      </c>
      <c r="C1144" s="11" t="n">
        <v>46203</v>
      </c>
      <c r="D1144" s="10" t="n">
        <v>1316</v>
      </c>
      <c r="E1144" s="12" t="s">
        <v>1095</v>
      </c>
      <c r="F1144" s="10" t="n">
        <v>34</v>
      </c>
      <c r="G1144" s="12" t="s">
        <v>94</v>
      </c>
      <c r="H1144" s="10" t="n">
        <v>2110101</v>
      </c>
      <c r="I1144" s="12" t="s">
        <v>58</v>
      </c>
      <c r="J1144" s="10" t="n">
        <v>1309173</v>
      </c>
      <c r="L1144" s="10" t="n">
        <v>3582</v>
      </c>
      <c r="M1144" s="12" t="s">
        <v>36</v>
      </c>
      <c r="N1144" s="12" t="s">
        <v>60</v>
      </c>
      <c r="P1144" s="10" t="n">
        <v>104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90</v>
      </c>
      <c r="W1144" s="13" t="n">
        <v>0</v>
      </c>
      <c r="X1144" s="12" t="s">
        <v>1126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ALFACE MACO </v>
      </c>
      <c r="AC1144" s="1" t="n">
        <v>3582</v>
      </c>
    </row>
    <row r="1145" customFormat="false" ht="36.75" hidden="false" customHeight="true" outlineLevel="0" collapsed="false">
      <c r="A1145" s="10" t="n">
        <v>1</v>
      </c>
      <c r="B1145" s="11" t="n">
        <v>46195</v>
      </c>
      <c r="C1145" s="11" t="n">
        <v>46203</v>
      </c>
      <c r="D1145" s="10" t="n">
        <v>1316</v>
      </c>
      <c r="E1145" s="12" t="s">
        <v>1095</v>
      </c>
      <c r="F1145" s="10" t="n">
        <v>34</v>
      </c>
      <c r="G1145" s="12" t="s">
        <v>94</v>
      </c>
      <c r="H1145" s="10" t="n">
        <v>2110101</v>
      </c>
      <c r="I1145" s="12" t="s">
        <v>58</v>
      </c>
      <c r="J1145" s="10" t="n">
        <v>1309210</v>
      </c>
      <c r="L1145" s="10" t="n">
        <v>3630</v>
      </c>
      <c r="M1145" s="12" t="s">
        <v>36</v>
      </c>
      <c r="N1145" s="12" t="s">
        <v>60</v>
      </c>
      <c r="P1145" s="10" t="n">
        <v>104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135</v>
      </c>
      <c r="W1145" s="13" t="n">
        <v>0</v>
      </c>
      <c r="X1145" s="12" t="s">
        <v>1127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ALFACE MACO </v>
      </c>
      <c r="AC1145" s="1" t="n">
        <v>3630</v>
      </c>
    </row>
    <row r="1146" customFormat="false" ht="36.75" hidden="false" customHeight="true" outlineLevel="0" collapsed="false">
      <c r="A1146" s="10" t="n">
        <v>1</v>
      </c>
      <c r="B1146" s="11" t="n">
        <v>46199</v>
      </c>
      <c r="C1146" s="11" t="n">
        <v>46203</v>
      </c>
      <c r="D1146" s="10" t="n">
        <v>359</v>
      </c>
      <c r="E1146" s="12" t="s">
        <v>1128</v>
      </c>
      <c r="F1146" s="10" t="n">
        <v>34</v>
      </c>
      <c r="G1146" s="12" t="s">
        <v>94</v>
      </c>
      <c r="H1146" s="10" t="n">
        <v>2110405</v>
      </c>
      <c r="I1146" s="12" t="s">
        <v>106</v>
      </c>
      <c r="J1146" s="10" t="n">
        <v>1309340</v>
      </c>
      <c r="L1146" s="10" t="n">
        <v>20252026</v>
      </c>
      <c r="M1146" s="12" t="s">
        <v>36</v>
      </c>
      <c r="N1146" s="12" t="s">
        <v>66</v>
      </c>
      <c r="P1146" s="10" t="n">
        <v>101</v>
      </c>
      <c r="Q1146" s="12" t="s">
        <v>107</v>
      </c>
      <c r="R1146" s="12" t="s">
        <v>1129</v>
      </c>
      <c r="S1146" s="10" t="n">
        <v>2110503</v>
      </c>
      <c r="T1146" s="12" t="s">
        <v>1130</v>
      </c>
      <c r="U1146" s="13" t="n">
        <v>2343.33</v>
      </c>
      <c r="W1146" s="13" t="n">
        <v>0</v>
      </c>
      <c r="X1146" s="12" t="s">
        <v>1131</v>
      </c>
      <c r="Z1146" s="1" t="str">
        <f aca="false">IF($T1146="","",IFERROR(INDEX('Resumo Grupos'!$AC$3:$AC$200,MATCH($T1146,'Resumo Grupos'!$AB$3:$AB$200,0)),"n/d"))</f>
        <v>Salários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36.75" hidden="false" customHeight="true" outlineLevel="0" collapsed="false">
      <c r="A1147" s="10" t="n">
        <v>1</v>
      </c>
      <c r="B1147" s="11" t="n">
        <v>46199</v>
      </c>
      <c r="C1147" s="11" t="n">
        <v>46203</v>
      </c>
      <c r="D1147" s="10" t="n">
        <v>10018</v>
      </c>
      <c r="E1147" s="12" t="s">
        <v>368</v>
      </c>
      <c r="F1147" s="10" t="n">
        <v>34</v>
      </c>
      <c r="G1147" s="12" t="s">
        <v>94</v>
      </c>
      <c r="H1147" s="10" t="n">
        <v>2110101</v>
      </c>
      <c r="I1147" s="12" t="s">
        <v>58</v>
      </c>
      <c r="J1147" s="10" t="n">
        <v>1309485</v>
      </c>
      <c r="L1147" s="10" t="n">
        <v>317</v>
      </c>
      <c r="M1147" s="12" t="s">
        <v>36</v>
      </c>
      <c r="N1147" s="12" t="s">
        <v>60</v>
      </c>
      <c r="P1147" s="10" t="n">
        <v>103</v>
      </c>
      <c r="Q1147" s="12" t="s">
        <v>61</v>
      </c>
      <c r="R1147" s="12" t="s">
        <v>62</v>
      </c>
      <c r="S1147" s="10" t="n">
        <v>1130101</v>
      </c>
      <c r="T1147" s="12" t="s">
        <v>63</v>
      </c>
      <c r="U1147" s="13" t="n">
        <v>899.95</v>
      </c>
      <c r="W1147" s="13" t="n">
        <v>0</v>
      </c>
      <c r="X1147" s="12" t="s">
        <v>1132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OVOS BRANCO UNID</v>
      </c>
      <c r="AC1147" s="1" t="n">
        <v>317</v>
      </c>
    </row>
    <row r="1148" customFormat="false" ht="36.75" hidden="false" customHeight="true" outlineLevel="0" collapsed="false">
      <c r="A1148" s="10" t="n">
        <v>1</v>
      </c>
      <c r="B1148" s="11" t="n">
        <v>46199</v>
      </c>
      <c r="C1148" s="11" t="n">
        <v>46203</v>
      </c>
      <c r="D1148" s="10" t="n">
        <v>33</v>
      </c>
      <c r="E1148" s="12" t="s">
        <v>93</v>
      </c>
      <c r="F1148" s="10" t="n">
        <v>34</v>
      </c>
      <c r="G1148" s="12" t="s">
        <v>94</v>
      </c>
      <c r="H1148" s="10" t="n">
        <v>2110101</v>
      </c>
      <c r="I1148" s="12" t="s">
        <v>58</v>
      </c>
      <c r="J1148" s="10" t="n">
        <v>1309570</v>
      </c>
      <c r="L1148" s="10" t="n">
        <v>5184</v>
      </c>
      <c r="M1148" s="12" t="s">
        <v>36</v>
      </c>
      <c r="N1148" s="12" t="s">
        <v>60</v>
      </c>
      <c r="P1148" s="10" t="n">
        <v>103</v>
      </c>
      <c r="Q1148" s="12" t="s">
        <v>61</v>
      </c>
      <c r="R1148" s="12" t="s">
        <v>62</v>
      </c>
      <c r="S1148" s="10" t="n">
        <v>1130101</v>
      </c>
      <c r="T1148" s="12" t="s">
        <v>63</v>
      </c>
      <c r="U1148" s="13" t="n">
        <v>1250</v>
      </c>
      <c r="W1148" s="13" t="n">
        <v>0</v>
      </c>
      <c r="X1148" s="12" t="s">
        <v>1133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FARINHA OVINHA DAVI</v>
      </c>
      <c r="AC1148" s="1" t="n">
        <v>230626</v>
      </c>
    </row>
    <row r="1149" customFormat="false" ht="45.75" hidden="false" customHeight="true" outlineLevel="0" collapsed="false">
      <c r="A1149" s="10" t="n">
        <v>1</v>
      </c>
      <c r="B1149" s="11" t="n">
        <v>46190</v>
      </c>
      <c r="C1149" s="11" t="n">
        <v>46203</v>
      </c>
      <c r="D1149" s="10" t="n">
        <v>1683</v>
      </c>
      <c r="E1149" s="12" t="s">
        <v>677</v>
      </c>
      <c r="F1149" s="10" t="n">
        <v>34</v>
      </c>
      <c r="G1149" s="12" t="s">
        <v>94</v>
      </c>
      <c r="H1149" s="10" t="n">
        <v>2110101</v>
      </c>
      <c r="I1149" s="12" t="s">
        <v>58</v>
      </c>
      <c r="J1149" s="10" t="n">
        <v>1309593</v>
      </c>
      <c r="L1149" s="10" t="n">
        <v>1633522</v>
      </c>
      <c r="M1149" s="12" t="s">
        <v>36</v>
      </c>
      <c r="N1149" s="12" t="s">
        <v>60</v>
      </c>
      <c r="P1149" s="10" t="n">
        <v>104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276</v>
      </c>
      <c r="W1149" s="13" t="n">
        <v>0</v>
      </c>
      <c r="X1149" s="12" t="s">
        <v>1134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COUVE MACO</v>
      </c>
      <c r="AC1149" s="1" t="n">
        <v>1633522</v>
      </c>
    </row>
    <row r="1150" customFormat="false" ht="36.75" hidden="false" customHeight="true" outlineLevel="0" collapsed="false">
      <c r="A1150" s="10" t="n">
        <v>1</v>
      </c>
      <c r="B1150" s="11" t="n">
        <v>46199</v>
      </c>
      <c r="C1150" s="11" t="n">
        <v>46203</v>
      </c>
      <c r="D1150" s="10" t="n">
        <v>1316</v>
      </c>
      <c r="E1150" s="12" t="s">
        <v>1095</v>
      </c>
      <c r="F1150" s="10" t="n">
        <v>34</v>
      </c>
      <c r="G1150" s="12" t="s">
        <v>94</v>
      </c>
      <c r="H1150" s="10" t="n">
        <v>2110101</v>
      </c>
      <c r="I1150" s="12" t="s">
        <v>58</v>
      </c>
      <c r="J1150" s="10" t="n">
        <v>1309780</v>
      </c>
      <c r="L1150" s="10" t="n">
        <v>3668</v>
      </c>
      <c r="M1150" s="12" t="s">
        <v>36</v>
      </c>
      <c r="N1150" s="12" t="s">
        <v>60</v>
      </c>
      <c r="P1150" s="10" t="n">
        <v>104</v>
      </c>
      <c r="Q1150" s="12" t="s">
        <v>38</v>
      </c>
      <c r="R1150" s="12" t="s">
        <v>62</v>
      </c>
      <c r="S1150" s="10" t="n">
        <v>1130101</v>
      </c>
      <c r="T1150" s="12" t="s">
        <v>63</v>
      </c>
      <c r="U1150" s="13" t="n">
        <v>90</v>
      </c>
      <c r="W1150" s="13" t="n">
        <v>0</v>
      </c>
      <c r="X1150" s="12" t="s">
        <v>1135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ALFACE MACO </v>
      </c>
      <c r="AC1150" s="1" t="n">
        <v>3668</v>
      </c>
    </row>
    <row r="1151" customFormat="false" ht="36.75" hidden="false" customHeight="true" outlineLevel="0" collapsed="false">
      <c r="A1151" s="10" t="n">
        <v>1</v>
      </c>
      <c r="B1151" s="11" t="n">
        <v>46200</v>
      </c>
      <c r="C1151" s="11" t="n">
        <v>46203</v>
      </c>
      <c r="D1151" s="10" t="n">
        <v>1899</v>
      </c>
      <c r="E1151" s="12" t="s">
        <v>97</v>
      </c>
      <c r="F1151" s="10" t="n">
        <v>24</v>
      </c>
      <c r="G1151" s="12" t="s">
        <v>57</v>
      </c>
      <c r="H1151" s="10" t="n">
        <v>2110101</v>
      </c>
      <c r="I1151" s="12" t="s">
        <v>58</v>
      </c>
      <c r="J1151" s="10" t="n">
        <v>1312476</v>
      </c>
      <c r="L1151" s="10" t="n">
        <v>681</v>
      </c>
      <c r="M1151" s="12" t="s">
        <v>36</v>
      </c>
      <c r="N1151" s="12" t="s">
        <v>60</v>
      </c>
      <c r="P1151" s="10" t="n">
        <v>103</v>
      </c>
      <c r="Q1151" s="12" t="s">
        <v>61</v>
      </c>
      <c r="R1151" s="12" t="s">
        <v>62</v>
      </c>
      <c r="S1151" s="10" t="n">
        <v>1130101</v>
      </c>
      <c r="T1151" s="12" t="s">
        <v>63</v>
      </c>
      <c r="U1151" s="13" t="n">
        <v>825</v>
      </c>
      <c r="W1151" s="13" t="n">
        <v>0</v>
      </c>
      <c r="X1151" s="12" t="s">
        <v>1136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CASEIRO AMANT</v>
      </c>
      <c r="AC1151" s="1" t="n">
        <v>681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46203</v>
      </c>
      <c r="D1152" s="10" t="n">
        <v>1683</v>
      </c>
      <c r="E1152" s="12" t="s">
        <v>677</v>
      </c>
      <c r="F1152" s="10" t="n">
        <v>34</v>
      </c>
      <c r="G1152" s="12" t="s">
        <v>94</v>
      </c>
      <c r="H1152" s="10" t="n">
        <v>2110101</v>
      </c>
      <c r="I1152" s="12" t="s">
        <v>58</v>
      </c>
      <c r="J1152" s="10" t="n">
        <v>1312842</v>
      </c>
      <c r="L1152" s="10" t="n">
        <v>1638595</v>
      </c>
      <c r="M1152" s="12" t="s">
        <v>36</v>
      </c>
      <c r="N1152" s="12" t="s">
        <v>60</v>
      </c>
      <c r="P1152" s="10" t="n">
        <v>104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180</v>
      </c>
      <c r="W1152" s="13" t="n">
        <v>0</v>
      </c>
      <c r="X1152" s="12" t="s">
        <v>1137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CHEIRO VERDE</v>
      </c>
      <c r="AC1152" s="1" t="n">
        <v>1638595</v>
      </c>
    </row>
    <row r="1153" customFormat="false" ht="36.75" hidden="false" customHeight="true" outlineLevel="0" collapsed="false">
      <c r="A1153" s="10" t="n">
        <v>1</v>
      </c>
      <c r="B1153" s="11" t="n">
        <v>46200</v>
      </c>
      <c r="C1153" s="11" t="n">
        <v>46203</v>
      </c>
      <c r="D1153" s="10" t="n">
        <v>1683</v>
      </c>
      <c r="E1153" s="12" t="s">
        <v>677</v>
      </c>
      <c r="F1153" s="10" t="n">
        <v>34</v>
      </c>
      <c r="G1153" s="12" t="s">
        <v>94</v>
      </c>
      <c r="H1153" s="10" t="n">
        <v>2110101</v>
      </c>
      <c r="I1153" s="12" t="s">
        <v>58</v>
      </c>
      <c r="J1153" s="10" t="n">
        <v>1312862</v>
      </c>
      <c r="L1153" s="10" t="n">
        <v>1638591</v>
      </c>
      <c r="M1153" s="12" t="s">
        <v>36</v>
      </c>
      <c r="N1153" s="12" t="s">
        <v>60</v>
      </c>
      <c r="P1153" s="10" t="n">
        <v>104</v>
      </c>
      <c r="Q1153" s="12" t="s">
        <v>38</v>
      </c>
      <c r="R1153" s="12" t="s">
        <v>62</v>
      </c>
      <c r="S1153" s="10" t="n">
        <v>1130101</v>
      </c>
      <c r="T1153" s="12" t="s">
        <v>63</v>
      </c>
      <c r="U1153" s="13" t="n">
        <v>276</v>
      </c>
      <c r="W1153" s="13" t="n">
        <v>0</v>
      </c>
      <c r="X1153" s="12" t="s">
        <v>1138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COUVE MACO</v>
      </c>
      <c r="AC1153" s="1" t="n">
        <v>1638591</v>
      </c>
    </row>
    <row r="1154" customFormat="false" ht="45.75" hidden="false" customHeight="true" outlineLevel="0" collapsed="false">
      <c r="A1154" s="10" t="n">
        <v>1</v>
      </c>
      <c r="B1154" s="11" t="n">
        <v>46199</v>
      </c>
      <c r="C1154" s="11" t="n">
        <v>46203</v>
      </c>
      <c r="D1154" s="10" t="n">
        <v>1683</v>
      </c>
      <c r="E1154" s="12" t="s">
        <v>677</v>
      </c>
      <c r="F1154" s="10" t="n">
        <v>34</v>
      </c>
      <c r="G1154" s="12" t="s">
        <v>94</v>
      </c>
      <c r="H1154" s="10" t="n">
        <v>2110101</v>
      </c>
      <c r="I1154" s="12" t="s">
        <v>58</v>
      </c>
      <c r="J1154" s="10" t="n">
        <v>1312884</v>
      </c>
      <c r="L1154" s="10" t="n">
        <v>1638586</v>
      </c>
      <c r="M1154" s="12" t="s">
        <v>36</v>
      </c>
      <c r="N1154" s="12" t="s">
        <v>60</v>
      </c>
      <c r="P1154" s="10" t="n">
        <v>104</v>
      </c>
      <c r="Q1154" s="12" t="s">
        <v>38</v>
      </c>
      <c r="R1154" s="12" t="s">
        <v>62</v>
      </c>
      <c r="S1154" s="10" t="n">
        <v>1130101</v>
      </c>
      <c r="T1154" s="12" t="s">
        <v>63</v>
      </c>
      <c r="U1154" s="13" t="n">
        <v>189</v>
      </c>
      <c r="W1154" s="13" t="n">
        <v>0</v>
      </c>
      <c r="X1154" s="12" t="s">
        <v>1139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COUVE MACO</v>
      </c>
      <c r="AC1154" s="1" t="n">
        <v>1638586</v>
      </c>
    </row>
    <row r="1155" customFormat="false" ht="27.75" hidden="false" customHeight="true" outlineLevel="0" collapsed="false">
      <c r="A1155" s="10" t="n">
        <v>1</v>
      </c>
      <c r="B1155" s="11" t="n">
        <v>46199</v>
      </c>
      <c r="C1155" s="11" t="n">
        <v>46203</v>
      </c>
      <c r="D1155" s="10" t="n">
        <v>1683</v>
      </c>
      <c r="E1155" s="12" t="s">
        <v>677</v>
      </c>
      <c r="F1155" s="10" t="n">
        <v>34</v>
      </c>
      <c r="G1155" s="12" t="s">
        <v>94</v>
      </c>
      <c r="H1155" s="10" t="n">
        <v>2110101</v>
      </c>
      <c r="I1155" s="12" t="s">
        <v>58</v>
      </c>
      <c r="J1155" s="10" t="n">
        <v>1312944</v>
      </c>
      <c r="L1155" s="10" t="n">
        <v>1638582</v>
      </c>
      <c r="M1155" s="12" t="s">
        <v>36</v>
      </c>
      <c r="N1155" s="12" t="s">
        <v>60</v>
      </c>
      <c r="P1155" s="10" t="n">
        <v>104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246</v>
      </c>
      <c r="W1155" s="13" t="n">
        <v>0</v>
      </c>
      <c r="X1155" s="12" t="s">
        <v>1140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COUVE MACO</v>
      </c>
      <c r="AC1155" s="1" t="n">
        <v>1638582</v>
      </c>
    </row>
    <row r="1156" customFormat="false" ht="36.75" hidden="false" customHeight="true" outlineLevel="0" collapsed="false">
      <c r="A1156" s="10" t="n">
        <v>1</v>
      </c>
      <c r="B1156" s="11" t="n">
        <v>46199</v>
      </c>
      <c r="C1156" s="11" t="n">
        <v>46203</v>
      </c>
      <c r="D1156" s="10" t="n">
        <v>1683</v>
      </c>
      <c r="E1156" s="12" t="s">
        <v>677</v>
      </c>
      <c r="F1156" s="10" t="n">
        <v>34</v>
      </c>
      <c r="G1156" s="12" t="s">
        <v>94</v>
      </c>
      <c r="H1156" s="10" t="n">
        <v>2110101</v>
      </c>
      <c r="I1156" s="12" t="s">
        <v>58</v>
      </c>
      <c r="J1156" s="10" t="n">
        <v>1312961</v>
      </c>
      <c r="L1156" s="10" t="n">
        <v>1638578</v>
      </c>
      <c r="M1156" s="12" t="s">
        <v>36</v>
      </c>
      <c r="N1156" s="12" t="s">
        <v>60</v>
      </c>
      <c r="P1156" s="10" t="n">
        <v>104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174</v>
      </c>
      <c r="W1156" s="13" t="n">
        <v>0</v>
      </c>
      <c r="X1156" s="12" t="s">
        <v>1141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COUVE MACO</v>
      </c>
      <c r="AC1156" s="1" t="n">
        <v>1638578</v>
      </c>
    </row>
    <row r="1157" customFormat="false" ht="36.75" hidden="false" customHeight="true" outlineLevel="0" collapsed="false">
      <c r="A1157" s="10" t="n">
        <v>1</v>
      </c>
      <c r="B1157" s="11" t="n">
        <v>46200</v>
      </c>
      <c r="C1157" s="11" t="n">
        <v>46203</v>
      </c>
      <c r="D1157" s="10" t="n">
        <v>1316</v>
      </c>
      <c r="E1157" s="12" t="s">
        <v>1095</v>
      </c>
      <c r="F1157" s="10" t="n">
        <v>34</v>
      </c>
      <c r="G1157" s="12" t="s">
        <v>94</v>
      </c>
      <c r="H1157" s="10" t="n">
        <v>2110101</v>
      </c>
      <c r="I1157" s="12" t="s">
        <v>58</v>
      </c>
      <c r="J1157" s="10" t="n">
        <v>1313009</v>
      </c>
      <c r="L1157" s="10" t="n">
        <v>3680</v>
      </c>
      <c r="M1157" s="12" t="s">
        <v>36</v>
      </c>
      <c r="N1157" s="12" t="s">
        <v>60</v>
      </c>
      <c r="P1157" s="10" t="n">
        <v>104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200</v>
      </c>
      <c r="W1157" s="13" t="n">
        <v>0</v>
      </c>
      <c r="X1157" s="12" t="s">
        <v>1142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ALFACE MACO </v>
      </c>
      <c r="AC1157" s="1" t="n">
        <v>3680</v>
      </c>
    </row>
    <row r="1158" customFormat="false" ht="36.75" hidden="false" customHeight="true" outlineLevel="0" collapsed="false">
      <c r="A1158" s="10" t="n">
        <v>1</v>
      </c>
      <c r="B1158" s="11" t="n">
        <v>46202</v>
      </c>
      <c r="C1158" s="11" t="n">
        <v>46203</v>
      </c>
      <c r="D1158" s="10" t="n">
        <v>642</v>
      </c>
      <c r="E1158" s="12" t="s">
        <v>186</v>
      </c>
      <c r="F1158" s="10" t="n">
        <v>24</v>
      </c>
      <c r="G1158" s="12" t="s">
        <v>57</v>
      </c>
      <c r="H1158" s="10" t="n">
        <v>2110101</v>
      </c>
      <c r="I1158" s="12" t="s">
        <v>58</v>
      </c>
      <c r="J1158" s="10" t="n">
        <v>1321719</v>
      </c>
      <c r="L1158" s="10" t="n">
        <v>511</v>
      </c>
      <c r="M1158" s="12" t="s">
        <v>36</v>
      </c>
      <c r="N1158" s="12" t="s">
        <v>60</v>
      </c>
      <c r="P1158" s="10" t="n">
        <v>103</v>
      </c>
      <c r="Q1158" s="12" t="s">
        <v>61</v>
      </c>
      <c r="R1158" s="12" t="s">
        <v>62</v>
      </c>
      <c r="S1158" s="10" t="n">
        <v>1130101</v>
      </c>
      <c r="T1158" s="12" t="s">
        <v>63</v>
      </c>
      <c r="U1158" s="13" t="n">
        <v>960</v>
      </c>
      <c r="W1158" s="13" t="n">
        <v>0</v>
      </c>
      <c r="X1158" s="12" t="s">
        <v>1143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BOLO BLOOM 600G</v>
      </c>
      <c r="AC1158" s="1" t="n">
        <v>511</v>
      </c>
    </row>
    <row r="1159" customFormat="false" ht="45.75" hidden="false" customHeight="true" outlineLevel="0" collapsed="false">
      <c r="A1159" s="10" t="n">
        <v>1</v>
      </c>
      <c r="B1159" s="11" t="n">
        <v>46200</v>
      </c>
      <c r="C1159" s="11" t="n">
        <v>46203</v>
      </c>
      <c r="D1159" s="10" t="n">
        <v>1683</v>
      </c>
      <c r="E1159" s="12" t="s">
        <v>677</v>
      </c>
      <c r="F1159" s="10" t="n">
        <v>34</v>
      </c>
      <c r="G1159" s="12" t="s">
        <v>94</v>
      </c>
      <c r="H1159" s="10" t="n">
        <v>2110101</v>
      </c>
      <c r="I1159" s="12" t="s">
        <v>58</v>
      </c>
      <c r="J1159" s="10" t="n">
        <v>1321915</v>
      </c>
      <c r="L1159" s="10" t="n">
        <v>1638981</v>
      </c>
      <c r="M1159" s="12" t="s">
        <v>36</v>
      </c>
      <c r="N1159" s="12" t="s">
        <v>60</v>
      </c>
      <c r="P1159" s="10" t="n">
        <v>104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300</v>
      </c>
      <c r="W1159" s="13" t="n">
        <v>0</v>
      </c>
      <c r="X1159" s="12" t="s">
        <v>1144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COUVE MACO</v>
      </c>
      <c r="AC1159" s="1" t="n">
        <v>1638981</v>
      </c>
    </row>
    <row r="1160" customFormat="false" ht="27.75" hidden="false" customHeight="true" outlineLevel="0" collapsed="false">
      <c r="A1160" s="10" t="n">
        <v>1</v>
      </c>
      <c r="B1160" s="11" t="n">
        <v>46202</v>
      </c>
      <c r="C1160" s="11" t="n">
        <v>46203</v>
      </c>
      <c r="D1160" s="10" t="n">
        <v>1683</v>
      </c>
      <c r="E1160" s="12" t="s">
        <v>677</v>
      </c>
      <c r="F1160" s="10" t="n">
        <v>34</v>
      </c>
      <c r="G1160" s="12" t="s">
        <v>94</v>
      </c>
      <c r="H1160" s="10" t="n">
        <v>2110101</v>
      </c>
      <c r="I1160" s="12" t="s">
        <v>58</v>
      </c>
      <c r="J1160" s="10" t="n">
        <v>1325564</v>
      </c>
      <c r="L1160" s="10" t="n">
        <v>1639492</v>
      </c>
      <c r="M1160" s="12" t="s">
        <v>36</v>
      </c>
      <c r="N1160" s="12" t="s">
        <v>60</v>
      </c>
      <c r="P1160" s="10" t="n">
        <v>104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180</v>
      </c>
      <c r="W1160" s="13" t="n">
        <v>0</v>
      </c>
      <c r="X1160" s="12" t="s">
        <v>1145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CHEIRO VERDE</v>
      </c>
      <c r="AC1160" s="1" t="n">
        <v>1639492</v>
      </c>
    </row>
    <row r="1161" customFormat="false" ht="36.75" hidden="false" customHeight="true" outlineLevel="0" collapsed="false">
      <c r="A1161" s="10" t="n">
        <v>1</v>
      </c>
      <c r="B1161" s="11" t="n">
        <v>46203</v>
      </c>
      <c r="C1161" s="11" t="n">
        <v>46203</v>
      </c>
      <c r="D1161" s="10" t="n">
        <v>33</v>
      </c>
      <c r="E1161" s="12" t="s">
        <v>93</v>
      </c>
      <c r="F1161" s="10" t="n">
        <v>13</v>
      </c>
      <c r="G1161" s="12" t="s">
        <v>119</v>
      </c>
      <c r="H1161" s="10" t="n">
        <v>2110101</v>
      </c>
      <c r="I1161" s="12" t="s">
        <v>58</v>
      </c>
      <c r="J1161" s="10" t="n">
        <v>1329372</v>
      </c>
      <c r="L1161" s="10" t="n">
        <v>5204</v>
      </c>
      <c r="M1161" s="12" t="s">
        <v>36</v>
      </c>
      <c r="N1161" s="12" t="s">
        <v>60</v>
      </c>
      <c r="P1161" s="10" t="n">
        <v>104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280</v>
      </c>
      <c r="W1161" s="13" t="n">
        <v>280</v>
      </c>
      <c r="X1161" s="12" t="s">
        <v>121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46203</v>
      </c>
      <c r="C1162" s="11" t="n">
        <v>46203</v>
      </c>
      <c r="D1162" s="10" t="n">
        <v>33</v>
      </c>
      <c r="E1162" s="12" t="s">
        <v>93</v>
      </c>
      <c r="F1162" s="10" t="n">
        <v>13</v>
      </c>
      <c r="G1162" s="12" t="s">
        <v>119</v>
      </c>
      <c r="H1162" s="10" t="n">
        <v>2110101</v>
      </c>
      <c r="I1162" s="12" t="s">
        <v>58</v>
      </c>
      <c r="J1162" s="10" t="n">
        <v>1329846</v>
      </c>
      <c r="L1162" s="10" t="n">
        <v>5213</v>
      </c>
      <c r="M1162" s="12" t="s">
        <v>36</v>
      </c>
      <c r="N1162" s="12" t="s">
        <v>60</v>
      </c>
      <c r="P1162" s="10" t="n">
        <v>104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266</v>
      </c>
      <c r="W1162" s="13" t="n">
        <v>266</v>
      </c>
      <c r="X1162" s="12" t="s">
        <v>121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46203</v>
      </c>
      <c r="C1163" s="11" t="n">
        <v>46203</v>
      </c>
      <c r="D1163" s="10" t="n">
        <v>33</v>
      </c>
      <c r="E1163" s="12" t="s">
        <v>93</v>
      </c>
      <c r="F1163" s="10" t="n">
        <v>13</v>
      </c>
      <c r="G1163" s="12" t="s">
        <v>119</v>
      </c>
      <c r="H1163" s="10" t="n">
        <v>2110101</v>
      </c>
      <c r="I1163" s="12" t="s">
        <v>58</v>
      </c>
      <c r="J1163" s="10" t="n">
        <v>1330289</v>
      </c>
      <c r="L1163" s="10" t="n">
        <v>5215</v>
      </c>
      <c r="M1163" s="12" t="s">
        <v>36</v>
      </c>
      <c r="N1163" s="12" t="s">
        <v>60</v>
      </c>
      <c r="P1163" s="10" t="n">
        <v>104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420</v>
      </c>
      <c r="W1163" s="13" t="n">
        <v>420</v>
      </c>
      <c r="X1163" s="12" t="s">
        <v>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46203</v>
      </c>
      <c r="C1164" s="11" t="n">
        <v>46203</v>
      </c>
      <c r="D1164" s="10" t="n">
        <v>33</v>
      </c>
      <c r="E1164" s="12" t="s">
        <v>93</v>
      </c>
      <c r="F1164" s="10" t="n">
        <v>34</v>
      </c>
      <c r="G1164" s="12" t="s">
        <v>94</v>
      </c>
      <c r="H1164" s="10" t="n">
        <v>2110101</v>
      </c>
      <c r="I1164" s="12" t="s">
        <v>58</v>
      </c>
      <c r="J1164" s="10" t="n">
        <v>1330575</v>
      </c>
      <c r="L1164" s="10" t="n">
        <v>5219</v>
      </c>
      <c r="M1164" s="12" t="s">
        <v>36</v>
      </c>
      <c r="N1164" s="12" t="s">
        <v>60</v>
      </c>
      <c r="P1164" s="10" t="n">
        <v>104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2907.29</v>
      </c>
      <c r="W1164" s="13" t="n">
        <v>0</v>
      </c>
      <c r="X1164" s="12" t="s">
        <v>121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46203</v>
      </c>
      <c r="C1165" s="11" t="n">
        <v>46203</v>
      </c>
      <c r="D1165" s="10" t="n">
        <v>1316</v>
      </c>
      <c r="E1165" s="12" t="s">
        <v>1095</v>
      </c>
      <c r="F1165" s="10" t="n">
        <v>34</v>
      </c>
      <c r="G1165" s="12" t="s">
        <v>94</v>
      </c>
      <c r="H1165" s="10" t="n">
        <v>2110101</v>
      </c>
      <c r="I1165" s="12" t="s">
        <v>58</v>
      </c>
      <c r="J1165" s="10" t="n">
        <v>1331159</v>
      </c>
      <c r="L1165" s="10" t="n">
        <v>3700</v>
      </c>
      <c r="M1165" s="12" t="s">
        <v>36</v>
      </c>
      <c r="N1165" s="12" t="s">
        <v>60</v>
      </c>
      <c r="P1165" s="10" t="n">
        <v>104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120</v>
      </c>
      <c r="W1165" s="13" t="n">
        <v>0</v>
      </c>
      <c r="X1165" s="12" t="s">
        <v>1146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ALFACE MACO </v>
      </c>
      <c r="AC1165" s="1" t="n">
        <v>3700</v>
      </c>
    </row>
    <row r="1166" customFormat="false" ht="27.75" hidden="false" customHeight="true" outlineLevel="0" collapsed="false">
      <c r="A1166" s="10" t="n">
        <v>1</v>
      </c>
      <c r="B1166" s="11" t="n">
        <v>46205</v>
      </c>
      <c r="C1166" s="11" t="n">
        <v>46203</v>
      </c>
      <c r="D1166" s="10" t="n">
        <v>515</v>
      </c>
      <c r="E1166" s="12" t="s">
        <v>124</v>
      </c>
      <c r="F1166" s="10" t="n">
        <v>34</v>
      </c>
      <c r="G1166" s="12" t="s">
        <v>94</v>
      </c>
      <c r="H1166" s="10" t="n">
        <v>2110405</v>
      </c>
      <c r="I1166" s="12" t="s">
        <v>106</v>
      </c>
      <c r="J1166" s="10" t="n">
        <v>593261</v>
      </c>
      <c r="L1166" s="10" t="n">
        <v>264274</v>
      </c>
      <c r="M1166" s="12" t="s">
        <v>59</v>
      </c>
      <c r="N1166" s="12" t="s">
        <v>66</v>
      </c>
      <c r="P1166" s="10" t="n">
        <v>102</v>
      </c>
      <c r="Q1166" s="12" t="s">
        <v>125</v>
      </c>
      <c r="R1166" s="12" t="s">
        <v>126</v>
      </c>
      <c r="S1166" s="10" t="n">
        <v>4210508</v>
      </c>
      <c r="T1166" s="12" t="s">
        <v>127</v>
      </c>
      <c r="U1166" s="13" t="n">
        <v>153.13</v>
      </c>
      <c r="W1166" s="13" t="n">
        <v>0</v>
      </c>
      <c r="X1166" s="12" t="s">
        <v>1147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45.75" hidden="false" customHeight="true" outlineLevel="0" collapsed="false">
      <c r="A1167" s="10" t="n">
        <v>1</v>
      </c>
      <c r="B1167" s="11" t="n">
        <v>46203</v>
      </c>
      <c r="C1167" s="11" t="n">
        <v>46203</v>
      </c>
      <c r="D1167" s="10" t="n">
        <v>1961</v>
      </c>
      <c r="E1167" s="12" t="s">
        <v>1148</v>
      </c>
      <c r="F1167" s="10" t="n">
        <v>34</v>
      </c>
      <c r="G1167" s="12" t="s">
        <v>94</v>
      </c>
      <c r="H1167" s="10" t="n">
        <v>2110405</v>
      </c>
      <c r="I1167" s="12" t="s">
        <v>106</v>
      </c>
      <c r="J1167" s="10" t="n">
        <v>1341512</v>
      </c>
      <c r="L1167" s="10" t="n">
        <v>554231</v>
      </c>
      <c r="M1167" s="12" t="s">
        <v>36</v>
      </c>
      <c r="N1167" s="12" t="s">
        <v>66</v>
      </c>
      <c r="P1167" s="10" t="n">
        <v>102</v>
      </c>
      <c r="Q1167" s="12" t="s">
        <v>125</v>
      </c>
      <c r="R1167" s="12" t="s">
        <v>43</v>
      </c>
      <c r="S1167" s="10" t="n">
        <v>4210310</v>
      </c>
      <c r="T1167" s="12" t="s">
        <v>397</v>
      </c>
      <c r="U1167" s="13" t="n">
        <v>400</v>
      </c>
      <c r="W1167" s="13" t="n">
        <v>0</v>
      </c>
      <c r="X1167" s="12" t="s">
        <v>1149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46203</v>
      </c>
      <c r="C1168" s="11" t="n">
        <v>46203</v>
      </c>
      <c r="D1168" s="10" t="n">
        <v>1877</v>
      </c>
      <c r="E1168" s="12" t="s">
        <v>1150</v>
      </c>
      <c r="F1168" s="10" t="n">
        <v>34</v>
      </c>
      <c r="G1168" s="12" t="s">
        <v>94</v>
      </c>
      <c r="H1168" s="10" t="n">
        <v>2110405</v>
      </c>
      <c r="I1168" s="12" t="s">
        <v>106</v>
      </c>
      <c r="J1168" s="10" t="n">
        <v>1341577</v>
      </c>
      <c r="L1168" s="10" t="n">
        <v>554254</v>
      </c>
      <c r="M1168" s="12" t="s">
        <v>36</v>
      </c>
      <c r="N1168" s="12" t="s">
        <v>66</v>
      </c>
      <c r="P1168" s="10" t="n">
        <v>102</v>
      </c>
      <c r="Q1168" s="12" t="s">
        <v>125</v>
      </c>
      <c r="R1168" s="12" t="s">
        <v>43</v>
      </c>
      <c r="S1168" s="10" t="n">
        <v>4210310</v>
      </c>
      <c r="T1168" s="12" t="s">
        <v>397</v>
      </c>
      <c r="U1168" s="13" t="n">
        <v>794</v>
      </c>
      <c r="W1168" s="13" t="n">
        <v>0</v>
      </c>
      <c r="X1168" s="12" t="s">
        <v>1151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46203</v>
      </c>
      <c r="C1169" s="11" t="n">
        <v>46203</v>
      </c>
      <c r="D1169" s="10" t="n">
        <v>1037</v>
      </c>
      <c r="E1169" s="12" t="s">
        <v>193</v>
      </c>
      <c r="F1169" s="10" t="n">
        <v>34</v>
      </c>
      <c r="G1169" s="12" t="s">
        <v>94</v>
      </c>
      <c r="H1169" s="10" t="n">
        <v>2110405</v>
      </c>
      <c r="I1169" s="12" t="s">
        <v>106</v>
      </c>
      <c r="J1169" s="10" t="n">
        <v>1341604</v>
      </c>
      <c r="L1169" s="10" t="n">
        <v>554269</v>
      </c>
      <c r="M1169" s="12" t="s">
        <v>36</v>
      </c>
      <c r="N1169" s="12" t="s">
        <v>66</v>
      </c>
      <c r="P1169" s="10" t="n">
        <v>102</v>
      </c>
      <c r="Q1169" s="12" t="s">
        <v>125</v>
      </c>
      <c r="R1169" s="12" t="s">
        <v>112</v>
      </c>
      <c r="S1169" s="10" t="n">
        <v>4220199</v>
      </c>
      <c r="T1169" s="12" t="s">
        <v>113</v>
      </c>
      <c r="U1169" s="13" t="n">
        <v>3586.11</v>
      </c>
      <c r="W1169" s="13" t="n">
        <v>0</v>
      </c>
      <c r="X1169" s="12" t="s">
        <v>1152</v>
      </c>
      <c r="Z1169" s="1" t="str">
        <f aca="false">IF($T1169="","",IFERROR(INDEX('Resumo Grupos'!$AC$3:$AC$200,MATCH($T1169,'Resumo Grupos'!$AB$3:$AB$200,0)),"n/d"))</f>
        <v>Pagamentos outros não operacionais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46196</v>
      </c>
      <c r="C1170" s="11" t="n">
        <v>46203</v>
      </c>
      <c r="D1170" s="10" t="n">
        <v>1666</v>
      </c>
      <c r="E1170" s="12" t="s">
        <v>56</v>
      </c>
      <c r="F1170" s="10" t="n">
        <v>24</v>
      </c>
      <c r="G1170" s="12" t="s">
        <v>57</v>
      </c>
      <c r="H1170" s="10" t="n">
        <v>2110101</v>
      </c>
      <c r="I1170" s="12" t="s">
        <v>58</v>
      </c>
      <c r="J1170" s="10" t="n">
        <v>1293782</v>
      </c>
      <c r="L1170" s="10" t="n">
        <v>564351</v>
      </c>
      <c r="M1170" s="12" t="s">
        <v>36</v>
      </c>
      <c r="N1170" s="12" t="s">
        <v>60</v>
      </c>
      <c r="P1170" s="10" t="n">
        <v>103</v>
      </c>
      <c r="Q1170" s="12" t="s">
        <v>61</v>
      </c>
      <c r="R1170" s="12" t="s">
        <v>62</v>
      </c>
      <c r="S1170" s="10" t="n">
        <v>1130101</v>
      </c>
      <c r="T1170" s="12" t="s">
        <v>63</v>
      </c>
      <c r="U1170" s="13" t="n">
        <v>7746.67</v>
      </c>
      <c r="W1170" s="13" t="n">
        <v>0</v>
      </c>
      <c r="X1170" s="12" t="s">
        <v>1153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DUNHILL CARLTON BLEN</v>
      </c>
      <c r="AC1170" s="1" t="n">
        <v>564351</v>
      </c>
    </row>
    <row r="1171" customFormat="false" ht="36.75" hidden="false" customHeight="true" outlineLevel="0" collapsed="false">
      <c r="A1171" s="10" t="n">
        <v>1</v>
      </c>
      <c r="B1171" s="11" t="n">
        <v>46204</v>
      </c>
      <c r="C1171" s="11" t="n">
        <v>46204</v>
      </c>
      <c r="D1171" s="10" t="n">
        <v>0</v>
      </c>
      <c r="E1171" s="12" t="s">
        <v>33</v>
      </c>
      <c r="F1171" s="10" t="n">
        <v>17</v>
      </c>
      <c r="G1171" s="12" t="s">
        <v>34</v>
      </c>
      <c r="H1171" s="10" t="n">
        <v>1110101</v>
      </c>
      <c r="I1171" s="12" t="s">
        <v>35</v>
      </c>
      <c r="J1171" s="10" t="n">
        <v>1361518</v>
      </c>
      <c r="L1171" s="10" t="n">
        <v>1361518</v>
      </c>
      <c r="M1171" s="12" t="s">
        <v>36</v>
      </c>
      <c r="N1171" s="12" t="s">
        <v>37</v>
      </c>
      <c r="P1171" s="10" t="n">
        <v>104</v>
      </c>
      <c r="Q1171" s="12" t="s">
        <v>38</v>
      </c>
      <c r="R1171" s="12" t="s">
        <v>43</v>
      </c>
      <c r="S1171" s="10" t="n">
        <v>4210309</v>
      </c>
      <c r="T1171" s="12" t="s">
        <v>49</v>
      </c>
      <c r="U1171" s="13" t="n">
        <v>280</v>
      </c>
      <c r="W1171" s="13" t="n">
        <v>280</v>
      </c>
      <c r="X1171" s="12" t="s">
        <v>1154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46204</v>
      </c>
      <c r="C1172" s="11" t="n">
        <v>46204</v>
      </c>
      <c r="D1172" s="10" t="n">
        <v>0</v>
      </c>
      <c r="E1172" s="12" t="s">
        <v>33</v>
      </c>
      <c r="F1172" s="10" t="n">
        <v>17</v>
      </c>
      <c r="G1172" s="12" t="s">
        <v>34</v>
      </c>
      <c r="H1172" s="10" t="n">
        <v>1110101</v>
      </c>
      <c r="I1172" s="12" t="s">
        <v>35</v>
      </c>
      <c r="J1172" s="10" t="n">
        <v>1362135</v>
      </c>
      <c r="L1172" s="10" t="n">
        <v>1362135</v>
      </c>
      <c r="M1172" s="12" t="s">
        <v>36</v>
      </c>
      <c r="N1172" s="12" t="s">
        <v>37</v>
      </c>
      <c r="P1172" s="10" t="n">
        <v>104</v>
      </c>
      <c r="Q1172" s="12" t="s">
        <v>38</v>
      </c>
      <c r="R1172" s="12" t="s">
        <v>149</v>
      </c>
      <c r="S1172" s="10" t="n">
        <v>1120601</v>
      </c>
      <c r="T1172" s="12" t="s">
        <v>150</v>
      </c>
      <c r="U1172" s="13" t="n">
        <v>350</v>
      </c>
      <c r="W1172" s="13" t="n">
        <v>350</v>
      </c>
      <c r="X1172" s="12" t="s">
        <v>212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27.75" hidden="false" customHeight="true" outlineLevel="0" collapsed="false">
      <c r="A1173" s="10" t="n">
        <v>1</v>
      </c>
      <c r="B1173" s="11" t="n">
        <v>46204</v>
      </c>
      <c r="C1173" s="11" t="n">
        <v>46204</v>
      </c>
      <c r="D1173" s="10" t="n">
        <v>0</v>
      </c>
      <c r="E1173" s="12" t="s">
        <v>33</v>
      </c>
      <c r="F1173" s="10" t="n">
        <v>17</v>
      </c>
      <c r="G1173" s="12" t="s">
        <v>34</v>
      </c>
      <c r="H1173" s="10" t="n">
        <v>1110101</v>
      </c>
      <c r="I1173" s="12" t="s">
        <v>35</v>
      </c>
      <c r="J1173" s="10" t="n">
        <v>1374091</v>
      </c>
      <c r="L1173" s="10" t="n">
        <v>1374091</v>
      </c>
      <c r="M1173" s="12" t="s">
        <v>36</v>
      </c>
      <c r="N1173" s="12" t="s">
        <v>37</v>
      </c>
      <c r="P1173" s="10" t="n">
        <v>104</v>
      </c>
      <c r="Q1173" s="12" t="s">
        <v>38</v>
      </c>
      <c r="R1173" s="12" t="s">
        <v>39</v>
      </c>
      <c r="S1173" s="10" t="n">
        <v>4210225</v>
      </c>
      <c r="T1173" s="12" t="s">
        <v>1155</v>
      </c>
      <c r="U1173" s="13" t="n">
        <v>15</v>
      </c>
      <c r="W1173" s="13" t="n">
        <v>15</v>
      </c>
      <c r="X1173" s="12" t="s">
        <v>1156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27.75" hidden="false" customHeight="true" outlineLevel="0" collapsed="false">
      <c r="A1174" s="10" t="n">
        <v>1</v>
      </c>
      <c r="B1174" s="11" t="n">
        <v>46204</v>
      </c>
      <c r="C1174" s="11" t="n">
        <v>46204</v>
      </c>
      <c r="D1174" s="10" t="n">
        <v>0</v>
      </c>
      <c r="E1174" s="12" t="s">
        <v>33</v>
      </c>
      <c r="F1174" s="10" t="n">
        <v>17</v>
      </c>
      <c r="G1174" s="12" t="s">
        <v>34</v>
      </c>
      <c r="H1174" s="10" t="n">
        <v>1110101</v>
      </c>
      <c r="I1174" s="12" t="s">
        <v>35</v>
      </c>
      <c r="J1174" s="10" t="n">
        <v>1374115</v>
      </c>
      <c r="L1174" s="10" t="n">
        <v>1374115</v>
      </c>
      <c r="M1174" s="12" t="s">
        <v>36</v>
      </c>
      <c r="N1174" s="12" t="s">
        <v>37</v>
      </c>
      <c r="P1174" s="10" t="n">
        <v>104</v>
      </c>
      <c r="Q1174" s="12" t="s">
        <v>38</v>
      </c>
      <c r="R1174" s="12" t="s">
        <v>39</v>
      </c>
      <c r="S1174" s="10" t="n">
        <v>4210227</v>
      </c>
      <c r="T1174" s="12" t="s">
        <v>40</v>
      </c>
      <c r="U1174" s="13" t="n">
        <v>22</v>
      </c>
      <c r="W1174" s="13" t="n">
        <v>22</v>
      </c>
      <c r="X1174" s="12" t="s">
        <v>1157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46204</v>
      </c>
      <c r="D1175" s="10" t="n">
        <v>0</v>
      </c>
      <c r="E1175" s="12" t="s">
        <v>33</v>
      </c>
      <c r="F1175" s="10" t="n">
        <v>17</v>
      </c>
      <c r="G1175" s="12" t="s">
        <v>34</v>
      </c>
      <c r="H1175" s="10" t="n">
        <v>1110101</v>
      </c>
      <c r="I1175" s="12" t="s">
        <v>35</v>
      </c>
      <c r="J1175" s="10" t="n">
        <v>1374119</v>
      </c>
      <c r="L1175" s="10" t="n">
        <v>1374119</v>
      </c>
      <c r="M1175" s="12" t="s">
        <v>36</v>
      </c>
      <c r="N1175" s="12" t="s">
        <v>37</v>
      </c>
      <c r="P1175" s="10" t="n">
        <v>104</v>
      </c>
      <c r="Q1175" s="12" t="s">
        <v>38</v>
      </c>
      <c r="R1175" s="12" t="s">
        <v>43</v>
      </c>
      <c r="S1175" s="10" t="n">
        <v>4210314</v>
      </c>
      <c r="T1175" s="12" t="s">
        <v>44</v>
      </c>
      <c r="U1175" s="13" t="n">
        <v>70</v>
      </c>
      <c r="W1175" s="13" t="n">
        <v>70</v>
      </c>
      <c r="X1175" s="12" t="s">
        <v>207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45.75" hidden="false" customHeight="true" outlineLevel="0" collapsed="false">
      <c r="A1176" s="10" t="n">
        <v>1</v>
      </c>
      <c r="B1176" s="11" t="n">
        <v>46204</v>
      </c>
      <c r="C1176" s="11" t="n">
        <v>46204</v>
      </c>
      <c r="D1176" s="10" t="n">
        <v>0</v>
      </c>
      <c r="E1176" s="12" t="s">
        <v>33</v>
      </c>
      <c r="F1176" s="10" t="n">
        <v>17</v>
      </c>
      <c r="G1176" s="12" t="s">
        <v>34</v>
      </c>
      <c r="H1176" s="10" t="n">
        <v>1110101</v>
      </c>
      <c r="I1176" s="12" t="s">
        <v>35</v>
      </c>
      <c r="J1176" s="10" t="n">
        <v>1374121</v>
      </c>
      <c r="L1176" s="10" t="n">
        <v>1374121</v>
      </c>
      <c r="M1176" s="12" t="s">
        <v>36</v>
      </c>
      <c r="N1176" s="12" t="s">
        <v>37</v>
      </c>
      <c r="P1176" s="10" t="n">
        <v>104</v>
      </c>
      <c r="Q1176" s="12" t="s">
        <v>38</v>
      </c>
      <c r="R1176" s="12" t="s">
        <v>43</v>
      </c>
      <c r="S1176" s="10" t="n">
        <v>4210316</v>
      </c>
      <c r="T1176" s="12" t="s">
        <v>47</v>
      </c>
      <c r="U1176" s="13" t="n">
        <v>70</v>
      </c>
      <c r="W1176" s="13" t="n">
        <v>70</v>
      </c>
      <c r="X1176" s="12" t="s">
        <v>50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27.75" hidden="false" customHeight="true" outlineLevel="0" collapsed="false">
      <c r="A1177" s="10" t="n">
        <v>1</v>
      </c>
      <c r="B1177" s="11" t="n">
        <v>46204</v>
      </c>
      <c r="C1177" s="11" t="n">
        <v>46204</v>
      </c>
      <c r="D1177" s="10" t="n">
        <v>0</v>
      </c>
      <c r="E1177" s="12" t="s">
        <v>33</v>
      </c>
      <c r="F1177" s="10" t="n">
        <v>17</v>
      </c>
      <c r="G1177" s="12" t="s">
        <v>34</v>
      </c>
      <c r="H1177" s="10" t="n">
        <v>1110101</v>
      </c>
      <c r="I1177" s="12" t="s">
        <v>35</v>
      </c>
      <c r="J1177" s="10" t="n">
        <v>1374124</v>
      </c>
      <c r="L1177" s="10" t="n">
        <v>1374124</v>
      </c>
      <c r="M1177" s="12" t="s">
        <v>36</v>
      </c>
      <c r="N1177" s="12" t="s">
        <v>37</v>
      </c>
      <c r="P1177" s="10" t="n">
        <v>104</v>
      </c>
      <c r="Q1177" s="12" t="s">
        <v>38</v>
      </c>
      <c r="R1177" s="12" t="s">
        <v>43</v>
      </c>
      <c r="S1177" s="10" t="n">
        <v>4210309</v>
      </c>
      <c r="T1177" s="12" t="s">
        <v>49</v>
      </c>
      <c r="U1177" s="13" t="n">
        <v>10</v>
      </c>
      <c r="W1177" s="13" t="n">
        <v>10</v>
      </c>
      <c r="X1177" s="12" t="s">
        <v>50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45.75" hidden="false" customHeight="true" outlineLevel="0" collapsed="false">
      <c r="A1178" s="10" t="n">
        <v>1</v>
      </c>
      <c r="B1178" s="11" t="n">
        <v>46204</v>
      </c>
      <c r="C1178" s="11" t="n">
        <v>46204</v>
      </c>
      <c r="D1178" s="10" t="n">
        <v>0</v>
      </c>
      <c r="E1178" s="12" t="s">
        <v>33</v>
      </c>
      <c r="F1178" s="10" t="n">
        <v>17</v>
      </c>
      <c r="G1178" s="12" t="s">
        <v>34</v>
      </c>
      <c r="H1178" s="10" t="n">
        <v>1110101</v>
      </c>
      <c r="I1178" s="12" t="s">
        <v>35</v>
      </c>
      <c r="J1178" s="10" t="n">
        <v>1374127</v>
      </c>
      <c r="L1178" s="10" t="n">
        <v>1374127</v>
      </c>
      <c r="M1178" s="12" t="s">
        <v>36</v>
      </c>
      <c r="N1178" s="12" t="s">
        <v>37</v>
      </c>
      <c r="P1178" s="10" t="n">
        <v>104</v>
      </c>
      <c r="Q1178" s="12" t="s">
        <v>38</v>
      </c>
      <c r="R1178" s="12" t="s">
        <v>43</v>
      </c>
      <c r="S1178" s="10" t="n">
        <v>4210314</v>
      </c>
      <c r="T1178" s="12" t="s">
        <v>44</v>
      </c>
      <c r="U1178" s="13" t="n">
        <v>70</v>
      </c>
      <c r="W1178" s="13" t="n">
        <v>70</v>
      </c>
      <c r="X1178" s="12" t="s">
        <v>148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46204</v>
      </c>
      <c r="C1179" s="11" t="n">
        <v>46204</v>
      </c>
      <c r="D1179" s="10" t="n">
        <v>0</v>
      </c>
      <c r="E1179" s="12" t="s">
        <v>33</v>
      </c>
      <c r="F1179" s="10" t="n">
        <v>17</v>
      </c>
      <c r="G1179" s="12" t="s">
        <v>34</v>
      </c>
      <c r="H1179" s="10" t="n">
        <v>1110101</v>
      </c>
      <c r="I1179" s="12" t="s">
        <v>35</v>
      </c>
      <c r="J1179" s="10" t="n">
        <v>1374133</v>
      </c>
      <c r="L1179" s="10" t="n">
        <v>1374133</v>
      </c>
      <c r="M1179" s="12" t="s">
        <v>36</v>
      </c>
      <c r="N1179" s="12" t="s">
        <v>37</v>
      </c>
      <c r="P1179" s="10" t="n">
        <v>104</v>
      </c>
      <c r="Q1179" s="12" t="s">
        <v>38</v>
      </c>
      <c r="R1179" s="12" t="s">
        <v>43</v>
      </c>
      <c r="S1179" s="10" t="n">
        <v>4210314</v>
      </c>
      <c r="T1179" s="12" t="s">
        <v>44</v>
      </c>
      <c r="U1179" s="13" t="n">
        <v>70</v>
      </c>
      <c r="W1179" s="13" t="n">
        <v>70</v>
      </c>
      <c r="X1179" s="12" t="s">
        <v>147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72.75" hidden="false" customHeight="true" outlineLevel="0" collapsed="false">
      <c r="A1180" s="10" t="n">
        <v>1</v>
      </c>
      <c r="B1180" s="11" t="n">
        <v>46204</v>
      </c>
      <c r="C1180" s="11" t="n">
        <v>46204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1374134</v>
      </c>
      <c r="L1180" s="10" t="n">
        <v>1374134</v>
      </c>
      <c r="M1180" s="12" t="s">
        <v>36</v>
      </c>
      <c r="N1180" s="12" t="s">
        <v>37</v>
      </c>
      <c r="P1180" s="10" t="n">
        <v>104</v>
      </c>
      <c r="Q1180" s="12" t="s">
        <v>38</v>
      </c>
      <c r="R1180" s="12" t="s">
        <v>43</v>
      </c>
      <c r="S1180" s="10" t="n">
        <v>4210309</v>
      </c>
      <c r="T1180" s="12" t="s">
        <v>49</v>
      </c>
      <c r="U1180" s="13" t="n">
        <v>20</v>
      </c>
      <c r="W1180" s="13" t="n">
        <v>20</v>
      </c>
      <c r="X1180" s="12" t="s">
        <v>147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72.75" hidden="false" customHeight="true" outlineLevel="0" collapsed="false">
      <c r="A1181" s="10" t="n">
        <v>1</v>
      </c>
      <c r="B1181" s="11" t="n">
        <v>46204</v>
      </c>
      <c r="C1181" s="11" t="n">
        <v>46204</v>
      </c>
      <c r="D1181" s="10" t="n">
        <v>0</v>
      </c>
      <c r="E1181" s="12" t="s">
        <v>33</v>
      </c>
      <c r="F1181" s="10" t="n">
        <v>17</v>
      </c>
      <c r="G1181" s="12" t="s">
        <v>34</v>
      </c>
      <c r="H1181" s="10" t="n">
        <v>1110101</v>
      </c>
      <c r="I1181" s="12" t="s">
        <v>35</v>
      </c>
      <c r="J1181" s="10" t="n">
        <v>1374144</v>
      </c>
      <c r="L1181" s="10" t="n">
        <v>1374144</v>
      </c>
      <c r="M1181" s="12" t="s">
        <v>36</v>
      </c>
      <c r="N1181" s="12" t="s">
        <v>37</v>
      </c>
      <c r="P1181" s="10" t="n">
        <v>104</v>
      </c>
      <c r="Q1181" s="12" t="s">
        <v>38</v>
      </c>
      <c r="R1181" s="12" t="s">
        <v>43</v>
      </c>
      <c r="S1181" s="10" t="n">
        <v>4210314</v>
      </c>
      <c r="T1181" s="12" t="s">
        <v>44</v>
      </c>
      <c r="U1181" s="13" t="n">
        <v>100</v>
      </c>
      <c r="W1181" s="13" t="n">
        <v>100</v>
      </c>
      <c r="X1181" s="12" t="s">
        <v>51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45.75" hidden="false" customHeight="true" outlineLevel="0" collapsed="false">
      <c r="A1182" s="10" t="n">
        <v>1</v>
      </c>
      <c r="B1182" s="11" t="n">
        <v>46204</v>
      </c>
      <c r="C1182" s="11" t="n">
        <v>46204</v>
      </c>
      <c r="D1182" s="10" t="n">
        <v>0</v>
      </c>
      <c r="E1182" s="12" t="s">
        <v>33</v>
      </c>
      <c r="F1182" s="10" t="n">
        <v>17</v>
      </c>
      <c r="G1182" s="12" t="s">
        <v>34</v>
      </c>
      <c r="H1182" s="10" t="n">
        <v>1110101</v>
      </c>
      <c r="I1182" s="12" t="s">
        <v>35</v>
      </c>
      <c r="J1182" s="10" t="n">
        <v>1374150</v>
      </c>
      <c r="L1182" s="10" t="n">
        <v>1374150</v>
      </c>
      <c r="M1182" s="12" t="s">
        <v>36</v>
      </c>
      <c r="N1182" s="12" t="s">
        <v>37</v>
      </c>
      <c r="P1182" s="10" t="n">
        <v>104</v>
      </c>
      <c r="Q1182" s="12" t="s">
        <v>38</v>
      </c>
      <c r="R1182" s="12" t="s">
        <v>43</v>
      </c>
      <c r="S1182" s="10" t="n">
        <v>4210309</v>
      </c>
      <c r="T1182" s="12" t="s">
        <v>49</v>
      </c>
      <c r="U1182" s="13" t="n">
        <v>15</v>
      </c>
      <c r="W1182" s="13" t="n">
        <v>15</v>
      </c>
      <c r="X1182" s="12" t="s">
        <v>51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27.75" hidden="false" customHeight="true" outlineLevel="0" collapsed="false">
      <c r="A1183" s="10" t="n">
        <v>1</v>
      </c>
      <c r="B1183" s="11" t="n">
        <v>46204</v>
      </c>
      <c r="C1183" s="11" t="n">
        <v>46204</v>
      </c>
      <c r="D1183" s="10" t="n">
        <v>0</v>
      </c>
      <c r="E1183" s="12" t="s">
        <v>33</v>
      </c>
      <c r="F1183" s="10" t="n">
        <v>17</v>
      </c>
      <c r="G1183" s="12" t="s">
        <v>34</v>
      </c>
      <c r="H1183" s="10" t="n">
        <v>1110101</v>
      </c>
      <c r="I1183" s="12" t="s">
        <v>35</v>
      </c>
      <c r="J1183" s="10" t="n">
        <v>1374155</v>
      </c>
      <c r="L1183" s="10" t="n">
        <v>1374155</v>
      </c>
      <c r="M1183" s="12" t="s">
        <v>36</v>
      </c>
      <c r="N1183" s="12" t="s">
        <v>37</v>
      </c>
      <c r="P1183" s="10" t="n">
        <v>104</v>
      </c>
      <c r="Q1183" s="12" t="s">
        <v>38</v>
      </c>
      <c r="R1183" s="12" t="s">
        <v>39</v>
      </c>
      <c r="S1183" s="10" t="n">
        <v>4210227</v>
      </c>
      <c r="T1183" s="12" t="s">
        <v>40</v>
      </c>
      <c r="U1183" s="13" t="n">
        <v>250</v>
      </c>
      <c r="W1183" s="13" t="n">
        <v>250</v>
      </c>
      <c r="X1183" s="12" t="s">
        <v>1158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46204</v>
      </c>
      <c r="D1184" s="10" t="n">
        <v>0</v>
      </c>
      <c r="E1184" s="12" t="s">
        <v>33</v>
      </c>
      <c r="F1184" s="10" t="n">
        <v>17</v>
      </c>
      <c r="G1184" s="12" t="s">
        <v>34</v>
      </c>
      <c r="H1184" s="10" t="n">
        <v>1110101</v>
      </c>
      <c r="I1184" s="12" t="s">
        <v>35</v>
      </c>
      <c r="J1184" s="10" t="n">
        <v>1374164</v>
      </c>
      <c r="L1184" s="10" t="n">
        <v>1374164</v>
      </c>
      <c r="M1184" s="12" t="s">
        <v>36</v>
      </c>
      <c r="N1184" s="12" t="s">
        <v>37</v>
      </c>
      <c r="P1184" s="10" t="n">
        <v>104</v>
      </c>
      <c r="Q1184" s="12" t="s">
        <v>38</v>
      </c>
      <c r="R1184" s="12" t="s">
        <v>43</v>
      </c>
      <c r="S1184" s="10" t="n">
        <v>4210314</v>
      </c>
      <c r="T1184" s="12" t="s">
        <v>44</v>
      </c>
      <c r="U1184" s="13" t="n">
        <v>80</v>
      </c>
      <c r="W1184" s="13" t="n">
        <v>80</v>
      </c>
      <c r="X1184" s="12" t="s">
        <v>209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45.75" hidden="false" customHeight="true" outlineLevel="0" collapsed="false">
      <c r="A1185" s="10" t="n">
        <v>1</v>
      </c>
      <c r="B1185" s="11" t="n">
        <v>46204</v>
      </c>
      <c r="C1185" s="11" t="n">
        <v>46204</v>
      </c>
      <c r="D1185" s="10" t="n">
        <v>0</v>
      </c>
      <c r="E1185" s="12" t="s">
        <v>33</v>
      </c>
      <c r="F1185" s="10" t="n">
        <v>17</v>
      </c>
      <c r="G1185" s="12" t="s">
        <v>34</v>
      </c>
      <c r="H1185" s="10" t="n">
        <v>1110101</v>
      </c>
      <c r="I1185" s="12" t="s">
        <v>35</v>
      </c>
      <c r="J1185" s="10" t="n">
        <v>1374166</v>
      </c>
      <c r="L1185" s="10" t="n">
        <v>1374166</v>
      </c>
      <c r="M1185" s="12" t="s">
        <v>36</v>
      </c>
      <c r="N1185" s="12" t="s">
        <v>37</v>
      </c>
      <c r="P1185" s="10" t="n">
        <v>104</v>
      </c>
      <c r="Q1185" s="12" t="s">
        <v>38</v>
      </c>
      <c r="R1185" s="12" t="s">
        <v>43</v>
      </c>
      <c r="S1185" s="10" t="n">
        <v>4210309</v>
      </c>
      <c r="T1185" s="12" t="s">
        <v>49</v>
      </c>
      <c r="U1185" s="13" t="n">
        <v>12</v>
      </c>
      <c r="W1185" s="13" t="n">
        <v>12</v>
      </c>
      <c r="X1185" s="12" t="s">
        <v>209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45.75" hidden="false" customHeight="true" outlineLevel="0" collapsed="false">
      <c r="A1186" s="10" t="n">
        <v>1</v>
      </c>
      <c r="B1186" s="11" t="n">
        <v>46204</v>
      </c>
      <c r="C1186" s="11" t="n">
        <v>46204</v>
      </c>
      <c r="D1186" s="10" t="n">
        <v>0</v>
      </c>
      <c r="E1186" s="12" t="s">
        <v>33</v>
      </c>
      <c r="F1186" s="10" t="n">
        <v>17</v>
      </c>
      <c r="G1186" s="12" t="s">
        <v>34</v>
      </c>
      <c r="H1186" s="10" t="n">
        <v>1110101</v>
      </c>
      <c r="I1186" s="12" t="s">
        <v>35</v>
      </c>
      <c r="J1186" s="10" t="n">
        <v>1463052</v>
      </c>
      <c r="L1186" s="10" t="n">
        <v>1463052</v>
      </c>
      <c r="M1186" s="12" t="s">
        <v>36</v>
      </c>
      <c r="N1186" s="12" t="s">
        <v>37</v>
      </c>
      <c r="P1186" s="10" t="n">
        <v>104</v>
      </c>
      <c r="Q1186" s="12" t="s">
        <v>38</v>
      </c>
      <c r="R1186" s="12" t="s">
        <v>149</v>
      </c>
      <c r="S1186" s="10" t="n">
        <v>1120601</v>
      </c>
      <c r="T1186" s="12" t="s">
        <v>150</v>
      </c>
      <c r="U1186" s="13" t="n">
        <v>240</v>
      </c>
      <c r="W1186" s="13" t="n">
        <v>240</v>
      </c>
      <c r="X1186" s="12" t="s">
        <v>1159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BOLO MIYAZAKI GRANDE</v>
      </c>
      <c r="AC1186" s="1" t="n">
        <v>27</v>
      </c>
    </row>
    <row r="1187" customFormat="false" ht="45.75" hidden="false" customHeight="true" outlineLevel="0" collapsed="false">
      <c r="A1187" s="10" t="n">
        <v>1</v>
      </c>
      <c r="B1187" s="11" t="n">
        <v>46182</v>
      </c>
      <c r="C1187" s="11" t="n">
        <v>46204</v>
      </c>
      <c r="D1187" s="10" t="n">
        <v>1664</v>
      </c>
      <c r="E1187" s="12" t="s">
        <v>1160</v>
      </c>
      <c r="F1187" s="10" t="n">
        <v>24</v>
      </c>
      <c r="G1187" s="12" t="s">
        <v>57</v>
      </c>
      <c r="H1187" s="10" t="n">
        <v>2110101</v>
      </c>
      <c r="I1187" s="12" t="s">
        <v>58</v>
      </c>
      <c r="J1187" s="10" t="n">
        <v>1227598</v>
      </c>
      <c r="L1187" s="10" t="n">
        <v>76652</v>
      </c>
      <c r="M1187" s="12" t="s">
        <v>36</v>
      </c>
      <c r="N1187" s="12" t="s">
        <v>60</v>
      </c>
      <c r="P1187" s="10" t="n">
        <v>103</v>
      </c>
      <c r="Q1187" s="12" t="s">
        <v>61</v>
      </c>
      <c r="R1187" s="12" t="s">
        <v>62</v>
      </c>
      <c r="S1187" s="10" t="n">
        <v>1130101</v>
      </c>
      <c r="T1187" s="12" t="s">
        <v>63</v>
      </c>
      <c r="U1187" s="13" t="n">
        <v>1143.6</v>
      </c>
      <c r="W1187" s="13" t="n">
        <v>0</v>
      </c>
      <c r="X1187" s="12" t="s">
        <v>1161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ENERGETICO BALY FR</v>
      </c>
      <c r="AC1187" s="1" t="n">
        <v>76652</v>
      </c>
    </row>
    <row r="1188" customFormat="false" ht="45.75" hidden="false" customHeight="true" outlineLevel="0" collapsed="false">
      <c r="A1188" s="10" t="n">
        <v>1</v>
      </c>
      <c r="B1188" s="11" t="n">
        <v>46184</v>
      </c>
      <c r="C1188" s="11" t="n">
        <v>46204</v>
      </c>
      <c r="D1188" s="10" t="n">
        <v>1612</v>
      </c>
      <c r="E1188" s="12" t="s">
        <v>225</v>
      </c>
      <c r="F1188" s="10" t="n">
        <v>24</v>
      </c>
      <c r="G1188" s="12" t="s">
        <v>57</v>
      </c>
      <c r="H1188" s="10" t="n">
        <v>2110101</v>
      </c>
      <c r="I1188" s="12" t="s">
        <v>58</v>
      </c>
      <c r="J1188" s="10" t="n">
        <v>1235909</v>
      </c>
      <c r="L1188" s="10" t="n">
        <v>2291498</v>
      </c>
      <c r="M1188" s="12" t="s">
        <v>59</v>
      </c>
      <c r="N1188" s="12" t="s">
        <v>60</v>
      </c>
      <c r="P1188" s="10" t="n">
        <v>103</v>
      </c>
      <c r="Q1188" s="12" t="s">
        <v>61</v>
      </c>
      <c r="R1188" s="12" t="s">
        <v>62</v>
      </c>
      <c r="S1188" s="10" t="n">
        <v>1130101</v>
      </c>
      <c r="T1188" s="12" t="s">
        <v>63</v>
      </c>
      <c r="U1188" s="13" t="n">
        <v>786.1</v>
      </c>
      <c r="W1188" s="13" t="n">
        <v>0</v>
      </c>
      <c r="X1188" s="12" t="s">
        <v>1162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 SANI BRILUX1L</v>
      </c>
      <c r="AC1188" s="1" t="n">
        <v>2291498</v>
      </c>
    </row>
    <row r="1189" customFormat="false" ht="45.75" hidden="false" customHeight="true" outlineLevel="0" collapsed="false">
      <c r="A1189" s="10" t="n">
        <v>1</v>
      </c>
      <c r="B1189" s="11" t="n">
        <v>46188</v>
      </c>
      <c r="C1189" s="11" t="n">
        <v>46204</v>
      </c>
      <c r="D1189" s="10" t="n">
        <v>1637</v>
      </c>
      <c r="E1189" s="12" t="s">
        <v>68</v>
      </c>
      <c r="F1189" s="10" t="n">
        <v>24</v>
      </c>
      <c r="G1189" s="12" t="s">
        <v>57</v>
      </c>
      <c r="H1189" s="10" t="n">
        <v>2110101</v>
      </c>
      <c r="I1189" s="12" t="s">
        <v>58</v>
      </c>
      <c r="J1189" s="10" t="n">
        <v>1255915</v>
      </c>
      <c r="L1189" s="10" t="n">
        <v>1890181</v>
      </c>
      <c r="M1189" s="12" t="s">
        <v>36</v>
      </c>
      <c r="N1189" s="12" t="s">
        <v>60</v>
      </c>
      <c r="P1189" s="10" t="n">
        <v>103</v>
      </c>
      <c r="Q1189" s="12" t="s">
        <v>61</v>
      </c>
      <c r="R1189" s="12" t="s">
        <v>62</v>
      </c>
      <c r="S1189" s="10" t="n">
        <v>1130101</v>
      </c>
      <c r="T1189" s="12" t="s">
        <v>63</v>
      </c>
      <c r="U1189" s="13" t="n">
        <v>1759.06</v>
      </c>
      <c r="W1189" s="13" t="n">
        <v>0</v>
      </c>
      <c r="X1189" s="12" t="s">
        <v>1163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SALT PLUS INTEGRAL 360G</v>
      </c>
      <c r="AC1189" s="1" t="n">
        <v>1890181</v>
      </c>
    </row>
    <row r="1190" customFormat="false" ht="45.75" hidden="false" customHeight="true" outlineLevel="0" collapsed="false">
      <c r="A1190" s="10" t="n">
        <v>1</v>
      </c>
      <c r="B1190" s="11" t="n">
        <v>46188</v>
      </c>
      <c r="C1190" s="11" t="n">
        <v>46204</v>
      </c>
      <c r="D1190" s="10" t="n">
        <v>1668</v>
      </c>
      <c r="E1190" s="12" t="s">
        <v>81</v>
      </c>
      <c r="F1190" s="10" t="n">
        <v>24</v>
      </c>
      <c r="G1190" s="12" t="s">
        <v>57</v>
      </c>
      <c r="H1190" s="10" t="n">
        <v>2110101</v>
      </c>
      <c r="I1190" s="12" t="s">
        <v>58</v>
      </c>
      <c r="J1190" s="10" t="n">
        <v>1256293</v>
      </c>
      <c r="L1190" s="10" t="n">
        <v>727418</v>
      </c>
      <c r="M1190" s="12" t="s">
        <v>36</v>
      </c>
      <c r="N1190" s="12" t="s">
        <v>60</v>
      </c>
      <c r="P1190" s="10" t="n">
        <v>103</v>
      </c>
      <c r="Q1190" s="12" t="s">
        <v>61</v>
      </c>
      <c r="R1190" s="12" t="s">
        <v>62</v>
      </c>
      <c r="S1190" s="10" t="n">
        <v>1130101</v>
      </c>
      <c r="T1190" s="12" t="s">
        <v>63</v>
      </c>
      <c r="U1190" s="13" t="n">
        <v>1177.6</v>
      </c>
      <c r="W1190" s="13" t="n">
        <v>0</v>
      </c>
      <c r="X1190" s="12" t="s">
        <v>1164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SACO PAPEL KRAFT 2KG</v>
      </c>
      <c r="AC1190" s="1" t="n">
        <v>727418</v>
      </c>
    </row>
    <row r="1191" customFormat="false" ht="45.75" hidden="false" customHeight="true" outlineLevel="0" collapsed="false">
      <c r="A1191" s="10" t="n">
        <v>1</v>
      </c>
      <c r="B1191" s="11" t="n">
        <v>46189</v>
      </c>
      <c r="C1191" s="11" t="n">
        <v>46204</v>
      </c>
      <c r="D1191" s="10" t="n">
        <v>1613</v>
      </c>
      <c r="E1191" s="12" t="s">
        <v>240</v>
      </c>
      <c r="F1191" s="10" t="n">
        <v>24</v>
      </c>
      <c r="G1191" s="12" t="s">
        <v>57</v>
      </c>
      <c r="H1191" s="10" t="n">
        <v>2110101</v>
      </c>
      <c r="I1191" s="12" t="s">
        <v>58</v>
      </c>
      <c r="J1191" s="10" t="n">
        <v>1260864</v>
      </c>
      <c r="L1191" s="10" t="n">
        <v>1595987</v>
      </c>
      <c r="M1191" s="12" t="s">
        <v>59</v>
      </c>
      <c r="N1191" s="12" t="s">
        <v>60</v>
      </c>
      <c r="P1191" s="10" t="n">
        <v>103</v>
      </c>
      <c r="Q1191" s="12" t="s">
        <v>61</v>
      </c>
      <c r="R1191" s="12" t="s">
        <v>62</v>
      </c>
      <c r="S1191" s="10" t="n">
        <v>1130101</v>
      </c>
      <c r="T1191" s="12" t="s">
        <v>63</v>
      </c>
      <c r="U1191" s="13" t="n">
        <v>5942.06</v>
      </c>
      <c r="W1191" s="13" t="n">
        <v>0</v>
      </c>
      <c r="X1191" s="12" t="s">
        <v>1165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FILE PEITOA GRANEL</v>
      </c>
      <c r="AC1191" s="1" t="n">
        <v>1595987</v>
      </c>
    </row>
    <row r="1192" customFormat="false" ht="27.75" hidden="false" customHeight="true" outlineLevel="0" collapsed="false">
      <c r="A1192" s="10" t="n">
        <v>1</v>
      </c>
      <c r="B1192" s="11" t="n">
        <v>46190</v>
      </c>
      <c r="C1192" s="11" t="n">
        <v>46204</v>
      </c>
      <c r="D1192" s="10" t="n">
        <v>1699</v>
      </c>
      <c r="E1192" s="12" t="s">
        <v>428</v>
      </c>
      <c r="F1192" s="10" t="n">
        <v>24</v>
      </c>
      <c r="G1192" s="12" t="s">
        <v>57</v>
      </c>
      <c r="H1192" s="10" t="n">
        <v>2110101</v>
      </c>
      <c r="I1192" s="12" t="s">
        <v>58</v>
      </c>
      <c r="J1192" s="10" t="n">
        <v>1264669</v>
      </c>
      <c r="L1192" s="10" t="n">
        <v>304651</v>
      </c>
      <c r="M1192" s="12" t="s">
        <v>36</v>
      </c>
      <c r="N1192" s="12" t="s">
        <v>60</v>
      </c>
      <c r="P1192" s="10" t="n">
        <v>101</v>
      </c>
      <c r="Q1192" s="12" t="s">
        <v>107</v>
      </c>
      <c r="R1192" s="12" t="s">
        <v>62</v>
      </c>
      <c r="S1192" s="10" t="n">
        <v>1130101</v>
      </c>
      <c r="T1192" s="12" t="s">
        <v>63</v>
      </c>
      <c r="U1192" s="13" t="n">
        <v>1747.4</v>
      </c>
      <c r="W1192" s="13" t="n">
        <v>0</v>
      </c>
      <c r="X1192" s="12" t="s">
        <v>1166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304</v>
      </c>
    </row>
    <row r="1193" customFormat="false" ht="54.75" hidden="false" customHeight="true" outlineLevel="0" collapsed="false">
      <c r="A1193" s="10" t="n">
        <v>1</v>
      </c>
      <c r="B1193" s="11" t="n">
        <v>46190</v>
      </c>
      <c r="C1193" s="11" t="n">
        <v>46204</v>
      </c>
      <c r="D1193" s="10" t="n">
        <v>967</v>
      </c>
      <c r="E1193" s="12" t="s">
        <v>1167</v>
      </c>
      <c r="F1193" s="10" t="n">
        <v>24</v>
      </c>
      <c r="G1193" s="12" t="s">
        <v>57</v>
      </c>
      <c r="H1193" s="10" t="n">
        <v>2110101</v>
      </c>
      <c r="I1193" s="12" t="s">
        <v>58</v>
      </c>
      <c r="J1193" s="10" t="n">
        <v>1265083</v>
      </c>
      <c r="L1193" s="10" t="n">
        <v>33133</v>
      </c>
      <c r="M1193" s="12" t="s">
        <v>36</v>
      </c>
      <c r="N1193" s="12" t="s">
        <v>60</v>
      </c>
      <c r="P1193" s="10" t="n">
        <v>103</v>
      </c>
      <c r="Q1193" s="12" t="s">
        <v>61</v>
      </c>
      <c r="R1193" s="12" t="s">
        <v>62</v>
      </c>
      <c r="S1193" s="10" t="n">
        <v>1130101</v>
      </c>
      <c r="T1193" s="12" t="s">
        <v>63</v>
      </c>
      <c r="U1193" s="13" t="n">
        <v>2120.67</v>
      </c>
      <c r="W1193" s="13" t="n">
        <v>0</v>
      </c>
      <c r="X1193" s="12" t="s">
        <v>1168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54.75" hidden="false" customHeight="true" outlineLevel="0" collapsed="false">
      <c r="A1194" s="10" t="n">
        <v>1</v>
      </c>
      <c r="B1194" s="11" t="n">
        <v>46190</v>
      </c>
      <c r="C1194" s="11" t="n">
        <v>46204</v>
      </c>
      <c r="D1194" s="10" t="n">
        <v>10009</v>
      </c>
      <c r="E1194" s="12" t="s">
        <v>233</v>
      </c>
      <c r="F1194" s="10" t="n">
        <v>24</v>
      </c>
      <c r="G1194" s="12" t="s">
        <v>57</v>
      </c>
      <c r="H1194" s="10" t="n">
        <v>2110101</v>
      </c>
      <c r="I1194" s="12" t="s">
        <v>58</v>
      </c>
      <c r="J1194" s="10" t="n">
        <v>1265196</v>
      </c>
      <c r="L1194" s="10" t="n">
        <v>1414636</v>
      </c>
      <c r="M1194" s="12" t="s">
        <v>153</v>
      </c>
      <c r="N1194" s="12" t="s">
        <v>60</v>
      </c>
      <c r="P1194" s="10" t="n">
        <v>103</v>
      </c>
      <c r="Q1194" s="12" t="s">
        <v>61</v>
      </c>
      <c r="R1194" s="12" t="s">
        <v>62</v>
      </c>
      <c r="S1194" s="10" t="n">
        <v>1130101</v>
      </c>
      <c r="T1194" s="12" t="s">
        <v>63</v>
      </c>
      <c r="U1194" s="13" t="n">
        <v>1356.17</v>
      </c>
      <c r="W1194" s="13" t="n">
        <v>0</v>
      </c>
      <c r="X1194" s="12" t="s">
        <v>1169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1414636</v>
      </c>
    </row>
    <row r="1195" customFormat="false" ht="72.75" hidden="false" customHeight="true" outlineLevel="0" collapsed="false">
      <c r="A1195" s="10" t="n">
        <v>1</v>
      </c>
      <c r="B1195" s="11" t="n">
        <v>46190</v>
      </c>
      <c r="C1195" s="11" t="n">
        <v>46204</v>
      </c>
      <c r="D1195" s="10" t="n">
        <v>10017</v>
      </c>
      <c r="E1195" s="12" t="s">
        <v>871</v>
      </c>
      <c r="F1195" s="10" t="n">
        <v>24</v>
      </c>
      <c r="G1195" s="12" t="s">
        <v>57</v>
      </c>
      <c r="H1195" s="10" t="n">
        <v>2110101</v>
      </c>
      <c r="I1195" s="12" t="s">
        <v>58</v>
      </c>
      <c r="J1195" s="10" t="n">
        <v>1265872</v>
      </c>
      <c r="L1195" s="10" t="n">
        <v>193491</v>
      </c>
      <c r="M1195" s="12" t="s">
        <v>36</v>
      </c>
      <c r="N1195" s="12" t="s">
        <v>60</v>
      </c>
      <c r="P1195" s="10" t="n">
        <v>103</v>
      </c>
      <c r="Q1195" s="12" t="s">
        <v>61</v>
      </c>
      <c r="R1195" s="12" t="s">
        <v>62</v>
      </c>
      <c r="S1195" s="10" t="n">
        <v>1130101</v>
      </c>
      <c r="T1195" s="12" t="s">
        <v>63</v>
      </c>
      <c r="U1195" s="13" t="n">
        <v>568.92</v>
      </c>
      <c r="W1195" s="13" t="n">
        <v>0</v>
      </c>
      <c r="X1195" s="12" t="s">
        <v>1170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MAC.D BENTA ESP 500G</v>
      </c>
      <c r="AC1195" s="1" t="n">
        <v>193491</v>
      </c>
    </row>
    <row r="1196" customFormat="false" ht="63.75" hidden="false" customHeight="true" outlineLevel="0" collapsed="false">
      <c r="A1196" s="10" t="n">
        <v>1</v>
      </c>
      <c r="B1196" s="11" t="n">
        <v>46191</v>
      </c>
      <c r="C1196" s="11" t="n">
        <v>46204</v>
      </c>
      <c r="D1196" s="10" t="n">
        <v>1601</v>
      </c>
      <c r="E1196" s="12" t="s">
        <v>227</v>
      </c>
      <c r="F1196" s="10" t="n">
        <v>24</v>
      </c>
      <c r="G1196" s="12" t="s">
        <v>57</v>
      </c>
      <c r="H1196" s="10" t="n">
        <v>2110101</v>
      </c>
      <c r="I1196" s="12" t="s">
        <v>58</v>
      </c>
      <c r="J1196" s="10" t="n">
        <v>1268785</v>
      </c>
      <c r="L1196" s="10" t="n">
        <v>844855</v>
      </c>
      <c r="M1196" s="12" t="s">
        <v>36</v>
      </c>
      <c r="N1196" s="12" t="s">
        <v>60</v>
      </c>
      <c r="P1196" s="10" t="n">
        <v>103</v>
      </c>
      <c r="Q1196" s="12" t="s">
        <v>61</v>
      </c>
      <c r="R1196" s="12" t="s">
        <v>62</v>
      </c>
      <c r="S1196" s="10" t="n">
        <v>1130101</v>
      </c>
      <c r="T1196" s="12" t="s">
        <v>63</v>
      </c>
      <c r="U1196" s="13" t="n">
        <v>985.29</v>
      </c>
      <c r="W1196" s="13" t="n">
        <v>0</v>
      </c>
      <c r="X1196" s="12" t="s">
        <v>1171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46204</v>
      </c>
      <c r="D1197" s="10" t="n">
        <v>1626</v>
      </c>
      <c r="E1197" s="12" t="s">
        <v>65</v>
      </c>
      <c r="F1197" s="10" t="n">
        <v>24</v>
      </c>
      <c r="G1197" s="12" t="s">
        <v>57</v>
      </c>
      <c r="H1197" s="10" t="n">
        <v>2110101</v>
      </c>
      <c r="I1197" s="12" t="s">
        <v>58</v>
      </c>
      <c r="J1197" s="10" t="n">
        <v>1269874</v>
      </c>
      <c r="L1197" s="10" t="n">
        <v>309639</v>
      </c>
      <c r="M1197" s="12" t="s">
        <v>36</v>
      </c>
      <c r="N1197" s="12" t="s">
        <v>60</v>
      </c>
      <c r="P1197" s="10" t="n">
        <v>103</v>
      </c>
      <c r="Q1197" s="12" t="s">
        <v>61</v>
      </c>
      <c r="R1197" s="12" t="s">
        <v>62</v>
      </c>
      <c r="S1197" s="10" t="n">
        <v>1130101</v>
      </c>
      <c r="T1197" s="12" t="s">
        <v>63</v>
      </c>
      <c r="U1197" s="13" t="n">
        <v>722.41</v>
      </c>
      <c r="W1197" s="13" t="n">
        <v>0</v>
      </c>
      <c r="X1197" s="12" t="s">
        <v>1172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TEKITOS TRAD 300G</v>
      </c>
      <c r="AC1197" s="1" t="n">
        <v>309639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46204</v>
      </c>
      <c r="D1198" s="10" t="n">
        <v>1665</v>
      </c>
      <c r="E1198" s="12" t="s">
        <v>278</v>
      </c>
      <c r="F1198" s="10" t="n">
        <v>24</v>
      </c>
      <c r="G1198" s="12" t="s">
        <v>57</v>
      </c>
      <c r="H1198" s="10" t="n">
        <v>2110101</v>
      </c>
      <c r="I1198" s="12" t="s">
        <v>58</v>
      </c>
      <c r="J1198" s="10" t="n">
        <v>1272612</v>
      </c>
      <c r="L1198" s="10" t="n">
        <v>132832</v>
      </c>
      <c r="M1198" s="12" t="s">
        <v>36</v>
      </c>
      <c r="N1198" s="12" t="s">
        <v>60</v>
      </c>
      <c r="P1198" s="10" t="n">
        <v>103</v>
      </c>
      <c r="Q1198" s="12" t="s">
        <v>61</v>
      </c>
      <c r="R1198" s="12" t="s">
        <v>62</v>
      </c>
      <c r="S1198" s="10" t="n">
        <v>1130101</v>
      </c>
      <c r="T1198" s="12" t="s">
        <v>63</v>
      </c>
      <c r="U1198" s="13" t="n">
        <v>421.2</v>
      </c>
      <c r="W1198" s="13" t="n">
        <v>0</v>
      </c>
      <c r="X1198" s="12" t="s">
        <v>1173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REQUEIJÃO CATUPIRY C</v>
      </c>
      <c r="AC1198" s="1" t="n">
        <v>132832</v>
      </c>
    </row>
    <row r="1199" customFormat="false" ht="36.75" hidden="false" customHeight="true" outlineLevel="0" collapsed="false">
      <c r="A1199" s="10" t="n">
        <v>1</v>
      </c>
      <c r="B1199" s="11" t="n">
        <v>46198</v>
      </c>
      <c r="C1199" s="11" t="n">
        <v>46204</v>
      </c>
      <c r="D1199" s="10" t="n">
        <v>1815</v>
      </c>
      <c r="E1199" s="12" t="s">
        <v>626</v>
      </c>
      <c r="F1199" s="10" t="n">
        <v>24</v>
      </c>
      <c r="G1199" s="12" t="s">
        <v>57</v>
      </c>
      <c r="H1199" s="10" t="n">
        <v>2110101</v>
      </c>
      <c r="I1199" s="12" t="s">
        <v>58</v>
      </c>
      <c r="J1199" s="10" t="n">
        <v>1304557</v>
      </c>
      <c r="L1199" s="10" t="n">
        <v>388860</v>
      </c>
      <c r="M1199" s="12" t="s">
        <v>36</v>
      </c>
      <c r="N1199" s="12" t="s">
        <v>60</v>
      </c>
      <c r="P1199" s="10" t="n">
        <v>103</v>
      </c>
      <c r="Q1199" s="12" t="s">
        <v>61</v>
      </c>
      <c r="R1199" s="12" t="s">
        <v>62</v>
      </c>
      <c r="S1199" s="10" t="n">
        <v>1130101</v>
      </c>
      <c r="T1199" s="12" t="s">
        <v>63</v>
      </c>
      <c r="U1199" s="13" t="n">
        <v>1283.28</v>
      </c>
      <c r="W1199" s="13" t="n">
        <v>0</v>
      </c>
      <c r="X1199" s="12" t="s">
        <v>1174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46195</v>
      </c>
      <c r="C1200" s="11" t="n">
        <v>46204</v>
      </c>
      <c r="D1200" s="10" t="n">
        <v>1613</v>
      </c>
      <c r="E1200" s="12" t="s">
        <v>240</v>
      </c>
      <c r="F1200" s="10" t="n">
        <v>24</v>
      </c>
      <c r="G1200" s="12" t="s">
        <v>57</v>
      </c>
      <c r="H1200" s="10" t="n">
        <v>2110101</v>
      </c>
      <c r="I1200" s="12" t="s">
        <v>58</v>
      </c>
      <c r="J1200" s="10" t="n">
        <v>1290083</v>
      </c>
      <c r="L1200" s="10" t="n">
        <v>1598766</v>
      </c>
      <c r="M1200" s="12" t="s">
        <v>36</v>
      </c>
      <c r="N1200" s="12" t="s">
        <v>60</v>
      </c>
      <c r="P1200" s="10" t="n">
        <v>103</v>
      </c>
      <c r="Q1200" s="12" t="s">
        <v>61</v>
      </c>
      <c r="R1200" s="12" t="s">
        <v>62</v>
      </c>
      <c r="S1200" s="10" t="n">
        <v>1130101</v>
      </c>
      <c r="T1200" s="12" t="s">
        <v>63</v>
      </c>
      <c r="U1200" s="13" t="n">
        <v>3813.46</v>
      </c>
      <c r="W1200" s="13" t="n">
        <v>0</v>
      </c>
      <c r="X1200" s="12" t="s">
        <v>1175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FILE PEITOA GRANEL</v>
      </c>
      <c r="AC1200" s="1" t="n">
        <v>1598766</v>
      </c>
    </row>
    <row r="1201" customFormat="false" ht="36.75" hidden="false" customHeight="true" outlineLevel="0" collapsed="false">
      <c r="A1201" s="10" t="n">
        <v>1</v>
      </c>
      <c r="B1201" s="11" t="n">
        <v>46195</v>
      </c>
      <c r="C1201" s="11" t="n">
        <v>46204</v>
      </c>
      <c r="D1201" s="10" t="n">
        <v>1792</v>
      </c>
      <c r="E1201" s="12" t="s">
        <v>141</v>
      </c>
      <c r="F1201" s="10" t="n">
        <v>24</v>
      </c>
      <c r="G1201" s="12" t="s">
        <v>57</v>
      </c>
      <c r="H1201" s="10" t="n">
        <v>2110405</v>
      </c>
      <c r="I1201" s="12" t="s">
        <v>106</v>
      </c>
      <c r="J1201" s="10" t="n">
        <v>1290181</v>
      </c>
      <c r="L1201" s="10" t="n">
        <v>534713</v>
      </c>
      <c r="M1201" s="12" t="s">
        <v>36</v>
      </c>
      <c r="N1201" s="12" t="s">
        <v>66</v>
      </c>
      <c r="P1201" s="10" t="n">
        <v>101</v>
      </c>
      <c r="Q1201" s="12" t="s">
        <v>107</v>
      </c>
      <c r="R1201" s="12" t="s">
        <v>142</v>
      </c>
      <c r="S1201" s="10" t="n">
        <v>1240203</v>
      </c>
      <c r="T1201" s="12" t="s">
        <v>143</v>
      </c>
      <c r="U1201" s="13" t="n">
        <v>486.45</v>
      </c>
      <c r="W1201" s="13" t="n">
        <v>0</v>
      </c>
      <c r="X1201" s="12" t="s">
        <v>1176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46198</v>
      </c>
      <c r="C1202" s="11" t="n">
        <v>46204</v>
      </c>
      <c r="D1202" s="10" t="n">
        <v>1712</v>
      </c>
      <c r="E1202" s="12" t="s">
        <v>1177</v>
      </c>
      <c r="F1202" s="10" t="n">
        <v>24</v>
      </c>
      <c r="G1202" s="12" t="s">
        <v>57</v>
      </c>
      <c r="H1202" s="10" t="n">
        <v>2110101</v>
      </c>
      <c r="I1202" s="12" t="s">
        <v>58</v>
      </c>
      <c r="J1202" s="10" t="n">
        <v>1306051</v>
      </c>
      <c r="L1202" s="10" t="n">
        <v>28698</v>
      </c>
      <c r="M1202" s="12" t="s">
        <v>36</v>
      </c>
      <c r="N1202" s="12" t="s">
        <v>60</v>
      </c>
      <c r="P1202" s="10" t="n">
        <v>103</v>
      </c>
      <c r="Q1202" s="12" t="s">
        <v>61</v>
      </c>
      <c r="R1202" s="12" t="s">
        <v>62</v>
      </c>
      <c r="S1202" s="10" t="n">
        <v>1130101</v>
      </c>
      <c r="T1202" s="12" t="s">
        <v>63</v>
      </c>
      <c r="U1202" s="13" t="n">
        <v>637.12</v>
      </c>
      <c r="W1202" s="13" t="n">
        <v>0</v>
      </c>
      <c r="X1202" s="12" t="s">
        <v>1178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LING DE PERNIL APIM GROSSA</v>
      </c>
      <c r="AC1202" s="1" t="n">
        <v>28698</v>
      </c>
    </row>
    <row r="1203" customFormat="false" ht="36.75" hidden="false" customHeight="true" outlineLevel="0" collapsed="false">
      <c r="A1203" s="10" t="n">
        <v>1</v>
      </c>
      <c r="B1203" s="11" t="n">
        <v>46199</v>
      </c>
      <c r="C1203" s="11" t="n">
        <v>46204</v>
      </c>
      <c r="D1203" s="10" t="n">
        <v>1798</v>
      </c>
      <c r="E1203" s="12" t="s">
        <v>355</v>
      </c>
      <c r="F1203" s="10" t="n">
        <v>24</v>
      </c>
      <c r="G1203" s="12" t="s">
        <v>57</v>
      </c>
      <c r="H1203" s="10" t="n">
        <v>2110101</v>
      </c>
      <c r="I1203" s="12" t="s">
        <v>58</v>
      </c>
      <c r="J1203" s="10" t="n">
        <v>1309969</v>
      </c>
      <c r="L1203" s="10" t="n">
        <v>831615</v>
      </c>
      <c r="M1203" s="12" t="s">
        <v>36</v>
      </c>
      <c r="N1203" s="12" t="s">
        <v>60</v>
      </c>
      <c r="P1203" s="10" t="n">
        <v>103</v>
      </c>
      <c r="Q1203" s="12" t="s">
        <v>61</v>
      </c>
      <c r="R1203" s="12" t="s">
        <v>62</v>
      </c>
      <c r="S1203" s="10" t="n">
        <v>1130101</v>
      </c>
      <c r="T1203" s="12" t="s">
        <v>63</v>
      </c>
      <c r="U1203" s="13" t="n">
        <v>1292</v>
      </c>
      <c r="W1203" s="13" t="n">
        <v>0</v>
      </c>
      <c r="X1203" s="12" t="s">
        <v>1179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CARCACAS SUINAS</v>
      </c>
      <c r="AC1203" s="1" t="n">
        <v>831615</v>
      </c>
    </row>
    <row r="1204" customFormat="false" ht="36.75" hidden="false" customHeight="true" outlineLevel="0" collapsed="false">
      <c r="A1204" s="10" t="n">
        <v>1</v>
      </c>
      <c r="B1204" s="11" t="n">
        <v>46200</v>
      </c>
      <c r="C1204" s="11" t="n">
        <v>46204</v>
      </c>
      <c r="D1204" s="10" t="n">
        <v>1899</v>
      </c>
      <c r="E1204" s="12" t="s">
        <v>97</v>
      </c>
      <c r="F1204" s="10" t="n">
        <v>24</v>
      </c>
      <c r="G1204" s="12" t="s">
        <v>57</v>
      </c>
      <c r="H1204" s="10" t="n">
        <v>2110101</v>
      </c>
      <c r="I1204" s="12" t="s">
        <v>58</v>
      </c>
      <c r="J1204" s="10" t="n">
        <v>1313440</v>
      </c>
      <c r="L1204" s="10" t="n">
        <v>684</v>
      </c>
      <c r="M1204" s="12" t="s">
        <v>36</v>
      </c>
      <c r="N1204" s="12" t="s">
        <v>60</v>
      </c>
      <c r="P1204" s="10" t="n">
        <v>103</v>
      </c>
      <c r="Q1204" s="12" t="s">
        <v>61</v>
      </c>
      <c r="R1204" s="12" t="s">
        <v>62</v>
      </c>
      <c r="S1204" s="10" t="n">
        <v>1130101</v>
      </c>
      <c r="T1204" s="12" t="s">
        <v>63</v>
      </c>
      <c r="U1204" s="13" t="n">
        <v>876.6</v>
      </c>
      <c r="W1204" s="13" t="n">
        <v>0</v>
      </c>
      <c r="X1204" s="12" t="s">
        <v>1180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PAO FORMA REAL MADRI</v>
      </c>
      <c r="AC1204" s="1" t="n">
        <v>684</v>
      </c>
    </row>
    <row r="1205" customFormat="false" ht="36.75" hidden="false" customHeight="true" outlineLevel="0" collapsed="false">
      <c r="A1205" s="10" t="n">
        <v>1</v>
      </c>
      <c r="B1205" s="11" t="n">
        <v>46202</v>
      </c>
      <c r="C1205" s="11" t="n">
        <v>46204</v>
      </c>
      <c r="D1205" s="10" t="n">
        <v>1614</v>
      </c>
      <c r="E1205" s="12" t="s">
        <v>89</v>
      </c>
      <c r="F1205" s="10" t="n">
        <v>24</v>
      </c>
      <c r="G1205" s="12" t="s">
        <v>57</v>
      </c>
      <c r="H1205" s="10" t="n">
        <v>2110101</v>
      </c>
      <c r="I1205" s="12" t="s">
        <v>58</v>
      </c>
      <c r="J1205" s="10" t="n">
        <v>1321750</v>
      </c>
      <c r="L1205" s="10" t="n">
        <v>11328</v>
      </c>
      <c r="M1205" s="12" t="s">
        <v>36</v>
      </c>
      <c r="N1205" s="12" t="s">
        <v>60</v>
      </c>
      <c r="P1205" s="10" t="n">
        <v>103</v>
      </c>
      <c r="Q1205" s="12" t="s">
        <v>61</v>
      </c>
      <c r="R1205" s="12" t="s">
        <v>62</v>
      </c>
      <c r="S1205" s="10" t="n">
        <v>1130101</v>
      </c>
      <c r="T1205" s="12" t="s">
        <v>63</v>
      </c>
      <c r="U1205" s="13" t="n">
        <v>527.42</v>
      </c>
      <c r="W1205" s="13" t="n">
        <v>0</v>
      </c>
      <c r="X1205" s="12" t="s">
        <v>1181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SORV. KARU SUPREME1L</v>
      </c>
      <c r="AC1205" s="1" t="n">
        <v>11328</v>
      </c>
    </row>
    <row r="1206" customFormat="false" ht="54.75" hidden="false" customHeight="true" outlineLevel="0" collapsed="false">
      <c r="A1206" s="10" t="n">
        <v>1</v>
      </c>
      <c r="B1206" s="11" t="n">
        <v>46203</v>
      </c>
      <c r="C1206" s="11" t="n">
        <v>46204</v>
      </c>
      <c r="D1206" s="10" t="n">
        <v>33</v>
      </c>
      <c r="E1206" s="12" t="s">
        <v>93</v>
      </c>
      <c r="F1206" s="10" t="n">
        <v>34</v>
      </c>
      <c r="G1206" s="12" t="s">
        <v>94</v>
      </c>
      <c r="H1206" s="10" t="n">
        <v>2110101</v>
      </c>
      <c r="I1206" s="12" t="s">
        <v>58</v>
      </c>
      <c r="J1206" s="10" t="n">
        <v>1330729</v>
      </c>
      <c r="L1206" s="10" t="n">
        <v>5222</v>
      </c>
      <c r="M1206" s="12" t="s">
        <v>36</v>
      </c>
      <c r="N1206" s="12" t="s">
        <v>60</v>
      </c>
      <c r="P1206" s="10" t="n">
        <v>104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1701</v>
      </c>
      <c r="W1206" s="13" t="n">
        <v>0</v>
      </c>
      <c r="X1206" s="12" t="s">
        <v>252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54.75" hidden="false" customHeight="true" outlineLevel="0" collapsed="false">
      <c r="A1207" s="10" t="n">
        <v>1</v>
      </c>
      <c r="B1207" s="11" t="n">
        <v>46203</v>
      </c>
      <c r="C1207" s="11" t="n">
        <v>46204</v>
      </c>
      <c r="D1207" s="10" t="n">
        <v>1615</v>
      </c>
      <c r="E1207" s="12" t="s">
        <v>253</v>
      </c>
      <c r="F1207" s="10" t="n">
        <v>34</v>
      </c>
      <c r="G1207" s="12" t="s">
        <v>94</v>
      </c>
      <c r="H1207" s="10" t="n">
        <v>2110101</v>
      </c>
      <c r="I1207" s="12" t="s">
        <v>58</v>
      </c>
      <c r="J1207" s="10" t="n">
        <v>1330809</v>
      </c>
      <c r="L1207" s="10" t="n">
        <v>14765</v>
      </c>
      <c r="M1207" s="12" t="s">
        <v>36</v>
      </c>
      <c r="N1207" s="12" t="s">
        <v>60</v>
      </c>
      <c r="P1207" s="10" t="n">
        <v>104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760</v>
      </c>
      <c r="W1207" s="13" t="n">
        <v>0</v>
      </c>
      <c r="X1207" s="12" t="s">
        <v>1182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MACA FUJI KG</v>
      </c>
      <c r="AC1207" s="1" t="n">
        <v>14765</v>
      </c>
    </row>
    <row r="1208" customFormat="false" ht="54.75" hidden="false" customHeight="true" outlineLevel="0" collapsed="false">
      <c r="A1208" s="10" t="n">
        <v>1</v>
      </c>
      <c r="B1208" s="11" t="n">
        <v>46203</v>
      </c>
      <c r="C1208" s="11" t="n">
        <v>46204</v>
      </c>
      <c r="D1208" s="10" t="n">
        <v>33</v>
      </c>
      <c r="E1208" s="12" t="s">
        <v>93</v>
      </c>
      <c r="F1208" s="10" t="n">
        <v>34</v>
      </c>
      <c r="G1208" s="12" t="s">
        <v>94</v>
      </c>
      <c r="H1208" s="10" t="n">
        <v>2110101</v>
      </c>
      <c r="I1208" s="12" t="s">
        <v>58</v>
      </c>
      <c r="J1208" s="10" t="n">
        <v>1330823</v>
      </c>
      <c r="L1208" s="10" t="n">
        <v>550168</v>
      </c>
      <c r="M1208" s="12" t="s">
        <v>36</v>
      </c>
      <c r="N1208" s="12" t="s">
        <v>66</v>
      </c>
      <c r="P1208" s="10" t="n">
        <v>104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140</v>
      </c>
      <c r="W1208" s="13" t="n">
        <v>0</v>
      </c>
      <c r="X1208" s="12" t="s">
        <v>1183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46204</v>
      </c>
      <c r="C1209" s="11" t="n">
        <v>46204</v>
      </c>
      <c r="D1209" s="10" t="n">
        <v>48</v>
      </c>
      <c r="E1209" s="12" t="s">
        <v>1184</v>
      </c>
      <c r="F1209" s="10" t="n">
        <v>34</v>
      </c>
      <c r="G1209" s="12" t="s">
        <v>94</v>
      </c>
      <c r="H1209" s="10" t="n">
        <v>2110101</v>
      </c>
      <c r="I1209" s="12" t="s">
        <v>58</v>
      </c>
      <c r="J1209" s="10" t="n">
        <v>1335895</v>
      </c>
      <c r="L1209" s="10" t="n">
        <v>552126</v>
      </c>
      <c r="M1209" s="12" t="s">
        <v>36</v>
      </c>
      <c r="N1209" s="12" t="s">
        <v>66</v>
      </c>
      <c r="P1209" s="10" t="n">
        <v>101</v>
      </c>
      <c r="Q1209" s="12" t="s">
        <v>107</v>
      </c>
      <c r="R1209" s="12" t="s">
        <v>112</v>
      </c>
      <c r="S1209" s="10" t="n">
        <v>4220199</v>
      </c>
      <c r="T1209" s="12" t="s">
        <v>113</v>
      </c>
      <c r="U1209" s="13" t="n">
        <v>130</v>
      </c>
      <c r="W1209" s="13" t="n">
        <v>0</v>
      </c>
      <c r="X1209" s="12" t="s">
        <v>1185</v>
      </c>
      <c r="Z1209" s="1" t="str">
        <f aca="false">IF($T1209="","",IFERROR(INDEX('Resumo Grupos'!$AC$3:$AC$200,MATCH($T1209,'Resumo Grupos'!$AB$3:$AB$200,0)),"n/d"))</f>
        <v>Pagamentos outros não operacionais</v>
      </c>
      <c r="AA1209" s="1" t="str">
        <f aca="false">IF($T1209="","",IF(COUNTIF('Resumo Grupos'!$AE$3:$AE$40,$T1209)&gt;0,"NAO","SIM"))</f>
        <v>SIM</v>
      </c>
      <c r="AB1209" s="1"/>
      <c r="AC1209" s="1"/>
    </row>
    <row r="1210" customFormat="false" ht="36.75" hidden="false" customHeight="true" outlineLevel="0" collapsed="false">
      <c r="A1210" s="10" t="n">
        <v>1</v>
      </c>
      <c r="B1210" s="11" t="n">
        <v>46204</v>
      </c>
      <c r="C1210" s="11" t="n">
        <v>46204</v>
      </c>
      <c r="D1210" s="10" t="n">
        <v>17</v>
      </c>
      <c r="E1210" s="12" t="s">
        <v>115</v>
      </c>
      <c r="F1210" s="10" t="n">
        <v>34</v>
      </c>
      <c r="G1210" s="12" t="s">
        <v>94</v>
      </c>
      <c r="H1210" s="10" t="n">
        <v>2110405</v>
      </c>
      <c r="I1210" s="12" t="s">
        <v>106</v>
      </c>
      <c r="J1210" s="10" t="n">
        <v>1335913</v>
      </c>
      <c r="L1210" s="10" t="n">
        <v>552129</v>
      </c>
      <c r="M1210" s="12" t="s">
        <v>36</v>
      </c>
      <c r="N1210" s="12" t="s">
        <v>66</v>
      </c>
      <c r="P1210" s="10" t="n">
        <v>101</v>
      </c>
      <c r="Q1210" s="12" t="s">
        <v>107</v>
      </c>
      <c r="R1210" s="12" t="s">
        <v>112</v>
      </c>
      <c r="S1210" s="10" t="n">
        <v>4220199</v>
      </c>
      <c r="T1210" s="12" t="s">
        <v>113</v>
      </c>
      <c r="U1210" s="13" t="n">
        <v>8000</v>
      </c>
      <c r="W1210" s="13" t="n">
        <v>0</v>
      </c>
      <c r="X1210" s="12" t="s">
        <v>1186</v>
      </c>
      <c r="Z1210" s="1" t="str">
        <f aca="false">IF($T1210="","",IFERROR(INDEX('Resumo Grupos'!$AC$3:$AC$200,MATCH($T1210,'Resumo Grupos'!$AB$3:$AB$200,0)),"n/d"))</f>
        <v>Pagamentos outros não operacionais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36.75" hidden="false" customHeight="true" outlineLevel="0" collapsed="false">
      <c r="A1211" s="10" t="n">
        <v>1</v>
      </c>
      <c r="B1211" s="11" t="n">
        <v>46204</v>
      </c>
      <c r="C1211" s="11" t="n">
        <v>46204</v>
      </c>
      <c r="D1211" s="10" t="n">
        <v>1137</v>
      </c>
      <c r="E1211" s="12" t="s">
        <v>105</v>
      </c>
      <c r="F1211" s="10" t="n">
        <v>34</v>
      </c>
      <c r="G1211" s="12" t="s">
        <v>94</v>
      </c>
      <c r="H1211" s="10" t="n">
        <v>2110405</v>
      </c>
      <c r="I1211" s="12" t="s">
        <v>106</v>
      </c>
      <c r="J1211" s="10" t="n">
        <v>1336399</v>
      </c>
      <c r="L1211" s="10" t="n">
        <v>552326</v>
      </c>
      <c r="M1211" s="12" t="s">
        <v>36</v>
      </c>
      <c r="N1211" s="12" t="s">
        <v>66</v>
      </c>
      <c r="P1211" s="10" t="n">
        <v>101</v>
      </c>
      <c r="Q1211" s="12" t="s">
        <v>107</v>
      </c>
      <c r="R1211" s="12" t="s">
        <v>43</v>
      </c>
      <c r="S1211" s="10" t="n">
        <v>4210309</v>
      </c>
      <c r="T1211" s="12" t="s">
        <v>49</v>
      </c>
      <c r="U1211" s="13" t="n">
        <v>1760</v>
      </c>
      <c r="W1211" s="13" t="n">
        <v>0</v>
      </c>
      <c r="X1211" s="12" t="s">
        <v>1187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45.75" hidden="false" customHeight="true" outlineLevel="0" collapsed="false">
      <c r="A1212" s="10" t="n">
        <v>1</v>
      </c>
      <c r="B1212" s="11" t="n">
        <v>46204</v>
      </c>
      <c r="C1212" s="11" t="n">
        <v>46204</v>
      </c>
      <c r="D1212" s="10" t="n">
        <v>1137</v>
      </c>
      <c r="E1212" s="12" t="s">
        <v>105</v>
      </c>
      <c r="F1212" s="10" t="n">
        <v>34</v>
      </c>
      <c r="G1212" s="12" t="s">
        <v>94</v>
      </c>
      <c r="H1212" s="10" t="n">
        <v>2110405</v>
      </c>
      <c r="I1212" s="12" t="s">
        <v>106</v>
      </c>
      <c r="J1212" s="10" t="n">
        <v>1336404</v>
      </c>
      <c r="L1212" s="10" t="n">
        <v>552329</v>
      </c>
      <c r="M1212" s="12" t="s">
        <v>36</v>
      </c>
      <c r="N1212" s="12" t="s">
        <v>66</v>
      </c>
      <c r="P1212" s="10" t="n">
        <v>101</v>
      </c>
      <c r="Q1212" s="12" t="s">
        <v>107</v>
      </c>
      <c r="R1212" s="12" t="s">
        <v>43</v>
      </c>
      <c r="S1212" s="10" t="n">
        <v>4210309</v>
      </c>
      <c r="T1212" s="12" t="s">
        <v>49</v>
      </c>
      <c r="U1212" s="13" t="n">
        <v>540</v>
      </c>
      <c r="W1212" s="13" t="n">
        <v>0</v>
      </c>
      <c r="X1212" s="12" t="s">
        <v>1188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36.75" hidden="false" customHeight="true" outlineLevel="0" collapsed="false">
      <c r="A1213" s="10" t="n">
        <v>1</v>
      </c>
      <c r="B1213" s="11" t="n">
        <v>46204</v>
      </c>
      <c r="C1213" s="11" t="n">
        <v>46204</v>
      </c>
      <c r="D1213" s="10" t="n">
        <v>515</v>
      </c>
      <c r="E1213" s="12" t="s">
        <v>124</v>
      </c>
      <c r="F1213" s="10" t="n">
        <v>34</v>
      </c>
      <c r="G1213" s="12" t="s">
        <v>94</v>
      </c>
      <c r="H1213" s="10" t="n">
        <v>2110405</v>
      </c>
      <c r="I1213" s="12" t="s">
        <v>106</v>
      </c>
      <c r="J1213" s="10" t="n">
        <v>1345007</v>
      </c>
      <c r="L1213" s="10" t="n">
        <v>555608</v>
      </c>
      <c r="M1213" s="12" t="s">
        <v>36</v>
      </c>
      <c r="N1213" s="12" t="s">
        <v>66</v>
      </c>
      <c r="P1213" s="10" t="n">
        <v>102</v>
      </c>
      <c r="Q1213" s="12" t="s">
        <v>125</v>
      </c>
      <c r="R1213" s="12" t="s">
        <v>112</v>
      </c>
      <c r="S1213" s="10" t="n">
        <v>4220199</v>
      </c>
      <c r="T1213" s="12" t="s">
        <v>113</v>
      </c>
      <c r="U1213" s="13" t="n">
        <v>279.64</v>
      </c>
      <c r="W1213" s="13" t="n">
        <v>0</v>
      </c>
      <c r="X1213" s="12" t="s">
        <v>1189</v>
      </c>
      <c r="Z1213" s="1" t="str">
        <f aca="false">IF($T1213="","",IFERROR(INDEX('Resumo Grupos'!$AC$3:$AC$200,MATCH($T1213,'Resumo Grupos'!$AB$3:$AB$200,0)),"n/d"))</f>
        <v>Pagamentos outros não operacionais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46205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1374643</v>
      </c>
      <c r="L1214" s="10" t="n">
        <v>1374643</v>
      </c>
      <c r="M1214" s="12" t="s">
        <v>36</v>
      </c>
      <c r="N1214" s="12" t="s">
        <v>37</v>
      </c>
      <c r="P1214" s="10" t="n">
        <v>104</v>
      </c>
      <c r="Q1214" s="12" t="s">
        <v>38</v>
      </c>
      <c r="R1214" s="12" t="s">
        <v>450</v>
      </c>
      <c r="S1214" s="10" t="n">
        <v>3110301</v>
      </c>
      <c r="T1214" s="12" t="s">
        <v>451</v>
      </c>
      <c r="U1214" s="13" t="n">
        <v>12</v>
      </c>
      <c r="W1214" s="13" t="n">
        <v>12</v>
      </c>
      <c r="X1214" s="12" t="s">
        <v>1190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45.75" hidden="false" customHeight="true" outlineLevel="0" collapsed="false">
      <c r="A1215" s="10" t="n">
        <v>1</v>
      </c>
      <c r="B1215" s="11" t="n">
        <v>46205</v>
      </c>
      <c r="C1215" s="11" t="n">
        <v>46205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1374676</v>
      </c>
      <c r="L1215" s="10" t="n">
        <v>1374676</v>
      </c>
      <c r="M1215" s="12" t="s">
        <v>36</v>
      </c>
      <c r="N1215" s="12" t="s">
        <v>37</v>
      </c>
      <c r="P1215" s="10" t="n">
        <v>104</v>
      </c>
      <c r="Q1215" s="12" t="s">
        <v>38</v>
      </c>
      <c r="R1215" s="12" t="s">
        <v>43</v>
      </c>
      <c r="S1215" s="10" t="n">
        <v>4210314</v>
      </c>
      <c r="T1215" s="12" t="s">
        <v>44</v>
      </c>
      <c r="U1215" s="13" t="n">
        <v>70</v>
      </c>
      <c r="W1215" s="13" t="n">
        <v>70</v>
      </c>
      <c r="X1215" s="12" t="s">
        <v>832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46205</v>
      </c>
      <c r="C1216" s="11" t="n">
        <v>46205</v>
      </c>
      <c r="D1216" s="10" t="n">
        <v>0</v>
      </c>
      <c r="E1216" s="12" t="s">
        <v>33</v>
      </c>
      <c r="F1216" s="10" t="n">
        <v>17</v>
      </c>
      <c r="G1216" s="12" t="s">
        <v>34</v>
      </c>
      <c r="H1216" s="10" t="n">
        <v>1110101</v>
      </c>
      <c r="I1216" s="12" t="s">
        <v>35</v>
      </c>
      <c r="J1216" s="10" t="n">
        <v>1374680</v>
      </c>
      <c r="L1216" s="10" t="n">
        <v>1374680</v>
      </c>
      <c r="M1216" s="12" t="s">
        <v>36</v>
      </c>
      <c r="N1216" s="12" t="s">
        <v>37</v>
      </c>
      <c r="P1216" s="10" t="n">
        <v>104</v>
      </c>
      <c r="Q1216" s="12" t="s">
        <v>38</v>
      </c>
      <c r="R1216" s="12" t="s">
        <v>43</v>
      </c>
      <c r="S1216" s="10" t="n">
        <v>4210314</v>
      </c>
      <c r="T1216" s="12" t="s">
        <v>44</v>
      </c>
      <c r="U1216" s="13" t="n">
        <v>70</v>
      </c>
      <c r="W1216" s="13" t="n">
        <v>70</v>
      </c>
      <c r="X1216" s="12" t="s">
        <v>208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63.75" hidden="false" customHeight="true" outlineLevel="0" collapsed="false">
      <c r="A1217" s="10" t="n">
        <v>1</v>
      </c>
      <c r="B1217" s="11" t="n">
        <v>46205</v>
      </c>
      <c r="C1217" s="11" t="n">
        <v>46205</v>
      </c>
      <c r="D1217" s="10" t="n">
        <v>0</v>
      </c>
      <c r="E1217" s="12" t="s">
        <v>33</v>
      </c>
      <c r="F1217" s="10" t="n">
        <v>17</v>
      </c>
      <c r="G1217" s="12" t="s">
        <v>34</v>
      </c>
      <c r="H1217" s="10" t="n">
        <v>1110101</v>
      </c>
      <c r="I1217" s="12" t="s">
        <v>35</v>
      </c>
      <c r="J1217" s="10" t="n">
        <v>1374685</v>
      </c>
      <c r="L1217" s="10" t="n">
        <v>1374685</v>
      </c>
      <c r="M1217" s="12" t="s">
        <v>36</v>
      </c>
      <c r="N1217" s="12" t="s">
        <v>37</v>
      </c>
      <c r="P1217" s="10" t="n">
        <v>104</v>
      </c>
      <c r="Q1217" s="12" t="s">
        <v>38</v>
      </c>
      <c r="R1217" s="12" t="s">
        <v>43</v>
      </c>
      <c r="S1217" s="10" t="n">
        <v>4210314</v>
      </c>
      <c r="T1217" s="12" t="s">
        <v>44</v>
      </c>
      <c r="U1217" s="13" t="n">
        <v>70</v>
      </c>
      <c r="W1217" s="13" t="n">
        <v>70</v>
      </c>
      <c r="X1217" s="12" t="s">
        <v>148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36.75" hidden="false" customHeight="true" outlineLevel="0" collapsed="false">
      <c r="A1218" s="10" t="n">
        <v>1</v>
      </c>
      <c r="B1218" s="11" t="n">
        <v>46205</v>
      </c>
      <c r="C1218" s="11" t="n">
        <v>46205</v>
      </c>
      <c r="D1218" s="10" t="n">
        <v>0</v>
      </c>
      <c r="E1218" s="12" t="s">
        <v>33</v>
      </c>
      <c r="F1218" s="10" t="n">
        <v>17</v>
      </c>
      <c r="G1218" s="12" t="s">
        <v>34</v>
      </c>
      <c r="H1218" s="10" t="n">
        <v>1110101</v>
      </c>
      <c r="I1218" s="12" t="s">
        <v>35</v>
      </c>
      <c r="J1218" s="10" t="n">
        <v>1374690</v>
      </c>
      <c r="L1218" s="10" t="n">
        <v>1374690</v>
      </c>
      <c r="M1218" s="12" t="s">
        <v>36</v>
      </c>
      <c r="N1218" s="12" t="s">
        <v>37</v>
      </c>
      <c r="P1218" s="10" t="n">
        <v>104</v>
      </c>
      <c r="Q1218" s="12" t="s">
        <v>38</v>
      </c>
      <c r="R1218" s="12" t="s">
        <v>43</v>
      </c>
      <c r="S1218" s="10" t="n">
        <v>4210310</v>
      </c>
      <c r="T1218" s="12" t="s">
        <v>397</v>
      </c>
      <c r="U1218" s="13" t="n">
        <v>18</v>
      </c>
      <c r="W1218" s="13" t="n">
        <v>18</v>
      </c>
      <c r="X1218" s="12" t="s">
        <v>743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36.75" hidden="false" customHeight="true" outlineLevel="0" collapsed="false">
      <c r="A1219" s="10" t="n">
        <v>1</v>
      </c>
      <c r="B1219" s="11" t="n">
        <v>46205</v>
      </c>
      <c r="C1219" s="11" t="n">
        <v>46205</v>
      </c>
      <c r="D1219" s="10" t="n">
        <v>0</v>
      </c>
      <c r="E1219" s="12" t="s">
        <v>33</v>
      </c>
      <c r="F1219" s="10" t="n">
        <v>17</v>
      </c>
      <c r="G1219" s="12" t="s">
        <v>34</v>
      </c>
      <c r="H1219" s="10" t="n">
        <v>1110101</v>
      </c>
      <c r="I1219" s="12" t="s">
        <v>35</v>
      </c>
      <c r="J1219" s="10" t="n">
        <v>1374691</v>
      </c>
      <c r="L1219" s="10" t="n">
        <v>1374691</v>
      </c>
      <c r="M1219" s="12" t="s">
        <v>36</v>
      </c>
      <c r="N1219" s="12" t="s">
        <v>37</v>
      </c>
      <c r="P1219" s="10" t="n">
        <v>104</v>
      </c>
      <c r="Q1219" s="12" t="s">
        <v>38</v>
      </c>
      <c r="R1219" s="12" t="s">
        <v>43</v>
      </c>
      <c r="S1219" s="10" t="n">
        <v>4210314</v>
      </c>
      <c r="T1219" s="12" t="s">
        <v>44</v>
      </c>
      <c r="U1219" s="13" t="n">
        <v>70</v>
      </c>
      <c r="W1219" s="13" t="n">
        <v>70</v>
      </c>
      <c r="X1219" s="12" t="s">
        <v>147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46205</v>
      </c>
      <c r="D1220" s="10" t="n">
        <v>0</v>
      </c>
      <c r="E1220" s="12" t="s">
        <v>33</v>
      </c>
      <c r="F1220" s="10" t="n">
        <v>17</v>
      </c>
      <c r="G1220" s="12" t="s">
        <v>34</v>
      </c>
      <c r="H1220" s="10" t="n">
        <v>1110101</v>
      </c>
      <c r="I1220" s="12" t="s">
        <v>35</v>
      </c>
      <c r="J1220" s="10" t="n">
        <v>1374693</v>
      </c>
      <c r="L1220" s="10" t="n">
        <v>1374693</v>
      </c>
      <c r="M1220" s="12" t="s">
        <v>36</v>
      </c>
      <c r="N1220" s="12" t="s">
        <v>37</v>
      </c>
      <c r="P1220" s="10" t="n">
        <v>104</v>
      </c>
      <c r="Q1220" s="12" t="s">
        <v>38</v>
      </c>
      <c r="R1220" s="12" t="s">
        <v>43</v>
      </c>
      <c r="S1220" s="10" t="n">
        <v>4210309</v>
      </c>
      <c r="T1220" s="12" t="s">
        <v>49</v>
      </c>
      <c r="U1220" s="13" t="n">
        <v>20</v>
      </c>
      <c r="W1220" s="13" t="n">
        <v>20</v>
      </c>
      <c r="X1220" s="12" t="s">
        <v>147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46205</v>
      </c>
      <c r="C1221" s="11" t="n">
        <v>46205</v>
      </c>
      <c r="D1221" s="10" t="n">
        <v>0</v>
      </c>
      <c r="E1221" s="12" t="s">
        <v>33</v>
      </c>
      <c r="F1221" s="10" t="n">
        <v>17</v>
      </c>
      <c r="G1221" s="12" t="s">
        <v>34</v>
      </c>
      <c r="H1221" s="10" t="n">
        <v>1110101</v>
      </c>
      <c r="I1221" s="12" t="s">
        <v>35</v>
      </c>
      <c r="J1221" s="10" t="n">
        <v>1374695</v>
      </c>
      <c r="L1221" s="10" t="n">
        <v>1374695</v>
      </c>
      <c r="M1221" s="12" t="s">
        <v>36</v>
      </c>
      <c r="N1221" s="12" t="s">
        <v>37</v>
      </c>
      <c r="P1221" s="10" t="n">
        <v>104</v>
      </c>
      <c r="Q1221" s="12" t="s">
        <v>38</v>
      </c>
      <c r="R1221" s="12" t="s">
        <v>43</v>
      </c>
      <c r="S1221" s="10" t="n">
        <v>4210316</v>
      </c>
      <c r="T1221" s="12" t="s">
        <v>47</v>
      </c>
      <c r="U1221" s="13" t="n">
        <v>70</v>
      </c>
      <c r="W1221" s="13" t="n">
        <v>70</v>
      </c>
      <c r="X1221" s="12" t="s">
        <v>744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45.75" hidden="false" customHeight="true" outlineLevel="0" collapsed="false">
      <c r="A1222" s="10" t="n">
        <v>1</v>
      </c>
      <c r="B1222" s="11" t="n">
        <v>46205</v>
      </c>
      <c r="C1222" s="11" t="n">
        <v>46205</v>
      </c>
      <c r="D1222" s="10" t="n">
        <v>0</v>
      </c>
      <c r="E1222" s="12" t="s">
        <v>33</v>
      </c>
      <c r="F1222" s="10" t="n">
        <v>17</v>
      </c>
      <c r="G1222" s="12" t="s">
        <v>34</v>
      </c>
      <c r="H1222" s="10" t="n">
        <v>1110101</v>
      </c>
      <c r="I1222" s="12" t="s">
        <v>35</v>
      </c>
      <c r="J1222" s="10" t="n">
        <v>1374697</v>
      </c>
      <c r="L1222" s="10" t="n">
        <v>1374697</v>
      </c>
      <c r="M1222" s="12" t="s">
        <v>36</v>
      </c>
      <c r="N1222" s="12" t="s">
        <v>37</v>
      </c>
      <c r="P1222" s="10" t="n">
        <v>104</v>
      </c>
      <c r="Q1222" s="12" t="s">
        <v>38</v>
      </c>
      <c r="R1222" s="12" t="s">
        <v>43</v>
      </c>
      <c r="S1222" s="10" t="n">
        <v>4210309</v>
      </c>
      <c r="T1222" s="12" t="s">
        <v>49</v>
      </c>
      <c r="U1222" s="13" t="n">
        <v>10</v>
      </c>
      <c r="W1222" s="13" t="n">
        <v>10</v>
      </c>
      <c r="X1222" s="12" t="s">
        <v>744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54.75" hidden="false" customHeight="true" outlineLevel="0" collapsed="false">
      <c r="A1223" s="10" t="n">
        <v>1</v>
      </c>
      <c r="B1223" s="11" t="n">
        <v>46205</v>
      </c>
      <c r="C1223" s="11" t="n">
        <v>46205</v>
      </c>
      <c r="D1223" s="10" t="n">
        <v>0</v>
      </c>
      <c r="E1223" s="12" t="s">
        <v>33</v>
      </c>
      <c r="F1223" s="10" t="n">
        <v>17</v>
      </c>
      <c r="G1223" s="12" t="s">
        <v>34</v>
      </c>
      <c r="H1223" s="10" t="n">
        <v>1110101</v>
      </c>
      <c r="I1223" s="12" t="s">
        <v>35</v>
      </c>
      <c r="J1223" s="10" t="n">
        <v>1374699</v>
      </c>
      <c r="L1223" s="10" t="n">
        <v>1374699</v>
      </c>
      <c r="M1223" s="12" t="s">
        <v>36</v>
      </c>
      <c r="N1223" s="12" t="s">
        <v>37</v>
      </c>
      <c r="P1223" s="10" t="n">
        <v>104</v>
      </c>
      <c r="Q1223" s="12" t="s">
        <v>38</v>
      </c>
      <c r="R1223" s="12" t="s">
        <v>43</v>
      </c>
      <c r="S1223" s="10" t="n">
        <v>4210316</v>
      </c>
      <c r="T1223" s="12" t="s">
        <v>47</v>
      </c>
      <c r="U1223" s="13" t="n">
        <v>60</v>
      </c>
      <c r="W1223" s="13" t="n">
        <v>60</v>
      </c>
      <c r="X1223" s="12" t="s">
        <v>48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54.75" hidden="false" customHeight="true" outlineLevel="0" collapsed="false">
      <c r="A1224" s="10" t="n">
        <v>1</v>
      </c>
      <c r="B1224" s="11" t="n">
        <v>46205</v>
      </c>
      <c r="C1224" s="11" t="n">
        <v>46205</v>
      </c>
      <c r="D1224" s="10" t="n">
        <v>0</v>
      </c>
      <c r="E1224" s="12" t="s">
        <v>33</v>
      </c>
      <c r="F1224" s="10" t="n">
        <v>17</v>
      </c>
      <c r="G1224" s="12" t="s">
        <v>34</v>
      </c>
      <c r="H1224" s="10" t="n">
        <v>1110101</v>
      </c>
      <c r="I1224" s="12" t="s">
        <v>35</v>
      </c>
      <c r="J1224" s="10" t="n">
        <v>1374701</v>
      </c>
      <c r="L1224" s="10" t="n">
        <v>1374701</v>
      </c>
      <c r="M1224" s="12" t="s">
        <v>36</v>
      </c>
      <c r="N1224" s="12" t="s">
        <v>37</v>
      </c>
      <c r="P1224" s="10" t="n">
        <v>104</v>
      </c>
      <c r="Q1224" s="12" t="s">
        <v>38</v>
      </c>
      <c r="R1224" s="12" t="s">
        <v>43</v>
      </c>
      <c r="S1224" s="10" t="n">
        <v>4210309</v>
      </c>
      <c r="T1224" s="12" t="s">
        <v>49</v>
      </c>
      <c r="U1224" s="13" t="n">
        <v>10</v>
      </c>
      <c r="W1224" s="13" t="n">
        <v>10</v>
      </c>
      <c r="X1224" s="12" t="s">
        <v>48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46205</v>
      </c>
      <c r="C1225" s="11" t="n">
        <v>46205</v>
      </c>
      <c r="D1225" s="10" t="n">
        <v>0</v>
      </c>
      <c r="E1225" s="12" t="s">
        <v>33</v>
      </c>
      <c r="F1225" s="10" t="n">
        <v>17</v>
      </c>
      <c r="G1225" s="12" t="s">
        <v>34</v>
      </c>
      <c r="H1225" s="10" t="n">
        <v>1110101</v>
      </c>
      <c r="I1225" s="12" t="s">
        <v>35</v>
      </c>
      <c r="J1225" s="10" t="n">
        <v>1374709</v>
      </c>
      <c r="L1225" s="10" t="n">
        <v>1374709</v>
      </c>
      <c r="M1225" s="12" t="s">
        <v>36</v>
      </c>
      <c r="N1225" s="12" t="s">
        <v>37</v>
      </c>
      <c r="P1225" s="10" t="n">
        <v>104</v>
      </c>
      <c r="Q1225" s="12" t="s">
        <v>38</v>
      </c>
      <c r="R1225" s="12" t="s">
        <v>43</v>
      </c>
      <c r="S1225" s="10" t="n">
        <v>4210309</v>
      </c>
      <c r="T1225" s="12" t="s">
        <v>49</v>
      </c>
      <c r="U1225" s="13" t="n">
        <v>15</v>
      </c>
      <c r="W1225" s="13" t="n">
        <v>15</v>
      </c>
      <c r="X1225" s="12" t="s">
        <v>51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46205</v>
      </c>
      <c r="C1226" s="11" t="n">
        <v>46205</v>
      </c>
      <c r="D1226" s="10" t="n">
        <v>0</v>
      </c>
      <c r="E1226" s="12" t="s">
        <v>33</v>
      </c>
      <c r="F1226" s="10" t="n">
        <v>17</v>
      </c>
      <c r="G1226" s="12" t="s">
        <v>34</v>
      </c>
      <c r="H1226" s="10" t="n">
        <v>1110101</v>
      </c>
      <c r="I1226" s="12" t="s">
        <v>35</v>
      </c>
      <c r="J1226" s="10" t="n">
        <v>1374717</v>
      </c>
      <c r="L1226" s="10" t="n">
        <v>1374717</v>
      </c>
      <c r="M1226" s="12" t="s">
        <v>36</v>
      </c>
      <c r="N1226" s="12" t="s">
        <v>37</v>
      </c>
      <c r="P1226" s="10" t="n">
        <v>104</v>
      </c>
      <c r="Q1226" s="12" t="s">
        <v>38</v>
      </c>
      <c r="R1226" s="12" t="s">
        <v>43</v>
      </c>
      <c r="S1226" s="10" t="n">
        <v>4210314</v>
      </c>
      <c r="T1226" s="12" t="s">
        <v>44</v>
      </c>
      <c r="U1226" s="13" t="n">
        <v>100</v>
      </c>
      <c r="W1226" s="13" t="n">
        <v>100</v>
      </c>
      <c r="X1226" s="12" t="s">
        <v>832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46205</v>
      </c>
      <c r="C1227" s="11" t="n">
        <v>46205</v>
      </c>
      <c r="D1227" s="10" t="n">
        <v>0</v>
      </c>
      <c r="E1227" s="12" t="s">
        <v>33</v>
      </c>
      <c r="F1227" s="10" t="n">
        <v>17</v>
      </c>
      <c r="G1227" s="12" t="s">
        <v>34</v>
      </c>
      <c r="H1227" s="10" t="n">
        <v>1110101</v>
      </c>
      <c r="I1227" s="12" t="s">
        <v>35</v>
      </c>
      <c r="J1227" s="10" t="n">
        <v>1374723</v>
      </c>
      <c r="L1227" s="10" t="n">
        <v>1374723</v>
      </c>
      <c r="M1227" s="12" t="s">
        <v>36</v>
      </c>
      <c r="N1227" s="12" t="s">
        <v>37</v>
      </c>
      <c r="P1227" s="10" t="n">
        <v>104</v>
      </c>
      <c r="Q1227" s="12" t="s">
        <v>38</v>
      </c>
      <c r="R1227" s="12" t="s">
        <v>43</v>
      </c>
      <c r="S1227" s="10" t="n">
        <v>4210314</v>
      </c>
      <c r="T1227" s="12" t="s">
        <v>44</v>
      </c>
      <c r="U1227" s="13" t="n">
        <v>70</v>
      </c>
      <c r="W1227" s="13" t="n">
        <v>70</v>
      </c>
      <c r="X1227" s="12" t="s">
        <v>1191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46205</v>
      </c>
      <c r="C1228" s="11" t="n">
        <v>46205</v>
      </c>
      <c r="D1228" s="10" t="n">
        <v>0</v>
      </c>
      <c r="E1228" s="12" t="s">
        <v>33</v>
      </c>
      <c r="F1228" s="10" t="n">
        <v>17</v>
      </c>
      <c r="G1228" s="12" t="s">
        <v>34</v>
      </c>
      <c r="H1228" s="10" t="n">
        <v>1110101</v>
      </c>
      <c r="I1228" s="12" t="s">
        <v>35</v>
      </c>
      <c r="J1228" s="10" t="n">
        <v>1362210</v>
      </c>
      <c r="L1228" s="10" t="n">
        <v>1362210</v>
      </c>
      <c r="M1228" s="12" t="s">
        <v>36</v>
      </c>
      <c r="N1228" s="12" t="s">
        <v>37</v>
      </c>
      <c r="P1228" s="10" t="n">
        <v>104</v>
      </c>
      <c r="Q1228" s="12" t="s">
        <v>38</v>
      </c>
      <c r="R1228" s="12" t="s">
        <v>149</v>
      </c>
      <c r="S1228" s="10" t="n">
        <v>1120601</v>
      </c>
      <c r="T1228" s="12" t="s">
        <v>150</v>
      </c>
      <c r="U1228" s="13" t="n">
        <v>280</v>
      </c>
      <c r="W1228" s="13" t="n">
        <v>280</v>
      </c>
      <c r="X1228" s="12" t="s">
        <v>212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46205</v>
      </c>
      <c r="C1229" s="11" t="n">
        <v>46205</v>
      </c>
      <c r="D1229" s="10" t="n">
        <v>0</v>
      </c>
      <c r="E1229" s="12" t="s">
        <v>33</v>
      </c>
      <c r="F1229" s="10" t="n">
        <v>17</v>
      </c>
      <c r="G1229" s="12" t="s">
        <v>34</v>
      </c>
      <c r="H1229" s="10" t="n">
        <v>1110101</v>
      </c>
      <c r="I1229" s="12" t="s">
        <v>35</v>
      </c>
      <c r="J1229" s="10" t="n">
        <v>1477763</v>
      </c>
      <c r="L1229" s="10" t="n">
        <v>1477763</v>
      </c>
      <c r="M1229" s="12" t="s">
        <v>36</v>
      </c>
      <c r="N1229" s="12" t="s">
        <v>37</v>
      </c>
      <c r="P1229" s="10" t="n">
        <v>104</v>
      </c>
      <c r="Q1229" s="12" t="s">
        <v>38</v>
      </c>
      <c r="R1229" s="12" t="s">
        <v>149</v>
      </c>
      <c r="S1229" s="10" t="n">
        <v>1120601</v>
      </c>
      <c r="T1229" s="12" t="s">
        <v>150</v>
      </c>
      <c r="U1229" s="13" t="n">
        <v>180</v>
      </c>
      <c r="W1229" s="13" t="n">
        <v>180</v>
      </c>
      <c r="X1229" s="12" t="s">
        <v>1192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BRIGADEIRO CASEIRO</v>
      </c>
      <c r="AC1229" s="1" t="n">
        <v>413</v>
      </c>
    </row>
    <row r="1230" customFormat="false" ht="54.75" hidden="false" customHeight="true" outlineLevel="0" collapsed="false">
      <c r="A1230" s="10" t="n">
        <v>1</v>
      </c>
      <c r="B1230" s="11" t="n">
        <v>46114</v>
      </c>
      <c r="C1230" s="11" t="n">
        <v>46205</v>
      </c>
      <c r="D1230" s="10" t="n">
        <v>1460</v>
      </c>
      <c r="E1230" s="12" t="s">
        <v>152</v>
      </c>
      <c r="F1230" s="10" t="n">
        <v>24</v>
      </c>
      <c r="G1230" s="12" t="s">
        <v>57</v>
      </c>
      <c r="H1230" s="10" t="n">
        <v>2110405</v>
      </c>
      <c r="I1230" s="12" t="s">
        <v>106</v>
      </c>
      <c r="J1230" s="10" t="n">
        <v>920174</v>
      </c>
      <c r="L1230" s="10" t="n">
        <v>391878</v>
      </c>
      <c r="M1230" s="12" t="s">
        <v>460</v>
      </c>
      <c r="N1230" s="12" t="s">
        <v>66</v>
      </c>
      <c r="P1230" s="10" t="n">
        <v>101</v>
      </c>
      <c r="Q1230" s="12" t="s">
        <v>107</v>
      </c>
      <c r="R1230" s="12" t="s">
        <v>112</v>
      </c>
      <c r="S1230" s="10" t="n">
        <v>4220199</v>
      </c>
      <c r="T1230" s="12" t="s">
        <v>113</v>
      </c>
      <c r="U1230" s="13" t="n">
        <v>711.69</v>
      </c>
      <c r="W1230" s="13" t="n">
        <v>0</v>
      </c>
      <c r="X1230" s="12" t="s">
        <v>154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46168</v>
      </c>
      <c r="C1231" s="11" t="n">
        <v>46205</v>
      </c>
      <c r="D1231" s="10" t="n">
        <v>10020</v>
      </c>
      <c r="E1231" s="12" t="s">
        <v>298</v>
      </c>
      <c r="F1231" s="10" t="n">
        <v>24</v>
      </c>
      <c r="G1231" s="12" t="s">
        <v>57</v>
      </c>
      <c r="H1231" s="10" t="n">
        <v>2110101</v>
      </c>
      <c r="I1231" s="12" t="s">
        <v>58</v>
      </c>
      <c r="J1231" s="10" t="n">
        <v>1156884</v>
      </c>
      <c r="L1231" s="10" t="n">
        <v>573</v>
      </c>
      <c r="M1231" s="12" t="s">
        <v>457</v>
      </c>
      <c r="N1231" s="12" t="s">
        <v>60</v>
      </c>
      <c r="P1231" s="10" t="n">
        <v>103</v>
      </c>
      <c r="Q1231" s="12" t="s">
        <v>61</v>
      </c>
      <c r="R1231" s="12" t="s">
        <v>62</v>
      </c>
      <c r="S1231" s="10" t="n">
        <v>1130101</v>
      </c>
      <c r="T1231" s="12" t="s">
        <v>63</v>
      </c>
      <c r="U1231" s="13" t="n">
        <v>503.26</v>
      </c>
      <c r="W1231" s="13" t="n">
        <v>0</v>
      </c>
      <c r="X1231" s="12" t="s">
        <v>1193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nao encontrado</v>
      </c>
      <c r="AC1231" s="1" t="n">
        <v>573</v>
      </c>
    </row>
    <row r="1232" customFormat="false" ht="36.75" hidden="false" customHeight="true" outlineLevel="0" collapsed="false">
      <c r="A1232" s="10" t="n">
        <v>1</v>
      </c>
      <c r="B1232" s="11" t="n">
        <v>46175</v>
      </c>
      <c r="C1232" s="11" t="n">
        <v>46205</v>
      </c>
      <c r="D1232" s="10" t="n">
        <v>49</v>
      </c>
      <c r="E1232" s="12" t="s">
        <v>189</v>
      </c>
      <c r="F1232" s="10" t="n">
        <v>34</v>
      </c>
      <c r="G1232" s="12" t="s">
        <v>94</v>
      </c>
      <c r="H1232" s="10" t="n">
        <v>2110405</v>
      </c>
      <c r="I1232" s="12" t="s">
        <v>106</v>
      </c>
      <c r="J1232" s="10" t="n">
        <v>1192282</v>
      </c>
      <c r="L1232" s="10" t="n">
        <v>496259</v>
      </c>
      <c r="M1232" s="12" t="s">
        <v>36</v>
      </c>
      <c r="N1232" s="12" t="s">
        <v>66</v>
      </c>
      <c r="P1232" s="10" t="n">
        <v>101</v>
      </c>
      <c r="Q1232" s="12" t="s">
        <v>107</v>
      </c>
      <c r="R1232" s="12" t="s">
        <v>190</v>
      </c>
      <c r="S1232" s="10" t="n">
        <v>2110901</v>
      </c>
      <c r="T1232" s="12" t="s">
        <v>191</v>
      </c>
      <c r="U1232" s="13" t="n">
        <v>16292.89</v>
      </c>
      <c r="W1232" s="13" t="n">
        <v>0</v>
      </c>
      <c r="X1232" s="12" t="s">
        <v>1194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46188</v>
      </c>
      <c r="C1233" s="11" t="n">
        <v>46205</v>
      </c>
      <c r="D1233" s="10" t="n">
        <v>1636</v>
      </c>
      <c r="E1233" s="12" t="s">
        <v>91</v>
      </c>
      <c r="F1233" s="10" t="n">
        <v>24</v>
      </c>
      <c r="G1233" s="12" t="s">
        <v>57</v>
      </c>
      <c r="H1233" s="10" t="n">
        <v>2110101</v>
      </c>
      <c r="I1233" s="12" t="s">
        <v>58</v>
      </c>
      <c r="J1233" s="10" t="n">
        <v>1256327</v>
      </c>
      <c r="L1233" s="10" t="n">
        <v>3201285</v>
      </c>
      <c r="M1233" s="12" t="s">
        <v>36</v>
      </c>
      <c r="N1233" s="12" t="s">
        <v>60</v>
      </c>
      <c r="P1233" s="10" t="n">
        <v>103</v>
      </c>
      <c r="Q1233" s="12" t="s">
        <v>61</v>
      </c>
      <c r="R1233" s="12" t="s">
        <v>62</v>
      </c>
      <c r="S1233" s="10" t="n">
        <v>1130101</v>
      </c>
      <c r="T1233" s="12" t="s">
        <v>63</v>
      </c>
      <c r="U1233" s="13" t="n">
        <v>538.38</v>
      </c>
      <c r="W1233" s="13" t="n">
        <v>0</v>
      </c>
      <c r="X1233" s="12" t="s">
        <v>1195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SARDINHA GOMES DA COSTA C/ OLEO 125G</v>
      </c>
      <c r="AC1233" s="1" t="n">
        <v>3201285</v>
      </c>
    </row>
    <row r="1234" customFormat="false" ht="36.75" hidden="false" customHeight="true" outlineLevel="0" collapsed="false">
      <c r="A1234" s="10" t="n">
        <v>1</v>
      </c>
      <c r="B1234" s="11" t="n">
        <v>46188</v>
      </c>
      <c r="C1234" s="11" t="n">
        <v>46205</v>
      </c>
      <c r="D1234" s="10" t="n">
        <v>1740</v>
      </c>
      <c r="E1234" s="12" t="s">
        <v>296</v>
      </c>
      <c r="F1234" s="10" t="n">
        <v>24</v>
      </c>
      <c r="G1234" s="12" t="s">
        <v>57</v>
      </c>
      <c r="H1234" s="10" t="n">
        <v>2110101</v>
      </c>
      <c r="I1234" s="12" t="s">
        <v>58</v>
      </c>
      <c r="J1234" s="10" t="n">
        <v>1256368</v>
      </c>
      <c r="L1234" s="10" t="n">
        <v>1236075</v>
      </c>
      <c r="M1234" s="12" t="s">
        <v>36</v>
      </c>
      <c r="N1234" s="12" t="s">
        <v>60</v>
      </c>
      <c r="P1234" s="10" t="n">
        <v>103</v>
      </c>
      <c r="Q1234" s="12" t="s">
        <v>61</v>
      </c>
      <c r="R1234" s="12" t="s">
        <v>62</v>
      </c>
      <c r="S1234" s="10" t="n">
        <v>1130101</v>
      </c>
      <c r="T1234" s="12" t="s">
        <v>63</v>
      </c>
      <c r="U1234" s="13" t="n">
        <v>998.52</v>
      </c>
      <c r="W1234" s="13" t="n">
        <v>0</v>
      </c>
      <c r="X1234" s="12" t="s">
        <v>1196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IOG BI-CAMADA MGO CO</v>
      </c>
      <c r="AC1234" s="1" t="n">
        <v>1236075</v>
      </c>
    </row>
    <row r="1235" customFormat="false" ht="36.75" hidden="false" customHeight="true" outlineLevel="0" collapsed="false">
      <c r="A1235" s="10" t="n">
        <v>1</v>
      </c>
      <c r="B1235" s="11" t="n">
        <v>46188</v>
      </c>
      <c r="C1235" s="11" t="n">
        <v>46205</v>
      </c>
      <c r="D1235" s="10" t="n">
        <v>1637</v>
      </c>
      <c r="E1235" s="12" t="s">
        <v>68</v>
      </c>
      <c r="F1235" s="10" t="n">
        <v>24</v>
      </c>
      <c r="G1235" s="12" t="s">
        <v>57</v>
      </c>
      <c r="H1235" s="10" t="n">
        <v>2110101</v>
      </c>
      <c r="I1235" s="12" t="s">
        <v>58</v>
      </c>
      <c r="J1235" s="10" t="n">
        <v>1256554</v>
      </c>
      <c r="L1235" s="10" t="n">
        <v>1890669</v>
      </c>
      <c r="M1235" s="12" t="s">
        <v>36</v>
      </c>
      <c r="N1235" s="12" t="s">
        <v>60</v>
      </c>
      <c r="P1235" s="10" t="n">
        <v>103</v>
      </c>
      <c r="Q1235" s="12" t="s">
        <v>61</v>
      </c>
      <c r="R1235" s="12" t="s">
        <v>62</v>
      </c>
      <c r="S1235" s="10" t="n">
        <v>1130101</v>
      </c>
      <c r="T1235" s="12" t="s">
        <v>63</v>
      </c>
      <c r="U1235" s="13" t="n">
        <v>1837.5</v>
      </c>
      <c r="W1235" s="13" t="n">
        <v>0</v>
      </c>
      <c r="X1235" s="12" t="s">
        <v>1197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CERVEJA ITAIPAVA 269ML</v>
      </c>
      <c r="AC1235" s="1" t="n">
        <v>1890669</v>
      </c>
    </row>
    <row r="1236" customFormat="false" ht="36.75" hidden="false" customHeight="true" outlineLevel="0" collapsed="false">
      <c r="A1236" s="10" t="n">
        <v>1</v>
      </c>
      <c r="B1236" s="11" t="n">
        <v>46189</v>
      </c>
      <c r="C1236" s="11" t="n">
        <v>46205</v>
      </c>
      <c r="D1236" s="10" t="n">
        <v>10012</v>
      </c>
      <c r="E1236" s="12" t="s">
        <v>236</v>
      </c>
      <c r="F1236" s="10" t="n">
        <v>24</v>
      </c>
      <c r="G1236" s="12" t="s">
        <v>57</v>
      </c>
      <c r="H1236" s="10" t="n">
        <v>2110101</v>
      </c>
      <c r="I1236" s="12" t="s">
        <v>58</v>
      </c>
      <c r="J1236" s="10" t="n">
        <v>1261364</v>
      </c>
      <c r="L1236" s="10" t="n">
        <v>1957890</v>
      </c>
      <c r="M1236" s="12" t="s">
        <v>36</v>
      </c>
      <c r="N1236" s="12" t="s">
        <v>60</v>
      </c>
      <c r="P1236" s="10" t="n">
        <v>103</v>
      </c>
      <c r="Q1236" s="12" t="s">
        <v>61</v>
      </c>
      <c r="R1236" s="12" t="s">
        <v>62</v>
      </c>
      <c r="S1236" s="10" t="n">
        <v>1130101</v>
      </c>
      <c r="T1236" s="12" t="s">
        <v>63</v>
      </c>
      <c r="U1236" s="13" t="n">
        <v>3937.78</v>
      </c>
      <c r="W1236" s="13" t="n">
        <v>0</v>
      </c>
      <c r="X1236" s="12" t="s">
        <v>1198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SAB PHEBO ODOR90G</v>
      </c>
      <c r="AC1236" s="1" t="n">
        <v>1957890</v>
      </c>
    </row>
    <row r="1237" customFormat="false" ht="45.75" hidden="false" customHeight="true" outlineLevel="0" collapsed="false">
      <c r="A1237" s="10" t="n">
        <v>1</v>
      </c>
      <c r="B1237" s="11" t="n">
        <v>46189</v>
      </c>
      <c r="C1237" s="11" t="n">
        <v>46205</v>
      </c>
      <c r="D1237" s="10" t="n">
        <v>1659</v>
      </c>
      <c r="E1237" s="12" t="s">
        <v>78</v>
      </c>
      <c r="F1237" s="10" t="n">
        <v>24</v>
      </c>
      <c r="G1237" s="12" t="s">
        <v>57</v>
      </c>
      <c r="H1237" s="10" t="n">
        <v>2110101</v>
      </c>
      <c r="I1237" s="12" t="s">
        <v>58</v>
      </c>
      <c r="J1237" s="10" t="n">
        <v>1262158</v>
      </c>
      <c r="L1237" s="10" t="n">
        <v>878848</v>
      </c>
      <c r="M1237" s="12" t="s">
        <v>36</v>
      </c>
      <c r="N1237" s="12" t="s">
        <v>60</v>
      </c>
      <c r="P1237" s="10" t="n">
        <v>103</v>
      </c>
      <c r="Q1237" s="12" t="s">
        <v>61</v>
      </c>
      <c r="R1237" s="12" t="s">
        <v>62</v>
      </c>
      <c r="S1237" s="10" t="n">
        <v>1130101</v>
      </c>
      <c r="T1237" s="12" t="s">
        <v>63</v>
      </c>
      <c r="U1237" s="13" t="n">
        <v>1402.89</v>
      </c>
      <c r="W1237" s="13" t="n">
        <v>0</v>
      </c>
      <c r="X1237" s="12" t="s">
        <v>1199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QUEIJO RALADO MOCOCA</v>
      </c>
      <c r="AC1237" s="1" t="n">
        <v>878848</v>
      </c>
    </row>
    <row r="1238" customFormat="false" ht="36.75" hidden="false" customHeight="true" outlineLevel="0" collapsed="false">
      <c r="A1238" s="10" t="n">
        <v>1</v>
      </c>
      <c r="B1238" s="11" t="n">
        <v>46190</v>
      </c>
      <c r="C1238" s="11" t="n">
        <v>46205</v>
      </c>
      <c r="D1238" s="10" t="n">
        <v>1699</v>
      </c>
      <c r="E1238" s="12" t="s">
        <v>428</v>
      </c>
      <c r="F1238" s="10" t="n">
        <v>24</v>
      </c>
      <c r="G1238" s="12" t="s">
        <v>57</v>
      </c>
      <c r="H1238" s="10" t="n">
        <v>2110101</v>
      </c>
      <c r="I1238" s="12" t="s">
        <v>58</v>
      </c>
      <c r="J1238" s="10" t="n">
        <v>1265932</v>
      </c>
      <c r="L1238" s="10" t="n">
        <v>304776</v>
      </c>
      <c r="M1238" s="12" t="s">
        <v>36</v>
      </c>
      <c r="N1238" s="12" t="s">
        <v>60</v>
      </c>
      <c r="P1238" s="10" t="n">
        <v>103</v>
      </c>
      <c r="Q1238" s="12" t="s">
        <v>61</v>
      </c>
      <c r="R1238" s="12" t="s">
        <v>62</v>
      </c>
      <c r="S1238" s="10" t="n">
        <v>1130101</v>
      </c>
      <c r="T1238" s="12" t="s">
        <v>63</v>
      </c>
      <c r="U1238" s="13" t="n">
        <v>1568.1</v>
      </c>
      <c r="W1238" s="13" t="n">
        <v>0</v>
      </c>
      <c r="X1238" s="12" t="s">
        <v>1200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ARROZ BRA. FACCIO 1K</v>
      </c>
      <c r="AC1238" s="1" t="n">
        <v>304776</v>
      </c>
    </row>
    <row r="1239" customFormat="false" ht="45.75" hidden="false" customHeight="true" outlineLevel="0" collapsed="false">
      <c r="A1239" s="10" t="n">
        <v>1</v>
      </c>
      <c r="B1239" s="11" t="n">
        <v>46193</v>
      </c>
      <c r="C1239" s="11" t="n">
        <v>46205</v>
      </c>
      <c r="D1239" s="10" t="n">
        <v>1873</v>
      </c>
      <c r="E1239" s="12" t="s">
        <v>1201</v>
      </c>
      <c r="F1239" s="10" t="n">
        <v>24</v>
      </c>
      <c r="G1239" s="12" t="s">
        <v>57</v>
      </c>
      <c r="H1239" s="10" t="n">
        <v>2110101</v>
      </c>
      <c r="I1239" s="12" t="s">
        <v>58</v>
      </c>
      <c r="J1239" s="10" t="n">
        <v>1279554</v>
      </c>
      <c r="L1239" s="10" t="n">
        <v>111495</v>
      </c>
      <c r="M1239" s="12" t="s">
        <v>36</v>
      </c>
      <c r="N1239" s="12" t="s">
        <v>60</v>
      </c>
      <c r="P1239" s="10" t="n">
        <v>103</v>
      </c>
      <c r="Q1239" s="12" t="s">
        <v>61</v>
      </c>
      <c r="R1239" s="12" t="s">
        <v>62</v>
      </c>
      <c r="S1239" s="10" t="n">
        <v>1130101</v>
      </c>
      <c r="T1239" s="12" t="s">
        <v>63</v>
      </c>
      <c r="U1239" s="13" t="n">
        <v>380</v>
      </c>
      <c r="W1239" s="13" t="n">
        <v>0</v>
      </c>
      <c r="X1239" s="12" t="s">
        <v>1202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CAFE DO NORT 100G</v>
      </c>
      <c r="AC1239" s="1" t="n">
        <v>111495</v>
      </c>
    </row>
    <row r="1240" customFormat="false" ht="36.75" hidden="false" customHeight="true" outlineLevel="0" collapsed="false">
      <c r="A1240" s="10" t="n">
        <v>1</v>
      </c>
      <c r="B1240" s="11" t="n">
        <v>46193</v>
      </c>
      <c r="C1240" s="11" t="n">
        <v>46205</v>
      </c>
      <c r="D1240" s="10" t="n">
        <v>1636</v>
      </c>
      <c r="E1240" s="12" t="s">
        <v>91</v>
      </c>
      <c r="F1240" s="10" t="n">
        <v>24</v>
      </c>
      <c r="G1240" s="12" t="s">
        <v>57</v>
      </c>
      <c r="H1240" s="10" t="n">
        <v>2110101</v>
      </c>
      <c r="I1240" s="12" t="s">
        <v>58</v>
      </c>
      <c r="J1240" s="10" t="n">
        <v>1280589</v>
      </c>
      <c r="L1240" s="10" t="n">
        <v>3204501</v>
      </c>
      <c r="M1240" s="12" t="s">
        <v>36</v>
      </c>
      <c r="N1240" s="12" t="s">
        <v>60</v>
      </c>
      <c r="P1240" s="10" t="n">
        <v>103</v>
      </c>
      <c r="Q1240" s="12" t="s">
        <v>61</v>
      </c>
      <c r="R1240" s="12" t="s">
        <v>62</v>
      </c>
      <c r="S1240" s="10" t="n">
        <v>1130101</v>
      </c>
      <c r="T1240" s="12" t="s">
        <v>63</v>
      </c>
      <c r="U1240" s="13" t="n">
        <v>301.14</v>
      </c>
      <c r="W1240" s="13" t="n">
        <v>0</v>
      </c>
      <c r="X1240" s="12" t="s">
        <v>1203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ABS CAREFREE NEUTRAL</v>
      </c>
      <c r="AC1240" s="1" t="n">
        <v>3204501</v>
      </c>
    </row>
    <row r="1241" customFormat="false" ht="36.75" hidden="false" customHeight="true" outlineLevel="0" collapsed="false">
      <c r="A1241" s="10" t="n">
        <v>1</v>
      </c>
      <c r="B1241" s="11" t="n">
        <v>46193</v>
      </c>
      <c r="C1241" s="11" t="n">
        <v>46205</v>
      </c>
      <c r="D1241" s="10" t="n">
        <v>1657</v>
      </c>
      <c r="E1241" s="12" t="s">
        <v>1204</v>
      </c>
      <c r="F1241" s="10" t="n">
        <v>24</v>
      </c>
      <c r="G1241" s="12" t="s">
        <v>57</v>
      </c>
      <c r="H1241" s="10" t="n">
        <v>2110101</v>
      </c>
      <c r="I1241" s="12" t="s">
        <v>58</v>
      </c>
      <c r="J1241" s="10" t="n">
        <v>1280916</v>
      </c>
      <c r="L1241" s="10" t="n">
        <v>293860</v>
      </c>
      <c r="M1241" s="12" t="s">
        <v>36</v>
      </c>
      <c r="N1241" s="12" t="s">
        <v>60</v>
      </c>
      <c r="P1241" s="10" t="n">
        <v>103</v>
      </c>
      <c r="Q1241" s="12" t="s">
        <v>61</v>
      </c>
      <c r="R1241" s="12" t="s">
        <v>62</v>
      </c>
      <c r="S1241" s="10" t="n">
        <v>1130101</v>
      </c>
      <c r="T1241" s="12" t="s">
        <v>63</v>
      </c>
      <c r="U1241" s="13" t="n">
        <v>1250.11</v>
      </c>
      <c r="W1241" s="13" t="n">
        <v>0</v>
      </c>
      <c r="X1241" s="12" t="s">
        <v>1205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46195</v>
      </c>
      <c r="C1242" s="11" t="n">
        <v>46205</v>
      </c>
      <c r="D1242" s="10" t="n">
        <v>1643</v>
      </c>
      <c r="E1242" s="12" t="s">
        <v>1206</v>
      </c>
      <c r="F1242" s="10" t="n">
        <v>24</v>
      </c>
      <c r="G1242" s="12" t="s">
        <v>57</v>
      </c>
      <c r="H1242" s="10" t="n">
        <v>2110101</v>
      </c>
      <c r="I1242" s="12" t="s">
        <v>58</v>
      </c>
      <c r="J1242" s="10" t="n">
        <v>1289278</v>
      </c>
      <c r="L1242" s="10" t="n">
        <v>10610</v>
      </c>
      <c r="M1242" s="12" t="s">
        <v>36</v>
      </c>
      <c r="N1242" s="12" t="s">
        <v>60</v>
      </c>
      <c r="P1242" s="10" t="n">
        <v>103</v>
      </c>
      <c r="Q1242" s="12" t="s">
        <v>61</v>
      </c>
      <c r="R1242" s="12" t="s">
        <v>62</v>
      </c>
      <c r="S1242" s="10" t="n">
        <v>1130101</v>
      </c>
      <c r="T1242" s="12" t="s">
        <v>63</v>
      </c>
      <c r="U1242" s="13" t="n">
        <v>228</v>
      </c>
      <c r="W1242" s="13" t="n">
        <v>0</v>
      </c>
      <c r="X1242" s="12" t="s">
        <v>1207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COCADA CASMORENINH</v>
      </c>
      <c r="AC1242" s="1" t="n">
        <v>10610</v>
      </c>
    </row>
    <row r="1243" customFormat="false" ht="36.75" hidden="false" customHeight="true" outlineLevel="0" collapsed="false">
      <c r="A1243" s="10" t="n">
        <v>1</v>
      </c>
      <c r="B1243" s="11" t="n">
        <v>46195</v>
      </c>
      <c r="C1243" s="11" t="n">
        <v>46205</v>
      </c>
      <c r="D1243" s="10" t="n">
        <v>10019</v>
      </c>
      <c r="E1243" s="12" t="s">
        <v>288</v>
      </c>
      <c r="F1243" s="10" t="n">
        <v>24</v>
      </c>
      <c r="G1243" s="12" t="s">
        <v>57</v>
      </c>
      <c r="H1243" s="10" t="n">
        <v>2110101</v>
      </c>
      <c r="I1243" s="12" t="s">
        <v>58</v>
      </c>
      <c r="J1243" s="10" t="n">
        <v>1289498</v>
      </c>
      <c r="L1243" s="10" t="n">
        <v>534462</v>
      </c>
      <c r="M1243" s="12" t="s">
        <v>59</v>
      </c>
      <c r="N1243" s="12" t="s">
        <v>66</v>
      </c>
      <c r="P1243" s="10" t="n">
        <v>103</v>
      </c>
      <c r="Q1243" s="12" t="s">
        <v>61</v>
      </c>
      <c r="R1243" s="12" t="s">
        <v>62</v>
      </c>
      <c r="S1243" s="10" t="n">
        <v>1130101</v>
      </c>
      <c r="T1243" s="12" t="s">
        <v>63</v>
      </c>
      <c r="U1243" s="13" t="n">
        <v>3066.49</v>
      </c>
      <c r="W1243" s="13" t="n">
        <v>0</v>
      </c>
      <c r="X1243" s="12" t="s">
        <v>1208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36.75" hidden="false" customHeight="true" outlineLevel="0" collapsed="false">
      <c r="A1244" s="10" t="n">
        <v>1</v>
      </c>
      <c r="B1244" s="11" t="n">
        <v>46195</v>
      </c>
      <c r="C1244" s="11" t="n">
        <v>46205</v>
      </c>
      <c r="D1244" s="10" t="n">
        <v>10002</v>
      </c>
      <c r="E1244" s="12" t="s">
        <v>291</v>
      </c>
      <c r="F1244" s="10" t="n">
        <v>24</v>
      </c>
      <c r="G1244" s="12" t="s">
        <v>57</v>
      </c>
      <c r="H1244" s="10" t="n">
        <v>2110101</v>
      </c>
      <c r="I1244" s="12" t="s">
        <v>58</v>
      </c>
      <c r="J1244" s="10" t="n">
        <v>1290025</v>
      </c>
      <c r="L1244" s="10" t="n">
        <v>195984</v>
      </c>
      <c r="M1244" s="12" t="s">
        <v>36</v>
      </c>
      <c r="N1244" s="12" t="s">
        <v>60</v>
      </c>
      <c r="P1244" s="10" t="n">
        <v>103</v>
      </c>
      <c r="Q1244" s="12" t="s">
        <v>61</v>
      </c>
      <c r="R1244" s="12" t="s">
        <v>62</v>
      </c>
      <c r="S1244" s="10" t="n">
        <v>1130101</v>
      </c>
      <c r="T1244" s="12" t="s">
        <v>63</v>
      </c>
      <c r="U1244" s="13" t="n">
        <v>830.88</v>
      </c>
      <c r="W1244" s="13" t="n">
        <v>0</v>
      </c>
      <c r="X1244" s="12" t="s">
        <v>1209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POLPA MANGA BRASFRUT</v>
      </c>
      <c r="AC1244" s="1" t="n">
        <v>195984</v>
      </c>
    </row>
    <row r="1245" customFormat="false" ht="54.75" hidden="false" customHeight="true" outlineLevel="0" collapsed="false">
      <c r="A1245" s="10" t="n">
        <v>1</v>
      </c>
      <c r="B1245" s="11" t="n">
        <v>46199</v>
      </c>
      <c r="C1245" s="11" t="n">
        <v>46205</v>
      </c>
      <c r="D1245" s="10" t="n">
        <v>1614</v>
      </c>
      <c r="E1245" s="12" t="s">
        <v>89</v>
      </c>
      <c r="F1245" s="10" t="n">
        <v>24</v>
      </c>
      <c r="G1245" s="12" t="s">
        <v>57</v>
      </c>
      <c r="H1245" s="10" t="n">
        <v>2110101</v>
      </c>
      <c r="I1245" s="12" t="s">
        <v>58</v>
      </c>
      <c r="J1245" s="10" t="n">
        <v>1308813</v>
      </c>
      <c r="L1245" s="10" t="n">
        <v>11315</v>
      </c>
      <c r="M1245" s="12" t="s">
        <v>59</v>
      </c>
      <c r="N1245" s="12" t="s">
        <v>60</v>
      </c>
      <c r="P1245" s="10" t="n">
        <v>103</v>
      </c>
      <c r="Q1245" s="12" t="s">
        <v>61</v>
      </c>
      <c r="R1245" s="12" t="s">
        <v>62</v>
      </c>
      <c r="S1245" s="10" t="n">
        <v>1130101</v>
      </c>
      <c r="T1245" s="12" t="s">
        <v>63</v>
      </c>
      <c r="U1245" s="13" t="n">
        <v>459.59</v>
      </c>
      <c r="W1245" s="13" t="n">
        <v>0</v>
      </c>
      <c r="X1245" s="12" t="s">
        <v>1210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SORV. KARU SUPREME1L</v>
      </c>
      <c r="AC1245" s="1" t="n">
        <v>11315</v>
      </c>
    </row>
    <row r="1246" customFormat="false" ht="36.75" hidden="false" customHeight="true" outlineLevel="0" collapsed="false">
      <c r="A1246" s="10" t="n">
        <v>1</v>
      </c>
      <c r="B1246" s="11" t="n">
        <v>46199</v>
      </c>
      <c r="C1246" s="11" t="n">
        <v>46205</v>
      </c>
      <c r="D1246" s="10" t="n">
        <v>1114</v>
      </c>
      <c r="E1246" s="12" t="s">
        <v>169</v>
      </c>
      <c r="F1246" s="10" t="n">
        <v>24</v>
      </c>
      <c r="G1246" s="12" t="s">
        <v>57</v>
      </c>
      <c r="H1246" s="10" t="n">
        <v>2110101</v>
      </c>
      <c r="I1246" s="12" t="s">
        <v>58</v>
      </c>
      <c r="J1246" s="10" t="n">
        <v>1308963</v>
      </c>
      <c r="L1246" s="10" t="n">
        <v>38858</v>
      </c>
      <c r="M1246" s="12" t="s">
        <v>36</v>
      </c>
      <c r="N1246" s="12" t="s">
        <v>60</v>
      </c>
      <c r="P1246" s="10" t="n">
        <v>103</v>
      </c>
      <c r="Q1246" s="12" t="s">
        <v>61</v>
      </c>
      <c r="R1246" s="12" t="s">
        <v>62</v>
      </c>
      <c r="S1246" s="10" t="n">
        <v>1130101</v>
      </c>
      <c r="T1246" s="12" t="s">
        <v>63</v>
      </c>
      <c r="U1246" s="13" t="n">
        <v>5651.65</v>
      </c>
      <c r="W1246" s="13" t="n">
        <v>0</v>
      </c>
      <c r="X1246" s="12" t="s">
        <v>1211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PASTEL FOLHADO QUEIJ</v>
      </c>
      <c r="AC1246" s="1" t="n">
        <v>38858</v>
      </c>
    </row>
    <row r="1247" customFormat="false" ht="36.75" hidden="false" customHeight="true" outlineLevel="0" collapsed="false">
      <c r="A1247" s="10" t="n">
        <v>1</v>
      </c>
      <c r="B1247" s="11" t="n">
        <v>46199</v>
      </c>
      <c r="C1247" s="11" t="n">
        <v>46205</v>
      </c>
      <c r="D1247" s="10" t="n">
        <v>1123</v>
      </c>
      <c r="E1247" s="12" t="s">
        <v>247</v>
      </c>
      <c r="F1247" s="10" t="n">
        <v>24</v>
      </c>
      <c r="G1247" s="12" t="s">
        <v>57</v>
      </c>
      <c r="H1247" s="10" t="n">
        <v>2110101</v>
      </c>
      <c r="I1247" s="12" t="s">
        <v>58</v>
      </c>
      <c r="J1247" s="10" t="n">
        <v>1309009</v>
      </c>
      <c r="L1247" s="10" t="n">
        <v>42233</v>
      </c>
      <c r="M1247" s="12" t="s">
        <v>36</v>
      </c>
      <c r="N1247" s="12" t="s">
        <v>60</v>
      </c>
      <c r="P1247" s="10" t="n">
        <v>103</v>
      </c>
      <c r="Q1247" s="12" t="s">
        <v>61</v>
      </c>
      <c r="R1247" s="12" t="s">
        <v>62</v>
      </c>
      <c r="S1247" s="10" t="n">
        <v>1130101</v>
      </c>
      <c r="T1247" s="12" t="s">
        <v>63</v>
      </c>
      <c r="U1247" s="13" t="n">
        <v>1380</v>
      </c>
      <c r="W1247" s="13" t="n">
        <v>0</v>
      </c>
      <c r="X1247" s="12" t="s">
        <v>1212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MUSSARELA INT</v>
      </c>
      <c r="AC1247" s="1" t="n">
        <v>42233</v>
      </c>
    </row>
    <row r="1248" customFormat="false" ht="45.75" hidden="false" customHeight="true" outlineLevel="0" collapsed="false">
      <c r="A1248" s="10" t="n">
        <v>1</v>
      </c>
      <c r="B1248" s="11" t="n">
        <v>46199</v>
      </c>
      <c r="C1248" s="11" t="n">
        <v>46205</v>
      </c>
      <c r="D1248" s="10" t="n">
        <v>1650</v>
      </c>
      <c r="E1248" s="12" t="s">
        <v>99</v>
      </c>
      <c r="F1248" s="10" t="n">
        <v>24</v>
      </c>
      <c r="G1248" s="12" t="s">
        <v>57</v>
      </c>
      <c r="H1248" s="10" t="n">
        <v>2110101</v>
      </c>
      <c r="I1248" s="12" t="s">
        <v>58</v>
      </c>
      <c r="J1248" s="10" t="n">
        <v>1309015</v>
      </c>
      <c r="L1248" s="10" t="n">
        <v>224467</v>
      </c>
      <c r="M1248" s="12" t="s">
        <v>36</v>
      </c>
      <c r="N1248" s="12" t="s">
        <v>60</v>
      </c>
      <c r="P1248" s="10" t="n">
        <v>103</v>
      </c>
      <c r="Q1248" s="12" t="s">
        <v>61</v>
      </c>
      <c r="R1248" s="12" t="s">
        <v>62</v>
      </c>
      <c r="S1248" s="10" t="n">
        <v>1130101</v>
      </c>
      <c r="T1248" s="12" t="s">
        <v>63</v>
      </c>
      <c r="U1248" s="13" t="n">
        <v>238.41</v>
      </c>
      <c r="W1248" s="13" t="n">
        <v>0</v>
      </c>
      <c r="X1248" s="12" t="s">
        <v>1213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IOG.B.COMODORO SAC</v>
      </c>
      <c r="AC1248" s="1" t="n">
        <v>224467</v>
      </c>
    </row>
    <row r="1249" customFormat="false" ht="82.5" hidden="false" customHeight="true" outlineLevel="0" collapsed="false">
      <c r="A1249" s="10" t="n">
        <v>1</v>
      </c>
      <c r="B1249" s="11" t="n">
        <v>46199</v>
      </c>
      <c r="C1249" s="11" t="n">
        <v>46205</v>
      </c>
      <c r="D1249" s="10" t="n">
        <v>1621</v>
      </c>
      <c r="E1249" s="12" t="s">
        <v>351</v>
      </c>
      <c r="F1249" s="10" t="n">
        <v>24</v>
      </c>
      <c r="G1249" s="12" t="s">
        <v>57</v>
      </c>
      <c r="H1249" s="10" t="n">
        <v>2110101</v>
      </c>
      <c r="I1249" s="12" t="s">
        <v>58</v>
      </c>
      <c r="J1249" s="10" t="n">
        <v>1309533</v>
      </c>
      <c r="L1249" s="10" t="n">
        <v>875362</v>
      </c>
      <c r="M1249" s="12" t="s">
        <v>36</v>
      </c>
      <c r="N1249" s="12" t="s">
        <v>60</v>
      </c>
      <c r="P1249" s="10" t="n">
        <v>103</v>
      </c>
      <c r="Q1249" s="12" t="s">
        <v>61</v>
      </c>
      <c r="R1249" s="12" t="s">
        <v>62</v>
      </c>
      <c r="S1249" s="10" t="n">
        <v>1130101</v>
      </c>
      <c r="T1249" s="12" t="s">
        <v>63</v>
      </c>
      <c r="U1249" s="13" t="n">
        <v>5631.01</v>
      </c>
      <c r="W1249" s="13" t="n">
        <v>0</v>
      </c>
      <c r="X1249" s="12" t="s">
        <v>1214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CERV. ANTARTLT350ML</v>
      </c>
      <c r="AC1249" s="1" t="n">
        <v>875362</v>
      </c>
    </row>
    <row r="1250" customFormat="false" ht="36.75" hidden="false" customHeight="true" outlineLevel="0" collapsed="false">
      <c r="A1250" s="10" t="n">
        <v>1</v>
      </c>
      <c r="B1250" s="11" t="n">
        <v>46200</v>
      </c>
      <c r="C1250" s="11" t="n">
        <v>46205</v>
      </c>
      <c r="D1250" s="10" t="n">
        <v>1024</v>
      </c>
      <c r="E1250" s="12" t="s">
        <v>783</v>
      </c>
      <c r="F1250" s="10" t="n">
        <v>24</v>
      </c>
      <c r="G1250" s="12" t="s">
        <v>57</v>
      </c>
      <c r="H1250" s="10" t="n">
        <v>2110101</v>
      </c>
      <c r="I1250" s="12" t="s">
        <v>58</v>
      </c>
      <c r="J1250" s="10" t="n">
        <v>1313525</v>
      </c>
      <c r="L1250" s="10" t="n">
        <v>590548</v>
      </c>
      <c r="M1250" s="12" t="s">
        <v>36</v>
      </c>
      <c r="N1250" s="12" t="s">
        <v>60</v>
      </c>
      <c r="P1250" s="10" t="n">
        <v>103</v>
      </c>
      <c r="Q1250" s="12" t="s">
        <v>61</v>
      </c>
      <c r="R1250" s="12" t="s">
        <v>62</v>
      </c>
      <c r="S1250" s="10" t="n">
        <v>1130101</v>
      </c>
      <c r="T1250" s="12" t="s">
        <v>63</v>
      </c>
      <c r="U1250" s="13" t="n">
        <v>718</v>
      </c>
      <c r="W1250" s="13" t="n">
        <v>0</v>
      </c>
      <c r="X1250" s="12" t="s">
        <v>1215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REAL CLASSICO 2L PET</v>
      </c>
      <c r="AC1250" s="1" t="n">
        <v>590548</v>
      </c>
    </row>
    <row r="1251" customFormat="false" ht="36.75" hidden="false" customHeight="true" outlineLevel="0" collapsed="false">
      <c r="A1251" s="10" t="n">
        <v>1</v>
      </c>
      <c r="B1251" s="11" t="n">
        <v>46203</v>
      </c>
      <c r="C1251" s="11" t="n">
        <v>46205</v>
      </c>
      <c r="D1251" s="10" t="n">
        <v>642</v>
      </c>
      <c r="E1251" s="12" t="s">
        <v>186</v>
      </c>
      <c r="F1251" s="10" t="n">
        <v>24</v>
      </c>
      <c r="G1251" s="12" t="s">
        <v>57</v>
      </c>
      <c r="H1251" s="10" t="n">
        <v>2110101</v>
      </c>
      <c r="I1251" s="12" t="s">
        <v>58</v>
      </c>
      <c r="J1251" s="10" t="n">
        <v>1330506</v>
      </c>
      <c r="L1251" s="10" t="n">
        <v>516</v>
      </c>
      <c r="M1251" s="12" t="s">
        <v>36</v>
      </c>
      <c r="N1251" s="12" t="s">
        <v>60</v>
      </c>
      <c r="P1251" s="10" t="n">
        <v>103</v>
      </c>
      <c r="Q1251" s="12" t="s">
        <v>61</v>
      </c>
      <c r="R1251" s="12" t="s">
        <v>62</v>
      </c>
      <c r="S1251" s="10" t="n">
        <v>1130101</v>
      </c>
      <c r="T1251" s="12" t="s">
        <v>63</v>
      </c>
      <c r="U1251" s="13" t="n">
        <v>720</v>
      </c>
      <c r="W1251" s="13" t="n">
        <v>0</v>
      </c>
      <c r="X1251" s="12" t="s">
        <v>1216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516</v>
      </c>
    </row>
    <row r="1252" customFormat="false" ht="36.75" hidden="false" customHeight="true" outlineLevel="0" collapsed="false">
      <c r="A1252" s="10" t="n">
        <v>1</v>
      </c>
      <c r="B1252" s="11" t="n">
        <v>46205</v>
      </c>
      <c r="C1252" s="11" t="n">
        <v>46205</v>
      </c>
      <c r="D1252" s="10" t="n">
        <v>1936</v>
      </c>
      <c r="E1252" s="12" t="s">
        <v>1217</v>
      </c>
      <c r="F1252" s="10" t="n">
        <v>24</v>
      </c>
      <c r="G1252" s="12" t="s">
        <v>57</v>
      </c>
      <c r="H1252" s="10" t="n">
        <v>2110101</v>
      </c>
      <c r="I1252" s="12" t="s">
        <v>58</v>
      </c>
      <c r="J1252" s="10" t="n">
        <v>1339581</v>
      </c>
      <c r="L1252" s="10" t="n">
        <v>553619</v>
      </c>
      <c r="M1252" s="12" t="s">
        <v>36</v>
      </c>
      <c r="N1252" s="12" t="s">
        <v>66</v>
      </c>
      <c r="P1252" s="10" t="n">
        <v>102</v>
      </c>
      <c r="Q1252" s="12" t="s">
        <v>125</v>
      </c>
      <c r="R1252" s="12" t="s">
        <v>62</v>
      </c>
      <c r="S1252" s="10" t="n">
        <v>1130101</v>
      </c>
      <c r="T1252" s="12" t="s">
        <v>63</v>
      </c>
      <c r="U1252" s="13" t="n">
        <v>81.4</v>
      </c>
      <c r="W1252" s="13" t="n">
        <v>0</v>
      </c>
      <c r="X1252" s="12" t="s">
        <v>1218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46205</v>
      </c>
      <c r="C1253" s="11" t="n">
        <v>46205</v>
      </c>
      <c r="D1253" s="10" t="n">
        <v>33</v>
      </c>
      <c r="E1253" s="12" t="s">
        <v>93</v>
      </c>
      <c r="F1253" s="10" t="n">
        <v>13</v>
      </c>
      <c r="G1253" s="12" t="s">
        <v>119</v>
      </c>
      <c r="H1253" s="10" t="n">
        <v>2110101</v>
      </c>
      <c r="I1253" s="12" t="s">
        <v>58</v>
      </c>
      <c r="J1253" s="10" t="n">
        <v>1339663</v>
      </c>
      <c r="L1253" s="10" t="n">
        <v>5235</v>
      </c>
      <c r="M1253" s="12" t="s">
        <v>36</v>
      </c>
      <c r="N1253" s="12" t="s">
        <v>60</v>
      </c>
      <c r="P1253" s="10" t="n">
        <v>104</v>
      </c>
      <c r="Q1253" s="12" t="s">
        <v>38</v>
      </c>
      <c r="R1253" s="12" t="s">
        <v>62</v>
      </c>
      <c r="S1253" s="10" t="n">
        <v>1130101</v>
      </c>
      <c r="T1253" s="12" t="s">
        <v>63</v>
      </c>
      <c r="U1253" s="13" t="n">
        <v>210</v>
      </c>
      <c r="W1253" s="13" t="n">
        <v>210</v>
      </c>
      <c r="X1253" s="12" t="s">
        <v>121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36.75" hidden="false" customHeight="true" outlineLevel="0" collapsed="false">
      <c r="A1254" s="10" t="n">
        <v>1</v>
      </c>
      <c r="B1254" s="11" t="n">
        <v>46205</v>
      </c>
      <c r="C1254" s="11" t="n">
        <v>46205</v>
      </c>
      <c r="D1254" s="10" t="n">
        <v>33</v>
      </c>
      <c r="E1254" s="12" t="s">
        <v>93</v>
      </c>
      <c r="F1254" s="10" t="n">
        <v>13</v>
      </c>
      <c r="G1254" s="12" t="s">
        <v>119</v>
      </c>
      <c r="H1254" s="10" t="n">
        <v>2110101</v>
      </c>
      <c r="I1254" s="12" t="s">
        <v>58</v>
      </c>
      <c r="J1254" s="10" t="n">
        <v>1340357</v>
      </c>
      <c r="L1254" s="10" t="n">
        <v>5237</v>
      </c>
      <c r="M1254" s="12" t="s">
        <v>36</v>
      </c>
      <c r="N1254" s="12" t="s">
        <v>60</v>
      </c>
      <c r="P1254" s="10" t="n">
        <v>104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280</v>
      </c>
      <c r="W1254" s="13" t="n">
        <v>280</v>
      </c>
      <c r="X1254" s="12" t="s">
        <v>121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46205</v>
      </c>
      <c r="C1255" s="11" t="n">
        <v>46205</v>
      </c>
      <c r="D1255" s="10" t="n">
        <v>515</v>
      </c>
      <c r="E1255" s="12" t="s">
        <v>124</v>
      </c>
      <c r="F1255" s="10" t="n">
        <v>34</v>
      </c>
      <c r="G1255" s="12" t="s">
        <v>94</v>
      </c>
      <c r="H1255" s="10" t="n">
        <v>2110405</v>
      </c>
      <c r="I1255" s="12" t="s">
        <v>106</v>
      </c>
      <c r="J1255" s="10" t="n">
        <v>1345451</v>
      </c>
      <c r="L1255" s="10" t="n">
        <v>555716</v>
      </c>
      <c r="M1255" s="12" t="s">
        <v>36</v>
      </c>
      <c r="N1255" s="12" t="s">
        <v>66</v>
      </c>
      <c r="P1255" s="10" t="n">
        <v>102</v>
      </c>
      <c r="Q1255" s="12" t="s">
        <v>125</v>
      </c>
      <c r="R1255" s="12" t="s">
        <v>126</v>
      </c>
      <c r="S1255" s="10" t="n">
        <v>4210504</v>
      </c>
      <c r="T1255" s="12" t="s">
        <v>199</v>
      </c>
      <c r="U1255" s="13" t="n">
        <v>9.55</v>
      </c>
      <c r="W1255" s="13" t="n">
        <v>0</v>
      </c>
      <c r="X1255" s="12" t="s">
        <v>1219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46205</v>
      </c>
      <c r="C1256" s="11" t="n">
        <v>46205</v>
      </c>
      <c r="D1256" s="10" t="n">
        <v>515</v>
      </c>
      <c r="E1256" s="12" t="s">
        <v>124</v>
      </c>
      <c r="F1256" s="10" t="n">
        <v>34</v>
      </c>
      <c r="G1256" s="12" t="s">
        <v>94</v>
      </c>
      <c r="H1256" s="10" t="n">
        <v>2110405</v>
      </c>
      <c r="I1256" s="12" t="s">
        <v>106</v>
      </c>
      <c r="J1256" s="10" t="n">
        <v>1345481</v>
      </c>
      <c r="L1256" s="10" t="n">
        <v>555728</v>
      </c>
      <c r="M1256" s="12" t="s">
        <v>36</v>
      </c>
      <c r="N1256" s="12" t="s">
        <v>66</v>
      </c>
      <c r="P1256" s="10" t="n">
        <v>102</v>
      </c>
      <c r="Q1256" s="12" t="s">
        <v>125</v>
      </c>
      <c r="R1256" s="12" t="s">
        <v>126</v>
      </c>
      <c r="S1256" s="10" t="n">
        <v>4210504</v>
      </c>
      <c r="T1256" s="12" t="s">
        <v>199</v>
      </c>
      <c r="U1256" s="13" t="n">
        <v>488.67</v>
      </c>
      <c r="W1256" s="13" t="n">
        <v>0</v>
      </c>
      <c r="X1256" s="12" t="s">
        <v>1220</v>
      </c>
      <c r="Z1256" s="1" t="str">
        <f aca="false">IF($T1256="","",IFERROR(INDEX('Resumo Grupos'!$AC$3:$AC$200,MATCH($T1256,'Resumo Grupos'!$AB$3:$AB$200,0)),"n/d"))</f>
        <v>Despesa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46205</v>
      </c>
      <c r="C1257" s="11" t="n">
        <v>46205</v>
      </c>
      <c r="D1257" s="10" t="n">
        <v>515</v>
      </c>
      <c r="E1257" s="12" t="s">
        <v>124</v>
      </c>
      <c r="F1257" s="10" t="n">
        <v>34</v>
      </c>
      <c r="G1257" s="12" t="s">
        <v>94</v>
      </c>
      <c r="H1257" s="10" t="n">
        <v>2110405</v>
      </c>
      <c r="I1257" s="12" t="s">
        <v>106</v>
      </c>
      <c r="J1257" s="10" t="n">
        <v>1345487</v>
      </c>
      <c r="L1257" s="10" t="n">
        <v>555729</v>
      </c>
      <c r="M1257" s="12" t="s">
        <v>36</v>
      </c>
      <c r="N1257" s="12" t="s">
        <v>66</v>
      </c>
      <c r="P1257" s="10" t="n">
        <v>102</v>
      </c>
      <c r="Q1257" s="12" t="s">
        <v>125</v>
      </c>
      <c r="R1257" s="12" t="s">
        <v>126</v>
      </c>
      <c r="S1257" s="10" t="n">
        <v>4210504</v>
      </c>
      <c r="T1257" s="12" t="s">
        <v>199</v>
      </c>
      <c r="U1257" s="13" t="n">
        <v>615.99</v>
      </c>
      <c r="W1257" s="13" t="n">
        <v>0</v>
      </c>
      <c r="X1257" s="12" t="s">
        <v>1221</v>
      </c>
      <c r="Z1257" s="1" t="str">
        <f aca="false">IF($T1257="","",IFERROR(INDEX('Resumo Grupos'!$AC$3:$AC$200,MATCH($T1257,'Resumo Grupos'!$AB$3:$AB$200,0)),"n/d"))</f>
        <v>Despesa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36.75" hidden="false" customHeight="true" outlineLevel="0" collapsed="false">
      <c r="A1258" s="10" t="n">
        <v>1</v>
      </c>
      <c r="B1258" s="11" t="n">
        <v>46205</v>
      </c>
      <c r="C1258" s="11" t="n">
        <v>46205</v>
      </c>
      <c r="D1258" s="10" t="n">
        <v>515</v>
      </c>
      <c r="E1258" s="12" t="s">
        <v>124</v>
      </c>
      <c r="F1258" s="10" t="n">
        <v>34</v>
      </c>
      <c r="G1258" s="12" t="s">
        <v>94</v>
      </c>
      <c r="H1258" s="10" t="n">
        <v>2110405</v>
      </c>
      <c r="I1258" s="12" t="s">
        <v>106</v>
      </c>
      <c r="J1258" s="10" t="n">
        <v>1345495</v>
      </c>
      <c r="L1258" s="10" t="n">
        <v>555733</v>
      </c>
      <c r="M1258" s="12" t="s">
        <v>36</v>
      </c>
      <c r="N1258" s="12" t="s">
        <v>66</v>
      </c>
      <c r="P1258" s="10" t="n">
        <v>102</v>
      </c>
      <c r="Q1258" s="12" t="s">
        <v>125</v>
      </c>
      <c r="R1258" s="12" t="s">
        <v>126</v>
      </c>
      <c r="S1258" s="10" t="n">
        <v>4210504</v>
      </c>
      <c r="T1258" s="12" t="s">
        <v>199</v>
      </c>
      <c r="U1258" s="13" t="n">
        <v>622.9</v>
      </c>
      <c r="W1258" s="13" t="n">
        <v>0</v>
      </c>
      <c r="X1258" s="12" t="s">
        <v>1222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82.5" hidden="false" customHeight="true" outlineLevel="0" collapsed="false">
      <c r="A1259" s="10" t="n">
        <v>1</v>
      </c>
      <c r="B1259" s="11" t="n">
        <v>46205</v>
      </c>
      <c r="C1259" s="11" t="n">
        <v>46205</v>
      </c>
      <c r="D1259" s="10" t="n">
        <v>515</v>
      </c>
      <c r="E1259" s="12" t="s">
        <v>124</v>
      </c>
      <c r="F1259" s="10" t="n">
        <v>34</v>
      </c>
      <c r="G1259" s="12" t="s">
        <v>94</v>
      </c>
      <c r="H1259" s="10" t="n">
        <v>2110405</v>
      </c>
      <c r="I1259" s="12" t="s">
        <v>106</v>
      </c>
      <c r="J1259" s="10" t="n">
        <v>1345519</v>
      </c>
      <c r="L1259" s="10" t="n">
        <v>555740</v>
      </c>
      <c r="M1259" s="12" t="s">
        <v>36</v>
      </c>
      <c r="N1259" s="12" t="s">
        <v>66</v>
      </c>
      <c r="P1259" s="10" t="n">
        <v>102</v>
      </c>
      <c r="Q1259" s="12" t="s">
        <v>125</v>
      </c>
      <c r="R1259" s="12" t="s">
        <v>126</v>
      </c>
      <c r="S1259" s="10" t="n">
        <v>4210504</v>
      </c>
      <c r="T1259" s="12" t="s">
        <v>199</v>
      </c>
      <c r="U1259" s="13" t="n">
        <v>1822.34</v>
      </c>
      <c r="W1259" s="13" t="n">
        <v>0</v>
      </c>
      <c r="X1259" s="12" t="s">
        <v>1223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46205</v>
      </c>
      <c r="C1260" s="11" t="n">
        <v>46205</v>
      </c>
      <c r="D1260" s="10" t="n">
        <v>1639</v>
      </c>
      <c r="E1260" s="12" t="s">
        <v>1224</v>
      </c>
      <c r="F1260" s="10" t="n">
        <v>13</v>
      </c>
      <c r="G1260" s="12" t="s">
        <v>119</v>
      </c>
      <c r="H1260" s="10" t="n">
        <v>2110101</v>
      </c>
      <c r="I1260" s="12" t="s">
        <v>58</v>
      </c>
      <c r="J1260" s="10" t="n">
        <v>1370258</v>
      </c>
      <c r="L1260" s="10" t="n">
        <v>7084</v>
      </c>
      <c r="M1260" s="12" t="s">
        <v>36</v>
      </c>
      <c r="N1260" s="12" t="s">
        <v>60</v>
      </c>
      <c r="P1260" s="10" t="n">
        <v>104</v>
      </c>
      <c r="Q1260" s="12" t="s">
        <v>38</v>
      </c>
      <c r="R1260" s="12" t="s">
        <v>62</v>
      </c>
      <c r="S1260" s="10" t="n">
        <v>1130101</v>
      </c>
      <c r="T1260" s="12" t="s">
        <v>63</v>
      </c>
      <c r="U1260" s="13" t="n">
        <v>205</v>
      </c>
      <c r="W1260" s="13" t="n">
        <v>0</v>
      </c>
      <c r="X1260" s="12" t="s">
        <v>1225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BISCOITO AGUA E SAL PRINCESINHA 400G</v>
      </c>
      <c r="AC1260" s="1" t="n">
        <v>7084</v>
      </c>
    </row>
    <row r="1261" customFormat="false" ht="45.75" hidden="false" customHeight="true" outlineLevel="0" collapsed="false">
      <c r="A1261" s="10" t="n">
        <v>1</v>
      </c>
      <c r="B1261" s="11" t="n">
        <v>46206</v>
      </c>
      <c r="C1261" s="11" t="n">
        <v>46206</v>
      </c>
      <c r="D1261" s="10" t="n">
        <v>0</v>
      </c>
      <c r="E1261" s="12" t="s">
        <v>33</v>
      </c>
      <c r="F1261" s="10" t="n">
        <v>17</v>
      </c>
      <c r="G1261" s="12" t="s">
        <v>34</v>
      </c>
      <c r="H1261" s="10" t="n">
        <v>1110101</v>
      </c>
      <c r="I1261" s="12" t="s">
        <v>35</v>
      </c>
      <c r="J1261" s="10" t="n">
        <v>1362320</v>
      </c>
      <c r="L1261" s="10" t="n">
        <v>1362320</v>
      </c>
      <c r="M1261" s="12" t="s">
        <v>36</v>
      </c>
      <c r="N1261" s="12" t="s">
        <v>37</v>
      </c>
      <c r="P1261" s="10" t="n">
        <v>104</v>
      </c>
      <c r="Q1261" s="12" t="s">
        <v>38</v>
      </c>
      <c r="R1261" s="12" t="s">
        <v>149</v>
      </c>
      <c r="S1261" s="10" t="n">
        <v>1120601</v>
      </c>
      <c r="T1261" s="12" t="s">
        <v>150</v>
      </c>
      <c r="U1261" s="13" t="n">
        <v>280</v>
      </c>
      <c r="W1261" s="13" t="n">
        <v>280</v>
      </c>
      <c r="X1261" s="12" t="s">
        <v>212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46206</v>
      </c>
      <c r="C1262" s="11" t="n">
        <v>46206</v>
      </c>
      <c r="D1262" s="10" t="n">
        <v>0</v>
      </c>
      <c r="E1262" s="12" t="s">
        <v>33</v>
      </c>
      <c r="F1262" s="10" t="n">
        <v>17</v>
      </c>
      <c r="G1262" s="12" t="s">
        <v>34</v>
      </c>
      <c r="H1262" s="10" t="n">
        <v>1110101</v>
      </c>
      <c r="I1262" s="12" t="s">
        <v>35</v>
      </c>
      <c r="J1262" s="10" t="n">
        <v>1375313</v>
      </c>
      <c r="L1262" s="10" t="n">
        <v>1375313</v>
      </c>
      <c r="M1262" s="12" t="s">
        <v>36</v>
      </c>
      <c r="N1262" s="12" t="s">
        <v>37</v>
      </c>
      <c r="P1262" s="10" t="n">
        <v>104</v>
      </c>
      <c r="Q1262" s="12" t="s">
        <v>38</v>
      </c>
      <c r="R1262" s="12" t="s">
        <v>43</v>
      </c>
      <c r="S1262" s="10" t="n">
        <v>4210314</v>
      </c>
      <c r="T1262" s="12" t="s">
        <v>44</v>
      </c>
      <c r="U1262" s="13" t="n">
        <v>70</v>
      </c>
      <c r="W1262" s="13" t="n">
        <v>70</v>
      </c>
      <c r="X1262" s="12" t="s">
        <v>148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46206</v>
      </c>
      <c r="C1263" s="11" t="n">
        <v>46206</v>
      </c>
      <c r="D1263" s="10" t="n">
        <v>0</v>
      </c>
      <c r="E1263" s="12" t="s">
        <v>33</v>
      </c>
      <c r="F1263" s="10" t="n">
        <v>17</v>
      </c>
      <c r="G1263" s="12" t="s">
        <v>34</v>
      </c>
      <c r="H1263" s="10" t="n">
        <v>1110101</v>
      </c>
      <c r="I1263" s="12" t="s">
        <v>35</v>
      </c>
      <c r="J1263" s="10" t="n">
        <v>1375360</v>
      </c>
      <c r="L1263" s="10" t="n">
        <v>1375360</v>
      </c>
      <c r="M1263" s="12" t="s">
        <v>36</v>
      </c>
      <c r="N1263" s="12" t="s">
        <v>37</v>
      </c>
      <c r="P1263" s="10" t="n">
        <v>104</v>
      </c>
      <c r="Q1263" s="12" t="s">
        <v>38</v>
      </c>
      <c r="R1263" s="12" t="s">
        <v>43</v>
      </c>
      <c r="S1263" s="10" t="n">
        <v>4210316</v>
      </c>
      <c r="T1263" s="12" t="s">
        <v>47</v>
      </c>
      <c r="U1263" s="13" t="n">
        <v>60</v>
      </c>
      <c r="W1263" s="13" t="n">
        <v>60</v>
      </c>
      <c r="X1263" s="12" t="s">
        <v>1226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46206</v>
      </c>
      <c r="C1264" s="11" t="n">
        <v>46206</v>
      </c>
      <c r="D1264" s="10" t="n">
        <v>0</v>
      </c>
      <c r="E1264" s="12" t="s">
        <v>33</v>
      </c>
      <c r="F1264" s="10" t="n">
        <v>17</v>
      </c>
      <c r="G1264" s="12" t="s">
        <v>34</v>
      </c>
      <c r="H1264" s="10" t="n">
        <v>1110101</v>
      </c>
      <c r="I1264" s="12" t="s">
        <v>35</v>
      </c>
      <c r="J1264" s="10" t="n">
        <v>1375556</v>
      </c>
      <c r="L1264" s="10" t="n">
        <v>1375556</v>
      </c>
      <c r="M1264" s="12" t="s">
        <v>36</v>
      </c>
      <c r="N1264" s="12" t="s">
        <v>37</v>
      </c>
      <c r="P1264" s="10" t="n">
        <v>104</v>
      </c>
      <c r="Q1264" s="12" t="s">
        <v>38</v>
      </c>
      <c r="R1264" s="12" t="s">
        <v>43</v>
      </c>
      <c r="S1264" s="10" t="n">
        <v>4210309</v>
      </c>
      <c r="T1264" s="12" t="s">
        <v>49</v>
      </c>
      <c r="U1264" s="13" t="n">
        <v>10</v>
      </c>
      <c r="W1264" s="13" t="n">
        <v>10</v>
      </c>
      <c r="X1264" s="12" t="s">
        <v>1226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46206</v>
      </c>
      <c r="D1265" s="10" t="n">
        <v>0</v>
      </c>
      <c r="E1265" s="12" t="s">
        <v>33</v>
      </c>
      <c r="F1265" s="10" t="n">
        <v>17</v>
      </c>
      <c r="G1265" s="12" t="s">
        <v>34</v>
      </c>
      <c r="H1265" s="10" t="n">
        <v>1110101</v>
      </c>
      <c r="I1265" s="12" t="s">
        <v>35</v>
      </c>
      <c r="J1265" s="10" t="n">
        <v>1375598</v>
      </c>
      <c r="L1265" s="10" t="n">
        <v>1375598</v>
      </c>
      <c r="M1265" s="12" t="s">
        <v>36</v>
      </c>
      <c r="N1265" s="12" t="s">
        <v>37</v>
      </c>
      <c r="P1265" s="10" t="n">
        <v>104</v>
      </c>
      <c r="Q1265" s="12" t="s">
        <v>38</v>
      </c>
      <c r="R1265" s="12" t="s">
        <v>39</v>
      </c>
      <c r="S1265" s="10" t="n">
        <v>4210227</v>
      </c>
      <c r="T1265" s="12" t="s">
        <v>40</v>
      </c>
      <c r="U1265" s="13" t="n">
        <v>14</v>
      </c>
      <c r="W1265" s="13" t="n">
        <v>14</v>
      </c>
      <c r="X1265" s="12" t="s">
        <v>1227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46206</v>
      </c>
      <c r="D1266" s="10" t="n">
        <v>0</v>
      </c>
      <c r="E1266" s="12" t="s">
        <v>33</v>
      </c>
      <c r="F1266" s="10" t="n">
        <v>17</v>
      </c>
      <c r="G1266" s="12" t="s">
        <v>34</v>
      </c>
      <c r="H1266" s="10" t="n">
        <v>1110101</v>
      </c>
      <c r="I1266" s="12" t="s">
        <v>35</v>
      </c>
      <c r="J1266" s="10" t="n">
        <v>1375616</v>
      </c>
      <c r="L1266" s="10" t="n">
        <v>1375616</v>
      </c>
      <c r="M1266" s="12" t="s">
        <v>36</v>
      </c>
      <c r="N1266" s="12" t="s">
        <v>37</v>
      </c>
      <c r="P1266" s="10" t="n">
        <v>104</v>
      </c>
      <c r="Q1266" s="12" t="s">
        <v>38</v>
      </c>
      <c r="R1266" s="12" t="s">
        <v>43</v>
      </c>
      <c r="S1266" s="10" t="n">
        <v>4210316</v>
      </c>
      <c r="T1266" s="12" t="s">
        <v>47</v>
      </c>
      <c r="U1266" s="13" t="n">
        <v>70</v>
      </c>
      <c r="W1266" s="13" t="n">
        <v>70</v>
      </c>
      <c r="X1266" s="12" t="s">
        <v>50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46206</v>
      </c>
      <c r="D1267" s="10" t="n">
        <v>0</v>
      </c>
      <c r="E1267" s="12" t="s">
        <v>33</v>
      </c>
      <c r="F1267" s="10" t="n">
        <v>17</v>
      </c>
      <c r="G1267" s="12" t="s">
        <v>34</v>
      </c>
      <c r="H1267" s="10" t="n">
        <v>1110101</v>
      </c>
      <c r="I1267" s="12" t="s">
        <v>35</v>
      </c>
      <c r="J1267" s="10" t="n">
        <v>1375620</v>
      </c>
      <c r="L1267" s="10" t="n">
        <v>1375620</v>
      </c>
      <c r="M1267" s="12" t="s">
        <v>36</v>
      </c>
      <c r="N1267" s="12" t="s">
        <v>37</v>
      </c>
      <c r="P1267" s="10" t="n">
        <v>104</v>
      </c>
      <c r="Q1267" s="12" t="s">
        <v>38</v>
      </c>
      <c r="R1267" s="12" t="s">
        <v>43</v>
      </c>
      <c r="S1267" s="10" t="n">
        <v>4210309</v>
      </c>
      <c r="T1267" s="12" t="s">
        <v>49</v>
      </c>
      <c r="U1267" s="13" t="n">
        <v>10</v>
      </c>
      <c r="W1267" s="13" t="n">
        <v>10</v>
      </c>
      <c r="X1267" s="12" t="s">
        <v>50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46206</v>
      </c>
      <c r="D1268" s="10" t="n">
        <v>0</v>
      </c>
      <c r="E1268" s="12" t="s">
        <v>33</v>
      </c>
      <c r="F1268" s="10" t="n">
        <v>17</v>
      </c>
      <c r="G1268" s="12" t="s">
        <v>34</v>
      </c>
      <c r="H1268" s="10" t="n">
        <v>1110101</v>
      </c>
      <c r="I1268" s="12" t="s">
        <v>35</v>
      </c>
      <c r="J1268" s="10" t="n">
        <v>1375621</v>
      </c>
      <c r="L1268" s="10" t="n">
        <v>1375621</v>
      </c>
      <c r="M1268" s="12" t="s">
        <v>36</v>
      </c>
      <c r="N1268" s="12" t="s">
        <v>37</v>
      </c>
      <c r="P1268" s="10" t="n">
        <v>104</v>
      </c>
      <c r="Q1268" s="12" t="s">
        <v>38</v>
      </c>
      <c r="R1268" s="12" t="s">
        <v>43</v>
      </c>
      <c r="S1268" s="10" t="n">
        <v>4210314</v>
      </c>
      <c r="T1268" s="12" t="s">
        <v>44</v>
      </c>
      <c r="U1268" s="13" t="n">
        <v>70</v>
      </c>
      <c r="W1268" s="13" t="n">
        <v>70</v>
      </c>
      <c r="X1268" s="12" t="s">
        <v>207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36.75" hidden="false" customHeight="true" outlineLevel="0" collapsed="false">
      <c r="A1269" s="10" t="n">
        <v>1</v>
      </c>
      <c r="B1269" s="11" t="n">
        <v>46206</v>
      </c>
      <c r="C1269" s="11" t="n">
        <v>46206</v>
      </c>
      <c r="D1269" s="10" t="n">
        <v>0</v>
      </c>
      <c r="E1269" s="12" t="s">
        <v>33</v>
      </c>
      <c r="F1269" s="10" t="n">
        <v>17</v>
      </c>
      <c r="G1269" s="12" t="s">
        <v>34</v>
      </c>
      <c r="H1269" s="10" t="n">
        <v>1110101</v>
      </c>
      <c r="I1269" s="12" t="s">
        <v>35</v>
      </c>
      <c r="J1269" s="10" t="n">
        <v>1375645</v>
      </c>
      <c r="L1269" s="10" t="n">
        <v>1375645</v>
      </c>
      <c r="M1269" s="12" t="s">
        <v>36</v>
      </c>
      <c r="N1269" s="12" t="s">
        <v>37</v>
      </c>
      <c r="P1269" s="10" t="n">
        <v>104</v>
      </c>
      <c r="Q1269" s="12" t="s">
        <v>38</v>
      </c>
      <c r="R1269" s="12" t="s">
        <v>43</v>
      </c>
      <c r="S1269" s="10" t="n">
        <v>4210314</v>
      </c>
      <c r="T1269" s="12" t="s">
        <v>44</v>
      </c>
      <c r="U1269" s="13" t="n">
        <v>100</v>
      </c>
      <c r="W1269" s="13" t="n">
        <v>100</v>
      </c>
      <c r="X1269" s="12" t="s">
        <v>1228</v>
      </c>
      <c r="Z1269" s="1" t="str">
        <f aca="false">IF($T1269="","",IFERROR(INDEX('Resumo Grupos'!$AC$3:$AC$200,MATCH($T1269,'Resumo Grupos'!$AB$3:$AB$200,0)),"n/d"))</f>
        <v>Despesa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46206</v>
      </c>
      <c r="C1270" s="11" t="n">
        <v>46206</v>
      </c>
      <c r="D1270" s="10" t="n">
        <v>0</v>
      </c>
      <c r="E1270" s="12" t="s">
        <v>33</v>
      </c>
      <c r="F1270" s="10" t="n">
        <v>17</v>
      </c>
      <c r="G1270" s="12" t="s">
        <v>34</v>
      </c>
      <c r="H1270" s="10" t="n">
        <v>1110101</v>
      </c>
      <c r="I1270" s="12" t="s">
        <v>35</v>
      </c>
      <c r="J1270" s="10" t="n">
        <v>1375650</v>
      </c>
      <c r="L1270" s="10" t="n">
        <v>1375650</v>
      </c>
      <c r="M1270" s="12" t="s">
        <v>36</v>
      </c>
      <c r="N1270" s="12" t="s">
        <v>37</v>
      </c>
      <c r="P1270" s="10" t="n">
        <v>104</v>
      </c>
      <c r="Q1270" s="12" t="s">
        <v>38</v>
      </c>
      <c r="R1270" s="12" t="s">
        <v>43</v>
      </c>
      <c r="S1270" s="10" t="n">
        <v>4210314</v>
      </c>
      <c r="T1270" s="12" t="s">
        <v>44</v>
      </c>
      <c r="U1270" s="13" t="n">
        <v>70</v>
      </c>
      <c r="W1270" s="13" t="n">
        <v>70</v>
      </c>
      <c r="X1270" s="12" t="s">
        <v>147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46206</v>
      </c>
      <c r="C1271" s="11" t="n">
        <v>46206</v>
      </c>
      <c r="D1271" s="10" t="n">
        <v>0</v>
      </c>
      <c r="E1271" s="12" t="s">
        <v>33</v>
      </c>
      <c r="F1271" s="10" t="n">
        <v>17</v>
      </c>
      <c r="G1271" s="12" t="s">
        <v>34</v>
      </c>
      <c r="H1271" s="10" t="n">
        <v>1110101</v>
      </c>
      <c r="I1271" s="12" t="s">
        <v>35</v>
      </c>
      <c r="J1271" s="10" t="n">
        <v>1375652</v>
      </c>
      <c r="L1271" s="10" t="n">
        <v>1375652</v>
      </c>
      <c r="M1271" s="12" t="s">
        <v>36</v>
      </c>
      <c r="N1271" s="12" t="s">
        <v>37</v>
      </c>
      <c r="P1271" s="10" t="n">
        <v>104</v>
      </c>
      <c r="Q1271" s="12" t="s">
        <v>38</v>
      </c>
      <c r="R1271" s="12" t="s">
        <v>39</v>
      </c>
      <c r="S1271" s="10" t="n">
        <v>4210227</v>
      </c>
      <c r="T1271" s="12" t="s">
        <v>40</v>
      </c>
      <c r="U1271" s="13" t="n">
        <v>20</v>
      </c>
      <c r="W1271" s="13" t="n">
        <v>20</v>
      </c>
      <c r="X1271" s="12" t="s">
        <v>1229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46206</v>
      </c>
      <c r="D1272" s="10" t="n">
        <v>0</v>
      </c>
      <c r="E1272" s="12" t="s">
        <v>33</v>
      </c>
      <c r="F1272" s="10" t="n">
        <v>17</v>
      </c>
      <c r="G1272" s="12" t="s">
        <v>34</v>
      </c>
      <c r="H1272" s="10" t="n">
        <v>1110101</v>
      </c>
      <c r="I1272" s="12" t="s">
        <v>35</v>
      </c>
      <c r="J1272" s="10" t="n">
        <v>1375655</v>
      </c>
      <c r="L1272" s="10" t="n">
        <v>1375655</v>
      </c>
      <c r="M1272" s="12" t="s">
        <v>36</v>
      </c>
      <c r="N1272" s="12" t="s">
        <v>37</v>
      </c>
      <c r="P1272" s="10" t="n">
        <v>104</v>
      </c>
      <c r="Q1272" s="12" t="s">
        <v>38</v>
      </c>
      <c r="R1272" s="12" t="s">
        <v>43</v>
      </c>
      <c r="S1272" s="10" t="n">
        <v>4210316</v>
      </c>
      <c r="T1272" s="12" t="s">
        <v>47</v>
      </c>
      <c r="U1272" s="13" t="n">
        <v>60</v>
      </c>
      <c r="W1272" s="13" t="n">
        <v>60</v>
      </c>
      <c r="X1272" s="12" t="s">
        <v>1230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46206</v>
      </c>
      <c r="D1273" s="10" t="n">
        <v>0</v>
      </c>
      <c r="E1273" s="12" t="s">
        <v>33</v>
      </c>
      <c r="F1273" s="10" t="n">
        <v>17</v>
      </c>
      <c r="G1273" s="12" t="s">
        <v>34</v>
      </c>
      <c r="H1273" s="10" t="n">
        <v>1110101</v>
      </c>
      <c r="I1273" s="12" t="s">
        <v>35</v>
      </c>
      <c r="J1273" s="10" t="n">
        <v>1375660</v>
      </c>
      <c r="L1273" s="10" t="n">
        <v>1375660</v>
      </c>
      <c r="M1273" s="12" t="s">
        <v>36</v>
      </c>
      <c r="N1273" s="12" t="s">
        <v>37</v>
      </c>
      <c r="P1273" s="10" t="n">
        <v>104</v>
      </c>
      <c r="Q1273" s="12" t="s">
        <v>38</v>
      </c>
      <c r="R1273" s="12" t="s">
        <v>39</v>
      </c>
      <c r="S1273" s="10" t="n">
        <v>4210227</v>
      </c>
      <c r="T1273" s="12" t="s">
        <v>40</v>
      </c>
      <c r="U1273" s="13" t="n">
        <v>25</v>
      </c>
      <c r="W1273" s="13" t="n">
        <v>25</v>
      </c>
      <c r="X1273" s="12" t="s">
        <v>1228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46206</v>
      </c>
      <c r="C1274" s="11" t="n">
        <v>46206</v>
      </c>
      <c r="D1274" s="10" t="n">
        <v>0</v>
      </c>
      <c r="E1274" s="12" t="s">
        <v>33</v>
      </c>
      <c r="F1274" s="10" t="n">
        <v>17</v>
      </c>
      <c r="G1274" s="12" t="s">
        <v>34</v>
      </c>
      <c r="H1274" s="10" t="n">
        <v>1110101</v>
      </c>
      <c r="I1274" s="12" t="s">
        <v>35</v>
      </c>
      <c r="J1274" s="10" t="n">
        <v>1436195</v>
      </c>
      <c r="L1274" s="10" t="n">
        <v>1436195</v>
      </c>
      <c r="M1274" s="12" t="s">
        <v>36</v>
      </c>
      <c r="N1274" s="12" t="s">
        <v>37</v>
      </c>
      <c r="P1274" s="10" t="n">
        <v>104</v>
      </c>
      <c r="Q1274" s="12" t="s">
        <v>38</v>
      </c>
      <c r="R1274" s="12" t="s">
        <v>62</v>
      </c>
      <c r="S1274" s="10" t="n">
        <v>1130101</v>
      </c>
      <c r="T1274" s="12" t="s">
        <v>63</v>
      </c>
      <c r="U1274" s="13" t="n">
        <v>405</v>
      </c>
      <c r="W1274" s="13" t="n">
        <v>405</v>
      </c>
      <c r="X1274" s="12" t="s">
        <v>1231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36.75" hidden="false" customHeight="true" outlineLevel="0" collapsed="false">
      <c r="A1275" s="10" t="n">
        <v>1</v>
      </c>
      <c r="B1275" s="11" t="n">
        <v>46206</v>
      </c>
      <c r="C1275" s="11" t="n">
        <v>46206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1478142</v>
      </c>
      <c r="L1275" s="10" t="n">
        <v>1478142</v>
      </c>
      <c r="M1275" s="12" t="s">
        <v>36</v>
      </c>
      <c r="N1275" s="12" t="s">
        <v>37</v>
      </c>
      <c r="P1275" s="10" t="n">
        <v>104</v>
      </c>
      <c r="Q1275" s="12" t="s">
        <v>38</v>
      </c>
      <c r="R1275" s="12" t="s">
        <v>149</v>
      </c>
      <c r="S1275" s="10" t="n">
        <v>1120601</v>
      </c>
      <c r="T1275" s="12" t="s">
        <v>150</v>
      </c>
      <c r="U1275" s="13" t="n">
        <v>420</v>
      </c>
      <c r="W1275" s="13" t="n">
        <v>420</v>
      </c>
      <c r="X1275" s="12" t="s">
        <v>1232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96</v>
      </c>
    </row>
    <row r="1276" customFormat="false" ht="36.75" hidden="false" customHeight="true" outlineLevel="0" collapsed="false">
      <c r="A1276" s="10" t="n">
        <v>1</v>
      </c>
      <c r="B1276" s="11" t="n">
        <v>46169</v>
      </c>
      <c r="C1276" s="11" t="n">
        <v>46206</v>
      </c>
      <c r="D1276" s="10" t="n">
        <v>1711</v>
      </c>
      <c r="E1276" s="12" t="s">
        <v>610</v>
      </c>
      <c r="F1276" s="10" t="n">
        <v>24</v>
      </c>
      <c r="G1276" s="12" t="s">
        <v>57</v>
      </c>
      <c r="H1276" s="10" t="n">
        <v>2110101</v>
      </c>
      <c r="I1276" s="12" t="s">
        <v>58</v>
      </c>
      <c r="J1276" s="10" t="n">
        <v>1162093</v>
      </c>
      <c r="L1276" s="10" t="n">
        <v>155121</v>
      </c>
      <c r="M1276" s="12" t="s">
        <v>460</v>
      </c>
      <c r="N1276" s="12" t="s">
        <v>60</v>
      </c>
      <c r="P1276" s="10" t="n">
        <v>103</v>
      </c>
      <c r="Q1276" s="12" t="s">
        <v>61</v>
      </c>
      <c r="R1276" s="12" t="s">
        <v>62</v>
      </c>
      <c r="S1276" s="10" t="n">
        <v>1130101</v>
      </c>
      <c r="T1276" s="12" t="s">
        <v>63</v>
      </c>
      <c r="U1276" s="13" t="n">
        <v>1118.57</v>
      </c>
      <c r="W1276" s="13" t="n">
        <v>0</v>
      </c>
      <c r="X1276" s="12" t="s">
        <v>1233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nao encontrado</v>
      </c>
      <c r="AC1276" s="1" t="n">
        <v>155121</v>
      </c>
    </row>
    <row r="1277" customFormat="false" ht="36.75" hidden="false" customHeight="true" outlineLevel="0" collapsed="false">
      <c r="A1277" s="10" t="n">
        <v>1</v>
      </c>
      <c r="B1277" s="11" t="n">
        <v>46172</v>
      </c>
      <c r="C1277" s="11" t="n">
        <v>46206</v>
      </c>
      <c r="D1277" s="10" t="n">
        <v>10037</v>
      </c>
      <c r="E1277" s="12" t="s">
        <v>615</v>
      </c>
      <c r="F1277" s="10" t="n">
        <v>24</v>
      </c>
      <c r="G1277" s="12" t="s">
        <v>57</v>
      </c>
      <c r="H1277" s="10" t="n">
        <v>2110101</v>
      </c>
      <c r="I1277" s="12" t="s">
        <v>58</v>
      </c>
      <c r="J1277" s="10" t="n">
        <v>1177340</v>
      </c>
      <c r="L1277" s="10" t="n">
        <v>2068</v>
      </c>
      <c r="M1277" s="12" t="s">
        <v>460</v>
      </c>
      <c r="N1277" s="12" t="s">
        <v>60</v>
      </c>
      <c r="P1277" s="10" t="n">
        <v>103</v>
      </c>
      <c r="Q1277" s="12" t="s">
        <v>61</v>
      </c>
      <c r="R1277" s="12" t="s">
        <v>62</v>
      </c>
      <c r="S1277" s="10" t="n">
        <v>1130101</v>
      </c>
      <c r="T1277" s="12" t="s">
        <v>63</v>
      </c>
      <c r="U1277" s="13" t="n">
        <v>1609.45</v>
      </c>
      <c r="W1277" s="13" t="n">
        <v>0</v>
      </c>
      <c r="X1277" s="12" t="s">
        <v>1234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36.75" hidden="false" customHeight="true" outlineLevel="0" collapsed="false">
      <c r="A1278" s="10" t="n">
        <v>1</v>
      </c>
      <c r="B1278" s="11" t="n">
        <v>46181</v>
      </c>
      <c r="C1278" s="11" t="n">
        <v>46206</v>
      </c>
      <c r="D1278" s="10" t="n">
        <v>1699</v>
      </c>
      <c r="E1278" s="12" t="s">
        <v>428</v>
      </c>
      <c r="F1278" s="10" t="n">
        <v>24</v>
      </c>
      <c r="G1278" s="12" t="s">
        <v>57</v>
      </c>
      <c r="H1278" s="10" t="n">
        <v>2110101</v>
      </c>
      <c r="I1278" s="12" t="s">
        <v>58</v>
      </c>
      <c r="J1278" s="10" t="n">
        <v>1222961</v>
      </c>
      <c r="L1278" s="10" t="n">
        <v>303409</v>
      </c>
      <c r="M1278" s="12" t="s">
        <v>153</v>
      </c>
      <c r="N1278" s="12" t="s">
        <v>60</v>
      </c>
      <c r="P1278" s="10" t="n">
        <v>103</v>
      </c>
      <c r="Q1278" s="12" t="s">
        <v>61</v>
      </c>
      <c r="R1278" s="12" t="s">
        <v>62</v>
      </c>
      <c r="S1278" s="10" t="n">
        <v>1130101</v>
      </c>
      <c r="T1278" s="12" t="s">
        <v>63</v>
      </c>
      <c r="U1278" s="13" t="n">
        <v>1037.84</v>
      </c>
      <c r="W1278" s="13" t="n">
        <v>0</v>
      </c>
      <c r="X1278" s="12" t="s">
        <v>1235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SALSICHA PERDIGÃO KG</v>
      </c>
      <c r="AC1278" s="1" t="n">
        <v>303409</v>
      </c>
    </row>
    <row r="1279" customFormat="false" ht="54.75" hidden="false" customHeight="true" outlineLevel="0" collapsed="false">
      <c r="A1279" s="10" t="n">
        <v>1</v>
      </c>
      <c r="B1279" s="11" t="n">
        <v>46182</v>
      </c>
      <c r="C1279" s="11" t="n">
        <v>46206</v>
      </c>
      <c r="D1279" s="10" t="n">
        <v>911</v>
      </c>
      <c r="E1279" s="12" t="s">
        <v>223</v>
      </c>
      <c r="F1279" s="10" t="n">
        <v>24</v>
      </c>
      <c r="G1279" s="12" t="s">
        <v>57</v>
      </c>
      <c r="H1279" s="10" t="n">
        <v>2110101</v>
      </c>
      <c r="I1279" s="12" t="s">
        <v>58</v>
      </c>
      <c r="J1279" s="10" t="n">
        <v>1227621</v>
      </c>
      <c r="L1279" s="10" t="n">
        <v>50992</v>
      </c>
      <c r="M1279" s="12" t="s">
        <v>36</v>
      </c>
      <c r="N1279" s="12" t="s">
        <v>60</v>
      </c>
      <c r="P1279" s="10" t="n">
        <v>103</v>
      </c>
      <c r="Q1279" s="12" t="s">
        <v>61</v>
      </c>
      <c r="R1279" s="12" t="s">
        <v>62</v>
      </c>
      <c r="S1279" s="10" t="n">
        <v>1130101</v>
      </c>
      <c r="T1279" s="12" t="s">
        <v>63</v>
      </c>
      <c r="U1279" s="13" t="n">
        <v>400.99</v>
      </c>
      <c r="W1279" s="13" t="n">
        <v>0</v>
      </c>
      <c r="X1279" s="12" t="s">
        <v>1236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SUCO TAMPICO 1L</v>
      </c>
      <c r="AC1279" s="1" t="n">
        <v>50992</v>
      </c>
    </row>
    <row r="1280" customFormat="false" ht="45.75" hidden="false" customHeight="true" outlineLevel="0" collapsed="false">
      <c r="A1280" s="10" t="n">
        <v>1</v>
      </c>
      <c r="B1280" s="11" t="n">
        <v>46183</v>
      </c>
      <c r="C1280" s="11" t="n">
        <v>46206</v>
      </c>
      <c r="D1280" s="10" t="n">
        <v>1624</v>
      </c>
      <c r="E1280" s="12" t="s">
        <v>282</v>
      </c>
      <c r="F1280" s="10" t="n">
        <v>24</v>
      </c>
      <c r="G1280" s="12" t="s">
        <v>57</v>
      </c>
      <c r="H1280" s="10" t="n">
        <v>2110101</v>
      </c>
      <c r="I1280" s="12" t="s">
        <v>58</v>
      </c>
      <c r="J1280" s="10" t="n">
        <v>1230768</v>
      </c>
      <c r="L1280" s="10" t="n">
        <v>657246</v>
      </c>
      <c r="M1280" s="12" t="s">
        <v>36</v>
      </c>
      <c r="N1280" s="12" t="s">
        <v>60</v>
      </c>
      <c r="P1280" s="10" t="n">
        <v>103</v>
      </c>
      <c r="Q1280" s="12" t="s">
        <v>61</v>
      </c>
      <c r="R1280" s="12" t="s">
        <v>62</v>
      </c>
      <c r="S1280" s="10" t="n">
        <v>1130101</v>
      </c>
      <c r="T1280" s="12" t="s">
        <v>63</v>
      </c>
      <c r="U1280" s="13" t="n">
        <v>1755.4</v>
      </c>
      <c r="W1280" s="13" t="n">
        <v>0</v>
      </c>
      <c r="X1280" s="12" t="s">
        <v>1237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RACAO DOG MIX PREMIUM AGRANEL</v>
      </c>
      <c r="AC1280" s="1" t="n">
        <v>657246</v>
      </c>
    </row>
    <row r="1281" customFormat="false" ht="45.75" hidden="false" customHeight="true" outlineLevel="0" collapsed="false">
      <c r="A1281" s="10" t="n">
        <v>1</v>
      </c>
      <c r="B1281" s="11" t="n">
        <v>46188</v>
      </c>
      <c r="C1281" s="11" t="n">
        <v>46206</v>
      </c>
      <c r="D1281" s="10" t="n">
        <v>1270</v>
      </c>
      <c r="E1281" s="12" t="s">
        <v>349</v>
      </c>
      <c r="F1281" s="10" t="n">
        <v>24</v>
      </c>
      <c r="G1281" s="12" t="s">
        <v>57</v>
      </c>
      <c r="H1281" s="10" t="n">
        <v>2110101</v>
      </c>
      <c r="I1281" s="12" t="s">
        <v>58</v>
      </c>
      <c r="J1281" s="10" t="n">
        <v>1255192</v>
      </c>
      <c r="L1281" s="10" t="n">
        <v>2521</v>
      </c>
      <c r="M1281" s="12" t="s">
        <v>36</v>
      </c>
      <c r="N1281" s="12" t="s">
        <v>60</v>
      </c>
      <c r="P1281" s="10" t="n">
        <v>103</v>
      </c>
      <c r="Q1281" s="12" t="s">
        <v>61</v>
      </c>
      <c r="R1281" s="12" t="s">
        <v>62</v>
      </c>
      <c r="S1281" s="10" t="n">
        <v>1130101</v>
      </c>
      <c r="T1281" s="12" t="s">
        <v>63</v>
      </c>
      <c r="U1281" s="13" t="n">
        <v>665</v>
      </c>
      <c r="W1281" s="13" t="n">
        <v>0</v>
      </c>
      <c r="X1281" s="12" t="s">
        <v>1238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CHIMICHURRI 20G MESA FARTA</v>
      </c>
      <c r="AC1281" s="1" t="n">
        <v>2521</v>
      </c>
    </row>
    <row r="1282" customFormat="false" ht="45.75" hidden="false" customHeight="true" outlineLevel="0" collapsed="false">
      <c r="A1282" s="10" t="n">
        <v>1</v>
      </c>
      <c r="B1282" s="11" t="n">
        <v>46188</v>
      </c>
      <c r="C1282" s="11" t="n">
        <v>46206</v>
      </c>
      <c r="D1282" s="10" t="n">
        <v>1666</v>
      </c>
      <c r="E1282" s="12" t="s">
        <v>56</v>
      </c>
      <c r="F1282" s="10" t="n">
        <v>24</v>
      </c>
      <c r="G1282" s="12" t="s">
        <v>57</v>
      </c>
      <c r="H1282" s="10" t="n">
        <v>2110101</v>
      </c>
      <c r="I1282" s="12" t="s">
        <v>58</v>
      </c>
      <c r="J1282" s="10" t="n">
        <v>1256489</v>
      </c>
      <c r="L1282" s="10" t="n">
        <v>563233</v>
      </c>
      <c r="M1282" s="12" t="s">
        <v>59</v>
      </c>
      <c r="N1282" s="12" t="s">
        <v>60</v>
      </c>
      <c r="P1282" s="10" t="n">
        <v>103</v>
      </c>
      <c r="Q1282" s="12" t="s">
        <v>61</v>
      </c>
      <c r="R1282" s="12" t="s">
        <v>62</v>
      </c>
      <c r="S1282" s="10" t="n">
        <v>1130101</v>
      </c>
      <c r="T1282" s="12" t="s">
        <v>63</v>
      </c>
      <c r="U1282" s="13" t="n">
        <v>5018.57</v>
      </c>
      <c r="W1282" s="13" t="n">
        <v>0</v>
      </c>
      <c r="X1282" s="12" t="s">
        <v>1239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DUNHILL CARLTON BLEN</v>
      </c>
      <c r="AC1282" s="1" t="n">
        <v>563233</v>
      </c>
    </row>
    <row r="1283" customFormat="false" ht="45.75" hidden="false" customHeight="true" outlineLevel="0" collapsed="false">
      <c r="A1283" s="10" t="n">
        <v>1</v>
      </c>
      <c r="B1283" s="11" t="n">
        <v>46188</v>
      </c>
      <c r="C1283" s="11" t="n">
        <v>46206</v>
      </c>
      <c r="D1283" s="10" t="n">
        <v>1667</v>
      </c>
      <c r="E1283" s="12" t="s">
        <v>65</v>
      </c>
      <c r="F1283" s="10" t="n">
        <v>24</v>
      </c>
      <c r="G1283" s="12" t="s">
        <v>57</v>
      </c>
      <c r="H1283" s="10" t="n">
        <v>2110101</v>
      </c>
      <c r="I1283" s="12" t="s">
        <v>58</v>
      </c>
      <c r="J1283" s="10" t="n">
        <v>1256543</v>
      </c>
      <c r="L1283" s="10" t="n">
        <v>394903</v>
      </c>
      <c r="M1283" s="12" t="s">
        <v>36</v>
      </c>
      <c r="N1283" s="12" t="s">
        <v>60</v>
      </c>
      <c r="P1283" s="10" t="n">
        <v>103</v>
      </c>
      <c r="Q1283" s="12" t="s">
        <v>61</v>
      </c>
      <c r="R1283" s="12" t="s">
        <v>62</v>
      </c>
      <c r="S1283" s="10" t="n">
        <v>1130101</v>
      </c>
      <c r="T1283" s="12" t="s">
        <v>63</v>
      </c>
      <c r="U1283" s="13" t="n">
        <v>581.76</v>
      </c>
      <c r="W1283" s="13" t="n">
        <v>0</v>
      </c>
      <c r="X1283" s="12" t="s">
        <v>1240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MINGUAL D AVEIA ALL</v>
      </c>
      <c r="AC1283" s="1" t="n">
        <v>394903</v>
      </c>
    </row>
    <row r="1284" customFormat="false" ht="27.75" hidden="false" customHeight="true" outlineLevel="0" collapsed="false">
      <c r="A1284" s="10" t="n">
        <v>1</v>
      </c>
      <c r="B1284" s="11" t="n">
        <v>46188</v>
      </c>
      <c r="C1284" s="11" t="n">
        <v>46206</v>
      </c>
      <c r="D1284" s="10" t="n">
        <v>10017</v>
      </c>
      <c r="E1284" s="12" t="s">
        <v>871</v>
      </c>
      <c r="F1284" s="10" t="n">
        <v>24</v>
      </c>
      <c r="G1284" s="12" t="s">
        <v>57</v>
      </c>
      <c r="H1284" s="10" t="n">
        <v>2110101</v>
      </c>
      <c r="I1284" s="12" t="s">
        <v>58</v>
      </c>
      <c r="J1284" s="10" t="n">
        <v>1256691</v>
      </c>
      <c r="L1284" s="10" t="n">
        <v>193354</v>
      </c>
      <c r="M1284" s="12" t="s">
        <v>59</v>
      </c>
      <c r="N1284" s="12" t="s">
        <v>60</v>
      </c>
      <c r="P1284" s="10" t="n">
        <v>103</v>
      </c>
      <c r="Q1284" s="12" t="s">
        <v>61</v>
      </c>
      <c r="R1284" s="12" t="s">
        <v>62</v>
      </c>
      <c r="S1284" s="10" t="n">
        <v>1130101</v>
      </c>
      <c r="T1284" s="12" t="s">
        <v>63</v>
      </c>
      <c r="U1284" s="13" t="n">
        <v>372.09</v>
      </c>
      <c r="W1284" s="13" t="n">
        <v>0</v>
      </c>
      <c r="X1284" s="12" t="s">
        <v>1241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46192</v>
      </c>
      <c r="C1285" s="11" t="n">
        <v>46206</v>
      </c>
      <c r="D1285" s="10" t="n">
        <v>1705</v>
      </c>
      <c r="E1285" s="12" t="s">
        <v>173</v>
      </c>
      <c r="F1285" s="10" t="n">
        <v>24</v>
      </c>
      <c r="G1285" s="12" t="s">
        <v>57</v>
      </c>
      <c r="H1285" s="10" t="n">
        <v>2110101</v>
      </c>
      <c r="I1285" s="12" t="s">
        <v>58</v>
      </c>
      <c r="J1285" s="10" t="n">
        <v>1272899</v>
      </c>
      <c r="L1285" s="10" t="n">
        <v>1168004</v>
      </c>
      <c r="M1285" s="12" t="s">
        <v>36</v>
      </c>
      <c r="N1285" s="12" t="s">
        <v>60</v>
      </c>
      <c r="P1285" s="10" t="n">
        <v>103</v>
      </c>
      <c r="Q1285" s="12" t="s">
        <v>61</v>
      </c>
      <c r="R1285" s="12" t="s">
        <v>62</v>
      </c>
      <c r="S1285" s="10" t="n">
        <v>1130101</v>
      </c>
      <c r="T1285" s="12" t="s">
        <v>63</v>
      </c>
      <c r="U1285" s="13" t="n">
        <v>822.31</v>
      </c>
      <c r="W1285" s="13" t="n">
        <v>0</v>
      </c>
      <c r="X1285" s="12" t="s">
        <v>1242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SUCO ADES UVA 1L</v>
      </c>
      <c r="AC1285" s="1" t="n">
        <v>1168004</v>
      </c>
    </row>
    <row r="1286" customFormat="false" ht="27.75" hidden="false" customHeight="true" outlineLevel="0" collapsed="false">
      <c r="A1286" s="10" t="n">
        <v>1</v>
      </c>
      <c r="B1286" s="11" t="n">
        <v>46193</v>
      </c>
      <c r="C1286" s="11" t="n">
        <v>46206</v>
      </c>
      <c r="D1286" s="10" t="n">
        <v>1270</v>
      </c>
      <c r="E1286" s="12" t="s">
        <v>349</v>
      </c>
      <c r="F1286" s="10" t="n">
        <v>24</v>
      </c>
      <c r="G1286" s="12" t="s">
        <v>57</v>
      </c>
      <c r="H1286" s="10" t="n">
        <v>2110101</v>
      </c>
      <c r="I1286" s="12" t="s">
        <v>58</v>
      </c>
      <c r="J1286" s="10" t="n">
        <v>1280685</v>
      </c>
      <c r="L1286" s="10" t="n">
        <v>2554</v>
      </c>
      <c r="M1286" s="12" t="s">
        <v>36</v>
      </c>
      <c r="N1286" s="12" t="s">
        <v>60</v>
      </c>
      <c r="P1286" s="10" t="n">
        <v>103</v>
      </c>
      <c r="Q1286" s="12" t="s">
        <v>61</v>
      </c>
      <c r="R1286" s="12" t="s">
        <v>62</v>
      </c>
      <c r="S1286" s="10" t="n">
        <v>1130101</v>
      </c>
      <c r="T1286" s="12" t="s">
        <v>63</v>
      </c>
      <c r="U1286" s="13" t="n">
        <v>812.5</v>
      </c>
      <c r="W1286" s="13" t="n">
        <v>0</v>
      </c>
      <c r="X1286" s="12" t="s">
        <v>1243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TEMP. COMPLETO C/ AÇAFRÃO 400G</v>
      </c>
      <c r="AC1286" s="1" t="n">
        <v>2554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46206</v>
      </c>
      <c r="D1287" s="10" t="n">
        <v>1718</v>
      </c>
      <c r="E1287" s="12" t="s">
        <v>159</v>
      </c>
      <c r="F1287" s="10" t="n">
        <v>24</v>
      </c>
      <c r="G1287" s="12" t="s">
        <v>57</v>
      </c>
      <c r="H1287" s="10" t="n">
        <v>2110101</v>
      </c>
      <c r="I1287" s="12" t="s">
        <v>58</v>
      </c>
      <c r="J1287" s="10" t="n">
        <v>1280728</v>
      </c>
      <c r="L1287" s="10" t="n">
        <v>674930</v>
      </c>
      <c r="M1287" s="12" t="s">
        <v>36</v>
      </c>
      <c r="N1287" s="12" t="s">
        <v>60</v>
      </c>
      <c r="P1287" s="10" t="n">
        <v>103</v>
      </c>
      <c r="Q1287" s="12" t="s">
        <v>61</v>
      </c>
      <c r="R1287" s="12" t="s">
        <v>62</v>
      </c>
      <c r="S1287" s="10" t="n">
        <v>1130101</v>
      </c>
      <c r="T1287" s="12" t="s">
        <v>63</v>
      </c>
      <c r="U1287" s="13" t="n">
        <v>478.42</v>
      </c>
      <c r="W1287" s="13" t="n">
        <v>0</v>
      </c>
      <c r="X1287" s="12" t="s">
        <v>1244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46195</v>
      </c>
      <c r="C1288" s="11" t="n">
        <v>46206</v>
      </c>
      <c r="D1288" s="10" t="n">
        <v>1740</v>
      </c>
      <c r="E1288" s="12" t="s">
        <v>296</v>
      </c>
      <c r="F1288" s="10" t="n">
        <v>24</v>
      </c>
      <c r="G1288" s="12" t="s">
        <v>57</v>
      </c>
      <c r="H1288" s="10" t="n">
        <v>2110101</v>
      </c>
      <c r="I1288" s="12" t="s">
        <v>58</v>
      </c>
      <c r="J1288" s="10" t="n">
        <v>1289301</v>
      </c>
      <c r="L1288" s="10" t="n">
        <v>1238958</v>
      </c>
      <c r="M1288" s="12" t="s">
        <v>36</v>
      </c>
      <c r="N1288" s="12" t="s">
        <v>60</v>
      </c>
      <c r="P1288" s="10" t="n">
        <v>103</v>
      </c>
      <c r="Q1288" s="12" t="s">
        <v>61</v>
      </c>
      <c r="R1288" s="12" t="s">
        <v>62</v>
      </c>
      <c r="S1288" s="10" t="n">
        <v>1130101</v>
      </c>
      <c r="T1288" s="12" t="s">
        <v>63</v>
      </c>
      <c r="U1288" s="13" t="n">
        <v>2272.58</v>
      </c>
      <c r="W1288" s="13" t="n">
        <v>0</v>
      </c>
      <c r="X1288" s="12" t="s">
        <v>1245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LINGUI DE FRANGO KG</v>
      </c>
      <c r="AC1288" s="1" t="n">
        <v>1238958</v>
      </c>
    </row>
    <row r="1289" customFormat="false" ht="45.75" hidden="false" customHeight="true" outlineLevel="0" collapsed="false">
      <c r="A1289" s="10" t="n">
        <v>1</v>
      </c>
      <c r="B1289" s="11" t="n">
        <v>46195</v>
      </c>
      <c r="C1289" s="11" t="n">
        <v>46206</v>
      </c>
      <c r="D1289" s="10" t="n">
        <v>1292</v>
      </c>
      <c r="E1289" s="12" t="s">
        <v>361</v>
      </c>
      <c r="F1289" s="10" t="n">
        <v>24</v>
      </c>
      <c r="G1289" s="12" t="s">
        <v>57</v>
      </c>
      <c r="H1289" s="10" t="n">
        <v>2110102</v>
      </c>
      <c r="I1289" s="12" t="s">
        <v>83</v>
      </c>
      <c r="J1289" s="10" t="n">
        <v>1289607</v>
      </c>
      <c r="L1289" s="10" t="n">
        <v>3441</v>
      </c>
      <c r="M1289" s="12" t="s">
        <v>36</v>
      </c>
      <c r="N1289" s="12" t="s">
        <v>60</v>
      </c>
      <c r="P1289" s="10" t="n">
        <v>103</v>
      </c>
      <c r="Q1289" s="12" t="s">
        <v>61</v>
      </c>
      <c r="R1289" s="12" t="s">
        <v>39</v>
      </c>
      <c r="S1289" s="10" t="n">
        <v>4210204</v>
      </c>
      <c r="T1289" s="12" t="s">
        <v>84</v>
      </c>
      <c r="U1289" s="13" t="n">
        <v>717.5</v>
      </c>
      <c r="W1289" s="13" t="n">
        <v>0</v>
      </c>
      <c r="X1289" s="12" t="s">
        <v>1246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APARA DE QUEIJO MUSSARELA KG SABORE</v>
      </c>
      <c r="AC1289" s="1" t="n">
        <v>3441</v>
      </c>
    </row>
    <row r="1290" customFormat="false" ht="36.75" hidden="false" customHeight="true" outlineLevel="0" collapsed="false">
      <c r="A1290" s="10" t="n">
        <v>1</v>
      </c>
      <c r="B1290" s="11" t="n">
        <v>46195</v>
      </c>
      <c r="C1290" s="11" t="n">
        <v>46206</v>
      </c>
      <c r="D1290" s="10" t="n">
        <v>1292</v>
      </c>
      <c r="E1290" s="12" t="s">
        <v>361</v>
      </c>
      <c r="F1290" s="10" t="n">
        <v>24</v>
      </c>
      <c r="G1290" s="12" t="s">
        <v>57</v>
      </c>
      <c r="H1290" s="10" t="n">
        <v>2110101</v>
      </c>
      <c r="I1290" s="12" t="s">
        <v>58</v>
      </c>
      <c r="J1290" s="10" t="n">
        <v>1289612</v>
      </c>
      <c r="L1290" s="10" t="n">
        <v>3442</v>
      </c>
      <c r="M1290" s="12" t="s">
        <v>59</v>
      </c>
      <c r="N1290" s="12" t="s">
        <v>60</v>
      </c>
      <c r="P1290" s="10" t="n">
        <v>103</v>
      </c>
      <c r="Q1290" s="12" t="s">
        <v>61</v>
      </c>
      <c r="R1290" s="12" t="s">
        <v>62</v>
      </c>
      <c r="S1290" s="10" t="n">
        <v>1130101</v>
      </c>
      <c r="T1290" s="12" t="s">
        <v>63</v>
      </c>
      <c r="U1290" s="13" t="n">
        <v>854.5</v>
      </c>
      <c r="W1290" s="13" t="n">
        <v>0</v>
      </c>
      <c r="X1290" s="12" t="s">
        <v>1247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/>
      <c r="AC1290" s="1"/>
    </row>
    <row r="1291" customFormat="false" ht="45.75" hidden="false" customHeight="true" outlineLevel="0" collapsed="false">
      <c r="A1291" s="10" t="n">
        <v>1</v>
      </c>
      <c r="B1291" s="11" t="n">
        <v>46195</v>
      </c>
      <c r="C1291" s="11" t="n">
        <v>46206</v>
      </c>
      <c r="D1291" s="10" t="n">
        <v>1695</v>
      </c>
      <c r="E1291" s="12" t="s">
        <v>646</v>
      </c>
      <c r="F1291" s="10" t="n">
        <v>24</v>
      </c>
      <c r="G1291" s="12" t="s">
        <v>57</v>
      </c>
      <c r="H1291" s="10" t="n">
        <v>2110101</v>
      </c>
      <c r="I1291" s="12" t="s">
        <v>58</v>
      </c>
      <c r="J1291" s="10" t="n">
        <v>1289622</v>
      </c>
      <c r="L1291" s="10" t="n">
        <v>18761</v>
      </c>
      <c r="M1291" s="12" t="s">
        <v>59</v>
      </c>
      <c r="N1291" s="12" t="s">
        <v>60</v>
      </c>
      <c r="P1291" s="10" t="n">
        <v>103</v>
      </c>
      <c r="Q1291" s="12" t="s">
        <v>61</v>
      </c>
      <c r="R1291" s="12" t="s">
        <v>62</v>
      </c>
      <c r="S1291" s="10" t="n">
        <v>1130101</v>
      </c>
      <c r="T1291" s="12" t="s">
        <v>63</v>
      </c>
      <c r="U1291" s="13" t="n">
        <v>467.2</v>
      </c>
      <c r="W1291" s="13" t="n">
        <v>0</v>
      </c>
      <c r="X1291" s="12" t="s">
        <v>1248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CERV HEINEKEN L/N 330ML</v>
      </c>
      <c r="AC1291" s="1" t="n">
        <v>18761</v>
      </c>
    </row>
    <row r="1292" customFormat="false" ht="36.75" hidden="false" customHeight="true" outlineLevel="0" collapsed="false">
      <c r="A1292" s="10" t="n">
        <v>1</v>
      </c>
      <c r="B1292" s="11" t="n">
        <v>46199</v>
      </c>
      <c r="C1292" s="11" t="n">
        <v>46206</v>
      </c>
      <c r="D1292" s="10" t="n">
        <v>1642</v>
      </c>
      <c r="E1292" s="12" t="s">
        <v>184</v>
      </c>
      <c r="F1292" s="10" t="n">
        <v>24</v>
      </c>
      <c r="G1292" s="12" t="s">
        <v>57</v>
      </c>
      <c r="H1292" s="10" t="n">
        <v>2110101</v>
      </c>
      <c r="I1292" s="12" t="s">
        <v>58</v>
      </c>
      <c r="J1292" s="10" t="n">
        <v>1309270</v>
      </c>
      <c r="L1292" s="10" t="n">
        <v>1029068</v>
      </c>
      <c r="M1292" s="12" t="s">
        <v>36</v>
      </c>
      <c r="N1292" s="12" t="s">
        <v>60</v>
      </c>
      <c r="P1292" s="10" t="n">
        <v>103</v>
      </c>
      <c r="Q1292" s="12" t="s">
        <v>61</v>
      </c>
      <c r="R1292" s="12" t="s">
        <v>62</v>
      </c>
      <c r="S1292" s="10" t="n">
        <v>1130101</v>
      </c>
      <c r="T1292" s="12" t="s">
        <v>63</v>
      </c>
      <c r="U1292" s="13" t="n">
        <v>1016.96</v>
      </c>
      <c r="W1292" s="13" t="n">
        <v>0</v>
      </c>
      <c r="X1292" s="12" t="s">
        <v>1249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MINI PIZZA BROTHERS</v>
      </c>
      <c r="AC1292" s="1" t="n">
        <v>1029068</v>
      </c>
    </row>
    <row r="1293" customFormat="false" ht="63.75" hidden="false" customHeight="true" outlineLevel="0" collapsed="false">
      <c r="A1293" s="10" t="n">
        <v>1</v>
      </c>
      <c r="B1293" s="11" t="n">
        <v>46199</v>
      </c>
      <c r="C1293" s="11" t="n">
        <v>46206</v>
      </c>
      <c r="D1293" s="10" t="n">
        <v>1625</v>
      </c>
      <c r="E1293" s="12" t="s">
        <v>243</v>
      </c>
      <c r="F1293" s="10" t="n">
        <v>24</v>
      </c>
      <c r="G1293" s="12" t="s">
        <v>57</v>
      </c>
      <c r="H1293" s="10" t="n">
        <v>2110101</v>
      </c>
      <c r="I1293" s="12" t="s">
        <v>58</v>
      </c>
      <c r="J1293" s="10" t="n">
        <v>1310018</v>
      </c>
      <c r="L1293" s="10" t="n">
        <v>14562</v>
      </c>
      <c r="M1293" s="12" t="s">
        <v>36</v>
      </c>
      <c r="N1293" s="12" t="s">
        <v>60</v>
      </c>
      <c r="P1293" s="10" t="n">
        <v>103</v>
      </c>
      <c r="Q1293" s="12" t="s">
        <v>61</v>
      </c>
      <c r="R1293" s="12" t="s">
        <v>62</v>
      </c>
      <c r="S1293" s="10" t="n">
        <v>1130101</v>
      </c>
      <c r="T1293" s="12" t="s">
        <v>63</v>
      </c>
      <c r="U1293" s="13" t="n">
        <v>6075.66</v>
      </c>
      <c r="W1293" s="13" t="n">
        <v>0</v>
      </c>
      <c r="X1293" s="12" t="s">
        <v>1250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45.75" hidden="false" customHeight="true" outlineLevel="0" collapsed="false">
      <c r="A1294" s="10" t="n">
        <v>1</v>
      </c>
      <c r="B1294" s="11" t="n">
        <v>46200</v>
      </c>
      <c r="C1294" s="11" t="n">
        <v>46206</v>
      </c>
      <c r="D1294" s="10" t="n">
        <v>1666</v>
      </c>
      <c r="E1294" s="12" t="s">
        <v>56</v>
      </c>
      <c r="F1294" s="10" t="n">
        <v>24</v>
      </c>
      <c r="G1294" s="12" t="s">
        <v>57</v>
      </c>
      <c r="H1294" s="10" t="n">
        <v>2110101</v>
      </c>
      <c r="I1294" s="12" t="s">
        <v>58</v>
      </c>
      <c r="J1294" s="10" t="n">
        <v>1312788</v>
      </c>
      <c r="L1294" s="10" t="n">
        <v>565012</v>
      </c>
      <c r="M1294" s="12" t="s">
        <v>36</v>
      </c>
      <c r="N1294" s="12" t="s">
        <v>60</v>
      </c>
      <c r="P1294" s="10" t="n">
        <v>103</v>
      </c>
      <c r="Q1294" s="12" t="s">
        <v>61</v>
      </c>
      <c r="R1294" s="12" t="s">
        <v>62</v>
      </c>
      <c r="S1294" s="10" t="n">
        <v>1130101</v>
      </c>
      <c r="T1294" s="12" t="s">
        <v>63</v>
      </c>
      <c r="U1294" s="13" t="n">
        <v>5229.62</v>
      </c>
      <c r="W1294" s="13" t="n">
        <v>0</v>
      </c>
      <c r="X1294" s="12" t="s">
        <v>1251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TABACO TREVO NAT.45G</v>
      </c>
      <c r="AC1294" s="1" t="n">
        <v>565012</v>
      </c>
    </row>
    <row r="1295" customFormat="false" ht="63.75" hidden="false" customHeight="true" outlineLevel="0" collapsed="false">
      <c r="A1295" s="10" t="n">
        <v>1</v>
      </c>
      <c r="B1295" s="11" t="n">
        <v>46200</v>
      </c>
      <c r="C1295" s="11" t="n">
        <v>46206</v>
      </c>
      <c r="D1295" s="10" t="n">
        <v>1695</v>
      </c>
      <c r="E1295" s="12" t="s">
        <v>646</v>
      </c>
      <c r="F1295" s="10" t="n">
        <v>24</v>
      </c>
      <c r="G1295" s="12" t="s">
        <v>57</v>
      </c>
      <c r="H1295" s="10" t="n">
        <v>2110101</v>
      </c>
      <c r="I1295" s="12" t="s">
        <v>58</v>
      </c>
      <c r="J1295" s="10" t="n">
        <v>1312829</v>
      </c>
      <c r="L1295" s="10" t="n">
        <v>18891</v>
      </c>
      <c r="M1295" s="12" t="s">
        <v>36</v>
      </c>
      <c r="N1295" s="12" t="s">
        <v>60</v>
      </c>
      <c r="P1295" s="10" t="n">
        <v>103</v>
      </c>
      <c r="Q1295" s="12" t="s">
        <v>61</v>
      </c>
      <c r="R1295" s="12" t="s">
        <v>62</v>
      </c>
      <c r="S1295" s="10" t="n">
        <v>1130101</v>
      </c>
      <c r="T1295" s="12" t="s">
        <v>63</v>
      </c>
      <c r="U1295" s="13" t="n">
        <v>998</v>
      </c>
      <c r="W1295" s="13" t="n">
        <v>0</v>
      </c>
      <c r="X1295" s="12" t="s">
        <v>1252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46200</v>
      </c>
      <c r="C1296" s="11" t="n">
        <v>46206</v>
      </c>
      <c r="D1296" s="10" t="n">
        <v>1749</v>
      </c>
      <c r="E1296" s="12" t="s">
        <v>800</v>
      </c>
      <c r="F1296" s="10" t="n">
        <v>24</v>
      </c>
      <c r="G1296" s="12" t="s">
        <v>57</v>
      </c>
      <c r="H1296" s="10" t="n">
        <v>2110101</v>
      </c>
      <c r="I1296" s="12" t="s">
        <v>58</v>
      </c>
      <c r="J1296" s="10" t="n">
        <v>1312870</v>
      </c>
      <c r="L1296" s="10" t="n">
        <v>2033</v>
      </c>
      <c r="M1296" s="12" t="s">
        <v>36</v>
      </c>
      <c r="N1296" s="12" t="s">
        <v>60</v>
      </c>
      <c r="P1296" s="10" t="n">
        <v>103</v>
      </c>
      <c r="Q1296" s="12" t="s">
        <v>61</v>
      </c>
      <c r="R1296" s="12" t="s">
        <v>62</v>
      </c>
      <c r="S1296" s="10" t="n">
        <v>1130101</v>
      </c>
      <c r="T1296" s="12" t="s">
        <v>63</v>
      </c>
      <c r="U1296" s="13" t="n">
        <v>754.42</v>
      </c>
      <c r="W1296" s="13" t="n">
        <v>0</v>
      </c>
      <c r="X1296" s="12" t="s">
        <v>1253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54.75" hidden="false" customHeight="true" outlineLevel="0" collapsed="false">
      <c r="A1297" s="10" t="n">
        <v>1</v>
      </c>
      <c r="B1297" s="11" t="n">
        <v>46200</v>
      </c>
      <c r="C1297" s="11" t="n">
        <v>46206</v>
      </c>
      <c r="D1297" s="10" t="n">
        <v>1363</v>
      </c>
      <c r="E1297" s="12" t="s">
        <v>180</v>
      </c>
      <c r="F1297" s="10" t="n">
        <v>24</v>
      </c>
      <c r="G1297" s="12" t="s">
        <v>57</v>
      </c>
      <c r="H1297" s="10" t="n">
        <v>2110101</v>
      </c>
      <c r="I1297" s="12" t="s">
        <v>58</v>
      </c>
      <c r="J1297" s="10" t="n">
        <v>1313451</v>
      </c>
      <c r="L1297" s="10" t="n">
        <v>3442</v>
      </c>
      <c r="M1297" s="12" t="s">
        <v>36</v>
      </c>
      <c r="N1297" s="12" t="s">
        <v>60</v>
      </c>
      <c r="P1297" s="10" t="n">
        <v>103</v>
      </c>
      <c r="Q1297" s="12" t="s">
        <v>61</v>
      </c>
      <c r="R1297" s="12" t="s">
        <v>62</v>
      </c>
      <c r="S1297" s="10" t="n">
        <v>1130101</v>
      </c>
      <c r="T1297" s="12" t="s">
        <v>63</v>
      </c>
      <c r="U1297" s="13" t="n">
        <v>399</v>
      </c>
      <c r="W1297" s="13" t="n">
        <v>0</v>
      </c>
      <c r="X1297" s="12" t="s">
        <v>1254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MORTADELA SABOR 200G</v>
      </c>
      <c r="AC1297" s="1" t="n">
        <v>3442</v>
      </c>
    </row>
    <row r="1298" customFormat="false" ht="54.75" hidden="false" customHeight="true" outlineLevel="0" collapsed="false">
      <c r="A1298" s="10" t="n">
        <v>1</v>
      </c>
      <c r="B1298" s="11" t="n">
        <v>46200</v>
      </c>
      <c r="C1298" s="11" t="n">
        <v>46206</v>
      </c>
      <c r="D1298" s="10" t="n">
        <v>1286</v>
      </c>
      <c r="E1298" s="12" t="s">
        <v>359</v>
      </c>
      <c r="F1298" s="10" t="n">
        <v>24</v>
      </c>
      <c r="G1298" s="12" t="s">
        <v>57</v>
      </c>
      <c r="H1298" s="10" t="n">
        <v>2110101</v>
      </c>
      <c r="I1298" s="12" t="s">
        <v>58</v>
      </c>
      <c r="J1298" s="10" t="n">
        <v>1313459</v>
      </c>
      <c r="L1298" s="10" t="n">
        <v>10182</v>
      </c>
      <c r="M1298" s="12" t="s">
        <v>36</v>
      </c>
      <c r="N1298" s="12" t="s">
        <v>60</v>
      </c>
      <c r="P1298" s="10" t="n">
        <v>103</v>
      </c>
      <c r="Q1298" s="12" t="s">
        <v>61</v>
      </c>
      <c r="R1298" s="12" t="s">
        <v>62</v>
      </c>
      <c r="S1298" s="10" t="n">
        <v>1130101</v>
      </c>
      <c r="T1298" s="12" t="s">
        <v>63</v>
      </c>
      <c r="U1298" s="13" t="n">
        <v>1125</v>
      </c>
      <c r="W1298" s="13" t="n">
        <v>0</v>
      </c>
      <c r="X1298" s="12" t="s">
        <v>1255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36.75" hidden="false" customHeight="true" outlineLevel="0" collapsed="false">
      <c r="A1299" s="10" t="n">
        <v>1</v>
      </c>
      <c r="B1299" s="11" t="n">
        <v>46200</v>
      </c>
      <c r="C1299" s="11" t="n">
        <v>46206</v>
      </c>
      <c r="D1299" s="10" t="n">
        <v>1609</v>
      </c>
      <c r="E1299" s="12" t="s">
        <v>87</v>
      </c>
      <c r="F1299" s="10" t="n">
        <v>24</v>
      </c>
      <c r="G1299" s="12" t="s">
        <v>57</v>
      </c>
      <c r="H1299" s="10" t="n">
        <v>2110101</v>
      </c>
      <c r="I1299" s="12" t="s">
        <v>58</v>
      </c>
      <c r="J1299" s="10" t="n">
        <v>1313860</v>
      </c>
      <c r="L1299" s="10" t="n">
        <v>5716</v>
      </c>
      <c r="M1299" s="12" t="s">
        <v>36</v>
      </c>
      <c r="N1299" s="12" t="s">
        <v>60</v>
      </c>
      <c r="P1299" s="10" t="n">
        <v>103</v>
      </c>
      <c r="Q1299" s="12" t="s">
        <v>61</v>
      </c>
      <c r="R1299" s="12" t="s">
        <v>62</v>
      </c>
      <c r="S1299" s="10" t="n">
        <v>1130101</v>
      </c>
      <c r="T1299" s="12" t="s">
        <v>63</v>
      </c>
      <c r="U1299" s="13" t="n">
        <v>1427.3</v>
      </c>
      <c r="W1299" s="13" t="n">
        <v>0</v>
      </c>
      <c r="X1299" s="12" t="s">
        <v>1256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SUCO YOFRUT COPO 300</v>
      </c>
      <c r="AC1299" s="1" t="n">
        <v>5716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46206</v>
      </c>
      <c r="D1300" s="10" t="n">
        <v>1328</v>
      </c>
      <c r="E1300" s="12" t="s">
        <v>363</v>
      </c>
      <c r="F1300" s="10" t="n">
        <v>24</v>
      </c>
      <c r="G1300" s="12" t="s">
        <v>57</v>
      </c>
      <c r="H1300" s="10" t="n">
        <v>2110101</v>
      </c>
      <c r="I1300" s="12" t="s">
        <v>58</v>
      </c>
      <c r="J1300" s="10" t="n">
        <v>1321792</v>
      </c>
      <c r="L1300" s="10" t="n">
        <v>3901</v>
      </c>
      <c r="M1300" s="12" t="s">
        <v>36</v>
      </c>
      <c r="N1300" s="12" t="s">
        <v>60</v>
      </c>
      <c r="P1300" s="10" t="n">
        <v>103</v>
      </c>
      <c r="Q1300" s="12" t="s">
        <v>61</v>
      </c>
      <c r="R1300" s="12" t="s">
        <v>62</v>
      </c>
      <c r="S1300" s="10" t="n">
        <v>1130101</v>
      </c>
      <c r="T1300" s="12" t="s">
        <v>63</v>
      </c>
      <c r="U1300" s="13" t="n">
        <v>226.4</v>
      </c>
      <c r="W1300" s="13" t="n">
        <v>0</v>
      </c>
      <c r="X1300" s="12" t="s">
        <v>1257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PAO BISNAGUIN</v>
      </c>
      <c r="AC1300" s="1" t="n">
        <v>3901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46206</v>
      </c>
      <c r="D1301" s="10" t="n">
        <v>1899</v>
      </c>
      <c r="E1301" s="12" t="s">
        <v>97</v>
      </c>
      <c r="F1301" s="10" t="n">
        <v>24</v>
      </c>
      <c r="G1301" s="12" t="s">
        <v>57</v>
      </c>
      <c r="H1301" s="10" t="n">
        <v>2110101</v>
      </c>
      <c r="I1301" s="12" t="s">
        <v>58</v>
      </c>
      <c r="J1301" s="10" t="n">
        <v>1331254</v>
      </c>
      <c r="L1301" s="10" t="n">
        <v>687</v>
      </c>
      <c r="M1301" s="12" t="s">
        <v>36</v>
      </c>
      <c r="N1301" s="12" t="s">
        <v>60</v>
      </c>
      <c r="P1301" s="10" t="n">
        <v>103</v>
      </c>
      <c r="Q1301" s="12" t="s">
        <v>61</v>
      </c>
      <c r="R1301" s="12" t="s">
        <v>62</v>
      </c>
      <c r="S1301" s="10" t="n">
        <v>1130101</v>
      </c>
      <c r="T1301" s="12" t="s">
        <v>63</v>
      </c>
      <c r="U1301" s="13" t="n">
        <v>1400</v>
      </c>
      <c r="W1301" s="13" t="n">
        <v>0</v>
      </c>
      <c r="X1301" s="12" t="s">
        <v>1258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CASEIRO AMANT</v>
      </c>
      <c r="AC1301" s="1" t="n">
        <v>687</v>
      </c>
    </row>
    <row r="1302" customFormat="false" ht="36.75" hidden="false" customHeight="true" outlineLevel="0" collapsed="false">
      <c r="A1302" s="10" t="n">
        <v>1</v>
      </c>
      <c r="B1302" s="11" t="n">
        <v>46206</v>
      </c>
      <c r="C1302" s="11" t="n">
        <v>46206</v>
      </c>
      <c r="D1302" s="10" t="n">
        <v>33</v>
      </c>
      <c r="E1302" s="12" t="s">
        <v>93</v>
      </c>
      <c r="F1302" s="10" t="n">
        <v>34</v>
      </c>
      <c r="G1302" s="12" t="s">
        <v>94</v>
      </c>
      <c r="H1302" s="10" t="n">
        <v>2110101</v>
      </c>
      <c r="I1302" s="12" t="s">
        <v>58</v>
      </c>
      <c r="J1302" s="10" t="n">
        <v>1345214</v>
      </c>
      <c r="L1302" s="10" t="n">
        <v>5238</v>
      </c>
      <c r="M1302" s="12" t="s">
        <v>36</v>
      </c>
      <c r="N1302" s="12" t="s">
        <v>60</v>
      </c>
      <c r="P1302" s="10" t="n">
        <v>104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2905</v>
      </c>
      <c r="W1302" s="13" t="n">
        <v>0</v>
      </c>
      <c r="X1302" s="12" t="s">
        <v>197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46206</v>
      </c>
      <c r="C1303" s="11" t="n">
        <v>46206</v>
      </c>
      <c r="D1303" s="10" t="n">
        <v>33</v>
      </c>
      <c r="E1303" s="12" t="s">
        <v>93</v>
      </c>
      <c r="F1303" s="10" t="n">
        <v>13</v>
      </c>
      <c r="G1303" s="12" t="s">
        <v>119</v>
      </c>
      <c r="H1303" s="10" t="n">
        <v>2110101</v>
      </c>
      <c r="I1303" s="12" t="s">
        <v>58</v>
      </c>
      <c r="J1303" s="10" t="n">
        <v>1345330</v>
      </c>
      <c r="L1303" s="10" t="n">
        <v>5239</v>
      </c>
      <c r="M1303" s="12" t="s">
        <v>36</v>
      </c>
      <c r="N1303" s="12" t="s">
        <v>60</v>
      </c>
      <c r="P1303" s="10" t="n">
        <v>104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400</v>
      </c>
      <c r="W1303" s="13" t="n">
        <v>0</v>
      </c>
      <c r="X1303" s="12" t="s">
        <v>442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46206</v>
      </c>
      <c r="C1304" s="11" t="n">
        <v>46206</v>
      </c>
      <c r="D1304" s="10" t="n">
        <v>48</v>
      </c>
      <c r="E1304" s="12" t="s">
        <v>1184</v>
      </c>
      <c r="F1304" s="10" t="n">
        <v>34</v>
      </c>
      <c r="G1304" s="12" t="s">
        <v>94</v>
      </c>
      <c r="H1304" s="10" t="n">
        <v>2110405</v>
      </c>
      <c r="I1304" s="12" t="s">
        <v>106</v>
      </c>
      <c r="J1304" s="10" t="n">
        <v>1345449</v>
      </c>
      <c r="L1304" s="10" t="n">
        <v>555715</v>
      </c>
      <c r="M1304" s="12" t="s">
        <v>36</v>
      </c>
      <c r="N1304" s="12" t="s">
        <v>66</v>
      </c>
      <c r="P1304" s="10" t="n">
        <v>102</v>
      </c>
      <c r="Q1304" s="12" t="s">
        <v>125</v>
      </c>
      <c r="R1304" s="12" t="s">
        <v>62</v>
      </c>
      <c r="S1304" s="10" t="n">
        <v>1130101</v>
      </c>
      <c r="T1304" s="12" t="s">
        <v>63</v>
      </c>
      <c r="U1304" s="13" t="n">
        <v>240</v>
      </c>
      <c r="W1304" s="13" t="n">
        <v>0</v>
      </c>
      <c r="X1304" s="12" t="s">
        <v>1259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46206</v>
      </c>
      <c r="C1305" s="11" t="n">
        <v>46206</v>
      </c>
      <c r="D1305" s="10" t="n">
        <v>804</v>
      </c>
      <c r="E1305" s="12" t="s">
        <v>1260</v>
      </c>
      <c r="F1305" s="10" t="n">
        <v>34</v>
      </c>
      <c r="G1305" s="12" t="s">
        <v>94</v>
      </c>
      <c r="H1305" s="10" t="n">
        <v>2110405</v>
      </c>
      <c r="I1305" s="12" t="s">
        <v>106</v>
      </c>
      <c r="J1305" s="10" t="n">
        <v>1345468</v>
      </c>
      <c r="L1305" s="10" t="n">
        <v>555723</v>
      </c>
      <c r="M1305" s="12" t="s">
        <v>36</v>
      </c>
      <c r="N1305" s="12" t="s">
        <v>66</v>
      </c>
      <c r="P1305" s="10" t="n">
        <v>101</v>
      </c>
      <c r="Q1305" s="12" t="s">
        <v>107</v>
      </c>
      <c r="R1305" s="12" t="s">
        <v>112</v>
      </c>
      <c r="S1305" s="10" t="n">
        <v>4220199</v>
      </c>
      <c r="T1305" s="12" t="s">
        <v>113</v>
      </c>
      <c r="U1305" s="13" t="n">
        <v>4554</v>
      </c>
      <c r="W1305" s="13" t="n">
        <v>0</v>
      </c>
      <c r="X1305" s="12" t="s">
        <v>1261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46206</v>
      </c>
      <c r="C1306" s="11" t="n">
        <v>46206</v>
      </c>
      <c r="D1306" s="10" t="n">
        <v>804</v>
      </c>
      <c r="E1306" s="12" t="s">
        <v>1260</v>
      </c>
      <c r="F1306" s="10" t="n">
        <v>34</v>
      </c>
      <c r="G1306" s="12" t="s">
        <v>94</v>
      </c>
      <c r="H1306" s="10" t="n">
        <v>2110405</v>
      </c>
      <c r="I1306" s="12" t="s">
        <v>106</v>
      </c>
      <c r="J1306" s="10" t="n">
        <v>1345474</v>
      </c>
      <c r="L1306" s="10" t="n">
        <v>555724</v>
      </c>
      <c r="M1306" s="12" t="s">
        <v>36</v>
      </c>
      <c r="N1306" s="12" t="s">
        <v>66</v>
      </c>
      <c r="P1306" s="10" t="n">
        <v>101</v>
      </c>
      <c r="Q1306" s="12" t="s">
        <v>107</v>
      </c>
      <c r="R1306" s="12" t="s">
        <v>39</v>
      </c>
      <c r="S1306" s="10" t="n">
        <v>4210203</v>
      </c>
      <c r="T1306" s="12" t="s">
        <v>1262</v>
      </c>
      <c r="U1306" s="13" t="n">
        <v>2293.29</v>
      </c>
      <c r="W1306" s="13" t="n">
        <v>0</v>
      </c>
      <c r="X1306" s="12" t="s">
        <v>1263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36.75" hidden="false" customHeight="true" outlineLevel="0" collapsed="false">
      <c r="A1307" s="10" t="n">
        <v>1</v>
      </c>
      <c r="B1307" s="11" t="n">
        <v>46206</v>
      </c>
      <c r="C1307" s="11" t="n">
        <v>46206</v>
      </c>
      <c r="D1307" s="10" t="n">
        <v>33</v>
      </c>
      <c r="E1307" s="12" t="s">
        <v>93</v>
      </c>
      <c r="F1307" s="10" t="n">
        <v>34</v>
      </c>
      <c r="G1307" s="12" t="s">
        <v>94</v>
      </c>
      <c r="H1307" s="10" t="n">
        <v>2110101</v>
      </c>
      <c r="I1307" s="12" t="s">
        <v>58</v>
      </c>
      <c r="J1307" s="10" t="n">
        <v>1345531</v>
      </c>
      <c r="L1307" s="10" t="n">
        <v>5240</v>
      </c>
      <c r="M1307" s="12" t="s">
        <v>36</v>
      </c>
      <c r="N1307" s="12" t="s">
        <v>60</v>
      </c>
      <c r="P1307" s="10" t="n">
        <v>104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3621</v>
      </c>
      <c r="W1307" s="13" t="n">
        <v>0</v>
      </c>
      <c r="X1307" s="12" t="s">
        <v>252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46206</v>
      </c>
      <c r="C1308" s="11" t="n">
        <v>46206</v>
      </c>
      <c r="D1308" s="10" t="n">
        <v>1137</v>
      </c>
      <c r="E1308" s="12" t="s">
        <v>105</v>
      </c>
      <c r="F1308" s="10" t="n">
        <v>34</v>
      </c>
      <c r="G1308" s="12" t="s">
        <v>94</v>
      </c>
      <c r="H1308" s="10" t="n">
        <v>2110405</v>
      </c>
      <c r="I1308" s="12" t="s">
        <v>106</v>
      </c>
      <c r="J1308" s="10" t="n">
        <v>1345552</v>
      </c>
      <c r="L1308" s="10" t="n">
        <v>555756</v>
      </c>
      <c r="M1308" s="12" t="s">
        <v>36</v>
      </c>
      <c r="N1308" s="12" t="s">
        <v>66</v>
      </c>
      <c r="P1308" s="10" t="n">
        <v>101</v>
      </c>
      <c r="Q1308" s="12" t="s">
        <v>107</v>
      </c>
      <c r="R1308" s="12" t="s">
        <v>43</v>
      </c>
      <c r="S1308" s="10" t="n">
        <v>4210301</v>
      </c>
      <c r="T1308" s="12" t="s">
        <v>333</v>
      </c>
      <c r="U1308" s="13" t="n">
        <v>2218.28</v>
      </c>
      <c r="W1308" s="13" t="n">
        <v>0</v>
      </c>
      <c r="X1308" s="12" t="s">
        <v>1264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46206</v>
      </c>
      <c r="C1309" s="11" t="n">
        <v>46206</v>
      </c>
      <c r="D1309" s="10" t="n">
        <v>1615</v>
      </c>
      <c r="E1309" s="12" t="s">
        <v>253</v>
      </c>
      <c r="F1309" s="10" t="n">
        <v>34</v>
      </c>
      <c r="G1309" s="12" t="s">
        <v>94</v>
      </c>
      <c r="H1309" s="10" t="n">
        <v>2110101</v>
      </c>
      <c r="I1309" s="12" t="s">
        <v>58</v>
      </c>
      <c r="J1309" s="10" t="n">
        <v>1345556</v>
      </c>
      <c r="L1309" s="10" t="n">
        <v>14791</v>
      </c>
      <c r="M1309" s="12" t="s">
        <v>36</v>
      </c>
      <c r="N1309" s="12" t="s">
        <v>60</v>
      </c>
      <c r="P1309" s="10" t="n">
        <v>104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890</v>
      </c>
      <c r="W1309" s="13" t="n">
        <v>0</v>
      </c>
      <c r="X1309" s="12" t="s">
        <v>1265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ALHO KG</v>
      </c>
      <c r="AC1309" s="1" t="n">
        <v>14791</v>
      </c>
    </row>
    <row r="1310" customFormat="false" ht="36.75" hidden="false" customHeight="true" outlineLevel="0" collapsed="false">
      <c r="A1310" s="10" t="n">
        <v>1</v>
      </c>
      <c r="B1310" s="11" t="n">
        <v>46206</v>
      </c>
      <c r="C1310" s="11" t="n">
        <v>46206</v>
      </c>
      <c r="D1310" s="10" t="n">
        <v>33</v>
      </c>
      <c r="E1310" s="12" t="s">
        <v>93</v>
      </c>
      <c r="F1310" s="10" t="n">
        <v>34</v>
      </c>
      <c r="G1310" s="12" t="s">
        <v>94</v>
      </c>
      <c r="H1310" s="10" t="n">
        <v>2110101</v>
      </c>
      <c r="I1310" s="12" t="s">
        <v>58</v>
      </c>
      <c r="J1310" s="10" t="n">
        <v>1345567</v>
      </c>
      <c r="L1310" s="10" t="n">
        <v>555763</v>
      </c>
      <c r="M1310" s="12" t="s">
        <v>36</v>
      </c>
      <c r="N1310" s="12" t="s">
        <v>66</v>
      </c>
      <c r="P1310" s="10" t="n">
        <v>104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90</v>
      </c>
      <c r="W1310" s="13" t="n">
        <v>0</v>
      </c>
      <c r="X1310" s="12" t="s">
        <v>1266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46206</v>
      </c>
      <c r="C1311" s="11" t="n">
        <v>46206</v>
      </c>
      <c r="D1311" s="10" t="n">
        <v>33</v>
      </c>
      <c r="E1311" s="12" t="s">
        <v>93</v>
      </c>
      <c r="F1311" s="10" t="n">
        <v>13</v>
      </c>
      <c r="G1311" s="12" t="s">
        <v>119</v>
      </c>
      <c r="H1311" s="10" t="n">
        <v>2110101</v>
      </c>
      <c r="I1311" s="12" t="s">
        <v>58</v>
      </c>
      <c r="J1311" s="10" t="n">
        <v>1346016</v>
      </c>
      <c r="L1311" s="10" t="n">
        <v>5249</v>
      </c>
      <c r="M1311" s="12" t="s">
        <v>36</v>
      </c>
      <c r="N1311" s="12" t="s">
        <v>60</v>
      </c>
      <c r="P1311" s="10" t="n">
        <v>104</v>
      </c>
      <c r="Q1311" s="12" t="s">
        <v>38</v>
      </c>
      <c r="R1311" s="12" t="s">
        <v>62</v>
      </c>
      <c r="S1311" s="10" t="n">
        <v>1130101</v>
      </c>
      <c r="T1311" s="12" t="s">
        <v>63</v>
      </c>
      <c r="U1311" s="13" t="n">
        <v>350</v>
      </c>
      <c r="W1311" s="13" t="n">
        <v>350</v>
      </c>
      <c r="X1311" s="12" t="s">
        <v>121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36.75" hidden="false" customHeight="true" outlineLevel="0" collapsed="false">
      <c r="A1312" s="10" t="n">
        <v>1</v>
      </c>
      <c r="B1312" s="11" t="n">
        <v>46206</v>
      </c>
      <c r="C1312" s="11" t="n">
        <v>46206</v>
      </c>
      <c r="D1312" s="10" t="n">
        <v>1607</v>
      </c>
      <c r="E1312" s="12" t="s">
        <v>1267</v>
      </c>
      <c r="F1312" s="10" t="n">
        <v>34</v>
      </c>
      <c r="G1312" s="12" t="s">
        <v>94</v>
      </c>
      <c r="H1312" s="10" t="n">
        <v>2110405</v>
      </c>
      <c r="I1312" s="12" t="s">
        <v>106</v>
      </c>
      <c r="J1312" s="10" t="n">
        <v>1370042</v>
      </c>
      <c r="L1312" s="10" t="n">
        <v>565575</v>
      </c>
      <c r="M1312" s="12" t="s">
        <v>36</v>
      </c>
      <c r="N1312" s="12" t="s">
        <v>66</v>
      </c>
      <c r="P1312" s="10" t="n">
        <v>102</v>
      </c>
      <c r="Q1312" s="12" t="s">
        <v>125</v>
      </c>
      <c r="R1312" s="12" t="s">
        <v>62</v>
      </c>
      <c r="S1312" s="10" t="n">
        <v>1130101</v>
      </c>
      <c r="T1312" s="12" t="s">
        <v>63</v>
      </c>
      <c r="U1312" s="13" t="n">
        <v>1814</v>
      </c>
      <c r="W1312" s="13" t="n">
        <v>0</v>
      </c>
      <c r="X1312" s="12" t="s">
        <v>1268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46206</v>
      </c>
      <c r="C1313" s="11" t="n">
        <v>46206</v>
      </c>
      <c r="D1313" s="10" t="n">
        <v>717</v>
      </c>
      <c r="E1313" s="12" t="s">
        <v>131</v>
      </c>
      <c r="F1313" s="10" t="n">
        <v>34</v>
      </c>
      <c r="G1313" s="12" t="s">
        <v>94</v>
      </c>
      <c r="H1313" s="10" t="n">
        <v>2110405</v>
      </c>
      <c r="I1313" s="12" t="s">
        <v>106</v>
      </c>
      <c r="J1313" s="10" t="n">
        <v>1370057</v>
      </c>
      <c r="L1313" s="10" t="n">
        <v>565578</v>
      </c>
      <c r="M1313" s="12" t="s">
        <v>36</v>
      </c>
      <c r="N1313" s="12" t="s">
        <v>66</v>
      </c>
      <c r="P1313" s="10" t="n">
        <v>102</v>
      </c>
      <c r="Q1313" s="12" t="s">
        <v>125</v>
      </c>
      <c r="R1313" s="12" t="s">
        <v>112</v>
      </c>
      <c r="S1313" s="10" t="n">
        <v>4220199</v>
      </c>
      <c r="T1313" s="12" t="s">
        <v>113</v>
      </c>
      <c r="U1313" s="13" t="n">
        <v>686.5</v>
      </c>
      <c r="W1313" s="13" t="n">
        <v>0</v>
      </c>
      <c r="X1313" s="12" t="s">
        <v>1269</v>
      </c>
      <c r="Z1313" s="1" t="str">
        <f aca="false">IF($T1313="","",IFERROR(INDEX('Resumo Grupos'!$AC$3:$AC$200,MATCH($T1313,'Resumo Grupos'!$AB$3:$AB$200,0)),"n/d"))</f>
        <v>Pagamentos outros não operacionais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36.75" hidden="false" customHeight="true" outlineLevel="0" collapsed="false">
      <c r="A1314" s="10" t="n">
        <v>1</v>
      </c>
      <c r="B1314" s="11" t="n">
        <v>46206</v>
      </c>
      <c r="C1314" s="11" t="n">
        <v>46206</v>
      </c>
      <c r="D1314" s="10" t="n">
        <v>978</v>
      </c>
      <c r="E1314" s="12" t="s">
        <v>118</v>
      </c>
      <c r="F1314" s="10" t="n">
        <v>13</v>
      </c>
      <c r="G1314" s="12" t="s">
        <v>119</v>
      </c>
      <c r="H1314" s="10" t="n">
        <v>2110101</v>
      </c>
      <c r="I1314" s="12" t="s">
        <v>58</v>
      </c>
      <c r="J1314" s="10" t="n">
        <v>1370269</v>
      </c>
      <c r="L1314" s="10" t="n">
        <v>340</v>
      </c>
      <c r="M1314" s="12" t="s">
        <v>36</v>
      </c>
      <c r="N1314" s="12" t="s">
        <v>60</v>
      </c>
      <c r="P1314" s="10" t="n">
        <v>104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518</v>
      </c>
      <c r="W1314" s="13" t="n">
        <v>0</v>
      </c>
      <c r="X1314" s="12" t="s">
        <v>1270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DAN GELO CUBO 5 KG</v>
      </c>
      <c r="AC1314" s="1" t="n">
        <v>340</v>
      </c>
    </row>
    <row r="1315" customFormat="false" ht="45.75" hidden="false" customHeight="true" outlineLevel="0" collapsed="false">
      <c r="A1315" s="10" t="n">
        <v>1</v>
      </c>
      <c r="B1315" s="11" t="n">
        <v>46206</v>
      </c>
      <c r="C1315" s="11" t="n">
        <v>46206</v>
      </c>
      <c r="D1315" s="10" t="n">
        <v>10035</v>
      </c>
      <c r="E1315" s="12" t="s">
        <v>376</v>
      </c>
      <c r="F1315" s="10" t="n">
        <v>13</v>
      </c>
      <c r="G1315" s="12" t="s">
        <v>119</v>
      </c>
      <c r="H1315" s="10" t="n">
        <v>2110101</v>
      </c>
      <c r="I1315" s="12" t="s">
        <v>58</v>
      </c>
      <c r="J1315" s="10" t="n">
        <v>1370315</v>
      </c>
      <c r="L1315" s="10" t="n">
        <v>336</v>
      </c>
      <c r="M1315" s="12" t="s">
        <v>36</v>
      </c>
      <c r="N1315" s="12" t="s">
        <v>60</v>
      </c>
      <c r="P1315" s="10" t="n">
        <v>104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665</v>
      </c>
      <c r="W1315" s="13" t="n">
        <v>0</v>
      </c>
      <c r="X1315" s="12" t="s">
        <v>1271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CARVAO VEGETAL 3KG</v>
      </c>
      <c r="AC1315" s="1" t="n">
        <v>336</v>
      </c>
    </row>
    <row r="1316" customFormat="false" ht="45.75" hidden="false" customHeight="true" outlineLevel="0" collapsed="false">
      <c r="A1316" s="10" t="n">
        <v>1</v>
      </c>
      <c r="B1316" s="11" t="n">
        <v>46239</v>
      </c>
      <c r="C1316" s="11" t="n">
        <v>46206</v>
      </c>
      <c r="D1316" s="10" t="n">
        <v>557</v>
      </c>
      <c r="E1316" s="12" t="s">
        <v>263</v>
      </c>
      <c r="F1316" s="10" t="n">
        <v>34</v>
      </c>
      <c r="G1316" s="12" t="s">
        <v>94</v>
      </c>
      <c r="H1316" s="10" t="n">
        <v>2110405</v>
      </c>
      <c r="I1316" s="12" t="s">
        <v>106</v>
      </c>
      <c r="J1316" s="10" t="n">
        <v>1122744</v>
      </c>
      <c r="L1316" s="10" t="n">
        <v>469459</v>
      </c>
      <c r="M1316" s="12" t="s">
        <v>460</v>
      </c>
      <c r="N1316" s="12" t="s">
        <v>66</v>
      </c>
      <c r="P1316" s="10" t="n">
        <v>102</v>
      </c>
      <c r="Q1316" s="12" t="s">
        <v>125</v>
      </c>
      <c r="R1316" s="12" t="s">
        <v>39</v>
      </c>
      <c r="S1316" s="10" t="n">
        <v>4210206</v>
      </c>
      <c r="T1316" s="12" t="s">
        <v>264</v>
      </c>
      <c r="U1316" s="13" t="n">
        <v>258.62</v>
      </c>
      <c r="W1316" s="13" t="n">
        <v>0</v>
      </c>
      <c r="X1316" s="12" t="s">
        <v>265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36.75" hidden="false" customHeight="true" outlineLevel="0" collapsed="false">
      <c r="A1317" s="10" t="n">
        <v>1</v>
      </c>
      <c r="B1317" s="11" t="n">
        <v>46207</v>
      </c>
      <c r="C1317" s="11" t="n">
        <v>46207</v>
      </c>
      <c r="D1317" s="10" t="n">
        <v>0</v>
      </c>
      <c r="E1317" s="12" t="s">
        <v>33</v>
      </c>
      <c r="F1317" s="10" t="n">
        <v>17</v>
      </c>
      <c r="G1317" s="12" t="s">
        <v>34</v>
      </c>
      <c r="H1317" s="10" t="n">
        <v>1110101</v>
      </c>
      <c r="I1317" s="12" t="s">
        <v>35</v>
      </c>
      <c r="J1317" s="10" t="n">
        <v>1364596</v>
      </c>
      <c r="L1317" s="10" t="n">
        <v>1364596</v>
      </c>
      <c r="M1317" s="12" t="s">
        <v>36</v>
      </c>
      <c r="N1317" s="12" t="s">
        <v>37</v>
      </c>
      <c r="P1317" s="10" t="n">
        <v>104</v>
      </c>
      <c r="Q1317" s="12" t="s">
        <v>38</v>
      </c>
      <c r="R1317" s="12" t="s">
        <v>149</v>
      </c>
      <c r="S1317" s="10" t="n">
        <v>1120601</v>
      </c>
      <c r="T1317" s="12" t="s">
        <v>150</v>
      </c>
      <c r="U1317" s="13" t="n">
        <v>420</v>
      </c>
      <c r="W1317" s="13" t="n">
        <v>420</v>
      </c>
      <c r="X1317" s="12" t="s">
        <v>212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46207</v>
      </c>
      <c r="C1318" s="11" t="n">
        <v>46207</v>
      </c>
      <c r="D1318" s="10" t="n">
        <v>0</v>
      </c>
      <c r="E1318" s="12" t="s">
        <v>33</v>
      </c>
      <c r="F1318" s="10" t="n">
        <v>17</v>
      </c>
      <c r="G1318" s="12" t="s">
        <v>34</v>
      </c>
      <c r="H1318" s="10" t="n">
        <v>1110101</v>
      </c>
      <c r="I1318" s="12" t="s">
        <v>35</v>
      </c>
      <c r="J1318" s="10" t="n">
        <v>1376901</v>
      </c>
      <c r="L1318" s="10" t="n">
        <v>1376901</v>
      </c>
      <c r="M1318" s="12" t="s">
        <v>36</v>
      </c>
      <c r="N1318" s="12" t="s">
        <v>37</v>
      </c>
      <c r="P1318" s="10" t="n">
        <v>104</v>
      </c>
      <c r="Q1318" s="12" t="s">
        <v>38</v>
      </c>
      <c r="R1318" s="12" t="s">
        <v>43</v>
      </c>
      <c r="S1318" s="10" t="n">
        <v>4210314</v>
      </c>
      <c r="T1318" s="12" t="s">
        <v>44</v>
      </c>
      <c r="U1318" s="13" t="n">
        <v>100</v>
      </c>
      <c r="W1318" s="13" t="n">
        <v>100</v>
      </c>
      <c r="X1318" s="12" t="s">
        <v>1228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46207</v>
      </c>
      <c r="C1319" s="11" t="n">
        <v>46207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1376902</v>
      </c>
      <c r="L1319" s="10" t="n">
        <v>1376902</v>
      </c>
      <c r="M1319" s="12" t="s">
        <v>36</v>
      </c>
      <c r="N1319" s="12" t="s">
        <v>37</v>
      </c>
      <c r="P1319" s="10" t="n">
        <v>104</v>
      </c>
      <c r="Q1319" s="12" t="s">
        <v>38</v>
      </c>
      <c r="R1319" s="12" t="s">
        <v>43</v>
      </c>
      <c r="S1319" s="10" t="n">
        <v>4210309</v>
      </c>
      <c r="T1319" s="12" t="s">
        <v>49</v>
      </c>
      <c r="U1319" s="13" t="n">
        <v>25</v>
      </c>
      <c r="W1319" s="13" t="n">
        <v>25</v>
      </c>
      <c r="X1319" s="12" t="s">
        <v>1228</v>
      </c>
      <c r="Z1319" s="1" t="str">
        <f aca="false">IF($T1319="","",IFERROR(INDEX('Resumo Grupos'!$AC$3:$AC$200,MATCH($T1319,'Resumo Grupos'!$AB$3:$AB$200,0)),"n/d"))</f>
        <v>Salários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36.75" hidden="false" customHeight="true" outlineLevel="0" collapsed="false">
      <c r="A1320" s="10" t="n">
        <v>1</v>
      </c>
      <c r="B1320" s="11" t="n">
        <v>46207</v>
      </c>
      <c r="C1320" s="11" t="n">
        <v>46207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1376905</v>
      </c>
      <c r="L1320" s="10" t="n">
        <v>1376905</v>
      </c>
      <c r="M1320" s="12" t="s">
        <v>36</v>
      </c>
      <c r="N1320" s="12" t="s">
        <v>37</v>
      </c>
      <c r="P1320" s="10" t="n">
        <v>104</v>
      </c>
      <c r="Q1320" s="12" t="s">
        <v>38</v>
      </c>
      <c r="R1320" s="12" t="s">
        <v>43</v>
      </c>
      <c r="S1320" s="10" t="n">
        <v>4210314</v>
      </c>
      <c r="T1320" s="12" t="s">
        <v>44</v>
      </c>
      <c r="U1320" s="13" t="n">
        <v>70</v>
      </c>
      <c r="W1320" s="13" t="n">
        <v>70</v>
      </c>
      <c r="X1320" s="12" t="s">
        <v>1272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46207</v>
      </c>
      <c r="C1321" s="11" t="n">
        <v>46207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1376913</v>
      </c>
      <c r="L1321" s="10" t="n">
        <v>1376913</v>
      </c>
      <c r="M1321" s="12" t="s">
        <v>36</v>
      </c>
      <c r="N1321" s="12" t="s">
        <v>37</v>
      </c>
      <c r="P1321" s="10" t="n">
        <v>104</v>
      </c>
      <c r="Q1321" s="12" t="s">
        <v>38</v>
      </c>
      <c r="R1321" s="12" t="s">
        <v>43</v>
      </c>
      <c r="S1321" s="10" t="n">
        <v>4210309</v>
      </c>
      <c r="T1321" s="12" t="s">
        <v>49</v>
      </c>
      <c r="U1321" s="13" t="n">
        <v>15</v>
      </c>
      <c r="W1321" s="13" t="n">
        <v>15</v>
      </c>
      <c r="X1321" s="12" t="s">
        <v>51</v>
      </c>
      <c r="Z1321" s="1" t="str">
        <f aca="false">IF($T1321="","",IFERROR(INDEX('Resumo Grupos'!$AC$3:$AC$200,MATCH($T1321,'Resumo Grupos'!$AB$3:$AB$200,0)),"n/d"))</f>
        <v>Salários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46207</v>
      </c>
      <c r="C1322" s="11" t="n">
        <v>46207</v>
      </c>
      <c r="D1322" s="10" t="n">
        <v>0</v>
      </c>
      <c r="E1322" s="12" t="s">
        <v>33</v>
      </c>
      <c r="F1322" s="10" t="n">
        <v>17</v>
      </c>
      <c r="G1322" s="12" t="s">
        <v>34</v>
      </c>
      <c r="H1322" s="10" t="n">
        <v>1110101</v>
      </c>
      <c r="I1322" s="12" t="s">
        <v>35</v>
      </c>
      <c r="J1322" s="10" t="n">
        <v>1376930</v>
      </c>
      <c r="L1322" s="10" t="n">
        <v>1376930</v>
      </c>
      <c r="M1322" s="12" t="s">
        <v>36</v>
      </c>
      <c r="N1322" s="12" t="s">
        <v>37</v>
      </c>
      <c r="P1322" s="10" t="n">
        <v>104</v>
      </c>
      <c r="Q1322" s="12" t="s">
        <v>38</v>
      </c>
      <c r="R1322" s="12" t="s">
        <v>43</v>
      </c>
      <c r="S1322" s="10" t="n">
        <v>4210314</v>
      </c>
      <c r="T1322" s="12" t="s">
        <v>44</v>
      </c>
      <c r="U1322" s="13" t="n">
        <v>80</v>
      </c>
      <c r="W1322" s="13" t="n">
        <v>80</v>
      </c>
      <c r="X1322" s="12" t="s">
        <v>379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46207</v>
      </c>
      <c r="C1323" s="11" t="n">
        <v>46207</v>
      </c>
      <c r="D1323" s="10" t="n">
        <v>0</v>
      </c>
      <c r="E1323" s="12" t="s">
        <v>33</v>
      </c>
      <c r="F1323" s="10" t="n">
        <v>17</v>
      </c>
      <c r="G1323" s="12" t="s">
        <v>34</v>
      </c>
      <c r="H1323" s="10" t="n">
        <v>1110101</v>
      </c>
      <c r="I1323" s="12" t="s">
        <v>35</v>
      </c>
      <c r="J1323" s="10" t="n">
        <v>1377005</v>
      </c>
      <c r="L1323" s="10" t="n">
        <v>1377005</v>
      </c>
      <c r="M1323" s="12" t="s">
        <v>36</v>
      </c>
      <c r="N1323" s="12" t="s">
        <v>37</v>
      </c>
      <c r="P1323" s="10" t="n">
        <v>104</v>
      </c>
      <c r="Q1323" s="12" t="s">
        <v>38</v>
      </c>
      <c r="R1323" s="12" t="s">
        <v>43</v>
      </c>
      <c r="S1323" s="10" t="n">
        <v>4210318</v>
      </c>
      <c r="T1323" s="12" t="s">
        <v>449</v>
      </c>
      <c r="U1323" s="13" t="n">
        <v>100</v>
      </c>
      <c r="W1323" s="13" t="n">
        <v>100</v>
      </c>
      <c r="X1323" s="12" t="s">
        <v>53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36.75" hidden="false" customHeight="true" outlineLevel="0" collapsed="false">
      <c r="A1324" s="10" t="n">
        <v>1</v>
      </c>
      <c r="B1324" s="11" t="n">
        <v>46207</v>
      </c>
      <c r="C1324" s="11" t="n">
        <v>46207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1377007</v>
      </c>
      <c r="L1324" s="10" t="n">
        <v>1377007</v>
      </c>
      <c r="M1324" s="12" t="s">
        <v>36</v>
      </c>
      <c r="N1324" s="12" t="s">
        <v>37</v>
      </c>
      <c r="P1324" s="10" t="n">
        <v>104</v>
      </c>
      <c r="Q1324" s="12" t="s">
        <v>38</v>
      </c>
      <c r="R1324" s="12" t="s">
        <v>43</v>
      </c>
      <c r="S1324" s="10" t="n">
        <v>4210314</v>
      </c>
      <c r="T1324" s="12" t="s">
        <v>44</v>
      </c>
      <c r="U1324" s="13" t="n">
        <v>100</v>
      </c>
      <c r="W1324" s="13" t="n">
        <v>100</v>
      </c>
      <c r="X1324" s="12" t="s">
        <v>53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46207</v>
      </c>
      <c r="D1325" s="10" t="n">
        <v>0</v>
      </c>
      <c r="E1325" s="12" t="s">
        <v>33</v>
      </c>
      <c r="F1325" s="10" t="n">
        <v>17</v>
      </c>
      <c r="G1325" s="12" t="s">
        <v>34</v>
      </c>
      <c r="H1325" s="10" t="n">
        <v>1110101</v>
      </c>
      <c r="I1325" s="12" t="s">
        <v>35</v>
      </c>
      <c r="J1325" s="10" t="n">
        <v>1377622</v>
      </c>
      <c r="L1325" s="10" t="n">
        <v>1377622</v>
      </c>
      <c r="M1325" s="12" t="s">
        <v>36</v>
      </c>
      <c r="N1325" s="12" t="s">
        <v>37</v>
      </c>
      <c r="P1325" s="10" t="n">
        <v>104</v>
      </c>
      <c r="Q1325" s="12" t="s">
        <v>38</v>
      </c>
      <c r="R1325" s="12" t="s">
        <v>43</v>
      </c>
      <c r="S1325" s="10" t="n">
        <v>4210314</v>
      </c>
      <c r="T1325" s="12" t="s">
        <v>44</v>
      </c>
      <c r="U1325" s="13" t="n">
        <v>80</v>
      </c>
      <c r="W1325" s="13" t="n">
        <v>80</v>
      </c>
      <c r="X1325" s="12" t="s">
        <v>209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46207</v>
      </c>
      <c r="C1326" s="11" t="n">
        <v>46207</v>
      </c>
      <c r="D1326" s="10" t="n">
        <v>0</v>
      </c>
      <c r="E1326" s="12" t="s">
        <v>33</v>
      </c>
      <c r="F1326" s="10" t="n">
        <v>17</v>
      </c>
      <c r="G1326" s="12" t="s">
        <v>34</v>
      </c>
      <c r="H1326" s="10" t="n">
        <v>1110101</v>
      </c>
      <c r="I1326" s="12" t="s">
        <v>35</v>
      </c>
      <c r="J1326" s="10" t="n">
        <v>1377632</v>
      </c>
      <c r="L1326" s="10" t="n">
        <v>1377632</v>
      </c>
      <c r="M1326" s="12" t="s">
        <v>36</v>
      </c>
      <c r="N1326" s="12" t="s">
        <v>37</v>
      </c>
      <c r="P1326" s="10" t="n">
        <v>104</v>
      </c>
      <c r="Q1326" s="12" t="s">
        <v>38</v>
      </c>
      <c r="R1326" s="12" t="s">
        <v>43</v>
      </c>
      <c r="S1326" s="10" t="n">
        <v>4210309</v>
      </c>
      <c r="T1326" s="12" t="s">
        <v>49</v>
      </c>
      <c r="U1326" s="13" t="n">
        <v>12</v>
      </c>
      <c r="W1326" s="13" t="n">
        <v>12</v>
      </c>
      <c r="X1326" s="12" t="s">
        <v>209</v>
      </c>
      <c r="Z1326" s="1" t="str">
        <f aca="false">IF($T1326="","",IFERROR(INDEX('Resumo Grupos'!$AC$3:$AC$200,MATCH($T1326,'Resumo Grupos'!$AB$3:$AB$200,0)),"n/d"))</f>
        <v>Salários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46207</v>
      </c>
      <c r="C1327" s="11" t="n">
        <v>46207</v>
      </c>
      <c r="D1327" s="10" t="n">
        <v>0</v>
      </c>
      <c r="E1327" s="12" t="s">
        <v>33</v>
      </c>
      <c r="F1327" s="10" t="n">
        <v>17</v>
      </c>
      <c r="G1327" s="12" t="s">
        <v>34</v>
      </c>
      <c r="H1327" s="10" t="n">
        <v>1110101</v>
      </c>
      <c r="I1327" s="12" t="s">
        <v>35</v>
      </c>
      <c r="J1327" s="10" t="n">
        <v>1377637</v>
      </c>
      <c r="L1327" s="10" t="n">
        <v>1377637</v>
      </c>
      <c r="M1327" s="12" t="s">
        <v>36</v>
      </c>
      <c r="N1327" s="12" t="s">
        <v>37</v>
      </c>
      <c r="P1327" s="10" t="n">
        <v>104</v>
      </c>
      <c r="Q1327" s="12" t="s">
        <v>38</v>
      </c>
      <c r="R1327" s="12" t="s">
        <v>43</v>
      </c>
      <c r="S1327" s="10" t="n">
        <v>4210314</v>
      </c>
      <c r="T1327" s="12" t="s">
        <v>44</v>
      </c>
      <c r="U1327" s="13" t="n">
        <v>100</v>
      </c>
      <c r="W1327" s="13" t="n">
        <v>100</v>
      </c>
      <c r="X1327" s="12" t="s">
        <v>208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27.75" hidden="false" customHeight="true" outlineLevel="0" collapsed="false">
      <c r="A1328" s="10" t="n">
        <v>1</v>
      </c>
      <c r="B1328" s="11" t="n">
        <v>46207</v>
      </c>
      <c r="C1328" s="11" t="n">
        <v>46207</v>
      </c>
      <c r="D1328" s="10" t="n">
        <v>0</v>
      </c>
      <c r="E1328" s="12" t="s">
        <v>33</v>
      </c>
      <c r="F1328" s="10" t="n">
        <v>17</v>
      </c>
      <c r="G1328" s="12" t="s">
        <v>34</v>
      </c>
      <c r="H1328" s="10" t="n">
        <v>1110101</v>
      </c>
      <c r="I1328" s="12" t="s">
        <v>35</v>
      </c>
      <c r="J1328" s="10" t="n">
        <v>1377640</v>
      </c>
      <c r="L1328" s="10" t="n">
        <v>1377640</v>
      </c>
      <c r="M1328" s="12" t="s">
        <v>36</v>
      </c>
      <c r="N1328" s="12" t="s">
        <v>37</v>
      </c>
      <c r="P1328" s="10" t="n">
        <v>104</v>
      </c>
      <c r="Q1328" s="12" t="s">
        <v>38</v>
      </c>
      <c r="R1328" s="12" t="s">
        <v>43</v>
      </c>
      <c r="S1328" s="10" t="n">
        <v>4210314</v>
      </c>
      <c r="T1328" s="12" t="s">
        <v>44</v>
      </c>
      <c r="U1328" s="13" t="n">
        <v>70</v>
      </c>
      <c r="W1328" s="13" t="n">
        <v>70</v>
      </c>
      <c r="X1328" s="12" t="s">
        <v>1273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46207</v>
      </c>
      <c r="C1329" s="11" t="n">
        <v>46207</v>
      </c>
      <c r="D1329" s="10" t="n">
        <v>0</v>
      </c>
      <c r="E1329" s="12" t="s">
        <v>33</v>
      </c>
      <c r="F1329" s="10" t="n">
        <v>17</v>
      </c>
      <c r="G1329" s="12" t="s">
        <v>34</v>
      </c>
      <c r="H1329" s="10" t="n">
        <v>1110101</v>
      </c>
      <c r="I1329" s="12" t="s">
        <v>35</v>
      </c>
      <c r="J1329" s="10" t="n">
        <v>1462978</v>
      </c>
      <c r="L1329" s="10" t="n">
        <v>1462978</v>
      </c>
      <c r="M1329" s="12" t="s">
        <v>36</v>
      </c>
      <c r="N1329" s="12" t="s">
        <v>37</v>
      </c>
      <c r="P1329" s="10" t="n">
        <v>104</v>
      </c>
      <c r="Q1329" s="12" t="s">
        <v>38</v>
      </c>
      <c r="R1329" s="12" t="s">
        <v>149</v>
      </c>
      <c r="S1329" s="10" t="n">
        <v>1120601</v>
      </c>
      <c r="T1329" s="12" t="s">
        <v>150</v>
      </c>
      <c r="U1329" s="13" t="n">
        <v>440</v>
      </c>
      <c r="W1329" s="13" t="n">
        <v>440</v>
      </c>
      <c r="X1329" s="12" t="s">
        <v>1274</v>
      </c>
      <c r="Z1329" s="1" t="str">
        <f aca="false">IF($T1329="","",IFERROR(INDEX('Resumo Grupos'!$AC$3:$AC$200,MATCH($T1329,'Resumo Grupos'!$AB$3:$AB$200,0)),"n/d"))</f>
        <v>Despesa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BOLO MIYAZAKI GRANDE</v>
      </c>
      <c r="AC1329" s="1" t="n">
        <v>30</v>
      </c>
    </row>
    <row r="1330" customFormat="false" ht="36.75" hidden="false" customHeight="true" outlineLevel="0" collapsed="false">
      <c r="A1330" s="10" t="n">
        <v>1</v>
      </c>
      <c r="B1330" s="11" t="n">
        <v>46172</v>
      </c>
      <c r="C1330" s="11" t="n">
        <v>46207</v>
      </c>
      <c r="D1330" s="10" t="n">
        <v>607</v>
      </c>
      <c r="E1330" s="12" t="s">
        <v>214</v>
      </c>
      <c r="F1330" s="10" t="n">
        <v>24</v>
      </c>
      <c r="G1330" s="12" t="s">
        <v>57</v>
      </c>
      <c r="H1330" s="10" t="n">
        <v>2110101</v>
      </c>
      <c r="I1330" s="12" t="s">
        <v>58</v>
      </c>
      <c r="J1330" s="10" t="n">
        <v>1177249</v>
      </c>
      <c r="L1330" s="10" t="n">
        <v>10589</v>
      </c>
      <c r="M1330" s="12" t="s">
        <v>153</v>
      </c>
      <c r="N1330" s="12" t="s">
        <v>60</v>
      </c>
      <c r="P1330" s="10" t="n">
        <v>103</v>
      </c>
      <c r="Q1330" s="12" t="s">
        <v>61</v>
      </c>
      <c r="R1330" s="12" t="s">
        <v>62</v>
      </c>
      <c r="S1330" s="10" t="n">
        <v>1130101</v>
      </c>
      <c r="T1330" s="12" t="s">
        <v>63</v>
      </c>
      <c r="U1330" s="13" t="n">
        <v>1060.9</v>
      </c>
      <c r="W1330" s="13" t="n">
        <v>0</v>
      </c>
      <c r="X1330" s="12" t="s">
        <v>1275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10589</v>
      </c>
    </row>
    <row r="1331" customFormat="false" ht="27.75" hidden="false" customHeight="true" outlineLevel="0" collapsed="false">
      <c r="A1331" s="10" t="n">
        <v>1</v>
      </c>
      <c r="B1331" s="11" t="n">
        <v>46184</v>
      </c>
      <c r="C1331" s="11" t="n">
        <v>46207</v>
      </c>
      <c r="D1331" s="10" t="n">
        <v>1659</v>
      </c>
      <c r="E1331" s="12" t="s">
        <v>78</v>
      </c>
      <c r="F1331" s="10" t="n">
        <v>24</v>
      </c>
      <c r="G1331" s="12" t="s">
        <v>57</v>
      </c>
      <c r="H1331" s="10" t="n">
        <v>2110101</v>
      </c>
      <c r="I1331" s="12" t="s">
        <v>58</v>
      </c>
      <c r="J1331" s="10" t="n">
        <v>1236106</v>
      </c>
      <c r="L1331" s="10" t="n">
        <v>877772</v>
      </c>
      <c r="M1331" s="12" t="s">
        <v>59</v>
      </c>
      <c r="N1331" s="12" t="s">
        <v>60</v>
      </c>
      <c r="P1331" s="10" t="n">
        <v>103</v>
      </c>
      <c r="Q1331" s="12" t="s">
        <v>61</v>
      </c>
      <c r="R1331" s="12" t="s">
        <v>62</v>
      </c>
      <c r="S1331" s="10" t="n">
        <v>1130101</v>
      </c>
      <c r="T1331" s="12" t="s">
        <v>63</v>
      </c>
      <c r="U1331" s="13" t="n">
        <v>376.07</v>
      </c>
      <c r="W1331" s="13" t="n">
        <v>0</v>
      </c>
      <c r="X1331" s="12" t="s">
        <v>1276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PH FLORAL 4UNI NEUTR</v>
      </c>
      <c r="AC1331" s="1" t="n">
        <v>877772</v>
      </c>
    </row>
    <row r="1332" customFormat="false" ht="27.75" hidden="false" customHeight="true" outlineLevel="0" collapsed="false">
      <c r="A1332" s="10" t="n">
        <v>1</v>
      </c>
      <c r="B1332" s="11" t="n">
        <v>46191</v>
      </c>
      <c r="C1332" s="11" t="n">
        <v>46207</v>
      </c>
      <c r="D1332" s="10" t="n">
        <v>1672</v>
      </c>
      <c r="E1332" s="12" t="s">
        <v>171</v>
      </c>
      <c r="F1332" s="10" t="n">
        <v>24</v>
      </c>
      <c r="G1332" s="12" t="s">
        <v>57</v>
      </c>
      <c r="H1332" s="10" t="n">
        <v>2110101</v>
      </c>
      <c r="I1332" s="12" t="s">
        <v>58</v>
      </c>
      <c r="J1332" s="10" t="n">
        <v>1270189</v>
      </c>
      <c r="L1332" s="10" t="n">
        <v>1372912</v>
      </c>
      <c r="M1332" s="12" t="s">
        <v>36</v>
      </c>
      <c r="N1332" s="12" t="s">
        <v>60</v>
      </c>
      <c r="P1332" s="10" t="n">
        <v>103</v>
      </c>
      <c r="Q1332" s="12" t="s">
        <v>61</v>
      </c>
      <c r="R1332" s="12" t="s">
        <v>62</v>
      </c>
      <c r="S1332" s="10" t="n">
        <v>1130101</v>
      </c>
      <c r="T1332" s="12" t="s">
        <v>63</v>
      </c>
      <c r="U1332" s="13" t="n">
        <v>778.4</v>
      </c>
      <c r="W1332" s="13" t="n">
        <v>0</v>
      </c>
      <c r="X1332" s="12" t="s">
        <v>1277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AGUA TONICALATA 35</v>
      </c>
      <c r="AC1332" s="1" t="n">
        <v>1372912</v>
      </c>
    </row>
    <row r="1333" customFormat="false" ht="36.75" hidden="false" customHeight="true" outlineLevel="0" collapsed="false">
      <c r="A1333" s="10" t="n">
        <v>1</v>
      </c>
      <c r="B1333" s="11" t="n">
        <v>46193</v>
      </c>
      <c r="C1333" s="11" t="n">
        <v>46207</v>
      </c>
      <c r="D1333" s="10" t="n">
        <v>1711</v>
      </c>
      <c r="E1333" s="12" t="s">
        <v>610</v>
      </c>
      <c r="F1333" s="10" t="n">
        <v>24</v>
      </c>
      <c r="G1333" s="12" t="s">
        <v>57</v>
      </c>
      <c r="H1333" s="10" t="n">
        <v>2110102</v>
      </c>
      <c r="I1333" s="12" t="s">
        <v>83</v>
      </c>
      <c r="J1333" s="10" t="n">
        <v>1279613</v>
      </c>
      <c r="L1333" s="10" t="n">
        <v>156812</v>
      </c>
      <c r="M1333" s="12" t="s">
        <v>36</v>
      </c>
      <c r="N1333" s="12" t="s">
        <v>60</v>
      </c>
      <c r="P1333" s="10" t="n">
        <v>103</v>
      </c>
      <c r="Q1333" s="12" t="s">
        <v>61</v>
      </c>
      <c r="R1333" s="12" t="s">
        <v>39</v>
      </c>
      <c r="S1333" s="10" t="n">
        <v>4210205</v>
      </c>
      <c r="T1333" s="12" t="s">
        <v>514</v>
      </c>
      <c r="U1333" s="13" t="n">
        <v>431.8</v>
      </c>
      <c r="W1333" s="13" t="n">
        <v>0</v>
      </c>
      <c r="X1333" s="12" t="s">
        <v>1278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PAPEL OFICIO REPORT A4 C/500 FLS</v>
      </c>
      <c r="AC1333" s="1" t="n">
        <v>156812</v>
      </c>
    </row>
    <row r="1334" customFormat="false" ht="36.75" hidden="false" customHeight="true" outlineLevel="0" collapsed="false">
      <c r="A1334" s="10" t="n">
        <v>1</v>
      </c>
      <c r="B1334" s="11" t="n">
        <v>46196</v>
      </c>
      <c r="C1334" s="11" t="n">
        <v>46207</v>
      </c>
      <c r="D1334" s="10" t="n">
        <v>1705</v>
      </c>
      <c r="E1334" s="12" t="s">
        <v>173</v>
      </c>
      <c r="F1334" s="10" t="n">
        <v>24</v>
      </c>
      <c r="G1334" s="12" t="s">
        <v>57</v>
      </c>
      <c r="H1334" s="10" t="n">
        <v>2110101</v>
      </c>
      <c r="I1334" s="12" t="s">
        <v>58</v>
      </c>
      <c r="J1334" s="10" t="n">
        <v>1295867</v>
      </c>
      <c r="L1334" s="10" t="n">
        <v>1170325</v>
      </c>
      <c r="M1334" s="12" t="s">
        <v>36</v>
      </c>
      <c r="N1334" s="12" t="s">
        <v>60</v>
      </c>
      <c r="P1334" s="10" t="n">
        <v>103</v>
      </c>
      <c r="Q1334" s="12" t="s">
        <v>61</v>
      </c>
      <c r="R1334" s="12" t="s">
        <v>62</v>
      </c>
      <c r="S1334" s="10" t="n">
        <v>1130101</v>
      </c>
      <c r="T1334" s="12" t="s">
        <v>63</v>
      </c>
      <c r="U1334" s="13" t="n">
        <v>3036.55</v>
      </c>
      <c r="W1334" s="13" t="n">
        <v>0</v>
      </c>
      <c r="X1334" s="12" t="s">
        <v>1279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KAPO UVA 200ML</v>
      </c>
      <c r="AC1334" s="1" t="n">
        <v>1170325</v>
      </c>
    </row>
    <row r="1335" customFormat="false" ht="36.75" hidden="false" customHeight="true" outlineLevel="0" collapsed="false">
      <c r="A1335" s="10" t="n">
        <v>1</v>
      </c>
      <c r="B1335" s="11" t="n">
        <v>46196</v>
      </c>
      <c r="C1335" s="11" t="n">
        <v>46207</v>
      </c>
      <c r="D1335" s="10" t="n">
        <v>1705</v>
      </c>
      <c r="E1335" s="12" t="s">
        <v>173</v>
      </c>
      <c r="F1335" s="10" t="n">
        <v>24</v>
      </c>
      <c r="G1335" s="12" t="s">
        <v>57</v>
      </c>
      <c r="H1335" s="10" t="n">
        <v>2110101</v>
      </c>
      <c r="I1335" s="12" t="s">
        <v>58</v>
      </c>
      <c r="J1335" s="10" t="n">
        <v>1296332</v>
      </c>
      <c r="L1335" s="10" t="n">
        <v>1892110</v>
      </c>
      <c r="M1335" s="12" t="s">
        <v>36</v>
      </c>
      <c r="N1335" s="12" t="s">
        <v>60</v>
      </c>
      <c r="P1335" s="10" t="n">
        <v>103</v>
      </c>
      <c r="Q1335" s="12" t="s">
        <v>61</v>
      </c>
      <c r="R1335" s="12" t="s">
        <v>62</v>
      </c>
      <c r="S1335" s="10" t="n">
        <v>1130101</v>
      </c>
      <c r="T1335" s="12" t="s">
        <v>63</v>
      </c>
      <c r="U1335" s="13" t="n">
        <v>6040.63</v>
      </c>
      <c r="W1335" s="13" t="n">
        <v>0</v>
      </c>
      <c r="X1335" s="12" t="s">
        <v>1280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FANTA LAR 1,5L</v>
      </c>
      <c r="AC1335" s="1" t="n">
        <v>1892110</v>
      </c>
    </row>
    <row r="1336" customFormat="false" ht="54.75" hidden="false" customHeight="true" outlineLevel="0" collapsed="false">
      <c r="A1336" s="10" t="n">
        <v>1</v>
      </c>
      <c r="B1336" s="11" t="n">
        <v>46198</v>
      </c>
      <c r="C1336" s="11" t="n">
        <v>46207</v>
      </c>
      <c r="D1336" s="10" t="n">
        <v>1723</v>
      </c>
      <c r="E1336" s="12" t="s">
        <v>302</v>
      </c>
      <c r="F1336" s="10" t="n">
        <v>24</v>
      </c>
      <c r="G1336" s="12" t="s">
        <v>57</v>
      </c>
      <c r="H1336" s="10" t="n">
        <v>2110101</v>
      </c>
      <c r="I1336" s="12" t="s">
        <v>58</v>
      </c>
      <c r="J1336" s="10" t="n">
        <v>1306185</v>
      </c>
      <c r="L1336" s="10" t="n">
        <v>172090</v>
      </c>
      <c r="M1336" s="12" t="s">
        <v>36</v>
      </c>
      <c r="N1336" s="12" t="s">
        <v>60</v>
      </c>
      <c r="P1336" s="10" t="n">
        <v>103</v>
      </c>
      <c r="Q1336" s="12" t="s">
        <v>61</v>
      </c>
      <c r="R1336" s="12" t="s">
        <v>62</v>
      </c>
      <c r="S1336" s="10" t="n">
        <v>1130101</v>
      </c>
      <c r="T1336" s="12" t="s">
        <v>63</v>
      </c>
      <c r="U1336" s="13" t="n">
        <v>5951.8</v>
      </c>
      <c r="W1336" s="13" t="n">
        <v>0</v>
      </c>
      <c r="X1336" s="12" t="s">
        <v>1281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54.75" hidden="false" customHeight="true" outlineLevel="0" collapsed="false">
      <c r="A1337" s="10" t="n">
        <v>1</v>
      </c>
      <c r="B1337" s="11" t="n">
        <v>46200</v>
      </c>
      <c r="C1337" s="11" t="n">
        <v>46207</v>
      </c>
      <c r="D1337" s="10" t="n">
        <v>10006</v>
      </c>
      <c r="E1337" s="12" t="s">
        <v>312</v>
      </c>
      <c r="F1337" s="10" t="n">
        <v>24</v>
      </c>
      <c r="G1337" s="12" t="s">
        <v>57</v>
      </c>
      <c r="H1337" s="10" t="n">
        <v>2110405</v>
      </c>
      <c r="I1337" s="12" t="s">
        <v>106</v>
      </c>
      <c r="J1337" s="10" t="n">
        <v>1312823</v>
      </c>
      <c r="L1337" s="10" t="n">
        <v>543586</v>
      </c>
      <c r="M1337" s="12" t="s">
        <v>36</v>
      </c>
      <c r="N1337" s="12" t="s">
        <v>66</v>
      </c>
      <c r="P1337" s="10" t="n">
        <v>101</v>
      </c>
      <c r="Q1337" s="12" t="s">
        <v>107</v>
      </c>
      <c r="R1337" s="12" t="s">
        <v>39</v>
      </c>
      <c r="S1337" s="10" t="n">
        <v>4210233</v>
      </c>
      <c r="T1337" s="12" t="s">
        <v>313</v>
      </c>
      <c r="U1337" s="13" t="n">
        <v>258</v>
      </c>
      <c r="W1337" s="13" t="n">
        <v>0</v>
      </c>
      <c r="X1337" s="12" t="s">
        <v>1282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46203</v>
      </c>
      <c r="C1338" s="11" t="n">
        <v>46207</v>
      </c>
      <c r="D1338" s="10" t="n">
        <v>1625</v>
      </c>
      <c r="E1338" s="12" t="s">
        <v>243</v>
      </c>
      <c r="F1338" s="10" t="n">
        <v>24</v>
      </c>
      <c r="G1338" s="12" t="s">
        <v>57</v>
      </c>
      <c r="H1338" s="10" t="n">
        <v>2110101</v>
      </c>
      <c r="I1338" s="12" t="s">
        <v>58</v>
      </c>
      <c r="J1338" s="10" t="n">
        <v>1329338</v>
      </c>
      <c r="L1338" s="10" t="n">
        <v>14571</v>
      </c>
      <c r="M1338" s="12" t="s">
        <v>36</v>
      </c>
      <c r="N1338" s="12" t="s">
        <v>60</v>
      </c>
      <c r="P1338" s="10" t="n">
        <v>103</v>
      </c>
      <c r="Q1338" s="12" t="s">
        <v>61</v>
      </c>
      <c r="R1338" s="12" t="s">
        <v>62</v>
      </c>
      <c r="S1338" s="10" t="n">
        <v>1130101</v>
      </c>
      <c r="T1338" s="12" t="s">
        <v>63</v>
      </c>
      <c r="U1338" s="13" t="n">
        <v>9942.14</v>
      </c>
      <c r="W1338" s="13" t="n">
        <v>0</v>
      </c>
      <c r="X1338" s="12" t="s">
        <v>1283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36.75" hidden="false" customHeight="true" outlineLevel="0" collapsed="false">
      <c r="A1339" s="10" t="n">
        <v>1</v>
      </c>
      <c r="B1339" s="11" t="n">
        <v>46207</v>
      </c>
      <c r="C1339" s="11" t="n">
        <v>46207</v>
      </c>
      <c r="D1339" s="10" t="n">
        <v>33</v>
      </c>
      <c r="E1339" s="12" t="s">
        <v>93</v>
      </c>
      <c r="F1339" s="10" t="n">
        <v>13</v>
      </c>
      <c r="G1339" s="12" t="s">
        <v>119</v>
      </c>
      <c r="H1339" s="10" t="n">
        <v>2110101</v>
      </c>
      <c r="I1339" s="12" t="s">
        <v>58</v>
      </c>
      <c r="J1339" s="10" t="n">
        <v>1348399</v>
      </c>
      <c r="L1339" s="10" t="n">
        <v>5250</v>
      </c>
      <c r="M1339" s="12" t="s">
        <v>36</v>
      </c>
      <c r="N1339" s="12" t="s">
        <v>60</v>
      </c>
      <c r="P1339" s="10" t="n">
        <v>104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280</v>
      </c>
      <c r="W1339" s="13" t="n">
        <v>280</v>
      </c>
      <c r="X1339" s="12" t="s">
        <v>121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46208</v>
      </c>
      <c r="C1340" s="11" t="n">
        <v>46208</v>
      </c>
      <c r="D1340" s="10" t="n">
        <v>0</v>
      </c>
      <c r="E1340" s="12" t="s">
        <v>33</v>
      </c>
      <c r="F1340" s="10" t="n">
        <v>17</v>
      </c>
      <c r="G1340" s="12" t="s">
        <v>34</v>
      </c>
      <c r="H1340" s="10" t="n">
        <v>1110101</v>
      </c>
      <c r="I1340" s="12" t="s">
        <v>35</v>
      </c>
      <c r="J1340" s="10" t="n">
        <v>1382082</v>
      </c>
      <c r="L1340" s="10" t="n">
        <v>1382082</v>
      </c>
      <c r="M1340" s="12" t="s">
        <v>36</v>
      </c>
      <c r="N1340" s="12" t="s">
        <v>37</v>
      </c>
      <c r="P1340" s="10" t="n">
        <v>104</v>
      </c>
      <c r="Q1340" s="12" t="s">
        <v>38</v>
      </c>
      <c r="R1340" s="12" t="s">
        <v>43</v>
      </c>
      <c r="S1340" s="10" t="n">
        <v>4210316</v>
      </c>
      <c r="T1340" s="12" t="s">
        <v>47</v>
      </c>
      <c r="U1340" s="13" t="n">
        <v>90</v>
      </c>
      <c r="W1340" s="13" t="n">
        <v>90</v>
      </c>
      <c r="X1340" s="12" t="s">
        <v>858</v>
      </c>
      <c r="Z1340" s="1" t="str">
        <f aca="false">IF($T1340="","",IFERROR(INDEX('Resumo Grupos'!$AC$3:$AC$200,MATCH($T1340,'Resumo Grupos'!$AB$3:$AB$200,0)),"n/d"))</f>
        <v>Salários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46208</v>
      </c>
      <c r="C1341" s="11" t="n">
        <v>46208</v>
      </c>
      <c r="D1341" s="10" t="n">
        <v>0</v>
      </c>
      <c r="E1341" s="12" t="s">
        <v>33</v>
      </c>
      <c r="F1341" s="10" t="n">
        <v>17</v>
      </c>
      <c r="G1341" s="12" t="s">
        <v>34</v>
      </c>
      <c r="H1341" s="10" t="n">
        <v>1110101</v>
      </c>
      <c r="I1341" s="12" t="s">
        <v>35</v>
      </c>
      <c r="J1341" s="10" t="n">
        <v>1382099</v>
      </c>
      <c r="L1341" s="10" t="n">
        <v>1382099</v>
      </c>
      <c r="M1341" s="12" t="s">
        <v>36</v>
      </c>
      <c r="N1341" s="12" t="s">
        <v>37</v>
      </c>
      <c r="P1341" s="10" t="n">
        <v>104</v>
      </c>
      <c r="Q1341" s="12" t="s">
        <v>38</v>
      </c>
      <c r="R1341" s="12" t="s">
        <v>43</v>
      </c>
      <c r="S1341" s="10" t="n">
        <v>4210316</v>
      </c>
      <c r="T1341" s="12" t="s">
        <v>47</v>
      </c>
      <c r="U1341" s="13" t="n">
        <v>80</v>
      </c>
      <c r="W1341" s="13" t="n">
        <v>80</v>
      </c>
      <c r="X1341" s="12" t="s">
        <v>1284</v>
      </c>
      <c r="Z1341" s="1" t="str">
        <f aca="false">IF($T1341="","",IFERROR(INDEX('Resumo Grupos'!$AC$3:$AC$200,MATCH($T1341,'Resumo Grupos'!$AB$3:$AB$200,0)),"n/d"))</f>
        <v>Salários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54.75" hidden="false" customHeight="true" outlineLevel="0" collapsed="false">
      <c r="A1342" s="10" t="n">
        <v>1</v>
      </c>
      <c r="B1342" s="11" t="n">
        <v>46208</v>
      </c>
      <c r="C1342" s="11" t="n">
        <v>46208</v>
      </c>
      <c r="D1342" s="10" t="n">
        <v>0</v>
      </c>
      <c r="E1342" s="12" t="s">
        <v>33</v>
      </c>
      <c r="F1342" s="10" t="n">
        <v>17</v>
      </c>
      <c r="G1342" s="12" t="s">
        <v>34</v>
      </c>
      <c r="H1342" s="10" t="n">
        <v>1110101</v>
      </c>
      <c r="I1342" s="12" t="s">
        <v>35</v>
      </c>
      <c r="J1342" s="10" t="n">
        <v>1382105</v>
      </c>
      <c r="L1342" s="10" t="n">
        <v>1382105</v>
      </c>
      <c r="M1342" s="12" t="s">
        <v>36</v>
      </c>
      <c r="N1342" s="12" t="s">
        <v>37</v>
      </c>
      <c r="P1342" s="10" t="n">
        <v>104</v>
      </c>
      <c r="Q1342" s="12" t="s">
        <v>38</v>
      </c>
      <c r="R1342" s="12" t="s">
        <v>43</v>
      </c>
      <c r="S1342" s="10" t="n">
        <v>4210314</v>
      </c>
      <c r="T1342" s="12" t="s">
        <v>44</v>
      </c>
      <c r="U1342" s="13" t="n">
        <v>90</v>
      </c>
      <c r="W1342" s="13" t="n">
        <v>90</v>
      </c>
      <c r="X1342" s="12" t="s">
        <v>400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46208</v>
      </c>
      <c r="C1343" s="11" t="n">
        <v>46208</v>
      </c>
      <c r="D1343" s="10" t="n">
        <v>0</v>
      </c>
      <c r="E1343" s="12" t="s">
        <v>33</v>
      </c>
      <c r="F1343" s="10" t="n">
        <v>17</v>
      </c>
      <c r="G1343" s="12" t="s">
        <v>34</v>
      </c>
      <c r="H1343" s="10" t="n">
        <v>1110101</v>
      </c>
      <c r="I1343" s="12" t="s">
        <v>35</v>
      </c>
      <c r="J1343" s="10" t="n">
        <v>1382122</v>
      </c>
      <c r="L1343" s="10" t="n">
        <v>1382122</v>
      </c>
      <c r="M1343" s="12" t="s">
        <v>36</v>
      </c>
      <c r="N1343" s="12" t="s">
        <v>37</v>
      </c>
      <c r="P1343" s="10" t="n">
        <v>104</v>
      </c>
      <c r="Q1343" s="12" t="s">
        <v>38</v>
      </c>
      <c r="R1343" s="12" t="s">
        <v>43</v>
      </c>
      <c r="S1343" s="10" t="n">
        <v>4210318</v>
      </c>
      <c r="T1343" s="12" t="s">
        <v>449</v>
      </c>
      <c r="U1343" s="13" t="n">
        <v>441.53</v>
      </c>
      <c r="W1343" s="13" t="n">
        <v>441.53</v>
      </c>
      <c r="X1343" s="12" t="s">
        <v>1285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27.75" hidden="false" customHeight="true" outlineLevel="0" collapsed="false">
      <c r="A1344" s="10" t="n">
        <v>1</v>
      </c>
      <c r="B1344" s="11" t="n">
        <v>46208</v>
      </c>
      <c r="C1344" s="11" t="n">
        <v>46208</v>
      </c>
      <c r="D1344" s="10" t="n">
        <v>0</v>
      </c>
      <c r="E1344" s="12" t="s">
        <v>33</v>
      </c>
      <c r="F1344" s="10" t="n">
        <v>17</v>
      </c>
      <c r="G1344" s="12" t="s">
        <v>34</v>
      </c>
      <c r="H1344" s="10" t="n">
        <v>1110101</v>
      </c>
      <c r="I1344" s="12" t="s">
        <v>35</v>
      </c>
      <c r="J1344" s="10" t="n">
        <v>1382183</v>
      </c>
      <c r="L1344" s="10" t="n">
        <v>1382183</v>
      </c>
      <c r="M1344" s="12" t="s">
        <v>36</v>
      </c>
      <c r="N1344" s="12" t="s">
        <v>37</v>
      </c>
      <c r="P1344" s="10" t="n">
        <v>104</v>
      </c>
      <c r="Q1344" s="12" t="s">
        <v>38</v>
      </c>
      <c r="R1344" s="12" t="s">
        <v>43</v>
      </c>
      <c r="S1344" s="10" t="n">
        <v>4210310</v>
      </c>
      <c r="T1344" s="12" t="s">
        <v>397</v>
      </c>
      <c r="U1344" s="13" t="n">
        <v>232</v>
      </c>
      <c r="W1344" s="13" t="n">
        <v>232</v>
      </c>
      <c r="X1344" s="12" t="s">
        <v>655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46208</v>
      </c>
      <c r="C1345" s="11" t="n">
        <v>46208</v>
      </c>
      <c r="D1345" s="10" t="n">
        <v>0</v>
      </c>
      <c r="E1345" s="12" t="s">
        <v>33</v>
      </c>
      <c r="F1345" s="10" t="n">
        <v>17</v>
      </c>
      <c r="G1345" s="12" t="s">
        <v>34</v>
      </c>
      <c r="H1345" s="10" t="n">
        <v>1110101</v>
      </c>
      <c r="I1345" s="12" t="s">
        <v>35</v>
      </c>
      <c r="J1345" s="10" t="n">
        <v>1382277</v>
      </c>
      <c r="L1345" s="10" t="n">
        <v>1382277</v>
      </c>
      <c r="M1345" s="12" t="s">
        <v>36</v>
      </c>
      <c r="N1345" s="12" t="s">
        <v>37</v>
      </c>
      <c r="P1345" s="10" t="n">
        <v>104</v>
      </c>
      <c r="Q1345" s="12" t="s">
        <v>38</v>
      </c>
      <c r="R1345" s="12" t="s">
        <v>43</v>
      </c>
      <c r="S1345" s="10" t="n">
        <v>4210314</v>
      </c>
      <c r="T1345" s="12" t="s">
        <v>44</v>
      </c>
      <c r="U1345" s="13" t="n">
        <v>100</v>
      </c>
      <c r="W1345" s="13" t="n">
        <v>100</v>
      </c>
      <c r="X1345" s="12" t="s">
        <v>1286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46208</v>
      </c>
      <c r="C1346" s="11" t="n">
        <v>46208</v>
      </c>
      <c r="D1346" s="10" t="n">
        <v>0</v>
      </c>
      <c r="E1346" s="12" t="s">
        <v>33</v>
      </c>
      <c r="F1346" s="10" t="n">
        <v>17</v>
      </c>
      <c r="G1346" s="12" t="s">
        <v>34</v>
      </c>
      <c r="H1346" s="10" t="n">
        <v>1110101</v>
      </c>
      <c r="I1346" s="12" t="s">
        <v>35</v>
      </c>
      <c r="J1346" s="10" t="n">
        <v>1382281</v>
      </c>
      <c r="L1346" s="10" t="n">
        <v>1382281</v>
      </c>
      <c r="M1346" s="12" t="s">
        <v>36</v>
      </c>
      <c r="N1346" s="12" t="s">
        <v>37</v>
      </c>
      <c r="P1346" s="10" t="n">
        <v>104</v>
      </c>
      <c r="Q1346" s="12" t="s">
        <v>38</v>
      </c>
      <c r="R1346" s="12" t="s">
        <v>43</v>
      </c>
      <c r="S1346" s="10" t="n">
        <v>4210314</v>
      </c>
      <c r="T1346" s="12" t="s">
        <v>44</v>
      </c>
      <c r="U1346" s="13" t="n">
        <v>80</v>
      </c>
      <c r="W1346" s="13" t="n">
        <v>80</v>
      </c>
      <c r="X1346" s="12" t="s">
        <v>1287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36.75" hidden="false" customHeight="true" outlineLevel="0" collapsed="false">
      <c r="A1347" s="10" t="n">
        <v>1</v>
      </c>
      <c r="B1347" s="11" t="n">
        <v>46208</v>
      </c>
      <c r="C1347" s="11" t="n">
        <v>46208</v>
      </c>
      <c r="D1347" s="10" t="n">
        <v>0</v>
      </c>
      <c r="E1347" s="12" t="s">
        <v>33</v>
      </c>
      <c r="F1347" s="10" t="n">
        <v>17</v>
      </c>
      <c r="G1347" s="12" t="s">
        <v>34</v>
      </c>
      <c r="H1347" s="10" t="n">
        <v>1110101</v>
      </c>
      <c r="I1347" s="12" t="s">
        <v>35</v>
      </c>
      <c r="J1347" s="10" t="n">
        <v>1382285</v>
      </c>
      <c r="L1347" s="10" t="n">
        <v>1382285</v>
      </c>
      <c r="M1347" s="12" t="s">
        <v>36</v>
      </c>
      <c r="N1347" s="12" t="s">
        <v>37</v>
      </c>
      <c r="P1347" s="10" t="n">
        <v>104</v>
      </c>
      <c r="Q1347" s="12" t="s">
        <v>38</v>
      </c>
      <c r="R1347" s="12" t="s">
        <v>43</v>
      </c>
      <c r="S1347" s="10" t="n">
        <v>4210316</v>
      </c>
      <c r="T1347" s="12" t="s">
        <v>47</v>
      </c>
      <c r="U1347" s="13" t="n">
        <v>60</v>
      </c>
      <c r="W1347" s="13" t="n">
        <v>60</v>
      </c>
      <c r="X1347" s="12" t="s">
        <v>1230</v>
      </c>
      <c r="Z1347" s="1" t="str">
        <f aca="false">IF($T1347="","",IFERROR(INDEX('Resumo Grupos'!$AC$3:$AC$200,MATCH($T1347,'Resumo Grupos'!$AB$3:$AB$200,0)),"n/d"))</f>
        <v>Salários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46208</v>
      </c>
      <c r="C1348" s="11" t="n">
        <v>46208</v>
      </c>
      <c r="D1348" s="10" t="n">
        <v>0</v>
      </c>
      <c r="E1348" s="12" t="s">
        <v>33</v>
      </c>
      <c r="F1348" s="10" t="n">
        <v>17</v>
      </c>
      <c r="G1348" s="12" t="s">
        <v>34</v>
      </c>
      <c r="H1348" s="10" t="n">
        <v>1110101</v>
      </c>
      <c r="I1348" s="12" t="s">
        <v>35</v>
      </c>
      <c r="J1348" s="10" t="n">
        <v>1382288</v>
      </c>
      <c r="L1348" s="10" t="n">
        <v>1382288</v>
      </c>
      <c r="M1348" s="12" t="s">
        <v>36</v>
      </c>
      <c r="N1348" s="12" t="s">
        <v>37</v>
      </c>
      <c r="P1348" s="10" t="n">
        <v>104</v>
      </c>
      <c r="Q1348" s="12" t="s">
        <v>38</v>
      </c>
      <c r="R1348" s="12" t="s">
        <v>43</v>
      </c>
      <c r="S1348" s="10" t="n">
        <v>4210314</v>
      </c>
      <c r="T1348" s="12" t="s">
        <v>44</v>
      </c>
      <c r="U1348" s="13" t="n">
        <v>300</v>
      </c>
      <c r="W1348" s="13" t="n">
        <v>300</v>
      </c>
      <c r="X1348" s="12" t="s">
        <v>402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46208</v>
      </c>
      <c r="C1349" s="11" t="n">
        <v>46208</v>
      </c>
      <c r="D1349" s="10" t="n">
        <v>0</v>
      </c>
      <c r="E1349" s="12" t="s">
        <v>33</v>
      </c>
      <c r="F1349" s="10" t="n">
        <v>17</v>
      </c>
      <c r="G1349" s="12" t="s">
        <v>34</v>
      </c>
      <c r="H1349" s="10" t="n">
        <v>1110101</v>
      </c>
      <c r="I1349" s="12" t="s">
        <v>35</v>
      </c>
      <c r="J1349" s="10" t="n">
        <v>1382294</v>
      </c>
      <c r="L1349" s="10" t="n">
        <v>1382294</v>
      </c>
      <c r="M1349" s="12" t="s">
        <v>36</v>
      </c>
      <c r="N1349" s="12" t="s">
        <v>37</v>
      </c>
      <c r="P1349" s="10" t="n">
        <v>104</v>
      </c>
      <c r="Q1349" s="12" t="s">
        <v>38</v>
      </c>
      <c r="R1349" s="12" t="s">
        <v>43</v>
      </c>
      <c r="S1349" s="10" t="n">
        <v>4210314</v>
      </c>
      <c r="T1349" s="12" t="s">
        <v>44</v>
      </c>
      <c r="U1349" s="13" t="n">
        <v>80</v>
      </c>
      <c r="W1349" s="13" t="n">
        <v>80</v>
      </c>
      <c r="X1349" s="12" t="s">
        <v>209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36.75" hidden="false" customHeight="true" outlineLevel="0" collapsed="false">
      <c r="A1350" s="10" t="n">
        <v>1</v>
      </c>
      <c r="B1350" s="11" t="n">
        <v>46208</v>
      </c>
      <c r="C1350" s="11" t="n">
        <v>46208</v>
      </c>
      <c r="D1350" s="10" t="n">
        <v>0</v>
      </c>
      <c r="E1350" s="12" t="s">
        <v>33</v>
      </c>
      <c r="F1350" s="10" t="n">
        <v>17</v>
      </c>
      <c r="G1350" s="12" t="s">
        <v>34</v>
      </c>
      <c r="H1350" s="10" t="n">
        <v>1110101</v>
      </c>
      <c r="I1350" s="12" t="s">
        <v>35</v>
      </c>
      <c r="J1350" s="10" t="n">
        <v>1382297</v>
      </c>
      <c r="L1350" s="10" t="n">
        <v>1382297</v>
      </c>
      <c r="M1350" s="12" t="s">
        <v>36</v>
      </c>
      <c r="N1350" s="12" t="s">
        <v>37</v>
      </c>
      <c r="P1350" s="10" t="n">
        <v>104</v>
      </c>
      <c r="Q1350" s="12" t="s">
        <v>38</v>
      </c>
      <c r="R1350" s="12" t="s">
        <v>43</v>
      </c>
      <c r="S1350" s="10" t="n">
        <v>4210309</v>
      </c>
      <c r="T1350" s="12" t="s">
        <v>49</v>
      </c>
      <c r="U1350" s="13" t="n">
        <v>12</v>
      </c>
      <c r="W1350" s="13" t="n">
        <v>12</v>
      </c>
      <c r="X1350" s="12" t="s">
        <v>209</v>
      </c>
      <c r="Z1350" s="1" t="str">
        <f aca="false">IF($T1350="","",IFERROR(INDEX('Resumo Grupos'!$AC$3:$AC$200,MATCH($T1350,'Resumo Grupos'!$AB$3:$AB$200,0)),"n/d"))</f>
        <v>Salários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63.75" hidden="false" customHeight="true" outlineLevel="0" collapsed="false">
      <c r="A1351" s="10" t="n">
        <v>1</v>
      </c>
      <c r="B1351" s="11" t="n">
        <v>46208</v>
      </c>
      <c r="C1351" s="11" t="n">
        <v>46208</v>
      </c>
      <c r="D1351" s="10" t="n">
        <v>0</v>
      </c>
      <c r="E1351" s="12" t="s">
        <v>33</v>
      </c>
      <c r="F1351" s="10" t="n">
        <v>17</v>
      </c>
      <c r="G1351" s="12" t="s">
        <v>34</v>
      </c>
      <c r="H1351" s="10" t="n">
        <v>1110101</v>
      </c>
      <c r="I1351" s="12" t="s">
        <v>35</v>
      </c>
      <c r="J1351" s="10" t="n">
        <v>1382302</v>
      </c>
      <c r="L1351" s="10" t="n">
        <v>1382302</v>
      </c>
      <c r="M1351" s="12" t="s">
        <v>36</v>
      </c>
      <c r="N1351" s="12" t="s">
        <v>37</v>
      </c>
      <c r="P1351" s="10" t="n">
        <v>104</v>
      </c>
      <c r="Q1351" s="12" t="s">
        <v>38</v>
      </c>
      <c r="R1351" s="12" t="s">
        <v>43</v>
      </c>
      <c r="S1351" s="10" t="n">
        <v>4210314</v>
      </c>
      <c r="T1351" s="12" t="s">
        <v>44</v>
      </c>
      <c r="U1351" s="13" t="n">
        <v>80</v>
      </c>
      <c r="W1351" s="13" t="n">
        <v>80</v>
      </c>
      <c r="X1351" s="12" t="s">
        <v>207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63.75" hidden="false" customHeight="true" outlineLevel="0" collapsed="false">
      <c r="A1352" s="10" t="n">
        <v>1</v>
      </c>
      <c r="B1352" s="11" t="n">
        <v>46208</v>
      </c>
      <c r="C1352" s="11" t="n">
        <v>46208</v>
      </c>
      <c r="D1352" s="10" t="n">
        <v>0</v>
      </c>
      <c r="E1352" s="12" t="s">
        <v>33</v>
      </c>
      <c r="F1352" s="10" t="n">
        <v>17</v>
      </c>
      <c r="G1352" s="12" t="s">
        <v>34</v>
      </c>
      <c r="H1352" s="10" t="n">
        <v>1110101</v>
      </c>
      <c r="I1352" s="12" t="s">
        <v>35</v>
      </c>
      <c r="J1352" s="10" t="n">
        <v>1382325</v>
      </c>
      <c r="L1352" s="10" t="n">
        <v>1382325</v>
      </c>
      <c r="M1352" s="12" t="s">
        <v>36</v>
      </c>
      <c r="N1352" s="12" t="s">
        <v>37</v>
      </c>
      <c r="P1352" s="10" t="n">
        <v>104</v>
      </c>
      <c r="Q1352" s="12" t="s">
        <v>38</v>
      </c>
      <c r="R1352" s="12" t="s">
        <v>43</v>
      </c>
      <c r="S1352" s="10" t="n">
        <v>4210310</v>
      </c>
      <c r="T1352" s="12" t="s">
        <v>397</v>
      </c>
      <c r="U1352" s="13" t="n">
        <v>244</v>
      </c>
      <c r="W1352" s="13" t="n">
        <v>244</v>
      </c>
      <c r="X1352" s="12" t="s">
        <v>853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63.75" hidden="false" customHeight="true" outlineLevel="0" collapsed="false">
      <c r="A1353" s="10" t="n">
        <v>1</v>
      </c>
      <c r="B1353" s="11" t="n">
        <v>46112</v>
      </c>
      <c r="C1353" s="11" t="n">
        <v>46208</v>
      </c>
      <c r="D1353" s="10" t="n">
        <v>17</v>
      </c>
      <c r="E1353" s="12" t="s">
        <v>115</v>
      </c>
      <c r="F1353" s="10" t="n">
        <v>24</v>
      </c>
      <c r="G1353" s="12" t="s">
        <v>57</v>
      </c>
      <c r="H1353" s="10" t="n">
        <v>2110405</v>
      </c>
      <c r="I1353" s="12" t="s">
        <v>106</v>
      </c>
      <c r="J1353" s="10" t="n">
        <v>881704</v>
      </c>
      <c r="L1353" s="10" t="n">
        <v>376470</v>
      </c>
      <c r="M1353" s="12" t="s">
        <v>153</v>
      </c>
      <c r="N1353" s="12" t="s">
        <v>66</v>
      </c>
      <c r="P1353" s="10" t="n">
        <v>101</v>
      </c>
      <c r="Q1353" s="12" t="s">
        <v>107</v>
      </c>
      <c r="R1353" s="12" t="s">
        <v>112</v>
      </c>
      <c r="S1353" s="10" t="n">
        <v>4220199</v>
      </c>
      <c r="T1353" s="12" t="s">
        <v>113</v>
      </c>
      <c r="U1353" s="13" t="n">
        <v>250</v>
      </c>
      <c r="W1353" s="13" t="n">
        <v>0</v>
      </c>
      <c r="X1353" s="12" t="s">
        <v>1288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27.75" hidden="false" customHeight="true" outlineLevel="0" collapsed="false">
      <c r="A1354" s="10" t="n">
        <v>1</v>
      </c>
      <c r="B1354" s="11" t="n">
        <v>46147</v>
      </c>
      <c r="C1354" s="11" t="n">
        <v>46208</v>
      </c>
      <c r="D1354" s="10" t="n">
        <v>956</v>
      </c>
      <c r="E1354" s="12" t="s">
        <v>327</v>
      </c>
      <c r="F1354" s="10" t="n">
        <v>34</v>
      </c>
      <c r="G1354" s="12" t="s">
        <v>94</v>
      </c>
      <c r="H1354" s="10" t="n">
        <v>2110405</v>
      </c>
      <c r="I1354" s="12" t="s">
        <v>106</v>
      </c>
      <c r="J1354" s="10" t="n">
        <v>1053484</v>
      </c>
      <c r="L1354" s="10" t="n">
        <v>443312</v>
      </c>
      <c r="M1354" s="12" t="s">
        <v>59</v>
      </c>
      <c r="N1354" s="12" t="s">
        <v>66</v>
      </c>
      <c r="P1354" s="10" t="n">
        <v>101</v>
      </c>
      <c r="Q1354" s="12" t="s">
        <v>107</v>
      </c>
      <c r="R1354" s="12" t="s">
        <v>328</v>
      </c>
      <c r="S1354" s="10" t="n">
        <v>4210111</v>
      </c>
      <c r="T1354" s="12" t="s">
        <v>329</v>
      </c>
      <c r="U1354" s="13" t="n">
        <v>4300</v>
      </c>
      <c r="W1354" s="13" t="n">
        <v>0</v>
      </c>
      <c r="X1354" s="12" t="s">
        <v>330</v>
      </c>
      <c r="Z1354" s="1" t="str">
        <f aca="false">IF($T1354="","",IFERROR(INDEX('Resumo Grupos'!$AC$3:$AC$200,MATCH($T1354,'Resumo Grupos'!$AB$3:$AB$200,0)),"n/d"))</f>
        <v>Despesa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46147</v>
      </c>
      <c r="C1355" s="11" t="n">
        <v>46208</v>
      </c>
      <c r="D1355" s="10" t="n">
        <v>1061</v>
      </c>
      <c r="E1355" s="12" t="s">
        <v>331</v>
      </c>
      <c r="F1355" s="10" t="n">
        <v>34</v>
      </c>
      <c r="G1355" s="12" t="s">
        <v>94</v>
      </c>
      <c r="H1355" s="10" t="n">
        <v>2110405</v>
      </c>
      <c r="I1355" s="12" t="s">
        <v>106</v>
      </c>
      <c r="J1355" s="10" t="n">
        <v>1053498</v>
      </c>
      <c r="L1355" s="10" t="n">
        <v>443316</v>
      </c>
      <c r="M1355" s="12" t="s">
        <v>153</v>
      </c>
      <c r="N1355" s="12" t="s">
        <v>66</v>
      </c>
      <c r="P1355" s="10" t="n">
        <v>101</v>
      </c>
      <c r="Q1355" s="12" t="s">
        <v>107</v>
      </c>
      <c r="R1355" s="12" t="s">
        <v>112</v>
      </c>
      <c r="S1355" s="10" t="n">
        <v>4220199</v>
      </c>
      <c r="T1355" s="12" t="s">
        <v>113</v>
      </c>
      <c r="U1355" s="13" t="n">
        <v>1500</v>
      </c>
      <c r="W1355" s="13" t="n">
        <v>0</v>
      </c>
      <c r="X1355" s="12" t="s">
        <v>332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46147</v>
      </c>
      <c r="C1356" s="11" t="n">
        <v>46208</v>
      </c>
      <c r="D1356" s="10" t="n">
        <v>16</v>
      </c>
      <c r="E1356" s="12" t="s">
        <v>111</v>
      </c>
      <c r="F1356" s="10" t="n">
        <v>34</v>
      </c>
      <c r="G1356" s="12" t="s">
        <v>94</v>
      </c>
      <c r="H1356" s="10" t="n">
        <v>2110405</v>
      </c>
      <c r="I1356" s="12" t="s">
        <v>106</v>
      </c>
      <c r="J1356" s="10" t="n">
        <v>1053543</v>
      </c>
      <c r="L1356" s="10" t="n">
        <v>443329</v>
      </c>
      <c r="M1356" s="12" t="s">
        <v>153</v>
      </c>
      <c r="N1356" s="12" t="s">
        <v>66</v>
      </c>
      <c r="P1356" s="10" t="n">
        <v>101</v>
      </c>
      <c r="Q1356" s="12" t="s">
        <v>107</v>
      </c>
      <c r="R1356" s="12" t="s">
        <v>43</v>
      </c>
      <c r="S1356" s="10" t="n">
        <v>4210301</v>
      </c>
      <c r="T1356" s="12" t="s">
        <v>333</v>
      </c>
      <c r="U1356" s="13" t="n">
        <v>500</v>
      </c>
      <c r="W1356" s="13" t="n">
        <v>0</v>
      </c>
      <c r="X1356" s="12" t="s">
        <v>335</v>
      </c>
      <c r="Z1356" s="1" t="str">
        <f aca="false">IF($T1356="","",IFERROR(INDEX('Resumo Grupos'!$AC$3:$AC$200,MATCH($T1356,'Resumo Grupos'!$AB$3:$AB$200,0)),"n/d"))</f>
        <v>Salários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46167</v>
      </c>
      <c r="C1357" s="11" t="n">
        <v>46208</v>
      </c>
      <c r="D1357" s="10" t="n">
        <v>1195</v>
      </c>
      <c r="E1357" s="12" t="s">
        <v>338</v>
      </c>
      <c r="F1357" s="10" t="n">
        <v>24</v>
      </c>
      <c r="G1357" s="12" t="s">
        <v>57</v>
      </c>
      <c r="H1357" s="10" t="n">
        <v>2110405</v>
      </c>
      <c r="I1357" s="12" t="s">
        <v>106</v>
      </c>
      <c r="J1357" s="10" t="n">
        <v>1152372</v>
      </c>
      <c r="L1357" s="10" t="n">
        <v>480964</v>
      </c>
      <c r="M1357" s="12" t="s">
        <v>36</v>
      </c>
      <c r="N1357" s="12" t="s">
        <v>66</v>
      </c>
      <c r="P1357" s="10" t="n">
        <v>101</v>
      </c>
      <c r="Q1357" s="12" t="s">
        <v>107</v>
      </c>
      <c r="R1357" s="12" t="s">
        <v>43</v>
      </c>
      <c r="S1357" s="10" t="n">
        <v>4210311</v>
      </c>
      <c r="T1357" s="12" t="s">
        <v>339</v>
      </c>
      <c r="U1357" s="13" t="n">
        <v>2802.21</v>
      </c>
      <c r="W1357" s="13" t="n">
        <v>0</v>
      </c>
      <c r="X1357" s="12" t="s">
        <v>1289</v>
      </c>
      <c r="Z1357" s="1" t="str">
        <f aca="false">IF($T1357="","",IFERROR(INDEX('Resumo Grupos'!$AC$3:$AC$200,MATCH($T1357,'Resumo Grupos'!$AB$3:$AB$200,0)),"n/d"))</f>
        <v>Salários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46170</v>
      </c>
      <c r="C1358" s="11" t="n">
        <v>46208</v>
      </c>
      <c r="D1358" s="10" t="n">
        <v>1779</v>
      </c>
      <c r="E1358" s="12" t="s">
        <v>985</v>
      </c>
      <c r="F1358" s="10" t="n">
        <v>35</v>
      </c>
      <c r="G1358" s="12" t="s">
        <v>1290</v>
      </c>
      <c r="H1358" s="10" t="n">
        <v>2110101</v>
      </c>
      <c r="I1358" s="12" t="s">
        <v>58</v>
      </c>
      <c r="J1358" s="10" t="n">
        <v>1166902</v>
      </c>
      <c r="L1358" s="10" t="n">
        <v>486494</v>
      </c>
      <c r="M1358" s="12" t="s">
        <v>36</v>
      </c>
      <c r="N1358" s="12" t="s">
        <v>66</v>
      </c>
      <c r="P1358" s="10" t="n">
        <v>102</v>
      </c>
      <c r="Q1358" s="12" t="s">
        <v>125</v>
      </c>
      <c r="R1358" s="12" t="s">
        <v>62</v>
      </c>
      <c r="S1358" s="10" t="n">
        <v>1130101</v>
      </c>
      <c r="T1358" s="12" t="s">
        <v>63</v>
      </c>
      <c r="U1358" s="13" t="n">
        <v>2404</v>
      </c>
      <c r="W1358" s="13" t="n">
        <v>0</v>
      </c>
      <c r="X1358" s="12" t="s">
        <v>1291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46181</v>
      </c>
      <c r="C1359" s="11" t="n">
        <v>46208</v>
      </c>
      <c r="D1359" s="10" t="n">
        <v>974</v>
      </c>
      <c r="E1359" s="12" t="s">
        <v>1292</v>
      </c>
      <c r="F1359" s="10" t="n">
        <v>35</v>
      </c>
      <c r="G1359" s="12" t="s">
        <v>1290</v>
      </c>
      <c r="H1359" s="10" t="n">
        <v>2110101</v>
      </c>
      <c r="I1359" s="12" t="s">
        <v>58</v>
      </c>
      <c r="J1359" s="10" t="n">
        <v>1222431</v>
      </c>
      <c r="L1359" s="10" t="n">
        <v>417</v>
      </c>
      <c r="M1359" s="12" t="s">
        <v>36</v>
      </c>
      <c r="N1359" s="12" t="s">
        <v>60</v>
      </c>
      <c r="P1359" s="10" t="n">
        <v>103</v>
      </c>
      <c r="Q1359" s="12" t="s">
        <v>61</v>
      </c>
      <c r="R1359" s="12" t="s">
        <v>62</v>
      </c>
      <c r="S1359" s="10" t="n">
        <v>1130101</v>
      </c>
      <c r="T1359" s="12" t="s">
        <v>63</v>
      </c>
      <c r="U1359" s="13" t="n">
        <v>1124</v>
      </c>
      <c r="W1359" s="13" t="n">
        <v>0</v>
      </c>
      <c r="X1359" s="12" t="s">
        <v>1293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SOMBRINNHA COD.:WZ-257</v>
      </c>
      <c r="AC1359" s="1" t="n">
        <v>417</v>
      </c>
    </row>
    <row r="1360" customFormat="false" ht="45.75" hidden="false" customHeight="true" outlineLevel="0" collapsed="false">
      <c r="A1360" s="10" t="n">
        <v>1</v>
      </c>
      <c r="B1360" s="11" t="n">
        <v>46181</v>
      </c>
      <c r="C1360" s="11" t="n">
        <v>46208</v>
      </c>
      <c r="D1360" s="10" t="n">
        <v>796</v>
      </c>
      <c r="E1360" s="12" t="s">
        <v>1294</v>
      </c>
      <c r="F1360" s="10" t="n">
        <v>35</v>
      </c>
      <c r="G1360" s="12" t="s">
        <v>1290</v>
      </c>
      <c r="H1360" s="10" t="n">
        <v>2110101</v>
      </c>
      <c r="I1360" s="12" t="s">
        <v>58</v>
      </c>
      <c r="J1360" s="10" t="n">
        <v>1222777</v>
      </c>
      <c r="L1360" s="10" t="n">
        <v>1005</v>
      </c>
      <c r="M1360" s="12" t="s">
        <v>36</v>
      </c>
      <c r="N1360" s="12" t="s">
        <v>60</v>
      </c>
      <c r="P1360" s="10" t="n">
        <v>103</v>
      </c>
      <c r="Q1360" s="12" t="s">
        <v>61</v>
      </c>
      <c r="R1360" s="12" t="s">
        <v>62</v>
      </c>
      <c r="S1360" s="10" t="n">
        <v>1130101</v>
      </c>
      <c r="T1360" s="12" t="s">
        <v>63</v>
      </c>
      <c r="U1360" s="13" t="n">
        <v>415.75</v>
      </c>
      <c r="W1360" s="13" t="n">
        <v>0</v>
      </c>
      <c r="X1360" s="12" t="s">
        <v>1295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BARALHO PIF PAF</v>
      </c>
      <c r="AC1360" s="1" t="n">
        <v>1005</v>
      </c>
    </row>
    <row r="1361" customFormat="false" ht="36.75" hidden="false" customHeight="true" outlineLevel="0" collapsed="false">
      <c r="A1361" s="10" t="n">
        <v>1</v>
      </c>
      <c r="B1361" s="11" t="n">
        <v>46185</v>
      </c>
      <c r="C1361" s="11" t="n">
        <v>46208</v>
      </c>
      <c r="D1361" s="10" t="n">
        <v>1768</v>
      </c>
      <c r="E1361" s="12" t="s">
        <v>628</v>
      </c>
      <c r="F1361" s="10" t="n">
        <v>34</v>
      </c>
      <c r="G1361" s="12" t="s">
        <v>94</v>
      </c>
      <c r="H1361" s="10" t="n">
        <v>2110405</v>
      </c>
      <c r="I1361" s="12" t="s">
        <v>106</v>
      </c>
      <c r="J1361" s="10" t="n">
        <v>1240158</v>
      </c>
      <c r="L1361" s="10" t="n">
        <v>515079</v>
      </c>
      <c r="M1361" s="12" t="s">
        <v>36</v>
      </c>
      <c r="N1361" s="12" t="s">
        <v>66</v>
      </c>
      <c r="P1361" s="10" t="n">
        <v>102</v>
      </c>
      <c r="Q1361" s="12" t="s">
        <v>125</v>
      </c>
      <c r="R1361" s="12" t="s">
        <v>39</v>
      </c>
      <c r="S1361" s="10" t="n">
        <v>4210202</v>
      </c>
      <c r="T1361" s="12" t="s">
        <v>629</v>
      </c>
      <c r="U1361" s="13" t="n">
        <v>2431.5</v>
      </c>
      <c r="W1361" s="13" t="n">
        <v>0</v>
      </c>
      <c r="X1361" s="12" t="s">
        <v>630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36.75" hidden="false" customHeight="true" outlineLevel="0" collapsed="false">
      <c r="A1362" s="10" t="n">
        <v>1</v>
      </c>
      <c r="B1362" s="11" t="n">
        <v>46192</v>
      </c>
      <c r="C1362" s="11" t="n">
        <v>46208</v>
      </c>
      <c r="D1362" s="10" t="n">
        <v>1613</v>
      </c>
      <c r="E1362" s="12" t="s">
        <v>240</v>
      </c>
      <c r="F1362" s="10" t="n">
        <v>24</v>
      </c>
      <c r="G1362" s="12" t="s">
        <v>57</v>
      </c>
      <c r="H1362" s="10" t="n">
        <v>2110101</v>
      </c>
      <c r="I1362" s="12" t="s">
        <v>58</v>
      </c>
      <c r="J1362" s="10" t="n">
        <v>1272759</v>
      </c>
      <c r="L1362" s="10" t="n">
        <v>1597184</v>
      </c>
      <c r="M1362" s="12" t="s">
        <v>59</v>
      </c>
      <c r="N1362" s="12" t="s">
        <v>60</v>
      </c>
      <c r="P1362" s="10" t="n">
        <v>103</v>
      </c>
      <c r="Q1362" s="12" t="s">
        <v>61</v>
      </c>
      <c r="R1362" s="12" t="s">
        <v>62</v>
      </c>
      <c r="S1362" s="10" t="n">
        <v>1130101</v>
      </c>
      <c r="T1362" s="12" t="s">
        <v>63</v>
      </c>
      <c r="U1362" s="13" t="n">
        <v>607.26</v>
      </c>
      <c r="W1362" s="13" t="n">
        <v>0</v>
      </c>
      <c r="X1362" s="12" t="s">
        <v>1296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PRESUNTO COZIDOPER</v>
      </c>
      <c r="AC1362" s="1" t="n">
        <v>1597184</v>
      </c>
    </row>
    <row r="1363" customFormat="false" ht="36.75" hidden="false" customHeight="true" outlineLevel="0" collapsed="false">
      <c r="A1363" s="10" t="n">
        <v>1</v>
      </c>
      <c r="B1363" s="11" t="n">
        <v>46196</v>
      </c>
      <c r="C1363" s="11" t="n">
        <v>46208</v>
      </c>
      <c r="D1363" s="10" t="n">
        <v>1196</v>
      </c>
      <c r="E1363" s="12" t="s">
        <v>430</v>
      </c>
      <c r="F1363" s="10" t="n">
        <v>24</v>
      </c>
      <c r="G1363" s="12" t="s">
        <v>57</v>
      </c>
      <c r="H1363" s="10" t="n">
        <v>2110101</v>
      </c>
      <c r="I1363" s="12" t="s">
        <v>58</v>
      </c>
      <c r="J1363" s="10" t="n">
        <v>1293749</v>
      </c>
      <c r="L1363" s="10" t="n">
        <v>11908</v>
      </c>
      <c r="M1363" s="12" t="s">
        <v>36</v>
      </c>
      <c r="N1363" s="12" t="s">
        <v>60</v>
      </c>
      <c r="P1363" s="10" t="n">
        <v>103</v>
      </c>
      <c r="Q1363" s="12" t="s">
        <v>61</v>
      </c>
      <c r="R1363" s="12" t="s">
        <v>62</v>
      </c>
      <c r="S1363" s="10" t="n">
        <v>1130101</v>
      </c>
      <c r="T1363" s="12" t="s">
        <v>63</v>
      </c>
      <c r="U1363" s="13" t="n">
        <v>495.45</v>
      </c>
      <c r="W1363" s="13" t="n">
        <v>0</v>
      </c>
      <c r="X1363" s="12" t="s">
        <v>1297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46208</v>
      </c>
      <c r="D1364" s="10" t="n">
        <v>1723</v>
      </c>
      <c r="E1364" s="12" t="s">
        <v>302</v>
      </c>
      <c r="F1364" s="10" t="n">
        <v>24</v>
      </c>
      <c r="G1364" s="12" t="s">
        <v>57</v>
      </c>
      <c r="H1364" s="10" t="n">
        <v>2110101</v>
      </c>
      <c r="I1364" s="12" t="s">
        <v>58</v>
      </c>
      <c r="J1364" s="10" t="n">
        <v>1309867</v>
      </c>
      <c r="L1364" s="10" t="n">
        <v>172132</v>
      </c>
      <c r="M1364" s="12" t="s">
        <v>36</v>
      </c>
      <c r="N1364" s="12" t="s">
        <v>60</v>
      </c>
      <c r="P1364" s="10" t="n">
        <v>103</v>
      </c>
      <c r="Q1364" s="12" t="s">
        <v>61</v>
      </c>
      <c r="R1364" s="12" t="s">
        <v>62</v>
      </c>
      <c r="S1364" s="10" t="n">
        <v>1130101</v>
      </c>
      <c r="T1364" s="12" t="s">
        <v>63</v>
      </c>
      <c r="U1364" s="13" t="n">
        <v>5174.8</v>
      </c>
      <c r="W1364" s="13" t="n">
        <v>0</v>
      </c>
      <c r="X1364" s="12" t="s">
        <v>1298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45.75" hidden="false" customHeight="true" outlineLevel="0" collapsed="false">
      <c r="A1365" s="10" t="n">
        <v>1</v>
      </c>
      <c r="B1365" s="11" t="n">
        <v>46208</v>
      </c>
      <c r="C1365" s="11" t="n">
        <v>46208</v>
      </c>
      <c r="D1365" s="10" t="n">
        <v>17</v>
      </c>
      <c r="E1365" s="12" t="s">
        <v>115</v>
      </c>
      <c r="F1365" s="10" t="n">
        <v>24</v>
      </c>
      <c r="G1365" s="12" t="s">
        <v>57</v>
      </c>
      <c r="H1365" s="10" t="n">
        <v>2110405</v>
      </c>
      <c r="I1365" s="12" t="s">
        <v>106</v>
      </c>
      <c r="J1365" s="10" t="n">
        <v>1359969</v>
      </c>
      <c r="L1365" s="10" t="n">
        <v>561604</v>
      </c>
      <c r="M1365" s="12" t="s">
        <v>36</v>
      </c>
      <c r="N1365" s="12" t="s">
        <v>66</v>
      </c>
      <c r="P1365" s="10" t="n">
        <v>101</v>
      </c>
      <c r="Q1365" s="12" t="s">
        <v>107</v>
      </c>
      <c r="R1365" s="12" t="s">
        <v>112</v>
      </c>
      <c r="S1365" s="10" t="n">
        <v>4220199</v>
      </c>
      <c r="T1365" s="12" t="s">
        <v>113</v>
      </c>
      <c r="U1365" s="13" t="n">
        <v>600.31</v>
      </c>
      <c r="W1365" s="13" t="n">
        <v>0</v>
      </c>
      <c r="X1365" s="12" t="s">
        <v>1299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1</v>
      </c>
      <c r="B1366" s="11" t="n">
        <v>46209</v>
      </c>
      <c r="C1366" s="11" t="n">
        <v>46209</v>
      </c>
      <c r="D1366" s="10" t="n">
        <v>0</v>
      </c>
      <c r="E1366" s="12" t="s">
        <v>33</v>
      </c>
      <c r="F1366" s="10" t="n">
        <v>17</v>
      </c>
      <c r="G1366" s="12" t="s">
        <v>34</v>
      </c>
      <c r="H1366" s="10" t="n">
        <v>1110101</v>
      </c>
      <c r="I1366" s="12" t="s">
        <v>35</v>
      </c>
      <c r="J1366" s="10" t="n">
        <v>1364656</v>
      </c>
      <c r="L1366" s="10" t="n">
        <v>1364656</v>
      </c>
      <c r="M1366" s="12" t="s">
        <v>36</v>
      </c>
      <c r="N1366" s="12" t="s">
        <v>37</v>
      </c>
      <c r="P1366" s="10" t="n">
        <v>104</v>
      </c>
      <c r="Q1366" s="12" t="s">
        <v>38</v>
      </c>
      <c r="R1366" s="12" t="s">
        <v>149</v>
      </c>
      <c r="S1366" s="10" t="n">
        <v>1120601</v>
      </c>
      <c r="T1366" s="12" t="s">
        <v>150</v>
      </c>
      <c r="U1366" s="13" t="n">
        <v>280</v>
      </c>
      <c r="W1366" s="13" t="n">
        <v>280</v>
      </c>
      <c r="X1366" s="12" t="s">
        <v>212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1</v>
      </c>
      <c r="B1367" s="11" t="n">
        <v>46209</v>
      </c>
      <c r="C1367" s="11" t="n">
        <v>46209</v>
      </c>
      <c r="D1367" s="10" t="n">
        <v>0</v>
      </c>
      <c r="E1367" s="12" t="s">
        <v>33</v>
      </c>
      <c r="F1367" s="10" t="n">
        <v>17</v>
      </c>
      <c r="G1367" s="12" t="s">
        <v>34</v>
      </c>
      <c r="H1367" s="10" t="n">
        <v>1110101</v>
      </c>
      <c r="I1367" s="12" t="s">
        <v>35</v>
      </c>
      <c r="J1367" s="10" t="n">
        <v>1397142</v>
      </c>
      <c r="L1367" s="10" t="n">
        <v>1397142</v>
      </c>
      <c r="M1367" s="12" t="s">
        <v>36</v>
      </c>
      <c r="N1367" s="12" t="s">
        <v>37</v>
      </c>
      <c r="P1367" s="10" t="n">
        <v>104</v>
      </c>
      <c r="Q1367" s="12" t="s">
        <v>38</v>
      </c>
      <c r="R1367" s="12" t="s">
        <v>62</v>
      </c>
      <c r="S1367" s="10" t="n">
        <v>1130101</v>
      </c>
      <c r="T1367" s="12" t="s">
        <v>63</v>
      </c>
      <c r="U1367" s="13" t="n">
        <v>220</v>
      </c>
      <c r="W1367" s="13" t="n">
        <v>220</v>
      </c>
      <c r="X1367" s="12" t="s">
        <v>1300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36.75" hidden="false" customHeight="true" outlineLevel="0" collapsed="false">
      <c r="A1368" s="10" t="n">
        <v>1</v>
      </c>
      <c r="B1368" s="11" t="n">
        <v>46209</v>
      </c>
      <c r="C1368" s="11" t="n">
        <v>46209</v>
      </c>
      <c r="D1368" s="10" t="n">
        <v>0</v>
      </c>
      <c r="E1368" s="12" t="s">
        <v>33</v>
      </c>
      <c r="F1368" s="10" t="n">
        <v>17</v>
      </c>
      <c r="G1368" s="12" t="s">
        <v>34</v>
      </c>
      <c r="H1368" s="10" t="n">
        <v>1110101</v>
      </c>
      <c r="I1368" s="12" t="s">
        <v>35</v>
      </c>
      <c r="J1368" s="10" t="n">
        <v>1397154</v>
      </c>
      <c r="L1368" s="10" t="n">
        <v>1397154</v>
      </c>
      <c r="M1368" s="12" t="s">
        <v>36</v>
      </c>
      <c r="N1368" s="12" t="s">
        <v>37</v>
      </c>
      <c r="P1368" s="10" t="n">
        <v>104</v>
      </c>
      <c r="Q1368" s="12" t="s">
        <v>38</v>
      </c>
      <c r="R1368" s="12" t="s">
        <v>43</v>
      </c>
      <c r="S1368" s="10" t="n">
        <v>4210318</v>
      </c>
      <c r="T1368" s="12" t="s">
        <v>449</v>
      </c>
      <c r="U1368" s="13" t="n">
        <v>200</v>
      </c>
      <c r="W1368" s="13" t="n">
        <v>200</v>
      </c>
      <c r="X1368" s="12" t="s">
        <v>210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54.75" hidden="false" customHeight="true" outlineLevel="0" collapsed="false">
      <c r="A1369" s="10" t="n">
        <v>1</v>
      </c>
      <c r="B1369" s="11" t="n">
        <v>46209</v>
      </c>
      <c r="C1369" s="11" t="n">
        <v>46209</v>
      </c>
      <c r="D1369" s="10" t="n">
        <v>0</v>
      </c>
      <c r="E1369" s="12" t="s">
        <v>33</v>
      </c>
      <c r="F1369" s="10" t="n">
        <v>17</v>
      </c>
      <c r="G1369" s="12" t="s">
        <v>34</v>
      </c>
      <c r="H1369" s="10" t="n">
        <v>1110101</v>
      </c>
      <c r="I1369" s="12" t="s">
        <v>35</v>
      </c>
      <c r="J1369" s="10" t="n">
        <v>1397168</v>
      </c>
      <c r="L1369" s="10" t="n">
        <v>1397168</v>
      </c>
      <c r="M1369" s="12" t="s">
        <v>36</v>
      </c>
      <c r="N1369" s="12" t="s">
        <v>37</v>
      </c>
      <c r="P1369" s="10" t="n">
        <v>104</v>
      </c>
      <c r="Q1369" s="12" t="s">
        <v>38</v>
      </c>
      <c r="R1369" s="12" t="s">
        <v>43</v>
      </c>
      <c r="S1369" s="10" t="n">
        <v>4210314</v>
      </c>
      <c r="T1369" s="12" t="s">
        <v>44</v>
      </c>
      <c r="U1369" s="13" t="n">
        <v>100</v>
      </c>
      <c r="W1369" s="13" t="n">
        <v>100</v>
      </c>
      <c r="X1369" s="12" t="s">
        <v>51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45.75" hidden="false" customHeight="true" outlineLevel="0" collapsed="false">
      <c r="A1370" s="10" t="n">
        <v>1</v>
      </c>
      <c r="B1370" s="11" t="n">
        <v>46209</v>
      </c>
      <c r="C1370" s="11" t="n">
        <v>46209</v>
      </c>
      <c r="D1370" s="10" t="n">
        <v>0</v>
      </c>
      <c r="E1370" s="12" t="s">
        <v>33</v>
      </c>
      <c r="F1370" s="10" t="n">
        <v>17</v>
      </c>
      <c r="G1370" s="12" t="s">
        <v>34</v>
      </c>
      <c r="H1370" s="10" t="n">
        <v>1110101</v>
      </c>
      <c r="I1370" s="12" t="s">
        <v>35</v>
      </c>
      <c r="J1370" s="10" t="n">
        <v>1397707</v>
      </c>
      <c r="L1370" s="10" t="n">
        <v>1397707</v>
      </c>
      <c r="M1370" s="12" t="s">
        <v>36</v>
      </c>
      <c r="N1370" s="12" t="s">
        <v>37</v>
      </c>
      <c r="P1370" s="10" t="n">
        <v>104</v>
      </c>
      <c r="Q1370" s="12" t="s">
        <v>38</v>
      </c>
      <c r="R1370" s="12" t="s">
        <v>43</v>
      </c>
      <c r="S1370" s="10" t="n">
        <v>4210316</v>
      </c>
      <c r="T1370" s="12" t="s">
        <v>47</v>
      </c>
      <c r="U1370" s="13" t="n">
        <v>60</v>
      </c>
      <c r="W1370" s="13" t="n">
        <v>60</v>
      </c>
      <c r="X1370" s="12" t="s">
        <v>1230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54.75" hidden="false" customHeight="true" outlineLevel="0" collapsed="false">
      <c r="A1371" s="10" t="n">
        <v>1</v>
      </c>
      <c r="B1371" s="11" t="n">
        <v>46209</v>
      </c>
      <c r="C1371" s="11" t="n">
        <v>46209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1397711</v>
      </c>
      <c r="L1371" s="10" t="n">
        <v>1397711</v>
      </c>
      <c r="M1371" s="12" t="s">
        <v>36</v>
      </c>
      <c r="N1371" s="12" t="s">
        <v>37</v>
      </c>
      <c r="P1371" s="10" t="n">
        <v>104</v>
      </c>
      <c r="Q1371" s="12" t="s">
        <v>38</v>
      </c>
      <c r="R1371" s="12" t="s">
        <v>39</v>
      </c>
      <c r="S1371" s="10" t="n">
        <v>4210227</v>
      </c>
      <c r="T1371" s="12" t="s">
        <v>40</v>
      </c>
      <c r="U1371" s="13" t="n">
        <v>20</v>
      </c>
      <c r="W1371" s="13" t="n">
        <v>20</v>
      </c>
      <c r="X1371" s="12" t="s">
        <v>1301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1</v>
      </c>
      <c r="B1372" s="11" t="n">
        <v>46209</v>
      </c>
      <c r="C1372" s="11" t="n">
        <v>46209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1397717</v>
      </c>
      <c r="L1372" s="10" t="n">
        <v>1397717</v>
      </c>
      <c r="M1372" s="12" t="s">
        <v>36</v>
      </c>
      <c r="N1372" s="12" t="s">
        <v>37</v>
      </c>
      <c r="P1372" s="10" t="n">
        <v>104</v>
      </c>
      <c r="Q1372" s="12" t="s">
        <v>38</v>
      </c>
      <c r="R1372" s="12" t="s">
        <v>39</v>
      </c>
      <c r="S1372" s="10" t="n">
        <v>4210209</v>
      </c>
      <c r="T1372" s="12" t="s">
        <v>54</v>
      </c>
      <c r="U1372" s="13" t="n">
        <v>70</v>
      </c>
      <c r="W1372" s="13" t="n">
        <v>70</v>
      </c>
      <c r="X1372" s="12" t="s">
        <v>1302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1</v>
      </c>
      <c r="B1373" s="11" t="n">
        <v>46209</v>
      </c>
      <c r="C1373" s="11" t="n">
        <v>46209</v>
      </c>
      <c r="D1373" s="10" t="n">
        <v>0</v>
      </c>
      <c r="E1373" s="12" t="s">
        <v>33</v>
      </c>
      <c r="F1373" s="10" t="n">
        <v>17</v>
      </c>
      <c r="G1373" s="12" t="s">
        <v>34</v>
      </c>
      <c r="H1373" s="10" t="n">
        <v>1110101</v>
      </c>
      <c r="I1373" s="12" t="s">
        <v>35</v>
      </c>
      <c r="J1373" s="10" t="n">
        <v>1397723</v>
      </c>
      <c r="L1373" s="10" t="n">
        <v>1397723</v>
      </c>
      <c r="M1373" s="12" t="s">
        <v>36</v>
      </c>
      <c r="N1373" s="12" t="s">
        <v>37</v>
      </c>
      <c r="P1373" s="10" t="n">
        <v>104</v>
      </c>
      <c r="Q1373" s="12" t="s">
        <v>38</v>
      </c>
      <c r="R1373" s="12" t="s">
        <v>43</v>
      </c>
      <c r="S1373" s="10" t="n">
        <v>4210314</v>
      </c>
      <c r="T1373" s="12" t="s">
        <v>44</v>
      </c>
      <c r="U1373" s="13" t="n">
        <v>140</v>
      </c>
      <c r="W1373" s="13" t="n">
        <v>140</v>
      </c>
      <c r="X1373" s="12" t="s">
        <v>1303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63.75" hidden="false" customHeight="true" outlineLevel="0" collapsed="false">
      <c r="A1374" s="10" t="n">
        <v>1</v>
      </c>
      <c r="B1374" s="11" t="n">
        <v>46209</v>
      </c>
      <c r="C1374" s="11" t="n">
        <v>46209</v>
      </c>
      <c r="D1374" s="10" t="n">
        <v>0</v>
      </c>
      <c r="E1374" s="12" t="s">
        <v>33</v>
      </c>
      <c r="F1374" s="10" t="n">
        <v>17</v>
      </c>
      <c r="G1374" s="12" t="s">
        <v>34</v>
      </c>
      <c r="H1374" s="10" t="n">
        <v>1110101</v>
      </c>
      <c r="I1374" s="12" t="s">
        <v>35</v>
      </c>
      <c r="J1374" s="10" t="n">
        <v>1478023</v>
      </c>
      <c r="L1374" s="10" t="n">
        <v>1478023</v>
      </c>
      <c r="M1374" s="12" t="s">
        <v>36</v>
      </c>
      <c r="N1374" s="12" t="s">
        <v>37</v>
      </c>
      <c r="P1374" s="10" t="n">
        <v>104</v>
      </c>
      <c r="Q1374" s="12" t="s">
        <v>38</v>
      </c>
      <c r="R1374" s="12" t="s">
        <v>149</v>
      </c>
      <c r="S1374" s="10" t="n">
        <v>1120601</v>
      </c>
      <c r="T1374" s="12" t="s">
        <v>150</v>
      </c>
      <c r="U1374" s="13" t="n">
        <v>420</v>
      </c>
      <c r="W1374" s="13" t="n">
        <v>420</v>
      </c>
      <c r="X1374" s="12" t="s">
        <v>1304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BOLO MIYAZAKI GRANDE</v>
      </c>
      <c r="AC1374" s="1" t="n">
        <v>97</v>
      </c>
    </row>
    <row r="1375" customFormat="false" ht="63.75" hidden="false" customHeight="true" outlineLevel="0" collapsed="false">
      <c r="A1375" s="10" t="n">
        <v>1</v>
      </c>
      <c r="B1375" s="11" t="n">
        <v>46142</v>
      </c>
      <c r="C1375" s="11" t="n">
        <v>46209</v>
      </c>
      <c r="D1375" s="10" t="n">
        <v>607</v>
      </c>
      <c r="E1375" s="12" t="s">
        <v>214</v>
      </c>
      <c r="F1375" s="10" t="n">
        <v>24</v>
      </c>
      <c r="G1375" s="12" t="s">
        <v>57</v>
      </c>
      <c r="H1375" s="10" t="n">
        <v>2110101</v>
      </c>
      <c r="I1375" s="12" t="s">
        <v>58</v>
      </c>
      <c r="J1375" s="10" t="n">
        <v>1028242</v>
      </c>
      <c r="L1375" s="10" t="n">
        <v>10262</v>
      </c>
      <c r="M1375" s="12" t="s">
        <v>272</v>
      </c>
      <c r="N1375" s="12" t="s">
        <v>60</v>
      </c>
      <c r="P1375" s="10" t="n">
        <v>103</v>
      </c>
      <c r="Q1375" s="12" t="s">
        <v>61</v>
      </c>
      <c r="R1375" s="12" t="s">
        <v>62</v>
      </c>
      <c r="S1375" s="10" t="n">
        <v>1130101</v>
      </c>
      <c r="T1375" s="12" t="s">
        <v>63</v>
      </c>
      <c r="U1375" s="13" t="n">
        <v>1488.3</v>
      </c>
      <c r="W1375" s="13" t="n">
        <v>0</v>
      </c>
      <c r="X1375" s="12" t="s">
        <v>1305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10262</v>
      </c>
    </row>
    <row r="1376" customFormat="false" ht="36.75" hidden="false" customHeight="true" outlineLevel="0" collapsed="false">
      <c r="A1376" s="10" t="n">
        <v>1</v>
      </c>
      <c r="B1376" s="11" t="n">
        <v>46181</v>
      </c>
      <c r="C1376" s="11" t="n">
        <v>46209</v>
      </c>
      <c r="D1376" s="10" t="n">
        <v>1659</v>
      </c>
      <c r="E1376" s="12" t="s">
        <v>78</v>
      </c>
      <c r="F1376" s="10" t="n">
        <v>24</v>
      </c>
      <c r="G1376" s="12" t="s">
        <v>57</v>
      </c>
      <c r="H1376" s="10" t="n">
        <v>2110101</v>
      </c>
      <c r="I1376" s="12" t="s">
        <v>58</v>
      </c>
      <c r="J1376" s="10" t="n">
        <v>1223005</v>
      </c>
      <c r="L1376" s="10" t="n">
        <v>876740</v>
      </c>
      <c r="M1376" s="12" t="s">
        <v>153</v>
      </c>
      <c r="N1376" s="12" t="s">
        <v>60</v>
      </c>
      <c r="P1376" s="10" t="n">
        <v>103</v>
      </c>
      <c r="Q1376" s="12" t="s">
        <v>61</v>
      </c>
      <c r="R1376" s="12" t="s">
        <v>62</v>
      </c>
      <c r="S1376" s="10" t="n">
        <v>1130101</v>
      </c>
      <c r="T1376" s="12" t="s">
        <v>63</v>
      </c>
      <c r="U1376" s="13" t="n">
        <v>584.18</v>
      </c>
      <c r="W1376" s="13" t="n">
        <v>0</v>
      </c>
      <c r="X1376" s="12" t="s">
        <v>1306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CREM LEIT MOCOCA200G</v>
      </c>
      <c r="AC1376" s="1" t="n">
        <v>876740</v>
      </c>
    </row>
    <row r="1377" customFormat="false" ht="36.75" hidden="false" customHeight="true" outlineLevel="0" collapsed="false">
      <c r="A1377" s="10" t="n">
        <v>1</v>
      </c>
      <c r="B1377" s="11" t="n">
        <v>46188</v>
      </c>
      <c r="C1377" s="11" t="n">
        <v>46209</v>
      </c>
      <c r="D1377" s="10" t="n">
        <v>1830</v>
      </c>
      <c r="E1377" s="12" t="s">
        <v>138</v>
      </c>
      <c r="F1377" s="10" t="n">
        <v>24</v>
      </c>
      <c r="G1377" s="12" t="s">
        <v>57</v>
      </c>
      <c r="H1377" s="10" t="n">
        <v>2110405</v>
      </c>
      <c r="I1377" s="12" t="s">
        <v>106</v>
      </c>
      <c r="J1377" s="10" t="n">
        <v>1256576</v>
      </c>
      <c r="L1377" s="10" t="n">
        <v>857</v>
      </c>
      <c r="M1377" s="12" t="s">
        <v>36</v>
      </c>
      <c r="N1377" s="12" t="s">
        <v>66</v>
      </c>
      <c r="P1377" s="10" t="n">
        <v>101</v>
      </c>
      <c r="Q1377" s="12" t="s">
        <v>107</v>
      </c>
      <c r="R1377" s="12" t="s">
        <v>43</v>
      </c>
      <c r="S1377" s="10" t="n">
        <v>4210319</v>
      </c>
      <c r="T1377" s="12" t="s">
        <v>703</v>
      </c>
      <c r="U1377" s="13" t="n">
        <v>438</v>
      </c>
      <c r="W1377" s="13" t="n">
        <v>0</v>
      </c>
      <c r="X1377" s="12" t="s">
        <v>1307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46188</v>
      </c>
      <c r="C1378" s="11" t="n">
        <v>46209</v>
      </c>
      <c r="D1378" s="10" t="n">
        <v>1637</v>
      </c>
      <c r="E1378" s="12" t="s">
        <v>68</v>
      </c>
      <c r="F1378" s="10" t="n">
        <v>24</v>
      </c>
      <c r="G1378" s="12" t="s">
        <v>57</v>
      </c>
      <c r="H1378" s="10" t="n">
        <v>2110101</v>
      </c>
      <c r="I1378" s="12" t="s">
        <v>58</v>
      </c>
      <c r="J1378" s="10" t="n">
        <v>1256797</v>
      </c>
      <c r="L1378" s="10" t="n">
        <v>1891097</v>
      </c>
      <c r="M1378" s="12" t="s">
        <v>36</v>
      </c>
      <c r="N1378" s="12" t="s">
        <v>60</v>
      </c>
      <c r="P1378" s="10" t="n">
        <v>103</v>
      </c>
      <c r="Q1378" s="12" t="s">
        <v>61</v>
      </c>
      <c r="R1378" s="12" t="s">
        <v>62</v>
      </c>
      <c r="S1378" s="10" t="n">
        <v>1130101</v>
      </c>
      <c r="T1378" s="12" t="s">
        <v>63</v>
      </c>
      <c r="U1378" s="13" t="n">
        <v>954.39</v>
      </c>
      <c r="W1378" s="13" t="n">
        <v>0</v>
      </c>
      <c r="X1378" s="12" t="s">
        <v>1308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VINH TI SUA MOSKE750</v>
      </c>
      <c r="AC1378" s="1" t="n">
        <v>1891097</v>
      </c>
    </row>
    <row r="1379" customFormat="false" ht="54.75" hidden="false" customHeight="true" outlineLevel="0" collapsed="false">
      <c r="A1379" s="10" t="n">
        <v>1</v>
      </c>
      <c r="B1379" s="11" t="n">
        <v>46189</v>
      </c>
      <c r="C1379" s="11" t="n">
        <v>46209</v>
      </c>
      <c r="D1379" s="10" t="n">
        <v>1664</v>
      </c>
      <c r="E1379" s="12" t="s">
        <v>1160</v>
      </c>
      <c r="F1379" s="10" t="n">
        <v>24</v>
      </c>
      <c r="G1379" s="12" t="s">
        <v>57</v>
      </c>
      <c r="H1379" s="10" t="n">
        <v>2110101</v>
      </c>
      <c r="I1379" s="12" t="s">
        <v>58</v>
      </c>
      <c r="J1379" s="10" t="n">
        <v>1261009</v>
      </c>
      <c r="L1379" s="10" t="n">
        <v>77381</v>
      </c>
      <c r="M1379" s="12" t="s">
        <v>36</v>
      </c>
      <c r="N1379" s="12" t="s">
        <v>60</v>
      </c>
      <c r="P1379" s="10" t="n">
        <v>103</v>
      </c>
      <c r="Q1379" s="12" t="s">
        <v>61</v>
      </c>
      <c r="R1379" s="12" t="s">
        <v>62</v>
      </c>
      <c r="S1379" s="10" t="n">
        <v>1130101</v>
      </c>
      <c r="T1379" s="12" t="s">
        <v>63</v>
      </c>
      <c r="U1379" s="13" t="n">
        <v>2275.2</v>
      </c>
      <c r="W1379" s="13" t="n">
        <v>0</v>
      </c>
      <c r="X1379" s="12" t="s">
        <v>1309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ENERGETICO BALLY TRAD 2L</v>
      </c>
      <c r="AC1379" s="1" t="n">
        <v>77381</v>
      </c>
    </row>
    <row r="1380" customFormat="false" ht="36.75" hidden="false" customHeight="true" outlineLevel="0" collapsed="false">
      <c r="A1380" s="10" t="n">
        <v>1</v>
      </c>
      <c r="B1380" s="11" t="n">
        <v>46190</v>
      </c>
      <c r="C1380" s="11" t="n">
        <v>46209</v>
      </c>
      <c r="D1380" s="10" t="n">
        <v>1196</v>
      </c>
      <c r="E1380" s="12" t="s">
        <v>430</v>
      </c>
      <c r="F1380" s="10" t="n">
        <v>24</v>
      </c>
      <c r="G1380" s="12" t="s">
        <v>57</v>
      </c>
      <c r="H1380" s="10" t="n">
        <v>2110101</v>
      </c>
      <c r="I1380" s="12" t="s">
        <v>58</v>
      </c>
      <c r="J1380" s="10" t="n">
        <v>1265535</v>
      </c>
      <c r="L1380" s="10" t="n">
        <v>11722</v>
      </c>
      <c r="M1380" s="12" t="s">
        <v>59</v>
      </c>
      <c r="N1380" s="12" t="s">
        <v>60</v>
      </c>
      <c r="P1380" s="10" t="n">
        <v>103</v>
      </c>
      <c r="Q1380" s="12" t="s">
        <v>61</v>
      </c>
      <c r="R1380" s="12" t="s">
        <v>62</v>
      </c>
      <c r="S1380" s="10" t="n">
        <v>1130101</v>
      </c>
      <c r="T1380" s="12" t="s">
        <v>63</v>
      </c>
      <c r="U1380" s="13" t="n">
        <v>642.15</v>
      </c>
      <c r="W1380" s="13" t="n">
        <v>0</v>
      </c>
      <c r="X1380" s="12" t="s">
        <v>1310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/>
      <c r="AC1380" s="1"/>
    </row>
    <row r="1381" customFormat="false" ht="27.75" hidden="false" customHeight="true" outlineLevel="0" collapsed="false">
      <c r="A1381" s="10" t="n">
        <v>1</v>
      </c>
      <c r="B1381" s="11" t="n">
        <v>46190</v>
      </c>
      <c r="C1381" s="11" t="n">
        <v>46209</v>
      </c>
      <c r="D1381" s="10" t="n">
        <v>1699</v>
      </c>
      <c r="E1381" s="12" t="s">
        <v>428</v>
      </c>
      <c r="F1381" s="10" t="n">
        <v>24</v>
      </c>
      <c r="G1381" s="12" t="s">
        <v>57</v>
      </c>
      <c r="H1381" s="10" t="n">
        <v>2110101</v>
      </c>
      <c r="I1381" s="12" t="s">
        <v>58</v>
      </c>
      <c r="J1381" s="10" t="n">
        <v>1265996</v>
      </c>
      <c r="L1381" s="10" t="n">
        <v>304778</v>
      </c>
      <c r="M1381" s="12" t="s">
        <v>59</v>
      </c>
      <c r="N1381" s="12" t="s">
        <v>60</v>
      </c>
      <c r="P1381" s="10" t="n">
        <v>103</v>
      </c>
      <c r="Q1381" s="12" t="s">
        <v>61</v>
      </c>
      <c r="R1381" s="12" t="s">
        <v>62</v>
      </c>
      <c r="S1381" s="10" t="n">
        <v>1130101</v>
      </c>
      <c r="T1381" s="12" t="s">
        <v>63</v>
      </c>
      <c r="U1381" s="13" t="n">
        <v>375.5</v>
      </c>
      <c r="W1381" s="13" t="n">
        <v>0</v>
      </c>
      <c r="X1381" s="12" t="s">
        <v>1311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VINHO TINTO MESA SUA</v>
      </c>
      <c r="AC1381" s="1" t="n">
        <v>304778</v>
      </c>
    </row>
    <row r="1382" customFormat="false" ht="27.75" hidden="false" customHeight="true" outlineLevel="0" collapsed="false">
      <c r="A1382" s="10" t="n">
        <v>1</v>
      </c>
      <c r="B1382" s="11" t="n">
        <v>46192</v>
      </c>
      <c r="C1382" s="11" t="n">
        <v>46209</v>
      </c>
      <c r="D1382" s="10" t="n">
        <v>957</v>
      </c>
      <c r="E1382" s="12" t="s">
        <v>157</v>
      </c>
      <c r="F1382" s="10" t="n">
        <v>24</v>
      </c>
      <c r="G1382" s="12" t="s">
        <v>57</v>
      </c>
      <c r="H1382" s="10" t="n">
        <v>2110101</v>
      </c>
      <c r="I1382" s="12" t="s">
        <v>58</v>
      </c>
      <c r="J1382" s="10" t="n">
        <v>1272947</v>
      </c>
      <c r="L1382" s="10" t="n">
        <v>20352</v>
      </c>
      <c r="M1382" s="12" t="s">
        <v>36</v>
      </c>
      <c r="N1382" s="12" t="s">
        <v>60</v>
      </c>
      <c r="P1382" s="10" t="n">
        <v>103</v>
      </c>
      <c r="Q1382" s="12" t="s">
        <v>61</v>
      </c>
      <c r="R1382" s="12" t="s">
        <v>62</v>
      </c>
      <c r="S1382" s="10" t="n">
        <v>1130101</v>
      </c>
      <c r="T1382" s="12" t="s">
        <v>63</v>
      </c>
      <c r="U1382" s="13" t="n">
        <v>1263.3</v>
      </c>
      <c r="W1382" s="13" t="n">
        <v>0</v>
      </c>
      <c r="X1382" s="12" t="s">
        <v>1312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RAÇÃO CHAMP CÃO FILHOTE 900G</v>
      </c>
      <c r="AC1382" s="1" t="n">
        <v>20352</v>
      </c>
    </row>
    <row r="1383" customFormat="false" ht="3" hidden="false" customHeight="true" outlineLevel="0" collapsed="false">
      <c r="A1383" s="10" t="n">
        <v>1</v>
      </c>
      <c r="B1383" s="11" t="n">
        <v>46195</v>
      </c>
      <c r="C1383" s="11" t="n">
        <v>46209</v>
      </c>
      <c r="D1383" s="10" t="n">
        <v>1659</v>
      </c>
      <c r="E1383" s="12" t="s">
        <v>78</v>
      </c>
      <c r="F1383" s="10" t="n">
        <v>24</v>
      </c>
      <c r="G1383" s="12" t="s">
        <v>57</v>
      </c>
      <c r="H1383" s="10" t="n">
        <v>2110101</v>
      </c>
      <c r="I1383" s="12" t="s">
        <v>58</v>
      </c>
      <c r="J1383" s="10" t="n">
        <v>1289564</v>
      </c>
      <c r="L1383" s="10" t="n">
        <v>880067</v>
      </c>
      <c r="M1383" s="12" t="s">
        <v>36</v>
      </c>
      <c r="N1383" s="12" t="s">
        <v>60</v>
      </c>
      <c r="P1383" s="10" t="n">
        <v>103</v>
      </c>
      <c r="Q1383" s="12" t="s">
        <v>61</v>
      </c>
      <c r="R1383" s="12" t="s">
        <v>62</v>
      </c>
      <c r="S1383" s="10" t="n">
        <v>1130101</v>
      </c>
      <c r="T1383" s="12" t="s">
        <v>63</v>
      </c>
      <c r="U1383" s="13" t="n">
        <v>1044</v>
      </c>
      <c r="W1383" s="13" t="n">
        <v>0</v>
      </c>
      <c r="X1383" s="12" t="s">
        <v>1313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MOCOQUINHA 200ML</v>
      </c>
      <c r="AC1383" s="1" t="n">
        <v>880067</v>
      </c>
    </row>
    <row r="1384" customFormat="false" ht="9.75" hidden="false" customHeight="true" outlineLevel="0" collapsed="false">
      <c r="A1384" s="10" t="n">
        <v>1</v>
      </c>
      <c r="B1384" s="11" t="n">
        <v>46195</v>
      </c>
      <c r="C1384" s="11" t="n">
        <v>46209</v>
      </c>
      <c r="D1384" s="10" t="n">
        <v>1637</v>
      </c>
      <c r="E1384" s="12" t="s">
        <v>68</v>
      </c>
      <c r="F1384" s="10" t="n">
        <v>24</v>
      </c>
      <c r="G1384" s="12" t="s">
        <v>57</v>
      </c>
      <c r="H1384" s="10" t="n">
        <v>2110101</v>
      </c>
      <c r="I1384" s="12" t="s">
        <v>58</v>
      </c>
      <c r="J1384" s="10" t="n">
        <v>1291486</v>
      </c>
      <c r="L1384" s="10" t="n">
        <v>1894396</v>
      </c>
      <c r="M1384" s="12" t="s">
        <v>36</v>
      </c>
      <c r="N1384" s="12" t="s">
        <v>60</v>
      </c>
      <c r="P1384" s="10" t="n">
        <v>103</v>
      </c>
      <c r="Q1384" s="12" t="s">
        <v>61</v>
      </c>
      <c r="R1384" s="12" t="s">
        <v>62</v>
      </c>
      <c r="S1384" s="10" t="n">
        <v>1130101</v>
      </c>
      <c r="T1384" s="12" t="s">
        <v>63</v>
      </c>
      <c r="U1384" s="13" t="n">
        <v>979.98</v>
      </c>
      <c r="W1384" s="13" t="n">
        <v>0</v>
      </c>
      <c r="X1384" s="12" t="s">
        <v>1314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LAV ROU CONC BLUE 2L</v>
      </c>
      <c r="AC1384" s="1" t="n">
        <v>1894396</v>
      </c>
    </row>
    <row r="1385" customFormat="false" ht="12.75" hidden="false" customHeight="true" outlineLevel="0" collapsed="false">
      <c r="A1385" s="10" t="n">
        <v>1</v>
      </c>
      <c r="B1385" s="11" t="n">
        <v>46196</v>
      </c>
      <c r="C1385" s="11" t="n">
        <v>46209</v>
      </c>
      <c r="D1385" s="10" t="n">
        <v>1616</v>
      </c>
      <c r="E1385" s="12" t="s">
        <v>590</v>
      </c>
      <c r="F1385" s="10" t="n">
        <v>24</v>
      </c>
      <c r="G1385" s="12" t="s">
        <v>57</v>
      </c>
      <c r="H1385" s="10" t="n">
        <v>2110101</v>
      </c>
      <c r="I1385" s="12" t="s">
        <v>58</v>
      </c>
      <c r="J1385" s="10" t="n">
        <v>1296447</v>
      </c>
      <c r="L1385" s="10" t="n">
        <v>646740</v>
      </c>
      <c r="M1385" s="12" t="s">
        <v>36</v>
      </c>
      <c r="N1385" s="12" t="s">
        <v>60</v>
      </c>
      <c r="P1385" s="10" t="n">
        <v>103</v>
      </c>
      <c r="Q1385" s="12" t="s">
        <v>61</v>
      </c>
      <c r="R1385" s="12" t="s">
        <v>62</v>
      </c>
      <c r="S1385" s="10" t="n">
        <v>1130101</v>
      </c>
      <c r="T1385" s="12" t="s">
        <v>63</v>
      </c>
      <c r="U1385" s="13" t="n">
        <v>211.68</v>
      </c>
      <c r="W1385" s="13" t="n">
        <v>0</v>
      </c>
      <c r="X1385" s="12" t="s">
        <v>1315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PINHOBRIL SILVESTRE PLUS 500ML</v>
      </c>
      <c r="AC1385" s="1" t="n">
        <v>646740</v>
      </c>
    </row>
    <row r="1386" customFormat="false" ht="12.75" hidden="false" customHeight="true" outlineLevel="0" collapsed="false">
      <c r="A1386" s="10" t="n">
        <v>1</v>
      </c>
      <c r="B1386" s="11" t="n">
        <v>46202</v>
      </c>
      <c r="C1386" s="11" t="n">
        <v>46209</v>
      </c>
      <c r="D1386" s="10" t="n">
        <v>1614</v>
      </c>
      <c r="E1386" s="12" t="s">
        <v>89</v>
      </c>
      <c r="F1386" s="10" t="n">
        <v>24</v>
      </c>
      <c r="G1386" s="12" t="s">
        <v>57</v>
      </c>
      <c r="H1386" s="10" t="n">
        <v>2110101</v>
      </c>
      <c r="I1386" s="12" t="s">
        <v>58</v>
      </c>
      <c r="J1386" s="10" t="n">
        <v>1321750</v>
      </c>
      <c r="L1386" s="10" t="n">
        <v>11328</v>
      </c>
      <c r="M1386" s="12" t="s">
        <v>59</v>
      </c>
      <c r="N1386" s="12" t="s">
        <v>60</v>
      </c>
      <c r="P1386" s="10" t="n">
        <v>103</v>
      </c>
      <c r="Q1386" s="12" t="s">
        <v>61</v>
      </c>
      <c r="R1386" s="12" t="s">
        <v>62</v>
      </c>
      <c r="S1386" s="10" t="n">
        <v>1130101</v>
      </c>
      <c r="T1386" s="12" t="s">
        <v>63</v>
      </c>
      <c r="U1386" s="13" t="n">
        <v>527.41</v>
      </c>
      <c r="W1386" s="13" t="n">
        <v>0</v>
      </c>
      <c r="X1386" s="12" t="s">
        <v>1316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SORV. KARU SUPREME1L</v>
      </c>
      <c r="AC1386" s="1" t="n">
        <v>11328</v>
      </c>
    </row>
    <row r="1387" customFormat="false" ht="12.75" hidden="false" customHeight="true" outlineLevel="0" collapsed="false">
      <c r="A1387" s="10" t="n">
        <v>1</v>
      </c>
      <c r="B1387" s="11" t="n">
        <v>46203</v>
      </c>
      <c r="C1387" s="11" t="n">
        <v>46209</v>
      </c>
      <c r="D1387" s="10" t="n">
        <v>1625</v>
      </c>
      <c r="E1387" s="12" t="s">
        <v>243</v>
      </c>
      <c r="F1387" s="10" t="n">
        <v>24</v>
      </c>
      <c r="G1387" s="12" t="s">
        <v>57</v>
      </c>
      <c r="H1387" s="10" t="n">
        <v>2110101</v>
      </c>
      <c r="I1387" s="12" t="s">
        <v>58</v>
      </c>
      <c r="J1387" s="10" t="n">
        <v>1329501</v>
      </c>
      <c r="L1387" s="10" t="n">
        <v>14579</v>
      </c>
      <c r="M1387" s="12" t="s">
        <v>36</v>
      </c>
      <c r="N1387" s="12" t="s">
        <v>60</v>
      </c>
      <c r="P1387" s="10" t="n">
        <v>103</v>
      </c>
      <c r="Q1387" s="12" t="s">
        <v>61</v>
      </c>
      <c r="R1387" s="12" t="s">
        <v>62</v>
      </c>
      <c r="S1387" s="10" t="n">
        <v>1130101</v>
      </c>
      <c r="T1387" s="12" t="s">
        <v>63</v>
      </c>
      <c r="U1387" s="13" t="n">
        <v>6251</v>
      </c>
      <c r="W1387" s="13" t="n">
        <v>0</v>
      </c>
      <c r="X1387" s="12" t="s">
        <v>1317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46204</v>
      </c>
      <c r="C1388" s="11" t="n">
        <v>46209</v>
      </c>
      <c r="D1388" s="10" t="n">
        <v>1899</v>
      </c>
      <c r="E1388" s="12" t="s">
        <v>97</v>
      </c>
      <c r="F1388" s="10" t="n">
        <v>24</v>
      </c>
      <c r="G1388" s="12" t="s">
        <v>57</v>
      </c>
      <c r="H1388" s="10" t="n">
        <v>2110101</v>
      </c>
      <c r="I1388" s="12" t="s">
        <v>58</v>
      </c>
      <c r="J1388" s="10" t="n">
        <v>1333858</v>
      </c>
      <c r="L1388" s="10" t="n">
        <v>686</v>
      </c>
      <c r="M1388" s="12" t="s">
        <v>36</v>
      </c>
      <c r="N1388" s="12" t="s">
        <v>60</v>
      </c>
      <c r="P1388" s="10" t="n">
        <v>103</v>
      </c>
      <c r="Q1388" s="12" t="s">
        <v>61</v>
      </c>
      <c r="R1388" s="12" t="s">
        <v>62</v>
      </c>
      <c r="S1388" s="10" t="n">
        <v>1130101</v>
      </c>
      <c r="T1388" s="12" t="s">
        <v>63</v>
      </c>
      <c r="U1388" s="13" t="n">
        <v>202.5</v>
      </c>
      <c r="W1388" s="13" t="n">
        <v>0</v>
      </c>
      <c r="X1388" s="12" t="s">
        <v>1318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PAO BRIOCHE</v>
      </c>
      <c r="AC1388" s="1" t="n">
        <v>686</v>
      </c>
    </row>
    <row r="1389" customFormat="false" ht="12.75" hidden="false" customHeight="true" outlineLevel="0" collapsed="false">
      <c r="A1389" s="10" t="n">
        <v>1</v>
      </c>
      <c r="B1389" s="11" t="n">
        <v>46204</v>
      </c>
      <c r="C1389" s="11" t="n">
        <v>46209</v>
      </c>
      <c r="D1389" s="10" t="n">
        <v>1292</v>
      </c>
      <c r="E1389" s="12" t="s">
        <v>361</v>
      </c>
      <c r="F1389" s="10" t="n">
        <v>24</v>
      </c>
      <c r="G1389" s="12" t="s">
        <v>57</v>
      </c>
      <c r="H1389" s="10" t="n">
        <v>2110101</v>
      </c>
      <c r="I1389" s="12" t="s">
        <v>58</v>
      </c>
      <c r="J1389" s="10" t="n">
        <v>1333866</v>
      </c>
      <c r="L1389" s="10" t="n">
        <v>3505</v>
      </c>
      <c r="M1389" s="12" t="s">
        <v>36</v>
      </c>
      <c r="N1389" s="12" t="s">
        <v>60</v>
      </c>
      <c r="P1389" s="10" t="n">
        <v>103</v>
      </c>
      <c r="Q1389" s="12" t="s">
        <v>61</v>
      </c>
      <c r="R1389" s="12" t="s">
        <v>62</v>
      </c>
      <c r="S1389" s="10" t="n">
        <v>1130101</v>
      </c>
      <c r="T1389" s="12" t="s">
        <v>63</v>
      </c>
      <c r="U1389" s="13" t="n">
        <v>899</v>
      </c>
      <c r="W1389" s="13" t="n">
        <v>0</v>
      </c>
      <c r="X1389" s="12" t="s">
        <v>1319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QUEIJO MUSSARELA FAT</v>
      </c>
      <c r="AC1389" s="1" t="n">
        <v>3505</v>
      </c>
    </row>
    <row r="1390" customFormat="false" ht="12.75" hidden="false" customHeight="true" outlineLevel="0" collapsed="false">
      <c r="A1390" s="10" t="n">
        <v>1</v>
      </c>
      <c r="B1390" s="11" t="n">
        <v>46204</v>
      </c>
      <c r="C1390" s="11" t="n">
        <v>46209</v>
      </c>
      <c r="D1390" s="10" t="n">
        <v>1650</v>
      </c>
      <c r="E1390" s="12" t="s">
        <v>99</v>
      </c>
      <c r="F1390" s="10" t="n">
        <v>24</v>
      </c>
      <c r="G1390" s="12" t="s">
        <v>57</v>
      </c>
      <c r="H1390" s="10" t="n">
        <v>2110101</v>
      </c>
      <c r="I1390" s="12" t="s">
        <v>58</v>
      </c>
      <c r="J1390" s="10" t="n">
        <v>1334025</v>
      </c>
      <c r="L1390" s="10" t="n">
        <v>224614</v>
      </c>
      <c r="M1390" s="12" t="s">
        <v>36</v>
      </c>
      <c r="N1390" s="12" t="s">
        <v>60</v>
      </c>
      <c r="P1390" s="10" t="n">
        <v>103</v>
      </c>
      <c r="Q1390" s="12" t="s">
        <v>61</v>
      </c>
      <c r="R1390" s="12" t="s">
        <v>62</v>
      </c>
      <c r="S1390" s="10" t="n">
        <v>1130101</v>
      </c>
      <c r="T1390" s="12" t="s">
        <v>63</v>
      </c>
      <c r="U1390" s="13" t="n">
        <v>462.99</v>
      </c>
      <c r="W1390" s="13" t="n">
        <v>0</v>
      </c>
      <c r="X1390" s="12" t="s">
        <v>1320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IOG.B.COMODORO SAC</v>
      </c>
      <c r="AC1390" s="1" t="n">
        <v>224614</v>
      </c>
    </row>
    <row r="1391" customFormat="false" ht="12.75" hidden="false" customHeight="true" outlineLevel="0" collapsed="false">
      <c r="A1391" s="10" t="n">
        <v>1</v>
      </c>
      <c r="B1391" s="11" t="n">
        <v>46204</v>
      </c>
      <c r="C1391" s="11" t="n">
        <v>46209</v>
      </c>
      <c r="D1391" s="10" t="n">
        <v>1357</v>
      </c>
      <c r="E1391" s="12" t="s">
        <v>694</v>
      </c>
      <c r="F1391" s="10" t="n">
        <v>24</v>
      </c>
      <c r="G1391" s="12" t="s">
        <v>57</v>
      </c>
      <c r="H1391" s="10" t="n">
        <v>2110102</v>
      </c>
      <c r="I1391" s="12" t="s">
        <v>83</v>
      </c>
      <c r="J1391" s="10" t="n">
        <v>1334239</v>
      </c>
      <c r="L1391" s="10" t="n">
        <v>280092</v>
      </c>
      <c r="M1391" s="12" t="s">
        <v>36</v>
      </c>
      <c r="N1391" s="12" t="s">
        <v>60</v>
      </c>
      <c r="P1391" s="10" t="n">
        <v>103</v>
      </c>
      <c r="Q1391" s="12" t="s">
        <v>61</v>
      </c>
      <c r="R1391" s="12" t="s">
        <v>39</v>
      </c>
      <c r="S1391" s="10" t="n">
        <v>4210204</v>
      </c>
      <c r="T1391" s="12" t="s">
        <v>84</v>
      </c>
      <c r="U1391" s="13" t="n">
        <v>288.85</v>
      </c>
      <c r="W1391" s="13" t="n">
        <v>0</v>
      </c>
      <c r="X1391" s="12" t="s">
        <v>1321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MEDALHA DE OURO 80% 15KG</v>
      </c>
      <c r="AC1391" s="1" t="n">
        <v>280092</v>
      </c>
    </row>
    <row r="1392" customFormat="false" ht="12.75" hidden="false" customHeight="true" outlineLevel="0" collapsed="false">
      <c r="A1392" s="10" t="n">
        <v>1</v>
      </c>
      <c r="B1392" s="11" t="n">
        <v>46206</v>
      </c>
      <c r="C1392" s="11" t="n">
        <v>46209</v>
      </c>
      <c r="D1392" s="10" t="n">
        <v>1899</v>
      </c>
      <c r="E1392" s="12" t="s">
        <v>97</v>
      </c>
      <c r="F1392" s="10" t="n">
        <v>24</v>
      </c>
      <c r="G1392" s="12" t="s">
        <v>57</v>
      </c>
      <c r="H1392" s="10" t="n">
        <v>2110101</v>
      </c>
      <c r="I1392" s="12" t="s">
        <v>58</v>
      </c>
      <c r="J1392" s="10" t="n">
        <v>1343556</v>
      </c>
      <c r="L1392" s="10" t="n">
        <v>689</v>
      </c>
      <c r="M1392" s="12" t="s">
        <v>36</v>
      </c>
      <c r="N1392" s="12" t="s">
        <v>60</v>
      </c>
      <c r="P1392" s="10" t="n">
        <v>103</v>
      </c>
      <c r="Q1392" s="12" t="s">
        <v>61</v>
      </c>
      <c r="R1392" s="12" t="s">
        <v>62</v>
      </c>
      <c r="S1392" s="10" t="n">
        <v>1130101</v>
      </c>
      <c r="T1392" s="12" t="s">
        <v>63</v>
      </c>
      <c r="U1392" s="13" t="n">
        <v>359.55</v>
      </c>
      <c r="W1392" s="13" t="n">
        <v>0</v>
      </c>
      <c r="X1392" s="12" t="s">
        <v>1322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FORMA REAL MADRI</v>
      </c>
      <c r="AC1392" s="1" t="n">
        <v>689</v>
      </c>
    </row>
    <row r="1393" customFormat="false" ht="12.75" hidden="false" customHeight="true" outlineLevel="0" collapsed="false">
      <c r="A1393" s="10" t="n">
        <v>1</v>
      </c>
      <c r="B1393" s="11" t="n">
        <v>46206</v>
      </c>
      <c r="C1393" s="11" t="n">
        <v>46209</v>
      </c>
      <c r="D1393" s="10" t="n">
        <v>1614</v>
      </c>
      <c r="E1393" s="12" t="s">
        <v>89</v>
      </c>
      <c r="F1393" s="10" t="n">
        <v>24</v>
      </c>
      <c r="G1393" s="12" t="s">
        <v>57</v>
      </c>
      <c r="H1393" s="10" t="n">
        <v>2110101</v>
      </c>
      <c r="I1393" s="12" t="s">
        <v>58</v>
      </c>
      <c r="J1393" s="10" t="n">
        <v>1346045</v>
      </c>
      <c r="L1393" s="10" t="n">
        <v>11352</v>
      </c>
      <c r="M1393" s="12" t="s">
        <v>36</v>
      </c>
      <c r="N1393" s="12" t="s">
        <v>60</v>
      </c>
      <c r="P1393" s="10" t="n">
        <v>103</v>
      </c>
      <c r="Q1393" s="12" t="s">
        <v>61</v>
      </c>
      <c r="R1393" s="12" t="s">
        <v>62</v>
      </c>
      <c r="S1393" s="10" t="n">
        <v>1130101</v>
      </c>
      <c r="T1393" s="12" t="s">
        <v>63</v>
      </c>
      <c r="U1393" s="13" t="n">
        <v>406.93</v>
      </c>
      <c r="W1393" s="13" t="n">
        <v>0</v>
      </c>
      <c r="X1393" s="12" t="s">
        <v>1323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SORVETE NAPOLITANO 2L KARU</v>
      </c>
      <c r="AC1393" s="1" t="n">
        <v>11352</v>
      </c>
    </row>
    <row r="1394" customFormat="false" ht="12.75" hidden="false" customHeight="true" outlineLevel="0" collapsed="false">
      <c r="A1394" s="10" t="n">
        <v>1</v>
      </c>
      <c r="B1394" s="11" t="n">
        <v>46196</v>
      </c>
      <c r="C1394" s="11" t="n">
        <v>46209</v>
      </c>
      <c r="D1394" s="10" t="n">
        <v>1666</v>
      </c>
      <c r="E1394" s="12" t="s">
        <v>56</v>
      </c>
      <c r="F1394" s="10" t="n">
        <v>24</v>
      </c>
      <c r="G1394" s="12" t="s">
        <v>57</v>
      </c>
      <c r="H1394" s="10" t="n">
        <v>2110101</v>
      </c>
      <c r="I1394" s="12" t="s">
        <v>58</v>
      </c>
      <c r="J1394" s="10" t="n">
        <v>1293782</v>
      </c>
      <c r="L1394" s="10" t="n">
        <v>564351</v>
      </c>
      <c r="M1394" s="12" t="s">
        <v>59</v>
      </c>
      <c r="N1394" s="12" t="s">
        <v>60</v>
      </c>
      <c r="P1394" s="10" t="n">
        <v>103</v>
      </c>
      <c r="Q1394" s="12" t="s">
        <v>61</v>
      </c>
      <c r="R1394" s="12" t="s">
        <v>62</v>
      </c>
      <c r="S1394" s="10" t="n">
        <v>1130101</v>
      </c>
      <c r="T1394" s="12" t="s">
        <v>63</v>
      </c>
      <c r="U1394" s="13" t="n">
        <v>7606.68</v>
      </c>
      <c r="W1394" s="13" t="n">
        <v>0</v>
      </c>
      <c r="X1394" s="12" t="s">
        <v>1324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DUNHILL CARLTON BLEN</v>
      </c>
      <c r="AC1394" s="1" t="n">
        <v>564351</v>
      </c>
    </row>
    <row r="1395" customFormat="false" ht="12.75" hidden="false" customHeight="true" outlineLevel="0" collapsed="false">
      <c r="A1395" s="10" t="n">
        <v>1</v>
      </c>
      <c r="B1395" s="11" t="n">
        <v>46209</v>
      </c>
      <c r="C1395" s="11" t="n">
        <v>46209</v>
      </c>
      <c r="D1395" s="10" t="n">
        <v>714</v>
      </c>
      <c r="E1395" s="12" t="s">
        <v>370</v>
      </c>
      <c r="F1395" s="10" t="n">
        <v>34</v>
      </c>
      <c r="G1395" s="12" t="s">
        <v>94</v>
      </c>
      <c r="H1395" s="10" t="n">
        <v>2110405</v>
      </c>
      <c r="I1395" s="12" t="s">
        <v>106</v>
      </c>
      <c r="J1395" s="10" t="n">
        <v>1207135</v>
      </c>
      <c r="L1395" s="10" t="n">
        <v>502146</v>
      </c>
      <c r="M1395" s="12" t="s">
        <v>59</v>
      </c>
      <c r="N1395" s="12" t="s">
        <v>66</v>
      </c>
      <c r="P1395" s="10" t="n">
        <v>102</v>
      </c>
      <c r="Q1395" s="12" t="s">
        <v>125</v>
      </c>
      <c r="R1395" s="12" t="s">
        <v>328</v>
      </c>
      <c r="S1395" s="10" t="n">
        <v>4210111</v>
      </c>
      <c r="T1395" s="12" t="s">
        <v>329</v>
      </c>
      <c r="U1395" s="13" t="n">
        <v>3000</v>
      </c>
      <c r="W1395" s="13" t="n">
        <v>0</v>
      </c>
      <c r="X1395" s="12" t="s">
        <v>371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0" t="n">
        <v>1</v>
      </c>
      <c r="B1396" s="11" t="n">
        <v>46209</v>
      </c>
      <c r="C1396" s="11" t="n">
        <v>46209</v>
      </c>
      <c r="D1396" s="10" t="n">
        <v>714</v>
      </c>
      <c r="E1396" s="12" t="s">
        <v>370</v>
      </c>
      <c r="F1396" s="10" t="n">
        <v>34</v>
      </c>
      <c r="G1396" s="12" t="s">
        <v>94</v>
      </c>
      <c r="H1396" s="10" t="n">
        <v>2110405</v>
      </c>
      <c r="I1396" s="12" t="s">
        <v>106</v>
      </c>
      <c r="J1396" s="10" t="n">
        <v>1207137</v>
      </c>
      <c r="L1396" s="10" t="n">
        <v>502147</v>
      </c>
      <c r="M1396" s="12" t="s">
        <v>59</v>
      </c>
      <c r="N1396" s="12" t="s">
        <v>66</v>
      </c>
      <c r="P1396" s="10" t="n">
        <v>102</v>
      </c>
      <c r="Q1396" s="12" t="s">
        <v>125</v>
      </c>
      <c r="R1396" s="12" t="s">
        <v>112</v>
      </c>
      <c r="S1396" s="10" t="n">
        <v>4220199</v>
      </c>
      <c r="T1396" s="12" t="s">
        <v>113</v>
      </c>
      <c r="U1396" s="13" t="n">
        <v>6000</v>
      </c>
      <c r="W1396" s="13" t="n">
        <v>0</v>
      </c>
      <c r="X1396" s="12" t="s">
        <v>372</v>
      </c>
      <c r="Z1396" s="1" t="str">
        <f aca="false">IF($T1396="","",IFERROR(INDEX('Resumo Grupos'!$AC$3:$AC$200,MATCH($T1396,'Resumo Grupos'!$AB$3:$AB$200,0)),"n/d"))</f>
        <v>Pagamentos outros não operacionais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0" t="n">
        <v>1</v>
      </c>
      <c r="B1397" s="11" t="n">
        <v>46209</v>
      </c>
      <c r="C1397" s="11" t="n">
        <v>46209</v>
      </c>
      <c r="D1397" s="10" t="n">
        <v>16</v>
      </c>
      <c r="E1397" s="12" t="s">
        <v>111</v>
      </c>
      <c r="F1397" s="10" t="n">
        <v>34</v>
      </c>
      <c r="G1397" s="12" t="s">
        <v>94</v>
      </c>
      <c r="H1397" s="10" t="n">
        <v>2110405</v>
      </c>
      <c r="I1397" s="12" t="s">
        <v>106</v>
      </c>
      <c r="J1397" s="10" t="n">
        <v>1207139</v>
      </c>
      <c r="L1397" s="10" t="n">
        <v>502148</v>
      </c>
      <c r="M1397" s="12" t="s">
        <v>59</v>
      </c>
      <c r="N1397" s="12" t="s">
        <v>66</v>
      </c>
      <c r="P1397" s="10" t="n">
        <v>102</v>
      </c>
      <c r="Q1397" s="12" t="s">
        <v>125</v>
      </c>
      <c r="R1397" s="12" t="s">
        <v>112</v>
      </c>
      <c r="S1397" s="10" t="n">
        <v>4220199</v>
      </c>
      <c r="T1397" s="12" t="s">
        <v>113</v>
      </c>
      <c r="U1397" s="13" t="n">
        <v>500</v>
      </c>
      <c r="W1397" s="13" t="n">
        <v>0</v>
      </c>
      <c r="X1397" s="12" t="s">
        <v>373</v>
      </c>
      <c r="Z1397" s="1" t="str">
        <f aca="false">IF($T1397="","",IFERROR(INDEX('Resumo Grupos'!$AC$3:$AC$200,MATCH($T1397,'Resumo Grupos'!$AB$3:$AB$200,0)),"n/d"))</f>
        <v>Pagamentos outros não operacionais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0" t="n">
        <v>1</v>
      </c>
      <c r="B1398" s="11" t="n">
        <v>46209</v>
      </c>
      <c r="C1398" s="11" t="n">
        <v>46209</v>
      </c>
      <c r="D1398" s="10" t="n">
        <v>28</v>
      </c>
      <c r="E1398" s="12" t="s">
        <v>1325</v>
      </c>
      <c r="F1398" s="10" t="n">
        <v>2</v>
      </c>
      <c r="G1398" s="12" t="s">
        <v>1326</v>
      </c>
      <c r="H1398" s="10" t="n">
        <v>2110405</v>
      </c>
      <c r="I1398" s="12" t="s">
        <v>106</v>
      </c>
      <c r="J1398" s="10" t="n">
        <v>1360381</v>
      </c>
      <c r="L1398" s="10" t="n">
        <v>561724</v>
      </c>
      <c r="M1398" s="12" t="s">
        <v>36</v>
      </c>
      <c r="N1398" s="12" t="s">
        <v>66</v>
      </c>
      <c r="P1398" s="10" t="n">
        <v>101</v>
      </c>
      <c r="Q1398" s="12" t="s">
        <v>107</v>
      </c>
      <c r="R1398" s="12" t="s">
        <v>39</v>
      </c>
      <c r="S1398" s="10" t="n">
        <v>4210231</v>
      </c>
      <c r="T1398" s="12" t="s">
        <v>1327</v>
      </c>
      <c r="U1398" s="13" t="n">
        <v>1718.33</v>
      </c>
      <c r="W1398" s="13" t="n">
        <v>0</v>
      </c>
      <c r="X1398" s="12" t="s">
        <v>1328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46209</v>
      </c>
      <c r="C1399" s="11" t="n">
        <v>46209</v>
      </c>
      <c r="D1399" s="10" t="n">
        <v>816</v>
      </c>
      <c r="E1399" s="12" t="s">
        <v>274</v>
      </c>
      <c r="F1399" s="10" t="n">
        <v>34</v>
      </c>
      <c r="G1399" s="12" t="s">
        <v>94</v>
      </c>
      <c r="H1399" s="10" t="n">
        <v>2110405</v>
      </c>
      <c r="I1399" s="12" t="s">
        <v>106</v>
      </c>
      <c r="J1399" s="10" t="n">
        <v>480233</v>
      </c>
      <c r="L1399" s="10" t="n">
        <v>216087</v>
      </c>
      <c r="M1399" s="12" t="s">
        <v>460</v>
      </c>
      <c r="N1399" s="12" t="s">
        <v>66</v>
      </c>
      <c r="P1399" s="10" t="n">
        <v>102</v>
      </c>
      <c r="Q1399" s="12" t="s">
        <v>125</v>
      </c>
      <c r="R1399" s="12" t="s">
        <v>112</v>
      </c>
      <c r="S1399" s="10" t="n">
        <v>4220199</v>
      </c>
      <c r="T1399" s="12" t="s">
        <v>113</v>
      </c>
      <c r="U1399" s="13" t="n">
        <v>2000</v>
      </c>
      <c r="W1399" s="13" t="n">
        <v>0</v>
      </c>
      <c r="X1399" s="12" t="s">
        <v>275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46209</v>
      </c>
      <c r="C1400" s="11" t="n">
        <v>46209</v>
      </c>
      <c r="D1400" s="10" t="n">
        <v>33</v>
      </c>
      <c r="E1400" s="12" t="s">
        <v>93</v>
      </c>
      <c r="F1400" s="10" t="n">
        <v>13</v>
      </c>
      <c r="G1400" s="12" t="s">
        <v>119</v>
      </c>
      <c r="H1400" s="10" t="n">
        <v>2110101</v>
      </c>
      <c r="I1400" s="12" t="s">
        <v>58</v>
      </c>
      <c r="J1400" s="10" t="n">
        <v>1360947</v>
      </c>
      <c r="L1400" s="10" t="n">
        <v>5251</v>
      </c>
      <c r="M1400" s="12" t="s">
        <v>36</v>
      </c>
      <c r="N1400" s="12" t="s">
        <v>60</v>
      </c>
      <c r="P1400" s="10" t="n">
        <v>104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280</v>
      </c>
      <c r="W1400" s="13" t="n">
        <v>280</v>
      </c>
      <c r="X1400" s="12" t="s">
        <v>121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/>
      <c r="AC1400" s="1"/>
    </row>
    <row r="1401" customFormat="false" ht="12.75" hidden="false" customHeight="true" outlineLevel="0" collapsed="false">
      <c r="A1401" s="10" t="n">
        <v>1</v>
      </c>
      <c r="B1401" s="11" t="n">
        <v>46209</v>
      </c>
      <c r="C1401" s="11" t="n">
        <v>46209</v>
      </c>
      <c r="D1401" s="10" t="n">
        <v>33</v>
      </c>
      <c r="E1401" s="12" t="s">
        <v>93</v>
      </c>
      <c r="F1401" s="10" t="n">
        <v>13</v>
      </c>
      <c r="G1401" s="12" t="s">
        <v>119</v>
      </c>
      <c r="H1401" s="10" t="n">
        <v>2110101</v>
      </c>
      <c r="I1401" s="12" t="s">
        <v>58</v>
      </c>
      <c r="J1401" s="10" t="n">
        <v>1361016</v>
      </c>
      <c r="L1401" s="10" t="n">
        <v>5252</v>
      </c>
      <c r="M1401" s="12" t="s">
        <v>36</v>
      </c>
      <c r="N1401" s="12" t="s">
        <v>60</v>
      </c>
      <c r="P1401" s="10" t="n">
        <v>104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350</v>
      </c>
      <c r="W1401" s="13" t="n">
        <v>350</v>
      </c>
      <c r="X1401" s="12" t="s">
        <v>121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46209</v>
      </c>
      <c r="C1402" s="11" t="n">
        <v>46209</v>
      </c>
      <c r="D1402" s="10" t="n">
        <v>33</v>
      </c>
      <c r="E1402" s="12" t="s">
        <v>93</v>
      </c>
      <c r="F1402" s="10" t="n">
        <v>13</v>
      </c>
      <c r="G1402" s="12" t="s">
        <v>119</v>
      </c>
      <c r="H1402" s="10" t="n">
        <v>2110101</v>
      </c>
      <c r="I1402" s="12" t="s">
        <v>58</v>
      </c>
      <c r="J1402" s="10" t="n">
        <v>1361059</v>
      </c>
      <c r="L1402" s="10" t="n">
        <v>5253</v>
      </c>
      <c r="M1402" s="12" t="s">
        <v>36</v>
      </c>
      <c r="N1402" s="12" t="s">
        <v>60</v>
      </c>
      <c r="P1402" s="10" t="n">
        <v>104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280</v>
      </c>
      <c r="W1402" s="13" t="n">
        <v>280</v>
      </c>
      <c r="X1402" s="12" t="s">
        <v>121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0" t="n">
        <v>1</v>
      </c>
      <c r="B1403" s="11" t="n">
        <v>46209</v>
      </c>
      <c r="C1403" s="11" t="n">
        <v>46209</v>
      </c>
      <c r="D1403" s="10" t="n">
        <v>33</v>
      </c>
      <c r="E1403" s="12" t="s">
        <v>93</v>
      </c>
      <c r="F1403" s="10" t="n">
        <v>13</v>
      </c>
      <c r="G1403" s="12" t="s">
        <v>119</v>
      </c>
      <c r="H1403" s="10" t="n">
        <v>2110101</v>
      </c>
      <c r="I1403" s="12" t="s">
        <v>58</v>
      </c>
      <c r="J1403" s="10" t="n">
        <v>1361148</v>
      </c>
      <c r="L1403" s="10" t="n">
        <v>5254</v>
      </c>
      <c r="M1403" s="12" t="s">
        <v>36</v>
      </c>
      <c r="N1403" s="12" t="s">
        <v>60</v>
      </c>
      <c r="P1403" s="10" t="n">
        <v>104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260</v>
      </c>
      <c r="W1403" s="13" t="n">
        <v>260</v>
      </c>
      <c r="X1403" s="12" t="s">
        <v>121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0" t="n">
        <v>1</v>
      </c>
      <c r="B1404" s="11" t="n">
        <v>46209</v>
      </c>
      <c r="C1404" s="11" t="n">
        <v>46209</v>
      </c>
      <c r="D1404" s="10" t="n">
        <v>1779</v>
      </c>
      <c r="E1404" s="12" t="s">
        <v>985</v>
      </c>
      <c r="F1404" s="10" t="n">
        <v>34</v>
      </c>
      <c r="G1404" s="12" t="s">
        <v>94</v>
      </c>
      <c r="H1404" s="10" t="n">
        <v>2110405</v>
      </c>
      <c r="I1404" s="12" t="s">
        <v>106</v>
      </c>
      <c r="J1404" s="10" t="n">
        <v>1361211</v>
      </c>
      <c r="L1404" s="10" t="n">
        <v>561967</v>
      </c>
      <c r="M1404" s="12" t="s">
        <v>36</v>
      </c>
      <c r="N1404" s="12" t="s">
        <v>66</v>
      </c>
      <c r="P1404" s="10" t="n">
        <v>102</v>
      </c>
      <c r="Q1404" s="12" t="s">
        <v>125</v>
      </c>
      <c r="R1404" s="12" t="s">
        <v>126</v>
      </c>
      <c r="S1404" s="10" t="n">
        <v>4210504</v>
      </c>
      <c r="T1404" s="12" t="s">
        <v>199</v>
      </c>
      <c r="U1404" s="13" t="n">
        <v>93.1</v>
      </c>
      <c r="W1404" s="13" t="n">
        <v>0</v>
      </c>
      <c r="X1404" s="12" t="s">
        <v>1329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0" t="n">
        <v>1</v>
      </c>
      <c r="B1405" s="11" t="n">
        <v>46209</v>
      </c>
      <c r="C1405" s="11" t="n">
        <v>46209</v>
      </c>
      <c r="D1405" s="10" t="n">
        <v>33</v>
      </c>
      <c r="E1405" s="12" t="s">
        <v>93</v>
      </c>
      <c r="F1405" s="10" t="n">
        <v>13</v>
      </c>
      <c r="G1405" s="12" t="s">
        <v>119</v>
      </c>
      <c r="H1405" s="10" t="n">
        <v>2110101</v>
      </c>
      <c r="I1405" s="12" t="s">
        <v>58</v>
      </c>
      <c r="J1405" s="10" t="n">
        <v>1361223</v>
      </c>
      <c r="L1405" s="10" t="n">
        <v>5255</v>
      </c>
      <c r="M1405" s="12" t="s">
        <v>36</v>
      </c>
      <c r="N1405" s="12" t="s">
        <v>60</v>
      </c>
      <c r="P1405" s="10" t="n">
        <v>104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280</v>
      </c>
      <c r="W1405" s="13" t="n">
        <v>280</v>
      </c>
      <c r="X1405" s="12" t="s">
        <v>121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/>
      <c r="AC1405" s="1"/>
    </row>
    <row r="1406" customFormat="false" ht="12.75" hidden="false" customHeight="true" outlineLevel="0" collapsed="false">
      <c r="A1406" s="10" t="n">
        <v>1</v>
      </c>
      <c r="B1406" s="11" t="n">
        <v>46209</v>
      </c>
      <c r="C1406" s="11" t="n">
        <v>46209</v>
      </c>
      <c r="D1406" s="10" t="n">
        <v>33</v>
      </c>
      <c r="E1406" s="12" t="s">
        <v>93</v>
      </c>
      <c r="F1406" s="10" t="n">
        <v>13</v>
      </c>
      <c r="G1406" s="12" t="s">
        <v>119</v>
      </c>
      <c r="H1406" s="10" t="n">
        <v>2110101</v>
      </c>
      <c r="I1406" s="12" t="s">
        <v>58</v>
      </c>
      <c r="J1406" s="10" t="n">
        <v>1362077</v>
      </c>
      <c r="L1406" s="10" t="n">
        <v>5260</v>
      </c>
      <c r="M1406" s="12" t="s">
        <v>36</v>
      </c>
      <c r="N1406" s="12" t="s">
        <v>60</v>
      </c>
      <c r="P1406" s="10" t="n">
        <v>104</v>
      </c>
      <c r="Q1406" s="12" t="s">
        <v>38</v>
      </c>
      <c r="R1406" s="12" t="s">
        <v>62</v>
      </c>
      <c r="S1406" s="10" t="n">
        <v>1130101</v>
      </c>
      <c r="T1406" s="12" t="s">
        <v>63</v>
      </c>
      <c r="U1406" s="13" t="n">
        <v>350</v>
      </c>
      <c r="W1406" s="13" t="n">
        <v>350</v>
      </c>
      <c r="X1406" s="12" t="s">
        <v>121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12.75" hidden="false" customHeight="true" outlineLevel="0" collapsed="false">
      <c r="A1407" s="10" t="n">
        <v>1</v>
      </c>
      <c r="B1407" s="11" t="n">
        <v>46209</v>
      </c>
      <c r="C1407" s="11" t="n">
        <v>46209</v>
      </c>
      <c r="D1407" s="10" t="n">
        <v>33</v>
      </c>
      <c r="E1407" s="12" t="s">
        <v>93</v>
      </c>
      <c r="F1407" s="10" t="n">
        <v>13</v>
      </c>
      <c r="G1407" s="12" t="s">
        <v>119</v>
      </c>
      <c r="H1407" s="10" t="n">
        <v>2110101</v>
      </c>
      <c r="I1407" s="12" t="s">
        <v>58</v>
      </c>
      <c r="J1407" s="10" t="n">
        <v>1362193</v>
      </c>
      <c r="L1407" s="10" t="n">
        <v>5261</v>
      </c>
      <c r="M1407" s="12" t="s">
        <v>36</v>
      </c>
      <c r="N1407" s="12" t="s">
        <v>60</v>
      </c>
      <c r="P1407" s="10" t="n">
        <v>104</v>
      </c>
      <c r="Q1407" s="12" t="s">
        <v>38</v>
      </c>
      <c r="R1407" s="12" t="s">
        <v>62</v>
      </c>
      <c r="S1407" s="10" t="n">
        <v>1130101</v>
      </c>
      <c r="T1407" s="12" t="s">
        <v>63</v>
      </c>
      <c r="U1407" s="13" t="n">
        <v>280</v>
      </c>
      <c r="W1407" s="13" t="n">
        <v>280</v>
      </c>
      <c r="X1407" s="12" t="s">
        <v>121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46209</v>
      </c>
      <c r="C1408" s="11" t="n">
        <v>46209</v>
      </c>
      <c r="D1408" s="10" t="n">
        <v>33</v>
      </c>
      <c r="E1408" s="12" t="s">
        <v>93</v>
      </c>
      <c r="F1408" s="10" t="n">
        <v>13</v>
      </c>
      <c r="G1408" s="12" t="s">
        <v>119</v>
      </c>
      <c r="H1408" s="10" t="n">
        <v>2110101</v>
      </c>
      <c r="I1408" s="12" t="s">
        <v>58</v>
      </c>
      <c r="J1408" s="10" t="n">
        <v>1362292</v>
      </c>
      <c r="L1408" s="10" t="n">
        <v>5262</v>
      </c>
      <c r="M1408" s="12" t="s">
        <v>36</v>
      </c>
      <c r="N1408" s="12" t="s">
        <v>60</v>
      </c>
      <c r="P1408" s="10" t="n">
        <v>104</v>
      </c>
      <c r="Q1408" s="12" t="s">
        <v>38</v>
      </c>
      <c r="R1408" s="12" t="s">
        <v>62</v>
      </c>
      <c r="S1408" s="10" t="n">
        <v>1130101</v>
      </c>
      <c r="T1408" s="12" t="s">
        <v>63</v>
      </c>
      <c r="U1408" s="13" t="n">
        <v>280</v>
      </c>
      <c r="W1408" s="13" t="n">
        <v>280</v>
      </c>
      <c r="X1408" s="12" t="s">
        <v>121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12.75" hidden="false" customHeight="true" outlineLevel="0" collapsed="false">
      <c r="A1409" s="10" t="n">
        <v>1</v>
      </c>
      <c r="B1409" s="11" t="n">
        <v>46209</v>
      </c>
      <c r="C1409" s="11" t="n">
        <v>46209</v>
      </c>
      <c r="D1409" s="10" t="n">
        <v>17</v>
      </c>
      <c r="E1409" s="12" t="s">
        <v>115</v>
      </c>
      <c r="F1409" s="10" t="n">
        <v>34</v>
      </c>
      <c r="G1409" s="12" t="s">
        <v>94</v>
      </c>
      <c r="H1409" s="10" t="n">
        <v>2110405</v>
      </c>
      <c r="I1409" s="12" t="s">
        <v>106</v>
      </c>
      <c r="J1409" s="10" t="n">
        <v>1362317</v>
      </c>
      <c r="L1409" s="10" t="n">
        <v>562392</v>
      </c>
      <c r="M1409" s="12" t="s">
        <v>36</v>
      </c>
      <c r="N1409" s="12" t="s">
        <v>66</v>
      </c>
      <c r="P1409" s="10" t="n">
        <v>101</v>
      </c>
      <c r="Q1409" s="12" t="s">
        <v>107</v>
      </c>
      <c r="R1409" s="12" t="s">
        <v>112</v>
      </c>
      <c r="S1409" s="10" t="n">
        <v>4220199</v>
      </c>
      <c r="T1409" s="12" t="s">
        <v>113</v>
      </c>
      <c r="U1409" s="13" t="n">
        <v>1507.62</v>
      </c>
      <c r="W1409" s="13" t="n">
        <v>0</v>
      </c>
      <c r="X1409" s="12" t="s">
        <v>1330</v>
      </c>
      <c r="Z1409" s="1" t="str">
        <f aca="false">IF($T1409="","",IFERROR(INDEX('Resumo Grupos'!$AC$3:$AC$200,MATCH($T1409,'Resumo Grupos'!$AB$3:$AB$200,0)),"n/d"))</f>
        <v>Pagamentos outros não operacionais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46209</v>
      </c>
      <c r="C1410" s="11" t="n">
        <v>46209</v>
      </c>
      <c r="D1410" s="10" t="n">
        <v>17</v>
      </c>
      <c r="E1410" s="12" t="s">
        <v>115</v>
      </c>
      <c r="F1410" s="10" t="n">
        <v>34</v>
      </c>
      <c r="G1410" s="12" t="s">
        <v>94</v>
      </c>
      <c r="H1410" s="10" t="n">
        <v>2110405</v>
      </c>
      <c r="I1410" s="12" t="s">
        <v>106</v>
      </c>
      <c r="J1410" s="10" t="n">
        <v>1362351</v>
      </c>
      <c r="L1410" s="10" t="n">
        <v>562398</v>
      </c>
      <c r="M1410" s="12" t="s">
        <v>36</v>
      </c>
      <c r="N1410" s="12" t="s">
        <v>66</v>
      </c>
      <c r="P1410" s="10" t="n">
        <v>101</v>
      </c>
      <c r="Q1410" s="12" t="s">
        <v>107</v>
      </c>
      <c r="R1410" s="12" t="s">
        <v>112</v>
      </c>
      <c r="S1410" s="10" t="n">
        <v>4220199</v>
      </c>
      <c r="T1410" s="12" t="s">
        <v>113</v>
      </c>
      <c r="U1410" s="13" t="n">
        <v>2002.05</v>
      </c>
      <c r="W1410" s="13" t="n">
        <v>0</v>
      </c>
      <c r="X1410" s="12" t="s">
        <v>1331</v>
      </c>
      <c r="Z1410" s="1" t="str">
        <f aca="false">IF($T1410="","",IFERROR(INDEX('Resumo Grupos'!$AC$3:$AC$200,MATCH($T1410,'Resumo Grupos'!$AB$3:$AB$200,0)),"n/d"))</f>
        <v>Pagamentos outros não operacionais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46209</v>
      </c>
      <c r="C1411" s="11" t="n">
        <v>46209</v>
      </c>
      <c r="D1411" s="10" t="n">
        <v>978</v>
      </c>
      <c r="E1411" s="12" t="s">
        <v>118</v>
      </c>
      <c r="F1411" s="10" t="n">
        <v>13</v>
      </c>
      <c r="G1411" s="12" t="s">
        <v>119</v>
      </c>
      <c r="H1411" s="10" t="n">
        <v>2110101</v>
      </c>
      <c r="I1411" s="12" t="s">
        <v>58</v>
      </c>
      <c r="J1411" s="10" t="n">
        <v>1370204</v>
      </c>
      <c r="L1411" s="10" t="n">
        <v>346</v>
      </c>
      <c r="M1411" s="12" t="s">
        <v>36</v>
      </c>
      <c r="N1411" s="12" t="s">
        <v>60</v>
      </c>
      <c r="P1411" s="10" t="n">
        <v>104</v>
      </c>
      <c r="Q1411" s="12" t="s">
        <v>38</v>
      </c>
      <c r="R1411" s="12" t="s">
        <v>62</v>
      </c>
      <c r="S1411" s="10" t="n">
        <v>1130101</v>
      </c>
      <c r="T1411" s="12" t="s">
        <v>63</v>
      </c>
      <c r="U1411" s="13" t="n">
        <v>494</v>
      </c>
      <c r="W1411" s="13" t="n">
        <v>0</v>
      </c>
      <c r="X1411" s="12" t="s">
        <v>1332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DAN GELO CUBO 5 KG</v>
      </c>
      <c r="AC1411" s="1" t="n">
        <v>346</v>
      </c>
    </row>
    <row r="1412" customFormat="false" ht="12.75" hidden="false" customHeight="true" outlineLevel="0" collapsed="false">
      <c r="A1412" s="10" t="n">
        <v>1</v>
      </c>
      <c r="B1412" s="11" t="n">
        <v>46209</v>
      </c>
      <c r="C1412" s="11" t="n">
        <v>46209</v>
      </c>
      <c r="D1412" s="10" t="n">
        <v>1061</v>
      </c>
      <c r="E1412" s="12" t="s">
        <v>331</v>
      </c>
      <c r="F1412" s="10" t="n">
        <v>34</v>
      </c>
      <c r="G1412" s="12" t="s">
        <v>94</v>
      </c>
      <c r="H1412" s="10" t="n">
        <v>2110405</v>
      </c>
      <c r="I1412" s="12" t="s">
        <v>106</v>
      </c>
      <c r="J1412" s="10" t="n">
        <v>1448819</v>
      </c>
      <c r="L1412" s="10" t="n">
        <v>596052</v>
      </c>
      <c r="M1412" s="12" t="s">
        <v>36</v>
      </c>
      <c r="N1412" s="12" t="s">
        <v>66</v>
      </c>
      <c r="P1412" s="10" t="n">
        <v>101</v>
      </c>
      <c r="Q1412" s="12" t="s">
        <v>107</v>
      </c>
      <c r="R1412" s="12" t="s">
        <v>43</v>
      </c>
      <c r="S1412" s="10" t="n">
        <v>4210301</v>
      </c>
      <c r="T1412" s="12" t="s">
        <v>333</v>
      </c>
      <c r="U1412" s="13" t="n">
        <v>748.12</v>
      </c>
      <c r="W1412" s="13" t="n">
        <v>0</v>
      </c>
      <c r="X1412" s="12" t="s">
        <v>1333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0" t="n">
        <v>1</v>
      </c>
      <c r="B1413" s="11" t="n">
        <v>46209</v>
      </c>
      <c r="C1413" s="11" t="n">
        <v>46209</v>
      </c>
      <c r="D1413" s="10" t="n">
        <v>1779</v>
      </c>
      <c r="E1413" s="12" t="s">
        <v>985</v>
      </c>
      <c r="F1413" s="10" t="n">
        <v>34</v>
      </c>
      <c r="G1413" s="12" t="s">
        <v>94</v>
      </c>
      <c r="H1413" s="10" t="n">
        <v>2110405</v>
      </c>
      <c r="I1413" s="12" t="s">
        <v>106</v>
      </c>
      <c r="J1413" s="10" t="n">
        <v>1448883</v>
      </c>
      <c r="L1413" s="10" t="n">
        <v>596067</v>
      </c>
      <c r="M1413" s="12" t="s">
        <v>36</v>
      </c>
      <c r="N1413" s="12" t="s">
        <v>66</v>
      </c>
      <c r="P1413" s="10" t="n">
        <v>101</v>
      </c>
      <c r="Q1413" s="12" t="s">
        <v>107</v>
      </c>
      <c r="R1413" s="12" t="s">
        <v>112</v>
      </c>
      <c r="S1413" s="10" t="n">
        <v>4220199</v>
      </c>
      <c r="T1413" s="12" t="s">
        <v>113</v>
      </c>
      <c r="U1413" s="13" t="n">
        <v>4600</v>
      </c>
      <c r="W1413" s="13" t="n">
        <v>0</v>
      </c>
      <c r="X1413" s="12" t="s">
        <v>1334</v>
      </c>
      <c r="Z1413" s="1" t="str">
        <f aca="false">IF($T1413="","",IFERROR(INDEX('Resumo Grupos'!$AC$3:$AC$200,MATCH($T1413,'Resumo Grupos'!$AB$3:$AB$200,0)),"n/d"))</f>
        <v>Pagamentos outros não operacionais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46209</v>
      </c>
      <c r="C1414" s="11" t="n">
        <v>46209</v>
      </c>
      <c r="D1414" s="10" t="n">
        <v>1137</v>
      </c>
      <c r="E1414" s="12" t="s">
        <v>105</v>
      </c>
      <c r="F1414" s="10" t="n">
        <v>34</v>
      </c>
      <c r="G1414" s="12" t="s">
        <v>94</v>
      </c>
      <c r="H1414" s="10" t="n">
        <v>2110405</v>
      </c>
      <c r="I1414" s="12" t="s">
        <v>106</v>
      </c>
      <c r="J1414" s="10" t="n">
        <v>1448934</v>
      </c>
      <c r="L1414" s="10" t="n">
        <v>596082</v>
      </c>
      <c r="M1414" s="12" t="s">
        <v>36</v>
      </c>
      <c r="N1414" s="12" t="s">
        <v>66</v>
      </c>
      <c r="P1414" s="10" t="n">
        <v>101</v>
      </c>
      <c r="Q1414" s="12" t="s">
        <v>107</v>
      </c>
      <c r="R1414" s="12" t="s">
        <v>43</v>
      </c>
      <c r="S1414" s="10" t="n">
        <v>4210301</v>
      </c>
      <c r="T1414" s="12" t="s">
        <v>333</v>
      </c>
      <c r="U1414" s="13" t="n">
        <v>19737.67</v>
      </c>
      <c r="W1414" s="13" t="n">
        <v>0</v>
      </c>
      <c r="X1414" s="12" t="s">
        <v>1335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46210</v>
      </c>
      <c r="C1415" s="11" t="n">
        <v>46210</v>
      </c>
      <c r="D1415" s="10" t="n">
        <v>0</v>
      </c>
      <c r="E1415" s="12" t="s">
        <v>33</v>
      </c>
      <c r="F1415" s="10" t="n">
        <v>17</v>
      </c>
      <c r="G1415" s="12" t="s">
        <v>34</v>
      </c>
      <c r="H1415" s="10" t="n">
        <v>1110101</v>
      </c>
      <c r="I1415" s="12" t="s">
        <v>35</v>
      </c>
      <c r="J1415" s="10" t="n">
        <v>1436186</v>
      </c>
      <c r="L1415" s="10" t="n">
        <v>1436186</v>
      </c>
      <c r="M1415" s="12" t="s">
        <v>36</v>
      </c>
      <c r="N1415" s="12" t="s">
        <v>37</v>
      </c>
      <c r="P1415" s="10" t="n">
        <v>104</v>
      </c>
      <c r="Q1415" s="12" t="s">
        <v>38</v>
      </c>
      <c r="R1415" s="12" t="s">
        <v>39</v>
      </c>
      <c r="S1415" s="10" t="n">
        <v>4210227</v>
      </c>
      <c r="T1415" s="12" t="s">
        <v>40</v>
      </c>
      <c r="U1415" s="13" t="n">
        <v>4</v>
      </c>
      <c r="W1415" s="13" t="n">
        <v>4</v>
      </c>
      <c r="X1415" s="12" t="s">
        <v>1336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0" t="n">
        <v>1</v>
      </c>
      <c r="B1416" s="11" t="n">
        <v>46210</v>
      </c>
      <c r="C1416" s="11" t="n">
        <v>46210</v>
      </c>
      <c r="D1416" s="10" t="n">
        <v>0</v>
      </c>
      <c r="E1416" s="12" t="s">
        <v>33</v>
      </c>
      <c r="F1416" s="10" t="n">
        <v>17</v>
      </c>
      <c r="G1416" s="12" t="s">
        <v>34</v>
      </c>
      <c r="H1416" s="10" t="n">
        <v>1110101</v>
      </c>
      <c r="I1416" s="12" t="s">
        <v>35</v>
      </c>
      <c r="J1416" s="10" t="n">
        <v>1436332</v>
      </c>
      <c r="L1416" s="10" t="n">
        <v>1436332</v>
      </c>
      <c r="M1416" s="12" t="s">
        <v>36</v>
      </c>
      <c r="N1416" s="12" t="s">
        <v>37</v>
      </c>
      <c r="P1416" s="10" t="n">
        <v>104</v>
      </c>
      <c r="Q1416" s="12" t="s">
        <v>38</v>
      </c>
      <c r="R1416" s="12" t="s">
        <v>43</v>
      </c>
      <c r="S1416" s="10" t="n">
        <v>4210314</v>
      </c>
      <c r="T1416" s="12" t="s">
        <v>44</v>
      </c>
      <c r="U1416" s="13" t="n">
        <v>70</v>
      </c>
      <c r="W1416" s="13" t="n">
        <v>70</v>
      </c>
      <c r="X1416" s="12" t="s">
        <v>148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1</v>
      </c>
      <c r="B1417" s="11" t="n">
        <v>46210</v>
      </c>
      <c r="C1417" s="11" t="n">
        <v>46210</v>
      </c>
      <c r="D1417" s="10" t="n">
        <v>0</v>
      </c>
      <c r="E1417" s="12" t="s">
        <v>33</v>
      </c>
      <c r="F1417" s="10" t="n">
        <v>17</v>
      </c>
      <c r="G1417" s="12" t="s">
        <v>34</v>
      </c>
      <c r="H1417" s="10" t="n">
        <v>1110101</v>
      </c>
      <c r="I1417" s="12" t="s">
        <v>35</v>
      </c>
      <c r="J1417" s="10" t="n">
        <v>1436360</v>
      </c>
      <c r="L1417" s="10" t="n">
        <v>1436360</v>
      </c>
      <c r="M1417" s="12" t="s">
        <v>36</v>
      </c>
      <c r="N1417" s="12" t="s">
        <v>37</v>
      </c>
      <c r="P1417" s="10" t="n">
        <v>104</v>
      </c>
      <c r="Q1417" s="12" t="s">
        <v>38</v>
      </c>
      <c r="R1417" s="12" t="s">
        <v>43</v>
      </c>
      <c r="S1417" s="10" t="n">
        <v>4210314</v>
      </c>
      <c r="T1417" s="12" t="s">
        <v>44</v>
      </c>
      <c r="U1417" s="13" t="n">
        <v>70</v>
      </c>
      <c r="W1417" s="13" t="n">
        <v>70</v>
      </c>
      <c r="X1417" s="12" t="s">
        <v>147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46210</v>
      </c>
      <c r="C1418" s="11" t="n">
        <v>46210</v>
      </c>
      <c r="D1418" s="10" t="n">
        <v>0</v>
      </c>
      <c r="E1418" s="12" t="s">
        <v>33</v>
      </c>
      <c r="F1418" s="10" t="n">
        <v>17</v>
      </c>
      <c r="G1418" s="12" t="s">
        <v>34</v>
      </c>
      <c r="H1418" s="10" t="n">
        <v>1110101</v>
      </c>
      <c r="I1418" s="12" t="s">
        <v>35</v>
      </c>
      <c r="J1418" s="10" t="n">
        <v>1436433</v>
      </c>
      <c r="L1418" s="10" t="n">
        <v>1436433</v>
      </c>
      <c r="M1418" s="12" t="s">
        <v>36</v>
      </c>
      <c r="N1418" s="12" t="s">
        <v>37</v>
      </c>
      <c r="P1418" s="10" t="n">
        <v>104</v>
      </c>
      <c r="Q1418" s="12" t="s">
        <v>38</v>
      </c>
      <c r="R1418" s="12" t="s">
        <v>43</v>
      </c>
      <c r="S1418" s="10" t="n">
        <v>4210309</v>
      </c>
      <c r="T1418" s="12" t="s">
        <v>49</v>
      </c>
      <c r="U1418" s="13" t="n">
        <v>15</v>
      </c>
      <c r="W1418" s="13" t="n">
        <v>15</v>
      </c>
      <c r="X1418" s="12" t="s">
        <v>147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0" t="n">
        <v>1</v>
      </c>
      <c r="B1419" s="11" t="n">
        <v>46210</v>
      </c>
      <c r="C1419" s="11" t="n">
        <v>46210</v>
      </c>
      <c r="D1419" s="10" t="n">
        <v>0</v>
      </c>
      <c r="E1419" s="12" t="s">
        <v>33</v>
      </c>
      <c r="F1419" s="10" t="n">
        <v>17</v>
      </c>
      <c r="G1419" s="12" t="s">
        <v>34</v>
      </c>
      <c r="H1419" s="10" t="n">
        <v>1110101</v>
      </c>
      <c r="I1419" s="12" t="s">
        <v>35</v>
      </c>
      <c r="J1419" s="10" t="n">
        <v>1436436</v>
      </c>
      <c r="L1419" s="10" t="n">
        <v>1436436</v>
      </c>
      <c r="M1419" s="12" t="s">
        <v>36</v>
      </c>
      <c r="N1419" s="12" t="s">
        <v>37</v>
      </c>
      <c r="P1419" s="10" t="n">
        <v>104</v>
      </c>
      <c r="Q1419" s="12" t="s">
        <v>38</v>
      </c>
      <c r="R1419" s="12" t="s">
        <v>43</v>
      </c>
      <c r="S1419" s="10" t="n">
        <v>4210314</v>
      </c>
      <c r="T1419" s="12" t="s">
        <v>44</v>
      </c>
      <c r="U1419" s="13" t="n">
        <v>100</v>
      </c>
      <c r="W1419" s="13" t="n">
        <v>100</v>
      </c>
      <c r="X1419" s="12" t="s">
        <v>210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46210</v>
      </c>
      <c r="C1420" s="11" t="n">
        <v>46210</v>
      </c>
      <c r="D1420" s="10" t="n">
        <v>0</v>
      </c>
      <c r="E1420" s="12" t="s">
        <v>33</v>
      </c>
      <c r="F1420" s="10" t="n">
        <v>17</v>
      </c>
      <c r="G1420" s="12" t="s">
        <v>34</v>
      </c>
      <c r="H1420" s="10" t="n">
        <v>1110101</v>
      </c>
      <c r="I1420" s="12" t="s">
        <v>35</v>
      </c>
      <c r="J1420" s="10" t="n">
        <v>1436460</v>
      </c>
      <c r="L1420" s="10" t="n">
        <v>1436460</v>
      </c>
      <c r="M1420" s="12" t="s">
        <v>36</v>
      </c>
      <c r="N1420" s="12" t="s">
        <v>37</v>
      </c>
      <c r="P1420" s="10" t="n">
        <v>104</v>
      </c>
      <c r="Q1420" s="12" t="s">
        <v>38</v>
      </c>
      <c r="R1420" s="12" t="s">
        <v>43</v>
      </c>
      <c r="S1420" s="10" t="n">
        <v>4210316</v>
      </c>
      <c r="T1420" s="12" t="s">
        <v>47</v>
      </c>
      <c r="U1420" s="13" t="n">
        <v>60</v>
      </c>
      <c r="W1420" s="13" t="n">
        <v>60</v>
      </c>
      <c r="X1420" s="12" t="s">
        <v>1230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1</v>
      </c>
      <c r="B1421" s="11" t="n">
        <v>46210</v>
      </c>
      <c r="C1421" s="11" t="n">
        <v>46210</v>
      </c>
      <c r="D1421" s="10" t="n">
        <v>0</v>
      </c>
      <c r="E1421" s="12" t="s">
        <v>33</v>
      </c>
      <c r="F1421" s="10" t="n">
        <v>17</v>
      </c>
      <c r="G1421" s="12" t="s">
        <v>34</v>
      </c>
      <c r="H1421" s="10" t="n">
        <v>1110101</v>
      </c>
      <c r="I1421" s="12" t="s">
        <v>35</v>
      </c>
      <c r="J1421" s="10" t="n">
        <v>1436469</v>
      </c>
      <c r="L1421" s="10" t="n">
        <v>1436469</v>
      </c>
      <c r="M1421" s="12" t="s">
        <v>36</v>
      </c>
      <c r="N1421" s="12" t="s">
        <v>37</v>
      </c>
      <c r="P1421" s="10" t="n">
        <v>104</v>
      </c>
      <c r="Q1421" s="12" t="s">
        <v>38</v>
      </c>
      <c r="R1421" s="12" t="s">
        <v>43</v>
      </c>
      <c r="S1421" s="10" t="n">
        <v>4210316</v>
      </c>
      <c r="T1421" s="12" t="s">
        <v>47</v>
      </c>
      <c r="U1421" s="13" t="n">
        <v>70</v>
      </c>
      <c r="W1421" s="13" t="n">
        <v>70</v>
      </c>
      <c r="X1421" s="12" t="s">
        <v>50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1</v>
      </c>
      <c r="B1422" s="11" t="n">
        <v>46210</v>
      </c>
      <c r="C1422" s="11" t="n">
        <v>46210</v>
      </c>
      <c r="D1422" s="10" t="n">
        <v>0</v>
      </c>
      <c r="E1422" s="12" t="s">
        <v>33</v>
      </c>
      <c r="F1422" s="10" t="n">
        <v>17</v>
      </c>
      <c r="G1422" s="12" t="s">
        <v>34</v>
      </c>
      <c r="H1422" s="10" t="n">
        <v>1110101</v>
      </c>
      <c r="I1422" s="12" t="s">
        <v>35</v>
      </c>
      <c r="J1422" s="10" t="n">
        <v>1436477</v>
      </c>
      <c r="L1422" s="10" t="n">
        <v>1436477</v>
      </c>
      <c r="M1422" s="12" t="s">
        <v>36</v>
      </c>
      <c r="N1422" s="12" t="s">
        <v>37</v>
      </c>
      <c r="P1422" s="10" t="n">
        <v>104</v>
      </c>
      <c r="Q1422" s="12" t="s">
        <v>38</v>
      </c>
      <c r="R1422" s="12" t="s">
        <v>43</v>
      </c>
      <c r="S1422" s="10" t="n">
        <v>4210309</v>
      </c>
      <c r="T1422" s="12" t="s">
        <v>49</v>
      </c>
      <c r="U1422" s="13" t="n">
        <v>10</v>
      </c>
      <c r="W1422" s="13" t="n">
        <v>10</v>
      </c>
      <c r="X1422" s="12" t="s">
        <v>50</v>
      </c>
      <c r="Z1422" s="1" t="str">
        <f aca="false">IF($T1422="","",IFERROR(INDEX('Resumo Grupos'!$AC$3:$AC$200,MATCH($T1422,'Resumo Grupos'!$AB$3:$AB$200,0)),"n/d"))</f>
        <v>Salários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46210</v>
      </c>
      <c r="C1423" s="11" t="n">
        <v>46210</v>
      </c>
      <c r="D1423" s="10" t="n">
        <v>0</v>
      </c>
      <c r="E1423" s="12" t="s">
        <v>33</v>
      </c>
      <c r="F1423" s="10" t="n">
        <v>17</v>
      </c>
      <c r="G1423" s="12" t="s">
        <v>34</v>
      </c>
      <c r="H1423" s="10" t="n">
        <v>1110101</v>
      </c>
      <c r="I1423" s="12" t="s">
        <v>35</v>
      </c>
      <c r="J1423" s="10" t="n">
        <v>1436483</v>
      </c>
      <c r="L1423" s="10" t="n">
        <v>1436483</v>
      </c>
      <c r="M1423" s="12" t="s">
        <v>36</v>
      </c>
      <c r="N1423" s="12" t="s">
        <v>37</v>
      </c>
      <c r="P1423" s="10" t="n">
        <v>104</v>
      </c>
      <c r="Q1423" s="12" t="s">
        <v>38</v>
      </c>
      <c r="R1423" s="12" t="s">
        <v>43</v>
      </c>
      <c r="S1423" s="10" t="n">
        <v>4210314</v>
      </c>
      <c r="T1423" s="12" t="s">
        <v>44</v>
      </c>
      <c r="U1423" s="13" t="n">
        <v>30</v>
      </c>
      <c r="W1423" s="13" t="n">
        <v>30</v>
      </c>
      <c r="X1423" s="12" t="s">
        <v>208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1</v>
      </c>
      <c r="B1424" s="11" t="n">
        <v>46210</v>
      </c>
      <c r="C1424" s="11" t="n">
        <v>46210</v>
      </c>
      <c r="D1424" s="10" t="n">
        <v>0</v>
      </c>
      <c r="E1424" s="12" t="s">
        <v>33</v>
      </c>
      <c r="F1424" s="10" t="n">
        <v>17</v>
      </c>
      <c r="G1424" s="12" t="s">
        <v>34</v>
      </c>
      <c r="H1424" s="10" t="n">
        <v>1110101</v>
      </c>
      <c r="I1424" s="12" t="s">
        <v>35</v>
      </c>
      <c r="J1424" s="10" t="n">
        <v>1436496</v>
      </c>
      <c r="L1424" s="10" t="n">
        <v>1436496</v>
      </c>
      <c r="M1424" s="12" t="s">
        <v>36</v>
      </c>
      <c r="N1424" s="12" t="s">
        <v>37</v>
      </c>
      <c r="P1424" s="10" t="n">
        <v>104</v>
      </c>
      <c r="Q1424" s="12" t="s">
        <v>38</v>
      </c>
      <c r="R1424" s="12" t="s">
        <v>43</v>
      </c>
      <c r="S1424" s="10" t="n">
        <v>4210314</v>
      </c>
      <c r="T1424" s="12" t="s">
        <v>44</v>
      </c>
      <c r="U1424" s="13" t="n">
        <v>100</v>
      </c>
      <c r="W1424" s="13" t="n">
        <v>100</v>
      </c>
      <c r="X1424" s="12" t="s">
        <v>1337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1</v>
      </c>
      <c r="B1425" s="11" t="n">
        <v>46210</v>
      </c>
      <c r="C1425" s="11" t="n">
        <v>46210</v>
      </c>
      <c r="D1425" s="10" t="n">
        <v>0</v>
      </c>
      <c r="E1425" s="12" t="s">
        <v>33</v>
      </c>
      <c r="F1425" s="10" t="n">
        <v>17</v>
      </c>
      <c r="G1425" s="12" t="s">
        <v>34</v>
      </c>
      <c r="H1425" s="10" t="n">
        <v>1110101</v>
      </c>
      <c r="I1425" s="12" t="s">
        <v>35</v>
      </c>
      <c r="J1425" s="10" t="n">
        <v>1436500</v>
      </c>
      <c r="L1425" s="10" t="n">
        <v>1436500</v>
      </c>
      <c r="M1425" s="12" t="s">
        <v>36</v>
      </c>
      <c r="N1425" s="12" t="s">
        <v>37</v>
      </c>
      <c r="P1425" s="10" t="n">
        <v>104</v>
      </c>
      <c r="Q1425" s="12" t="s">
        <v>38</v>
      </c>
      <c r="R1425" s="12" t="s">
        <v>43</v>
      </c>
      <c r="S1425" s="10" t="n">
        <v>4210309</v>
      </c>
      <c r="T1425" s="12" t="s">
        <v>49</v>
      </c>
      <c r="U1425" s="13" t="n">
        <v>25</v>
      </c>
      <c r="W1425" s="13" t="n">
        <v>25</v>
      </c>
      <c r="X1425" s="12" t="s">
        <v>1337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46210</v>
      </c>
      <c r="C1426" s="11" t="n">
        <v>46210</v>
      </c>
      <c r="D1426" s="10" t="n">
        <v>0</v>
      </c>
      <c r="E1426" s="12" t="s">
        <v>33</v>
      </c>
      <c r="F1426" s="10" t="n">
        <v>17</v>
      </c>
      <c r="G1426" s="12" t="s">
        <v>34</v>
      </c>
      <c r="H1426" s="10" t="n">
        <v>1110101</v>
      </c>
      <c r="I1426" s="12" t="s">
        <v>35</v>
      </c>
      <c r="J1426" s="10" t="n">
        <v>1436510</v>
      </c>
      <c r="L1426" s="10" t="n">
        <v>1436510</v>
      </c>
      <c r="M1426" s="12" t="s">
        <v>36</v>
      </c>
      <c r="N1426" s="12" t="s">
        <v>37</v>
      </c>
      <c r="P1426" s="10" t="n">
        <v>104</v>
      </c>
      <c r="Q1426" s="12" t="s">
        <v>38</v>
      </c>
      <c r="R1426" s="12" t="s">
        <v>39</v>
      </c>
      <c r="S1426" s="10" t="n">
        <v>4210227</v>
      </c>
      <c r="T1426" s="12" t="s">
        <v>40</v>
      </c>
      <c r="U1426" s="13" t="n">
        <v>22</v>
      </c>
      <c r="W1426" s="13" t="n">
        <v>22</v>
      </c>
      <c r="X1426" s="12" t="s">
        <v>1338</v>
      </c>
      <c r="Z1426" s="1" t="str">
        <f aca="false">IF($T1426="","",IFERROR(INDEX('Resumo Grupos'!$AC$3:$AC$200,MATCH($T1426,'Resumo Grupos'!$AB$3:$AB$200,0)),"n/d"))</f>
        <v>Despesa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46210</v>
      </c>
      <c r="D1427" s="10" t="n">
        <v>0</v>
      </c>
      <c r="E1427" s="12" t="s">
        <v>33</v>
      </c>
      <c r="F1427" s="10" t="n">
        <v>17</v>
      </c>
      <c r="G1427" s="12" t="s">
        <v>34</v>
      </c>
      <c r="H1427" s="10" t="n">
        <v>1110101</v>
      </c>
      <c r="I1427" s="12" t="s">
        <v>35</v>
      </c>
      <c r="J1427" s="10" t="n">
        <v>1436519</v>
      </c>
      <c r="L1427" s="10" t="n">
        <v>1436519</v>
      </c>
      <c r="M1427" s="12" t="s">
        <v>36</v>
      </c>
      <c r="N1427" s="12" t="s">
        <v>37</v>
      </c>
      <c r="P1427" s="10" t="n">
        <v>104</v>
      </c>
      <c r="Q1427" s="12" t="s">
        <v>38</v>
      </c>
      <c r="R1427" s="12" t="s">
        <v>43</v>
      </c>
      <c r="S1427" s="10" t="n">
        <v>4210314</v>
      </c>
      <c r="T1427" s="12" t="s">
        <v>44</v>
      </c>
      <c r="U1427" s="13" t="n">
        <v>70</v>
      </c>
      <c r="W1427" s="13" t="n">
        <v>70</v>
      </c>
      <c r="X1427" s="12" t="s">
        <v>53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46210</v>
      </c>
      <c r="C1428" s="11" t="n">
        <v>46210</v>
      </c>
      <c r="D1428" s="10" t="n">
        <v>0</v>
      </c>
      <c r="E1428" s="12" t="s">
        <v>33</v>
      </c>
      <c r="F1428" s="10" t="n">
        <v>17</v>
      </c>
      <c r="G1428" s="12" t="s">
        <v>34</v>
      </c>
      <c r="H1428" s="10" t="n">
        <v>1110101</v>
      </c>
      <c r="I1428" s="12" t="s">
        <v>35</v>
      </c>
      <c r="J1428" s="10" t="n">
        <v>1439025</v>
      </c>
      <c r="L1428" s="10" t="n">
        <v>1439025</v>
      </c>
      <c r="M1428" s="12" t="s">
        <v>36</v>
      </c>
      <c r="N1428" s="12" t="s">
        <v>37</v>
      </c>
      <c r="P1428" s="10" t="n">
        <v>104</v>
      </c>
      <c r="Q1428" s="12" t="s">
        <v>38</v>
      </c>
      <c r="R1428" s="12" t="s">
        <v>43</v>
      </c>
      <c r="S1428" s="10" t="n">
        <v>4210314</v>
      </c>
      <c r="T1428" s="12" t="s">
        <v>44</v>
      </c>
      <c r="U1428" s="13" t="n">
        <v>70</v>
      </c>
      <c r="W1428" s="13" t="n">
        <v>70</v>
      </c>
      <c r="X1428" s="12" t="s">
        <v>208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46184</v>
      </c>
      <c r="C1429" s="11" t="n">
        <v>46210</v>
      </c>
      <c r="D1429" s="10" t="n">
        <v>1745</v>
      </c>
      <c r="E1429" s="12" t="s">
        <v>284</v>
      </c>
      <c r="F1429" s="10" t="n">
        <v>24</v>
      </c>
      <c r="G1429" s="12" t="s">
        <v>57</v>
      </c>
      <c r="H1429" s="10" t="n">
        <v>2110101</v>
      </c>
      <c r="I1429" s="12" t="s">
        <v>58</v>
      </c>
      <c r="J1429" s="10" t="n">
        <v>1236138</v>
      </c>
      <c r="L1429" s="10" t="n">
        <v>346214</v>
      </c>
      <c r="M1429" s="12" t="s">
        <v>153</v>
      </c>
      <c r="N1429" s="12" t="s">
        <v>60</v>
      </c>
      <c r="P1429" s="10" t="n">
        <v>103</v>
      </c>
      <c r="Q1429" s="12" t="s">
        <v>61</v>
      </c>
      <c r="R1429" s="12" t="s">
        <v>62</v>
      </c>
      <c r="S1429" s="10" t="n">
        <v>1130101</v>
      </c>
      <c r="T1429" s="12" t="s">
        <v>63</v>
      </c>
      <c r="U1429" s="13" t="n">
        <v>1200.02</v>
      </c>
      <c r="W1429" s="13" t="n">
        <v>0</v>
      </c>
      <c r="X1429" s="12" t="s">
        <v>1339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1</v>
      </c>
      <c r="B1430" s="11" t="n">
        <v>46189</v>
      </c>
      <c r="C1430" s="11" t="n">
        <v>46210</v>
      </c>
      <c r="D1430" s="10" t="n">
        <v>1815</v>
      </c>
      <c r="E1430" s="12" t="s">
        <v>626</v>
      </c>
      <c r="F1430" s="10" t="n">
        <v>24</v>
      </c>
      <c r="G1430" s="12" t="s">
        <v>57</v>
      </c>
      <c r="H1430" s="10" t="n">
        <v>2110101</v>
      </c>
      <c r="I1430" s="12" t="s">
        <v>58</v>
      </c>
      <c r="J1430" s="10" t="n">
        <v>1262226</v>
      </c>
      <c r="L1430" s="10" t="n">
        <v>387396</v>
      </c>
      <c r="M1430" s="12" t="s">
        <v>153</v>
      </c>
      <c r="N1430" s="12" t="s">
        <v>60</v>
      </c>
      <c r="P1430" s="10" t="n">
        <v>103</v>
      </c>
      <c r="Q1430" s="12" t="s">
        <v>61</v>
      </c>
      <c r="R1430" s="12" t="s">
        <v>62</v>
      </c>
      <c r="S1430" s="10" t="n">
        <v>1130101</v>
      </c>
      <c r="T1430" s="12" t="s">
        <v>63</v>
      </c>
      <c r="U1430" s="13" t="n">
        <v>1107.75</v>
      </c>
      <c r="W1430" s="13" t="n">
        <v>0</v>
      </c>
      <c r="X1430" s="12" t="s">
        <v>1340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46190</v>
      </c>
      <c r="C1431" s="11" t="n">
        <v>46210</v>
      </c>
      <c r="D1431" s="10" t="n">
        <v>1749</v>
      </c>
      <c r="E1431" s="12" t="s">
        <v>800</v>
      </c>
      <c r="F1431" s="10" t="n">
        <v>24</v>
      </c>
      <c r="G1431" s="12" t="s">
        <v>57</v>
      </c>
      <c r="H1431" s="10" t="n">
        <v>2110101</v>
      </c>
      <c r="I1431" s="12" t="s">
        <v>58</v>
      </c>
      <c r="J1431" s="10" t="n">
        <v>1265754</v>
      </c>
      <c r="L1431" s="10" t="n">
        <v>1774</v>
      </c>
      <c r="M1431" s="12" t="s">
        <v>59</v>
      </c>
      <c r="N1431" s="12" t="s">
        <v>60</v>
      </c>
      <c r="P1431" s="10" t="n">
        <v>103</v>
      </c>
      <c r="Q1431" s="12" t="s">
        <v>61</v>
      </c>
      <c r="R1431" s="12" t="s">
        <v>62</v>
      </c>
      <c r="S1431" s="10" t="n">
        <v>1130101</v>
      </c>
      <c r="T1431" s="12" t="s">
        <v>63</v>
      </c>
      <c r="U1431" s="13" t="n">
        <v>1143.6</v>
      </c>
      <c r="W1431" s="13" t="n">
        <v>0</v>
      </c>
      <c r="X1431" s="12" t="s">
        <v>1341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1</v>
      </c>
      <c r="B1432" s="11" t="n">
        <v>46190</v>
      </c>
      <c r="C1432" s="11" t="n">
        <v>46210</v>
      </c>
      <c r="D1432" s="10" t="n">
        <v>1616</v>
      </c>
      <c r="E1432" s="12" t="s">
        <v>590</v>
      </c>
      <c r="F1432" s="10" t="n">
        <v>24</v>
      </c>
      <c r="G1432" s="12" t="s">
        <v>57</v>
      </c>
      <c r="H1432" s="10" t="n">
        <v>2110101</v>
      </c>
      <c r="I1432" s="12" t="s">
        <v>58</v>
      </c>
      <c r="J1432" s="10" t="n">
        <v>1265809</v>
      </c>
      <c r="L1432" s="10" t="n">
        <v>646127</v>
      </c>
      <c r="M1432" s="12" t="s">
        <v>36</v>
      </c>
      <c r="N1432" s="12" t="s">
        <v>60</v>
      </c>
      <c r="P1432" s="10" t="n">
        <v>103</v>
      </c>
      <c r="Q1432" s="12" t="s">
        <v>61</v>
      </c>
      <c r="R1432" s="12" t="s">
        <v>62</v>
      </c>
      <c r="S1432" s="10" t="n">
        <v>1130101</v>
      </c>
      <c r="T1432" s="12" t="s">
        <v>63</v>
      </c>
      <c r="U1432" s="13" t="n">
        <v>865.4</v>
      </c>
      <c r="W1432" s="13" t="n">
        <v>0</v>
      </c>
      <c r="X1432" s="12" t="s">
        <v>1342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BARRA DE CEREAIS NUT</v>
      </c>
      <c r="AC1432" s="1" t="n">
        <v>646127</v>
      </c>
    </row>
    <row r="1433" customFormat="false" ht="12.75" hidden="false" customHeight="true" outlineLevel="0" collapsed="false">
      <c r="A1433" s="10" t="n">
        <v>1</v>
      </c>
      <c r="B1433" s="11" t="n">
        <v>46191</v>
      </c>
      <c r="C1433" s="11" t="n">
        <v>46210</v>
      </c>
      <c r="D1433" s="10" t="n">
        <v>1608</v>
      </c>
      <c r="E1433" s="12" t="s">
        <v>75</v>
      </c>
      <c r="F1433" s="10" t="n">
        <v>24</v>
      </c>
      <c r="G1433" s="12" t="s">
        <v>57</v>
      </c>
      <c r="H1433" s="10" t="n">
        <v>2110101</v>
      </c>
      <c r="I1433" s="12" t="s">
        <v>58</v>
      </c>
      <c r="J1433" s="10" t="n">
        <v>1269669</v>
      </c>
      <c r="L1433" s="10" t="n">
        <v>1673539</v>
      </c>
      <c r="M1433" s="12" t="s">
        <v>36</v>
      </c>
      <c r="N1433" s="12" t="s">
        <v>60</v>
      </c>
      <c r="P1433" s="10" t="n">
        <v>103</v>
      </c>
      <c r="Q1433" s="12" t="s">
        <v>61</v>
      </c>
      <c r="R1433" s="12" t="s">
        <v>62</v>
      </c>
      <c r="S1433" s="10" t="n">
        <v>1130101</v>
      </c>
      <c r="T1433" s="12" t="s">
        <v>63</v>
      </c>
      <c r="U1433" s="13" t="n">
        <v>2093.55</v>
      </c>
      <c r="W1433" s="13" t="n">
        <v>0</v>
      </c>
      <c r="X1433" s="12" t="s">
        <v>1343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CREMOSO PHILADELPHIA ORIG 150G</v>
      </c>
      <c r="AC1433" s="1" t="n">
        <v>1673539</v>
      </c>
    </row>
    <row r="1434" customFormat="false" ht="12.75" hidden="false" customHeight="true" outlineLevel="0" collapsed="false">
      <c r="A1434" s="10" t="n">
        <v>1</v>
      </c>
      <c r="B1434" s="11" t="n">
        <v>46191</v>
      </c>
      <c r="C1434" s="11" t="n">
        <v>46210</v>
      </c>
      <c r="D1434" s="10" t="n">
        <v>1433</v>
      </c>
      <c r="E1434" s="12" t="s">
        <v>471</v>
      </c>
      <c r="F1434" s="10" t="n">
        <v>24</v>
      </c>
      <c r="G1434" s="12" t="s">
        <v>57</v>
      </c>
      <c r="H1434" s="10" t="n">
        <v>2110102</v>
      </c>
      <c r="I1434" s="12" t="s">
        <v>83</v>
      </c>
      <c r="J1434" s="10" t="n">
        <v>1269918</v>
      </c>
      <c r="L1434" s="10" t="n">
        <v>3450</v>
      </c>
      <c r="M1434" s="12" t="s">
        <v>36</v>
      </c>
      <c r="N1434" s="12" t="s">
        <v>60</v>
      </c>
      <c r="P1434" s="10" t="n">
        <v>103</v>
      </c>
      <c r="Q1434" s="12" t="s">
        <v>61</v>
      </c>
      <c r="R1434" s="12" t="s">
        <v>39</v>
      </c>
      <c r="S1434" s="10" t="n">
        <v>4210204</v>
      </c>
      <c r="T1434" s="12" t="s">
        <v>84</v>
      </c>
      <c r="U1434" s="13" t="n">
        <v>2317.1</v>
      </c>
      <c r="W1434" s="13" t="n">
        <v>0</v>
      </c>
      <c r="X1434" s="12" t="s">
        <v>1344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SACOLA BRC. L. ALIP.</v>
      </c>
      <c r="AC1434" s="1" t="n">
        <v>3450</v>
      </c>
    </row>
    <row r="1435" customFormat="false" ht="12.75" hidden="false" customHeight="true" outlineLevel="0" collapsed="false">
      <c r="A1435" s="10" t="n">
        <v>1</v>
      </c>
      <c r="B1435" s="11" t="n">
        <v>46192</v>
      </c>
      <c r="C1435" s="11" t="n">
        <v>46210</v>
      </c>
      <c r="D1435" s="10" t="n">
        <v>1668</v>
      </c>
      <c r="E1435" s="12" t="s">
        <v>81</v>
      </c>
      <c r="F1435" s="10" t="n">
        <v>24</v>
      </c>
      <c r="G1435" s="12" t="s">
        <v>57</v>
      </c>
      <c r="H1435" s="10" t="n">
        <v>2110102</v>
      </c>
      <c r="I1435" s="12" t="s">
        <v>83</v>
      </c>
      <c r="J1435" s="10" t="n">
        <v>1272813</v>
      </c>
      <c r="L1435" s="10" t="n">
        <v>729270</v>
      </c>
      <c r="M1435" s="12" t="s">
        <v>36</v>
      </c>
      <c r="N1435" s="12" t="s">
        <v>60</v>
      </c>
      <c r="P1435" s="10" t="n">
        <v>103</v>
      </c>
      <c r="Q1435" s="12" t="s">
        <v>61</v>
      </c>
      <c r="R1435" s="12" t="s">
        <v>39</v>
      </c>
      <c r="S1435" s="10" t="n">
        <v>4210204</v>
      </c>
      <c r="T1435" s="12" t="s">
        <v>84</v>
      </c>
      <c r="U1435" s="13" t="n">
        <v>314.67</v>
      </c>
      <c r="W1435" s="13" t="n">
        <v>0</v>
      </c>
      <c r="X1435" s="12" t="s">
        <v>1345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LUVA DE VINIL TAM G</v>
      </c>
      <c r="AC1435" s="1" t="n">
        <v>729270</v>
      </c>
    </row>
    <row r="1436" customFormat="false" ht="12.75" hidden="false" customHeight="true" outlineLevel="0" collapsed="false">
      <c r="A1436" s="10" t="n">
        <v>1</v>
      </c>
      <c r="B1436" s="11" t="n">
        <v>46192</v>
      </c>
      <c r="C1436" s="11" t="n">
        <v>46210</v>
      </c>
      <c r="D1436" s="10" t="n">
        <v>1668</v>
      </c>
      <c r="E1436" s="12" t="s">
        <v>81</v>
      </c>
      <c r="F1436" s="10" t="n">
        <v>24</v>
      </c>
      <c r="G1436" s="12" t="s">
        <v>57</v>
      </c>
      <c r="H1436" s="10" t="n">
        <v>2110101</v>
      </c>
      <c r="I1436" s="12" t="s">
        <v>58</v>
      </c>
      <c r="J1436" s="10" t="n">
        <v>1272881</v>
      </c>
      <c r="L1436" s="10" t="n">
        <v>729269</v>
      </c>
      <c r="M1436" s="12" t="s">
        <v>36</v>
      </c>
      <c r="N1436" s="12" t="s">
        <v>60</v>
      </c>
      <c r="P1436" s="10" t="n">
        <v>103</v>
      </c>
      <c r="Q1436" s="12" t="s">
        <v>61</v>
      </c>
      <c r="R1436" s="12" t="s">
        <v>62</v>
      </c>
      <c r="S1436" s="10" t="n">
        <v>1130101</v>
      </c>
      <c r="T1436" s="12" t="s">
        <v>63</v>
      </c>
      <c r="U1436" s="13" t="n">
        <v>1346</v>
      </c>
      <c r="W1436" s="13" t="n">
        <v>0</v>
      </c>
      <c r="X1436" s="12" t="s">
        <v>1346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SACO PAPEL KRAFT 7,5</v>
      </c>
      <c r="AC1436" s="1" t="n">
        <v>729269</v>
      </c>
    </row>
    <row r="1437" customFormat="false" ht="12.75" hidden="false" customHeight="true" outlineLevel="0" collapsed="false">
      <c r="A1437" s="10" t="n">
        <v>1</v>
      </c>
      <c r="B1437" s="11" t="n">
        <v>46195</v>
      </c>
      <c r="C1437" s="11" t="n">
        <v>46210</v>
      </c>
      <c r="D1437" s="10" t="n">
        <v>1613</v>
      </c>
      <c r="E1437" s="12" t="s">
        <v>240</v>
      </c>
      <c r="F1437" s="10" t="n">
        <v>24</v>
      </c>
      <c r="G1437" s="12" t="s">
        <v>57</v>
      </c>
      <c r="H1437" s="10" t="n">
        <v>2110101</v>
      </c>
      <c r="I1437" s="12" t="s">
        <v>58</v>
      </c>
      <c r="J1437" s="10" t="n">
        <v>1290054</v>
      </c>
      <c r="L1437" s="10" t="n">
        <v>1598074</v>
      </c>
      <c r="M1437" s="12" t="s">
        <v>59</v>
      </c>
      <c r="N1437" s="12" t="s">
        <v>60</v>
      </c>
      <c r="P1437" s="10" t="n">
        <v>103</v>
      </c>
      <c r="Q1437" s="12" t="s">
        <v>61</v>
      </c>
      <c r="R1437" s="12" t="s">
        <v>62</v>
      </c>
      <c r="S1437" s="10" t="n">
        <v>1130101</v>
      </c>
      <c r="T1437" s="12" t="s">
        <v>63</v>
      </c>
      <c r="U1437" s="13" t="n">
        <v>2103</v>
      </c>
      <c r="W1437" s="13" t="n">
        <v>0</v>
      </c>
      <c r="X1437" s="12" t="s">
        <v>1347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LING CALABRESA PERD</v>
      </c>
      <c r="AC1437" s="1" t="n">
        <v>1598074</v>
      </c>
    </row>
    <row r="1438" customFormat="false" ht="12.75" hidden="false" customHeight="true" outlineLevel="0" collapsed="false">
      <c r="A1438" s="10" t="n">
        <v>1</v>
      </c>
      <c r="B1438" s="11" t="n">
        <v>46195</v>
      </c>
      <c r="C1438" s="11" t="n">
        <v>46210</v>
      </c>
      <c r="D1438" s="10" t="n">
        <v>1670</v>
      </c>
      <c r="E1438" s="12" t="s">
        <v>755</v>
      </c>
      <c r="F1438" s="10" t="n">
        <v>24</v>
      </c>
      <c r="G1438" s="12" t="s">
        <v>57</v>
      </c>
      <c r="H1438" s="10" t="n">
        <v>2110101</v>
      </c>
      <c r="I1438" s="12" t="s">
        <v>58</v>
      </c>
      <c r="J1438" s="10" t="n">
        <v>1291357</v>
      </c>
      <c r="L1438" s="10" t="n">
        <v>270492</v>
      </c>
      <c r="M1438" s="12" t="s">
        <v>36</v>
      </c>
      <c r="N1438" s="12" t="s">
        <v>60</v>
      </c>
      <c r="P1438" s="10" t="n">
        <v>103</v>
      </c>
      <c r="Q1438" s="12" t="s">
        <v>61</v>
      </c>
      <c r="R1438" s="12" t="s">
        <v>62</v>
      </c>
      <c r="S1438" s="10" t="n">
        <v>1130101</v>
      </c>
      <c r="T1438" s="12" t="s">
        <v>63</v>
      </c>
      <c r="U1438" s="13" t="n">
        <v>812</v>
      </c>
      <c r="W1438" s="13" t="n">
        <v>0</v>
      </c>
      <c r="X1438" s="12" t="s">
        <v>1348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AMAZONIA POLPA CUPUA</v>
      </c>
      <c r="AC1438" s="1" t="n">
        <v>270492</v>
      </c>
    </row>
    <row r="1439" customFormat="false" ht="12.75" hidden="false" customHeight="true" outlineLevel="0" collapsed="false">
      <c r="A1439" s="10" t="n">
        <v>1</v>
      </c>
      <c r="B1439" s="11" t="n">
        <v>46196</v>
      </c>
      <c r="C1439" s="11" t="n">
        <v>46210</v>
      </c>
      <c r="D1439" s="10" t="n">
        <v>1611</v>
      </c>
      <c r="E1439" s="12" t="s">
        <v>238</v>
      </c>
      <c r="F1439" s="10" t="n">
        <v>24</v>
      </c>
      <c r="G1439" s="12" t="s">
        <v>57</v>
      </c>
      <c r="H1439" s="10" t="n">
        <v>2110101</v>
      </c>
      <c r="I1439" s="12" t="s">
        <v>58</v>
      </c>
      <c r="J1439" s="10" t="n">
        <v>1294640</v>
      </c>
      <c r="L1439" s="10" t="n">
        <v>536311</v>
      </c>
      <c r="M1439" s="12" t="s">
        <v>36</v>
      </c>
      <c r="N1439" s="12" t="s">
        <v>66</v>
      </c>
      <c r="P1439" s="10" t="n">
        <v>103</v>
      </c>
      <c r="Q1439" s="12" t="s">
        <v>61</v>
      </c>
      <c r="R1439" s="12" t="s">
        <v>62</v>
      </c>
      <c r="S1439" s="10" t="n">
        <v>1130101</v>
      </c>
      <c r="T1439" s="12" t="s">
        <v>63</v>
      </c>
      <c r="U1439" s="13" t="n">
        <v>3224.65</v>
      </c>
      <c r="W1439" s="13" t="n">
        <v>0</v>
      </c>
      <c r="X1439" s="12" t="s">
        <v>1349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ISQUEIRO BIC G</v>
      </c>
      <c r="AC1439" s="1" t="n">
        <v>1773396</v>
      </c>
    </row>
    <row r="1440" customFormat="false" ht="12.75" hidden="false" customHeight="true" outlineLevel="0" collapsed="false">
      <c r="A1440" s="10" t="n">
        <v>1</v>
      </c>
      <c r="B1440" s="11" t="n">
        <v>46196</v>
      </c>
      <c r="C1440" s="11" t="n">
        <v>46210</v>
      </c>
      <c r="D1440" s="10" t="n">
        <v>1705</v>
      </c>
      <c r="E1440" s="12" t="s">
        <v>173</v>
      </c>
      <c r="F1440" s="10" t="n">
        <v>24</v>
      </c>
      <c r="G1440" s="12" t="s">
        <v>57</v>
      </c>
      <c r="H1440" s="10" t="n">
        <v>2110101</v>
      </c>
      <c r="I1440" s="12" t="s">
        <v>58</v>
      </c>
      <c r="J1440" s="10" t="n">
        <v>1295709</v>
      </c>
      <c r="L1440" s="10" t="n">
        <v>1170695</v>
      </c>
      <c r="M1440" s="12" t="s">
        <v>36</v>
      </c>
      <c r="N1440" s="12" t="s">
        <v>60</v>
      </c>
      <c r="P1440" s="10" t="n">
        <v>103</v>
      </c>
      <c r="Q1440" s="12" t="s">
        <v>61</v>
      </c>
      <c r="R1440" s="12" t="s">
        <v>62</v>
      </c>
      <c r="S1440" s="10" t="n">
        <v>1130101</v>
      </c>
      <c r="T1440" s="12" t="s">
        <v>63</v>
      </c>
      <c r="U1440" s="13" t="n">
        <v>461.34</v>
      </c>
      <c r="W1440" s="13" t="n">
        <v>0</v>
      </c>
      <c r="X1440" s="12" t="s">
        <v>1350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VASILHAME CERVEJA 1L RETORNAVEL</v>
      </c>
      <c r="AC1440" s="1" t="n">
        <v>1170695</v>
      </c>
    </row>
    <row r="1441" customFormat="false" ht="12.75" hidden="false" customHeight="true" outlineLevel="0" collapsed="false">
      <c r="A1441" s="10" t="n">
        <v>1</v>
      </c>
      <c r="B1441" s="11" t="n">
        <v>46197</v>
      </c>
      <c r="C1441" s="11" t="n">
        <v>46210</v>
      </c>
      <c r="D1441" s="10" t="n">
        <v>10073</v>
      </c>
      <c r="E1441" s="12" t="s">
        <v>167</v>
      </c>
      <c r="F1441" s="10" t="n">
        <v>24</v>
      </c>
      <c r="G1441" s="12" t="s">
        <v>57</v>
      </c>
      <c r="H1441" s="10" t="n">
        <v>2110101</v>
      </c>
      <c r="I1441" s="12" t="s">
        <v>58</v>
      </c>
      <c r="J1441" s="10" t="n">
        <v>1300300</v>
      </c>
      <c r="L1441" s="10" t="n">
        <v>178</v>
      </c>
      <c r="M1441" s="12" t="s">
        <v>36</v>
      </c>
      <c r="N1441" s="12" t="s">
        <v>60</v>
      </c>
      <c r="P1441" s="10" t="n">
        <v>103</v>
      </c>
      <c r="Q1441" s="12" t="s">
        <v>61</v>
      </c>
      <c r="R1441" s="12" t="s">
        <v>62</v>
      </c>
      <c r="S1441" s="10" t="n">
        <v>1130101</v>
      </c>
      <c r="T1441" s="12" t="s">
        <v>63</v>
      </c>
      <c r="U1441" s="13" t="n">
        <v>369.3</v>
      </c>
      <c r="W1441" s="13" t="n">
        <v>0</v>
      </c>
      <c r="X1441" s="12" t="s">
        <v>1351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CROKISSIMO LEVEMENTE SALGADO 24G</v>
      </c>
      <c r="AC1441" s="1" t="n">
        <v>178</v>
      </c>
    </row>
    <row r="1442" customFormat="false" ht="12.75" hidden="false" customHeight="true" outlineLevel="0" collapsed="false">
      <c r="A1442" s="10" t="n">
        <v>1</v>
      </c>
      <c r="B1442" s="11" t="n">
        <v>46199</v>
      </c>
      <c r="C1442" s="11" t="n">
        <v>46210</v>
      </c>
      <c r="D1442" s="10" t="n">
        <v>1114</v>
      </c>
      <c r="E1442" s="12" t="s">
        <v>169</v>
      </c>
      <c r="F1442" s="10" t="n">
        <v>24</v>
      </c>
      <c r="G1442" s="12" t="s">
        <v>57</v>
      </c>
      <c r="H1442" s="10" t="n">
        <v>2110101</v>
      </c>
      <c r="I1442" s="12" t="s">
        <v>58</v>
      </c>
      <c r="J1442" s="10" t="n">
        <v>1308995</v>
      </c>
      <c r="L1442" s="10" t="n">
        <v>39200</v>
      </c>
      <c r="M1442" s="12" t="s">
        <v>36</v>
      </c>
      <c r="N1442" s="12" t="s">
        <v>60</v>
      </c>
      <c r="P1442" s="10" t="n">
        <v>103</v>
      </c>
      <c r="Q1442" s="12" t="s">
        <v>61</v>
      </c>
      <c r="R1442" s="12" t="s">
        <v>62</v>
      </c>
      <c r="S1442" s="10" t="n">
        <v>1130101</v>
      </c>
      <c r="T1442" s="12" t="s">
        <v>63</v>
      </c>
      <c r="U1442" s="13" t="n">
        <v>4267.21</v>
      </c>
      <c r="W1442" s="13" t="n">
        <v>0</v>
      </c>
      <c r="X1442" s="12" t="s">
        <v>1352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PASTEL FOLHADO QUEIJ</v>
      </c>
      <c r="AC1442" s="1" t="n">
        <v>39200</v>
      </c>
    </row>
    <row r="1443" customFormat="false" ht="12.75" hidden="false" customHeight="true" outlineLevel="0" collapsed="false">
      <c r="A1443" s="10" t="n">
        <v>1</v>
      </c>
      <c r="B1443" s="11" t="n">
        <v>46202</v>
      </c>
      <c r="C1443" s="11" t="n">
        <v>46210</v>
      </c>
      <c r="D1443" s="10" t="n">
        <v>10029</v>
      </c>
      <c r="E1443" s="12" t="s">
        <v>1353</v>
      </c>
      <c r="F1443" s="10" t="n">
        <v>24</v>
      </c>
      <c r="G1443" s="12" t="s">
        <v>57</v>
      </c>
      <c r="H1443" s="10" t="n">
        <v>2110102</v>
      </c>
      <c r="I1443" s="12" t="s">
        <v>83</v>
      </c>
      <c r="J1443" s="10" t="n">
        <v>1322427</v>
      </c>
      <c r="L1443" s="10" t="n">
        <v>187</v>
      </c>
      <c r="M1443" s="12" t="s">
        <v>36</v>
      </c>
      <c r="N1443" s="12" t="s">
        <v>60</v>
      </c>
      <c r="P1443" s="10" t="n">
        <v>103</v>
      </c>
      <c r="Q1443" s="12" t="s">
        <v>61</v>
      </c>
      <c r="R1443" s="12" t="s">
        <v>39</v>
      </c>
      <c r="S1443" s="10" t="n">
        <v>4210204</v>
      </c>
      <c r="T1443" s="12" t="s">
        <v>84</v>
      </c>
      <c r="U1443" s="13" t="n">
        <v>2450</v>
      </c>
      <c r="W1443" s="13" t="n">
        <v>0</v>
      </c>
      <c r="X1443" s="12" t="s">
        <v>1354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BOBINA TERMICA PDV 4</v>
      </c>
      <c r="AC1443" s="1" t="n">
        <v>187</v>
      </c>
    </row>
    <row r="1444" customFormat="false" ht="12.75" hidden="false" customHeight="true" outlineLevel="0" collapsed="false">
      <c r="A1444" s="10" t="n">
        <v>1</v>
      </c>
      <c r="B1444" s="11" t="n">
        <v>46202</v>
      </c>
      <c r="C1444" s="11" t="n">
        <v>46210</v>
      </c>
      <c r="D1444" s="10" t="n">
        <v>17</v>
      </c>
      <c r="E1444" s="12" t="s">
        <v>115</v>
      </c>
      <c r="F1444" s="10" t="n">
        <v>24</v>
      </c>
      <c r="G1444" s="12" t="s">
        <v>57</v>
      </c>
      <c r="H1444" s="10" t="n">
        <v>2110405</v>
      </c>
      <c r="I1444" s="12" t="s">
        <v>106</v>
      </c>
      <c r="J1444" s="10" t="n">
        <v>1323809</v>
      </c>
      <c r="L1444" s="10" t="n">
        <v>548260</v>
      </c>
      <c r="M1444" s="12" t="s">
        <v>36</v>
      </c>
      <c r="N1444" s="12" t="s">
        <v>66</v>
      </c>
      <c r="P1444" s="10" t="n">
        <v>101</v>
      </c>
      <c r="Q1444" s="12" t="s">
        <v>107</v>
      </c>
      <c r="R1444" s="12" t="s">
        <v>112</v>
      </c>
      <c r="S1444" s="10" t="n">
        <v>4220199</v>
      </c>
      <c r="T1444" s="12" t="s">
        <v>113</v>
      </c>
      <c r="U1444" s="13" t="n">
        <v>636.58</v>
      </c>
      <c r="W1444" s="13" t="n">
        <v>0</v>
      </c>
      <c r="X1444" s="12" t="s">
        <v>1355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1</v>
      </c>
      <c r="B1445" s="11" t="n">
        <v>46203</v>
      </c>
      <c r="C1445" s="11" t="n">
        <v>46210</v>
      </c>
      <c r="D1445" s="10" t="n">
        <v>1625</v>
      </c>
      <c r="E1445" s="12" t="s">
        <v>243</v>
      </c>
      <c r="F1445" s="10" t="n">
        <v>24</v>
      </c>
      <c r="G1445" s="12" t="s">
        <v>57</v>
      </c>
      <c r="H1445" s="10" t="n">
        <v>2110101</v>
      </c>
      <c r="I1445" s="12" t="s">
        <v>58</v>
      </c>
      <c r="J1445" s="10" t="n">
        <v>1330590</v>
      </c>
      <c r="L1445" s="10" t="n">
        <v>14587</v>
      </c>
      <c r="M1445" s="12" t="s">
        <v>36</v>
      </c>
      <c r="N1445" s="12" t="s">
        <v>60</v>
      </c>
      <c r="P1445" s="10" t="n">
        <v>103</v>
      </c>
      <c r="Q1445" s="12" t="s">
        <v>61</v>
      </c>
      <c r="R1445" s="12" t="s">
        <v>62</v>
      </c>
      <c r="S1445" s="10" t="n">
        <v>1130101</v>
      </c>
      <c r="T1445" s="12" t="s">
        <v>63</v>
      </c>
      <c r="U1445" s="13" t="n">
        <v>3046.54</v>
      </c>
      <c r="W1445" s="13" t="n">
        <v>0</v>
      </c>
      <c r="X1445" s="12" t="s">
        <v>1356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TRASEIRO DE BOI L1</v>
      </c>
      <c r="AC1445" s="1" t="n">
        <v>14587</v>
      </c>
    </row>
    <row r="1446" customFormat="false" ht="12.75" hidden="false" customHeight="true" outlineLevel="0" collapsed="false">
      <c r="A1446" s="10" t="n">
        <v>1</v>
      </c>
      <c r="B1446" s="11" t="n">
        <v>46203</v>
      </c>
      <c r="C1446" s="11" t="n">
        <v>46210</v>
      </c>
      <c r="D1446" s="10" t="n">
        <v>1631</v>
      </c>
      <c r="E1446" s="12" t="s">
        <v>101</v>
      </c>
      <c r="F1446" s="10" t="n">
        <v>24</v>
      </c>
      <c r="G1446" s="12" t="s">
        <v>57</v>
      </c>
      <c r="H1446" s="10" t="n">
        <v>2110101</v>
      </c>
      <c r="I1446" s="12" t="s">
        <v>58</v>
      </c>
      <c r="J1446" s="10" t="n">
        <v>1331169</v>
      </c>
      <c r="L1446" s="10" t="n">
        <v>15072</v>
      </c>
      <c r="M1446" s="12" t="s">
        <v>36</v>
      </c>
      <c r="N1446" s="12" t="s">
        <v>60</v>
      </c>
      <c r="P1446" s="10" t="n">
        <v>103</v>
      </c>
      <c r="Q1446" s="12" t="s">
        <v>61</v>
      </c>
      <c r="R1446" s="12" t="s">
        <v>62</v>
      </c>
      <c r="S1446" s="10" t="n">
        <v>1130101</v>
      </c>
      <c r="T1446" s="12" t="s">
        <v>63</v>
      </c>
      <c r="U1446" s="13" t="n">
        <v>531.52</v>
      </c>
      <c r="W1446" s="13" t="n">
        <v>0</v>
      </c>
      <c r="X1446" s="12" t="s">
        <v>1357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IOGURTE AMAZONGURT D</v>
      </c>
      <c r="AC1446" s="1" t="n">
        <v>15072</v>
      </c>
    </row>
    <row r="1447" customFormat="false" ht="12.75" hidden="false" customHeight="true" outlineLevel="0" collapsed="false">
      <c r="A1447" s="10" t="n">
        <v>1</v>
      </c>
      <c r="B1447" s="11" t="n">
        <v>46203</v>
      </c>
      <c r="C1447" s="11" t="n">
        <v>46210</v>
      </c>
      <c r="D1447" s="10" t="n">
        <v>1642</v>
      </c>
      <c r="E1447" s="12" t="s">
        <v>184</v>
      </c>
      <c r="F1447" s="10" t="n">
        <v>24</v>
      </c>
      <c r="G1447" s="12" t="s">
        <v>57</v>
      </c>
      <c r="H1447" s="10" t="n">
        <v>2110101</v>
      </c>
      <c r="I1447" s="12" t="s">
        <v>58</v>
      </c>
      <c r="J1447" s="10" t="n">
        <v>1331216</v>
      </c>
      <c r="L1447" s="10" t="n">
        <v>1029524</v>
      </c>
      <c r="M1447" s="12" t="s">
        <v>36</v>
      </c>
      <c r="N1447" s="12" t="s">
        <v>60</v>
      </c>
      <c r="P1447" s="10" t="n">
        <v>103</v>
      </c>
      <c r="Q1447" s="12" t="s">
        <v>61</v>
      </c>
      <c r="R1447" s="12" t="s">
        <v>62</v>
      </c>
      <c r="S1447" s="10" t="n">
        <v>1130101</v>
      </c>
      <c r="T1447" s="12" t="s">
        <v>63</v>
      </c>
      <c r="U1447" s="13" t="n">
        <v>769.18</v>
      </c>
      <c r="W1447" s="13" t="n">
        <v>0</v>
      </c>
      <c r="X1447" s="12" t="s">
        <v>1358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TOR INTEGRAL BROTHER</v>
      </c>
      <c r="AC1447" s="1" t="n">
        <v>1029524</v>
      </c>
    </row>
    <row r="1448" customFormat="false" ht="12.75" hidden="false" customHeight="true" outlineLevel="0" collapsed="false">
      <c r="A1448" s="10" t="n">
        <v>1</v>
      </c>
      <c r="B1448" s="11" t="n">
        <v>46203</v>
      </c>
      <c r="C1448" s="11" t="n">
        <v>46210</v>
      </c>
      <c r="D1448" s="10" t="n">
        <v>1363</v>
      </c>
      <c r="E1448" s="12" t="s">
        <v>180</v>
      </c>
      <c r="F1448" s="10" t="n">
        <v>24</v>
      </c>
      <c r="G1448" s="12" t="s">
        <v>57</v>
      </c>
      <c r="H1448" s="10" t="n">
        <v>2110101</v>
      </c>
      <c r="I1448" s="12" t="s">
        <v>58</v>
      </c>
      <c r="J1448" s="10" t="n">
        <v>1331234</v>
      </c>
      <c r="L1448" s="10" t="n">
        <v>3456</v>
      </c>
      <c r="M1448" s="12" t="s">
        <v>36</v>
      </c>
      <c r="N1448" s="12" t="s">
        <v>60</v>
      </c>
      <c r="P1448" s="10" t="n">
        <v>103</v>
      </c>
      <c r="Q1448" s="12" t="s">
        <v>61</v>
      </c>
      <c r="R1448" s="12" t="s">
        <v>62</v>
      </c>
      <c r="S1448" s="10" t="n">
        <v>1130101</v>
      </c>
      <c r="T1448" s="12" t="s">
        <v>63</v>
      </c>
      <c r="U1448" s="13" t="n">
        <v>368</v>
      </c>
      <c r="W1448" s="13" t="n">
        <v>0</v>
      </c>
      <c r="X1448" s="12" t="s">
        <v>1359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PAO HAMBURGUER SANTO PAO</v>
      </c>
      <c r="AC1448" s="1" t="n">
        <v>3456</v>
      </c>
    </row>
    <row r="1449" customFormat="false" ht="12.75" hidden="false" customHeight="true" outlineLevel="0" collapsed="false">
      <c r="A1449" s="10" t="n">
        <v>1</v>
      </c>
      <c r="B1449" s="11" t="n">
        <v>46204</v>
      </c>
      <c r="C1449" s="11" t="n">
        <v>46210</v>
      </c>
      <c r="D1449" s="10" t="n">
        <v>1286</v>
      </c>
      <c r="E1449" s="12" t="s">
        <v>359</v>
      </c>
      <c r="F1449" s="10" t="n">
        <v>24</v>
      </c>
      <c r="G1449" s="12" t="s">
        <v>57</v>
      </c>
      <c r="H1449" s="10" t="n">
        <v>2110101</v>
      </c>
      <c r="I1449" s="12" t="s">
        <v>58</v>
      </c>
      <c r="J1449" s="10" t="n">
        <v>1333888</v>
      </c>
      <c r="L1449" s="10" t="n">
        <v>10212</v>
      </c>
      <c r="M1449" s="12" t="s">
        <v>36</v>
      </c>
      <c r="N1449" s="12" t="s">
        <v>60</v>
      </c>
      <c r="P1449" s="10" t="n">
        <v>103</v>
      </c>
      <c r="Q1449" s="12" t="s">
        <v>61</v>
      </c>
      <c r="R1449" s="12" t="s">
        <v>62</v>
      </c>
      <c r="S1449" s="10" t="n">
        <v>1130101</v>
      </c>
      <c r="T1449" s="12" t="s">
        <v>63</v>
      </c>
      <c r="U1449" s="13" t="n">
        <v>1188</v>
      </c>
      <c r="W1449" s="13" t="n">
        <v>0</v>
      </c>
      <c r="X1449" s="12" t="s">
        <v>1360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PAO FRANCES CONG 80G</v>
      </c>
      <c r="AC1449" s="1" t="n">
        <v>10212</v>
      </c>
    </row>
    <row r="1450" customFormat="false" ht="12.75" hidden="false" customHeight="true" outlineLevel="0" collapsed="false">
      <c r="A1450" s="10" t="n">
        <v>1</v>
      </c>
      <c r="B1450" s="11" t="n">
        <v>46204</v>
      </c>
      <c r="C1450" s="11" t="n">
        <v>46210</v>
      </c>
      <c r="D1450" s="10" t="n">
        <v>754</v>
      </c>
      <c r="E1450" s="12" t="s">
        <v>182</v>
      </c>
      <c r="F1450" s="10" t="n">
        <v>24</v>
      </c>
      <c r="G1450" s="12" t="s">
        <v>57</v>
      </c>
      <c r="H1450" s="10" t="n">
        <v>2110101</v>
      </c>
      <c r="I1450" s="12" t="s">
        <v>58</v>
      </c>
      <c r="J1450" s="10" t="n">
        <v>1335562</v>
      </c>
      <c r="L1450" s="10" t="n">
        <v>31489</v>
      </c>
      <c r="M1450" s="12" t="s">
        <v>36</v>
      </c>
      <c r="N1450" s="12" t="s">
        <v>60</v>
      </c>
      <c r="P1450" s="10" t="n">
        <v>103</v>
      </c>
      <c r="Q1450" s="12" t="s">
        <v>61</v>
      </c>
      <c r="R1450" s="12" t="s">
        <v>62</v>
      </c>
      <c r="S1450" s="10" t="n">
        <v>1130101</v>
      </c>
      <c r="T1450" s="12" t="s">
        <v>63</v>
      </c>
      <c r="U1450" s="13" t="n">
        <v>1840</v>
      </c>
      <c r="W1450" s="13" t="n">
        <v>0</v>
      </c>
      <c r="X1450" s="12" t="s">
        <v>1361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FRANGO MARINGA KG</v>
      </c>
      <c r="AC1450" s="1" t="n">
        <v>31489</v>
      </c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46210</v>
      </c>
      <c r="D1451" s="10" t="n">
        <v>754</v>
      </c>
      <c r="E1451" s="12" t="s">
        <v>182</v>
      </c>
      <c r="F1451" s="10" t="n">
        <v>24</v>
      </c>
      <c r="G1451" s="12" t="s">
        <v>57</v>
      </c>
      <c r="H1451" s="10" t="n">
        <v>2110101</v>
      </c>
      <c r="I1451" s="12" t="s">
        <v>58</v>
      </c>
      <c r="J1451" s="10" t="n">
        <v>1335621</v>
      </c>
      <c r="L1451" s="10" t="n">
        <v>31488</v>
      </c>
      <c r="M1451" s="12" t="s">
        <v>36</v>
      </c>
      <c r="N1451" s="12" t="s">
        <v>60</v>
      </c>
      <c r="P1451" s="10" t="n">
        <v>103</v>
      </c>
      <c r="Q1451" s="12" t="s">
        <v>61</v>
      </c>
      <c r="R1451" s="12" t="s">
        <v>62</v>
      </c>
      <c r="S1451" s="10" t="n">
        <v>1130101</v>
      </c>
      <c r="T1451" s="12" t="s">
        <v>63</v>
      </c>
      <c r="U1451" s="13" t="n">
        <v>3080</v>
      </c>
      <c r="W1451" s="13" t="n">
        <v>0</v>
      </c>
      <c r="X1451" s="12" t="s">
        <v>1362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1</v>
      </c>
      <c r="B1452" s="11" t="n">
        <v>46205</v>
      </c>
      <c r="C1452" s="11" t="n">
        <v>46210</v>
      </c>
      <c r="D1452" s="10" t="n">
        <v>10018</v>
      </c>
      <c r="E1452" s="12" t="s">
        <v>368</v>
      </c>
      <c r="F1452" s="10" t="n">
        <v>34</v>
      </c>
      <c r="G1452" s="12" t="s">
        <v>94</v>
      </c>
      <c r="H1452" s="10" t="n">
        <v>2110101</v>
      </c>
      <c r="I1452" s="12" t="s">
        <v>58</v>
      </c>
      <c r="J1452" s="10" t="n">
        <v>1340368</v>
      </c>
      <c r="L1452" s="10" t="n">
        <v>320</v>
      </c>
      <c r="M1452" s="12" t="s">
        <v>36</v>
      </c>
      <c r="N1452" s="12" t="s">
        <v>60</v>
      </c>
      <c r="P1452" s="10" t="n">
        <v>103</v>
      </c>
      <c r="Q1452" s="12" t="s">
        <v>61</v>
      </c>
      <c r="R1452" s="12" t="s">
        <v>62</v>
      </c>
      <c r="S1452" s="10" t="n">
        <v>1130101</v>
      </c>
      <c r="T1452" s="12" t="s">
        <v>63</v>
      </c>
      <c r="U1452" s="13" t="n">
        <v>4139.57</v>
      </c>
      <c r="W1452" s="13" t="n">
        <v>0</v>
      </c>
      <c r="X1452" s="12" t="s">
        <v>1363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OVOS BRANCO UNID</v>
      </c>
      <c r="AC1452" s="1" t="n">
        <v>320</v>
      </c>
    </row>
    <row r="1453" customFormat="false" ht="12.75" hidden="false" customHeight="true" outlineLevel="0" collapsed="false">
      <c r="A1453" s="10" t="n">
        <v>1</v>
      </c>
      <c r="B1453" s="11" t="n">
        <v>46207</v>
      </c>
      <c r="C1453" s="11" t="n">
        <v>46210</v>
      </c>
      <c r="D1453" s="10" t="n">
        <v>642</v>
      </c>
      <c r="E1453" s="12" t="s">
        <v>186</v>
      </c>
      <c r="F1453" s="10" t="n">
        <v>24</v>
      </c>
      <c r="G1453" s="12" t="s">
        <v>57</v>
      </c>
      <c r="H1453" s="10" t="n">
        <v>2110101</v>
      </c>
      <c r="I1453" s="12" t="s">
        <v>58</v>
      </c>
      <c r="J1453" s="10" t="n">
        <v>1348664</v>
      </c>
      <c r="L1453" s="10" t="n">
        <v>519</v>
      </c>
      <c r="M1453" s="12" t="s">
        <v>36</v>
      </c>
      <c r="N1453" s="12" t="s">
        <v>60</v>
      </c>
      <c r="P1453" s="10" t="n">
        <v>103</v>
      </c>
      <c r="Q1453" s="12" t="s">
        <v>61</v>
      </c>
      <c r="R1453" s="12" t="s">
        <v>62</v>
      </c>
      <c r="S1453" s="10" t="n">
        <v>1130101</v>
      </c>
      <c r="T1453" s="12" t="s">
        <v>63</v>
      </c>
      <c r="U1453" s="13" t="n">
        <v>936</v>
      </c>
      <c r="W1453" s="13" t="n">
        <v>0</v>
      </c>
      <c r="X1453" s="12" t="s">
        <v>1364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BOLO BLOOM 600G</v>
      </c>
      <c r="AC1453" s="1" t="n">
        <v>519</v>
      </c>
    </row>
    <row r="1454" customFormat="false" ht="12.75" hidden="false" customHeight="true" outlineLevel="0" collapsed="false">
      <c r="A1454" s="10" t="n">
        <v>1</v>
      </c>
      <c r="B1454" s="11" t="n">
        <v>46209</v>
      </c>
      <c r="C1454" s="11" t="n">
        <v>46210</v>
      </c>
      <c r="D1454" s="10" t="n">
        <v>10091</v>
      </c>
      <c r="E1454" s="12" t="s">
        <v>1365</v>
      </c>
      <c r="F1454" s="10" t="n">
        <v>34</v>
      </c>
      <c r="G1454" s="12" t="s">
        <v>94</v>
      </c>
      <c r="H1454" s="10" t="n">
        <v>2110101</v>
      </c>
      <c r="I1454" s="12" t="s">
        <v>58</v>
      </c>
      <c r="J1454" s="10" t="n">
        <v>1361611</v>
      </c>
      <c r="L1454" s="10" t="n">
        <v>382</v>
      </c>
      <c r="M1454" s="12" t="s">
        <v>36</v>
      </c>
      <c r="N1454" s="12" t="s">
        <v>60</v>
      </c>
      <c r="P1454" s="10" t="n">
        <v>103</v>
      </c>
      <c r="Q1454" s="12" t="s">
        <v>61</v>
      </c>
      <c r="R1454" s="12" t="s">
        <v>62</v>
      </c>
      <c r="S1454" s="10" t="n">
        <v>1130101</v>
      </c>
      <c r="T1454" s="12" t="s">
        <v>63</v>
      </c>
      <c r="U1454" s="13" t="n">
        <v>154.09</v>
      </c>
      <c r="W1454" s="13" t="n">
        <v>0</v>
      </c>
      <c r="X1454" s="12" t="s">
        <v>1366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46210</v>
      </c>
      <c r="C1455" s="11" t="n">
        <v>46210</v>
      </c>
      <c r="D1455" s="10" t="n">
        <v>1000001</v>
      </c>
      <c r="E1455" s="12" t="s">
        <v>900</v>
      </c>
      <c r="F1455" s="10" t="n">
        <v>24</v>
      </c>
      <c r="G1455" s="12" t="s">
        <v>57</v>
      </c>
      <c r="H1455" s="10" t="n">
        <v>2110405</v>
      </c>
      <c r="I1455" s="12" t="s">
        <v>106</v>
      </c>
      <c r="J1455" s="10" t="n">
        <v>1364200</v>
      </c>
      <c r="L1455" s="10" t="n">
        <v>563349</v>
      </c>
      <c r="M1455" s="12" t="s">
        <v>36</v>
      </c>
      <c r="N1455" s="12" t="s">
        <v>66</v>
      </c>
      <c r="P1455" s="10" t="n">
        <v>101</v>
      </c>
      <c r="Q1455" s="12" t="s">
        <v>107</v>
      </c>
      <c r="R1455" s="12" t="s">
        <v>112</v>
      </c>
      <c r="S1455" s="10" t="n">
        <v>4220199</v>
      </c>
      <c r="T1455" s="12" t="s">
        <v>113</v>
      </c>
      <c r="U1455" s="13" t="n">
        <v>2380.07</v>
      </c>
      <c r="W1455" s="13" t="n">
        <v>0</v>
      </c>
      <c r="X1455" s="12" t="s">
        <v>1367</v>
      </c>
      <c r="Z1455" s="1" t="str">
        <f aca="false">IF($T1455="","",IFERROR(INDEX('Resumo Grupos'!$AC$3:$AC$200,MATCH($T1455,'Resumo Grupos'!$AB$3:$AB$200,0)),"n/d"))</f>
        <v>Pagamentos outros não operacionais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46210</v>
      </c>
      <c r="C1456" s="11" t="n">
        <v>46210</v>
      </c>
      <c r="D1456" s="10" t="n">
        <v>33</v>
      </c>
      <c r="E1456" s="12" t="s">
        <v>93</v>
      </c>
      <c r="F1456" s="10" t="n">
        <v>13</v>
      </c>
      <c r="G1456" s="12" t="s">
        <v>119</v>
      </c>
      <c r="H1456" s="10" t="n">
        <v>2110101</v>
      </c>
      <c r="I1456" s="12" t="s">
        <v>58</v>
      </c>
      <c r="J1456" s="10" t="n">
        <v>1364558</v>
      </c>
      <c r="L1456" s="10" t="n">
        <v>5263</v>
      </c>
      <c r="M1456" s="12" t="s">
        <v>36</v>
      </c>
      <c r="N1456" s="12" t="s">
        <v>60</v>
      </c>
      <c r="P1456" s="10" t="n">
        <v>104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420</v>
      </c>
      <c r="W1456" s="13" t="n">
        <v>420</v>
      </c>
      <c r="X1456" s="12" t="s">
        <v>121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46210</v>
      </c>
      <c r="C1457" s="11" t="n">
        <v>46210</v>
      </c>
      <c r="D1457" s="10" t="n">
        <v>306</v>
      </c>
      <c r="E1457" s="12" t="s">
        <v>898</v>
      </c>
      <c r="F1457" s="10" t="n">
        <v>34</v>
      </c>
      <c r="G1457" s="12" t="s">
        <v>94</v>
      </c>
      <c r="H1457" s="10" t="n">
        <v>2110405</v>
      </c>
      <c r="I1457" s="12" t="s">
        <v>106</v>
      </c>
      <c r="J1457" s="10" t="n">
        <v>1364634</v>
      </c>
      <c r="L1457" s="10" t="n">
        <v>563499</v>
      </c>
      <c r="M1457" s="12" t="s">
        <v>36</v>
      </c>
      <c r="N1457" s="12" t="s">
        <v>66</v>
      </c>
      <c r="P1457" s="10" t="n">
        <v>101</v>
      </c>
      <c r="Q1457" s="12" t="s">
        <v>107</v>
      </c>
      <c r="R1457" s="12" t="s">
        <v>112</v>
      </c>
      <c r="S1457" s="10" t="n">
        <v>4220199</v>
      </c>
      <c r="T1457" s="12" t="s">
        <v>113</v>
      </c>
      <c r="U1457" s="13" t="n">
        <v>1000</v>
      </c>
      <c r="W1457" s="13" t="n">
        <v>0</v>
      </c>
      <c r="X1457" s="12"/>
      <c r="Z1457" s="1" t="str">
        <f aca="false">IF($T1457="","",IFERROR(INDEX('Resumo Grupos'!$AC$3:$AC$200,MATCH($T1457,'Resumo Grupos'!$AB$3:$AB$200,0)),"n/d"))</f>
        <v>Pagamentos outros não operacionais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0" t="n">
        <v>1</v>
      </c>
      <c r="B1458" s="11" t="n">
        <v>46210</v>
      </c>
      <c r="C1458" s="11" t="n">
        <v>46210</v>
      </c>
      <c r="D1458" s="10" t="n">
        <v>33</v>
      </c>
      <c r="E1458" s="12" t="s">
        <v>93</v>
      </c>
      <c r="F1458" s="10" t="n">
        <v>13</v>
      </c>
      <c r="G1458" s="12" t="s">
        <v>119</v>
      </c>
      <c r="H1458" s="10" t="n">
        <v>2110101</v>
      </c>
      <c r="I1458" s="12" t="s">
        <v>58</v>
      </c>
      <c r="J1458" s="10" t="n">
        <v>1364644</v>
      </c>
      <c r="L1458" s="10" t="n">
        <v>5266</v>
      </c>
      <c r="M1458" s="12" t="s">
        <v>36</v>
      </c>
      <c r="N1458" s="12" t="s">
        <v>60</v>
      </c>
      <c r="P1458" s="10" t="n">
        <v>104</v>
      </c>
      <c r="Q1458" s="12" t="s">
        <v>38</v>
      </c>
      <c r="R1458" s="12" t="s">
        <v>62</v>
      </c>
      <c r="S1458" s="10" t="n">
        <v>1130101</v>
      </c>
      <c r="T1458" s="12" t="s">
        <v>63</v>
      </c>
      <c r="U1458" s="13" t="n">
        <v>280</v>
      </c>
      <c r="W1458" s="13" t="n">
        <v>280</v>
      </c>
      <c r="X1458" s="12" t="s">
        <v>121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12.75" hidden="false" customHeight="true" outlineLevel="0" collapsed="false">
      <c r="A1459" s="10" t="n">
        <v>1</v>
      </c>
      <c r="B1459" s="11" t="n">
        <v>46210</v>
      </c>
      <c r="C1459" s="11" t="n">
        <v>46210</v>
      </c>
      <c r="D1459" s="10" t="n">
        <v>905</v>
      </c>
      <c r="E1459" s="12" t="s">
        <v>1368</v>
      </c>
      <c r="F1459" s="10" t="n">
        <v>34</v>
      </c>
      <c r="G1459" s="12" t="s">
        <v>94</v>
      </c>
      <c r="H1459" s="10" t="n">
        <v>2110405</v>
      </c>
      <c r="I1459" s="12" t="s">
        <v>106</v>
      </c>
      <c r="J1459" s="10" t="n">
        <v>1364963</v>
      </c>
      <c r="L1459" s="10" t="n">
        <v>563612</v>
      </c>
      <c r="M1459" s="12" t="s">
        <v>36</v>
      </c>
      <c r="N1459" s="12" t="s">
        <v>66</v>
      </c>
      <c r="P1459" s="10" t="n">
        <v>101</v>
      </c>
      <c r="Q1459" s="12" t="s">
        <v>107</v>
      </c>
      <c r="R1459" s="12" t="s">
        <v>39</v>
      </c>
      <c r="S1459" s="10" t="n">
        <v>4210228</v>
      </c>
      <c r="T1459" s="12" t="s">
        <v>506</v>
      </c>
      <c r="U1459" s="13" t="n">
        <v>200</v>
      </c>
      <c r="W1459" s="13" t="n">
        <v>0</v>
      </c>
      <c r="X1459" s="12" t="s">
        <v>1369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46210</v>
      </c>
      <c r="C1460" s="11" t="n">
        <v>46210</v>
      </c>
      <c r="D1460" s="10" t="n">
        <v>33</v>
      </c>
      <c r="E1460" s="12" t="s">
        <v>93</v>
      </c>
      <c r="F1460" s="10" t="n">
        <v>34</v>
      </c>
      <c r="G1460" s="12" t="s">
        <v>94</v>
      </c>
      <c r="H1460" s="10" t="n">
        <v>2110101</v>
      </c>
      <c r="I1460" s="12" t="s">
        <v>58</v>
      </c>
      <c r="J1460" s="10" t="n">
        <v>1365603</v>
      </c>
      <c r="L1460" s="10" t="n">
        <v>5267</v>
      </c>
      <c r="M1460" s="12" t="s">
        <v>36</v>
      </c>
      <c r="N1460" s="12" t="s">
        <v>60</v>
      </c>
      <c r="P1460" s="10" t="n">
        <v>104</v>
      </c>
      <c r="Q1460" s="12" t="s">
        <v>38</v>
      </c>
      <c r="R1460" s="12" t="s">
        <v>62</v>
      </c>
      <c r="S1460" s="10" t="n">
        <v>1130101</v>
      </c>
      <c r="T1460" s="12" t="s">
        <v>63</v>
      </c>
      <c r="U1460" s="13" t="n">
        <v>2171.29</v>
      </c>
      <c r="W1460" s="13" t="n">
        <v>0</v>
      </c>
      <c r="X1460" s="12" t="s">
        <v>197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46210</v>
      </c>
      <c r="C1461" s="11" t="n">
        <v>46210</v>
      </c>
      <c r="D1461" s="10" t="n">
        <v>1037</v>
      </c>
      <c r="E1461" s="12" t="s">
        <v>193</v>
      </c>
      <c r="F1461" s="10" t="n">
        <v>34</v>
      </c>
      <c r="G1461" s="12" t="s">
        <v>94</v>
      </c>
      <c r="H1461" s="10" t="n">
        <v>2110405</v>
      </c>
      <c r="I1461" s="12" t="s">
        <v>106</v>
      </c>
      <c r="J1461" s="10" t="n">
        <v>1366386</v>
      </c>
      <c r="L1461" s="10" t="n">
        <v>564010</v>
      </c>
      <c r="M1461" s="12" t="s">
        <v>36</v>
      </c>
      <c r="N1461" s="12" t="s">
        <v>66</v>
      </c>
      <c r="P1461" s="10" t="n">
        <v>101</v>
      </c>
      <c r="Q1461" s="12" t="s">
        <v>107</v>
      </c>
      <c r="R1461" s="12" t="s">
        <v>112</v>
      </c>
      <c r="S1461" s="10" t="n">
        <v>4220199</v>
      </c>
      <c r="T1461" s="12" t="s">
        <v>113</v>
      </c>
      <c r="U1461" s="13" t="n">
        <v>3827.71</v>
      </c>
      <c r="W1461" s="13" t="n">
        <v>0</v>
      </c>
      <c r="X1461" s="12" t="s">
        <v>1370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12.75" hidden="false" customHeight="true" outlineLevel="0" collapsed="false">
      <c r="A1462" s="10" t="n">
        <v>1</v>
      </c>
      <c r="B1462" s="11" t="n">
        <v>46211</v>
      </c>
      <c r="C1462" s="11" t="n">
        <v>46211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1397838</v>
      </c>
      <c r="L1462" s="10" t="n">
        <v>1397838</v>
      </c>
      <c r="M1462" s="12" t="s">
        <v>36</v>
      </c>
      <c r="N1462" s="12" t="s">
        <v>37</v>
      </c>
      <c r="P1462" s="10" t="n">
        <v>104</v>
      </c>
      <c r="Q1462" s="12" t="s">
        <v>38</v>
      </c>
      <c r="R1462" s="12" t="s">
        <v>149</v>
      </c>
      <c r="S1462" s="10" t="n">
        <v>1120601</v>
      </c>
      <c r="T1462" s="12" t="s">
        <v>150</v>
      </c>
      <c r="U1462" s="13" t="n">
        <v>280</v>
      </c>
      <c r="W1462" s="13" t="n">
        <v>280</v>
      </c>
      <c r="X1462" s="12" t="s">
        <v>212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12.75" hidden="false" customHeight="true" outlineLevel="0" collapsed="false">
      <c r="A1463" s="10" t="n">
        <v>1</v>
      </c>
      <c r="B1463" s="11" t="n">
        <v>46211</v>
      </c>
      <c r="C1463" s="11" t="n">
        <v>46211</v>
      </c>
      <c r="D1463" s="10" t="n">
        <v>0</v>
      </c>
      <c r="E1463" s="12" t="s">
        <v>33</v>
      </c>
      <c r="F1463" s="10" t="n">
        <v>17</v>
      </c>
      <c r="G1463" s="12" t="s">
        <v>34</v>
      </c>
      <c r="H1463" s="10" t="n">
        <v>1110101</v>
      </c>
      <c r="I1463" s="12" t="s">
        <v>35</v>
      </c>
      <c r="J1463" s="10" t="n">
        <v>1398022</v>
      </c>
      <c r="L1463" s="10" t="n">
        <v>1398022</v>
      </c>
      <c r="M1463" s="12" t="s">
        <v>36</v>
      </c>
      <c r="N1463" s="12" t="s">
        <v>37</v>
      </c>
      <c r="P1463" s="10" t="n">
        <v>104</v>
      </c>
      <c r="Q1463" s="12" t="s">
        <v>38</v>
      </c>
      <c r="R1463" s="12" t="s">
        <v>149</v>
      </c>
      <c r="S1463" s="10" t="n">
        <v>1120601</v>
      </c>
      <c r="T1463" s="12" t="s">
        <v>150</v>
      </c>
      <c r="U1463" s="13" t="n">
        <v>280</v>
      </c>
      <c r="W1463" s="13" t="n">
        <v>280</v>
      </c>
      <c r="X1463" s="12" t="s">
        <v>121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46211</v>
      </c>
      <c r="C1464" s="11" t="n">
        <v>46211</v>
      </c>
      <c r="D1464" s="10" t="n">
        <v>0</v>
      </c>
      <c r="E1464" s="12" t="s">
        <v>33</v>
      </c>
      <c r="F1464" s="10" t="n">
        <v>17</v>
      </c>
      <c r="G1464" s="12" t="s">
        <v>34</v>
      </c>
      <c r="H1464" s="10" t="n">
        <v>1110101</v>
      </c>
      <c r="I1464" s="12" t="s">
        <v>35</v>
      </c>
      <c r="J1464" s="10" t="n">
        <v>1504090</v>
      </c>
      <c r="L1464" s="10" t="n">
        <v>1504090</v>
      </c>
      <c r="M1464" s="12" t="s">
        <v>36</v>
      </c>
      <c r="N1464" s="12" t="s">
        <v>37</v>
      </c>
      <c r="P1464" s="10" t="n">
        <v>104</v>
      </c>
      <c r="Q1464" s="12" t="s">
        <v>38</v>
      </c>
      <c r="R1464" s="12" t="s">
        <v>39</v>
      </c>
      <c r="S1464" s="10" t="n">
        <v>4210229</v>
      </c>
      <c r="T1464" s="12" t="s">
        <v>1371</v>
      </c>
      <c r="U1464" s="13" t="n">
        <v>200</v>
      </c>
      <c r="W1464" s="13" t="n">
        <v>200</v>
      </c>
      <c r="X1464" s="12" t="s">
        <v>1372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12.75" hidden="false" customHeight="true" outlineLevel="0" collapsed="false">
      <c r="A1465" s="10" t="n">
        <v>1</v>
      </c>
      <c r="B1465" s="11" t="n">
        <v>46211</v>
      </c>
      <c r="C1465" s="11" t="n">
        <v>46211</v>
      </c>
      <c r="D1465" s="10" t="n">
        <v>0</v>
      </c>
      <c r="E1465" s="12" t="s">
        <v>33</v>
      </c>
      <c r="F1465" s="10" t="n">
        <v>17</v>
      </c>
      <c r="G1465" s="12" t="s">
        <v>34</v>
      </c>
      <c r="H1465" s="10" t="n">
        <v>1110101</v>
      </c>
      <c r="I1465" s="12" t="s">
        <v>35</v>
      </c>
      <c r="J1465" s="10" t="n">
        <v>1440578</v>
      </c>
      <c r="L1465" s="10" t="n">
        <v>1440578</v>
      </c>
      <c r="M1465" s="12" t="s">
        <v>36</v>
      </c>
      <c r="N1465" s="12" t="s">
        <v>37</v>
      </c>
      <c r="P1465" s="10" t="n">
        <v>104</v>
      </c>
      <c r="Q1465" s="12" t="s">
        <v>38</v>
      </c>
      <c r="R1465" s="12" t="s">
        <v>43</v>
      </c>
      <c r="S1465" s="10" t="n">
        <v>4210314</v>
      </c>
      <c r="T1465" s="12" t="s">
        <v>44</v>
      </c>
      <c r="U1465" s="13" t="n">
        <v>70</v>
      </c>
      <c r="W1465" s="13" t="n">
        <v>70</v>
      </c>
      <c r="X1465" s="12" t="s">
        <v>208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46211</v>
      </c>
      <c r="D1466" s="10" t="n">
        <v>0</v>
      </c>
      <c r="E1466" s="12" t="s">
        <v>33</v>
      </c>
      <c r="F1466" s="10" t="n">
        <v>17</v>
      </c>
      <c r="G1466" s="12" t="s">
        <v>34</v>
      </c>
      <c r="H1466" s="10" t="n">
        <v>1110101</v>
      </c>
      <c r="I1466" s="12" t="s">
        <v>35</v>
      </c>
      <c r="J1466" s="10" t="n">
        <v>1440585</v>
      </c>
      <c r="L1466" s="10" t="n">
        <v>1440585</v>
      </c>
      <c r="M1466" s="12" t="s">
        <v>36</v>
      </c>
      <c r="N1466" s="12" t="s">
        <v>37</v>
      </c>
      <c r="P1466" s="10" t="n">
        <v>104</v>
      </c>
      <c r="Q1466" s="12" t="s">
        <v>38</v>
      </c>
      <c r="R1466" s="12" t="s">
        <v>43</v>
      </c>
      <c r="S1466" s="10" t="n">
        <v>4210314</v>
      </c>
      <c r="T1466" s="12" t="s">
        <v>44</v>
      </c>
      <c r="U1466" s="13" t="n">
        <v>100</v>
      </c>
      <c r="W1466" s="13" t="n">
        <v>100</v>
      </c>
      <c r="X1466" s="12" t="s">
        <v>211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46211</v>
      </c>
      <c r="C1467" s="11" t="n">
        <v>46211</v>
      </c>
      <c r="D1467" s="10" t="n">
        <v>0</v>
      </c>
      <c r="E1467" s="12" t="s">
        <v>33</v>
      </c>
      <c r="F1467" s="10" t="n">
        <v>17</v>
      </c>
      <c r="G1467" s="12" t="s">
        <v>34</v>
      </c>
      <c r="H1467" s="10" t="n">
        <v>1110101</v>
      </c>
      <c r="I1467" s="12" t="s">
        <v>35</v>
      </c>
      <c r="J1467" s="10" t="n">
        <v>1440594</v>
      </c>
      <c r="L1467" s="10" t="n">
        <v>1440594</v>
      </c>
      <c r="M1467" s="12" t="s">
        <v>36</v>
      </c>
      <c r="N1467" s="12" t="s">
        <v>37</v>
      </c>
      <c r="P1467" s="10" t="n">
        <v>104</v>
      </c>
      <c r="Q1467" s="12" t="s">
        <v>38</v>
      </c>
      <c r="R1467" s="12" t="s">
        <v>43</v>
      </c>
      <c r="S1467" s="10" t="n">
        <v>4210314</v>
      </c>
      <c r="T1467" s="12" t="s">
        <v>44</v>
      </c>
      <c r="U1467" s="13" t="n">
        <v>70</v>
      </c>
      <c r="W1467" s="13" t="n">
        <v>70</v>
      </c>
      <c r="X1467" s="12" t="s">
        <v>495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0" t="n">
        <v>1</v>
      </c>
      <c r="B1468" s="11" t="n">
        <v>46211</v>
      </c>
      <c r="C1468" s="11" t="n">
        <v>46211</v>
      </c>
      <c r="D1468" s="10" t="n">
        <v>0</v>
      </c>
      <c r="E1468" s="12" t="s">
        <v>33</v>
      </c>
      <c r="F1468" s="10" t="n">
        <v>17</v>
      </c>
      <c r="G1468" s="12" t="s">
        <v>34</v>
      </c>
      <c r="H1468" s="10" t="n">
        <v>1110101</v>
      </c>
      <c r="I1468" s="12" t="s">
        <v>35</v>
      </c>
      <c r="J1468" s="10" t="n">
        <v>1440604</v>
      </c>
      <c r="L1468" s="10" t="n">
        <v>1440604</v>
      </c>
      <c r="M1468" s="12" t="s">
        <v>36</v>
      </c>
      <c r="N1468" s="12" t="s">
        <v>37</v>
      </c>
      <c r="P1468" s="10" t="n">
        <v>104</v>
      </c>
      <c r="Q1468" s="12" t="s">
        <v>38</v>
      </c>
      <c r="R1468" s="12" t="s">
        <v>43</v>
      </c>
      <c r="S1468" s="10" t="n">
        <v>4210314</v>
      </c>
      <c r="T1468" s="12" t="s">
        <v>44</v>
      </c>
      <c r="U1468" s="13" t="n">
        <v>70</v>
      </c>
      <c r="W1468" s="13" t="n">
        <v>70</v>
      </c>
      <c r="X1468" s="12" t="s">
        <v>148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46211</v>
      </c>
      <c r="C1469" s="11" t="n">
        <v>46211</v>
      </c>
      <c r="D1469" s="10" t="n">
        <v>0</v>
      </c>
      <c r="E1469" s="12" t="s">
        <v>33</v>
      </c>
      <c r="F1469" s="10" t="n">
        <v>17</v>
      </c>
      <c r="G1469" s="12" t="s">
        <v>34</v>
      </c>
      <c r="H1469" s="10" t="n">
        <v>1110101</v>
      </c>
      <c r="I1469" s="12" t="s">
        <v>35</v>
      </c>
      <c r="J1469" s="10" t="n">
        <v>1440606</v>
      </c>
      <c r="L1469" s="10" t="n">
        <v>1440606</v>
      </c>
      <c r="M1469" s="12" t="s">
        <v>36</v>
      </c>
      <c r="N1469" s="12" t="s">
        <v>37</v>
      </c>
      <c r="P1469" s="10" t="n">
        <v>104</v>
      </c>
      <c r="Q1469" s="12" t="s">
        <v>38</v>
      </c>
      <c r="R1469" s="12" t="s">
        <v>43</v>
      </c>
      <c r="S1469" s="10" t="n">
        <v>4210316</v>
      </c>
      <c r="T1469" s="12" t="s">
        <v>47</v>
      </c>
      <c r="U1469" s="13" t="n">
        <v>60</v>
      </c>
      <c r="W1469" s="13" t="n">
        <v>60</v>
      </c>
      <c r="X1469" s="12" t="s">
        <v>1230</v>
      </c>
      <c r="Z1469" s="1" t="str">
        <f aca="false">IF($T1469="","",IFERROR(INDEX('Resumo Grupos'!$AC$3:$AC$200,MATCH($T1469,'Resumo Grupos'!$AB$3:$AB$200,0)),"n/d"))</f>
        <v>Salários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46211</v>
      </c>
      <c r="D1470" s="10" t="n">
        <v>0</v>
      </c>
      <c r="E1470" s="12" t="s">
        <v>33</v>
      </c>
      <c r="F1470" s="10" t="n">
        <v>17</v>
      </c>
      <c r="G1470" s="12" t="s">
        <v>34</v>
      </c>
      <c r="H1470" s="10" t="n">
        <v>1110101</v>
      </c>
      <c r="I1470" s="12" t="s">
        <v>35</v>
      </c>
      <c r="J1470" s="10" t="n">
        <v>1440609</v>
      </c>
      <c r="L1470" s="10" t="n">
        <v>1440609</v>
      </c>
      <c r="M1470" s="12" t="s">
        <v>36</v>
      </c>
      <c r="N1470" s="12" t="s">
        <v>37</v>
      </c>
      <c r="P1470" s="10" t="n">
        <v>104</v>
      </c>
      <c r="Q1470" s="12" t="s">
        <v>38</v>
      </c>
      <c r="R1470" s="12" t="s">
        <v>43</v>
      </c>
      <c r="S1470" s="10" t="n">
        <v>4210314</v>
      </c>
      <c r="T1470" s="12" t="s">
        <v>44</v>
      </c>
      <c r="U1470" s="13" t="n">
        <v>70</v>
      </c>
      <c r="W1470" s="13" t="n">
        <v>70</v>
      </c>
      <c r="X1470" s="12" t="s">
        <v>495</v>
      </c>
      <c r="Z1470" s="1" t="str">
        <f aca="false">IF($T1470="","",IFERROR(INDEX('Resumo Grupos'!$AC$3:$AC$200,MATCH($T1470,'Resumo Grupos'!$AB$3:$AB$200,0)),"n/d"))</f>
        <v>Despesa</v>
      </c>
      <c r="AA1470" s="1" t="str">
        <f aca="false">IF($T1470="","",IF(COUNTIF('Resumo Grupos'!$AE$3:$AE$40,$T1470)&gt;0,"NAO","SIM"))</f>
        <v>SIM</v>
      </c>
      <c r="AB1470" s="1"/>
      <c r="AC1470" s="1"/>
    </row>
    <row r="1471" customFormat="false" ht="12.75" hidden="false" customHeight="true" outlineLevel="0" collapsed="false">
      <c r="A1471" s="10" t="n">
        <v>1</v>
      </c>
      <c r="B1471" s="11" t="n">
        <v>46211</v>
      </c>
      <c r="C1471" s="11" t="n">
        <v>46211</v>
      </c>
      <c r="D1471" s="10" t="n">
        <v>0</v>
      </c>
      <c r="E1471" s="12" t="s">
        <v>33</v>
      </c>
      <c r="F1471" s="10" t="n">
        <v>17</v>
      </c>
      <c r="G1471" s="12" t="s">
        <v>34</v>
      </c>
      <c r="H1471" s="10" t="n">
        <v>1110101</v>
      </c>
      <c r="I1471" s="12" t="s">
        <v>35</v>
      </c>
      <c r="J1471" s="10" t="n">
        <v>1440613</v>
      </c>
      <c r="L1471" s="10" t="n">
        <v>1440613</v>
      </c>
      <c r="M1471" s="12" t="s">
        <v>36</v>
      </c>
      <c r="N1471" s="12" t="s">
        <v>37</v>
      </c>
      <c r="P1471" s="10" t="n">
        <v>104</v>
      </c>
      <c r="Q1471" s="12" t="s">
        <v>38</v>
      </c>
      <c r="R1471" s="12" t="s">
        <v>43</v>
      </c>
      <c r="S1471" s="10" t="n">
        <v>4210314</v>
      </c>
      <c r="T1471" s="12" t="s">
        <v>44</v>
      </c>
      <c r="U1471" s="13" t="n">
        <v>100</v>
      </c>
      <c r="W1471" s="13" t="n">
        <v>100</v>
      </c>
      <c r="X1471" s="12" t="s">
        <v>53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  <c r="AB1471" s="1"/>
      <c r="AC1471" s="1"/>
    </row>
    <row r="1472" customFormat="false" ht="12.75" hidden="false" customHeight="true" outlineLevel="0" collapsed="false">
      <c r="A1472" s="10" t="n">
        <v>1</v>
      </c>
      <c r="B1472" s="11" t="n">
        <v>46211</v>
      </c>
      <c r="C1472" s="11" t="n">
        <v>46211</v>
      </c>
      <c r="D1472" s="10" t="n">
        <v>0</v>
      </c>
      <c r="E1472" s="12" t="s">
        <v>33</v>
      </c>
      <c r="F1472" s="10" t="n">
        <v>17</v>
      </c>
      <c r="G1472" s="12" t="s">
        <v>34</v>
      </c>
      <c r="H1472" s="10" t="n">
        <v>1110101</v>
      </c>
      <c r="I1472" s="12" t="s">
        <v>35</v>
      </c>
      <c r="J1472" s="10" t="n">
        <v>1440615</v>
      </c>
      <c r="L1472" s="10" t="n">
        <v>1440615</v>
      </c>
      <c r="M1472" s="12" t="s">
        <v>36</v>
      </c>
      <c r="N1472" s="12" t="s">
        <v>37</v>
      </c>
      <c r="P1472" s="10" t="n">
        <v>104</v>
      </c>
      <c r="Q1472" s="12" t="s">
        <v>38</v>
      </c>
      <c r="R1472" s="12" t="s">
        <v>43</v>
      </c>
      <c r="S1472" s="10" t="n">
        <v>4210314</v>
      </c>
      <c r="T1472" s="12" t="s">
        <v>44</v>
      </c>
      <c r="U1472" s="13" t="n">
        <v>70</v>
      </c>
      <c r="W1472" s="13" t="n">
        <v>70</v>
      </c>
      <c r="X1472" s="12" t="s">
        <v>147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46211</v>
      </c>
      <c r="C1473" s="11" t="n">
        <v>46211</v>
      </c>
      <c r="D1473" s="10" t="n">
        <v>0</v>
      </c>
      <c r="E1473" s="12" t="s">
        <v>33</v>
      </c>
      <c r="F1473" s="10" t="n">
        <v>17</v>
      </c>
      <c r="G1473" s="12" t="s">
        <v>34</v>
      </c>
      <c r="H1473" s="10" t="n">
        <v>1110101</v>
      </c>
      <c r="I1473" s="12" t="s">
        <v>35</v>
      </c>
      <c r="J1473" s="10" t="n">
        <v>1440620</v>
      </c>
      <c r="L1473" s="10" t="n">
        <v>1440620</v>
      </c>
      <c r="M1473" s="12" t="s">
        <v>36</v>
      </c>
      <c r="N1473" s="12" t="s">
        <v>37</v>
      </c>
      <c r="P1473" s="10" t="n">
        <v>104</v>
      </c>
      <c r="Q1473" s="12" t="s">
        <v>38</v>
      </c>
      <c r="R1473" s="12" t="s">
        <v>43</v>
      </c>
      <c r="S1473" s="10" t="n">
        <v>4210309</v>
      </c>
      <c r="T1473" s="12" t="s">
        <v>49</v>
      </c>
      <c r="U1473" s="13" t="n">
        <v>15</v>
      </c>
      <c r="W1473" s="13" t="n">
        <v>15</v>
      </c>
      <c r="X1473" s="12" t="s">
        <v>147</v>
      </c>
      <c r="Z1473" s="1" t="str">
        <f aca="false">IF($T1473="","",IFERROR(INDEX('Resumo Grupos'!$AC$3:$AC$200,MATCH($T1473,'Resumo Grupos'!$AB$3:$AB$200,0)),"n/d"))</f>
        <v>Salários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46211</v>
      </c>
      <c r="D1474" s="10" t="n">
        <v>0</v>
      </c>
      <c r="E1474" s="12" t="s">
        <v>33</v>
      </c>
      <c r="F1474" s="10" t="n">
        <v>17</v>
      </c>
      <c r="G1474" s="12" t="s">
        <v>34</v>
      </c>
      <c r="H1474" s="10" t="n">
        <v>1110101</v>
      </c>
      <c r="I1474" s="12" t="s">
        <v>35</v>
      </c>
      <c r="J1474" s="10" t="n">
        <v>1440693</v>
      </c>
      <c r="L1474" s="10" t="n">
        <v>1440693</v>
      </c>
      <c r="M1474" s="12" t="s">
        <v>36</v>
      </c>
      <c r="N1474" s="12" t="s">
        <v>37</v>
      </c>
      <c r="P1474" s="10" t="n">
        <v>104</v>
      </c>
      <c r="Q1474" s="12" t="s">
        <v>38</v>
      </c>
      <c r="R1474" s="12" t="s">
        <v>43</v>
      </c>
      <c r="S1474" s="10" t="n">
        <v>4210309</v>
      </c>
      <c r="T1474" s="12" t="s">
        <v>49</v>
      </c>
      <c r="U1474" s="13" t="n">
        <v>15</v>
      </c>
      <c r="W1474" s="13" t="n">
        <v>15</v>
      </c>
      <c r="X1474" s="12" t="s">
        <v>51</v>
      </c>
      <c r="Z1474" s="1" t="str">
        <f aca="false">IF($T1474="","",IFERROR(INDEX('Resumo Grupos'!$AC$3:$AC$200,MATCH($T1474,'Resumo Grupos'!$AB$3:$AB$200,0)),"n/d"))</f>
        <v>Salários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0" t="n">
        <v>1</v>
      </c>
      <c r="B1475" s="11" t="n">
        <v>46211</v>
      </c>
      <c r="C1475" s="11" t="n">
        <v>46211</v>
      </c>
      <c r="D1475" s="10" t="n">
        <v>0</v>
      </c>
      <c r="E1475" s="12" t="s">
        <v>33</v>
      </c>
      <c r="F1475" s="10" t="n">
        <v>17</v>
      </c>
      <c r="G1475" s="12" t="s">
        <v>34</v>
      </c>
      <c r="H1475" s="10" t="n">
        <v>1110101</v>
      </c>
      <c r="I1475" s="12" t="s">
        <v>35</v>
      </c>
      <c r="J1475" s="10" t="n">
        <v>1440703</v>
      </c>
      <c r="L1475" s="10" t="n">
        <v>1440703</v>
      </c>
      <c r="M1475" s="12" t="s">
        <v>36</v>
      </c>
      <c r="N1475" s="12" t="s">
        <v>37</v>
      </c>
      <c r="P1475" s="10" t="n">
        <v>104</v>
      </c>
      <c r="Q1475" s="12" t="s">
        <v>38</v>
      </c>
      <c r="R1475" s="12" t="s">
        <v>43</v>
      </c>
      <c r="S1475" s="10" t="n">
        <v>4210309</v>
      </c>
      <c r="T1475" s="12" t="s">
        <v>49</v>
      </c>
      <c r="U1475" s="13" t="n">
        <v>15</v>
      </c>
      <c r="W1475" s="13" t="n">
        <v>15</v>
      </c>
      <c r="X1475" s="12" t="s">
        <v>51</v>
      </c>
      <c r="Z1475" s="1" t="str">
        <f aca="false">IF($T1475="","",IFERROR(INDEX('Resumo Grupos'!$AC$3:$AC$200,MATCH($T1475,'Resumo Grupos'!$AB$3:$AB$200,0)),"n/d"))</f>
        <v>Salários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46211</v>
      </c>
      <c r="C1476" s="11" t="n">
        <v>46211</v>
      </c>
      <c r="D1476" s="10" t="n">
        <v>0</v>
      </c>
      <c r="E1476" s="12" t="s">
        <v>33</v>
      </c>
      <c r="F1476" s="10" t="n">
        <v>17</v>
      </c>
      <c r="G1476" s="12" t="s">
        <v>34</v>
      </c>
      <c r="H1476" s="10" t="n">
        <v>1110101</v>
      </c>
      <c r="I1476" s="12" t="s">
        <v>35</v>
      </c>
      <c r="J1476" s="10" t="n">
        <v>1440707</v>
      </c>
      <c r="L1476" s="10" t="n">
        <v>1440707</v>
      </c>
      <c r="M1476" s="12" t="s">
        <v>36</v>
      </c>
      <c r="N1476" s="12" t="s">
        <v>37</v>
      </c>
      <c r="P1476" s="10" t="n">
        <v>104</v>
      </c>
      <c r="Q1476" s="12" t="s">
        <v>38</v>
      </c>
      <c r="R1476" s="12" t="s">
        <v>43</v>
      </c>
      <c r="S1476" s="10" t="n">
        <v>4210314</v>
      </c>
      <c r="T1476" s="12" t="s">
        <v>44</v>
      </c>
      <c r="U1476" s="13" t="n">
        <v>30</v>
      </c>
      <c r="W1476" s="13" t="n">
        <v>30</v>
      </c>
      <c r="X1476" s="12" t="s">
        <v>208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46211</v>
      </c>
      <c r="C1477" s="11" t="n">
        <v>46211</v>
      </c>
      <c r="D1477" s="10" t="n">
        <v>0</v>
      </c>
      <c r="E1477" s="12" t="s">
        <v>33</v>
      </c>
      <c r="F1477" s="10" t="n">
        <v>17</v>
      </c>
      <c r="G1477" s="12" t="s">
        <v>34</v>
      </c>
      <c r="H1477" s="10" t="n">
        <v>1110101</v>
      </c>
      <c r="I1477" s="12" t="s">
        <v>35</v>
      </c>
      <c r="J1477" s="10" t="n">
        <v>1440710</v>
      </c>
      <c r="L1477" s="10" t="n">
        <v>1440710</v>
      </c>
      <c r="M1477" s="12" t="s">
        <v>36</v>
      </c>
      <c r="N1477" s="12" t="s">
        <v>37</v>
      </c>
      <c r="P1477" s="10" t="n">
        <v>104</v>
      </c>
      <c r="Q1477" s="12" t="s">
        <v>38</v>
      </c>
      <c r="R1477" s="12" t="s">
        <v>43</v>
      </c>
      <c r="S1477" s="10" t="n">
        <v>4210314</v>
      </c>
      <c r="T1477" s="12" t="s">
        <v>44</v>
      </c>
      <c r="U1477" s="13" t="n">
        <v>100</v>
      </c>
      <c r="W1477" s="13" t="n">
        <v>100</v>
      </c>
      <c r="X1477" s="12" t="s">
        <v>1337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46211</v>
      </c>
      <c r="C1478" s="11" t="n">
        <v>46211</v>
      </c>
      <c r="D1478" s="10" t="n">
        <v>0</v>
      </c>
      <c r="E1478" s="12" t="s">
        <v>33</v>
      </c>
      <c r="F1478" s="10" t="n">
        <v>17</v>
      </c>
      <c r="G1478" s="12" t="s">
        <v>34</v>
      </c>
      <c r="H1478" s="10" t="n">
        <v>1110101</v>
      </c>
      <c r="I1478" s="12" t="s">
        <v>35</v>
      </c>
      <c r="J1478" s="10" t="n">
        <v>1440722</v>
      </c>
      <c r="L1478" s="10" t="n">
        <v>1440722</v>
      </c>
      <c r="M1478" s="12" t="s">
        <v>36</v>
      </c>
      <c r="N1478" s="12" t="s">
        <v>37</v>
      </c>
      <c r="P1478" s="10" t="n">
        <v>104</v>
      </c>
      <c r="Q1478" s="12" t="s">
        <v>38</v>
      </c>
      <c r="R1478" s="12" t="s">
        <v>43</v>
      </c>
      <c r="S1478" s="10" t="n">
        <v>4210309</v>
      </c>
      <c r="T1478" s="12" t="s">
        <v>49</v>
      </c>
      <c r="U1478" s="13" t="n">
        <v>25</v>
      </c>
      <c r="W1478" s="13" t="n">
        <v>25</v>
      </c>
      <c r="X1478" s="12" t="s">
        <v>1337</v>
      </c>
      <c r="Z1478" s="1" t="str">
        <f aca="false">IF($T1478="","",IFERROR(INDEX('Resumo Grupos'!$AC$3:$AC$200,MATCH($T1478,'Resumo Grupos'!$AB$3:$AB$200,0)),"n/d"))</f>
        <v>Salários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46211</v>
      </c>
      <c r="C1479" s="11" t="n">
        <v>46211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1462695</v>
      </c>
      <c r="L1479" s="10" t="n">
        <v>1462695</v>
      </c>
      <c r="M1479" s="12" t="s">
        <v>36</v>
      </c>
      <c r="N1479" s="12" t="s">
        <v>37</v>
      </c>
      <c r="P1479" s="10" t="n">
        <v>104</v>
      </c>
      <c r="Q1479" s="12" t="s">
        <v>38</v>
      </c>
      <c r="R1479" s="12" t="s">
        <v>149</v>
      </c>
      <c r="S1479" s="10" t="n">
        <v>1120601</v>
      </c>
      <c r="T1479" s="12" t="s">
        <v>150</v>
      </c>
      <c r="U1479" s="13" t="n">
        <v>400</v>
      </c>
      <c r="W1479" s="13" t="n">
        <v>400</v>
      </c>
      <c r="X1479" s="12" t="s">
        <v>1373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28</v>
      </c>
    </row>
    <row r="1480" customFormat="false" ht="12.75" hidden="false" customHeight="true" outlineLevel="0" collapsed="false">
      <c r="A1480" s="10" t="n">
        <v>1</v>
      </c>
      <c r="B1480" s="11" t="n">
        <v>46211</v>
      </c>
      <c r="C1480" s="11" t="n">
        <v>46211</v>
      </c>
      <c r="D1480" s="10" t="n">
        <v>0</v>
      </c>
      <c r="E1480" s="12" t="s">
        <v>33</v>
      </c>
      <c r="F1480" s="10" t="n">
        <v>17</v>
      </c>
      <c r="G1480" s="12" t="s">
        <v>34</v>
      </c>
      <c r="H1480" s="10" t="n">
        <v>1110101</v>
      </c>
      <c r="I1480" s="12" t="s">
        <v>35</v>
      </c>
      <c r="J1480" s="10" t="n">
        <v>1577303</v>
      </c>
      <c r="L1480" s="10" t="n">
        <v>1577303</v>
      </c>
      <c r="M1480" s="12" t="s">
        <v>36</v>
      </c>
      <c r="N1480" s="12" t="s">
        <v>37</v>
      </c>
      <c r="P1480" s="10" t="n">
        <v>104</v>
      </c>
      <c r="Q1480" s="12" t="s">
        <v>38</v>
      </c>
      <c r="R1480" s="12" t="s">
        <v>43</v>
      </c>
      <c r="S1480" s="10" t="n">
        <v>4210318</v>
      </c>
      <c r="T1480" s="12" t="s">
        <v>449</v>
      </c>
      <c r="U1480" s="13" t="n">
        <v>100</v>
      </c>
      <c r="W1480" s="13" t="n">
        <v>100</v>
      </c>
      <c r="X1480" s="12" t="s">
        <v>1374</v>
      </c>
      <c r="Z1480" s="1" t="str">
        <f aca="false">IF($T1480="","",IFERROR(INDEX('Resumo Grupos'!$AC$3:$AC$200,MATCH($T1480,'Resumo Grupos'!$AB$3:$AB$200,0)),"n/d"))</f>
        <v>Salários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46211</v>
      </c>
      <c r="C1481" s="11" t="n">
        <v>46211</v>
      </c>
      <c r="D1481" s="10" t="n">
        <v>0</v>
      </c>
      <c r="E1481" s="12" t="s">
        <v>33</v>
      </c>
      <c r="F1481" s="10" t="n">
        <v>17</v>
      </c>
      <c r="G1481" s="12" t="s">
        <v>34</v>
      </c>
      <c r="H1481" s="10" t="n">
        <v>1110101</v>
      </c>
      <c r="I1481" s="12" t="s">
        <v>35</v>
      </c>
      <c r="J1481" s="10" t="n">
        <v>1585798</v>
      </c>
      <c r="L1481" s="10" t="n">
        <v>1585798</v>
      </c>
      <c r="M1481" s="12" t="s">
        <v>36</v>
      </c>
      <c r="N1481" s="12" t="s">
        <v>37</v>
      </c>
      <c r="P1481" s="10" t="n">
        <v>104</v>
      </c>
      <c r="Q1481" s="12" t="s">
        <v>38</v>
      </c>
      <c r="R1481" s="12" t="s">
        <v>43</v>
      </c>
      <c r="S1481" s="10" t="n">
        <v>4210318</v>
      </c>
      <c r="T1481" s="12" t="s">
        <v>449</v>
      </c>
      <c r="U1481" s="13" t="n">
        <v>559.65</v>
      </c>
      <c r="W1481" s="13" t="n">
        <v>559.65</v>
      </c>
      <c r="X1481" s="12" t="s">
        <v>1375</v>
      </c>
      <c r="Z1481" s="1" t="str">
        <f aca="false">IF($T1481="","",IFERROR(INDEX('Resumo Grupos'!$AC$3:$AC$200,MATCH($T1481,'Resumo Grupos'!$AB$3:$AB$200,0)),"n/d"))</f>
        <v>Salários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12.75" hidden="false" customHeight="true" outlineLevel="0" collapsed="false">
      <c r="A1482" s="10" t="n">
        <v>1</v>
      </c>
      <c r="B1482" s="11" t="n">
        <v>46211</v>
      </c>
      <c r="C1482" s="11" t="n">
        <v>46211</v>
      </c>
      <c r="D1482" s="10" t="n">
        <v>0</v>
      </c>
      <c r="E1482" s="12" t="s">
        <v>33</v>
      </c>
      <c r="F1482" s="10" t="n">
        <v>17</v>
      </c>
      <c r="G1482" s="12" t="s">
        <v>34</v>
      </c>
      <c r="H1482" s="10" t="n">
        <v>1110101</v>
      </c>
      <c r="I1482" s="12" t="s">
        <v>35</v>
      </c>
      <c r="J1482" s="10" t="n">
        <v>1595023</v>
      </c>
      <c r="L1482" s="10" t="n">
        <v>1595023</v>
      </c>
      <c r="M1482" s="12" t="s">
        <v>36</v>
      </c>
      <c r="N1482" s="12" t="s">
        <v>37</v>
      </c>
      <c r="P1482" s="10" t="n">
        <v>104</v>
      </c>
      <c r="Q1482" s="12" t="s">
        <v>38</v>
      </c>
      <c r="R1482" s="12" t="s">
        <v>43</v>
      </c>
      <c r="S1482" s="10" t="n">
        <v>4210314</v>
      </c>
      <c r="T1482" s="12" t="s">
        <v>44</v>
      </c>
      <c r="U1482" s="13" t="n">
        <v>80</v>
      </c>
      <c r="W1482" s="13" t="n">
        <v>80</v>
      </c>
      <c r="X1482" s="12" t="s">
        <v>1376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12.75" hidden="false" customHeight="true" outlineLevel="0" collapsed="false">
      <c r="A1483" s="10" t="n">
        <v>1</v>
      </c>
      <c r="B1483" s="11" t="n">
        <v>46211</v>
      </c>
      <c r="C1483" s="11" t="n">
        <v>46211</v>
      </c>
      <c r="D1483" s="10" t="n">
        <v>0</v>
      </c>
      <c r="E1483" s="12" t="s">
        <v>33</v>
      </c>
      <c r="F1483" s="10" t="n">
        <v>17</v>
      </c>
      <c r="G1483" s="12" t="s">
        <v>34</v>
      </c>
      <c r="H1483" s="10" t="n">
        <v>1110101</v>
      </c>
      <c r="I1483" s="12" t="s">
        <v>35</v>
      </c>
      <c r="J1483" s="10" t="n">
        <v>1595027</v>
      </c>
      <c r="L1483" s="10" t="n">
        <v>1595027</v>
      </c>
      <c r="M1483" s="12" t="s">
        <v>36</v>
      </c>
      <c r="N1483" s="12" t="s">
        <v>37</v>
      </c>
      <c r="P1483" s="10" t="n">
        <v>104</v>
      </c>
      <c r="Q1483" s="12" t="s">
        <v>38</v>
      </c>
      <c r="R1483" s="12" t="s">
        <v>43</v>
      </c>
      <c r="S1483" s="10" t="n">
        <v>4210309</v>
      </c>
      <c r="T1483" s="12" t="s">
        <v>49</v>
      </c>
      <c r="U1483" s="13" t="n">
        <v>12</v>
      </c>
      <c r="W1483" s="13" t="n">
        <v>12</v>
      </c>
      <c r="X1483" s="12" t="s">
        <v>1376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0" t="n">
        <v>1</v>
      </c>
      <c r="B1484" s="11" t="n">
        <v>46148</v>
      </c>
      <c r="C1484" s="11" t="n">
        <v>46211</v>
      </c>
      <c r="D1484" s="10" t="n">
        <v>607</v>
      </c>
      <c r="E1484" s="12" t="s">
        <v>214</v>
      </c>
      <c r="F1484" s="10" t="n">
        <v>24</v>
      </c>
      <c r="G1484" s="12" t="s">
        <v>57</v>
      </c>
      <c r="H1484" s="10" t="n">
        <v>2110101</v>
      </c>
      <c r="I1484" s="12" t="s">
        <v>58</v>
      </c>
      <c r="J1484" s="10" t="n">
        <v>1057743</v>
      </c>
      <c r="L1484" s="10" t="n">
        <v>10336</v>
      </c>
      <c r="M1484" s="12" t="s">
        <v>272</v>
      </c>
      <c r="N1484" s="12" t="s">
        <v>60</v>
      </c>
      <c r="P1484" s="10" t="n">
        <v>103</v>
      </c>
      <c r="Q1484" s="12" t="s">
        <v>61</v>
      </c>
      <c r="R1484" s="12" t="s">
        <v>62</v>
      </c>
      <c r="S1484" s="10" t="n">
        <v>1130101</v>
      </c>
      <c r="T1484" s="12" t="s">
        <v>63</v>
      </c>
      <c r="U1484" s="13" t="n">
        <v>250.35</v>
      </c>
      <c r="W1484" s="13" t="n">
        <v>0</v>
      </c>
      <c r="X1484" s="12" t="s">
        <v>1377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10336</v>
      </c>
    </row>
    <row r="1485" customFormat="false" ht="12.75" hidden="false" customHeight="true" outlineLevel="0" collapsed="false">
      <c r="A1485" s="10" t="n">
        <v>1</v>
      </c>
      <c r="B1485" s="11" t="n">
        <v>46154</v>
      </c>
      <c r="C1485" s="11" t="n">
        <v>46211</v>
      </c>
      <c r="D1485" s="10" t="n">
        <v>10011</v>
      </c>
      <c r="E1485" s="12" t="s">
        <v>221</v>
      </c>
      <c r="F1485" s="10" t="n">
        <v>24</v>
      </c>
      <c r="G1485" s="12" t="s">
        <v>57</v>
      </c>
      <c r="H1485" s="10" t="n">
        <v>2110101</v>
      </c>
      <c r="I1485" s="12" t="s">
        <v>58</v>
      </c>
      <c r="J1485" s="10" t="n">
        <v>1089077</v>
      </c>
      <c r="L1485" s="10" t="n">
        <v>33621</v>
      </c>
      <c r="M1485" s="12" t="s">
        <v>272</v>
      </c>
      <c r="N1485" s="12" t="s">
        <v>60</v>
      </c>
      <c r="P1485" s="10" t="n">
        <v>103</v>
      </c>
      <c r="Q1485" s="12" t="s">
        <v>61</v>
      </c>
      <c r="R1485" s="12" t="s">
        <v>62</v>
      </c>
      <c r="S1485" s="10" t="n">
        <v>1130101</v>
      </c>
      <c r="T1485" s="12" t="s">
        <v>63</v>
      </c>
      <c r="U1485" s="13" t="n">
        <v>2792.58</v>
      </c>
      <c r="W1485" s="13" t="n">
        <v>0</v>
      </c>
      <c r="X1485" s="12" t="s">
        <v>1378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33621</v>
      </c>
    </row>
    <row r="1486" customFormat="false" ht="12.75" hidden="false" customHeight="true" outlineLevel="0" collapsed="false">
      <c r="A1486" s="10" t="n">
        <v>1</v>
      </c>
      <c r="B1486" s="11" t="n">
        <v>46188</v>
      </c>
      <c r="C1486" s="11" t="n">
        <v>46211</v>
      </c>
      <c r="D1486" s="10" t="n">
        <v>1668</v>
      </c>
      <c r="E1486" s="12" t="s">
        <v>81</v>
      </c>
      <c r="F1486" s="10" t="n">
        <v>24</v>
      </c>
      <c r="G1486" s="12" t="s">
        <v>57</v>
      </c>
      <c r="H1486" s="10" t="n">
        <v>2110101</v>
      </c>
      <c r="I1486" s="12" t="s">
        <v>58</v>
      </c>
      <c r="J1486" s="10" t="n">
        <v>1256293</v>
      </c>
      <c r="L1486" s="10" t="n">
        <v>727418</v>
      </c>
      <c r="M1486" s="12" t="s">
        <v>59</v>
      </c>
      <c r="N1486" s="12" t="s">
        <v>60</v>
      </c>
      <c r="P1486" s="10" t="n">
        <v>103</v>
      </c>
      <c r="Q1486" s="12" t="s">
        <v>61</v>
      </c>
      <c r="R1486" s="12" t="s">
        <v>62</v>
      </c>
      <c r="S1486" s="10" t="n">
        <v>1130101</v>
      </c>
      <c r="T1486" s="12" t="s">
        <v>63</v>
      </c>
      <c r="U1486" s="13" t="n">
        <v>1177.59</v>
      </c>
      <c r="W1486" s="13" t="n">
        <v>0</v>
      </c>
      <c r="X1486" s="12" t="s">
        <v>1379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SACO PAPEL KRAFT 2KG</v>
      </c>
      <c r="AC1486" s="1" t="n">
        <v>727418</v>
      </c>
    </row>
    <row r="1487" customFormat="false" ht="12.75" hidden="false" customHeight="true" outlineLevel="0" collapsed="false">
      <c r="A1487" s="10" t="n">
        <v>1</v>
      </c>
      <c r="B1487" s="11" t="n">
        <v>46182</v>
      </c>
      <c r="C1487" s="11" t="n">
        <v>46211</v>
      </c>
      <c r="D1487" s="10" t="n">
        <v>957</v>
      </c>
      <c r="E1487" s="12" t="s">
        <v>157</v>
      </c>
      <c r="F1487" s="10" t="n">
        <v>24</v>
      </c>
      <c r="G1487" s="12" t="s">
        <v>57</v>
      </c>
      <c r="H1487" s="10" t="n">
        <v>2110101</v>
      </c>
      <c r="I1487" s="12" t="s">
        <v>58</v>
      </c>
      <c r="J1487" s="10" t="n">
        <v>1227398</v>
      </c>
      <c r="L1487" s="10" t="n">
        <v>20167</v>
      </c>
      <c r="M1487" s="12" t="s">
        <v>153</v>
      </c>
      <c r="N1487" s="12" t="s">
        <v>60</v>
      </c>
      <c r="P1487" s="10" t="n">
        <v>103</v>
      </c>
      <c r="Q1487" s="12" t="s">
        <v>61</v>
      </c>
      <c r="R1487" s="12" t="s">
        <v>62</v>
      </c>
      <c r="S1487" s="10" t="n">
        <v>1130101</v>
      </c>
      <c r="T1487" s="12" t="s">
        <v>63</v>
      </c>
      <c r="U1487" s="13" t="n">
        <v>4521.75</v>
      </c>
      <c r="W1487" s="13" t="n">
        <v>0</v>
      </c>
      <c r="X1487" s="12" t="s">
        <v>1380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RACAO WHISKAS PEIXE</v>
      </c>
      <c r="AC1487" s="1" t="n">
        <v>20167</v>
      </c>
    </row>
    <row r="1488" customFormat="false" ht="12.75" hidden="false" customHeight="true" outlineLevel="0" collapsed="false">
      <c r="A1488" s="10" t="n">
        <v>1</v>
      </c>
      <c r="B1488" s="11" t="n">
        <v>46184</v>
      </c>
      <c r="C1488" s="11" t="n">
        <v>46211</v>
      </c>
      <c r="D1488" s="10" t="n">
        <v>1107</v>
      </c>
      <c r="E1488" s="12" t="s">
        <v>155</v>
      </c>
      <c r="F1488" s="10" t="n">
        <v>24</v>
      </c>
      <c r="G1488" s="12" t="s">
        <v>57</v>
      </c>
      <c r="H1488" s="10" t="n">
        <v>2110101</v>
      </c>
      <c r="I1488" s="12" t="s">
        <v>58</v>
      </c>
      <c r="J1488" s="10" t="n">
        <v>1235524</v>
      </c>
      <c r="L1488" s="10" t="n">
        <v>413874</v>
      </c>
      <c r="M1488" s="12" t="s">
        <v>36</v>
      </c>
      <c r="N1488" s="12" t="s">
        <v>60</v>
      </c>
      <c r="P1488" s="10" t="n">
        <v>103</v>
      </c>
      <c r="Q1488" s="12" t="s">
        <v>61</v>
      </c>
      <c r="R1488" s="12" t="s">
        <v>62</v>
      </c>
      <c r="S1488" s="10" t="n">
        <v>1130101</v>
      </c>
      <c r="T1488" s="12" t="s">
        <v>63</v>
      </c>
      <c r="U1488" s="13" t="n">
        <v>2356.28</v>
      </c>
      <c r="W1488" s="13" t="n">
        <v>0</v>
      </c>
      <c r="X1488" s="12" t="s">
        <v>1381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MENTOS FRUIT 26,8G</v>
      </c>
      <c r="AC1488" s="1" t="n">
        <v>413874</v>
      </c>
    </row>
    <row r="1489" customFormat="false" ht="12.75" hidden="false" customHeight="true" outlineLevel="0" collapsed="false">
      <c r="A1489" s="10" t="n">
        <v>1</v>
      </c>
      <c r="B1489" s="11" t="n">
        <v>46184</v>
      </c>
      <c r="C1489" s="11" t="n">
        <v>46211</v>
      </c>
      <c r="D1489" s="10" t="n">
        <v>1608</v>
      </c>
      <c r="E1489" s="12" t="s">
        <v>75</v>
      </c>
      <c r="F1489" s="10" t="n">
        <v>24</v>
      </c>
      <c r="G1489" s="12" t="s">
        <v>57</v>
      </c>
      <c r="H1489" s="10" t="n">
        <v>2110101</v>
      </c>
      <c r="I1489" s="12" t="s">
        <v>58</v>
      </c>
      <c r="J1489" s="10" t="n">
        <v>1235782</v>
      </c>
      <c r="L1489" s="10" t="n">
        <v>1670627</v>
      </c>
      <c r="M1489" s="12" t="s">
        <v>36</v>
      </c>
      <c r="N1489" s="12" t="s">
        <v>60</v>
      </c>
      <c r="P1489" s="10" t="n">
        <v>103</v>
      </c>
      <c r="Q1489" s="12" t="s">
        <v>61</v>
      </c>
      <c r="R1489" s="12" t="s">
        <v>62</v>
      </c>
      <c r="S1489" s="10" t="n">
        <v>1130101</v>
      </c>
      <c r="T1489" s="12" t="s">
        <v>63</v>
      </c>
      <c r="U1489" s="13" t="n">
        <v>814.47</v>
      </c>
      <c r="W1489" s="13" t="n">
        <v>0</v>
      </c>
      <c r="X1489" s="12" t="s">
        <v>1382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SAZON CALDO CARNE 32</v>
      </c>
      <c r="AC1489" s="1" t="n">
        <v>1670627</v>
      </c>
    </row>
    <row r="1490" customFormat="false" ht="12.75" hidden="false" customHeight="true" outlineLevel="0" collapsed="false">
      <c r="A1490" s="10" t="n">
        <v>1</v>
      </c>
      <c r="B1490" s="11" t="n">
        <v>46184</v>
      </c>
      <c r="C1490" s="11" t="n">
        <v>46211</v>
      </c>
      <c r="D1490" s="10" t="n">
        <v>1612</v>
      </c>
      <c r="E1490" s="12" t="s">
        <v>225</v>
      </c>
      <c r="F1490" s="10" t="n">
        <v>24</v>
      </c>
      <c r="G1490" s="12" t="s">
        <v>57</v>
      </c>
      <c r="H1490" s="10" t="n">
        <v>2110101</v>
      </c>
      <c r="I1490" s="12" t="s">
        <v>58</v>
      </c>
      <c r="J1490" s="10" t="n">
        <v>1235909</v>
      </c>
      <c r="L1490" s="10" t="n">
        <v>2291498</v>
      </c>
      <c r="M1490" s="12" t="s">
        <v>153</v>
      </c>
      <c r="N1490" s="12" t="s">
        <v>60</v>
      </c>
      <c r="P1490" s="10" t="n">
        <v>103</v>
      </c>
      <c r="Q1490" s="12" t="s">
        <v>61</v>
      </c>
      <c r="R1490" s="12" t="s">
        <v>62</v>
      </c>
      <c r="S1490" s="10" t="n">
        <v>1130101</v>
      </c>
      <c r="T1490" s="12" t="s">
        <v>63</v>
      </c>
      <c r="U1490" s="13" t="n">
        <v>786.1</v>
      </c>
      <c r="W1490" s="13" t="n">
        <v>0</v>
      </c>
      <c r="X1490" s="12" t="s">
        <v>1383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AGUA SANI BRILUX1L</v>
      </c>
      <c r="AC1490" s="1" t="n">
        <v>2291498</v>
      </c>
    </row>
    <row r="1491" customFormat="false" ht="12.75" hidden="false" customHeight="true" outlineLevel="0" collapsed="false">
      <c r="A1491" s="10" t="n">
        <v>1</v>
      </c>
      <c r="B1491" s="11" t="n">
        <v>46188</v>
      </c>
      <c r="C1491" s="11" t="n">
        <v>46211</v>
      </c>
      <c r="D1491" s="10" t="n">
        <v>1637</v>
      </c>
      <c r="E1491" s="12" t="s">
        <v>68</v>
      </c>
      <c r="F1491" s="10" t="n">
        <v>24</v>
      </c>
      <c r="G1491" s="12" t="s">
        <v>57</v>
      </c>
      <c r="H1491" s="10" t="n">
        <v>2110101</v>
      </c>
      <c r="I1491" s="12" t="s">
        <v>58</v>
      </c>
      <c r="J1491" s="10" t="n">
        <v>1255986</v>
      </c>
      <c r="L1491" s="10" t="n">
        <v>1890180</v>
      </c>
      <c r="M1491" s="12" t="s">
        <v>36</v>
      </c>
      <c r="N1491" s="12" t="s">
        <v>60</v>
      </c>
      <c r="P1491" s="10" t="n">
        <v>103</v>
      </c>
      <c r="Q1491" s="12" t="s">
        <v>61</v>
      </c>
      <c r="R1491" s="12" t="s">
        <v>62</v>
      </c>
      <c r="S1491" s="10" t="n">
        <v>1130101</v>
      </c>
      <c r="T1491" s="12" t="s">
        <v>63</v>
      </c>
      <c r="U1491" s="13" t="n">
        <v>1823.14</v>
      </c>
      <c r="W1491" s="13" t="n">
        <v>0</v>
      </c>
      <c r="X1491" s="12" t="s">
        <v>1384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CAFE STA CLARA TRAD</v>
      </c>
      <c r="AC1491" s="1" t="n">
        <v>1890180</v>
      </c>
    </row>
    <row r="1492" customFormat="false" ht="12.75" hidden="false" customHeight="true" outlineLevel="0" collapsed="false">
      <c r="A1492" s="10" t="n">
        <v>1</v>
      </c>
      <c r="B1492" s="11" t="n">
        <v>46188</v>
      </c>
      <c r="C1492" s="11" t="n">
        <v>46211</v>
      </c>
      <c r="D1492" s="10" t="n">
        <v>978</v>
      </c>
      <c r="E1492" s="12" t="s">
        <v>118</v>
      </c>
      <c r="F1492" s="10" t="n">
        <v>34</v>
      </c>
      <c r="G1492" s="12" t="s">
        <v>94</v>
      </c>
      <c r="H1492" s="10" t="n">
        <v>2110101</v>
      </c>
      <c r="I1492" s="12" t="s">
        <v>58</v>
      </c>
      <c r="J1492" s="10" t="n">
        <v>1260992</v>
      </c>
      <c r="L1492" s="10" t="n">
        <v>280</v>
      </c>
      <c r="M1492" s="12" t="s">
        <v>36</v>
      </c>
      <c r="N1492" s="12" t="s">
        <v>60</v>
      </c>
      <c r="P1492" s="10" t="n">
        <v>104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544</v>
      </c>
      <c r="W1492" s="13" t="n">
        <v>0</v>
      </c>
      <c r="X1492" s="12" t="s">
        <v>1385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DAN GELO CUBO 5 KG</v>
      </c>
      <c r="AC1492" s="1" t="n">
        <v>280</v>
      </c>
    </row>
    <row r="1493" customFormat="false" ht="12.75" hidden="false" customHeight="true" outlineLevel="0" collapsed="false">
      <c r="A1493" s="10" t="n">
        <v>1</v>
      </c>
      <c r="B1493" s="11" t="n">
        <v>46190</v>
      </c>
      <c r="C1493" s="11" t="n">
        <v>46211</v>
      </c>
      <c r="D1493" s="10" t="n">
        <v>967</v>
      </c>
      <c r="E1493" s="12" t="s">
        <v>1167</v>
      </c>
      <c r="F1493" s="10" t="n">
        <v>24</v>
      </c>
      <c r="G1493" s="12" t="s">
        <v>57</v>
      </c>
      <c r="H1493" s="10" t="n">
        <v>2110101</v>
      </c>
      <c r="I1493" s="12" t="s">
        <v>58</v>
      </c>
      <c r="J1493" s="10" t="n">
        <v>1265083</v>
      </c>
      <c r="L1493" s="10" t="n">
        <v>33133</v>
      </c>
      <c r="M1493" s="12" t="s">
        <v>59</v>
      </c>
      <c r="N1493" s="12" t="s">
        <v>60</v>
      </c>
      <c r="P1493" s="10" t="n">
        <v>103</v>
      </c>
      <c r="Q1493" s="12" t="s">
        <v>61</v>
      </c>
      <c r="R1493" s="12" t="s">
        <v>62</v>
      </c>
      <c r="S1493" s="10" t="n">
        <v>1130101</v>
      </c>
      <c r="T1493" s="12" t="s">
        <v>63</v>
      </c>
      <c r="U1493" s="13" t="n">
        <v>2120.66</v>
      </c>
      <c r="W1493" s="13" t="n">
        <v>0</v>
      </c>
      <c r="X1493" s="12" t="s">
        <v>1386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12.75" hidden="false" customHeight="true" outlineLevel="0" collapsed="false">
      <c r="A1494" s="10" t="n">
        <v>1</v>
      </c>
      <c r="B1494" s="11" t="n">
        <v>46190</v>
      </c>
      <c r="C1494" s="11" t="n">
        <v>46211</v>
      </c>
      <c r="D1494" s="10" t="n">
        <v>1718</v>
      </c>
      <c r="E1494" s="12" t="s">
        <v>159</v>
      </c>
      <c r="F1494" s="10" t="n">
        <v>24</v>
      </c>
      <c r="G1494" s="12" t="s">
        <v>57</v>
      </c>
      <c r="H1494" s="10" t="n">
        <v>2110101</v>
      </c>
      <c r="I1494" s="12" t="s">
        <v>58</v>
      </c>
      <c r="J1494" s="10" t="n">
        <v>1265272</v>
      </c>
      <c r="L1494" s="10" t="n">
        <v>674269</v>
      </c>
      <c r="M1494" s="12" t="s">
        <v>36</v>
      </c>
      <c r="N1494" s="12" t="s">
        <v>60</v>
      </c>
      <c r="P1494" s="10" t="n">
        <v>103</v>
      </c>
      <c r="Q1494" s="12" t="s">
        <v>61</v>
      </c>
      <c r="R1494" s="12" t="s">
        <v>62</v>
      </c>
      <c r="S1494" s="10" t="n">
        <v>1130101</v>
      </c>
      <c r="T1494" s="12" t="s">
        <v>63</v>
      </c>
      <c r="U1494" s="13" t="n">
        <v>555.93</v>
      </c>
      <c r="W1494" s="13" t="n">
        <v>0</v>
      </c>
      <c r="X1494" s="12" t="s">
        <v>1387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MOL INGLES KENKO SAL</v>
      </c>
      <c r="AC1494" s="1" t="n">
        <v>674269</v>
      </c>
    </row>
    <row r="1495" customFormat="false" ht="12.75" hidden="false" customHeight="true" outlineLevel="0" collapsed="false">
      <c r="A1495" s="10" t="n">
        <v>1</v>
      </c>
      <c r="B1495" s="11" t="n">
        <v>46190</v>
      </c>
      <c r="C1495" s="11" t="n">
        <v>46211</v>
      </c>
      <c r="D1495" s="10" t="n">
        <v>10017</v>
      </c>
      <c r="E1495" s="12" t="s">
        <v>871</v>
      </c>
      <c r="F1495" s="10" t="n">
        <v>24</v>
      </c>
      <c r="G1495" s="12" t="s">
        <v>57</v>
      </c>
      <c r="H1495" s="10" t="n">
        <v>2110101</v>
      </c>
      <c r="I1495" s="12" t="s">
        <v>58</v>
      </c>
      <c r="J1495" s="10" t="n">
        <v>1265872</v>
      </c>
      <c r="L1495" s="10" t="n">
        <v>193491</v>
      </c>
      <c r="M1495" s="12" t="s">
        <v>59</v>
      </c>
      <c r="N1495" s="12" t="s">
        <v>60</v>
      </c>
      <c r="P1495" s="10" t="n">
        <v>103</v>
      </c>
      <c r="Q1495" s="12" t="s">
        <v>61</v>
      </c>
      <c r="R1495" s="12" t="s">
        <v>62</v>
      </c>
      <c r="S1495" s="10" t="n">
        <v>1130101</v>
      </c>
      <c r="T1495" s="12" t="s">
        <v>63</v>
      </c>
      <c r="U1495" s="13" t="n">
        <v>568.92</v>
      </c>
      <c r="W1495" s="13" t="n">
        <v>0</v>
      </c>
      <c r="X1495" s="12" t="s">
        <v>1388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MAC.D BENTA ESP 500G</v>
      </c>
      <c r="AC1495" s="1" t="n">
        <v>193491</v>
      </c>
    </row>
    <row r="1496" customFormat="false" ht="12.75" hidden="false" customHeight="true" outlineLevel="0" collapsed="false">
      <c r="A1496" s="10" t="n">
        <v>1</v>
      </c>
      <c r="B1496" s="11" t="n">
        <v>46191</v>
      </c>
      <c r="C1496" s="11" t="n">
        <v>46211</v>
      </c>
      <c r="D1496" s="10" t="n">
        <v>1601</v>
      </c>
      <c r="E1496" s="12" t="s">
        <v>227</v>
      </c>
      <c r="F1496" s="10" t="n">
        <v>24</v>
      </c>
      <c r="G1496" s="12" t="s">
        <v>57</v>
      </c>
      <c r="H1496" s="10" t="n">
        <v>2110101</v>
      </c>
      <c r="I1496" s="12" t="s">
        <v>58</v>
      </c>
      <c r="J1496" s="10" t="n">
        <v>1268785</v>
      </c>
      <c r="L1496" s="10" t="n">
        <v>844855</v>
      </c>
      <c r="M1496" s="12" t="s">
        <v>59</v>
      </c>
      <c r="N1496" s="12" t="s">
        <v>60</v>
      </c>
      <c r="P1496" s="10" t="n">
        <v>103</v>
      </c>
      <c r="Q1496" s="12" t="s">
        <v>61</v>
      </c>
      <c r="R1496" s="12" t="s">
        <v>62</v>
      </c>
      <c r="S1496" s="10" t="n">
        <v>1130101</v>
      </c>
      <c r="T1496" s="12" t="s">
        <v>63</v>
      </c>
      <c r="U1496" s="13" t="n">
        <v>985.29</v>
      </c>
      <c r="W1496" s="13" t="n">
        <v>0</v>
      </c>
      <c r="X1496" s="12" t="s">
        <v>1389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12.75" hidden="false" customHeight="true" outlineLevel="0" collapsed="false">
      <c r="A1497" s="10" t="n">
        <v>1</v>
      </c>
      <c r="B1497" s="11" t="n">
        <v>46191</v>
      </c>
      <c r="C1497" s="11" t="n">
        <v>46211</v>
      </c>
      <c r="D1497" s="10" t="n">
        <v>1636</v>
      </c>
      <c r="E1497" s="12" t="s">
        <v>91</v>
      </c>
      <c r="F1497" s="10" t="n">
        <v>24</v>
      </c>
      <c r="G1497" s="12" t="s">
        <v>57</v>
      </c>
      <c r="H1497" s="10" t="n">
        <v>2110101</v>
      </c>
      <c r="I1497" s="12" t="s">
        <v>58</v>
      </c>
      <c r="J1497" s="10" t="n">
        <v>1269369</v>
      </c>
      <c r="L1497" s="10" t="n">
        <v>3203776</v>
      </c>
      <c r="M1497" s="12" t="s">
        <v>36</v>
      </c>
      <c r="N1497" s="12" t="s">
        <v>60</v>
      </c>
      <c r="P1497" s="10" t="n">
        <v>103</v>
      </c>
      <c r="Q1497" s="12" t="s">
        <v>61</v>
      </c>
      <c r="R1497" s="12" t="s">
        <v>62</v>
      </c>
      <c r="S1497" s="10" t="n">
        <v>1130101</v>
      </c>
      <c r="T1497" s="12" t="s">
        <v>63</v>
      </c>
      <c r="U1497" s="13" t="n">
        <v>208.8</v>
      </c>
      <c r="W1497" s="13" t="n">
        <v>0</v>
      </c>
      <c r="X1497" s="12" t="s">
        <v>1390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ROLON NIVEA DRY IMPA</v>
      </c>
      <c r="AC1497" s="1" t="n">
        <v>3203776</v>
      </c>
    </row>
    <row r="1498" customFormat="false" ht="12.75" hidden="false" customHeight="true" outlineLevel="0" collapsed="false">
      <c r="A1498" s="10" t="n">
        <v>1</v>
      </c>
      <c r="B1498" s="11" t="n">
        <v>46191</v>
      </c>
      <c r="C1498" s="11" t="n">
        <v>46211</v>
      </c>
      <c r="D1498" s="10" t="n">
        <v>1636</v>
      </c>
      <c r="E1498" s="12" t="s">
        <v>91</v>
      </c>
      <c r="F1498" s="10" t="n">
        <v>24</v>
      </c>
      <c r="G1498" s="12" t="s">
        <v>57</v>
      </c>
      <c r="H1498" s="10" t="n">
        <v>2110101</v>
      </c>
      <c r="I1498" s="12" t="s">
        <v>58</v>
      </c>
      <c r="J1498" s="10" t="n">
        <v>1269420</v>
      </c>
      <c r="L1498" s="10" t="n">
        <v>3203774</v>
      </c>
      <c r="M1498" s="12" t="s">
        <v>36</v>
      </c>
      <c r="N1498" s="12" t="s">
        <v>60</v>
      </c>
      <c r="P1498" s="10" t="n">
        <v>103</v>
      </c>
      <c r="Q1498" s="12" t="s">
        <v>61</v>
      </c>
      <c r="R1498" s="12" t="s">
        <v>62</v>
      </c>
      <c r="S1498" s="10" t="n">
        <v>1130101</v>
      </c>
      <c r="T1498" s="12" t="s">
        <v>63</v>
      </c>
      <c r="U1498" s="13" t="n">
        <v>2337.67</v>
      </c>
      <c r="W1498" s="13" t="n">
        <v>0</v>
      </c>
      <c r="X1498" s="12" t="s">
        <v>1391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WHISKY WHITE HORSE 5</v>
      </c>
      <c r="AC1498" s="1" t="n">
        <v>3203774</v>
      </c>
    </row>
    <row r="1499" customFormat="false" ht="12.75" hidden="false" customHeight="true" outlineLevel="0" collapsed="false">
      <c r="A1499" s="10" t="n">
        <v>1</v>
      </c>
      <c r="B1499" s="11" t="n">
        <v>46191</v>
      </c>
      <c r="C1499" s="11" t="n">
        <v>46211</v>
      </c>
      <c r="D1499" s="10" t="n">
        <v>1636</v>
      </c>
      <c r="E1499" s="12" t="s">
        <v>91</v>
      </c>
      <c r="F1499" s="10" t="n">
        <v>24</v>
      </c>
      <c r="G1499" s="12" t="s">
        <v>57</v>
      </c>
      <c r="H1499" s="10" t="n">
        <v>2110101</v>
      </c>
      <c r="I1499" s="12" t="s">
        <v>58</v>
      </c>
      <c r="J1499" s="10" t="n">
        <v>1269778</v>
      </c>
      <c r="L1499" s="10" t="n">
        <v>3203775</v>
      </c>
      <c r="M1499" s="12" t="s">
        <v>36</v>
      </c>
      <c r="N1499" s="12" t="s">
        <v>60</v>
      </c>
      <c r="P1499" s="10" t="n">
        <v>103</v>
      </c>
      <c r="Q1499" s="12" t="s">
        <v>61</v>
      </c>
      <c r="R1499" s="12" t="s">
        <v>62</v>
      </c>
      <c r="S1499" s="10" t="n">
        <v>1130101</v>
      </c>
      <c r="T1499" s="12" t="s">
        <v>63</v>
      </c>
      <c r="U1499" s="13" t="n">
        <v>2341.88</v>
      </c>
      <c r="W1499" s="13" t="n">
        <v>0</v>
      </c>
      <c r="X1499" s="12" t="s">
        <v>1392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CARTUCHO GILLETE MAC</v>
      </c>
      <c r="AC1499" s="1" t="n">
        <v>3203775</v>
      </c>
    </row>
    <row r="1500" customFormat="false" ht="12.75" hidden="false" customHeight="true" outlineLevel="0" collapsed="false">
      <c r="A1500" s="10" t="n">
        <v>1</v>
      </c>
      <c r="B1500" s="11" t="n">
        <v>46191</v>
      </c>
      <c r="C1500" s="11" t="n">
        <v>46211</v>
      </c>
      <c r="D1500" s="10" t="n">
        <v>1626</v>
      </c>
      <c r="E1500" s="12" t="s">
        <v>65</v>
      </c>
      <c r="F1500" s="10" t="n">
        <v>24</v>
      </c>
      <c r="G1500" s="12" t="s">
        <v>57</v>
      </c>
      <c r="H1500" s="10" t="n">
        <v>2110101</v>
      </c>
      <c r="I1500" s="12" t="s">
        <v>58</v>
      </c>
      <c r="J1500" s="10" t="n">
        <v>1269874</v>
      </c>
      <c r="L1500" s="10" t="n">
        <v>309639</v>
      </c>
      <c r="M1500" s="12" t="s">
        <v>59</v>
      </c>
      <c r="N1500" s="12" t="s">
        <v>60</v>
      </c>
      <c r="P1500" s="10" t="n">
        <v>103</v>
      </c>
      <c r="Q1500" s="12" t="s">
        <v>61</v>
      </c>
      <c r="R1500" s="12" t="s">
        <v>62</v>
      </c>
      <c r="S1500" s="10" t="n">
        <v>1130101</v>
      </c>
      <c r="T1500" s="12" t="s">
        <v>63</v>
      </c>
      <c r="U1500" s="13" t="n">
        <v>722.41</v>
      </c>
      <c r="W1500" s="13" t="n">
        <v>0</v>
      </c>
      <c r="X1500" s="12" t="s">
        <v>1393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TEKITOS TRAD 300G</v>
      </c>
      <c r="AC1500" s="1" t="n">
        <v>309639</v>
      </c>
    </row>
    <row r="1501" customFormat="false" ht="12.75" hidden="false" customHeight="true" outlineLevel="0" collapsed="false">
      <c r="A1501" s="10" t="n">
        <v>1</v>
      </c>
      <c r="B1501" s="11" t="n">
        <v>46195</v>
      </c>
      <c r="C1501" s="11" t="n">
        <v>46211</v>
      </c>
      <c r="D1501" s="10" t="n">
        <v>1613</v>
      </c>
      <c r="E1501" s="12" t="s">
        <v>240</v>
      </c>
      <c r="F1501" s="10" t="n">
        <v>24</v>
      </c>
      <c r="G1501" s="12" t="s">
        <v>57</v>
      </c>
      <c r="H1501" s="10" t="n">
        <v>2110101</v>
      </c>
      <c r="I1501" s="12" t="s">
        <v>58</v>
      </c>
      <c r="J1501" s="10" t="n">
        <v>1290083</v>
      </c>
      <c r="L1501" s="10" t="n">
        <v>1598766</v>
      </c>
      <c r="M1501" s="12" t="s">
        <v>59</v>
      </c>
      <c r="N1501" s="12" t="s">
        <v>60</v>
      </c>
      <c r="P1501" s="10" t="n">
        <v>103</v>
      </c>
      <c r="Q1501" s="12" t="s">
        <v>61</v>
      </c>
      <c r="R1501" s="12" t="s">
        <v>62</v>
      </c>
      <c r="S1501" s="10" t="n">
        <v>1130101</v>
      </c>
      <c r="T1501" s="12" t="s">
        <v>63</v>
      </c>
      <c r="U1501" s="13" t="n">
        <v>3813.46</v>
      </c>
      <c r="W1501" s="13" t="n">
        <v>0</v>
      </c>
      <c r="X1501" s="12" t="s">
        <v>1394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FILE PEITOA GRANEL</v>
      </c>
      <c r="AC1501" s="1" t="n">
        <v>1598766</v>
      </c>
    </row>
    <row r="1502" customFormat="false" ht="12.75" hidden="false" customHeight="true" outlineLevel="0" collapsed="false">
      <c r="A1502" s="10" t="n">
        <v>1</v>
      </c>
      <c r="B1502" s="11" t="n">
        <v>46196</v>
      </c>
      <c r="C1502" s="11" t="n">
        <v>46211</v>
      </c>
      <c r="D1502" s="10" t="n">
        <v>1672</v>
      </c>
      <c r="E1502" s="12" t="s">
        <v>171</v>
      </c>
      <c r="F1502" s="10" t="n">
        <v>24</v>
      </c>
      <c r="G1502" s="12" t="s">
        <v>57</v>
      </c>
      <c r="H1502" s="10" t="n">
        <v>2110101</v>
      </c>
      <c r="I1502" s="12" t="s">
        <v>58</v>
      </c>
      <c r="J1502" s="10" t="n">
        <v>1293719</v>
      </c>
      <c r="L1502" s="10" t="n">
        <v>1375586</v>
      </c>
      <c r="M1502" s="12" t="s">
        <v>36</v>
      </c>
      <c r="N1502" s="12" t="s">
        <v>60</v>
      </c>
      <c r="P1502" s="10" t="n">
        <v>103</v>
      </c>
      <c r="Q1502" s="12" t="s">
        <v>61</v>
      </c>
      <c r="R1502" s="12" t="s">
        <v>62</v>
      </c>
      <c r="S1502" s="10" t="n">
        <v>1130101</v>
      </c>
      <c r="T1502" s="12" t="s">
        <v>63</v>
      </c>
      <c r="U1502" s="13" t="n">
        <v>1232.85</v>
      </c>
      <c r="W1502" s="13" t="n">
        <v>0</v>
      </c>
      <c r="X1502" s="12" t="s">
        <v>1395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TONICALATA 35</v>
      </c>
      <c r="AC1502" s="1" t="n">
        <v>1375586</v>
      </c>
    </row>
    <row r="1503" customFormat="false" ht="12.75" hidden="false" customHeight="true" outlineLevel="0" collapsed="false">
      <c r="A1503" s="10" t="n">
        <v>1</v>
      </c>
      <c r="B1503" s="11" t="n">
        <v>46197</v>
      </c>
      <c r="C1503" s="11" t="n">
        <v>46211</v>
      </c>
      <c r="D1503" s="10" t="n">
        <v>1152</v>
      </c>
      <c r="E1503" s="12" t="s">
        <v>1396</v>
      </c>
      <c r="F1503" s="10" t="n">
        <v>24</v>
      </c>
      <c r="G1503" s="12" t="s">
        <v>57</v>
      </c>
      <c r="H1503" s="10" t="n">
        <v>2110101</v>
      </c>
      <c r="I1503" s="12" t="s">
        <v>58</v>
      </c>
      <c r="J1503" s="10" t="n">
        <v>1299496</v>
      </c>
      <c r="L1503" s="10" t="n">
        <v>256</v>
      </c>
      <c r="M1503" s="12" t="s">
        <v>36</v>
      </c>
      <c r="N1503" s="12" t="s">
        <v>60</v>
      </c>
      <c r="P1503" s="10" t="n">
        <v>103</v>
      </c>
      <c r="Q1503" s="12" t="s">
        <v>61</v>
      </c>
      <c r="R1503" s="12" t="s">
        <v>62</v>
      </c>
      <c r="S1503" s="10" t="n">
        <v>1130101</v>
      </c>
      <c r="T1503" s="12" t="s">
        <v>63</v>
      </c>
      <c r="U1503" s="13" t="n">
        <v>1335</v>
      </c>
      <c r="W1503" s="13" t="n">
        <v>0</v>
      </c>
      <c r="X1503" s="12" t="s">
        <v>1397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FARINHA BRANCA TIA NENA 1KG</v>
      </c>
      <c r="AC1503" s="1" t="n">
        <v>256</v>
      </c>
    </row>
    <row r="1504" customFormat="false" ht="12.75" hidden="false" customHeight="true" outlineLevel="0" collapsed="false">
      <c r="A1504" s="10" t="n">
        <v>1</v>
      </c>
      <c r="B1504" s="11" t="n">
        <v>46197</v>
      </c>
      <c r="C1504" s="11" t="n">
        <v>46211</v>
      </c>
      <c r="D1504" s="10" t="n">
        <v>1136</v>
      </c>
      <c r="E1504" s="12" t="s">
        <v>1398</v>
      </c>
      <c r="F1504" s="10" t="n">
        <v>24</v>
      </c>
      <c r="G1504" s="12" t="s">
        <v>57</v>
      </c>
      <c r="H1504" s="10" t="n">
        <v>2110101</v>
      </c>
      <c r="I1504" s="12" t="s">
        <v>58</v>
      </c>
      <c r="J1504" s="10" t="n">
        <v>1300387</v>
      </c>
      <c r="L1504" s="10" t="n">
        <v>50625</v>
      </c>
      <c r="M1504" s="12" t="s">
        <v>36</v>
      </c>
      <c r="N1504" s="12" t="s">
        <v>60</v>
      </c>
      <c r="P1504" s="10" t="n">
        <v>103</v>
      </c>
      <c r="Q1504" s="12" t="s">
        <v>61</v>
      </c>
      <c r="R1504" s="12" t="s">
        <v>62</v>
      </c>
      <c r="S1504" s="10" t="n">
        <v>1130101</v>
      </c>
      <c r="T1504" s="12" t="s">
        <v>63</v>
      </c>
      <c r="U1504" s="13" t="n">
        <v>318.32</v>
      </c>
      <c r="W1504" s="13" t="n">
        <v>0</v>
      </c>
      <c r="X1504" s="12" t="s">
        <v>1399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KRO QUEIJO 100G</v>
      </c>
      <c r="AC1504" s="1" t="n">
        <v>50625</v>
      </c>
    </row>
    <row r="1505" customFormat="false" ht="12.75" hidden="false" customHeight="true" outlineLevel="0" collapsed="false">
      <c r="A1505" s="10" t="n">
        <v>1</v>
      </c>
      <c r="B1505" s="11" t="n">
        <v>46197</v>
      </c>
      <c r="C1505" s="11" t="n">
        <v>46211</v>
      </c>
      <c r="D1505" s="10" t="n">
        <v>10010</v>
      </c>
      <c r="E1505" s="12" t="s">
        <v>286</v>
      </c>
      <c r="F1505" s="10" t="n">
        <v>24</v>
      </c>
      <c r="G1505" s="12" t="s">
        <v>57</v>
      </c>
      <c r="H1505" s="10" t="n">
        <v>2110101</v>
      </c>
      <c r="I1505" s="12" t="s">
        <v>58</v>
      </c>
      <c r="J1505" s="10" t="n">
        <v>1300399</v>
      </c>
      <c r="L1505" s="10" t="n">
        <v>41693</v>
      </c>
      <c r="M1505" s="12" t="s">
        <v>36</v>
      </c>
      <c r="N1505" s="12" t="s">
        <v>60</v>
      </c>
      <c r="P1505" s="10" t="n">
        <v>103</v>
      </c>
      <c r="Q1505" s="12" t="s">
        <v>61</v>
      </c>
      <c r="R1505" s="12" t="s">
        <v>62</v>
      </c>
      <c r="S1505" s="10" t="n">
        <v>1130101</v>
      </c>
      <c r="T1505" s="12" t="s">
        <v>63</v>
      </c>
      <c r="U1505" s="13" t="n">
        <v>405.76</v>
      </c>
      <c r="W1505" s="13" t="n">
        <v>0</v>
      </c>
      <c r="X1505" s="12" t="s">
        <v>1400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DESINFETANTE TOPAZIO</v>
      </c>
      <c r="AC1505" s="1" t="n">
        <v>41693</v>
      </c>
    </row>
    <row r="1506" customFormat="false" ht="12.75" hidden="false" customHeight="true" outlineLevel="0" collapsed="false">
      <c r="A1506" s="10" t="n">
        <v>1</v>
      </c>
      <c r="B1506" s="11" t="n">
        <v>46198</v>
      </c>
      <c r="C1506" s="11" t="n">
        <v>46211</v>
      </c>
      <c r="D1506" s="10" t="n">
        <v>1815</v>
      </c>
      <c r="E1506" s="12" t="s">
        <v>626</v>
      </c>
      <c r="F1506" s="10" t="n">
        <v>24</v>
      </c>
      <c r="G1506" s="12" t="s">
        <v>57</v>
      </c>
      <c r="H1506" s="10" t="n">
        <v>2110101</v>
      </c>
      <c r="I1506" s="12" t="s">
        <v>58</v>
      </c>
      <c r="J1506" s="10" t="n">
        <v>1304557</v>
      </c>
      <c r="L1506" s="10" t="n">
        <v>388860</v>
      </c>
      <c r="M1506" s="12" t="s">
        <v>59</v>
      </c>
      <c r="N1506" s="12" t="s">
        <v>60</v>
      </c>
      <c r="P1506" s="10" t="n">
        <v>103</v>
      </c>
      <c r="Q1506" s="12" t="s">
        <v>61</v>
      </c>
      <c r="R1506" s="12" t="s">
        <v>62</v>
      </c>
      <c r="S1506" s="10" t="n">
        <v>1130101</v>
      </c>
      <c r="T1506" s="12" t="s">
        <v>63</v>
      </c>
      <c r="U1506" s="13" t="n">
        <v>1283.28</v>
      </c>
      <c r="W1506" s="13" t="n">
        <v>0</v>
      </c>
      <c r="X1506" s="12" t="s">
        <v>1401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0" t="n">
        <v>1</v>
      </c>
      <c r="B1507" s="11" t="n">
        <v>46198</v>
      </c>
      <c r="C1507" s="11" t="n">
        <v>46211</v>
      </c>
      <c r="D1507" s="10" t="n">
        <v>1637</v>
      </c>
      <c r="E1507" s="12" t="s">
        <v>68</v>
      </c>
      <c r="F1507" s="10" t="n">
        <v>24</v>
      </c>
      <c r="G1507" s="12" t="s">
        <v>57</v>
      </c>
      <c r="H1507" s="10" t="n">
        <v>2110101</v>
      </c>
      <c r="I1507" s="12" t="s">
        <v>58</v>
      </c>
      <c r="J1507" s="10" t="n">
        <v>1305258</v>
      </c>
      <c r="L1507" s="10" t="n">
        <v>1892633</v>
      </c>
      <c r="M1507" s="12" t="s">
        <v>36</v>
      </c>
      <c r="N1507" s="12" t="s">
        <v>60</v>
      </c>
      <c r="P1507" s="10" t="n">
        <v>103</v>
      </c>
      <c r="Q1507" s="12" t="s">
        <v>61</v>
      </c>
      <c r="R1507" s="12" t="s">
        <v>62</v>
      </c>
      <c r="S1507" s="10" t="n">
        <v>1130101</v>
      </c>
      <c r="T1507" s="12" t="s">
        <v>63</v>
      </c>
      <c r="U1507" s="13" t="n">
        <v>752.31</v>
      </c>
      <c r="W1507" s="13" t="n">
        <v>0</v>
      </c>
      <c r="X1507" s="12" t="s">
        <v>1402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VINH TI SUA MOSKE750</v>
      </c>
      <c r="AC1507" s="1" t="n">
        <v>1892633</v>
      </c>
    </row>
    <row r="1508" customFormat="false" ht="12.75" hidden="false" customHeight="true" outlineLevel="0" collapsed="false">
      <c r="A1508" s="10" t="n">
        <v>1</v>
      </c>
      <c r="B1508" s="11" t="n">
        <v>46198</v>
      </c>
      <c r="C1508" s="11" t="n">
        <v>46211</v>
      </c>
      <c r="D1508" s="10" t="n">
        <v>1637</v>
      </c>
      <c r="E1508" s="12" t="s">
        <v>68</v>
      </c>
      <c r="F1508" s="10" t="n">
        <v>24</v>
      </c>
      <c r="G1508" s="12" t="s">
        <v>57</v>
      </c>
      <c r="H1508" s="10" t="n">
        <v>2110101</v>
      </c>
      <c r="I1508" s="12" t="s">
        <v>58</v>
      </c>
      <c r="J1508" s="10" t="n">
        <v>1305665</v>
      </c>
      <c r="L1508" s="10" t="n">
        <v>1895761</v>
      </c>
      <c r="M1508" s="12" t="s">
        <v>36</v>
      </c>
      <c r="N1508" s="12" t="s">
        <v>60</v>
      </c>
      <c r="P1508" s="10" t="n">
        <v>103</v>
      </c>
      <c r="Q1508" s="12" t="s">
        <v>61</v>
      </c>
      <c r="R1508" s="12" t="s">
        <v>62</v>
      </c>
      <c r="S1508" s="10" t="n">
        <v>1130101</v>
      </c>
      <c r="T1508" s="12" t="s">
        <v>63</v>
      </c>
      <c r="U1508" s="13" t="n">
        <v>1584.38</v>
      </c>
      <c r="W1508" s="13" t="n">
        <v>0</v>
      </c>
      <c r="X1508" s="12" t="s">
        <v>1403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GOIABAD PALMEIR 250G</v>
      </c>
      <c r="AC1508" s="1" t="n">
        <v>1895761</v>
      </c>
    </row>
    <row r="1509" customFormat="false" ht="12.75" hidden="false" customHeight="true" outlineLevel="0" collapsed="false">
      <c r="A1509" s="10" t="n">
        <v>1</v>
      </c>
      <c r="B1509" s="11" t="n">
        <v>46198</v>
      </c>
      <c r="C1509" s="11" t="n">
        <v>46211</v>
      </c>
      <c r="D1509" s="10" t="n">
        <v>1637</v>
      </c>
      <c r="E1509" s="12" t="s">
        <v>68</v>
      </c>
      <c r="F1509" s="10" t="n">
        <v>24</v>
      </c>
      <c r="G1509" s="12" t="s">
        <v>57</v>
      </c>
      <c r="H1509" s="10" t="n">
        <v>2110101</v>
      </c>
      <c r="I1509" s="12" t="s">
        <v>58</v>
      </c>
      <c r="J1509" s="10" t="n">
        <v>1305728</v>
      </c>
      <c r="L1509" s="10" t="n">
        <v>1895808</v>
      </c>
      <c r="M1509" s="12" t="s">
        <v>36</v>
      </c>
      <c r="N1509" s="12" t="s">
        <v>60</v>
      </c>
      <c r="P1509" s="10" t="n">
        <v>103</v>
      </c>
      <c r="Q1509" s="12" t="s">
        <v>61</v>
      </c>
      <c r="R1509" s="12" t="s">
        <v>62</v>
      </c>
      <c r="S1509" s="10" t="n">
        <v>1130101</v>
      </c>
      <c r="T1509" s="12" t="s">
        <v>63</v>
      </c>
      <c r="U1509" s="13" t="n">
        <v>516.92</v>
      </c>
      <c r="W1509" s="13" t="n">
        <v>0</v>
      </c>
      <c r="X1509" s="12" t="s">
        <v>1404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0" t="n">
        <v>1</v>
      </c>
      <c r="B1510" s="11" t="n">
        <v>46198</v>
      </c>
      <c r="C1510" s="11" t="n">
        <v>46211</v>
      </c>
      <c r="D1510" s="10" t="n">
        <v>1712</v>
      </c>
      <c r="E1510" s="12" t="s">
        <v>1177</v>
      </c>
      <c r="F1510" s="10" t="n">
        <v>24</v>
      </c>
      <c r="G1510" s="12" t="s">
        <v>57</v>
      </c>
      <c r="H1510" s="10" t="n">
        <v>2110101</v>
      </c>
      <c r="I1510" s="12" t="s">
        <v>58</v>
      </c>
      <c r="J1510" s="10" t="n">
        <v>1306051</v>
      </c>
      <c r="L1510" s="10" t="n">
        <v>28698</v>
      </c>
      <c r="M1510" s="12" t="s">
        <v>59</v>
      </c>
      <c r="N1510" s="12" t="s">
        <v>60</v>
      </c>
      <c r="P1510" s="10" t="n">
        <v>103</v>
      </c>
      <c r="Q1510" s="12" t="s">
        <v>61</v>
      </c>
      <c r="R1510" s="12" t="s">
        <v>62</v>
      </c>
      <c r="S1510" s="10" t="n">
        <v>1130101</v>
      </c>
      <c r="T1510" s="12" t="s">
        <v>63</v>
      </c>
      <c r="U1510" s="13" t="n">
        <v>637.11</v>
      </c>
      <c r="W1510" s="13" t="n">
        <v>0</v>
      </c>
      <c r="X1510" s="12" t="s">
        <v>1405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LING DE PERNIL APIM GROSSA</v>
      </c>
      <c r="AC1510" s="1" t="n">
        <v>28698</v>
      </c>
    </row>
    <row r="1511" customFormat="false" ht="12.75" hidden="false" customHeight="true" outlineLevel="0" collapsed="false">
      <c r="A1511" s="10" t="n">
        <v>1</v>
      </c>
      <c r="B1511" s="11" t="n">
        <v>46199</v>
      </c>
      <c r="C1511" s="11" t="n">
        <v>46211</v>
      </c>
      <c r="D1511" s="10" t="n">
        <v>1613</v>
      </c>
      <c r="E1511" s="12" t="s">
        <v>240</v>
      </c>
      <c r="F1511" s="10" t="n">
        <v>24</v>
      </c>
      <c r="G1511" s="12" t="s">
        <v>57</v>
      </c>
      <c r="H1511" s="10" t="n">
        <v>2110101</v>
      </c>
      <c r="I1511" s="12" t="s">
        <v>58</v>
      </c>
      <c r="J1511" s="10" t="n">
        <v>1309293</v>
      </c>
      <c r="L1511" s="10" t="n">
        <v>1600670</v>
      </c>
      <c r="M1511" s="12" t="s">
        <v>36</v>
      </c>
      <c r="N1511" s="12" t="s">
        <v>60</v>
      </c>
      <c r="P1511" s="10" t="n">
        <v>103</v>
      </c>
      <c r="Q1511" s="12" t="s">
        <v>61</v>
      </c>
      <c r="R1511" s="12" t="s">
        <v>62</v>
      </c>
      <c r="S1511" s="10" t="n">
        <v>1130101</v>
      </c>
      <c r="T1511" s="12" t="s">
        <v>63</v>
      </c>
      <c r="U1511" s="13" t="n">
        <v>6714.04</v>
      </c>
      <c r="W1511" s="13" t="n">
        <v>0</v>
      </c>
      <c r="X1511" s="12" t="s">
        <v>1406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FILE PEITOA GRANEL</v>
      </c>
      <c r="AC1511" s="1" t="n">
        <v>1600670</v>
      </c>
    </row>
    <row r="1512" customFormat="false" ht="12.75" hidden="false" customHeight="true" outlineLevel="0" collapsed="false">
      <c r="A1512" s="10" t="n">
        <v>1</v>
      </c>
      <c r="B1512" s="11" t="n">
        <v>46205</v>
      </c>
      <c r="C1512" s="11" t="n">
        <v>46211</v>
      </c>
      <c r="D1512" s="10" t="n">
        <v>1328</v>
      </c>
      <c r="E1512" s="12" t="s">
        <v>363</v>
      </c>
      <c r="F1512" s="10" t="n">
        <v>24</v>
      </c>
      <c r="G1512" s="12" t="s">
        <v>57</v>
      </c>
      <c r="H1512" s="10" t="n">
        <v>2110101</v>
      </c>
      <c r="I1512" s="12" t="s">
        <v>58</v>
      </c>
      <c r="J1512" s="10" t="n">
        <v>1340407</v>
      </c>
      <c r="L1512" s="10" t="n">
        <v>3942</v>
      </c>
      <c r="M1512" s="12" t="s">
        <v>36</v>
      </c>
      <c r="N1512" s="12" t="s">
        <v>60</v>
      </c>
      <c r="P1512" s="10" t="n">
        <v>103</v>
      </c>
      <c r="Q1512" s="12" t="s">
        <v>61</v>
      </c>
      <c r="R1512" s="12" t="s">
        <v>62</v>
      </c>
      <c r="S1512" s="10" t="n">
        <v>1130101</v>
      </c>
      <c r="T1512" s="12" t="s">
        <v>63</v>
      </c>
      <c r="U1512" s="13" t="n">
        <v>251.5</v>
      </c>
      <c r="W1512" s="13" t="n">
        <v>0</v>
      </c>
      <c r="X1512" s="12" t="s">
        <v>1407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PAO DE KIKAO 10</v>
      </c>
      <c r="AC1512" s="1" t="n">
        <v>3942</v>
      </c>
    </row>
    <row r="1513" customFormat="false" ht="12.75" hidden="false" customHeight="true" outlineLevel="0" collapsed="false">
      <c r="A1513" s="10" t="n">
        <v>1</v>
      </c>
      <c r="B1513" s="11" t="n">
        <v>46206</v>
      </c>
      <c r="C1513" s="11" t="n">
        <v>46211</v>
      </c>
      <c r="D1513" s="10" t="n">
        <v>1899</v>
      </c>
      <c r="E1513" s="12" t="s">
        <v>97</v>
      </c>
      <c r="F1513" s="10" t="n">
        <v>24</v>
      </c>
      <c r="G1513" s="12" t="s">
        <v>57</v>
      </c>
      <c r="H1513" s="10" t="n">
        <v>2110101</v>
      </c>
      <c r="I1513" s="12" t="s">
        <v>58</v>
      </c>
      <c r="J1513" s="10" t="n">
        <v>1343853</v>
      </c>
      <c r="L1513" s="10" t="n">
        <v>694</v>
      </c>
      <c r="M1513" s="12" t="s">
        <v>36</v>
      </c>
      <c r="N1513" s="12" t="s">
        <v>60</v>
      </c>
      <c r="P1513" s="10" t="n">
        <v>103</v>
      </c>
      <c r="Q1513" s="12" t="s">
        <v>61</v>
      </c>
      <c r="R1513" s="12" t="s">
        <v>62</v>
      </c>
      <c r="S1513" s="10" t="n">
        <v>1130101</v>
      </c>
      <c r="T1513" s="12" t="s">
        <v>63</v>
      </c>
      <c r="U1513" s="13" t="n">
        <v>980</v>
      </c>
      <c r="W1513" s="13" t="n">
        <v>0</v>
      </c>
      <c r="X1513" s="12" t="s">
        <v>1408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CASEIRO AMANT</v>
      </c>
      <c r="AC1513" s="1" t="n">
        <v>694</v>
      </c>
    </row>
    <row r="1514" customFormat="false" ht="12.75" hidden="false" customHeight="true" outlineLevel="0" collapsed="false">
      <c r="A1514" s="10" t="n">
        <v>1</v>
      </c>
      <c r="B1514" s="11" t="n">
        <v>46206</v>
      </c>
      <c r="C1514" s="11" t="n">
        <v>46211</v>
      </c>
      <c r="D1514" s="10" t="n">
        <v>1899</v>
      </c>
      <c r="E1514" s="12" t="s">
        <v>97</v>
      </c>
      <c r="F1514" s="10" t="n">
        <v>24</v>
      </c>
      <c r="G1514" s="12" t="s">
        <v>57</v>
      </c>
      <c r="H1514" s="10" t="n">
        <v>2110101</v>
      </c>
      <c r="I1514" s="12" t="s">
        <v>58</v>
      </c>
      <c r="J1514" s="10" t="n">
        <v>1343872</v>
      </c>
      <c r="L1514" s="10" t="n">
        <v>695</v>
      </c>
      <c r="M1514" s="12" t="s">
        <v>36</v>
      </c>
      <c r="N1514" s="12" t="s">
        <v>60</v>
      </c>
      <c r="P1514" s="10" t="n">
        <v>103</v>
      </c>
      <c r="Q1514" s="12" t="s">
        <v>61</v>
      </c>
      <c r="R1514" s="12" t="s">
        <v>62</v>
      </c>
      <c r="S1514" s="10" t="n">
        <v>1130101</v>
      </c>
      <c r="T1514" s="12" t="s">
        <v>63</v>
      </c>
      <c r="U1514" s="13" t="n">
        <v>99.9</v>
      </c>
      <c r="W1514" s="13" t="n">
        <v>0</v>
      </c>
      <c r="X1514" s="12" t="s">
        <v>1409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BOLOS DIVERSOS REAL MADRID</v>
      </c>
      <c r="AC1514" s="1" t="n">
        <v>695</v>
      </c>
    </row>
    <row r="1515" customFormat="false" ht="12.75" hidden="false" customHeight="true" outlineLevel="0" collapsed="false">
      <c r="A1515" s="10" t="n">
        <v>1</v>
      </c>
      <c r="B1515" s="11" t="n">
        <v>46206</v>
      </c>
      <c r="C1515" s="11" t="n">
        <v>46211</v>
      </c>
      <c r="D1515" s="10" t="n">
        <v>1899</v>
      </c>
      <c r="E1515" s="12" t="s">
        <v>97</v>
      </c>
      <c r="F1515" s="10" t="n">
        <v>24</v>
      </c>
      <c r="G1515" s="12" t="s">
        <v>57</v>
      </c>
      <c r="H1515" s="10" t="n">
        <v>2110101</v>
      </c>
      <c r="I1515" s="12" t="s">
        <v>58</v>
      </c>
      <c r="J1515" s="10" t="n">
        <v>1343884</v>
      </c>
      <c r="L1515" s="10" t="n">
        <v>692</v>
      </c>
      <c r="M1515" s="12" t="s">
        <v>36</v>
      </c>
      <c r="N1515" s="12" t="s">
        <v>60</v>
      </c>
      <c r="P1515" s="10" t="n">
        <v>103</v>
      </c>
      <c r="Q1515" s="12" t="s">
        <v>61</v>
      </c>
      <c r="R1515" s="12" t="s">
        <v>62</v>
      </c>
      <c r="S1515" s="10" t="n">
        <v>1130101</v>
      </c>
      <c r="T1515" s="12" t="s">
        <v>63</v>
      </c>
      <c r="U1515" s="13" t="n">
        <v>307.2</v>
      </c>
      <c r="W1515" s="13" t="n">
        <v>0</v>
      </c>
      <c r="X1515" s="12" t="s">
        <v>1410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692</v>
      </c>
    </row>
    <row r="1516" customFormat="false" ht="12.75" hidden="false" customHeight="true" outlineLevel="0" collapsed="false">
      <c r="A1516" s="10" t="n">
        <v>1</v>
      </c>
      <c r="B1516" s="11" t="n">
        <v>46206</v>
      </c>
      <c r="C1516" s="11" t="n">
        <v>46211</v>
      </c>
      <c r="D1516" s="10" t="n">
        <v>10018</v>
      </c>
      <c r="E1516" s="12" t="s">
        <v>368</v>
      </c>
      <c r="F1516" s="10" t="n">
        <v>34</v>
      </c>
      <c r="G1516" s="12" t="s">
        <v>94</v>
      </c>
      <c r="H1516" s="10" t="n">
        <v>2110101</v>
      </c>
      <c r="I1516" s="12" t="s">
        <v>58</v>
      </c>
      <c r="J1516" s="10" t="n">
        <v>1345994</v>
      </c>
      <c r="L1516" s="10" t="n">
        <v>321</v>
      </c>
      <c r="M1516" s="12" t="s">
        <v>36</v>
      </c>
      <c r="N1516" s="12" t="s">
        <v>60</v>
      </c>
      <c r="P1516" s="10" t="n">
        <v>103</v>
      </c>
      <c r="Q1516" s="12" t="s">
        <v>61</v>
      </c>
      <c r="R1516" s="12" t="s">
        <v>62</v>
      </c>
      <c r="S1516" s="10" t="n">
        <v>1130101</v>
      </c>
      <c r="T1516" s="12" t="s">
        <v>63</v>
      </c>
      <c r="U1516" s="13" t="n">
        <v>899.95</v>
      </c>
      <c r="W1516" s="13" t="n">
        <v>0</v>
      </c>
      <c r="X1516" s="12" t="s">
        <v>1411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OVOS BRANCO UNID</v>
      </c>
      <c r="AC1516" s="1" t="n">
        <v>321</v>
      </c>
    </row>
    <row r="1517" customFormat="false" ht="12.75" hidden="false" customHeight="true" outlineLevel="0" collapsed="false">
      <c r="A1517" s="10" t="n">
        <v>1</v>
      </c>
      <c r="B1517" s="11" t="n">
        <v>46207</v>
      </c>
      <c r="C1517" s="11" t="n">
        <v>46211</v>
      </c>
      <c r="D1517" s="10" t="n">
        <v>1621</v>
      </c>
      <c r="E1517" s="12" t="s">
        <v>351</v>
      </c>
      <c r="F1517" s="10" t="n">
        <v>24</v>
      </c>
      <c r="G1517" s="12" t="s">
        <v>57</v>
      </c>
      <c r="H1517" s="10" t="n">
        <v>2110101</v>
      </c>
      <c r="I1517" s="12" t="s">
        <v>58</v>
      </c>
      <c r="J1517" s="10" t="n">
        <v>1348619</v>
      </c>
      <c r="L1517" s="10" t="n">
        <v>885204</v>
      </c>
      <c r="M1517" s="12" t="s">
        <v>36</v>
      </c>
      <c r="N1517" s="12" t="s">
        <v>60</v>
      </c>
      <c r="P1517" s="10" t="n">
        <v>103</v>
      </c>
      <c r="Q1517" s="12" t="s">
        <v>61</v>
      </c>
      <c r="R1517" s="12" t="s">
        <v>62</v>
      </c>
      <c r="S1517" s="10" t="n">
        <v>1130101</v>
      </c>
      <c r="T1517" s="12" t="s">
        <v>63</v>
      </c>
      <c r="U1517" s="13" t="n">
        <v>714.96</v>
      </c>
      <c r="W1517" s="13" t="n">
        <v>0</v>
      </c>
      <c r="X1517" s="12" t="s">
        <v>1412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CERV. ANTARTLT350ML</v>
      </c>
      <c r="AC1517" s="1" t="n">
        <v>885204</v>
      </c>
    </row>
    <row r="1518" customFormat="false" ht="12.75" hidden="false" customHeight="true" outlineLevel="0" collapsed="false">
      <c r="A1518" s="10" t="n">
        <v>1</v>
      </c>
      <c r="B1518" s="11" t="n">
        <v>46207</v>
      </c>
      <c r="C1518" s="11" t="n">
        <v>46211</v>
      </c>
      <c r="D1518" s="10" t="n">
        <v>1621</v>
      </c>
      <c r="E1518" s="12" t="s">
        <v>351</v>
      </c>
      <c r="F1518" s="10" t="n">
        <v>24</v>
      </c>
      <c r="G1518" s="12" t="s">
        <v>57</v>
      </c>
      <c r="H1518" s="10" t="n">
        <v>2110101</v>
      </c>
      <c r="I1518" s="12" t="s">
        <v>58</v>
      </c>
      <c r="J1518" s="10" t="n">
        <v>1348630</v>
      </c>
      <c r="L1518" s="10" t="n">
        <v>885205</v>
      </c>
      <c r="M1518" s="12" t="s">
        <v>36</v>
      </c>
      <c r="N1518" s="12" t="s">
        <v>60</v>
      </c>
      <c r="P1518" s="10" t="n">
        <v>103</v>
      </c>
      <c r="Q1518" s="12" t="s">
        <v>61</v>
      </c>
      <c r="R1518" s="12" t="s">
        <v>62</v>
      </c>
      <c r="S1518" s="10" t="n">
        <v>1130101</v>
      </c>
      <c r="T1518" s="12" t="s">
        <v>63</v>
      </c>
      <c r="U1518" s="13" t="n">
        <v>580.08</v>
      </c>
      <c r="W1518" s="13" t="n">
        <v>0</v>
      </c>
      <c r="X1518" s="12" t="s">
        <v>1413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CERV. ANTARTLT350ML</v>
      </c>
      <c r="AC1518" s="1" t="n">
        <v>885205</v>
      </c>
    </row>
    <row r="1519" customFormat="false" ht="12.75" hidden="false" customHeight="true" outlineLevel="0" collapsed="false">
      <c r="A1519" s="10" t="n">
        <v>1</v>
      </c>
      <c r="B1519" s="11" t="n">
        <v>46207</v>
      </c>
      <c r="C1519" s="11" t="n">
        <v>46211</v>
      </c>
      <c r="D1519" s="10" t="n">
        <v>1621</v>
      </c>
      <c r="E1519" s="12" t="s">
        <v>351</v>
      </c>
      <c r="F1519" s="10" t="n">
        <v>24</v>
      </c>
      <c r="G1519" s="12" t="s">
        <v>57</v>
      </c>
      <c r="H1519" s="10" t="n">
        <v>2110101</v>
      </c>
      <c r="I1519" s="12" t="s">
        <v>58</v>
      </c>
      <c r="J1519" s="10" t="n">
        <v>1348651</v>
      </c>
      <c r="L1519" s="10" t="n">
        <v>885206</v>
      </c>
      <c r="M1519" s="12" t="s">
        <v>36</v>
      </c>
      <c r="N1519" s="12" t="s">
        <v>60</v>
      </c>
      <c r="P1519" s="10" t="n">
        <v>103</v>
      </c>
      <c r="Q1519" s="12" t="s">
        <v>61</v>
      </c>
      <c r="R1519" s="12" t="s">
        <v>62</v>
      </c>
      <c r="S1519" s="10" t="n">
        <v>1130101</v>
      </c>
      <c r="T1519" s="12" t="s">
        <v>63</v>
      </c>
      <c r="U1519" s="13" t="n">
        <v>7929.54</v>
      </c>
      <c r="W1519" s="13" t="n">
        <v>0</v>
      </c>
      <c r="X1519" s="12" t="s">
        <v>1414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REFR. ANTAR DIET 350ML</v>
      </c>
      <c r="AC1519" s="1" t="n">
        <v>885206</v>
      </c>
    </row>
    <row r="1520" customFormat="false" ht="12.75" hidden="false" customHeight="true" outlineLevel="0" collapsed="false">
      <c r="A1520" s="10" t="n">
        <v>1</v>
      </c>
      <c r="B1520" s="11" t="n">
        <v>46210</v>
      </c>
      <c r="C1520" s="11" t="n">
        <v>46211</v>
      </c>
      <c r="D1520" s="10" t="n">
        <v>33</v>
      </c>
      <c r="E1520" s="12" t="s">
        <v>93</v>
      </c>
      <c r="F1520" s="10" t="n">
        <v>34</v>
      </c>
      <c r="G1520" s="12" t="s">
        <v>94</v>
      </c>
      <c r="H1520" s="10" t="n">
        <v>2110101</v>
      </c>
      <c r="I1520" s="12" t="s">
        <v>58</v>
      </c>
      <c r="J1520" s="10" t="n">
        <v>1365711</v>
      </c>
      <c r="L1520" s="10" t="n">
        <v>5268</v>
      </c>
      <c r="M1520" s="12" t="s">
        <v>36</v>
      </c>
      <c r="N1520" s="12" t="s">
        <v>60</v>
      </c>
      <c r="P1520" s="10" t="n">
        <v>104</v>
      </c>
      <c r="Q1520" s="12" t="s">
        <v>38</v>
      </c>
      <c r="R1520" s="12" t="s">
        <v>62</v>
      </c>
      <c r="S1520" s="10" t="n">
        <v>1130101</v>
      </c>
      <c r="T1520" s="12" t="s">
        <v>63</v>
      </c>
      <c r="U1520" s="13" t="n">
        <v>1118</v>
      </c>
      <c r="W1520" s="13" t="n">
        <v>0</v>
      </c>
      <c r="X1520" s="12" t="s">
        <v>1415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46210</v>
      </c>
      <c r="C1521" s="11" t="n">
        <v>46211</v>
      </c>
      <c r="D1521" s="10" t="n">
        <v>1615</v>
      </c>
      <c r="E1521" s="12" t="s">
        <v>253</v>
      </c>
      <c r="F1521" s="10" t="n">
        <v>34</v>
      </c>
      <c r="G1521" s="12" t="s">
        <v>94</v>
      </c>
      <c r="H1521" s="10" t="n">
        <v>2110101</v>
      </c>
      <c r="I1521" s="12" t="s">
        <v>58</v>
      </c>
      <c r="J1521" s="10" t="n">
        <v>1365980</v>
      </c>
      <c r="L1521" s="10" t="n">
        <v>14811</v>
      </c>
      <c r="M1521" s="12" t="s">
        <v>36</v>
      </c>
      <c r="N1521" s="12" t="s">
        <v>60</v>
      </c>
      <c r="P1521" s="10" t="n">
        <v>104</v>
      </c>
      <c r="Q1521" s="12" t="s">
        <v>38</v>
      </c>
      <c r="R1521" s="12" t="s">
        <v>62</v>
      </c>
      <c r="S1521" s="10" t="n">
        <v>1130101</v>
      </c>
      <c r="T1521" s="12" t="s">
        <v>63</v>
      </c>
      <c r="U1521" s="13" t="n">
        <v>1250</v>
      </c>
      <c r="W1521" s="13" t="n">
        <v>0</v>
      </c>
      <c r="X1521" s="12" t="s">
        <v>1416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ALHO KG</v>
      </c>
      <c r="AC1521" s="1" t="n">
        <v>14811</v>
      </c>
    </row>
    <row r="1522" customFormat="false" ht="12.75" hidden="false" customHeight="true" outlineLevel="0" collapsed="false">
      <c r="A1522" s="10" t="n">
        <v>1</v>
      </c>
      <c r="B1522" s="11" t="n">
        <v>46210</v>
      </c>
      <c r="C1522" s="11" t="n">
        <v>46211</v>
      </c>
      <c r="D1522" s="10" t="n">
        <v>33</v>
      </c>
      <c r="E1522" s="12" t="s">
        <v>93</v>
      </c>
      <c r="F1522" s="10" t="n">
        <v>34</v>
      </c>
      <c r="G1522" s="12" t="s">
        <v>94</v>
      </c>
      <c r="H1522" s="10" t="n">
        <v>2110101</v>
      </c>
      <c r="I1522" s="12" t="s">
        <v>58</v>
      </c>
      <c r="J1522" s="10" t="n">
        <v>1366094</v>
      </c>
      <c r="L1522" s="10" t="n">
        <v>563907</v>
      </c>
      <c r="M1522" s="12" t="s">
        <v>36</v>
      </c>
      <c r="N1522" s="12" t="s">
        <v>66</v>
      </c>
      <c r="P1522" s="10" t="n">
        <v>104</v>
      </c>
      <c r="Q1522" s="12" t="s">
        <v>38</v>
      </c>
      <c r="R1522" s="12" t="s">
        <v>62</v>
      </c>
      <c r="S1522" s="10" t="n">
        <v>1130101</v>
      </c>
      <c r="T1522" s="12" t="s">
        <v>63</v>
      </c>
      <c r="U1522" s="13" t="n">
        <v>70</v>
      </c>
      <c r="W1522" s="13" t="n">
        <v>0</v>
      </c>
      <c r="X1522" s="12" t="s">
        <v>1183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46211</v>
      </c>
      <c r="C1523" s="11" t="n">
        <v>46211</v>
      </c>
      <c r="D1523" s="10" t="n">
        <v>978</v>
      </c>
      <c r="E1523" s="12" t="s">
        <v>118</v>
      </c>
      <c r="F1523" s="10" t="n">
        <v>13</v>
      </c>
      <c r="G1523" s="12" t="s">
        <v>119</v>
      </c>
      <c r="H1523" s="10" t="n">
        <v>2110101</v>
      </c>
      <c r="I1523" s="12" t="s">
        <v>58</v>
      </c>
      <c r="J1523" s="10" t="n">
        <v>1370233</v>
      </c>
      <c r="L1523" s="10" t="n">
        <v>351</v>
      </c>
      <c r="M1523" s="12" t="s">
        <v>36</v>
      </c>
      <c r="N1523" s="12" t="s">
        <v>60</v>
      </c>
      <c r="P1523" s="10" t="n">
        <v>104</v>
      </c>
      <c r="Q1523" s="12" t="s">
        <v>38</v>
      </c>
      <c r="R1523" s="12" t="s">
        <v>62</v>
      </c>
      <c r="S1523" s="10" t="n">
        <v>1130101</v>
      </c>
      <c r="T1523" s="12" t="s">
        <v>63</v>
      </c>
      <c r="U1523" s="13" t="n">
        <v>402</v>
      </c>
      <c r="W1523" s="13" t="n">
        <v>0</v>
      </c>
      <c r="X1523" s="12" t="s">
        <v>1417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DAN GELO CUBO 5 KG</v>
      </c>
      <c r="AC1523" s="1" t="n">
        <v>351</v>
      </c>
    </row>
    <row r="1524" customFormat="false" ht="12.75" hidden="false" customHeight="true" outlineLevel="0" collapsed="false">
      <c r="A1524" s="10" t="n">
        <v>1</v>
      </c>
      <c r="B1524" s="11" t="n">
        <v>46211</v>
      </c>
      <c r="C1524" s="11" t="n">
        <v>46211</v>
      </c>
      <c r="D1524" s="10" t="n">
        <v>1783</v>
      </c>
      <c r="E1524" s="12" t="s">
        <v>1024</v>
      </c>
      <c r="F1524" s="10" t="n">
        <v>13</v>
      </c>
      <c r="G1524" s="12" t="s">
        <v>119</v>
      </c>
      <c r="H1524" s="10" t="n">
        <v>2110101</v>
      </c>
      <c r="I1524" s="12" t="s">
        <v>58</v>
      </c>
      <c r="J1524" s="10" t="n">
        <v>1370242</v>
      </c>
      <c r="L1524" s="10" t="n">
        <v>514</v>
      </c>
      <c r="M1524" s="12" t="s">
        <v>36</v>
      </c>
      <c r="N1524" s="12" t="s">
        <v>60</v>
      </c>
      <c r="P1524" s="10" t="n">
        <v>104</v>
      </c>
      <c r="Q1524" s="12" t="s">
        <v>38</v>
      </c>
      <c r="R1524" s="12" t="s">
        <v>62</v>
      </c>
      <c r="S1524" s="10" t="n">
        <v>1130101</v>
      </c>
      <c r="T1524" s="12" t="s">
        <v>63</v>
      </c>
      <c r="U1524" s="13" t="n">
        <v>160.32</v>
      </c>
      <c r="W1524" s="13" t="n">
        <v>0</v>
      </c>
      <c r="X1524" s="12" t="s">
        <v>1418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MARSHMALOW NO PALITO</v>
      </c>
      <c r="AC1524" s="1" t="n">
        <v>514</v>
      </c>
    </row>
    <row r="1525" customFormat="false" ht="12.75" hidden="false" customHeight="true" outlineLevel="0" collapsed="false">
      <c r="A1525" s="10" t="n">
        <v>1</v>
      </c>
      <c r="B1525" s="11" t="n">
        <v>46211</v>
      </c>
      <c r="C1525" s="11" t="n">
        <v>46211</v>
      </c>
      <c r="D1525" s="10" t="n">
        <v>1000001</v>
      </c>
      <c r="E1525" s="12" t="s">
        <v>900</v>
      </c>
      <c r="F1525" s="10" t="n">
        <v>24</v>
      </c>
      <c r="G1525" s="12" t="s">
        <v>57</v>
      </c>
      <c r="H1525" s="10" t="n">
        <v>2110405</v>
      </c>
      <c r="I1525" s="12" t="s">
        <v>106</v>
      </c>
      <c r="J1525" s="10" t="n">
        <v>1449277</v>
      </c>
      <c r="L1525" s="10" t="n">
        <v>596175</v>
      </c>
      <c r="M1525" s="12" t="s">
        <v>36</v>
      </c>
      <c r="N1525" s="12" t="s">
        <v>66</v>
      </c>
      <c r="P1525" s="10" t="n">
        <v>102</v>
      </c>
      <c r="Q1525" s="12" t="s">
        <v>125</v>
      </c>
      <c r="R1525" s="12" t="s">
        <v>112</v>
      </c>
      <c r="S1525" s="10" t="n">
        <v>4220199</v>
      </c>
      <c r="T1525" s="12" t="s">
        <v>113</v>
      </c>
      <c r="U1525" s="13" t="n">
        <v>1068.8</v>
      </c>
      <c r="W1525" s="13" t="n">
        <v>0</v>
      </c>
      <c r="X1525" s="12" t="s">
        <v>1419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46228</v>
      </c>
      <c r="C1526" s="11" t="n">
        <v>46211</v>
      </c>
      <c r="D1526" s="10" t="n">
        <v>1000001</v>
      </c>
      <c r="E1526" s="12" t="s">
        <v>900</v>
      </c>
      <c r="F1526" s="10" t="n">
        <v>24</v>
      </c>
      <c r="G1526" s="12" t="s">
        <v>57</v>
      </c>
      <c r="H1526" s="10" t="n">
        <v>2110405</v>
      </c>
      <c r="I1526" s="12" t="s">
        <v>106</v>
      </c>
      <c r="J1526" s="10" t="n">
        <v>1449277</v>
      </c>
      <c r="L1526" s="10" t="n">
        <v>596175</v>
      </c>
      <c r="M1526" s="12" t="s">
        <v>59</v>
      </c>
      <c r="N1526" s="12" t="s">
        <v>66</v>
      </c>
      <c r="P1526" s="10" t="n">
        <v>102</v>
      </c>
      <c r="Q1526" s="12" t="s">
        <v>125</v>
      </c>
      <c r="R1526" s="12" t="s">
        <v>112</v>
      </c>
      <c r="S1526" s="10" t="n">
        <v>4220199</v>
      </c>
      <c r="T1526" s="12" t="s">
        <v>113</v>
      </c>
      <c r="U1526" s="13" t="n">
        <v>3752.9</v>
      </c>
      <c r="W1526" s="13" t="n">
        <v>0</v>
      </c>
      <c r="X1526" s="12" t="s">
        <v>1419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46212</v>
      </c>
      <c r="C1527" s="11" t="n">
        <v>46212</v>
      </c>
      <c r="D1527" s="10" t="n">
        <v>0</v>
      </c>
      <c r="E1527" s="12" t="s">
        <v>33</v>
      </c>
      <c r="F1527" s="10" t="n">
        <v>17</v>
      </c>
      <c r="G1527" s="12" t="s">
        <v>34</v>
      </c>
      <c r="H1527" s="10" t="n">
        <v>1110101</v>
      </c>
      <c r="I1527" s="12" t="s">
        <v>35</v>
      </c>
      <c r="J1527" s="10" t="n">
        <v>1577887</v>
      </c>
      <c r="L1527" s="10" t="n">
        <v>1577887</v>
      </c>
      <c r="M1527" s="12" t="s">
        <v>36</v>
      </c>
      <c r="N1527" s="12" t="s">
        <v>37</v>
      </c>
      <c r="P1527" s="10" t="n">
        <v>104</v>
      </c>
      <c r="Q1527" s="12" t="s">
        <v>38</v>
      </c>
      <c r="R1527" s="12" t="s">
        <v>43</v>
      </c>
      <c r="S1527" s="10" t="n">
        <v>4210314</v>
      </c>
      <c r="T1527" s="12" t="s">
        <v>44</v>
      </c>
      <c r="U1527" s="13" t="n">
        <v>70</v>
      </c>
      <c r="W1527" s="13" t="n">
        <v>70</v>
      </c>
      <c r="X1527" s="12" t="s">
        <v>1420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0" t="n">
        <v>1</v>
      </c>
      <c r="B1528" s="11" t="n">
        <v>46212</v>
      </c>
      <c r="C1528" s="11" t="n">
        <v>46212</v>
      </c>
      <c r="D1528" s="10" t="n">
        <v>0</v>
      </c>
      <c r="E1528" s="12" t="s">
        <v>33</v>
      </c>
      <c r="F1528" s="10" t="n">
        <v>17</v>
      </c>
      <c r="G1528" s="12" t="s">
        <v>34</v>
      </c>
      <c r="H1528" s="10" t="n">
        <v>1110101</v>
      </c>
      <c r="I1528" s="12" t="s">
        <v>35</v>
      </c>
      <c r="J1528" s="10" t="n">
        <v>1577905</v>
      </c>
      <c r="L1528" s="10" t="n">
        <v>1577905</v>
      </c>
      <c r="M1528" s="12" t="s">
        <v>36</v>
      </c>
      <c r="N1528" s="12" t="s">
        <v>37</v>
      </c>
      <c r="P1528" s="10" t="n">
        <v>104</v>
      </c>
      <c r="Q1528" s="12" t="s">
        <v>38</v>
      </c>
      <c r="R1528" s="12" t="s">
        <v>39</v>
      </c>
      <c r="S1528" s="10" t="n">
        <v>4210227</v>
      </c>
      <c r="T1528" s="12" t="s">
        <v>40</v>
      </c>
      <c r="U1528" s="13" t="n">
        <v>10</v>
      </c>
      <c r="W1528" s="13" t="n">
        <v>10</v>
      </c>
      <c r="X1528" s="12" t="s">
        <v>1421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46212</v>
      </c>
      <c r="C1529" s="11" t="n">
        <v>46212</v>
      </c>
      <c r="D1529" s="10" t="n">
        <v>0</v>
      </c>
      <c r="E1529" s="12" t="s">
        <v>33</v>
      </c>
      <c r="F1529" s="10" t="n">
        <v>17</v>
      </c>
      <c r="G1529" s="12" t="s">
        <v>34</v>
      </c>
      <c r="H1529" s="10" t="n">
        <v>1110101</v>
      </c>
      <c r="I1529" s="12" t="s">
        <v>35</v>
      </c>
      <c r="J1529" s="10" t="n">
        <v>1577913</v>
      </c>
      <c r="L1529" s="10" t="n">
        <v>1577913</v>
      </c>
      <c r="M1529" s="12" t="s">
        <v>36</v>
      </c>
      <c r="N1529" s="12" t="s">
        <v>37</v>
      </c>
      <c r="P1529" s="10" t="n">
        <v>104</v>
      </c>
      <c r="Q1529" s="12" t="s">
        <v>38</v>
      </c>
      <c r="R1529" s="12" t="s">
        <v>43</v>
      </c>
      <c r="S1529" s="10" t="n">
        <v>4210314</v>
      </c>
      <c r="T1529" s="12" t="s">
        <v>44</v>
      </c>
      <c r="U1529" s="13" t="n">
        <v>100</v>
      </c>
      <c r="W1529" s="13" t="n">
        <v>100</v>
      </c>
      <c r="X1529" s="12" t="s">
        <v>1422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0" t="n">
        <v>1</v>
      </c>
      <c r="B1530" s="11" t="n">
        <v>46212</v>
      </c>
      <c r="C1530" s="11" t="n">
        <v>46212</v>
      </c>
      <c r="D1530" s="10" t="n">
        <v>0</v>
      </c>
      <c r="E1530" s="12" t="s">
        <v>33</v>
      </c>
      <c r="F1530" s="10" t="n">
        <v>17</v>
      </c>
      <c r="G1530" s="12" t="s">
        <v>34</v>
      </c>
      <c r="H1530" s="10" t="n">
        <v>1110101</v>
      </c>
      <c r="I1530" s="12" t="s">
        <v>35</v>
      </c>
      <c r="J1530" s="10" t="n">
        <v>1577920</v>
      </c>
      <c r="L1530" s="10" t="n">
        <v>1577920</v>
      </c>
      <c r="M1530" s="12" t="s">
        <v>36</v>
      </c>
      <c r="N1530" s="12" t="s">
        <v>37</v>
      </c>
      <c r="P1530" s="10" t="n">
        <v>104</v>
      </c>
      <c r="Q1530" s="12" t="s">
        <v>38</v>
      </c>
      <c r="R1530" s="12" t="s">
        <v>43</v>
      </c>
      <c r="S1530" s="10" t="n">
        <v>4210314</v>
      </c>
      <c r="T1530" s="12" t="s">
        <v>44</v>
      </c>
      <c r="U1530" s="13" t="n">
        <v>70</v>
      </c>
      <c r="W1530" s="13" t="n">
        <v>70</v>
      </c>
      <c r="X1530" s="12" t="s">
        <v>1423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0" t="n">
        <v>1</v>
      </c>
      <c r="B1531" s="11" t="n">
        <v>46212</v>
      </c>
      <c r="C1531" s="11" t="n">
        <v>46212</v>
      </c>
      <c r="D1531" s="10" t="n">
        <v>0</v>
      </c>
      <c r="E1531" s="12" t="s">
        <v>33</v>
      </c>
      <c r="F1531" s="10" t="n">
        <v>17</v>
      </c>
      <c r="G1531" s="12" t="s">
        <v>34</v>
      </c>
      <c r="H1531" s="10" t="n">
        <v>1110101</v>
      </c>
      <c r="I1531" s="12" t="s">
        <v>35</v>
      </c>
      <c r="J1531" s="10" t="n">
        <v>1577925</v>
      </c>
      <c r="L1531" s="10" t="n">
        <v>1577925</v>
      </c>
      <c r="M1531" s="12" t="s">
        <v>36</v>
      </c>
      <c r="N1531" s="12" t="s">
        <v>37</v>
      </c>
      <c r="P1531" s="10" t="n">
        <v>104</v>
      </c>
      <c r="Q1531" s="12" t="s">
        <v>38</v>
      </c>
      <c r="R1531" s="12" t="s">
        <v>43</v>
      </c>
      <c r="S1531" s="10" t="n">
        <v>4210314</v>
      </c>
      <c r="T1531" s="12" t="s">
        <v>44</v>
      </c>
      <c r="U1531" s="13" t="n">
        <v>70</v>
      </c>
      <c r="W1531" s="13" t="n">
        <v>70</v>
      </c>
      <c r="X1531" s="12" t="s">
        <v>1424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46212</v>
      </c>
      <c r="C1532" s="11" t="n">
        <v>46212</v>
      </c>
      <c r="D1532" s="10" t="n">
        <v>0</v>
      </c>
      <c r="E1532" s="12" t="s">
        <v>33</v>
      </c>
      <c r="F1532" s="10" t="n">
        <v>17</v>
      </c>
      <c r="G1532" s="12" t="s">
        <v>34</v>
      </c>
      <c r="H1532" s="10" t="n">
        <v>1110101</v>
      </c>
      <c r="I1532" s="12" t="s">
        <v>35</v>
      </c>
      <c r="J1532" s="10" t="n">
        <v>1577929</v>
      </c>
      <c r="L1532" s="10" t="n">
        <v>1577929</v>
      </c>
      <c r="M1532" s="12" t="s">
        <v>36</v>
      </c>
      <c r="N1532" s="12" t="s">
        <v>37</v>
      </c>
      <c r="P1532" s="10" t="n">
        <v>104</v>
      </c>
      <c r="Q1532" s="12" t="s">
        <v>38</v>
      </c>
      <c r="R1532" s="12" t="s">
        <v>43</v>
      </c>
      <c r="S1532" s="10" t="n">
        <v>4210316</v>
      </c>
      <c r="T1532" s="12" t="s">
        <v>47</v>
      </c>
      <c r="U1532" s="13" t="n">
        <v>60</v>
      </c>
      <c r="W1532" s="13" t="n">
        <v>60</v>
      </c>
      <c r="X1532" s="12" t="s">
        <v>1425</v>
      </c>
      <c r="Z1532" s="1" t="str">
        <f aca="false">IF($T1532="","",IFERROR(INDEX('Resumo Grupos'!$AC$3:$AC$200,MATCH($T1532,'Resumo Grupos'!$AB$3:$AB$200,0)),"n/d"))</f>
        <v>Salários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0" t="n">
        <v>1</v>
      </c>
      <c r="B1533" s="11" t="n">
        <v>46212</v>
      </c>
      <c r="C1533" s="11" t="n">
        <v>46212</v>
      </c>
      <c r="D1533" s="10" t="n">
        <v>0</v>
      </c>
      <c r="E1533" s="12" t="s">
        <v>33</v>
      </c>
      <c r="F1533" s="10" t="n">
        <v>17</v>
      </c>
      <c r="G1533" s="12" t="s">
        <v>34</v>
      </c>
      <c r="H1533" s="10" t="n">
        <v>1110101</v>
      </c>
      <c r="I1533" s="12" t="s">
        <v>35</v>
      </c>
      <c r="J1533" s="10" t="n">
        <v>1577942</v>
      </c>
      <c r="L1533" s="10" t="n">
        <v>1577942</v>
      </c>
      <c r="M1533" s="12" t="s">
        <v>36</v>
      </c>
      <c r="N1533" s="12" t="s">
        <v>37</v>
      </c>
      <c r="P1533" s="10" t="n">
        <v>104</v>
      </c>
      <c r="Q1533" s="12" t="s">
        <v>38</v>
      </c>
      <c r="R1533" s="12" t="s">
        <v>43</v>
      </c>
      <c r="S1533" s="10" t="n">
        <v>4210314</v>
      </c>
      <c r="T1533" s="12" t="s">
        <v>44</v>
      </c>
      <c r="U1533" s="13" t="n">
        <v>100</v>
      </c>
      <c r="W1533" s="13" t="n">
        <v>100</v>
      </c>
      <c r="X1533" s="12" t="s">
        <v>1426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0" t="n">
        <v>1</v>
      </c>
      <c r="B1534" s="11" t="n">
        <v>46212</v>
      </c>
      <c r="C1534" s="11" t="n">
        <v>46212</v>
      </c>
      <c r="D1534" s="10" t="n">
        <v>0</v>
      </c>
      <c r="E1534" s="12" t="s">
        <v>33</v>
      </c>
      <c r="F1534" s="10" t="n">
        <v>17</v>
      </c>
      <c r="G1534" s="12" t="s">
        <v>34</v>
      </c>
      <c r="H1534" s="10" t="n">
        <v>1110101</v>
      </c>
      <c r="I1534" s="12" t="s">
        <v>35</v>
      </c>
      <c r="J1534" s="10" t="n">
        <v>1577952</v>
      </c>
      <c r="L1534" s="10" t="n">
        <v>1577952</v>
      </c>
      <c r="M1534" s="12" t="s">
        <v>36</v>
      </c>
      <c r="N1534" s="12" t="s">
        <v>37</v>
      </c>
      <c r="P1534" s="10" t="n">
        <v>104</v>
      </c>
      <c r="Q1534" s="12" t="s">
        <v>38</v>
      </c>
      <c r="R1534" s="12" t="s">
        <v>43</v>
      </c>
      <c r="S1534" s="10" t="n">
        <v>4210309</v>
      </c>
      <c r="T1534" s="12" t="s">
        <v>49</v>
      </c>
      <c r="U1534" s="13" t="n">
        <v>25</v>
      </c>
      <c r="W1534" s="13" t="n">
        <v>25</v>
      </c>
      <c r="X1534" s="12" t="s">
        <v>1426</v>
      </c>
      <c r="Z1534" s="1" t="str">
        <f aca="false">IF($T1534="","",IFERROR(INDEX('Resumo Grupos'!$AC$3:$AC$200,MATCH($T1534,'Resumo Grupos'!$AB$3:$AB$200,0)),"n/d"))</f>
        <v>Salários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0" t="n">
        <v>1</v>
      </c>
      <c r="B1535" s="11" t="n">
        <v>46212</v>
      </c>
      <c r="C1535" s="11" t="n">
        <v>46212</v>
      </c>
      <c r="D1535" s="10" t="n">
        <v>0</v>
      </c>
      <c r="E1535" s="12" t="s">
        <v>33</v>
      </c>
      <c r="F1535" s="10" t="n">
        <v>17</v>
      </c>
      <c r="G1535" s="12" t="s">
        <v>34</v>
      </c>
      <c r="H1535" s="10" t="n">
        <v>1110101</v>
      </c>
      <c r="I1535" s="12" t="s">
        <v>35</v>
      </c>
      <c r="J1535" s="10" t="n">
        <v>1577954</v>
      </c>
      <c r="L1535" s="10" t="n">
        <v>1577954</v>
      </c>
      <c r="M1535" s="12" t="s">
        <v>36</v>
      </c>
      <c r="N1535" s="12" t="s">
        <v>37</v>
      </c>
      <c r="P1535" s="10" t="n">
        <v>104</v>
      </c>
      <c r="Q1535" s="12" t="s">
        <v>38</v>
      </c>
      <c r="R1535" s="12" t="s">
        <v>43</v>
      </c>
      <c r="S1535" s="10" t="n">
        <v>4210314</v>
      </c>
      <c r="T1535" s="12" t="s">
        <v>44</v>
      </c>
      <c r="U1535" s="13" t="n">
        <v>70</v>
      </c>
      <c r="W1535" s="13" t="n">
        <v>70</v>
      </c>
      <c r="X1535" s="12" t="s">
        <v>1427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46212</v>
      </c>
      <c r="C1536" s="11" t="n">
        <v>46212</v>
      </c>
      <c r="D1536" s="10" t="n">
        <v>0</v>
      </c>
      <c r="E1536" s="12" t="s">
        <v>33</v>
      </c>
      <c r="F1536" s="10" t="n">
        <v>17</v>
      </c>
      <c r="G1536" s="12" t="s">
        <v>34</v>
      </c>
      <c r="H1536" s="10" t="n">
        <v>1110101</v>
      </c>
      <c r="I1536" s="12" t="s">
        <v>35</v>
      </c>
      <c r="J1536" s="10" t="n">
        <v>1577968</v>
      </c>
      <c r="L1536" s="10" t="n">
        <v>1577968</v>
      </c>
      <c r="M1536" s="12" t="s">
        <v>36</v>
      </c>
      <c r="N1536" s="12" t="s">
        <v>37</v>
      </c>
      <c r="P1536" s="10" t="n">
        <v>104</v>
      </c>
      <c r="Q1536" s="12" t="s">
        <v>38</v>
      </c>
      <c r="R1536" s="12" t="s">
        <v>43</v>
      </c>
      <c r="S1536" s="10" t="n">
        <v>4210309</v>
      </c>
      <c r="T1536" s="12" t="s">
        <v>49</v>
      </c>
      <c r="U1536" s="13" t="n">
        <v>25</v>
      </c>
      <c r="W1536" s="13" t="n">
        <v>25</v>
      </c>
      <c r="X1536" s="12" t="s">
        <v>1427</v>
      </c>
      <c r="Z1536" s="1" t="str">
        <f aca="false">IF($T1536="","",IFERROR(INDEX('Resumo Grupos'!$AC$3:$AC$200,MATCH($T1536,'Resumo Grupos'!$AB$3:$AB$200,0)),"n/d"))</f>
        <v>Salários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46212</v>
      </c>
      <c r="C1537" s="11" t="n">
        <v>46212</v>
      </c>
      <c r="D1537" s="10" t="n">
        <v>0</v>
      </c>
      <c r="E1537" s="12" t="s">
        <v>33</v>
      </c>
      <c r="F1537" s="10" t="n">
        <v>17</v>
      </c>
      <c r="G1537" s="12" t="s">
        <v>34</v>
      </c>
      <c r="H1537" s="10" t="n">
        <v>1110101</v>
      </c>
      <c r="I1537" s="12" t="s">
        <v>35</v>
      </c>
      <c r="J1537" s="10" t="n">
        <v>1577972</v>
      </c>
      <c r="L1537" s="10" t="n">
        <v>1577972</v>
      </c>
      <c r="M1537" s="12" t="s">
        <v>36</v>
      </c>
      <c r="N1537" s="12" t="s">
        <v>37</v>
      </c>
      <c r="P1537" s="10" t="n">
        <v>104</v>
      </c>
      <c r="Q1537" s="12" t="s">
        <v>38</v>
      </c>
      <c r="R1537" s="12" t="s">
        <v>43</v>
      </c>
      <c r="S1537" s="10" t="n">
        <v>4210314</v>
      </c>
      <c r="T1537" s="12" t="s">
        <v>44</v>
      </c>
      <c r="U1537" s="13" t="n">
        <v>30</v>
      </c>
      <c r="W1537" s="13" t="n">
        <v>30</v>
      </c>
      <c r="X1537" s="12" t="s">
        <v>1428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0" t="n">
        <v>1</v>
      </c>
      <c r="B1538" s="11" t="n">
        <v>46212</v>
      </c>
      <c r="C1538" s="11" t="n">
        <v>46212</v>
      </c>
      <c r="D1538" s="10" t="n">
        <v>0</v>
      </c>
      <c r="E1538" s="12" t="s">
        <v>33</v>
      </c>
      <c r="F1538" s="10" t="n">
        <v>17</v>
      </c>
      <c r="G1538" s="12" t="s">
        <v>34</v>
      </c>
      <c r="H1538" s="10" t="n">
        <v>1110101</v>
      </c>
      <c r="I1538" s="12" t="s">
        <v>35</v>
      </c>
      <c r="J1538" s="10" t="n">
        <v>1577977</v>
      </c>
      <c r="L1538" s="10" t="n">
        <v>1577977</v>
      </c>
      <c r="M1538" s="12" t="s">
        <v>36</v>
      </c>
      <c r="N1538" s="12" t="s">
        <v>37</v>
      </c>
      <c r="P1538" s="10" t="n">
        <v>104</v>
      </c>
      <c r="Q1538" s="12" t="s">
        <v>38</v>
      </c>
      <c r="R1538" s="12" t="s">
        <v>43</v>
      </c>
      <c r="S1538" s="10" t="n">
        <v>4210314</v>
      </c>
      <c r="T1538" s="12" t="s">
        <v>44</v>
      </c>
      <c r="U1538" s="13" t="n">
        <v>70</v>
      </c>
      <c r="W1538" s="13" t="n">
        <v>70</v>
      </c>
      <c r="X1538" s="12" t="s">
        <v>1429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46172</v>
      </c>
      <c r="C1539" s="11" t="n">
        <v>46212</v>
      </c>
      <c r="D1539" s="10" t="n">
        <v>607</v>
      </c>
      <c r="E1539" s="12" t="s">
        <v>214</v>
      </c>
      <c r="F1539" s="10" t="n">
        <v>24</v>
      </c>
      <c r="G1539" s="12" t="s">
        <v>57</v>
      </c>
      <c r="H1539" s="10" t="n">
        <v>2110101</v>
      </c>
      <c r="I1539" s="12" t="s">
        <v>58</v>
      </c>
      <c r="J1539" s="10" t="n">
        <v>1177308</v>
      </c>
      <c r="L1539" s="10" t="n">
        <v>10643</v>
      </c>
      <c r="M1539" s="12" t="s">
        <v>153</v>
      </c>
      <c r="N1539" s="12" t="s">
        <v>60</v>
      </c>
      <c r="P1539" s="10" t="n">
        <v>103</v>
      </c>
      <c r="Q1539" s="12" t="s">
        <v>61</v>
      </c>
      <c r="R1539" s="12" t="s">
        <v>62</v>
      </c>
      <c r="S1539" s="10" t="n">
        <v>1130101</v>
      </c>
      <c r="T1539" s="12" t="s">
        <v>63</v>
      </c>
      <c r="U1539" s="13" t="n">
        <v>319.72</v>
      </c>
      <c r="W1539" s="13" t="n">
        <v>0</v>
      </c>
      <c r="X1539" s="12" t="s">
        <v>1430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nao encontrado</v>
      </c>
      <c r="AC1539" s="1" t="n">
        <v>10643</v>
      </c>
    </row>
    <row r="1540" customFormat="false" ht="12.75" hidden="false" customHeight="true" outlineLevel="0" collapsed="false">
      <c r="A1540" s="10" t="n">
        <v>1</v>
      </c>
      <c r="B1540" s="11" t="n">
        <v>46189</v>
      </c>
      <c r="C1540" s="11" t="n">
        <v>46212</v>
      </c>
      <c r="D1540" s="10" t="n">
        <v>10012</v>
      </c>
      <c r="E1540" s="12" t="s">
        <v>236</v>
      </c>
      <c r="F1540" s="10" t="n">
        <v>24</v>
      </c>
      <c r="G1540" s="12" t="s">
        <v>57</v>
      </c>
      <c r="H1540" s="10" t="n">
        <v>2110101</v>
      </c>
      <c r="I1540" s="12" t="s">
        <v>58</v>
      </c>
      <c r="J1540" s="10" t="n">
        <v>1261364</v>
      </c>
      <c r="L1540" s="10" t="n">
        <v>1957890</v>
      </c>
      <c r="M1540" s="12" t="s">
        <v>59</v>
      </c>
      <c r="N1540" s="12" t="s">
        <v>60</v>
      </c>
      <c r="P1540" s="10" t="n">
        <v>103</v>
      </c>
      <c r="Q1540" s="12" t="s">
        <v>61</v>
      </c>
      <c r="R1540" s="12" t="s">
        <v>62</v>
      </c>
      <c r="S1540" s="10" t="n">
        <v>1130101</v>
      </c>
      <c r="T1540" s="12" t="s">
        <v>63</v>
      </c>
      <c r="U1540" s="13" t="n">
        <v>3937.78</v>
      </c>
      <c r="W1540" s="13" t="n">
        <v>0</v>
      </c>
      <c r="X1540" s="12" t="s">
        <v>1431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SAB PHEBO ODOR90G</v>
      </c>
      <c r="AC1540" s="1" t="n">
        <v>1957890</v>
      </c>
    </row>
    <row r="1541" customFormat="false" ht="12.75" hidden="false" customHeight="true" outlineLevel="0" collapsed="false">
      <c r="A1541" s="10" t="n">
        <v>1</v>
      </c>
      <c r="B1541" s="11" t="n">
        <v>46189</v>
      </c>
      <c r="C1541" s="11" t="n">
        <v>46212</v>
      </c>
      <c r="D1541" s="10" t="n">
        <v>794</v>
      </c>
      <c r="E1541" s="12" t="s">
        <v>365</v>
      </c>
      <c r="F1541" s="10" t="n">
        <v>24</v>
      </c>
      <c r="G1541" s="12" t="s">
        <v>57</v>
      </c>
      <c r="H1541" s="10" t="n">
        <v>2110101</v>
      </c>
      <c r="I1541" s="12" t="s">
        <v>58</v>
      </c>
      <c r="J1541" s="10" t="n">
        <v>1261641</v>
      </c>
      <c r="L1541" s="10" t="n">
        <v>8075</v>
      </c>
      <c r="M1541" s="12" t="s">
        <v>36</v>
      </c>
      <c r="N1541" s="12" t="s">
        <v>60</v>
      </c>
      <c r="P1541" s="10" t="n">
        <v>103</v>
      </c>
      <c r="Q1541" s="12" t="s">
        <v>61</v>
      </c>
      <c r="R1541" s="12" t="s">
        <v>62</v>
      </c>
      <c r="S1541" s="10" t="n">
        <v>1130101</v>
      </c>
      <c r="T1541" s="12" t="s">
        <v>63</v>
      </c>
      <c r="U1541" s="13" t="n">
        <v>2019.09</v>
      </c>
      <c r="W1541" s="13" t="n">
        <v>0</v>
      </c>
      <c r="X1541" s="12" t="s">
        <v>1432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COLHER GRANDE CRISTA</v>
      </c>
      <c r="AC1541" s="1" t="n">
        <v>8075</v>
      </c>
    </row>
    <row r="1542" customFormat="false" ht="12.75" hidden="false" customHeight="true" outlineLevel="0" collapsed="false">
      <c r="A1542" s="10" t="n">
        <v>1</v>
      </c>
      <c r="B1542" s="11" t="n">
        <v>46189</v>
      </c>
      <c r="C1542" s="11" t="n">
        <v>46212</v>
      </c>
      <c r="D1542" s="10" t="n">
        <v>1659</v>
      </c>
      <c r="E1542" s="12" t="s">
        <v>78</v>
      </c>
      <c r="F1542" s="10" t="n">
        <v>24</v>
      </c>
      <c r="G1542" s="12" t="s">
        <v>57</v>
      </c>
      <c r="H1542" s="10" t="n">
        <v>2110101</v>
      </c>
      <c r="I1542" s="12" t="s">
        <v>58</v>
      </c>
      <c r="J1542" s="10" t="n">
        <v>1262158</v>
      </c>
      <c r="L1542" s="10" t="n">
        <v>878848</v>
      </c>
      <c r="M1542" s="12" t="s">
        <v>59</v>
      </c>
      <c r="N1542" s="12" t="s">
        <v>60</v>
      </c>
      <c r="P1542" s="10" t="n">
        <v>103</v>
      </c>
      <c r="Q1542" s="12" t="s">
        <v>61</v>
      </c>
      <c r="R1542" s="12" t="s">
        <v>62</v>
      </c>
      <c r="S1542" s="10" t="n">
        <v>1130101</v>
      </c>
      <c r="T1542" s="12" t="s">
        <v>63</v>
      </c>
      <c r="U1542" s="13" t="n">
        <v>1402.88</v>
      </c>
      <c r="W1542" s="13" t="n">
        <v>0</v>
      </c>
      <c r="X1542" s="12" t="s">
        <v>1433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QUEIJO RALADO MOCOCA</v>
      </c>
      <c r="AC1542" s="1" t="n">
        <v>878848</v>
      </c>
    </row>
    <row r="1543" customFormat="false" ht="12.75" hidden="false" customHeight="true" outlineLevel="0" collapsed="false">
      <c r="A1543" s="10" t="n">
        <v>1</v>
      </c>
      <c r="B1543" s="11" t="n">
        <v>46190</v>
      </c>
      <c r="C1543" s="11" t="n">
        <v>46212</v>
      </c>
      <c r="D1543" s="10" t="n">
        <v>1699</v>
      </c>
      <c r="E1543" s="12" t="s">
        <v>428</v>
      </c>
      <c r="F1543" s="10" t="n">
        <v>24</v>
      </c>
      <c r="G1543" s="12" t="s">
        <v>57</v>
      </c>
      <c r="H1543" s="10" t="n">
        <v>2110101</v>
      </c>
      <c r="I1543" s="12" t="s">
        <v>58</v>
      </c>
      <c r="J1543" s="10" t="n">
        <v>1265932</v>
      </c>
      <c r="L1543" s="10" t="n">
        <v>304776</v>
      </c>
      <c r="M1543" s="12" t="s">
        <v>59</v>
      </c>
      <c r="N1543" s="12" t="s">
        <v>60</v>
      </c>
      <c r="P1543" s="10" t="n">
        <v>103</v>
      </c>
      <c r="Q1543" s="12" t="s">
        <v>61</v>
      </c>
      <c r="R1543" s="12" t="s">
        <v>62</v>
      </c>
      <c r="S1543" s="10" t="n">
        <v>1130101</v>
      </c>
      <c r="T1543" s="12" t="s">
        <v>63</v>
      </c>
      <c r="U1543" s="13" t="n">
        <v>1568.1</v>
      </c>
      <c r="W1543" s="13" t="n">
        <v>0</v>
      </c>
      <c r="X1543" s="12" t="s">
        <v>1434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ARROZ BRA. FACCIO 1K</v>
      </c>
      <c r="AC1543" s="1" t="n">
        <v>304776</v>
      </c>
    </row>
    <row r="1544" customFormat="false" ht="12.75" hidden="false" customHeight="true" outlineLevel="0" collapsed="false">
      <c r="A1544" s="10" t="n">
        <v>1</v>
      </c>
      <c r="B1544" s="11" t="n">
        <v>46191</v>
      </c>
      <c r="C1544" s="11" t="n">
        <v>46212</v>
      </c>
      <c r="D1544" s="10" t="n">
        <v>1608</v>
      </c>
      <c r="E1544" s="12" t="s">
        <v>75</v>
      </c>
      <c r="F1544" s="10" t="n">
        <v>24</v>
      </c>
      <c r="G1544" s="12" t="s">
        <v>57</v>
      </c>
      <c r="H1544" s="10" t="n">
        <v>2110101</v>
      </c>
      <c r="I1544" s="12" t="s">
        <v>58</v>
      </c>
      <c r="J1544" s="10" t="n">
        <v>1269204</v>
      </c>
      <c r="L1544" s="10" t="n">
        <v>1675757</v>
      </c>
      <c r="M1544" s="12" t="s">
        <v>36</v>
      </c>
      <c r="N1544" s="12" t="s">
        <v>60</v>
      </c>
      <c r="P1544" s="10" t="n">
        <v>103</v>
      </c>
      <c r="Q1544" s="12" t="s">
        <v>61</v>
      </c>
      <c r="R1544" s="12" t="s">
        <v>62</v>
      </c>
      <c r="S1544" s="10" t="n">
        <v>1130101</v>
      </c>
      <c r="T1544" s="12" t="s">
        <v>63</v>
      </c>
      <c r="U1544" s="13" t="n">
        <v>1279.74</v>
      </c>
      <c r="W1544" s="13" t="n">
        <v>0</v>
      </c>
      <c r="X1544" s="12" t="s">
        <v>1435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TODDYNHO CHOCOLATE</v>
      </c>
      <c r="AC1544" s="1" t="n">
        <v>1675757</v>
      </c>
    </row>
    <row r="1545" customFormat="false" ht="12.75" hidden="false" customHeight="true" outlineLevel="0" collapsed="false">
      <c r="A1545" s="10" t="n">
        <v>1</v>
      </c>
      <c r="B1545" s="11" t="n">
        <v>46193</v>
      </c>
      <c r="C1545" s="11" t="n">
        <v>46212</v>
      </c>
      <c r="D1545" s="10" t="n">
        <v>1740</v>
      </c>
      <c r="E1545" s="12" t="s">
        <v>296</v>
      </c>
      <c r="F1545" s="10" t="n">
        <v>24</v>
      </c>
      <c r="G1545" s="12" t="s">
        <v>57</v>
      </c>
      <c r="H1545" s="10" t="n">
        <v>2110101</v>
      </c>
      <c r="I1545" s="12" t="s">
        <v>58</v>
      </c>
      <c r="J1545" s="10" t="n">
        <v>1278879</v>
      </c>
      <c r="L1545" s="10" t="n">
        <v>1238549</v>
      </c>
      <c r="M1545" s="12" t="s">
        <v>36</v>
      </c>
      <c r="N1545" s="12" t="s">
        <v>60</v>
      </c>
      <c r="P1545" s="10" t="n">
        <v>103</v>
      </c>
      <c r="Q1545" s="12" t="s">
        <v>61</v>
      </c>
      <c r="R1545" s="12" t="s">
        <v>62</v>
      </c>
      <c r="S1545" s="10" t="n">
        <v>1130101</v>
      </c>
      <c r="T1545" s="12" t="s">
        <v>63</v>
      </c>
      <c r="U1545" s="13" t="n">
        <v>1113.5</v>
      </c>
      <c r="W1545" s="13" t="n">
        <v>0</v>
      </c>
      <c r="X1545" s="12" t="s">
        <v>1436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IOG NAT NEST 170G</v>
      </c>
      <c r="AC1545" s="1" t="n">
        <v>1238549</v>
      </c>
    </row>
    <row r="1546" customFormat="false" ht="12.75" hidden="false" customHeight="true" outlineLevel="0" collapsed="false">
      <c r="A1546" s="10" t="n">
        <v>1</v>
      </c>
      <c r="B1546" s="11" t="n">
        <v>46193</v>
      </c>
      <c r="C1546" s="11" t="n">
        <v>46212</v>
      </c>
      <c r="D1546" s="10" t="n">
        <v>1636</v>
      </c>
      <c r="E1546" s="12" t="s">
        <v>91</v>
      </c>
      <c r="F1546" s="10" t="n">
        <v>24</v>
      </c>
      <c r="G1546" s="12" t="s">
        <v>57</v>
      </c>
      <c r="H1546" s="10" t="n">
        <v>2110101</v>
      </c>
      <c r="I1546" s="12" t="s">
        <v>58</v>
      </c>
      <c r="J1546" s="10" t="n">
        <v>1280604</v>
      </c>
      <c r="L1546" s="10" t="n">
        <v>3204500</v>
      </c>
      <c r="M1546" s="12" t="s">
        <v>36</v>
      </c>
      <c r="N1546" s="12" t="s">
        <v>60</v>
      </c>
      <c r="P1546" s="10" t="n">
        <v>103</v>
      </c>
      <c r="Q1546" s="12" t="s">
        <v>61</v>
      </c>
      <c r="R1546" s="12" t="s">
        <v>62</v>
      </c>
      <c r="S1546" s="10" t="n">
        <v>1130101</v>
      </c>
      <c r="T1546" s="12" t="s">
        <v>63</v>
      </c>
      <c r="U1546" s="13" t="n">
        <v>654.48</v>
      </c>
      <c r="W1546" s="13" t="n">
        <v>0</v>
      </c>
      <c r="X1546" s="12" t="s">
        <v>1437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OLEO OLIVIA TRADICIONAL 500ML</v>
      </c>
      <c r="AC1546" s="1" t="n">
        <v>3204500</v>
      </c>
    </row>
    <row r="1547" customFormat="false" ht="12.75" hidden="false" customHeight="true" outlineLevel="0" collapsed="false">
      <c r="A1547" s="10" t="n">
        <v>1</v>
      </c>
      <c r="B1547" s="11" t="n">
        <v>46193</v>
      </c>
      <c r="C1547" s="11" t="n">
        <v>46212</v>
      </c>
      <c r="D1547" s="10" t="n">
        <v>1657</v>
      </c>
      <c r="E1547" s="12" t="s">
        <v>1204</v>
      </c>
      <c r="F1547" s="10" t="n">
        <v>24</v>
      </c>
      <c r="G1547" s="12" t="s">
        <v>57</v>
      </c>
      <c r="H1547" s="10" t="n">
        <v>2110101</v>
      </c>
      <c r="I1547" s="12" t="s">
        <v>58</v>
      </c>
      <c r="J1547" s="10" t="n">
        <v>1280916</v>
      </c>
      <c r="L1547" s="10" t="n">
        <v>293860</v>
      </c>
      <c r="M1547" s="12" t="s">
        <v>59</v>
      </c>
      <c r="N1547" s="12" t="s">
        <v>60</v>
      </c>
      <c r="P1547" s="10" t="n">
        <v>103</v>
      </c>
      <c r="Q1547" s="12" t="s">
        <v>61</v>
      </c>
      <c r="R1547" s="12" t="s">
        <v>62</v>
      </c>
      <c r="S1547" s="10" t="n">
        <v>1130101</v>
      </c>
      <c r="T1547" s="12" t="s">
        <v>63</v>
      </c>
      <c r="U1547" s="13" t="n">
        <v>1250.11</v>
      </c>
      <c r="W1547" s="13" t="n">
        <v>0</v>
      </c>
      <c r="X1547" s="12" t="s">
        <v>1438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46198</v>
      </c>
      <c r="C1548" s="11" t="n">
        <v>46212</v>
      </c>
      <c r="D1548" s="10" t="n">
        <v>1626</v>
      </c>
      <c r="E1548" s="12" t="s">
        <v>65</v>
      </c>
      <c r="F1548" s="10" t="n">
        <v>24</v>
      </c>
      <c r="G1548" s="12" t="s">
        <v>57</v>
      </c>
      <c r="H1548" s="10" t="n">
        <v>2110101</v>
      </c>
      <c r="I1548" s="12" t="s">
        <v>58</v>
      </c>
      <c r="J1548" s="10" t="n">
        <v>1305846</v>
      </c>
      <c r="L1548" s="10" t="n">
        <v>311084</v>
      </c>
      <c r="M1548" s="12" t="s">
        <v>36</v>
      </c>
      <c r="N1548" s="12" t="s">
        <v>60</v>
      </c>
      <c r="P1548" s="10" t="n">
        <v>103</v>
      </c>
      <c r="Q1548" s="12" t="s">
        <v>61</v>
      </c>
      <c r="R1548" s="12" t="s">
        <v>62</v>
      </c>
      <c r="S1548" s="10" t="n">
        <v>1130101</v>
      </c>
      <c r="T1548" s="12" t="s">
        <v>63</v>
      </c>
      <c r="U1548" s="13" t="n">
        <v>2048.68</v>
      </c>
      <c r="W1548" s="13" t="n">
        <v>0</v>
      </c>
      <c r="X1548" s="12" t="s">
        <v>1439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CALABRESA SEARA KG</v>
      </c>
      <c r="AC1548" s="1" t="n">
        <v>311084</v>
      </c>
    </row>
    <row r="1549" customFormat="false" ht="12.75" hidden="false" customHeight="true" outlineLevel="0" collapsed="false">
      <c r="A1549" s="10" t="n">
        <v>1</v>
      </c>
      <c r="B1549" s="11" t="n">
        <v>46199</v>
      </c>
      <c r="C1549" s="11" t="n">
        <v>46212</v>
      </c>
      <c r="D1549" s="10" t="n">
        <v>1705</v>
      </c>
      <c r="E1549" s="12" t="s">
        <v>173</v>
      </c>
      <c r="F1549" s="10" t="n">
        <v>24</v>
      </c>
      <c r="G1549" s="12" t="s">
        <v>57</v>
      </c>
      <c r="H1549" s="10" t="n">
        <v>2110101</v>
      </c>
      <c r="I1549" s="12" t="s">
        <v>58</v>
      </c>
      <c r="J1549" s="10" t="n">
        <v>1309384</v>
      </c>
      <c r="L1549" s="10" t="n">
        <v>1899789</v>
      </c>
      <c r="M1549" s="12" t="s">
        <v>36</v>
      </c>
      <c r="N1549" s="12" t="s">
        <v>60</v>
      </c>
      <c r="P1549" s="10" t="n">
        <v>103</v>
      </c>
      <c r="Q1549" s="12" t="s">
        <v>61</v>
      </c>
      <c r="R1549" s="12" t="s">
        <v>62</v>
      </c>
      <c r="S1549" s="10" t="n">
        <v>1130101</v>
      </c>
      <c r="T1549" s="12" t="s">
        <v>63</v>
      </c>
      <c r="U1549" s="13" t="n">
        <v>7646.07</v>
      </c>
      <c r="W1549" s="13" t="n">
        <v>0</v>
      </c>
      <c r="X1549" s="12" t="s">
        <v>1440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1899789</v>
      </c>
    </row>
    <row r="1550" customFormat="false" ht="12.75" hidden="false" customHeight="true" outlineLevel="0" collapsed="false">
      <c r="A1550" s="10" t="n">
        <v>1</v>
      </c>
      <c r="B1550" s="11" t="n">
        <v>46199</v>
      </c>
      <c r="C1550" s="11" t="n">
        <v>46212</v>
      </c>
      <c r="D1550" s="10" t="n">
        <v>1705</v>
      </c>
      <c r="E1550" s="12" t="s">
        <v>173</v>
      </c>
      <c r="F1550" s="10" t="n">
        <v>24</v>
      </c>
      <c r="G1550" s="12" t="s">
        <v>57</v>
      </c>
      <c r="H1550" s="10" t="n">
        <v>2110101</v>
      </c>
      <c r="I1550" s="12" t="s">
        <v>58</v>
      </c>
      <c r="J1550" s="10" t="n">
        <v>1309396</v>
      </c>
      <c r="L1550" s="10" t="n">
        <v>1175957</v>
      </c>
      <c r="M1550" s="12" t="s">
        <v>36</v>
      </c>
      <c r="N1550" s="12" t="s">
        <v>60</v>
      </c>
      <c r="P1550" s="10" t="n">
        <v>103</v>
      </c>
      <c r="Q1550" s="12" t="s">
        <v>61</v>
      </c>
      <c r="R1550" s="12" t="s">
        <v>62</v>
      </c>
      <c r="S1550" s="10" t="n">
        <v>1130101</v>
      </c>
      <c r="T1550" s="12" t="s">
        <v>63</v>
      </c>
      <c r="U1550" s="13" t="n">
        <v>1219.53</v>
      </c>
      <c r="W1550" s="13" t="n">
        <v>0</v>
      </c>
      <c r="X1550" s="12" t="s">
        <v>1441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KAPO UVA 200ML</v>
      </c>
      <c r="AC1550" s="1" t="n">
        <v>1175957</v>
      </c>
    </row>
    <row r="1551" customFormat="false" ht="12.75" hidden="false" customHeight="true" outlineLevel="0" collapsed="false">
      <c r="A1551" s="10" t="n">
        <v>1</v>
      </c>
      <c r="B1551" s="11" t="n">
        <v>46199</v>
      </c>
      <c r="C1551" s="11" t="n">
        <v>46212</v>
      </c>
      <c r="D1551" s="10" t="n">
        <v>1705</v>
      </c>
      <c r="E1551" s="12" t="s">
        <v>173</v>
      </c>
      <c r="F1551" s="10" t="n">
        <v>24</v>
      </c>
      <c r="G1551" s="12" t="s">
        <v>57</v>
      </c>
      <c r="H1551" s="10" t="n">
        <v>2110101</v>
      </c>
      <c r="I1551" s="12" t="s">
        <v>58</v>
      </c>
      <c r="J1551" s="10" t="n">
        <v>1309446</v>
      </c>
      <c r="L1551" s="10" t="n">
        <v>1174710</v>
      </c>
      <c r="M1551" s="12" t="s">
        <v>36</v>
      </c>
      <c r="N1551" s="12" t="s">
        <v>60</v>
      </c>
      <c r="P1551" s="10" t="n">
        <v>103</v>
      </c>
      <c r="Q1551" s="12" t="s">
        <v>61</v>
      </c>
      <c r="R1551" s="12" t="s">
        <v>62</v>
      </c>
      <c r="S1551" s="10" t="n">
        <v>1130101</v>
      </c>
      <c r="T1551" s="12" t="s">
        <v>63</v>
      </c>
      <c r="U1551" s="13" t="n">
        <v>994.33</v>
      </c>
      <c r="W1551" s="13" t="n">
        <v>0</v>
      </c>
      <c r="X1551" s="12" t="s">
        <v>1442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TRIDENT MORANGO</v>
      </c>
      <c r="AC1551" s="1" t="n">
        <v>1174710</v>
      </c>
    </row>
    <row r="1552" customFormat="false" ht="12.75" hidden="false" customHeight="true" outlineLevel="0" collapsed="false">
      <c r="A1552" s="10" t="n">
        <v>1</v>
      </c>
      <c r="B1552" s="11" t="n">
        <v>46199</v>
      </c>
      <c r="C1552" s="11" t="n">
        <v>46212</v>
      </c>
      <c r="D1552" s="10" t="n">
        <v>10017</v>
      </c>
      <c r="E1552" s="12" t="s">
        <v>871</v>
      </c>
      <c r="F1552" s="10" t="n">
        <v>24</v>
      </c>
      <c r="G1552" s="12" t="s">
        <v>57</v>
      </c>
      <c r="H1552" s="10" t="n">
        <v>2110101</v>
      </c>
      <c r="I1552" s="12" t="s">
        <v>58</v>
      </c>
      <c r="J1552" s="10" t="n">
        <v>1310224</v>
      </c>
      <c r="L1552" s="10" t="n">
        <v>193797</v>
      </c>
      <c r="M1552" s="12" t="s">
        <v>36</v>
      </c>
      <c r="N1552" s="12" t="s">
        <v>60</v>
      </c>
      <c r="P1552" s="10" t="n">
        <v>103</v>
      </c>
      <c r="Q1552" s="12" t="s">
        <v>61</v>
      </c>
      <c r="R1552" s="12" t="s">
        <v>62</v>
      </c>
      <c r="S1552" s="10" t="n">
        <v>1130101</v>
      </c>
      <c r="T1552" s="12" t="s">
        <v>63</v>
      </c>
      <c r="U1552" s="13" t="n">
        <v>1024.53</v>
      </c>
      <c r="W1552" s="13" t="n">
        <v>0</v>
      </c>
      <c r="X1552" s="12" t="s">
        <v>1443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PAPEL HIGIENICO ALLE</v>
      </c>
      <c r="AC1552" s="1" t="n">
        <v>193797</v>
      </c>
    </row>
    <row r="1553" customFormat="false" ht="12.75" hidden="false" customHeight="true" outlineLevel="0" collapsed="false">
      <c r="A1553" s="10" t="n">
        <v>1</v>
      </c>
      <c r="B1553" s="11" t="n">
        <v>46205</v>
      </c>
      <c r="C1553" s="11" t="n">
        <v>46212</v>
      </c>
      <c r="D1553" s="10" t="n">
        <v>33</v>
      </c>
      <c r="E1553" s="12" t="s">
        <v>93</v>
      </c>
      <c r="F1553" s="10" t="n">
        <v>34</v>
      </c>
      <c r="G1553" s="12" t="s">
        <v>94</v>
      </c>
      <c r="H1553" s="10" t="n">
        <v>2110101</v>
      </c>
      <c r="I1553" s="12" t="s">
        <v>58</v>
      </c>
      <c r="J1553" s="10" t="n">
        <v>1339711</v>
      </c>
      <c r="L1553" s="10" t="n">
        <v>5236</v>
      </c>
      <c r="M1553" s="12" t="s">
        <v>36</v>
      </c>
      <c r="N1553" s="12" t="s">
        <v>60</v>
      </c>
      <c r="P1553" s="10" t="n">
        <v>103</v>
      </c>
      <c r="Q1553" s="12" t="s">
        <v>61</v>
      </c>
      <c r="R1553" s="12" t="s">
        <v>62</v>
      </c>
      <c r="S1553" s="10" t="n">
        <v>1130101</v>
      </c>
      <c r="T1553" s="12" t="s">
        <v>63</v>
      </c>
      <c r="U1553" s="13" t="n">
        <v>600</v>
      </c>
      <c r="W1553" s="13" t="n">
        <v>0</v>
      </c>
      <c r="X1553" s="12" t="s">
        <v>1444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FARINHA DE FEIRA OVINHA 1KG</v>
      </c>
      <c r="AC1553" s="1" t="n">
        <v>20726</v>
      </c>
    </row>
    <row r="1554" customFormat="false" ht="12.75" hidden="false" customHeight="true" outlineLevel="0" collapsed="false">
      <c r="A1554" s="10" t="n">
        <v>1</v>
      </c>
      <c r="B1554" s="11" t="n">
        <v>46206</v>
      </c>
      <c r="C1554" s="11" t="n">
        <v>46212</v>
      </c>
      <c r="D1554" s="10" t="n">
        <v>1363</v>
      </c>
      <c r="E1554" s="12" t="s">
        <v>180</v>
      </c>
      <c r="F1554" s="10" t="n">
        <v>24</v>
      </c>
      <c r="G1554" s="12" t="s">
        <v>57</v>
      </c>
      <c r="H1554" s="10" t="n">
        <v>2110101</v>
      </c>
      <c r="I1554" s="12" t="s">
        <v>58</v>
      </c>
      <c r="J1554" s="10" t="n">
        <v>1346072</v>
      </c>
      <c r="L1554" s="10" t="n">
        <v>3469</v>
      </c>
      <c r="M1554" s="12" t="s">
        <v>36</v>
      </c>
      <c r="N1554" s="12" t="s">
        <v>60</v>
      </c>
      <c r="P1554" s="10" t="n">
        <v>103</v>
      </c>
      <c r="Q1554" s="12" t="s">
        <v>61</v>
      </c>
      <c r="R1554" s="12" t="s">
        <v>62</v>
      </c>
      <c r="S1554" s="10" t="n">
        <v>1130101</v>
      </c>
      <c r="T1554" s="12" t="s">
        <v>63</v>
      </c>
      <c r="U1554" s="13" t="n">
        <v>405</v>
      </c>
      <c r="W1554" s="13" t="n">
        <v>0</v>
      </c>
      <c r="X1554" s="12" t="s">
        <v>1445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PAO HAMBURGUER SANTO PAO</v>
      </c>
      <c r="AC1554" s="1" t="n">
        <v>3469</v>
      </c>
    </row>
    <row r="1555" customFormat="false" ht="12.75" hidden="false" customHeight="true" outlineLevel="0" collapsed="false">
      <c r="A1555" s="10" t="n">
        <v>1</v>
      </c>
      <c r="B1555" s="11" t="n">
        <v>46206</v>
      </c>
      <c r="C1555" s="11" t="n">
        <v>46212</v>
      </c>
      <c r="D1555" s="10" t="n">
        <v>581</v>
      </c>
      <c r="E1555" s="12" t="s">
        <v>316</v>
      </c>
      <c r="F1555" s="10" t="n">
        <v>24</v>
      </c>
      <c r="G1555" s="12" t="s">
        <v>57</v>
      </c>
      <c r="H1555" s="10" t="n">
        <v>2110101</v>
      </c>
      <c r="I1555" s="12" t="s">
        <v>58</v>
      </c>
      <c r="J1555" s="10" t="n">
        <v>1346095</v>
      </c>
      <c r="L1555" s="10" t="n">
        <v>31254</v>
      </c>
      <c r="M1555" s="12" t="s">
        <v>36</v>
      </c>
      <c r="N1555" s="12" t="s">
        <v>60</v>
      </c>
      <c r="P1555" s="10" t="n">
        <v>103</v>
      </c>
      <c r="Q1555" s="12" t="s">
        <v>61</v>
      </c>
      <c r="R1555" s="12" t="s">
        <v>62</v>
      </c>
      <c r="S1555" s="10" t="n">
        <v>1130101</v>
      </c>
      <c r="T1555" s="12" t="s">
        <v>63</v>
      </c>
      <c r="U1555" s="13" t="n">
        <v>493.5</v>
      </c>
      <c r="W1555" s="13" t="n">
        <v>0</v>
      </c>
      <c r="X1555" s="12" t="s">
        <v>1446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GOMA DE MANDIOCA AMA</v>
      </c>
      <c r="AC1555" s="1" t="n">
        <v>31254</v>
      </c>
    </row>
    <row r="1556" customFormat="false" ht="12.75" hidden="false" customHeight="true" outlineLevel="0" collapsed="false">
      <c r="A1556" s="10" t="n">
        <v>1</v>
      </c>
      <c r="B1556" s="11" t="n">
        <v>46207</v>
      </c>
      <c r="C1556" s="11" t="n">
        <v>46212</v>
      </c>
      <c r="D1556" s="10" t="n">
        <v>1024</v>
      </c>
      <c r="E1556" s="12" t="s">
        <v>783</v>
      </c>
      <c r="F1556" s="10" t="n">
        <v>24</v>
      </c>
      <c r="G1556" s="12" t="s">
        <v>57</v>
      </c>
      <c r="H1556" s="10" t="n">
        <v>2110101</v>
      </c>
      <c r="I1556" s="12" t="s">
        <v>58</v>
      </c>
      <c r="J1556" s="10" t="n">
        <v>1348502</v>
      </c>
      <c r="L1556" s="10" t="n">
        <v>595147</v>
      </c>
      <c r="M1556" s="12" t="s">
        <v>36</v>
      </c>
      <c r="N1556" s="12" t="s">
        <v>60</v>
      </c>
      <c r="P1556" s="10" t="n">
        <v>103</v>
      </c>
      <c r="Q1556" s="12" t="s">
        <v>61</v>
      </c>
      <c r="R1556" s="12" t="s">
        <v>62</v>
      </c>
      <c r="S1556" s="10" t="n">
        <v>1130101</v>
      </c>
      <c r="T1556" s="12" t="s">
        <v>63</v>
      </c>
      <c r="U1556" s="13" t="n">
        <v>900.5</v>
      </c>
      <c r="W1556" s="13" t="n">
        <v>0</v>
      </c>
      <c r="X1556" s="12" t="s">
        <v>1447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REAL GOLD 250ML PET</v>
      </c>
      <c r="AC1556" s="1" t="n">
        <v>595147</v>
      </c>
    </row>
    <row r="1557" customFormat="false" ht="12.75" hidden="false" customHeight="true" outlineLevel="0" collapsed="false">
      <c r="A1557" s="10" t="n">
        <v>1</v>
      </c>
      <c r="B1557" s="11" t="n">
        <v>46207</v>
      </c>
      <c r="C1557" s="11" t="n">
        <v>46212</v>
      </c>
      <c r="D1557" s="10" t="n">
        <v>1899</v>
      </c>
      <c r="E1557" s="12" t="s">
        <v>97</v>
      </c>
      <c r="F1557" s="10" t="n">
        <v>24</v>
      </c>
      <c r="G1557" s="12" t="s">
        <v>57</v>
      </c>
      <c r="H1557" s="10" t="n">
        <v>2110101</v>
      </c>
      <c r="I1557" s="12" t="s">
        <v>58</v>
      </c>
      <c r="J1557" s="10" t="n">
        <v>1348846</v>
      </c>
      <c r="L1557" s="10" t="n">
        <v>697</v>
      </c>
      <c r="M1557" s="12" t="s">
        <v>36</v>
      </c>
      <c r="N1557" s="12" t="s">
        <v>60</v>
      </c>
      <c r="P1557" s="10" t="n">
        <v>103</v>
      </c>
      <c r="Q1557" s="12" t="s">
        <v>61</v>
      </c>
      <c r="R1557" s="12" t="s">
        <v>62</v>
      </c>
      <c r="S1557" s="10" t="n">
        <v>1130101</v>
      </c>
      <c r="T1557" s="12" t="s">
        <v>63</v>
      </c>
      <c r="U1557" s="13" t="n">
        <v>849.2</v>
      </c>
      <c r="W1557" s="13" t="n">
        <v>0</v>
      </c>
      <c r="X1557" s="12" t="s">
        <v>1448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SACO P/ LIXO 200 LIT</v>
      </c>
      <c r="AC1557" s="1" t="n">
        <v>697</v>
      </c>
    </row>
    <row r="1558" customFormat="false" ht="12.75" hidden="false" customHeight="true" outlineLevel="0" collapsed="false">
      <c r="A1558" s="10" t="n">
        <v>1</v>
      </c>
      <c r="B1558" s="11" t="n">
        <v>46209</v>
      </c>
      <c r="C1558" s="11" t="n">
        <v>46212</v>
      </c>
      <c r="D1558" s="10" t="n">
        <v>1614</v>
      </c>
      <c r="E1558" s="12" t="s">
        <v>89</v>
      </c>
      <c r="F1558" s="10" t="n">
        <v>24</v>
      </c>
      <c r="G1558" s="12" t="s">
        <v>57</v>
      </c>
      <c r="H1558" s="10" t="n">
        <v>2110101</v>
      </c>
      <c r="I1558" s="12" t="s">
        <v>58</v>
      </c>
      <c r="J1558" s="10" t="n">
        <v>1360000</v>
      </c>
      <c r="L1558" s="10" t="n">
        <v>11381</v>
      </c>
      <c r="M1558" s="12" t="s">
        <v>36</v>
      </c>
      <c r="N1558" s="12" t="s">
        <v>60</v>
      </c>
      <c r="P1558" s="10" t="n">
        <v>103</v>
      </c>
      <c r="Q1558" s="12" t="s">
        <v>61</v>
      </c>
      <c r="R1558" s="12" t="s">
        <v>62</v>
      </c>
      <c r="S1558" s="10" t="n">
        <v>1130101</v>
      </c>
      <c r="T1558" s="12" t="s">
        <v>63</v>
      </c>
      <c r="U1558" s="13" t="n">
        <v>472.6</v>
      </c>
      <c r="W1558" s="13" t="n">
        <v>0</v>
      </c>
      <c r="X1558" s="12" t="s">
        <v>1449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SORVETE KARU BRIGADE</v>
      </c>
      <c r="AC1558" s="1" t="n">
        <v>11381</v>
      </c>
    </row>
    <row r="1559" customFormat="false" ht="12.75" hidden="false" customHeight="true" outlineLevel="0" collapsed="false">
      <c r="A1559" s="10" t="n">
        <v>1</v>
      </c>
      <c r="B1559" s="11" t="n">
        <v>46211</v>
      </c>
      <c r="C1559" s="11" t="n">
        <v>46212</v>
      </c>
      <c r="D1559" s="10" t="n">
        <v>642</v>
      </c>
      <c r="E1559" s="12" t="s">
        <v>186</v>
      </c>
      <c r="F1559" s="10" t="n">
        <v>24</v>
      </c>
      <c r="G1559" s="12" t="s">
        <v>57</v>
      </c>
      <c r="H1559" s="10" t="n">
        <v>2110101</v>
      </c>
      <c r="I1559" s="12" t="s">
        <v>58</v>
      </c>
      <c r="J1559" s="10" t="n">
        <v>1370408</v>
      </c>
      <c r="L1559" s="10" t="n">
        <v>523</v>
      </c>
      <c r="M1559" s="12" t="s">
        <v>36</v>
      </c>
      <c r="N1559" s="12" t="s">
        <v>60</v>
      </c>
      <c r="P1559" s="10" t="n">
        <v>103</v>
      </c>
      <c r="Q1559" s="12" t="s">
        <v>61</v>
      </c>
      <c r="R1559" s="12" t="s">
        <v>62</v>
      </c>
      <c r="S1559" s="10" t="n">
        <v>1130101</v>
      </c>
      <c r="T1559" s="12" t="s">
        <v>63</v>
      </c>
      <c r="U1559" s="13" t="n">
        <v>588</v>
      </c>
      <c r="W1559" s="13" t="n">
        <v>0</v>
      </c>
      <c r="X1559" s="12" t="s">
        <v>1450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0" t="n">
        <v>1</v>
      </c>
      <c r="B1560" s="11" t="n">
        <v>46206</v>
      </c>
      <c r="C1560" s="11" t="n">
        <v>46212</v>
      </c>
      <c r="D1560" s="10" t="n">
        <v>1455</v>
      </c>
      <c r="E1560" s="12" t="s">
        <v>887</v>
      </c>
      <c r="F1560" s="10" t="n">
        <v>24</v>
      </c>
      <c r="G1560" s="12" t="s">
        <v>57</v>
      </c>
      <c r="H1560" s="10" t="n">
        <v>2110101</v>
      </c>
      <c r="I1560" s="12" t="s">
        <v>58</v>
      </c>
      <c r="J1560" s="10" t="n">
        <v>1343917</v>
      </c>
      <c r="L1560" s="10" t="n">
        <v>1037</v>
      </c>
      <c r="M1560" s="12" t="s">
        <v>36</v>
      </c>
      <c r="N1560" s="12" t="s">
        <v>60</v>
      </c>
      <c r="P1560" s="10" t="n">
        <v>103</v>
      </c>
      <c r="Q1560" s="12" t="s">
        <v>61</v>
      </c>
      <c r="R1560" s="12" t="s">
        <v>62</v>
      </c>
      <c r="S1560" s="10" t="n">
        <v>1130101</v>
      </c>
      <c r="T1560" s="12" t="s">
        <v>63</v>
      </c>
      <c r="U1560" s="13" t="n">
        <v>990</v>
      </c>
      <c r="W1560" s="13" t="n">
        <v>0</v>
      </c>
      <c r="X1560" s="12" t="s">
        <v>1451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0" t="n">
        <v>1</v>
      </c>
      <c r="B1561" s="11" t="n">
        <v>46212</v>
      </c>
      <c r="C1561" s="11" t="n">
        <v>46212</v>
      </c>
      <c r="D1561" s="10" t="n">
        <v>10091</v>
      </c>
      <c r="E1561" s="12" t="s">
        <v>1365</v>
      </c>
      <c r="F1561" s="10" t="n">
        <v>34</v>
      </c>
      <c r="G1561" s="12" t="s">
        <v>94</v>
      </c>
      <c r="H1561" s="10" t="n">
        <v>2110101</v>
      </c>
      <c r="I1561" s="12" t="s">
        <v>58</v>
      </c>
      <c r="J1561" s="10" t="n">
        <v>1373781</v>
      </c>
      <c r="L1561" s="10" t="n">
        <v>384</v>
      </c>
      <c r="M1561" s="12" t="s">
        <v>36</v>
      </c>
      <c r="N1561" s="12" t="s">
        <v>60</v>
      </c>
      <c r="P1561" s="10" t="n">
        <v>103</v>
      </c>
      <c r="Q1561" s="12" t="s">
        <v>61</v>
      </c>
      <c r="R1561" s="12" t="s">
        <v>62</v>
      </c>
      <c r="S1561" s="10" t="n">
        <v>1130101</v>
      </c>
      <c r="T1561" s="12" t="s">
        <v>63</v>
      </c>
      <c r="U1561" s="13" t="n">
        <v>82.46</v>
      </c>
      <c r="W1561" s="13" t="n">
        <v>0</v>
      </c>
      <c r="X1561" s="12" t="s">
        <v>1452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0" t="n">
        <v>1</v>
      </c>
      <c r="B1562" s="11" t="n">
        <v>46212</v>
      </c>
      <c r="C1562" s="11" t="n">
        <v>46212</v>
      </c>
      <c r="D1562" s="10" t="n">
        <v>16</v>
      </c>
      <c r="E1562" s="12" t="s">
        <v>111</v>
      </c>
      <c r="F1562" s="10" t="n">
        <v>34</v>
      </c>
      <c r="G1562" s="12" t="s">
        <v>94</v>
      </c>
      <c r="H1562" s="10" t="n">
        <v>2110405</v>
      </c>
      <c r="I1562" s="12" t="s">
        <v>106</v>
      </c>
      <c r="J1562" s="10" t="n">
        <v>1374354</v>
      </c>
      <c r="L1562" s="10" t="n">
        <v>567235</v>
      </c>
      <c r="M1562" s="12" t="s">
        <v>36</v>
      </c>
      <c r="N1562" s="12" t="s">
        <v>66</v>
      </c>
      <c r="P1562" s="10" t="n">
        <v>101</v>
      </c>
      <c r="Q1562" s="12" t="s">
        <v>107</v>
      </c>
      <c r="R1562" s="12" t="s">
        <v>112</v>
      </c>
      <c r="S1562" s="10" t="n">
        <v>4220199</v>
      </c>
      <c r="T1562" s="12" t="s">
        <v>113</v>
      </c>
      <c r="U1562" s="13" t="n">
        <v>262.5</v>
      </c>
      <c r="W1562" s="13" t="n">
        <v>0</v>
      </c>
      <c r="X1562" s="12" t="s">
        <v>1453</v>
      </c>
      <c r="Z1562" s="1" t="str">
        <f aca="false">IF($T1562="","",IFERROR(INDEX('Resumo Grupos'!$AC$3:$AC$200,MATCH($T1562,'Resumo Grupos'!$AB$3:$AB$200,0)),"n/d"))</f>
        <v>Pagamentos outros não operacionais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0" t="n">
        <v>1</v>
      </c>
      <c r="B1563" s="11" t="n">
        <v>46213</v>
      </c>
      <c r="C1563" s="11" t="n">
        <v>46213</v>
      </c>
      <c r="D1563" s="10" t="n">
        <v>0</v>
      </c>
      <c r="E1563" s="12" t="s">
        <v>33</v>
      </c>
      <c r="F1563" s="10" t="n">
        <v>17</v>
      </c>
      <c r="G1563" s="12" t="s">
        <v>34</v>
      </c>
      <c r="H1563" s="10" t="n">
        <v>1110101</v>
      </c>
      <c r="I1563" s="12" t="s">
        <v>35</v>
      </c>
      <c r="J1563" s="10" t="n">
        <v>1460341</v>
      </c>
      <c r="L1563" s="10" t="n">
        <v>1460341</v>
      </c>
      <c r="M1563" s="12" t="s">
        <v>36</v>
      </c>
      <c r="N1563" s="12" t="s">
        <v>37</v>
      </c>
      <c r="P1563" s="10" t="n">
        <v>104</v>
      </c>
      <c r="Q1563" s="12" t="s">
        <v>38</v>
      </c>
      <c r="R1563" s="12" t="s">
        <v>149</v>
      </c>
      <c r="S1563" s="10" t="n">
        <v>1120601</v>
      </c>
      <c r="T1563" s="12" t="s">
        <v>150</v>
      </c>
      <c r="U1563" s="13" t="n">
        <v>480</v>
      </c>
      <c r="W1563" s="13" t="n">
        <v>480</v>
      </c>
      <c r="X1563" s="12" t="s">
        <v>1454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BOLO MIYAZAKI GRANDE</v>
      </c>
      <c r="AC1563" s="1" t="n">
        <v>29</v>
      </c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46213</v>
      </c>
      <c r="D1564" s="10" t="n">
        <v>0</v>
      </c>
      <c r="E1564" s="12" t="s">
        <v>33</v>
      </c>
      <c r="F1564" s="10" t="n">
        <v>17</v>
      </c>
      <c r="G1564" s="12" t="s">
        <v>34</v>
      </c>
      <c r="H1564" s="10" t="n">
        <v>1110101</v>
      </c>
      <c r="I1564" s="12" t="s">
        <v>35</v>
      </c>
      <c r="J1564" s="10" t="n">
        <v>1469501</v>
      </c>
      <c r="L1564" s="10" t="n">
        <v>1469501</v>
      </c>
      <c r="M1564" s="12" t="s">
        <v>36</v>
      </c>
      <c r="N1564" s="12" t="s">
        <v>37</v>
      </c>
      <c r="P1564" s="10" t="n">
        <v>104</v>
      </c>
      <c r="Q1564" s="12" t="s">
        <v>38</v>
      </c>
      <c r="R1564" s="12" t="s">
        <v>149</v>
      </c>
      <c r="S1564" s="10" t="n">
        <v>1120601</v>
      </c>
      <c r="T1564" s="12" t="s">
        <v>150</v>
      </c>
      <c r="U1564" s="13" t="n">
        <v>350</v>
      </c>
      <c r="W1564" s="13" t="n">
        <v>350</v>
      </c>
      <c r="X1564" s="12" t="s">
        <v>1455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ACAI DE ANORI</v>
      </c>
      <c r="AC1564" s="1" t="n">
        <v>5356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46213</v>
      </c>
      <c r="D1565" s="10" t="n">
        <v>0</v>
      </c>
      <c r="E1565" s="12" t="s">
        <v>33</v>
      </c>
      <c r="F1565" s="10" t="n">
        <v>17</v>
      </c>
      <c r="G1565" s="12" t="s">
        <v>34</v>
      </c>
      <c r="H1565" s="10" t="n">
        <v>1110101</v>
      </c>
      <c r="I1565" s="12" t="s">
        <v>35</v>
      </c>
      <c r="J1565" s="10" t="n">
        <v>1503776</v>
      </c>
      <c r="L1565" s="10" t="n">
        <v>1503776</v>
      </c>
      <c r="M1565" s="12" t="s">
        <v>36</v>
      </c>
      <c r="N1565" s="12" t="s">
        <v>37</v>
      </c>
      <c r="P1565" s="10" t="n">
        <v>104</v>
      </c>
      <c r="Q1565" s="12" t="s">
        <v>38</v>
      </c>
      <c r="R1565" s="12" t="s">
        <v>62</v>
      </c>
      <c r="S1565" s="10" t="n">
        <v>1130101</v>
      </c>
      <c r="T1565" s="12" t="s">
        <v>63</v>
      </c>
      <c r="U1565" s="13" t="n">
        <v>357</v>
      </c>
      <c r="W1565" s="13" t="n">
        <v>357</v>
      </c>
      <c r="X1565" s="12" t="s">
        <v>1456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0" t="n">
        <v>1</v>
      </c>
      <c r="B1566" s="11" t="n">
        <v>46213</v>
      </c>
      <c r="C1566" s="11" t="n">
        <v>46213</v>
      </c>
      <c r="D1566" s="10" t="n">
        <v>0</v>
      </c>
      <c r="E1566" s="12" t="s">
        <v>33</v>
      </c>
      <c r="F1566" s="10" t="n">
        <v>17</v>
      </c>
      <c r="G1566" s="12" t="s">
        <v>34</v>
      </c>
      <c r="H1566" s="10" t="n">
        <v>1110101</v>
      </c>
      <c r="I1566" s="12" t="s">
        <v>35</v>
      </c>
      <c r="J1566" s="10" t="n">
        <v>1578066</v>
      </c>
      <c r="L1566" s="10" t="n">
        <v>1578066</v>
      </c>
      <c r="M1566" s="12" t="s">
        <v>36</v>
      </c>
      <c r="N1566" s="12" t="s">
        <v>37</v>
      </c>
      <c r="P1566" s="10" t="n">
        <v>104</v>
      </c>
      <c r="Q1566" s="12" t="s">
        <v>38</v>
      </c>
      <c r="R1566" s="12" t="s">
        <v>43</v>
      </c>
      <c r="S1566" s="10" t="n">
        <v>4210314</v>
      </c>
      <c r="T1566" s="12" t="s">
        <v>44</v>
      </c>
      <c r="U1566" s="13" t="n">
        <v>70</v>
      </c>
      <c r="W1566" s="13" t="n">
        <v>70</v>
      </c>
      <c r="X1566" s="12" t="s">
        <v>1457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46213</v>
      </c>
      <c r="D1567" s="10" t="n">
        <v>0</v>
      </c>
      <c r="E1567" s="12" t="s">
        <v>33</v>
      </c>
      <c r="F1567" s="10" t="n">
        <v>17</v>
      </c>
      <c r="G1567" s="12" t="s">
        <v>34</v>
      </c>
      <c r="H1567" s="10" t="n">
        <v>1110101</v>
      </c>
      <c r="I1567" s="12" t="s">
        <v>35</v>
      </c>
      <c r="J1567" s="10" t="n">
        <v>1595434</v>
      </c>
      <c r="L1567" s="10" t="n">
        <v>1595434</v>
      </c>
      <c r="M1567" s="12" t="s">
        <v>36</v>
      </c>
      <c r="N1567" s="12" t="s">
        <v>37</v>
      </c>
      <c r="P1567" s="10" t="n">
        <v>104</v>
      </c>
      <c r="Q1567" s="12" t="s">
        <v>38</v>
      </c>
      <c r="R1567" s="12" t="s">
        <v>43</v>
      </c>
      <c r="S1567" s="10" t="n">
        <v>4210309</v>
      </c>
      <c r="T1567" s="12" t="s">
        <v>49</v>
      </c>
      <c r="U1567" s="13" t="n">
        <v>25</v>
      </c>
      <c r="W1567" s="13" t="n">
        <v>25</v>
      </c>
      <c r="X1567" s="12" t="s">
        <v>1228</v>
      </c>
      <c r="Z1567" s="1" t="str">
        <f aca="false">IF($T1567="","",IFERROR(INDEX('Resumo Grupos'!$AC$3:$AC$200,MATCH($T1567,'Resumo Grupos'!$AB$3:$AB$200,0)),"n/d"))</f>
        <v>Salários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0" t="n">
        <v>1</v>
      </c>
      <c r="B1568" s="11" t="n">
        <v>46213</v>
      </c>
      <c r="C1568" s="11" t="n">
        <v>46213</v>
      </c>
      <c r="D1568" s="10" t="n">
        <v>0</v>
      </c>
      <c r="E1568" s="12" t="s">
        <v>33</v>
      </c>
      <c r="F1568" s="10" t="n">
        <v>17</v>
      </c>
      <c r="G1568" s="12" t="s">
        <v>34</v>
      </c>
      <c r="H1568" s="10" t="n">
        <v>1110101</v>
      </c>
      <c r="I1568" s="12" t="s">
        <v>35</v>
      </c>
      <c r="J1568" s="10" t="n">
        <v>1595435</v>
      </c>
      <c r="L1568" s="10" t="n">
        <v>1595435</v>
      </c>
      <c r="M1568" s="12" t="s">
        <v>36</v>
      </c>
      <c r="N1568" s="12" t="s">
        <v>37</v>
      </c>
      <c r="P1568" s="10" t="n">
        <v>104</v>
      </c>
      <c r="Q1568" s="12" t="s">
        <v>38</v>
      </c>
      <c r="R1568" s="12" t="s">
        <v>43</v>
      </c>
      <c r="S1568" s="10" t="n">
        <v>4210316</v>
      </c>
      <c r="T1568" s="12" t="s">
        <v>47</v>
      </c>
      <c r="U1568" s="13" t="n">
        <v>60</v>
      </c>
      <c r="W1568" s="13" t="n">
        <v>60</v>
      </c>
      <c r="X1568" s="12" t="s">
        <v>1458</v>
      </c>
      <c r="Z1568" s="1" t="str">
        <f aca="false">IF($T1568="","",IFERROR(INDEX('Resumo Grupos'!$AC$3:$AC$200,MATCH($T1568,'Resumo Grupos'!$AB$3:$AB$200,0)),"n/d"))</f>
        <v>Salários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0" t="n">
        <v>1</v>
      </c>
      <c r="B1569" s="11" t="n">
        <v>46213</v>
      </c>
      <c r="C1569" s="11" t="n">
        <v>46213</v>
      </c>
      <c r="D1569" s="10" t="n">
        <v>0</v>
      </c>
      <c r="E1569" s="12" t="s">
        <v>33</v>
      </c>
      <c r="F1569" s="10" t="n">
        <v>17</v>
      </c>
      <c r="G1569" s="12" t="s">
        <v>34</v>
      </c>
      <c r="H1569" s="10" t="n">
        <v>1110101</v>
      </c>
      <c r="I1569" s="12" t="s">
        <v>35</v>
      </c>
      <c r="J1569" s="10" t="n">
        <v>1595436</v>
      </c>
      <c r="L1569" s="10" t="n">
        <v>1595436</v>
      </c>
      <c r="M1569" s="12" t="s">
        <v>36</v>
      </c>
      <c r="N1569" s="12" t="s">
        <v>37</v>
      </c>
      <c r="P1569" s="10" t="n">
        <v>104</v>
      </c>
      <c r="Q1569" s="12" t="s">
        <v>38</v>
      </c>
      <c r="R1569" s="12" t="s">
        <v>43</v>
      </c>
      <c r="S1569" s="10" t="n">
        <v>4210314</v>
      </c>
      <c r="T1569" s="12" t="s">
        <v>44</v>
      </c>
      <c r="U1569" s="13" t="n">
        <v>70</v>
      </c>
      <c r="W1569" s="13" t="n">
        <v>70</v>
      </c>
      <c r="X1569" s="12" t="s">
        <v>401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0" t="n">
        <v>1</v>
      </c>
      <c r="B1570" s="11" t="n">
        <v>46213</v>
      </c>
      <c r="C1570" s="11" t="n">
        <v>46213</v>
      </c>
      <c r="D1570" s="10" t="n">
        <v>0</v>
      </c>
      <c r="E1570" s="12" t="s">
        <v>33</v>
      </c>
      <c r="F1570" s="10" t="n">
        <v>17</v>
      </c>
      <c r="G1570" s="12" t="s">
        <v>34</v>
      </c>
      <c r="H1570" s="10" t="n">
        <v>1110101</v>
      </c>
      <c r="I1570" s="12" t="s">
        <v>35</v>
      </c>
      <c r="J1570" s="10" t="n">
        <v>1595438</v>
      </c>
      <c r="L1570" s="10" t="n">
        <v>1595438</v>
      </c>
      <c r="M1570" s="12" t="s">
        <v>36</v>
      </c>
      <c r="N1570" s="12" t="s">
        <v>37</v>
      </c>
      <c r="P1570" s="10" t="n">
        <v>104</v>
      </c>
      <c r="Q1570" s="12" t="s">
        <v>38</v>
      </c>
      <c r="R1570" s="12" t="s">
        <v>43</v>
      </c>
      <c r="S1570" s="10" t="n">
        <v>4210314</v>
      </c>
      <c r="T1570" s="12" t="s">
        <v>44</v>
      </c>
      <c r="U1570" s="13" t="n">
        <v>70</v>
      </c>
      <c r="W1570" s="13" t="n">
        <v>70</v>
      </c>
      <c r="X1570" s="12" t="s">
        <v>1459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  <c r="AB1570" s="1"/>
      <c r="AC1570" s="1"/>
    </row>
    <row r="1571" customFormat="false" ht="12.75" hidden="false" customHeight="true" outlineLevel="0" collapsed="false">
      <c r="A1571" s="10" t="n">
        <v>1</v>
      </c>
      <c r="B1571" s="11" t="n">
        <v>46213</v>
      </c>
      <c r="C1571" s="11" t="n">
        <v>46213</v>
      </c>
      <c r="D1571" s="10" t="n">
        <v>0</v>
      </c>
      <c r="E1571" s="12" t="s">
        <v>33</v>
      </c>
      <c r="F1571" s="10" t="n">
        <v>17</v>
      </c>
      <c r="G1571" s="12" t="s">
        <v>34</v>
      </c>
      <c r="H1571" s="10" t="n">
        <v>1110101</v>
      </c>
      <c r="I1571" s="12" t="s">
        <v>35</v>
      </c>
      <c r="J1571" s="10" t="n">
        <v>1595439</v>
      </c>
      <c r="L1571" s="10" t="n">
        <v>1595439</v>
      </c>
      <c r="M1571" s="12" t="s">
        <v>36</v>
      </c>
      <c r="N1571" s="12" t="s">
        <v>37</v>
      </c>
      <c r="P1571" s="10" t="n">
        <v>104</v>
      </c>
      <c r="Q1571" s="12" t="s">
        <v>38</v>
      </c>
      <c r="R1571" s="12" t="s">
        <v>43</v>
      </c>
      <c r="S1571" s="10" t="n">
        <v>4210314</v>
      </c>
      <c r="T1571" s="12" t="s">
        <v>44</v>
      </c>
      <c r="U1571" s="13" t="n">
        <v>80</v>
      </c>
      <c r="W1571" s="13" t="n">
        <v>80</v>
      </c>
      <c r="X1571" s="12" t="s">
        <v>379</v>
      </c>
      <c r="Z1571" s="1" t="str">
        <f aca="false">IF($T1571="","",IFERROR(INDEX('Resumo Grupos'!$AC$3:$AC$200,MATCH($T1571,'Resumo Grupos'!$AB$3:$AB$200,0)),"n/d"))</f>
        <v>Despesa</v>
      </c>
      <c r="AA1571" s="1" t="str">
        <f aca="false">IF($T1571="","",IF(COUNTIF('Resumo Grupos'!$AE$3:$AE$40,$T1571)&gt;0,"NAO","SIM"))</f>
        <v>SIM</v>
      </c>
      <c r="AB1571" s="1"/>
      <c r="AC1571" s="1"/>
    </row>
    <row r="1572" customFormat="false" ht="12.75" hidden="false" customHeight="true" outlineLevel="0" collapsed="false">
      <c r="A1572" s="10" t="n">
        <v>1</v>
      </c>
      <c r="B1572" s="11" t="n">
        <v>46213</v>
      </c>
      <c r="C1572" s="11" t="n">
        <v>46213</v>
      </c>
      <c r="D1572" s="10" t="n">
        <v>0</v>
      </c>
      <c r="E1572" s="12" t="s">
        <v>33</v>
      </c>
      <c r="F1572" s="10" t="n">
        <v>17</v>
      </c>
      <c r="G1572" s="12" t="s">
        <v>34</v>
      </c>
      <c r="H1572" s="10" t="n">
        <v>1110101</v>
      </c>
      <c r="I1572" s="12" t="s">
        <v>35</v>
      </c>
      <c r="J1572" s="10" t="n">
        <v>1595441</v>
      </c>
      <c r="L1572" s="10" t="n">
        <v>1595441</v>
      </c>
      <c r="M1572" s="12" t="s">
        <v>36</v>
      </c>
      <c r="N1572" s="12" t="s">
        <v>37</v>
      </c>
      <c r="P1572" s="10" t="n">
        <v>104</v>
      </c>
      <c r="Q1572" s="12" t="s">
        <v>38</v>
      </c>
      <c r="R1572" s="12" t="s">
        <v>43</v>
      </c>
      <c r="S1572" s="10" t="n">
        <v>4210309</v>
      </c>
      <c r="T1572" s="12" t="s">
        <v>49</v>
      </c>
      <c r="U1572" s="13" t="n">
        <v>15</v>
      </c>
      <c r="W1572" s="13" t="n">
        <v>15</v>
      </c>
      <c r="X1572" s="12" t="s">
        <v>147</v>
      </c>
      <c r="Z1572" s="1" t="str">
        <f aca="false">IF($T1572="","",IFERROR(INDEX('Resumo Grupos'!$AC$3:$AC$200,MATCH($T1572,'Resumo Grupos'!$AB$3:$AB$200,0)),"n/d"))</f>
        <v>Salários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46213</v>
      </c>
      <c r="C1573" s="11" t="n">
        <v>46213</v>
      </c>
      <c r="D1573" s="10" t="n">
        <v>0</v>
      </c>
      <c r="E1573" s="12" t="s">
        <v>33</v>
      </c>
      <c r="F1573" s="10" t="n">
        <v>17</v>
      </c>
      <c r="G1573" s="12" t="s">
        <v>34</v>
      </c>
      <c r="H1573" s="10" t="n">
        <v>1110101</v>
      </c>
      <c r="I1573" s="12" t="s">
        <v>35</v>
      </c>
      <c r="J1573" s="10" t="n">
        <v>1595456</v>
      </c>
      <c r="L1573" s="10" t="n">
        <v>1595456</v>
      </c>
      <c r="M1573" s="12" t="s">
        <v>36</v>
      </c>
      <c r="N1573" s="12" t="s">
        <v>37</v>
      </c>
      <c r="P1573" s="10" t="n">
        <v>104</v>
      </c>
      <c r="Q1573" s="12" t="s">
        <v>38</v>
      </c>
      <c r="R1573" s="12" t="s">
        <v>43</v>
      </c>
      <c r="S1573" s="10" t="n">
        <v>4210314</v>
      </c>
      <c r="T1573" s="12" t="s">
        <v>44</v>
      </c>
      <c r="U1573" s="13" t="n">
        <v>70</v>
      </c>
      <c r="W1573" s="13" t="n">
        <v>70</v>
      </c>
      <c r="X1573" s="12" t="s">
        <v>147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  <c r="AB1573" s="1"/>
      <c r="AC1573" s="1"/>
    </row>
    <row r="1574" customFormat="false" ht="12.75" hidden="false" customHeight="true" outlineLevel="0" collapsed="false">
      <c r="A1574" s="10" t="n">
        <v>1</v>
      </c>
      <c r="B1574" s="11" t="n">
        <v>46213</v>
      </c>
      <c r="C1574" s="11" t="n">
        <v>46213</v>
      </c>
      <c r="D1574" s="10" t="n">
        <v>0</v>
      </c>
      <c r="E1574" s="12" t="s">
        <v>33</v>
      </c>
      <c r="F1574" s="10" t="n">
        <v>17</v>
      </c>
      <c r="G1574" s="12" t="s">
        <v>34</v>
      </c>
      <c r="H1574" s="10" t="n">
        <v>1110101</v>
      </c>
      <c r="I1574" s="12" t="s">
        <v>35</v>
      </c>
      <c r="J1574" s="10" t="n">
        <v>1595462</v>
      </c>
      <c r="L1574" s="10" t="n">
        <v>1595462</v>
      </c>
      <c r="M1574" s="12" t="s">
        <v>36</v>
      </c>
      <c r="N1574" s="12" t="s">
        <v>37</v>
      </c>
      <c r="P1574" s="10" t="n">
        <v>104</v>
      </c>
      <c r="Q1574" s="12" t="s">
        <v>38</v>
      </c>
      <c r="R1574" s="12" t="s">
        <v>43</v>
      </c>
      <c r="S1574" s="10" t="n">
        <v>4210314</v>
      </c>
      <c r="T1574" s="12" t="s">
        <v>44</v>
      </c>
      <c r="U1574" s="13" t="n">
        <v>70</v>
      </c>
      <c r="W1574" s="13" t="n">
        <v>70</v>
      </c>
      <c r="X1574" s="12" t="s">
        <v>148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0" t="n">
        <v>1</v>
      </c>
      <c r="B1575" s="11" t="n">
        <v>46213</v>
      </c>
      <c r="C1575" s="11" t="n">
        <v>46213</v>
      </c>
      <c r="D1575" s="10" t="n">
        <v>0</v>
      </c>
      <c r="E1575" s="12" t="s">
        <v>33</v>
      </c>
      <c r="F1575" s="10" t="n">
        <v>17</v>
      </c>
      <c r="G1575" s="12" t="s">
        <v>34</v>
      </c>
      <c r="H1575" s="10" t="n">
        <v>1110101</v>
      </c>
      <c r="I1575" s="12" t="s">
        <v>35</v>
      </c>
      <c r="J1575" s="10" t="n">
        <v>1595464</v>
      </c>
      <c r="L1575" s="10" t="n">
        <v>1595464</v>
      </c>
      <c r="M1575" s="12" t="s">
        <v>36</v>
      </c>
      <c r="N1575" s="12" t="s">
        <v>37</v>
      </c>
      <c r="P1575" s="10" t="n">
        <v>104</v>
      </c>
      <c r="Q1575" s="12" t="s">
        <v>38</v>
      </c>
      <c r="R1575" s="12" t="s">
        <v>43</v>
      </c>
      <c r="S1575" s="10" t="n">
        <v>4210314</v>
      </c>
      <c r="T1575" s="12" t="s">
        <v>44</v>
      </c>
      <c r="U1575" s="13" t="n">
        <v>70</v>
      </c>
      <c r="W1575" s="13" t="n">
        <v>70</v>
      </c>
      <c r="X1575" s="12" t="s">
        <v>1460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0" t="n">
        <v>1</v>
      </c>
      <c r="B1576" s="11" t="n">
        <v>46213</v>
      </c>
      <c r="C1576" s="11" t="n">
        <v>46213</v>
      </c>
      <c r="D1576" s="10" t="n">
        <v>0</v>
      </c>
      <c r="E1576" s="12" t="s">
        <v>33</v>
      </c>
      <c r="F1576" s="10" t="n">
        <v>17</v>
      </c>
      <c r="G1576" s="12" t="s">
        <v>34</v>
      </c>
      <c r="H1576" s="10" t="n">
        <v>1110101</v>
      </c>
      <c r="I1576" s="12" t="s">
        <v>35</v>
      </c>
      <c r="J1576" s="10" t="n">
        <v>1595467</v>
      </c>
      <c r="L1576" s="10" t="n">
        <v>1595467</v>
      </c>
      <c r="M1576" s="12" t="s">
        <v>36</v>
      </c>
      <c r="N1576" s="12" t="s">
        <v>37</v>
      </c>
      <c r="P1576" s="10" t="n">
        <v>104</v>
      </c>
      <c r="Q1576" s="12" t="s">
        <v>38</v>
      </c>
      <c r="R1576" s="12" t="s">
        <v>43</v>
      </c>
      <c r="S1576" s="10" t="n">
        <v>4210314</v>
      </c>
      <c r="T1576" s="12" t="s">
        <v>44</v>
      </c>
      <c r="U1576" s="13" t="n">
        <v>100</v>
      </c>
      <c r="W1576" s="13" t="n">
        <v>100</v>
      </c>
      <c r="X1576" s="12" t="s">
        <v>1228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0" t="n">
        <v>1</v>
      </c>
      <c r="B1577" s="11" t="n">
        <v>46029</v>
      </c>
      <c r="C1577" s="11" t="n">
        <v>46213</v>
      </c>
      <c r="D1577" s="10" t="n">
        <v>105</v>
      </c>
      <c r="E1577" s="12" t="s">
        <v>499</v>
      </c>
      <c r="F1577" s="10" t="n">
        <v>46</v>
      </c>
      <c r="G1577" s="12" t="s">
        <v>500</v>
      </c>
      <c r="H1577" s="10" t="n">
        <v>2110405</v>
      </c>
      <c r="I1577" s="12" t="s">
        <v>106</v>
      </c>
      <c r="J1577" s="10" t="n">
        <v>651504</v>
      </c>
      <c r="L1577" s="10" t="n">
        <v>287048</v>
      </c>
      <c r="M1577" s="12" t="s">
        <v>457</v>
      </c>
      <c r="N1577" s="12" t="s">
        <v>66</v>
      </c>
      <c r="P1577" s="10" t="n">
        <v>101</v>
      </c>
      <c r="Q1577" s="12" t="s">
        <v>107</v>
      </c>
      <c r="R1577" s="12" t="s">
        <v>112</v>
      </c>
      <c r="S1577" s="10" t="n">
        <v>4220199</v>
      </c>
      <c r="T1577" s="12" t="s">
        <v>113</v>
      </c>
      <c r="U1577" s="13" t="n">
        <v>1567.08</v>
      </c>
      <c r="W1577" s="13" t="n">
        <v>0</v>
      </c>
      <c r="X1577" s="12" t="s">
        <v>1461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0" t="n">
        <v>1</v>
      </c>
      <c r="B1578" s="11" t="n">
        <v>46079</v>
      </c>
      <c r="C1578" s="11" t="n">
        <v>46213</v>
      </c>
      <c r="D1578" s="10" t="n">
        <v>1835</v>
      </c>
      <c r="E1578" s="12" t="s">
        <v>505</v>
      </c>
      <c r="F1578" s="10" t="n">
        <v>46</v>
      </c>
      <c r="G1578" s="12" t="s">
        <v>500</v>
      </c>
      <c r="H1578" s="10" t="n">
        <v>2110405</v>
      </c>
      <c r="I1578" s="12" t="s">
        <v>106</v>
      </c>
      <c r="J1578" s="10" t="n">
        <v>722109</v>
      </c>
      <c r="L1578" s="10" t="n">
        <v>98825</v>
      </c>
      <c r="M1578" s="12" t="s">
        <v>460</v>
      </c>
      <c r="N1578" s="12" t="s">
        <v>66</v>
      </c>
      <c r="P1578" s="10" t="n">
        <v>101</v>
      </c>
      <c r="Q1578" s="12" t="s">
        <v>107</v>
      </c>
      <c r="R1578" s="12" t="s">
        <v>39</v>
      </c>
      <c r="S1578" s="10" t="n">
        <v>4210228</v>
      </c>
      <c r="T1578" s="12" t="s">
        <v>506</v>
      </c>
      <c r="U1578" s="13" t="n">
        <v>295.66</v>
      </c>
      <c r="W1578" s="13" t="n">
        <v>0</v>
      </c>
      <c r="X1578" s="12" t="s">
        <v>1462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nao encontrado</v>
      </c>
      <c r="AC1578" s="1" t="n">
        <v>98825</v>
      </c>
    </row>
    <row r="1579" customFormat="false" ht="12.75" hidden="false" customHeight="true" outlineLevel="0" collapsed="false">
      <c r="A1579" s="10" t="n">
        <v>1</v>
      </c>
      <c r="B1579" s="11" t="n">
        <v>46094</v>
      </c>
      <c r="C1579" s="11" t="n">
        <v>46213</v>
      </c>
      <c r="D1579" s="10" t="n">
        <v>1835</v>
      </c>
      <c r="E1579" s="12" t="s">
        <v>505</v>
      </c>
      <c r="F1579" s="10" t="n">
        <v>46</v>
      </c>
      <c r="G1579" s="12" t="s">
        <v>500</v>
      </c>
      <c r="H1579" s="10" t="n">
        <v>2110405</v>
      </c>
      <c r="I1579" s="12" t="s">
        <v>106</v>
      </c>
      <c r="J1579" s="10" t="n">
        <v>794811</v>
      </c>
      <c r="L1579" s="10" t="n">
        <v>343084</v>
      </c>
      <c r="M1579" s="12" t="s">
        <v>460</v>
      </c>
      <c r="N1579" s="12" t="s">
        <v>66</v>
      </c>
      <c r="P1579" s="10" t="n">
        <v>101</v>
      </c>
      <c r="Q1579" s="12" t="s">
        <v>107</v>
      </c>
      <c r="R1579" s="12" t="s">
        <v>39</v>
      </c>
      <c r="S1579" s="10" t="n">
        <v>4210226</v>
      </c>
      <c r="T1579" s="12" t="s">
        <v>510</v>
      </c>
      <c r="U1579" s="13" t="n">
        <v>192.46</v>
      </c>
      <c r="W1579" s="13" t="n">
        <v>0</v>
      </c>
      <c r="X1579" s="12" t="s">
        <v>511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nao encontrado</v>
      </c>
      <c r="AC1579" s="1" t="n">
        <v>100083</v>
      </c>
    </row>
    <row r="1580" customFormat="false" ht="12.75" hidden="false" customHeight="true" outlineLevel="0" collapsed="false">
      <c r="A1580" s="10" t="n">
        <v>1</v>
      </c>
      <c r="B1580" s="11" t="n">
        <v>46099</v>
      </c>
      <c r="C1580" s="11" t="n">
        <v>46213</v>
      </c>
      <c r="D1580" s="10" t="n">
        <v>1835</v>
      </c>
      <c r="E1580" s="12" t="s">
        <v>505</v>
      </c>
      <c r="F1580" s="10" t="n">
        <v>46</v>
      </c>
      <c r="G1580" s="12" t="s">
        <v>500</v>
      </c>
      <c r="H1580" s="10" t="n">
        <v>2110102</v>
      </c>
      <c r="I1580" s="12" t="s">
        <v>83</v>
      </c>
      <c r="J1580" s="10" t="n">
        <v>818388</v>
      </c>
      <c r="L1580" s="10" t="n">
        <v>100241</v>
      </c>
      <c r="M1580" s="12" t="s">
        <v>460</v>
      </c>
      <c r="N1580" s="12" t="s">
        <v>60</v>
      </c>
      <c r="P1580" s="10" t="n">
        <v>103</v>
      </c>
      <c r="Q1580" s="12" t="s">
        <v>61</v>
      </c>
      <c r="R1580" s="12" t="s">
        <v>39</v>
      </c>
      <c r="S1580" s="10" t="n">
        <v>4210204</v>
      </c>
      <c r="T1580" s="12" t="s">
        <v>84</v>
      </c>
      <c r="U1580" s="13" t="n">
        <v>300.26</v>
      </c>
      <c r="W1580" s="13" t="n">
        <v>0</v>
      </c>
      <c r="X1580" s="12" t="s">
        <v>1463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nao encontrado</v>
      </c>
      <c r="AC1580" s="1" t="n">
        <v>100241</v>
      </c>
    </row>
    <row r="1581" customFormat="false" ht="12.75" hidden="false" customHeight="true" outlineLevel="0" collapsed="false">
      <c r="A1581" s="10" t="n">
        <v>1</v>
      </c>
      <c r="B1581" s="11" t="n">
        <v>46080</v>
      </c>
      <c r="C1581" s="11" t="n">
        <v>46213</v>
      </c>
      <c r="D1581" s="10" t="n">
        <v>10006</v>
      </c>
      <c r="E1581" s="12" t="s">
        <v>312</v>
      </c>
      <c r="F1581" s="10" t="n">
        <v>46</v>
      </c>
      <c r="G1581" s="12" t="s">
        <v>500</v>
      </c>
      <c r="H1581" s="10" t="n">
        <v>2110405</v>
      </c>
      <c r="I1581" s="12" t="s">
        <v>106</v>
      </c>
      <c r="J1581" s="10" t="n">
        <v>927114</v>
      </c>
      <c r="L1581" s="10" t="n">
        <v>394484</v>
      </c>
      <c r="M1581" s="12" t="s">
        <v>460</v>
      </c>
      <c r="N1581" s="12" t="s">
        <v>66</v>
      </c>
      <c r="P1581" s="10" t="n">
        <v>101</v>
      </c>
      <c r="Q1581" s="12" t="s">
        <v>107</v>
      </c>
      <c r="R1581" s="12" t="s">
        <v>39</v>
      </c>
      <c r="S1581" s="10" t="n">
        <v>4210232</v>
      </c>
      <c r="T1581" s="12" t="s">
        <v>503</v>
      </c>
      <c r="U1581" s="13" t="n">
        <v>332</v>
      </c>
      <c r="W1581" s="13" t="n">
        <v>0</v>
      </c>
      <c r="X1581" s="12" t="s">
        <v>1464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46092</v>
      </c>
      <c r="C1582" s="11" t="n">
        <v>46213</v>
      </c>
      <c r="D1582" s="10" t="n">
        <v>1835</v>
      </c>
      <c r="E1582" s="12" t="s">
        <v>505</v>
      </c>
      <c r="F1582" s="10" t="n">
        <v>46</v>
      </c>
      <c r="G1582" s="12" t="s">
        <v>500</v>
      </c>
      <c r="H1582" s="10" t="n">
        <v>2110405</v>
      </c>
      <c r="I1582" s="12" t="s">
        <v>106</v>
      </c>
      <c r="J1582" s="10" t="n">
        <v>927300</v>
      </c>
      <c r="L1582" s="10" t="n">
        <v>99886</v>
      </c>
      <c r="M1582" s="12" t="s">
        <v>460</v>
      </c>
      <c r="N1582" s="12" t="s">
        <v>66</v>
      </c>
      <c r="P1582" s="10" t="n">
        <v>101</v>
      </c>
      <c r="Q1582" s="12" t="s">
        <v>107</v>
      </c>
      <c r="R1582" s="12" t="s">
        <v>39</v>
      </c>
      <c r="S1582" s="10" t="n">
        <v>4210228</v>
      </c>
      <c r="T1582" s="12" t="s">
        <v>506</v>
      </c>
      <c r="U1582" s="13" t="n">
        <v>225.14</v>
      </c>
      <c r="W1582" s="13" t="n">
        <v>0</v>
      </c>
      <c r="X1582" s="12" t="s">
        <v>1465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46135</v>
      </c>
      <c r="C1583" s="11" t="n">
        <v>46213</v>
      </c>
      <c r="D1583" s="10" t="n">
        <v>1758</v>
      </c>
      <c r="E1583" s="12" t="s">
        <v>523</v>
      </c>
      <c r="F1583" s="10" t="n">
        <v>46</v>
      </c>
      <c r="G1583" s="12" t="s">
        <v>500</v>
      </c>
      <c r="H1583" s="10" t="n">
        <v>2110405</v>
      </c>
      <c r="I1583" s="12" t="s">
        <v>106</v>
      </c>
      <c r="J1583" s="10" t="n">
        <v>993744</v>
      </c>
      <c r="L1583" s="10" t="n">
        <v>420093</v>
      </c>
      <c r="M1583" s="12" t="s">
        <v>153</v>
      </c>
      <c r="N1583" s="12" t="s">
        <v>66</v>
      </c>
      <c r="P1583" s="10" t="n">
        <v>101</v>
      </c>
      <c r="Q1583" s="12" t="s">
        <v>107</v>
      </c>
      <c r="R1583" s="12" t="s">
        <v>112</v>
      </c>
      <c r="S1583" s="10" t="n">
        <v>4220199</v>
      </c>
      <c r="T1583" s="12" t="s">
        <v>113</v>
      </c>
      <c r="U1583" s="13" t="n">
        <v>130</v>
      </c>
      <c r="W1583" s="13" t="n">
        <v>0</v>
      </c>
      <c r="X1583" s="12" t="s">
        <v>1466</v>
      </c>
      <c r="Z1583" s="1" t="str">
        <f aca="false">IF($T1583="","",IFERROR(INDEX('Resumo Grupos'!$AC$3:$AC$200,MATCH($T1583,'Resumo Grupos'!$AB$3:$AB$200,0)),"n/d"))</f>
        <v>Pagamentos outros não operacionais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0" t="n">
        <v>1</v>
      </c>
      <c r="B1584" s="11" t="n">
        <v>46139</v>
      </c>
      <c r="C1584" s="11" t="n">
        <v>46213</v>
      </c>
      <c r="D1584" s="10" t="n">
        <v>1835</v>
      </c>
      <c r="E1584" s="12" t="s">
        <v>505</v>
      </c>
      <c r="F1584" s="10" t="n">
        <v>46</v>
      </c>
      <c r="G1584" s="12" t="s">
        <v>500</v>
      </c>
      <c r="H1584" s="10" t="n">
        <v>2110405</v>
      </c>
      <c r="I1584" s="12" t="s">
        <v>106</v>
      </c>
      <c r="J1584" s="10" t="n">
        <v>1014538</v>
      </c>
      <c r="L1584" s="10" t="n">
        <v>102658</v>
      </c>
      <c r="M1584" s="12" t="s">
        <v>59</v>
      </c>
      <c r="N1584" s="12" t="s">
        <v>66</v>
      </c>
      <c r="P1584" s="10" t="n">
        <v>101</v>
      </c>
      <c r="Q1584" s="12" t="s">
        <v>107</v>
      </c>
      <c r="R1584" s="12" t="s">
        <v>39</v>
      </c>
      <c r="S1584" s="10" t="n">
        <v>4210227</v>
      </c>
      <c r="T1584" s="12" t="s">
        <v>40</v>
      </c>
      <c r="U1584" s="13" t="n">
        <v>103.11</v>
      </c>
      <c r="W1584" s="13" t="n">
        <v>0</v>
      </c>
      <c r="X1584" s="12" t="s">
        <v>1467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nao encontrado</v>
      </c>
      <c r="AC1584" s="1" t="n">
        <v>102658</v>
      </c>
    </row>
    <row r="1585" customFormat="false" ht="12.75" hidden="false" customHeight="true" outlineLevel="0" collapsed="false">
      <c r="A1585" s="10" t="n">
        <v>1</v>
      </c>
      <c r="B1585" s="11" t="n">
        <v>46112</v>
      </c>
      <c r="C1585" s="11" t="n">
        <v>46213</v>
      </c>
      <c r="D1585" s="10" t="n">
        <v>10006</v>
      </c>
      <c r="E1585" s="12" t="s">
        <v>312</v>
      </c>
      <c r="F1585" s="10" t="n">
        <v>46</v>
      </c>
      <c r="G1585" s="12" t="s">
        <v>500</v>
      </c>
      <c r="H1585" s="10" t="n">
        <v>2110405</v>
      </c>
      <c r="I1585" s="12" t="s">
        <v>106</v>
      </c>
      <c r="J1585" s="10" t="n">
        <v>1085756</v>
      </c>
      <c r="L1585" s="10" t="n">
        <v>455404</v>
      </c>
      <c r="M1585" s="12" t="s">
        <v>153</v>
      </c>
      <c r="N1585" s="12" t="s">
        <v>66</v>
      </c>
      <c r="P1585" s="10" t="n">
        <v>101</v>
      </c>
      <c r="Q1585" s="12" t="s">
        <v>107</v>
      </c>
      <c r="R1585" s="12" t="s">
        <v>39</v>
      </c>
      <c r="S1585" s="10" t="n">
        <v>4210232</v>
      </c>
      <c r="T1585" s="12" t="s">
        <v>503</v>
      </c>
      <c r="U1585" s="13" t="n">
        <v>375</v>
      </c>
      <c r="W1585" s="13" t="n">
        <v>0</v>
      </c>
      <c r="X1585" s="12" t="s">
        <v>1468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46169</v>
      </c>
      <c r="C1586" s="11" t="n">
        <v>46213</v>
      </c>
      <c r="D1586" s="10" t="n">
        <v>1711</v>
      </c>
      <c r="E1586" s="12" t="s">
        <v>610</v>
      </c>
      <c r="F1586" s="10" t="n">
        <v>24</v>
      </c>
      <c r="G1586" s="12" t="s">
        <v>57</v>
      </c>
      <c r="H1586" s="10" t="n">
        <v>2110101</v>
      </c>
      <c r="I1586" s="12" t="s">
        <v>58</v>
      </c>
      <c r="J1586" s="10" t="n">
        <v>1162093</v>
      </c>
      <c r="L1586" s="10" t="n">
        <v>155121</v>
      </c>
      <c r="M1586" s="12" t="s">
        <v>272</v>
      </c>
      <c r="N1586" s="12" t="s">
        <v>60</v>
      </c>
      <c r="P1586" s="10" t="n">
        <v>103</v>
      </c>
      <c r="Q1586" s="12" t="s">
        <v>61</v>
      </c>
      <c r="R1586" s="12" t="s">
        <v>62</v>
      </c>
      <c r="S1586" s="10" t="n">
        <v>1130101</v>
      </c>
      <c r="T1586" s="12" t="s">
        <v>63</v>
      </c>
      <c r="U1586" s="13" t="n">
        <v>1118.57</v>
      </c>
      <c r="W1586" s="13" t="n">
        <v>0</v>
      </c>
      <c r="X1586" s="12" t="s">
        <v>1469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nao encontrado</v>
      </c>
      <c r="AC1586" s="1" t="n">
        <v>155121</v>
      </c>
    </row>
    <row r="1587" customFormat="false" ht="12.75" hidden="false" customHeight="true" outlineLevel="0" collapsed="false">
      <c r="A1587" s="10" t="n">
        <v>1</v>
      </c>
      <c r="B1587" s="11" t="n">
        <v>46170</v>
      </c>
      <c r="C1587" s="11" t="n">
        <v>46213</v>
      </c>
      <c r="D1587" s="10" t="n">
        <v>1471</v>
      </c>
      <c r="E1587" s="12" t="s">
        <v>1470</v>
      </c>
      <c r="F1587" s="10" t="n">
        <v>46</v>
      </c>
      <c r="G1587" s="12" t="s">
        <v>500</v>
      </c>
      <c r="H1587" s="10" t="n">
        <v>2110405</v>
      </c>
      <c r="I1587" s="12" t="s">
        <v>106</v>
      </c>
      <c r="J1587" s="10" t="n">
        <v>1176247</v>
      </c>
      <c r="L1587" s="10" t="n">
        <v>490015</v>
      </c>
      <c r="M1587" s="12" t="s">
        <v>36</v>
      </c>
      <c r="N1587" s="12" t="s">
        <v>66</v>
      </c>
      <c r="P1587" s="10" t="n">
        <v>101</v>
      </c>
      <c r="Q1587" s="12" t="s">
        <v>107</v>
      </c>
      <c r="R1587" s="12" t="s">
        <v>39</v>
      </c>
      <c r="S1587" s="10" t="n">
        <v>4210221</v>
      </c>
      <c r="T1587" s="12" t="s">
        <v>1471</v>
      </c>
      <c r="U1587" s="13" t="n">
        <v>280</v>
      </c>
      <c r="W1587" s="13" t="n">
        <v>0</v>
      </c>
      <c r="X1587" s="12" t="s">
        <v>1472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0" t="n">
        <v>1</v>
      </c>
      <c r="B1588" s="11" t="n">
        <v>46169</v>
      </c>
      <c r="C1588" s="11" t="n">
        <v>46213</v>
      </c>
      <c r="D1588" s="10" t="n">
        <v>546</v>
      </c>
      <c r="E1588" s="12" t="s">
        <v>1473</v>
      </c>
      <c r="F1588" s="10" t="n">
        <v>46</v>
      </c>
      <c r="G1588" s="12" t="s">
        <v>500</v>
      </c>
      <c r="H1588" s="10" t="n">
        <v>2110405</v>
      </c>
      <c r="I1588" s="12" t="s">
        <v>106</v>
      </c>
      <c r="J1588" s="10" t="n">
        <v>1176263</v>
      </c>
      <c r="L1588" s="10" t="n">
        <v>2639</v>
      </c>
      <c r="M1588" s="12" t="s">
        <v>36</v>
      </c>
      <c r="N1588" s="12" t="s">
        <v>66</v>
      </c>
      <c r="P1588" s="10" t="n">
        <v>101</v>
      </c>
      <c r="Q1588" s="12" t="s">
        <v>107</v>
      </c>
      <c r="R1588" s="12" t="s">
        <v>39</v>
      </c>
      <c r="S1588" s="10" t="n">
        <v>4210227</v>
      </c>
      <c r="T1588" s="12" t="s">
        <v>40</v>
      </c>
      <c r="U1588" s="13" t="n">
        <v>158.85</v>
      </c>
      <c r="W1588" s="13" t="n">
        <v>0</v>
      </c>
      <c r="X1588" s="12" t="s">
        <v>1474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46182</v>
      </c>
      <c r="C1589" s="11" t="n">
        <v>46213</v>
      </c>
      <c r="D1589" s="10" t="n">
        <v>1898</v>
      </c>
      <c r="E1589" s="12" t="s">
        <v>513</v>
      </c>
      <c r="F1589" s="10" t="n">
        <v>46</v>
      </c>
      <c r="G1589" s="12" t="s">
        <v>500</v>
      </c>
      <c r="H1589" s="10" t="n">
        <v>2110405</v>
      </c>
      <c r="I1589" s="12" t="s">
        <v>106</v>
      </c>
      <c r="J1589" s="10" t="n">
        <v>1226797</v>
      </c>
      <c r="L1589" s="10" t="n">
        <v>5536</v>
      </c>
      <c r="M1589" s="12" t="s">
        <v>36</v>
      </c>
      <c r="N1589" s="12" t="s">
        <v>66</v>
      </c>
      <c r="P1589" s="10" t="n">
        <v>101</v>
      </c>
      <c r="Q1589" s="12" t="s">
        <v>107</v>
      </c>
      <c r="R1589" s="12" t="s">
        <v>39</v>
      </c>
      <c r="S1589" s="10" t="n">
        <v>4210226</v>
      </c>
      <c r="T1589" s="12" t="s">
        <v>510</v>
      </c>
      <c r="U1589" s="13" t="n">
        <v>157.89</v>
      </c>
      <c r="W1589" s="13" t="n">
        <v>0</v>
      </c>
      <c r="X1589" s="12" t="s">
        <v>1475</v>
      </c>
      <c r="Z1589" s="1" t="str">
        <f aca="false">IF($T1589="","",IFERROR(INDEX('Resumo Grupos'!$AC$3:$AC$200,MATCH($T1589,'Resumo Grupos'!$AB$3:$AB$200,0)),"n/d"))</f>
        <v>Despesa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nao encontrado</v>
      </c>
      <c r="AC1589" s="1" t="n">
        <v>5</v>
      </c>
    </row>
    <row r="1590" customFormat="false" ht="12.75" hidden="false" customHeight="true" outlineLevel="0" collapsed="false">
      <c r="A1590" s="10" t="n">
        <v>1</v>
      </c>
      <c r="B1590" s="11" t="n">
        <v>46182</v>
      </c>
      <c r="C1590" s="11" t="n">
        <v>46213</v>
      </c>
      <c r="D1590" s="10" t="n">
        <v>1758</v>
      </c>
      <c r="E1590" s="12" t="s">
        <v>523</v>
      </c>
      <c r="F1590" s="10" t="n">
        <v>46</v>
      </c>
      <c r="G1590" s="12" t="s">
        <v>500</v>
      </c>
      <c r="H1590" s="10" t="n">
        <v>2110405</v>
      </c>
      <c r="I1590" s="12" t="s">
        <v>106</v>
      </c>
      <c r="J1590" s="10" t="n">
        <v>1226802</v>
      </c>
      <c r="L1590" s="10" t="n">
        <v>21186</v>
      </c>
      <c r="M1590" s="12" t="s">
        <v>36</v>
      </c>
      <c r="N1590" s="12" t="s">
        <v>66</v>
      </c>
      <c r="P1590" s="10" t="n">
        <v>101</v>
      </c>
      <c r="Q1590" s="12" t="s">
        <v>107</v>
      </c>
      <c r="R1590" s="12" t="s">
        <v>39</v>
      </c>
      <c r="S1590" s="10" t="n">
        <v>4210228</v>
      </c>
      <c r="T1590" s="12" t="s">
        <v>506</v>
      </c>
      <c r="U1590" s="13" t="n">
        <v>100</v>
      </c>
      <c r="W1590" s="13" t="n">
        <v>0</v>
      </c>
      <c r="X1590" s="12" t="s">
        <v>1476</v>
      </c>
      <c r="Z1590" s="1" t="str">
        <f aca="false">IF($T1590="","",IFERROR(INDEX('Resumo Grupos'!$AC$3:$AC$200,MATCH($T1590,'Resumo Grupos'!$AB$3:$AB$200,0)),"n/d"))</f>
        <v>Despesa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46153</v>
      </c>
      <c r="C1591" s="11" t="n">
        <v>46213</v>
      </c>
      <c r="D1591" s="10" t="n">
        <v>1898</v>
      </c>
      <c r="E1591" s="12" t="s">
        <v>513</v>
      </c>
      <c r="F1591" s="10" t="n">
        <v>46</v>
      </c>
      <c r="G1591" s="12" t="s">
        <v>500</v>
      </c>
      <c r="H1591" s="10" t="n">
        <v>2110405</v>
      </c>
      <c r="I1591" s="12" t="s">
        <v>106</v>
      </c>
      <c r="J1591" s="10" t="n">
        <v>1230688</v>
      </c>
      <c r="L1591" s="10" t="n">
        <v>5484</v>
      </c>
      <c r="M1591" s="12" t="s">
        <v>59</v>
      </c>
      <c r="N1591" s="12" t="s">
        <v>66</v>
      </c>
      <c r="P1591" s="10" t="n">
        <v>101</v>
      </c>
      <c r="Q1591" s="12" t="s">
        <v>107</v>
      </c>
      <c r="R1591" s="12" t="s">
        <v>39</v>
      </c>
      <c r="S1591" s="10" t="n">
        <v>4210205</v>
      </c>
      <c r="T1591" s="12" t="s">
        <v>514</v>
      </c>
      <c r="U1591" s="13" t="n">
        <v>120.13</v>
      </c>
      <c r="W1591" s="13" t="n">
        <v>0</v>
      </c>
      <c r="X1591" s="12" t="s">
        <v>1477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CAR TON COMP SAMSUNG</v>
      </c>
      <c r="AC1591" s="1" t="n">
        <v>5484</v>
      </c>
    </row>
    <row r="1592" customFormat="false" ht="12.75" hidden="false" customHeight="true" outlineLevel="0" collapsed="false">
      <c r="A1592" s="10" t="n">
        <v>1</v>
      </c>
      <c r="B1592" s="11" t="n">
        <v>46183</v>
      </c>
      <c r="C1592" s="11" t="n">
        <v>46213</v>
      </c>
      <c r="D1592" s="10" t="n">
        <v>1747</v>
      </c>
      <c r="E1592" s="12" t="s">
        <v>1478</v>
      </c>
      <c r="F1592" s="10" t="n">
        <v>46</v>
      </c>
      <c r="G1592" s="12" t="s">
        <v>500</v>
      </c>
      <c r="H1592" s="10" t="n">
        <v>2110405</v>
      </c>
      <c r="I1592" s="12" t="s">
        <v>106</v>
      </c>
      <c r="J1592" s="10" t="n">
        <v>1231737</v>
      </c>
      <c r="L1592" s="10" t="n">
        <v>1529878</v>
      </c>
      <c r="M1592" s="12" t="s">
        <v>36</v>
      </c>
      <c r="N1592" s="12" t="s">
        <v>66</v>
      </c>
      <c r="P1592" s="10" t="n">
        <v>101</v>
      </c>
      <c r="Q1592" s="12" t="s">
        <v>107</v>
      </c>
      <c r="R1592" s="12" t="s">
        <v>43</v>
      </c>
      <c r="S1592" s="10" t="n">
        <v>4210317</v>
      </c>
      <c r="T1592" s="12" t="s">
        <v>529</v>
      </c>
      <c r="U1592" s="13" t="n">
        <v>116.07</v>
      </c>
      <c r="W1592" s="13" t="n">
        <v>0</v>
      </c>
      <c r="X1592" s="12" t="s">
        <v>1479</v>
      </c>
      <c r="Z1592" s="1" t="str">
        <f aca="false">IF($T1592="","",IFERROR(INDEX('Resumo Grupos'!$AC$3:$AC$200,MATCH($T1592,'Resumo Grupos'!$AB$3:$AB$200,0)),"n/d"))</f>
        <v>Salários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BOTA PVC CANO CURTO</v>
      </c>
      <c r="AC1592" s="1" t="n">
        <v>1529878</v>
      </c>
    </row>
    <row r="1593" customFormat="false" ht="12.75" hidden="false" customHeight="true" outlineLevel="0" collapsed="false">
      <c r="A1593" s="10" t="n">
        <v>1</v>
      </c>
      <c r="B1593" s="11" t="n">
        <v>46188</v>
      </c>
      <c r="C1593" s="11" t="n">
        <v>46213</v>
      </c>
      <c r="D1593" s="10" t="n">
        <v>10017</v>
      </c>
      <c r="E1593" s="12" t="s">
        <v>871</v>
      </c>
      <c r="F1593" s="10" t="n">
        <v>24</v>
      </c>
      <c r="G1593" s="12" t="s">
        <v>57</v>
      </c>
      <c r="H1593" s="10" t="n">
        <v>2110101</v>
      </c>
      <c r="I1593" s="12" t="s">
        <v>58</v>
      </c>
      <c r="J1593" s="10" t="n">
        <v>1256691</v>
      </c>
      <c r="L1593" s="10" t="n">
        <v>193354</v>
      </c>
      <c r="M1593" s="12" t="s">
        <v>153</v>
      </c>
      <c r="N1593" s="12" t="s">
        <v>60</v>
      </c>
      <c r="P1593" s="10" t="n">
        <v>103</v>
      </c>
      <c r="Q1593" s="12" t="s">
        <v>61</v>
      </c>
      <c r="R1593" s="12" t="s">
        <v>62</v>
      </c>
      <c r="S1593" s="10" t="n">
        <v>1130101</v>
      </c>
      <c r="T1593" s="12" t="s">
        <v>63</v>
      </c>
      <c r="U1593" s="13" t="n">
        <v>372.09</v>
      </c>
      <c r="W1593" s="13" t="n">
        <v>0</v>
      </c>
      <c r="X1593" s="12" t="s">
        <v>1480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46190</v>
      </c>
      <c r="C1594" s="11" t="n">
        <v>46213</v>
      </c>
      <c r="D1594" s="10" t="n">
        <v>1835</v>
      </c>
      <c r="E1594" s="12" t="s">
        <v>505</v>
      </c>
      <c r="F1594" s="10" t="n">
        <v>46</v>
      </c>
      <c r="G1594" s="12" t="s">
        <v>500</v>
      </c>
      <c r="H1594" s="10" t="n">
        <v>2110405</v>
      </c>
      <c r="I1594" s="12" t="s">
        <v>106</v>
      </c>
      <c r="J1594" s="10" t="n">
        <v>1270239</v>
      </c>
      <c r="L1594" s="10" t="n">
        <v>105747</v>
      </c>
      <c r="M1594" s="12" t="s">
        <v>36</v>
      </c>
      <c r="N1594" s="12" t="s">
        <v>66</v>
      </c>
      <c r="P1594" s="10" t="n">
        <v>101</v>
      </c>
      <c r="Q1594" s="12" t="s">
        <v>107</v>
      </c>
      <c r="R1594" s="12" t="s">
        <v>39</v>
      </c>
      <c r="S1594" s="10" t="n">
        <v>4210227</v>
      </c>
      <c r="T1594" s="12" t="s">
        <v>40</v>
      </c>
      <c r="U1594" s="13" t="n">
        <v>93.32</v>
      </c>
      <c r="W1594" s="13" t="n">
        <v>0</v>
      </c>
      <c r="X1594" s="12" t="s">
        <v>1481</v>
      </c>
      <c r="Z1594" s="1" t="str">
        <f aca="false">IF($T1594="","",IFERROR(INDEX('Resumo Grupos'!$AC$3:$AC$200,MATCH($T1594,'Resumo Grupos'!$AB$3:$AB$200,0)),"n/d"))</f>
        <v>Despesa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SUPORTE TV LED ARTICULADO 10-60</v>
      </c>
      <c r="AC1594" s="1" t="n">
        <v>105747</v>
      </c>
    </row>
    <row r="1595" customFormat="false" ht="12.75" hidden="false" customHeight="true" outlineLevel="0" collapsed="false">
      <c r="A1595" s="10" t="n">
        <v>1</v>
      </c>
      <c r="B1595" s="11" t="n">
        <v>46192</v>
      </c>
      <c r="C1595" s="11" t="n">
        <v>46213</v>
      </c>
      <c r="D1595" s="10" t="n">
        <v>1739</v>
      </c>
      <c r="E1595" s="12" t="s">
        <v>1482</v>
      </c>
      <c r="F1595" s="10" t="n">
        <v>24</v>
      </c>
      <c r="G1595" s="12" t="s">
        <v>57</v>
      </c>
      <c r="H1595" s="10" t="n">
        <v>2110101</v>
      </c>
      <c r="I1595" s="12" t="s">
        <v>58</v>
      </c>
      <c r="J1595" s="10" t="n">
        <v>1273162</v>
      </c>
      <c r="L1595" s="10" t="n">
        <v>250257</v>
      </c>
      <c r="M1595" s="12" t="s">
        <v>36</v>
      </c>
      <c r="N1595" s="12" t="s">
        <v>60</v>
      </c>
      <c r="P1595" s="10" t="n">
        <v>103</v>
      </c>
      <c r="Q1595" s="12" t="s">
        <v>61</v>
      </c>
      <c r="R1595" s="12" t="s">
        <v>62</v>
      </c>
      <c r="S1595" s="10" t="n">
        <v>1130101</v>
      </c>
      <c r="T1595" s="12" t="s">
        <v>63</v>
      </c>
      <c r="U1595" s="13" t="n">
        <v>477.39</v>
      </c>
      <c r="W1595" s="13" t="n">
        <v>0</v>
      </c>
      <c r="X1595" s="12" t="s">
        <v>1483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ABS NATURALMEN C/A 8</v>
      </c>
      <c r="AC1595" s="1" t="n">
        <v>250257</v>
      </c>
    </row>
    <row r="1596" customFormat="false" ht="12.75" hidden="false" customHeight="true" outlineLevel="0" collapsed="false">
      <c r="A1596" s="10" t="n">
        <v>1</v>
      </c>
      <c r="B1596" s="11" t="n">
        <v>46192</v>
      </c>
      <c r="C1596" s="11" t="n">
        <v>46213</v>
      </c>
      <c r="D1596" s="10" t="n">
        <v>10026</v>
      </c>
      <c r="E1596" s="12" t="s">
        <v>819</v>
      </c>
      <c r="F1596" s="10" t="n">
        <v>24</v>
      </c>
      <c r="G1596" s="12" t="s">
        <v>57</v>
      </c>
      <c r="H1596" s="10" t="n">
        <v>2110405</v>
      </c>
      <c r="I1596" s="12" t="s">
        <v>106</v>
      </c>
      <c r="J1596" s="10" t="n">
        <v>1273703</v>
      </c>
      <c r="L1596" s="10" t="n">
        <v>528630</v>
      </c>
      <c r="M1596" s="12" t="s">
        <v>59</v>
      </c>
      <c r="N1596" s="12" t="s">
        <v>66</v>
      </c>
      <c r="P1596" s="10" t="n">
        <v>101</v>
      </c>
      <c r="Q1596" s="12" t="s">
        <v>107</v>
      </c>
      <c r="R1596" s="12" t="s">
        <v>142</v>
      </c>
      <c r="S1596" s="10" t="n">
        <v>1240203</v>
      </c>
      <c r="T1596" s="12" t="s">
        <v>143</v>
      </c>
      <c r="U1596" s="13" t="n">
        <v>666.67</v>
      </c>
      <c r="W1596" s="13" t="n">
        <v>0</v>
      </c>
      <c r="X1596" s="12" t="s">
        <v>820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0" t="n">
        <v>1</v>
      </c>
      <c r="B1597" s="11" t="n">
        <v>46192</v>
      </c>
      <c r="C1597" s="11" t="n">
        <v>46213</v>
      </c>
      <c r="D1597" s="10" t="n">
        <v>10026</v>
      </c>
      <c r="E1597" s="12" t="s">
        <v>819</v>
      </c>
      <c r="F1597" s="10" t="n">
        <v>24</v>
      </c>
      <c r="G1597" s="12" t="s">
        <v>57</v>
      </c>
      <c r="H1597" s="10" t="n">
        <v>2110405</v>
      </c>
      <c r="I1597" s="12" t="s">
        <v>106</v>
      </c>
      <c r="J1597" s="10" t="n">
        <v>1273723</v>
      </c>
      <c r="L1597" s="10" t="n">
        <v>528632</v>
      </c>
      <c r="M1597" s="12" t="s">
        <v>59</v>
      </c>
      <c r="N1597" s="12" t="s">
        <v>66</v>
      </c>
      <c r="P1597" s="10" t="n">
        <v>101</v>
      </c>
      <c r="Q1597" s="12" t="s">
        <v>107</v>
      </c>
      <c r="R1597" s="12" t="s">
        <v>112</v>
      </c>
      <c r="S1597" s="10" t="n">
        <v>4220199</v>
      </c>
      <c r="T1597" s="12" t="s">
        <v>113</v>
      </c>
      <c r="U1597" s="13" t="n">
        <v>2000</v>
      </c>
      <c r="W1597" s="13" t="n">
        <v>0</v>
      </c>
      <c r="X1597" s="12" t="s">
        <v>821</v>
      </c>
      <c r="Z1597" s="1" t="str">
        <f aca="false">IF($T1597="","",IFERROR(INDEX('Resumo Grupos'!$AC$3:$AC$200,MATCH($T1597,'Resumo Grupos'!$AB$3:$AB$200,0)),"n/d"))</f>
        <v>Pagamentos outros não operacionais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0" t="n">
        <v>1</v>
      </c>
      <c r="B1598" s="11" t="n">
        <v>46193</v>
      </c>
      <c r="C1598" s="11" t="n">
        <v>46213</v>
      </c>
      <c r="D1598" s="10" t="n">
        <v>1718</v>
      </c>
      <c r="E1598" s="12" t="s">
        <v>159</v>
      </c>
      <c r="F1598" s="10" t="n">
        <v>24</v>
      </c>
      <c r="G1598" s="12" t="s">
        <v>57</v>
      </c>
      <c r="H1598" s="10" t="n">
        <v>2110101</v>
      </c>
      <c r="I1598" s="12" t="s">
        <v>58</v>
      </c>
      <c r="J1598" s="10" t="n">
        <v>1280728</v>
      </c>
      <c r="L1598" s="10" t="n">
        <v>674930</v>
      </c>
      <c r="M1598" s="12" t="s">
        <v>59</v>
      </c>
      <c r="N1598" s="12" t="s">
        <v>60</v>
      </c>
      <c r="P1598" s="10" t="n">
        <v>103</v>
      </c>
      <c r="Q1598" s="12" t="s">
        <v>61</v>
      </c>
      <c r="R1598" s="12" t="s">
        <v>62</v>
      </c>
      <c r="S1598" s="10" t="n">
        <v>1130101</v>
      </c>
      <c r="T1598" s="12" t="s">
        <v>63</v>
      </c>
      <c r="U1598" s="13" t="n">
        <v>478.42</v>
      </c>
      <c r="W1598" s="13" t="n">
        <v>0</v>
      </c>
      <c r="X1598" s="12" t="s">
        <v>1484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0" t="n">
        <v>1</v>
      </c>
      <c r="B1599" s="11" t="n">
        <v>46195</v>
      </c>
      <c r="C1599" s="11" t="n">
        <v>46213</v>
      </c>
      <c r="D1599" s="10" t="n">
        <v>1740</v>
      </c>
      <c r="E1599" s="12" t="s">
        <v>296</v>
      </c>
      <c r="F1599" s="10" t="n">
        <v>24</v>
      </c>
      <c r="G1599" s="12" t="s">
        <v>57</v>
      </c>
      <c r="H1599" s="10" t="n">
        <v>2110101</v>
      </c>
      <c r="I1599" s="12" t="s">
        <v>58</v>
      </c>
      <c r="J1599" s="10" t="n">
        <v>1289301</v>
      </c>
      <c r="L1599" s="10" t="n">
        <v>1238958</v>
      </c>
      <c r="M1599" s="12" t="s">
        <v>59</v>
      </c>
      <c r="N1599" s="12" t="s">
        <v>60</v>
      </c>
      <c r="P1599" s="10" t="n">
        <v>103</v>
      </c>
      <c r="Q1599" s="12" t="s">
        <v>61</v>
      </c>
      <c r="R1599" s="12" t="s">
        <v>62</v>
      </c>
      <c r="S1599" s="10" t="n">
        <v>1130101</v>
      </c>
      <c r="T1599" s="12" t="s">
        <v>63</v>
      </c>
      <c r="U1599" s="13" t="n">
        <v>2272.59</v>
      </c>
      <c r="W1599" s="13" t="n">
        <v>0</v>
      </c>
      <c r="X1599" s="12" t="s">
        <v>1485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LINGUI DE FRANGO KG</v>
      </c>
      <c r="AC1599" s="1" t="n">
        <v>1238958</v>
      </c>
    </row>
    <row r="1600" customFormat="false" ht="12.75" hidden="false" customHeight="true" outlineLevel="0" collapsed="false">
      <c r="A1600" s="10" t="n">
        <v>1</v>
      </c>
      <c r="B1600" s="11" t="n">
        <v>46195</v>
      </c>
      <c r="C1600" s="11" t="n">
        <v>46213</v>
      </c>
      <c r="D1600" s="10" t="n">
        <v>1695</v>
      </c>
      <c r="E1600" s="12" t="s">
        <v>646</v>
      </c>
      <c r="F1600" s="10" t="n">
        <v>24</v>
      </c>
      <c r="G1600" s="12" t="s">
        <v>57</v>
      </c>
      <c r="H1600" s="10" t="n">
        <v>2110101</v>
      </c>
      <c r="I1600" s="12" t="s">
        <v>58</v>
      </c>
      <c r="J1600" s="10" t="n">
        <v>1289622</v>
      </c>
      <c r="L1600" s="10" t="n">
        <v>18761</v>
      </c>
      <c r="M1600" s="12" t="s">
        <v>153</v>
      </c>
      <c r="N1600" s="12" t="s">
        <v>60</v>
      </c>
      <c r="P1600" s="10" t="n">
        <v>103</v>
      </c>
      <c r="Q1600" s="12" t="s">
        <v>61</v>
      </c>
      <c r="R1600" s="12" t="s">
        <v>62</v>
      </c>
      <c r="S1600" s="10" t="n">
        <v>1130101</v>
      </c>
      <c r="T1600" s="12" t="s">
        <v>63</v>
      </c>
      <c r="U1600" s="13" t="n">
        <v>467.2</v>
      </c>
      <c r="W1600" s="13" t="n">
        <v>0</v>
      </c>
      <c r="X1600" s="12" t="s">
        <v>1486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CERV HEINEKEN L/N 330ML</v>
      </c>
      <c r="AC1600" s="1" t="n">
        <v>18761</v>
      </c>
    </row>
    <row r="1601" customFormat="false" ht="12.75" hidden="false" customHeight="true" outlineLevel="0" collapsed="false">
      <c r="A1601" s="10" t="n">
        <v>1</v>
      </c>
      <c r="B1601" s="11" t="n">
        <v>46199</v>
      </c>
      <c r="C1601" s="11" t="n">
        <v>46213</v>
      </c>
      <c r="D1601" s="10" t="n">
        <v>1608</v>
      </c>
      <c r="E1601" s="12" t="s">
        <v>75</v>
      </c>
      <c r="F1601" s="10" t="n">
        <v>24</v>
      </c>
      <c r="G1601" s="12" t="s">
        <v>57</v>
      </c>
      <c r="H1601" s="10" t="n">
        <v>2110101</v>
      </c>
      <c r="I1601" s="12" t="s">
        <v>58</v>
      </c>
      <c r="J1601" s="10" t="n">
        <v>1309156</v>
      </c>
      <c r="L1601" s="10" t="n">
        <v>1681442</v>
      </c>
      <c r="M1601" s="12" t="s">
        <v>36</v>
      </c>
      <c r="N1601" s="12" t="s">
        <v>60</v>
      </c>
      <c r="P1601" s="10" t="n">
        <v>103</v>
      </c>
      <c r="Q1601" s="12" t="s">
        <v>61</v>
      </c>
      <c r="R1601" s="12" t="s">
        <v>62</v>
      </c>
      <c r="S1601" s="10" t="n">
        <v>1130101</v>
      </c>
      <c r="T1601" s="12" t="s">
        <v>63</v>
      </c>
      <c r="U1601" s="13" t="n">
        <v>600</v>
      </c>
      <c r="W1601" s="13" t="n">
        <v>0</v>
      </c>
      <c r="X1601" s="12" t="s">
        <v>1487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IOG DANON VITAM 850G</v>
      </c>
      <c r="AC1601" s="1" t="n">
        <v>1681442</v>
      </c>
    </row>
    <row r="1602" customFormat="false" ht="12.75" hidden="false" customHeight="true" outlineLevel="0" collapsed="false">
      <c r="A1602" s="10" t="n">
        <v>1</v>
      </c>
      <c r="B1602" s="11" t="n">
        <v>46091</v>
      </c>
      <c r="C1602" s="11" t="n">
        <v>46213</v>
      </c>
      <c r="D1602" s="10" t="n">
        <v>14</v>
      </c>
      <c r="E1602" s="12" t="s">
        <v>571</v>
      </c>
      <c r="F1602" s="10" t="n">
        <v>34</v>
      </c>
      <c r="G1602" s="12" t="s">
        <v>94</v>
      </c>
      <c r="H1602" s="10" t="n">
        <v>2110405</v>
      </c>
      <c r="I1602" s="12" t="s">
        <v>106</v>
      </c>
      <c r="J1602" s="10" t="n">
        <v>1309535</v>
      </c>
      <c r="L1602" s="10" t="n">
        <v>541980</v>
      </c>
      <c r="M1602" s="12" t="s">
        <v>272</v>
      </c>
      <c r="N1602" s="12" t="s">
        <v>66</v>
      </c>
      <c r="P1602" s="10" t="n">
        <v>101</v>
      </c>
      <c r="Q1602" s="12" t="s">
        <v>107</v>
      </c>
      <c r="R1602" s="12" t="s">
        <v>39</v>
      </c>
      <c r="S1602" s="10" t="n">
        <v>4210206</v>
      </c>
      <c r="T1602" s="12" t="s">
        <v>264</v>
      </c>
      <c r="U1602" s="13" t="n">
        <v>209.99</v>
      </c>
      <c r="W1602" s="13" t="n">
        <v>0</v>
      </c>
      <c r="X1602" s="12" t="s">
        <v>572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0" t="n">
        <v>1</v>
      </c>
      <c r="B1603" s="11" t="n">
        <v>46199</v>
      </c>
      <c r="C1603" s="11" t="n">
        <v>46213</v>
      </c>
      <c r="D1603" s="10" t="n">
        <v>1242</v>
      </c>
      <c r="E1603" s="12" t="s">
        <v>1488</v>
      </c>
      <c r="F1603" s="10" t="n">
        <v>46</v>
      </c>
      <c r="G1603" s="12" t="s">
        <v>500</v>
      </c>
      <c r="H1603" s="10" t="n">
        <v>2110405</v>
      </c>
      <c r="I1603" s="12" t="s">
        <v>106</v>
      </c>
      <c r="J1603" s="10" t="n">
        <v>1309769</v>
      </c>
      <c r="L1603" s="10" t="n">
        <v>6022</v>
      </c>
      <c r="M1603" s="12" t="s">
        <v>36</v>
      </c>
      <c r="N1603" s="12" t="s">
        <v>66</v>
      </c>
      <c r="P1603" s="10" t="n">
        <v>101</v>
      </c>
      <c r="Q1603" s="12" t="s">
        <v>107</v>
      </c>
      <c r="R1603" s="12" t="s">
        <v>43</v>
      </c>
      <c r="S1603" s="10" t="n">
        <v>4210317</v>
      </c>
      <c r="T1603" s="12" t="s">
        <v>529</v>
      </c>
      <c r="U1603" s="13" t="n">
        <v>320</v>
      </c>
      <c r="W1603" s="13" t="n">
        <v>0</v>
      </c>
      <c r="X1603" s="12" t="s">
        <v>1489</v>
      </c>
      <c r="Z1603" s="1" t="str">
        <f aca="false">IF($T1603="","",IFERROR(INDEX('Resumo Grupos'!$AC$3:$AC$200,MATCH($T1603,'Resumo Grupos'!$AB$3:$AB$200,0)),"n/d"))</f>
        <v>Salários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46200</v>
      </c>
      <c r="C1604" s="11" t="n">
        <v>46213</v>
      </c>
      <c r="D1604" s="10" t="n">
        <v>1666</v>
      </c>
      <c r="E1604" s="12" t="s">
        <v>56</v>
      </c>
      <c r="F1604" s="10" t="n">
        <v>24</v>
      </c>
      <c r="G1604" s="12" t="s">
        <v>57</v>
      </c>
      <c r="H1604" s="10" t="n">
        <v>2110101</v>
      </c>
      <c r="I1604" s="12" t="s">
        <v>58</v>
      </c>
      <c r="J1604" s="10" t="n">
        <v>1312788</v>
      </c>
      <c r="L1604" s="10" t="n">
        <v>565012</v>
      </c>
      <c r="M1604" s="12" t="s">
        <v>59</v>
      </c>
      <c r="N1604" s="12" t="s">
        <v>60</v>
      </c>
      <c r="P1604" s="10" t="n">
        <v>103</v>
      </c>
      <c r="Q1604" s="12" t="s">
        <v>61</v>
      </c>
      <c r="R1604" s="12" t="s">
        <v>62</v>
      </c>
      <c r="S1604" s="10" t="n">
        <v>1130101</v>
      </c>
      <c r="T1604" s="12" t="s">
        <v>63</v>
      </c>
      <c r="U1604" s="13" t="n">
        <v>5229.61</v>
      </c>
      <c r="W1604" s="13" t="n">
        <v>0</v>
      </c>
      <c r="X1604" s="12" t="s">
        <v>1490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TABACO TREVO NAT.45G</v>
      </c>
      <c r="AC1604" s="1" t="n">
        <v>565012</v>
      </c>
    </row>
    <row r="1605" customFormat="false" ht="12.75" hidden="false" customHeight="true" outlineLevel="0" collapsed="false">
      <c r="A1605" s="10" t="n">
        <v>1</v>
      </c>
      <c r="B1605" s="11" t="n">
        <v>46200</v>
      </c>
      <c r="C1605" s="11" t="n">
        <v>46213</v>
      </c>
      <c r="D1605" s="10" t="n">
        <v>1749</v>
      </c>
      <c r="E1605" s="12" t="s">
        <v>800</v>
      </c>
      <c r="F1605" s="10" t="n">
        <v>24</v>
      </c>
      <c r="G1605" s="12" t="s">
        <v>57</v>
      </c>
      <c r="H1605" s="10" t="n">
        <v>2110101</v>
      </c>
      <c r="I1605" s="12" t="s">
        <v>58</v>
      </c>
      <c r="J1605" s="10" t="n">
        <v>1312870</v>
      </c>
      <c r="L1605" s="10" t="n">
        <v>2033</v>
      </c>
      <c r="M1605" s="12" t="s">
        <v>59</v>
      </c>
      <c r="N1605" s="12" t="s">
        <v>60</v>
      </c>
      <c r="P1605" s="10" t="n">
        <v>103</v>
      </c>
      <c r="Q1605" s="12" t="s">
        <v>61</v>
      </c>
      <c r="R1605" s="12" t="s">
        <v>62</v>
      </c>
      <c r="S1605" s="10" t="n">
        <v>1130101</v>
      </c>
      <c r="T1605" s="12" t="s">
        <v>63</v>
      </c>
      <c r="U1605" s="13" t="n">
        <v>754.42</v>
      </c>
      <c r="W1605" s="13" t="n">
        <v>0</v>
      </c>
      <c r="X1605" s="12" t="s">
        <v>1491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46202</v>
      </c>
      <c r="C1606" s="11" t="n">
        <v>46213</v>
      </c>
      <c r="D1606" s="10" t="n">
        <v>1740</v>
      </c>
      <c r="E1606" s="12" t="s">
        <v>296</v>
      </c>
      <c r="F1606" s="10" t="n">
        <v>24</v>
      </c>
      <c r="G1606" s="12" t="s">
        <v>57</v>
      </c>
      <c r="H1606" s="10" t="n">
        <v>2110101</v>
      </c>
      <c r="I1606" s="12" t="s">
        <v>58</v>
      </c>
      <c r="J1606" s="10" t="n">
        <v>1322290</v>
      </c>
      <c r="L1606" s="10" t="n">
        <v>1241434</v>
      </c>
      <c r="M1606" s="12" t="s">
        <v>36</v>
      </c>
      <c r="N1606" s="12" t="s">
        <v>60</v>
      </c>
      <c r="P1606" s="10" t="n">
        <v>103</v>
      </c>
      <c r="Q1606" s="12" t="s">
        <v>61</v>
      </c>
      <c r="R1606" s="12" t="s">
        <v>62</v>
      </c>
      <c r="S1606" s="10" t="n">
        <v>1130101</v>
      </c>
      <c r="T1606" s="12" t="s">
        <v>63</v>
      </c>
      <c r="U1606" s="13" t="n">
        <v>537.72</v>
      </c>
      <c r="W1606" s="13" t="n">
        <v>0</v>
      </c>
      <c r="X1606" s="12" t="s">
        <v>1492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CARNE DE FRANGO EMPA</v>
      </c>
      <c r="AC1606" s="1" t="n">
        <v>1241434</v>
      </c>
    </row>
    <row r="1607" customFormat="false" ht="12.75" hidden="false" customHeight="true" outlineLevel="0" collapsed="false">
      <c r="A1607" s="10" t="n">
        <v>1</v>
      </c>
      <c r="B1607" s="11" t="n">
        <v>46202</v>
      </c>
      <c r="C1607" s="11" t="n">
        <v>46213</v>
      </c>
      <c r="D1607" s="10" t="n">
        <v>1114</v>
      </c>
      <c r="E1607" s="12" t="s">
        <v>169</v>
      </c>
      <c r="F1607" s="10" t="n">
        <v>24</v>
      </c>
      <c r="G1607" s="12" t="s">
        <v>57</v>
      </c>
      <c r="H1607" s="10" t="n">
        <v>2110101</v>
      </c>
      <c r="I1607" s="12" t="s">
        <v>58</v>
      </c>
      <c r="J1607" s="10" t="n">
        <v>1322353</v>
      </c>
      <c r="L1607" s="10" t="n">
        <v>39625</v>
      </c>
      <c r="M1607" s="12" t="s">
        <v>36</v>
      </c>
      <c r="N1607" s="12" t="s">
        <v>60</v>
      </c>
      <c r="P1607" s="10" t="n">
        <v>103</v>
      </c>
      <c r="Q1607" s="12" t="s">
        <v>61</v>
      </c>
      <c r="R1607" s="12" t="s">
        <v>62</v>
      </c>
      <c r="S1607" s="10" t="n">
        <v>1130101</v>
      </c>
      <c r="T1607" s="12" t="s">
        <v>63</v>
      </c>
      <c r="U1607" s="13" t="n">
        <v>4396.37</v>
      </c>
      <c r="W1607" s="13" t="n">
        <v>0</v>
      </c>
      <c r="X1607" s="12" t="s">
        <v>1493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DE HAMBURGUER KG</v>
      </c>
      <c r="AC1607" s="1" t="n">
        <v>39625</v>
      </c>
    </row>
    <row r="1608" customFormat="false" ht="12.75" hidden="false" customHeight="true" outlineLevel="0" collapsed="false">
      <c r="A1608" s="10" t="n">
        <v>1</v>
      </c>
      <c r="B1608" s="11" t="n">
        <v>46202</v>
      </c>
      <c r="C1608" s="11" t="n">
        <v>46213</v>
      </c>
      <c r="D1608" s="10" t="n">
        <v>794</v>
      </c>
      <c r="E1608" s="12" t="s">
        <v>365</v>
      </c>
      <c r="F1608" s="10" t="n">
        <v>24</v>
      </c>
      <c r="G1608" s="12" t="s">
        <v>57</v>
      </c>
      <c r="H1608" s="10" t="n">
        <v>2110102</v>
      </c>
      <c r="I1608" s="12" t="s">
        <v>83</v>
      </c>
      <c r="J1608" s="10" t="n">
        <v>1322709</v>
      </c>
      <c r="L1608" s="10" t="n">
        <v>8210</v>
      </c>
      <c r="M1608" s="12" t="s">
        <v>36</v>
      </c>
      <c r="N1608" s="12" t="s">
        <v>60</v>
      </c>
      <c r="P1608" s="10" t="n">
        <v>103</v>
      </c>
      <c r="Q1608" s="12" t="s">
        <v>61</v>
      </c>
      <c r="R1608" s="12" t="s">
        <v>39</v>
      </c>
      <c r="S1608" s="10" t="n">
        <v>4210204</v>
      </c>
      <c r="T1608" s="12" t="s">
        <v>84</v>
      </c>
      <c r="U1608" s="13" t="n">
        <v>550</v>
      </c>
      <c r="W1608" s="13" t="n">
        <v>0</v>
      </c>
      <c r="X1608" s="12" t="s">
        <v>1494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FILME PVC 380X1000 ALPES</v>
      </c>
      <c r="AC1608" s="1" t="n">
        <v>8210</v>
      </c>
    </row>
    <row r="1609" customFormat="false" ht="12.75" hidden="false" customHeight="true" outlineLevel="0" collapsed="false">
      <c r="A1609" s="10" t="n">
        <v>1</v>
      </c>
      <c r="B1609" s="11" t="n">
        <v>46206</v>
      </c>
      <c r="C1609" s="11" t="n">
        <v>46213</v>
      </c>
      <c r="D1609" s="10" t="n">
        <v>1625</v>
      </c>
      <c r="E1609" s="12" t="s">
        <v>243</v>
      </c>
      <c r="F1609" s="10" t="n">
        <v>24</v>
      </c>
      <c r="G1609" s="12" t="s">
        <v>57</v>
      </c>
      <c r="H1609" s="10" t="n">
        <v>2110101</v>
      </c>
      <c r="I1609" s="12" t="s">
        <v>58</v>
      </c>
      <c r="J1609" s="10" t="n">
        <v>1345941</v>
      </c>
      <c r="L1609" s="10" t="n">
        <v>14614</v>
      </c>
      <c r="M1609" s="12" t="s">
        <v>36</v>
      </c>
      <c r="N1609" s="12" t="s">
        <v>60</v>
      </c>
      <c r="P1609" s="10" t="n">
        <v>103</v>
      </c>
      <c r="Q1609" s="12" t="s">
        <v>61</v>
      </c>
      <c r="R1609" s="12" t="s">
        <v>62</v>
      </c>
      <c r="S1609" s="10" t="n">
        <v>1130101</v>
      </c>
      <c r="T1609" s="12" t="s">
        <v>63</v>
      </c>
      <c r="U1609" s="13" t="n">
        <v>6374.28</v>
      </c>
      <c r="W1609" s="13" t="n">
        <v>0</v>
      </c>
      <c r="X1609" s="12" t="s">
        <v>1495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0" t="n">
        <v>1</v>
      </c>
      <c r="B1610" s="11" t="n">
        <v>46200</v>
      </c>
      <c r="C1610" s="11" t="n">
        <v>46213</v>
      </c>
      <c r="D1610" s="10" t="n">
        <v>1465</v>
      </c>
      <c r="E1610" s="12" t="s">
        <v>1496</v>
      </c>
      <c r="F1610" s="10" t="n">
        <v>46</v>
      </c>
      <c r="G1610" s="12" t="s">
        <v>500</v>
      </c>
      <c r="H1610" s="10" t="n">
        <v>2110405</v>
      </c>
      <c r="I1610" s="12" t="s">
        <v>106</v>
      </c>
      <c r="J1610" s="10" t="n">
        <v>1323766</v>
      </c>
      <c r="L1610" s="10" t="n">
        <v>4759</v>
      </c>
      <c r="M1610" s="12" t="s">
        <v>36</v>
      </c>
      <c r="N1610" s="12" t="s">
        <v>66</v>
      </c>
      <c r="P1610" s="10" t="n">
        <v>101</v>
      </c>
      <c r="Q1610" s="12" t="s">
        <v>107</v>
      </c>
      <c r="R1610" s="12" t="s">
        <v>39</v>
      </c>
      <c r="S1610" s="10" t="n">
        <v>4210228</v>
      </c>
      <c r="T1610" s="12" t="s">
        <v>506</v>
      </c>
      <c r="U1610" s="13" t="n">
        <v>260.29</v>
      </c>
      <c r="W1610" s="13" t="n">
        <v>0</v>
      </c>
      <c r="X1610" s="12" t="s">
        <v>1497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0" t="n">
        <v>1</v>
      </c>
      <c r="B1611" s="11" t="n">
        <v>46203</v>
      </c>
      <c r="C1611" s="11" t="n">
        <v>46213</v>
      </c>
      <c r="D1611" s="10" t="n">
        <v>794</v>
      </c>
      <c r="E1611" s="12" t="s">
        <v>365</v>
      </c>
      <c r="F1611" s="10" t="n">
        <v>24</v>
      </c>
      <c r="G1611" s="12" t="s">
        <v>57</v>
      </c>
      <c r="H1611" s="10" t="n">
        <v>2110101</v>
      </c>
      <c r="I1611" s="12" t="s">
        <v>58</v>
      </c>
      <c r="J1611" s="10" t="n">
        <v>1330337</v>
      </c>
      <c r="L1611" s="10" t="n">
        <v>8208</v>
      </c>
      <c r="M1611" s="12" t="s">
        <v>36</v>
      </c>
      <c r="N1611" s="12" t="s">
        <v>60</v>
      </c>
      <c r="P1611" s="10" t="n">
        <v>103</v>
      </c>
      <c r="Q1611" s="12" t="s">
        <v>61</v>
      </c>
      <c r="R1611" s="12" t="s">
        <v>62</v>
      </c>
      <c r="S1611" s="10" t="n">
        <v>1130101</v>
      </c>
      <c r="T1611" s="12" t="s">
        <v>63</v>
      </c>
      <c r="U1611" s="13" t="n">
        <v>526.89</v>
      </c>
      <c r="W1611" s="13" t="n">
        <v>0</v>
      </c>
      <c r="X1611" s="12" t="s">
        <v>1498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0" t="n">
        <v>1</v>
      </c>
      <c r="B1612" s="11" t="n">
        <v>46206</v>
      </c>
      <c r="C1612" s="11" t="n">
        <v>46213</v>
      </c>
      <c r="D1612" s="10" t="n">
        <v>1614</v>
      </c>
      <c r="E1612" s="12" t="s">
        <v>89</v>
      </c>
      <c r="F1612" s="10" t="n">
        <v>24</v>
      </c>
      <c r="G1612" s="12" t="s">
        <v>57</v>
      </c>
      <c r="H1612" s="10" t="n">
        <v>2110101</v>
      </c>
      <c r="I1612" s="12" t="s">
        <v>58</v>
      </c>
      <c r="J1612" s="10" t="n">
        <v>1346045</v>
      </c>
      <c r="L1612" s="10" t="n">
        <v>11352</v>
      </c>
      <c r="M1612" s="12" t="s">
        <v>59</v>
      </c>
      <c r="N1612" s="12" t="s">
        <v>60</v>
      </c>
      <c r="P1612" s="10" t="n">
        <v>103</v>
      </c>
      <c r="Q1612" s="12" t="s">
        <v>61</v>
      </c>
      <c r="R1612" s="12" t="s">
        <v>62</v>
      </c>
      <c r="S1612" s="10" t="n">
        <v>1130101</v>
      </c>
      <c r="T1612" s="12" t="s">
        <v>63</v>
      </c>
      <c r="U1612" s="13" t="n">
        <v>406.93</v>
      </c>
      <c r="W1612" s="13" t="n">
        <v>0</v>
      </c>
      <c r="X1612" s="12" t="s">
        <v>1499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SORVETE NAPOLITANO 2L KARU</v>
      </c>
      <c r="AC1612" s="1" t="n">
        <v>11352</v>
      </c>
    </row>
    <row r="1613" customFormat="false" ht="12.75" hidden="false" customHeight="true" outlineLevel="0" collapsed="false">
      <c r="A1613" s="10" t="n">
        <v>1</v>
      </c>
      <c r="B1613" s="11" t="n">
        <v>46207</v>
      </c>
      <c r="C1613" s="11" t="n">
        <v>46213</v>
      </c>
      <c r="D1613" s="10" t="n">
        <v>1815</v>
      </c>
      <c r="E1613" s="12" t="s">
        <v>626</v>
      </c>
      <c r="F1613" s="10" t="n">
        <v>24</v>
      </c>
      <c r="G1613" s="12" t="s">
        <v>57</v>
      </c>
      <c r="H1613" s="10" t="n">
        <v>2110101</v>
      </c>
      <c r="I1613" s="12" t="s">
        <v>58</v>
      </c>
      <c r="J1613" s="10" t="n">
        <v>1348411</v>
      </c>
      <c r="L1613" s="10" t="n">
        <v>390550</v>
      </c>
      <c r="M1613" s="12" t="s">
        <v>36</v>
      </c>
      <c r="N1613" s="12" t="s">
        <v>60</v>
      </c>
      <c r="P1613" s="10" t="n">
        <v>103</v>
      </c>
      <c r="Q1613" s="12" t="s">
        <v>61</v>
      </c>
      <c r="R1613" s="12" t="s">
        <v>62</v>
      </c>
      <c r="S1613" s="10" t="n">
        <v>1130101</v>
      </c>
      <c r="T1613" s="12" t="s">
        <v>63</v>
      </c>
      <c r="U1613" s="13" t="n">
        <v>2340.64</v>
      </c>
      <c r="W1613" s="13" t="n">
        <v>0</v>
      </c>
      <c r="X1613" s="12" t="s">
        <v>1500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/>
      <c r="AC1613" s="1"/>
    </row>
    <row r="1614" customFormat="false" ht="12.75" hidden="false" customHeight="true" outlineLevel="0" collapsed="false">
      <c r="A1614" s="10" t="n">
        <v>1</v>
      </c>
      <c r="B1614" s="11" t="n">
        <v>46207</v>
      </c>
      <c r="C1614" s="11" t="n">
        <v>46213</v>
      </c>
      <c r="D1614" s="10" t="n">
        <v>1286</v>
      </c>
      <c r="E1614" s="12" t="s">
        <v>359</v>
      </c>
      <c r="F1614" s="10" t="n">
        <v>24</v>
      </c>
      <c r="G1614" s="12" t="s">
        <v>57</v>
      </c>
      <c r="H1614" s="10" t="n">
        <v>2110101</v>
      </c>
      <c r="I1614" s="12" t="s">
        <v>58</v>
      </c>
      <c r="J1614" s="10" t="n">
        <v>1348417</v>
      </c>
      <c r="L1614" s="10" t="n">
        <v>10235</v>
      </c>
      <c r="M1614" s="12" t="s">
        <v>36</v>
      </c>
      <c r="N1614" s="12" t="s">
        <v>60</v>
      </c>
      <c r="P1614" s="10" t="n">
        <v>103</v>
      </c>
      <c r="Q1614" s="12" t="s">
        <v>61</v>
      </c>
      <c r="R1614" s="12" t="s">
        <v>62</v>
      </c>
      <c r="S1614" s="10" t="n">
        <v>1130101</v>
      </c>
      <c r="T1614" s="12" t="s">
        <v>63</v>
      </c>
      <c r="U1614" s="13" t="n">
        <v>918</v>
      </c>
      <c r="W1614" s="13" t="n">
        <v>0</v>
      </c>
      <c r="X1614" s="12" t="s">
        <v>1501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0" t="n">
        <v>1</v>
      </c>
      <c r="B1615" s="11" t="n">
        <v>46207</v>
      </c>
      <c r="C1615" s="11" t="n">
        <v>46213</v>
      </c>
      <c r="D1615" s="10" t="n">
        <v>1642</v>
      </c>
      <c r="E1615" s="12" t="s">
        <v>184</v>
      </c>
      <c r="F1615" s="10" t="n">
        <v>24</v>
      </c>
      <c r="G1615" s="12" t="s">
        <v>57</v>
      </c>
      <c r="H1615" s="10" t="n">
        <v>2110101</v>
      </c>
      <c r="I1615" s="12" t="s">
        <v>58</v>
      </c>
      <c r="J1615" s="10" t="n">
        <v>1348430</v>
      </c>
      <c r="L1615" s="10" t="n">
        <v>1030056</v>
      </c>
      <c r="M1615" s="12" t="s">
        <v>36</v>
      </c>
      <c r="N1615" s="12" t="s">
        <v>60</v>
      </c>
      <c r="P1615" s="10" t="n">
        <v>103</v>
      </c>
      <c r="Q1615" s="12" t="s">
        <v>61</v>
      </c>
      <c r="R1615" s="12" t="s">
        <v>62</v>
      </c>
      <c r="S1615" s="10" t="n">
        <v>1130101</v>
      </c>
      <c r="T1615" s="12" t="s">
        <v>63</v>
      </c>
      <c r="U1615" s="13" t="n">
        <v>640.3</v>
      </c>
      <c r="W1615" s="13" t="n">
        <v>0</v>
      </c>
      <c r="X1615" s="12" t="s">
        <v>1502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PAO TORRADO BROTHERS</v>
      </c>
      <c r="AC1615" s="1" t="n">
        <v>1030056</v>
      </c>
    </row>
    <row r="1616" customFormat="false" ht="12.75" hidden="false" customHeight="true" outlineLevel="0" collapsed="false">
      <c r="A1616" s="10" t="n">
        <v>1</v>
      </c>
      <c r="B1616" s="11" t="n">
        <v>46207</v>
      </c>
      <c r="C1616" s="11" t="n">
        <v>46213</v>
      </c>
      <c r="D1616" s="10" t="n">
        <v>1695</v>
      </c>
      <c r="E1616" s="12" t="s">
        <v>646</v>
      </c>
      <c r="F1616" s="10" t="n">
        <v>24</v>
      </c>
      <c r="G1616" s="12" t="s">
        <v>57</v>
      </c>
      <c r="H1616" s="10" t="n">
        <v>2110101</v>
      </c>
      <c r="I1616" s="12" t="s">
        <v>58</v>
      </c>
      <c r="J1616" s="10" t="n">
        <v>1348708</v>
      </c>
      <c r="L1616" s="10" t="n">
        <v>19022</v>
      </c>
      <c r="M1616" s="12" t="s">
        <v>36</v>
      </c>
      <c r="N1616" s="12" t="s">
        <v>60</v>
      </c>
      <c r="P1616" s="10" t="n">
        <v>103</v>
      </c>
      <c r="Q1616" s="12" t="s">
        <v>61</v>
      </c>
      <c r="R1616" s="12" t="s">
        <v>62</v>
      </c>
      <c r="S1616" s="10" t="n">
        <v>1130101</v>
      </c>
      <c r="T1616" s="12" t="s">
        <v>63</v>
      </c>
      <c r="U1616" s="13" t="n">
        <v>595</v>
      </c>
      <c r="W1616" s="13" t="n">
        <v>0</v>
      </c>
      <c r="X1616" s="12" t="s">
        <v>1503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CERVEJA ITAIPAVA 269ML</v>
      </c>
      <c r="AC1616" s="1" t="n">
        <v>19022</v>
      </c>
    </row>
    <row r="1617" customFormat="false" ht="12.75" hidden="false" customHeight="true" outlineLevel="0" collapsed="false">
      <c r="A1617" s="10" t="n">
        <v>1</v>
      </c>
      <c r="B1617" s="11" t="n">
        <v>46209</v>
      </c>
      <c r="C1617" s="11" t="n">
        <v>46213</v>
      </c>
      <c r="D1617" s="10" t="n">
        <v>10009</v>
      </c>
      <c r="E1617" s="12" t="s">
        <v>233</v>
      </c>
      <c r="F1617" s="10" t="n">
        <v>24</v>
      </c>
      <c r="G1617" s="12" t="s">
        <v>57</v>
      </c>
      <c r="H1617" s="10" t="n">
        <v>2110101</v>
      </c>
      <c r="I1617" s="12" t="s">
        <v>58</v>
      </c>
      <c r="J1617" s="10" t="n">
        <v>1360393</v>
      </c>
      <c r="L1617" s="10" t="n">
        <v>1424401</v>
      </c>
      <c r="M1617" s="12" t="s">
        <v>36</v>
      </c>
      <c r="N1617" s="12" t="s">
        <v>60</v>
      </c>
      <c r="P1617" s="10" t="n">
        <v>103</v>
      </c>
      <c r="Q1617" s="12" t="s">
        <v>61</v>
      </c>
      <c r="R1617" s="12" t="s">
        <v>62</v>
      </c>
      <c r="S1617" s="10" t="n">
        <v>1130101</v>
      </c>
      <c r="T1617" s="12" t="s">
        <v>63</v>
      </c>
      <c r="U1617" s="13" t="n">
        <v>895.19</v>
      </c>
      <c r="W1617" s="13" t="n">
        <v>0</v>
      </c>
      <c r="X1617" s="12" t="s">
        <v>1504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CEREAL NESCAL 30G</v>
      </c>
      <c r="AC1617" s="1" t="n">
        <v>1424401</v>
      </c>
    </row>
    <row r="1618" customFormat="false" ht="12.75" hidden="false" customHeight="true" outlineLevel="0" collapsed="false">
      <c r="A1618" s="10" t="n">
        <v>1</v>
      </c>
      <c r="B1618" s="11" t="n">
        <v>46213</v>
      </c>
      <c r="C1618" s="11" t="n">
        <v>46213</v>
      </c>
      <c r="D1618" s="10" t="n">
        <v>17</v>
      </c>
      <c r="E1618" s="12" t="s">
        <v>115</v>
      </c>
      <c r="F1618" s="10" t="n">
        <v>34</v>
      </c>
      <c r="G1618" s="12" t="s">
        <v>94</v>
      </c>
      <c r="H1618" s="10" t="n">
        <v>2110405</v>
      </c>
      <c r="I1618" s="12" t="s">
        <v>106</v>
      </c>
      <c r="J1618" s="10" t="n">
        <v>1376979</v>
      </c>
      <c r="L1618" s="10" t="n">
        <v>567695</v>
      </c>
      <c r="M1618" s="12" t="s">
        <v>36</v>
      </c>
      <c r="N1618" s="12" t="s">
        <v>66</v>
      </c>
      <c r="P1618" s="10" t="n">
        <v>101</v>
      </c>
      <c r="Q1618" s="12" t="s">
        <v>107</v>
      </c>
      <c r="R1618" s="12" t="s">
        <v>112</v>
      </c>
      <c r="S1618" s="10" t="n">
        <v>4220199</v>
      </c>
      <c r="T1618" s="12" t="s">
        <v>113</v>
      </c>
      <c r="U1618" s="13" t="n">
        <v>5000</v>
      </c>
      <c r="W1618" s="13" t="n">
        <v>0</v>
      </c>
      <c r="X1618" s="12" t="s">
        <v>1505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46213</v>
      </c>
      <c r="C1619" s="11" t="n">
        <v>46213</v>
      </c>
      <c r="D1619" s="10" t="n">
        <v>1778</v>
      </c>
      <c r="E1619" s="12" t="s">
        <v>304</v>
      </c>
      <c r="F1619" s="10" t="n">
        <v>24</v>
      </c>
      <c r="G1619" s="12" t="s">
        <v>57</v>
      </c>
      <c r="H1619" s="10" t="n">
        <v>2110405</v>
      </c>
      <c r="I1619" s="12" t="s">
        <v>106</v>
      </c>
      <c r="J1619" s="10" t="n">
        <v>1377305</v>
      </c>
      <c r="L1619" s="10" t="n">
        <v>1244</v>
      </c>
      <c r="M1619" s="12" t="s">
        <v>36</v>
      </c>
      <c r="N1619" s="12" t="s">
        <v>66</v>
      </c>
      <c r="P1619" s="10" t="n">
        <v>101</v>
      </c>
      <c r="Q1619" s="12" t="s">
        <v>107</v>
      </c>
      <c r="R1619" s="12" t="s">
        <v>39</v>
      </c>
      <c r="S1619" s="10" t="n">
        <v>4210207</v>
      </c>
      <c r="T1619" s="12" t="s">
        <v>305</v>
      </c>
      <c r="U1619" s="13" t="n">
        <v>273.13</v>
      </c>
      <c r="W1619" s="13" t="n">
        <v>0</v>
      </c>
      <c r="X1619" s="12" t="s">
        <v>1506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0" t="n">
        <v>1</v>
      </c>
      <c r="B1620" s="11" t="n">
        <v>46213</v>
      </c>
      <c r="C1620" s="11" t="n">
        <v>46213</v>
      </c>
      <c r="D1620" s="10" t="n">
        <v>1778</v>
      </c>
      <c r="E1620" s="12" t="s">
        <v>304</v>
      </c>
      <c r="F1620" s="10" t="n">
        <v>24</v>
      </c>
      <c r="G1620" s="12" t="s">
        <v>57</v>
      </c>
      <c r="H1620" s="10" t="n">
        <v>2110405</v>
      </c>
      <c r="I1620" s="12" t="s">
        <v>106</v>
      </c>
      <c r="J1620" s="10" t="n">
        <v>1377339</v>
      </c>
      <c r="L1620" s="10" t="n">
        <v>567698</v>
      </c>
      <c r="M1620" s="12" t="s">
        <v>36</v>
      </c>
      <c r="N1620" s="12" t="s">
        <v>66</v>
      </c>
      <c r="P1620" s="10" t="n">
        <v>101</v>
      </c>
      <c r="Q1620" s="12" t="s">
        <v>107</v>
      </c>
      <c r="R1620" s="12" t="s">
        <v>39</v>
      </c>
      <c r="S1620" s="10" t="n">
        <v>4210207</v>
      </c>
      <c r="T1620" s="12" t="s">
        <v>305</v>
      </c>
      <c r="U1620" s="13" t="n">
        <v>192.47</v>
      </c>
      <c r="W1620" s="13" t="n">
        <v>0</v>
      </c>
      <c r="X1620" s="12" t="s">
        <v>1507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46213</v>
      </c>
      <c r="C1621" s="11" t="n">
        <v>46213</v>
      </c>
      <c r="D1621" s="10" t="n">
        <v>33</v>
      </c>
      <c r="E1621" s="12" t="s">
        <v>93</v>
      </c>
      <c r="F1621" s="10" t="n">
        <v>34</v>
      </c>
      <c r="G1621" s="12" t="s">
        <v>94</v>
      </c>
      <c r="H1621" s="10" t="n">
        <v>2110101</v>
      </c>
      <c r="I1621" s="12" t="s">
        <v>58</v>
      </c>
      <c r="J1621" s="10" t="n">
        <v>1377401</v>
      </c>
      <c r="L1621" s="10" t="n">
        <v>5288</v>
      </c>
      <c r="M1621" s="12" t="s">
        <v>36</v>
      </c>
      <c r="N1621" s="12" t="s">
        <v>60</v>
      </c>
      <c r="P1621" s="10" t="n">
        <v>104</v>
      </c>
      <c r="Q1621" s="12" t="s">
        <v>38</v>
      </c>
      <c r="R1621" s="12" t="s">
        <v>62</v>
      </c>
      <c r="S1621" s="10" t="n">
        <v>1130101</v>
      </c>
      <c r="T1621" s="12" t="s">
        <v>63</v>
      </c>
      <c r="U1621" s="13" t="n">
        <v>3482.02</v>
      </c>
      <c r="W1621" s="13" t="n">
        <v>0</v>
      </c>
      <c r="X1621" s="12" t="s">
        <v>197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0" t="n">
        <v>1</v>
      </c>
      <c r="B1622" s="11" t="n">
        <v>46213</v>
      </c>
      <c r="C1622" s="11" t="n">
        <v>46213</v>
      </c>
      <c r="D1622" s="10" t="n">
        <v>1695</v>
      </c>
      <c r="E1622" s="12" t="s">
        <v>646</v>
      </c>
      <c r="F1622" s="10" t="n">
        <v>34</v>
      </c>
      <c r="G1622" s="12" t="s">
        <v>94</v>
      </c>
      <c r="H1622" s="10" t="n">
        <v>2110405</v>
      </c>
      <c r="I1622" s="12" t="s">
        <v>106</v>
      </c>
      <c r="J1622" s="10" t="n">
        <v>1377444</v>
      </c>
      <c r="L1622" s="10" t="n">
        <v>19193</v>
      </c>
      <c r="M1622" s="12" t="s">
        <v>36</v>
      </c>
      <c r="N1622" s="12" t="s">
        <v>66</v>
      </c>
      <c r="P1622" s="10" t="n">
        <v>103</v>
      </c>
      <c r="Q1622" s="12" t="s">
        <v>61</v>
      </c>
      <c r="R1622" s="12" t="s">
        <v>62</v>
      </c>
      <c r="S1622" s="10" t="n">
        <v>1130101</v>
      </c>
      <c r="T1622" s="12" t="s">
        <v>63</v>
      </c>
      <c r="U1622" s="13" t="n">
        <v>462</v>
      </c>
      <c r="W1622" s="13" t="n">
        <v>0</v>
      </c>
      <c r="X1622" s="12" t="s">
        <v>1508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46199</v>
      </c>
      <c r="C1623" s="11" t="n">
        <v>46213</v>
      </c>
      <c r="D1623" s="10" t="n">
        <v>1758</v>
      </c>
      <c r="E1623" s="12" t="s">
        <v>523</v>
      </c>
      <c r="F1623" s="10" t="n">
        <v>46</v>
      </c>
      <c r="G1623" s="12" t="s">
        <v>500</v>
      </c>
      <c r="H1623" s="10" t="n">
        <v>2110405</v>
      </c>
      <c r="I1623" s="12" t="s">
        <v>106</v>
      </c>
      <c r="J1623" s="10" t="n">
        <v>1378055</v>
      </c>
      <c r="L1623" s="10" t="n">
        <v>568065</v>
      </c>
      <c r="M1623" s="12" t="s">
        <v>36</v>
      </c>
      <c r="N1623" s="12" t="s">
        <v>66</v>
      </c>
      <c r="P1623" s="10" t="n">
        <v>101</v>
      </c>
      <c r="Q1623" s="12" t="s">
        <v>107</v>
      </c>
      <c r="R1623" s="12" t="s">
        <v>39</v>
      </c>
      <c r="S1623" s="10" t="n">
        <v>4210227</v>
      </c>
      <c r="T1623" s="12" t="s">
        <v>40</v>
      </c>
      <c r="U1623" s="13" t="n">
        <v>429.64</v>
      </c>
      <c r="W1623" s="13" t="n">
        <v>0</v>
      </c>
      <c r="X1623" s="12" t="s">
        <v>1509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46183</v>
      </c>
      <c r="C1624" s="11" t="n">
        <v>46213</v>
      </c>
      <c r="D1624" s="10" t="n">
        <v>16</v>
      </c>
      <c r="E1624" s="12" t="s">
        <v>111</v>
      </c>
      <c r="F1624" s="10" t="n">
        <v>46</v>
      </c>
      <c r="G1624" s="12" t="s">
        <v>500</v>
      </c>
      <c r="H1624" s="10" t="n">
        <v>2110405</v>
      </c>
      <c r="I1624" s="12" t="s">
        <v>106</v>
      </c>
      <c r="J1624" s="10" t="n">
        <v>1378230</v>
      </c>
      <c r="L1624" s="10" t="n">
        <v>568166</v>
      </c>
      <c r="M1624" s="12" t="s">
        <v>36</v>
      </c>
      <c r="N1624" s="12" t="s">
        <v>66</v>
      </c>
      <c r="P1624" s="10" t="n">
        <v>101</v>
      </c>
      <c r="Q1624" s="12" t="s">
        <v>107</v>
      </c>
      <c r="R1624" s="12" t="s">
        <v>112</v>
      </c>
      <c r="S1624" s="10" t="n">
        <v>4220199</v>
      </c>
      <c r="T1624" s="12" t="s">
        <v>113</v>
      </c>
      <c r="U1624" s="13" t="n">
        <v>331.61</v>
      </c>
      <c r="W1624" s="13" t="n">
        <v>0</v>
      </c>
      <c r="X1624" s="12" t="s">
        <v>1510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0" t="n">
        <v>1</v>
      </c>
      <c r="B1625" s="11" t="n">
        <v>46175</v>
      </c>
      <c r="C1625" s="11" t="n">
        <v>46213</v>
      </c>
      <c r="D1625" s="10" t="n">
        <v>1758</v>
      </c>
      <c r="E1625" s="12" t="s">
        <v>523</v>
      </c>
      <c r="F1625" s="10" t="n">
        <v>46</v>
      </c>
      <c r="G1625" s="12" t="s">
        <v>500</v>
      </c>
      <c r="H1625" s="10" t="n">
        <v>2110405</v>
      </c>
      <c r="I1625" s="12" t="s">
        <v>106</v>
      </c>
      <c r="J1625" s="10" t="n">
        <v>1378338</v>
      </c>
      <c r="L1625" s="10" t="n">
        <v>206</v>
      </c>
      <c r="M1625" s="12" t="s">
        <v>36</v>
      </c>
      <c r="N1625" s="12" t="s">
        <v>66</v>
      </c>
      <c r="P1625" s="10" t="n">
        <v>101</v>
      </c>
      <c r="Q1625" s="12" t="s">
        <v>107</v>
      </c>
      <c r="R1625" s="12" t="s">
        <v>39</v>
      </c>
      <c r="S1625" s="10" t="n">
        <v>4210212</v>
      </c>
      <c r="T1625" s="12" t="s">
        <v>1511</v>
      </c>
      <c r="U1625" s="13" t="n">
        <v>150</v>
      </c>
      <c r="W1625" s="13" t="n">
        <v>0</v>
      </c>
      <c r="X1625" s="12" t="s">
        <v>1512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0" t="n">
        <v>1</v>
      </c>
      <c r="B1626" s="11" t="n">
        <v>46213</v>
      </c>
      <c r="C1626" s="11" t="n">
        <v>46213</v>
      </c>
      <c r="D1626" s="10" t="n">
        <v>10035</v>
      </c>
      <c r="E1626" s="12" t="s">
        <v>376</v>
      </c>
      <c r="F1626" s="10" t="n">
        <v>13</v>
      </c>
      <c r="G1626" s="12" t="s">
        <v>119</v>
      </c>
      <c r="H1626" s="10" t="n">
        <v>2110101</v>
      </c>
      <c r="I1626" s="12" t="s">
        <v>58</v>
      </c>
      <c r="J1626" s="10" t="n">
        <v>1381767</v>
      </c>
      <c r="L1626" s="10" t="n">
        <v>352</v>
      </c>
      <c r="M1626" s="12" t="s">
        <v>36</v>
      </c>
      <c r="N1626" s="12" t="s">
        <v>60</v>
      </c>
      <c r="P1626" s="10" t="n">
        <v>104</v>
      </c>
      <c r="Q1626" s="12" t="s">
        <v>38</v>
      </c>
      <c r="R1626" s="12" t="s">
        <v>62</v>
      </c>
      <c r="S1626" s="10" t="n">
        <v>1130101</v>
      </c>
      <c r="T1626" s="12" t="s">
        <v>63</v>
      </c>
      <c r="U1626" s="13" t="n">
        <v>450</v>
      </c>
      <c r="W1626" s="13" t="n">
        <v>0</v>
      </c>
      <c r="X1626" s="12" t="s">
        <v>1513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CARVAO VEGETAL 3KG</v>
      </c>
      <c r="AC1626" s="1" t="n">
        <v>352</v>
      </c>
    </row>
    <row r="1627" customFormat="false" ht="12.75" hidden="false" customHeight="true" outlineLevel="0" collapsed="false">
      <c r="A1627" s="10" t="n">
        <v>1</v>
      </c>
      <c r="B1627" s="11" t="n">
        <v>46169</v>
      </c>
      <c r="C1627" s="11" t="n">
        <v>46213</v>
      </c>
      <c r="D1627" s="10" t="n">
        <v>546</v>
      </c>
      <c r="E1627" s="12" t="s">
        <v>1473</v>
      </c>
      <c r="F1627" s="10" t="n">
        <v>46</v>
      </c>
      <c r="G1627" s="12" t="s">
        <v>500</v>
      </c>
      <c r="H1627" s="10" t="n">
        <v>2110405</v>
      </c>
      <c r="I1627" s="12" t="s">
        <v>106</v>
      </c>
      <c r="J1627" s="10" t="n">
        <v>1381895</v>
      </c>
      <c r="L1627" s="10" t="n">
        <v>570329</v>
      </c>
      <c r="M1627" s="12" t="s">
        <v>36</v>
      </c>
      <c r="N1627" s="12" t="s">
        <v>66</v>
      </c>
      <c r="P1627" s="10" t="n">
        <v>101</v>
      </c>
      <c r="Q1627" s="12" t="s">
        <v>107</v>
      </c>
      <c r="R1627" s="12" t="s">
        <v>39</v>
      </c>
      <c r="S1627" s="10" t="n">
        <v>4210227</v>
      </c>
      <c r="T1627" s="12" t="s">
        <v>40</v>
      </c>
      <c r="U1627" s="13" t="n">
        <v>208.9</v>
      </c>
      <c r="W1627" s="13" t="n">
        <v>0</v>
      </c>
      <c r="X1627" s="12" t="s">
        <v>1514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46169</v>
      </c>
      <c r="C1628" s="11" t="n">
        <v>46213</v>
      </c>
      <c r="D1628" s="10" t="n">
        <v>1331</v>
      </c>
      <c r="E1628" s="12" t="s">
        <v>562</v>
      </c>
      <c r="F1628" s="10" t="n">
        <v>46</v>
      </c>
      <c r="G1628" s="12" t="s">
        <v>500</v>
      </c>
      <c r="H1628" s="10" t="n">
        <v>2110405</v>
      </c>
      <c r="I1628" s="12" t="s">
        <v>106</v>
      </c>
      <c r="J1628" s="10" t="n">
        <v>1381903</v>
      </c>
      <c r="L1628" s="10" t="n">
        <v>570333</v>
      </c>
      <c r="M1628" s="12" t="s">
        <v>36</v>
      </c>
      <c r="N1628" s="12" t="s">
        <v>66</v>
      </c>
      <c r="P1628" s="10" t="n">
        <v>101</v>
      </c>
      <c r="Q1628" s="12" t="s">
        <v>107</v>
      </c>
      <c r="R1628" s="12" t="s">
        <v>39</v>
      </c>
      <c r="S1628" s="10" t="n">
        <v>4210209</v>
      </c>
      <c r="T1628" s="12" t="s">
        <v>54</v>
      </c>
      <c r="U1628" s="13" t="n">
        <v>80.75</v>
      </c>
      <c r="W1628" s="13" t="n">
        <v>0</v>
      </c>
      <c r="X1628" s="12" t="s">
        <v>1515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46178</v>
      </c>
      <c r="C1629" s="11" t="n">
        <v>46213</v>
      </c>
      <c r="D1629" s="10" t="n">
        <v>1331</v>
      </c>
      <c r="E1629" s="12" t="s">
        <v>562</v>
      </c>
      <c r="F1629" s="10" t="n">
        <v>46</v>
      </c>
      <c r="G1629" s="12" t="s">
        <v>500</v>
      </c>
      <c r="H1629" s="10" t="n">
        <v>2110405</v>
      </c>
      <c r="I1629" s="12" t="s">
        <v>106</v>
      </c>
      <c r="J1629" s="10" t="n">
        <v>1381910</v>
      </c>
      <c r="L1629" s="10" t="n">
        <v>570337</v>
      </c>
      <c r="M1629" s="12" t="s">
        <v>36</v>
      </c>
      <c r="N1629" s="12" t="s">
        <v>66</v>
      </c>
      <c r="P1629" s="10" t="n">
        <v>101</v>
      </c>
      <c r="Q1629" s="12" t="s">
        <v>107</v>
      </c>
      <c r="R1629" s="12" t="s">
        <v>39</v>
      </c>
      <c r="S1629" s="10" t="n">
        <v>4210209</v>
      </c>
      <c r="T1629" s="12" t="s">
        <v>54</v>
      </c>
      <c r="U1629" s="13" t="n">
        <v>100.02</v>
      </c>
      <c r="W1629" s="13" t="n">
        <v>0</v>
      </c>
      <c r="X1629" s="12" t="s">
        <v>1515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46178</v>
      </c>
      <c r="C1630" s="11" t="n">
        <v>46213</v>
      </c>
      <c r="D1630" s="10" t="n">
        <v>1331</v>
      </c>
      <c r="E1630" s="12" t="s">
        <v>562</v>
      </c>
      <c r="F1630" s="10" t="n">
        <v>46</v>
      </c>
      <c r="G1630" s="12" t="s">
        <v>500</v>
      </c>
      <c r="H1630" s="10" t="n">
        <v>2110405</v>
      </c>
      <c r="I1630" s="12" t="s">
        <v>106</v>
      </c>
      <c r="J1630" s="10" t="n">
        <v>1381916</v>
      </c>
      <c r="L1630" s="10" t="n">
        <v>570339</v>
      </c>
      <c r="M1630" s="12" t="s">
        <v>36</v>
      </c>
      <c r="N1630" s="12" t="s">
        <v>66</v>
      </c>
      <c r="P1630" s="10" t="n">
        <v>101</v>
      </c>
      <c r="Q1630" s="12" t="s">
        <v>107</v>
      </c>
      <c r="R1630" s="12" t="s">
        <v>39</v>
      </c>
      <c r="S1630" s="10" t="n">
        <v>4210209</v>
      </c>
      <c r="T1630" s="12" t="s">
        <v>54</v>
      </c>
      <c r="U1630" s="13" t="n">
        <v>74.64</v>
      </c>
      <c r="W1630" s="13" t="n">
        <v>0</v>
      </c>
      <c r="X1630" s="12" t="s">
        <v>1515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0" t="n">
        <v>1</v>
      </c>
      <c r="B1631" s="11" t="n">
        <v>46183</v>
      </c>
      <c r="C1631" s="11" t="n">
        <v>46213</v>
      </c>
      <c r="D1631" s="10" t="n">
        <v>1105</v>
      </c>
      <c r="E1631" s="12" t="s">
        <v>544</v>
      </c>
      <c r="F1631" s="10" t="n">
        <v>46</v>
      </c>
      <c r="G1631" s="12" t="s">
        <v>500</v>
      </c>
      <c r="H1631" s="10" t="n">
        <v>2110405</v>
      </c>
      <c r="I1631" s="12" t="s">
        <v>106</v>
      </c>
      <c r="J1631" s="10" t="n">
        <v>1381930</v>
      </c>
      <c r="L1631" s="10" t="n">
        <v>570345</v>
      </c>
      <c r="M1631" s="12" t="s">
        <v>36</v>
      </c>
      <c r="N1631" s="12" t="s">
        <v>66</v>
      </c>
      <c r="P1631" s="10" t="n">
        <v>101</v>
      </c>
      <c r="Q1631" s="12" t="s">
        <v>107</v>
      </c>
      <c r="R1631" s="12" t="s">
        <v>39</v>
      </c>
      <c r="S1631" s="10" t="n">
        <v>4210208</v>
      </c>
      <c r="T1631" s="12" t="s">
        <v>545</v>
      </c>
      <c r="U1631" s="13" t="n">
        <v>25</v>
      </c>
      <c r="W1631" s="13" t="n">
        <v>0</v>
      </c>
      <c r="X1631" s="12" t="s">
        <v>1516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0" t="n">
        <v>1</v>
      </c>
      <c r="B1632" s="11" t="n">
        <v>46183</v>
      </c>
      <c r="C1632" s="11" t="n">
        <v>46213</v>
      </c>
      <c r="D1632" s="10" t="n">
        <v>1832</v>
      </c>
      <c r="E1632" s="12" t="s">
        <v>1517</v>
      </c>
      <c r="F1632" s="10" t="n">
        <v>46</v>
      </c>
      <c r="G1632" s="12" t="s">
        <v>500</v>
      </c>
      <c r="H1632" s="10" t="n">
        <v>2110405</v>
      </c>
      <c r="I1632" s="12" t="s">
        <v>106</v>
      </c>
      <c r="J1632" s="10" t="n">
        <v>1381942</v>
      </c>
      <c r="L1632" s="10" t="n">
        <v>570354</v>
      </c>
      <c r="M1632" s="12" t="s">
        <v>36</v>
      </c>
      <c r="N1632" s="12" t="s">
        <v>66</v>
      </c>
      <c r="P1632" s="10" t="n">
        <v>101</v>
      </c>
      <c r="Q1632" s="12" t="s">
        <v>107</v>
      </c>
      <c r="R1632" s="12" t="s">
        <v>39</v>
      </c>
      <c r="S1632" s="10" t="n">
        <v>4210228</v>
      </c>
      <c r="T1632" s="12" t="s">
        <v>506</v>
      </c>
      <c r="U1632" s="13" t="n">
        <v>8</v>
      </c>
      <c r="W1632" s="13" t="n">
        <v>0</v>
      </c>
      <c r="X1632" s="12" t="s">
        <v>1518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46184</v>
      </c>
      <c r="C1633" s="11" t="n">
        <v>46213</v>
      </c>
      <c r="D1633" s="10" t="n">
        <v>1134</v>
      </c>
      <c r="E1633" s="12" t="s">
        <v>541</v>
      </c>
      <c r="F1633" s="10" t="n">
        <v>46</v>
      </c>
      <c r="G1633" s="12" t="s">
        <v>500</v>
      </c>
      <c r="H1633" s="10" t="n">
        <v>2110405</v>
      </c>
      <c r="I1633" s="12" t="s">
        <v>106</v>
      </c>
      <c r="J1633" s="10" t="n">
        <v>1381951</v>
      </c>
      <c r="L1633" s="10" t="n">
        <v>570356</v>
      </c>
      <c r="M1633" s="12" t="s">
        <v>36</v>
      </c>
      <c r="N1633" s="12" t="s">
        <v>66</v>
      </c>
      <c r="P1633" s="10" t="n">
        <v>101</v>
      </c>
      <c r="Q1633" s="12" t="s">
        <v>107</v>
      </c>
      <c r="R1633" s="12" t="s">
        <v>39</v>
      </c>
      <c r="S1633" s="10" t="n">
        <v>4210227</v>
      </c>
      <c r="T1633" s="12" t="s">
        <v>40</v>
      </c>
      <c r="U1633" s="13" t="n">
        <v>8.8</v>
      </c>
      <c r="W1633" s="13" t="n">
        <v>0</v>
      </c>
      <c r="X1633" s="12" t="s">
        <v>1519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0" t="n">
        <v>1</v>
      </c>
      <c r="B1634" s="11" t="n">
        <v>46185</v>
      </c>
      <c r="C1634" s="11" t="n">
        <v>46213</v>
      </c>
      <c r="D1634" s="10" t="n">
        <v>1331</v>
      </c>
      <c r="E1634" s="12" t="s">
        <v>562</v>
      </c>
      <c r="F1634" s="10" t="n">
        <v>46</v>
      </c>
      <c r="G1634" s="12" t="s">
        <v>500</v>
      </c>
      <c r="H1634" s="10" t="n">
        <v>2110405</v>
      </c>
      <c r="I1634" s="12" t="s">
        <v>106</v>
      </c>
      <c r="J1634" s="10" t="n">
        <v>1381953</v>
      </c>
      <c r="L1634" s="10" t="n">
        <v>570357</v>
      </c>
      <c r="M1634" s="12" t="s">
        <v>36</v>
      </c>
      <c r="N1634" s="12" t="s">
        <v>66</v>
      </c>
      <c r="P1634" s="10" t="n">
        <v>101</v>
      </c>
      <c r="Q1634" s="12" t="s">
        <v>107</v>
      </c>
      <c r="R1634" s="12" t="s">
        <v>39</v>
      </c>
      <c r="S1634" s="10" t="n">
        <v>4210209</v>
      </c>
      <c r="T1634" s="12" t="s">
        <v>54</v>
      </c>
      <c r="U1634" s="13" t="n">
        <v>70.22</v>
      </c>
      <c r="W1634" s="13" t="n">
        <v>0</v>
      </c>
      <c r="X1634" s="12" t="s">
        <v>1515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0" t="n">
        <v>1</v>
      </c>
      <c r="B1635" s="11" t="n">
        <v>46192</v>
      </c>
      <c r="C1635" s="11" t="n">
        <v>46213</v>
      </c>
      <c r="D1635" s="10" t="n">
        <v>1331</v>
      </c>
      <c r="E1635" s="12" t="s">
        <v>562</v>
      </c>
      <c r="F1635" s="10" t="n">
        <v>46</v>
      </c>
      <c r="G1635" s="12" t="s">
        <v>500</v>
      </c>
      <c r="H1635" s="10" t="n">
        <v>2110405</v>
      </c>
      <c r="I1635" s="12" t="s">
        <v>106</v>
      </c>
      <c r="J1635" s="10" t="n">
        <v>1381954</v>
      </c>
      <c r="L1635" s="10" t="n">
        <v>570358</v>
      </c>
      <c r="M1635" s="12" t="s">
        <v>36</v>
      </c>
      <c r="N1635" s="12" t="s">
        <v>66</v>
      </c>
      <c r="P1635" s="10" t="n">
        <v>101</v>
      </c>
      <c r="Q1635" s="12" t="s">
        <v>107</v>
      </c>
      <c r="R1635" s="12" t="s">
        <v>39</v>
      </c>
      <c r="S1635" s="10" t="n">
        <v>4210209</v>
      </c>
      <c r="T1635" s="12" t="s">
        <v>54</v>
      </c>
      <c r="U1635" s="13" t="n">
        <v>74.48</v>
      </c>
      <c r="W1635" s="13" t="n">
        <v>0</v>
      </c>
      <c r="X1635" s="12" t="s">
        <v>1515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46198</v>
      </c>
      <c r="C1636" s="11" t="n">
        <v>46213</v>
      </c>
      <c r="D1636" s="10" t="n">
        <v>1006</v>
      </c>
      <c r="E1636" s="12" t="s">
        <v>566</v>
      </c>
      <c r="F1636" s="10" t="n">
        <v>46</v>
      </c>
      <c r="G1636" s="12" t="s">
        <v>500</v>
      </c>
      <c r="H1636" s="10" t="n">
        <v>2110405</v>
      </c>
      <c r="I1636" s="12" t="s">
        <v>106</v>
      </c>
      <c r="J1636" s="10" t="n">
        <v>1381960</v>
      </c>
      <c r="L1636" s="10" t="n">
        <v>570360</v>
      </c>
      <c r="M1636" s="12" t="s">
        <v>36</v>
      </c>
      <c r="N1636" s="12" t="s">
        <v>66</v>
      </c>
      <c r="P1636" s="10" t="n">
        <v>101</v>
      </c>
      <c r="Q1636" s="12" t="s">
        <v>107</v>
      </c>
      <c r="R1636" s="12" t="s">
        <v>39</v>
      </c>
      <c r="S1636" s="10" t="n">
        <v>4210226</v>
      </c>
      <c r="T1636" s="12" t="s">
        <v>510</v>
      </c>
      <c r="U1636" s="13" t="n">
        <v>10</v>
      </c>
      <c r="W1636" s="13" t="n">
        <v>0</v>
      </c>
      <c r="X1636" s="12" t="s">
        <v>1520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  <c r="AB1636" s="1"/>
      <c r="AC1636" s="1"/>
    </row>
    <row r="1637" customFormat="false" ht="12.75" hidden="false" customHeight="true" outlineLevel="0" collapsed="false">
      <c r="A1637" s="10" t="n">
        <v>1</v>
      </c>
      <c r="B1637" s="11" t="n">
        <v>46199</v>
      </c>
      <c r="C1637" s="11" t="n">
        <v>46213</v>
      </c>
      <c r="D1637" s="10" t="n">
        <v>1331</v>
      </c>
      <c r="E1637" s="12" t="s">
        <v>562</v>
      </c>
      <c r="F1637" s="10" t="n">
        <v>46</v>
      </c>
      <c r="G1637" s="12" t="s">
        <v>500</v>
      </c>
      <c r="H1637" s="10" t="n">
        <v>2110405</v>
      </c>
      <c r="I1637" s="12" t="s">
        <v>106</v>
      </c>
      <c r="J1637" s="10" t="n">
        <v>1381964</v>
      </c>
      <c r="L1637" s="10" t="n">
        <v>570363</v>
      </c>
      <c r="M1637" s="12" t="s">
        <v>36</v>
      </c>
      <c r="N1637" s="12" t="s">
        <v>66</v>
      </c>
      <c r="P1637" s="10" t="n">
        <v>101</v>
      </c>
      <c r="Q1637" s="12" t="s">
        <v>107</v>
      </c>
      <c r="R1637" s="12" t="s">
        <v>39</v>
      </c>
      <c r="S1637" s="10" t="n">
        <v>4210209</v>
      </c>
      <c r="T1637" s="12" t="s">
        <v>54</v>
      </c>
      <c r="U1637" s="13" t="n">
        <v>66.14</v>
      </c>
      <c r="W1637" s="13" t="n">
        <v>0</v>
      </c>
      <c r="X1637" s="12" t="s">
        <v>1515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46171</v>
      </c>
      <c r="C1638" s="11" t="n">
        <v>46213</v>
      </c>
      <c r="D1638" s="10" t="n">
        <v>546</v>
      </c>
      <c r="E1638" s="12" t="s">
        <v>1473</v>
      </c>
      <c r="F1638" s="10" t="n">
        <v>46</v>
      </c>
      <c r="G1638" s="12" t="s">
        <v>500</v>
      </c>
      <c r="H1638" s="10" t="n">
        <v>2110405</v>
      </c>
      <c r="I1638" s="12" t="s">
        <v>106</v>
      </c>
      <c r="J1638" s="10" t="n">
        <v>1381978</v>
      </c>
      <c r="L1638" s="10" t="n">
        <v>570365</v>
      </c>
      <c r="M1638" s="12" t="s">
        <v>36</v>
      </c>
      <c r="N1638" s="12" t="s">
        <v>66</v>
      </c>
      <c r="P1638" s="10" t="n">
        <v>101</v>
      </c>
      <c r="Q1638" s="12" t="s">
        <v>107</v>
      </c>
      <c r="R1638" s="12" t="s">
        <v>39</v>
      </c>
      <c r="S1638" s="10" t="n">
        <v>4210228</v>
      </c>
      <c r="T1638" s="12" t="s">
        <v>506</v>
      </c>
      <c r="U1638" s="13" t="n">
        <v>150</v>
      </c>
      <c r="W1638" s="13" t="n">
        <v>0</v>
      </c>
      <c r="X1638" s="12" t="s">
        <v>1521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0" t="n">
        <v>1</v>
      </c>
      <c r="B1639" s="11" t="n">
        <v>46174</v>
      </c>
      <c r="C1639" s="11" t="n">
        <v>46213</v>
      </c>
      <c r="D1639" s="10" t="n">
        <v>1933</v>
      </c>
      <c r="E1639" s="12" t="s">
        <v>1522</v>
      </c>
      <c r="F1639" s="10" t="n">
        <v>46</v>
      </c>
      <c r="G1639" s="12" t="s">
        <v>500</v>
      </c>
      <c r="H1639" s="10" t="n">
        <v>2110405</v>
      </c>
      <c r="I1639" s="12" t="s">
        <v>106</v>
      </c>
      <c r="J1639" s="10" t="n">
        <v>1382032</v>
      </c>
      <c r="L1639" s="10" t="n">
        <v>570381</v>
      </c>
      <c r="M1639" s="12" t="s">
        <v>36</v>
      </c>
      <c r="N1639" s="12" t="s">
        <v>66</v>
      </c>
      <c r="P1639" s="10" t="n">
        <v>101</v>
      </c>
      <c r="Q1639" s="12" t="s">
        <v>107</v>
      </c>
      <c r="R1639" s="12" t="s">
        <v>112</v>
      </c>
      <c r="S1639" s="10" t="n">
        <v>4220199</v>
      </c>
      <c r="T1639" s="12" t="s">
        <v>113</v>
      </c>
      <c r="U1639" s="13" t="n">
        <v>600</v>
      </c>
      <c r="W1639" s="13" t="n">
        <v>0</v>
      </c>
      <c r="X1639" s="12" t="s">
        <v>1523</v>
      </c>
      <c r="Z1639" s="1" t="str">
        <f aca="false">IF($T1639="","",IFERROR(INDEX('Resumo Grupos'!$AC$3:$AC$200,MATCH($T1639,'Resumo Grupos'!$AB$3:$AB$200,0)),"n/d"))</f>
        <v>Pagamentos outros não operacionais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46202</v>
      </c>
      <c r="C1640" s="11" t="n">
        <v>46213</v>
      </c>
      <c r="D1640" s="10" t="n">
        <v>1779</v>
      </c>
      <c r="E1640" s="12" t="s">
        <v>985</v>
      </c>
      <c r="F1640" s="10" t="n">
        <v>37</v>
      </c>
      <c r="G1640" s="12" t="s">
        <v>1524</v>
      </c>
      <c r="H1640" s="10" t="n">
        <v>2110405</v>
      </c>
      <c r="I1640" s="12" t="s">
        <v>106</v>
      </c>
      <c r="J1640" s="10" t="n">
        <v>1382108</v>
      </c>
      <c r="L1640" s="10" t="n">
        <v>570394</v>
      </c>
      <c r="M1640" s="12" t="s">
        <v>36</v>
      </c>
      <c r="N1640" s="12" t="s">
        <v>66</v>
      </c>
      <c r="P1640" s="10" t="n">
        <v>101</v>
      </c>
      <c r="Q1640" s="12" t="s">
        <v>107</v>
      </c>
      <c r="R1640" s="12" t="s">
        <v>257</v>
      </c>
      <c r="S1640" s="10" t="n">
        <v>1140104</v>
      </c>
      <c r="T1640" s="12" t="s">
        <v>1525</v>
      </c>
      <c r="U1640" s="13" t="n">
        <v>16.83</v>
      </c>
      <c r="W1640" s="13" t="n">
        <v>0</v>
      </c>
      <c r="X1640" s="12" t="s">
        <v>1526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46213</v>
      </c>
      <c r="C1641" s="11" t="n">
        <v>46213</v>
      </c>
      <c r="D1641" s="10" t="n">
        <v>1037</v>
      </c>
      <c r="E1641" s="12" t="s">
        <v>193</v>
      </c>
      <c r="F1641" s="10" t="n">
        <v>34</v>
      </c>
      <c r="G1641" s="12" t="s">
        <v>94</v>
      </c>
      <c r="H1641" s="10" t="n">
        <v>2110405</v>
      </c>
      <c r="I1641" s="12" t="s">
        <v>106</v>
      </c>
      <c r="J1641" s="10" t="n">
        <v>1449094</v>
      </c>
      <c r="L1641" s="10" t="n">
        <v>596114</v>
      </c>
      <c r="M1641" s="12" t="s">
        <v>36</v>
      </c>
      <c r="N1641" s="12" t="s">
        <v>66</v>
      </c>
      <c r="P1641" s="10" t="n">
        <v>101</v>
      </c>
      <c r="Q1641" s="12" t="s">
        <v>107</v>
      </c>
      <c r="R1641" s="12" t="s">
        <v>112</v>
      </c>
      <c r="S1641" s="10" t="n">
        <v>4220199</v>
      </c>
      <c r="T1641" s="12" t="s">
        <v>113</v>
      </c>
      <c r="U1641" s="13" t="n">
        <v>6685.5</v>
      </c>
      <c r="W1641" s="13" t="n">
        <v>0</v>
      </c>
      <c r="X1641" s="12" t="s">
        <v>1527</v>
      </c>
      <c r="Z1641" s="1" t="str">
        <f aca="false">IF($T1641="","",IFERROR(INDEX('Resumo Grupos'!$AC$3:$AC$200,MATCH($T1641,'Resumo Grupos'!$AB$3:$AB$200,0)),"n/d"))</f>
        <v>Pagamentos outros não operacionais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46213</v>
      </c>
      <c r="C1642" s="11" t="n">
        <v>46213</v>
      </c>
      <c r="D1642" s="10" t="n">
        <v>514</v>
      </c>
      <c r="E1642" s="12" t="s">
        <v>731</v>
      </c>
      <c r="F1642" s="10" t="n">
        <v>45</v>
      </c>
      <c r="G1642" s="12" t="s">
        <v>1528</v>
      </c>
      <c r="H1642" s="10" t="n">
        <v>2110405</v>
      </c>
      <c r="I1642" s="12" t="s">
        <v>106</v>
      </c>
      <c r="J1642" s="10" t="n">
        <v>1449118</v>
      </c>
      <c r="L1642" s="10" t="n">
        <v>596131</v>
      </c>
      <c r="M1642" s="12" t="s">
        <v>36</v>
      </c>
      <c r="N1642" s="12" t="s">
        <v>66</v>
      </c>
      <c r="P1642" s="10" t="n">
        <v>101</v>
      </c>
      <c r="Q1642" s="12" t="s">
        <v>107</v>
      </c>
      <c r="R1642" s="12" t="s">
        <v>112</v>
      </c>
      <c r="S1642" s="10" t="n">
        <v>4220199</v>
      </c>
      <c r="T1642" s="12" t="s">
        <v>113</v>
      </c>
      <c r="U1642" s="13" t="n">
        <v>381.22</v>
      </c>
      <c r="W1642" s="13" t="n">
        <v>0</v>
      </c>
      <c r="X1642" s="12" t="s">
        <v>1529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46213</v>
      </c>
      <c r="C1643" s="11" t="n">
        <v>46213</v>
      </c>
      <c r="D1643" s="10" t="n">
        <v>515</v>
      </c>
      <c r="E1643" s="12" t="s">
        <v>124</v>
      </c>
      <c r="F1643" s="10" t="n">
        <v>34</v>
      </c>
      <c r="G1643" s="12" t="s">
        <v>94</v>
      </c>
      <c r="H1643" s="10" t="n">
        <v>2110405</v>
      </c>
      <c r="I1643" s="12" t="s">
        <v>106</v>
      </c>
      <c r="J1643" s="10" t="n">
        <v>1449141</v>
      </c>
      <c r="L1643" s="10" t="n">
        <v>596139</v>
      </c>
      <c r="M1643" s="12" t="s">
        <v>36</v>
      </c>
      <c r="N1643" s="12" t="s">
        <v>66</v>
      </c>
      <c r="P1643" s="10" t="n">
        <v>101</v>
      </c>
      <c r="Q1643" s="12" t="s">
        <v>107</v>
      </c>
      <c r="R1643" s="12" t="s">
        <v>126</v>
      </c>
      <c r="S1643" s="10" t="n">
        <v>4210502</v>
      </c>
      <c r="T1643" s="12" t="s">
        <v>1026</v>
      </c>
      <c r="U1643" s="13" t="n">
        <v>2465.25</v>
      </c>
      <c r="W1643" s="13" t="n">
        <v>0</v>
      </c>
      <c r="X1643" s="12" t="s">
        <v>1530</v>
      </c>
      <c r="Z1643" s="1" t="str">
        <f aca="false">IF($T1643="","",IFERROR(INDEX('Resumo Grupos'!$AC$3:$AC$200,MATCH($T1643,'Resumo Grupos'!$AB$3:$AB$200,0)),"n/d"))</f>
        <v>Empréstimo</v>
      </c>
      <c r="AA1643" s="1" t="str">
        <f aca="false">IF($T1643="","",IF(COUNTIF('Resumo Grupos'!$AE$3:$AE$40,$T1643)&gt;0,"NAO","SIM"))</f>
        <v>SIM</v>
      </c>
      <c r="AB1643" s="1"/>
      <c r="AC1643" s="1"/>
    </row>
    <row r="1644" customFormat="false" ht="12.75" hidden="false" customHeight="true" outlineLevel="0" collapsed="false">
      <c r="A1644" s="10" t="n">
        <v>1</v>
      </c>
      <c r="B1644" s="11" t="n">
        <v>46213</v>
      </c>
      <c r="C1644" s="11" t="n">
        <v>46213</v>
      </c>
      <c r="D1644" s="10" t="n">
        <v>514</v>
      </c>
      <c r="E1644" s="12" t="s">
        <v>731</v>
      </c>
      <c r="F1644" s="10" t="n">
        <v>34</v>
      </c>
      <c r="G1644" s="12" t="s">
        <v>94</v>
      </c>
      <c r="H1644" s="10" t="n">
        <v>2110405</v>
      </c>
      <c r="I1644" s="12" t="s">
        <v>106</v>
      </c>
      <c r="J1644" s="10" t="n">
        <v>1449151</v>
      </c>
      <c r="L1644" s="10" t="n">
        <v>596141</v>
      </c>
      <c r="M1644" s="12" t="s">
        <v>36</v>
      </c>
      <c r="N1644" s="12" t="s">
        <v>66</v>
      </c>
      <c r="P1644" s="10" t="n">
        <v>101</v>
      </c>
      <c r="Q1644" s="12" t="s">
        <v>107</v>
      </c>
      <c r="R1644" s="12" t="s">
        <v>112</v>
      </c>
      <c r="S1644" s="10" t="n">
        <v>4220199</v>
      </c>
      <c r="T1644" s="12" t="s">
        <v>113</v>
      </c>
      <c r="U1644" s="13" t="n">
        <v>9170</v>
      </c>
      <c r="W1644" s="13" t="n">
        <v>0</v>
      </c>
      <c r="X1644" s="12" t="s">
        <v>1531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46213</v>
      </c>
      <c r="C1645" s="11" t="n">
        <v>46213</v>
      </c>
      <c r="D1645" s="10" t="n">
        <v>1137</v>
      </c>
      <c r="E1645" s="12" t="s">
        <v>105</v>
      </c>
      <c r="F1645" s="10" t="n">
        <v>34</v>
      </c>
      <c r="G1645" s="12" t="s">
        <v>94</v>
      </c>
      <c r="H1645" s="10" t="n">
        <v>2110405</v>
      </c>
      <c r="I1645" s="12" t="s">
        <v>106</v>
      </c>
      <c r="J1645" s="10" t="n">
        <v>1449200</v>
      </c>
      <c r="L1645" s="10" t="n">
        <v>596154</v>
      </c>
      <c r="M1645" s="12" t="s">
        <v>36</v>
      </c>
      <c r="N1645" s="12" t="s">
        <v>66</v>
      </c>
      <c r="P1645" s="10" t="n">
        <v>101</v>
      </c>
      <c r="Q1645" s="12" t="s">
        <v>107</v>
      </c>
      <c r="R1645" s="12" t="s">
        <v>43</v>
      </c>
      <c r="S1645" s="10" t="n">
        <v>4210301</v>
      </c>
      <c r="T1645" s="12" t="s">
        <v>333</v>
      </c>
      <c r="U1645" s="13" t="n">
        <v>2400</v>
      </c>
      <c r="W1645" s="13" t="n">
        <v>0</v>
      </c>
      <c r="X1645" s="12" t="s">
        <v>1532</v>
      </c>
      <c r="Z1645" s="1" t="str">
        <f aca="false">IF($T1645="","",IFERROR(INDEX('Resumo Grupos'!$AC$3:$AC$200,MATCH($T1645,'Resumo Grupos'!$AB$3:$AB$200,0)),"n/d"))</f>
        <v>Salários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46214</v>
      </c>
      <c r="C1646" s="11" t="n">
        <v>46214</v>
      </c>
      <c r="D1646" s="10" t="n">
        <v>0</v>
      </c>
      <c r="E1646" s="12" t="s">
        <v>33</v>
      </c>
      <c r="F1646" s="10" t="n">
        <v>17</v>
      </c>
      <c r="G1646" s="12" t="s">
        <v>34</v>
      </c>
      <c r="H1646" s="10" t="n">
        <v>1110101</v>
      </c>
      <c r="I1646" s="12" t="s">
        <v>35</v>
      </c>
      <c r="J1646" s="10" t="n">
        <v>1460108</v>
      </c>
      <c r="L1646" s="10" t="n">
        <v>1460108</v>
      </c>
      <c r="M1646" s="12" t="s">
        <v>36</v>
      </c>
      <c r="N1646" s="12" t="s">
        <v>37</v>
      </c>
      <c r="P1646" s="10" t="n">
        <v>104</v>
      </c>
      <c r="Q1646" s="12" t="s">
        <v>38</v>
      </c>
      <c r="R1646" s="12" t="s">
        <v>149</v>
      </c>
      <c r="S1646" s="10" t="n">
        <v>1120601</v>
      </c>
      <c r="T1646" s="12" t="s">
        <v>150</v>
      </c>
      <c r="U1646" s="13" t="n">
        <v>440</v>
      </c>
      <c r="W1646" s="13" t="n">
        <v>440</v>
      </c>
      <c r="X1646" s="12" t="s">
        <v>1533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BOLO MIYAZAKI GRANDE</v>
      </c>
      <c r="AC1646" s="1" t="n">
        <v>25</v>
      </c>
    </row>
    <row r="1647" customFormat="false" ht="12.75" hidden="false" customHeight="true" outlineLevel="0" collapsed="false">
      <c r="A1647" s="10" t="n">
        <v>1</v>
      </c>
      <c r="B1647" s="11" t="n">
        <v>46214</v>
      </c>
      <c r="C1647" s="11" t="n">
        <v>46214</v>
      </c>
      <c r="D1647" s="10" t="n">
        <v>0</v>
      </c>
      <c r="E1647" s="12" t="s">
        <v>33</v>
      </c>
      <c r="F1647" s="10" t="n">
        <v>17</v>
      </c>
      <c r="G1647" s="12" t="s">
        <v>34</v>
      </c>
      <c r="H1647" s="10" t="n">
        <v>1110101</v>
      </c>
      <c r="I1647" s="12" t="s">
        <v>35</v>
      </c>
      <c r="J1647" s="10" t="n">
        <v>1469489</v>
      </c>
      <c r="L1647" s="10" t="n">
        <v>1469489</v>
      </c>
      <c r="M1647" s="12" t="s">
        <v>36</v>
      </c>
      <c r="N1647" s="12" t="s">
        <v>37</v>
      </c>
      <c r="P1647" s="10" t="n">
        <v>104</v>
      </c>
      <c r="Q1647" s="12" t="s">
        <v>38</v>
      </c>
      <c r="R1647" s="12" t="s">
        <v>149</v>
      </c>
      <c r="S1647" s="10" t="n">
        <v>1120601</v>
      </c>
      <c r="T1647" s="12" t="s">
        <v>150</v>
      </c>
      <c r="U1647" s="13" t="n">
        <v>560</v>
      </c>
      <c r="W1647" s="13" t="n">
        <v>560</v>
      </c>
      <c r="X1647" s="12" t="s">
        <v>1534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ACAI DE ANORI</v>
      </c>
      <c r="AC1647" s="1" t="n">
        <v>5357</v>
      </c>
    </row>
    <row r="1648" customFormat="false" ht="12.75" hidden="false" customHeight="true" outlineLevel="0" collapsed="false">
      <c r="A1648" s="10" t="n">
        <v>1</v>
      </c>
      <c r="B1648" s="11" t="n">
        <v>46214</v>
      </c>
      <c r="C1648" s="11" t="n">
        <v>46214</v>
      </c>
      <c r="D1648" s="10" t="n">
        <v>0</v>
      </c>
      <c r="E1648" s="12" t="s">
        <v>33</v>
      </c>
      <c r="F1648" s="10" t="n">
        <v>17</v>
      </c>
      <c r="G1648" s="12" t="s">
        <v>34</v>
      </c>
      <c r="H1648" s="10" t="n">
        <v>1110101</v>
      </c>
      <c r="I1648" s="12" t="s">
        <v>35</v>
      </c>
      <c r="J1648" s="10" t="n">
        <v>1581056</v>
      </c>
      <c r="L1648" s="10" t="n">
        <v>1581056</v>
      </c>
      <c r="M1648" s="12" t="s">
        <v>36</v>
      </c>
      <c r="N1648" s="12" t="s">
        <v>37</v>
      </c>
      <c r="P1648" s="10" t="n">
        <v>104</v>
      </c>
      <c r="Q1648" s="12" t="s">
        <v>38</v>
      </c>
      <c r="R1648" s="12" t="s">
        <v>43</v>
      </c>
      <c r="S1648" s="10" t="n">
        <v>4210314</v>
      </c>
      <c r="T1648" s="12" t="s">
        <v>44</v>
      </c>
      <c r="U1648" s="13" t="n">
        <v>100</v>
      </c>
      <c r="W1648" s="13" t="n">
        <v>100</v>
      </c>
      <c r="X1648" s="12" t="s">
        <v>1422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46214</v>
      </c>
      <c r="C1649" s="11" t="n">
        <v>46214</v>
      </c>
      <c r="D1649" s="10" t="n">
        <v>0</v>
      </c>
      <c r="E1649" s="12" t="s">
        <v>33</v>
      </c>
      <c r="F1649" s="10" t="n">
        <v>17</v>
      </c>
      <c r="G1649" s="12" t="s">
        <v>34</v>
      </c>
      <c r="H1649" s="10" t="n">
        <v>1110101</v>
      </c>
      <c r="I1649" s="12" t="s">
        <v>35</v>
      </c>
      <c r="J1649" s="10" t="n">
        <v>1581094</v>
      </c>
      <c r="L1649" s="10" t="n">
        <v>1581094</v>
      </c>
      <c r="M1649" s="12" t="s">
        <v>36</v>
      </c>
      <c r="N1649" s="12" t="s">
        <v>37</v>
      </c>
      <c r="P1649" s="10" t="n">
        <v>104</v>
      </c>
      <c r="Q1649" s="12" t="s">
        <v>38</v>
      </c>
      <c r="R1649" s="12" t="s">
        <v>43</v>
      </c>
      <c r="S1649" s="10" t="n">
        <v>4210316</v>
      </c>
      <c r="T1649" s="12" t="s">
        <v>47</v>
      </c>
      <c r="U1649" s="13" t="n">
        <v>100</v>
      </c>
      <c r="W1649" s="13" t="n">
        <v>100</v>
      </c>
      <c r="X1649" s="12" t="s">
        <v>1535</v>
      </c>
      <c r="Z1649" s="1" t="str">
        <f aca="false">IF($T1649="","",IFERROR(INDEX('Resumo Grupos'!$AC$3:$AC$200,MATCH($T1649,'Resumo Grupos'!$AB$3:$AB$200,0)),"n/d"))</f>
        <v>Salários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0" t="n">
        <v>1</v>
      </c>
      <c r="B1650" s="11" t="n">
        <v>46214</v>
      </c>
      <c r="C1650" s="11" t="n">
        <v>46214</v>
      </c>
      <c r="D1650" s="10" t="n">
        <v>0</v>
      </c>
      <c r="E1650" s="12" t="s">
        <v>33</v>
      </c>
      <c r="F1650" s="10" t="n">
        <v>17</v>
      </c>
      <c r="G1650" s="12" t="s">
        <v>34</v>
      </c>
      <c r="H1650" s="10" t="n">
        <v>1110101</v>
      </c>
      <c r="I1650" s="12" t="s">
        <v>35</v>
      </c>
      <c r="J1650" s="10" t="n">
        <v>1581096</v>
      </c>
      <c r="L1650" s="10" t="n">
        <v>1581096</v>
      </c>
      <c r="M1650" s="12" t="s">
        <v>36</v>
      </c>
      <c r="N1650" s="12" t="s">
        <v>37</v>
      </c>
      <c r="P1650" s="10" t="n">
        <v>104</v>
      </c>
      <c r="Q1650" s="12" t="s">
        <v>38</v>
      </c>
      <c r="R1650" s="12" t="s">
        <v>43</v>
      </c>
      <c r="S1650" s="10" t="n">
        <v>4210309</v>
      </c>
      <c r="T1650" s="12" t="s">
        <v>49</v>
      </c>
      <c r="U1650" s="13" t="n">
        <v>10</v>
      </c>
      <c r="W1650" s="13" t="n">
        <v>10</v>
      </c>
      <c r="X1650" s="12" t="s">
        <v>1535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0" t="n">
        <v>1</v>
      </c>
      <c r="B1651" s="11" t="n">
        <v>46214</v>
      </c>
      <c r="C1651" s="11" t="n">
        <v>46214</v>
      </c>
      <c r="D1651" s="10" t="n">
        <v>0</v>
      </c>
      <c r="E1651" s="12" t="s">
        <v>33</v>
      </c>
      <c r="F1651" s="10" t="n">
        <v>17</v>
      </c>
      <c r="G1651" s="12" t="s">
        <v>34</v>
      </c>
      <c r="H1651" s="10" t="n">
        <v>1110101</v>
      </c>
      <c r="I1651" s="12" t="s">
        <v>35</v>
      </c>
      <c r="J1651" s="10" t="n">
        <v>1581108</v>
      </c>
      <c r="L1651" s="10" t="n">
        <v>1581108</v>
      </c>
      <c r="M1651" s="12" t="s">
        <v>36</v>
      </c>
      <c r="N1651" s="12" t="s">
        <v>37</v>
      </c>
      <c r="P1651" s="10" t="n">
        <v>104</v>
      </c>
      <c r="Q1651" s="12" t="s">
        <v>38</v>
      </c>
      <c r="R1651" s="12" t="s">
        <v>43</v>
      </c>
      <c r="S1651" s="10" t="n">
        <v>4210306</v>
      </c>
      <c r="T1651" s="12" t="s">
        <v>837</v>
      </c>
      <c r="U1651" s="13" t="n">
        <v>250</v>
      </c>
      <c r="W1651" s="13" t="n">
        <v>250</v>
      </c>
      <c r="X1651" s="12" t="s">
        <v>1536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46214</v>
      </c>
      <c r="C1652" s="11" t="n">
        <v>46214</v>
      </c>
      <c r="D1652" s="10" t="n">
        <v>0</v>
      </c>
      <c r="E1652" s="12" t="s">
        <v>33</v>
      </c>
      <c r="F1652" s="10" t="n">
        <v>17</v>
      </c>
      <c r="G1652" s="12" t="s">
        <v>34</v>
      </c>
      <c r="H1652" s="10" t="n">
        <v>1110101</v>
      </c>
      <c r="I1652" s="12" t="s">
        <v>35</v>
      </c>
      <c r="J1652" s="10" t="n">
        <v>1595564</v>
      </c>
      <c r="L1652" s="10" t="n">
        <v>1595564</v>
      </c>
      <c r="M1652" s="12" t="s">
        <v>36</v>
      </c>
      <c r="N1652" s="12" t="s">
        <v>37</v>
      </c>
      <c r="P1652" s="10" t="n">
        <v>104</v>
      </c>
      <c r="Q1652" s="12" t="s">
        <v>38</v>
      </c>
      <c r="R1652" s="12" t="s">
        <v>43</v>
      </c>
      <c r="S1652" s="10" t="n">
        <v>4210309</v>
      </c>
      <c r="T1652" s="12" t="s">
        <v>49</v>
      </c>
      <c r="U1652" s="13" t="n">
        <v>15</v>
      </c>
      <c r="W1652" s="13" t="n">
        <v>15</v>
      </c>
      <c r="X1652" s="12" t="s">
        <v>147</v>
      </c>
      <c r="Z1652" s="1" t="str">
        <f aca="false">IF($T1652="","",IFERROR(INDEX('Resumo Grupos'!$AC$3:$AC$200,MATCH($T1652,'Resumo Grupos'!$AB$3:$AB$200,0)),"n/d"))</f>
        <v>Salários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46214</v>
      </c>
      <c r="C1653" s="11" t="n">
        <v>46214</v>
      </c>
      <c r="D1653" s="10" t="n">
        <v>0</v>
      </c>
      <c r="E1653" s="12" t="s">
        <v>33</v>
      </c>
      <c r="F1653" s="10" t="n">
        <v>17</v>
      </c>
      <c r="G1653" s="12" t="s">
        <v>34</v>
      </c>
      <c r="H1653" s="10" t="n">
        <v>1110101</v>
      </c>
      <c r="I1653" s="12" t="s">
        <v>35</v>
      </c>
      <c r="J1653" s="10" t="n">
        <v>1595583</v>
      </c>
      <c r="L1653" s="10" t="n">
        <v>1595583</v>
      </c>
      <c r="M1653" s="12" t="s">
        <v>36</v>
      </c>
      <c r="N1653" s="12" t="s">
        <v>37</v>
      </c>
      <c r="P1653" s="10" t="n">
        <v>104</v>
      </c>
      <c r="Q1653" s="12" t="s">
        <v>38</v>
      </c>
      <c r="R1653" s="12" t="s">
        <v>43</v>
      </c>
      <c r="S1653" s="10" t="n">
        <v>4210309</v>
      </c>
      <c r="T1653" s="12" t="s">
        <v>49</v>
      </c>
      <c r="U1653" s="13" t="n">
        <v>20</v>
      </c>
      <c r="W1653" s="13" t="n">
        <v>20</v>
      </c>
      <c r="X1653" s="12" t="s">
        <v>147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0" t="n">
        <v>1</v>
      </c>
      <c r="B1654" s="11" t="n">
        <v>46214</v>
      </c>
      <c r="C1654" s="11" t="n">
        <v>46214</v>
      </c>
      <c r="D1654" s="10" t="n">
        <v>0</v>
      </c>
      <c r="E1654" s="12" t="s">
        <v>33</v>
      </c>
      <c r="F1654" s="10" t="n">
        <v>17</v>
      </c>
      <c r="G1654" s="12" t="s">
        <v>34</v>
      </c>
      <c r="H1654" s="10" t="n">
        <v>1110101</v>
      </c>
      <c r="I1654" s="12" t="s">
        <v>35</v>
      </c>
      <c r="J1654" s="10" t="n">
        <v>1595585</v>
      </c>
      <c r="L1654" s="10" t="n">
        <v>1595585</v>
      </c>
      <c r="M1654" s="12" t="s">
        <v>36</v>
      </c>
      <c r="N1654" s="12" t="s">
        <v>37</v>
      </c>
      <c r="P1654" s="10" t="n">
        <v>104</v>
      </c>
      <c r="Q1654" s="12" t="s">
        <v>38</v>
      </c>
      <c r="R1654" s="12" t="s">
        <v>43</v>
      </c>
      <c r="S1654" s="10" t="n">
        <v>4210309</v>
      </c>
      <c r="T1654" s="12" t="s">
        <v>49</v>
      </c>
      <c r="U1654" s="13" t="n">
        <v>25</v>
      </c>
      <c r="W1654" s="13" t="n">
        <v>25</v>
      </c>
      <c r="X1654" s="12" t="s">
        <v>1228</v>
      </c>
      <c r="Z1654" s="1" t="str">
        <f aca="false">IF($T1654="","",IFERROR(INDEX('Resumo Grupos'!$AC$3:$AC$200,MATCH($T1654,'Resumo Grupos'!$AB$3:$AB$200,0)),"n/d"))</f>
        <v>Salários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46214</v>
      </c>
      <c r="C1655" s="11" t="n">
        <v>46214</v>
      </c>
      <c r="D1655" s="10" t="n">
        <v>0</v>
      </c>
      <c r="E1655" s="12" t="s">
        <v>33</v>
      </c>
      <c r="F1655" s="10" t="n">
        <v>17</v>
      </c>
      <c r="G1655" s="12" t="s">
        <v>34</v>
      </c>
      <c r="H1655" s="10" t="n">
        <v>1110101</v>
      </c>
      <c r="I1655" s="12" t="s">
        <v>35</v>
      </c>
      <c r="J1655" s="10" t="n">
        <v>1595588</v>
      </c>
      <c r="L1655" s="10" t="n">
        <v>1595588</v>
      </c>
      <c r="M1655" s="12" t="s">
        <v>36</v>
      </c>
      <c r="N1655" s="12" t="s">
        <v>37</v>
      </c>
      <c r="P1655" s="10" t="n">
        <v>104</v>
      </c>
      <c r="Q1655" s="12" t="s">
        <v>38</v>
      </c>
      <c r="R1655" s="12" t="s">
        <v>43</v>
      </c>
      <c r="S1655" s="10" t="n">
        <v>4210314</v>
      </c>
      <c r="T1655" s="12" t="s">
        <v>44</v>
      </c>
      <c r="U1655" s="13" t="n">
        <v>30</v>
      </c>
      <c r="W1655" s="13" t="n">
        <v>30</v>
      </c>
      <c r="X1655" s="12" t="s">
        <v>208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0" t="n">
        <v>1</v>
      </c>
      <c r="B1656" s="11" t="n">
        <v>46214</v>
      </c>
      <c r="C1656" s="11" t="n">
        <v>46214</v>
      </c>
      <c r="D1656" s="10" t="n">
        <v>0</v>
      </c>
      <c r="E1656" s="12" t="s">
        <v>33</v>
      </c>
      <c r="F1656" s="10" t="n">
        <v>17</v>
      </c>
      <c r="G1656" s="12" t="s">
        <v>34</v>
      </c>
      <c r="H1656" s="10" t="n">
        <v>1110101</v>
      </c>
      <c r="I1656" s="12" t="s">
        <v>35</v>
      </c>
      <c r="J1656" s="10" t="n">
        <v>1595603</v>
      </c>
      <c r="L1656" s="10" t="n">
        <v>1595603</v>
      </c>
      <c r="M1656" s="12" t="s">
        <v>36</v>
      </c>
      <c r="N1656" s="12" t="s">
        <v>37</v>
      </c>
      <c r="P1656" s="10" t="n">
        <v>104</v>
      </c>
      <c r="Q1656" s="12" t="s">
        <v>38</v>
      </c>
      <c r="R1656" s="12" t="s">
        <v>43</v>
      </c>
      <c r="S1656" s="10" t="n">
        <v>4210314</v>
      </c>
      <c r="T1656" s="12" t="s">
        <v>44</v>
      </c>
      <c r="U1656" s="13" t="n">
        <v>70</v>
      </c>
      <c r="W1656" s="13" t="n">
        <v>70</v>
      </c>
      <c r="X1656" s="12" t="s">
        <v>148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0" t="n">
        <v>1</v>
      </c>
      <c r="B1657" s="11" t="n">
        <v>46214</v>
      </c>
      <c r="C1657" s="11" t="n">
        <v>46214</v>
      </c>
      <c r="D1657" s="10" t="n">
        <v>0</v>
      </c>
      <c r="E1657" s="12" t="s">
        <v>33</v>
      </c>
      <c r="F1657" s="10" t="n">
        <v>17</v>
      </c>
      <c r="G1657" s="12" t="s">
        <v>34</v>
      </c>
      <c r="H1657" s="10" t="n">
        <v>1110101</v>
      </c>
      <c r="I1657" s="12" t="s">
        <v>35</v>
      </c>
      <c r="J1657" s="10" t="n">
        <v>1595606</v>
      </c>
      <c r="L1657" s="10" t="n">
        <v>1595606</v>
      </c>
      <c r="M1657" s="12" t="s">
        <v>36</v>
      </c>
      <c r="N1657" s="12" t="s">
        <v>37</v>
      </c>
      <c r="P1657" s="10" t="n">
        <v>104</v>
      </c>
      <c r="Q1657" s="12" t="s">
        <v>38</v>
      </c>
      <c r="R1657" s="12" t="s">
        <v>43</v>
      </c>
      <c r="S1657" s="10" t="n">
        <v>4210314</v>
      </c>
      <c r="T1657" s="12" t="s">
        <v>44</v>
      </c>
      <c r="U1657" s="13" t="n">
        <v>70</v>
      </c>
      <c r="W1657" s="13" t="n">
        <v>70</v>
      </c>
      <c r="X1657" s="12" t="s">
        <v>147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46214</v>
      </c>
      <c r="C1658" s="11" t="n">
        <v>46214</v>
      </c>
      <c r="D1658" s="10" t="n">
        <v>0</v>
      </c>
      <c r="E1658" s="12" t="s">
        <v>33</v>
      </c>
      <c r="F1658" s="10" t="n">
        <v>17</v>
      </c>
      <c r="G1658" s="12" t="s">
        <v>34</v>
      </c>
      <c r="H1658" s="10" t="n">
        <v>1110101</v>
      </c>
      <c r="I1658" s="12" t="s">
        <v>35</v>
      </c>
      <c r="J1658" s="10" t="n">
        <v>1595610</v>
      </c>
      <c r="L1658" s="10" t="n">
        <v>1595610</v>
      </c>
      <c r="M1658" s="12" t="s">
        <v>36</v>
      </c>
      <c r="N1658" s="12" t="s">
        <v>37</v>
      </c>
      <c r="P1658" s="10" t="n">
        <v>104</v>
      </c>
      <c r="Q1658" s="12" t="s">
        <v>38</v>
      </c>
      <c r="R1658" s="12" t="s">
        <v>43</v>
      </c>
      <c r="S1658" s="10" t="n">
        <v>4210316</v>
      </c>
      <c r="T1658" s="12" t="s">
        <v>47</v>
      </c>
      <c r="U1658" s="13" t="n">
        <v>60</v>
      </c>
      <c r="W1658" s="13" t="n">
        <v>60</v>
      </c>
      <c r="X1658" s="12" t="s">
        <v>1458</v>
      </c>
      <c r="Z1658" s="1" t="str">
        <f aca="false">IF($T1658="","",IFERROR(INDEX('Resumo Grupos'!$AC$3:$AC$200,MATCH($T1658,'Resumo Grupos'!$AB$3:$AB$200,0)),"n/d"))</f>
        <v>Salários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46214</v>
      </c>
      <c r="C1659" s="11" t="n">
        <v>46214</v>
      </c>
      <c r="D1659" s="10" t="n">
        <v>0</v>
      </c>
      <c r="E1659" s="12" t="s">
        <v>33</v>
      </c>
      <c r="F1659" s="10" t="n">
        <v>17</v>
      </c>
      <c r="G1659" s="12" t="s">
        <v>34</v>
      </c>
      <c r="H1659" s="10" t="n">
        <v>1110101</v>
      </c>
      <c r="I1659" s="12" t="s">
        <v>35</v>
      </c>
      <c r="J1659" s="10" t="n">
        <v>1595620</v>
      </c>
      <c r="L1659" s="10" t="n">
        <v>1595620</v>
      </c>
      <c r="M1659" s="12" t="s">
        <v>36</v>
      </c>
      <c r="N1659" s="12" t="s">
        <v>37</v>
      </c>
      <c r="P1659" s="10" t="n">
        <v>104</v>
      </c>
      <c r="Q1659" s="12" t="s">
        <v>38</v>
      </c>
      <c r="R1659" s="12" t="s">
        <v>43</v>
      </c>
      <c r="S1659" s="10" t="n">
        <v>4210314</v>
      </c>
      <c r="T1659" s="12" t="s">
        <v>44</v>
      </c>
      <c r="U1659" s="13" t="n">
        <v>70</v>
      </c>
      <c r="W1659" s="13" t="n">
        <v>70</v>
      </c>
      <c r="X1659" s="12" t="s">
        <v>401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0" t="n">
        <v>1</v>
      </c>
      <c r="B1660" s="11" t="n">
        <v>46214</v>
      </c>
      <c r="C1660" s="11" t="n">
        <v>46214</v>
      </c>
      <c r="D1660" s="10" t="n">
        <v>0</v>
      </c>
      <c r="E1660" s="12" t="s">
        <v>33</v>
      </c>
      <c r="F1660" s="10" t="n">
        <v>17</v>
      </c>
      <c r="G1660" s="12" t="s">
        <v>34</v>
      </c>
      <c r="H1660" s="10" t="n">
        <v>1110101</v>
      </c>
      <c r="I1660" s="12" t="s">
        <v>35</v>
      </c>
      <c r="J1660" s="10" t="n">
        <v>1595621</v>
      </c>
      <c r="L1660" s="10" t="n">
        <v>1595621</v>
      </c>
      <c r="M1660" s="12" t="s">
        <v>36</v>
      </c>
      <c r="N1660" s="12" t="s">
        <v>37</v>
      </c>
      <c r="P1660" s="10" t="n">
        <v>104</v>
      </c>
      <c r="Q1660" s="12" t="s">
        <v>38</v>
      </c>
      <c r="R1660" s="12" t="s">
        <v>43</v>
      </c>
      <c r="S1660" s="10" t="n">
        <v>4210314</v>
      </c>
      <c r="T1660" s="12" t="s">
        <v>44</v>
      </c>
      <c r="U1660" s="13" t="n">
        <v>80</v>
      </c>
      <c r="W1660" s="13" t="n">
        <v>80</v>
      </c>
      <c r="X1660" s="12" t="s">
        <v>379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46214</v>
      </c>
      <c r="C1661" s="11" t="n">
        <v>46214</v>
      </c>
      <c r="D1661" s="10" t="n">
        <v>0</v>
      </c>
      <c r="E1661" s="12" t="s">
        <v>33</v>
      </c>
      <c r="F1661" s="10" t="n">
        <v>17</v>
      </c>
      <c r="G1661" s="12" t="s">
        <v>34</v>
      </c>
      <c r="H1661" s="10" t="n">
        <v>1110101</v>
      </c>
      <c r="I1661" s="12" t="s">
        <v>35</v>
      </c>
      <c r="J1661" s="10" t="n">
        <v>1595623</v>
      </c>
      <c r="L1661" s="10" t="n">
        <v>1595623</v>
      </c>
      <c r="M1661" s="12" t="s">
        <v>36</v>
      </c>
      <c r="N1661" s="12" t="s">
        <v>37</v>
      </c>
      <c r="P1661" s="10" t="n">
        <v>104</v>
      </c>
      <c r="Q1661" s="12" t="s">
        <v>38</v>
      </c>
      <c r="R1661" s="12" t="s">
        <v>43</v>
      </c>
      <c r="S1661" s="10" t="n">
        <v>4210314</v>
      </c>
      <c r="T1661" s="12" t="s">
        <v>44</v>
      </c>
      <c r="U1661" s="13" t="n">
        <v>100</v>
      </c>
      <c r="W1661" s="13" t="n">
        <v>100</v>
      </c>
      <c r="X1661" s="12" t="s">
        <v>1228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46214</v>
      </c>
      <c r="C1662" s="11" t="n">
        <v>46214</v>
      </c>
      <c r="D1662" s="10" t="n">
        <v>0</v>
      </c>
      <c r="E1662" s="12" t="s">
        <v>33</v>
      </c>
      <c r="F1662" s="10" t="n">
        <v>17</v>
      </c>
      <c r="G1662" s="12" t="s">
        <v>34</v>
      </c>
      <c r="H1662" s="10" t="n">
        <v>1110101</v>
      </c>
      <c r="I1662" s="12" t="s">
        <v>35</v>
      </c>
      <c r="J1662" s="10" t="n">
        <v>1595639</v>
      </c>
      <c r="L1662" s="10" t="n">
        <v>1595639</v>
      </c>
      <c r="M1662" s="12" t="s">
        <v>36</v>
      </c>
      <c r="N1662" s="12" t="s">
        <v>37</v>
      </c>
      <c r="P1662" s="10" t="n">
        <v>104</v>
      </c>
      <c r="Q1662" s="12" t="s">
        <v>38</v>
      </c>
      <c r="R1662" s="12" t="s">
        <v>43</v>
      </c>
      <c r="S1662" s="10" t="n">
        <v>4210310</v>
      </c>
      <c r="T1662" s="12" t="s">
        <v>397</v>
      </c>
      <c r="U1662" s="13" t="n">
        <v>18</v>
      </c>
      <c r="W1662" s="13" t="n">
        <v>18</v>
      </c>
      <c r="X1662" s="12" t="s">
        <v>1537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0" t="n">
        <v>1</v>
      </c>
      <c r="B1663" s="11" t="n">
        <v>46184</v>
      </c>
      <c r="C1663" s="11" t="n">
        <v>46214</v>
      </c>
      <c r="D1663" s="10" t="n">
        <v>1659</v>
      </c>
      <c r="E1663" s="12" t="s">
        <v>78</v>
      </c>
      <c r="F1663" s="10" t="n">
        <v>24</v>
      </c>
      <c r="G1663" s="12" t="s">
        <v>57</v>
      </c>
      <c r="H1663" s="10" t="n">
        <v>2110101</v>
      </c>
      <c r="I1663" s="12" t="s">
        <v>58</v>
      </c>
      <c r="J1663" s="10" t="n">
        <v>1236106</v>
      </c>
      <c r="L1663" s="10" t="n">
        <v>877772</v>
      </c>
      <c r="M1663" s="12" t="s">
        <v>153</v>
      </c>
      <c r="N1663" s="12" t="s">
        <v>60</v>
      </c>
      <c r="P1663" s="10" t="n">
        <v>103</v>
      </c>
      <c r="Q1663" s="12" t="s">
        <v>61</v>
      </c>
      <c r="R1663" s="12" t="s">
        <v>62</v>
      </c>
      <c r="S1663" s="10" t="n">
        <v>1130101</v>
      </c>
      <c r="T1663" s="12" t="s">
        <v>63</v>
      </c>
      <c r="U1663" s="13" t="n">
        <v>376.07</v>
      </c>
      <c r="W1663" s="13" t="n">
        <v>0</v>
      </c>
      <c r="X1663" s="12" t="s">
        <v>1538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PH FLORAL 4UNI NEUTR</v>
      </c>
      <c r="AC1663" s="1" t="n">
        <v>877772</v>
      </c>
    </row>
    <row r="1664" customFormat="false" ht="12.75" hidden="false" customHeight="true" outlineLevel="0" collapsed="false">
      <c r="A1664" s="10" t="n">
        <v>1</v>
      </c>
      <c r="B1664" s="11" t="n">
        <v>46196</v>
      </c>
      <c r="C1664" s="11" t="n">
        <v>46214</v>
      </c>
      <c r="D1664" s="10" t="n">
        <v>1711</v>
      </c>
      <c r="E1664" s="12" t="s">
        <v>610</v>
      </c>
      <c r="F1664" s="10" t="n">
        <v>24</v>
      </c>
      <c r="G1664" s="12" t="s">
        <v>57</v>
      </c>
      <c r="H1664" s="10" t="n">
        <v>2110101</v>
      </c>
      <c r="I1664" s="12" t="s">
        <v>58</v>
      </c>
      <c r="J1664" s="10" t="n">
        <v>1293794</v>
      </c>
      <c r="L1664" s="10" t="n">
        <v>156818</v>
      </c>
      <c r="M1664" s="12" t="s">
        <v>36</v>
      </c>
      <c r="N1664" s="12" t="s">
        <v>60</v>
      </c>
      <c r="P1664" s="10" t="n">
        <v>103</v>
      </c>
      <c r="Q1664" s="12" t="s">
        <v>61</v>
      </c>
      <c r="R1664" s="12" t="s">
        <v>62</v>
      </c>
      <c r="S1664" s="10" t="n">
        <v>1130101</v>
      </c>
      <c r="T1664" s="12" t="s">
        <v>63</v>
      </c>
      <c r="U1664" s="13" t="n">
        <v>875.56</v>
      </c>
      <c r="W1664" s="13" t="n">
        <v>0</v>
      </c>
      <c r="X1664" s="12" t="s">
        <v>1539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AGULHA DESENT FOGAO</v>
      </c>
      <c r="AC1664" s="1" t="n">
        <v>156818</v>
      </c>
    </row>
    <row r="1665" customFormat="false" ht="12.75" hidden="false" customHeight="true" outlineLevel="0" collapsed="false">
      <c r="A1665" s="10" t="n">
        <v>1</v>
      </c>
      <c r="B1665" s="11" t="n">
        <v>46204</v>
      </c>
      <c r="C1665" s="11" t="n">
        <v>46214</v>
      </c>
      <c r="D1665" s="10" t="n">
        <v>1705</v>
      </c>
      <c r="E1665" s="12" t="s">
        <v>173</v>
      </c>
      <c r="F1665" s="10" t="n">
        <v>24</v>
      </c>
      <c r="G1665" s="12" t="s">
        <v>57</v>
      </c>
      <c r="H1665" s="10" t="n">
        <v>2110101</v>
      </c>
      <c r="I1665" s="12" t="s">
        <v>58</v>
      </c>
      <c r="J1665" s="10" t="n">
        <v>1334185</v>
      </c>
      <c r="L1665" s="10" t="n">
        <v>1179702</v>
      </c>
      <c r="M1665" s="12" t="s">
        <v>36</v>
      </c>
      <c r="N1665" s="12" t="s">
        <v>60</v>
      </c>
      <c r="P1665" s="10" t="n">
        <v>103</v>
      </c>
      <c r="Q1665" s="12" t="s">
        <v>61</v>
      </c>
      <c r="R1665" s="12" t="s">
        <v>62</v>
      </c>
      <c r="S1665" s="10" t="n">
        <v>1130101</v>
      </c>
      <c r="T1665" s="12" t="s">
        <v>63</v>
      </c>
      <c r="U1665" s="13" t="n">
        <v>2217.35</v>
      </c>
      <c r="W1665" s="13" t="n">
        <v>0</v>
      </c>
      <c r="X1665" s="12" t="s">
        <v>1540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MONSTER ENERGY 473ML</v>
      </c>
      <c r="AC1665" s="1" t="n">
        <v>1179702</v>
      </c>
    </row>
    <row r="1666" customFormat="false" ht="12.75" hidden="false" customHeight="true" outlineLevel="0" collapsed="false">
      <c r="A1666" s="10" t="n">
        <v>1</v>
      </c>
      <c r="B1666" s="11" t="n">
        <v>46204</v>
      </c>
      <c r="C1666" s="11" t="n">
        <v>46214</v>
      </c>
      <c r="D1666" s="10" t="n">
        <v>1705</v>
      </c>
      <c r="E1666" s="12" t="s">
        <v>173</v>
      </c>
      <c r="F1666" s="10" t="n">
        <v>24</v>
      </c>
      <c r="G1666" s="12" t="s">
        <v>57</v>
      </c>
      <c r="H1666" s="10" t="n">
        <v>2110101</v>
      </c>
      <c r="I1666" s="12" t="s">
        <v>58</v>
      </c>
      <c r="J1666" s="10" t="n">
        <v>1334190</v>
      </c>
      <c r="L1666" s="10" t="n">
        <v>1905191</v>
      </c>
      <c r="M1666" s="12" t="s">
        <v>36</v>
      </c>
      <c r="N1666" s="12" t="s">
        <v>60</v>
      </c>
      <c r="P1666" s="10" t="n">
        <v>103</v>
      </c>
      <c r="Q1666" s="12" t="s">
        <v>61</v>
      </c>
      <c r="R1666" s="12" t="s">
        <v>62</v>
      </c>
      <c r="S1666" s="10" t="n">
        <v>1130101</v>
      </c>
      <c r="T1666" s="12" t="s">
        <v>63</v>
      </c>
      <c r="U1666" s="13" t="n">
        <v>2834.04</v>
      </c>
      <c r="W1666" s="13" t="n">
        <v>0</v>
      </c>
      <c r="X1666" s="12" t="s">
        <v>1541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REFRI. COCA COLA ORI</v>
      </c>
      <c r="AC1666" s="1" t="n">
        <v>1905191</v>
      </c>
    </row>
    <row r="1667" customFormat="false" ht="12.75" hidden="false" customHeight="true" outlineLevel="0" collapsed="false">
      <c r="A1667" s="10" t="n">
        <v>1</v>
      </c>
      <c r="B1667" s="11" t="n">
        <v>46204</v>
      </c>
      <c r="C1667" s="11" t="n">
        <v>46214</v>
      </c>
      <c r="D1667" s="10" t="n">
        <v>1723</v>
      </c>
      <c r="E1667" s="12" t="s">
        <v>302</v>
      </c>
      <c r="F1667" s="10" t="n">
        <v>24</v>
      </c>
      <c r="G1667" s="12" t="s">
        <v>57</v>
      </c>
      <c r="H1667" s="10" t="n">
        <v>2110101</v>
      </c>
      <c r="I1667" s="12" t="s">
        <v>58</v>
      </c>
      <c r="J1667" s="10" t="n">
        <v>1335893</v>
      </c>
      <c r="L1667" s="10" t="n">
        <v>172452</v>
      </c>
      <c r="M1667" s="12" t="s">
        <v>36</v>
      </c>
      <c r="N1667" s="12" t="s">
        <v>60</v>
      </c>
      <c r="P1667" s="10" t="n">
        <v>103</v>
      </c>
      <c r="Q1667" s="12" t="s">
        <v>61</v>
      </c>
      <c r="R1667" s="12" t="s">
        <v>62</v>
      </c>
      <c r="S1667" s="10" t="n">
        <v>1130101</v>
      </c>
      <c r="T1667" s="12" t="s">
        <v>63</v>
      </c>
      <c r="U1667" s="13" t="n">
        <v>5250</v>
      </c>
      <c r="W1667" s="13" t="n">
        <v>0</v>
      </c>
      <c r="X1667" s="12" t="s">
        <v>1542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0" t="n">
        <v>1</v>
      </c>
      <c r="B1668" s="11" t="n">
        <v>46209</v>
      </c>
      <c r="C1668" s="11" t="n">
        <v>46214</v>
      </c>
      <c r="D1668" s="10" t="n">
        <v>1625</v>
      </c>
      <c r="E1668" s="12" t="s">
        <v>243</v>
      </c>
      <c r="F1668" s="10" t="n">
        <v>24</v>
      </c>
      <c r="G1668" s="12" t="s">
        <v>57</v>
      </c>
      <c r="H1668" s="10" t="n">
        <v>2110101</v>
      </c>
      <c r="I1668" s="12" t="s">
        <v>58</v>
      </c>
      <c r="J1668" s="10" t="n">
        <v>1361386</v>
      </c>
      <c r="L1668" s="10" t="n">
        <v>14625</v>
      </c>
      <c r="M1668" s="12" t="s">
        <v>36</v>
      </c>
      <c r="N1668" s="12" t="s">
        <v>60</v>
      </c>
      <c r="P1668" s="10" t="n">
        <v>103</v>
      </c>
      <c r="Q1668" s="12" t="s">
        <v>61</v>
      </c>
      <c r="R1668" s="12" t="s">
        <v>62</v>
      </c>
      <c r="S1668" s="10" t="n">
        <v>1130101</v>
      </c>
      <c r="T1668" s="12" t="s">
        <v>63</v>
      </c>
      <c r="U1668" s="13" t="n">
        <v>5611.52</v>
      </c>
      <c r="W1668" s="13" t="n">
        <v>0</v>
      </c>
      <c r="X1668" s="12" t="s">
        <v>1543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0" t="n">
        <v>1</v>
      </c>
      <c r="B1669" s="11" t="n">
        <v>46210</v>
      </c>
      <c r="C1669" s="11" t="n">
        <v>46214</v>
      </c>
      <c r="D1669" s="10" t="n">
        <v>1276</v>
      </c>
      <c r="E1669" s="12" t="s">
        <v>440</v>
      </c>
      <c r="F1669" s="10" t="n">
        <v>24</v>
      </c>
      <c r="G1669" s="12" t="s">
        <v>57</v>
      </c>
      <c r="H1669" s="10" t="n">
        <v>2110101</v>
      </c>
      <c r="I1669" s="12" t="s">
        <v>58</v>
      </c>
      <c r="J1669" s="10" t="n">
        <v>1364155</v>
      </c>
      <c r="L1669" s="10" t="n">
        <v>3003</v>
      </c>
      <c r="M1669" s="12" t="s">
        <v>36</v>
      </c>
      <c r="N1669" s="12" t="s">
        <v>60</v>
      </c>
      <c r="P1669" s="10" t="n">
        <v>103</v>
      </c>
      <c r="Q1669" s="12" t="s">
        <v>61</v>
      </c>
      <c r="R1669" s="12" t="s">
        <v>62</v>
      </c>
      <c r="S1669" s="10" t="n">
        <v>1130101</v>
      </c>
      <c r="T1669" s="12" t="s">
        <v>63</v>
      </c>
      <c r="U1669" s="13" t="n">
        <v>1328.5</v>
      </c>
      <c r="W1669" s="13" t="n">
        <v>0</v>
      </c>
      <c r="X1669" s="12" t="s">
        <v>1544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PRESUNTO DE PERU 200</v>
      </c>
      <c r="AC1669" s="1" t="n">
        <v>3003</v>
      </c>
    </row>
    <row r="1670" customFormat="false" ht="12.75" hidden="false" customHeight="true" outlineLevel="0" collapsed="false">
      <c r="A1670" s="10" t="n">
        <v>1</v>
      </c>
      <c r="B1670" s="11" t="n">
        <v>46210</v>
      </c>
      <c r="C1670" s="11" t="n">
        <v>46214</v>
      </c>
      <c r="D1670" s="10" t="n">
        <v>1292</v>
      </c>
      <c r="E1670" s="12" t="s">
        <v>361</v>
      </c>
      <c r="F1670" s="10" t="n">
        <v>24</v>
      </c>
      <c r="G1670" s="12" t="s">
        <v>57</v>
      </c>
      <c r="H1670" s="10" t="n">
        <v>2110102</v>
      </c>
      <c r="I1670" s="12" t="s">
        <v>83</v>
      </c>
      <c r="J1670" s="10" t="n">
        <v>1364180</v>
      </c>
      <c r="L1670" s="10" t="n">
        <v>3553</v>
      </c>
      <c r="M1670" s="12" t="s">
        <v>36</v>
      </c>
      <c r="N1670" s="12" t="s">
        <v>60</v>
      </c>
      <c r="P1670" s="10" t="n">
        <v>103</v>
      </c>
      <c r="Q1670" s="12" t="s">
        <v>61</v>
      </c>
      <c r="R1670" s="12" t="s">
        <v>39</v>
      </c>
      <c r="S1670" s="10" t="n">
        <v>4210204</v>
      </c>
      <c r="T1670" s="12" t="s">
        <v>84</v>
      </c>
      <c r="U1670" s="13" t="n">
        <v>448.5</v>
      </c>
      <c r="W1670" s="13" t="n">
        <v>0</v>
      </c>
      <c r="X1670" s="12" t="s">
        <v>1545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46210</v>
      </c>
      <c r="C1671" s="11" t="n">
        <v>46214</v>
      </c>
      <c r="D1671" s="10" t="n">
        <v>10090</v>
      </c>
      <c r="E1671" s="12" t="s">
        <v>1546</v>
      </c>
      <c r="F1671" s="10" t="n">
        <v>24</v>
      </c>
      <c r="G1671" s="12" t="s">
        <v>57</v>
      </c>
      <c r="H1671" s="10" t="n">
        <v>2110101</v>
      </c>
      <c r="I1671" s="12" t="s">
        <v>58</v>
      </c>
      <c r="J1671" s="10" t="n">
        <v>1366201</v>
      </c>
      <c r="L1671" s="10" t="n">
        <v>264</v>
      </c>
      <c r="M1671" s="12" t="s">
        <v>36</v>
      </c>
      <c r="N1671" s="12" t="s">
        <v>60</v>
      </c>
      <c r="P1671" s="10" t="n">
        <v>103</v>
      </c>
      <c r="Q1671" s="12" t="s">
        <v>61</v>
      </c>
      <c r="R1671" s="12" t="s">
        <v>62</v>
      </c>
      <c r="S1671" s="10" t="n">
        <v>1130101</v>
      </c>
      <c r="T1671" s="12" t="s">
        <v>63</v>
      </c>
      <c r="U1671" s="13" t="n">
        <v>2812.19</v>
      </c>
      <c r="W1671" s="13" t="n">
        <v>0</v>
      </c>
      <c r="X1671" s="12" t="s">
        <v>1547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DETER LIMPOL MACA 500ML</v>
      </c>
      <c r="AC1671" s="1" t="n">
        <v>264</v>
      </c>
    </row>
    <row r="1672" customFormat="false" ht="12.75" hidden="false" customHeight="true" outlineLevel="0" collapsed="false">
      <c r="A1672" s="10" t="n">
        <v>1</v>
      </c>
      <c r="B1672" s="11" t="n">
        <v>46213</v>
      </c>
      <c r="C1672" s="11" t="n">
        <v>46214</v>
      </c>
      <c r="D1672" s="10" t="n">
        <v>33</v>
      </c>
      <c r="E1672" s="12" t="s">
        <v>93</v>
      </c>
      <c r="F1672" s="10" t="n">
        <v>34</v>
      </c>
      <c r="G1672" s="12" t="s">
        <v>94</v>
      </c>
      <c r="H1672" s="10" t="n">
        <v>2110101</v>
      </c>
      <c r="I1672" s="12" t="s">
        <v>58</v>
      </c>
      <c r="J1672" s="10" t="n">
        <v>1377251</v>
      </c>
      <c r="L1672" s="10" t="n">
        <v>5287</v>
      </c>
      <c r="M1672" s="12" t="s">
        <v>36</v>
      </c>
      <c r="N1672" s="12" t="s">
        <v>60</v>
      </c>
      <c r="P1672" s="10" t="n">
        <v>104</v>
      </c>
      <c r="Q1672" s="12" t="s">
        <v>38</v>
      </c>
      <c r="R1672" s="12" t="s">
        <v>62</v>
      </c>
      <c r="S1672" s="10" t="n">
        <v>1130101</v>
      </c>
      <c r="T1672" s="12" t="s">
        <v>63</v>
      </c>
      <c r="U1672" s="13" t="n">
        <v>2719</v>
      </c>
      <c r="W1672" s="13" t="n">
        <v>0</v>
      </c>
      <c r="X1672" s="12" t="s">
        <v>1548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46213</v>
      </c>
      <c r="C1673" s="11" t="n">
        <v>46214</v>
      </c>
      <c r="D1673" s="10" t="n">
        <v>1615</v>
      </c>
      <c r="E1673" s="12" t="s">
        <v>253</v>
      </c>
      <c r="F1673" s="10" t="n">
        <v>34</v>
      </c>
      <c r="G1673" s="12" t="s">
        <v>94</v>
      </c>
      <c r="H1673" s="10" t="n">
        <v>2110101</v>
      </c>
      <c r="I1673" s="12" t="s">
        <v>58</v>
      </c>
      <c r="J1673" s="10" t="n">
        <v>1377301</v>
      </c>
      <c r="L1673" s="10" t="n">
        <v>14834</v>
      </c>
      <c r="M1673" s="12" t="s">
        <v>36</v>
      </c>
      <c r="N1673" s="12" t="s">
        <v>60</v>
      </c>
      <c r="P1673" s="10" t="n">
        <v>104</v>
      </c>
      <c r="Q1673" s="12" t="s">
        <v>38</v>
      </c>
      <c r="R1673" s="12" t="s">
        <v>62</v>
      </c>
      <c r="S1673" s="10" t="n">
        <v>1130101</v>
      </c>
      <c r="T1673" s="12" t="s">
        <v>63</v>
      </c>
      <c r="U1673" s="13" t="n">
        <v>1120</v>
      </c>
      <c r="W1673" s="13" t="n">
        <v>0</v>
      </c>
      <c r="X1673" s="12" t="s">
        <v>1549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ALHO KG</v>
      </c>
      <c r="AC1673" s="1" t="n">
        <v>14834</v>
      </c>
    </row>
    <row r="1674" customFormat="false" ht="12.75" hidden="false" customHeight="true" outlineLevel="0" collapsed="false">
      <c r="A1674" s="10" t="n">
        <v>1</v>
      </c>
      <c r="B1674" s="11" t="n">
        <v>46213</v>
      </c>
      <c r="C1674" s="11" t="n">
        <v>46214</v>
      </c>
      <c r="D1674" s="10" t="n">
        <v>33</v>
      </c>
      <c r="E1674" s="12" t="s">
        <v>93</v>
      </c>
      <c r="F1674" s="10" t="n">
        <v>34</v>
      </c>
      <c r="G1674" s="12" t="s">
        <v>94</v>
      </c>
      <c r="H1674" s="10" t="n">
        <v>2110101</v>
      </c>
      <c r="I1674" s="12" t="s">
        <v>58</v>
      </c>
      <c r="J1674" s="10" t="n">
        <v>1377309</v>
      </c>
      <c r="L1674" s="10" t="n">
        <v>567696</v>
      </c>
      <c r="M1674" s="12" t="s">
        <v>36</v>
      </c>
      <c r="N1674" s="12" t="s">
        <v>66</v>
      </c>
      <c r="P1674" s="10" t="n">
        <v>104</v>
      </c>
      <c r="Q1674" s="12" t="s">
        <v>38</v>
      </c>
      <c r="R1674" s="12" t="s">
        <v>62</v>
      </c>
      <c r="S1674" s="10" t="n">
        <v>1130101</v>
      </c>
      <c r="T1674" s="12" t="s">
        <v>63</v>
      </c>
      <c r="U1674" s="13" t="n">
        <v>70</v>
      </c>
      <c r="W1674" s="13" t="n">
        <v>0</v>
      </c>
      <c r="X1674" s="12" t="s">
        <v>1183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46213</v>
      </c>
      <c r="C1675" s="11" t="n">
        <v>46214</v>
      </c>
      <c r="D1675" s="10" t="n">
        <v>630</v>
      </c>
      <c r="E1675" s="12" t="s">
        <v>592</v>
      </c>
      <c r="F1675" s="10" t="n">
        <v>24</v>
      </c>
      <c r="G1675" s="12" t="s">
        <v>57</v>
      </c>
      <c r="H1675" s="10" t="n">
        <v>2110405</v>
      </c>
      <c r="I1675" s="12" t="s">
        <v>106</v>
      </c>
      <c r="J1675" s="10" t="n">
        <v>1377335</v>
      </c>
      <c r="L1675" s="10" t="n">
        <v>567697</v>
      </c>
      <c r="M1675" s="12" t="s">
        <v>36</v>
      </c>
      <c r="N1675" s="12" t="s">
        <v>66</v>
      </c>
      <c r="P1675" s="10" t="n">
        <v>101</v>
      </c>
      <c r="Q1675" s="12" t="s">
        <v>107</v>
      </c>
      <c r="R1675" s="12" t="s">
        <v>43</v>
      </c>
      <c r="S1675" s="10" t="n">
        <v>4210311</v>
      </c>
      <c r="T1675" s="12" t="s">
        <v>339</v>
      </c>
      <c r="U1675" s="13" t="n">
        <v>126.03</v>
      </c>
      <c r="W1675" s="13" t="n">
        <v>0</v>
      </c>
      <c r="X1675" s="12" t="s">
        <v>1550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0" t="n">
        <v>1</v>
      </c>
      <c r="B1676" s="11" t="n">
        <v>46214</v>
      </c>
      <c r="C1676" s="11" t="n">
        <v>46214</v>
      </c>
      <c r="D1676" s="10" t="n">
        <v>978</v>
      </c>
      <c r="E1676" s="12" t="s">
        <v>118</v>
      </c>
      <c r="F1676" s="10" t="n">
        <v>13</v>
      </c>
      <c r="G1676" s="12" t="s">
        <v>119</v>
      </c>
      <c r="H1676" s="10" t="n">
        <v>2110101</v>
      </c>
      <c r="I1676" s="12" t="s">
        <v>58</v>
      </c>
      <c r="J1676" s="10" t="n">
        <v>1396627</v>
      </c>
      <c r="L1676" s="10" t="n">
        <v>361</v>
      </c>
      <c r="M1676" s="12" t="s">
        <v>36</v>
      </c>
      <c r="N1676" s="12" t="s">
        <v>60</v>
      </c>
      <c r="P1676" s="10" t="n">
        <v>104</v>
      </c>
      <c r="Q1676" s="12" t="s">
        <v>38</v>
      </c>
      <c r="R1676" s="12" t="s">
        <v>62</v>
      </c>
      <c r="S1676" s="10" t="n">
        <v>1130101</v>
      </c>
      <c r="T1676" s="12" t="s">
        <v>63</v>
      </c>
      <c r="U1676" s="13" t="n">
        <v>405.5</v>
      </c>
      <c r="W1676" s="13" t="n">
        <v>0</v>
      </c>
      <c r="X1676" s="12" t="s">
        <v>1551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46215</v>
      </c>
      <c r="C1677" s="11" t="n">
        <v>46215</v>
      </c>
      <c r="D1677" s="10" t="n">
        <v>0</v>
      </c>
      <c r="E1677" s="12" t="s">
        <v>33</v>
      </c>
      <c r="F1677" s="10" t="n">
        <v>17</v>
      </c>
      <c r="G1677" s="12" t="s">
        <v>34</v>
      </c>
      <c r="H1677" s="10" t="n">
        <v>1110101</v>
      </c>
      <c r="I1677" s="12" t="s">
        <v>35</v>
      </c>
      <c r="J1677" s="10" t="n">
        <v>1503741</v>
      </c>
      <c r="L1677" s="10" t="n">
        <v>1503741</v>
      </c>
      <c r="M1677" s="12" t="s">
        <v>36</v>
      </c>
      <c r="N1677" s="12" t="s">
        <v>37</v>
      </c>
      <c r="P1677" s="10" t="n">
        <v>104</v>
      </c>
      <c r="Q1677" s="12" t="s">
        <v>38</v>
      </c>
      <c r="R1677" s="12" t="s">
        <v>43</v>
      </c>
      <c r="S1677" s="10" t="n">
        <v>4210310</v>
      </c>
      <c r="T1677" s="12" t="s">
        <v>397</v>
      </c>
      <c r="U1677" s="13" t="n">
        <v>240</v>
      </c>
      <c r="W1677" s="13" t="n">
        <v>240</v>
      </c>
      <c r="X1677" s="12" t="s">
        <v>1552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0" t="n">
        <v>1</v>
      </c>
      <c r="B1678" s="11" t="n">
        <v>46215</v>
      </c>
      <c r="C1678" s="11" t="n">
        <v>46215</v>
      </c>
      <c r="D1678" s="10" t="n">
        <v>0</v>
      </c>
      <c r="E1678" s="12" t="s">
        <v>33</v>
      </c>
      <c r="F1678" s="10" t="n">
        <v>17</v>
      </c>
      <c r="G1678" s="12" t="s">
        <v>34</v>
      </c>
      <c r="H1678" s="10" t="n">
        <v>1110101</v>
      </c>
      <c r="I1678" s="12" t="s">
        <v>35</v>
      </c>
      <c r="J1678" s="10" t="n">
        <v>1503755</v>
      </c>
      <c r="L1678" s="10" t="n">
        <v>1503755</v>
      </c>
      <c r="M1678" s="12" t="s">
        <v>36</v>
      </c>
      <c r="N1678" s="12" t="s">
        <v>37</v>
      </c>
      <c r="P1678" s="10" t="n">
        <v>104</v>
      </c>
      <c r="Q1678" s="12" t="s">
        <v>38</v>
      </c>
      <c r="R1678" s="12" t="s">
        <v>43</v>
      </c>
      <c r="S1678" s="10" t="n">
        <v>4210310</v>
      </c>
      <c r="T1678" s="12" t="s">
        <v>397</v>
      </c>
      <c r="U1678" s="13" t="n">
        <v>212</v>
      </c>
      <c r="W1678" s="13" t="n">
        <v>212</v>
      </c>
      <c r="X1678" s="12" t="s">
        <v>1553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46215</v>
      </c>
      <c r="C1679" s="11" t="n">
        <v>46215</v>
      </c>
      <c r="D1679" s="10" t="n">
        <v>0</v>
      </c>
      <c r="E1679" s="12" t="s">
        <v>33</v>
      </c>
      <c r="F1679" s="10" t="n">
        <v>17</v>
      </c>
      <c r="G1679" s="12" t="s">
        <v>34</v>
      </c>
      <c r="H1679" s="10" t="n">
        <v>1110101</v>
      </c>
      <c r="I1679" s="12" t="s">
        <v>35</v>
      </c>
      <c r="J1679" s="10" t="n">
        <v>1581176</v>
      </c>
      <c r="L1679" s="10" t="n">
        <v>1581176</v>
      </c>
      <c r="M1679" s="12" t="s">
        <v>36</v>
      </c>
      <c r="N1679" s="12" t="s">
        <v>37</v>
      </c>
      <c r="P1679" s="10" t="n">
        <v>104</v>
      </c>
      <c r="Q1679" s="12" t="s">
        <v>38</v>
      </c>
      <c r="R1679" s="12" t="s">
        <v>43</v>
      </c>
      <c r="S1679" s="10" t="n">
        <v>4210314</v>
      </c>
      <c r="T1679" s="12" t="s">
        <v>44</v>
      </c>
      <c r="U1679" s="13" t="n">
        <v>180</v>
      </c>
      <c r="W1679" s="13" t="n">
        <v>180</v>
      </c>
      <c r="X1679" s="12" t="s">
        <v>1554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46215</v>
      </c>
      <c r="C1680" s="11" t="n">
        <v>46215</v>
      </c>
      <c r="D1680" s="10" t="n">
        <v>0</v>
      </c>
      <c r="E1680" s="12" t="s">
        <v>33</v>
      </c>
      <c r="F1680" s="10" t="n">
        <v>17</v>
      </c>
      <c r="G1680" s="12" t="s">
        <v>34</v>
      </c>
      <c r="H1680" s="10" t="n">
        <v>1110101</v>
      </c>
      <c r="I1680" s="12" t="s">
        <v>35</v>
      </c>
      <c r="J1680" s="10" t="n">
        <v>1581259</v>
      </c>
      <c r="L1680" s="10" t="n">
        <v>1581259</v>
      </c>
      <c r="M1680" s="12" t="s">
        <v>36</v>
      </c>
      <c r="N1680" s="12" t="s">
        <v>37</v>
      </c>
      <c r="P1680" s="10" t="n">
        <v>104</v>
      </c>
      <c r="Q1680" s="12" t="s">
        <v>38</v>
      </c>
      <c r="R1680" s="12" t="s">
        <v>43</v>
      </c>
      <c r="S1680" s="10" t="n">
        <v>4210314</v>
      </c>
      <c r="T1680" s="12" t="s">
        <v>44</v>
      </c>
      <c r="U1680" s="13" t="n">
        <v>100</v>
      </c>
      <c r="W1680" s="13" t="n">
        <v>100</v>
      </c>
      <c r="X1680" s="12" t="s">
        <v>1428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46215</v>
      </c>
      <c r="C1681" s="11" t="n">
        <v>46215</v>
      </c>
      <c r="D1681" s="10" t="n">
        <v>0</v>
      </c>
      <c r="E1681" s="12" t="s">
        <v>33</v>
      </c>
      <c r="F1681" s="10" t="n">
        <v>17</v>
      </c>
      <c r="G1681" s="12" t="s">
        <v>34</v>
      </c>
      <c r="H1681" s="10" t="n">
        <v>1110101</v>
      </c>
      <c r="I1681" s="12" t="s">
        <v>35</v>
      </c>
      <c r="J1681" s="10" t="n">
        <v>1581297</v>
      </c>
      <c r="L1681" s="10" t="n">
        <v>1581297</v>
      </c>
      <c r="M1681" s="12" t="s">
        <v>36</v>
      </c>
      <c r="N1681" s="12" t="s">
        <v>37</v>
      </c>
      <c r="P1681" s="10" t="n">
        <v>104</v>
      </c>
      <c r="Q1681" s="12" t="s">
        <v>38</v>
      </c>
      <c r="R1681" s="12" t="s">
        <v>43</v>
      </c>
      <c r="S1681" s="10" t="n">
        <v>4210314</v>
      </c>
      <c r="T1681" s="12" t="s">
        <v>44</v>
      </c>
      <c r="U1681" s="13" t="n">
        <v>70</v>
      </c>
      <c r="W1681" s="13" t="n">
        <v>70</v>
      </c>
      <c r="X1681" s="12" t="s">
        <v>1420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0" t="n">
        <v>1</v>
      </c>
      <c r="B1682" s="11" t="n">
        <v>46215</v>
      </c>
      <c r="C1682" s="11" t="n">
        <v>46215</v>
      </c>
      <c r="D1682" s="10" t="n">
        <v>0</v>
      </c>
      <c r="E1682" s="12" t="s">
        <v>33</v>
      </c>
      <c r="F1682" s="10" t="n">
        <v>17</v>
      </c>
      <c r="G1682" s="12" t="s">
        <v>34</v>
      </c>
      <c r="H1682" s="10" t="n">
        <v>1110101</v>
      </c>
      <c r="I1682" s="12" t="s">
        <v>35</v>
      </c>
      <c r="J1682" s="10" t="n">
        <v>1581304</v>
      </c>
      <c r="L1682" s="10" t="n">
        <v>1581304</v>
      </c>
      <c r="M1682" s="12" t="s">
        <v>36</v>
      </c>
      <c r="N1682" s="12" t="s">
        <v>37</v>
      </c>
      <c r="P1682" s="10" t="n">
        <v>104</v>
      </c>
      <c r="Q1682" s="12" t="s">
        <v>38</v>
      </c>
      <c r="R1682" s="12" t="s">
        <v>43</v>
      </c>
      <c r="S1682" s="10" t="n">
        <v>4210314</v>
      </c>
      <c r="T1682" s="12" t="s">
        <v>44</v>
      </c>
      <c r="U1682" s="13" t="n">
        <v>70</v>
      </c>
      <c r="W1682" s="13" t="n">
        <v>70</v>
      </c>
      <c r="X1682" s="12" t="s">
        <v>1555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0" t="n">
        <v>1</v>
      </c>
      <c r="B1683" s="11" t="n">
        <v>46215</v>
      </c>
      <c r="C1683" s="11" t="n">
        <v>46215</v>
      </c>
      <c r="D1683" s="10" t="n">
        <v>0</v>
      </c>
      <c r="E1683" s="12" t="s">
        <v>33</v>
      </c>
      <c r="F1683" s="10" t="n">
        <v>17</v>
      </c>
      <c r="G1683" s="12" t="s">
        <v>34</v>
      </c>
      <c r="H1683" s="10" t="n">
        <v>1110101</v>
      </c>
      <c r="I1683" s="12" t="s">
        <v>35</v>
      </c>
      <c r="J1683" s="10" t="n">
        <v>1581307</v>
      </c>
      <c r="L1683" s="10" t="n">
        <v>1581307</v>
      </c>
      <c r="M1683" s="12" t="s">
        <v>36</v>
      </c>
      <c r="N1683" s="12" t="s">
        <v>37</v>
      </c>
      <c r="P1683" s="10" t="n">
        <v>104</v>
      </c>
      <c r="Q1683" s="12" t="s">
        <v>38</v>
      </c>
      <c r="R1683" s="12" t="s">
        <v>43</v>
      </c>
      <c r="S1683" s="10" t="n">
        <v>4210314</v>
      </c>
      <c r="T1683" s="12" t="s">
        <v>44</v>
      </c>
      <c r="U1683" s="13" t="n">
        <v>100</v>
      </c>
      <c r="W1683" s="13" t="n">
        <v>100</v>
      </c>
      <c r="X1683" s="12" t="s">
        <v>1556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46215</v>
      </c>
      <c r="C1684" s="11" t="n">
        <v>46215</v>
      </c>
      <c r="D1684" s="10" t="n">
        <v>0</v>
      </c>
      <c r="E1684" s="12" t="s">
        <v>33</v>
      </c>
      <c r="F1684" s="10" t="n">
        <v>17</v>
      </c>
      <c r="G1684" s="12" t="s">
        <v>34</v>
      </c>
      <c r="H1684" s="10" t="n">
        <v>1110101</v>
      </c>
      <c r="I1684" s="12" t="s">
        <v>35</v>
      </c>
      <c r="J1684" s="10" t="n">
        <v>1585321</v>
      </c>
      <c r="L1684" s="10" t="n">
        <v>1585321</v>
      </c>
      <c r="M1684" s="12" t="s">
        <v>36</v>
      </c>
      <c r="N1684" s="12" t="s">
        <v>37</v>
      </c>
      <c r="P1684" s="10" t="n">
        <v>104</v>
      </c>
      <c r="Q1684" s="12" t="s">
        <v>38</v>
      </c>
      <c r="R1684" s="12" t="s">
        <v>43</v>
      </c>
      <c r="S1684" s="10" t="n">
        <v>4210314</v>
      </c>
      <c r="T1684" s="12" t="s">
        <v>44</v>
      </c>
      <c r="U1684" s="13" t="n">
        <v>100</v>
      </c>
      <c r="W1684" s="13" t="n">
        <v>100</v>
      </c>
      <c r="X1684" s="12" t="s">
        <v>1557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0" t="n">
        <v>1</v>
      </c>
      <c r="B1685" s="11" t="n">
        <v>46215</v>
      </c>
      <c r="C1685" s="11" t="n">
        <v>46215</v>
      </c>
      <c r="D1685" s="10" t="n">
        <v>0</v>
      </c>
      <c r="E1685" s="12" t="s">
        <v>33</v>
      </c>
      <c r="F1685" s="10" t="n">
        <v>17</v>
      </c>
      <c r="G1685" s="12" t="s">
        <v>34</v>
      </c>
      <c r="H1685" s="10" t="n">
        <v>1110101</v>
      </c>
      <c r="I1685" s="12" t="s">
        <v>35</v>
      </c>
      <c r="J1685" s="10" t="n">
        <v>1585325</v>
      </c>
      <c r="L1685" s="10" t="n">
        <v>1585325</v>
      </c>
      <c r="M1685" s="12" t="s">
        <v>36</v>
      </c>
      <c r="N1685" s="12" t="s">
        <v>37</v>
      </c>
      <c r="P1685" s="10" t="n">
        <v>104</v>
      </c>
      <c r="Q1685" s="12" t="s">
        <v>38</v>
      </c>
      <c r="R1685" s="12" t="s">
        <v>43</v>
      </c>
      <c r="S1685" s="10" t="n">
        <v>4210314</v>
      </c>
      <c r="T1685" s="12" t="s">
        <v>44</v>
      </c>
      <c r="U1685" s="13" t="n">
        <v>100</v>
      </c>
      <c r="W1685" s="13" t="n">
        <v>100</v>
      </c>
      <c r="X1685" s="12" t="s">
        <v>1558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0" t="n">
        <v>1</v>
      </c>
      <c r="B1686" s="11" t="n">
        <v>46215</v>
      </c>
      <c r="C1686" s="11" t="n">
        <v>46215</v>
      </c>
      <c r="D1686" s="10" t="n">
        <v>0</v>
      </c>
      <c r="E1686" s="12" t="s">
        <v>33</v>
      </c>
      <c r="F1686" s="10" t="n">
        <v>17</v>
      </c>
      <c r="G1686" s="12" t="s">
        <v>34</v>
      </c>
      <c r="H1686" s="10" t="n">
        <v>1110101</v>
      </c>
      <c r="I1686" s="12" t="s">
        <v>35</v>
      </c>
      <c r="J1686" s="10" t="n">
        <v>1585326</v>
      </c>
      <c r="L1686" s="10" t="n">
        <v>1585326</v>
      </c>
      <c r="M1686" s="12" t="s">
        <v>36</v>
      </c>
      <c r="N1686" s="12" t="s">
        <v>37</v>
      </c>
      <c r="P1686" s="10" t="n">
        <v>104</v>
      </c>
      <c r="Q1686" s="12" t="s">
        <v>38</v>
      </c>
      <c r="R1686" s="12" t="s">
        <v>43</v>
      </c>
      <c r="S1686" s="10" t="n">
        <v>4210314</v>
      </c>
      <c r="T1686" s="12" t="s">
        <v>44</v>
      </c>
      <c r="U1686" s="13" t="n">
        <v>70</v>
      </c>
      <c r="W1686" s="13" t="n">
        <v>70</v>
      </c>
      <c r="X1686" s="12" t="s">
        <v>1559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0" t="n">
        <v>1</v>
      </c>
      <c r="B1687" s="11" t="n">
        <v>46215</v>
      </c>
      <c r="C1687" s="11" t="n">
        <v>46215</v>
      </c>
      <c r="D1687" s="10" t="n">
        <v>0</v>
      </c>
      <c r="E1687" s="12" t="s">
        <v>33</v>
      </c>
      <c r="F1687" s="10" t="n">
        <v>17</v>
      </c>
      <c r="G1687" s="12" t="s">
        <v>34</v>
      </c>
      <c r="H1687" s="10" t="n">
        <v>1110101</v>
      </c>
      <c r="I1687" s="12" t="s">
        <v>35</v>
      </c>
      <c r="J1687" s="10" t="n">
        <v>1595678</v>
      </c>
      <c r="L1687" s="10" t="n">
        <v>1595678</v>
      </c>
      <c r="M1687" s="12" t="s">
        <v>36</v>
      </c>
      <c r="N1687" s="12" t="s">
        <v>37</v>
      </c>
      <c r="P1687" s="10" t="n">
        <v>104</v>
      </c>
      <c r="Q1687" s="12" t="s">
        <v>38</v>
      </c>
      <c r="R1687" s="12" t="s">
        <v>43</v>
      </c>
      <c r="S1687" s="10" t="n">
        <v>4210314</v>
      </c>
      <c r="T1687" s="12" t="s">
        <v>44</v>
      </c>
      <c r="U1687" s="13" t="n">
        <v>150</v>
      </c>
      <c r="W1687" s="13" t="n">
        <v>150</v>
      </c>
      <c r="X1687" s="12" t="s">
        <v>1228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0" t="n">
        <v>1</v>
      </c>
      <c r="B1688" s="11" t="n">
        <v>46215</v>
      </c>
      <c r="C1688" s="11" t="n">
        <v>46215</v>
      </c>
      <c r="D1688" s="10" t="n">
        <v>0</v>
      </c>
      <c r="E1688" s="12" t="s">
        <v>33</v>
      </c>
      <c r="F1688" s="10" t="n">
        <v>17</v>
      </c>
      <c r="G1688" s="12" t="s">
        <v>34</v>
      </c>
      <c r="H1688" s="10" t="n">
        <v>1110101</v>
      </c>
      <c r="I1688" s="12" t="s">
        <v>35</v>
      </c>
      <c r="J1688" s="10" t="n">
        <v>1595679</v>
      </c>
      <c r="L1688" s="10" t="n">
        <v>1595679</v>
      </c>
      <c r="M1688" s="12" t="s">
        <v>36</v>
      </c>
      <c r="N1688" s="12" t="s">
        <v>37</v>
      </c>
      <c r="P1688" s="10" t="n">
        <v>104</v>
      </c>
      <c r="Q1688" s="12" t="s">
        <v>38</v>
      </c>
      <c r="R1688" s="12" t="s">
        <v>43</v>
      </c>
      <c r="S1688" s="10" t="n">
        <v>4210310</v>
      </c>
      <c r="T1688" s="12" t="s">
        <v>397</v>
      </c>
      <c r="U1688" s="13" t="n">
        <v>20</v>
      </c>
      <c r="W1688" s="13" t="n">
        <v>20</v>
      </c>
      <c r="X1688" s="12" t="s">
        <v>1560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0" t="n">
        <v>1</v>
      </c>
      <c r="B1689" s="11" t="n">
        <v>46215</v>
      </c>
      <c r="C1689" s="11" t="n">
        <v>46215</v>
      </c>
      <c r="D1689" s="10" t="n">
        <v>0</v>
      </c>
      <c r="E1689" s="12" t="s">
        <v>33</v>
      </c>
      <c r="F1689" s="10" t="n">
        <v>17</v>
      </c>
      <c r="G1689" s="12" t="s">
        <v>34</v>
      </c>
      <c r="H1689" s="10" t="n">
        <v>1110101</v>
      </c>
      <c r="I1689" s="12" t="s">
        <v>35</v>
      </c>
      <c r="J1689" s="10" t="n">
        <v>1595709</v>
      </c>
      <c r="L1689" s="10" t="n">
        <v>1595709</v>
      </c>
      <c r="M1689" s="12" t="s">
        <v>36</v>
      </c>
      <c r="N1689" s="12" t="s">
        <v>37</v>
      </c>
      <c r="P1689" s="10" t="n">
        <v>104</v>
      </c>
      <c r="Q1689" s="12" t="s">
        <v>38</v>
      </c>
      <c r="R1689" s="12" t="s">
        <v>43</v>
      </c>
      <c r="S1689" s="10" t="n">
        <v>4210309</v>
      </c>
      <c r="T1689" s="12" t="s">
        <v>49</v>
      </c>
      <c r="U1689" s="13" t="n">
        <v>25</v>
      </c>
      <c r="W1689" s="13" t="n">
        <v>25</v>
      </c>
      <c r="X1689" s="12" t="s">
        <v>1228</v>
      </c>
      <c r="Z1689" s="1" t="str">
        <f aca="false">IF($T1689="","",IFERROR(INDEX('Resumo Grupos'!$AC$3:$AC$200,MATCH($T1689,'Resumo Grupos'!$AB$3:$AB$200,0)),"n/d"))</f>
        <v>Salários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0" t="n">
        <v>1</v>
      </c>
      <c r="B1690" s="11" t="n">
        <v>46215</v>
      </c>
      <c r="C1690" s="11" t="n">
        <v>46215</v>
      </c>
      <c r="D1690" s="10" t="n">
        <v>0</v>
      </c>
      <c r="E1690" s="12" t="s">
        <v>33</v>
      </c>
      <c r="F1690" s="10" t="n">
        <v>17</v>
      </c>
      <c r="G1690" s="12" t="s">
        <v>34</v>
      </c>
      <c r="H1690" s="10" t="n">
        <v>1110101</v>
      </c>
      <c r="I1690" s="12" t="s">
        <v>35</v>
      </c>
      <c r="J1690" s="10" t="n">
        <v>1595712</v>
      </c>
      <c r="L1690" s="10" t="n">
        <v>1595712</v>
      </c>
      <c r="M1690" s="12" t="s">
        <v>36</v>
      </c>
      <c r="N1690" s="12" t="s">
        <v>37</v>
      </c>
      <c r="P1690" s="10" t="n">
        <v>104</v>
      </c>
      <c r="Q1690" s="12" t="s">
        <v>38</v>
      </c>
      <c r="R1690" s="12" t="s">
        <v>43</v>
      </c>
      <c r="S1690" s="10" t="n">
        <v>4210314</v>
      </c>
      <c r="T1690" s="12" t="s">
        <v>44</v>
      </c>
      <c r="U1690" s="13" t="n">
        <v>70</v>
      </c>
      <c r="W1690" s="13" t="n">
        <v>70</v>
      </c>
      <c r="X1690" s="12" t="s">
        <v>1561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0" t="n">
        <v>1</v>
      </c>
      <c r="B1691" s="11" t="n">
        <v>46215</v>
      </c>
      <c r="C1691" s="11" t="n">
        <v>46215</v>
      </c>
      <c r="D1691" s="10" t="n">
        <v>0</v>
      </c>
      <c r="E1691" s="12" t="s">
        <v>33</v>
      </c>
      <c r="F1691" s="10" t="n">
        <v>17</v>
      </c>
      <c r="G1691" s="12" t="s">
        <v>34</v>
      </c>
      <c r="H1691" s="10" t="n">
        <v>1110101</v>
      </c>
      <c r="I1691" s="12" t="s">
        <v>35</v>
      </c>
      <c r="J1691" s="10" t="n">
        <v>1595716</v>
      </c>
      <c r="L1691" s="10" t="n">
        <v>1595716</v>
      </c>
      <c r="M1691" s="12" t="s">
        <v>36</v>
      </c>
      <c r="N1691" s="12" t="s">
        <v>37</v>
      </c>
      <c r="P1691" s="10" t="n">
        <v>104</v>
      </c>
      <c r="Q1691" s="12" t="s">
        <v>38</v>
      </c>
      <c r="R1691" s="12" t="s">
        <v>43</v>
      </c>
      <c r="S1691" s="10" t="n">
        <v>4210314</v>
      </c>
      <c r="T1691" s="12" t="s">
        <v>44</v>
      </c>
      <c r="U1691" s="13" t="n">
        <v>70</v>
      </c>
      <c r="W1691" s="13" t="n">
        <v>70</v>
      </c>
      <c r="X1691" s="12" t="s">
        <v>148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46215</v>
      </c>
      <c r="C1692" s="11" t="n">
        <v>46215</v>
      </c>
      <c r="D1692" s="10" t="n">
        <v>0</v>
      </c>
      <c r="E1692" s="12" t="s">
        <v>33</v>
      </c>
      <c r="F1692" s="10" t="n">
        <v>17</v>
      </c>
      <c r="G1692" s="12" t="s">
        <v>34</v>
      </c>
      <c r="H1692" s="10" t="n">
        <v>1110101</v>
      </c>
      <c r="I1692" s="12" t="s">
        <v>35</v>
      </c>
      <c r="J1692" s="10" t="n">
        <v>1595718</v>
      </c>
      <c r="L1692" s="10" t="n">
        <v>1595718</v>
      </c>
      <c r="M1692" s="12" t="s">
        <v>36</v>
      </c>
      <c r="N1692" s="12" t="s">
        <v>37</v>
      </c>
      <c r="P1692" s="10" t="n">
        <v>104</v>
      </c>
      <c r="Q1692" s="12" t="s">
        <v>38</v>
      </c>
      <c r="R1692" s="12" t="s">
        <v>43</v>
      </c>
      <c r="S1692" s="10" t="n">
        <v>4210309</v>
      </c>
      <c r="T1692" s="12" t="s">
        <v>49</v>
      </c>
      <c r="U1692" s="13" t="n">
        <v>15</v>
      </c>
      <c r="W1692" s="13" t="n">
        <v>15</v>
      </c>
      <c r="X1692" s="12" t="s">
        <v>147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0" t="n">
        <v>1</v>
      </c>
      <c r="B1693" s="11" t="n">
        <v>46215</v>
      </c>
      <c r="C1693" s="11" t="n">
        <v>46215</v>
      </c>
      <c r="D1693" s="10" t="n">
        <v>0</v>
      </c>
      <c r="E1693" s="12" t="s">
        <v>33</v>
      </c>
      <c r="F1693" s="10" t="n">
        <v>17</v>
      </c>
      <c r="G1693" s="12" t="s">
        <v>34</v>
      </c>
      <c r="H1693" s="10" t="n">
        <v>1110101</v>
      </c>
      <c r="I1693" s="12" t="s">
        <v>35</v>
      </c>
      <c r="J1693" s="10" t="n">
        <v>1595719</v>
      </c>
      <c r="L1693" s="10" t="n">
        <v>1595719</v>
      </c>
      <c r="M1693" s="12" t="s">
        <v>36</v>
      </c>
      <c r="N1693" s="12" t="s">
        <v>37</v>
      </c>
      <c r="P1693" s="10" t="n">
        <v>104</v>
      </c>
      <c r="Q1693" s="12" t="s">
        <v>38</v>
      </c>
      <c r="R1693" s="12" t="s">
        <v>43</v>
      </c>
      <c r="S1693" s="10" t="n">
        <v>4210314</v>
      </c>
      <c r="T1693" s="12" t="s">
        <v>44</v>
      </c>
      <c r="U1693" s="13" t="n">
        <v>70</v>
      </c>
      <c r="W1693" s="13" t="n">
        <v>70</v>
      </c>
      <c r="X1693" s="12" t="s">
        <v>147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46193</v>
      </c>
      <c r="C1694" s="11" t="n">
        <v>46215</v>
      </c>
      <c r="D1694" s="10" t="n">
        <v>1671</v>
      </c>
      <c r="E1694" s="12" t="s">
        <v>385</v>
      </c>
      <c r="F1694" s="10" t="n">
        <v>24</v>
      </c>
      <c r="G1694" s="12" t="s">
        <v>57</v>
      </c>
      <c r="H1694" s="10" t="n">
        <v>2110101</v>
      </c>
      <c r="I1694" s="12" t="s">
        <v>58</v>
      </c>
      <c r="J1694" s="10" t="n">
        <v>1279710</v>
      </c>
      <c r="L1694" s="10" t="n">
        <v>575595</v>
      </c>
      <c r="M1694" s="12" t="s">
        <v>36</v>
      </c>
      <c r="N1694" s="12" t="s">
        <v>60</v>
      </c>
      <c r="P1694" s="10" t="n">
        <v>103</v>
      </c>
      <c r="Q1694" s="12" t="s">
        <v>61</v>
      </c>
      <c r="R1694" s="12" t="s">
        <v>62</v>
      </c>
      <c r="S1694" s="10" t="n">
        <v>1130101</v>
      </c>
      <c r="T1694" s="12" t="s">
        <v>63</v>
      </c>
      <c r="U1694" s="13" t="n">
        <v>628.56</v>
      </c>
      <c r="W1694" s="13" t="n">
        <v>0</v>
      </c>
      <c r="X1694" s="12" t="s">
        <v>1562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CREAM CRACKER ESTREL</v>
      </c>
      <c r="AC1694" s="1" t="n">
        <v>575595</v>
      </c>
    </row>
    <row r="1695" customFormat="false" ht="12.75" hidden="false" customHeight="true" outlineLevel="0" collapsed="false">
      <c r="A1695" s="10" t="n">
        <v>1</v>
      </c>
      <c r="B1695" s="11" t="n">
        <v>46195</v>
      </c>
      <c r="C1695" s="11" t="n">
        <v>46215</v>
      </c>
      <c r="D1695" s="10" t="n">
        <v>10011</v>
      </c>
      <c r="E1695" s="12" t="s">
        <v>221</v>
      </c>
      <c r="F1695" s="10" t="n">
        <v>24</v>
      </c>
      <c r="G1695" s="12" t="s">
        <v>57</v>
      </c>
      <c r="H1695" s="10" t="n">
        <v>2110101</v>
      </c>
      <c r="I1695" s="12" t="s">
        <v>58</v>
      </c>
      <c r="J1695" s="10" t="n">
        <v>1291292</v>
      </c>
      <c r="L1695" s="10" t="n">
        <v>34212</v>
      </c>
      <c r="M1695" s="12" t="s">
        <v>36</v>
      </c>
      <c r="N1695" s="12" t="s">
        <v>60</v>
      </c>
      <c r="P1695" s="10" t="n">
        <v>103</v>
      </c>
      <c r="Q1695" s="12" t="s">
        <v>61</v>
      </c>
      <c r="R1695" s="12" t="s">
        <v>62</v>
      </c>
      <c r="S1695" s="10" t="n">
        <v>1130101</v>
      </c>
      <c r="T1695" s="12" t="s">
        <v>63</v>
      </c>
      <c r="U1695" s="13" t="n">
        <v>1975</v>
      </c>
      <c r="W1695" s="13" t="n">
        <v>0</v>
      </c>
      <c r="X1695" s="12" t="s">
        <v>1563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RACAO GRAN PLUS AD C</v>
      </c>
      <c r="AC1695" s="1" t="n">
        <v>34212</v>
      </c>
    </row>
    <row r="1696" customFormat="false" ht="12.75" hidden="false" customHeight="true" outlineLevel="0" collapsed="false">
      <c r="A1696" s="10" t="n">
        <v>1</v>
      </c>
      <c r="B1696" s="11" t="n">
        <v>46196</v>
      </c>
      <c r="C1696" s="11" t="n">
        <v>46215</v>
      </c>
      <c r="D1696" s="10" t="n">
        <v>1196</v>
      </c>
      <c r="E1696" s="12" t="s">
        <v>430</v>
      </c>
      <c r="F1696" s="10" t="n">
        <v>24</v>
      </c>
      <c r="G1696" s="12" t="s">
        <v>57</v>
      </c>
      <c r="H1696" s="10" t="n">
        <v>2110101</v>
      </c>
      <c r="I1696" s="12" t="s">
        <v>58</v>
      </c>
      <c r="J1696" s="10" t="n">
        <v>1293749</v>
      </c>
      <c r="L1696" s="10" t="n">
        <v>11908</v>
      </c>
      <c r="M1696" s="12" t="s">
        <v>59</v>
      </c>
      <c r="N1696" s="12" t="s">
        <v>60</v>
      </c>
      <c r="P1696" s="10" t="n">
        <v>103</v>
      </c>
      <c r="Q1696" s="12" t="s">
        <v>61</v>
      </c>
      <c r="R1696" s="12" t="s">
        <v>62</v>
      </c>
      <c r="S1696" s="10" t="n">
        <v>1130101</v>
      </c>
      <c r="T1696" s="12" t="s">
        <v>63</v>
      </c>
      <c r="U1696" s="13" t="n">
        <v>495.44</v>
      </c>
      <c r="W1696" s="13" t="n">
        <v>0</v>
      </c>
      <c r="X1696" s="12" t="s">
        <v>1564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0" t="n">
        <v>1</v>
      </c>
      <c r="B1697" s="11" t="n">
        <v>46206</v>
      </c>
      <c r="C1697" s="11" t="n">
        <v>46215</v>
      </c>
      <c r="D1697" s="10" t="n">
        <v>1723</v>
      </c>
      <c r="E1697" s="12" t="s">
        <v>302</v>
      </c>
      <c r="F1697" s="10" t="n">
        <v>24</v>
      </c>
      <c r="G1697" s="12" t="s">
        <v>57</v>
      </c>
      <c r="H1697" s="10" t="n">
        <v>2110101</v>
      </c>
      <c r="I1697" s="12" t="s">
        <v>58</v>
      </c>
      <c r="J1697" s="10" t="n">
        <v>1345749</v>
      </c>
      <c r="L1697" s="10" t="n">
        <v>172527</v>
      </c>
      <c r="M1697" s="12" t="s">
        <v>36</v>
      </c>
      <c r="N1697" s="12" t="s">
        <v>60</v>
      </c>
      <c r="P1697" s="10" t="n">
        <v>103</v>
      </c>
      <c r="Q1697" s="12" t="s">
        <v>61</v>
      </c>
      <c r="R1697" s="12" t="s">
        <v>62</v>
      </c>
      <c r="S1697" s="10" t="n">
        <v>1130101</v>
      </c>
      <c r="T1697" s="12" t="s">
        <v>63</v>
      </c>
      <c r="U1697" s="13" t="n">
        <v>5723.8</v>
      </c>
      <c r="W1697" s="13" t="n">
        <v>0</v>
      </c>
      <c r="X1697" s="12" t="s">
        <v>1565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TRASEIRO DE BOI L1</v>
      </c>
      <c r="AC1697" s="1" t="n">
        <v>172527</v>
      </c>
    </row>
    <row r="1698" customFormat="false" ht="12.75" hidden="false" customHeight="true" outlineLevel="0" collapsed="false">
      <c r="A1698" s="10" t="n">
        <v>1</v>
      </c>
      <c r="B1698" s="11" t="n">
        <v>46216</v>
      </c>
      <c r="C1698" s="11" t="n">
        <v>46216</v>
      </c>
      <c r="D1698" s="10" t="n">
        <v>0</v>
      </c>
      <c r="E1698" s="12" t="s">
        <v>33</v>
      </c>
      <c r="F1698" s="10" t="n">
        <v>17</v>
      </c>
      <c r="G1698" s="12" t="s">
        <v>34</v>
      </c>
      <c r="H1698" s="10" t="n">
        <v>1110101</v>
      </c>
      <c r="I1698" s="12" t="s">
        <v>35</v>
      </c>
      <c r="J1698" s="10" t="n">
        <v>1460258</v>
      </c>
      <c r="L1698" s="10" t="n">
        <v>1460258</v>
      </c>
      <c r="M1698" s="12" t="s">
        <v>36</v>
      </c>
      <c r="N1698" s="12" t="s">
        <v>37</v>
      </c>
      <c r="P1698" s="10" t="n">
        <v>104</v>
      </c>
      <c r="Q1698" s="12" t="s">
        <v>38</v>
      </c>
      <c r="R1698" s="12" t="s">
        <v>149</v>
      </c>
      <c r="S1698" s="10" t="n">
        <v>1120601</v>
      </c>
      <c r="T1698" s="12" t="s">
        <v>150</v>
      </c>
      <c r="U1698" s="13" t="n">
        <v>420</v>
      </c>
      <c r="W1698" s="13" t="n">
        <v>420</v>
      </c>
      <c r="X1698" s="12" t="s">
        <v>1566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BOLO MIYAZAKI GRANDE</v>
      </c>
      <c r="AC1698" s="1" t="n">
        <v>31</v>
      </c>
    </row>
    <row r="1699" customFormat="false" ht="12.75" hidden="false" customHeight="true" outlineLevel="0" collapsed="false">
      <c r="A1699" s="10" t="n">
        <v>1</v>
      </c>
      <c r="B1699" s="11" t="n">
        <v>46216</v>
      </c>
      <c r="C1699" s="11" t="n">
        <v>46216</v>
      </c>
      <c r="D1699" s="10" t="n">
        <v>0</v>
      </c>
      <c r="E1699" s="12" t="s">
        <v>33</v>
      </c>
      <c r="F1699" s="10" t="n">
        <v>17</v>
      </c>
      <c r="G1699" s="12" t="s">
        <v>34</v>
      </c>
      <c r="H1699" s="10" t="n">
        <v>1110101</v>
      </c>
      <c r="I1699" s="12" t="s">
        <v>35</v>
      </c>
      <c r="J1699" s="10" t="n">
        <v>1503704</v>
      </c>
      <c r="L1699" s="10" t="n">
        <v>1503704</v>
      </c>
      <c r="M1699" s="12" t="s">
        <v>36</v>
      </c>
      <c r="N1699" s="12" t="s">
        <v>37</v>
      </c>
      <c r="P1699" s="10" t="n">
        <v>104</v>
      </c>
      <c r="Q1699" s="12" t="s">
        <v>38</v>
      </c>
      <c r="R1699" s="12" t="s">
        <v>62</v>
      </c>
      <c r="S1699" s="10" t="n">
        <v>1130101</v>
      </c>
      <c r="T1699" s="12" t="s">
        <v>63</v>
      </c>
      <c r="U1699" s="13" t="n">
        <v>309</v>
      </c>
      <c r="W1699" s="13" t="n">
        <v>309</v>
      </c>
      <c r="X1699" s="12" t="s">
        <v>1567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46216</v>
      </c>
      <c r="C1700" s="11" t="n">
        <v>46216</v>
      </c>
      <c r="D1700" s="10" t="n">
        <v>0</v>
      </c>
      <c r="E1700" s="12" t="s">
        <v>33</v>
      </c>
      <c r="F1700" s="10" t="n">
        <v>17</v>
      </c>
      <c r="G1700" s="12" t="s">
        <v>34</v>
      </c>
      <c r="H1700" s="10" t="n">
        <v>1110101</v>
      </c>
      <c r="I1700" s="12" t="s">
        <v>35</v>
      </c>
      <c r="J1700" s="10" t="n">
        <v>1585358</v>
      </c>
      <c r="L1700" s="10" t="n">
        <v>1585358</v>
      </c>
      <c r="M1700" s="12" t="s">
        <v>36</v>
      </c>
      <c r="N1700" s="12" t="s">
        <v>37</v>
      </c>
      <c r="P1700" s="10" t="n">
        <v>104</v>
      </c>
      <c r="Q1700" s="12" t="s">
        <v>38</v>
      </c>
      <c r="R1700" s="12" t="s">
        <v>43</v>
      </c>
      <c r="S1700" s="10" t="n">
        <v>4210314</v>
      </c>
      <c r="T1700" s="12" t="s">
        <v>44</v>
      </c>
      <c r="U1700" s="13" t="n">
        <v>100</v>
      </c>
      <c r="W1700" s="13" t="n">
        <v>100</v>
      </c>
      <c r="X1700" s="12" t="s">
        <v>1568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46216</v>
      </c>
      <c r="C1701" s="11" t="n">
        <v>46216</v>
      </c>
      <c r="D1701" s="10" t="n">
        <v>0</v>
      </c>
      <c r="E1701" s="12" t="s">
        <v>33</v>
      </c>
      <c r="F1701" s="10" t="n">
        <v>17</v>
      </c>
      <c r="G1701" s="12" t="s">
        <v>34</v>
      </c>
      <c r="H1701" s="10" t="n">
        <v>1110101</v>
      </c>
      <c r="I1701" s="12" t="s">
        <v>35</v>
      </c>
      <c r="J1701" s="10" t="n">
        <v>1585366</v>
      </c>
      <c r="L1701" s="10" t="n">
        <v>1585366</v>
      </c>
      <c r="M1701" s="12" t="s">
        <v>36</v>
      </c>
      <c r="N1701" s="12" t="s">
        <v>37</v>
      </c>
      <c r="P1701" s="10" t="n">
        <v>104</v>
      </c>
      <c r="Q1701" s="12" t="s">
        <v>38</v>
      </c>
      <c r="R1701" s="12" t="s">
        <v>43</v>
      </c>
      <c r="S1701" s="10" t="n">
        <v>4210314</v>
      </c>
      <c r="T1701" s="12" t="s">
        <v>44</v>
      </c>
      <c r="U1701" s="13" t="n">
        <v>70</v>
      </c>
      <c r="W1701" s="13" t="n">
        <v>70</v>
      </c>
      <c r="X1701" s="12" t="s">
        <v>1555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46216</v>
      </c>
      <c r="C1702" s="11" t="n">
        <v>46216</v>
      </c>
      <c r="D1702" s="10" t="n">
        <v>0</v>
      </c>
      <c r="E1702" s="12" t="s">
        <v>33</v>
      </c>
      <c r="F1702" s="10" t="n">
        <v>17</v>
      </c>
      <c r="G1702" s="12" t="s">
        <v>34</v>
      </c>
      <c r="H1702" s="10" t="n">
        <v>1110101</v>
      </c>
      <c r="I1702" s="12" t="s">
        <v>35</v>
      </c>
      <c r="J1702" s="10" t="n">
        <v>1595736</v>
      </c>
      <c r="L1702" s="10" t="n">
        <v>1595736</v>
      </c>
      <c r="M1702" s="12" t="s">
        <v>36</v>
      </c>
      <c r="N1702" s="12" t="s">
        <v>37</v>
      </c>
      <c r="P1702" s="10" t="n">
        <v>104</v>
      </c>
      <c r="Q1702" s="12" t="s">
        <v>38</v>
      </c>
      <c r="R1702" s="12" t="s">
        <v>43</v>
      </c>
      <c r="S1702" s="10" t="n">
        <v>4210316</v>
      </c>
      <c r="T1702" s="12" t="s">
        <v>47</v>
      </c>
      <c r="U1702" s="13" t="n">
        <v>60</v>
      </c>
      <c r="W1702" s="13" t="n">
        <v>60</v>
      </c>
      <c r="X1702" s="12" t="s">
        <v>1569</v>
      </c>
      <c r="Z1702" s="1" t="str">
        <f aca="false">IF($T1702="","",IFERROR(INDEX('Resumo Grupos'!$AC$3:$AC$200,MATCH($T1702,'Resumo Grupos'!$AB$3:$AB$200,0)),"n/d"))</f>
        <v>Salários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46216</v>
      </c>
      <c r="C1703" s="11" t="n">
        <v>46216</v>
      </c>
      <c r="D1703" s="10" t="n">
        <v>0</v>
      </c>
      <c r="E1703" s="12" t="s">
        <v>33</v>
      </c>
      <c r="F1703" s="10" t="n">
        <v>17</v>
      </c>
      <c r="G1703" s="12" t="s">
        <v>34</v>
      </c>
      <c r="H1703" s="10" t="n">
        <v>1110101</v>
      </c>
      <c r="I1703" s="12" t="s">
        <v>35</v>
      </c>
      <c r="J1703" s="10" t="n">
        <v>1595752</v>
      </c>
      <c r="L1703" s="10" t="n">
        <v>1595752</v>
      </c>
      <c r="M1703" s="12" t="s">
        <v>36</v>
      </c>
      <c r="N1703" s="12" t="s">
        <v>37</v>
      </c>
      <c r="P1703" s="10" t="n">
        <v>104</v>
      </c>
      <c r="Q1703" s="12" t="s">
        <v>38</v>
      </c>
      <c r="R1703" s="12" t="s">
        <v>450</v>
      </c>
      <c r="S1703" s="10" t="n">
        <v>3110301</v>
      </c>
      <c r="T1703" s="12" t="s">
        <v>451</v>
      </c>
      <c r="U1703" s="13" t="n">
        <v>30</v>
      </c>
      <c r="W1703" s="13" t="n">
        <v>30</v>
      </c>
      <c r="X1703" s="12" t="s">
        <v>1570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46216</v>
      </c>
      <c r="C1704" s="11" t="n">
        <v>46216</v>
      </c>
      <c r="D1704" s="10" t="n">
        <v>0</v>
      </c>
      <c r="E1704" s="12" t="s">
        <v>33</v>
      </c>
      <c r="F1704" s="10" t="n">
        <v>17</v>
      </c>
      <c r="G1704" s="12" t="s">
        <v>34</v>
      </c>
      <c r="H1704" s="10" t="n">
        <v>1110101</v>
      </c>
      <c r="I1704" s="12" t="s">
        <v>35</v>
      </c>
      <c r="J1704" s="10" t="n">
        <v>1595759</v>
      </c>
      <c r="L1704" s="10" t="n">
        <v>1595759</v>
      </c>
      <c r="M1704" s="12" t="s">
        <v>36</v>
      </c>
      <c r="N1704" s="12" t="s">
        <v>37</v>
      </c>
      <c r="P1704" s="10" t="n">
        <v>104</v>
      </c>
      <c r="Q1704" s="12" t="s">
        <v>38</v>
      </c>
      <c r="R1704" s="12" t="s">
        <v>39</v>
      </c>
      <c r="S1704" s="10" t="n">
        <v>4210209</v>
      </c>
      <c r="T1704" s="12" t="s">
        <v>54</v>
      </c>
      <c r="U1704" s="13" t="n">
        <v>70</v>
      </c>
      <c r="W1704" s="13" t="n">
        <v>70</v>
      </c>
      <c r="X1704" s="12" t="s">
        <v>55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46216</v>
      </c>
      <c r="C1705" s="11" t="n">
        <v>46216</v>
      </c>
      <c r="D1705" s="10" t="n">
        <v>0</v>
      </c>
      <c r="E1705" s="12" t="s">
        <v>33</v>
      </c>
      <c r="F1705" s="10" t="n">
        <v>17</v>
      </c>
      <c r="G1705" s="12" t="s">
        <v>34</v>
      </c>
      <c r="H1705" s="10" t="n">
        <v>1110101</v>
      </c>
      <c r="I1705" s="12" t="s">
        <v>35</v>
      </c>
      <c r="J1705" s="10" t="n">
        <v>1595769</v>
      </c>
      <c r="L1705" s="10" t="n">
        <v>1595769</v>
      </c>
      <c r="M1705" s="12" t="s">
        <v>36</v>
      </c>
      <c r="N1705" s="12" t="s">
        <v>37</v>
      </c>
      <c r="P1705" s="10" t="n">
        <v>104</v>
      </c>
      <c r="Q1705" s="12" t="s">
        <v>38</v>
      </c>
      <c r="R1705" s="12" t="s">
        <v>450</v>
      </c>
      <c r="S1705" s="10" t="n">
        <v>3110301</v>
      </c>
      <c r="T1705" s="12" t="s">
        <v>451</v>
      </c>
      <c r="U1705" s="13" t="n">
        <v>4.5</v>
      </c>
      <c r="W1705" s="13" t="n">
        <v>4.5</v>
      </c>
      <c r="X1705" s="12" t="s">
        <v>1571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46105</v>
      </c>
      <c r="C1706" s="11" t="n">
        <v>46216</v>
      </c>
      <c r="D1706" s="10" t="n">
        <v>10056</v>
      </c>
      <c r="E1706" s="12" t="s">
        <v>638</v>
      </c>
      <c r="F1706" s="10" t="n">
        <v>42</v>
      </c>
      <c r="G1706" s="12" t="s">
        <v>639</v>
      </c>
      <c r="H1706" s="10" t="n">
        <v>2110405</v>
      </c>
      <c r="I1706" s="12" t="s">
        <v>106</v>
      </c>
      <c r="J1706" s="10" t="n">
        <v>848843</v>
      </c>
      <c r="L1706" s="10" t="n">
        <v>363960</v>
      </c>
      <c r="M1706" s="12" t="s">
        <v>460</v>
      </c>
      <c r="N1706" s="12" t="s">
        <v>66</v>
      </c>
      <c r="P1706" s="10" t="n">
        <v>101</v>
      </c>
      <c r="Q1706" s="12" t="s">
        <v>107</v>
      </c>
      <c r="R1706" s="12" t="s">
        <v>112</v>
      </c>
      <c r="S1706" s="10" t="n">
        <v>4220199</v>
      </c>
      <c r="T1706" s="12" t="s">
        <v>113</v>
      </c>
      <c r="U1706" s="13" t="n">
        <v>333.33</v>
      </c>
      <c r="W1706" s="13" t="n">
        <v>0</v>
      </c>
      <c r="X1706" s="12" t="s">
        <v>640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46164</v>
      </c>
      <c r="C1707" s="11" t="n">
        <v>46216</v>
      </c>
      <c r="D1707" s="10" t="n">
        <v>515</v>
      </c>
      <c r="E1707" s="12" t="s">
        <v>124</v>
      </c>
      <c r="F1707" s="10" t="n">
        <v>34</v>
      </c>
      <c r="G1707" s="12" t="s">
        <v>94</v>
      </c>
      <c r="H1707" s="10" t="n">
        <v>2110405</v>
      </c>
      <c r="I1707" s="12" t="s">
        <v>106</v>
      </c>
      <c r="J1707" s="10" t="n">
        <v>1137849</v>
      </c>
      <c r="L1707" s="10" t="n">
        <v>474941</v>
      </c>
      <c r="M1707" s="12" t="s">
        <v>59</v>
      </c>
      <c r="N1707" s="12" t="s">
        <v>66</v>
      </c>
      <c r="P1707" s="10" t="n">
        <v>101</v>
      </c>
      <c r="Q1707" s="12" t="s">
        <v>107</v>
      </c>
      <c r="R1707" s="12" t="s">
        <v>190</v>
      </c>
      <c r="S1707" s="10" t="n">
        <v>2110901</v>
      </c>
      <c r="T1707" s="12" t="s">
        <v>191</v>
      </c>
      <c r="U1707" s="13" t="n">
        <v>15770.14</v>
      </c>
      <c r="W1707" s="13" t="n">
        <v>0</v>
      </c>
      <c r="X1707" s="12" t="s">
        <v>1572</v>
      </c>
      <c r="Z1707" s="1" t="str">
        <f aca="false">IF($T1707="","",IFERROR(INDEX('Resumo Grupos'!$AC$3:$AC$200,MATCH($T1707,'Resumo Grupos'!$AB$3:$AB$200,0)),"n/d"))</f>
        <v>Empréstimo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0" t="n">
        <v>1</v>
      </c>
      <c r="B1708" s="11" t="n">
        <v>46188</v>
      </c>
      <c r="C1708" s="11" t="n">
        <v>46216</v>
      </c>
      <c r="D1708" s="10" t="n">
        <v>1608</v>
      </c>
      <c r="E1708" s="12" t="s">
        <v>75</v>
      </c>
      <c r="F1708" s="10" t="n">
        <v>24</v>
      </c>
      <c r="G1708" s="12" t="s">
        <v>57</v>
      </c>
      <c r="H1708" s="10" t="n">
        <v>2110101</v>
      </c>
      <c r="I1708" s="12" t="s">
        <v>58</v>
      </c>
      <c r="J1708" s="10" t="n">
        <v>1256599</v>
      </c>
      <c r="L1708" s="10" t="n">
        <v>1672665</v>
      </c>
      <c r="M1708" s="12" t="s">
        <v>36</v>
      </c>
      <c r="N1708" s="12" t="s">
        <v>60</v>
      </c>
      <c r="P1708" s="10" t="n">
        <v>103</v>
      </c>
      <c r="Q1708" s="12" t="s">
        <v>61</v>
      </c>
      <c r="R1708" s="12" t="s">
        <v>62</v>
      </c>
      <c r="S1708" s="10" t="n">
        <v>1130101</v>
      </c>
      <c r="T1708" s="12" t="s">
        <v>63</v>
      </c>
      <c r="U1708" s="13" t="n">
        <v>1878.71</v>
      </c>
      <c r="W1708" s="13" t="n">
        <v>0</v>
      </c>
      <c r="X1708" s="12" t="s">
        <v>1573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AGUA COCO KERO 330ML</v>
      </c>
      <c r="AC1708" s="1" t="n">
        <v>1672665</v>
      </c>
    </row>
    <row r="1709" customFormat="false" ht="12.75" hidden="false" customHeight="true" outlineLevel="0" collapsed="false">
      <c r="A1709" s="10" t="n">
        <v>1</v>
      </c>
      <c r="B1709" s="11" t="n">
        <v>46192</v>
      </c>
      <c r="C1709" s="11" t="n">
        <v>46216</v>
      </c>
      <c r="D1709" s="10" t="n">
        <v>957</v>
      </c>
      <c r="E1709" s="12" t="s">
        <v>157</v>
      </c>
      <c r="F1709" s="10" t="n">
        <v>24</v>
      </c>
      <c r="G1709" s="12" t="s">
        <v>57</v>
      </c>
      <c r="H1709" s="10" t="n">
        <v>2110101</v>
      </c>
      <c r="I1709" s="12" t="s">
        <v>58</v>
      </c>
      <c r="J1709" s="10" t="n">
        <v>1273051</v>
      </c>
      <c r="L1709" s="10" t="n">
        <v>20498</v>
      </c>
      <c r="M1709" s="12" t="s">
        <v>36</v>
      </c>
      <c r="N1709" s="12" t="s">
        <v>60</v>
      </c>
      <c r="P1709" s="10" t="n">
        <v>103</v>
      </c>
      <c r="Q1709" s="12" t="s">
        <v>61</v>
      </c>
      <c r="R1709" s="12" t="s">
        <v>62</v>
      </c>
      <c r="S1709" s="10" t="n">
        <v>1130101</v>
      </c>
      <c r="T1709" s="12" t="s">
        <v>63</v>
      </c>
      <c r="U1709" s="13" t="n">
        <v>8427.06</v>
      </c>
      <c r="W1709" s="13" t="n">
        <v>0</v>
      </c>
      <c r="X1709" s="12" t="s">
        <v>1574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PEDIGREE CARNE. AO M</v>
      </c>
      <c r="AC1709" s="1" t="n">
        <v>20498</v>
      </c>
    </row>
    <row r="1710" customFormat="false" ht="12.75" hidden="false" customHeight="true" outlineLevel="0" collapsed="false">
      <c r="A1710" s="10" t="n">
        <v>1</v>
      </c>
      <c r="B1710" s="11" t="n">
        <v>46193</v>
      </c>
      <c r="C1710" s="11" t="n">
        <v>46216</v>
      </c>
      <c r="D1710" s="10" t="n">
        <v>1608</v>
      </c>
      <c r="E1710" s="12" t="s">
        <v>75</v>
      </c>
      <c r="F1710" s="10" t="n">
        <v>24</v>
      </c>
      <c r="G1710" s="12" t="s">
        <v>57</v>
      </c>
      <c r="H1710" s="10" t="n">
        <v>2110101</v>
      </c>
      <c r="I1710" s="12" t="s">
        <v>58</v>
      </c>
      <c r="J1710" s="10" t="n">
        <v>1279794</v>
      </c>
      <c r="L1710" s="10" t="n">
        <v>1677170</v>
      </c>
      <c r="M1710" s="12" t="s">
        <v>36</v>
      </c>
      <c r="N1710" s="12" t="s">
        <v>60</v>
      </c>
      <c r="P1710" s="10" t="n">
        <v>103</v>
      </c>
      <c r="Q1710" s="12" t="s">
        <v>61</v>
      </c>
      <c r="R1710" s="12" t="s">
        <v>62</v>
      </c>
      <c r="S1710" s="10" t="n">
        <v>1130101</v>
      </c>
      <c r="T1710" s="12" t="s">
        <v>63</v>
      </c>
      <c r="U1710" s="13" t="n">
        <v>1680.21</v>
      </c>
      <c r="W1710" s="13" t="n">
        <v>0</v>
      </c>
      <c r="X1710" s="12" t="s">
        <v>1575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NISSIN LAMEN GALINHA</v>
      </c>
      <c r="AC1710" s="1" t="n">
        <v>1677170</v>
      </c>
    </row>
    <row r="1711" customFormat="false" ht="12.75" hidden="false" customHeight="true" outlineLevel="0" collapsed="false">
      <c r="A1711" s="10" t="n">
        <v>1</v>
      </c>
      <c r="B1711" s="11" t="n">
        <v>46195</v>
      </c>
      <c r="C1711" s="11" t="n">
        <v>46216</v>
      </c>
      <c r="D1711" s="10" t="n">
        <v>1637</v>
      </c>
      <c r="E1711" s="12" t="s">
        <v>68</v>
      </c>
      <c r="F1711" s="10" t="n">
        <v>24</v>
      </c>
      <c r="G1711" s="12" t="s">
        <v>57</v>
      </c>
      <c r="H1711" s="10" t="n">
        <v>2110101</v>
      </c>
      <c r="I1711" s="12" t="s">
        <v>58</v>
      </c>
      <c r="J1711" s="10" t="n">
        <v>1291426</v>
      </c>
      <c r="L1711" s="10" t="n">
        <v>1894397</v>
      </c>
      <c r="M1711" s="12" t="s">
        <v>36</v>
      </c>
      <c r="N1711" s="12" t="s">
        <v>60</v>
      </c>
      <c r="P1711" s="10" t="n">
        <v>103</v>
      </c>
      <c r="Q1711" s="12" t="s">
        <v>61</v>
      </c>
      <c r="R1711" s="12" t="s">
        <v>62</v>
      </c>
      <c r="S1711" s="10" t="n">
        <v>1130101</v>
      </c>
      <c r="T1711" s="12" t="s">
        <v>63</v>
      </c>
      <c r="U1711" s="13" t="n">
        <v>1035</v>
      </c>
      <c r="W1711" s="13" t="n">
        <v>0</v>
      </c>
      <c r="X1711" s="12" t="s">
        <v>1576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LAV ROU CONC BLUE 2L</v>
      </c>
      <c r="AC1711" s="1" t="n">
        <v>1894397</v>
      </c>
    </row>
    <row r="1712" customFormat="false" ht="12.75" hidden="false" customHeight="true" outlineLevel="0" collapsed="false">
      <c r="A1712" s="10" t="n">
        <v>1</v>
      </c>
      <c r="B1712" s="11" t="n">
        <v>46196</v>
      </c>
      <c r="C1712" s="11" t="n">
        <v>46216</v>
      </c>
      <c r="D1712" s="10" t="n">
        <v>1107</v>
      </c>
      <c r="E1712" s="12" t="s">
        <v>155</v>
      </c>
      <c r="F1712" s="10" t="n">
        <v>24</v>
      </c>
      <c r="G1712" s="12" t="s">
        <v>57</v>
      </c>
      <c r="H1712" s="10" t="n">
        <v>2110101</v>
      </c>
      <c r="I1712" s="12" t="s">
        <v>58</v>
      </c>
      <c r="J1712" s="10" t="n">
        <v>1294118</v>
      </c>
      <c r="L1712" s="10" t="n">
        <v>419583</v>
      </c>
      <c r="M1712" s="12" t="s">
        <v>36</v>
      </c>
      <c r="N1712" s="12" t="s">
        <v>60</v>
      </c>
      <c r="P1712" s="10" t="n">
        <v>103</v>
      </c>
      <c r="Q1712" s="12" t="s">
        <v>61</v>
      </c>
      <c r="R1712" s="12" t="s">
        <v>62</v>
      </c>
      <c r="S1712" s="10" t="n">
        <v>1130101</v>
      </c>
      <c r="T1712" s="12" t="s">
        <v>63</v>
      </c>
      <c r="U1712" s="13" t="n">
        <v>1350.99</v>
      </c>
      <c r="W1712" s="13" t="n">
        <v>0</v>
      </c>
      <c r="X1712" s="12" t="s">
        <v>1577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BOLINHO MORANGO 7308</v>
      </c>
      <c r="AC1712" s="1" t="n">
        <v>419583</v>
      </c>
    </row>
    <row r="1713" customFormat="false" ht="12.75" hidden="false" customHeight="true" outlineLevel="0" collapsed="false">
      <c r="A1713" s="10" t="n">
        <v>1</v>
      </c>
      <c r="B1713" s="11" t="n">
        <v>46196</v>
      </c>
      <c r="C1713" s="11" t="n">
        <v>46216</v>
      </c>
      <c r="D1713" s="10" t="n">
        <v>1616</v>
      </c>
      <c r="E1713" s="12" t="s">
        <v>590</v>
      </c>
      <c r="F1713" s="10" t="n">
        <v>24</v>
      </c>
      <c r="G1713" s="12" t="s">
        <v>57</v>
      </c>
      <c r="H1713" s="10" t="n">
        <v>2110101</v>
      </c>
      <c r="I1713" s="12" t="s">
        <v>58</v>
      </c>
      <c r="J1713" s="10" t="n">
        <v>1296431</v>
      </c>
      <c r="L1713" s="10" t="n">
        <v>646739</v>
      </c>
      <c r="M1713" s="12" t="s">
        <v>36</v>
      </c>
      <c r="N1713" s="12" t="s">
        <v>60</v>
      </c>
      <c r="P1713" s="10" t="n">
        <v>103</v>
      </c>
      <c r="Q1713" s="12" t="s">
        <v>61</v>
      </c>
      <c r="R1713" s="12" t="s">
        <v>62</v>
      </c>
      <c r="S1713" s="10" t="n">
        <v>1130101</v>
      </c>
      <c r="T1713" s="12" t="s">
        <v>63</v>
      </c>
      <c r="U1713" s="13" t="n">
        <v>924.18</v>
      </c>
      <c r="W1713" s="13" t="n">
        <v>0</v>
      </c>
      <c r="X1713" s="12" t="s">
        <v>1578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NUTRY CASTANHA DE CA</v>
      </c>
      <c r="AC1713" s="1" t="n">
        <v>646739</v>
      </c>
    </row>
    <row r="1714" customFormat="false" ht="12.75" hidden="false" customHeight="true" outlineLevel="0" collapsed="false">
      <c r="A1714" s="10" t="n">
        <v>1</v>
      </c>
      <c r="B1714" s="11" t="n">
        <v>46202</v>
      </c>
      <c r="C1714" s="11" t="n">
        <v>46216</v>
      </c>
      <c r="D1714" s="10" t="n">
        <v>1659</v>
      </c>
      <c r="E1714" s="12" t="s">
        <v>78</v>
      </c>
      <c r="F1714" s="10" t="n">
        <v>24</v>
      </c>
      <c r="G1714" s="12" t="s">
        <v>57</v>
      </c>
      <c r="H1714" s="10" t="n">
        <v>2110101</v>
      </c>
      <c r="I1714" s="12" t="s">
        <v>58</v>
      </c>
      <c r="J1714" s="10" t="n">
        <v>1323112</v>
      </c>
      <c r="L1714" s="10" t="n">
        <v>882141</v>
      </c>
      <c r="M1714" s="12" t="s">
        <v>36</v>
      </c>
      <c r="N1714" s="12" t="s">
        <v>60</v>
      </c>
      <c r="P1714" s="10" t="n">
        <v>103</v>
      </c>
      <c r="Q1714" s="12" t="s">
        <v>61</v>
      </c>
      <c r="R1714" s="12" t="s">
        <v>62</v>
      </c>
      <c r="S1714" s="10" t="n">
        <v>1130101</v>
      </c>
      <c r="T1714" s="12" t="s">
        <v>63</v>
      </c>
      <c r="U1714" s="13" t="n">
        <v>1326.94</v>
      </c>
      <c r="W1714" s="13" t="n">
        <v>0</v>
      </c>
      <c r="X1714" s="12" t="s">
        <v>1579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ARROZ BRA. FACCIO 1K</v>
      </c>
      <c r="AC1714" s="1" t="n">
        <v>882141</v>
      </c>
    </row>
    <row r="1715" customFormat="false" ht="12.75" hidden="false" customHeight="true" outlineLevel="0" collapsed="false">
      <c r="A1715" s="10" t="n">
        <v>1</v>
      </c>
      <c r="B1715" s="11" t="n">
        <v>46199</v>
      </c>
      <c r="C1715" s="11" t="n">
        <v>46216</v>
      </c>
      <c r="D1715" s="10" t="n">
        <v>1621</v>
      </c>
      <c r="E1715" s="12" t="s">
        <v>351</v>
      </c>
      <c r="F1715" s="10" t="n">
        <v>24</v>
      </c>
      <c r="G1715" s="12" t="s">
        <v>57</v>
      </c>
      <c r="H1715" s="10" t="n">
        <v>2110101</v>
      </c>
      <c r="I1715" s="12" t="s">
        <v>58</v>
      </c>
      <c r="J1715" s="10" t="n">
        <v>1309766</v>
      </c>
      <c r="L1715" s="10" t="n">
        <v>875364</v>
      </c>
      <c r="M1715" s="12" t="s">
        <v>36</v>
      </c>
      <c r="N1715" s="12" t="s">
        <v>60</v>
      </c>
      <c r="P1715" s="10" t="n">
        <v>103</v>
      </c>
      <c r="Q1715" s="12" t="s">
        <v>61</v>
      </c>
      <c r="R1715" s="12" t="s">
        <v>62</v>
      </c>
      <c r="S1715" s="10" t="n">
        <v>1130101</v>
      </c>
      <c r="T1715" s="12" t="s">
        <v>63</v>
      </c>
      <c r="U1715" s="13" t="n">
        <v>169.18</v>
      </c>
      <c r="W1715" s="13" t="n">
        <v>0</v>
      </c>
      <c r="X1715" s="12" t="s">
        <v>1580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REFRI. GUARANA BARE 2L</v>
      </c>
      <c r="AC1715" s="1" t="n">
        <v>875364</v>
      </c>
    </row>
    <row r="1716" customFormat="false" ht="12.75" hidden="false" customHeight="true" outlineLevel="0" collapsed="false">
      <c r="A1716" s="10" t="n">
        <v>1</v>
      </c>
      <c r="B1716" s="11" t="n">
        <v>46199</v>
      </c>
      <c r="C1716" s="11" t="n">
        <v>46216</v>
      </c>
      <c r="D1716" s="10" t="n">
        <v>1621</v>
      </c>
      <c r="E1716" s="12" t="s">
        <v>351</v>
      </c>
      <c r="F1716" s="10" t="n">
        <v>24</v>
      </c>
      <c r="G1716" s="12" t="s">
        <v>57</v>
      </c>
      <c r="H1716" s="10" t="n">
        <v>2110101</v>
      </c>
      <c r="I1716" s="12" t="s">
        <v>58</v>
      </c>
      <c r="J1716" s="10" t="n">
        <v>1309771</v>
      </c>
      <c r="L1716" s="10" t="n">
        <v>875363</v>
      </c>
      <c r="M1716" s="12" t="s">
        <v>36</v>
      </c>
      <c r="N1716" s="12" t="s">
        <v>60</v>
      </c>
      <c r="P1716" s="10" t="n">
        <v>103</v>
      </c>
      <c r="Q1716" s="12" t="s">
        <v>61</v>
      </c>
      <c r="R1716" s="12" t="s">
        <v>62</v>
      </c>
      <c r="S1716" s="10" t="n">
        <v>1130101</v>
      </c>
      <c r="T1716" s="12" t="s">
        <v>63</v>
      </c>
      <c r="U1716" s="13" t="n">
        <v>325.67</v>
      </c>
      <c r="W1716" s="13" t="n">
        <v>0</v>
      </c>
      <c r="X1716" s="12" t="s">
        <v>1581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CERV BRAHMA ZERO 350ML</v>
      </c>
      <c r="AC1716" s="1" t="n">
        <v>875363</v>
      </c>
    </row>
    <row r="1717" customFormat="false" ht="12.75" hidden="false" customHeight="true" outlineLevel="0" collapsed="false">
      <c r="A1717" s="10" t="n">
        <v>1</v>
      </c>
      <c r="B1717" s="11" t="n">
        <v>46203</v>
      </c>
      <c r="C1717" s="11" t="n">
        <v>46216</v>
      </c>
      <c r="D1717" s="10" t="n">
        <v>10037</v>
      </c>
      <c r="E1717" s="12" t="s">
        <v>615</v>
      </c>
      <c r="F1717" s="10" t="n">
        <v>24</v>
      </c>
      <c r="G1717" s="12" t="s">
        <v>57</v>
      </c>
      <c r="H1717" s="10" t="n">
        <v>2110101</v>
      </c>
      <c r="I1717" s="12" t="s">
        <v>58</v>
      </c>
      <c r="J1717" s="10" t="n">
        <v>1329937</v>
      </c>
      <c r="L1717" s="10" t="n">
        <v>2524</v>
      </c>
      <c r="M1717" s="12" t="s">
        <v>36</v>
      </c>
      <c r="N1717" s="12" t="s">
        <v>60</v>
      </c>
      <c r="P1717" s="10" t="n">
        <v>103</v>
      </c>
      <c r="Q1717" s="12" t="s">
        <v>61</v>
      </c>
      <c r="R1717" s="12" t="s">
        <v>62</v>
      </c>
      <c r="S1717" s="10" t="n">
        <v>1130101</v>
      </c>
      <c r="T1717" s="12" t="s">
        <v>63</v>
      </c>
      <c r="U1717" s="13" t="n">
        <v>663.81</v>
      </c>
      <c r="W1717" s="13" t="n">
        <v>0</v>
      </c>
      <c r="X1717" s="12" t="s">
        <v>1582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SABONETE COCO DOG 80</v>
      </c>
      <c r="AC1717" s="1" t="n">
        <v>2524</v>
      </c>
    </row>
    <row r="1718" customFormat="false" ht="12.75" hidden="false" customHeight="true" outlineLevel="0" collapsed="false">
      <c r="A1718" s="10" t="n">
        <v>1</v>
      </c>
      <c r="B1718" s="11" t="n">
        <v>46204</v>
      </c>
      <c r="C1718" s="11" t="n">
        <v>46216</v>
      </c>
      <c r="D1718" s="10" t="n">
        <v>1357</v>
      </c>
      <c r="E1718" s="12" t="s">
        <v>694</v>
      </c>
      <c r="F1718" s="10" t="n">
        <v>24</v>
      </c>
      <c r="G1718" s="12" t="s">
        <v>57</v>
      </c>
      <c r="H1718" s="10" t="n">
        <v>2110102</v>
      </c>
      <c r="I1718" s="12" t="s">
        <v>83</v>
      </c>
      <c r="J1718" s="10" t="n">
        <v>1334239</v>
      </c>
      <c r="L1718" s="10" t="n">
        <v>280092</v>
      </c>
      <c r="M1718" s="12" t="s">
        <v>59</v>
      </c>
      <c r="N1718" s="12" t="s">
        <v>60</v>
      </c>
      <c r="P1718" s="10" t="n">
        <v>103</v>
      </c>
      <c r="Q1718" s="12" t="s">
        <v>61</v>
      </c>
      <c r="R1718" s="12" t="s">
        <v>39</v>
      </c>
      <c r="S1718" s="10" t="n">
        <v>4210204</v>
      </c>
      <c r="T1718" s="12" t="s">
        <v>84</v>
      </c>
      <c r="U1718" s="13" t="n">
        <v>288.85</v>
      </c>
      <c r="W1718" s="13" t="n">
        <v>0</v>
      </c>
      <c r="X1718" s="12" t="s">
        <v>1583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MARGARINA MEDALHA DE OURO 80% 15KG</v>
      </c>
      <c r="AC1718" s="1" t="n">
        <v>280092</v>
      </c>
    </row>
    <row r="1719" customFormat="false" ht="12.75" hidden="false" customHeight="true" outlineLevel="0" collapsed="false">
      <c r="A1719" s="10" t="n">
        <v>1</v>
      </c>
      <c r="B1719" s="11" t="n">
        <v>46204</v>
      </c>
      <c r="C1719" s="11" t="n">
        <v>46216</v>
      </c>
      <c r="D1719" s="10" t="n">
        <v>1196</v>
      </c>
      <c r="E1719" s="12" t="s">
        <v>430</v>
      </c>
      <c r="F1719" s="10" t="n">
        <v>24</v>
      </c>
      <c r="G1719" s="12" t="s">
        <v>57</v>
      </c>
      <c r="H1719" s="10" t="n">
        <v>2110101</v>
      </c>
      <c r="I1719" s="12" t="s">
        <v>58</v>
      </c>
      <c r="J1719" s="10" t="n">
        <v>1334569</v>
      </c>
      <c r="L1719" s="10" t="n">
        <v>12051</v>
      </c>
      <c r="M1719" s="12" t="s">
        <v>36</v>
      </c>
      <c r="N1719" s="12" t="s">
        <v>60</v>
      </c>
      <c r="P1719" s="10" t="n">
        <v>103</v>
      </c>
      <c r="Q1719" s="12" t="s">
        <v>61</v>
      </c>
      <c r="R1719" s="12" t="s">
        <v>62</v>
      </c>
      <c r="S1719" s="10" t="n">
        <v>1130101</v>
      </c>
      <c r="T1719" s="12" t="s">
        <v>63</v>
      </c>
      <c r="U1719" s="13" t="n">
        <v>1393.33</v>
      </c>
      <c r="W1719" s="13" t="n">
        <v>0</v>
      </c>
      <c r="X1719" s="12" t="s">
        <v>1584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COCO RAL MAIS CO 50G</v>
      </c>
      <c r="AC1719" s="1" t="n">
        <v>12051</v>
      </c>
    </row>
    <row r="1720" customFormat="false" ht="12.75" hidden="false" customHeight="true" outlineLevel="0" collapsed="false">
      <c r="A1720" s="10" t="n">
        <v>1</v>
      </c>
      <c r="B1720" s="11" t="n">
        <v>46209</v>
      </c>
      <c r="C1720" s="11" t="n">
        <v>46216</v>
      </c>
      <c r="D1720" s="10" t="n">
        <v>1614</v>
      </c>
      <c r="E1720" s="12" t="s">
        <v>89</v>
      </c>
      <c r="F1720" s="10" t="n">
        <v>24</v>
      </c>
      <c r="G1720" s="12" t="s">
        <v>57</v>
      </c>
      <c r="H1720" s="10" t="n">
        <v>2110101</v>
      </c>
      <c r="I1720" s="12" t="s">
        <v>58</v>
      </c>
      <c r="J1720" s="10" t="n">
        <v>1360000</v>
      </c>
      <c r="L1720" s="10" t="n">
        <v>11381</v>
      </c>
      <c r="M1720" s="12" t="s">
        <v>59</v>
      </c>
      <c r="N1720" s="12" t="s">
        <v>60</v>
      </c>
      <c r="P1720" s="10" t="n">
        <v>103</v>
      </c>
      <c r="Q1720" s="12" t="s">
        <v>61</v>
      </c>
      <c r="R1720" s="12" t="s">
        <v>62</v>
      </c>
      <c r="S1720" s="10" t="n">
        <v>1130101</v>
      </c>
      <c r="T1720" s="12" t="s">
        <v>63</v>
      </c>
      <c r="U1720" s="13" t="n">
        <v>472.6</v>
      </c>
      <c r="W1720" s="13" t="n">
        <v>0</v>
      </c>
      <c r="X1720" s="12" t="s">
        <v>1585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SORVETE KARU BRIGADE</v>
      </c>
      <c r="AC1720" s="1" t="n">
        <v>11381</v>
      </c>
    </row>
    <row r="1721" customFormat="false" ht="12.75" hidden="false" customHeight="true" outlineLevel="0" collapsed="false">
      <c r="A1721" s="10" t="n">
        <v>1</v>
      </c>
      <c r="B1721" s="11" t="n">
        <v>46209</v>
      </c>
      <c r="C1721" s="11" t="n">
        <v>46216</v>
      </c>
      <c r="D1721" s="10" t="n">
        <v>1631</v>
      </c>
      <c r="E1721" s="12" t="s">
        <v>101</v>
      </c>
      <c r="F1721" s="10" t="n">
        <v>24</v>
      </c>
      <c r="G1721" s="12" t="s">
        <v>57</v>
      </c>
      <c r="H1721" s="10" t="n">
        <v>2110101</v>
      </c>
      <c r="I1721" s="12" t="s">
        <v>58</v>
      </c>
      <c r="J1721" s="10" t="n">
        <v>1362011</v>
      </c>
      <c r="L1721" s="10" t="n">
        <v>15107</v>
      </c>
      <c r="M1721" s="12" t="s">
        <v>36</v>
      </c>
      <c r="N1721" s="12" t="s">
        <v>60</v>
      </c>
      <c r="P1721" s="10" t="n">
        <v>103</v>
      </c>
      <c r="Q1721" s="12" t="s">
        <v>61</v>
      </c>
      <c r="R1721" s="12" t="s">
        <v>62</v>
      </c>
      <c r="S1721" s="10" t="n">
        <v>1130101</v>
      </c>
      <c r="T1721" s="12" t="s">
        <v>63</v>
      </c>
      <c r="U1721" s="13" t="n">
        <v>627</v>
      </c>
      <c r="W1721" s="13" t="n">
        <v>0</v>
      </c>
      <c r="X1721" s="12" t="s">
        <v>1586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IOGURTE AMAZONGURT D</v>
      </c>
      <c r="AC1721" s="1" t="n">
        <v>15107</v>
      </c>
    </row>
    <row r="1722" customFormat="false" ht="12.75" hidden="false" customHeight="true" outlineLevel="0" collapsed="false">
      <c r="A1722" s="10" t="n">
        <v>1</v>
      </c>
      <c r="B1722" s="11" t="n">
        <v>46210</v>
      </c>
      <c r="C1722" s="11" t="n">
        <v>46216</v>
      </c>
      <c r="D1722" s="10" t="n">
        <v>1899</v>
      </c>
      <c r="E1722" s="12" t="s">
        <v>97</v>
      </c>
      <c r="F1722" s="10" t="n">
        <v>24</v>
      </c>
      <c r="G1722" s="12" t="s">
        <v>57</v>
      </c>
      <c r="H1722" s="10" t="n">
        <v>2110101</v>
      </c>
      <c r="I1722" s="12" t="s">
        <v>58</v>
      </c>
      <c r="J1722" s="10" t="n">
        <v>1364144</v>
      </c>
      <c r="L1722" s="10" t="n">
        <v>700</v>
      </c>
      <c r="M1722" s="12" t="s">
        <v>36</v>
      </c>
      <c r="N1722" s="12" t="s">
        <v>60</v>
      </c>
      <c r="P1722" s="10" t="n">
        <v>103</v>
      </c>
      <c r="Q1722" s="12" t="s">
        <v>61</v>
      </c>
      <c r="R1722" s="12" t="s">
        <v>62</v>
      </c>
      <c r="S1722" s="10" t="n">
        <v>1130101</v>
      </c>
      <c r="T1722" s="12" t="s">
        <v>63</v>
      </c>
      <c r="U1722" s="13" t="n">
        <v>700</v>
      </c>
      <c r="W1722" s="13" t="n">
        <v>0</v>
      </c>
      <c r="X1722" s="12" t="s">
        <v>1587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PAO CASEIRO AMANT</v>
      </c>
      <c r="AC1722" s="1" t="n">
        <v>700</v>
      </c>
    </row>
    <row r="1723" customFormat="false" ht="12.75" hidden="false" customHeight="true" outlineLevel="0" collapsed="false">
      <c r="A1723" s="10" t="n">
        <v>1</v>
      </c>
      <c r="B1723" s="11" t="n">
        <v>46210</v>
      </c>
      <c r="C1723" s="11" t="n">
        <v>46216</v>
      </c>
      <c r="D1723" s="10" t="n">
        <v>1899</v>
      </c>
      <c r="E1723" s="12" t="s">
        <v>97</v>
      </c>
      <c r="F1723" s="10" t="n">
        <v>24</v>
      </c>
      <c r="G1723" s="12" t="s">
        <v>57</v>
      </c>
      <c r="H1723" s="10" t="n">
        <v>2110101</v>
      </c>
      <c r="I1723" s="12" t="s">
        <v>58</v>
      </c>
      <c r="J1723" s="10" t="n">
        <v>1364147</v>
      </c>
      <c r="L1723" s="10" t="n">
        <v>699</v>
      </c>
      <c r="M1723" s="12" t="s">
        <v>36</v>
      </c>
      <c r="N1723" s="12" t="s">
        <v>60</v>
      </c>
      <c r="P1723" s="10" t="n">
        <v>103</v>
      </c>
      <c r="Q1723" s="12" t="s">
        <v>61</v>
      </c>
      <c r="R1723" s="12" t="s">
        <v>62</v>
      </c>
      <c r="S1723" s="10" t="n">
        <v>1130101</v>
      </c>
      <c r="T1723" s="12" t="s">
        <v>63</v>
      </c>
      <c r="U1723" s="13" t="n">
        <v>284.7</v>
      </c>
      <c r="W1723" s="13" t="n">
        <v>0</v>
      </c>
      <c r="X1723" s="12" t="s">
        <v>1588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PAO FORMA REAL MADRI</v>
      </c>
      <c r="AC1723" s="1" t="n">
        <v>699</v>
      </c>
    </row>
    <row r="1724" customFormat="false" ht="12.75" hidden="false" customHeight="true" outlineLevel="0" collapsed="false">
      <c r="A1724" s="10" t="n">
        <v>1</v>
      </c>
      <c r="B1724" s="11" t="n">
        <v>46210</v>
      </c>
      <c r="C1724" s="11" t="n">
        <v>46216</v>
      </c>
      <c r="D1724" s="10" t="n">
        <v>1292</v>
      </c>
      <c r="E1724" s="12" t="s">
        <v>361</v>
      </c>
      <c r="F1724" s="10" t="n">
        <v>24</v>
      </c>
      <c r="G1724" s="12" t="s">
        <v>57</v>
      </c>
      <c r="H1724" s="10" t="n">
        <v>2110101</v>
      </c>
      <c r="I1724" s="12" t="s">
        <v>58</v>
      </c>
      <c r="J1724" s="10" t="n">
        <v>1364168</v>
      </c>
      <c r="L1724" s="10" t="n">
        <v>3552</v>
      </c>
      <c r="M1724" s="12" t="s">
        <v>36</v>
      </c>
      <c r="N1724" s="12" t="s">
        <v>60</v>
      </c>
      <c r="P1724" s="10" t="n">
        <v>103</v>
      </c>
      <c r="Q1724" s="12" t="s">
        <v>61</v>
      </c>
      <c r="R1724" s="12" t="s">
        <v>62</v>
      </c>
      <c r="S1724" s="10" t="n">
        <v>1130101</v>
      </c>
      <c r="T1724" s="12" t="s">
        <v>63</v>
      </c>
      <c r="U1724" s="13" t="n">
        <v>1584</v>
      </c>
      <c r="W1724" s="13" t="n">
        <v>0</v>
      </c>
      <c r="X1724" s="12" t="s">
        <v>1589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MORTADELA SABOR 200G</v>
      </c>
      <c r="AC1724" s="1" t="n">
        <v>3552</v>
      </c>
    </row>
    <row r="1725" customFormat="false" ht="12.75" hidden="false" customHeight="true" outlineLevel="0" collapsed="false">
      <c r="A1725" s="10" t="n">
        <v>1</v>
      </c>
      <c r="B1725" s="11" t="n">
        <v>46210</v>
      </c>
      <c r="C1725" s="11" t="n">
        <v>46216</v>
      </c>
      <c r="D1725" s="10" t="n">
        <v>1625</v>
      </c>
      <c r="E1725" s="12" t="s">
        <v>243</v>
      </c>
      <c r="F1725" s="10" t="n">
        <v>24</v>
      </c>
      <c r="G1725" s="12" t="s">
        <v>57</v>
      </c>
      <c r="H1725" s="10" t="n">
        <v>2110101</v>
      </c>
      <c r="I1725" s="12" t="s">
        <v>58</v>
      </c>
      <c r="J1725" s="10" t="n">
        <v>1364552</v>
      </c>
      <c r="L1725" s="10" t="n">
        <v>14636</v>
      </c>
      <c r="M1725" s="12" t="s">
        <v>36</v>
      </c>
      <c r="N1725" s="12" t="s">
        <v>60</v>
      </c>
      <c r="P1725" s="10" t="n">
        <v>103</v>
      </c>
      <c r="Q1725" s="12" t="s">
        <v>61</v>
      </c>
      <c r="R1725" s="12" t="s">
        <v>62</v>
      </c>
      <c r="S1725" s="10" t="n">
        <v>1130101</v>
      </c>
      <c r="T1725" s="12" t="s">
        <v>63</v>
      </c>
      <c r="U1725" s="13" t="n">
        <v>1767.88</v>
      </c>
      <c r="W1725" s="13" t="n">
        <v>0</v>
      </c>
      <c r="X1725" s="12" t="s">
        <v>1590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46210</v>
      </c>
      <c r="C1726" s="11" t="n">
        <v>46216</v>
      </c>
      <c r="D1726" s="10" t="n">
        <v>1286</v>
      </c>
      <c r="E1726" s="12" t="s">
        <v>359</v>
      </c>
      <c r="F1726" s="10" t="n">
        <v>24</v>
      </c>
      <c r="G1726" s="12" t="s">
        <v>57</v>
      </c>
      <c r="H1726" s="10" t="n">
        <v>2110101</v>
      </c>
      <c r="I1726" s="12" t="s">
        <v>58</v>
      </c>
      <c r="J1726" s="10" t="n">
        <v>1366378</v>
      </c>
      <c r="L1726" s="10" t="n">
        <v>10259</v>
      </c>
      <c r="M1726" s="12" t="s">
        <v>36</v>
      </c>
      <c r="N1726" s="12" t="s">
        <v>60</v>
      </c>
      <c r="P1726" s="10" t="n">
        <v>103</v>
      </c>
      <c r="Q1726" s="12" t="s">
        <v>61</v>
      </c>
      <c r="R1726" s="12" t="s">
        <v>62</v>
      </c>
      <c r="S1726" s="10" t="n">
        <v>1130101</v>
      </c>
      <c r="T1726" s="12" t="s">
        <v>63</v>
      </c>
      <c r="U1726" s="13" t="n">
        <v>540</v>
      </c>
      <c r="W1726" s="13" t="n">
        <v>0</v>
      </c>
      <c r="X1726" s="12" t="s">
        <v>1591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PAO FRANCES CONG 80G</v>
      </c>
      <c r="AC1726" s="1" t="n">
        <v>10259</v>
      </c>
    </row>
    <row r="1727" customFormat="false" ht="12.75" hidden="false" customHeight="true" outlineLevel="0" collapsed="false">
      <c r="A1727" s="10" t="n">
        <v>1</v>
      </c>
      <c r="B1727" s="11" t="n">
        <v>46211</v>
      </c>
      <c r="C1727" s="11" t="n">
        <v>46216</v>
      </c>
      <c r="D1727" s="10" t="n">
        <v>33</v>
      </c>
      <c r="E1727" s="12" t="s">
        <v>93</v>
      </c>
      <c r="F1727" s="10" t="n">
        <v>34</v>
      </c>
      <c r="G1727" s="12" t="s">
        <v>94</v>
      </c>
      <c r="H1727" s="10" t="n">
        <v>2110101</v>
      </c>
      <c r="I1727" s="12" t="s">
        <v>58</v>
      </c>
      <c r="J1727" s="10" t="n">
        <v>1370221</v>
      </c>
      <c r="L1727" s="10" t="n">
        <v>5276</v>
      </c>
      <c r="M1727" s="12" t="s">
        <v>36</v>
      </c>
      <c r="N1727" s="12" t="s">
        <v>60</v>
      </c>
      <c r="P1727" s="10" t="n">
        <v>103</v>
      </c>
      <c r="Q1727" s="12" t="s">
        <v>61</v>
      </c>
      <c r="R1727" s="12" t="s">
        <v>62</v>
      </c>
      <c r="S1727" s="10" t="n">
        <v>1130101</v>
      </c>
      <c r="T1727" s="12" t="s">
        <v>63</v>
      </c>
      <c r="U1727" s="13" t="n">
        <v>1295</v>
      </c>
      <c r="W1727" s="13" t="n">
        <v>0</v>
      </c>
      <c r="X1727" s="12" t="s">
        <v>1592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46212</v>
      </c>
      <c r="C1728" s="11" t="n">
        <v>46216</v>
      </c>
      <c r="D1728" s="10" t="n">
        <v>10018</v>
      </c>
      <c r="E1728" s="12" t="s">
        <v>368</v>
      </c>
      <c r="F1728" s="10" t="n">
        <v>34</v>
      </c>
      <c r="G1728" s="12" t="s">
        <v>94</v>
      </c>
      <c r="H1728" s="10" t="n">
        <v>2110101</v>
      </c>
      <c r="I1728" s="12" t="s">
        <v>58</v>
      </c>
      <c r="J1728" s="10" t="n">
        <v>1373800</v>
      </c>
      <c r="L1728" s="10" t="n">
        <v>330</v>
      </c>
      <c r="M1728" s="12" t="s">
        <v>36</v>
      </c>
      <c r="N1728" s="12" t="s">
        <v>60</v>
      </c>
      <c r="P1728" s="10" t="n">
        <v>103</v>
      </c>
      <c r="Q1728" s="12" t="s">
        <v>61</v>
      </c>
      <c r="R1728" s="12" t="s">
        <v>62</v>
      </c>
      <c r="S1728" s="10" t="n">
        <v>1130101</v>
      </c>
      <c r="T1728" s="12" t="s">
        <v>63</v>
      </c>
      <c r="U1728" s="13" t="n">
        <v>2745</v>
      </c>
      <c r="W1728" s="13" t="n">
        <v>0</v>
      </c>
      <c r="X1728" s="12" t="s">
        <v>1593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OVOS BRANCO UNID</v>
      </c>
      <c r="AC1728" s="1" t="n">
        <v>330</v>
      </c>
    </row>
    <row r="1729" customFormat="false" ht="12.75" hidden="false" customHeight="true" outlineLevel="0" collapsed="false">
      <c r="A1729" s="10" t="n">
        <v>1</v>
      </c>
      <c r="B1729" s="11" t="n">
        <v>46212</v>
      </c>
      <c r="C1729" s="11" t="n">
        <v>46216</v>
      </c>
      <c r="D1729" s="10" t="n">
        <v>1899</v>
      </c>
      <c r="E1729" s="12" t="s">
        <v>97</v>
      </c>
      <c r="F1729" s="10" t="n">
        <v>24</v>
      </c>
      <c r="G1729" s="12" t="s">
        <v>57</v>
      </c>
      <c r="H1729" s="10" t="n">
        <v>2110405</v>
      </c>
      <c r="I1729" s="12" t="s">
        <v>106</v>
      </c>
      <c r="J1729" s="10" t="n">
        <v>1374214</v>
      </c>
      <c r="L1729" s="10" t="n">
        <v>706</v>
      </c>
      <c r="M1729" s="12" t="s">
        <v>36</v>
      </c>
      <c r="N1729" s="12" t="s">
        <v>66</v>
      </c>
      <c r="P1729" s="10" t="n">
        <v>103</v>
      </c>
      <c r="Q1729" s="12" t="s">
        <v>61</v>
      </c>
      <c r="R1729" s="12" t="s">
        <v>62</v>
      </c>
      <c r="S1729" s="10" t="n">
        <v>1130101</v>
      </c>
      <c r="T1729" s="12" t="s">
        <v>63</v>
      </c>
      <c r="U1729" s="13" t="n">
        <v>697.1</v>
      </c>
      <c r="W1729" s="13" t="n">
        <v>0</v>
      </c>
      <c r="X1729" s="12" t="s">
        <v>1594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PAO FORMA REAL MADRI</v>
      </c>
      <c r="AC1729" s="1" t="n">
        <v>706</v>
      </c>
    </row>
    <row r="1730" customFormat="false" ht="12.75" hidden="false" customHeight="true" outlineLevel="0" collapsed="false">
      <c r="A1730" s="10" t="n">
        <v>1</v>
      </c>
      <c r="B1730" s="11" t="n">
        <v>46213</v>
      </c>
      <c r="C1730" s="11" t="n">
        <v>46216</v>
      </c>
      <c r="D1730" s="10" t="n">
        <v>1614</v>
      </c>
      <c r="E1730" s="12" t="s">
        <v>89</v>
      </c>
      <c r="F1730" s="10" t="n">
        <v>24</v>
      </c>
      <c r="G1730" s="12" t="s">
        <v>57</v>
      </c>
      <c r="H1730" s="10" t="n">
        <v>2110405</v>
      </c>
      <c r="I1730" s="12" t="s">
        <v>106</v>
      </c>
      <c r="J1730" s="10" t="n">
        <v>1376903</v>
      </c>
      <c r="L1730" s="10" t="n">
        <v>11400</v>
      </c>
      <c r="M1730" s="12" t="s">
        <v>36</v>
      </c>
      <c r="N1730" s="12" t="s">
        <v>66</v>
      </c>
      <c r="P1730" s="10" t="n">
        <v>103</v>
      </c>
      <c r="Q1730" s="12" t="s">
        <v>61</v>
      </c>
      <c r="R1730" s="12" t="s">
        <v>62</v>
      </c>
      <c r="S1730" s="10" t="n">
        <v>1130101</v>
      </c>
      <c r="T1730" s="12" t="s">
        <v>63</v>
      </c>
      <c r="U1730" s="13" t="n">
        <v>259.39</v>
      </c>
      <c r="W1730" s="13" t="n">
        <v>0</v>
      </c>
      <c r="X1730" s="12" t="s">
        <v>1595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PICOLE KARU MORANGO</v>
      </c>
      <c r="AC1730" s="1" t="n">
        <v>11400</v>
      </c>
    </row>
    <row r="1731" customFormat="false" ht="12.75" hidden="false" customHeight="true" outlineLevel="0" collapsed="false">
      <c r="A1731" s="10" t="n">
        <v>1</v>
      </c>
      <c r="B1731" s="11" t="n">
        <v>46213</v>
      </c>
      <c r="C1731" s="11" t="n">
        <v>46216</v>
      </c>
      <c r="D1731" s="10" t="n">
        <v>515</v>
      </c>
      <c r="E1731" s="12" t="s">
        <v>124</v>
      </c>
      <c r="F1731" s="10" t="n">
        <v>42</v>
      </c>
      <c r="G1731" s="12" t="s">
        <v>639</v>
      </c>
      <c r="H1731" s="10" t="n">
        <v>2110405</v>
      </c>
      <c r="I1731" s="12" t="s">
        <v>106</v>
      </c>
      <c r="J1731" s="10" t="n">
        <v>1377362</v>
      </c>
      <c r="L1731" s="10" t="n">
        <v>567700</v>
      </c>
      <c r="M1731" s="12" t="s">
        <v>36</v>
      </c>
      <c r="N1731" s="12" t="s">
        <v>66</v>
      </c>
      <c r="P1731" s="10" t="n">
        <v>101</v>
      </c>
      <c r="Q1731" s="12" t="s">
        <v>107</v>
      </c>
      <c r="R1731" s="12" t="s">
        <v>112</v>
      </c>
      <c r="S1731" s="10" t="n">
        <v>4220199</v>
      </c>
      <c r="T1731" s="12" t="s">
        <v>113</v>
      </c>
      <c r="U1731" s="13" t="n">
        <v>233.35</v>
      </c>
      <c r="W1731" s="13" t="n">
        <v>0</v>
      </c>
      <c r="X1731" s="12" t="s">
        <v>1596</v>
      </c>
      <c r="Z1731" s="1" t="str">
        <f aca="false">IF($T1731="","",IFERROR(INDEX('Resumo Grupos'!$AC$3:$AC$200,MATCH($T1731,'Resumo Grupos'!$AB$3:$AB$200,0)),"n/d"))</f>
        <v>Pagamentos outros não operacionais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0" t="n">
        <v>1</v>
      </c>
      <c r="B1732" s="11" t="n">
        <v>46213</v>
      </c>
      <c r="C1732" s="11" t="n">
        <v>46216</v>
      </c>
      <c r="D1732" s="10" t="n">
        <v>1789</v>
      </c>
      <c r="E1732" s="12" t="s">
        <v>618</v>
      </c>
      <c r="F1732" s="10" t="n">
        <v>24</v>
      </c>
      <c r="G1732" s="12" t="s">
        <v>57</v>
      </c>
      <c r="H1732" s="10" t="n">
        <v>2110405</v>
      </c>
      <c r="I1732" s="12" t="s">
        <v>106</v>
      </c>
      <c r="J1732" s="10" t="n">
        <v>1377366</v>
      </c>
      <c r="L1732" s="10" t="n">
        <v>626</v>
      </c>
      <c r="M1732" s="12" t="s">
        <v>36</v>
      </c>
      <c r="N1732" s="12" t="s">
        <v>66</v>
      </c>
      <c r="P1732" s="10" t="n">
        <v>101</v>
      </c>
      <c r="Q1732" s="12" t="s">
        <v>107</v>
      </c>
      <c r="R1732" s="12" t="s">
        <v>328</v>
      </c>
      <c r="S1732" s="10" t="n">
        <v>4210112</v>
      </c>
      <c r="T1732" s="12" t="s">
        <v>619</v>
      </c>
      <c r="U1732" s="13" t="n">
        <v>21248.79</v>
      </c>
      <c r="W1732" s="13" t="n">
        <v>0</v>
      </c>
      <c r="X1732" s="12" t="s">
        <v>1597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46213</v>
      </c>
      <c r="C1733" s="11" t="n">
        <v>46216</v>
      </c>
      <c r="D1733" s="10" t="n">
        <v>1695</v>
      </c>
      <c r="E1733" s="12" t="s">
        <v>646</v>
      </c>
      <c r="F1733" s="10" t="n">
        <v>34</v>
      </c>
      <c r="G1733" s="12" t="s">
        <v>94</v>
      </c>
      <c r="H1733" s="10" t="n">
        <v>2110405</v>
      </c>
      <c r="I1733" s="12" t="s">
        <v>106</v>
      </c>
      <c r="J1733" s="10" t="n">
        <v>1377371</v>
      </c>
      <c r="L1733" s="10" t="n">
        <v>53655</v>
      </c>
      <c r="M1733" s="12" t="s">
        <v>36</v>
      </c>
      <c r="N1733" s="12" t="s">
        <v>66</v>
      </c>
      <c r="P1733" s="10" t="n">
        <v>103</v>
      </c>
      <c r="Q1733" s="12" t="s">
        <v>61</v>
      </c>
      <c r="R1733" s="12" t="s">
        <v>62</v>
      </c>
      <c r="S1733" s="10" t="n">
        <v>1130101</v>
      </c>
      <c r="T1733" s="12" t="s">
        <v>63</v>
      </c>
      <c r="U1733" s="13" t="n">
        <v>952.56</v>
      </c>
      <c r="W1733" s="13" t="n">
        <v>0</v>
      </c>
      <c r="X1733" s="12" t="s">
        <v>1598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0" t="n">
        <v>1</v>
      </c>
      <c r="B1734" s="11" t="n">
        <v>46214</v>
      </c>
      <c r="C1734" s="11" t="n">
        <v>46216</v>
      </c>
      <c r="D1734" s="10" t="n">
        <v>306</v>
      </c>
      <c r="E1734" s="12" t="s">
        <v>898</v>
      </c>
      <c r="F1734" s="10" t="n">
        <v>34</v>
      </c>
      <c r="G1734" s="12" t="s">
        <v>94</v>
      </c>
      <c r="H1734" s="10" t="n">
        <v>2110405</v>
      </c>
      <c r="I1734" s="12" t="s">
        <v>106</v>
      </c>
      <c r="J1734" s="10" t="n">
        <v>1381734</v>
      </c>
      <c r="L1734" s="10" t="n">
        <v>375</v>
      </c>
      <c r="M1734" s="12" t="s">
        <v>36</v>
      </c>
      <c r="N1734" s="12" t="s">
        <v>66</v>
      </c>
      <c r="P1734" s="10" t="n">
        <v>103</v>
      </c>
      <c r="Q1734" s="12" t="s">
        <v>61</v>
      </c>
      <c r="R1734" s="12" t="s">
        <v>62</v>
      </c>
      <c r="S1734" s="10" t="n">
        <v>1130101</v>
      </c>
      <c r="T1734" s="12" t="s">
        <v>63</v>
      </c>
      <c r="U1734" s="13" t="n">
        <v>460</v>
      </c>
      <c r="W1734" s="13" t="n">
        <v>0</v>
      </c>
      <c r="X1734" s="12" t="s">
        <v>1599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46214</v>
      </c>
      <c r="C1735" s="11" t="n">
        <v>46216</v>
      </c>
      <c r="D1735" s="10" t="n">
        <v>1899</v>
      </c>
      <c r="E1735" s="12" t="s">
        <v>97</v>
      </c>
      <c r="F1735" s="10" t="n">
        <v>24</v>
      </c>
      <c r="G1735" s="12" t="s">
        <v>57</v>
      </c>
      <c r="H1735" s="10" t="n">
        <v>2110405</v>
      </c>
      <c r="I1735" s="12" t="s">
        <v>106</v>
      </c>
      <c r="J1735" s="10" t="n">
        <v>1381924</v>
      </c>
      <c r="L1735" s="10" t="n">
        <v>709</v>
      </c>
      <c r="M1735" s="12" t="s">
        <v>36</v>
      </c>
      <c r="N1735" s="12" t="s">
        <v>66</v>
      </c>
      <c r="P1735" s="10" t="n">
        <v>103</v>
      </c>
      <c r="Q1735" s="12" t="s">
        <v>61</v>
      </c>
      <c r="R1735" s="12" t="s">
        <v>62</v>
      </c>
      <c r="S1735" s="10" t="n">
        <v>1130101</v>
      </c>
      <c r="T1735" s="12" t="s">
        <v>63</v>
      </c>
      <c r="U1735" s="13" t="n">
        <v>1120</v>
      </c>
      <c r="W1735" s="13" t="n">
        <v>0</v>
      </c>
      <c r="X1735" s="12" t="s">
        <v>1600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PAO CASEIRO AMANT</v>
      </c>
      <c r="AC1735" s="1" t="n">
        <v>709</v>
      </c>
    </row>
    <row r="1736" customFormat="false" ht="12.75" hidden="false" customHeight="true" outlineLevel="0" collapsed="false">
      <c r="A1736" s="10" t="n">
        <v>1</v>
      </c>
      <c r="B1736" s="11" t="n">
        <v>46211</v>
      </c>
      <c r="C1736" s="11" t="n">
        <v>46216</v>
      </c>
      <c r="D1736" s="10" t="n">
        <v>1899</v>
      </c>
      <c r="E1736" s="12" t="s">
        <v>97</v>
      </c>
      <c r="F1736" s="10" t="n">
        <v>24</v>
      </c>
      <c r="G1736" s="12" t="s">
        <v>57</v>
      </c>
      <c r="H1736" s="10" t="n">
        <v>2110101</v>
      </c>
      <c r="I1736" s="12" t="s">
        <v>58</v>
      </c>
      <c r="J1736" s="10" t="n">
        <v>1368782</v>
      </c>
      <c r="L1736" s="10" t="n">
        <v>703</v>
      </c>
      <c r="M1736" s="12" t="s">
        <v>36</v>
      </c>
      <c r="N1736" s="12" t="s">
        <v>60</v>
      </c>
      <c r="P1736" s="10" t="n">
        <v>103</v>
      </c>
      <c r="Q1736" s="12" t="s">
        <v>61</v>
      </c>
      <c r="R1736" s="12" t="s">
        <v>62</v>
      </c>
      <c r="S1736" s="10" t="n">
        <v>1130101</v>
      </c>
      <c r="T1736" s="12" t="s">
        <v>63</v>
      </c>
      <c r="U1736" s="13" t="n">
        <v>372.25</v>
      </c>
      <c r="W1736" s="13" t="n">
        <v>0</v>
      </c>
      <c r="X1736" s="12" t="s">
        <v>1601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PAO REAL MADRID 1</v>
      </c>
      <c r="AC1736" s="1" t="n">
        <v>703</v>
      </c>
    </row>
    <row r="1737" customFormat="false" ht="12.75" hidden="false" customHeight="true" outlineLevel="0" collapsed="false">
      <c r="A1737" s="10" t="n">
        <v>1</v>
      </c>
      <c r="B1737" s="11" t="n">
        <v>46216</v>
      </c>
      <c r="C1737" s="11" t="n">
        <v>46216</v>
      </c>
      <c r="D1737" s="10" t="n">
        <v>690</v>
      </c>
      <c r="E1737" s="12" t="s">
        <v>1602</v>
      </c>
      <c r="F1737" s="10" t="n">
        <v>34</v>
      </c>
      <c r="G1737" s="12" t="s">
        <v>94</v>
      </c>
      <c r="H1737" s="10" t="n">
        <v>2110405</v>
      </c>
      <c r="I1737" s="12" t="s">
        <v>106</v>
      </c>
      <c r="J1737" s="10" t="n">
        <v>1394132</v>
      </c>
      <c r="L1737" s="10" t="n">
        <v>128773</v>
      </c>
      <c r="M1737" s="12" t="s">
        <v>36</v>
      </c>
      <c r="N1737" s="12" t="s">
        <v>66</v>
      </c>
      <c r="P1737" s="10" t="n">
        <v>103</v>
      </c>
      <c r="Q1737" s="12" t="s">
        <v>61</v>
      </c>
      <c r="R1737" s="12" t="s">
        <v>62</v>
      </c>
      <c r="S1737" s="10" t="n">
        <v>1130101</v>
      </c>
      <c r="T1737" s="12" t="s">
        <v>63</v>
      </c>
      <c r="U1737" s="13" t="n">
        <v>1033.13</v>
      </c>
      <c r="W1737" s="13" t="n">
        <v>0</v>
      </c>
      <c r="X1737" s="12" t="s">
        <v>1603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46216</v>
      </c>
      <c r="C1738" s="11" t="n">
        <v>46216</v>
      </c>
      <c r="D1738" s="10" t="n">
        <v>514</v>
      </c>
      <c r="E1738" s="12" t="s">
        <v>731</v>
      </c>
      <c r="F1738" s="10" t="n">
        <v>34</v>
      </c>
      <c r="G1738" s="12" t="s">
        <v>94</v>
      </c>
      <c r="H1738" s="10" t="n">
        <v>2110405</v>
      </c>
      <c r="I1738" s="12" t="s">
        <v>106</v>
      </c>
      <c r="J1738" s="10" t="n">
        <v>1397866</v>
      </c>
      <c r="L1738" s="10" t="n">
        <v>576431</v>
      </c>
      <c r="M1738" s="12" t="s">
        <v>36</v>
      </c>
      <c r="N1738" s="12" t="s">
        <v>66</v>
      </c>
      <c r="P1738" s="10" t="n">
        <v>102</v>
      </c>
      <c r="Q1738" s="12" t="s">
        <v>125</v>
      </c>
      <c r="R1738" s="12" t="s">
        <v>126</v>
      </c>
      <c r="S1738" s="10" t="n">
        <v>4210504</v>
      </c>
      <c r="T1738" s="12" t="s">
        <v>199</v>
      </c>
      <c r="U1738" s="13" t="n">
        <v>16</v>
      </c>
      <c r="W1738" s="13" t="n">
        <v>0</v>
      </c>
      <c r="X1738" s="12" t="s">
        <v>1604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46216</v>
      </c>
      <c r="C1739" s="11" t="n">
        <v>46216</v>
      </c>
      <c r="D1739" s="10" t="n">
        <v>514</v>
      </c>
      <c r="E1739" s="12" t="s">
        <v>731</v>
      </c>
      <c r="F1739" s="10" t="n">
        <v>34</v>
      </c>
      <c r="G1739" s="12" t="s">
        <v>94</v>
      </c>
      <c r="H1739" s="10" t="n">
        <v>2110405</v>
      </c>
      <c r="I1739" s="12" t="s">
        <v>106</v>
      </c>
      <c r="J1739" s="10" t="n">
        <v>1397879</v>
      </c>
      <c r="L1739" s="10" t="n">
        <v>576436</v>
      </c>
      <c r="M1739" s="12" t="s">
        <v>36</v>
      </c>
      <c r="N1739" s="12" t="s">
        <v>66</v>
      </c>
      <c r="P1739" s="10" t="n">
        <v>102</v>
      </c>
      <c r="Q1739" s="12" t="s">
        <v>125</v>
      </c>
      <c r="R1739" s="12" t="s">
        <v>126</v>
      </c>
      <c r="S1739" s="10" t="n">
        <v>4210504</v>
      </c>
      <c r="T1739" s="12" t="s">
        <v>199</v>
      </c>
      <c r="U1739" s="13" t="n">
        <v>422</v>
      </c>
      <c r="W1739" s="13" t="n">
        <v>0</v>
      </c>
      <c r="X1739" s="12" t="s">
        <v>1605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46219</v>
      </c>
      <c r="C1740" s="11" t="n">
        <v>46216</v>
      </c>
      <c r="D1740" s="10" t="n">
        <v>887</v>
      </c>
      <c r="E1740" s="12" t="s">
        <v>573</v>
      </c>
      <c r="F1740" s="10" t="n">
        <v>24</v>
      </c>
      <c r="G1740" s="12" t="s">
        <v>57</v>
      </c>
      <c r="H1740" s="10" t="n">
        <v>2110405</v>
      </c>
      <c r="I1740" s="12" t="s">
        <v>106</v>
      </c>
      <c r="J1740" s="10" t="n">
        <v>310123</v>
      </c>
      <c r="L1740" s="10" t="n">
        <v>1212</v>
      </c>
      <c r="M1740" s="12" t="s">
        <v>153</v>
      </c>
      <c r="N1740" s="12" t="s">
        <v>66</v>
      </c>
      <c r="P1740" s="10" t="n">
        <v>102</v>
      </c>
      <c r="Q1740" s="12" t="s">
        <v>125</v>
      </c>
      <c r="R1740" s="12" t="s">
        <v>43</v>
      </c>
      <c r="S1740" s="10" t="n">
        <v>4210315</v>
      </c>
      <c r="T1740" s="12" t="s">
        <v>574</v>
      </c>
      <c r="U1740" s="13" t="n">
        <v>199.8</v>
      </c>
      <c r="W1740" s="13" t="n">
        <v>0</v>
      </c>
      <c r="X1740" s="12" t="s">
        <v>575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0" t="n">
        <v>1</v>
      </c>
      <c r="B1741" s="11" t="n">
        <v>46216</v>
      </c>
      <c r="C1741" s="11" t="n">
        <v>46216</v>
      </c>
      <c r="D1741" s="10" t="n">
        <v>515</v>
      </c>
      <c r="E1741" s="12" t="s">
        <v>124</v>
      </c>
      <c r="F1741" s="10" t="n">
        <v>42</v>
      </c>
      <c r="G1741" s="12" t="s">
        <v>639</v>
      </c>
      <c r="H1741" s="10" t="n">
        <v>2110405</v>
      </c>
      <c r="I1741" s="12" t="s">
        <v>106</v>
      </c>
      <c r="J1741" s="10" t="n">
        <v>1407866</v>
      </c>
      <c r="L1741" s="10" t="n">
        <v>580252</v>
      </c>
      <c r="M1741" s="12" t="s">
        <v>36</v>
      </c>
      <c r="N1741" s="12" t="s">
        <v>66</v>
      </c>
      <c r="P1741" s="10" t="n">
        <v>102</v>
      </c>
      <c r="Q1741" s="12" t="s">
        <v>125</v>
      </c>
      <c r="R1741" s="12" t="s">
        <v>257</v>
      </c>
      <c r="S1741" s="10" t="n">
        <v>1140104</v>
      </c>
      <c r="T1741" s="12" t="s">
        <v>1525</v>
      </c>
      <c r="U1741" s="13" t="n">
        <v>18.75</v>
      </c>
      <c r="W1741" s="13" t="n">
        <v>0</v>
      </c>
      <c r="X1741" s="12" t="s">
        <v>1606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46216</v>
      </c>
      <c r="C1742" s="11" t="n">
        <v>46216</v>
      </c>
      <c r="D1742" s="10" t="n">
        <v>681</v>
      </c>
      <c r="E1742" s="12" t="s">
        <v>1607</v>
      </c>
      <c r="F1742" s="10" t="n">
        <v>24</v>
      </c>
      <c r="G1742" s="12" t="s">
        <v>57</v>
      </c>
      <c r="H1742" s="10" t="n">
        <v>2110405</v>
      </c>
      <c r="I1742" s="12" t="s">
        <v>106</v>
      </c>
      <c r="J1742" s="10" t="n">
        <v>1449410</v>
      </c>
      <c r="L1742" s="10" t="n">
        <v>596221</v>
      </c>
      <c r="M1742" s="12" t="s">
        <v>36</v>
      </c>
      <c r="N1742" s="12" t="s">
        <v>66</v>
      </c>
      <c r="P1742" s="10" t="n">
        <v>101</v>
      </c>
      <c r="Q1742" s="12" t="s">
        <v>107</v>
      </c>
      <c r="R1742" s="12" t="s">
        <v>62</v>
      </c>
      <c r="S1742" s="10" t="n">
        <v>1130101</v>
      </c>
      <c r="T1742" s="12" t="s">
        <v>63</v>
      </c>
      <c r="U1742" s="13" t="n">
        <v>4.2</v>
      </c>
      <c r="W1742" s="13" t="n">
        <v>0</v>
      </c>
      <c r="X1742" s="12" t="s">
        <v>1608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0" t="n">
        <v>1</v>
      </c>
      <c r="B1743" s="11" t="n">
        <v>46216</v>
      </c>
      <c r="C1743" s="11" t="n">
        <v>46216</v>
      </c>
      <c r="D1743" s="10" t="n">
        <v>515</v>
      </c>
      <c r="E1743" s="12" t="s">
        <v>124</v>
      </c>
      <c r="F1743" s="10" t="n">
        <v>34</v>
      </c>
      <c r="G1743" s="12" t="s">
        <v>94</v>
      </c>
      <c r="H1743" s="10" t="n">
        <v>2110405</v>
      </c>
      <c r="I1743" s="12" t="s">
        <v>106</v>
      </c>
      <c r="J1743" s="10" t="n">
        <v>1449441</v>
      </c>
      <c r="L1743" s="10" t="n">
        <v>596228</v>
      </c>
      <c r="M1743" s="12" t="s">
        <v>36</v>
      </c>
      <c r="N1743" s="12" t="s">
        <v>66</v>
      </c>
      <c r="P1743" s="10" t="n">
        <v>101</v>
      </c>
      <c r="Q1743" s="12" t="s">
        <v>107</v>
      </c>
      <c r="R1743" s="12" t="s">
        <v>112</v>
      </c>
      <c r="S1743" s="10" t="n">
        <v>4220199</v>
      </c>
      <c r="T1743" s="12" t="s">
        <v>113</v>
      </c>
      <c r="U1743" s="13" t="n">
        <v>252.1</v>
      </c>
      <c r="W1743" s="13" t="n">
        <v>0</v>
      </c>
      <c r="X1743" s="12" t="s">
        <v>1609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46217</v>
      </c>
      <c r="C1744" s="11" t="n">
        <v>46217</v>
      </c>
      <c r="D1744" s="10" t="n">
        <v>0</v>
      </c>
      <c r="E1744" s="12" t="s">
        <v>33</v>
      </c>
      <c r="F1744" s="10" t="n">
        <v>17</v>
      </c>
      <c r="G1744" s="12" t="s">
        <v>34</v>
      </c>
      <c r="H1744" s="10" t="n">
        <v>1110101</v>
      </c>
      <c r="I1744" s="12" t="s">
        <v>35</v>
      </c>
      <c r="J1744" s="10" t="n">
        <v>1469479</v>
      </c>
      <c r="L1744" s="10" t="n">
        <v>1469479</v>
      </c>
      <c r="M1744" s="12" t="s">
        <v>36</v>
      </c>
      <c r="N1744" s="12" t="s">
        <v>37</v>
      </c>
      <c r="P1744" s="10" t="n">
        <v>104</v>
      </c>
      <c r="Q1744" s="12" t="s">
        <v>38</v>
      </c>
      <c r="R1744" s="12" t="s">
        <v>149</v>
      </c>
      <c r="S1744" s="10" t="n">
        <v>1120601</v>
      </c>
      <c r="T1744" s="12" t="s">
        <v>150</v>
      </c>
      <c r="U1744" s="13" t="n">
        <v>280</v>
      </c>
      <c r="W1744" s="13" t="n">
        <v>280</v>
      </c>
      <c r="X1744" s="12" t="s">
        <v>1610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ACAI DE ANORI</v>
      </c>
      <c r="AC1744" s="1" t="n">
        <v>5358</v>
      </c>
    </row>
    <row r="1745" customFormat="false" ht="12.75" hidden="false" customHeight="true" outlineLevel="0" collapsed="false">
      <c r="A1745" s="10" t="n">
        <v>1</v>
      </c>
      <c r="B1745" s="11" t="n">
        <v>46217</v>
      </c>
      <c r="C1745" s="11" t="n">
        <v>46217</v>
      </c>
      <c r="D1745" s="10" t="n">
        <v>0</v>
      </c>
      <c r="E1745" s="12" t="s">
        <v>33</v>
      </c>
      <c r="F1745" s="10" t="n">
        <v>17</v>
      </c>
      <c r="G1745" s="12" t="s">
        <v>34</v>
      </c>
      <c r="H1745" s="10" t="n">
        <v>1110101</v>
      </c>
      <c r="I1745" s="12" t="s">
        <v>35</v>
      </c>
      <c r="J1745" s="10" t="n">
        <v>1508195</v>
      </c>
      <c r="L1745" s="10" t="n">
        <v>1508195</v>
      </c>
      <c r="M1745" s="12" t="s">
        <v>36</v>
      </c>
      <c r="N1745" s="12" t="s">
        <v>37</v>
      </c>
      <c r="P1745" s="10" t="n">
        <v>104</v>
      </c>
      <c r="Q1745" s="12" t="s">
        <v>38</v>
      </c>
      <c r="R1745" s="12" t="s">
        <v>39</v>
      </c>
      <c r="S1745" s="10" t="n">
        <v>4210229</v>
      </c>
      <c r="T1745" s="12" t="s">
        <v>1371</v>
      </c>
      <c r="U1745" s="13" t="n">
        <v>100</v>
      </c>
      <c r="W1745" s="13" t="n">
        <v>100</v>
      </c>
      <c r="X1745" s="12" t="s">
        <v>1611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46217</v>
      </c>
      <c r="C1746" s="11" t="n">
        <v>46217</v>
      </c>
      <c r="D1746" s="10" t="n">
        <v>0</v>
      </c>
      <c r="E1746" s="12" t="s">
        <v>33</v>
      </c>
      <c r="F1746" s="10" t="n">
        <v>17</v>
      </c>
      <c r="G1746" s="12" t="s">
        <v>34</v>
      </c>
      <c r="H1746" s="10" t="n">
        <v>1110101</v>
      </c>
      <c r="I1746" s="12" t="s">
        <v>35</v>
      </c>
      <c r="J1746" s="10" t="n">
        <v>1585408</v>
      </c>
      <c r="L1746" s="10" t="n">
        <v>1585408</v>
      </c>
      <c r="M1746" s="12" t="s">
        <v>36</v>
      </c>
      <c r="N1746" s="12" t="s">
        <v>37</v>
      </c>
      <c r="P1746" s="10" t="n">
        <v>104</v>
      </c>
      <c r="Q1746" s="12" t="s">
        <v>38</v>
      </c>
      <c r="R1746" s="12" t="s">
        <v>43</v>
      </c>
      <c r="S1746" s="10" t="n">
        <v>4210314</v>
      </c>
      <c r="T1746" s="12" t="s">
        <v>44</v>
      </c>
      <c r="U1746" s="13" t="n">
        <v>70</v>
      </c>
      <c r="W1746" s="13" t="n">
        <v>70</v>
      </c>
      <c r="X1746" s="12" t="s">
        <v>1612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46217</v>
      </c>
      <c r="C1747" s="11" t="n">
        <v>46217</v>
      </c>
      <c r="D1747" s="10" t="n">
        <v>0</v>
      </c>
      <c r="E1747" s="12" t="s">
        <v>33</v>
      </c>
      <c r="F1747" s="10" t="n">
        <v>17</v>
      </c>
      <c r="G1747" s="12" t="s">
        <v>34</v>
      </c>
      <c r="H1747" s="10" t="n">
        <v>1110101</v>
      </c>
      <c r="I1747" s="12" t="s">
        <v>35</v>
      </c>
      <c r="J1747" s="10" t="n">
        <v>1585414</v>
      </c>
      <c r="L1747" s="10" t="n">
        <v>1585414</v>
      </c>
      <c r="M1747" s="12" t="s">
        <v>36</v>
      </c>
      <c r="N1747" s="12" t="s">
        <v>37</v>
      </c>
      <c r="P1747" s="10" t="n">
        <v>104</v>
      </c>
      <c r="Q1747" s="12" t="s">
        <v>38</v>
      </c>
      <c r="R1747" s="12" t="s">
        <v>43</v>
      </c>
      <c r="S1747" s="10" t="n">
        <v>4210314</v>
      </c>
      <c r="T1747" s="12" t="s">
        <v>44</v>
      </c>
      <c r="U1747" s="13" t="n">
        <v>70</v>
      </c>
      <c r="W1747" s="13" t="n">
        <v>70</v>
      </c>
      <c r="X1747" s="12" t="s">
        <v>1613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0" t="n">
        <v>1</v>
      </c>
      <c r="B1748" s="11" t="n">
        <v>46217</v>
      </c>
      <c r="C1748" s="11" t="n">
        <v>46217</v>
      </c>
      <c r="D1748" s="10" t="n">
        <v>0</v>
      </c>
      <c r="E1748" s="12" t="s">
        <v>33</v>
      </c>
      <c r="F1748" s="10" t="n">
        <v>17</v>
      </c>
      <c r="G1748" s="12" t="s">
        <v>34</v>
      </c>
      <c r="H1748" s="10" t="n">
        <v>1110101</v>
      </c>
      <c r="I1748" s="12" t="s">
        <v>35</v>
      </c>
      <c r="J1748" s="10" t="n">
        <v>1585424</v>
      </c>
      <c r="L1748" s="10" t="n">
        <v>1585424</v>
      </c>
      <c r="M1748" s="12" t="s">
        <v>36</v>
      </c>
      <c r="N1748" s="12" t="s">
        <v>37</v>
      </c>
      <c r="P1748" s="10" t="n">
        <v>104</v>
      </c>
      <c r="Q1748" s="12" t="s">
        <v>38</v>
      </c>
      <c r="R1748" s="12" t="s">
        <v>43</v>
      </c>
      <c r="S1748" s="10" t="n">
        <v>4210309</v>
      </c>
      <c r="T1748" s="12" t="s">
        <v>49</v>
      </c>
      <c r="U1748" s="13" t="n">
        <v>15</v>
      </c>
      <c r="W1748" s="13" t="n">
        <v>15</v>
      </c>
      <c r="X1748" s="12" t="s">
        <v>1427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46217</v>
      </c>
      <c r="C1749" s="11" t="n">
        <v>46217</v>
      </c>
      <c r="D1749" s="10" t="n">
        <v>0</v>
      </c>
      <c r="E1749" s="12" t="s">
        <v>33</v>
      </c>
      <c r="F1749" s="10" t="n">
        <v>17</v>
      </c>
      <c r="G1749" s="12" t="s">
        <v>34</v>
      </c>
      <c r="H1749" s="10" t="n">
        <v>1110101</v>
      </c>
      <c r="I1749" s="12" t="s">
        <v>35</v>
      </c>
      <c r="J1749" s="10" t="n">
        <v>1585482</v>
      </c>
      <c r="L1749" s="10" t="n">
        <v>1585482</v>
      </c>
      <c r="M1749" s="12" t="s">
        <v>36</v>
      </c>
      <c r="N1749" s="12" t="s">
        <v>37</v>
      </c>
      <c r="P1749" s="10" t="n">
        <v>104</v>
      </c>
      <c r="Q1749" s="12" t="s">
        <v>38</v>
      </c>
      <c r="R1749" s="12" t="s">
        <v>43</v>
      </c>
      <c r="S1749" s="10" t="n">
        <v>4210314</v>
      </c>
      <c r="T1749" s="12" t="s">
        <v>44</v>
      </c>
      <c r="U1749" s="13" t="n">
        <v>100</v>
      </c>
      <c r="W1749" s="13" t="n">
        <v>100</v>
      </c>
      <c r="X1749" s="12" t="s">
        <v>1614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46217</v>
      </c>
      <c r="C1750" s="11" t="n">
        <v>46217</v>
      </c>
      <c r="D1750" s="10" t="n">
        <v>0</v>
      </c>
      <c r="E1750" s="12" t="s">
        <v>33</v>
      </c>
      <c r="F1750" s="10" t="n">
        <v>17</v>
      </c>
      <c r="G1750" s="12" t="s">
        <v>34</v>
      </c>
      <c r="H1750" s="10" t="n">
        <v>1110101</v>
      </c>
      <c r="I1750" s="12" t="s">
        <v>35</v>
      </c>
      <c r="J1750" s="10" t="n">
        <v>1585488</v>
      </c>
      <c r="L1750" s="10" t="n">
        <v>1585488</v>
      </c>
      <c r="M1750" s="12" t="s">
        <v>36</v>
      </c>
      <c r="N1750" s="12" t="s">
        <v>37</v>
      </c>
      <c r="P1750" s="10" t="n">
        <v>104</v>
      </c>
      <c r="Q1750" s="12" t="s">
        <v>38</v>
      </c>
      <c r="R1750" s="12" t="s">
        <v>43</v>
      </c>
      <c r="S1750" s="10" t="n">
        <v>4210316</v>
      </c>
      <c r="T1750" s="12" t="s">
        <v>47</v>
      </c>
      <c r="U1750" s="13" t="n">
        <v>60</v>
      </c>
      <c r="W1750" s="13" t="n">
        <v>60</v>
      </c>
      <c r="X1750" s="12" t="s">
        <v>1615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46217</v>
      </c>
      <c r="C1751" s="11" t="n">
        <v>46217</v>
      </c>
      <c r="D1751" s="10" t="n">
        <v>0</v>
      </c>
      <c r="E1751" s="12" t="s">
        <v>33</v>
      </c>
      <c r="F1751" s="10" t="n">
        <v>17</v>
      </c>
      <c r="G1751" s="12" t="s">
        <v>34</v>
      </c>
      <c r="H1751" s="10" t="n">
        <v>1110101</v>
      </c>
      <c r="I1751" s="12" t="s">
        <v>35</v>
      </c>
      <c r="J1751" s="10" t="n">
        <v>1585497</v>
      </c>
      <c r="L1751" s="10" t="n">
        <v>1585497</v>
      </c>
      <c r="M1751" s="12" t="s">
        <v>36</v>
      </c>
      <c r="N1751" s="12" t="s">
        <v>37</v>
      </c>
      <c r="P1751" s="10" t="n">
        <v>104</v>
      </c>
      <c r="Q1751" s="12" t="s">
        <v>38</v>
      </c>
      <c r="R1751" s="12" t="s">
        <v>43</v>
      </c>
      <c r="S1751" s="10" t="n">
        <v>4210314</v>
      </c>
      <c r="T1751" s="12" t="s">
        <v>44</v>
      </c>
      <c r="U1751" s="13" t="n">
        <v>70</v>
      </c>
      <c r="W1751" s="13" t="n">
        <v>70</v>
      </c>
      <c r="X1751" s="12" t="s">
        <v>1616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0" t="n">
        <v>1</v>
      </c>
      <c r="B1752" s="11" t="n">
        <v>46217</v>
      </c>
      <c r="C1752" s="11" t="n">
        <v>46217</v>
      </c>
      <c r="D1752" s="10" t="n">
        <v>0</v>
      </c>
      <c r="E1752" s="12" t="s">
        <v>33</v>
      </c>
      <c r="F1752" s="10" t="n">
        <v>17</v>
      </c>
      <c r="G1752" s="12" t="s">
        <v>34</v>
      </c>
      <c r="H1752" s="10" t="n">
        <v>1110101</v>
      </c>
      <c r="I1752" s="12" t="s">
        <v>35</v>
      </c>
      <c r="J1752" s="10" t="n">
        <v>1585499</v>
      </c>
      <c r="L1752" s="10" t="n">
        <v>1585499</v>
      </c>
      <c r="M1752" s="12" t="s">
        <v>36</v>
      </c>
      <c r="N1752" s="12" t="s">
        <v>37</v>
      </c>
      <c r="P1752" s="10" t="n">
        <v>104</v>
      </c>
      <c r="Q1752" s="12" t="s">
        <v>38</v>
      </c>
      <c r="R1752" s="12" t="s">
        <v>43</v>
      </c>
      <c r="S1752" s="10" t="n">
        <v>4210314</v>
      </c>
      <c r="T1752" s="12" t="s">
        <v>44</v>
      </c>
      <c r="U1752" s="13" t="n">
        <v>70</v>
      </c>
      <c r="W1752" s="13" t="n">
        <v>70</v>
      </c>
      <c r="X1752" s="12" t="s">
        <v>1617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0" t="n">
        <v>1</v>
      </c>
      <c r="B1753" s="11" t="n">
        <v>46217</v>
      </c>
      <c r="C1753" s="11" t="n">
        <v>46217</v>
      </c>
      <c r="D1753" s="10" t="n">
        <v>0</v>
      </c>
      <c r="E1753" s="12" t="s">
        <v>33</v>
      </c>
      <c r="F1753" s="10" t="n">
        <v>17</v>
      </c>
      <c r="G1753" s="12" t="s">
        <v>34</v>
      </c>
      <c r="H1753" s="10" t="n">
        <v>1110101</v>
      </c>
      <c r="I1753" s="12" t="s">
        <v>35</v>
      </c>
      <c r="J1753" s="10" t="n">
        <v>1596014</v>
      </c>
      <c r="L1753" s="10" t="n">
        <v>1596014</v>
      </c>
      <c r="M1753" s="12" t="s">
        <v>36</v>
      </c>
      <c r="N1753" s="12" t="s">
        <v>37</v>
      </c>
      <c r="P1753" s="10" t="n">
        <v>104</v>
      </c>
      <c r="Q1753" s="12" t="s">
        <v>38</v>
      </c>
      <c r="R1753" s="12" t="s">
        <v>43</v>
      </c>
      <c r="S1753" s="10" t="n">
        <v>4210314</v>
      </c>
      <c r="T1753" s="12" t="s">
        <v>44</v>
      </c>
      <c r="U1753" s="13" t="n">
        <v>70</v>
      </c>
      <c r="W1753" s="13" t="n">
        <v>70</v>
      </c>
      <c r="X1753" s="12" t="s">
        <v>208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0" t="n">
        <v>1</v>
      </c>
      <c r="B1754" s="11" t="n">
        <v>46172</v>
      </c>
      <c r="C1754" s="11" t="n">
        <v>46217</v>
      </c>
      <c r="D1754" s="10" t="n">
        <v>607</v>
      </c>
      <c r="E1754" s="12" t="s">
        <v>214</v>
      </c>
      <c r="F1754" s="10" t="n">
        <v>24</v>
      </c>
      <c r="G1754" s="12" t="s">
        <v>57</v>
      </c>
      <c r="H1754" s="10" t="n">
        <v>2110101</v>
      </c>
      <c r="I1754" s="12" t="s">
        <v>58</v>
      </c>
      <c r="J1754" s="10" t="n">
        <v>1177249</v>
      </c>
      <c r="L1754" s="10" t="n">
        <v>10589</v>
      </c>
      <c r="M1754" s="12" t="s">
        <v>460</v>
      </c>
      <c r="N1754" s="12" t="s">
        <v>60</v>
      </c>
      <c r="P1754" s="10" t="n">
        <v>103</v>
      </c>
      <c r="Q1754" s="12" t="s">
        <v>61</v>
      </c>
      <c r="R1754" s="12" t="s">
        <v>62</v>
      </c>
      <c r="S1754" s="10" t="n">
        <v>1130101</v>
      </c>
      <c r="T1754" s="12" t="s">
        <v>63</v>
      </c>
      <c r="U1754" s="13" t="n">
        <v>1060.9</v>
      </c>
      <c r="W1754" s="13" t="n">
        <v>0</v>
      </c>
      <c r="X1754" s="12" t="s">
        <v>1618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nao encontrado</v>
      </c>
      <c r="AC1754" s="1" t="n">
        <v>10589</v>
      </c>
    </row>
    <row r="1755" customFormat="false" ht="12.75" hidden="false" customHeight="true" outlineLevel="0" collapsed="false">
      <c r="A1755" s="10" t="n">
        <v>1</v>
      </c>
      <c r="B1755" s="11" t="n">
        <v>46184</v>
      </c>
      <c r="C1755" s="11" t="n">
        <v>46217</v>
      </c>
      <c r="D1755" s="10" t="n">
        <v>1390</v>
      </c>
      <c r="E1755" s="12" t="s">
        <v>1619</v>
      </c>
      <c r="F1755" s="10" t="n">
        <v>24</v>
      </c>
      <c r="G1755" s="12" t="s">
        <v>57</v>
      </c>
      <c r="H1755" s="10" t="n">
        <v>2110101</v>
      </c>
      <c r="I1755" s="12" t="s">
        <v>58</v>
      </c>
      <c r="J1755" s="10" t="n">
        <v>1235862</v>
      </c>
      <c r="L1755" s="10" t="n">
        <v>6597</v>
      </c>
      <c r="M1755" s="12" t="s">
        <v>36</v>
      </c>
      <c r="N1755" s="12" t="s">
        <v>60</v>
      </c>
      <c r="P1755" s="10" t="n">
        <v>103</v>
      </c>
      <c r="Q1755" s="12" t="s">
        <v>61</v>
      </c>
      <c r="R1755" s="12" t="s">
        <v>62</v>
      </c>
      <c r="S1755" s="10" t="n">
        <v>1130101</v>
      </c>
      <c r="T1755" s="12" t="s">
        <v>63</v>
      </c>
      <c r="U1755" s="13" t="n">
        <v>525.07</v>
      </c>
      <c r="W1755" s="13" t="n">
        <v>0</v>
      </c>
      <c r="X1755" s="12" t="s">
        <v>1620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0" t="n">
        <v>1</v>
      </c>
      <c r="B1756" s="11" t="n">
        <v>46189</v>
      </c>
      <c r="C1756" s="11" t="n">
        <v>46217</v>
      </c>
      <c r="D1756" s="10" t="n">
        <v>1921</v>
      </c>
      <c r="E1756" s="12" t="s">
        <v>276</v>
      </c>
      <c r="F1756" s="10" t="n">
        <v>24</v>
      </c>
      <c r="G1756" s="12" t="s">
        <v>57</v>
      </c>
      <c r="H1756" s="10" t="n">
        <v>2110101</v>
      </c>
      <c r="I1756" s="12" t="s">
        <v>58</v>
      </c>
      <c r="J1756" s="10" t="n">
        <v>1261759</v>
      </c>
      <c r="L1756" s="10" t="n">
        <v>20900</v>
      </c>
      <c r="M1756" s="12" t="s">
        <v>36</v>
      </c>
      <c r="N1756" s="12" t="s">
        <v>60</v>
      </c>
      <c r="P1756" s="10" t="n">
        <v>103</v>
      </c>
      <c r="Q1756" s="12" t="s">
        <v>61</v>
      </c>
      <c r="R1756" s="12" t="s">
        <v>62</v>
      </c>
      <c r="S1756" s="10" t="n">
        <v>1130101</v>
      </c>
      <c r="T1756" s="12" t="s">
        <v>63</v>
      </c>
      <c r="U1756" s="13" t="n">
        <v>2301.99</v>
      </c>
      <c r="W1756" s="13" t="n">
        <v>0</v>
      </c>
      <c r="X1756" s="12" t="s">
        <v>1621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DOCE BANANA CRISTALIZADO 20G</v>
      </c>
      <c r="AC1756" s="1" t="n">
        <v>20900</v>
      </c>
    </row>
    <row r="1757" customFormat="false" ht="12.75" hidden="false" customHeight="true" outlineLevel="0" collapsed="false">
      <c r="A1757" s="10" t="n">
        <v>1</v>
      </c>
      <c r="B1757" s="11" t="n">
        <v>46199</v>
      </c>
      <c r="C1757" s="11" t="n">
        <v>46217</v>
      </c>
      <c r="D1757" s="10" t="n">
        <v>1745</v>
      </c>
      <c r="E1757" s="12" t="s">
        <v>284</v>
      </c>
      <c r="F1757" s="10" t="n">
        <v>24</v>
      </c>
      <c r="G1757" s="12" t="s">
        <v>57</v>
      </c>
      <c r="H1757" s="10" t="n">
        <v>2110101</v>
      </c>
      <c r="I1757" s="12" t="s">
        <v>58</v>
      </c>
      <c r="J1757" s="10" t="n">
        <v>1310155</v>
      </c>
      <c r="L1757" s="10" t="n">
        <v>348726</v>
      </c>
      <c r="M1757" s="12" t="s">
        <v>36</v>
      </c>
      <c r="N1757" s="12" t="s">
        <v>60</v>
      </c>
      <c r="P1757" s="10" t="n">
        <v>103</v>
      </c>
      <c r="Q1757" s="12" t="s">
        <v>61</v>
      </c>
      <c r="R1757" s="12" t="s">
        <v>62</v>
      </c>
      <c r="S1757" s="10" t="n">
        <v>1130101</v>
      </c>
      <c r="T1757" s="12" t="s">
        <v>63</v>
      </c>
      <c r="U1757" s="13" t="n">
        <v>901.94</v>
      </c>
      <c r="W1757" s="13" t="n">
        <v>0</v>
      </c>
      <c r="X1757" s="12" t="s">
        <v>1622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FAR DONA CLARA FLOC</v>
      </c>
      <c r="AC1757" s="1" t="n">
        <v>348726</v>
      </c>
    </row>
    <row r="1758" customFormat="false" ht="12.75" hidden="false" customHeight="true" outlineLevel="0" collapsed="false">
      <c r="A1758" s="10" t="n">
        <v>1</v>
      </c>
      <c r="B1758" s="11" t="n">
        <v>46199</v>
      </c>
      <c r="C1758" s="11" t="n">
        <v>46217</v>
      </c>
      <c r="D1758" s="10" t="n">
        <v>1668</v>
      </c>
      <c r="E1758" s="12" t="s">
        <v>81</v>
      </c>
      <c r="F1758" s="10" t="n">
        <v>24</v>
      </c>
      <c r="G1758" s="12" t="s">
        <v>57</v>
      </c>
      <c r="H1758" s="10" t="n">
        <v>2110101</v>
      </c>
      <c r="I1758" s="12" t="s">
        <v>58</v>
      </c>
      <c r="J1758" s="10" t="n">
        <v>1310257</v>
      </c>
      <c r="L1758" s="10" t="n">
        <v>731754</v>
      </c>
      <c r="M1758" s="12" t="s">
        <v>36</v>
      </c>
      <c r="N1758" s="12" t="s">
        <v>60</v>
      </c>
      <c r="P1758" s="10" t="n">
        <v>103</v>
      </c>
      <c r="Q1758" s="12" t="s">
        <v>61</v>
      </c>
      <c r="R1758" s="12" t="s">
        <v>62</v>
      </c>
      <c r="S1758" s="10" t="n">
        <v>1130101</v>
      </c>
      <c r="T1758" s="12" t="s">
        <v>63</v>
      </c>
      <c r="U1758" s="13" t="n">
        <v>206.31</v>
      </c>
      <c r="W1758" s="13" t="n">
        <v>0</v>
      </c>
      <c r="X1758" s="12" t="s">
        <v>1623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PAPEL TOALHA SCALA N</v>
      </c>
      <c r="AC1758" s="1" t="n">
        <v>731754</v>
      </c>
    </row>
    <row r="1759" customFormat="false" ht="12.75" hidden="false" customHeight="true" outlineLevel="0" collapsed="false">
      <c r="A1759" s="10" t="n">
        <v>1</v>
      </c>
      <c r="B1759" s="11" t="n">
        <v>46202</v>
      </c>
      <c r="C1759" s="11" t="n">
        <v>46217</v>
      </c>
      <c r="D1759" s="10" t="n">
        <v>1402</v>
      </c>
      <c r="E1759" s="12" t="s">
        <v>716</v>
      </c>
      <c r="F1759" s="10" t="n">
        <v>24</v>
      </c>
      <c r="G1759" s="12" t="s">
        <v>57</v>
      </c>
      <c r="H1759" s="10" t="n">
        <v>2110102</v>
      </c>
      <c r="I1759" s="12" t="s">
        <v>83</v>
      </c>
      <c r="J1759" s="10" t="n">
        <v>1323014</v>
      </c>
      <c r="L1759" s="10" t="n">
        <v>3370</v>
      </c>
      <c r="M1759" s="12" t="s">
        <v>36</v>
      </c>
      <c r="N1759" s="12" t="s">
        <v>60</v>
      </c>
      <c r="P1759" s="10" t="n">
        <v>103</v>
      </c>
      <c r="Q1759" s="12" t="s">
        <v>61</v>
      </c>
      <c r="R1759" s="12" t="s">
        <v>39</v>
      </c>
      <c r="S1759" s="10" t="n">
        <v>4210204</v>
      </c>
      <c r="T1759" s="12" t="s">
        <v>84</v>
      </c>
      <c r="U1759" s="13" t="n">
        <v>1580.8</v>
      </c>
      <c r="W1759" s="13" t="n">
        <v>0</v>
      </c>
      <c r="X1759" s="12" t="s">
        <v>1624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SACOLA REC.LEITOSA 5</v>
      </c>
      <c r="AC1759" s="1" t="n">
        <v>3370</v>
      </c>
    </row>
    <row r="1760" customFormat="false" ht="12.75" hidden="false" customHeight="true" outlineLevel="0" collapsed="false">
      <c r="A1760" s="10" t="n">
        <v>1</v>
      </c>
      <c r="B1760" s="11" t="n">
        <v>46204</v>
      </c>
      <c r="C1760" s="11" t="n">
        <v>46217</v>
      </c>
      <c r="D1760" s="10" t="n">
        <v>1114</v>
      </c>
      <c r="E1760" s="12" t="s">
        <v>169</v>
      </c>
      <c r="F1760" s="10" t="n">
        <v>24</v>
      </c>
      <c r="G1760" s="12" t="s">
        <v>57</v>
      </c>
      <c r="H1760" s="10" t="n">
        <v>2110101</v>
      </c>
      <c r="I1760" s="12" t="s">
        <v>58</v>
      </c>
      <c r="J1760" s="10" t="n">
        <v>1333931</v>
      </c>
      <c r="L1760" s="10" t="n">
        <v>39854</v>
      </c>
      <c r="M1760" s="12" t="s">
        <v>36</v>
      </c>
      <c r="N1760" s="12" t="s">
        <v>60</v>
      </c>
      <c r="P1760" s="10" t="n">
        <v>103</v>
      </c>
      <c r="Q1760" s="12" t="s">
        <v>61</v>
      </c>
      <c r="R1760" s="12" t="s">
        <v>62</v>
      </c>
      <c r="S1760" s="10" t="n">
        <v>1130101</v>
      </c>
      <c r="T1760" s="12" t="s">
        <v>63</v>
      </c>
      <c r="U1760" s="13" t="n">
        <v>4298.22</v>
      </c>
      <c r="W1760" s="13" t="n">
        <v>0</v>
      </c>
      <c r="X1760" s="12" t="s">
        <v>1625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PASTEL FOLHADO QUEIJ</v>
      </c>
      <c r="AC1760" s="1" t="n">
        <v>39854</v>
      </c>
    </row>
    <row r="1761" customFormat="false" ht="12.75" hidden="false" customHeight="true" outlineLevel="0" collapsed="false">
      <c r="A1761" s="10" t="n">
        <v>1</v>
      </c>
      <c r="B1761" s="11" t="n">
        <v>46204</v>
      </c>
      <c r="C1761" s="11" t="n">
        <v>46217</v>
      </c>
      <c r="D1761" s="10" t="n">
        <v>1107</v>
      </c>
      <c r="E1761" s="12" t="s">
        <v>155</v>
      </c>
      <c r="F1761" s="10" t="n">
        <v>24</v>
      </c>
      <c r="G1761" s="12" t="s">
        <v>57</v>
      </c>
      <c r="H1761" s="10" t="n">
        <v>2110101</v>
      </c>
      <c r="I1761" s="12" t="s">
        <v>58</v>
      </c>
      <c r="J1761" s="10" t="n">
        <v>1335361</v>
      </c>
      <c r="L1761" s="10" t="n">
        <v>423615</v>
      </c>
      <c r="M1761" s="12" t="s">
        <v>36</v>
      </c>
      <c r="N1761" s="12" t="s">
        <v>60</v>
      </c>
      <c r="P1761" s="10" t="n">
        <v>103</v>
      </c>
      <c r="Q1761" s="12" t="s">
        <v>61</v>
      </c>
      <c r="R1761" s="12" t="s">
        <v>62</v>
      </c>
      <c r="S1761" s="10" t="n">
        <v>1130101</v>
      </c>
      <c r="T1761" s="12" t="s">
        <v>63</v>
      </c>
      <c r="U1761" s="13" t="n">
        <v>1120.61</v>
      </c>
      <c r="W1761" s="13" t="n">
        <v>0</v>
      </c>
      <c r="X1761" s="12" t="s">
        <v>1626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MENTOS FRUIT 26,8G</v>
      </c>
      <c r="AC1761" s="1" t="n">
        <v>423615</v>
      </c>
    </row>
    <row r="1762" customFormat="false" ht="12.75" hidden="false" customHeight="true" outlineLevel="0" collapsed="false">
      <c r="A1762" s="10" t="n">
        <v>1</v>
      </c>
      <c r="B1762" s="11" t="n">
        <v>46205</v>
      </c>
      <c r="C1762" s="11" t="n">
        <v>46217</v>
      </c>
      <c r="D1762" s="10" t="n">
        <v>703</v>
      </c>
      <c r="E1762" s="12" t="s">
        <v>1627</v>
      </c>
      <c r="F1762" s="10" t="n">
        <v>24</v>
      </c>
      <c r="G1762" s="12" t="s">
        <v>57</v>
      </c>
      <c r="H1762" s="10" t="n">
        <v>2110101</v>
      </c>
      <c r="I1762" s="12" t="s">
        <v>58</v>
      </c>
      <c r="J1762" s="10" t="n">
        <v>1340626</v>
      </c>
      <c r="L1762" s="10" t="n">
        <v>101974</v>
      </c>
      <c r="M1762" s="12" t="s">
        <v>36</v>
      </c>
      <c r="N1762" s="12" t="s">
        <v>60</v>
      </c>
      <c r="P1762" s="10" t="n">
        <v>103</v>
      </c>
      <c r="Q1762" s="12" t="s">
        <v>61</v>
      </c>
      <c r="R1762" s="12" t="s">
        <v>62</v>
      </c>
      <c r="S1762" s="10" t="n">
        <v>1130101</v>
      </c>
      <c r="T1762" s="12" t="s">
        <v>63</v>
      </c>
      <c r="U1762" s="13" t="n">
        <v>584.73</v>
      </c>
      <c r="W1762" s="13" t="n">
        <v>0</v>
      </c>
      <c r="X1762" s="12" t="s">
        <v>1628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MAGUARY FRUIT SHOT 1</v>
      </c>
      <c r="AC1762" s="1" t="n">
        <v>101974</v>
      </c>
    </row>
    <row r="1763" customFormat="false" ht="12.75" hidden="false" customHeight="true" outlineLevel="0" collapsed="false">
      <c r="A1763" s="10" t="n">
        <v>1</v>
      </c>
      <c r="B1763" s="11" t="n">
        <v>46205</v>
      </c>
      <c r="C1763" s="11" t="n">
        <v>46217</v>
      </c>
      <c r="D1763" s="10" t="n">
        <v>10009</v>
      </c>
      <c r="E1763" s="12" t="s">
        <v>233</v>
      </c>
      <c r="F1763" s="10" t="n">
        <v>24</v>
      </c>
      <c r="G1763" s="12" t="s">
        <v>57</v>
      </c>
      <c r="H1763" s="10" t="n">
        <v>2110101</v>
      </c>
      <c r="I1763" s="12" t="s">
        <v>58</v>
      </c>
      <c r="J1763" s="10" t="n">
        <v>1340751</v>
      </c>
      <c r="L1763" s="10" t="n">
        <v>1423353</v>
      </c>
      <c r="M1763" s="12" t="s">
        <v>36</v>
      </c>
      <c r="N1763" s="12" t="s">
        <v>60</v>
      </c>
      <c r="P1763" s="10" t="n">
        <v>103</v>
      </c>
      <c r="Q1763" s="12" t="s">
        <v>61</v>
      </c>
      <c r="R1763" s="12" t="s">
        <v>62</v>
      </c>
      <c r="S1763" s="10" t="n">
        <v>1130101</v>
      </c>
      <c r="T1763" s="12" t="s">
        <v>63</v>
      </c>
      <c r="U1763" s="13" t="n">
        <v>494.27</v>
      </c>
      <c r="W1763" s="13" t="n">
        <v>0</v>
      </c>
      <c r="X1763" s="12" t="s">
        <v>1629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CHOCOLATE LOLLO 28G</v>
      </c>
      <c r="AC1763" s="1" t="n">
        <v>1423353</v>
      </c>
    </row>
    <row r="1764" customFormat="false" ht="12.75" hidden="false" customHeight="true" outlineLevel="0" collapsed="false">
      <c r="A1764" s="10" t="n">
        <v>1</v>
      </c>
      <c r="B1764" s="11" t="n">
        <v>46209</v>
      </c>
      <c r="C1764" s="11" t="n">
        <v>46217</v>
      </c>
      <c r="D1764" s="10" t="n">
        <v>1723</v>
      </c>
      <c r="E1764" s="12" t="s">
        <v>302</v>
      </c>
      <c r="F1764" s="10" t="n">
        <v>24</v>
      </c>
      <c r="G1764" s="12" t="s">
        <v>57</v>
      </c>
      <c r="H1764" s="10" t="n">
        <v>2110101</v>
      </c>
      <c r="I1764" s="12" t="s">
        <v>58</v>
      </c>
      <c r="J1764" s="10" t="n">
        <v>1361249</v>
      </c>
      <c r="L1764" s="10" t="n">
        <v>172658</v>
      </c>
      <c r="M1764" s="12" t="s">
        <v>36</v>
      </c>
      <c r="N1764" s="12" t="s">
        <v>60</v>
      </c>
      <c r="P1764" s="10" t="n">
        <v>103</v>
      </c>
      <c r="Q1764" s="12" t="s">
        <v>61</v>
      </c>
      <c r="R1764" s="12" t="s">
        <v>62</v>
      </c>
      <c r="S1764" s="10" t="n">
        <v>1130101</v>
      </c>
      <c r="T1764" s="12" t="s">
        <v>63</v>
      </c>
      <c r="U1764" s="13" t="n">
        <v>5387.4</v>
      </c>
      <c r="W1764" s="13" t="n">
        <v>0</v>
      </c>
      <c r="X1764" s="12" t="s">
        <v>1630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TRASEIRO DE BOI L1</v>
      </c>
      <c r="AC1764" s="1" t="n">
        <v>172658</v>
      </c>
    </row>
    <row r="1765" customFormat="false" ht="12.75" hidden="false" customHeight="true" outlineLevel="0" collapsed="false">
      <c r="A1765" s="10" t="n">
        <v>1</v>
      </c>
      <c r="B1765" s="11" t="n">
        <v>46210</v>
      </c>
      <c r="C1765" s="11" t="n">
        <v>46217</v>
      </c>
      <c r="D1765" s="10" t="n">
        <v>1625</v>
      </c>
      <c r="E1765" s="12" t="s">
        <v>243</v>
      </c>
      <c r="F1765" s="10" t="n">
        <v>24</v>
      </c>
      <c r="G1765" s="12" t="s">
        <v>57</v>
      </c>
      <c r="H1765" s="10" t="n">
        <v>2110101</v>
      </c>
      <c r="I1765" s="12" t="s">
        <v>58</v>
      </c>
      <c r="J1765" s="10" t="n">
        <v>1365606</v>
      </c>
      <c r="L1765" s="10" t="n">
        <v>14643</v>
      </c>
      <c r="M1765" s="12" t="s">
        <v>36</v>
      </c>
      <c r="N1765" s="12" t="s">
        <v>60</v>
      </c>
      <c r="P1765" s="10" t="n">
        <v>103</v>
      </c>
      <c r="Q1765" s="12" t="s">
        <v>61</v>
      </c>
      <c r="R1765" s="12" t="s">
        <v>62</v>
      </c>
      <c r="S1765" s="10" t="n">
        <v>1130101</v>
      </c>
      <c r="T1765" s="12" t="s">
        <v>63</v>
      </c>
      <c r="U1765" s="13" t="n">
        <v>1595.65</v>
      </c>
      <c r="W1765" s="13" t="n">
        <v>0</v>
      </c>
      <c r="X1765" s="12" t="s">
        <v>1631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0" t="n">
        <v>1</v>
      </c>
      <c r="B1766" s="11" t="n">
        <v>46210</v>
      </c>
      <c r="C1766" s="11" t="n">
        <v>46217</v>
      </c>
      <c r="D1766" s="10" t="n">
        <v>1642</v>
      </c>
      <c r="E1766" s="12" t="s">
        <v>184</v>
      </c>
      <c r="F1766" s="10" t="n">
        <v>24</v>
      </c>
      <c r="G1766" s="12" t="s">
        <v>57</v>
      </c>
      <c r="H1766" s="10" t="n">
        <v>2110101</v>
      </c>
      <c r="I1766" s="12" t="s">
        <v>58</v>
      </c>
      <c r="J1766" s="10" t="n">
        <v>1366342</v>
      </c>
      <c r="L1766" s="10" t="n">
        <v>1030665</v>
      </c>
      <c r="M1766" s="12" t="s">
        <v>36</v>
      </c>
      <c r="N1766" s="12" t="s">
        <v>60</v>
      </c>
      <c r="P1766" s="10" t="n">
        <v>103</v>
      </c>
      <c r="Q1766" s="12" t="s">
        <v>61</v>
      </c>
      <c r="R1766" s="12" t="s">
        <v>62</v>
      </c>
      <c r="S1766" s="10" t="n">
        <v>1130101</v>
      </c>
      <c r="T1766" s="12" t="s">
        <v>63</v>
      </c>
      <c r="U1766" s="13" t="n">
        <v>509.45</v>
      </c>
      <c r="W1766" s="13" t="n">
        <v>0</v>
      </c>
      <c r="X1766" s="12" t="s">
        <v>1632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PAO DE FORMA BROTHER</v>
      </c>
      <c r="AC1766" s="1" t="n">
        <v>1030665</v>
      </c>
    </row>
    <row r="1767" customFormat="false" ht="12.75" hidden="false" customHeight="true" outlineLevel="0" collapsed="false">
      <c r="A1767" s="10" t="n">
        <v>1</v>
      </c>
      <c r="B1767" s="11" t="n">
        <v>46210</v>
      </c>
      <c r="C1767" s="11" t="n">
        <v>46217</v>
      </c>
      <c r="D1767" s="10" t="n">
        <v>1363</v>
      </c>
      <c r="E1767" s="12" t="s">
        <v>180</v>
      </c>
      <c r="F1767" s="10" t="n">
        <v>24</v>
      </c>
      <c r="G1767" s="12" t="s">
        <v>57</v>
      </c>
      <c r="H1767" s="10" t="n">
        <v>2110101</v>
      </c>
      <c r="I1767" s="12" t="s">
        <v>58</v>
      </c>
      <c r="J1767" s="10" t="n">
        <v>1366370</v>
      </c>
      <c r="L1767" s="10" t="n">
        <v>3502</v>
      </c>
      <c r="M1767" s="12" t="s">
        <v>36</v>
      </c>
      <c r="N1767" s="12" t="s">
        <v>60</v>
      </c>
      <c r="P1767" s="10" t="n">
        <v>103</v>
      </c>
      <c r="Q1767" s="12" t="s">
        <v>61</v>
      </c>
      <c r="R1767" s="12" t="s">
        <v>62</v>
      </c>
      <c r="S1767" s="10" t="n">
        <v>1130101</v>
      </c>
      <c r="T1767" s="12" t="s">
        <v>63</v>
      </c>
      <c r="U1767" s="13" t="n">
        <v>353</v>
      </c>
      <c r="W1767" s="13" t="n">
        <v>0</v>
      </c>
      <c r="X1767" s="12" t="s">
        <v>1633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3502</v>
      </c>
    </row>
    <row r="1768" customFormat="false" ht="12.75" hidden="false" customHeight="true" outlineLevel="0" collapsed="false">
      <c r="A1768" s="10" t="n">
        <v>1</v>
      </c>
      <c r="B1768" s="11" t="n">
        <v>46210</v>
      </c>
      <c r="C1768" s="11" t="n">
        <v>46217</v>
      </c>
      <c r="D1768" s="10" t="n">
        <v>666</v>
      </c>
      <c r="E1768" s="12" t="s">
        <v>689</v>
      </c>
      <c r="F1768" s="10" t="n">
        <v>24</v>
      </c>
      <c r="G1768" s="12" t="s">
        <v>57</v>
      </c>
      <c r="H1768" s="10" t="n">
        <v>2110101</v>
      </c>
      <c r="I1768" s="12" t="s">
        <v>58</v>
      </c>
      <c r="J1768" s="10" t="n">
        <v>1366430</v>
      </c>
      <c r="L1768" s="10" t="n">
        <v>7876</v>
      </c>
      <c r="M1768" s="12" t="s">
        <v>36</v>
      </c>
      <c r="N1768" s="12" t="s">
        <v>60</v>
      </c>
      <c r="P1768" s="10" t="n">
        <v>103</v>
      </c>
      <c r="Q1768" s="12" t="s">
        <v>61</v>
      </c>
      <c r="R1768" s="12" t="s">
        <v>62</v>
      </c>
      <c r="S1768" s="10" t="n">
        <v>1130101</v>
      </c>
      <c r="T1768" s="12" t="s">
        <v>63</v>
      </c>
      <c r="U1768" s="13" t="n">
        <v>287.8</v>
      </c>
      <c r="W1768" s="13" t="n">
        <v>0</v>
      </c>
      <c r="X1768" s="12" t="s">
        <v>1634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0" t="n">
        <v>1</v>
      </c>
      <c r="B1769" s="11" t="n">
        <v>46211</v>
      </c>
      <c r="C1769" s="11" t="n">
        <v>46217</v>
      </c>
      <c r="D1769" s="10" t="n">
        <v>1650</v>
      </c>
      <c r="E1769" s="12" t="s">
        <v>99</v>
      </c>
      <c r="F1769" s="10" t="n">
        <v>24</v>
      </c>
      <c r="G1769" s="12" t="s">
        <v>57</v>
      </c>
      <c r="H1769" s="10" t="n">
        <v>2110101</v>
      </c>
      <c r="I1769" s="12" t="s">
        <v>58</v>
      </c>
      <c r="J1769" s="10" t="n">
        <v>1368814</v>
      </c>
      <c r="L1769" s="10" t="n">
        <v>225390</v>
      </c>
      <c r="M1769" s="12" t="s">
        <v>36</v>
      </c>
      <c r="N1769" s="12" t="s">
        <v>60</v>
      </c>
      <c r="P1769" s="10" t="n">
        <v>103</v>
      </c>
      <c r="Q1769" s="12" t="s">
        <v>61</v>
      </c>
      <c r="R1769" s="12" t="s">
        <v>62</v>
      </c>
      <c r="S1769" s="10" t="n">
        <v>1130101</v>
      </c>
      <c r="T1769" s="12" t="s">
        <v>63</v>
      </c>
      <c r="U1769" s="13" t="n">
        <v>943.83</v>
      </c>
      <c r="W1769" s="13" t="n">
        <v>0</v>
      </c>
      <c r="X1769" s="12" t="s">
        <v>1635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QUEIJO MUSSSARELA TO</v>
      </c>
      <c r="AC1769" s="1" t="n">
        <v>225390</v>
      </c>
    </row>
    <row r="1770" customFormat="false" ht="12.75" hidden="false" customHeight="true" outlineLevel="0" collapsed="false">
      <c r="A1770" s="10" t="n">
        <v>1</v>
      </c>
      <c r="B1770" s="11" t="n">
        <v>46211</v>
      </c>
      <c r="C1770" s="11" t="n">
        <v>46217</v>
      </c>
      <c r="D1770" s="10" t="n">
        <v>1650</v>
      </c>
      <c r="E1770" s="12" t="s">
        <v>99</v>
      </c>
      <c r="F1770" s="10" t="n">
        <v>24</v>
      </c>
      <c r="G1770" s="12" t="s">
        <v>57</v>
      </c>
      <c r="H1770" s="10" t="n">
        <v>2110101</v>
      </c>
      <c r="I1770" s="12" t="s">
        <v>58</v>
      </c>
      <c r="J1770" s="10" t="n">
        <v>1368818</v>
      </c>
      <c r="L1770" s="10" t="n">
        <v>225391</v>
      </c>
      <c r="M1770" s="12" t="s">
        <v>36</v>
      </c>
      <c r="N1770" s="12" t="s">
        <v>60</v>
      </c>
      <c r="P1770" s="10" t="n">
        <v>103</v>
      </c>
      <c r="Q1770" s="12" t="s">
        <v>61</v>
      </c>
      <c r="R1770" s="12" t="s">
        <v>62</v>
      </c>
      <c r="S1770" s="10" t="n">
        <v>1130101</v>
      </c>
      <c r="T1770" s="12" t="s">
        <v>63</v>
      </c>
      <c r="U1770" s="13" t="n">
        <v>178.4</v>
      </c>
      <c r="W1770" s="13" t="n">
        <v>0</v>
      </c>
      <c r="X1770" s="12" t="s">
        <v>1636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IOGURT COMODORO 540G</v>
      </c>
      <c r="AC1770" s="1" t="n">
        <v>225391</v>
      </c>
    </row>
    <row r="1771" customFormat="false" ht="12.75" hidden="false" customHeight="true" outlineLevel="0" collapsed="false">
      <c r="A1771" s="10" t="n">
        <v>1</v>
      </c>
      <c r="B1771" s="11" t="n">
        <v>46211</v>
      </c>
      <c r="C1771" s="11" t="n">
        <v>46217</v>
      </c>
      <c r="D1771" s="10" t="n">
        <v>754</v>
      </c>
      <c r="E1771" s="12" t="s">
        <v>182</v>
      </c>
      <c r="F1771" s="10" t="n">
        <v>24</v>
      </c>
      <c r="G1771" s="12" t="s">
        <v>57</v>
      </c>
      <c r="H1771" s="10" t="n">
        <v>2110101</v>
      </c>
      <c r="I1771" s="12" t="s">
        <v>58</v>
      </c>
      <c r="J1771" s="10" t="n">
        <v>1369311</v>
      </c>
      <c r="L1771" s="10" t="n">
        <v>31659</v>
      </c>
      <c r="M1771" s="12" t="s">
        <v>36</v>
      </c>
      <c r="N1771" s="12" t="s">
        <v>60</v>
      </c>
      <c r="P1771" s="10" t="n">
        <v>103</v>
      </c>
      <c r="Q1771" s="12" t="s">
        <v>61</v>
      </c>
      <c r="R1771" s="12" t="s">
        <v>62</v>
      </c>
      <c r="S1771" s="10" t="n">
        <v>1130101</v>
      </c>
      <c r="T1771" s="12" t="s">
        <v>63</v>
      </c>
      <c r="U1771" s="13" t="n">
        <v>2880</v>
      </c>
      <c r="W1771" s="13" t="n">
        <v>0</v>
      </c>
      <c r="X1771" s="12" t="s">
        <v>1637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31659</v>
      </c>
    </row>
    <row r="1772" customFormat="false" ht="12.75" hidden="false" customHeight="true" outlineLevel="0" collapsed="false">
      <c r="A1772" s="10" t="n">
        <v>1</v>
      </c>
      <c r="B1772" s="11" t="n">
        <v>46211</v>
      </c>
      <c r="C1772" s="11" t="n">
        <v>46217</v>
      </c>
      <c r="D1772" s="10" t="n">
        <v>33</v>
      </c>
      <c r="E1772" s="12" t="s">
        <v>93</v>
      </c>
      <c r="F1772" s="10" t="n">
        <v>24</v>
      </c>
      <c r="G1772" s="12" t="s">
        <v>57</v>
      </c>
      <c r="H1772" s="10" t="n">
        <v>2110101</v>
      </c>
      <c r="I1772" s="12" t="s">
        <v>58</v>
      </c>
      <c r="J1772" s="10" t="n">
        <v>1369426</v>
      </c>
      <c r="L1772" s="10" t="n">
        <v>5275</v>
      </c>
      <c r="M1772" s="12" t="s">
        <v>36</v>
      </c>
      <c r="N1772" s="12" t="s">
        <v>60</v>
      </c>
      <c r="P1772" s="10" t="n">
        <v>103</v>
      </c>
      <c r="Q1772" s="12" t="s">
        <v>61</v>
      </c>
      <c r="R1772" s="12" t="s">
        <v>62</v>
      </c>
      <c r="S1772" s="10" t="n">
        <v>1130101</v>
      </c>
      <c r="T1772" s="12" t="s">
        <v>63</v>
      </c>
      <c r="U1772" s="13" t="n">
        <v>290</v>
      </c>
      <c r="W1772" s="13" t="n">
        <v>0</v>
      </c>
      <c r="X1772" s="12" t="s">
        <v>1638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0" t="n">
        <v>1</v>
      </c>
      <c r="B1773" s="11" t="n">
        <v>46212</v>
      </c>
      <c r="C1773" s="11" t="n">
        <v>46217</v>
      </c>
      <c r="D1773" s="10" t="n">
        <v>1328</v>
      </c>
      <c r="E1773" s="12" t="s">
        <v>363</v>
      </c>
      <c r="F1773" s="10" t="n">
        <v>24</v>
      </c>
      <c r="G1773" s="12" t="s">
        <v>57</v>
      </c>
      <c r="H1773" s="10" t="n">
        <v>2110405</v>
      </c>
      <c r="I1773" s="12" t="s">
        <v>106</v>
      </c>
      <c r="J1773" s="10" t="n">
        <v>1374263</v>
      </c>
      <c r="L1773" s="10" t="n">
        <v>3999</v>
      </c>
      <c r="M1773" s="12" t="s">
        <v>36</v>
      </c>
      <c r="N1773" s="12" t="s">
        <v>66</v>
      </c>
      <c r="P1773" s="10" t="n">
        <v>103</v>
      </c>
      <c r="Q1773" s="12" t="s">
        <v>61</v>
      </c>
      <c r="R1773" s="12" t="s">
        <v>62</v>
      </c>
      <c r="S1773" s="10" t="n">
        <v>1130101</v>
      </c>
      <c r="T1773" s="12" t="s">
        <v>63</v>
      </c>
      <c r="U1773" s="13" t="n">
        <v>241.6</v>
      </c>
      <c r="W1773" s="13" t="n">
        <v>0</v>
      </c>
      <c r="X1773" s="12" t="s">
        <v>1639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PAO DE FORMABODEGA</v>
      </c>
      <c r="AC1773" s="1" t="n">
        <v>3999</v>
      </c>
    </row>
    <row r="1774" customFormat="false" ht="12.75" hidden="false" customHeight="true" outlineLevel="0" collapsed="false">
      <c r="A1774" s="10" t="n">
        <v>1</v>
      </c>
      <c r="B1774" s="11" t="n">
        <v>46212</v>
      </c>
      <c r="C1774" s="11" t="n">
        <v>46217</v>
      </c>
      <c r="D1774" s="10" t="n">
        <v>1658</v>
      </c>
      <c r="E1774" s="12" t="s">
        <v>438</v>
      </c>
      <c r="F1774" s="10" t="n">
        <v>24</v>
      </c>
      <c r="G1774" s="12" t="s">
        <v>57</v>
      </c>
      <c r="H1774" s="10" t="n">
        <v>2110405</v>
      </c>
      <c r="I1774" s="12" t="s">
        <v>106</v>
      </c>
      <c r="J1774" s="10" t="n">
        <v>1374651</v>
      </c>
      <c r="L1774" s="10" t="n">
        <v>143091</v>
      </c>
      <c r="M1774" s="12" t="s">
        <v>36</v>
      </c>
      <c r="N1774" s="12" t="s">
        <v>66</v>
      </c>
      <c r="P1774" s="10" t="n">
        <v>103</v>
      </c>
      <c r="Q1774" s="12" t="s">
        <v>61</v>
      </c>
      <c r="R1774" s="12" t="s">
        <v>62</v>
      </c>
      <c r="S1774" s="10" t="n">
        <v>1130101</v>
      </c>
      <c r="T1774" s="12" t="s">
        <v>63</v>
      </c>
      <c r="U1774" s="13" t="n">
        <v>770</v>
      </c>
      <c r="W1774" s="13" t="n">
        <v>0</v>
      </c>
      <c r="X1774" s="12" t="s">
        <v>1640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46214</v>
      </c>
      <c r="C1775" s="11" t="n">
        <v>46217</v>
      </c>
      <c r="D1775" s="10" t="n">
        <v>642</v>
      </c>
      <c r="E1775" s="12" t="s">
        <v>186</v>
      </c>
      <c r="F1775" s="10" t="n">
        <v>24</v>
      </c>
      <c r="G1775" s="12" t="s">
        <v>57</v>
      </c>
      <c r="H1775" s="10" t="n">
        <v>2110405</v>
      </c>
      <c r="I1775" s="12" t="s">
        <v>106</v>
      </c>
      <c r="J1775" s="10" t="n">
        <v>1381977</v>
      </c>
      <c r="L1775" s="10" t="n">
        <v>526</v>
      </c>
      <c r="M1775" s="12" t="s">
        <v>36</v>
      </c>
      <c r="N1775" s="12" t="s">
        <v>66</v>
      </c>
      <c r="P1775" s="10" t="n">
        <v>103</v>
      </c>
      <c r="Q1775" s="12" t="s">
        <v>61</v>
      </c>
      <c r="R1775" s="12" t="s">
        <v>62</v>
      </c>
      <c r="S1775" s="10" t="n">
        <v>1130101</v>
      </c>
      <c r="T1775" s="12" t="s">
        <v>63</v>
      </c>
      <c r="U1775" s="13" t="n">
        <v>840</v>
      </c>
      <c r="W1775" s="13" t="n">
        <v>0</v>
      </c>
      <c r="X1775" s="12" t="s">
        <v>1641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BOLO BLOOM 600G</v>
      </c>
      <c r="AC1775" s="1" t="n">
        <v>526</v>
      </c>
    </row>
    <row r="1776" customFormat="false" ht="12.75" hidden="false" customHeight="true" outlineLevel="0" collapsed="false">
      <c r="A1776" s="10" t="n">
        <v>1</v>
      </c>
      <c r="B1776" s="11" t="n">
        <v>46217</v>
      </c>
      <c r="C1776" s="11" t="n">
        <v>46217</v>
      </c>
      <c r="D1776" s="10" t="n">
        <v>33</v>
      </c>
      <c r="E1776" s="12" t="s">
        <v>93</v>
      </c>
      <c r="F1776" s="10" t="n">
        <v>13</v>
      </c>
      <c r="G1776" s="12" t="s">
        <v>119</v>
      </c>
      <c r="H1776" s="10" t="n">
        <v>2110101</v>
      </c>
      <c r="I1776" s="12" t="s">
        <v>58</v>
      </c>
      <c r="J1776" s="10" t="n">
        <v>1397824</v>
      </c>
      <c r="L1776" s="10" t="n">
        <v>5296</v>
      </c>
      <c r="M1776" s="12" t="s">
        <v>36</v>
      </c>
      <c r="N1776" s="12" t="s">
        <v>60</v>
      </c>
      <c r="P1776" s="10" t="n">
        <v>104</v>
      </c>
      <c r="Q1776" s="12" t="s">
        <v>38</v>
      </c>
      <c r="R1776" s="12" t="s">
        <v>62</v>
      </c>
      <c r="S1776" s="10" t="n">
        <v>1130101</v>
      </c>
      <c r="T1776" s="12" t="s">
        <v>63</v>
      </c>
      <c r="U1776" s="13" t="n">
        <v>280</v>
      </c>
      <c r="W1776" s="13" t="n">
        <v>280</v>
      </c>
      <c r="X1776" s="12" t="s">
        <v>121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46217</v>
      </c>
      <c r="C1777" s="11" t="n">
        <v>46217</v>
      </c>
      <c r="D1777" s="10" t="n">
        <v>514</v>
      </c>
      <c r="E1777" s="12" t="s">
        <v>731</v>
      </c>
      <c r="F1777" s="10" t="n">
        <v>34</v>
      </c>
      <c r="G1777" s="12" t="s">
        <v>94</v>
      </c>
      <c r="H1777" s="10" t="n">
        <v>2110405</v>
      </c>
      <c r="I1777" s="12" t="s">
        <v>106</v>
      </c>
      <c r="J1777" s="10" t="n">
        <v>1397889</v>
      </c>
      <c r="L1777" s="10" t="n">
        <v>576438</v>
      </c>
      <c r="M1777" s="12" t="s">
        <v>36</v>
      </c>
      <c r="N1777" s="12" t="s">
        <v>66</v>
      </c>
      <c r="P1777" s="10" t="n">
        <v>102</v>
      </c>
      <c r="Q1777" s="12" t="s">
        <v>125</v>
      </c>
      <c r="R1777" s="12" t="s">
        <v>112</v>
      </c>
      <c r="S1777" s="10" t="n">
        <v>4220199</v>
      </c>
      <c r="T1777" s="12" t="s">
        <v>113</v>
      </c>
      <c r="U1777" s="13" t="n">
        <v>450</v>
      </c>
      <c r="W1777" s="13" t="n">
        <v>0</v>
      </c>
      <c r="X1777" s="12" t="s">
        <v>1642</v>
      </c>
      <c r="Z1777" s="1" t="str">
        <f aca="false">IF($T1777="","",IFERROR(INDEX('Resumo Grupos'!$AC$3:$AC$200,MATCH($T1777,'Resumo Grupos'!$AB$3:$AB$200,0)),"n/d"))</f>
        <v>Pagamentos outros não operacionais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46217</v>
      </c>
      <c r="C1778" s="11" t="n">
        <v>46217</v>
      </c>
      <c r="D1778" s="10" t="n">
        <v>33</v>
      </c>
      <c r="E1778" s="12" t="s">
        <v>93</v>
      </c>
      <c r="F1778" s="10" t="n">
        <v>13</v>
      </c>
      <c r="G1778" s="12" t="s">
        <v>119</v>
      </c>
      <c r="H1778" s="10" t="n">
        <v>2110101</v>
      </c>
      <c r="I1778" s="12" t="s">
        <v>58</v>
      </c>
      <c r="J1778" s="10" t="n">
        <v>1397913</v>
      </c>
      <c r="L1778" s="10" t="n">
        <v>5297</v>
      </c>
      <c r="M1778" s="12" t="s">
        <v>36</v>
      </c>
      <c r="N1778" s="12" t="s">
        <v>60</v>
      </c>
      <c r="P1778" s="10" t="n">
        <v>104</v>
      </c>
      <c r="Q1778" s="12" t="s">
        <v>38</v>
      </c>
      <c r="R1778" s="12" t="s">
        <v>62</v>
      </c>
      <c r="S1778" s="10" t="n">
        <v>1130101</v>
      </c>
      <c r="T1778" s="12" t="s">
        <v>63</v>
      </c>
      <c r="U1778" s="13" t="n">
        <v>280</v>
      </c>
      <c r="W1778" s="13" t="n">
        <v>280</v>
      </c>
      <c r="X1778" s="12" t="s">
        <v>121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46217</v>
      </c>
      <c r="C1779" s="11" t="n">
        <v>46217</v>
      </c>
      <c r="D1779" s="10" t="n">
        <v>1779</v>
      </c>
      <c r="E1779" s="12" t="s">
        <v>985</v>
      </c>
      <c r="F1779" s="10" t="n">
        <v>34</v>
      </c>
      <c r="G1779" s="12" t="s">
        <v>94</v>
      </c>
      <c r="H1779" s="10" t="n">
        <v>2110405</v>
      </c>
      <c r="I1779" s="12" t="s">
        <v>106</v>
      </c>
      <c r="J1779" s="10" t="n">
        <v>1397925</v>
      </c>
      <c r="L1779" s="10" t="n">
        <v>576445</v>
      </c>
      <c r="M1779" s="12" t="s">
        <v>36</v>
      </c>
      <c r="N1779" s="12" t="s">
        <v>66</v>
      </c>
      <c r="P1779" s="10" t="n">
        <v>102</v>
      </c>
      <c r="Q1779" s="12" t="s">
        <v>125</v>
      </c>
      <c r="R1779" s="12" t="s">
        <v>112</v>
      </c>
      <c r="S1779" s="10" t="n">
        <v>4220199</v>
      </c>
      <c r="T1779" s="12" t="s">
        <v>113</v>
      </c>
      <c r="U1779" s="13" t="n">
        <v>1370</v>
      </c>
      <c r="W1779" s="13" t="n">
        <v>0</v>
      </c>
      <c r="X1779" s="12" t="s">
        <v>1643</v>
      </c>
      <c r="Z1779" s="1" t="str">
        <f aca="false">IF($T1779="","",IFERROR(INDEX('Resumo Grupos'!$AC$3:$AC$200,MATCH($T1779,'Resumo Grupos'!$AB$3:$AB$200,0)),"n/d"))</f>
        <v>Pagamentos outros não operacionais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46217</v>
      </c>
      <c r="C1780" s="11" t="n">
        <v>46217</v>
      </c>
      <c r="D1780" s="10" t="n">
        <v>33</v>
      </c>
      <c r="E1780" s="12" t="s">
        <v>93</v>
      </c>
      <c r="F1780" s="10" t="n">
        <v>34</v>
      </c>
      <c r="G1780" s="12" t="s">
        <v>94</v>
      </c>
      <c r="H1780" s="10" t="n">
        <v>2110101</v>
      </c>
      <c r="I1780" s="12" t="s">
        <v>58</v>
      </c>
      <c r="J1780" s="10" t="n">
        <v>1398159</v>
      </c>
      <c r="L1780" s="10" t="n">
        <v>5302</v>
      </c>
      <c r="M1780" s="12" t="s">
        <v>36</v>
      </c>
      <c r="N1780" s="12" t="s">
        <v>60</v>
      </c>
      <c r="P1780" s="10" t="n">
        <v>104</v>
      </c>
      <c r="Q1780" s="12" t="s">
        <v>38</v>
      </c>
      <c r="R1780" s="12" t="s">
        <v>62</v>
      </c>
      <c r="S1780" s="10" t="n">
        <v>1130101</v>
      </c>
      <c r="T1780" s="12" t="s">
        <v>63</v>
      </c>
      <c r="U1780" s="13" t="n">
        <v>3395.95</v>
      </c>
      <c r="W1780" s="13" t="n">
        <v>0</v>
      </c>
      <c r="X1780" s="12" t="s">
        <v>197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46217</v>
      </c>
      <c r="C1781" s="11" t="n">
        <v>46217</v>
      </c>
      <c r="D1781" s="10" t="n">
        <v>978</v>
      </c>
      <c r="E1781" s="12" t="s">
        <v>118</v>
      </c>
      <c r="F1781" s="10" t="n">
        <v>13</v>
      </c>
      <c r="G1781" s="12" t="s">
        <v>119</v>
      </c>
      <c r="H1781" s="10" t="n">
        <v>2110101</v>
      </c>
      <c r="I1781" s="12" t="s">
        <v>58</v>
      </c>
      <c r="J1781" s="10" t="n">
        <v>1435607</v>
      </c>
      <c r="L1781" s="10" t="n">
        <v>368</v>
      </c>
      <c r="M1781" s="12" t="s">
        <v>36</v>
      </c>
      <c r="N1781" s="12" t="s">
        <v>60</v>
      </c>
      <c r="P1781" s="10" t="n">
        <v>104</v>
      </c>
      <c r="Q1781" s="12" t="s">
        <v>38</v>
      </c>
      <c r="R1781" s="12" t="s">
        <v>62</v>
      </c>
      <c r="S1781" s="10" t="n">
        <v>1130101</v>
      </c>
      <c r="T1781" s="12" t="s">
        <v>63</v>
      </c>
      <c r="U1781" s="13" t="n">
        <v>394</v>
      </c>
      <c r="W1781" s="13" t="n">
        <v>0</v>
      </c>
      <c r="X1781" s="12" t="s">
        <v>1644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368</v>
      </c>
    </row>
    <row r="1782" customFormat="false" ht="12.75" hidden="false" customHeight="true" outlineLevel="0" collapsed="false">
      <c r="A1782" s="10" t="n">
        <v>1</v>
      </c>
      <c r="B1782" s="11" t="n">
        <v>46217</v>
      </c>
      <c r="C1782" s="11" t="n">
        <v>46217</v>
      </c>
      <c r="D1782" s="10" t="n">
        <v>1037</v>
      </c>
      <c r="E1782" s="12" t="s">
        <v>193</v>
      </c>
      <c r="F1782" s="10" t="n">
        <v>34</v>
      </c>
      <c r="G1782" s="12" t="s">
        <v>94</v>
      </c>
      <c r="H1782" s="10" t="n">
        <v>2110405</v>
      </c>
      <c r="I1782" s="12" t="s">
        <v>106</v>
      </c>
      <c r="J1782" s="10" t="n">
        <v>1445364</v>
      </c>
      <c r="L1782" s="10" t="n">
        <v>594545</v>
      </c>
      <c r="M1782" s="12" t="s">
        <v>36</v>
      </c>
      <c r="N1782" s="12" t="s">
        <v>66</v>
      </c>
      <c r="P1782" s="10" t="n">
        <v>102</v>
      </c>
      <c r="Q1782" s="12" t="s">
        <v>125</v>
      </c>
      <c r="R1782" s="12" t="s">
        <v>112</v>
      </c>
      <c r="S1782" s="10" t="n">
        <v>4220199</v>
      </c>
      <c r="T1782" s="12" t="s">
        <v>113</v>
      </c>
      <c r="U1782" s="13" t="n">
        <v>2900</v>
      </c>
      <c r="W1782" s="13" t="n">
        <v>0</v>
      </c>
      <c r="X1782" s="12" t="s">
        <v>1645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46217</v>
      </c>
      <c r="C1783" s="11" t="n">
        <v>46217</v>
      </c>
      <c r="D1783" s="10" t="n">
        <v>1037</v>
      </c>
      <c r="E1783" s="12" t="s">
        <v>193</v>
      </c>
      <c r="F1783" s="10" t="n">
        <v>13</v>
      </c>
      <c r="G1783" s="12" t="s">
        <v>119</v>
      </c>
      <c r="H1783" s="10" t="n">
        <v>1110101</v>
      </c>
      <c r="I1783" s="12" t="s">
        <v>35</v>
      </c>
      <c r="J1783" s="10" t="n">
        <v>1445372</v>
      </c>
      <c r="L1783" s="10" t="n">
        <v>594548</v>
      </c>
      <c r="M1783" s="12" t="s">
        <v>36</v>
      </c>
      <c r="N1783" s="12" t="s">
        <v>66</v>
      </c>
      <c r="P1783" s="10" t="n">
        <v>102</v>
      </c>
      <c r="Q1783" s="12" t="s">
        <v>125</v>
      </c>
      <c r="R1783" s="12" t="s">
        <v>112</v>
      </c>
      <c r="S1783" s="10" t="n">
        <v>4220199</v>
      </c>
      <c r="T1783" s="12" t="s">
        <v>113</v>
      </c>
      <c r="U1783" s="13" t="n">
        <v>4816</v>
      </c>
      <c r="W1783" s="13" t="n">
        <v>0</v>
      </c>
      <c r="X1783" s="12" t="s">
        <v>1646</v>
      </c>
      <c r="Z1783" s="1" t="str">
        <f aca="false">IF($T1783="","",IFERROR(INDEX('Resumo Grupos'!$AC$3:$AC$200,MATCH($T1783,'Resumo Grupos'!$AB$3:$AB$200,0)),"n/d"))</f>
        <v>Pagamentos outros não operacionais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46218</v>
      </c>
      <c r="C1784" s="11" t="n">
        <v>46218</v>
      </c>
      <c r="D1784" s="10" t="n">
        <v>0</v>
      </c>
      <c r="E1784" s="12" t="s">
        <v>33</v>
      </c>
      <c r="F1784" s="10" t="n">
        <v>17</v>
      </c>
      <c r="G1784" s="12" t="s">
        <v>34</v>
      </c>
      <c r="H1784" s="10" t="n">
        <v>1110101</v>
      </c>
      <c r="I1784" s="12" t="s">
        <v>35</v>
      </c>
      <c r="J1784" s="10" t="n">
        <v>1469466</v>
      </c>
      <c r="L1784" s="10" t="n">
        <v>1469466</v>
      </c>
      <c r="M1784" s="12" t="s">
        <v>36</v>
      </c>
      <c r="N1784" s="12" t="s">
        <v>37</v>
      </c>
      <c r="P1784" s="10" t="n">
        <v>104</v>
      </c>
      <c r="Q1784" s="12" t="s">
        <v>38</v>
      </c>
      <c r="R1784" s="12" t="s">
        <v>149</v>
      </c>
      <c r="S1784" s="10" t="n">
        <v>1120601</v>
      </c>
      <c r="T1784" s="12" t="s">
        <v>150</v>
      </c>
      <c r="U1784" s="13" t="n">
        <v>280</v>
      </c>
      <c r="W1784" s="13" t="n">
        <v>280</v>
      </c>
      <c r="X1784" s="12" t="s">
        <v>1647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ACAI DE ANORI</v>
      </c>
      <c r="AC1784" s="1" t="n">
        <v>5359</v>
      </c>
    </row>
    <row r="1785" customFormat="false" ht="12.75" hidden="false" customHeight="true" outlineLevel="0" collapsed="false">
      <c r="A1785" s="10" t="n">
        <v>1</v>
      </c>
      <c r="B1785" s="11" t="n">
        <v>46218</v>
      </c>
      <c r="C1785" s="11" t="n">
        <v>46218</v>
      </c>
      <c r="D1785" s="10" t="n">
        <v>0</v>
      </c>
      <c r="E1785" s="12" t="s">
        <v>33</v>
      </c>
      <c r="F1785" s="10" t="n">
        <v>17</v>
      </c>
      <c r="G1785" s="12" t="s">
        <v>34</v>
      </c>
      <c r="H1785" s="10" t="n">
        <v>1110101</v>
      </c>
      <c r="I1785" s="12" t="s">
        <v>35</v>
      </c>
      <c r="J1785" s="10" t="n">
        <v>1596095</v>
      </c>
      <c r="L1785" s="10" t="n">
        <v>1596095</v>
      </c>
      <c r="M1785" s="12" t="s">
        <v>36</v>
      </c>
      <c r="N1785" s="12" t="s">
        <v>37</v>
      </c>
      <c r="P1785" s="10" t="n">
        <v>104</v>
      </c>
      <c r="Q1785" s="12" t="s">
        <v>38</v>
      </c>
      <c r="R1785" s="12" t="s">
        <v>43</v>
      </c>
      <c r="S1785" s="10" t="n">
        <v>4210310</v>
      </c>
      <c r="T1785" s="12" t="s">
        <v>397</v>
      </c>
      <c r="U1785" s="13" t="n">
        <v>18</v>
      </c>
      <c r="W1785" s="13" t="n">
        <v>18</v>
      </c>
      <c r="X1785" s="12" t="s">
        <v>1648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46218</v>
      </c>
      <c r="C1786" s="11" t="n">
        <v>46218</v>
      </c>
      <c r="D1786" s="10" t="n">
        <v>0</v>
      </c>
      <c r="E1786" s="12" t="s">
        <v>33</v>
      </c>
      <c r="F1786" s="10" t="n">
        <v>17</v>
      </c>
      <c r="G1786" s="12" t="s">
        <v>34</v>
      </c>
      <c r="H1786" s="10" t="n">
        <v>1110101</v>
      </c>
      <c r="I1786" s="12" t="s">
        <v>35</v>
      </c>
      <c r="J1786" s="10" t="n">
        <v>1596133</v>
      </c>
      <c r="L1786" s="10" t="n">
        <v>1596133</v>
      </c>
      <c r="M1786" s="12" t="s">
        <v>36</v>
      </c>
      <c r="N1786" s="12" t="s">
        <v>37</v>
      </c>
      <c r="P1786" s="10" t="n">
        <v>104</v>
      </c>
      <c r="Q1786" s="12" t="s">
        <v>38</v>
      </c>
      <c r="R1786" s="12" t="s">
        <v>43</v>
      </c>
      <c r="S1786" s="10" t="n">
        <v>4210314</v>
      </c>
      <c r="T1786" s="12" t="s">
        <v>44</v>
      </c>
      <c r="U1786" s="13" t="n">
        <v>80</v>
      </c>
      <c r="W1786" s="13" t="n">
        <v>80</v>
      </c>
      <c r="X1786" s="12" t="s">
        <v>209</v>
      </c>
      <c r="Z1786" s="1" t="str">
        <f aca="false">IF($T1786="","",IFERROR(INDEX('Resumo Grupos'!$AC$3:$AC$200,MATCH($T1786,'Resumo Grupos'!$AB$3:$AB$200,0)),"n/d"))</f>
        <v>Despesa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0" t="n">
        <v>1</v>
      </c>
      <c r="B1787" s="11" t="n">
        <v>46218</v>
      </c>
      <c r="C1787" s="11" t="n">
        <v>46218</v>
      </c>
      <c r="D1787" s="10" t="n">
        <v>0</v>
      </c>
      <c r="E1787" s="12" t="s">
        <v>33</v>
      </c>
      <c r="F1787" s="10" t="n">
        <v>17</v>
      </c>
      <c r="G1787" s="12" t="s">
        <v>34</v>
      </c>
      <c r="H1787" s="10" t="n">
        <v>1110101</v>
      </c>
      <c r="I1787" s="12" t="s">
        <v>35</v>
      </c>
      <c r="J1787" s="10" t="n">
        <v>1596134</v>
      </c>
      <c r="L1787" s="10" t="n">
        <v>1596134</v>
      </c>
      <c r="M1787" s="12" t="s">
        <v>36</v>
      </c>
      <c r="N1787" s="12" t="s">
        <v>37</v>
      </c>
      <c r="P1787" s="10" t="n">
        <v>104</v>
      </c>
      <c r="Q1787" s="12" t="s">
        <v>38</v>
      </c>
      <c r="R1787" s="12" t="s">
        <v>43</v>
      </c>
      <c r="S1787" s="10" t="n">
        <v>4210309</v>
      </c>
      <c r="T1787" s="12" t="s">
        <v>49</v>
      </c>
      <c r="U1787" s="13" t="n">
        <v>12</v>
      </c>
      <c r="W1787" s="13" t="n">
        <v>12</v>
      </c>
      <c r="X1787" s="12" t="s">
        <v>209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0" t="n">
        <v>1</v>
      </c>
      <c r="B1788" s="11" t="n">
        <v>46218</v>
      </c>
      <c r="C1788" s="11" t="n">
        <v>46218</v>
      </c>
      <c r="D1788" s="10" t="n">
        <v>0</v>
      </c>
      <c r="E1788" s="12" t="s">
        <v>33</v>
      </c>
      <c r="F1788" s="10" t="n">
        <v>17</v>
      </c>
      <c r="G1788" s="12" t="s">
        <v>34</v>
      </c>
      <c r="H1788" s="10" t="n">
        <v>1110101</v>
      </c>
      <c r="I1788" s="12" t="s">
        <v>35</v>
      </c>
      <c r="J1788" s="10" t="n">
        <v>1596142</v>
      </c>
      <c r="L1788" s="10" t="n">
        <v>1596142</v>
      </c>
      <c r="M1788" s="12" t="s">
        <v>36</v>
      </c>
      <c r="N1788" s="12" t="s">
        <v>37</v>
      </c>
      <c r="P1788" s="10" t="n">
        <v>104</v>
      </c>
      <c r="Q1788" s="12" t="s">
        <v>38</v>
      </c>
      <c r="R1788" s="12" t="s">
        <v>43</v>
      </c>
      <c r="S1788" s="10" t="n">
        <v>4210314</v>
      </c>
      <c r="T1788" s="12" t="s">
        <v>44</v>
      </c>
      <c r="U1788" s="13" t="n">
        <v>100</v>
      </c>
      <c r="W1788" s="13" t="n">
        <v>100</v>
      </c>
      <c r="X1788" s="12" t="s">
        <v>211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46218</v>
      </c>
      <c r="C1789" s="11" t="n">
        <v>46218</v>
      </c>
      <c r="D1789" s="10" t="n">
        <v>0</v>
      </c>
      <c r="E1789" s="12" t="s">
        <v>33</v>
      </c>
      <c r="F1789" s="10" t="n">
        <v>17</v>
      </c>
      <c r="G1789" s="12" t="s">
        <v>34</v>
      </c>
      <c r="H1789" s="10" t="n">
        <v>1110101</v>
      </c>
      <c r="I1789" s="12" t="s">
        <v>35</v>
      </c>
      <c r="J1789" s="10" t="n">
        <v>1596146</v>
      </c>
      <c r="L1789" s="10" t="n">
        <v>1596146</v>
      </c>
      <c r="M1789" s="12" t="s">
        <v>36</v>
      </c>
      <c r="N1789" s="12" t="s">
        <v>37</v>
      </c>
      <c r="P1789" s="10" t="n">
        <v>104</v>
      </c>
      <c r="Q1789" s="12" t="s">
        <v>38</v>
      </c>
      <c r="R1789" s="12" t="s">
        <v>43</v>
      </c>
      <c r="S1789" s="10" t="n">
        <v>4210314</v>
      </c>
      <c r="T1789" s="12" t="s">
        <v>44</v>
      </c>
      <c r="U1789" s="13" t="n">
        <v>70</v>
      </c>
      <c r="W1789" s="13" t="n">
        <v>70</v>
      </c>
      <c r="X1789" s="12" t="s">
        <v>1649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46218</v>
      </c>
      <c r="C1790" s="11" t="n">
        <v>46218</v>
      </c>
      <c r="D1790" s="10" t="n">
        <v>0</v>
      </c>
      <c r="E1790" s="12" t="s">
        <v>33</v>
      </c>
      <c r="F1790" s="10" t="n">
        <v>17</v>
      </c>
      <c r="G1790" s="12" t="s">
        <v>34</v>
      </c>
      <c r="H1790" s="10" t="n">
        <v>1110101</v>
      </c>
      <c r="I1790" s="12" t="s">
        <v>35</v>
      </c>
      <c r="J1790" s="10" t="n">
        <v>1596148</v>
      </c>
      <c r="L1790" s="10" t="n">
        <v>1596148</v>
      </c>
      <c r="M1790" s="12" t="s">
        <v>36</v>
      </c>
      <c r="N1790" s="12" t="s">
        <v>37</v>
      </c>
      <c r="P1790" s="10" t="n">
        <v>104</v>
      </c>
      <c r="Q1790" s="12" t="s">
        <v>38</v>
      </c>
      <c r="R1790" s="12" t="s">
        <v>43</v>
      </c>
      <c r="S1790" s="10" t="n">
        <v>4210314</v>
      </c>
      <c r="T1790" s="12" t="s">
        <v>44</v>
      </c>
      <c r="U1790" s="13" t="n">
        <v>70</v>
      </c>
      <c r="W1790" s="13" t="n">
        <v>70</v>
      </c>
      <c r="X1790" s="12" t="s">
        <v>495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46218</v>
      </c>
      <c r="D1791" s="10" t="n">
        <v>0</v>
      </c>
      <c r="E1791" s="12" t="s">
        <v>33</v>
      </c>
      <c r="F1791" s="10" t="n">
        <v>17</v>
      </c>
      <c r="G1791" s="12" t="s">
        <v>34</v>
      </c>
      <c r="H1791" s="10" t="n">
        <v>1110101</v>
      </c>
      <c r="I1791" s="12" t="s">
        <v>35</v>
      </c>
      <c r="J1791" s="10" t="n">
        <v>1596179</v>
      </c>
      <c r="L1791" s="10" t="n">
        <v>1596179</v>
      </c>
      <c r="M1791" s="12" t="s">
        <v>36</v>
      </c>
      <c r="N1791" s="12" t="s">
        <v>37</v>
      </c>
      <c r="P1791" s="10" t="n">
        <v>104</v>
      </c>
      <c r="Q1791" s="12" t="s">
        <v>38</v>
      </c>
      <c r="R1791" s="12" t="s">
        <v>43</v>
      </c>
      <c r="S1791" s="10" t="n">
        <v>4210314</v>
      </c>
      <c r="T1791" s="12" t="s">
        <v>44</v>
      </c>
      <c r="U1791" s="13" t="n">
        <v>70</v>
      </c>
      <c r="W1791" s="13" t="n">
        <v>70</v>
      </c>
      <c r="X1791" s="12" t="s">
        <v>148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0" t="n">
        <v>1</v>
      </c>
      <c r="B1792" s="11" t="n">
        <v>46218</v>
      </c>
      <c r="C1792" s="11" t="n">
        <v>46218</v>
      </c>
      <c r="D1792" s="10" t="n">
        <v>0</v>
      </c>
      <c r="E1792" s="12" t="s">
        <v>33</v>
      </c>
      <c r="F1792" s="10" t="n">
        <v>17</v>
      </c>
      <c r="G1792" s="12" t="s">
        <v>34</v>
      </c>
      <c r="H1792" s="10" t="n">
        <v>1110101</v>
      </c>
      <c r="I1792" s="12" t="s">
        <v>35</v>
      </c>
      <c r="J1792" s="10" t="n">
        <v>1596182</v>
      </c>
      <c r="L1792" s="10" t="n">
        <v>1596182</v>
      </c>
      <c r="M1792" s="12" t="s">
        <v>36</v>
      </c>
      <c r="N1792" s="12" t="s">
        <v>37</v>
      </c>
      <c r="P1792" s="10" t="n">
        <v>104</v>
      </c>
      <c r="Q1792" s="12" t="s">
        <v>38</v>
      </c>
      <c r="R1792" s="12" t="s">
        <v>43</v>
      </c>
      <c r="S1792" s="10" t="n">
        <v>4210316</v>
      </c>
      <c r="T1792" s="12" t="s">
        <v>47</v>
      </c>
      <c r="U1792" s="13" t="n">
        <v>60</v>
      </c>
      <c r="W1792" s="13" t="n">
        <v>60</v>
      </c>
      <c r="X1792" s="12" t="s">
        <v>1569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0" t="n">
        <v>1</v>
      </c>
      <c r="B1793" s="11" t="n">
        <v>46097</v>
      </c>
      <c r="C1793" s="11" t="n">
        <v>46218</v>
      </c>
      <c r="D1793" s="10" t="n">
        <v>1867</v>
      </c>
      <c r="E1793" s="12" t="s">
        <v>665</v>
      </c>
      <c r="F1793" s="10" t="n">
        <v>24</v>
      </c>
      <c r="G1793" s="12" t="s">
        <v>57</v>
      </c>
      <c r="H1793" s="10" t="n">
        <v>2110405</v>
      </c>
      <c r="I1793" s="12" t="s">
        <v>106</v>
      </c>
      <c r="J1793" s="10" t="n">
        <v>809298</v>
      </c>
      <c r="L1793" s="10" t="n">
        <v>100914</v>
      </c>
      <c r="M1793" s="12" t="s">
        <v>272</v>
      </c>
      <c r="N1793" s="12" t="s">
        <v>66</v>
      </c>
      <c r="P1793" s="10" t="n">
        <v>101</v>
      </c>
      <c r="Q1793" s="12" t="s">
        <v>107</v>
      </c>
      <c r="R1793" s="12" t="s">
        <v>666</v>
      </c>
      <c r="S1793" s="10" t="n">
        <v>4210401</v>
      </c>
      <c r="T1793" s="12" t="s">
        <v>667</v>
      </c>
      <c r="U1793" s="13" t="n">
        <v>134.55</v>
      </c>
      <c r="W1793" s="13" t="n">
        <v>0</v>
      </c>
      <c r="X1793" s="12" t="s">
        <v>1650</v>
      </c>
      <c r="Z1793" s="1" t="str">
        <f aca="false">IF($T1793="","",IFERROR(INDEX('Resumo Grupos'!$AC$3:$AC$200,MATCH($T1793,'Resumo Grupos'!$AB$3:$AB$200,0)),"n/d"))</f>
        <v>Impostos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0" t="n">
        <v>1</v>
      </c>
      <c r="B1794" s="11" t="n">
        <v>46097</v>
      </c>
      <c r="C1794" s="11" t="n">
        <v>46218</v>
      </c>
      <c r="D1794" s="10" t="n">
        <v>1867</v>
      </c>
      <c r="E1794" s="12" t="s">
        <v>665</v>
      </c>
      <c r="F1794" s="10" t="n">
        <v>24</v>
      </c>
      <c r="G1794" s="12" t="s">
        <v>57</v>
      </c>
      <c r="H1794" s="10" t="n">
        <v>2110405</v>
      </c>
      <c r="I1794" s="12" t="s">
        <v>106</v>
      </c>
      <c r="J1794" s="10" t="n">
        <v>809315</v>
      </c>
      <c r="L1794" s="10" t="n">
        <v>100910</v>
      </c>
      <c r="M1794" s="12" t="s">
        <v>272</v>
      </c>
      <c r="N1794" s="12" t="s">
        <v>66</v>
      </c>
      <c r="P1794" s="10" t="n">
        <v>101</v>
      </c>
      <c r="Q1794" s="12" t="s">
        <v>107</v>
      </c>
      <c r="R1794" s="12" t="s">
        <v>666</v>
      </c>
      <c r="S1794" s="10" t="n">
        <v>4210401</v>
      </c>
      <c r="T1794" s="12" t="s">
        <v>667</v>
      </c>
      <c r="U1794" s="13" t="n">
        <v>185.89</v>
      </c>
      <c r="W1794" s="13" t="n">
        <v>0</v>
      </c>
      <c r="X1794" s="12" t="s">
        <v>1651</v>
      </c>
      <c r="Z1794" s="1" t="str">
        <f aca="false">IF($T1794="","",IFERROR(INDEX('Resumo Grupos'!$AC$3:$AC$200,MATCH($T1794,'Resumo Grupos'!$AB$3:$AB$200,0)),"n/d"))</f>
        <v>Impostos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46097</v>
      </c>
      <c r="C1795" s="11" t="n">
        <v>46218</v>
      </c>
      <c r="D1795" s="10" t="n">
        <v>17</v>
      </c>
      <c r="E1795" s="12" t="s">
        <v>115</v>
      </c>
      <c r="F1795" s="10" t="n">
        <v>24</v>
      </c>
      <c r="G1795" s="12" t="s">
        <v>57</v>
      </c>
      <c r="H1795" s="10" t="n">
        <v>2110405</v>
      </c>
      <c r="I1795" s="12" t="s">
        <v>106</v>
      </c>
      <c r="J1795" s="10" t="n">
        <v>809413</v>
      </c>
      <c r="L1795" s="10" t="n">
        <v>2115476</v>
      </c>
      <c r="M1795" s="12" t="s">
        <v>272</v>
      </c>
      <c r="N1795" s="12" t="s">
        <v>66</v>
      </c>
      <c r="P1795" s="10" t="n">
        <v>101</v>
      </c>
      <c r="Q1795" s="12" t="s">
        <v>107</v>
      </c>
      <c r="R1795" s="12" t="s">
        <v>112</v>
      </c>
      <c r="S1795" s="10" t="n">
        <v>4220199</v>
      </c>
      <c r="T1795" s="12" t="s">
        <v>113</v>
      </c>
      <c r="U1795" s="13" t="n">
        <v>102.14</v>
      </c>
      <c r="W1795" s="13" t="n">
        <v>0</v>
      </c>
      <c r="X1795" s="12" t="s">
        <v>670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0" t="n">
        <v>1</v>
      </c>
      <c r="B1796" s="11" t="n">
        <v>46190</v>
      </c>
      <c r="C1796" s="11" t="n">
        <v>46218</v>
      </c>
      <c r="D1796" s="10" t="n">
        <v>10017</v>
      </c>
      <c r="E1796" s="12" t="s">
        <v>871</v>
      </c>
      <c r="F1796" s="10" t="n">
        <v>24</v>
      </c>
      <c r="G1796" s="12" t="s">
        <v>57</v>
      </c>
      <c r="H1796" s="10" t="n">
        <v>2110101</v>
      </c>
      <c r="I1796" s="12" t="s">
        <v>58</v>
      </c>
      <c r="J1796" s="10" t="n">
        <v>1265872</v>
      </c>
      <c r="L1796" s="10" t="n">
        <v>193491</v>
      </c>
      <c r="M1796" s="12" t="s">
        <v>153</v>
      </c>
      <c r="N1796" s="12" t="s">
        <v>60</v>
      </c>
      <c r="P1796" s="10" t="n">
        <v>103</v>
      </c>
      <c r="Q1796" s="12" t="s">
        <v>61</v>
      </c>
      <c r="R1796" s="12" t="s">
        <v>62</v>
      </c>
      <c r="S1796" s="10" t="n">
        <v>1130101</v>
      </c>
      <c r="T1796" s="12" t="s">
        <v>63</v>
      </c>
      <c r="U1796" s="13" t="n">
        <v>568.92</v>
      </c>
      <c r="W1796" s="13" t="n">
        <v>0</v>
      </c>
      <c r="X1796" s="12" t="s">
        <v>1652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MAC.D BENTA ESP 500G</v>
      </c>
      <c r="AC1796" s="1" t="n">
        <v>193491</v>
      </c>
    </row>
    <row r="1797" customFormat="false" ht="12.75" hidden="false" customHeight="true" outlineLevel="0" collapsed="false">
      <c r="A1797" s="10" t="n">
        <v>1</v>
      </c>
      <c r="B1797" s="11" t="n">
        <v>46190</v>
      </c>
      <c r="C1797" s="11" t="n">
        <v>46218</v>
      </c>
      <c r="D1797" s="10" t="n">
        <v>911</v>
      </c>
      <c r="E1797" s="12" t="s">
        <v>223</v>
      </c>
      <c r="F1797" s="10" t="n">
        <v>24</v>
      </c>
      <c r="G1797" s="12" t="s">
        <v>57</v>
      </c>
      <c r="H1797" s="10" t="n">
        <v>2110101</v>
      </c>
      <c r="I1797" s="12" t="s">
        <v>58</v>
      </c>
      <c r="J1797" s="10" t="n">
        <v>1265903</v>
      </c>
      <c r="L1797" s="10" t="n">
        <v>51879</v>
      </c>
      <c r="M1797" s="12" t="s">
        <v>36</v>
      </c>
      <c r="N1797" s="12" t="s">
        <v>60</v>
      </c>
      <c r="P1797" s="10" t="n">
        <v>103</v>
      </c>
      <c r="Q1797" s="12" t="s">
        <v>61</v>
      </c>
      <c r="R1797" s="12" t="s">
        <v>62</v>
      </c>
      <c r="S1797" s="10" t="n">
        <v>1130101</v>
      </c>
      <c r="T1797" s="12" t="s">
        <v>63</v>
      </c>
      <c r="U1797" s="13" t="n">
        <v>636.67</v>
      </c>
      <c r="W1797" s="13" t="n">
        <v>0</v>
      </c>
      <c r="X1797" s="12" t="s">
        <v>1653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SUCO TAMPICO 1L</v>
      </c>
      <c r="AC1797" s="1" t="n">
        <v>51879</v>
      </c>
    </row>
    <row r="1798" customFormat="false" ht="12.75" hidden="false" customHeight="true" outlineLevel="0" collapsed="false">
      <c r="A1798" s="10" t="n">
        <v>1</v>
      </c>
      <c r="B1798" s="11" t="n">
        <v>46191</v>
      </c>
      <c r="C1798" s="11" t="n">
        <v>46218</v>
      </c>
      <c r="D1798" s="10" t="n">
        <v>1601</v>
      </c>
      <c r="E1798" s="12" t="s">
        <v>227</v>
      </c>
      <c r="F1798" s="10" t="n">
        <v>24</v>
      </c>
      <c r="G1798" s="12" t="s">
        <v>57</v>
      </c>
      <c r="H1798" s="10" t="n">
        <v>2110101</v>
      </c>
      <c r="I1798" s="12" t="s">
        <v>58</v>
      </c>
      <c r="J1798" s="10" t="n">
        <v>1268785</v>
      </c>
      <c r="L1798" s="10" t="n">
        <v>844855</v>
      </c>
      <c r="M1798" s="12" t="s">
        <v>153</v>
      </c>
      <c r="N1798" s="12" t="s">
        <v>60</v>
      </c>
      <c r="P1798" s="10" t="n">
        <v>103</v>
      </c>
      <c r="Q1798" s="12" t="s">
        <v>61</v>
      </c>
      <c r="R1798" s="12" t="s">
        <v>62</v>
      </c>
      <c r="S1798" s="10" t="n">
        <v>1130101</v>
      </c>
      <c r="T1798" s="12" t="s">
        <v>63</v>
      </c>
      <c r="U1798" s="13" t="n">
        <v>985.3</v>
      </c>
      <c r="W1798" s="13" t="n">
        <v>0</v>
      </c>
      <c r="X1798" s="12" t="s">
        <v>1654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46196</v>
      </c>
      <c r="C1799" s="11" t="n">
        <v>46218</v>
      </c>
      <c r="D1799" s="10" t="n">
        <v>1637</v>
      </c>
      <c r="E1799" s="12" t="s">
        <v>68</v>
      </c>
      <c r="F1799" s="10" t="n">
        <v>24</v>
      </c>
      <c r="G1799" s="12" t="s">
        <v>57</v>
      </c>
      <c r="H1799" s="10" t="n">
        <v>2110101</v>
      </c>
      <c r="I1799" s="12" t="s">
        <v>58</v>
      </c>
      <c r="J1799" s="10" t="n">
        <v>1295752</v>
      </c>
      <c r="L1799" s="10" t="n">
        <v>1892632</v>
      </c>
      <c r="M1799" s="12" t="s">
        <v>36</v>
      </c>
      <c r="N1799" s="12" t="s">
        <v>60</v>
      </c>
      <c r="P1799" s="10" t="n">
        <v>103</v>
      </c>
      <c r="Q1799" s="12" t="s">
        <v>61</v>
      </c>
      <c r="R1799" s="12" t="s">
        <v>62</v>
      </c>
      <c r="S1799" s="10" t="n">
        <v>1130101</v>
      </c>
      <c r="T1799" s="12" t="s">
        <v>63</v>
      </c>
      <c r="U1799" s="13" t="n">
        <v>757</v>
      </c>
      <c r="W1799" s="13" t="n">
        <v>0</v>
      </c>
      <c r="X1799" s="12" t="s">
        <v>1655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CERV. AMSTEL SLEEK LT 350ML</v>
      </c>
      <c r="AC1799" s="1" t="n">
        <v>1892632</v>
      </c>
    </row>
    <row r="1800" customFormat="false" ht="12.75" hidden="false" customHeight="true" outlineLevel="0" collapsed="false">
      <c r="A1800" s="10" t="n">
        <v>1</v>
      </c>
      <c r="B1800" s="11" t="n">
        <v>46197</v>
      </c>
      <c r="C1800" s="11" t="n">
        <v>46218</v>
      </c>
      <c r="D1800" s="10" t="n">
        <v>1608</v>
      </c>
      <c r="E1800" s="12" t="s">
        <v>75</v>
      </c>
      <c r="F1800" s="10" t="n">
        <v>24</v>
      </c>
      <c r="G1800" s="12" t="s">
        <v>57</v>
      </c>
      <c r="H1800" s="10" t="n">
        <v>2110101</v>
      </c>
      <c r="I1800" s="12" t="s">
        <v>58</v>
      </c>
      <c r="J1800" s="10" t="n">
        <v>1299186</v>
      </c>
      <c r="L1800" s="10" t="n">
        <v>1679265</v>
      </c>
      <c r="M1800" s="12" t="s">
        <v>36</v>
      </c>
      <c r="N1800" s="12" t="s">
        <v>60</v>
      </c>
      <c r="P1800" s="10" t="n">
        <v>103</v>
      </c>
      <c r="Q1800" s="12" t="s">
        <v>61</v>
      </c>
      <c r="R1800" s="12" t="s">
        <v>62</v>
      </c>
      <c r="S1800" s="10" t="n">
        <v>1130101</v>
      </c>
      <c r="T1800" s="12" t="s">
        <v>63</v>
      </c>
      <c r="U1800" s="13" t="n">
        <v>1065.06</v>
      </c>
      <c r="W1800" s="13" t="n">
        <v>0</v>
      </c>
      <c r="X1800" s="12" t="s">
        <v>1656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CHEETOS LUA PARMESAO 143G</v>
      </c>
      <c r="AC1800" s="1" t="n">
        <v>1679265</v>
      </c>
    </row>
    <row r="1801" customFormat="false" ht="12.75" hidden="false" customHeight="true" outlineLevel="0" collapsed="false">
      <c r="A1801" s="10" t="n">
        <v>1</v>
      </c>
      <c r="B1801" s="11" t="n">
        <v>46197</v>
      </c>
      <c r="C1801" s="11" t="n">
        <v>46218</v>
      </c>
      <c r="D1801" s="10" t="n">
        <v>1608</v>
      </c>
      <c r="E1801" s="12" t="s">
        <v>75</v>
      </c>
      <c r="F1801" s="10" t="n">
        <v>24</v>
      </c>
      <c r="G1801" s="12" t="s">
        <v>57</v>
      </c>
      <c r="H1801" s="10" t="n">
        <v>2110101</v>
      </c>
      <c r="I1801" s="12" t="s">
        <v>58</v>
      </c>
      <c r="J1801" s="10" t="n">
        <v>1300337</v>
      </c>
      <c r="L1801" s="10" t="n">
        <v>1679646</v>
      </c>
      <c r="M1801" s="12" t="s">
        <v>36</v>
      </c>
      <c r="N1801" s="12" t="s">
        <v>60</v>
      </c>
      <c r="P1801" s="10" t="n">
        <v>103</v>
      </c>
      <c r="Q1801" s="12" t="s">
        <v>61</v>
      </c>
      <c r="R1801" s="12" t="s">
        <v>62</v>
      </c>
      <c r="S1801" s="10" t="n">
        <v>1130101</v>
      </c>
      <c r="T1801" s="12" t="s">
        <v>63</v>
      </c>
      <c r="U1801" s="13" t="n">
        <v>1271.27</v>
      </c>
      <c r="W1801" s="13" t="n">
        <v>0</v>
      </c>
      <c r="X1801" s="12" t="s">
        <v>1657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QUEIJO CREMOSO PHILA</v>
      </c>
      <c r="AC1801" s="1" t="n">
        <v>1679646</v>
      </c>
    </row>
    <row r="1802" customFormat="false" ht="12.75" hidden="false" customHeight="true" outlineLevel="0" collapsed="false">
      <c r="A1802" s="10" t="n">
        <v>1</v>
      </c>
      <c r="B1802" s="11" t="n">
        <v>46198</v>
      </c>
      <c r="C1802" s="11" t="n">
        <v>46218</v>
      </c>
      <c r="D1802" s="10" t="n">
        <v>1815</v>
      </c>
      <c r="E1802" s="12" t="s">
        <v>626</v>
      </c>
      <c r="F1802" s="10" t="n">
        <v>24</v>
      </c>
      <c r="G1802" s="12" t="s">
        <v>57</v>
      </c>
      <c r="H1802" s="10" t="n">
        <v>2110101</v>
      </c>
      <c r="I1802" s="12" t="s">
        <v>58</v>
      </c>
      <c r="J1802" s="10" t="n">
        <v>1304557</v>
      </c>
      <c r="L1802" s="10" t="n">
        <v>388860</v>
      </c>
      <c r="M1802" s="12" t="s">
        <v>153</v>
      </c>
      <c r="N1802" s="12" t="s">
        <v>60</v>
      </c>
      <c r="P1802" s="10" t="n">
        <v>103</v>
      </c>
      <c r="Q1802" s="12" t="s">
        <v>61</v>
      </c>
      <c r="R1802" s="12" t="s">
        <v>62</v>
      </c>
      <c r="S1802" s="10" t="n">
        <v>1130101</v>
      </c>
      <c r="T1802" s="12" t="s">
        <v>63</v>
      </c>
      <c r="U1802" s="13" t="n">
        <v>1283.27</v>
      </c>
      <c r="W1802" s="13" t="n">
        <v>0</v>
      </c>
      <c r="X1802" s="12" t="s">
        <v>1658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0" t="n">
        <v>1</v>
      </c>
      <c r="B1803" s="11" t="n">
        <v>46198</v>
      </c>
      <c r="C1803" s="11" t="n">
        <v>46218</v>
      </c>
      <c r="D1803" s="10" t="n">
        <v>1671</v>
      </c>
      <c r="E1803" s="12" t="s">
        <v>385</v>
      </c>
      <c r="F1803" s="10" t="n">
        <v>24</v>
      </c>
      <c r="G1803" s="12" t="s">
        <v>57</v>
      </c>
      <c r="H1803" s="10" t="n">
        <v>2110101</v>
      </c>
      <c r="I1803" s="12" t="s">
        <v>58</v>
      </c>
      <c r="J1803" s="10" t="n">
        <v>1304959</v>
      </c>
      <c r="L1803" s="10" t="n">
        <v>576439</v>
      </c>
      <c r="M1803" s="12" t="s">
        <v>36</v>
      </c>
      <c r="N1803" s="12" t="s">
        <v>60</v>
      </c>
      <c r="P1803" s="10" t="n">
        <v>103</v>
      </c>
      <c r="Q1803" s="12" t="s">
        <v>61</v>
      </c>
      <c r="R1803" s="12" t="s">
        <v>62</v>
      </c>
      <c r="S1803" s="10" t="n">
        <v>1130101</v>
      </c>
      <c r="T1803" s="12" t="s">
        <v>63</v>
      </c>
      <c r="U1803" s="13" t="n">
        <v>1497.41</v>
      </c>
      <c r="W1803" s="13" t="n">
        <v>0</v>
      </c>
      <c r="X1803" s="12" t="s">
        <v>1659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PROTEX AVEIA 85G</v>
      </c>
      <c r="AC1803" s="1" t="n">
        <v>576439</v>
      </c>
    </row>
    <row r="1804" customFormat="false" ht="12.75" hidden="false" customHeight="true" outlineLevel="0" collapsed="false">
      <c r="A1804" s="10" t="n">
        <v>1</v>
      </c>
      <c r="B1804" s="11" t="n">
        <v>46198</v>
      </c>
      <c r="C1804" s="11" t="n">
        <v>46218</v>
      </c>
      <c r="D1804" s="10" t="n">
        <v>1637</v>
      </c>
      <c r="E1804" s="12" t="s">
        <v>68</v>
      </c>
      <c r="F1804" s="10" t="n">
        <v>24</v>
      </c>
      <c r="G1804" s="12" t="s">
        <v>57</v>
      </c>
      <c r="H1804" s="10" t="n">
        <v>2110101</v>
      </c>
      <c r="I1804" s="12" t="s">
        <v>58</v>
      </c>
      <c r="J1804" s="10" t="n">
        <v>1305288</v>
      </c>
      <c r="L1804" s="10" t="n">
        <v>1895762</v>
      </c>
      <c r="M1804" s="12" t="s">
        <v>36</v>
      </c>
      <c r="N1804" s="12" t="s">
        <v>60</v>
      </c>
      <c r="P1804" s="10" t="n">
        <v>103</v>
      </c>
      <c r="Q1804" s="12" t="s">
        <v>61</v>
      </c>
      <c r="R1804" s="12" t="s">
        <v>62</v>
      </c>
      <c r="S1804" s="10" t="n">
        <v>1130101</v>
      </c>
      <c r="T1804" s="12" t="s">
        <v>63</v>
      </c>
      <c r="U1804" s="13" t="n">
        <v>1686.85</v>
      </c>
      <c r="W1804" s="13" t="n">
        <v>0</v>
      </c>
      <c r="X1804" s="12" t="s">
        <v>1660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VELAS RUBI 8UN</v>
      </c>
      <c r="AC1804" s="1" t="n">
        <v>1895762</v>
      </c>
    </row>
    <row r="1805" customFormat="false" ht="12.75" hidden="false" customHeight="true" outlineLevel="0" collapsed="false">
      <c r="A1805" s="10" t="n">
        <v>1</v>
      </c>
      <c r="B1805" s="11" t="n">
        <v>46198</v>
      </c>
      <c r="C1805" s="11" t="n">
        <v>46218</v>
      </c>
      <c r="D1805" s="10" t="n">
        <v>1637</v>
      </c>
      <c r="E1805" s="12" t="s">
        <v>68</v>
      </c>
      <c r="F1805" s="10" t="n">
        <v>24</v>
      </c>
      <c r="G1805" s="12" t="s">
        <v>57</v>
      </c>
      <c r="H1805" s="10" t="n">
        <v>2110101</v>
      </c>
      <c r="I1805" s="12" t="s">
        <v>58</v>
      </c>
      <c r="J1805" s="10" t="n">
        <v>1305735</v>
      </c>
      <c r="L1805" s="10" t="n">
        <v>1895809</v>
      </c>
      <c r="M1805" s="12" t="s">
        <v>36</v>
      </c>
      <c r="N1805" s="12" t="s">
        <v>60</v>
      </c>
      <c r="P1805" s="10" t="n">
        <v>103</v>
      </c>
      <c r="Q1805" s="12" t="s">
        <v>61</v>
      </c>
      <c r="R1805" s="12" t="s">
        <v>62</v>
      </c>
      <c r="S1805" s="10" t="n">
        <v>1130101</v>
      </c>
      <c r="T1805" s="12" t="s">
        <v>63</v>
      </c>
      <c r="U1805" s="13" t="n">
        <v>519.51</v>
      </c>
      <c r="W1805" s="13" t="n">
        <v>0</v>
      </c>
      <c r="X1805" s="12" t="s">
        <v>1661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DESENT DIABO VERDE L</v>
      </c>
      <c r="AC1805" s="1" t="n">
        <v>1895809</v>
      </c>
    </row>
    <row r="1806" customFormat="false" ht="12.75" hidden="false" customHeight="true" outlineLevel="0" collapsed="false">
      <c r="A1806" s="10" t="n">
        <v>1</v>
      </c>
      <c r="B1806" s="11" t="n">
        <v>46199</v>
      </c>
      <c r="C1806" s="11" t="n">
        <v>46218</v>
      </c>
      <c r="D1806" s="10" t="n">
        <v>1613</v>
      </c>
      <c r="E1806" s="12" t="s">
        <v>240</v>
      </c>
      <c r="F1806" s="10" t="n">
        <v>24</v>
      </c>
      <c r="G1806" s="12" t="s">
        <v>57</v>
      </c>
      <c r="H1806" s="10" t="n">
        <v>2110101</v>
      </c>
      <c r="I1806" s="12" t="s">
        <v>58</v>
      </c>
      <c r="J1806" s="10" t="n">
        <v>1309293</v>
      </c>
      <c r="L1806" s="10" t="n">
        <v>1600670</v>
      </c>
      <c r="M1806" s="12" t="s">
        <v>59</v>
      </c>
      <c r="N1806" s="12" t="s">
        <v>60</v>
      </c>
      <c r="P1806" s="10" t="n">
        <v>103</v>
      </c>
      <c r="Q1806" s="12" t="s">
        <v>61</v>
      </c>
      <c r="R1806" s="12" t="s">
        <v>62</v>
      </c>
      <c r="S1806" s="10" t="n">
        <v>1130101</v>
      </c>
      <c r="T1806" s="12" t="s">
        <v>63</v>
      </c>
      <c r="U1806" s="13" t="n">
        <v>6714.04</v>
      </c>
      <c r="W1806" s="13" t="n">
        <v>0</v>
      </c>
      <c r="X1806" s="12" t="s">
        <v>1662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FILE PEITOA GRANEL</v>
      </c>
      <c r="AC1806" s="1" t="n">
        <v>1600670</v>
      </c>
    </row>
    <row r="1807" customFormat="false" ht="12.75" hidden="false" customHeight="true" outlineLevel="0" collapsed="false">
      <c r="A1807" s="10" t="n">
        <v>1</v>
      </c>
      <c r="B1807" s="11" t="n">
        <v>46202</v>
      </c>
      <c r="C1807" s="11" t="n">
        <v>46218</v>
      </c>
      <c r="D1807" s="10" t="n">
        <v>10009</v>
      </c>
      <c r="E1807" s="12" t="s">
        <v>233</v>
      </c>
      <c r="F1807" s="10" t="n">
        <v>24</v>
      </c>
      <c r="G1807" s="12" t="s">
        <v>57</v>
      </c>
      <c r="H1807" s="10" t="n">
        <v>2110101</v>
      </c>
      <c r="I1807" s="12" t="s">
        <v>58</v>
      </c>
      <c r="J1807" s="10" t="n">
        <v>1324513</v>
      </c>
      <c r="L1807" s="10" t="n">
        <v>1420457</v>
      </c>
      <c r="M1807" s="12" t="s">
        <v>36</v>
      </c>
      <c r="N1807" s="12" t="s">
        <v>60</v>
      </c>
      <c r="P1807" s="10" t="n">
        <v>103</v>
      </c>
      <c r="Q1807" s="12" t="s">
        <v>61</v>
      </c>
      <c r="R1807" s="12" t="s">
        <v>62</v>
      </c>
      <c r="S1807" s="10" t="n">
        <v>1130101</v>
      </c>
      <c r="T1807" s="12" t="s">
        <v>63</v>
      </c>
      <c r="U1807" s="13" t="n">
        <v>1345.38</v>
      </c>
      <c r="W1807" s="13" t="n">
        <v>0</v>
      </c>
      <c r="X1807" s="12" t="s">
        <v>1663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PRESTIGIO 33G</v>
      </c>
      <c r="AC1807" s="1" t="n">
        <v>1420457</v>
      </c>
    </row>
    <row r="1808" customFormat="false" ht="12.75" hidden="false" customHeight="true" outlineLevel="0" collapsed="false">
      <c r="A1808" s="10" t="n">
        <v>1</v>
      </c>
      <c r="B1808" s="11" t="n">
        <v>46204</v>
      </c>
      <c r="C1808" s="11" t="n">
        <v>46218</v>
      </c>
      <c r="D1808" s="10" t="n">
        <v>1699</v>
      </c>
      <c r="E1808" s="12" t="s">
        <v>428</v>
      </c>
      <c r="F1808" s="10" t="n">
        <v>24</v>
      </c>
      <c r="G1808" s="12" t="s">
        <v>57</v>
      </c>
      <c r="H1808" s="10" t="n">
        <v>2110101</v>
      </c>
      <c r="I1808" s="12" t="s">
        <v>58</v>
      </c>
      <c r="J1808" s="10" t="n">
        <v>1334706</v>
      </c>
      <c r="L1808" s="10" t="n">
        <v>306058</v>
      </c>
      <c r="M1808" s="12" t="s">
        <v>36</v>
      </c>
      <c r="N1808" s="12" t="s">
        <v>60</v>
      </c>
      <c r="P1808" s="10" t="n">
        <v>103</v>
      </c>
      <c r="Q1808" s="12" t="s">
        <v>61</v>
      </c>
      <c r="R1808" s="12" t="s">
        <v>62</v>
      </c>
      <c r="S1808" s="10" t="n">
        <v>1130101</v>
      </c>
      <c r="T1808" s="12" t="s">
        <v>63</v>
      </c>
      <c r="U1808" s="13" t="n">
        <v>1613.93</v>
      </c>
      <c r="W1808" s="13" t="n">
        <v>0</v>
      </c>
      <c r="X1808" s="12" t="s">
        <v>1664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SKARLOFF ICE 275ML</v>
      </c>
      <c r="AC1808" s="1" t="n">
        <v>306058</v>
      </c>
    </row>
    <row r="1809" customFormat="false" ht="12.75" hidden="false" customHeight="true" outlineLevel="0" collapsed="false">
      <c r="A1809" s="10" t="n">
        <v>1</v>
      </c>
      <c r="B1809" s="11" t="n">
        <v>46207</v>
      </c>
      <c r="C1809" s="11" t="n">
        <v>46218</v>
      </c>
      <c r="D1809" s="10" t="n">
        <v>1613</v>
      </c>
      <c r="E1809" s="12" t="s">
        <v>240</v>
      </c>
      <c r="F1809" s="10" t="n">
        <v>24</v>
      </c>
      <c r="G1809" s="12" t="s">
        <v>57</v>
      </c>
      <c r="H1809" s="10" t="n">
        <v>2110101</v>
      </c>
      <c r="I1809" s="12" t="s">
        <v>58</v>
      </c>
      <c r="J1809" s="10" t="n">
        <v>1348480</v>
      </c>
      <c r="L1809" s="10" t="n">
        <v>1603506</v>
      </c>
      <c r="M1809" s="12" t="s">
        <v>36</v>
      </c>
      <c r="N1809" s="12" t="s">
        <v>60</v>
      </c>
      <c r="P1809" s="10" t="n">
        <v>103</v>
      </c>
      <c r="Q1809" s="12" t="s">
        <v>61</v>
      </c>
      <c r="R1809" s="12" t="s">
        <v>62</v>
      </c>
      <c r="S1809" s="10" t="n">
        <v>1130101</v>
      </c>
      <c r="T1809" s="12" t="s">
        <v>63</v>
      </c>
      <c r="U1809" s="13" t="n">
        <v>2368.52</v>
      </c>
      <c r="W1809" s="13" t="n">
        <v>0</v>
      </c>
      <c r="X1809" s="12" t="s">
        <v>1665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SALSICHA PERDIGÃO KG</v>
      </c>
      <c r="AC1809" s="1" t="n">
        <v>1603506</v>
      </c>
    </row>
    <row r="1810" customFormat="false" ht="12.75" hidden="false" customHeight="true" outlineLevel="0" collapsed="false">
      <c r="A1810" s="10" t="n">
        <v>1</v>
      </c>
      <c r="B1810" s="11" t="n">
        <v>46213</v>
      </c>
      <c r="C1810" s="11" t="n">
        <v>46218</v>
      </c>
      <c r="D1810" s="10" t="n">
        <v>513</v>
      </c>
      <c r="E1810" s="12" t="s">
        <v>683</v>
      </c>
      <c r="F1810" s="10" t="n">
        <v>24</v>
      </c>
      <c r="G1810" s="12" t="s">
        <v>57</v>
      </c>
      <c r="H1810" s="10" t="n">
        <v>2110405</v>
      </c>
      <c r="I1810" s="12" t="s">
        <v>106</v>
      </c>
      <c r="J1810" s="10" t="n">
        <v>1377363</v>
      </c>
      <c r="L1810" s="10" t="n">
        <v>567701</v>
      </c>
      <c r="M1810" s="12" t="s">
        <v>36</v>
      </c>
      <c r="N1810" s="12" t="s">
        <v>66</v>
      </c>
      <c r="P1810" s="10" t="n">
        <v>101</v>
      </c>
      <c r="Q1810" s="12" t="s">
        <v>107</v>
      </c>
      <c r="R1810" s="12" t="s">
        <v>43</v>
      </c>
      <c r="S1810" s="10" t="n">
        <v>4210315</v>
      </c>
      <c r="T1810" s="12" t="s">
        <v>574</v>
      </c>
      <c r="U1810" s="13" t="n">
        <v>167.03</v>
      </c>
      <c r="W1810" s="13" t="n">
        <v>0</v>
      </c>
      <c r="X1810" s="12" t="s">
        <v>1666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0" t="n">
        <v>1</v>
      </c>
      <c r="B1811" s="11" t="n">
        <v>46214</v>
      </c>
      <c r="C1811" s="11" t="n">
        <v>46218</v>
      </c>
      <c r="D1811" s="10" t="n">
        <v>10009</v>
      </c>
      <c r="E1811" s="12" t="s">
        <v>233</v>
      </c>
      <c r="F1811" s="10" t="n">
        <v>24</v>
      </c>
      <c r="G1811" s="12" t="s">
        <v>57</v>
      </c>
      <c r="H1811" s="10" t="n">
        <v>2110405</v>
      </c>
      <c r="I1811" s="12" t="s">
        <v>106</v>
      </c>
      <c r="J1811" s="10" t="n">
        <v>1381864</v>
      </c>
      <c r="L1811" s="10" t="n">
        <v>1425692</v>
      </c>
      <c r="M1811" s="12" t="s">
        <v>36</v>
      </c>
      <c r="N1811" s="12" t="s">
        <v>66</v>
      </c>
      <c r="P1811" s="10" t="n">
        <v>103</v>
      </c>
      <c r="Q1811" s="12" t="s">
        <v>61</v>
      </c>
      <c r="R1811" s="12" t="s">
        <v>62</v>
      </c>
      <c r="S1811" s="10" t="n">
        <v>1130101</v>
      </c>
      <c r="T1811" s="12" t="s">
        <v>63</v>
      </c>
      <c r="U1811" s="13" t="n">
        <v>1083.11</v>
      </c>
      <c r="W1811" s="13" t="n">
        <v>0</v>
      </c>
      <c r="X1811" s="12" t="s">
        <v>1667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46217</v>
      </c>
      <c r="C1812" s="11" t="n">
        <v>46218</v>
      </c>
      <c r="D1812" s="10" t="n">
        <v>33</v>
      </c>
      <c r="E1812" s="12" t="s">
        <v>93</v>
      </c>
      <c r="F1812" s="10" t="n">
        <v>34</v>
      </c>
      <c r="G1812" s="12" t="s">
        <v>94</v>
      </c>
      <c r="H1812" s="10" t="n">
        <v>2110101</v>
      </c>
      <c r="I1812" s="12" t="s">
        <v>58</v>
      </c>
      <c r="J1812" s="10" t="n">
        <v>1397765</v>
      </c>
      <c r="L1812" s="10" t="n">
        <v>5295</v>
      </c>
      <c r="M1812" s="12" t="s">
        <v>36</v>
      </c>
      <c r="N1812" s="12" t="s">
        <v>60</v>
      </c>
      <c r="P1812" s="10" t="n">
        <v>104</v>
      </c>
      <c r="Q1812" s="12" t="s">
        <v>38</v>
      </c>
      <c r="R1812" s="12" t="s">
        <v>62</v>
      </c>
      <c r="S1812" s="10" t="n">
        <v>1130101</v>
      </c>
      <c r="T1812" s="12" t="s">
        <v>63</v>
      </c>
      <c r="U1812" s="13" t="n">
        <v>1592</v>
      </c>
      <c r="W1812" s="13" t="n">
        <v>0</v>
      </c>
      <c r="X1812" s="12" t="s">
        <v>1668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46217</v>
      </c>
      <c r="C1813" s="11" t="n">
        <v>46218</v>
      </c>
      <c r="D1813" s="10" t="n">
        <v>1615</v>
      </c>
      <c r="E1813" s="12" t="s">
        <v>253</v>
      </c>
      <c r="F1813" s="10" t="n">
        <v>34</v>
      </c>
      <c r="G1813" s="12" t="s">
        <v>94</v>
      </c>
      <c r="H1813" s="10" t="n">
        <v>2110101</v>
      </c>
      <c r="I1813" s="12" t="s">
        <v>58</v>
      </c>
      <c r="J1813" s="10" t="n">
        <v>1397792</v>
      </c>
      <c r="L1813" s="10" t="n">
        <v>14862</v>
      </c>
      <c r="M1813" s="12" t="s">
        <v>36</v>
      </c>
      <c r="N1813" s="12" t="s">
        <v>60</v>
      </c>
      <c r="P1813" s="10" t="n">
        <v>104</v>
      </c>
      <c r="Q1813" s="12" t="s">
        <v>38</v>
      </c>
      <c r="R1813" s="12" t="s">
        <v>62</v>
      </c>
      <c r="S1813" s="10" t="n">
        <v>1130101</v>
      </c>
      <c r="T1813" s="12" t="s">
        <v>63</v>
      </c>
      <c r="U1813" s="13" t="n">
        <v>340</v>
      </c>
      <c r="W1813" s="13" t="n">
        <v>0</v>
      </c>
      <c r="X1813" s="12" t="s">
        <v>1669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MACA FUJI KG</v>
      </c>
      <c r="AC1813" s="1" t="n">
        <v>14862</v>
      </c>
    </row>
    <row r="1814" customFormat="false" ht="12.75" hidden="false" customHeight="true" outlineLevel="0" collapsed="false">
      <c r="A1814" s="10" t="n">
        <v>1</v>
      </c>
      <c r="B1814" s="11" t="n">
        <v>46211</v>
      </c>
      <c r="C1814" s="11" t="n">
        <v>46218</v>
      </c>
      <c r="D1814" s="10" t="n">
        <v>1683</v>
      </c>
      <c r="E1814" s="12" t="s">
        <v>677</v>
      </c>
      <c r="F1814" s="10" t="n">
        <v>34</v>
      </c>
      <c r="G1814" s="12" t="s">
        <v>94</v>
      </c>
      <c r="H1814" s="10" t="n">
        <v>2110101</v>
      </c>
      <c r="I1814" s="12" t="s">
        <v>58</v>
      </c>
      <c r="J1814" s="10" t="n">
        <v>1398444</v>
      </c>
      <c r="L1814" s="10" t="n">
        <v>1644513</v>
      </c>
      <c r="M1814" s="12" t="s">
        <v>36</v>
      </c>
      <c r="N1814" s="12" t="s">
        <v>60</v>
      </c>
      <c r="P1814" s="10" t="n">
        <v>104</v>
      </c>
      <c r="Q1814" s="12" t="s">
        <v>38</v>
      </c>
      <c r="R1814" s="12" t="s">
        <v>62</v>
      </c>
      <c r="S1814" s="10" t="n">
        <v>1130101</v>
      </c>
      <c r="T1814" s="12" t="s">
        <v>63</v>
      </c>
      <c r="U1814" s="13" t="n">
        <v>261</v>
      </c>
      <c r="W1814" s="13" t="n">
        <v>0</v>
      </c>
      <c r="X1814" s="12" t="s">
        <v>1670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COUVE MACO</v>
      </c>
      <c r="AC1814" s="1" t="n">
        <v>1644513</v>
      </c>
    </row>
    <row r="1815" customFormat="false" ht="12.75" hidden="false" customHeight="true" outlineLevel="0" collapsed="false">
      <c r="A1815" s="10" t="n">
        <v>1</v>
      </c>
      <c r="B1815" s="11" t="n">
        <v>46211</v>
      </c>
      <c r="C1815" s="11" t="n">
        <v>46218</v>
      </c>
      <c r="D1815" s="10" t="n">
        <v>1683</v>
      </c>
      <c r="E1815" s="12" t="s">
        <v>677</v>
      </c>
      <c r="F1815" s="10" t="n">
        <v>34</v>
      </c>
      <c r="G1815" s="12" t="s">
        <v>94</v>
      </c>
      <c r="H1815" s="10" t="n">
        <v>2110101</v>
      </c>
      <c r="I1815" s="12" t="s">
        <v>58</v>
      </c>
      <c r="J1815" s="10" t="n">
        <v>1398464</v>
      </c>
      <c r="L1815" s="10" t="n">
        <v>1644532</v>
      </c>
      <c r="M1815" s="12" t="s">
        <v>36</v>
      </c>
      <c r="N1815" s="12" t="s">
        <v>60</v>
      </c>
      <c r="P1815" s="10" t="n">
        <v>104</v>
      </c>
      <c r="Q1815" s="12" t="s">
        <v>38</v>
      </c>
      <c r="R1815" s="12" t="s">
        <v>62</v>
      </c>
      <c r="S1815" s="10" t="n">
        <v>1130101</v>
      </c>
      <c r="T1815" s="12" t="s">
        <v>63</v>
      </c>
      <c r="U1815" s="13" t="n">
        <v>315</v>
      </c>
      <c r="W1815" s="13" t="n">
        <v>0</v>
      </c>
      <c r="X1815" s="12" t="s">
        <v>1671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COUVE MACO</v>
      </c>
      <c r="AC1815" s="1" t="n">
        <v>1644532</v>
      </c>
    </row>
    <row r="1816" customFormat="false" ht="12.75" hidden="false" customHeight="true" outlineLevel="0" collapsed="false">
      <c r="A1816" s="10" t="n">
        <v>1</v>
      </c>
      <c r="B1816" s="11" t="n">
        <v>46211</v>
      </c>
      <c r="C1816" s="11" t="n">
        <v>46218</v>
      </c>
      <c r="D1816" s="10" t="n">
        <v>1683</v>
      </c>
      <c r="E1816" s="12" t="s">
        <v>677</v>
      </c>
      <c r="F1816" s="10" t="n">
        <v>34</v>
      </c>
      <c r="G1816" s="12" t="s">
        <v>94</v>
      </c>
      <c r="H1816" s="10" t="n">
        <v>2110101</v>
      </c>
      <c r="I1816" s="12" t="s">
        <v>58</v>
      </c>
      <c r="J1816" s="10" t="n">
        <v>1398528</v>
      </c>
      <c r="L1816" s="10" t="n">
        <v>1644528</v>
      </c>
      <c r="M1816" s="12" t="s">
        <v>36</v>
      </c>
      <c r="N1816" s="12" t="s">
        <v>60</v>
      </c>
      <c r="P1816" s="10" t="n">
        <v>104</v>
      </c>
      <c r="Q1816" s="12" t="s">
        <v>38</v>
      </c>
      <c r="R1816" s="12" t="s">
        <v>62</v>
      </c>
      <c r="S1816" s="10" t="n">
        <v>1130101</v>
      </c>
      <c r="T1816" s="12" t="s">
        <v>63</v>
      </c>
      <c r="U1816" s="13" t="n">
        <v>210</v>
      </c>
      <c r="W1816" s="13" t="n">
        <v>0</v>
      </c>
      <c r="X1816" s="12" t="s">
        <v>1672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COUVE MACO</v>
      </c>
      <c r="AC1816" s="1" t="n">
        <v>1644528</v>
      </c>
    </row>
    <row r="1817" customFormat="false" ht="12.75" hidden="false" customHeight="true" outlineLevel="0" collapsed="false">
      <c r="A1817" s="10" t="n">
        <v>1</v>
      </c>
      <c r="B1817" s="11" t="n">
        <v>46211</v>
      </c>
      <c r="C1817" s="11" t="n">
        <v>46218</v>
      </c>
      <c r="D1817" s="10" t="n">
        <v>1683</v>
      </c>
      <c r="E1817" s="12" t="s">
        <v>677</v>
      </c>
      <c r="F1817" s="10" t="n">
        <v>34</v>
      </c>
      <c r="G1817" s="12" t="s">
        <v>94</v>
      </c>
      <c r="H1817" s="10" t="n">
        <v>2110101</v>
      </c>
      <c r="I1817" s="12" t="s">
        <v>58</v>
      </c>
      <c r="J1817" s="10" t="n">
        <v>1398549</v>
      </c>
      <c r="L1817" s="10" t="n">
        <v>1644535</v>
      </c>
      <c r="M1817" s="12" t="s">
        <v>36</v>
      </c>
      <c r="N1817" s="12" t="s">
        <v>60</v>
      </c>
      <c r="P1817" s="10" t="n">
        <v>104</v>
      </c>
      <c r="Q1817" s="12" t="s">
        <v>38</v>
      </c>
      <c r="R1817" s="12" t="s">
        <v>62</v>
      </c>
      <c r="S1817" s="10" t="n">
        <v>1130101</v>
      </c>
      <c r="T1817" s="12" t="s">
        <v>63</v>
      </c>
      <c r="U1817" s="13" t="n">
        <v>210</v>
      </c>
      <c r="W1817" s="13" t="n">
        <v>0</v>
      </c>
      <c r="X1817" s="12" t="s">
        <v>1673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COUVE MACO</v>
      </c>
      <c r="AC1817" s="1" t="n">
        <v>1644535</v>
      </c>
    </row>
    <row r="1818" customFormat="false" ht="12.75" hidden="false" customHeight="true" outlineLevel="0" collapsed="false">
      <c r="A1818" s="10" t="n">
        <v>1</v>
      </c>
      <c r="B1818" s="11" t="n">
        <v>46211</v>
      </c>
      <c r="C1818" s="11" t="n">
        <v>46218</v>
      </c>
      <c r="D1818" s="10" t="n">
        <v>1683</v>
      </c>
      <c r="E1818" s="12" t="s">
        <v>677</v>
      </c>
      <c r="F1818" s="10" t="n">
        <v>34</v>
      </c>
      <c r="G1818" s="12" t="s">
        <v>94</v>
      </c>
      <c r="H1818" s="10" t="n">
        <v>2110101</v>
      </c>
      <c r="I1818" s="12" t="s">
        <v>58</v>
      </c>
      <c r="J1818" s="10" t="n">
        <v>1401380</v>
      </c>
      <c r="L1818" s="10" t="n">
        <v>1644538</v>
      </c>
      <c r="M1818" s="12" t="s">
        <v>36</v>
      </c>
      <c r="N1818" s="12" t="s">
        <v>60</v>
      </c>
      <c r="P1818" s="10" t="n">
        <v>104</v>
      </c>
      <c r="Q1818" s="12" t="s">
        <v>38</v>
      </c>
      <c r="R1818" s="12" t="s">
        <v>62</v>
      </c>
      <c r="S1818" s="10" t="n">
        <v>1130101</v>
      </c>
      <c r="T1818" s="12" t="s">
        <v>63</v>
      </c>
      <c r="U1818" s="13" t="n">
        <v>246</v>
      </c>
      <c r="W1818" s="13" t="n">
        <v>0</v>
      </c>
      <c r="X1818" s="12" t="s">
        <v>1674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COUVE MACO</v>
      </c>
      <c r="AC1818" s="1" t="n">
        <v>1644538</v>
      </c>
    </row>
    <row r="1819" customFormat="false" ht="12.75" hidden="false" customHeight="true" outlineLevel="0" collapsed="false">
      <c r="A1819" s="10" t="n">
        <v>1</v>
      </c>
      <c r="B1819" s="11" t="n">
        <v>46213</v>
      </c>
      <c r="C1819" s="11" t="n">
        <v>46218</v>
      </c>
      <c r="D1819" s="10" t="n">
        <v>1683</v>
      </c>
      <c r="E1819" s="12" t="s">
        <v>677</v>
      </c>
      <c r="F1819" s="10" t="n">
        <v>34</v>
      </c>
      <c r="G1819" s="12" t="s">
        <v>94</v>
      </c>
      <c r="H1819" s="10" t="n">
        <v>2110101</v>
      </c>
      <c r="I1819" s="12" t="s">
        <v>58</v>
      </c>
      <c r="J1819" s="10" t="n">
        <v>1401410</v>
      </c>
      <c r="L1819" s="10" t="n">
        <v>1645598</v>
      </c>
      <c r="M1819" s="12" t="s">
        <v>36</v>
      </c>
      <c r="N1819" s="12" t="s">
        <v>60</v>
      </c>
      <c r="P1819" s="10" t="n">
        <v>104</v>
      </c>
      <c r="Q1819" s="12" t="s">
        <v>38</v>
      </c>
      <c r="R1819" s="12" t="s">
        <v>62</v>
      </c>
      <c r="S1819" s="10" t="n">
        <v>1130101</v>
      </c>
      <c r="T1819" s="12" t="s">
        <v>63</v>
      </c>
      <c r="U1819" s="13" t="n">
        <v>90</v>
      </c>
      <c r="W1819" s="13" t="n">
        <v>0</v>
      </c>
      <c r="X1819" s="12" t="s">
        <v>1675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CHEIRO VERDE</v>
      </c>
      <c r="AC1819" s="1" t="n">
        <v>1645598</v>
      </c>
    </row>
    <row r="1820" customFormat="false" ht="12.75" hidden="false" customHeight="true" outlineLevel="0" collapsed="false">
      <c r="A1820" s="10" t="n">
        <v>1</v>
      </c>
      <c r="B1820" s="11" t="n">
        <v>46217</v>
      </c>
      <c r="C1820" s="11" t="n">
        <v>46218</v>
      </c>
      <c r="D1820" s="10" t="n">
        <v>1683</v>
      </c>
      <c r="E1820" s="12" t="s">
        <v>677</v>
      </c>
      <c r="F1820" s="10" t="n">
        <v>34</v>
      </c>
      <c r="G1820" s="12" t="s">
        <v>94</v>
      </c>
      <c r="H1820" s="10" t="n">
        <v>2110101</v>
      </c>
      <c r="I1820" s="12" t="s">
        <v>58</v>
      </c>
      <c r="J1820" s="10" t="n">
        <v>1401472</v>
      </c>
      <c r="L1820" s="10" t="n">
        <v>1647045</v>
      </c>
      <c r="M1820" s="12" t="s">
        <v>36</v>
      </c>
      <c r="N1820" s="12" t="s">
        <v>60</v>
      </c>
      <c r="P1820" s="10" t="n">
        <v>104</v>
      </c>
      <c r="Q1820" s="12" t="s">
        <v>38</v>
      </c>
      <c r="R1820" s="12" t="s">
        <v>62</v>
      </c>
      <c r="S1820" s="10" t="n">
        <v>1130101</v>
      </c>
      <c r="T1820" s="12" t="s">
        <v>63</v>
      </c>
      <c r="U1820" s="13" t="n">
        <v>261</v>
      </c>
      <c r="W1820" s="13" t="n">
        <v>0</v>
      </c>
      <c r="X1820" s="12" t="s">
        <v>1676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COUVE MACO</v>
      </c>
      <c r="AC1820" s="1" t="n">
        <v>1647045</v>
      </c>
    </row>
    <row r="1821" customFormat="false" ht="12.75" hidden="false" customHeight="true" outlineLevel="0" collapsed="false">
      <c r="A1821" s="10" t="n">
        <v>1</v>
      </c>
      <c r="B1821" s="11" t="n">
        <v>46217</v>
      </c>
      <c r="C1821" s="11" t="n">
        <v>46218</v>
      </c>
      <c r="D1821" s="10" t="n">
        <v>1683</v>
      </c>
      <c r="E1821" s="12" t="s">
        <v>677</v>
      </c>
      <c r="F1821" s="10" t="n">
        <v>34</v>
      </c>
      <c r="G1821" s="12" t="s">
        <v>94</v>
      </c>
      <c r="H1821" s="10" t="n">
        <v>2110101</v>
      </c>
      <c r="I1821" s="12" t="s">
        <v>58</v>
      </c>
      <c r="J1821" s="10" t="n">
        <v>1401502</v>
      </c>
      <c r="L1821" s="10" t="n">
        <v>1647051</v>
      </c>
      <c r="M1821" s="12" t="s">
        <v>36</v>
      </c>
      <c r="N1821" s="12" t="s">
        <v>60</v>
      </c>
      <c r="P1821" s="10" t="n">
        <v>104</v>
      </c>
      <c r="Q1821" s="12" t="s">
        <v>38</v>
      </c>
      <c r="R1821" s="12" t="s">
        <v>62</v>
      </c>
      <c r="S1821" s="10" t="n">
        <v>1130101</v>
      </c>
      <c r="T1821" s="12" t="s">
        <v>63</v>
      </c>
      <c r="U1821" s="13" t="n">
        <v>210</v>
      </c>
      <c r="W1821" s="13" t="n">
        <v>0</v>
      </c>
      <c r="X1821" s="12" t="s">
        <v>1677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COUVE MACO</v>
      </c>
      <c r="AC1821" s="1" t="n">
        <v>1647051</v>
      </c>
    </row>
    <row r="1822" customFormat="false" ht="12.75" hidden="false" customHeight="true" outlineLevel="0" collapsed="false">
      <c r="A1822" s="10" t="n">
        <v>1</v>
      </c>
      <c r="B1822" s="11" t="n">
        <v>46218</v>
      </c>
      <c r="C1822" s="11" t="n">
        <v>46218</v>
      </c>
      <c r="D1822" s="10" t="n">
        <v>1683</v>
      </c>
      <c r="E1822" s="12" t="s">
        <v>677</v>
      </c>
      <c r="F1822" s="10" t="n">
        <v>34</v>
      </c>
      <c r="G1822" s="12" t="s">
        <v>94</v>
      </c>
      <c r="H1822" s="10" t="n">
        <v>2110101</v>
      </c>
      <c r="I1822" s="12" t="s">
        <v>58</v>
      </c>
      <c r="J1822" s="10" t="n">
        <v>1406042</v>
      </c>
      <c r="L1822" s="10" t="n">
        <v>1647750</v>
      </c>
      <c r="M1822" s="12" t="s">
        <v>36</v>
      </c>
      <c r="N1822" s="12" t="s">
        <v>60</v>
      </c>
      <c r="P1822" s="10" t="n">
        <v>104</v>
      </c>
      <c r="Q1822" s="12" t="s">
        <v>38</v>
      </c>
      <c r="R1822" s="12" t="s">
        <v>62</v>
      </c>
      <c r="S1822" s="10" t="n">
        <v>1130101</v>
      </c>
      <c r="T1822" s="12" t="s">
        <v>63</v>
      </c>
      <c r="U1822" s="13" t="n">
        <v>225</v>
      </c>
      <c r="W1822" s="13" t="n">
        <v>0</v>
      </c>
      <c r="X1822" s="12" t="s">
        <v>1678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COUVE MACO</v>
      </c>
      <c r="AC1822" s="1" t="n">
        <v>1647750</v>
      </c>
    </row>
    <row r="1823" customFormat="false" ht="12.75" hidden="false" customHeight="true" outlineLevel="0" collapsed="false">
      <c r="A1823" s="10" t="n">
        <v>1</v>
      </c>
      <c r="B1823" s="11" t="n">
        <v>46218</v>
      </c>
      <c r="C1823" s="11" t="n">
        <v>46218</v>
      </c>
      <c r="D1823" s="10" t="n">
        <v>1137</v>
      </c>
      <c r="E1823" s="12" t="s">
        <v>105</v>
      </c>
      <c r="F1823" s="10" t="n">
        <v>34</v>
      </c>
      <c r="G1823" s="12" t="s">
        <v>94</v>
      </c>
      <c r="H1823" s="10" t="n">
        <v>2110405</v>
      </c>
      <c r="I1823" s="12" t="s">
        <v>106</v>
      </c>
      <c r="J1823" s="10" t="n">
        <v>1406880</v>
      </c>
      <c r="L1823" s="10" t="n">
        <v>579953</v>
      </c>
      <c r="M1823" s="12" t="s">
        <v>36</v>
      </c>
      <c r="N1823" s="12" t="s">
        <v>66</v>
      </c>
      <c r="P1823" s="10" t="n">
        <v>101</v>
      </c>
      <c r="Q1823" s="12" t="s">
        <v>107</v>
      </c>
      <c r="R1823" s="12" t="s">
        <v>43</v>
      </c>
      <c r="S1823" s="10" t="n">
        <v>4210301</v>
      </c>
      <c r="T1823" s="12" t="s">
        <v>333</v>
      </c>
      <c r="U1823" s="13" t="n">
        <v>5500</v>
      </c>
      <c r="W1823" s="13" t="n">
        <v>0</v>
      </c>
      <c r="X1823" s="12" t="s">
        <v>1679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0" t="n">
        <v>1</v>
      </c>
      <c r="B1824" s="11" t="n">
        <v>46218</v>
      </c>
      <c r="C1824" s="11" t="n">
        <v>46218</v>
      </c>
      <c r="D1824" s="10" t="n">
        <v>1061</v>
      </c>
      <c r="E1824" s="12" t="s">
        <v>331</v>
      </c>
      <c r="F1824" s="10" t="n">
        <v>34</v>
      </c>
      <c r="G1824" s="12" t="s">
        <v>94</v>
      </c>
      <c r="H1824" s="10" t="n">
        <v>2110405</v>
      </c>
      <c r="I1824" s="12" t="s">
        <v>106</v>
      </c>
      <c r="J1824" s="10" t="n">
        <v>1449315</v>
      </c>
      <c r="L1824" s="10" t="n">
        <v>596195</v>
      </c>
      <c r="M1824" s="12" t="s">
        <v>36</v>
      </c>
      <c r="N1824" s="12" t="s">
        <v>66</v>
      </c>
      <c r="P1824" s="10" t="n">
        <v>102</v>
      </c>
      <c r="Q1824" s="12" t="s">
        <v>125</v>
      </c>
      <c r="R1824" s="12" t="s">
        <v>112</v>
      </c>
      <c r="S1824" s="10" t="n">
        <v>4220199</v>
      </c>
      <c r="T1824" s="12" t="s">
        <v>113</v>
      </c>
      <c r="U1824" s="13" t="n">
        <v>810</v>
      </c>
      <c r="W1824" s="13" t="n">
        <v>0</v>
      </c>
      <c r="X1824" s="12" t="s">
        <v>1680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0" t="n">
        <v>1</v>
      </c>
      <c r="B1825" s="11" t="n">
        <v>46228</v>
      </c>
      <c r="C1825" s="11" t="n">
        <v>46218</v>
      </c>
      <c r="D1825" s="10" t="n">
        <v>1137</v>
      </c>
      <c r="E1825" s="12" t="s">
        <v>105</v>
      </c>
      <c r="F1825" s="10" t="n">
        <v>34</v>
      </c>
      <c r="G1825" s="12" t="s">
        <v>94</v>
      </c>
      <c r="H1825" s="10" t="n">
        <v>2110405</v>
      </c>
      <c r="I1825" s="12" t="s">
        <v>106</v>
      </c>
      <c r="J1825" s="10" t="n">
        <v>1207186</v>
      </c>
      <c r="L1825" s="10" t="n">
        <v>502160</v>
      </c>
      <c r="M1825" s="12" t="s">
        <v>59</v>
      </c>
      <c r="N1825" s="12" t="s">
        <v>66</v>
      </c>
      <c r="P1825" s="10" t="n">
        <v>102</v>
      </c>
      <c r="Q1825" s="12" t="s">
        <v>125</v>
      </c>
      <c r="R1825" s="12" t="s">
        <v>43</v>
      </c>
      <c r="S1825" s="10" t="n">
        <v>4210309</v>
      </c>
      <c r="T1825" s="12" t="s">
        <v>49</v>
      </c>
      <c r="U1825" s="13" t="n">
        <v>260</v>
      </c>
      <c r="W1825" s="13" t="n">
        <v>0</v>
      </c>
      <c r="X1825" s="12" t="s">
        <v>374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46219</v>
      </c>
      <c r="C1826" s="11" t="n">
        <v>46219</v>
      </c>
      <c r="D1826" s="10" t="n">
        <v>0</v>
      </c>
      <c r="E1826" s="12" t="s">
        <v>33</v>
      </c>
      <c r="F1826" s="10" t="n">
        <v>17</v>
      </c>
      <c r="G1826" s="12" t="s">
        <v>34</v>
      </c>
      <c r="H1826" s="10" t="n">
        <v>1110101</v>
      </c>
      <c r="I1826" s="12" t="s">
        <v>35</v>
      </c>
      <c r="J1826" s="10" t="n">
        <v>1460221</v>
      </c>
      <c r="L1826" s="10" t="n">
        <v>1460221</v>
      </c>
      <c r="M1826" s="12" t="s">
        <v>36</v>
      </c>
      <c r="N1826" s="12" t="s">
        <v>37</v>
      </c>
      <c r="P1826" s="10" t="n">
        <v>104</v>
      </c>
      <c r="Q1826" s="12" t="s">
        <v>38</v>
      </c>
      <c r="R1826" s="12" t="s">
        <v>149</v>
      </c>
      <c r="S1826" s="10" t="n">
        <v>1120601</v>
      </c>
      <c r="T1826" s="12" t="s">
        <v>150</v>
      </c>
      <c r="U1826" s="13" t="n">
        <v>300</v>
      </c>
      <c r="W1826" s="13" t="n">
        <v>300</v>
      </c>
      <c r="X1826" s="12" t="s">
        <v>1681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32</v>
      </c>
    </row>
    <row r="1827" customFormat="false" ht="12.75" hidden="false" customHeight="true" outlineLevel="0" collapsed="false">
      <c r="A1827" s="10" t="n">
        <v>1</v>
      </c>
      <c r="B1827" s="11" t="n">
        <v>46219</v>
      </c>
      <c r="C1827" s="11" t="n">
        <v>46219</v>
      </c>
      <c r="D1827" s="10" t="n">
        <v>0</v>
      </c>
      <c r="E1827" s="12" t="s">
        <v>33</v>
      </c>
      <c r="F1827" s="10" t="n">
        <v>17</v>
      </c>
      <c r="G1827" s="12" t="s">
        <v>34</v>
      </c>
      <c r="H1827" s="10" t="n">
        <v>1110101</v>
      </c>
      <c r="I1827" s="12" t="s">
        <v>35</v>
      </c>
      <c r="J1827" s="10" t="n">
        <v>1469443</v>
      </c>
      <c r="L1827" s="10" t="n">
        <v>1469443</v>
      </c>
      <c r="M1827" s="12" t="s">
        <v>36</v>
      </c>
      <c r="N1827" s="12" t="s">
        <v>37</v>
      </c>
      <c r="P1827" s="10" t="n">
        <v>104</v>
      </c>
      <c r="Q1827" s="12" t="s">
        <v>38</v>
      </c>
      <c r="R1827" s="12" t="s">
        <v>149</v>
      </c>
      <c r="S1827" s="10" t="n">
        <v>1120601</v>
      </c>
      <c r="T1827" s="12" t="s">
        <v>150</v>
      </c>
      <c r="U1827" s="13" t="n">
        <v>280</v>
      </c>
      <c r="W1827" s="13" t="n">
        <v>280</v>
      </c>
      <c r="X1827" s="12" t="s">
        <v>1682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ACAI DE ANORI</v>
      </c>
      <c r="AC1827" s="1" t="n">
        <v>5360</v>
      </c>
    </row>
    <row r="1828" customFormat="false" ht="12.75" hidden="false" customHeight="true" outlineLevel="0" collapsed="false">
      <c r="A1828" s="10" t="n">
        <v>1</v>
      </c>
      <c r="B1828" s="11" t="n">
        <v>46219</v>
      </c>
      <c r="C1828" s="11" t="n">
        <v>46219</v>
      </c>
      <c r="D1828" s="10" t="n">
        <v>0</v>
      </c>
      <c r="E1828" s="12" t="s">
        <v>33</v>
      </c>
      <c r="F1828" s="10" t="n">
        <v>17</v>
      </c>
      <c r="G1828" s="12" t="s">
        <v>34</v>
      </c>
      <c r="H1828" s="10" t="n">
        <v>1110101</v>
      </c>
      <c r="I1828" s="12" t="s">
        <v>35</v>
      </c>
      <c r="J1828" s="10" t="n">
        <v>1596246</v>
      </c>
      <c r="L1828" s="10" t="n">
        <v>1596246</v>
      </c>
      <c r="M1828" s="12" t="s">
        <v>36</v>
      </c>
      <c r="N1828" s="12" t="s">
        <v>37</v>
      </c>
      <c r="P1828" s="10" t="n">
        <v>104</v>
      </c>
      <c r="Q1828" s="12" t="s">
        <v>38</v>
      </c>
      <c r="R1828" s="12" t="s">
        <v>43</v>
      </c>
      <c r="S1828" s="10" t="n">
        <v>4210314</v>
      </c>
      <c r="T1828" s="12" t="s">
        <v>44</v>
      </c>
      <c r="U1828" s="13" t="n">
        <v>70</v>
      </c>
      <c r="W1828" s="13" t="n">
        <v>70</v>
      </c>
      <c r="X1828" s="12" t="s">
        <v>408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0" t="n">
        <v>1</v>
      </c>
      <c r="B1829" s="11" t="n">
        <v>46219</v>
      </c>
      <c r="C1829" s="11" t="n">
        <v>46219</v>
      </c>
      <c r="D1829" s="10" t="n">
        <v>0</v>
      </c>
      <c r="E1829" s="12" t="s">
        <v>33</v>
      </c>
      <c r="F1829" s="10" t="n">
        <v>17</v>
      </c>
      <c r="G1829" s="12" t="s">
        <v>34</v>
      </c>
      <c r="H1829" s="10" t="n">
        <v>1110101</v>
      </c>
      <c r="I1829" s="12" t="s">
        <v>35</v>
      </c>
      <c r="J1829" s="10" t="n">
        <v>1596267</v>
      </c>
      <c r="L1829" s="10" t="n">
        <v>1596267</v>
      </c>
      <c r="M1829" s="12" t="s">
        <v>36</v>
      </c>
      <c r="N1829" s="12" t="s">
        <v>37</v>
      </c>
      <c r="P1829" s="10" t="n">
        <v>104</v>
      </c>
      <c r="Q1829" s="12" t="s">
        <v>38</v>
      </c>
      <c r="R1829" s="12" t="s">
        <v>43</v>
      </c>
      <c r="S1829" s="10" t="n">
        <v>4210314</v>
      </c>
      <c r="T1829" s="12" t="s">
        <v>44</v>
      </c>
      <c r="U1829" s="13" t="n">
        <v>70</v>
      </c>
      <c r="W1829" s="13" t="n">
        <v>70</v>
      </c>
      <c r="X1829" s="12" t="s">
        <v>147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46219</v>
      </c>
      <c r="C1830" s="11" t="n">
        <v>46219</v>
      </c>
      <c r="D1830" s="10" t="n">
        <v>0</v>
      </c>
      <c r="E1830" s="12" t="s">
        <v>33</v>
      </c>
      <c r="F1830" s="10" t="n">
        <v>17</v>
      </c>
      <c r="G1830" s="12" t="s">
        <v>34</v>
      </c>
      <c r="H1830" s="10" t="n">
        <v>1110101</v>
      </c>
      <c r="I1830" s="12" t="s">
        <v>35</v>
      </c>
      <c r="J1830" s="10" t="n">
        <v>1596280</v>
      </c>
      <c r="L1830" s="10" t="n">
        <v>1596280</v>
      </c>
      <c r="M1830" s="12" t="s">
        <v>36</v>
      </c>
      <c r="N1830" s="12" t="s">
        <v>37</v>
      </c>
      <c r="P1830" s="10" t="n">
        <v>104</v>
      </c>
      <c r="Q1830" s="12" t="s">
        <v>38</v>
      </c>
      <c r="R1830" s="12" t="s">
        <v>43</v>
      </c>
      <c r="S1830" s="10" t="n">
        <v>4210316</v>
      </c>
      <c r="T1830" s="12" t="s">
        <v>47</v>
      </c>
      <c r="U1830" s="13" t="n">
        <v>60</v>
      </c>
      <c r="W1830" s="13" t="n">
        <v>60</v>
      </c>
      <c r="X1830" s="12" t="s">
        <v>1569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0" t="n">
        <v>1</v>
      </c>
      <c r="B1831" s="11" t="n">
        <v>46219</v>
      </c>
      <c r="C1831" s="11" t="n">
        <v>46219</v>
      </c>
      <c r="D1831" s="10" t="n">
        <v>0</v>
      </c>
      <c r="E1831" s="12" t="s">
        <v>33</v>
      </c>
      <c r="F1831" s="10" t="n">
        <v>17</v>
      </c>
      <c r="G1831" s="12" t="s">
        <v>34</v>
      </c>
      <c r="H1831" s="10" t="n">
        <v>1110101</v>
      </c>
      <c r="I1831" s="12" t="s">
        <v>35</v>
      </c>
      <c r="J1831" s="10" t="n">
        <v>1608290</v>
      </c>
      <c r="L1831" s="10" t="n">
        <v>1608290</v>
      </c>
      <c r="M1831" s="12" t="s">
        <v>36</v>
      </c>
      <c r="N1831" s="12" t="s">
        <v>37</v>
      </c>
      <c r="P1831" s="10" t="n">
        <v>104</v>
      </c>
      <c r="Q1831" s="12" t="s">
        <v>38</v>
      </c>
      <c r="R1831" s="12" t="s">
        <v>43</v>
      </c>
      <c r="S1831" s="10" t="n">
        <v>4210314</v>
      </c>
      <c r="T1831" s="12" t="s">
        <v>44</v>
      </c>
      <c r="U1831" s="13" t="n">
        <v>30</v>
      </c>
      <c r="W1831" s="13" t="n">
        <v>30</v>
      </c>
      <c r="X1831" s="12" t="s">
        <v>208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0" t="n">
        <v>1</v>
      </c>
      <c r="B1832" s="11" t="n">
        <v>46219</v>
      </c>
      <c r="C1832" s="11" t="n">
        <v>46219</v>
      </c>
      <c r="D1832" s="10" t="n">
        <v>0</v>
      </c>
      <c r="E1832" s="12" t="s">
        <v>33</v>
      </c>
      <c r="F1832" s="10" t="n">
        <v>17</v>
      </c>
      <c r="G1832" s="12" t="s">
        <v>34</v>
      </c>
      <c r="H1832" s="10" t="n">
        <v>1110101</v>
      </c>
      <c r="I1832" s="12" t="s">
        <v>35</v>
      </c>
      <c r="J1832" s="10" t="n">
        <v>1608293</v>
      </c>
      <c r="L1832" s="10" t="n">
        <v>1608293</v>
      </c>
      <c r="M1832" s="12" t="s">
        <v>36</v>
      </c>
      <c r="N1832" s="12" t="s">
        <v>37</v>
      </c>
      <c r="P1832" s="10" t="n">
        <v>104</v>
      </c>
      <c r="Q1832" s="12" t="s">
        <v>38</v>
      </c>
      <c r="R1832" s="12" t="s">
        <v>39</v>
      </c>
      <c r="S1832" s="10" t="n">
        <v>4210227</v>
      </c>
      <c r="T1832" s="12" t="s">
        <v>40</v>
      </c>
      <c r="U1832" s="13" t="n">
        <v>20</v>
      </c>
      <c r="W1832" s="13" t="n">
        <v>20</v>
      </c>
      <c r="X1832" s="12" t="s">
        <v>1229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0" t="n">
        <v>1</v>
      </c>
      <c r="B1833" s="11" t="n">
        <v>46219</v>
      </c>
      <c r="C1833" s="11" t="n">
        <v>46219</v>
      </c>
      <c r="D1833" s="10" t="n">
        <v>0</v>
      </c>
      <c r="E1833" s="12" t="s">
        <v>33</v>
      </c>
      <c r="F1833" s="10" t="n">
        <v>17</v>
      </c>
      <c r="G1833" s="12" t="s">
        <v>34</v>
      </c>
      <c r="H1833" s="10" t="n">
        <v>1110101</v>
      </c>
      <c r="I1833" s="12" t="s">
        <v>35</v>
      </c>
      <c r="J1833" s="10" t="n">
        <v>1608295</v>
      </c>
      <c r="L1833" s="10" t="n">
        <v>1608295</v>
      </c>
      <c r="M1833" s="12" t="s">
        <v>36</v>
      </c>
      <c r="N1833" s="12" t="s">
        <v>37</v>
      </c>
      <c r="P1833" s="10" t="n">
        <v>104</v>
      </c>
      <c r="Q1833" s="12" t="s">
        <v>38</v>
      </c>
      <c r="R1833" s="12" t="s">
        <v>39</v>
      </c>
      <c r="S1833" s="10" t="n">
        <v>4210227</v>
      </c>
      <c r="T1833" s="12" t="s">
        <v>40</v>
      </c>
      <c r="U1833" s="13" t="n">
        <v>25</v>
      </c>
      <c r="W1833" s="13" t="n">
        <v>25</v>
      </c>
      <c r="X1833" s="12" t="s">
        <v>493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0" t="n">
        <v>1</v>
      </c>
      <c r="B1834" s="11" t="n">
        <v>46219</v>
      </c>
      <c r="C1834" s="11" t="n">
        <v>46219</v>
      </c>
      <c r="D1834" s="10" t="n">
        <v>0</v>
      </c>
      <c r="E1834" s="12" t="s">
        <v>33</v>
      </c>
      <c r="F1834" s="10" t="n">
        <v>17</v>
      </c>
      <c r="G1834" s="12" t="s">
        <v>34</v>
      </c>
      <c r="H1834" s="10" t="n">
        <v>1110101</v>
      </c>
      <c r="I1834" s="12" t="s">
        <v>35</v>
      </c>
      <c r="J1834" s="10" t="n">
        <v>1608296</v>
      </c>
      <c r="L1834" s="10" t="n">
        <v>1608296</v>
      </c>
      <c r="M1834" s="12" t="s">
        <v>36</v>
      </c>
      <c r="N1834" s="12" t="s">
        <v>37</v>
      </c>
      <c r="P1834" s="10" t="n">
        <v>104</v>
      </c>
      <c r="Q1834" s="12" t="s">
        <v>38</v>
      </c>
      <c r="R1834" s="12" t="s">
        <v>43</v>
      </c>
      <c r="S1834" s="10" t="n">
        <v>4210314</v>
      </c>
      <c r="T1834" s="12" t="s">
        <v>44</v>
      </c>
      <c r="U1834" s="13" t="n">
        <v>100</v>
      </c>
      <c r="W1834" s="13" t="n">
        <v>100</v>
      </c>
      <c r="X1834" s="12" t="s">
        <v>1228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46219</v>
      </c>
      <c r="C1835" s="11" t="n">
        <v>46219</v>
      </c>
      <c r="D1835" s="10" t="n">
        <v>0</v>
      </c>
      <c r="E1835" s="12" t="s">
        <v>33</v>
      </c>
      <c r="F1835" s="10" t="n">
        <v>17</v>
      </c>
      <c r="G1835" s="12" t="s">
        <v>34</v>
      </c>
      <c r="H1835" s="10" t="n">
        <v>1110101</v>
      </c>
      <c r="I1835" s="12" t="s">
        <v>35</v>
      </c>
      <c r="J1835" s="10" t="n">
        <v>1608307</v>
      </c>
      <c r="L1835" s="10" t="n">
        <v>1608307</v>
      </c>
      <c r="M1835" s="12" t="s">
        <v>36</v>
      </c>
      <c r="N1835" s="12" t="s">
        <v>37</v>
      </c>
      <c r="P1835" s="10" t="n">
        <v>104</v>
      </c>
      <c r="Q1835" s="12" t="s">
        <v>38</v>
      </c>
      <c r="R1835" s="12" t="s">
        <v>43</v>
      </c>
      <c r="S1835" s="10" t="n">
        <v>4210314</v>
      </c>
      <c r="T1835" s="12" t="s">
        <v>44</v>
      </c>
      <c r="U1835" s="13" t="n">
        <v>70</v>
      </c>
      <c r="W1835" s="13" t="n">
        <v>70</v>
      </c>
      <c r="X1835" s="12" t="s">
        <v>207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46219</v>
      </c>
      <c r="C1836" s="11" t="n">
        <v>46219</v>
      </c>
      <c r="D1836" s="10" t="n">
        <v>0</v>
      </c>
      <c r="E1836" s="12" t="s">
        <v>33</v>
      </c>
      <c r="F1836" s="10" t="n">
        <v>17</v>
      </c>
      <c r="G1836" s="12" t="s">
        <v>34</v>
      </c>
      <c r="H1836" s="10" t="n">
        <v>1110101</v>
      </c>
      <c r="I1836" s="12" t="s">
        <v>35</v>
      </c>
      <c r="J1836" s="10" t="n">
        <v>1608310</v>
      </c>
      <c r="L1836" s="10" t="n">
        <v>1608310</v>
      </c>
      <c r="M1836" s="12" t="s">
        <v>36</v>
      </c>
      <c r="N1836" s="12" t="s">
        <v>37</v>
      </c>
      <c r="P1836" s="10" t="n">
        <v>104</v>
      </c>
      <c r="Q1836" s="12" t="s">
        <v>38</v>
      </c>
      <c r="R1836" s="12" t="s">
        <v>43</v>
      </c>
      <c r="S1836" s="10" t="n">
        <v>4210314</v>
      </c>
      <c r="T1836" s="12" t="s">
        <v>44</v>
      </c>
      <c r="U1836" s="13" t="n">
        <v>70</v>
      </c>
      <c r="W1836" s="13" t="n">
        <v>70</v>
      </c>
      <c r="X1836" s="12" t="s">
        <v>148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46219</v>
      </c>
      <c r="C1837" s="11" t="n">
        <v>46219</v>
      </c>
      <c r="D1837" s="10" t="n">
        <v>0</v>
      </c>
      <c r="E1837" s="12" t="s">
        <v>33</v>
      </c>
      <c r="F1837" s="10" t="n">
        <v>17</v>
      </c>
      <c r="G1837" s="12" t="s">
        <v>34</v>
      </c>
      <c r="H1837" s="10" t="n">
        <v>1110101</v>
      </c>
      <c r="I1837" s="12" t="s">
        <v>35</v>
      </c>
      <c r="J1837" s="10" t="n">
        <v>1608314</v>
      </c>
      <c r="L1837" s="10" t="n">
        <v>1608314</v>
      </c>
      <c r="M1837" s="12" t="s">
        <v>36</v>
      </c>
      <c r="N1837" s="12" t="s">
        <v>37</v>
      </c>
      <c r="P1837" s="10" t="n">
        <v>104</v>
      </c>
      <c r="Q1837" s="12" t="s">
        <v>38</v>
      </c>
      <c r="R1837" s="12" t="s">
        <v>43</v>
      </c>
      <c r="S1837" s="10" t="n">
        <v>4210314</v>
      </c>
      <c r="T1837" s="12" t="s">
        <v>44</v>
      </c>
      <c r="U1837" s="13" t="n">
        <v>70</v>
      </c>
      <c r="W1837" s="13" t="n">
        <v>70</v>
      </c>
      <c r="X1837" s="12" t="s">
        <v>44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0" t="n">
        <v>1</v>
      </c>
      <c r="B1838" s="11" t="n">
        <v>46142</v>
      </c>
      <c r="C1838" s="11" t="n">
        <v>46219</v>
      </c>
      <c r="D1838" s="10" t="n">
        <v>607</v>
      </c>
      <c r="E1838" s="12" t="s">
        <v>214</v>
      </c>
      <c r="F1838" s="10" t="n">
        <v>24</v>
      </c>
      <c r="G1838" s="12" t="s">
        <v>57</v>
      </c>
      <c r="H1838" s="10" t="n">
        <v>2110101</v>
      </c>
      <c r="I1838" s="12" t="s">
        <v>58</v>
      </c>
      <c r="J1838" s="10" t="n">
        <v>1028242</v>
      </c>
      <c r="L1838" s="10" t="n">
        <v>10262</v>
      </c>
      <c r="M1838" s="12" t="s">
        <v>457</v>
      </c>
      <c r="N1838" s="12" t="s">
        <v>60</v>
      </c>
      <c r="P1838" s="10" t="n">
        <v>103</v>
      </c>
      <c r="Q1838" s="12" t="s">
        <v>61</v>
      </c>
      <c r="R1838" s="12" t="s">
        <v>62</v>
      </c>
      <c r="S1838" s="10" t="n">
        <v>1130101</v>
      </c>
      <c r="T1838" s="12" t="s">
        <v>63</v>
      </c>
      <c r="U1838" s="13" t="n">
        <v>1488.3</v>
      </c>
      <c r="W1838" s="13" t="n">
        <v>0</v>
      </c>
      <c r="X1838" s="12" t="s">
        <v>1683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10262</v>
      </c>
    </row>
    <row r="1839" customFormat="false" ht="12.75" hidden="false" customHeight="true" outlineLevel="0" collapsed="false">
      <c r="A1839" s="10" t="n">
        <v>1</v>
      </c>
      <c r="B1839" s="11" t="n">
        <v>46192</v>
      </c>
      <c r="C1839" s="11" t="n">
        <v>46219</v>
      </c>
      <c r="D1839" s="10" t="n">
        <v>957</v>
      </c>
      <c r="E1839" s="12" t="s">
        <v>157</v>
      </c>
      <c r="F1839" s="10" t="n">
        <v>24</v>
      </c>
      <c r="G1839" s="12" t="s">
        <v>57</v>
      </c>
      <c r="H1839" s="10" t="n">
        <v>2110101</v>
      </c>
      <c r="I1839" s="12" t="s">
        <v>58</v>
      </c>
      <c r="J1839" s="10" t="n">
        <v>1272947</v>
      </c>
      <c r="L1839" s="10" t="n">
        <v>20352</v>
      </c>
      <c r="M1839" s="12" t="s">
        <v>59</v>
      </c>
      <c r="N1839" s="12" t="s">
        <v>60</v>
      </c>
      <c r="P1839" s="10" t="n">
        <v>103</v>
      </c>
      <c r="Q1839" s="12" t="s">
        <v>61</v>
      </c>
      <c r="R1839" s="12" t="s">
        <v>62</v>
      </c>
      <c r="S1839" s="10" t="n">
        <v>1130101</v>
      </c>
      <c r="T1839" s="12" t="s">
        <v>63</v>
      </c>
      <c r="U1839" s="13" t="n">
        <v>1263.3</v>
      </c>
      <c r="W1839" s="13" t="n">
        <v>0</v>
      </c>
      <c r="X1839" s="12" t="s">
        <v>1684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RAÇÃO CHAMP CÃO FILHOTE 900G</v>
      </c>
      <c r="AC1839" s="1" t="n">
        <v>20352</v>
      </c>
    </row>
    <row r="1840" customFormat="false" ht="12.75" hidden="false" customHeight="true" outlineLevel="0" collapsed="false">
      <c r="A1840" s="10" t="n">
        <v>1</v>
      </c>
      <c r="B1840" s="11" t="n">
        <v>46189</v>
      </c>
      <c r="C1840" s="11" t="n">
        <v>46219</v>
      </c>
      <c r="D1840" s="10" t="n">
        <v>10012</v>
      </c>
      <c r="E1840" s="12" t="s">
        <v>236</v>
      </c>
      <c r="F1840" s="10" t="n">
        <v>24</v>
      </c>
      <c r="G1840" s="12" t="s">
        <v>57</v>
      </c>
      <c r="H1840" s="10" t="n">
        <v>2110101</v>
      </c>
      <c r="I1840" s="12" t="s">
        <v>58</v>
      </c>
      <c r="J1840" s="10" t="n">
        <v>1261364</v>
      </c>
      <c r="L1840" s="10" t="n">
        <v>1957890</v>
      </c>
      <c r="M1840" s="12" t="s">
        <v>153</v>
      </c>
      <c r="N1840" s="12" t="s">
        <v>60</v>
      </c>
      <c r="P1840" s="10" t="n">
        <v>103</v>
      </c>
      <c r="Q1840" s="12" t="s">
        <v>61</v>
      </c>
      <c r="R1840" s="12" t="s">
        <v>62</v>
      </c>
      <c r="S1840" s="10" t="n">
        <v>1130101</v>
      </c>
      <c r="T1840" s="12" t="s">
        <v>63</v>
      </c>
      <c r="U1840" s="13" t="n">
        <v>3937.78</v>
      </c>
      <c r="W1840" s="13" t="n">
        <v>0</v>
      </c>
      <c r="X1840" s="12" t="s">
        <v>1685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SAB PHEBO ODOR90G</v>
      </c>
      <c r="AC1840" s="1" t="n">
        <v>1957890</v>
      </c>
    </row>
    <row r="1841" customFormat="false" ht="12.75" hidden="false" customHeight="true" outlineLevel="0" collapsed="false">
      <c r="A1841" s="10" t="n">
        <v>1</v>
      </c>
      <c r="B1841" s="11" t="n">
        <v>46189</v>
      </c>
      <c r="C1841" s="11" t="n">
        <v>46219</v>
      </c>
      <c r="D1841" s="10" t="n">
        <v>1659</v>
      </c>
      <c r="E1841" s="12" t="s">
        <v>78</v>
      </c>
      <c r="F1841" s="10" t="n">
        <v>24</v>
      </c>
      <c r="G1841" s="12" t="s">
        <v>57</v>
      </c>
      <c r="H1841" s="10" t="n">
        <v>2110101</v>
      </c>
      <c r="I1841" s="12" t="s">
        <v>58</v>
      </c>
      <c r="J1841" s="10" t="n">
        <v>1262158</v>
      </c>
      <c r="L1841" s="10" t="n">
        <v>878848</v>
      </c>
      <c r="M1841" s="12" t="s">
        <v>153</v>
      </c>
      <c r="N1841" s="12" t="s">
        <v>60</v>
      </c>
      <c r="P1841" s="10" t="n">
        <v>103</v>
      </c>
      <c r="Q1841" s="12" t="s">
        <v>61</v>
      </c>
      <c r="R1841" s="12" t="s">
        <v>62</v>
      </c>
      <c r="S1841" s="10" t="n">
        <v>1130101</v>
      </c>
      <c r="T1841" s="12" t="s">
        <v>63</v>
      </c>
      <c r="U1841" s="13" t="n">
        <v>1402.88</v>
      </c>
      <c r="W1841" s="13" t="n">
        <v>0</v>
      </c>
      <c r="X1841" s="12" t="s">
        <v>1686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QUEIJO RALADO MOCOCA</v>
      </c>
      <c r="AC1841" s="1" t="n">
        <v>878848</v>
      </c>
    </row>
    <row r="1842" customFormat="false" ht="12.75" hidden="false" customHeight="true" outlineLevel="0" collapsed="false">
      <c r="A1842" s="10" t="n">
        <v>1</v>
      </c>
      <c r="B1842" s="11" t="n">
        <v>46190</v>
      </c>
      <c r="C1842" s="11" t="n">
        <v>46219</v>
      </c>
      <c r="D1842" s="10" t="n">
        <v>1699</v>
      </c>
      <c r="E1842" s="12" t="s">
        <v>428</v>
      </c>
      <c r="F1842" s="10" t="n">
        <v>24</v>
      </c>
      <c r="G1842" s="12" t="s">
        <v>57</v>
      </c>
      <c r="H1842" s="10" t="n">
        <v>2110101</v>
      </c>
      <c r="I1842" s="12" t="s">
        <v>58</v>
      </c>
      <c r="J1842" s="10" t="n">
        <v>1265932</v>
      </c>
      <c r="L1842" s="10" t="n">
        <v>304776</v>
      </c>
      <c r="M1842" s="12" t="s">
        <v>153</v>
      </c>
      <c r="N1842" s="12" t="s">
        <v>60</v>
      </c>
      <c r="P1842" s="10" t="n">
        <v>103</v>
      </c>
      <c r="Q1842" s="12" t="s">
        <v>61</v>
      </c>
      <c r="R1842" s="12" t="s">
        <v>62</v>
      </c>
      <c r="S1842" s="10" t="n">
        <v>1130101</v>
      </c>
      <c r="T1842" s="12" t="s">
        <v>63</v>
      </c>
      <c r="U1842" s="13" t="n">
        <v>1568.1</v>
      </c>
      <c r="W1842" s="13" t="n">
        <v>0</v>
      </c>
      <c r="X1842" s="12" t="s">
        <v>1687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ARROZ BRA. FACCIO 1K</v>
      </c>
      <c r="AC1842" s="1" t="n">
        <v>304776</v>
      </c>
    </row>
    <row r="1843" customFormat="false" ht="12.75" hidden="false" customHeight="true" outlineLevel="0" collapsed="false">
      <c r="A1843" s="10" t="n">
        <v>1</v>
      </c>
      <c r="B1843" s="11" t="n">
        <v>46191</v>
      </c>
      <c r="C1843" s="11" t="n">
        <v>46219</v>
      </c>
      <c r="D1843" s="10" t="n">
        <v>1608</v>
      </c>
      <c r="E1843" s="12" t="s">
        <v>75</v>
      </c>
      <c r="F1843" s="10" t="n">
        <v>24</v>
      </c>
      <c r="G1843" s="12" t="s">
        <v>57</v>
      </c>
      <c r="H1843" s="10" t="n">
        <v>2110101</v>
      </c>
      <c r="I1843" s="12" t="s">
        <v>58</v>
      </c>
      <c r="J1843" s="10" t="n">
        <v>1269204</v>
      </c>
      <c r="L1843" s="10" t="n">
        <v>1675757</v>
      </c>
      <c r="M1843" s="12" t="s">
        <v>59</v>
      </c>
      <c r="N1843" s="12" t="s">
        <v>60</v>
      </c>
      <c r="P1843" s="10" t="n">
        <v>103</v>
      </c>
      <c r="Q1843" s="12" t="s">
        <v>61</v>
      </c>
      <c r="R1843" s="12" t="s">
        <v>62</v>
      </c>
      <c r="S1843" s="10" t="n">
        <v>1130101</v>
      </c>
      <c r="T1843" s="12" t="s">
        <v>63</v>
      </c>
      <c r="U1843" s="13" t="n">
        <v>1279.76</v>
      </c>
      <c r="W1843" s="13" t="n">
        <v>0</v>
      </c>
      <c r="X1843" s="12" t="s">
        <v>1688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TODDYNHO CHOCOLATE</v>
      </c>
      <c r="AC1843" s="1" t="n">
        <v>1675757</v>
      </c>
    </row>
    <row r="1844" customFormat="false" ht="12.75" hidden="false" customHeight="true" outlineLevel="0" collapsed="false">
      <c r="A1844" s="10" t="n">
        <v>1</v>
      </c>
      <c r="B1844" s="11" t="n">
        <v>46193</v>
      </c>
      <c r="C1844" s="11" t="n">
        <v>46219</v>
      </c>
      <c r="D1844" s="10" t="n">
        <v>1657</v>
      </c>
      <c r="E1844" s="12" t="s">
        <v>1204</v>
      </c>
      <c r="F1844" s="10" t="n">
        <v>24</v>
      </c>
      <c r="G1844" s="12" t="s">
        <v>57</v>
      </c>
      <c r="H1844" s="10" t="n">
        <v>2110101</v>
      </c>
      <c r="I1844" s="12" t="s">
        <v>58</v>
      </c>
      <c r="J1844" s="10" t="n">
        <v>1280916</v>
      </c>
      <c r="L1844" s="10" t="n">
        <v>293860</v>
      </c>
      <c r="M1844" s="12" t="s">
        <v>153</v>
      </c>
      <c r="N1844" s="12" t="s">
        <v>60</v>
      </c>
      <c r="P1844" s="10" t="n">
        <v>103</v>
      </c>
      <c r="Q1844" s="12" t="s">
        <v>61</v>
      </c>
      <c r="R1844" s="12" t="s">
        <v>62</v>
      </c>
      <c r="S1844" s="10" t="n">
        <v>1130101</v>
      </c>
      <c r="T1844" s="12" t="s">
        <v>63</v>
      </c>
      <c r="U1844" s="13" t="n">
        <v>1250.11</v>
      </c>
      <c r="W1844" s="13" t="n">
        <v>0</v>
      </c>
      <c r="X1844" s="12" t="s">
        <v>1689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46197</v>
      </c>
      <c r="C1845" s="11" t="n">
        <v>46219</v>
      </c>
      <c r="D1845" s="10" t="n">
        <v>1608</v>
      </c>
      <c r="E1845" s="12" t="s">
        <v>75</v>
      </c>
      <c r="F1845" s="10" t="n">
        <v>24</v>
      </c>
      <c r="G1845" s="12" t="s">
        <v>57</v>
      </c>
      <c r="H1845" s="10" t="n">
        <v>2110101</v>
      </c>
      <c r="I1845" s="12" t="s">
        <v>58</v>
      </c>
      <c r="J1845" s="10" t="n">
        <v>1299280</v>
      </c>
      <c r="L1845" s="10" t="n">
        <v>1680082</v>
      </c>
      <c r="M1845" s="12" t="s">
        <v>36</v>
      </c>
      <c r="N1845" s="12" t="s">
        <v>60</v>
      </c>
      <c r="P1845" s="10" t="n">
        <v>103</v>
      </c>
      <c r="Q1845" s="12" t="s">
        <v>61</v>
      </c>
      <c r="R1845" s="12" t="s">
        <v>62</v>
      </c>
      <c r="S1845" s="10" t="n">
        <v>1130101</v>
      </c>
      <c r="T1845" s="12" t="s">
        <v>63</v>
      </c>
      <c r="U1845" s="13" t="n">
        <v>1310.03</v>
      </c>
      <c r="W1845" s="13" t="n">
        <v>0</v>
      </c>
      <c r="X1845" s="12" t="s">
        <v>1690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TODDYNHO CHOCOLATE</v>
      </c>
      <c r="AC1845" s="1" t="n">
        <v>1680082</v>
      </c>
    </row>
    <row r="1846" customFormat="false" ht="12.75" hidden="false" customHeight="true" outlineLevel="0" collapsed="false">
      <c r="A1846" s="10" t="n">
        <v>1</v>
      </c>
      <c r="B1846" s="11" t="n">
        <v>46198</v>
      </c>
      <c r="C1846" s="11" t="n">
        <v>46219</v>
      </c>
      <c r="D1846" s="10" t="n">
        <v>1626</v>
      </c>
      <c r="E1846" s="12" t="s">
        <v>65</v>
      </c>
      <c r="F1846" s="10" t="n">
        <v>24</v>
      </c>
      <c r="G1846" s="12" t="s">
        <v>57</v>
      </c>
      <c r="H1846" s="10" t="n">
        <v>2110101</v>
      </c>
      <c r="I1846" s="12" t="s">
        <v>58</v>
      </c>
      <c r="J1846" s="10" t="n">
        <v>1305846</v>
      </c>
      <c r="L1846" s="10" t="n">
        <v>311084</v>
      </c>
      <c r="M1846" s="12" t="s">
        <v>59</v>
      </c>
      <c r="N1846" s="12" t="s">
        <v>60</v>
      </c>
      <c r="P1846" s="10" t="n">
        <v>103</v>
      </c>
      <c r="Q1846" s="12" t="s">
        <v>61</v>
      </c>
      <c r="R1846" s="12" t="s">
        <v>62</v>
      </c>
      <c r="S1846" s="10" t="n">
        <v>1130101</v>
      </c>
      <c r="T1846" s="12" t="s">
        <v>63</v>
      </c>
      <c r="U1846" s="13" t="n">
        <v>2048.68</v>
      </c>
      <c r="W1846" s="13" t="n">
        <v>0</v>
      </c>
      <c r="X1846" s="12" t="s">
        <v>1691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CALABRESA SEARA KG</v>
      </c>
      <c r="AC1846" s="1" t="n">
        <v>311084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46219</v>
      </c>
      <c r="D1847" s="10" t="n">
        <v>10017</v>
      </c>
      <c r="E1847" s="12" t="s">
        <v>871</v>
      </c>
      <c r="F1847" s="10" t="n">
        <v>24</v>
      </c>
      <c r="G1847" s="12" t="s">
        <v>57</v>
      </c>
      <c r="H1847" s="10" t="n">
        <v>2110101</v>
      </c>
      <c r="I1847" s="12" t="s">
        <v>58</v>
      </c>
      <c r="J1847" s="10" t="n">
        <v>1310224</v>
      </c>
      <c r="L1847" s="10" t="n">
        <v>193797</v>
      </c>
      <c r="M1847" s="12" t="s">
        <v>59</v>
      </c>
      <c r="N1847" s="12" t="s">
        <v>60</v>
      </c>
      <c r="P1847" s="10" t="n">
        <v>103</v>
      </c>
      <c r="Q1847" s="12" t="s">
        <v>61</v>
      </c>
      <c r="R1847" s="12" t="s">
        <v>62</v>
      </c>
      <c r="S1847" s="10" t="n">
        <v>1130101</v>
      </c>
      <c r="T1847" s="12" t="s">
        <v>63</v>
      </c>
      <c r="U1847" s="13" t="n">
        <v>1024.54</v>
      </c>
      <c r="W1847" s="13" t="n">
        <v>0</v>
      </c>
      <c r="X1847" s="12" t="s">
        <v>1692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PAPEL HIGIENICO ALLE</v>
      </c>
      <c r="AC1847" s="1" t="n">
        <v>193797</v>
      </c>
    </row>
    <row r="1848" customFormat="false" ht="12.75" hidden="false" customHeight="true" outlineLevel="0" collapsed="false">
      <c r="A1848" s="10" t="n">
        <v>1</v>
      </c>
      <c r="B1848" s="11" t="n">
        <v>46202</v>
      </c>
      <c r="C1848" s="11" t="n">
        <v>46219</v>
      </c>
      <c r="D1848" s="10" t="n">
        <v>10009</v>
      </c>
      <c r="E1848" s="12" t="s">
        <v>233</v>
      </c>
      <c r="F1848" s="10" t="n">
        <v>24</v>
      </c>
      <c r="G1848" s="12" t="s">
        <v>57</v>
      </c>
      <c r="H1848" s="10" t="n">
        <v>2110101</v>
      </c>
      <c r="I1848" s="12" t="s">
        <v>58</v>
      </c>
      <c r="J1848" s="10" t="n">
        <v>1324820</v>
      </c>
      <c r="L1848" s="10" t="n">
        <v>1420957</v>
      </c>
      <c r="M1848" s="12" t="s">
        <v>36</v>
      </c>
      <c r="N1848" s="12" t="s">
        <v>60</v>
      </c>
      <c r="P1848" s="10" t="n">
        <v>103</v>
      </c>
      <c r="Q1848" s="12" t="s">
        <v>61</v>
      </c>
      <c r="R1848" s="12" t="s">
        <v>62</v>
      </c>
      <c r="S1848" s="10" t="n">
        <v>1130101</v>
      </c>
      <c r="T1848" s="12" t="s">
        <v>63</v>
      </c>
      <c r="U1848" s="13" t="n">
        <v>1493.87</v>
      </c>
      <c r="W1848" s="13" t="n">
        <v>0</v>
      </c>
      <c r="X1848" s="12" t="s">
        <v>1693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BATON CHOCO AO LEITE</v>
      </c>
      <c r="AC1848" s="1" t="n">
        <v>1420957</v>
      </c>
    </row>
    <row r="1849" customFormat="false" ht="12.75" hidden="false" customHeight="true" outlineLevel="0" collapsed="false">
      <c r="A1849" s="10" t="n">
        <v>1</v>
      </c>
      <c r="B1849" s="11" t="n">
        <v>46202</v>
      </c>
      <c r="C1849" s="11" t="n">
        <v>46219</v>
      </c>
      <c r="D1849" s="10" t="n">
        <v>1740</v>
      </c>
      <c r="E1849" s="12" t="s">
        <v>296</v>
      </c>
      <c r="F1849" s="10" t="n">
        <v>24</v>
      </c>
      <c r="G1849" s="12" t="s">
        <v>57</v>
      </c>
      <c r="H1849" s="10" t="n">
        <v>2110101</v>
      </c>
      <c r="I1849" s="12" t="s">
        <v>58</v>
      </c>
      <c r="J1849" s="10" t="n">
        <v>1325622</v>
      </c>
      <c r="L1849" s="10" t="n">
        <v>1240896</v>
      </c>
      <c r="M1849" s="12" t="s">
        <v>36</v>
      </c>
      <c r="N1849" s="12" t="s">
        <v>60</v>
      </c>
      <c r="P1849" s="10" t="n">
        <v>103</v>
      </c>
      <c r="Q1849" s="12" t="s">
        <v>61</v>
      </c>
      <c r="R1849" s="12" t="s">
        <v>62</v>
      </c>
      <c r="S1849" s="10" t="n">
        <v>1130101</v>
      </c>
      <c r="T1849" s="12" t="s">
        <v>63</v>
      </c>
      <c r="U1849" s="13" t="n">
        <v>983.77</v>
      </c>
      <c r="W1849" s="13" t="n">
        <v>0</v>
      </c>
      <c r="X1849" s="12" t="s">
        <v>1694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IOG BI-CAMADA MGO CO</v>
      </c>
      <c r="AC1849" s="1" t="n">
        <v>1240896</v>
      </c>
    </row>
    <row r="1850" customFormat="false" ht="12.75" hidden="false" customHeight="true" outlineLevel="0" collapsed="false">
      <c r="A1850" s="10" t="n">
        <v>1</v>
      </c>
      <c r="B1850" s="11" t="n">
        <v>46205</v>
      </c>
      <c r="C1850" s="11" t="n">
        <v>46219</v>
      </c>
      <c r="D1850" s="10" t="n">
        <v>1675</v>
      </c>
      <c r="E1850" s="12" t="s">
        <v>103</v>
      </c>
      <c r="F1850" s="10" t="n">
        <v>24</v>
      </c>
      <c r="G1850" s="12" t="s">
        <v>57</v>
      </c>
      <c r="H1850" s="10" t="n">
        <v>2110101</v>
      </c>
      <c r="I1850" s="12" t="s">
        <v>58</v>
      </c>
      <c r="J1850" s="10" t="n">
        <v>1341229</v>
      </c>
      <c r="L1850" s="10" t="n">
        <v>496957</v>
      </c>
      <c r="M1850" s="12" t="s">
        <v>36</v>
      </c>
      <c r="N1850" s="12" t="s">
        <v>60</v>
      </c>
      <c r="P1850" s="10" t="n">
        <v>103</v>
      </c>
      <c r="Q1850" s="12" t="s">
        <v>61</v>
      </c>
      <c r="R1850" s="12" t="s">
        <v>62</v>
      </c>
      <c r="S1850" s="10" t="n">
        <v>1130101</v>
      </c>
      <c r="T1850" s="12" t="s">
        <v>63</v>
      </c>
      <c r="U1850" s="13" t="n">
        <v>1012.57</v>
      </c>
      <c r="W1850" s="13" t="n">
        <v>0</v>
      </c>
      <c r="X1850" s="12" t="s">
        <v>1695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SAND H COL BRA41/42</v>
      </c>
      <c r="AC1850" s="1" t="n">
        <v>496957</v>
      </c>
    </row>
    <row r="1851" customFormat="false" ht="12.75" hidden="false" customHeight="true" outlineLevel="0" collapsed="false">
      <c r="A1851" s="10" t="n">
        <v>1</v>
      </c>
      <c r="B1851" s="11" t="n">
        <v>46206</v>
      </c>
      <c r="C1851" s="11" t="n">
        <v>46219</v>
      </c>
      <c r="D1851" s="10" t="n">
        <v>1643</v>
      </c>
      <c r="E1851" s="12" t="s">
        <v>1206</v>
      </c>
      <c r="F1851" s="10" t="n">
        <v>24</v>
      </c>
      <c r="G1851" s="12" t="s">
        <v>57</v>
      </c>
      <c r="H1851" s="10" t="n">
        <v>2110101</v>
      </c>
      <c r="I1851" s="12" t="s">
        <v>58</v>
      </c>
      <c r="J1851" s="10" t="n">
        <v>1343984</v>
      </c>
      <c r="L1851" s="10" t="n">
        <v>10653</v>
      </c>
      <c r="M1851" s="12" t="s">
        <v>36</v>
      </c>
      <c r="N1851" s="12" t="s">
        <v>60</v>
      </c>
      <c r="P1851" s="10" t="n">
        <v>103</v>
      </c>
      <c r="Q1851" s="12" t="s">
        <v>61</v>
      </c>
      <c r="R1851" s="12" t="s">
        <v>62</v>
      </c>
      <c r="S1851" s="10" t="n">
        <v>1130101</v>
      </c>
      <c r="T1851" s="12" t="s">
        <v>63</v>
      </c>
      <c r="U1851" s="13" t="n">
        <v>228</v>
      </c>
      <c r="W1851" s="13" t="n">
        <v>0</v>
      </c>
      <c r="X1851" s="12" t="s">
        <v>1696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COCADA CASMORENINH</v>
      </c>
      <c r="AC1851" s="1" t="n">
        <v>10653</v>
      </c>
    </row>
    <row r="1852" customFormat="false" ht="12.75" hidden="false" customHeight="true" outlineLevel="0" collapsed="false">
      <c r="A1852" s="10" t="n">
        <v>1</v>
      </c>
      <c r="B1852" s="11" t="n">
        <v>46207</v>
      </c>
      <c r="C1852" s="11" t="n">
        <v>46219</v>
      </c>
      <c r="D1852" s="10" t="n">
        <v>1705</v>
      </c>
      <c r="E1852" s="12" t="s">
        <v>173</v>
      </c>
      <c r="F1852" s="10" t="n">
        <v>24</v>
      </c>
      <c r="G1852" s="12" t="s">
        <v>57</v>
      </c>
      <c r="H1852" s="10" t="n">
        <v>2110101</v>
      </c>
      <c r="I1852" s="12" t="s">
        <v>58</v>
      </c>
      <c r="J1852" s="10" t="n">
        <v>1348536</v>
      </c>
      <c r="L1852" s="10" t="n">
        <v>1910367</v>
      </c>
      <c r="M1852" s="12" t="s">
        <v>36</v>
      </c>
      <c r="N1852" s="12" t="s">
        <v>60</v>
      </c>
      <c r="P1852" s="10" t="n">
        <v>103</v>
      </c>
      <c r="Q1852" s="12" t="s">
        <v>61</v>
      </c>
      <c r="R1852" s="12" t="s">
        <v>62</v>
      </c>
      <c r="S1852" s="10" t="n">
        <v>1130101</v>
      </c>
      <c r="T1852" s="12" t="s">
        <v>63</v>
      </c>
      <c r="U1852" s="13" t="n">
        <v>56.96</v>
      </c>
      <c r="W1852" s="13" t="n">
        <v>0</v>
      </c>
      <c r="X1852" s="12" t="s">
        <v>1697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LEAO ICE TEA PESSEGO</v>
      </c>
      <c r="AC1852" s="1" t="n">
        <v>1910367</v>
      </c>
    </row>
    <row r="1853" customFormat="false" ht="12.75" hidden="false" customHeight="true" outlineLevel="0" collapsed="false">
      <c r="A1853" s="10" t="n">
        <v>1</v>
      </c>
      <c r="B1853" s="11" t="n">
        <v>46207</v>
      </c>
      <c r="C1853" s="11" t="n">
        <v>46219</v>
      </c>
      <c r="D1853" s="10" t="n">
        <v>1705</v>
      </c>
      <c r="E1853" s="12" t="s">
        <v>173</v>
      </c>
      <c r="F1853" s="10" t="n">
        <v>24</v>
      </c>
      <c r="G1853" s="12" t="s">
        <v>57</v>
      </c>
      <c r="H1853" s="10" t="n">
        <v>2110101</v>
      </c>
      <c r="I1853" s="12" t="s">
        <v>58</v>
      </c>
      <c r="J1853" s="10" t="n">
        <v>1348564</v>
      </c>
      <c r="L1853" s="10" t="n">
        <v>1182811</v>
      </c>
      <c r="M1853" s="12" t="s">
        <v>36</v>
      </c>
      <c r="N1853" s="12" t="s">
        <v>60</v>
      </c>
      <c r="P1853" s="10" t="n">
        <v>103</v>
      </c>
      <c r="Q1853" s="12" t="s">
        <v>61</v>
      </c>
      <c r="R1853" s="12" t="s">
        <v>62</v>
      </c>
      <c r="S1853" s="10" t="n">
        <v>1130101</v>
      </c>
      <c r="T1853" s="12" t="s">
        <v>63</v>
      </c>
      <c r="U1853" s="13" t="n">
        <v>335.01</v>
      </c>
      <c r="W1853" s="13" t="n">
        <v>0</v>
      </c>
      <c r="X1853" s="12" t="s">
        <v>1698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TRIDENT MELANCIA</v>
      </c>
      <c r="AC1853" s="1" t="n">
        <v>1182811</v>
      </c>
    </row>
    <row r="1854" customFormat="false" ht="12.75" hidden="false" customHeight="true" outlineLevel="0" collapsed="false">
      <c r="A1854" s="10" t="n">
        <v>1</v>
      </c>
      <c r="B1854" s="11" t="n">
        <v>46207</v>
      </c>
      <c r="C1854" s="11" t="n">
        <v>46219</v>
      </c>
      <c r="D1854" s="10" t="n">
        <v>1705</v>
      </c>
      <c r="E1854" s="12" t="s">
        <v>173</v>
      </c>
      <c r="F1854" s="10" t="n">
        <v>24</v>
      </c>
      <c r="G1854" s="12" t="s">
        <v>57</v>
      </c>
      <c r="H1854" s="10" t="n">
        <v>2110101</v>
      </c>
      <c r="I1854" s="12" t="s">
        <v>58</v>
      </c>
      <c r="J1854" s="10" t="n">
        <v>1348586</v>
      </c>
      <c r="L1854" s="10" t="n">
        <v>1184135</v>
      </c>
      <c r="M1854" s="12" t="s">
        <v>36</v>
      </c>
      <c r="N1854" s="12" t="s">
        <v>60</v>
      </c>
      <c r="P1854" s="10" t="n">
        <v>103</v>
      </c>
      <c r="Q1854" s="12" t="s">
        <v>61</v>
      </c>
      <c r="R1854" s="12" t="s">
        <v>62</v>
      </c>
      <c r="S1854" s="10" t="n">
        <v>1130101</v>
      </c>
      <c r="T1854" s="12" t="s">
        <v>63</v>
      </c>
      <c r="U1854" s="13" t="n">
        <v>3237</v>
      </c>
      <c r="W1854" s="13" t="n">
        <v>0</v>
      </c>
      <c r="X1854" s="12" t="s">
        <v>1699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KAPO UVA 200ML</v>
      </c>
      <c r="AC1854" s="1" t="n">
        <v>1184135</v>
      </c>
    </row>
    <row r="1855" customFormat="false" ht="12.75" hidden="false" customHeight="true" outlineLevel="0" collapsed="false">
      <c r="A1855" s="10" t="n">
        <v>1</v>
      </c>
      <c r="B1855" s="11" t="n">
        <v>46207</v>
      </c>
      <c r="C1855" s="11" t="n">
        <v>46219</v>
      </c>
      <c r="D1855" s="10" t="n">
        <v>1705</v>
      </c>
      <c r="E1855" s="12" t="s">
        <v>173</v>
      </c>
      <c r="F1855" s="10" t="n">
        <v>24</v>
      </c>
      <c r="G1855" s="12" t="s">
        <v>57</v>
      </c>
      <c r="H1855" s="10" t="n">
        <v>2110101</v>
      </c>
      <c r="I1855" s="12" t="s">
        <v>58</v>
      </c>
      <c r="J1855" s="10" t="n">
        <v>1348607</v>
      </c>
      <c r="L1855" s="10" t="n">
        <v>1910815</v>
      </c>
      <c r="M1855" s="12" t="s">
        <v>36</v>
      </c>
      <c r="N1855" s="12" t="s">
        <v>60</v>
      </c>
      <c r="P1855" s="10" t="n">
        <v>103</v>
      </c>
      <c r="Q1855" s="12" t="s">
        <v>61</v>
      </c>
      <c r="R1855" s="12" t="s">
        <v>62</v>
      </c>
      <c r="S1855" s="10" t="n">
        <v>1130101</v>
      </c>
      <c r="T1855" s="12" t="s">
        <v>63</v>
      </c>
      <c r="U1855" s="13" t="n">
        <v>6181.16</v>
      </c>
      <c r="W1855" s="13" t="n">
        <v>0</v>
      </c>
      <c r="X1855" s="12" t="s">
        <v>1700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REFRI. FANTA UVA 1,5</v>
      </c>
      <c r="AC1855" s="1" t="n">
        <v>1910815</v>
      </c>
    </row>
    <row r="1856" customFormat="false" ht="12.75" hidden="false" customHeight="true" outlineLevel="0" collapsed="false">
      <c r="A1856" s="10" t="n">
        <v>1</v>
      </c>
      <c r="B1856" s="11" t="n">
        <v>46212</v>
      </c>
      <c r="C1856" s="11" t="n">
        <v>46219</v>
      </c>
      <c r="D1856" s="10" t="n">
        <v>754</v>
      </c>
      <c r="E1856" s="12" t="s">
        <v>182</v>
      </c>
      <c r="F1856" s="10" t="n">
        <v>24</v>
      </c>
      <c r="G1856" s="12" t="s">
        <v>57</v>
      </c>
      <c r="H1856" s="10" t="n">
        <v>2110405</v>
      </c>
      <c r="I1856" s="12" t="s">
        <v>106</v>
      </c>
      <c r="J1856" s="10" t="n">
        <v>1374885</v>
      </c>
      <c r="L1856" s="10" t="n">
        <v>31702</v>
      </c>
      <c r="M1856" s="12" t="s">
        <v>36</v>
      </c>
      <c r="N1856" s="12" t="s">
        <v>66</v>
      </c>
      <c r="P1856" s="10" t="n">
        <v>103</v>
      </c>
      <c r="Q1856" s="12" t="s">
        <v>61</v>
      </c>
      <c r="R1856" s="12" t="s">
        <v>62</v>
      </c>
      <c r="S1856" s="10" t="n">
        <v>1130101</v>
      </c>
      <c r="T1856" s="12" t="s">
        <v>63</v>
      </c>
      <c r="U1856" s="13" t="n">
        <v>3130</v>
      </c>
      <c r="W1856" s="13" t="n">
        <v>0</v>
      </c>
      <c r="X1856" s="12" t="s">
        <v>1701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46213</v>
      </c>
      <c r="C1857" s="11" t="n">
        <v>46219</v>
      </c>
      <c r="D1857" s="10" t="n">
        <v>1666</v>
      </c>
      <c r="E1857" s="12" t="s">
        <v>56</v>
      </c>
      <c r="F1857" s="10" t="n">
        <v>24</v>
      </c>
      <c r="G1857" s="12" t="s">
        <v>57</v>
      </c>
      <c r="H1857" s="10" t="n">
        <v>2110405</v>
      </c>
      <c r="I1857" s="12" t="s">
        <v>106</v>
      </c>
      <c r="J1857" s="10" t="n">
        <v>1376753</v>
      </c>
      <c r="L1857" s="10" t="n">
        <v>566298</v>
      </c>
      <c r="M1857" s="12" t="s">
        <v>36</v>
      </c>
      <c r="N1857" s="12" t="s">
        <v>66</v>
      </c>
      <c r="P1857" s="10" t="n">
        <v>103</v>
      </c>
      <c r="Q1857" s="12" t="s">
        <v>61</v>
      </c>
      <c r="R1857" s="12" t="s">
        <v>62</v>
      </c>
      <c r="S1857" s="10" t="n">
        <v>1130101</v>
      </c>
      <c r="T1857" s="12" t="s">
        <v>63</v>
      </c>
      <c r="U1857" s="13" t="n">
        <v>5877.89</v>
      </c>
      <c r="W1857" s="13" t="n">
        <v>0</v>
      </c>
      <c r="X1857" s="12" t="s">
        <v>1702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LAMINA WILKINSON CAR</v>
      </c>
      <c r="AC1857" s="1" t="n">
        <v>566298</v>
      </c>
    </row>
    <row r="1858" customFormat="false" ht="12.75" hidden="false" customHeight="true" outlineLevel="0" collapsed="false">
      <c r="A1858" s="10" t="n">
        <v>1</v>
      </c>
      <c r="B1858" s="11" t="n">
        <v>46213</v>
      </c>
      <c r="C1858" s="11" t="n">
        <v>46219</v>
      </c>
      <c r="D1858" s="10" t="n">
        <v>1614</v>
      </c>
      <c r="E1858" s="12" t="s">
        <v>89</v>
      </c>
      <c r="F1858" s="10" t="n">
        <v>24</v>
      </c>
      <c r="G1858" s="12" t="s">
        <v>57</v>
      </c>
      <c r="H1858" s="10" t="n">
        <v>2110405</v>
      </c>
      <c r="I1858" s="12" t="s">
        <v>106</v>
      </c>
      <c r="J1858" s="10" t="n">
        <v>1376903</v>
      </c>
      <c r="L1858" s="10" t="n">
        <v>11400</v>
      </c>
      <c r="M1858" s="12" t="s">
        <v>59</v>
      </c>
      <c r="N1858" s="12" t="s">
        <v>66</v>
      </c>
      <c r="P1858" s="10" t="n">
        <v>103</v>
      </c>
      <c r="Q1858" s="12" t="s">
        <v>61</v>
      </c>
      <c r="R1858" s="12" t="s">
        <v>62</v>
      </c>
      <c r="S1858" s="10" t="n">
        <v>1130101</v>
      </c>
      <c r="T1858" s="12" t="s">
        <v>63</v>
      </c>
      <c r="U1858" s="13" t="n">
        <v>259.39</v>
      </c>
      <c r="W1858" s="13" t="n">
        <v>0</v>
      </c>
      <c r="X1858" s="12" t="s">
        <v>1703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PICOLE KARU MORANGO</v>
      </c>
      <c r="AC1858" s="1" t="n">
        <v>11400</v>
      </c>
    </row>
    <row r="1859" customFormat="false" ht="12.75" hidden="false" customHeight="true" outlineLevel="0" collapsed="false">
      <c r="A1859" s="10" t="n">
        <v>1</v>
      </c>
      <c r="B1859" s="11" t="n">
        <v>46213</v>
      </c>
      <c r="C1859" s="11" t="n">
        <v>46219</v>
      </c>
      <c r="D1859" s="10" t="n">
        <v>901</v>
      </c>
      <c r="E1859" s="12" t="s">
        <v>550</v>
      </c>
      <c r="F1859" s="10" t="n">
        <v>24</v>
      </c>
      <c r="G1859" s="12" t="s">
        <v>57</v>
      </c>
      <c r="H1859" s="10" t="n">
        <v>2110405</v>
      </c>
      <c r="I1859" s="12" t="s">
        <v>106</v>
      </c>
      <c r="J1859" s="10" t="n">
        <v>1376959</v>
      </c>
      <c r="L1859" s="10" t="n">
        <v>464</v>
      </c>
      <c r="M1859" s="12" t="s">
        <v>36</v>
      </c>
      <c r="N1859" s="12" t="s">
        <v>66</v>
      </c>
      <c r="P1859" s="10" t="n">
        <v>103</v>
      </c>
      <c r="Q1859" s="12" t="s">
        <v>61</v>
      </c>
      <c r="R1859" s="12" t="s">
        <v>62</v>
      </c>
      <c r="S1859" s="10" t="n">
        <v>1130101</v>
      </c>
      <c r="T1859" s="12" t="s">
        <v>63</v>
      </c>
      <c r="U1859" s="13" t="n">
        <v>465</v>
      </c>
      <c r="W1859" s="13" t="n">
        <v>0</v>
      </c>
      <c r="X1859" s="12" t="s">
        <v>1704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BRINCOS CHERRY HIPOA</v>
      </c>
      <c r="AC1859" s="1" t="n">
        <v>464</v>
      </c>
    </row>
    <row r="1860" customFormat="false" ht="12.75" hidden="false" customHeight="true" outlineLevel="0" collapsed="false">
      <c r="A1860" s="10" t="n">
        <v>1</v>
      </c>
      <c r="B1860" s="11" t="n">
        <v>46216</v>
      </c>
      <c r="C1860" s="11" t="n">
        <v>46219</v>
      </c>
      <c r="D1860" s="10" t="n">
        <v>581</v>
      </c>
      <c r="E1860" s="12" t="s">
        <v>316</v>
      </c>
      <c r="F1860" s="10" t="n">
        <v>24</v>
      </c>
      <c r="G1860" s="12" t="s">
        <v>57</v>
      </c>
      <c r="H1860" s="10" t="n">
        <v>2110405</v>
      </c>
      <c r="I1860" s="12" t="s">
        <v>106</v>
      </c>
      <c r="J1860" s="10" t="n">
        <v>1392932</v>
      </c>
      <c r="L1860" s="10" t="n">
        <v>31367</v>
      </c>
      <c r="M1860" s="12" t="s">
        <v>36</v>
      </c>
      <c r="N1860" s="12" t="s">
        <v>66</v>
      </c>
      <c r="P1860" s="10" t="n">
        <v>103</v>
      </c>
      <c r="Q1860" s="12" t="s">
        <v>61</v>
      </c>
      <c r="R1860" s="12" t="s">
        <v>62</v>
      </c>
      <c r="S1860" s="10" t="n">
        <v>1130101</v>
      </c>
      <c r="T1860" s="12" t="s">
        <v>63</v>
      </c>
      <c r="U1860" s="13" t="n">
        <v>363.5</v>
      </c>
      <c r="W1860" s="13" t="n">
        <v>0</v>
      </c>
      <c r="X1860" s="12" t="s">
        <v>1705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46216</v>
      </c>
      <c r="C1861" s="11" t="n">
        <v>46219</v>
      </c>
      <c r="D1861" s="10" t="n">
        <v>1899</v>
      </c>
      <c r="E1861" s="12" t="s">
        <v>97</v>
      </c>
      <c r="F1861" s="10" t="n">
        <v>24</v>
      </c>
      <c r="G1861" s="12" t="s">
        <v>57</v>
      </c>
      <c r="H1861" s="10" t="n">
        <v>2110405</v>
      </c>
      <c r="I1861" s="12" t="s">
        <v>106</v>
      </c>
      <c r="J1861" s="10" t="n">
        <v>1393619</v>
      </c>
      <c r="L1861" s="10" t="n">
        <v>710</v>
      </c>
      <c r="M1861" s="12" t="s">
        <v>36</v>
      </c>
      <c r="N1861" s="12" t="s">
        <v>66</v>
      </c>
      <c r="P1861" s="10" t="n">
        <v>103</v>
      </c>
      <c r="Q1861" s="12" t="s">
        <v>61</v>
      </c>
      <c r="R1861" s="12" t="s">
        <v>62</v>
      </c>
      <c r="S1861" s="10" t="n">
        <v>1130101</v>
      </c>
      <c r="T1861" s="12" t="s">
        <v>63</v>
      </c>
      <c r="U1861" s="13" t="n">
        <v>664.48</v>
      </c>
      <c r="W1861" s="13" t="n">
        <v>0</v>
      </c>
      <c r="X1861" s="12" t="s">
        <v>1706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46216</v>
      </c>
      <c r="C1862" s="11" t="n">
        <v>46219</v>
      </c>
      <c r="D1862" s="10" t="n">
        <v>1614</v>
      </c>
      <c r="E1862" s="12" t="s">
        <v>89</v>
      </c>
      <c r="F1862" s="10" t="n">
        <v>24</v>
      </c>
      <c r="G1862" s="12" t="s">
        <v>57</v>
      </c>
      <c r="H1862" s="10" t="n">
        <v>2110405</v>
      </c>
      <c r="I1862" s="12" t="s">
        <v>106</v>
      </c>
      <c r="J1862" s="10" t="n">
        <v>1393772</v>
      </c>
      <c r="L1862" s="10" t="n">
        <v>11415</v>
      </c>
      <c r="M1862" s="12" t="s">
        <v>36</v>
      </c>
      <c r="N1862" s="12" t="s">
        <v>66</v>
      </c>
      <c r="P1862" s="10" t="n">
        <v>103</v>
      </c>
      <c r="Q1862" s="12" t="s">
        <v>61</v>
      </c>
      <c r="R1862" s="12" t="s">
        <v>62</v>
      </c>
      <c r="S1862" s="10" t="n">
        <v>1130101</v>
      </c>
      <c r="T1862" s="12" t="s">
        <v>63</v>
      </c>
      <c r="U1862" s="13" t="n">
        <v>378.43</v>
      </c>
      <c r="W1862" s="13" t="n">
        <v>0</v>
      </c>
      <c r="X1862" s="12" t="s">
        <v>1707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SORVETE KARU BRIGADE</v>
      </c>
      <c r="AC1862" s="1" t="n">
        <v>11415</v>
      </c>
    </row>
    <row r="1863" customFormat="false" ht="12.75" hidden="false" customHeight="true" outlineLevel="0" collapsed="false">
      <c r="A1863" s="10" t="n">
        <v>1</v>
      </c>
      <c r="B1863" s="11" t="n">
        <v>46217</v>
      </c>
      <c r="C1863" s="11" t="n">
        <v>46219</v>
      </c>
      <c r="D1863" s="10" t="n">
        <v>642</v>
      </c>
      <c r="E1863" s="12" t="s">
        <v>186</v>
      </c>
      <c r="F1863" s="10" t="n">
        <v>24</v>
      </c>
      <c r="G1863" s="12" t="s">
        <v>57</v>
      </c>
      <c r="H1863" s="10" t="n">
        <v>2110405</v>
      </c>
      <c r="I1863" s="12" t="s">
        <v>106</v>
      </c>
      <c r="J1863" s="10" t="n">
        <v>1398367</v>
      </c>
      <c r="L1863" s="10" t="n">
        <v>531</v>
      </c>
      <c r="M1863" s="12" t="s">
        <v>36</v>
      </c>
      <c r="N1863" s="12" t="s">
        <v>66</v>
      </c>
      <c r="P1863" s="10" t="n">
        <v>103</v>
      </c>
      <c r="Q1863" s="12" t="s">
        <v>61</v>
      </c>
      <c r="R1863" s="12" t="s">
        <v>62</v>
      </c>
      <c r="S1863" s="10" t="n">
        <v>1130101</v>
      </c>
      <c r="T1863" s="12" t="s">
        <v>63</v>
      </c>
      <c r="U1863" s="13" t="n">
        <v>840</v>
      </c>
      <c r="W1863" s="13" t="n">
        <v>0</v>
      </c>
      <c r="X1863" s="12" t="s">
        <v>1708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BOLO BLOOM 600G</v>
      </c>
      <c r="AC1863" s="1" t="n">
        <v>531</v>
      </c>
    </row>
    <row r="1864" customFormat="false" ht="12.75" hidden="false" customHeight="true" outlineLevel="0" collapsed="false">
      <c r="A1864" s="10" t="n">
        <v>1</v>
      </c>
      <c r="B1864" s="11" t="n">
        <v>46219</v>
      </c>
      <c r="C1864" s="11" t="n">
        <v>46219</v>
      </c>
      <c r="D1864" s="10" t="n">
        <v>1955</v>
      </c>
      <c r="E1864" s="12" t="s">
        <v>1709</v>
      </c>
      <c r="F1864" s="10" t="n">
        <v>24</v>
      </c>
      <c r="G1864" s="12" t="s">
        <v>57</v>
      </c>
      <c r="H1864" s="10" t="n">
        <v>2110405</v>
      </c>
      <c r="I1864" s="12" t="s">
        <v>106</v>
      </c>
      <c r="J1864" s="10" t="n">
        <v>1405668</v>
      </c>
      <c r="L1864" s="10" t="n">
        <v>579610</v>
      </c>
      <c r="M1864" s="12" t="s">
        <v>36</v>
      </c>
      <c r="N1864" s="12" t="s">
        <v>66</v>
      </c>
      <c r="P1864" s="10" t="n">
        <v>102</v>
      </c>
      <c r="Q1864" s="12" t="s">
        <v>125</v>
      </c>
      <c r="R1864" s="12" t="s">
        <v>62</v>
      </c>
      <c r="S1864" s="10" t="n">
        <v>1130101</v>
      </c>
      <c r="T1864" s="12" t="s">
        <v>63</v>
      </c>
      <c r="U1864" s="13" t="n">
        <v>36.15</v>
      </c>
      <c r="W1864" s="13" t="n">
        <v>0</v>
      </c>
      <c r="X1864" s="12" t="s">
        <v>1710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46219</v>
      </c>
      <c r="C1865" s="11" t="n">
        <v>46219</v>
      </c>
      <c r="D1865" s="10" t="n">
        <v>1137</v>
      </c>
      <c r="E1865" s="12" t="s">
        <v>105</v>
      </c>
      <c r="F1865" s="10" t="n">
        <v>34</v>
      </c>
      <c r="G1865" s="12" t="s">
        <v>94</v>
      </c>
      <c r="H1865" s="10" t="n">
        <v>2110405</v>
      </c>
      <c r="I1865" s="12" t="s">
        <v>106</v>
      </c>
      <c r="J1865" s="10" t="n">
        <v>1406866</v>
      </c>
      <c r="L1865" s="10" t="n">
        <v>579950</v>
      </c>
      <c r="M1865" s="12" t="s">
        <v>36</v>
      </c>
      <c r="N1865" s="12" t="s">
        <v>66</v>
      </c>
      <c r="P1865" s="10" t="n">
        <v>101</v>
      </c>
      <c r="Q1865" s="12" t="s">
        <v>107</v>
      </c>
      <c r="R1865" s="12" t="s">
        <v>43</v>
      </c>
      <c r="S1865" s="10" t="n">
        <v>4210301</v>
      </c>
      <c r="T1865" s="12" t="s">
        <v>333</v>
      </c>
      <c r="U1865" s="13" t="n">
        <v>3500</v>
      </c>
      <c r="W1865" s="13" t="n">
        <v>0</v>
      </c>
      <c r="X1865" s="12" t="s">
        <v>1711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46219</v>
      </c>
      <c r="C1866" s="11" t="n">
        <v>46219</v>
      </c>
      <c r="D1866" s="10" t="n">
        <v>514</v>
      </c>
      <c r="E1866" s="12" t="s">
        <v>731</v>
      </c>
      <c r="F1866" s="10" t="n">
        <v>34</v>
      </c>
      <c r="G1866" s="12" t="s">
        <v>94</v>
      </c>
      <c r="H1866" s="10" t="n">
        <v>2110405</v>
      </c>
      <c r="I1866" s="12" t="s">
        <v>106</v>
      </c>
      <c r="J1866" s="10" t="n">
        <v>1406993</v>
      </c>
      <c r="L1866" s="10" t="n">
        <v>579980</v>
      </c>
      <c r="M1866" s="12" t="s">
        <v>36</v>
      </c>
      <c r="N1866" s="12" t="s">
        <v>66</v>
      </c>
      <c r="P1866" s="10" t="n">
        <v>102</v>
      </c>
      <c r="Q1866" s="12" t="s">
        <v>125</v>
      </c>
      <c r="R1866" s="12" t="s">
        <v>39</v>
      </c>
      <c r="S1866" s="10" t="n">
        <v>4210210</v>
      </c>
      <c r="T1866" s="12" t="s">
        <v>732</v>
      </c>
      <c r="U1866" s="13" t="n">
        <v>709.67</v>
      </c>
      <c r="W1866" s="13" t="n">
        <v>0</v>
      </c>
      <c r="X1866" s="12" t="s">
        <v>1712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46219</v>
      </c>
      <c r="C1867" s="11" t="n">
        <v>46219</v>
      </c>
      <c r="D1867" s="10" t="n">
        <v>514</v>
      </c>
      <c r="E1867" s="12" t="s">
        <v>731</v>
      </c>
      <c r="F1867" s="10" t="n">
        <v>34</v>
      </c>
      <c r="G1867" s="12" t="s">
        <v>94</v>
      </c>
      <c r="H1867" s="10" t="n">
        <v>2110405</v>
      </c>
      <c r="I1867" s="12" t="s">
        <v>106</v>
      </c>
      <c r="J1867" s="10" t="n">
        <v>1406999</v>
      </c>
      <c r="L1867" s="10" t="n">
        <v>579982</v>
      </c>
      <c r="M1867" s="12" t="s">
        <v>36</v>
      </c>
      <c r="N1867" s="12" t="s">
        <v>66</v>
      </c>
      <c r="P1867" s="10" t="n">
        <v>102</v>
      </c>
      <c r="Q1867" s="12" t="s">
        <v>125</v>
      </c>
      <c r="R1867" s="12" t="s">
        <v>112</v>
      </c>
      <c r="S1867" s="10" t="n">
        <v>4220199</v>
      </c>
      <c r="T1867" s="12" t="s">
        <v>113</v>
      </c>
      <c r="U1867" s="13" t="n">
        <v>710</v>
      </c>
      <c r="W1867" s="13" t="n">
        <v>0</v>
      </c>
      <c r="X1867" s="12" t="s">
        <v>1642</v>
      </c>
      <c r="Z1867" s="1" t="str">
        <f aca="false">IF($T1867="","",IFERROR(INDEX('Resumo Grupos'!$AC$3:$AC$200,MATCH($T1867,'Resumo Grupos'!$AB$3:$AB$200,0)),"n/d"))</f>
        <v>Pagamentos outros não operacionais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46219</v>
      </c>
      <c r="C1868" s="11" t="n">
        <v>46219</v>
      </c>
      <c r="D1868" s="10" t="n">
        <v>1695</v>
      </c>
      <c r="E1868" s="12" t="s">
        <v>646</v>
      </c>
      <c r="F1868" s="10" t="n">
        <v>34</v>
      </c>
      <c r="G1868" s="12" t="s">
        <v>94</v>
      </c>
      <c r="H1868" s="10" t="n">
        <v>2110405</v>
      </c>
      <c r="I1868" s="12" t="s">
        <v>106</v>
      </c>
      <c r="J1868" s="10" t="n">
        <v>1434803</v>
      </c>
      <c r="L1868" s="10" t="n">
        <v>590716</v>
      </c>
      <c r="M1868" s="12" t="s">
        <v>36</v>
      </c>
      <c r="N1868" s="12" t="s">
        <v>66</v>
      </c>
      <c r="P1868" s="10" t="n">
        <v>102</v>
      </c>
      <c r="Q1868" s="12" t="s">
        <v>125</v>
      </c>
      <c r="R1868" s="12" t="s">
        <v>62</v>
      </c>
      <c r="S1868" s="10" t="n">
        <v>1130101</v>
      </c>
      <c r="T1868" s="12" t="s">
        <v>63</v>
      </c>
      <c r="U1868" s="13" t="n">
        <v>118.45</v>
      </c>
      <c r="W1868" s="13" t="n">
        <v>0</v>
      </c>
      <c r="X1868" s="12" t="s">
        <v>1713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0" t="n">
        <v>1</v>
      </c>
      <c r="B1869" s="11" t="n">
        <v>46220</v>
      </c>
      <c r="C1869" s="11" t="n">
        <v>46220</v>
      </c>
      <c r="D1869" s="10" t="n">
        <v>0</v>
      </c>
      <c r="E1869" s="12" t="s">
        <v>33</v>
      </c>
      <c r="F1869" s="10" t="n">
        <v>17</v>
      </c>
      <c r="G1869" s="12" t="s">
        <v>34</v>
      </c>
      <c r="H1869" s="10" t="n">
        <v>1110101</v>
      </c>
      <c r="I1869" s="12" t="s">
        <v>35</v>
      </c>
      <c r="J1869" s="10" t="n">
        <v>1469403</v>
      </c>
      <c r="L1869" s="10" t="n">
        <v>1469403</v>
      </c>
      <c r="M1869" s="12" t="s">
        <v>36</v>
      </c>
      <c r="N1869" s="12" t="s">
        <v>37</v>
      </c>
      <c r="P1869" s="10" t="n">
        <v>104</v>
      </c>
      <c r="Q1869" s="12" t="s">
        <v>38</v>
      </c>
      <c r="R1869" s="12" t="s">
        <v>149</v>
      </c>
      <c r="S1869" s="10" t="n">
        <v>1120601</v>
      </c>
      <c r="T1869" s="12" t="s">
        <v>150</v>
      </c>
      <c r="U1869" s="13" t="n">
        <v>280</v>
      </c>
      <c r="W1869" s="13" t="n">
        <v>280</v>
      </c>
      <c r="X1869" s="12" t="s">
        <v>1714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ACAI DE ANORI</v>
      </c>
      <c r="AC1869" s="1" t="n">
        <v>5361</v>
      </c>
    </row>
    <row r="1870" customFormat="false" ht="12.75" hidden="false" customHeight="true" outlineLevel="0" collapsed="false">
      <c r="A1870" s="10" t="n">
        <v>1</v>
      </c>
      <c r="B1870" s="11" t="n">
        <v>46220</v>
      </c>
      <c r="C1870" s="11" t="n">
        <v>46220</v>
      </c>
      <c r="D1870" s="10" t="n">
        <v>0</v>
      </c>
      <c r="E1870" s="12" t="s">
        <v>33</v>
      </c>
      <c r="F1870" s="10" t="n">
        <v>17</v>
      </c>
      <c r="G1870" s="12" t="s">
        <v>34</v>
      </c>
      <c r="H1870" s="10" t="n">
        <v>1110101</v>
      </c>
      <c r="I1870" s="12" t="s">
        <v>35</v>
      </c>
      <c r="J1870" s="10" t="n">
        <v>1503658</v>
      </c>
      <c r="L1870" s="10" t="n">
        <v>1503658</v>
      </c>
      <c r="M1870" s="12" t="s">
        <v>36</v>
      </c>
      <c r="N1870" s="12" t="s">
        <v>37</v>
      </c>
      <c r="P1870" s="10" t="n">
        <v>104</v>
      </c>
      <c r="Q1870" s="12" t="s">
        <v>38</v>
      </c>
      <c r="R1870" s="12" t="s">
        <v>62</v>
      </c>
      <c r="S1870" s="10" t="n">
        <v>1130101</v>
      </c>
      <c r="T1870" s="12" t="s">
        <v>63</v>
      </c>
      <c r="U1870" s="13" t="n">
        <v>268</v>
      </c>
      <c r="W1870" s="13" t="n">
        <v>268</v>
      </c>
      <c r="X1870" s="12" t="s">
        <v>1715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0" t="n">
        <v>1</v>
      </c>
      <c r="B1871" s="11" t="n">
        <v>46220</v>
      </c>
      <c r="C1871" s="11" t="n">
        <v>46220</v>
      </c>
      <c r="D1871" s="10" t="n">
        <v>0</v>
      </c>
      <c r="E1871" s="12" t="s">
        <v>33</v>
      </c>
      <c r="F1871" s="10" t="n">
        <v>17</v>
      </c>
      <c r="G1871" s="12" t="s">
        <v>34</v>
      </c>
      <c r="H1871" s="10" t="n">
        <v>1110101</v>
      </c>
      <c r="I1871" s="12" t="s">
        <v>35</v>
      </c>
      <c r="J1871" s="10" t="n">
        <v>1608322</v>
      </c>
      <c r="L1871" s="10" t="n">
        <v>1608322</v>
      </c>
      <c r="M1871" s="12" t="s">
        <v>36</v>
      </c>
      <c r="N1871" s="12" t="s">
        <v>37</v>
      </c>
      <c r="P1871" s="10" t="n">
        <v>104</v>
      </c>
      <c r="Q1871" s="12" t="s">
        <v>38</v>
      </c>
      <c r="R1871" s="12" t="s">
        <v>43</v>
      </c>
      <c r="S1871" s="10" t="n">
        <v>4210309</v>
      </c>
      <c r="T1871" s="12" t="s">
        <v>49</v>
      </c>
      <c r="U1871" s="13" t="n">
        <v>10</v>
      </c>
      <c r="W1871" s="13" t="n">
        <v>10</v>
      </c>
      <c r="X1871" s="12" t="s">
        <v>1226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0" t="n">
        <v>1</v>
      </c>
      <c r="B1872" s="11" t="n">
        <v>46220</v>
      </c>
      <c r="C1872" s="11" t="n">
        <v>46220</v>
      </c>
      <c r="D1872" s="10" t="n">
        <v>0</v>
      </c>
      <c r="E1872" s="12" t="s">
        <v>33</v>
      </c>
      <c r="F1872" s="10" t="n">
        <v>17</v>
      </c>
      <c r="G1872" s="12" t="s">
        <v>34</v>
      </c>
      <c r="H1872" s="10" t="n">
        <v>1110101</v>
      </c>
      <c r="I1872" s="12" t="s">
        <v>35</v>
      </c>
      <c r="J1872" s="10" t="n">
        <v>1608352</v>
      </c>
      <c r="L1872" s="10" t="n">
        <v>1608352</v>
      </c>
      <c r="M1872" s="12" t="s">
        <v>36</v>
      </c>
      <c r="N1872" s="12" t="s">
        <v>37</v>
      </c>
      <c r="P1872" s="10" t="n">
        <v>104</v>
      </c>
      <c r="Q1872" s="12" t="s">
        <v>38</v>
      </c>
      <c r="R1872" s="12" t="s">
        <v>43</v>
      </c>
      <c r="S1872" s="10" t="n">
        <v>4210316</v>
      </c>
      <c r="T1872" s="12" t="s">
        <v>47</v>
      </c>
      <c r="U1872" s="13" t="n">
        <v>60</v>
      </c>
      <c r="W1872" s="13" t="n">
        <v>60</v>
      </c>
      <c r="X1872" s="12" t="s">
        <v>1226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0" t="n">
        <v>1</v>
      </c>
      <c r="B1873" s="11" t="n">
        <v>46220</v>
      </c>
      <c r="C1873" s="11" t="n">
        <v>46220</v>
      </c>
      <c r="D1873" s="10" t="n">
        <v>0</v>
      </c>
      <c r="E1873" s="12" t="s">
        <v>33</v>
      </c>
      <c r="F1873" s="10" t="n">
        <v>17</v>
      </c>
      <c r="G1873" s="12" t="s">
        <v>34</v>
      </c>
      <c r="H1873" s="10" t="n">
        <v>1110101</v>
      </c>
      <c r="I1873" s="12" t="s">
        <v>35</v>
      </c>
      <c r="J1873" s="10" t="n">
        <v>1608439</v>
      </c>
      <c r="L1873" s="10" t="n">
        <v>1608439</v>
      </c>
      <c r="M1873" s="12" t="s">
        <v>36</v>
      </c>
      <c r="N1873" s="12" t="s">
        <v>37</v>
      </c>
      <c r="P1873" s="10" t="n">
        <v>104</v>
      </c>
      <c r="Q1873" s="12" t="s">
        <v>38</v>
      </c>
      <c r="R1873" s="12" t="s">
        <v>43</v>
      </c>
      <c r="S1873" s="10" t="n">
        <v>4210314</v>
      </c>
      <c r="T1873" s="12" t="s">
        <v>44</v>
      </c>
      <c r="U1873" s="13" t="n">
        <v>70</v>
      </c>
      <c r="W1873" s="13" t="n">
        <v>70</v>
      </c>
      <c r="X1873" s="12" t="s">
        <v>148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46220</v>
      </c>
      <c r="C1874" s="11" t="n">
        <v>46220</v>
      </c>
      <c r="D1874" s="10" t="n">
        <v>0</v>
      </c>
      <c r="E1874" s="12" t="s">
        <v>33</v>
      </c>
      <c r="F1874" s="10" t="n">
        <v>17</v>
      </c>
      <c r="G1874" s="12" t="s">
        <v>34</v>
      </c>
      <c r="H1874" s="10" t="n">
        <v>1110101</v>
      </c>
      <c r="I1874" s="12" t="s">
        <v>35</v>
      </c>
      <c r="J1874" s="10" t="n">
        <v>1608443</v>
      </c>
      <c r="L1874" s="10" t="n">
        <v>1608443</v>
      </c>
      <c r="M1874" s="12" t="s">
        <v>36</v>
      </c>
      <c r="N1874" s="12" t="s">
        <v>37</v>
      </c>
      <c r="P1874" s="10" t="n">
        <v>104</v>
      </c>
      <c r="Q1874" s="12" t="s">
        <v>38</v>
      </c>
      <c r="R1874" s="12" t="s">
        <v>43</v>
      </c>
      <c r="S1874" s="10" t="n">
        <v>4210316</v>
      </c>
      <c r="T1874" s="12" t="s">
        <v>47</v>
      </c>
      <c r="U1874" s="13" t="n">
        <v>60</v>
      </c>
      <c r="W1874" s="13" t="n">
        <v>60</v>
      </c>
      <c r="X1874" s="12" t="s">
        <v>1569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0" t="n">
        <v>1</v>
      </c>
      <c r="B1875" s="11" t="n">
        <v>46220</v>
      </c>
      <c r="C1875" s="11" t="n">
        <v>46220</v>
      </c>
      <c r="D1875" s="10" t="n">
        <v>0</v>
      </c>
      <c r="E1875" s="12" t="s">
        <v>33</v>
      </c>
      <c r="F1875" s="10" t="n">
        <v>17</v>
      </c>
      <c r="G1875" s="12" t="s">
        <v>34</v>
      </c>
      <c r="H1875" s="10" t="n">
        <v>1110101</v>
      </c>
      <c r="I1875" s="12" t="s">
        <v>35</v>
      </c>
      <c r="J1875" s="10" t="n">
        <v>1608450</v>
      </c>
      <c r="L1875" s="10" t="n">
        <v>1608450</v>
      </c>
      <c r="M1875" s="12" t="s">
        <v>36</v>
      </c>
      <c r="N1875" s="12" t="s">
        <v>37</v>
      </c>
      <c r="P1875" s="10" t="n">
        <v>104</v>
      </c>
      <c r="Q1875" s="12" t="s">
        <v>38</v>
      </c>
      <c r="R1875" s="12" t="s">
        <v>43</v>
      </c>
      <c r="S1875" s="10" t="n">
        <v>4210309</v>
      </c>
      <c r="T1875" s="12" t="s">
        <v>49</v>
      </c>
      <c r="U1875" s="13" t="n">
        <v>15</v>
      </c>
      <c r="W1875" s="13" t="n">
        <v>15</v>
      </c>
      <c r="X1875" s="12" t="s">
        <v>147</v>
      </c>
      <c r="Z1875" s="1" t="str">
        <f aca="false">IF($T1875="","",IFERROR(INDEX('Resumo Grupos'!$AC$3:$AC$200,MATCH($T1875,'Resumo Grupos'!$AB$3:$AB$200,0)),"n/d"))</f>
        <v>Salários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0" t="n">
        <v>1</v>
      </c>
      <c r="B1876" s="11" t="n">
        <v>46220</v>
      </c>
      <c r="C1876" s="11" t="n">
        <v>46220</v>
      </c>
      <c r="D1876" s="10" t="n">
        <v>0</v>
      </c>
      <c r="E1876" s="12" t="s">
        <v>33</v>
      </c>
      <c r="F1876" s="10" t="n">
        <v>17</v>
      </c>
      <c r="G1876" s="12" t="s">
        <v>34</v>
      </c>
      <c r="H1876" s="10" t="n">
        <v>1110101</v>
      </c>
      <c r="I1876" s="12" t="s">
        <v>35</v>
      </c>
      <c r="J1876" s="10" t="n">
        <v>1608457</v>
      </c>
      <c r="L1876" s="10" t="n">
        <v>1608457</v>
      </c>
      <c r="M1876" s="12" t="s">
        <v>36</v>
      </c>
      <c r="N1876" s="12" t="s">
        <v>37</v>
      </c>
      <c r="P1876" s="10" t="n">
        <v>104</v>
      </c>
      <c r="Q1876" s="12" t="s">
        <v>38</v>
      </c>
      <c r="R1876" s="12" t="s">
        <v>43</v>
      </c>
      <c r="S1876" s="10" t="n">
        <v>4210314</v>
      </c>
      <c r="T1876" s="12" t="s">
        <v>44</v>
      </c>
      <c r="U1876" s="13" t="n">
        <v>70</v>
      </c>
      <c r="W1876" s="13" t="n">
        <v>70</v>
      </c>
      <c r="X1876" s="12" t="s">
        <v>147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46220</v>
      </c>
      <c r="C1877" s="11" t="n">
        <v>46220</v>
      </c>
      <c r="D1877" s="10" t="n">
        <v>0</v>
      </c>
      <c r="E1877" s="12" t="s">
        <v>33</v>
      </c>
      <c r="F1877" s="10" t="n">
        <v>17</v>
      </c>
      <c r="G1877" s="12" t="s">
        <v>34</v>
      </c>
      <c r="H1877" s="10" t="n">
        <v>1110101</v>
      </c>
      <c r="I1877" s="12" t="s">
        <v>35</v>
      </c>
      <c r="J1877" s="10" t="n">
        <v>1608471</v>
      </c>
      <c r="L1877" s="10" t="n">
        <v>1608471</v>
      </c>
      <c r="M1877" s="12" t="s">
        <v>36</v>
      </c>
      <c r="N1877" s="12" t="s">
        <v>37</v>
      </c>
      <c r="P1877" s="10" t="n">
        <v>104</v>
      </c>
      <c r="Q1877" s="12" t="s">
        <v>38</v>
      </c>
      <c r="R1877" s="12" t="s">
        <v>43</v>
      </c>
      <c r="S1877" s="10" t="n">
        <v>4210314</v>
      </c>
      <c r="T1877" s="12" t="s">
        <v>44</v>
      </c>
      <c r="U1877" s="13" t="n">
        <v>70</v>
      </c>
      <c r="W1877" s="13" t="n">
        <v>70</v>
      </c>
      <c r="X1877" s="12" t="s">
        <v>1460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12.75" hidden="false" customHeight="true" outlineLevel="0" collapsed="false">
      <c r="A1878" s="10" t="n">
        <v>1</v>
      </c>
      <c r="B1878" s="11" t="n">
        <v>46220</v>
      </c>
      <c r="C1878" s="11" t="n">
        <v>46220</v>
      </c>
      <c r="D1878" s="10" t="n">
        <v>10096</v>
      </c>
      <c r="E1878" s="12" t="s">
        <v>1716</v>
      </c>
      <c r="F1878" s="10" t="n">
        <v>13</v>
      </c>
      <c r="G1878" s="12" t="s">
        <v>119</v>
      </c>
      <c r="H1878" s="10" t="n">
        <v>2110101</v>
      </c>
      <c r="I1878" s="12" t="s">
        <v>58</v>
      </c>
      <c r="J1878" s="10" t="n">
        <v>1460043</v>
      </c>
      <c r="L1878" s="10" t="n">
        <v>26</v>
      </c>
      <c r="M1878" s="12" t="s">
        <v>36</v>
      </c>
      <c r="N1878" s="12" t="s">
        <v>60</v>
      </c>
      <c r="P1878" s="10" t="n">
        <v>104</v>
      </c>
      <c r="Q1878" s="12" t="s">
        <v>38</v>
      </c>
      <c r="R1878" s="12" t="s">
        <v>62</v>
      </c>
      <c r="S1878" s="10" t="n">
        <v>1130101</v>
      </c>
      <c r="T1878" s="12" t="s">
        <v>63</v>
      </c>
      <c r="U1878" s="13" t="n">
        <v>560</v>
      </c>
      <c r="W1878" s="13" t="n">
        <v>560</v>
      </c>
      <c r="X1878" s="12" t="s">
        <v>1717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BOLO MIYAZAKI GRANDE</v>
      </c>
      <c r="AC1878" s="1" t="n">
        <v>26</v>
      </c>
    </row>
    <row r="1879" customFormat="false" ht="12.75" hidden="false" customHeight="true" outlineLevel="0" collapsed="false">
      <c r="A1879" s="10" t="n">
        <v>1</v>
      </c>
      <c r="B1879" s="11" t="n">
        <v>46160</v>
      </c>
      <c r="C1879" s="11" t="n">
        <v>46220</v>
      </c>
      <c r="D1879" s="10" t="n">
        <v>815</v>
      </c>
      <c r="E1879" s="12" t="s">
        <v>746</v>
      </c>
      <c r="F1879" s="10" t="n">
        <v>34</v>
      </c>
      <c r="G1879" s="12" t="s">
        <v>94</v>
      </c>
      <c r="H1879" s="10" t="n">
        <v>2110405</v>
      </c>
      <c r="I1879" s="12" t="s">
        <v>106</v>
      </c>
      <c r="J1879" s="10" t="n">
        <v>1117358</v>
      </c>
      <c r="L1879" s="10" t="n">
        <v>467458</v>
      </c>
      <c r="M1879" s="12" t="s">
        <v>59</v>
      </c>
      <c r="N1879" s="12" t="s">
        <v>66</v>
      </c>
      <c r="P1879" s="10" t="n">
        <v>101</v>
      </c>
      <c r="Q1879" s="12" t="s">
        <v>107</v>
      </c>
      <c r="R1879" s="12" t="s">
        <v>190</v>
      </c>
      <c r="S1879" s="10" t="n">
        <v>2110901</v>
      </c>
      <c r="T1879" s="12" t="s">
        <v>191</v>
      </c>
      <c r="U1879" s="13" t="n">
        <v>6000</v>
      </c>
      <c r="W1879" s="13" t="n">
        <v>0</v>
      </c>
      <c r="X1879" s="12" t="s">
        <v>747</v>
      </c>
      <c r="Z1879" s="1" t="str">
        <f aca="false">IF($T1879="","",IFERROR(INDEX('Resumo Grupos'!$AC$3:$AC$200,MATCH($T1879,'Resumo Grupos'!$AB$3:$AB$200,0)),"n/d"))</f>
        <v>Empréstimo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46192</v>
      </c>
      <c r="C1880" s="11" t="n">
        <v>46220</v>
      </c>
      <c r="D1880" s="10" t="n">
        <v>1739</v>
      </c>
      <c r="E1880" s="12" t="s">
        <v>1482</v>
      </c>
      <c r="F1880" s="10" t="n">
        <v>24</v>
      </c>
      <c r="G1880" s="12" t="s">
        <v>57</v>
      </c>
      <c r="H1880" s="10" t="n">
        <v>2110101</v>
      </c>
      <c r="I1880" s="12" t="s">
        <v>58</v>
      </c>
      <c r="J1880" s="10" t="n">
        <v>1273162</v>
      </c>
      <c r="L1880" s="10" t="n">
        <v>250257</v>
      </c>
      <c r="M1880" s="12" t="s">
        <v>59</v>
      </c>
      <c r="N1880" s="12" t="s">
        <v>60</v>
      </c>
      <c r="P1880" s="10" t="n">
        <v>103</v>
      </c>
      <c r="Q1880" s="12" t="s">
        <v>61</v>
      </c>
      <c r="R1880" s="12" t="s">
        <v>62</v>
      </c>
      <c r="S1880" s="10" t="n">
        <v>1130101</v>
      </c>
      <c r="T1880" s="12" t="s">
        <v>63</v>
      </c>
      <c r="U1880" s="13" t="n">
        <v>477.39</v>
      </c>
      <c r="W1880" s="13" t="n">
        <v>0</v>
      </c>
      <c r="X1880" s="12" t="s">
        <v>1718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ABS NATURALMEN C/A 8</v>
      </c>
      <c r="AC1880" s="1" t="n">
        <v>250257</v>
      </c>
    </row>
    <row r="1881" customFormat="false" ht="12.75" hidden="false" customHeight="true" outlineLevel="0" collapsed="false">
      <c r="A1881" s="10" t="n">
        <v>1</v>
      </c>
      <c r="B1881" s="11" t="n">
        <v>46193</v>
      </c>
      <c r="C1881" s="11" t="n">
        <v>46220</v>
      </c>
      <c r="D1881" s="10" t="n">
        <v>1718</v>
      </c>
      <c r="E1881" s="12" t="s">
        <v>159</v>
      </c>
      <c r="F1881" s="10" t="n">
        <v>24</v>
      </c>
      <c r="G1881" s="12" t="s">
        <v>57</v>
      </c>
      <c r="H1881" s="10" t="n">
        <v>2110101</v>
      </c>
      <c r="I1881" s="12" t="s">
        <v>58</v>
      </c>
      <c r="J1881" s="10" t="n">
        <v>1280728</v>
      </c>
      <c r="L1881" s="10" t="n">
        <v>674930</v>
      </c>
      <c r="M1881" s="12" t="s">
        <v>153</v>
      </c>
      <c r="N1881" s="12" t="s">
        <v>60</v>
      </c>
      <c r="P1881" s="10" t="n">
        <v>103</v>
      </c>
      <c r="Q1881" s="12" t="s">
        <v>61</v>
      </c>
      <c r="R1881" s="12" t="s">
        <v>62</v>
      </c>
      <c r="S1881" s="10" t="n">
        <v>1130101</v>
      </c>
      <c r="T1881" s="12" t="s">
        <v>63</v>
      </c>
      <c r="U1881" s="13" t="n">
        <v>478.43</v>
      </c>
      <c r="W1881" s="13" t="n">
        <v>0</v>
      </c>
      <c r="X1881" s="12" t="s">
        <v>1719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46195</v>
      </c>
      <c r="C1882" s="11" t="n">
        <v>46220</v>
      </c>
      <c r="D1882" s="10" t="n">
        <v>1740</v>
      </c>
      <c r="E1882" s="12" t="s">
        <v>296</v>
      </c>
      <c r="F1882" s="10" t="n">
        <v>24</v>
      </c>
      <c r="G1882" s="12" t="s">
        <v>57</v>
      </c>
      <c r="H1882" s="10" t="n">
        <v>2110101</v>
      </c>
      <c r="I1882" s="12" t="s">
        <v>58</v>
      </c>
      <c r="J1882" s="10" t="n">
        <v>1289301</v>
      </c>
      <c r="L1882" s="10" t="n">
        <v>1238958</v>
      </c>
      <c r="M1882" s="12" t="s">
        <v>153</v>
      </c>
      <c r="N1882" s="12" t="s">
        <v>60</v>
      </c>
      <c r="P1882" s="10" t="n">
        <v>103</v>
      </c>
      <c r="Q1882" s="12" t="s">
        <v>61</v>
      </c>
      <c r="R1882" s="12" t="s">
        <v>62</v>
      </c>
      <c r="S1882" s="10" t="n">
        <v>1130101</v>
      </c>
      <c r="T1882" s="12" t="s">
        <v>63</v>
      </c>
      <c r="U1882" s="13" t="n">
        <v>2272.59</v>
      </c>
      <c r="W1882" s="13" t="n">
        <v>0</v>
      </c>
      <c r="X1882" s="12" t="s">
        <v>1720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LINGUI DE FRANGO KG</v>
      </c>
      <c r="AC1882" s="1" t="n">
        <v>1238958</v>
      </c>
    </row>
    <row r="1883" customFormat="false" ht="12.75" hidden="false" customHeight="true" outlineLevel="0" collapsed="false">
      <c r="A1883" s="10" t="n">
        <v>1</v>
      </c>
      <c r="B1883" s="11" t="n">
        <v>46199</v>
      </c>
      <c r="C1883" s="11" t="n">
        <v>46220</v>
      </c>
      <c r="D1883" s="10" t="n">
        <v>1612</v>
      </c>
      <c r="E1883" s="12" t="s">
        <v>225</v>
      </c>
      <c r="F1883" s="10" t="n">
        <v>24</v>
      </c>
      <c r="G1883" s="12" t="s">
        <v>57</v>
      </c>
      <c r="H1883" s="10" t="n">
        <v>2110101</v>
      </c>
      <c r="I1883" s="12" t="s">
        <v>58</v>
      </c>
      <c r="J1883" s="10" t="n">
        <v>1309121</v>
      </c>
      <c r="L1883" s="10" t="n">
        <v>2295786</v>
      </c>
      <c r="M1883" s="12" t="s">
        <v>36</v>
      </c>
      <c r="N1883" s="12" t="s">
        <v>60</v>
      </c>
      <c r="P1883" s="10" t="n">
        <v>103</v>
      </c>
      <c r="Q1883" s="12" t="s">
        <v>61</v>
      </c>
      <c r="R1883" s="12" t="s">
        <v>62</v>
      </c>
      <c r="S1883" s="10" t="n">
        <v>1130101</v>
      </c>
      <c r="T1883" s="12" t="s">
        <v>63</v>
      </c>
      <c r="U1883" s="13" t="n">
        <v>1646.34</v>
      </c>
      <c r="W1883" s="13" t="n">
        <v>0</v>
      </c>
      <c r="X1883" s="12" t="s">
        <v>1721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FRUTILLY MORANGO 40G</v>
      </c>
      <c r="AC1883" s="1" t="n">
        <v>2295786</v>
      </c>
    </row>
    <row r="1884" customFormat="false" ht="12.75" hidden="false" customHeight="true" outlineLevel="0" collapsed="false">
      <c r="A1884" s="10" t="n">
        <v>1</v>
      </c>
      <c r="B1884" s="11" t="n">
        <v>46200</v>
      </c>
      <c r="C1884" s="11" t="n">
        <v>46220</v>
      </c>
      <c r="D1884" s="10" t="n">
        <v>1749</v>
      </c>
      <c r="E1884" s="12" t="s">
        <v>800</v>
      </c>
      <c r="F1884" s="10" t="n">
        <v>24</v>
      </c>
      <c r="G1884" s="12" t="s">
        <v>57</v>
      </c>
      <c r="H1884" s="10" t="n">
        <v>2110101</v>
      </c>
      <c r="I1884" s="12" t="s">
        <v>58</v>
      </c>
      <c r="J1884" s="10" t="n">
        <v>1312870</v>
      </c>
      <c r="L1884" s="10" t="n">
        <v>2033</v>
      </c>
      <c r="M1884" s="12" t="s">
        <v>153</v>
      </c>
      <c r="N1884" s="12" t="s">
        <v>60</v>
      </c>
      <c r="P1884" s="10" t="n">
        <v>103</v>
      </c>
      <c r="Q1884" s="12" t="s">
        <v>61</v>
      </c>
      <c r="R1884" s="12" t="s">
        <v>62</v>
      </c>
      <c r="S1884" s="10" t="n">
        <v>1130101</v>
      </c>
      <c r="T1884" s="12" t="s">
        <v>63</v>
      </c>
      <c r="U1884" s="13" t="n">
        <v>754.66</v>
      </c>
      <c r="W1884" s="13" t="n">
        <v>0</v>
      </c>
      <c r="X1884" s="12" t="s">
        <v>1722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0" t="n">
        <v>1</v>
      </c>
      <c r="B1885" s="11" t="n">
        <v>46202</v>
      </c>
      <c r="C1885" s="11" t="n">
        <v>46220</v>
      </c>
      <c r="D1885" s="10" t="n">
        <v>1740</v>
      </c>
      <c r="E1885" s="12" t="s">
        <v>296</v>
      </c>
      <c r="F1885" s="10" t="n">
        <v>24</v>
      </c>
      <c r="G1885" s="12" t="s">
        <v>57</v>
      </c>
      <c r="H1885" s="10" t="n">
        <v>2110101</v>
      </c>
      <c r="I1885" s="12" t="s">
        <v>58</v>
      </c>
      <c r="J1885" s="10" t="n">
        <v>1322290</v>
      </c>
      <c r="L1885" s="10" t="n">
        <v>1241434</v>
      </c>
      <c r="M1885" s="12" t="s">
        <v>59</v>
      </c>
      <c r="N1885" s="12" t="s">
        <v>60</v>
      </c>
      <c r="P1885" s="10" t="n">
        <v>103</v>
      </c>
      <c r="Q1885" s="12" t="s">
        <v>61</v>
      </c>
      <c r="R1885" s="12" t="s">
        <v>62</v>
      </c>
      <c r="S1885" s="10" t="n">
        <v>1130101</v>
      </c>
      <c r="T1885" s="12" t="s">
        <v>63</v>
      </c>
      <c r="U1885" s="13" t="n">
        <v>537.72</v>
      </c>
      <c r="W1885" s="13" t="n">
        <v>0</v>
      </c>
      <c r="X1885" s="12" t="s">
        <v>1723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CARNE DE FRANGO EMPA</v>
      </c>
      <c r="AC1885" s="1" t="n">
        <v>1241434</v>
      </c>
    </row>
    <row r="1886" customFormat="false" ht="12.75" hidden="false" customHeight="true" outlineLevel="0" collapsed="false">
      <c r="A1886" s="10" t="n">
        <v>1</v>
      </c>
      <c r="B1886" s="11" t="n">
        <v>46203</v>
      </c>
      <c r="C1886" s="11" t="n">
        <v>46220</v>
      </c>
      <c r="D1886" s="10" t="n">
        <v>794</v>
      </c>
      <c r="E1886" s="12" t="s">
        <v>365</v>
      </c>
      <c r="F1886" s="10" t="n">
        <v>24</v>
      </c>
      <c r="G1886" s="12" t="s">
        <v>57</v>
      </c>
      <c r="H1886" s="10" t="n">
        <v>2110101</v>
      </c>
      <c r="I1886" s="12" t="s">
        <v>58</v>
      </c>
      <c r="J1886" s="10" t="n">
        <v>1330337</v>
      </c>
      <c r="L1886" s="10" t="n">
        <v>8208</v>
      </c>
      <c r="M1886" s="12" t="s">
        <v>59</v>
      </c>
      <c r="N1886" s="12" t="s">
        <v>60</v>
      </c>
      <c r="P1886" s="10" t="n">
        <v>103</v>
      </c>
      <c r="Q1886" s="12" t="s">
        <v>61</v>
      </c>
      <c r="R1886" s="12" t="s">
        <v>62</v>
      </c>
      <c r="S1886" s="10" t="n">
        <v>1130101</v>
      </c>
      <c r="T1886" s="12" t="s">
        <v>63</v>
      </c>
      <c r="U1886" s="13" t="n">
        <v>526.89</v>
      </c>
      <c r="W1886" s="13" t="n">
        <v>0</v>
      </c>
      <c r="X1886" s="12" t="s">
        <v>1724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0" t="n">
        <v>1</v>
      </c>
      <c r="B1887" s="11" t="n">
        <v>46207</v>
      </c>
      <c r="C1887" s="11" t="n">
        <v>46220</v>
      </c>
      <c r="D1887" s="10" t="n">
        <v>1815</v>
      </c>
      <c r="E1887" s="12" t="s">
        <v>626</v>
      </c>
      <c r="F1887" s="10" t="n">
        <v>24</v>
      </c>
      <c r="G1887" s="12" t="s">
        <v>57</v>
      </c>
      <c r="H1887" s="10" t="n">
        <v>2110101</v>
      </c>
      <c r="I1887" s="12" t="s">
        <v>58</v>
      </c>
      <c r="J1887" s="10" t="n">
        <v>1348411</v>
      </c>
      <c r="L1887" s="10" t="n">
        <v>390550</v>
      </c>
      <c r="M1887" s="12" t="s">
        <v>59</v>
      </c>
      <c r="N1887" s="12" t="s">
        <v>60</v>
      </c>
      <c r="P1887" s="10" t="n">
        <v>103</v>
      </c>
      <c r="Q1887" s="12" t="s">
        <v>61</v>
      </c>
      <c r="R1887" s="12" t="s">
        <v>62</v>
      </c>
      <c r="S1887" s="10" t="n">
        <v>1130101</v>
      </c>
      <c r="T1887" s="12" t="s">
        <v>63</v>
      </c>
      <c r="U1887" s="13" t="n">
        <v>2340.64</v>
      </c>
      <c r="W1887" s="13" t="n">
        <v>0</v>
      </c>
      <c r="X1887" s="12" t="s">
        <v>1725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0" t="n">
        <v>1</v>
      </c>
      <c r="B1888" s="11" t="n">
        <v>46207</v>
      </c>
      <c r="C1888" s="11" t="n">
        <v>46220</v>
      </c>
      <c r="D1888" s="10" t="n">
        <v>1114</v>
      </c>
      <c r="E1888" s="12" t="s">
        <v>169</v>
      </c>
      <c r="F1888" s="10" t="n">
        <v>24</v>
      </c>
      <c r="G1888" s="12" t="s">
        <v>57</v>
      </c>
      <c r="H1888" s="10" t="n">
        <v>2110101</v>
      </c>
      <c r="I1888" s="12" t="s">
        <v>58</v>
      </c>
      <c r="J1888" s="10" t="n">
        <v>1348443</v>
      </c>
      <c r="L1888" s="10" t="n">
        <v>40130</v>
      </c>
      <c r="M1888" s="12" t="s">
        <v>36</v>
      </c>
      <c r="N1888" s="12" t="s">
        <v>60</v>
      </c>
      <c r="P1888" s="10" t="n">
        <v>103</v>
      </c>
      <c r="Q1888" s="12" t="s">
        <v>61</v>
      </c>
      <c r="R1888" s="12" t="s">
        <v>62</v>
      </c>
      <c r="S1888" s="10" t="n">
        <v>1130101</v>
      </c>
      <c r="T1888" s="12" t="s">
        <v>63</v>
      </c>
      <c r="U1888" s="13" t="n">
        <v>5344.86</v>
      </c>
      <c r="W1888" s="13" t="n">
        <v>0</v>
      </c>
      <c r="X1888" s="12" t="s">
        <v>1726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PAO MASSA FINA 70127</v>
      </c>
      <c r="AC1888" s="1" t="n">
        <v>40130</v>
      </c>
    </row>
    <row r="1889" customFormat="false" ht="12.75" hidden="false" customHeight="true" outlineLevel="0" collapsed="false">
      <c r="A1889" s="10" t="n">
        <v>1</v>
      </c>
      <c r="B1889" s="11" t="n">
        <v>46207</v>
      </c>
      <c r="C1889" s="11" t="n">
        <v>46220</v>
      </c>
      <c r="D1889" s="10" t="n">
        <v>1695</v>
      </c>
      <c r="E1889" s="12" t="s">
        <v>646</v>
      </c>
      <c r="F1889" s="10" t="n">
        <v>24</v>
      </c>
      <c r="G1889" s="12" t="s">
        <v>57</v>
      </c>
      <c r="H1889" s="10" t="n">
        <v>2110101</v>
      </c>
      <c r="I1889" s="12" t="s">
        <v>58</v>
      </c>
      <c r="J1889" s="10" t="n">
        <v>1348708</v>
      </c>
      <c r="L1889" s="10" t="n">
        <v>19022</v>
      </c>
      <c r="M1889" s="12" t="s">
        <v>59</v>
      </c>
      <c r="N1889" s="12" t="s">
        <v>60</v>
      </c>
      <c r="P1889" s="10" t="n">
        <v>103</v>
      </c>
      <c r="Q1889" s="12" t="s">
        <v>61</v>
      </c>
      <c r="R1889" s="12" t="s">
        <v>62</v>
      </c>
      <c r="S1889" s="10" t="n">
        <v>1130101</v>
      </c>
      <c r="T1889" s="12" t="s">
        <v>63</v>
      </c>
      <c r="U1889" s="13" t="n">
        <v>595</v>
      </c>
      <c r="W1889" s="13" t="n">
        <v>0</v>
      </c>
      <c r="X1889" s="12" t="s">
        <v>1727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CERVEJA ITAIPAVA 269ML</v>
      </c>
      <c r="AC1889" s="1" t="n">
        <v>19022</v>
      </c>
    </row>
    <row r="1890" customFormat="false" ht="12.75" hidden="false" customHeight="true" outlineLevel="0" collapsed="false">
      <c r="A1890" s="10" t="n">
        <v>1</v>
      </c>
      <c r="B1890" s="11" t="n">
        <v>46209</v>
      </c>
      <c r="C1890" s="11" t="n">
        <v>46220</v>
      </c>
      <c r="D1890" s="10" t="n">
        <v>10009</v>
      </c>
      <c r="E1890" s="12" t="s">
        <v>233</v>
      </c>
      <c r="F1890" s="10" t="n">
        <v>24</v>
      </c>
      <c r="G1890" s="12" t="s">
        <v>57</v>
      </c>
      <c r="H1890" s="10" t="n">
        <v>2110101</v>
      </c>
      <c r="I1890" s="12" t="s">
        <v>58</v>
      </c>
      <c r="J1890" s="10" t="n">
        <v>1360393</v>
      </c>
      <c r="L1890" s="10" t="n">
        <v>1424401</v>
      </c>
      <c r="M1890" s="12" t="s">
        <v>59</v>
      </c>
      <c r="N1890" s="12" t="s">
        <v>60</v>
      </c>
      <c r="P1890" s="10" t="n">
        <v>103</v>
      </c>
      <c r="Q1890" s="12" t="s">
        <v>61</v>
      </c>
      <c r="R1890" s="12" t="s">
        <v>62</v>
      </c>
      <c r="S1890" s="10" t="n">
        <v>1130101</v>
      </c>
      <c r="T1890" s="12" t="s">
        <v>63</v>
      </c>
      <c r="U1890" s="13" t="n">
        <v>868.86</v>
      </c>
      <c r="W1890" s="13" t="n">
        <v>0</v>
      </c>
      <c r="X1890" s="12" t="s">
        <v>1728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CEREAL NESCAL 30G</v>
      </c>
      <c r="AC1890" s="1" t="n">
        <v>1424401</v>
      </c>
    </row>
    <row r="1891" customFormat="false" ht="12.75" hidden="false" customHeight="true" outlineLevel="0" collapsed="false">
      <c r="A1891" s="10" t="n">
        <v>1</v>
      </c>
      <c r="B1891" s="11" t="n">
        <v>46211</v>
      </c>
      <c r="C1891" s="11" t="n">
        <v>46220</v>
      </c>
      <c r="D1891" s="10" t="n">
        <v>1270</v>
      </c>
      <c r="E1891" s="12" t="s">
        <v>349</v>
      </c>
      <c r="F1891" s="10" t="n">
        <v>24</v>
      </c>
      <c r="G1891" s="12" t="s">
        <v>57</v>
      </c>
      <c r="H1891" s="10" t="n">
        <v>2110101</v>
      </c>
      <c r="I1891" s="12" t="s">
        <v>58</v>
      </c>
      <c r="J1891" s="10" t="n">
        <v>1369484</v>
      </c>
      <c r="L1891" s="10" t="n">
        <v>2602</v>
      </c>
      <c r="M1891" s="12" t="s">
        <v>36</v>
      </c>
      <c r="N1891" s="12" t="s">
        <v>60</v>
      </c>
      <c r="P1891" s="10" t="n">
        <v>103</v>
      </c>
      <c r="Q1891" s="12" t="s">
        <v>61</v>
      </c>
      <c r="R1891" s="12" t="s">
        <v>62</v>
      </c>
      <c r="S1891" s="10" t="n">
        <v>1130101</v>
      </c>
      <c r="T1891" s="12" t="s">
        <v>63</v>
      </c>
      <c r="U1891" s="13" t="n">
        <v>580.5</v>
      </c>
      <c r="W1891" s="13" t="n">
        <v>0</v>
      </c>
      <c r="X1891" s="12" t="s">
        <v>1729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46213</v>
      </c>
      <c r="C1892" s="11" t="n">
        <v>46220</v>
      </c>
      <c r="D1892" s="10" t="n">
        <v>1642</v>
      </c>
      <c r="E1892" s="12" t="s">
        <v>184</v>
      </c>
      <c r="F1892" s="10" t="n">
        <v>24</v>
      </c>
      <c r="G1892" s="12" t="s">
        <v>57</v>
      </c>
      <c r="H1892" s="10" t="n">
        <v>2110405</v>
      </c>
      <c r="I1892" s="12" t="s">
        <v>106</v>
      </c>
      <c r="J1892" s="10" t="n">
        <v>1376504</v>
      </c>
      <c r="L1892" s="10" t="n">
        <v>1031245</v>
      </c>
      <c r="M1892" s="12" t="s">
        <v>36</v>
      </c>
      <c r="N1892" s="12" t="s">
        <v>66</v>
      </c>
      <c r="P1892" s="10" t="n">
        <v>103</v>
      </c>
      <c r="Q1892" s="12" t="s">
        <v>61</v>
      </c>
      <c r="R1892" s="12" t="s">
        <v>62</v>
      </c>
      <c r="S1892" s="10" t="n">
        <v>1130101</v>
      </c>
      <c r="T1892" s="12" t="s">
        <v>63</v>
      </c>
      <c r="U1892" s="13" t="n">
        <v>756.45</v>
      </c>
      <c r="W1892" s="13" t="n">
        <v>0</v>
      </c>
      <c r="X1892" s="12" t="s">
        <v>1730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PAO TORRADO BROTHERS</v>
      </c>
      <c r="AC1892" s="1" t="n">
        <v>1031245</v>
      </c>
    </row>
    <row r="1893" customFormat="false" ht="12.75" hidden="false" customHeight="true" outlineLevel="0" collapsed="false">
      <c r="A1893" s="10" t="n">
        <v>1</v>
      </c>
      <c r="B1893" s="11" t="n">
        <v>46213</v>
      </c>
      <c r="C1893" s="11" t="n">
        <v>46220</v>
      </c>
      <c r="D1893" s="10" t="n">
        <v>1666</v>
      </c>
      <c r="E1893" s="12" t="s">
        <v>56</v>
      </c>
      <c r="F1893" s="10" t="n">
        <v>24</v>
      </c>
      <c r="G1893" s="12" t="s">
        <v>57</v>
      </c>
      <c r="H1893" s="10" t="n">
        <v>2110405</v>
      </c>
      <c r="I1893" s="12" t="s">
        <v>106</v>
      </c>
      <c r="J1893" s="10" t="n">
        <v>1376881</v>
      </c>
      <c r="L1893" s="10" t="n">
        <v>566543</v>
      </c>
      <c r="M1893" s="12" t="s">
        <v>36</v>
      </c>
      <c r="N1893" s="12" t="s">
        <v>66</v>
      </c>
      <c r="P1893" s="10" t="n">
        <v>103</v>
      </c>
      <c r="Q1893" s="12" t="s">
        <v>61</v>
      </c>
      <c r="R1893" s="12" t="s">
        <v>62</v>
      </c>
      <c r="S1893" s="10" t="n">
        <v>1130101</v>
      </c>
      <c r="T1893" s="12" t="s">
        <v>63</v>
      </c>
      <c r="U1893" s="13" t="n">
        <v>282.34</v>
      </c>
      <c r="W1893" s="13" t="n">
        <v>0</v>
      </c>
      <c r="X1893" s="12" t="s">
        <v>1731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DUNHILL CARLTON BLEN</v>
      </c>
      <c r="AC1893" s="1" t="n">
        <v>566543</v>
      </c>
    </row>
    <row r="1894" customFormat="false" ht="12.75" hidden="false" customHeight="true" outlineLevel="0" collapsed="false">
      <c r="A1894" s="10" t="n">
        <v>1</v>
      </c>
      <c r="B1894" s="11" t="n">
        <v>46213</v>
      </c>
      <c r="C1894" s="11" t="n">
        <v>46220</v>
      </c>
      <c r="D1894" s="10" t="n">
        <v>33</v>
      </c>
      <c r="E1894" s="12" t="s">
        <v>93</v>
      </c>
      <c r="F1894" s="10" t="n">
        <v>34</v>
      </c>
      <c r="G1894" s="12" t="s">
        <v>94</v>
      </c>
      <c r="H1894" s="10" t="n">
        <v>2110101</v>
      </c>
      <c r="I1894" s="12" t="s">
        <v>58</v>
      </c>
      <c r="J1894" s="10" t="n">
        <v>1377147</v>
      </c>
      <c r="L1894" s="10" t="n">
        <v>5286</v>
      </c>
      <c r="M1894" s="12" t="s">
        <v>36</v>
      </c>
      <c r="N1894" s="12" t="s">
        <v>60</v>
      </c>
      <c r="P1894" s="10" t="n">
        <v>103</v>
      </c>
      <c r="Q1894" s="12" t="s">
        <v>61</v>
      </c>
      <c r="R1894" s="12" t="s">
        <v>62</v>
      </c>
      <c r="S1894" s="10" t="n">
        <v>1130101</v>
      </c>
      <c r="T1894" s="12" t="s">
        <v>63</v>
      </c>
      <c r="U1894" s="13" t="n">
        <v>1395</v>
      </c>
      <c r="W1894" s="13" t="n">
        <v>0</v>
      </c>
      <c r="X1894" s="12" t="s">
        <v>1732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46213</v>
      </c>
      <c r="C1895" s="11" t="n">
        <v>46220</v>
      </c>
      <c r="D1895" s="10" t="n">
        <v>1286</v>
      </c>
      <c r="E1895" s="12" t="s">
        <v>359</v>
      </c>
      <c r="F1895" s="10" t="n">
        <v>24</v>
      </c>
      <c r="G1895" s="12" t="s">
        <v>57</v>
      </c>
      <c r="H1895" s="10" t="n">
        <v>2110405</v>
      </c>
      <c r="I1895" s="12" t="s">
        <v>106</v>
      </c>
      <c r="J1895" s="10" t="n">
        <v>1377326</v>
      </c>
      <c r="L1895" s="10" t="n">
        <v>10280</v>
      </c>
      <c r="M1895" s="12" t="s">
        <v>36</v>
      </c>
      <c r="N1895" s="12" t="s">
        <v>66</v>
      </c>
      <c r="P1895" s="10" t="n">
        <v>103</v>
      </c>
      <c r="Q1895" s="12" t="s">
        <v>61</v>
      </c>
      <c r="R1895" s="12" t="s">
        <v>62</v>
      </c>
      <c r="S1895" s="10" t="n">
        <v>1130101</v>
      </c>
      <c r="T1895" s="12" t="s">
        <v>63</v>
      </c>
      <c r="U1895" s="13" t="n">
        <v>540</v>
      </c>
      <c r="W1895" s="13" t="n">
        <v>0</v>
      </c>
      <c r="X1895" s="12" t="s">
        <v>1733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PAO FRANCES CONG 80G</v>
      </c>
      <c r="AC1895" s="1" t="n">
        <v>10280</v>
      </c>
    </row>
    <row r="1896" customFormat="false" ht="12.75" hidden="false" customHeight="true" outlineLevel="0" collapsed="false">
      <c r="A1896" s="10" t="n">
        <v>1</v>
      </c>
      <c r="B1896" s="11" t="n">
        <v>46214</v>
      </c>
      <c r="C1896" s="11" t="n">
        <v>46220</v>
      </c>
      <c r="D1896" s="10" t="n">
        <v>513</v>
      </c>
      <c r="E1896" s="12" t="s">
        <v>683</v>
      </c>
      <c r="F1896" s="10" t="n">
        <v>24</v>
      </c>
      <c r="G1896" s="12" t="s">
        <v>57</v>
      </c>
      <c r="H1896" s="10" t="n">
        <v>2110405</v>
      </c>
      <c r="I1896" s="12" t="s">
        <v>106</v>
      </c>
      <c r="J1896" s="10" t="n">
        <v>1382112</v>
      </c>
      <c r="L1896" s="10" t="n">
        <v>570410</v>
      </c>
      <c r="M1896" s="12" t="s">
        <v>36</v>
      </c>
      <c r="N1896" s="12" t="s">
        <v>66</v>
      </c>
      <c r="P1896" s="10" t="n">
        <v>101</v>
      </c>
      <c r="Q1896" s="12" t="s">
        <v>107</v>
      </c>
      <c r="R1896" s="12" t="s">
        <v>39</v>
      </c>
      <c r="S1896" s="10" t="n">
        <v>4210206</v>
      </c>
      <c r="T1896" s="12" t="s">
        <v>264</v>
      </c>
      <c r="U1896" s="13" t="n">
        <v>28.9</v>
      </c>
      <c r="W1896" s="13" t="n">
        <v>0</v>
      </c>
      <c r="X1896" s="12" t="s">
        <v>1734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46214</v>
      </c>
      <c r="C1897" s="11" t="n">
        <v>46220</v>
      </c>
      <c r="D1897" s="10" t="n">
        <v>1123</v>
      </c>
      <c r="E1897" s="12" t="s">
        <v>247</v>
      </c>
      <c r="F1897" s="10" t="n">
        <v>24</v>
      </c>
      <c r="G1897" s="12" t="s">
        <v>57</v>
      </c>
      <c r="H1897" s="10" t="n">
        <v>2110405</v>
      </c>
      <c r="I1897" s="12" t="s">
        <v>106</v>
      </c>
      <c r="J1897" s="10" t="n">
        <v>1382295</v>
      </c>
      <c r="L1897" s="10" t="n">
        <v>43438</v>
      </c>
      <c r="M1897" s="12" t="s">
        <v>36</v>
      </c>
      <c r="N1897" s="12" t="s">
        <v>66</v>
      </c>
      <c r="P1897" s="10" t="n">
        <v>103</v>
      </c>
      <c r="Q1897" s="12" t="s">
        <v>61</v>
      </c>
      <c r="R1897" s="12" t="s">
        <v>62</v>
      </c>
      <c r="S1897" s="10" t="n">
        <v>1130101</v>
      </c>
      <c r="T1897" s="12" t="s">
        <v>63</v>
      </c>
      <c r="U1897" s="13" t="n">
        <v>1380</v>
      </c>
      <c r="W1897" s="13" t="n">
        <v>0</v>
      </c>
      <c r="X1897" s="12" t="s">
        <v>1735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46214</v>
      </c>
      <c r="C1898" s="11" t="n">
        <v>46220</v>
      </c>
      <c r="D1898" s="10" t="n">
        <v>1650</v>
      </c>
      <c r="E1898" s="12" t="s">
        <v>99</v>
      </c>
      <c r="F1898" s="10" t="n">
        <v>24</v>
      </c>
      <c r="G1898" s="12" t="s">
        <v>57</v>
      </c>
      <c r="H1898" s="10" t="n">
        <v>2110405</v>
      </c>
      <c r="I1898" s="12" t="s">
        <v>106</v>
      </c>
      <c r="J1898" s="10" t="n">
        <v>1382317</v>
      </c>
      <c r="L1898" s="10" t="n">
        <v>225770</v>
      </c>
      <c r="M1898" s="12" t="s">
        <v>36</v>
      </c>
      <c r="N1898" s="12" t="s">
        <v>66</v>
      </c>
      <c r="P1898" s="10" t="n">
        <v>103</v>
      </c>
      <c r="Q1898" s="12" t="s">
        <v>61</v>
      </c>
      <c r="R1898" s="12" t="s">
        <v>62</v>
      </c>
      <c r="S1898" s="10" t="n">
        <v>1130101</v>
      </c>
      <c r="T1898" s="12" t="s">
        <v>63</v>
      </c>
      <c r="U1898" s="13" t="n">
        <v>460.18</v>
      </c>
      <c r="W1898" s="13" t="n">
        <v>0</v>
      </c>
      <c r="X1898" s="12" t="s">
        <v>1736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IOG.B.COMODORO SAC</v>
      </c>
      <c r="AC1898" s="1" t="n">
        <v>225770</v>
      </c>
    </row>
    <row r="1899" customFormat="false" ht="12.75" hidden="false" customHeight="true" outlineLevel="0" collapsed="false">
      <c r="A1899" s="10" t="n">
        <v>1</v>
      </c>
      <c r="B1899" s="11" t="n">
        <v>46214</v>
      </c>
      <c r="C1899" s="11" t="n">
        <v>46220</v>
      </c>
      <c r="D1899" s="10" t="n">
        <v>1815</v>
      </c>
      <c r="E1899" s="12" t="s">
        <v>626</v>
      </c>
      <c r="F1899" s="10" t="n">
        <v>24</v>
      </c>
      <c r="G1899" s="12" t="s">
        <v>57</v>
      </c>
      <c r="H1899" s="10" t="n">
        <v>2110405</v>
      </c>
      <c r="I1899" s="12" t="s">
        <v>106</v>
      </c>
      <c r="J1899" s="10" t="n">
        <v>1382433</v>
      </c>
      <c r="L1899" s="10" t="n">
        <v>391785</v>
      </c>
      <c r="M1899" s="12" t="s">
        <v>36</v>
      </c>
      <c r="N1899" s="12" t="s">
        <v>66</v>
      </c>
      <c r="P1899" s="10" t="n">
        <v>103</v>
      </c>
      <c r="Q1899" s="12" t="s">
        <v>61</v>
      </c>
      <c r="R1899" s="12" t="s">
        <v>62</v>
      </c>
      <c r="S1899" s="10" t="n">
        <v>1130101</v>
      </c>
      <c r="T1899" s="12" t="s">
        <v>63</v>
      </c>
      <c r="U1899" s="13" t="n">
        <v>785.66</v>
      </c>
      <c r="W1899" s="13" t="n">
        <v>0</v>
      </c>
      <c r="X1899" s="12" t="s">
        <v>1737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46216</v>
      </c>
      <c r="C1900" s="11" t="n">
        <v>46220</v>
      </c>
      <c r="D1900" s="10" t="n">
        <v>1621</v>
      </c>
      <c r="E1900" s="12" t="s">
        <v>351</v>
      </c>
      <c r="F1900" s="10" t="n">
        <v>24</v>
      </c>
      <c r="G1900" s="12" t="s">
        <v>57</v>
      </c>
      <c r="H1900" s="10" t="n">
        <v>2110405</v>
      </c>
      <c r="I1900" s="12" t="s">
        <v>106</v>
      </c>
      <c r="J1900" s="10" t="n">
        <v>1392454</v>
      </c>
      <c r="L1900" s="10" t="n">
        <v>900346</v>
      </c>
      <c r="M1900" s="12" t="s">
        <v>36</v>
      </c>
      <c r="N1900" s="12" t="s">
        <v>66</v>
      </c>
      <c r="P1900" s="10" t="n">
        <v>103</v>
      </c>
      <c r="Q1900" s="12" t="s">
        <v>61</v>
      </c>
      <c r="R1900" s="12" t="s">
        <v>62</v>
      </c>
      <c r="S1900" s="10" t="n">
        <v>1130101</v>
      </c>
      <c r="T1900" s="12" t="s">
        <v>63</v>
      </c>
      <c r="U1900" s="13" t="n">
        <v>552.36</v>
      </c>
      <c r="W1900" s="13" t="n">
        <v>0</v>
      </c>
      <c r="X1900" s="12" t="s">
        <v>1738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46216</v>
      </c>
      <c r="C1901" s="11" t="n">
        <v>46220</v>
      </c>
      <c r="D1901" s="10" t="n">
        <v>1621</v>
      </c>
      <c r="E1901" s="12" t="s">
        <v>351</v>
      </c>
      <c r="F1901" s="10" t="n">
        <v>24</v>
      </c>
      <c r="G1901" s="12" t="s">
        <v>57</v>
      </c>
      <c r="H1901" s="10" t="n">
        <v>2110405</v>
      </c>
      <c r="I1901" s="12" t="s">
        <v>106</v>
      </c>
      <c r="J1901" s="10" t="n">
        <v>1392495</v>
      </c>
      <c r="L1901" s="10" t="n">
        <v>900347</v>
      </c>
      <c r="M1901" s="12" t="s">
        <v>36</v>
      </c>
      <c r="N1901" s="12" t="s">
        <v>66</v>
      </c>
      <c r="P1901" s="10" t="n">
        <v>103</v>
      </c>
      <c r="Q1901" s="12" t="s">
        <v>61</v>
      </c>
      <c r="R1901" s="12" t="s">
        <v>62</v>
      </c>
      <c r="S1901" s="10" t="n">
        <v>1130101</v>
      </c>
      <c r="T1901" s="12" t="s">
        <v>63</v>
      </c>
      <c r="U1901" s="13" t="n">
        <v>1321.58</v>
      </c>
      <c r="W1901" s="13" t="n">
        <v>0</v>
      </c>
      <c r="X1901" s="12" t="s">
        <v>1739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46217</v>
      </c>
      <c r="C1902" s="11" t="n">
        <v>46220</v>
      </c>
      <c r="D1902" s="10" t="n">
        <v>1899</v>
      </c>
      <c r="E1902" s="12" t="s">
        <v>97</v>
      </c>
      <c r="F1902" s="10" t="n">
        <v>24</v>
      </c>
      <c r="G1902" s="12" t="s">
        <v>57</v>
      </c>
      <c r="H1902" s="10" t="n">
        <v>2110405</v>
      </c>
      <c r="I1902" s="12" t="s">
        <v>106</v>
      </c>
      <c r="J1902" s="10" t="n">
        <v>1397123</v>
      </c>
      <c r="L1902" s="10" t="n">
        <v>713</v>
      </c>
      <c r="M1902" s="12" t="s">
        <v>36</v>
      </c>
      <c r="N1902" s="12" t="s">
        <v>66</v>
      </c>
      <c r="P1902" s="10" t="n">
        <v>103</v>
      </c>
      <c r="Q1902" s="12" t="s">
        <v>61</v>
      </c>
      <c r="R1902" s="12" t="s">
        <v>62</v>
      </c>
      <c r="S1902" s="10" t="n">
        <v>1130101</v>
      </c>
      <c r="T1902" s="12" t="s">
        <v>63</v>
      </c>
      <c r="U1902" s="13" t="n">
        <v>374.7</v>
      </c>
      <c r="W1902" s="13" t="n">
        <v>0</v>
      </c>
      <c r="X1902" s="12" t="s">
        <v>1740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PAO FORMA REAL MADRI</v>
      </c>
      <c r="AC1902" s="1" t="n">
        <v>713</v>
      </c>
    </row>
    <row r="1903" customFormat="false" ht="12.75" hidden="false" customHeight="true" outlineLevel="0" collapsed="false">
      <c r="A1903" s="10" t="n">
        <v>1</v>
      </c>
      <c r="B1903" s="11" t="n">
        <v>46217</v>
      </c>
      <c r="C1903" s="11" t="n">
        <v>46220</v>
      </c>
      <c r="D1903" s="10" t="n">
        <v>1899</v>
      </c>
      <c r="E1903" s="12" t="s">
        <v>97</v>
      </c>
      <c r="F1903" s="10" t="n">
        <v>24</v>
      </c>
      <c r="G1903" s="12" t="s">
        <v>57</v>
      </c>
      <c r="H1903" s="10" t="n">
        <v>2110405</v>
      </c>
      <c r="I1903" s="12" t="s">
        <v>106</v>
      </c>
      <c r="J1903" s="10" t="n">
        <v>1397354</v>
      </c>
      <c r="L1903" s="10" t="n">
        <v>715</v>
      </c>
      <c r="M1903" s="12" t="s">
        <v>36</v>
      </c>
      <c r="N1903" s="12" t="s">
        <v>66</v>
      </c>
      <c r="P1903" s="10" t="n">
        <v>103</v>
      </c>
      <c r="Q1903" s="12" t="s">
        <v>61</v>
      </c>
      <c r="R1903" s="12" t="s">
        <v>62</v>
      </c>
      <c r="S1903" s="10" t="n">
        <v>1130101</v>
      </c>
      <c r="T1903" s="12" t="s">
        <v>63</v>
      </c>
      <c r="U1903" s="13" t="n">
        <v>1120</v>
      </c>
      <c r="W1903" s="13" t="n">
        <v>0</v>
      </c>
      <c r="X1903" s="12" t="s">
        <v>1741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PAO CASEIRO AMANT</v>
      </c>
      <c r="AC1903" s="1" t="n">
        <v>715</v>
      </c>
    </row>
    <row r="1904" customFormat="false" ht="12.75" hidden="false" customHeight="true" outlineLevel="0" collapsed="false">
      <c r="A1904" s="10" t="n">
        <v>1</v>
      </c>
      <c r="B1904" s="11" t="n">
        <v>46220</v>
      </c>
      <c r="C1904" s="11" t="n">
        <v>46220</v>
      </c>
      <c r="D1904" s="10" t="n">
        <v>33</v>
      </c>
      <c r="E1904" s="12" t="s">
        <v>93</v>
      </c>
      <c r="F1904" s="10" t="n">
        <v>34</v>
      </c>
      <c r="G1904" s="12" t="s">
        <v>94</v>
      </c>
      <c r="H1904" s="10" t="n">
        <v>2110101</v>
      </c>
      <c r="I1904" s="12" t="s">
        <v>58</v>
      </c>
      <c r="J1904" s="10" t="n">
        <v>1411286</v>
      </c>
      <c r="L1904" s="10" t="n">
        <v>5309</v>
      </c>
      <c r="M1904" s="12" t="s">
        <v>36</v>
      </c>
      <c r="N1904" s="12" t="s">
        <v>60</v>
      </c>
      <c r="P1904" s="10" t="n">
        <v>104</v>
      </c>
      <c r="Q1904" s="12" t="s">
        <v>38</v>
      </c>
      <c r="R1904" s="12" t="s">
        <v>62</v>
      </c>
      <c r="S1904" s="10" t="n">
        <v>1130101</v>
      </c>
      <c r="T1904" s="12" t="s">
        <v>63</v>
      </c>
      <c r="U1904" s="13" t="n">
        <v>2682</v>
      </c>
      <c r="W1904" s="13" t="n">
        <v>0</v>
      </c>
      <c r="X1904" s="12" t="s">
        <v>252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46220</v>
      </c>
      <c r="C1905" s="11" t="n">
        <v>46220</v>
      </c>
      <c r="D1905" s="10" t="n">
        <v>33</v>
      </c>
      <c r="E1905" s="12" t="s">
        <v>93</v>
      </c>
      <c r="F1905" s="10" t="n">
        <v>34</v>
      </c>
      <c r="G1905" s="12" t="s">
        <v>94</v>
      </c>
      <c r="H1905" s="10" t="n">
        <v>2110101</v>
      </c>
      <c r="I1905" s="12" t="s">
        <v>58</v>
      </c>
      <c r="J1905" s="10" t="n">
        <v>1411296</v>
      </c>
      <c r="L1905" s="10" t="n">
        <v>581698</v>
      </c>
      <c r="M1905" s="12" t="s">
        <v>36</v>
      </c>
      <c r="N1905" s="12" t="s">
        <v>66</v>
      </c>
      <c r="P1905" s="10" t="n">
        <v>104</v>
      </c>
      <c r="Q1905" s="12" t="s">
        <v>38</v>
      </c>
      <c r="R1905" s="12" t="s">
        <v>62</v>
      </c>
      <c r="S1905" s="10" t="n">
        <v>1130101</v>
      </c>
      <c r="T1905" s="12" t="s">
        <v>63</v>
      </c>
      <c r="U1905" s="13" t="n">
        <v>160</v>
      </c>
      <c r="W1905" s="13" t="n">
        <v>0</v>
      </c>
      <c r="X1905" s="12" t="s">
        <v>651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46220</v>
      </c>
      <c r="C1906" s="11" t="n">
        <v>46220</v>
      </c>
      <c r="D1906" s="10" t="n">
        <v>1615</v>
      </c>
      <c r="E1906" s="12" t="s">
        <v>253</v>
      </c>
      <c r="F1906" s="10" t="n">
        <v>34</v>
      </c>
      <c r="G1906" s="12" t="s">
        <v>94</v>
      </c>
      <c r="H1906" s="10" t="n">
        <v>2110101</v>
      </c>
      <c r="I1906" s="12" t="s">
        <v>58</v>
      </c>
      <c r="J1906" s="10" t="n">
        <v>1411307</v>
      </c>
      <c r="L1906" s="10" t="n">
        <v>14888</v>
      </c>
      <c r="M1906" s="12" t="s">
        <v>36</v>
      </c>
      <c r="N1906" s="12" t="s">
        <v>60</v>
      </c>
      <c r="P1906" s="10" t="n">
        <v>104</v>
      </c>
      <c r="Q1906" s="12" t="s">
        <v>38</v>
      </c>
      <c r="R1906" s="12" t="s">
        <v>62</v>
      </c>
      <c r="S1906" s="10" t="n">
        <v>1130101</v>
      </c>
      <c r="T1906" s="12" t="s">
        <v>63</v>
      </c>
      <c r="U1906" s="13" t="n">
        <v>990</v>
      </c>
      <c r="W1906" s="13" t="n">
        <v>0</v>
      </c>
      <c r="X1906" s="12" t="s">
        <v>1742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ALHO KG</v>
      </c>
      <c r="AC1906" s="1" t="n">
        <v>14888</v>
      </c>
    </row>
    <row r="1907" customFormat="false" ht="12.75" hidden="false" customHeight="true" outlineLevel="0" collapsed="false">
      <c r="A1907" s="10" t="n">
        <v>1</v>
      </c>
      <c r="B1907" s="11" t="n">
        <v>46220</v>
      </c>
      <c r="C1907" s="11" t="n">
        <v>46220</v>
      </c>
      <c r="D1907" s="10" t="n">
        <v>1037</v>
      </c>
      <c r="E1907" s="12" t="s">
        <v>193</v>
      </c>
      <c r="F1907" s="10" t="n">
        <v>34</v>
      </c>
      <c r="G1907" s="12" t="s">
        <v>94</v>
      </c>
      <c r="H1907" s="10" t="n">
        <v>2110405</v>
      </c>
      <c r="I1907" s="12" t="s">
        <v>106</v>
      </c>
      <c r="J1907" s="10" t="n">
        <v>1411594</v>
      </c>
      <c r="L1907" s="10" t="n">
        <v>581772</v>
      </c>
      <c r="M1907" s="12" t="s">
        <v>36</v>
      </c>
      <c r="N1907" s="12" t="s">
        <v>66</v>
      </c>
      <c r="P1907" s="10" t="n">
        <v>101</v>
      </c>
      <c r="Q1907" s="12" t="s">
        <v>107</v>
      </c>
      <c r="R1907" s="12" t="s">
        <v>112</v>
      </c>
      <c r="S1907" s="10" t="n">
        <v>4220199</v>
      </c>
      <c r="T1907" s="12" t="s">
        <v>113</v>
      </c>
      <c r="U1907" s="13" t="n">
        <v>2624</v>
      </c>
      <c r="W1907" s="13" t="n">
        <v>0</v>
      </c>
      <c r="X1907" s="12" t="s">
        <v>1743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46220</v>
      </c>
      <c r="C1908" s="11" t="n">
        <v>46220</v>
      </c>
      <c r="D1908" s="10" t="n">
        <v>33</v>
      </c>
      <c r="E1908" s="12" t="s">
        <v>93</v>
      </c>
      <c r="F1908" s="10" t="n">
        <v>34</v>
      </c>
      <c r="G1908" s="12" t="s">
        <v>94</v>
      </c>
      <c r="H1908" s="10" t="n">
        <v>2110101</v>
      </c>
      <c r="I1908" s="12" t="s">
        <v>58</v>
      </c>
      <c r="J1908" s="10" t="n">
        <v>1411783</v>
      </c>
      <c r="L1908" s="10" t="n">
        <v>5310</v>
      </c>
      <c r="M1908" s="12" t="s">
        <v>36</v>
      </c>
      <c r="N1908" s="12" t="s">
        <v>60</v>
      </c>
      <c r="P1908" s="10" t="n">
        <v>104</v>
      </c>
      <c r="Q1908" s="12" t="s">
        <v>38</v>
      </c>
      <c r="R1908" s="12" t="s">
        <v>62</v>
      </c>
      <c r="S1908" s="10" t="n">
        <v>1130101</v>
      </c>
      <c r="T1908" s="12" t="s">
        <v>63</v>
      </c>
      <c r="U1908" s="13" t="n">
        <v>3110</v>
      </c>
      <c r="W1908" s="13" t="n">
        <v>0</v>
      </c>
      <c r="X1908" s="12" t="s">
        <v>197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0" t="n">
        <v>1</v>
      </c>
      <c r="B1909" s="11" t="n">
        <v>46220</v>
      </c>
      <c r="C1909" s="11" t="n">
        <v>46220</v>
      </c>
      <c r="D1909" s="10" t="n">
        <v>1137</v>
      </c>
      <c r="E1909" s="12" t="s">
        <v>105</v>
      </c>
      <c r="F1909" s="10" t="n">
        <v>34</v>
      </c>
      <c r="G1909" s="12" t="s">
        <v>94</v>
      </c>
      <c r="H1909" s="10" t="n">
        <v>2110405</v>
      </c>
      <c r="I1909" s="12" t="s">
        <v>106</v>
      </c>
      <c r="J1909" s="10" t="n">
        <v>1412497</v>
      </c>
      <c r="L1909" s="10" t="n">
        <v>582124</v>
      </c>
      <c r="M1909" s="12" t="s">
        <v>36</v>
      </c>
      <c r="N1909" s="12" t="s">
        <v>66</v>
      </c>
      <c r="P1909" s="10" t="n">
        <v>101</v>
      </c>
      <c r="Q1909" s="12" t="s">
        <v>107</v>
      </c>
      <c r="R1909" s="12" t="s">
        <v>43</v>
      </c>
      <c r="S1909" s="10" t="n">
        <v>4210301</v>
      </c>
      <c r="T1909" s="12" t="s">
        <v>333</v>
      </c>
      <c r="U1909" s="13" t="n">
        <v>100</v>
      </c>
      <c r="W1909" s="13" t="n">
        <v>0</v>
      </c>
      <c r="X1909" s="12" t="s">
        <v>1744</v>
      </c>
      <c r="Z1909" s="1" t="str">
        <f aca="false">IF($T1909="","",IFERROR(INDEX('Resumo Grupos'!$AC$3:$AC$200,MATCH($T1909,'Resumo Grupos'!$AB$3:$AB$200,0)),"n/d"))</f>
        <v>Salários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46220</v>
      </c>
      <c r="C1910" s="11" t="n">
        <v>46220</v>
      </c>
      <c r="D1910" s="10" t="n">
        <v>978</v>
      </c>
      <c r="E1910" s="12" t="s">
        <v>118</v>
      </c>
      <c r="F1910" s="10" t="n">
        <v>13</v>
      </c>
      <c r="G1910" s="12" t="s">
        <v>119</v>
      </c>
      <c r="H1910" s="10" t="n">
        <v>2110101</v>
      </c>
      <c r="I1910" s="12" t="s">
        <v>58</v>
      </c>
      <c r="J1910" s="10" t="n">
        <v>1425085</v>
      </c>
      <c r="L1910" s="10" t="n">
        <v>375</v>
      </c>
      <c r="M1910" s="12" t="s">
        <v>36</v>
      </c>
      <c r="N1910" s="12" t="s">
        <v>60</v>
      </c>
      <c r="P1910" s="10" t="n">
        <v>104</v>
      </c>
      <c r="Q1910" s="12" t="s">
        <v>38</v>
      </c>
      <c r="R1910" s="12" t="s">
        <v>62</v>
      </c>
      <c r="S1910" s="10" t="n">
        <v>1130101</v>
      </c>
      <c r="T1910" s="12" t="s">
        <v>63</v>
      </c>
      <c r="U1910" s="13" t="n">
        <v>416.5</v>
      </c>
      <c r="W1910" s="13" t="n">
        <v>0</v>
      </c>
      <c r="X1910" s="12" t="s">
        <v>1745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 TRIGOLAR SF 1K</v>
      </c>
      <c r="AC1910" s="1" t="n">
        <v>375</v>
      </c>
    </row>
    <row r="1911" customFormat="false" ht="12.75" hidden="false" customHeight="true" outlineLevel="0" collapsed="false">
      <c r="A1911" s="10" t="n">
        <v>1</v>
      </c>
      <c r="B1911" s="11" t="n">
        <v>46220</v>
      </c>
      <c r="C1911" s="11" t="n">
        <v>46220</v>
      </c>
      <c r="D1911" s="10" t="n">
        <v>10035</v>
      </c>
      <c r="E1911" s="12" t="s">
        <v>376</v>
      </c>
      <c r="F1911" s="10" t="n">
        <v>13</v>
      </c>
      <c r="G1911" s="12" t="s">
        <v>119</v>
      </c>
      <c r="H1911" s="10" t="n">
        <v>2110101</v>
      </c>
      <c r="I1911" s="12" t="s">
        <v>58</v>
      </c>
      <c r="J1911" s="10" t="n">
        <v>1425318</v>
      </c>
      <c r="L1911" s="10" t="n">
        <v>363</v>
      </c>
      <c r="M1911" s="12" t="s">
        <v>36</v>
      </c>
      <c r="N1911" s="12" t="s">
        <v>60</v>
      </c>
      <c r="P1911" s="10" t="n">
        <v>104</v>
      </c>
      <c r="Q1911" s="12" t="s">
        <v>38</v>
      </c>
      <c r="R1911" s="12" t="s">
        <v>62</v>
      </c>
      <c r="S1911" s="10" t="n">
        <v>1130101</v>
      </c>
      <c r="T1911" s="12" t="s">
        <v>63</v>
      </c>
      <c r="U1911" s="13" t="n">
        <v>270</v>
      </c>
      <c r="W1911" s="13" t="n">
        <v>0</v>
      </c>
      <c r="X1911" s="12" t="s">
        <v>1746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CARVAO VEGETAL 3KG</v>
      </c>
      <c r="AC1911" s="1" t="n">
        <v>363</v>
      </c>
    </row>
    <row r="1912" customFormat="false" ht="12.75" hidden="false" customHeight="true" outlineLevel="0" collapsed="false">
      <c r="A1912" s="10" t="n">
        <v>1</v>
      </c>
      <c r="B1912" s="11" t="n">
        <v>46220</v>
      </c>
      <c r="C1912" s="11" t="n">
        <v>46220</v>
      </c>
      <c r="D1912" s="10" t="n">
        <v>10096</v>
      </c>
      <c r="E1912" s="12" t="s">
        <v>1716</v>
      </c>
      <c r="F1912" s="10" t="n">
        <v>13</v>
      </c>
      <c r="G1912" s="12" t="s">
        <v>119</v>
      </c>
      <c r="H1912" s="10" t="n">
        <v>2110101</v>
      </c>
      <c r="I1912" s="12" t="s">
        <v>58</v>
      </c>
      <c r="J1912" s="10" t="n">
        <v>1425418</v>
      </c>
      <c r="L1912" s="10" t="n">
        <v>33</v>
      </c>
      <c r="M1912" s="12" t="s">
        <v>36</v>
      </c>
      <c r="N1912" s="12" t="s">
        <v>60</v>
      </c>
      <c r="P1912" s="10" t="n">
        <v>104</v>
      </c>
      <c r="Q1912" s="12" t="s">
        <v>38</v>
      </c>
      <c r="R1912" s="12" t="s">
        <v>62</v>
      </c>
      <c r="S1912" s="10" t="n">
        <v>1130101</v>
      </c>
      <c r="T1912" s="12" t="s">
        <v>63</v>
      </c>
      <c r="U1912" s="13" t="n">
        <v>480</v>
      </c>
      <c r="W1912" s="13" t="n">
        <v>0</v>
      </c>
      <c r="X1912" s="12" t="s">
        <v>1747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BOLO MIYAZAKI GRANDE</v>
      </c>
      <c r="AC1912" s="1" t="n">
        <v>33</v>
      </c>
    </row>
    <row r="1913" customFormat="false" ht="12.75" hidden="false" customHeight="true" outlineLevel="0" collapsed="false">
      <c r="A1913" s="10" t="n">
        <v>1</v>
      </c>
      <c r="B1913" s="11" t="n">
        <v>46220</v>
      </c>
      <c r="C1913" s="11" t="n">
        <v>46220</v>
      </c>
      <c r="D1913" s="10" t="n">
        <v>10096</v>
      </c>
      <c r="E1913" s="12" t="s">
        <v>1716</v>
      </c>
      <c r="F1913" s="10" t="n">
        <v>13</v>
      </c>
      <c r="G1913" s="12" t="s">
        <v>119</v>
      </c>
      <c r="H1913" s="10" t="n">
        <v>2110101</v>
      </c>
      <c r="I1913" s="12" t="s">
        <v>58</v>
      </c>
      <c r="J1913" s="10" t="n">
        <v>1460091</v>
      </c>
      <c r="L1913" s="10" t="n">
        <v>25</v>
      </c>
      <c r="M1913" s="12" t="s">
        <v>36</v>
      </c>
      <c r="N1913" s="12" t="s">
        <v>60</v>
      </c>
      <c r="P1913" s="10" t="n">
        <v>104</v>
      </c>
      <c r="Q1913" s="12" t="s">
        <v>38</v>
      </c>
      <c r="R1913" s="12" t="s">
        <v>62</v>
      </c>
      <c r="S1913" s="10" t="n">
        <v>1130101</v>
      </c>
      <c r="T1913" s="12" t="s">
        <v>63</v>
      </c>
      <c r="U1913" s="13" t="n">
        <v>440</v>
      </c>
      <c r="W1913" s="13" t="n">
        <v>440</v>
      </c>
      <c r="X1913" s="12" t="s">
        <v>1748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BOLO MIYAZAKI GRANDE</v>
      </c>
      <c r="AC1913" s="1" t="n">
        <v>25</v>
      </c>
    </row>
    <row r="1914" customFormat="false" ht="12.75" hidden="false" customHeight="true" outlineLevel="0" collapsed="false">
      <c r="A1914" s="10" t="n">
        <v>1</v>
      </c>
      <c r="B1914" s="11" t="n">
        <v>46220</v>
      </c>
      <c r="C1914" s="11" t="n">
        <v>46220</v>
      </c>
      <c r="D1914" s="10" t="n">
        <v>10096</v>
      </c>
      <c r="E1914" s="12" t="s">
        <v>1716</v>
      </c>
      <c r="F1914" s="10" t="n">
        <v>13</v>
      </c>
      <c r="G1914" s="12" t="s">
        <v>119</v>
      </c>
      <c r="H1914" s="10" t="n">
        <v>2110101</v>
      </c>
      <c r="I1914" s="12" t="s">
        <v>58</v>
      </c>
      <c r="J1914" s="10" t="n">
        <v>1460196</v>
      </c>
      <c r="L1914" s="10" t="n">
        <v>32</v>
      </c>
      <c r="M1914" s="12" t="s">
        <v>36</v>
      </c>
      <c r="N1914" s="12" t="s">
        <v>60</v>
      </c>
      <c r="P1914" s="10" t="n">
        <v>104</v>
      </c>
      <c r="Q1914" s="12" t="s">
        <v>38</v>
      </c>
      <c r="R1914" s="12" t="s">
        <v>62</v>
      </c>
      <c r="S1914" s="10" t="n">
        <v>1130101</v>
      </c>
      <c r="T1914" s="12" t="s">
        <v>63</v>
      </c>
      <c r="U1914" s="13" t="n">
        <v>300</v>
      </c>
      <c r="W1914" s="13" t="n">
        <v>300</v>
      </c>
      <c r="X1914" s="12" t="s">
        <v>1749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32</v>
      </c>
    </row>
    <row r="1915" customFormat="false" ht="12.75" hidden="false" customHeight="true" outlineLevel="0" collapsed="false">
      <c r="A1915" s="10" t="n">
        <v>1</v>
      </c>
      <c r="B1915" s="11" t="n">
        <v>46220</v>
      </c>
      <c r="C1915" s="11" t="n">
        <v>46220</v>
      </c>
      <c r="D1915" s="10" t="n">
        <v>10096</v>
      </c>
      <c r="E1915" s="12" t="s">
        <v>1716</v>
      </c>
      <c r="F1915" s="10" t="n">
        <v>13</v>
      </c>
      <c r="G1915" s="12" t="s">
        <v>119</v>
      </c>
      <c r="H1915" s="10" t="n">
        <v>2110101</v>
      </c>
      <c r="I1915" s="12" t="s">
        <v>58</v>
      </c>
      <c r="J1915" s="10" t="n">
        <v>1460251</v>
      </c>
      <c r="L1915" s="10" t="n">
        <v>31</v>
      </c>
      <c r="M1915" s="12" t="s">
        <v>36</v>
      </c>
      <c r="N1915" s="12" t="s">
        <v>60</v>
      </c>
      <c r="P1915" s="10" t="n">
        <v>104</v>
      </c>
      <c r="Q1915" s="12" t="s">
        <v>38</v>
      </c>
      <c r="R1915" s="12" t="s">
        <v>62</v>
      </c>
      <c r="S1915" s="10" t="n">
        <v>1130101</v>
      </c>
      <c r="T1915" s="12" t="s">
        <v>63</v>
      </c>
      <c r="U1915" s="13" t="n">
        <v>420</v>
      </c>
      <c r="W1915" s="13" t="n">
        <v>420</v>
      </c>
      <c r="X1915" s="12" t="s">
        <v>1750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BOLO MIYAZAKI GRANDE</v>
      </c>
      <c r="AC1915" s="1" t="n">
        <v>31</v>
      </c>
    </row>
    <row r="1916" customFormat="false" ht="12.75" hidden="false" customHeight="true" outlineLevel="0" collapsed="false">
      <c r="A1916" s="10" t="n">
        <v>1</v>
      </c>
      <c r="B1916" s="11" t="n">
        <v>46220</v>
      </c>
      <c r="C1916" s="11" t="n">
        <v>46220</v>
      </c>
      <c r="D1916" s="10" t="n">
        <v>10096</v>
      </c>
      <c r="E1916" s="12" t="s">
        <v>1716</v>
      </c>
      <c r="F1916" s="10" t="n">
        <v>13</v>
      </c>
      <c r="G1916" s="12" t="s">
        <v>119</v>
      </c>
      <c r="H1916" s="10" t="n">
        <v>2110101</v>
      </c>
      <c r="I1916" s="12" t="s">
        <v>58</v>
      </c>
      <c r="J1916" s="10" t="n">
        <v>1460314</v>
      </c>
      <c r="L1916" s="10" t="n">
        <v>29</v>
      </c>
      <c r="M1916" s="12" t="s">
        <v>36</v>
      </c>
      <c r="N1916" s="12" t="s">
        <v>60</v>
      </c>
      <c r="P1916" s="10" t="n">
        <v>104</v>
      </c>
      <c r="Q1916" s="12" t="s">
        <v>38</v>
      </c>
      <c r="R1916" s="12" t="s">
        <v>62</v>
      </c>
      <c r="S1916" s="10" t="n">
        <v>1130101</v>
      </c>
      <c r="T1916" s="12" t="s">
        <v>63</v>
      </c>
      <c r="U1916" s="13" t="n">
        <v>480</v>
      </c>
      <c r="W1916" s="13" t="n">
        <v>480</v>
      </c>
      <c r="X1916" s="12" t="s">
        <v>1751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29</v>
      </c>
    </row>
    <row r="1917" customFormat="false" ht="12.75" hidden="false" customHeight="true" outlineLevel="0" collapsed="false">
      <c r="A1917" s="10" t="n">
        <v>1</v>
      </c>
      <c r="B1917" s="11" t="n">
        <v>46220</v>
      </c>
      <c r="C1917" s="11" t="n">
        <v>46220</v>
      </c>
      <c r="D1917" s="10" t="n">
        <v>10096</v>
      </c>
      <c r="E1917" s="12" t="s">
        <v>1716</v>
      </c>
      <c r="F1917" s="10" t="n">
        <v>13</v>
      </c>
      <c r="G1917" s="12" t="s">
        <v>119</v>
      </c>
      <c r="H1917" s="10" t="n">
        <v>2110101</v>
      </c>
      <c r="I1917" s="12" t="s">
        <v>58</v>
      </c>
      <c r="J1917" s="10" t="n">
        <v>1462689</v>
      </c>
      <c r="L1917" s="10" t="n">
        <v>28</v>
      </c>
      <c r="M1917" s="12" t="s">
        <v>36</v>
      </c>
      <c r="N1917" s="12" t="s">
        <v>60</v>
      </c>
      <c r="P1917" s="10" t="n">
        <v>104</v>
      </c>
      <c r="Q1917" s="12" t="s">
        <v>38</v>
      </c>
      <c r="R1917" s="12" t="s">
        <v>62</v>
      </c>
      <c r="S1917" s="10" t="n">
        <v>1130101</v>
      </c>
      <c r="T1917" s="12" t="s">
        <v>63</v>
      </c>
      <c r="U1917" s="13" t="n">
        <v>400</v>
      </c>
      <c r="W1917" s="13" t="n">
        <v>400</v>
      </c>
      <c r="X1917" s="12" t="s">
        <v>1752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BOLO MIYAZAKI GRANDE</v>
      </c>
      <c r="AC1917" s="1" t="n">
        <v>28</v>
      </c>
    </row>
    <row r="1918" customFormat="false" ht="12.75" hidden="false" customHeight="true" outlineLevel="0" collapsed="false">
      <c r="A1918" s="10" t="n">
        <v>1</v>
      </c>
      <c r="B1918" s="11" t="n">
        <v>46220</v>
      </c>
      <c r="C1918" s="11" t="n">
        <v>46220</v>
      </c>
      <c r="D1918" s="10" t="n">
        <v>10096</v>
      </c>
      <c r="E1918" s="12" t="s">
        <v>1716</v>
      </c>
      <c r="F1918" s="10" t="n">
        <v>13</v>
      </c>
      <c r="G1918" s="12" t="s">
        <v>119</v>
      </c>
      <c r="H1918" s="10" t="n">
        <v>2110101</v>
      </c>
      <c r="I1918" s="12" t="s">
        <v>58</v>
      </c>
      <c r="J1918" s="10" t="n">
        <v>1462933</v>
      </c>
      <c r="L1918" s="10" t="n">
        <v>30</v>
      </c>
      <c r="M1918" s="12" t="s">
        <v>36</v>
      </c>
      <c r="N1918" s="12" t="s">
        <v>60</v>
      </c>
      <c r="P1918" s="10" t="n">
        <v>104</v>
      </c>
      <c r="Q1918" s="12" t="s">
        <v>38</v>
      </c>
      <c r="R1918" s="12" t="s">
        <v>62</v>
      </c>
      <c r="S1918" s="10" t="n">
        <v>1130101</v>
      </c>
      <c r="T1918" s="12" t="s">
        <v>63</v>
      </c>
      <c r="U1918" s="13" t="n">
        <v>440</v>
      </c>
      <c r="W1918" s="13" t="n">
        <v>440</v>
      </c>
      <c r="X1918" s="12" t="s">
        <v>1753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BOLO MIYAZAKI GRANDE</v>
      </c>
      <c r="AC1918" s="1" t="n">
        <v>30</v>
      </c>
    </row>
    <row r="1919" customFormat="false" ht="12.75" hidden="false" customHeight="true" outlineLevel="0" collapsed="false">
      <c r="A1919" s="10" t="n">
        <v>1</v>
      </c>
      <c r="B1919" s="11" t="n">
        <v>46220</v>
      </c>
      <c r="C1919" s="11" t="n">
        <v>46220</v>
      </c>
      <c r="D1919" s="10" t="n">
        <v>10096</v>
      </c>
      <c r="E1919" s="12" t="s">
        <v>1716</v>
      </c>
      <c r="F1919" s="10" t="n">
        <v>13</v>
      </c>
      <c r="G1919" s="12" t="s">
        <v>119</v>
      </c>
      <c r="H1919" s="10" t="n">
        <v>2110101</v>
      </c>
      <c r="I1919" s="12" t="s">
        <v>58</v>
      </c>
      <c r="J1919" s="10" t="n">
        <v>1463047</v>
      </c>
      <c r="L1919" s="10" t="n">
        <v>27</v>
      </c>
      <c r="M1919" s="12" t="s">
        <v>36</v>
      </c>
      <c r="N1919" s="12" t="s">
        <v>60</v>
      </c>
      <c r="P1919" s="10" t="n">
        <v>104</v>
      </c>
      <c r="Q1919" s="12" t="s">
        <v>38</v>
      </c>
      <c r="R1919" s="12" t="s">
        <v>62</v>
      </c>
      <c r="S1919" s="10" t="n">
        <v>1130101</v>
      </c>
      <c r="T1919" s="12" t="s">
        <v>63</v>
      </c>
      <c r="U1919" s="13" t="n">
        <v>240</v>
      </c>
      <c r="W1919" s="13" t="n">
        <v>240</v>
      </c>
      <c r="X1919" s="12" t="s">
        <v>1754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27</v>
      </c>
    </row>
    <row r="1920" customFormat="false" ht="12.75" hidden="false" customHeight="true" outlineLevel="0" collapsed="false">
      <c r="A1920" s="10" t="n">
        <v>1</v>
      </c>
      <c r="B1920" s="11" t="n">
        <v>46220</v>
      </c>
      <c r="C1920" s="11" t="n">
        <v>46220</v>
      </c>
      <c r="D1920" s="10" t="n">
        <v>10096</v>
      </c>
      <c r="E1920" s="12" t="s">
        <v>1716</v>
      </c>
      <c r="F1920" s="10" t="n">
        <v>13</v>
      </c>
      <c r="G1920" s="12" t="s">
        <v>119</v>
      </c>
      <c r="H1920" s="10" t="n">
        <v>2110101</v>
      </c>
      <c r="I1920" s="12" t="s">
        <v>58</v>
      </c>
      <c r="J1920" s="10" t="n">
        <v>1463081</v>
      </c>
      <c r="L1920" s="10" t="n">
        <v>1</v>
      </c>
      <c r="M1920" s="12" t="s">
        <v>36</v>
      </c>
      <c r="N1920" s="12" t="s">
        <v>60</v>
      </c>
      <c r="P1920" s="10" t="n">
        <v>104</v>
      </c>
      <c r="Q1920" s="12" t="s">
        <v>38</v>
      </c>
      <c r="R1920" s="12" t="s">
        <v>62</v>
      </c>
      <c r="S1920" s="10" t="n">
        <v>1130101</v>
      </c>
      <c r="T1920" s="12" t="s">
        <v>63</v>
      </c>
      <c r="U1920" s="13" t="n">
        <v>560</v>
      </c>
      <c r="W1920" s="13" t="n">
        <v>560</v>
      </c>
      <c r="X1920" s="12" t="s">
        <v>1755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1</v>
      </c>
    </row>
    <row r="1921" customFormat="false" ht="12.75" hidden="false" customHeight="true" outlineLevel="0" collapsed="false">
      <c r="A1921" s="10" t="n">
        <v>1</v>
      </c>
      <c r="B1921" s="11" t="n">
        <v>46220</v>
      </c>
      <c r="C1921" s="11" t="n">
        <v>46220</v>
      </c>
      <c r="D1921" s="10" t="n">
        <v>10096</v>
      </c>
      <c r="E1921" s="12" t="s">
        <v>1716</v>
      </c>
      <c r="F1921" s="10" t="n">
        <v>13</v>
      </c>
      <c r="G1921" s="12" t="s">
        <v>119</v>
      </c>
      <c r="H1921" s="10" t="n">
        <v>2110101</v>
      </c>
      <c r="I1921" s="12" t="s">
        <v>58</v>
      </c>
      <c r="J1921" s="10" t="n">
        <v>1463156</v>
      </c>
      <c r="L1921" s="10" t="n">
        <v>24</v>
      </c>
      <c r="M1921" s="12" t="s">
        <v>36</v>
      </c>
      <c r="N1921" s="12" t="s">
        <v>60</v>
      </c>
      <c r="P1921" s="10" t="n">
        <v>104</v>
      </c>
      <c r="Q1921" s="12" t="s">
        <v>38</v>
      </c>
      <c r="R1921" s="12" t="s">
        <v>62</v>
      </c>
      <c r="S1921" s="10" t="n">
        <v>1130101</v>
      </c>
      <c r="T1921" s="12" t="s">
        <v>63</v>
      </c>
      <c r="U1921" s="13" t="n">
        <v>240</v>
      </c>
      <c r="W1921" s="13" t="n">
        <v>240</v>
      </c>
      <c r="X1921" s="12" t="s">
        <v>1756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24</v>
      </c>
    </row>
    <row r="1922" customFormat="false" ht="12.75" hidden="false" customHeight="true" outlineLevel="0" collapsed="false">
      <c r="A1922" s="10" t="n">
        <v>1</v>
      </c>
      <c r="B1922" s="11" t="n">
        <v>46221</v>
      </c>
      <c r="C1922" s="11" t="n">
        <v>46221</v>
      </c>
      <c r="D1922" s="10" t="n">
        <v>0</v>
      </c>
      <c r="E1922" s="12" t="s">
        <v>33</v>
      </c>
      <c r="F1922" s="10" t="n">
        <v>17</v>
      </c>
      <c r="G1922" s="12" t="s">
        <v>34</v>
      </c>
      <c r="H1922" s="10" t="n">
        <v>1110101</v>
      </c>
      <c r="I1922" s="12" t="s">
        <v>35</v>
      </c>
      <c r="J1922" s="10" t="n">
        <v>1469320</v>
      </c>
      <c r="L1922" s="10" t="n">
        <v>1469320</v>
      </c>
      <c r="M1922" s="12" t="s">
        <v>36</v>
      </c>
      <c r="N1922" s="12" t="s">
        <v>37</v>
      </c>
      <c r="P1922" s="10" t="n">
        <v>104</v>
      </c>
      <c r="Q1922" s="12" t="s">
        <v>38</v>
      </c>
      <c r="R1922" s="12" t="s">
        <v>149</v>
      </c>
      <c r="S1922" s="10" t="n">
        <v>1120601</v>
      </c>
      <c r="T1922" s="12" t="s">
        <v>150</v>
      </c>
      <c r="U1922" s="13" t="n">
        <v>420</v>
      </c>
      <c r="W1922" s="13" t="n">
        <v>420</v>
      </c>
      <c r="X1922" s="12" t="s">
        <v>1757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ACAI DE ANORI</v>
      </c>
      <c r="AC1922" s="1" t="n">
        <v>5366</v>
      </c>
    </row>
    <row r="1923" customFormat="false" ht="12.75" hidden="false" customHeight="true" outlineLevel="0" collapsed="false">
      <c r="A1923" s="10" t="n">
        <v>1</v>
      </c>
      <c r="B1923" s="11" t="n">
        <v>46221</v>
      </c>
      <c r="C1923" s="11" t="n">
        <v>46221</v>
      </c>
      <c r="D1923" s="10" t="n">
        <v>0</v>
      </c>
      <c r="E1923" s="12" t="s">
        <v>33</v>
      </c>
      <c r="F1923" s="10" t="n">
        <v>17</v>
      </c>
      <c r="G1923" s="12" t="s">
        <v>34</v>
      </c>
      <c r="H1923" s="10" t="n">
        <v>1110101</v>
      </c>
      <c r="I1923" s="12" t="s">
        <v>35</v>
      </c>
      <c r="J1923" s="10" t="n">
        <v>1505211</v>
      </c>
      <c r="L1923" s="10" t="n">
        <v>1505211</v>
      </c>
      <c r="M1923" s="12" t="s">
        <v>36</v>
      </c>
      <c r="N1923" s="12" t="s">
        <v>37</v>
      </c>
      <c r="P1923" s="10" t="n">
        <v>104</v>
      </c>
      <c r="Q1923" s="12" t="s">
        <v>38</v>
      </c>
      <c r="R1923" s="12" t="s">
        <v>43</v>
      </c>
      <c r="S1923" s="10" t="n">
        <v>4210318</v>
      </c>
      <c r="T1923" s="12" t="s">
        <v>449</v>
      </c>
      <c r="U1923" s="13" t="n">
        <v>700</v>
      </c>
      <c r="W1923" s="13" t="n">
        <v>700</v>
      </c>
      <c r="X1923" s="12" t="s">
        <v>402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46221</v>
      </c>
      <c r="C1924" s="11" t="n">
        <v>46221</v>
      </c>
      <c r="D1924" s="10" t="n">
        <v>0</v>
      </c>
      <c r="E1924" s="12" t="s">
        <v>33</v>
      </c>
      <c r="F1924" s="10" t="n">
        <v>17</v>
      </c>
      <c r="G1924" s="12" t="s">
        <v>34</v>
      </c>
      <c r="H1924" s="10" t="n">
        <v>1110101</v>
      </c>
      <c r="I1924" s="12" t="s">
        <v>35</v>
      </c>
      <c r="J1924" s="10" t="n">
        <v>1508280</v>
      </c>
      <c r="L1924" s="10" t="n">
        <v>1508280</v>
      </c>
      <c r="M1924" s="12" t="s">
        <v>36</v>
      </c>
      <c r="N1924" s="12" t="s">
        <v>37</v>
      </c>
      <c r="P1924" s="10" t="n">
        <v>104</v>
      </c>
      <c r="Q1924" s="12" t="s">
        <v>38</v>
      </c>
      <c r="R1924" s="12" t="s">
        <v>43</v>
      </c>
      <c r="S1924" s="10" t="n">
        <v>4210318</v>
      </c>
      <c r="T1924" s="12" t="s">
        <v>449</v>
      </c>
      <c r="U1924" s="13" t="n">
        <v>700</v>
      </c>
      <c r="W1924" s="13" t="n">
        <v>700</v>
      </c>
      <c r="X1924" s="12" t="s">
        <v>1758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0" t="n">
        <v>1</v>
      </c>
      <c r="B1925" s="11" t="n">
        <v>46221</v>
      </c>
      <c r="C1925" s="11" t="n">
        <v>46221</v>
      </c>
      <c r="D1925" s="10" t="n">
        <v>0</v>
      </c>
      <c r="E1925" s="12" t="s">
        <v>33</v>
      </c>
      <c r="F1925" s="10" t="n">
        <v>17</v>
      </c>
      <c r="G1925" s="12" t="s">
        <v>34</v>
      </c>
      <c r="H1925" s="10" t="n">
        <v>1110101</v>
      </c>
      <c r="I1925" s="12" t="s">
        <v>35</v>
      </c>
      <c r="J1925" s="10" t="n">
        <v>1508298</v>
      </c>
      <c r="L1925" s="10" t="n">
        <v>1508298</v>
      </c>
      <c r="M1925" s="12" t="s">
        <v>36</v>
      </c>
      <c r="N1925" s="12" t="s">
        <v>37</v>
      </c>
      <c r="P1925" s="10" t="n">
        <v>104</v>
      </c>
      <c r="Q1925" s="12" t="s">
        <v>38</v>
      </c>
      <c r="R1925" s="12" t="s">
        <v>43</v>
      </c>
      <c r="S1925" s="10" t="n">
        <v>4210310</v>
      </c>
      <c r="T1925" s="12" t="s">
        <v>397</v>
      </c>
      <c r="U1925" s="13" t="n">
        <v>340</v>
      </c>
      <c r="W1925" s="13" t="n">
        <v>340</v>
      </c>
      <c r="X1925" s="12" t="s">
        <v>1759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46221</v>
      </c>
      <c r="C1926" s="11" t="n">
        <v>46221</v>
      </c>
      <c r="D1926" s="10" t="n">
        <v>0</v>
      </c>
      <c r="E1926" s="12" t="s">
        <v>33</v>
      </c>
      <c r="F1926" s="10" t="n">
        <v>17</v>
      </c>
      <c r="G1926" s="12" t="s">
        <v>34</v>
      </c>
      <c r="H1926" s="10" t="n">
        <v>1110101</v>
      </c>
      <c r="I1926" s="12" t="s">
        <v>35</v>
      </c>
      <c r="J1926" s="10" t="n">
        <v>1609296</v>
      </c>
      <c r="L1926" s="10" t="n">
        <v>1609296</v>
      </c>
      <c r="M1926" s="12" t="s">
        <v>36</v>
      </c>
      <c r="N1926" s="12" t="s">
        <v>37</v>
      </c>
      <c r="P1926" s="10" t="n">
        <v>104</v>
      </c>
      <c r="Q1926" s="12" t="s">
        <v>38</v>
      </c>
      <c r="R1926" s="12" t="s">
        <v>39</v>
      </c>
      <c r="S1926" s="10" t="n">
        <v>4210227</v>
      </c>
      <c r="T1926" s="12" t="s">
        <v>40</v>
      </c>
      <c r="U1926" s="13" t="n">
        <v>25</v>
      </c>
      <c r="W1926" s="13" t="n">
        <v>25</v>
      </c>
      <c r="X1926" s="12" t="s">
        <v>493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46221</v>
      </c>
      <c r="C1927" s="11" t="n">
        <v>46221</v>
      </c>
      <c r="D1927" s="10" t="n">
        <v>0</v>
      </c>
      <c r="E1927" s="12" t="s">
        <v>33</v>
      </c>
      <c r="F1927" s="10" t="n">
        <v>17</v>
      </c>
      <c r="G1927" s="12" t="s">
        <v>34</v>
      </c>
      <c r="H1927" s="10" t="n">
        <v>1110101</v>
      </c>
      <c r="I1927" s="12" t="s">
        <v>35</v>
      </c>
      <c r="J1927" s="10" t="n">
        <v>1609299</v>
      </c>
      <c r="L1927" s="10" t="n">
        <v>1609299</v>
      </c>
      <c r="M1927" s="12" t="s">
        <v>36</v>
      </c>
      <c r="N1927" s="12" t="s">
        <v>37</v>
      </c>
      <c r="P1927" s="10" t="n">
        <v>104</v>
      </c>
      <c r="Q1927" s="12" t="s">
        <v>38</v>
      </c>
      <c r="R1927" s="12" t="s">
        <v>43</v>
      </c>
      <c r="S1927" s="10" t="n">
        <v>4210314</v>
      </c>
      <c r="T1927" s="12" t="s">
        <v>44</v>
      </c>
      <c r="U1927" s="13" t="n">
        <v>80</v>
      </c>
      <c r="W1927" s="13" t="n">
        <v>80</v>
      </c>
      <c r="X1927" s="12" t="s">
        <v>379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46221</v>
      </c>
      <c r="C1928" s="11" t="n">
        <v>46221</v>
      </c>
      <c r="D1928" s="10" t="n">
        <v>0</v>
      </c>
      <c r="E1928" s="12" t="s">
        <v>33</v>
      </c>
      <c r="F1928" s="10" t="n">
        <v>17</v>
      </c>
      <c r="G1928" s="12" t="s">
        <v>34</v>
      </c>
      <c r="H1928" s="10" t="n">
        <v>1110101</v>
      </c>
      <c r="I1928" s="12" t="s">
        <v>35</v>
      </c>
      <c r="J1928" s="10" t="n">
        <v>1609304</v>
      </c>
      <c r="L1928" s="10" t="n">
        <v>1609304</v>
      </c>
      <c r="M1928" s="12" t="s">
        <v>36</v>
      </c>
      <c r="N1928" s="12" t="s">
        <v>37</v>
      </c>
      <c r="P1928" s="10" t="n">
        <v>104</v>
      </c>
      <c r="Q1928" s="12" t="s">
        <v>38</v>
      </c>
      <c r="R1928" s="12" t="s">
        <v>43</v>
      </c>
      <c r="S1928" s="10" t="n">
        <v>4210314</v>
      </c>
      <c r="T1928" s="12" t="s">
        <v>44</v>
      </c>
      <c r="U1928" s="13" t="n">
        <v>70</v>
      </c>
      <c r="W1928" s="13" t="n">
        <v>70</v>
      </c>
      <c r="X1928" s="12" t="s">
        <v>401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0" t="n">
        <v>1</v>
      </c>
      <c r="B1929" s="11" t="n">
        <v>46221</v>
      </c>
      <c r="C1929" s="11" t="n">
        <v>46221</v>
      </c>
      <c r="D1929" s="10" t="n">
        <v>0</v>
      </c>
      <c r="E1929" s="12" t="s">
        <v>33</v>
      </c>
      <c r="F1929" s="10" t="n">
        <v>17</v>
      </c>
      <c r="G1929" s="12" t="s">
        <v>34</v>
      </c>
      <c r="H1929" s="10" t="n">
        <v>1110101</v>
      </c>
      <c r="I1929" s="12" t="s">
        <v>35</v>
      </c>
      <c r="J1929" s="10" t="n">
        <v>1609692</v>
      </c>
      <c r="L1929" s="10" t="n">
        <v>1609692</v>
      </c>
      <c r="M1929" s="12" t="s">
        <v>36</v>
      </c>
      <c r="N1929" s="12" t="s">
        <v>37</v>
      </c>
      <c r="P1929" s="10" t="n">
        <v>104</v>
      </c>
      <c r="Q1929" s="12" t="s">
        <v>38</v>
      </c>
      <c r="R1929" s="12" t="s">
        <v>43</v>
      </c>
      <c r="S1929" s="10" t="n">
        <v>4210314</v>
      </c>
      <c r="T1929" s="12" t="s">
        <v>44</v>
      </c>
      <c r="U1929" s="13" t="n">
        <v>100</v>
      </c>
      <c r="W1929" s="13" t="n">
        <v>100</v>
      </c>
      <c r="X1929" s="12" t="s">
        <v>1760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0" t="n">
        <v>1</v>
      </c>
      <c r="B1930" s="11" t="n">
        <v>46221</v>
      </c>
      <c r="C1930" s="11" t="n">
        <v>46221</v>
      </c>
      <c r="D1930" s="10" t="n">
        <v>0</v>
      </c>
      <c r="E1930" s="12" t="s">
        <v>33</v>
      </c>
      <c r="F1930" s="10" t="n">
        <v>17</v>
      </c>
      <c r="G1930" s="12" t="s">
        <v>34</v>
      </c>
      <c r="H1930" s="10" t="n">
        <v>1110101</v>
      </c>
      <c r="I1930" s="12" t="s">
        <v>35</v>
      </c>
      <c r="J1930" s="10" t="n">
        <v>1609723</v>
      </c>
      <c r="L1930" s="10" t="n">
        <v>1609723</v>
      </c>
      <c r="M1930" s="12" t="s">
        <v>36</v>
      </c>
      <c r="N1930" s="12" t="s">
        <v>37</v>
      </c>
      <c r="P1930" s="10" t="n">
        <v>104</v>
      </c>
      <c r="Q1930" s="12" t="s">
        <v>38</v>
      </c>
      <c r="R1930" s="12" t="s">
        <v>43</v>
      </c>
      <c r="S1930" s="10" t="n">
        <v>4210314</v>
      </c>
      <c r="T1930" s="12" t="s">
        <v>44</v>
      </c>
      <c r="U1930" s="13" t="n">
        <v>70</v>
      </c>
      <c r="W1930" s="13" t="n">
        <v>70</v>
      </c>
      <c r="X1930" s="12" t="s">
        <v>44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46221</v>
      </c>
      <c r="C1931" s="11" t="n">
        <v>46221</v>
      </c>
      <c r="D1931" s="10" t="n">
        <v>0</v>
      </c>
      <c r="E1931" s="12" t="s">
        <v>33</v>
      </c>
      <c r="F1931" s="10" t="n">
        <v>17</v>
      </c>
      <c r="G1931" s="12" t="s">
        <v>34</v>
      </c>
      <c r="H1931" s="10" t="n">
        <v>1110101</v>
      </c>
      <c r="I1931" s="12" t="s">
        <v>35</v>
      </c>
      <c r="J1931" s="10" t="n">
        <v>1609724</v>
      </c>
      <c r="L1931" s="10" t="n">
        <v>1609724</v>
      </c>
      <c r="M1931" s="12" t="s">
        <v>36</v>
      </c>
      <c r="N1931" s="12" t="s">
        <v>37</v>
      </c>
      <c r="P1931" s="10" t="n">
        <v>104</v>
      </c>
      <c r="Q1931" s="12" t="s">
        <v>38</v>
      </c>
      <c r="R1931" s="12" t="s">
        <v>43</v>
      </c>
      <c r="S1931" s="10" t="n">
        <v>4210314</v>
      </c>
      <c r="T1931" s="12" t="s">
        <v>44</v>
      </c>
      <c r="U1931" s="13" t="n">
        <v>70</v>
      </c>
      <c r="W1931" s="13" t="n">
        <v>70</v>
      </c>
      <c r="X1931" s="12" t="s">
        <v>1761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0" t="n">
        <v>1</v>
      </c>
      <c r="B1932" s="11" t="n">
        <v>46221</v>
      </c>
      <c r="C1932" s="11" t="n">
        <v>46221</v>
      </c>
      <c r="D1932" s="10" t="n">
        <v>0</v>
      </c>
      <c r="E1932" s="12" t="s">
        <v>33</v>
      </c>
      <c r="F1932" s="10" t="n">
        <v>17</v>
      </c>
      <c r="G1932" s="12" t="s">
        <v>34</v>
      </c>
      <c r="H1932" s="10" t="n">
        <v>1110101</v>
      </c>
      <c r="I1932" s="12" t="s">
        <v>35</v>
      </c>
      <c r="J1932" s="10" t="n">
        <v>1609725</v>
      </c>
      <c r="L1932" s="10" t="n">
        <v>1609725</v>
      </c>
      <c r="M1932" s="12" t="s">
        <v>36</v>
      </c>
      <c r="N1932" s="12" t="s">
        <v>37</v>
      </c>
      <c r="P1932" s="10" t="n">
        <v>104</v>
      </c>
      <c r="Q1932" s="12" t="s">
        <v>38</v>
      </c>
      <c r="R1932" s="12" t="s">
        <v>43</v>
      </c>
      <c r="S1932" s="10" t="n">
        <v>4210316</v>
      </c>
      <c r="T1932" s="12" t="s">
        <v>47</v>
      </c>
      <c r="U1932" s="13" t="n">
        <v>60</v>
      </c>
      <c r="W1932" s="13" t="n">
        <v>60</v>
      </c>
      <c r="X1932" s="12" t="s">
        <v>858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12.75" hidden="false" customHeight="true" outlineLevel="0" collapsed="false">
      <c r="A1933" s="10" t="n">
        <v>1</v>
      </c>
      <c r="B1933" s="11" t="n">
        <v>46148</v>
      </c>
      <c r="C1933" s="11" t="n">
        <v>46221</v>
      </c>
      <c r="D1933" s="10" t="n">
        <v>607</v>
      </c>
      <c r="E1933" s="12" t="s">
        <v>214</v>
      </c>
      <c r="F1933" s="10" t="n">
        <v>24</v>
      </c>
      <c r="G1933" s="12" t="s">
        <v>57</v>
      </c>
      <c r="H1933" s="10" t="n">
        <v>2110101</v>
      </c>
      <c r="I1933" s="12" t="s">
        <v>58</v>
      </c>
      <c r="J1933" s="10" t="n">
        <v>1057743</v>
      </c>
      <c r="L1933" s="10" t="n">
        <v>10336</v>
      </c>
      <c r="M1933" s="12" t="s">
        <v>457</v>
      </c>
      <c r="N1933" s="12" t="s">
        <v>60</v>
      </c>
      <c r="P1933" s="10" t="n">
        <v>103</v>
      </c>
      <c r="Q1933" s="12" t="s">
        <v>61</v>
      </c>
      <c r="R1933" s="12" t="s">
        <v>62</v>
      </c>
      <c r="S1933" s="10" t="n">
        <v>1130101</v>
      </c>
      <c r="T1933" s="12" t="s">
        <v>63</v>
      </c>
      <c r="U1933" s="13" t="n">
        <v>250.35</v>
      </c>
      <c r="W1933" s="13" t="n">
        <v>0</v>
      </c>
      <c r="X1933" s="12" t="s">
        <v>1762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nao encontrado</v>
      </c>
      <c r="AC1933" s="1" t="n">
        <v>10336</v>
      </c>
    </row>
    <row r="1934" customFormat="false" ht="12.75" hidden="false" customHeight="true" outlineLevel="0" collapsed="false">
      <c r="A1934" s="10" t="n">
        <v>1</v>
      </c>
      <c r="B1934" s="11" t="n">
        <v>46182</v>
      </c>
      <c r="C1934" s="11" t="n">
        <v>46221</v>
      </c>
      <c r="D1934" s="10" t="n">
        <v>957</v>
      </c>
      <c r="E1934" s="12" t="s">
        <v>157</v>
      </c>
      <c r="F1934" s="10" t="n">
        <v>24</v>
      </c>
      <c r="G1934" s="12" t="s">
        <v>57</v>
      </c>
      <c r="H1934" s="10" t="n">
        <v>2110101</v>
      </c>
      <c r="I1934" s="12" t="s">
        <v>58</v>
      </c>
      <c r="J1934" s="10" t="n">
        <v>1227398</v>
      </c>
      <c r="L1934" s="10" t="n">
        <v>20167</v>
      </c>
      <c r="M1934" s="12" t="s">
        <v>460</v>
      </c>
      <c r="N1934" s="12" t="s">
        <v>60</v>
      </c>
      <c r="P1934" s="10" t="n">
        <v>103</v>
      </c>
      <c r="Q1934" s="12" t="s">
        <v>61</v>
      </c>
      <c r="R1934" s="12" t="s">
        <v>62</v>
      </c>
      <c r="S1934" s="10" t="n">
        <v>1130101</v>
      </c>
      <c r="T1934" s="12" t="s">
        <v>63</v>
      </c>
      <c r="U1934" s="13" t="n">
        <v>4521.75</v>
      </c>
      <c r="W1934" s="13" t="n">
        <v>0</v>
      </c>
      <c r="X1934" s="12" t="s">
        <v>1763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RACAO WHISKAS PEIXE</v>
      </c>
      <c r="AC1934" s="1" t="n">
        <v>20167</v>
      </c>
    </row>
    <row r="1935" customFormat="false" ht="12.75" hidden="false" customHeight="true" outlineLevel="0" collapsed="false">
      <c r="A1935" s="10" t="n">
        <v>1</v>
      </c>
      <c r="B1935" s="11" t="n">
        <v>46192</v>
      </c>
      <c r="C1935" s="11" t="n">
        <v>46221</v>
      </c>
      <c r="D1935" s="10" t="n">
        <v>10037</v>
      </c>
      <c r="E1935" s="12" t="s">
        <v>615</v>
      </c>
      <c r="F1935" s="10" t="n">
        <v>24</v>
      </c>
      <c r="G1935" s="12" t="s">
        <v>57</v>
      </c>
      <c r="H1935" s="10" t="n">
        <v>2110101</v>
      </c>
      <c r="I1935" s="12" t="s">
        <v>58</v>
      </c>
      <c r="J1935" s="10" t="n">
        <v>1273218</v>
      </c>
      <c r="L1935" s="10" t="n">
        <v>2494</v>
      </c>
      <c r="M1935" s="12" t="s">
        <v>36</v>
      </c>
      <c r="N1935" s="12" t="s">
        <v>60</v>
      </c>
      <c r="P1935" s="10" t="n">
        <v>103</v>
      </c>
      <c r="Q1935" s="12" t="s">
        <v>61</v>
      </c>
      <c r="R1935" s="12" t="s">
        <v>62</v>
      </c>
      <c r="S1935" s="10" t="n">
        <v>1130101</v>
      </c>
      <c r="T1935" s="12" t="s">
        <v>63</v>
      </c>
      <c r="U1935" s="13" t="n">
        <v>1098.8</v>
      </c>
      <c r="W1935" s="13" t="n">
        <v>0</v>
      </c>
      <c r="X1935" s="12" t="s">
        <v>1764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RACAO BOLT CAES KG</v>
      </c>
      <c r="AC1935" s="1" t="n">
        <v>2494</v>
      </c>
    </row>
    <row r="1936" customFormat="false" ht="12.75" hidden="false" customHeight="true" outlineLevel="0" collapsed="false">
      <c r="A1936" s="10" t="n">
        <v>1</v>
      </c>
      <c r="B1936" s="11" t="n">
        <v>46202</v>
      </c>
      <c r="C1936" s="11" t="n">
        <v>46221</v>
      </c>
      <c r="D1936" s="10" t="n">
        <v>1749</v>
      </c>
      <c r="E1936" s="12" t="s">
        <v>800</v>
      </c>
      <c r="F1936" s="10" t="n">
        <v>24</v>
      </c>
      <c r="G1936" s="12" t="s">
        <v>57</v>
      </c>
      <c r="H1936" s="10" t="n">
        <v>2110101</v>
      </c>
      <c r="I1936" s="12" t="s">
        <v>58</v>
      </c>
      <c r="J1936" s="10" t="n">
        <v>1323701</v>
      </c>
      <c r="L1936" s="10" t="n">
        <v>2053</v>
      </c>
      <c r="M1936" s="12" t="s">
        <v>36</v>
      </c>
      <c r="N1936" s="12" t="s">
        <v>60</v>
      </c>
      <c r="P1936" s="10" t="n">
        <v>103</v>
      </c>
      <c r="Q1936" s="12" t="s">
        <v>61</v>
      </c>
      <c r="R1936" s="12" t="s">
        <v>62</v>
      </c>
      <c r="S1936" s="10" t="n">
        <v>1130101</v>
      </c>
      <c r="T1936" s="12" t="s">
        <v>63</v>
      </c>
      <c r="U1936" s="13" t="n">
        <v>689.5</v>
      </c>
      <c r="W1936" s="13" t="n">
        <v>0</v>
      </c>
      <c r="X1936" s="12" t="s">
        <v>1765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46206</v>
      </c>
      <c r="C1937" s="11" t="n">
        <v>46221</v>
      </c>
      <c r="D1937" s="10" t="n">
        <v>804</v>
      </c>
      <c r="E1937" s="12" t="s">
        <v>1260</v>
      </c>
      <c r="F1937" s="10" t="n">
        <v>34</v>
      </c>
      <c r="G1937" s="12" t="s">
        <v>94</v>
      </c>
      <c r="H1937" s="10" t="n">
        <v>2110405</v>
      </c>
      <c r="I1937" s="12" t="s">
        <v>106</v>
      </c>
      <c r="J1937" s="10" t="n">
        <v>1345479</v>
      </c>
      <c r="L1937" s="10" t="n">
        <v>555726</v>
      </c>
      <c r="M1937" s="12" t="s">
        <v>36</v>
      </c>
      <c r="N1937" s="12" t="s">
        <v>66</v>
      </c>
      <c r="P1937" s="10" t="n">
        <v>101</v>
      </c>
      <c r="Q1937" s="12" t="s">
        <v>107</v>
      </c>
      <c r="R1937" s="12" t="s">
        <v>39</v>
      </c>
      <c r="S1937" s="10" t="n">
        <v>4210203</v>
      </c>
      <c r="T1937" s="12" t="s">
        <v>1262</v>
      </c>
      <c r="U1937" s="13" t="n">
        <v>836.78</v>
      </c>
      <c r="W1937" s="13" t="n">
        <v>0</v>
      </c>
      <c r="X1937" s="12" t="s">
        <v>1766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0" t="n">
        <v>1</v>
      </c>
      <c r="B1938" s="11" t="n">
        <v>46206</v>
      </c>
      <c r="C1938" s="11" t="n">
        <v>46221</v>
      </c>
      <c r="D1938" s="10" t="n">
        <v>804</v>
      </c>
      <c r="E1938" s="12" t="s">
        <v>1260</v>
      </c>
      <c r="F1938" s="10" t="n">
        <v>34</v>
      </c>
      <c r="G1938" s="12" t="s">
        <v>94</v>
      </c>
      <c r="H1938" s="10" t="n">
        <v>2110405</v>
      </c>
      <c r="I1938" s="12" t="s">
        <v>106</v>
      </c>
      <c r="J1938" s="10" t="n">
        <v>1345494</v>
      </c>
      <c r="L1938" s="10" t="n">
        <v>555731</v>
      </c>
      <c r="M1938" s="12" t="s">
        <v>36</v>
      </c>
      <c r="N1938" s="12" t="s">
        <v>66</v>
      </c>
      <c r="P1938" s="10" t="n">
        <v>101</v>
      </c>
      <c r="Q1938" s="12" t="s">
        <v>107</v>
      </c>
      <c r="R1938" s="12" t="s">
        <v>112</v>
      </c>
      <c r="S1938" s="10" t="n">
        <v>4220199</v>
      </c>
      <c r="T1938" s="12" t="s">
        <v>113</v>
      </c>
      <c r="U1938" s="13" t="n">
        <v>1621</v>
      </c>
      <c r="W1938" s="13" t="n">
        <v>0</v>
      </c>
      <c r="X1938" s="12" t="s">
        <v>1767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46210</v>
      </c>
      <c r="C1939" s="11" t="n">
        <v>46221</v>
      </c>
      <c r="D1939" s="10" t="n">
        <v>10090</v>
      </c>
      <c r="E1939" s="12" t="s">
        <v>1546</v>
      </c>
      <c r="F1939" s="10" t="n">
        <v>24</v>
      </c>
      <c r="G1939" s="12" t="s">
        <v>57</v>
      </c>
      <c r="H1939" s="10" t="n">
        <v>2110101</v>
      </c>
      <c r="I1939" s="12" t="s">
        <v>58</v>
      </c>
      <c r="J1939" s="10" t="n">
        <v>1366201</v>
      </c>
      <c r="L1939" s="10" t="n">
        <v>264</v>
      </c>
      <c r="M1939" s="12" t="s">
        <v>59</v>
      </c>
      <c r="N1939" s="12" t="s">
        <v>60</v>
      </c>
      <c r="P1939" s="10" t="n">
        <v>103</v>
      </c>
      <c r="Q1939" s="12" t="s">
        <v>61</v>
      </c>
      <c r="R1939" s="12" t="s">
        <v>62</v>
      </c>
      <c r="S1939" s="10" t="n">
        <v>1130101</v>
      </c>
      <c r="T1939" s="12" t="s">
        <v>63</v>
      </c>
      <c r="U1939" s="13" t="n">
        <v>2812.18</v>
      </c>
      <c r="W1939" s="13" t="n">
        <v>0</v>
      </c>
      <c r="X1939" s="12" t="s">
        <v>1768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DETER LIMPOL MACA 500ML</v>
      </c>
      <c r="AC1939" s="1" t="n">
        <v>264</v>
      </c>
    </row>
    <row r="1940" customFormat="false" ht="12.75" hidden="false" customHeight="true" outlineLevel="0" collapsed="false">
      <c r="A1940" s="10" t="n">
        <v>1</v>
      </c>
      <c r="B1940" s="11" t="n">
        <v>46211</v>
      </c>
      <c r="C1940" s="11" t="n">
        <v>46221</v>
      </c>
      <c r="D1940" s="10" t="n">
        <v>1723</v>
      </c>
      <c r="E1940" s="12" t="s">
        <v>302</v>
      </c>
      <c r="F1940" s="10" t="n">
        <v>24</v>
      </c>
      <c r="G1940" s="12" t="s">
        <v>57</v>
      </c>
      <c r="H1940" s="10" t="n">
        <v>2110101</v>
      </c>
      <c r="I1940" s="12" t="s">
        <v>58</v>
      </c>
      <c r="J1940" s="10" t="n">
        <v>1370529</v>
      </c>
      <c r="L1940" s="10" t="n">
        <v>172856</v>
      </c>
      <c r="M1940" s="12" t="s">
        <v>36</v>
      </c>
      <c r="N1940" s="12" t="s">
        <v>60</v>
      </c>
      <c r="P1940" s="10" t="n">
        <v>103</v>
      </c>
      <c r="Q1940" s="12" t="s">
        <v>61</v>
      </c>
      <c r="R1940" s="12" t="s">
        <v>62</v>
      </c>
      <c r="S1940" s="10" t="n">
        <v>1130101</v>
      </c>
      <c r="T1940" s="12" t="s">
        <v>63</v>
      </c>
      <c r="U1940" s="13" t="n">
        <v>6394.2</v>
      </c>
      <c r="W1940" s="13" t="n">
        <v>0</v>
      </c>
      <c r="X1940" s="12" t="s">
        <v>1769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0" t="n">
        <v>1</v>
      </c>
      <c r="B1941" s="11" t="n">
        <v>46216</v>
      </c>
      <c r="C1941" s="11" t="n">
        <v>46221</v>
      </c>
      <c r="D1941" s="10" t="n">
        <v>1625</v>
      </c>
      <c r="E1941" s="12" t="s">
        <v>243</v>
      </c>
      <c r="F1941" s="10" t="n">
        <v>24</v>
      </c>
      <c r="G1941" s="12" t="s">
        <v>57</v>
      </c>
      <c r="H1941" s="10" t="n">
        <v>2110405</v>
      </c>
      <c r="I1941" s="12" t="s">
        <v>106</v>
      </c>
      <c r="J1941" s="10" t="n">
        <v>1392828</v>
      </c>
      <c r="L1941" s="10" t="n">
        <v>14684</v>
      </c>
      <c r="M1941" s="12" t="s">
        <v>36</v>
      </c>
      <c r="N1941" s="12" t="s">
        <v>66</v>
      </c>
      <c r="P1941" s="10" t="n">
        <v>103</v>
      </c>
      <c r="Q1941" s="12" t="s">
        <v>61</v>
      </c>
      <c r="R1941" s="12" t="s">
        <v>62</v>
      </c>
      <c r="S1941" s="10" t="n">
        <v>1130101</v>
      </c>
      <c r="T1941" s="12" t="s">
        <v>63</v>
      </c>
      <c r="U1941" s="13" t="n">
        <v>8622.58</v>
      </c>
      <c r="W1941" s="13" t="n">
        <v>0</v>
      </c>
      <c r="X1941" s="12" t="s">
        <v>1770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TRASEIRO DE BOI L1</v>
      </c>
      <c r="AC1941" s="1" t="n">
        <v>14684</v>
      </c>
    </row>
    <row r="1942" customFormat="false" ht="12.75" hidden="false" customHeight="true" outlineLevel="0" collapsed="false">
      <c r="A1942" s="10" t="n">
        <v>1</v>
      </c>
      <c r="B1942" s="11" t="n">
        <v>46213</v>
      </c>
      <c r="C1942" s="11" t="n">
        <v>46221</v>
      </c>
      <c r="D1942" s="10" t="n">
        <v>10090</v>
      </c>
      <c r="E1942" s="12" t="s">
        <v>1546</v>
      </c>
      <c r="F1942" s="10" t="n">
        <v>24</v>
      </c>
      <c r="G1942" s="12" t="s">
        <v>57</v>
      </c>
      <c r="H1942" s="10" t="n">
        <v>2110405</v>
      </c>
      <c r="I1942" s="12" t="s">
        <v>106</v>
      </c>
      <c r="J1942" s="10" t="n">
        <v>1377385</v>
      </c>
      <c r="L1942" s="10" t="n">
        <v>271</v>
      </c>
      <c r="M1942" s="12" t="s">
        <v>36</v>
      </c>
      <c r="N1942" s="12" t="s">
        <v>66</v>
      </c>
      <c r="P1942" s="10" t="n">
        <v>103</v>
      </c>
      <c r="Q1942" s="12" t="s">
        <v>61</v>
      </c>
      <c r="R1942" s="12" t="s">
        <v>62</v>
      </c>
      <c r="S1942" s="10" t="n">
        <v>1130101</v>
      </c>
      <c r="T1942" s="12" t="s">
        <v>63</v>
      </c>
      <c r="U1942" s="13" t="n">
        <v>1646.64</v>
      </c>
      <c r="W1942" s="13" t="n">
        <v>0</v>
      </c>
      <c r="X1942" s="12" t="s">
        <v>1771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46217</v>
      </c>
      <c r="C1943" s="11" t="n">
        <v>46221</v>
      </c>
      <c r="D1943" s="10" t="n">
        <v>1269</v>
      </c>
      <c r="E1943" s="12" t="s">
        <v>318</v>
      </c>
      <c r="F1943" s="10" t="n">
        <v>24</v>
      </c>
      <c r="G1943" s="12" t="s">
        <v>57</v>
      </c>
      <c r="H1943" s="10" t="n">
        <v>2110405</v>
      </c>
      <c r="I1943" s="12" t="s">
        <v>106</v>
      </c>
      <c r="J1943" s="10" t="n">
        <v>1397166</v>
      </c>
      <c r="L1943" s="10" t="n">
        <v>742</v>
      </c>
      <c r="M1943" s="12" t="s">
        <v>36</v>
      </c>
      <c r="N1943" s="12" t="s">
        <v>66</v>
      </c>
      <c r="P1943" s="10" t="n">
        <v>103</v>
      </c>
      <c r="Q1943" s="12" t="s">
        <v>61</v>
      </c>
      <c r="R1943" s="12" t="s">
        <v>62</v>
      </c>
      <c r="S1943" s="10" t="n">
        <v>1130101</v>
      </c>
      <c r="T1943" s="12" t="s">
        <v>63</v>
      </c>
      <c r="U1943" s="13" t="n">
        <v>607.5</v>
      </c>
      <c r="W1943" s="13" t="n">
        <v>0</v>
      </c>
      <c r="X1943" s="12" t="s">
        <v>1772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SAC LIX MERC OLI 100</v>
      </c>
      <c r="AC1943" s="1" t="n">
        <v>742</v>
      </c>
    </row>
    <row r="1944" customFormat="false" ht="12.75" hidden="false" customHeight="true" outlineLevel="0" collapsed="false">
      <c r="A1944" s="10" t="n">
        <v>1</v>
      </c>
      <c r="B1944" s="11" t="n">
        <v>46221</v>
      </c>
      <c r="C1944" s="11" t="n">
        <v>46221</v>
      </c>
      <c r="D1944" s="10" t="n">
        <v>10096</v>
      </c>
      <c r="E1944" s="12" t="s">
        <v>1716</v>
      </c>
      <c r="F1944" s="10" t="n">
        <v>13</v>
      </c>
      <c r="G1944" s="12" t="s">
        <v>119</v>
      </c>
      <c r="H1944" s="10" t="n">
        <v>2110101</v>
      </c>
      <c r="I1944" s="12" t="s">
        <v>58</v>
      </c>
      <c r="J1944" s="10" t="n">
        <v>1425390</v>
      </c>
      <c r="L1944" s="10" t="n">
        <v>34</v>
      </c>
      <c r="M1944" s="12" t="s">
        <v>36</v>
      </c>
      <c r="N1944" s="12" t="s">
        <v>60</v>
      </c>
      <c r="P1944" s="10" t="n">
        <v>104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560</v>
      </c>
      <c r="W1944" s="13" t="n">
        <v>0</v>
      </c>
      <c r="X1944" s="12" t="s">
        <v>1773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BOLO MIYAZAKI GRANDE</v>
      </c>
      <c r="AC1944" s="1" t="n">
        <v>34</v>
      </c>
    </row>
    <row r="1945" customFormat="false" ht="12.75" hidden="false" customHeight="true" outlineLevel="0" collapsed="false">
      <c r="A1945" s="10" t="n">
        <v>1</v>
      </c>
      <c r="B1945" s="11" t="n">
        <v>46221</v>
      </c>
      <c r="C1945" s="11" t="n">
        <v>46221</v>
      </c>
      <c r="D1945" s="10" t="n">
        <v>10035</v>
      </c>
      <c r="E1945" s="12" t="s">
        <v>376</v>
      </c>
      <c r="F1945" s="10" t="n">
        <v>13</v>
      </c>
      <c r="G1945" s="12" t="s">
        <v>119</v>
      </c>
      <c r="H1945" s="10" t="n">
        <v>2110101</v>
      </c>
      <c r="I1945" s="12" t="s">
        <v>58</v>
      </c>
      <c r="J1945" s="10" t="n">
        <v>1609669</v>
      </c>
      <c r="L1945" s="10" t="n">
        <v>369</v>
      </c>
      <c r="M1945" s="12" t="s">
        <v>36</v>
      </c>
      <c r="N1945" s="12" t="s">
        <v>60</v>
      </c>
      <c r="P1945" s="10" t="n">
        <v>104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100</v>
      </c>
      <c r="W1945" s="13" t="n">
        <v>0</v>
      </c>
      <c r="X1945" s="12" t="s">
        <v>1774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CARVAO VEGETAL 5KG</v>
      </c>
      <c r="AC1945" s="1" t="n">
        <v>369</v>
      </c>
    </row>
    <row r="1946" customFormat="false" ht="12.75" hidden="false" customHeight="true" outlineLevel="0" collapsed="false">
      <c r="A1946" s="10" t="n">
        <v>1</v>
      </c>
      <c r="B1946" s="11" t="n">
        <v>46222</v>
      </c>
      <c r="C1946" s="11" t="n">
        <v>46222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1463367</v>
      </c>
      <c r="L1946" s="10" t="n">
        <v>1463367</v>
      </c>
      <c r="M1946" s="12" t="s">
        <v>36</v>
      </c>
      <c r="N1946" s="12" t="s">
        <v>37</v>
      </c>
      <c r="P1946" s="10" t="n">
        <v>104</v>
      </c>
      <c r="Q1946" s="12" t="s">
        <v>38</v>
      </c>
      <c r="R1946" s="12" t="s">
        <v>149</v>
      </c>
      <c r="S1946" s="10" t="n">
        <v>1120601</v>
      </c>
      <c r="T1946" s="12" t="s">
        <v>150</v>
      </c>
      <c r="U1946" s="13" t="n">
        <v>302</v>
      </c>
      <c r="W1946" s="13" t="n">
        <v>302</v>
      </c>
      <c r="X1946" s="12" t="s">
        <v>1775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PAO DE KIKAO 600G REAL PAES</v>
      </c>
      <c r="AC1946" s="1" t="n">
        <v>1140</v>
      </c>
    </row>
    <row r="1947" customFormat="false" ht="12.75" hidden="false" customHeight="true" outlineLevel="0" collapsed="false">
      <c r="A1947" s="10" t="n">
        <v>1</v>
      </c>
      <c r="B1947" s="11" t="n">
        <v>46222</v>
      </c>
      <c r="C1947" s="11" t="n">
        <v>46222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1503589</v>
      </c>
      <c r="L1947" s="10" t="n">
        <v>1503589</v>
      </c>
      <c r="M1947" s="12" t="s">
        <v>36</v>
      </c>
      <c r="N1947" s="12" t="s">
        <v>37</v>
      </c>
      <c r="P1947" s="10" t="n">
        <v>104</v>
      </c>
      <c r="Q1947" s="12" t="s">
        <v>38</v>
      </c>
      <c r="R1947" s="12" t="s">
        <v>43</v>
      </c>
      <c r="S1947" s="10" t="n">
        <v>4210310</v>
      </c>
      <c r="T1947" s="12" t="s">
        <v>397</v>
      </c>
      <c r="U1947" s="13" t="n">
        <v>184</v>
      </c>
      <c r="W1947" s="13" t="n">
        <v>184</v>
      </c>
      <c r="X1947" s="12" t="s">
        <v>1776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46222</v>
      </c>
      <c r="C1948" s="11" t="n">
        <v>46222</v>
      </c>
      <c r="D1948" s="10" t="n">
        <v>0</v>
      </c>
      <c r="E1948" s="12" t="s">
        <v>33</v>
      </c>
      <c r="F1948" s="10" t="n">
        <v>17</v>
      </c>
      <c r="G1948" s="12" t="s">
        <v>34</v>
      </c>
      <c r="H1948" s="10" t="n">
        <v>1110101</v>
      </c>
      <c r="I1948" s="12" t="s">
        <v>35</v>
      </c>
      <c r="J1948" s="10" t="n">
        <v>1503627</v>
      </c>
      <c r="L1948" s="10" t="n">
        <v>1503627</v>
      </c>
      <c r="M1948" s="12" t="s">
        <v>36</v>
      </c>
      <c r="N1948" s="12" t="s">
        <v>37</v>
      </c>
      <c r="P1948" s="10" t="n">
        <v>104</v>
      </c>
      <c r="Q1948" s="12" t="s">
        <v>38</v>
      </c>
      <c r="R1948" s="12" t="s">
        <v>43</v>
      </c>
      <c r="S1948" s="10" t="n">
        <v>4210310</v>
      </c>
      <c r="T1948" s="12" t="s">
        <v>397</v>
      </c>
      <c r="U1948" s="13" t="n">
        <v>252</v>
      </c>
      <c r="W1948" s="13" t="n">
        <v>252</v>
      </c>
      <c r="X1948" s="12" t="s">
        <v>1777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46222</v>
      </c>
      <c r="C1949" s="11" t="n">
        <v>46222</v>
      </c>
      <c r="D1949" s="10" t="n">
        <v>0</v>
      </c>
      <c r="E1949" s="12" t="s">
        <v>33</v>
      </c>
      <c r="F1949" s="10" t="n">
        <v>17</v>
      </c>
      <c r="G1949" s="12" t="s">
        <v>34</v>
      </c>
      <c r="H1949" s="10" t="n">
        <v>1110101</v>
      </c>
      <c r="I1949" s="12" t="s">
        <v>35</v>
      </c>
      <c r="J1949" s="10" t="n">
        <v>1609761</v>
      </c>
      <c r="L1949" s="10" t="n">
        <v>1609761</v>
      </c>
      <c r="M1949" s="12" t="s">
        <v>36</v>
      </c>
      <c r="N1949" s="12" t="s">
        <v>37</v>
      </c>
      <c r="P1949" s="10" t="n">
        <v>104</v>
      </c>
      <c r="Q1949" s="12" t="s">
        <v>38</v>
      </c>
      <c r="R1949" s="12" t="s">
        <v>43</v>
      </c>
      <c r="S1949" s="10" t="n">
        <v>4210314</v>
      </c>
      <c r="T1949" s="12" t="s">
        <v>44</v>
      </c>
      <c r="U1949" s="13" t="n">
        <v>100</v>
      </c>
      <c r="W1949" s="13" t="n">
        <v>100</v>
      </c>
      <c r="X1949" s="12" t="s">
        <v>210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46222</v>
      </c>
      <c r="C1950" s="11" t="n">
        <v>46222</v>
      </c>
      <c r="D1950" s="10" t="n">
        <v>0</v>
      </c>
      <c r="E1950" s="12" t="s">
        <v>33</v>
      </c>
      <c r="F1950" s="10" t="n">
        <v>17</v>
      </c>
      <c r="G1950" s="12" t="s">
        <v>34</v>
      </c>
      <c r="H1950" s="10" t="n">
        <v>1110101</v>
      </c>
      <c r="I1950" s="12" t="s">
        <v>35</v>
      </c>
      <c r="J1950" s="10" t="n">
        <v>1609770</v>
      </c>
      <c r="L1950" s="10" t="n">
        <v>1609770</v>
      </c>
      <c r="M1950" s="12" t="s">
        <v>36</v>
      </c>
      <c r="N1950" s="12" t="s">
        <v>37</v>
      </c>
      <c r="P1950" s="10" t="n">
        <v>104</v>
      </c>
      <c r="Q1950" s="12" t="s">
        <v>38</v>
      </c>
      <c r="R1950" s="12" t="s">
        <v>43</v>
      </c>
      <c r="S1950" s="10" t="n">
        <v>4210314</v>
      </c>
      <c r="T1950" s="12" t="s">
        <v>44</v>
      </c>
      <c r="U1950" s="13" t="n">
        <v>300</v>
      </c>
      <c r="W1950" s="13" t="n">
        <v>300</v>
      </c>
      <c r="X1950" s="12" t="s">
        <v>402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0" t="n">
        <v>1</v>
      </c>
      <c r="B1951" s="11" t="n">
        <v>46222</v>
      </c>
      <c r="C1951" s="11" t="n">
        <v>46222</v>
      </c>
      <c r="D1951" s="10" t="n">
        <v>0</v>
      </c>
      <c r="E1951" s="12" t="s">
        <v>33</v>
      </c>
      <c r="F1951" s="10" t="n">
        <v>17</v>
      </c>
      <c r="G1951" s="12" t="s">
        <v>34</v>
      </c>
      <c r="H1951" s="10" t="n">
        <v>1110101</v>
      </c>
      <c r="I1951" s="12" t="s">
        <v>35</v>
      </c>
      <c r="J1951" s="10" t="n">
        <v>1609773</v>
      </c>
      <c r="L1951" s="10" t="n">
        <v>1609773</v>
      </c>
      <c r="M1951" s="12" t="s">
        <v>36</v>
      </c>
      <c r="N1951" s="12" t="s">
        <v>37</v>
      </c>
      <c r="P1951" s="10" t="n">
        <v>104</v>
      </c>
      <c r="Q1951" s="12" t="s">
        <v>38</v>
      </c>
      <c r="R1951" s="12" t="s">
        <v>43</v>
      </c>
      <c r="S1951" s="10" t="n">
        <v>4210316</v>
      </c>
      <c r="T1951" s="12" t="s">
        <v>47</v>
      </c>
      <c r="U1951" s="13" t="n">
        <v>80</v>
      </c>
      <c r="W1951" s="13" t="n">
        <v>80</v>
      </c>
      <c r="X1951" s="12" t="s">
        <v>1778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46222</v>
      </c>
      <c r="C1952" s="11" t="n">
        <v>46222</v>
      </c>
      <c r="D1952" s="10" t="n">
        <v>0</v>
      </c>
      <c r="E1952" s="12" t="s">
        <v>33</v>
      </c>
      <c r="F1952" s="10" t="n">
        <v>17</v>
      </c>
      <c r="G1952" s="12" t="s">
        <v>34</v>
      </c>
      <c r="H1952" s="10" t="n">
        <v>1110101</v>
      </c>
      <c r="I1952" s="12" t="s">
        <v>35</v>
      </c>
      <c r="J1952" s="10" t="n">
        <v>1609775</v>
      </c>
      <c r="L1952" s="10" t="n">
        <v>1609775</v>
      </c>
      <c r="M1952" s="12" t="s">
        <v>36</v>
      </c>
      <c r="N1952" s="12" t="s">
        <v>37</v>
      </c>
      <c r="P1952" s="10" t="n">
        <v>104</v>
      </c>
      <c r="Q1952" s="12" t="s">
        <v>38</v>
      </c>
      <c r="R1952" s="12" t="s">
        <v>43</v>
      </c>
      <c r="S1952" s="10" t="n">
        <v>4210314</v>
      </c>
      <c r="T1952" s="12" t="s">
        <v>44</v>
      </c>
      <c r="U1952" s="13" t="n">
        <v>70</v>
      </c>
      <c r="W1952" s="13" t="n">
        <v>70</v>
      </c>
      <c r="X1952" s="12" t="s">
        <v>148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46222</v>
      </c>
      <c r="C1953" s="11" t="n">
        <v>46222</v>
      </c>
      <c r="D1953" s="10" t="n">
        <v>0</v>
      </c>
      <c r="E1953" s="12" t="s">
        <v>33</v>
      </c>
      <c r="F1953" s="10" t="n">
        <v>17</v>
      </c>
      <c r="G1953" s="12" t="s">
        <v>34</v>
      </c>
      <c r="H1953" s="10" t="n">
        <v>1110101</v>
      </c>
      <c r="I1953" s="12" t="s">
        <v>35</v>
      </c>
      <c r="J1953" s="10" t="n">
        <v>1609787</v>
      </c>
      <c r="L1953" s="10" t="n">
        <v>1609787</v>
      </c>
      <c r="M1953" s="12" t="s">
        <v>36</v>
      </c>
      <c r="N1953" s="12" t="s">
        <v>37</v>
      </c>
      <c r="P1953" s="10" t="n">
        <v>104</v>
      </c>
      <c r="Q1953" s="12" t="s">
        <v>38</v>
      </c>
      <c r="R1953" s="12" t="s">
        <v>43</v>
      </c>
      <c r="S1953" s="10" t="n">
        <v>4210316</v>
      </c>
      <c r="T1953" s="12" t="s">
        <v>47</v>
      </c>
      <c r="U1953" s="13" t="n">
        <v>80</v>
      </c>
      <c r="W1953" s="13" t="n">
        <v>80</v>
      </c>
      <c r="X1953" s="12" t="s">
        <v>1779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46222</v>
      </c>
      <c r="C1954" s="11" t="n">
        <v>46222</v>
      </c>
      <c r="D1954" s="10" t="n">
        <v>0</v>
      </c>
      <c r="E1954" s="12" t="s">
        <v>33</v>
      </c>
      <c r="F1954" s="10" t="n">
        <v>17</v>
      </c>
      <c r="G1954" s="12" t="s">
        <v>34</v>
      </c>
      <c r="H1954" s="10" t="n">
        <v>1110101</v>
      </c>
      <c r="I1954" s="12" t="s">
        <v>35</v>
      </c>
      <c r="J1954" s="10" t="n">
        <v>1609838</v>
      </c>
      <c r="L1954" s="10" t="n">
        <v>1609838</v>
      </c>
      <c r="M1954" s="12" t="s">
        <v>36</v>
      </c>
      <c r="N1954" s="12" t="s">
        <v>37</v>
      </c>
      <c r="P1954" s="10" t="n">
        <v>104</v>
      </c>
      <c r="Q1954" s="12" t="s">
        <v>38</v>
      </c>
      <c r="R1954" s="12" t="s">
        <v>43</v>
      </c>
      <c r="S1954" s="10" t="n">
        <v>4210310</v>
      </c>
      <c r="T1954" s="12" t="s">
        <v>397</v>
      </c>
      <c r="U1954" s="13" t="n">
        <v>184</v>
      </c>
      <c r="W1954" s="13" t="n">
        <v>184</v>
      </c>
      <c r="X1954" s="12" t="s">
        <v>1780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46222</v>
      </c>
      <c r="C1955" s="11" t="n">
        <v>46222</v>
      </c>
      <c r="D1955" s="10" t="n">
        <v>0</v>
      </c>
      <c r="E1955" s="12" t="s">
        <v>33</v>
      </c>
      <c r="F1955" s="10" t="n">
        <v>17</v>
      </c>
      <c r="G1955" s="12" t="s">
        <v>34</v>
      </c>
      <c r="H1955" s="10" t="n">
        <v>1110101</v>
      </c>
      <c r="I1955" s="12" t="s">
        <v>35</v>
      </c>
      <c r="J1955" s="10" t="n">
        <v>1609856</v>
      </c>
      <c r="L1955" s="10" t="n">
        <v>1609856</v>
      </c>
      <c r="M1955" s="12" t="s">
        <v>36</v>
      </c>
      <c r="N1955" s="12" t="s">
        <v>37</v>
      </c>
      <c r="P1955" s="10" t="n">
        <v>104</v>
      </c>
      <c r="Q1955" s="12" t="s">
        <v>38</v>
      </c>
      <c r="R1955" s="12" t="s">
        <v>43</v>
      </c>
      <c r="S1955" s="10" t="n">
        <v>4210314</v>
      </c>
      <c r="T1955" s="12" t="s">
        <v>44</v>
      </c>
      <c r="U1955" s="13" t="n">
        <v>180</v>
      </c>
      <c r="W1955" s="13" t="n">
        <v>180</v>
      </c>
      <c r="X1955" s="12" t="s">
        <v>1781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46172</v>
      </c>
      <c r="C1956" s="11" t="n">
        <v>46222</v>
      </c>
      <c r="D1956" s="10" t="n">
        <v>607</v>
      </c>
      <c r="E1956" s="12" t="s">
        <v>214</v>
      </c>
      <c r="F1956" s="10" t="n">
        <v>24</v>
      </c>
      <c r="G1956" s="12" t="s">
        <v>57</v>
      </c>
      <c r="H1956" s="10" t="n">
        <v>2110101</v>
      </c>
      <c r="I1956" s="12" t="s">
        <v>58</v>
      </c>
      <c r="J1956" s="10" t="n">
        <v>1177308</v>
      </c>
      <c r="L1956" s="10" t="n">
        <v>10643</v>
      </c>
      <c r="M1956" s="12" t="s">
        <v>460</v>
      </c>
      <c r="N1956" s="12" t="s">
        <v>60</v>
      </c>
      <c r="P1956" s="10" t="n">
        <v>103</v>
      </c>
      <c r="Q1956" s="12" t="s">
        <v>61</v>
      </c>
      <c r="R1956" s="12" t="s">
        <v>62</v>
      </c>
      <c r="S1956" s="10" t="n">
        <v>1130101</v>
      </c>
      <c r="T1956" s="12" t="s">
        <v>63</v>
      </c>
      <c r="U1956" s="13" t="n">
        <v>319.72</v>
      </c>
      <c r="W1956" s="13" t="n">
        <v>0</v>
      </c>
      <c r="X1956" s="12" t="s">
        <v>1782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nao encontrado</v>
      </c>
      <c r="AC1956" s="1" t="n">
        <v>10643</v>
      </c>
    </row>
    <row r="1957" customFormat="false" ht="12.75" hidden="false" customHeight="true" outlineLevel="0" collapsed="false">
      <c r="A1957" s="10" t="n">
        <v>1</v>
      </c>
      <c r="B1957" s="11" t="n">
        <v>46209</v>
      </c>
      <c r="C1957" s="11" t="n">
        <v>46222</v>
      </c>
      <c r="D1957" s="10" t="n">
        <v>10020</v>
      </c>
      <c r="E1957" s="12" t="s">
        <v>298</v>
      </c>
      <c r="F1957" s="10" t="n">
        <v>24</v>
      </c>
      <c r="G1957" s="12" t="s">
        <v>57</v>
      </c>
      <c r="H1957" s="10" t="n">
        <v>2110101</v>
      </c>
      <c r="I1957" s="12" t="s">
        <v>58</v>
      </c>
      <c r="J1957" s="10" t="n">
        <v>1360452</v>
      </c>
      <c r="L1957" s="10" t="n">
        <v>707</v>
      </c>
      <c r="M1957" s="12" t="s">
        <v>36</v>
      </c>
      <c r="N1957" s="12" t="s">
        <v>60</v>
      </c>
      <c r="P1957" s="10" t="n">
        <v>103</v>
      </c>
      <c r="Q1957" s="12" t="s">
        <v>61</v>
      </c>
      <c r="R1957" s="12" t="s">
        <v>62</v>
      </c>
      <c r="S1957" s="10" t="n">
        <v>1130101</v>
      </c>
      <c r="T1957" s="12" t="s">
        <v>63</v>
      </c>
      <c r="U1957" s="13" t="n">
        <v>410.72</v>
      </c>
      <c r="W1957" s="13" t="n">
        <v>0</v>
      </c>
      <c r="X1957" s="12" t="s">
        <v>1783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V-CORT ACETATO DEXAMETASONA 20 COMP</v>
      </c>
      <c r="AC1957" s="1" t="n">
        <v>707</v>
      </c>
    </row>
    <row r="1958" customFormat="false" ht="12.75" hidden="false" customHeight="true" outlineLevel="0" collapsed="false">
      <c r="A1958" s="10" t="n">
        <v>1</v>
      </c>
      <c r="B1958" s="11" t="n">
        <v>46211</v>
      </c>
      <c r="C1958" s="11" t="n">
        <v>46222</v>
      </c>
      <c r="D1958" s="10" t="n">
        <v>1613</v>
      </c>
      <c r="E1958" s="12" t="s">
        <v>240</v>
      </c>
      <c r="F1958" s="10" t="n">
        <v>24</v>
      </c>
      <c r="G1958" s="12" t="s">
        <v>57</v>
      </c>
      <c r="H1958" s="10" t="n">
        <v>2110101</v>
      </c>
      <c r="I1958" s="12" t="s">
        <v>58</v>
      </c>
      <c r="J1958" s="10" t="n">
        <v>1368798</v>
      </c>
      <c r="L1958" s="10" t="n">
        <v>1604302</v>
      </c>
      <c r="M1958" s="12" t="s">
        <v>36</v>
      </c>
      <c r="N1958" s="12" t="s">
        <v>60</v>
      </c>
      <c r="P1958" s="10" t="n">
        <v>103</v>
      </c>
      <c r="Q1958" s="12" t="s">
        <v>61</v>
      </c>
      <c r="R1958" s="12" t="s">
        <v>62</v>
      </c>
      <c r="S1958" s="10" t="n">
        <v>1130101</v>
      </c>
      <c r="T1958" s="12" t="s">
        <v>63</v>
      </c>
      <c r="U1958" s="13" t="n">
        <v>650.23</v>
      </c>
      <c r="W1958" s="13" t="n">
        <v>0</v>
      </c>
      <c r="X1958" s="12" t="s">
        <v>1784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ASACOMP.FRAG1K</v>
      </c>
      <c r="AC1958" s="1" t="n">
        <v>1604302</v>
      </c>
    </row>
    <row r="1959" customFormat="false" ht="12.75" hidden="false" customHeight="true" outlineLevel="0" collapsed="false">
      <c r="A1959" s="10" t="n">
        <v>1</v>
      </c>
      <c r="B1959" s="11" t="n">
        <v>46216</v>
      </c>
      <c r="C1959" s="11" t="n">
        <v>46222</v>
      </c>
      <c r="D1959" s="10" t="n">
        <v>1628</v>
      </c>
      <c r="E1959" s="12" t="s">
        <v>406</v>
      </c>
      <c r="F1959" s="10" t="n">
        <v>24</v>
      </c>
      <c r="G1959" s="12" t="s">
        <v>57</v>
      </c>
      <c r="H1959" s="10" t="n">
        <v>2110405</v>
      </c>
      <c r="I1959" s="12" t="s">
        <v>106</v>
      </c>
      <c r="J1959" s="10" t="n">
        <v>1393744</v>
      </c>
      <c r="L1959" s="10" t="n">
        <v>89871</v>
      </c>
      <c r="M1959" s="12" t="s">
        <v>36</v>
      </c>
      <c r="N1959" s="12" t="s">
        <v>66</v>
      </c>
      <c r="P1959" s="10" t="n">
        <v>103</v>
      </c>
      <c r="Q1959" s="12" t="s">
        <v>61</v>
      </c>
      <c r="R1959" s="12" t="s">
        <v>62</v>
      </c>
      <c r="S1959" s="10" t="n">
        <v>1130101</v>
      </c>
      <c r="T1959" s="12" t="s">
        <v>63</v>
      </c>
      <c r="U1959" s="13" t="n">
        <v>436.29</v>
      </c>
      <c r="W1959" s="13" t="n">
        <v>0</v>
      </c>
      <c r="X1959" s="12" t="s">
        <v>1785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MARBORO DOUBLE FUSIO</v>
      </c>
      <c r="AC1959" s="1" t="n">
        <v>89871</v>
      </c>
    </row>
    <row r="1960" customFormat="false" ht="12.75" hidden="false" customHeight="true" outlineLevel="0" collapsed="false">
      <c r="A1960" s="10" t="n">
        <v>1</v>
      </c>
      <c r="B1960" s="11" t="n">
        <v>46219</v>
      </c>
      <c r="C1960" s="11" t="n">
        <v>46222</v>
      </c>
      <c r="D1960" s="10" t="n">
        <v>821</v>
      </c>
      <c r="E1960" s="12" t="s">
        <v>859</v>
      </c>
      <c r="F1960" s="10" t="n">
        <v>24</v>
      </c>
      <c r="G1960" s="12" t="s">
        <v>57</v>
      </c>
      <c r="H1960" s="10" t="n">
        <v>2110405</v>
      </c>
      <c r="I1960" s="12" t="s">
        <v>106</v>
      </c>
      <c r="J1960" s="10" t="n">
        <v>1405504</v>
      </c>
      <c r="L1960" s="10" t="n">
        <v>473149</v>
      </c>
      <c r="M1960" s="12" t="s">
        <v>36</v>
      </c>
      <c r="N1960" s="12" t="s">
        <v>66</v>
      </c>
      <c r="P1960" s="10" t="n">
        <v>103</v>
      </c>
      <c r="Q1960" s="12" t="s">
        <v>61</v>
      </c>
      <c r="R1960" s="12" t="s">
        <v>62</v>
      </c>
      <c r="S1960" s="10" t="n">
        <v>1130101</v>
      </c>
      <c r="T1960" s="12" t="s">
        <v>63</v>
      </c>
      <c r="U1960" s="13" t="n">
        <v>374</v>
      </c>
      <c r="W1960" s="13" t="n">
        <v>0</v>
      </c>
      <c r="X1960" s="12" t="s">
        <v>1786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CERVEJA ITAIPAVA 269ML</v>
      </c>
      <c r="AC1960" s="1" t="n">
        <v>473149</v>
      </c>
    </row>
    <row r="1961" customFormat="false" ht="12.75" hidden="false" customHeight="true" outlineLevel="0" collapsed="false">
      <c r="A1961" s="10" t="n">
        <v>1</v>
      </c>
      <c r="B1961" s="11" t="n">
        <v>46223</v>
      </c>
      <c r="C1961" s="11" t="n">
        <v>46223</v>
      </c>
      <c r="D1961" s="10" t="n">
        <v>0</v>
      </c>
      <c r="E1961" s="12" t="s">
        <v>33</v>
      </c>
      <c r="F1961" s="10" t="n">
        <v>17</v>
      </c>
      <c r="G1961" s="12" t="s">
        <v>34</v>
      </c>
      <c r="H1961" s="10" t="n">
        <v>1110101</v>
      </c>
      <c r="I1961" s="12" t="s">
        <v>35</v>
      </c>
      <c r="J1961" s="10" t="n">
        <v>1469275</v>
      </c>
      <c r="L1961" s="10" t="n">
        <v>1469275</v>
      </c>
      <c r="M1961" s="12" t="s">
        <v>36</v>
      </c>
      <c r="N1961" s="12" t="s">
        <v>37</v>
      </c>
      <c r="P1961" s="10" t="n">
        <v>104</v>
      </c>
      <c r="Q1961" s="12" t="s">
        <v>38</v>
      </c>
      <c r="R1961" s="12" t="s">
        <v>149</v>
      </c>
      <c r="S1961" s="10" t="n">
        <v>1120601</v>
      </c>
      <c r="T1961" s="12" t="s">
        <v>150</v>
      </c>
      <c r="U1961" s="13" t="n">
        <v>350</v>
      </c>
      <c r="W1961" s="13" t="n">
        <v>350</v>
      </c>
      <c r="X1961" s="12" t="s">
        <v>1787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ACAI DE ANORI</v>
      </c>
      <c r="AC1961" s="1" t="n">
        <v>5367</v>
      </c>
    </row>
    <row r="1962" customFormat="false" ht="12.75" hidden="false" customHeight="true" outlineLevel="0" collapsed="false">
      <c r="A1962" s="10" t="n">
        <v>1</v>
      </c>
      <c r="B1962" s="11" t="n">
        <v>46223</v>
      </c>
      <c r="C1962" s="11" t="n">
        <v>46223</v>
      </c>
      <c r="D1962" s="10" t="n">
        <v>0</v>
      </c>
      <c r="E1962" s="12" t="s">
        <v>33</v>
      </c>
      <c r="F1962" s="10" t="n">
        <v>17</v>
      </c>
      <c r="G1962" s="12" t="s">
        <v>34</v>
      </c>
      <c r="H1962" s="10" t="n">
        <v>1110101</v>
      </c>
      <c r="I1962" s="12" t="s">
        <v>35</v>
      </c>
      <c r="J1962" s="10" t="n">
        <v>1609953</v>
      </c>
      <c r="L1962" s="10" t="n">
        <v>1609953</v>
      </c>
      <c r="M1962" s="12" t="s">
        <v>36</v>
      </c>
      <c r="N1962" s="12" t="s">
        <v>37</v>
      </c>
      <c r="P1962" s="10" t="n">
        <v>104</v>
      </c>
      <c r="Q1962" s="12" t="s">
        <v>38</v>
      </c>
      <c r="R1962" s="12" t="s">
        <v>43</v>
      </c>
      <c r="S1962" s="10" t="n">
        <v>4210314</v>
      </c>
      <c r="T1962" s="12" t="s">
        <v>44</v>
      </c>
      <c r="U1962" s="13" t="n">
        <v>70</v>
      </c>
      <c r="W1962" s="13" t="n">
        <v>70</v>
      </c>
      <c r="X1962" s="12" t="s">
        <v>208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0" t="n">
        <v>1</v>
      </c>
      <c r="B1963" s="11" t="n">
        <v>46223</v>
      </c>
      <c r="C1963" s="11" t="n">
        <v>46223</v>
      </c>
      <c r="D1963" s="10" t="n">
        <v>0</v>
      </c>
      <c r="E1963" s="12" t="s">
        <v>33</v>
      </c>
      <c r="F1963" s="10" t="n">
        <v>17</v>
      </c>
      <c r="G1963" s="12" t="s">
        <v>34</v>
      </c>
      <c r="H1963" s="10" t="n">
        <v>1110101</v>
      </c>
      <c r="I1963" s="12" t="s">
        <v>35</v>
      </c>
      <c r="J1963" s="10" t="n">
        <v>1609961</v>
      </c>
      <c r="L1963" s="10" t="n">
        <v>1609961</v>
      </c>
      <c r="M1963" s="12" t="s">
        <v>36</v>
      </c>
      <c r="N1963" s="12" t="s">
        <v>37</v>
      </c>
      <c r="P1963" s="10" t="n">
        <v>104</v>
      </c>
      <c r="Q1963" s="12" t="s">
        <v>38</v>
      </c>
      <c r="R1963" s="12" t="s">
        <v>43</v>
      </c>
      <c r="S1963" s="10" t="n">
        <v>4210316</v>
      </c>
      <c r="T1963" s="12" t="s">
        <v>47</v>
      </c>
      <c r="U1963" s="13" t="n">
        <v>60</v>
      </c>
      <c r="W1963" s="13" t="n">
        <v>60</v>
      </c>
      <c r="X1963" s="12" t="s">
        <v>1569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0" t="n">
        <v>1</v>
      </c>
      <c r="B1964" s="11" t="n">
        <v>46223</v>
      </c>
      <c r="C1964" s="11" t="n">
        <v>46223</v>
      </c>
      <c r="D1964" s="10" t="n">
        <v>0</v>
      </c>
      <c r="E1964" s="12" t="s">
        <v>33</v>
      </c>
      <c r="F1964" s="10" t="n">
        <v>17</v>
      </c>
      <c r="G1964" s="12" t="s">
        <v>34</v>
      </c>
      <c r="H1964" s="10" t="n">
        <v>1110101</v>
      </c>
      <c r="I1964" s="12" t="s">
        <v>35</v>
      </c>
      <c r="J1964" s="10" t="n">
        <v>1609965</v>
      </c>
      <c r="L1964" s="10" t="n">
        <v>1609965</v>
      </c>
      <c r="M1964" s="12" t="s">
        <v>36</v>
      </c>
      <c r="N1964" s="12" t="s">
        <v>37</v>
      </c>
      <c r="P1964" s="10" t="n">
        <v>104</v>
      </c>
      <c r="Q1964" s="12" t="s">
        <v>38</v>
      </c>
      <c r="R1964" s="12" t="s">
        <v>43</v>
      </c>
      <c r="S1964" s="10" t="n">
        <v>4210314</v>
      </c>
      <c r="T1964" s="12" t="s">
        <v>44</v>
      </c>
      <c r="U1964" s="13" t="n">
        <v>70</v>
      </c>
      <c r="W1964" s="13" t="n">
        <v>70</v>
      </c>
      <c r="X1964" s="12" t="s">
        <v>1460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46223</v>
      </c>
      <c r="C1965" s="11" t="n">
        <v>46223</v>
      </c>
      <c r="D1965" s="10" t="n">
        <v>0</v>
      </c>
      <c r="E1965" s="12" t="s">
        <v>33</v>
      </c>
      <c r="F1965" s="10" t="n">
        <v>17</v>
      </c>
      <c r="G1965" s="12" t="s">
        <v>34</v>
      </c>
      <c r="H1965" s="10" t="n">
        <v>1110101</v>
      </c>
      <c r="I1965" s="12" t="s">
        <v>35</v>
      </c>
      <c r="J1965" s="10" t="n">
        <v>1610120</v>
      </c>
      <c r="L1965" s="10" t="n">
        <v>1610120</v>
      </c>
      <c r="M1965" s="12" t="s">
        <v>36</v>
      </c>
      <c r="N1965" s="12" t="s">
        <v>37</v>
      </c>
      <c r="P1965" s="10" t="n">
        <v>104</v>
      </c>
      <c r="Q1965" s="12" t="s">
        <v>38</v>
      </c>
      <c r="R1965" s="12" t="s">
        <v>39</v>
      </c>
      <c r="S1965" s="10" t="n">
        <v>4210209</v>
      </c>
      <c r="T1965" s="12" t="s">
        <v>54</v>
      </c>
      <c r="U1965" s="13" t="n">
        <v>70</v>
      </c>
      <c r="W1965" s="13" t="n">
        <v>70</v>
      </c>
      <c r="X1965" s="12" t="s">
        <v>55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46223</v>
      </c>
      <c r="C1966" s="11" t="n">
        <v>46223</v>
      </c>
      <c r="D1966" s="10" t="n">
        <v>0</v>
      </c>
      <c r="E1966" s="12" t="s">
        <v>33</v>
      </c>
      <c r="F1966" s="10" t="n">
        <v>17</v>
      </c>
      <c r="G1966" s="12" t="s">
        <v>34</v>
      </c>
      <c r="H1966" s="10" t="n">
        <v>1110101</v>
      </c>
      <c r="I1966" s="12" t="s">
        <v>35</v>
      </c>
      <c r="J1966" s="10" t="n">
        <v>1610124</v>
      </c>
      <c r="L1966" s="10" t="n">
        <v>1610124</v>
      </c>
      <c r="M1966" s="12" t="s">
        <v>36</v>
      </c>
      <c r="N1966" s="12" t="s">
        <v>37</v>
      </c>
      <c r="P1966" s="10" t="n">
        <v>104</v>
      </c>
      <c r="Q1966" s="12" t="s">
        <v>38</v>
      </c>
      <c r="R1966" s="12" t="s">
        <v>43</v>
      </c>
      <c r="S1966" s="10" t="n">
        <v>4210316</v>
      </c>
      <c r="T1966" s="12" t="s">
        <v>47</v>
      </c>
      <c r="U1966" s="13" t="n">
        <v>60</v>
      </c>
      <c r="W1966" s="13" t="n">
        <v>60</v>
      </c>
      <c r="X1966" s="12" t="s">
        <v>48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0" t="n">
        <v>1</v>
      </c>
      <c r="B1967" s="11" t="n">
        <v>46223</v>
      </c>
      <c r="C1967" s="11" t="n">
        <v>46223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1610126</v>
      </c>
      <c r="L1967" s="10" t="n">
        <v>1610126</v>
      </c>
      <c r="M1967" s="12" t="s">
        <v>36</v>
      </c>
      <c r="N1967" s="12" t="s">
        <v>37</v>
      </c>
      <c r="P1967" s="10" t="n">
        <v>104</v>
      </c>
      <c r="Q1967" s="12" t="s">
        <v>38</v>
      </c>
      <c r="R1967" s="12" t="s">
        <v>43</v>
      </c>
      <c r="S1967" s="10" t="n">
        <v>4210309</v>
      </c>
      <c r="T1967" s="12" t="s">
        <v>49</v>
      </c>
      <c r="U1967" s="13" t="n">
        <v>10</v>
      </c>
      <c r="W1967" s="13" t="n">
        <v>10</v>
      </c>
      <c r="X1967" s="12" t="s">
        <v>48</v>
      </c>
      <c r="Z1967" s="1" t="str">
        <f aca="false">IF($T1967="","",IFERROR(INDEX('Resumo Grupos'!$AC$3:$AC$200,MATCH($T1967,'Resumo Grupos'!$AB$3:$AB$200,0)),"n/d"))</f>
        <v>Salários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0" t="n">
        <v>1</v>
      </c>
      <c r="B1968" s="11" t="n">
        <v>46223</v>
      </c>
      <c r="C1968" s="11" t="n">
        <v>46223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1610128</v>
      </c>
      <c r="L1968" s="10" t="n">
        <v>1610128</v>
      </c>
      <c r="M1968" s="12" t="s">
        <v>36</v>
      </c>
      <c r="N1968" s="12" t="s">
        <v>37</v>
      </c>
      <c r="P1968" s="10" t="n">
        <v>104</v>
      </c>
      <c r="Q1968" s="12" t="s">
        <v>38</v>
      </c>
      <c r="R1968" s="12" t="s">
        <v>43</v>
      </c>
      <c r="S1968" s="10" t="n">
        <v>4210309</v>
      </c>
      <c r="T1968" s="12" t="s">
        <v>49</v>
      </c>
      <c r="U1968" s="13" t="n">
        <v>10</v>
      </c>
      <c r="W1968" s="13" t="n">
        <v>10</v>
      </c>
      <c r="X1968" s="12" t="s">
        <v>1569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0" t="n">
        <v>1</v>
      </c>
      <c r="B1969" s="11" t="n">
        <v>46172</v>
      </c>
      <c r="C1969" s="11" t="n">
        <v>46223</v>
      </c>
      <c r="D1969" s="10" t="n">
        <v>659</v>
      </c>
      <c r="E1969" s="12" t="s">
        <v>841</v>
      </c>
      <c r="F1969" s="10" t="n">
        <v>24</v>
      </c>
      <c r="G1969" s="12" t="s">
        <v>57</v>
      </c>
      <c r="H1969" s="10" t="n">
        <v>2110405</v>
      </c>
      <c r="I1969" s="12" t="s">
        <v>106</v>
      </c>
      <c r="J1969" s="10" t="n">
        <v>1176202</v>
      </c>
      <c r="L1969" s="10" t="n">
        <v>489997</v>
      </c>
      <c r="M1969" s="12" t="s">
        <v>36</v>
      </c>
      <c r="N1969" s="12" t="s">
        <v>66</v>
      </c>
      <c r="P1969" s="10" t="n">
        <v>101</v>
      </c>
      <c r="Q1969" s="12" t="s">
        <v>107</v>
      </c>
      <c r="R1969" s="12" t="s">
        <v>43</v>
      </c>
      <c r="S1969" s="10" t="n">
        <v>4210311</v>
      </c>
      <c r="T1969" s="12" t="s">
        <v>339</v>
      </c>
      <c r="U1969" s="13" t="n">
        <v>6193.08</v>
      </c>
      <c r="W1969" s="13" t="n">
        <v>0</v>
      </c>
      <c r="X1969" s="12" t="s">
        <v>1788</v>
      </c>
      <c r="Z1969" s="1" t="str">
        <f aca="false">IF($T1969="","",IFERROR(INDEX('Resumo Grupos'!$AC$3:$AC$200,MATCH($T1969,'Resumo Grupos'!$AB$3:$AB$200,0)),"n/d"))</f>
        <v>Salários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0" t="n">
        <v>1</v>
      </c>
      <c r="B1970" s="11" t="n">
        <v>46183</v>
      </c>
      <c r="C1970" s="11" t="n">
        <v>46223</v>
      </c>
      <c r="D1970" s="10" t="n">
        <v>1624</v>
      </c>
      <c r="E1970" s="12" t="s">
        <v>282</v>
      </c>
      <c r="F1970" s="10" t="n">
        <v>24</v>
      </c>
      <c r="G1970" s="12" t="s">
        <v>57</v>
      </c>
      <c r="H1970" s="10" t="n">
        <v>2110101</v>
      </c>
      <c r="I1970" s="12" t="s">
        <v>58</v>
      </c>
      <c r="J1970" s="10" t="n">
        <v>1230768</v>
      </c>
      <c r="L1970" s="10" t="n">
        <v>657246</v>
      </c>
      <c r="M1970" s="12" t="s">
        <v>59</v>
      </c>
      <c r="N1970" s="12" t="s">
        <v>60</v>
      </c>
      <c r="P1970" s="10" t="n">
        <v>103</v>
      </c>
      <c r="Q1970" s="12" t="s">
        <v>61</v>
      </c>
      <c r="R1970" s="12" t="s">
        <v>62</v>
      </c>
      <c r="S1970" s="10" t="n">
        <v>1130101</v>
      </c>
      <c r="T1970" s="12" t="s">
        <v>63</v>
      </c>
      <c r="U1970" s="13" t="n">
        <v>1755.4</v>
      </c>
      <c r="W1970" s="13" t="n">
        <v>0</v>
      </c>
      <c r="X1970" s="12" t="s">
        <v>1789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RACAO DOG MIX PREMIUM AGRANEL</v>
      </c>
      <c r="AC1970" s="1" t="n">
        <v>657246</v>
      </c>
    </row>
    <row r="1971" customFormat="false" ht="12.75" hidden="false" customHeight="true" outlineLevel="0" collapsed="false">
      <c r="A1971" s="10" t="n">
        <v>1</v>
      </c>
      <c r="B1971" s="11" t="n">
        <v>46193</v>
      </c>
      <c r="C1971" s="11" t="n">
        <v>46223</v>
      </c>
      <c r="D1971" s="10" t="n">
        <v>1608</v>
      </c>
      <c r="E1971" s="12" t="s">
        <v>75</v>
      </c>
      <c r="F1971" s="10" t="n">
        <v>24</v>
      </c>
      <c r="G1971" s="12" t="s">
        <v>57</v>
      </c>
      <c r="H1971" s="10" t="n">
        <v>2110101</v>
      </c>
      <c r="I1971" s="12" t="s">
        <v>58</v>
      </c>
      <c r="J1971" s="10" t="n">
        <v>1279794</v>
      </c>
      <c r="L1971" s="10" t="n">
        <v>1677170</v>
      </c>
      <c r="M1971" s="12" t="s">
        <v>59</v>
      </c>
      <c r="N1971" s="12" t="s">
        <v>60</v>
      </c>
      <c r="P1971" s="10" t="n">
        <v>103</v>
      </c>
      <c r="Q1971" s="12" t="s">
        <v>61</v>
      </c>
      <c r="R1971" s="12" t="s">
        <v>62</v>
      </c>
      <c r="S1971" s="10" t="n">
        <v>1130101</v>
      </c>
      <c r="T1971" s="12" t="s">
        <v>63</v>
      </c>
      <c r="U1971" s="13" t="n">
        <v>1680.21</v>
      </c>
      <c r="W1971" s="13" t="n">
        <v>0</v>
      </c>
      <c r="X1971" s="12" t="s">
        <v>1790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NISSIN LAMEN GALINHA</v>
      </c>
      <c r="AC1971" s="1" t="n">
        <v>1677170</v>
      </c>
    </row>
    <row r="1972" customFormat="false" ht="12.75" hidden="false" customHeight="true" outlineLevel="0" collapsed="false">
      <c r="A1972" s="10" t="n">
        <v>1</v>
      </c>
      <c r="B1972" s="11" t="n">
        <v>46196</v>
      </c>
      <c r="C1972" s="11" t="n">
        <v>46223</v>
      </c>
      <c r="D1972" s="10" t="n">
        <v>1107</v>
      </c>
      <c r="E1972" s="12" t="s">
        <v>155</v>
      </c>
      <c r="F1972" s="10" t="n">
        <v>24</v>
      </c>
      <c r="G1972" s="12" t="s">
        <v>57</v>
      </c>
      <c r="H1972" s="10" t="n">
        <v>2110101</v>
      </c>
      <c r="I1972" s="12" t="s">
        <v>58</v>
      </c>
      <c r="J1972" s="10" t="n">
        <v>1294118</v>
      </c>
      <c r="L1972" s="10" t="n">
        <v>419583</v>
      </c>
      <c r="M1972" s="12" t="s">
        <v>59</v>
      </c>
      <c r="N1972" s="12" t="s">
        <v>60</v>
      </c>
      <c r="P1972" s="10" t="n">
        <v>103</v>
      </c>
      <c r="Q1972" s="12" t="s">
        <v>61</v>
      </c>
      <c r="R1972" s="12" t="s">
        <v>62</v>
      </c>
      <c r="S1972" s="10" t="n">
        <v>1130101</v>
      </c>
      <c r="T1972" s="12" t="s">
        <v>63</v>
      </c>
      <c r="U1972" s="13" t="n">
        <v>1351</v>
      </c>
      <c r="W1972" s="13" t="n">
        <v>0</v>
      </c>
      <c r="X1972" s="12" t="s">
        <v>1791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BOLINHO MORANGO 7308</v>
      </c>
      <c r="AC1972" s="1" t="n">
        <v>419583</v>
      </c>
    </row>
    <row r="1973" customFormat="false" ht="12.75" hidden="false" customHeight="true" outlineLevel="0" collapsed="false">
      <c r="A1973" s="10" t="n">
        <v>1</v>
      </c>
      <c r="B1973" s="11" t="n">
        <v>46196</v>
      </c>
      <c r="C1973" s="11" t="n">
        <v>46223</v>
      </c>
      <c r="D1973" s="10" t="n">
        <v>1107</v>
      </c>
      <c r="E1973" s="12" t="s">
        <v>155</v>
      </c>
      <c r="F1973" s="10" t="n">
        <v>24</v>
      </c>
      <c r="G1973" s="12" t="s">
        <v>57</v>
      </c>
      <c r="H1973" s="10" t="n">
        <v>2110101</v>
      </c>
      <c r="I1973" s="12" t="s">
        <v>58</v>
      </c>
      <c r="J1973" s="10" t="n">
        <v>1294268</v>
      </c>
      <c r="L1973" s="10" t="n">
        <v>419611</v>
      </c>
      <c r="M1973" s="12" t="s">
        <v>36</v>
      </c>
      <c r="N1973" s="12" t="s">
        <v>60</v>
      </c>
      <c r="P1973" s="10" t="n">
        <v>103</v>
      </c>
      <c r="Q1973" s="12" t="s">
        <v>61</v>
      </c>
      <c r="R1973" s="12" t="s">
        <v>62</v>
      </c>
      <c r="S1973" s="10" t="n">
        <v>1130101</v>
      </c>
      <c r="T1973" s="12" t="s">
        <v>63</v>
      </c>
      <c r="U1973" s="13" t="n">
        <v>1805.4</v>
      </c>
      <c r="W1973" s="13" t="n">
        <v>0</v>
      </c>
      <c r="X1973" s="12" t="s">
        <v>1792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MENTOS FRUIT 26,8G</v>
      </c>
      <c r="AC1973" s="1" t="n">
        <v>419611</v>
      </c>
    </row>
    <row r="1974" customFormat="false" ht="12.75" hidden="false" customHeight="true" outlineLevel="0" collapsed="false">
      <c r="A1974" s="10" t="n">
        <v>1</v>
      </c>
      <c r="B1974" s="11" t="n">
        <v>46196</v>
      </c>
      <c r="C1974" s="11" t="n">
        <v>46223</v>
      </c>
      <c r="D1974" s="10" t="n">
        <v>1637</v>
      </c>
      <c r="E1974" s="12" t="s">
        <v>68</v>
      </c>
      <c r="F1974" s="10" t="n">
        <v>24</v>
      </c>
      <c r="G1974" s="12" t="s">
        <v>57</v>
      </c>
      <c r="H1974" s="10" t="n">
        <v>2110101</v>
      </c>
      <c r="I1974" s="12" t="s">
        <v>58</v>
      </c>
      <c r="J1974" s="10" t="n">
        <v>1296353</v>
      </c>
      <c r="L1974" s="10" t="n">
        <v>1894398</v>
      </c>
      <c r="M1974" s="12" t="s">
        <v>36</v>
      </c>
      <c r="N1974" s="12" t="s">
        <v>60</v>
      </c>
      <c r="P1974" s="10" t="n">
        <v>103</v>
      </c>
      <c r="Q1974" s="12" t="s">
        <v>61</v>
      </c>
      <c r="R1974" s="12" t="s">
        <v>62</v>
      </c>
      <c r="S1974" s="10" t="n">
        <v>1130101</v>
      </c>
      <c r="T1974" s="12" t="s">
        <v>63</v>
      </c>
      <c r="U1974" s="13" t="n">
        <v>977.5</v>
      </c>
      <c r="W1974" s="13" t="n">
        <v>0</v>
      </c>
      <c r="X1974" s="12" t="s">
        <v>1793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LAV ROU CONC BLUE 2L</v>
      </c>
      <c r="AC1974" s="1" t="n">
        <v>1894398</v>
      </c>
    </row>
    <row r="1975" customFormat="false" ht="12.75" hidden="false" customHeight="true" outlineLevel="0" collapsed="false">
      <c r="A1975" s="10" t="n">
        <v>1</v>
      </c>
      <c r="B1975" s="11" t="n">
        <v>46202</v>
      </c>
      <c r="C1975" s="11" t="n">
        <v>46223</v>
      </c>
      <c r="D1975" s="10" t="n">
        <v>1659</v>
      </c>
      <c r="E1975" s="12" t="s">
        <v>78</v>
      </c>
      <c r="F1975" s="10" t="n">
        <v>24</v>
      </c>
      <c r="G1975" s="12" t="s">
        <v>57</v>
      </c>
      <c r="H1975" s="10" t="n">
        <v>2110101</v>
      </c>
      <c r="I1975" s="12" t="s">
        <v>58</v>
      </c>
      <c r="J1975" s="10" t="n">
        <v>1323112</v>
      </c>
      <c r="L1975" s="10" t="n">
        <v>882141</v>
      </c>
      <c r="M1975" s="12" t="s">
        <v>59</v>
      </c>
      <c r="N1975" s="12" t="s">
        <v>60</v>
      </c>
      <c r="P1975" s="10" t="n">
        <v>103</v>
      </c>
      <c r="Q1975" s="12" t="s">
        <v>61</v>
      </c>
      <c r="R1975" s="12" t="s">
        <v>62</v>
      </c>
      <c r="S1975" s="10" t="n">
        <v>1130101</v>
      </c>
      <c r="T1975" s="12" t="s">
        <v>63</v>
      </c>
      <c r="U1975" s="13" t="n">
        <v>1326.93</v>
      </c>
      <c r="W1975" s="13" t="n">
        <v>0</v>
      </c>
      <c r="X1975" s="12" t="s">
        <v>1794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ARROZ BRA. FACCIO 1K</v>
      </c>
      <c r="AC1975" s="1" t="n">
        <v>882141</v>
      </c>
    </row>
    <row r="1976" customFormat="false" ht="12.75" hidden="false" customHeight="true" outlineLevel="0" collapsed="false">
      <c r="A1976" s="10" t="n">
        <v>1</v>
      </c>
      <c r="B1976" s="11" t="n">
        <v>46203</v>
      </c>
      <c r="C1976" s="11" t="n">
        <v>46223</v>
      </c>
      <c r="D1976" s="10" t="n">
        <v>10037</v>
      </c>
      <c r="E1976" s="12" t="s">
        <v>615</v>
      </c>
      <c r="F1976" s="10" t="n">
        <v>24</v>
      </c>
      <c r="G1976" s="12" t="s">
        <v>57</v>
      </c>
      <c r="H1976" s="10" t="n">
        <v>2110101</v>
      </c>
      <c r="I1976" s="12" t="s">
        <v>58</v>
      </c>
      <c r="J1976" s="10" t="n">
        <v>1329937</v>
      </c>
      <c r="L1976" s="10" t="n">
        <v>2524</v>
      </c>
      <c r="M1976" s="12" t="s">
        <v>59</v>
      </c>
      <c r="N1976" s="12" t="s">
        <v>60</v>
      </c>
      <c r="P1976" s="10" t="n">
        <v>103</v>
      </c>
      <c r="Q1976" s="12" t="s">
        <v>61</v>
      </c>
      <c r="R1976" s="12" t="s">
        <v>62</v>
      </c>
      <c r="S1976" s="10" t="n">
        <v>1130101</v>
      </c>
      <c r="T1976" s="12" t="s">
        <v>63</v>
      </c>
      <c r="U1976" s="13" t="n">
        <v>663.81</v>
      </c>
      <c r="W1976" s="13" t="n">
        <v>0</v>
      </c>
      <c r="X1976" s="12" t="s">
        <v>1795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SABONETE COCO DOG 80</v>
      </c>
      <c r="AC1976" s="1" t="n">
        <v>2524</v>
      </c>
    </row>
    <row r="1977" customFormat="false" ht="12.75" hidden="false" customHeight="true" outlineLevel="0" collapsed="false">
      <c r="A1977" s="10" t="n">
        <v>1</v>
      </c>
      <c r="B1977" s="11" t="n">
        <v>46203</v>
      </c>
      <c r="C1977" s="11" t="n">
        <v>46223</v>
      </c>
      <c r="D1977" s="10" t="n">
        <v>10011</v>
      </c>
      <c r="E1977" s="12" t="s">
        <v>221</v>
      </c>
      <c r="F1977" s="10" t="n">
        <v>24</v>
      </c>
      <c r="G1977" s="12" t="s">
        <v>57</v>
      </c>
      <c r="H1977" s="10" t="n">
        <v>2110101</v>
      </c>
      <c r="I1977" s="12" t="s">
        <v>58</v>
      </c>
      <c r="J1977" s="10" t="n">
        <v>1330475</v>
      </c>
      <c r="L1977" s="10" t="n">
        <v>34300</v>
      </c>
      <c r="M1977" s="12" t="s">
        <v>36</v>
      </c>
      <c r="N1977" s="12" t="s">
        <v>60</v>
      </c>
      <c r="P1977" s="10" t="n">
        <v>103</v>
      </c>
      <c r="Q1977" s="12" t="s">
        <v>61</v>
      </c>
      <c r="R1977" s="12" t="s">
        <v>62</v>
      </c>
      <c r="S1977" s="10" t="n">
        <v>1130101</v>
      </c>
      <c r="T1977" s="12" t="s">
        <v>63</v>
      </c>
      <c r="U1977" s="13" t="n">
        <v>3377.6</v>
      </c>
      <c r="W1977" s="13" t="n">
        <v>0</v>
      </c>
      <c r="X1977" s="12" t="s">
        <v>1796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RACAO GRAN P. FILH.</v>
      </c>
      <c r="AC1977" s="1" t="n">
        <v>34300</v>
      </c>
    </row>
    <row r="1978" customFormat="false" ht="12.75" hidden="false" customHeight="true" outlineLevel="0" collapsed="false">
      <c r="A1978" s="10" t="n">
        <v>1</v>
      </c>
      <c r="B1978" s="11" t="n">
        <v>46204</v>
      </c>
      <c r="C1978" s="11" t="n">
        <v>46223</v>
      </c>
      <c r="D1978" s="10" t="n">
        <v>1637</v>
      </c>
      <c r="E1978" s="12" t="s">
        <v>68</v>
      </c>
      <c r="F1978" s="10" t="n">
        <v>24</v>
      </c>
      <c r="G1978" s="12" t="s">
        <v>57</v>
      </c>
      <c r="H1978" s="10" t="n">
        <v>2110101</v>
      </c>
      <c r="I1978" s="12" t="s">
        <v>58</v>
      </c>
      <c r="J1978" s="10" t="n">
        <v>1334033</v>
      </c>
      <c r="L1978" s="10" t="n">
        <v>1897392</v>
      </c>
      <c r="M1978" s="12" t="s">
        <v>36</v>
      </c>
      <c r="N1978" s="12" t="s">
        <v>60</v>
      </c>
      <c r="P1978" s="10" t="n">
        <v>103</v>
      </c>
      <c r="Q1978" s="12" t="s">
        <v>61</v>
      </c>
      <c r="R1978" s="12" t="s">
        <v>62</v>
      </c>
      <c r="S1978" s="10" t="n">
        <v>1130101</v>
      </c>
      <c r="T1978" s="12" t="s">
        <v>63</v>
      </c>
      <c r="U1978" s="13" t="n">
        <v>499.5</v>
      </c>
      <c r="W1978" s="13" t="n">
        <v>0</v>
      </c>
      <c r="X1978" s="12" t="s">
        <v>1797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SALT PLUS ORIGINAL 360G</v>
      </c>
      <c r="AC1978" s="1" t="n">
        <v>1897392</v>
      </c>
    </row>
    <row r="1979" customFormat="false" ht="12.75" hidden="false" customHeight="true" outlineLevel="0" collapsed="false">
      <c r="A1979" s="10" t="n">
        <v>1</v>
      </c>
      <c r="B1979" s="11" t="n">
        <v>46210</v>
      </c>
      <c r="C1979" s="11" t="n">
        <v>46223</v>
      </c>
      <c r="D1979" s="10" t="n">
        <v>1292</v>
      </c>
      <c r="E1979" s="12" t="s">
        <v>361</v>
      </c>
      <c r="F1979" s="10" t="n">
        <v>24</v>
      </c>
      <c r="G1979" s="12" t="s">
        <v>57</v>
      </c>
      <c r="H1979" s="10" t="n">
        <v>2110101</v>
      </c>
      <c r="I1979" s="12" t="s">
        <v>58</v>
      </c>
      <c r="J1979" s="10" t="n">
        <v>1364168</v>
      </c>
      <c r="L1979" s="10" t="n">
        <v>3552</v>
      </c>
      <c r="M1979" s="12" t="s">
        <v>59</v>
      </c>
      <c r="N1979" s="12" t="s">
        <v>60</v>
      </c>
      <c r="P1979" s="10" t="n">
        <v>103</v>
      </c>
      <c r="Q1979" s="12" t="s">
        <v>61</v>
      </c>
      <c r="R1979" s="12" t="s">
        <v>62</v>
      </c>
      <c r="S1979" s="10" t="n">
        <v>1130101</v>
      </c>
      <c r="T1979" s="12" t="s">
        <v>63</v>
      </c>
      <c r="U1979" s="13" t="n">
        <v>1584</v>
      </c>
      <c r="W1979" s="13" t="n">
        <v>0</v>
      </c>
      <c r="X1979" s="12" t="s">
        <v>1798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MORTADELA SABOR 200G</v>
      </c>
      <c r="AC1979" s="1" t="n">
        <v>3552</v>
      </c>
    </row>
    <row r="1980" customFormat="false" ht="12.75" hidden="false" customHeight="true" outlineLevel="0" collapsed="false">
      <c r="A1980" s="10" t="n">
        <v>1</v>
      </c>
      <c r="B1980" s="11" t="n">
        <v>46210</v>
      </c>
      <c r="C1980" s="11" t="n">
        <v>46223</v>
      </c>
      <c r="D1980" s="10" t="n">
        <v>1114</v>
      </c>
      <c r="E1980" s="12" t="s">
        <v>169</v>
      </c>
      <c r="F1980" s="10" t="n">
        <v>24</v>
      </c>
      <c r="G1980" s="12" t="s">
        <v>57</v>
      </c>
      <c r="H1980" s="10" t="n">
        <v>2110101</v>
      </c>
      <c r="I1980" s="12" t="s">
        <v>58</v>
      </c>
      <c r="J1980" s="10" t="n">
        <v>1366284</v>
      </c>
      <c r="L1980" s="10" t="n">
        <v>40389</v>
      </c>
      <c r="M1980" s="12" t="s">
        <v>36</v>
      </c>
      <c r="N1980" s="12" t="s">
        <v>60</v>
      </c>
      <c r="P1980" s="10" t="n">
        <v>103</v>
      </c>
      <c r="Q1980" s="12" t="s">
        <v>61</v>
      </c>
      <c r="R1980" s="12" t="s">
        <v>62</v>
      </c>
      <c r="S1980" s="10" t="n">
        <v>1130101</v>
      </c>
      <c r="T1980" s="12" t="s">
        <v>63</v>
      </c>
      <c r="U1980" s="13" t="n">
        <v>2754.99</v>
      </c>
      <c r="W1980" s="13" t="n">
        <v>0</v>
      </c>
      <c r="X1980" s="12" t="s">
        <v>1799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PASTEL FOLHADO QUEIJ</v>
      </c>
      <c r="AC1980" s="1" t="n">
        <v>40389</v>
      </c>
    </row>
    <row r="1981" customFormat="false" ht="12.75" hidden="false" customHeight="true" outlineLevel="0" collapsed="false">
      <c r="A1981" s="10" t="n">
        <v>1</v>
      </c>
      <c r="B1981" s="11" t="n">
        <v>46211</v>
      </c>
      <c r="C1981" s="11" t="n">
        <v>46223</v>
      </c>
      <c r="D1981" s="10" t="n">
        <v>1932</v>
      </c>
      <c r="E1981" s="12" t="s">
        <v>865</v>
      </c>
      <c r="F1981" s="10" t="n">
        <v>24</v>
      </c>
      <c r="G1981" s="12" t="s">
        <v>57</v>
      </c>
      <c r="H1981" s="10" t="n">
        <v>2110405</v>
      </c>
      <c r="I1981" s="12" t="s">
        <v>106</v>
      </c>
      <c r="J1981" s="10" t="n">
        <v>1370654</v>
      </c>
      <c r="L1981" s="10" t="n">
        <v>565734</v>
      </c>
      <c r="M1981" s="12" t="s">
        <v>36</v>
      </c>
      <c r="N1981" s="12" t="s">
        <v>66</v>
      </c>
      <c r="P1981" s="10" t="n">
        <v>101</v>
      </c>
      <c r="Q1981" s="12" t="s">
        <v>107</v>
      </c>
      <c r="R1981" s="12" t="s">
        <v>43</v>
      </c>
      <c r="S1981" s="10" t="n">
        <v>4210315</v>
      </c>
      <c r="T1981" s="12" t="s">
        <v>574</v>
      </c>
      <c r="U1981" s="13" t="n">
        <v>139.97</v>
      </c>
      <c r="W1981" s="13" t="n">
        <v>0</v>
      </c>
      <c r="X1981" s="12" t="s">
        <v>851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0" t="n">
        <v>1</v>
      </c>
      <c r="B1982" s="11" t="n">
        <v>46211</v>
      </c>
      <c r="C1982" s="11" t="n">
        <v>46223</v>
      </c>
      <c r="D1982" s="10" t="n">
        <v>10028</v>
      </c>
      <c r="E1982" s="12" t="s">
        <v>850</v>
      </c>
      <c r="F1982" s="10" t="n">
        <v>24</v>
      </c>
      <c r="G1982" s="12" t="s">
        <v>57</v>
      </c>
      <c r="H1982" s="10" t="n">
        <v>2110405</v>
      </c>
      <c r="I1982" s="12" t="s">
        <v>106</v>
      </c>
      <c r="J1982" s="10" t="n">
        <v>1370662</v>
      </c>
      <c r="L1982" s="10" t="n">
        <v>565739</v>
      </c>
      <c r="M1982" s="12" t="s">
        <v>36</v>
      </c>
      <c r="N1982" s="12" t="s">
        <v>66</v>
      </c>
      <c r="P1982" s="10" t="n">
        <v>101</v>
      </c>
      <c r="Q1982" s="12" t="s">
        <v>107</v>
      </c>
      <c r="R1982" s="12" t="s">
        <v>43</v>
      </c>
      <c r="S1982" s="10" t="n">
        <v>4210315</v>
      </c>
      <c r="T1982" s="12" t="s">
        <v>574</v>
      </c>
      <c r="U1982" s="13" t="n">
        <v>595.9</v>
      </c>
      <c r="W1982" s="13" t="n">
        <v>0</v>
      </c>
      <c r="X1982" s="12" t="s">
        <v>1800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46211</v>
      </c>
      <c r="C1983" s="11" t="n">
        <v>46223</v>
      </c>
      <c r="D1983" s="10" t="n">
        <v>17</v>
      </c>
      <c r="E1983" s="12" t="s">
        <v>115</v>
      </c>
      <c r="F1983" s="10" t="n">
        <v>24</v>
      </c>
      <c r="G1983" s="12" t="s">
        <v>57</v>
      </c>
      <c r="H1983" s="10" t="n">
        <v>2110405</v>
      </c>
      <c r="I1983" s="12" t="s">
        <v>106</v>
      </c>
      <c r="J1983" s="10" t="n">
        <v>1370668</v>
      </c>
      <c r="L1983" s="10" t="n">
        <v>565745</v>
      </c>
      <c r="M1983" s="12" t="s">
        <v>36</v>
      </c>
      <c r="N1983" s="12" t="s">
        <v>66</v>
      </c>
      <c r="P1983" s="10" t="n">
        <v>101</v>
      </c>
      <c r="Q1983" s="12" t="s">
        <v>107</v>
      </c>
      <c r="R1983" s="12" t="s">
        <v>112</v>
      </c>
      <c r="S1983" s="10" t="n">
        <v>4220199</v>
      </c>
      <c r="T1983" s="12" t="s">
        <v>113</v>
      </c>
      <c r="U1983" s="13" t="n">
        <v>448.38</v>
      </c>
      <c r="W1983" s="13" t="n">
        <v>0</v>
      </c>
      <c r="X1983" s="12" t="s">
        <v>1801</v>
      </c>
      <c r="Z1983" s="1" t="str">
        <f aca="false">IF($T1983="","",IFERROR(INDEX('Resumo Grupos'!$AC$3:$AC$200,MATCH($T1983,'Resumo Grupos'!$AB$3:$AB$200,0)),"n/d"))</f>
        <v>Pagamentos outros não operacionais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0" t="n">
        <v>1</v>
      </c>
      <c r="B1984" s="11" t="n">
        <v>46213</v>
      </c>
      <c r="C1984" s="11" t="n">
        <v>46223</v>
      </c>
      <c r="D1984" s="10" t="n">
        <v>1666</v>
      </c>
      <c r="E1984" s="12" t="s">
        <v>56</v>
      </c>
      <c r="F1984" s="10" t="n">
        <v>24</v>
      </c>
      <c r="G1984" s="12" t="s">
        <v>57</v>
      </c>
      <c r="H1984" s="10" t="n">
        <v>2110405</v>
      </c>
      <c r="I1984" s="12" t="s">
        <v>106</v>
      </c>
      <c r="J1984" s="10" t="n">
        <v>1376853</v>
      </c>
      <c r="L1984" s="10" t="n">
        <v>566688</v>
      </c>
      <c r="M1984" s="12" t="s">
        <v>36</v>
      </c>
      <c r="N1984" s="12" t="s">
        <v>66</v>
      </c>
      <c r="P1984" s="10" t="n">
        <v>103</v>
      </c>
      <c r="Q1984" s="12" t="s">
        <v>61</v>
      </c>
      <c r="R1984" s="12" t="s">
        <v>62</v>
      </c>
      <c r="S1984" s="10" t="n">
        <v>1130101</v>
      </c>
      <c r="T1984" s="12" t="s">
        <v>63</v>
      </c>
      <c r="U1984" s="13" t="n">
        <v>6643.66</v>
      </c>
      <c r="W1984" s="13" t="n">
        <v>0</v>
      </c>
      <c r="X1984" s="12" t="s">
        <v>1802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TABACO TREVO NAT.45G</v>
      </c>
      <c r="AC1984" s="1" t="n">
        <v>566688</v>
      </c>
    </row>
    <row r="1985" customFormat="false" ht="12.75" hidden="false" customHeight="true" outlineLevel="0" collapsed="false">
      <c r="A1985" s="10" t="n">
        <v>1</v>
      </c>
      <c r="B1985" s="11" t="n">
        <v>46213</v>
      </c>
      <c r="C1985" s="11" t="n">
        <v>46223</v>
      </c>
      <c r="D1985" s="10" t="n">
        <v>659</v>
      </c>
      <c r="E1985" s="12" t="s">
        <v>841</v>
      </c>
      <c r="F1985" s="10" t="n">
        <v>24</v>
      </c>
      <c r="G1985" s="12" t="s">
        <v>57</v>
      </c>
      <c r="H1985" s="10" t="n">
        <v>2110405</v>
      </c>
      <c r="I1985" s="12" t="s">
        <v>106</v>
      </c>
      <c r="J1985" s="10" t="n">
        <v>1377357</v>
      </c>
      <c r="L1985" s="10" t="n">
        <v>567699</v>
      </c>
      <c r="M1985" s="12" t="s">
        <v>36</v>
      </c>
      <c r="N1985" s="12" t="s">
        <v>66</v>
      </c>
      <c r="P1985" s="10" t="n">
        <v>101</v>
      </c>
      <c r="Q1985" s="12" t="s">
        <v>107</v>
      </c>
      <c r="R1985" s="12" t="s">
        <v>43</v>
      </c>
      <c r="S1985" s="10" t="n">
        <v>4210311</v>
      </c>
      <c r="T1985" s="12" t="s">
        <v>339</v>
      </c>
      <c r="U1985" s="13" t="n">
        <v>6193.08</v>
      </c>
      <c r="W1985" s="13" t="n">
        <v>0</v>
      </c>
      <c r="X1985" s="12" t="s">
        <v>1803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0" t="n">
        <v>1</v>
      </c>
      <c r="B1986" s="11" t="n">
        <v>46214</v>
      </c>
      <c r="C1986" s="11" t="n">
        <v>46223</v>
      </c>
      <c r="D1986" s="10" t="n">
        <v>1609</v>
      </c>
      <c r="E1986" s="12" t="s">
        <v>87</v>
      </c>
      <c r="F1986" s="10" t="n">
        <v>24</v>
      </c>
      <c r="G1986" s="12" t="s">
        <v>57</v>
      </c>
      <c r="H1986" s="10" t="n">
        <v>2110405</v>
      </c>
      <c r="I1986" s="12" t="s">
        <v>106</v>
      </c>
      <c r="J1986" s="10" t="n">
        <v>1382471</v>
      </c>
      <c r="L1986" s="10" t="n">
        <v>5787</v>
      </c>
      <c r="M1986" s="12" t="s">
        <v>36</v>
      </c>
      <c r="N1986" s="12" t="s">
        <v>66</v>
      </c>
      <c r="P1986" s="10" t="n">
        <v>103</v>
      </c>
      <c r="Q1986" s="12" t="s">
        <v>61</v>
      </c>
      <c r="R1986" s="12" t="s">
        <v>62</v>
      </c>
      <c r="S1986" s="10" t="n">
        <v>1130101</v>
      </c>
      <c r="T1986" s="12" t="s">
        <v>63</v>
      </c>
      <c r="U1986" s="13" t="n">
        <v>1285.3</v>
      </c>
      <c r="W1986" s="13" t="n">
        <v>0</v>
      </c>
      <c r="X1986" s="12" t="s">
        <v>1804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FAZENDINH LAR 500 ML</v>
      </c>
      <c r="AC1986" s="1" t="n">
        <v>5787</v>
      </c>
    </row>
    <row r="1987" customFormat="false" ht="12.75" hidden="false" customHeight="true" outlineLevel="0" collapsed="false">
      <c r="A1987" s="10" t="n">
        <v>1</v>
      </c>
      <c r="B1987" s="11" t="n">
        <v>46216</v>
      </c>
      <c r="C1987" s="11" t="n">
        <v>46223</v>
      </c>
      <c r="D1987" s="10" t="n">
        <v>1292</v>
      </c>
      <c r="E1987" s="12" t="s">
        <v>361</v>
      </c>
      <c r="F1987" s="10" t="n">
        <v>24</v>
      </c>
      <c r="G1987" s="12" t="s">
        <v>57</v>
      </c>
      <c r="H1987" s="10" t="n">
        <v>2110405</v>
      </c>
      <c r="I1987" s="12" t="s">
        <v>106</v>
      </c>
      <c r="J1987" s="10" t="n">
        <v>1393587</v>
      </c>
      <c r="L1987" s="10" t="n">
        <v>3599</v>
      </c>
      <c r="M1987" s="12" t="s">
        <v>36</v>
      </c>
      <c r="N1987" s="12" t="s">
        <v>66</v>
      </c>
      <c r="P1987" s="10" t="n">
        <v>103</v>
      </c>
      <c r="Q1987" s="12" t="s">
        <v>61</v>
      </c>
      <c r="R1987" s="12" t="s">
        <v>62</v>
      </c>
      <c r="S1987" s="10" t="n">
        <v>1130101</v>
      </c>
      <c r="T1987" s="12" t="s">
        <v>63</v>
      </c>
      <c r="U1987" s="13" t="n">
        <v>448.5</v>
      </c>
      <c r="W1987" s="13" t="n">
        <v>0</v>
      </c>
      <c r="X1987" s="12" t="s">
        <v>1805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APARA DE QUEIJO MUSSARELA KG SABORE</v>
      </c>
      <c r="AC1987" s="1" t="n">
        <v>3599</v>
      </c>
    </row>
    <row r="1988" customFormat="false" ht="12.75" hidden="false" customHeight="true" outlineLevel="0" collapsed="false">
      <c r="A1988" s="10" t="n">
        <v>1</v>
      </c>
      <c r="B1988" s="11" t="n">
        <v>46216</v>
      </c>
      <c r="C1988" s="11" t="n">
        <v>46223</v>
      </c>
      <c r="D1988" s="10" t="n">
        <v>560</v>
      </c>
      <c r="E1988" s="12" t="s">
        <v>974</v>
      </c>
      <c r="F1988" s="10" t="n">
        <v>24</v>
      </c>
      <c r="G1988" s="12" t="s">
        <v>57</v>
      </c>
      <c r="H1988" s="10" t="n">
        <v>2110405</v>
      </c>
      <c r="I1988" s="12" t="s">
        <v>106</v>
      </c>
      <c r="J1988" s="10" t="n">
        <v>1393675</v>
      </c>
      <c r="L1988" s="10" t="n">
        <v>1790</v>
      </c>
      <c r="M1988" s="12" t="s">
        <v>36</v>
      </c>
      <c r="N1988" s="12" t="s">
        <v>66</v>
      </c>
      <c r="P1988" s="10" t="n">
        <v>103</v>
      </c>
      <c r="Q1988" s="12" t="s">
        <v>61</v>
      </c>
      <c r="R1988" s="12" t="s">
        <v>62</v>
      </c>
      <c r="S1988" s="10" t="n">
        <v>1130101</v>
      </c>
      <c r="T1988" s="12" t="s">
        <v>63</v>
      </c>
      <c r="U1988" s="13" t="n">
        <v>250</v>
      </c>
      <c r="W1988" s="13" t="n">
        <v>0</v>
      </c>
      <c r="X1988" s="12" t="s">
        <v>1806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46216</v>
      </c>
      <c r="C1989" s="11" t="n">
        <v>46223</v>
      </c>
      <c r="D1989" s="10" t="n">
        <v>1614</v>
      </c>
      <c r="E1989" s="12" t="s">
        <v>89</v>
      </c>
      <c r="F1989" s="10" t="n">
        <v>24</v>
      </c>
      <c r="G1989" s="12" t="s">
        <v>57</v>
      </c>
      <c r="H1989" s="10" t="n">
        <v>2110405</v>
      </c>
      <c r="I1989" s="12" t="s">
        <v>106</v>
      </c>
      <c r="J1989" s="10" t="n">
        <v>1393772</v>
      </c>
      <c r="L1989" s="10" t="n">
        <v>11415</v>
      </c>
      <c r="M1989" s="12" t="s">
        <v>59</v>
      </c>
      <c r="N1989" s="12" t="s">
        <v>66</v>
      </c>
      <c r="P1989" s="10" t="n">
        <v>103</v>
      </c>
      <c r="Q1989" s="12" t="s">
        <v>61</v>
      </c>
      <c r="R1989" s="12" t="s">
        <v>62</v>
      </c>
      <c r="S1989" s="10" t="n">
        <v>1130101</v>
      </c>
      <c r="T1989" s="12" t="s">
        <v>63</v>
      </c>
      <c r="U1989" s="13" t="n">
        <v>378.43</v>
      </c>
      <c r="W1989" s="13" t="n">
        <v>0</v>
      </c>
      <c r="X1989" s="12" t="s">
        <v>1807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SORVETE KARU BRIGADE</v>
      </c>
      <c r="AC1989" s="1" t="n">
        <v>11415</v>
      </c>
    </row>
    <row r="1990" customFormat="false" ht="12.75" hidden="false" customHeight="true" outlineLevel="0" collapsed="false">
      <c r="A1990" s="10" t="n">
        <v>1</v>
      </c>
      <c r="B1990" s="11" t="n">
        <v>46216</v>
      </c>
      <c r="C1990" s="11" t="n">
        <v>46223</v>
      </c>
      <c r="D1990" s="10" t="n">
        <v>1625</v>
      </c>
      <c r="E1990" s="12" t="s">
        <v>243</v>
      </c>
      <c r="F1990" s="10" t="n">
        <v>24</v>
      </c>
      <c r="G1990" s="12" t="s">
        <v>57</v>
      </c>
      <c r="H1990" s="10" t="n">
        <v>2110405</v>
      </c>
      <c r="I1990" s="12" t="s">
        <v>106</v>
      </c>
      <c r="J1990" s="10" t="n">
        <v>1394176</v>
      </c>
      <c r="L1990" s="10" t="n">
        <v>14695</v>
      </c>
      <c r="M1990" s="12" t="s">
        <v>36</v>
      </c>
      <c r="N1990" s="12" t="s">
        <v>66</v>
      </c>
      <c r="P1990" s="10" t="n">
        <v>103</v>
      </c>
      <c r="Q1990" s="12" t="s">
        <v>61</v>
      </c>
      <c r="R1990" s="12" t="s">
        <v>62</v>
      </c>
      <c r="S1990" s="10" t="n">
        <v>1130101</v>
      </c>
      <c r="T1990" s="12" t="s">
        <v>63</v>
      </c>
      <c r="U1990" s="13" t="n">
        <v>1607.58</v>
      </c>
      <c r="W1990" s="13" t="n">
        <v>0</v>
      </c>
      <c r="X1990" s="12" t="s">
        <v>1808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12.75" hidden="false" customHeight="true" outlineLevel="0" collapsed="false">
      <c r="A1991" s="10" t="n">
        <v>1</v>
      </c>
      <c r="B1991" s="11" t="n">
        <v>46217</v>
      </c>
      <c r="C1991" s="11" t="n">
        <v>46223</v>
      </c>
      <c r="D1991" s="10" t="n">
        <v>1328</v>
      </c>
      <c r="E1991" s="12" t="s">
        <v>363</v>
      </c>
      <c r="F1991" s="10" t="n">
        <v>24</v>
      </c>
      <c r="G1991" s="12" t="s">
        <v>57</v>
      </c>
      <c r="H1991" s="10" t="n">
        <v>2110405</v>
      </c>
      <c r="I1991" s="12" t="s">
        <v>106</v>
      </c>
      <c r="J1991" s="10" t="n">
        <v>1397292</v>
      </c>
      <c r="L1991" s="10" t="n">
        <v>4053</v>
      </c>
      <c r="M1991" s="12" t="s">
        <v>36</v>
      </c>
      <c r="N1991" s="12" t="s">
        <v>66</v>
      </c>
      <c r="P1991" s="10" t="n">
        <v>103</v>
      </c>
      <c r="Q1991" s="12" t="s">
        <v>61</v>
      </c>
      <c r="R1991" s="12" t="s">
        <v>62</v>
      </c>
      <c r="S1991" s="10" t="n">
        <v>1130101</v>
      </c>
      <c r="T1991" s="12" t="s">
        <v>63</v>
      </c>
      <c r="U1991" s="13" t="n">
        <v>358.25</v>
      </c>
      <c r="W1991" s="13" t="n">
        <v>0</v>
      </c>
      <c r="X1991" s="12" t="s">
        <v>1809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PAO DE KIKAO 10</v>
      </c>
      <c r="AC1991" s="1" t="n">
        <v>4053</v>
      </c>
    </row>
    <row r="1992" customFormat="false" ht="12.75" hidden="false" customHeight="true" outlineLevel="0" collapsed="false">
      <c r="A1992" s="10" t="n">
        <v>1</v>
      </c>
      <c r="B1992" s="11" t="n">
        <v>46217</v>
      </c>
      <c r="C1992" s="11" t="n">
        <v>46223</v>
      </c>
      <c r="D1992" s="10" t="n">
        <v>1363</v>
      </c>
      <c r="E1992" s="12" t="s">
        <v>180</v>
      </c>
      <c r="F1992" s="10" t="n">
        <v>24</v>
      </c>
      <c r="G1992" s="12" t="s">
        <v>57</v>
      </c>
      <c r="H1992" s="10" t="n">
        <v>2110405</v>
      </c>
      <c r="I1992" s="12" t="s">
        <v>106</v>
      </c>
      <c r="J1992" s="10" t="n">
        <v>1397372</v>
      </c>
      <c r="L1992" s="10" t="n">
        <v>3541</v>
      </c>
      <c r="M1992" s="12" t="s">
        <v>36</v>
      </c>
      <c r="N1992" s="12" t="s">
        <v>66</v>
      </c>
      <c r="P1992" s="10" t="n">
        <v>103</v>
      </c>
      <c r="Q1992" s="12" t="s">
        <v>61</v>
      </c>
      <c r="R1992" s="12" t="s">
        <v>62</v>
      </c>
      <c r="S1992" s="10" t="n">
        <v>1130101</v>
      </c>
      <c r="T1992" s="12" t="s">
        <v>63</v>
      </c>
      <c r="U1992" s="13" t="n">
        <v>297</v>
      </c>
      <c r="W1992" s="13" t="n">
        <v>0</v>
      </c>
      <c r="X1992" s="12" t="s">
        <v>1810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PAO HAMBURGUER SANTO PAO</v>
      </c>
      <c r="AC1992" s="1" t="n">
        <v>3541</v>
      </c>
    </row>
    <row r="1993" customFormat="false" ht="12.75" hidden="false" customHeight="true" outlineLevel="0" collapsed="false">
      <c r="A1993" s="10" t="n">
        <v>1</v>
      </c>
      <c r="B1993" s="11" t="n">
        <v>46217</v>
      </c>
      <c r="C1993" s="11" t="n">
        <v>46223</v>
      </c>
      <c r="D1993" s="10" t="n">
        <v>1631</v>
      </c>
      <c r="E1993" s="12" t="s">
        <v>101</v>
      </c>
      <c r="F1993" s="10" t="n">
        <v>24</v>
      </c>
      <c r="G1993" s="12" t="s">
        <v>57</v>
      </c>
      <c r="H1993" s="10" t="n">
        <v>2110405</v>
      </c>
      <c r="I1993" s="12" t="s">
        <v>106</v>
      </c>
      <c r="J1993" s="10" t="n">
        <v>1397408</v>
      </c>
      <c r="L1993" s="10" t="n">
        <v>15129</v>
      </c>
      <c r="M1993" s="12" t="s">
        <v>36</v>
      </c>
      <c r="N1993" s="12" t="s">
        <v>66</v>
      </c>
      <c r="P1993" s="10" t="n">
        <v>103</v>
      </c>
      <c r="Q1993" s="12" t="s">
        <v>61</v>
      </c>
      <c r="R1993" s="12" t="s">
        <v>62</v>
      </c>
      <c r="S1993" s="10" t="n">
        <v>1130101</v>
      </c>
      <c r="T1993" s="12" t="s">
        <v>63</v>
      </c>
      <c r="U1993" s="13" t="n">
        <v>622.5</v>
      </c>
      <c r="W1993" s="13" t="n">
        <v>0</v>
      </c>
      <c r="X1993" s="12" t="s">
        <v>1811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IOGURTE AMAZONGURT D</v>
      </c>
      <c r="AC1993" s="1" t="n">
        <v>15129</v>
      </c>
    </row>
    <row r="1994" customFormat="false" ht="12.75" hidden="false" customHeight="true" outlineLevel="0" collapsed="false">
      <c r="A1994" s="10" t="n">
        <v>1</v>
      </c>
      <c r="B1994" s="11" t="n">
        <v>46217</v>
      </c>
      <c r="C1994" s="11" t="n">
        <v>46223</v>
      </c>
      <c r="D1994" s="10" t="n">
        <v>1947</v>
      </c>
      <c r="E1994" s="12" t="s">
        <v>813</v>
      </c>
      <c r="F1994" s="10" t="n">
        <v>34</v>
      </c>
      <c r="G1994" s="12" t="s">
        <v>94</v>
      </c>
      <c r="H1994" s="10" t="n">
        <v>2110405</v>
      </c>
      <c r="I1994" s="12" t="s">
        <v>106</v>
      </c>
      <c r="J1994" s="10" t="n">
        <v>1397793</v>
      </c>
      <c r="L1994" s="10" t="n">
        <v>576413</v>
      </c>
      <c r="M1994" s="12" t="s">
        <v>36</v>
      </c>
      <c r="N1994" s="12" t="s">
        <v>66</v>
      </c>
      <c r="P1994" s="10" t="n">
        <v>101</v>
      </c>
      <c r="Q1994" s="12" t="s">
        <v>107</v>
      </c>
      <c r="R1994" s="12" t="s">
        <v>43</v>
      </c>
      <c r="S1994" s="10" t="n">
        <v>4210302</v>
      </c>
      <c r="T1994" s="12" t="s">
        <v>816</v>
      </c>
      <c r="U1994" s="13" t="n">
        <v>7169.13</v>
      </c>
      <c r="W1994" s="13" t="n">
        <v>0</v>
      </c>
      <c r="X1994" s="12" t="s">
        <v>1812</v>
      </c>
      <c r="Z1994" s="1" t="str">
        <f aca="false">IF($T1994="","",IFERROR(INDEX('Resumo Grupos'!$AC$3:$AC$200,MATCH($T1994,'Resumo Grupos'!$AB$3:$AB$200,0)),"n/d"))</f>
        <v>Impostos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46217</v>
      </c>
      <c r="C1995" s="11" t="n">
        <v>46223</v>
      </c>
      <c r="D1995" s="10" t="n">
        <v>1947</v>
      </c>
      <c r="E1995" s="12" t="s">
        <v>813</v>
      </c>
      <c r="F1995" s="10" t="n">
        <v>34</v>
      </c>
      <c r="G1995" s="12" t="s">
        <v>94</v>
      </c>
      <c r="H1995" s="10" t="n">
        <v>2110405</v>
      </c>
      <c r="I1995" s="12" t="s">
        <v>106</v>
      </c>
      <c r="J1995" s="10" t="n">
        <v>1397870</v>
      </c>
      <c r="L1995" s="10" t="n">
        <v>576435</v>
      </c>
      <c r="M1995" s="12" t="s">
        <v>36</v>
      </c>
      <c r="N1995" s="12" t="s">
        <v>66</v>
      </c>
      <c r="P1995" s="10" t="n">
        <v>101</v>
      </c>
      <c r="Q1995" s="12" t="s">
        <v>107</v>
      </c>
      <c r="R1995" s="12" t="s">
        <v>43</v>
      </c>
      <c r="S1995" s="10" t="n">
        <v>4210303</v>
      </c>
      <c r="T1995" s="12" t="s">
        <v>814</v>
      </c>
      <c r="U1995" s="13" t="n">
        <v>3462.39</v>
      </c>
      <c r="W1995" s="13" t="n">
        <v>0</v>
      </c>
      <c r="X1995" s="12" t="s">
        <v>1813</v>
      </c>
      <c r="Z1995" s="1" t="str">
        <f aca="false">IF($T1995="","",IFERROR(INDEX('Resumo Grupos'!$AC$3:$AC$200,MATCH($T1995,'Resumo Grupos'!$AB$3:$AB$200,0)),"n/d"))</f>
        <v>Impostos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46217</v>
      </c>
      <c r="C1996" s="11" t="n">
        <v>46223</v>
      </c>
      <c r="D1996" s="10" t="n">
        <v>1947</v>
      </c>
      <c r="E1996" s="12" t="s">
        <v>813</v>
      </c>
      <c r="F1996" s="10" t="n">
        <v>34</v>
      </c>
      <c r="G1996" s="12" t="s">
        <v>94</v>
      </c>
      <c r="H1996" s="10" t="n">
        <v>2110405</v>
      </c>
      <c r="I1996" s="12" t="s">
        <v>106</v>
      </c>
      <c r="J1996" s="10" t="n">
        <v>1397905</v>
      </c>
      <c r="L1996" s="10" t="n">
        <v>576442</v>
      </c>
      <c r="M1996" s="12" t="s">
        <v>36</v>
      </c>
      <c r="N1996" s="12" t="s">
        <v>66</v>
      </c>
      <c r="P1996" s="10" t="n">
        <v>101</v>
      </c>
      <c r="Q1996" s="12" t="s">
        <v>107</v>
      </c>
      <c r="R1996" s="12" t="s">
        <v>892</v>
      </c>
      <c r="S1996" s="10" t="n">
        <v>2110707</v>
      </c>
      <c r="T1996" s="12" t="s">
        <v>893</v>
      </c>
      <c r="U1996" s="13" t="n">
        <v>5411.15</v>
      </c>
      <c r="W1996" s="13" t="n">
        <v>0</v>
      </c>
      <c r="X1996" s="12" t="s">
        <v>1814</v>
      </c>
      <c r="Z1996" s="1" t="str">
        <f aca="false">IF($T1996="","",IFERROR(INDEX('Resumo Grupos'!$AC$3:$AC$200,MATCH($T1996,'Resumo Grupos'!$AB$3:$AB$200,0)),"n/d"))</f>
        <v>Impostos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12.75" hidden="false" customHeight="true" outlineLevel="0" collapsed="false">
      <c r="A1997" s="10" t="n">
        <v>1</v>
      </c>
      <c r="B1997" s="11" t="n">
        <v>46219</v>
      </c>
      <c r="C1997" s="11" t="n">
        <v>46223</v>
      </c>
      <c r="D1997" s="10" t="n">
        <v>1614</v>
      </c>
      <c r="E1997" s="12" t="s">
        <v>89</v>
      </c>
      <c r="F1997" s="10" t="n">
        <v>24</v>
      </c>
      <c r="G1997" s="12" t="s">
        <v>57</v>
      </c>
      <c r="H1997" s="10" t="n">
        <v>2110405</v>
      </c>
      <c r="I1997" s="12" t="s">
        <v>106</v>
      </c>
      <c r="J1997" s="10" t="n">
        <v>1407883</v>
      </c>
      <c r="L1997" s="10" t="n">
        <v>11430</v>
      </c>
      <c r="M1997" s="12" t="s">
        <v>36</v>
      </c>
      <c r="N1997" s="12" t="s">
        <v>66</v>
      </c>
      <c r="P1997" s="10" t="n">
        <v>103</v>
      </c>
      <c r="Q1997" s="12" t="s">
        <v>61</v>
      </c>
      <c r="R1997" s="12" t="s">
        <v>62</v>
      </c>
      <c r="S1997" s="10" t="n">
        <v>1130101</v>
      </c>
      <c r="T1997" s="12" t="s">
        <v>63</v>
      </c>
      <c r="U1997" s="13" t="n">
        <v>417.42</v>
      </c>
      <c r="W1997" s="13" t="n">
        <v>0</v>
      </c>
      <c r="X1997" s="12" t="s">
        <v>1815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SORV. KARU SUPREME1L</v>
      </c>
      <c r="AC1997" s="1" t="n">
        <v>11430</v>
      </c>
    </row>
    <row r="1998" customFormat="false" ht="12.75" hidden="false" customHeight="true" outlineLevel="0" collapsed="false">
      <c r="A1998" s="10" t="n">
        <v>1</v>
      </c>
      <c r="B1998" s="11" t="n">
        <v>46221</v>
      </c>
      <c r="C1998" s="11" t="n">
        <v>46223</v>
      </c>
      <c r="D1998" s="10" t="n">
        <v>947</v>
      </c>
      <c r="E1998" s="12" t="s">
        <v>881</v>
      </c>
      <c r="F1998" s="10" t="n">
        <v>24</v>
      </c>
      <c r="G1998" s="12" t="s">
        <v>57</v>
      </c>
      <c r="H1998" s="10" t="n">
        <v>2110405</v>
      </c>
      <c r="I1998" s="12" t="s">
        <v>106</v>
      </c>
      <c r="J1998" s="10" t="n">
        <v>1415266</v>
      </c>
      <c r="L1998" s="10" t="n">
        <v>29092692</v>
      </c>
      <c r="M1998" s="12" t="s">
        <v>36</v>
      </c>
      <c r="N1998" s="12" t="s">
        <v>66</v>
      </c>
      <c r="P1998" s="10" t="n">
        <v>101</v>
      </c>
      <c r="Q1998" s="12" t="s">
        <v>107</v>
      </c>
      <c r="R1998" s="12" t="s">
        <v>39</v>
      </c>
      <c r="S1998" s="10" t="n">
        <v>4210201</v>
      </c>
      <c r="T1998" s="12" t="s">
        <v>1816</v>
      </c>
      <c r="U1998" s="13" t="n">
        <v>129</v>
      </c>
      <c r="W1998" s="13" t="n">
        <v>0</v>
      </c>
      <c r="X1998" s="12" t="s">
        <v>1817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46223</v>
      </c>
      <c r="C1999" s="11" t="n">
        <v>46223</v>
      </c>
      <c r="D1999" s="10" t="n">
        <v>542</v>
      </c>
      <c r="E1999" s="12" t="s">
        <v>846</v>
      </c>
      <c r="F1999" s="10" t="n">
        <v>34</v>
      </c>
      <c r="G1999" s="12" t="s">
        <v>94</v>
      </c>
      <c r="H1999" s="10" t="n">
        <v>2110405</v>
      </c>
      <c r="I1999" s="12" t="s">
        <v>106</v>
      </c>
      <c r="J1999" s="10" t="n">
        <v>1424234</v>
      </c>
      <c r="L1999" s="10" t="n">
        <v>587289</v>
      </c>
      <c r="M1999" s="12" t="s">
        <v>36</v>
      </c>
      <c r="N1999" s="12" t="s">
        <v>66</v>
      </c>
      <c r="P1999" s="10" t="n">
        <v>101</v>
      </c>
      <c r="Q1999" s="12" t="s">
        <v>107</v>
      </c>
      <c r="R1999" s="12" t="s">
        <v>328</v>
      </c>
      <c r="S1999" s="10" t="n">
        <v>4210107</v>
      </c>
      <c r="T1999" s="12" t="s">
        <v>847</v>
      </c>
      <c r="U1999" s="13" t="n">
        <v>464.59</v>
      </c>
      <c r="W1999" s="13" t="n">
        <v>0</v>
      </c>
      <c r="X1999" s="12" t="s">
        <v>1818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46223</v>
      </c>
      <c r="C2000" s="11" t="n">
        <v>46223</v>
      </c>
      <c r="D2000" s="10" t="n">
        <v>542</v>
      </c>
      <c r="E2000" s="12" t="s">
        <v>846</v>
      </c>
      <c r="F2000" s="10" t="n">
        <v>34</v>
      </c>
      <c r="G2000" s="12" t="s">
        <v>94</v>
      </c>
      <c r="H2000" s="10" t="n">
        <v>2110405</v>
      </c>
      <c r="I2000" s="12" t="s">
        <v>106</v>
      </c>
      <c r="J2000" s="10" t="n">
        <v>1424241</v>
      </c>
      <c r="L2000" s="10" t="n">
        <v>587291</v>
      </c>
      <c r="M2000" s="12" t="s">
        <v>36</v>
      </c>
      <c r="N2000" s="12" t="s">
        <v>66</v>
      </c>
      <c r="P2000" s="10" t="n">
        <v>101</v>
      </c>
      <c r="Q2000" s="12" t="s">
        <v>107</v>
      </c>
      <c r="R2000" s="12" t="s">
        <v>112</v>
      </c>
      <c r="S2000" s="10" t="n">
        <v>4220199</v>
      </c>
      <c r="T2000" s="12" t="s">
        <v>113</v>
      </c>
      <c r="U2000" s="13" t="n">
        <v>900</v>
      </c>
      <c r="W2000" s="13" t="n">
        <v>0</v>
      </c>
      <c r="X2000" s="12" t="s">
        <v>1819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46223</v>
      </c>
      <c r="C2001" s="11" t="n">
        <v>46223</v>
      </c>
      <c r="D2001" s="10" t="n">
        <v>978</v>
      </c>
      <c r="E2001" s="12" t="s">
        <v>118</v>
      </c>
      <c r="F2001" s="10" t="n">
        <v>13</v>
      </c>
      <c r="G2001" s="12" t="s">
        <v>119</v>
      </c>
      <c r="H2001" s="10" t="n">
        <v>2110101</v>
      </c>
      <c r="I2001" s="12" t="s">
        <v>58</v>
      </c>
      <c r="J2001" s="10" t="n">
        <v>1424926</v>
      </c>
      <c r="L2001" s="10" t="n">
        <v>381</v>
      </c>
      <c r="M2001" s="12" t="s">
        <v>36</v>
      </c>
      <c r="N2001" s="12" t="s">
        <v>60</v>
      </c>
      <c r="P2001" s="10" t="n">
        <v>104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405.5</v>
      </c>
      <c r="W2001" s="13" t="n">
        <v>0</v>
      </c>
      <c r="X2001" s="12" t="s">
        <v>1820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DAN GELO CUBO 5 KG</v>
      </c>
      <c r="AC2001" s="1" t="n">
        <v>381</v>
      </c>
    </row>
    <row r="2002" customFormat="false" ht="12.75" hidden="false" customHeight="true" outlineLevel="0" collapsed="false">
      <c r="A2002" s="10" t="n">
        <v>1</v>
      </c>
      <c r="B2002" s="11" t="n">
        <v>46223</v>
      </c>
      <c r="C2002" s="11" t="n">
        <v>46223</v>
      </c>
      <c r="D2002" s="10" t="n">
        <v>1936</v>
      </c>
      <c r="E2002" s="12" t="s">
        <v>1217</v>
      </c>
      <c r="F2002" s="10" t="n">
        <v>24</v>
      </c>
      <c r="G2002" s="12" t="s">
        <v>57</v>
      </c>
      <c r="H2002" s="10" t="n">
        <v>2110405</v>
      </c>
      <c r="I2002" s="12" t="s">
        <v>106</v>
      </c>
      <c r="J2002" s="10" t="n">
        <v>1436285</v>
      </c>
      <c r="L2002" s="10" t="n">
        <v>591109</v>
      </c>
      <c r="M2002" s="12" t="s">
        <v>36</v>
      </c>
      <c r="N2002" s="12" t="s">
        <v>66</v>
      </c>
      <c r="P2002" s="10" t="n">
        <v>102</v>
      </c>
      <c r="Q2002" s="12" t="s">
        <v>125</v>
      </c>
      <c r="R2002" s="12" t="s">
        <v>62</v>
      </c>
      <c r="S2002" s="10" t="n">
        <v>1130101</v>
      </c>
      <c r="T2002" s="12" t="s">
        <v>63</v>
      </c>
      <c r="U2002" s="13" t="n">
        <v>105.45</v>
      </c>
      <c r="W2002" s="13" t="n">
        <v>0</v>
      </c>
      <c r="X2002" s="12" t="s">
        <v>1821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46223</v>
      </c>
      <c r="C2003" s="11" t="n">
        <v>46223</v>
      </c>
      <c r="D2003" s="10" t="n">
        <v>1000001</v>
      </c>
      <c r="E2003" s="12" t="s">
        <v>900</v>
      </c>
      <c r="F2003" s="10" t="n">
        <v>24</v>
      </c>
      <c r="G2003" s="12" t="s">
        <v>57</v>
      </c>
      <c r="H2003" s="10" t="n">
        <v>2110405</v>
      </c>
      <c r="I2003" s="12" t="s">
        <v>106</v>
      </c>
      <c r="J2003" s="10" t="n">
        <v>1436328</v>
      </c>
      <c r="L2003" s="10" t="n">
        <v>591112</v>
      </c>
      <c r="M2003" s="12" t="s">
        <v>36</v>
      </c>
      <c r="N2003" s="12" t="s">
        <v>66</v>
      </c>
      <c r="P2003" s="10" t="n">
        <v>102</v>
      </c>
      <c r="Q2003" s="12" t="s">
        <v>125</v>
      </c>
      <c r="R2003" s="12" t="s">
        <v>112</v>
      </c>
      <c r="S2003" s="10" t="n">
        <v>4220199</v>
      </c>
      <c r="T2003" s="12" t="s">
        <v>113</v>
      </c>
      <c r="U2003" s="13" t="n">
        <v>142.9</v>
      </c>
      <c r="W2003" s="13" t="n">
        <v>0</v>
      </c>
      <c r="X2003" s="12" t="s">
        <v>1822</v>
      </c>
      <c r="Z2003" s="1" t="str">
        <f aca="false">IF($T2003="","",IFERROR(INDEX('Resumo Grupos'!$AC$3:$AC$200,MATCH($T2003,'Resumo Grupos'!$AB$3:$AB$200,0)),"n/d"))</f>
        <v>Pagamentos outros não operacionais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46223</v>
      </c>
      <c r="C2004" s="11" t="n">
        <v>46223</v>
      </c>
      <c r="D2004" s="10" t="n">
        <v>1000001</v>
      </c>
      <c r="E2004" s="12" t="s">
        <v>900</v>
      </c>
      <c r="F2004" s="10" t="n">
        <v>24</v>
      </c>
      <c r="G2004" s="12" t="s">
        <v>57</v>
      </c>
      <c r="H2004" s="10" t="n">
        <v>2110405</v>
      </c>
      <c r="I2004" s="12" t="s">
        <v>106</v>
      </c>
      <c r="J2004" s="10" t="n">
        <v>1436359</v>
      </c>
      <c r="L2004" s="10" t="n">
        <v>591135</v>
      </c>
      <c r="M2004" s="12" t="s">
        <v>36</v>
      </c>
      <c r="N2004" s="12" t="s">
        <v>66</v>
      </c>
      <c r="P2004" s="10" t="n">
        <v>102</v>
      </c>
      <c r="Q2004" s="12" t="s">
        <v>125</v>
      </c>
      <c r="R2004" s="12" t="s">
        <v>112</v>
      </c>
      <c r="S2004" s="10" t="n">
        <v>4220199</v>
      </c>
      <c r="T2004" s="12" t="s">
        <v>113</v>
      </c>
      <c r="U2004" s="13" t="n">
        <v>589.29</v>
      </c>
      <c r="W2004" s="13" t="n">
        <v>0</v>
      </c>
      <c r="X2004" s="12" t="s">
        <v>1028</v>
      </c>
      <c r="Z2004" s="1" t="str">
        <f aca="false">IF($T2004="","",IFERROR(INDEX('Resumo Grupos'!$AC$3:$AC$200,MATCH($T2004,'Resumo Grupos'!$AB$3:$AB$200,0)),"n/d"))</f>
        <v>Pagamentos outros não operacionais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46223</v>
      </c>
      <c r="C2005" s="11" t="n">
        <v>46223</v>
      </c>
      <c r="D2005" s="10" t="n">
        <v>1000001</v>
      </c>
      <c r="E2005" s="12" t="s">
        <v>900</v>
      </c>
      <c r="F2005" s="10" t="n">
        <v>24</v>
      </c>
      <c r="G2005" s="12" t="s">
        <v>57</v>
      </c>
      <c r="H2005" s="10" t="n">
        <v>2110405</v>
      </c>
      <c r="I2005" s="12" t="s">
        <v>106</v>
      </c>
      <c r="J2005" s="10" t="n">
        <v>1436378</v>
      </c>
      <c r="L2005" s="10" t="n">
        <v>591151</v>
      </c>
      <c r="M2005" s="12" t="s">
        <v>36</v>
      </c>
      <c r="N2005" s="12" t="s">
        <v>66</v>
      </c>
      <c r="P2005" s="10" t="n">
        <v>102</v>
      </c>
      <c r="Q2005" s="12" t="s">
        <v>125</v>
      </c>
      <c r="R2005" s="12" t="s">
        <v>112</v>
      </c>
      <c r="S2005" s="10" t="n">
        <v>4220199</v>
      </c>
      <c r="T2005" s="12" t="s">
        <v>113</v>
      </c>
      <c r="U2005" s="13" t="n">
        <v>1342.68</v>
      </c>
      <c r="W2005" s="13" t="n">
        <v>0</v>
      </c>
      <c r="X2005" s="12" t="s">
        <v>1028</v>
      </c>
      <c r="Z2005" s="1" t="str">
        <f aca="false">IF($T2005="","",IFERROR(INDEX('Resumo Grupos'!$AC$3:$AC$200,MATCH($T2005,'Resumo Grupos'!$AB$3:$AB$200,0)),"n/d"))</f>
        <v>Pagamentos outros não operacionais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12.75" hidden="false" customHeight="true" outlineLevel="0" collapsed="false">
      <c r="A2006" s="10" t="n">
        <v>1</v>
      </c>
      <c r="B2006" s="11" t="n">
        <v>46223</v>
      </c>
      <c r="C2006" s="11" t="n">
        <v>46223</v>
      </c>
      <c r="D2006" s="10" t="n">
        <v>1807</v>
      </c>
      <c r="E2006" s="12" t="s">
        <v>256</v>
      </c>
      <c r="F2006" s="10" t="n">
        <v>24</v>
      </c>
      <c r="G2006" s="12" t="s">
        <v>57</v>
      </c>
      <c r="H2006" s="10" t="n">
        <v>2110405</v>
      </c>
      <c r="I2006" s="12" t="s">
        <v>106</v>
      </c>
      <c r="J2006" s="10" t="n">
        <v>1436427</v>
      </c>
      <c r="L2006" s="10" t="n">
        <v>591174</v>
      </c>
      <c r="M2006" s="12" t="s">
        <v>36</v>
      </c>
      <c r="N2006" s="12" t="s">
        <v>66</v>
      </c>
      <c r="P2006" s="10" t="n">
        <v>102</v>
      </c>
      <c r="Q2006" s="12" t="s">
        <v>125</v>
      </c>
      <c r="R2006" s="12" t="s">
        <v>892</v>
      </c>
      <c r="S2006" s="10" t="n">
        <v>2110701</v>
      </c>
      <c r="T2006" s="12" t="s">
        <v>895</v>
      </c>
      <c r="U2006" s="13" t="n">
        <v>5092.77</v>
      </c>
      <c r="W2006" s="13" t="n">
        <v>0</v>
      </c>
      <c r="X2006" s="12" t="s">
        <v>1823</v>
      </c>
      <c r="Z2006" s="1" t="str">
        <f aca="false">IF($T2006="","",IFERROR(INDEX('Resumo Grupos'!$AC$3:$AC$200,MATCH($T2006,'Resumo Grupos'!$AB$3:$AB$200,0)),"n/d"))</f>
        <v>Impostos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12.75" hidden="false" customHeight="true" outlineLevel="0" collapsed="false">
      <c r="A2007" s="10" t="n">
        <v>1</v>
      </c>
      <c r="B2007" s="11" t="n">
        <v>46223</v>
      </c>
      <c r="C2007" s="11" t="n">
        <v>46223</v>
      </c>
      <c r="D2007" s="10" t="n">
        <v>1000017</v>
      </c>
      <c r="E2007" s="12" t="s">
        <v>1824</v>
      </c>
      <c r="F2007" s="10" t="n">
        <v>24</v>
      </c>
      <c r="G2007" s="12" t="s">
        <v>57</v>
      </c>
      <c r="H2007" s="10" t="n">
        <v>2110405</v>
      </c>
      <c r="I2007" s="12" t="s">
        <v>106</v>
      </c>
      <c r="J2007" s="10" t="n">
        <v>1436467</v>
      </c>
      <c r="L2007" s="10" t="n">
        <v>591192</v>
      </c>
      <c r="M2007" s="12" t="s">
        <v>36</v>
      </c>
      <c r="N2007" s="12" t="s">
        <v>66</v>
      </c>
      <c r="P2007" s="10" t="n">
        <v>102</v>
      </c>
      <c r="Q2007" s="12" t="s">
        <v>125</v>
      </c>
      <c r="R2007" s="12" t="s">
        <v>892</v>
      </c>
      <c r="S2007" s="10" t="n">
        <v>2110711</v>
      </c>
      <c r="T2007" s="12" t="s">
        <v>1825</v>
      </c>
      <c r="U2007" s="13" t="n">
        <v>155.96</v>
      </c>
      <c r="W2007" s="13" t="n">
        <v>0</v>
      </c>
      <c r="X2007" s="12" t="s">
        <v>1826</v>
      </c>
      <c r="Z2007" s="1" t="str">
        <f aca="false">IF($T2007="","",IFERROR(INDEX('Resumo Grupos'!$AC$3:$AC$200,MATCH($T2007,'Resumo Grupos'!$AB$3:$AB$200,0)),"n/d"))</f>
        <v>Impostos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46223</v>
      </c>
      <c r="C2008" s="11" t="n">
        <v>46223</v>
      </c>
      <c r="D2008" s="10" t="n">
        <v>10098</v>
      </c>
      <c r="E2008" s="12" t="s">
        <v>1365</v>
      </c>
      <c r="F2008" s="10" t="n">
        <v>13</v>
      </c>
      <c r="G2008" s="12" t="s">
        <v>119</v>
      </c>
      <c r="H2008" s="10" t="n">
        <v>2110101</v>
      </c>
      <c r="I2008" s="12" t="s">
        <v>58</v>
      </c>
      <c r="J2008" s="10" t="n">
        <v>1463352</v>
      </c>
      <c r="L2008" s="10" t="n">
        <v>1140</v>
      </c>
      <c r="M2008" s="12" t="s">
        <v>36</v>
      </c>
      <c r="N2008" s="12" t="s">
        <v>60</v>
      </c>
      <c r="P2008" s="10" t="n">
        <v>104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302.5</v>
      </c>
      <c r="W2008" s="13" t="n">
        <v>302.5</v>
      </c>
      <c r="X2008" s="12" t="s">
        <v>1827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PAO DE KIKAO 600G REAL PAES</v>
      </c>
      <c r="AC2008" s="1" t="n">
        <v>1140</v>
      </c>
    </row>
    <row r="2009" customFormat="false" ht="12.75" hidden="false" customHeight="true" outlineLevel="0" collapsed="false">
      <c r="A2009" s="10" t="n">
        <v>1</v>
      </c>
      <c r="B2009" s="11" t="n">
        <v>46224</v>
      </c>
      <c r="C2009" s="11" t="n">
        <v>46224</v>
      </c>
      <c r="D2009" s="10" t="n">
        <v>0</v>
      </c>
      <c r="E2009" s="12" t="s">
        <v>33</v>
      </c>
      <c r="F2009" s="10" t="n">
        <v>17</v>
      </c>
      <c r="G2009" s="12" t="s">
        <v>34</v>
      </c>
      <c r="H2009" s="10" t="n">
        <v>1110101</v>
      </c>
      <c r="I2009" s="12" t="s">
        <v>35</v>
      </c>
      <c r="J2009" s="10" t="n">
        <v>1504140</v>
      </c>
      <c r="L2009" s="10" t="n">
        <v>1504140</v>
      </c>
      <c r="M2009" s="12" t="s">
        <v>36</v>
      </c>
      <c r="N2009" s="12" t="s">
        <v>37</v>
      </c>
      <c r="P2009" s="10" t="n">
        <v>104</v>
      </c>
      <c r="Q2009" s="12" t="s">
        <v>38</v>
      </c>
      <c r="R2009" s="12" t="s">
        <v>39</v>
      </c>
      <c r="S2009" s="10" t="n">
        <v>4210227</v>
      </c>
      <c r="T2009" s="12" t="s">
        <v>40</v>
      </c>
      <c r="U2009" s="13" t="n">
        <v>18</v>
      </c>
      <c r="W2009" s="13" t="n">
        <v>18</v>
      </c>
      <c r="X2009" s="12" t="s">
        <v>1828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46224</v>
      </c>
      <c r="C2010" s="11" t="n">
        <v>46224</v>
      </c>
      <c r="D2010" s="10" t="n">
        <v>0</v>
      </c>
      <c r="E2010" s="12" t="s">
        <v>33</v>
      </c>
      <c r="F2010" s="10" t="n">
        <v>17</v>
      </c>
      <c r="G2010" s="12" t="s">
        <v>34</v>
      </c>
      <c r="H2010" s="10" t="n">
        <v>1110101</v>
      </c>
      <c r="I2010" s="12" t="s">
        <v>35</v>
      </c>
      <c r="J2010" s="10" t="n">
        <v>1469271</v>
      </c>
      <c r="L2010" s="10" t="n">
        <v>1469271</v>
      </c>
      <c r="M2010" s="12" t="s">
        <v>36</v>
      </c>
      <c r="N2010" s="12" t="s">
        <v>37</v>
      </c>
      <c r="P2010" s="10" t="n">
        <v>104</v>
      </c>
      <c r="Q2010" s="12" t="s">
        <v>38</v>
      </c>
      <c r="R2010" s="12" t="s">
        <v>149</v>
      </c>
      <c r="S2010" s="10" t="n">
        <v>1120601</v>
      </c>
      <c r="T2010" s="12" t="s">
        <v>150</v>
      </c>
      <c r="U2010" s="13" t="n">
        <v>280</v>
      </c>
      <c r="W2010" s="13" t="n">
        <v>280</v>
      </c>
      <c r="X2010" s="12" t="s">
        <v>1829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ACAI DE ANORI</v>
      </c>
      <c r="AC2010" s="1" t="n">
        <v>5368</v>
      </c>
    </row>
    <row r="2011" customFormat="false" ht="12.75" hidden="false" customHeight="true" outlineLevel="0" collapsed="false">
      <c r="A2011" s="10" t="n">
        <v>1</v>
      </c>
      <c r="B2011" s="11" t="n">
        <v>46224</v>
      </c>
      <c r="C2011" s="11" t="n">
        <v>46224</v>
      </c>
      <c r="D2011" s="10" t="n">
        <v>0</v>
      </c>
      <c r="E2011" s="12" t="s">
        <v>33</v>
      </c>
      <c r="F2011" s="10" t="n">
        <v>17</v>
      </c>
      <c r="G2011" s="12" t="s">
        <v>34</v>
      </c>
      <c r="H2011" s="10" t="n">
        <v>1110101</v>
      </c>
      <c r="I2011" s="12" t="s">
        <v>35</v>
      </c>
      <c r="J2011" s="10" t="n">
        <v>1504221</v>
      </c>
      <c r="L2011" s="10" t="n">
        <v>1504221</v>
      </c>
      <c r="M2011" s="12" t="s">
        <v>36</v>
      </c>
      <c r="N2011" s="12" t="s">
        <v>37</v>
      </c>
      <c r="P2011" s="10" t="n">
        <v>104</v>
      </c>
      <c r="Q2011" s="12" t="s">
        <v>38</v>
      </c>
      <c r="R2011" s="12" t="s">
        <v>39</v>
      </c>
      <c r="S2011" s="10" t="n">
        <v>4210229</v>
      </c>
      <c r="T2011" s="12" t="s">
        <v>1371</v>
      </c>
      <c r="U2011" s="13" t="n">
        <v>18</v>
      </c>
      <c r="W2011" s="13" t="n">
        <v>18</v>
      </c>
      <c r="X2011" s="12" t="s">
        <v>1830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12.75" hidden="false" customHeight="true" outlineLevel="0" collapsed="false">
      <c r="A2012" s="10" t="n">
        <v>1</v>
      </c>
      <c r="B2012" s="11" t="n">
        <v>46224</v>
      </c>
      <c r="C2012" s="11" t="n">
        <v>46224</v>
      </c>
      <c r="D2012" s="10" t="n">
        <v>0</v>
      </c>
      <c r="E2012" s="12" t="s">
        <v>33</v>
      </c>
      <c r="F2012" s="10" t="n">
        <v>17</v>
      </c>
      <c r="G2012" s="12" t="s">
        <v>34</v>
      </c>
      <c r="H2012" s="10" t="n">
        <v>1110101</v>
      </c>
      <c r="I2012" s="12" t="s">
        <v>35</v>
      </c>
      <c r="J2012" s="10" t="n">
        <v>1477783</v>
      </c>
      <c r="L2012" s="10" t="n">
        <v>1477783</v>
      </c>
      <c r="M2012" s="12" t="s">
        <v>36</v>
      </c>
      <c r="N2012" s="12" t="s">
        <v>37</v>
      </c>
      <c r="P2012" s="10" t="n">
        <v>104</v>
      </c>
      <c r="Q2012" s="12" t="s">
        <v>38</v>
      </c>
      <c r="R2012" s="12" t="s">
        <v>149</v>
      </c>
      <c r="S2012" s="10" t="n">
        <v>1120601</v>
      </c>
      <c r="T2012" s="12" t="s">
        <v>150</v>
      </c>
      <c r="U2012" s="13" t="n">
        <v>72</v>
      </c>
      <c r="W2012" s="13" t="n">
        <v>72</v>
      </c>
      <c r="X2012" s="12" t="s">
        <v>1831</v>
      </c>
      <c r="Z2012" s="1" t="str">
        <f aca="false">IF($T2012="","",IFERROR(INDEX('Resumo Grupos'!$AC$3:$AC$200,MATCH($T2012,'Resumo Grupos'!$AB$3:$AB$200,0)),"n/d"))</f>
        <v>Despesa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BRIGADEIRO CASEIRO</v>
      </c>
      <c r="AC2012" s="1" t="n">
        <v>413</v>
      </c>
    </row>
    <row r="2013" customFormat="false" ht="12.75" hidden="false" customHeight="true" outlineLevel="0" collapsed="false">
      <c r="A2013" s="10" t="n">
        <v>1</v>
      </c>
      <c r="B2013" s="11" t="n">
        <v>46224</v>
      </c>
      <c r="C2013" s="11" t="n">
        <v>46224</v>
      </c>
      <c r="D2013" s="10" t="n">
        <v>0</v>
      </c>
      <c r="E2013" s="12" t="s">
        <v>33</v>
      </c>
      <c r="F2013" s="10" t="n">
        <v>17</v>
      </c>
      <c r="G2013" s="12" t="s">
        <v>34</v>
      </c>
      <c r="H2013" s="10" t="n">
        <v>1110101</v>
      </c>
      <c r="I2013" s="12" t="s">
        <v>35</v>
      </c>
      <c r="J2013" s="10" t="n">
        <v>1503527</v>
      </c>
      <c r="L2013" s="10" t="n">
        <v>1503527</v>
      </c>
      <c r="M2013" s="12" t="s">
        <v>36</v>
      </c>
      <c r="N2013" s="12" t="s">
        <v>37</v>
      </c>
      <c r="P2013" s="10" t="n">
        <v>104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270</v>
      </c>
      <c r="W2013" s="13" t="n">
        <v>270</v>
      </c>
      <c r="X2013" s="12" t="s">
        <v>1832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12.75" hidden="false" customHeight="true" outlineLevel="0" collapsed="false">
      <c r="A2014" s="10" t="n">
        <v>1</v>
      </c>
      <c r="B2014" s="11" t="n">
        <v>46224</v>
      </c>
      <c r="C2014" s="11" t="n">
        <v>46224</v>
      </c>
      <c r="D2014" s="10" t="n">
        <v>0</v>
      </c>
      <c r="E2014" s="12" t="s">
        <v>33</v>
      </c>
      <c r="F2014" s="10" t="n">
        <v>17</v>
      </c>
      <c r="G2014" s="12" t="s">
        <v>34</v>
      </c>
      <c r="H2014" s="10" t="n">
        <v>1110101</v>
      </c>
      <c r="I2014" s="12" t="s">
        <v>35</v>
      </c>
      <c r="J2014" s="10" t="n">
        <v>1613207</v>
      </c>
      <c r="L2014" s="10" t="n">
        <v>1613207</v>
      </c>
      <c r="M2014" s="12" t="s">
        <v>36</v>
      </c>
      <c r="N2014" s="12" t="s">
        <v>37</v>
      </c>
      <c r="P2014" s="10" t="n">
        <v>104</v>
      </c>
      <c r="Q2014" s="12" t="s">
        <v>38</v>
      </c>
      <c r="R2014" s="12" t="s">
        <v>39</v>
      </c>
      <c r="S2014" s="10" t="n">
        <v>4210227</v>
      </c>
      <c r="T2014" s="12" t="s">
        <v>40</v>
      </c>
      <c r="U2014" s="13" t="n">
        <v>18</v>
      </c>
      <c r="W2014" s="13" t="n">
        <v>18</v>
      </c>
      <c r="X2014" s="12" t="s">
        <v>1833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46224</v>
      </c>
      <c r="C2015" s="11" t="n">
        <v>46224</v>
      </c>
      <c r="D2015" s="10" t="n">
        <v>0</v>
      </c>
      <c r="E2015" s="12" t="s">
        <v>33</v>
      </c>
      <c r="F2015" s="10" t="n">
        <v>17</v>
      </c>
      <c r="G2015" s="12" t="s">
        <v>34</v>
      </c>
      <c r="H2015" s="10" t="n">
        <v>1110101</v>
      </c>
      <c r="I2015" s="12" t="s">
        <v>35</v>
      </c>
      <c r="J2015" s="10" t="n">
        <v>1613209</v>
      </c>
      <c r="L2015" s="10" t="n">
        <v>1613209</v>
      </c>
      <c r="M2015" s="12" t="s">
        <v>36</v>
      </c>
      <c r="N2015" s="12" t="s">
        <v>37</v>
      </c>
      <c r="P2015" s="10" t="n">
        <v>104</v>
      </c>
      <c r="Q2015" s="12" t="s">
        <v>38</v>
      </c>
      <c r="R2015" s="12" t="s">
        <v>39</v>
      </c>
      <c r="S2015" s="10" t="n">
        <v>4210227</v>
      </c>
      <c r="T2015" s="12" t="s">
        <v>40</v>
      </c>
      <c r="U2015" s="13" t="n">
        <v>18</v>
      </c>
      <c r="W2015" s="13" t="n">
        <v>18</v>
      </c>
      <c r="X2015" s="12" t="s">
        <v>1833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12.75" hidden="false" customHeight="true" outlineLevel="0" collapsed="false">
      <c r="A2016" s="10" t="n">
        <v>1</v>
      </c>
      <c r="B2016" s="11" t="n">
        <v>46224</v>
      </c>
      <c r="C2016" s="11" t="n">
        <v>46224</v>
      </c>
      <c r="D2016" s="10" t="n">
        <v>0</v>
      </c>
      <c r="E2016" s="12" t="s">
        <v>33</v>
      </c>
      <c r="F2016" s="10" t="n">
        <v>17</v>
      </c>
      <c r="G2016" s="12" t="s">
        <v>34</v>
      </c>
      <c r="H2016" s="10" t="n">
        <v>1110101</v>
      </c>
      <c r="I2016" s="12" t="s">
        <v>35</v>
      </c>
      <c r="J2016" s="10" t="n">
        <v>1613213</v>
      </c>
      <c r="L2016" s="10" t="n">
        <v>1613213</v>
      </c>
      <c r="M2016" s="12" t="s">
        <v>36</v>
      </c>
      <c r="N2016" s="12" t="s">
        <v>37</v>
      </c>
      <c r="P2016" s="10" t="n">
        <v>104</v>
      </c>
      <c r="Q2016" s="12" t="s">
        <v>38</v>
      </c>
      <c r="R2016" s="12" t="s">
        <v>43</v>
      </c>
      <c r="S2016" s="10" t="n">
        <v>4210314</v>
      </c>
      <c r="T2016" s="12" t="s">
        <v>44</v>
      </c>
      <c r="U2016" s="13" t="n">
        <v>70</v>
      </c>
      <c r="W2016" s="13" t="n">
        <v>70</v>
      </c>
      <c r="X2016" s="12" t="s">
        <v>147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12.75" hidden="false" customHeight="true" outlineLevel="0" collapsed="false">
      <c r="A2017" s="10" t="n">
        <v>1</v>
      </c>
      <c r="B2017" s="11" t="n">
        <v>46224</v>
      </c>
      <c r="C2017" s="11" t="n">
        <v>46224</v>
      </c>
      <c r="D2017" s="10" t="n">
        <v>0</v>
      </c>
      <c r="E2017" s="12" t="s">
        <v>33</v>
      </c>
      <c r="F2017" s="10" t="n">
        <v>17</v>
      </c>
      <c r="G2017" s="12" t="s">
        <v>34</v>
      </c>
      <c r="H2017" s="10" t="n">
        <v>1110101</v>
      </c>
      <c r="I2017" s="12" t="s">
        <v>35</v>
      </c>
      <c r="J2017" s="10" t="n">
        <v>1613225</v>
      </c>
      <c r="L2017" s="10" t="n">
        <v>1613225</v>
      </c>
      <c r="M2017" s="12" t="s">
        <v>36</v>
      </c>
      <c r="N2017" s="12" t="s">
        <v>37</v>
      </c>
      <c r="P2017" s="10" t="n">
        <v>104</v>
      </c>
      <c r="Q2017" s="12" t="s">
        <v>38</v>
      </c>
      <c r="R2017" s="12" t="s">
        <v>43</v>
      </c>
      <c r="S2017" s="10" t="n">
        <v>4210309</v>
      </c>
      <c r="T2017" s="12" t="s">
        <v>49</v>
      </c>
      <c r="U2017" s="13" t="n">
        <v>15</v>
      </c>
      <c r="W2017" s="13" t="n">
        <v>15</v>
      </c>
      <c r="X2017" s="12" t="s">
        <v>147</v>
      </c>
      <c r="Z2017" s="1" t="str">
        <f aca="false">IF($T2017="","",IFERROR(INDEX('Resumo Grupos'!$AC$3:$AC$200,MATCH($T2017,'Resumo Grupos'!$AB$3:$AB$200,0)),"n/d"))</f>
        <v>Salários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12.75" hidden="false" customHeight="true" outlineLevel="0" collapsed="false">
      <c r="A2018" s="10" t="n">
        <v>1</v>
      </c>
      <c r="B2018" s="11" t="n">
        <v>46224</v>
      </c>
      <c r="C2018" s="11" t="n">
        <v>46224</v>
      </c>
      <c r="D2018" s="10" t="n">
        <v>0</v>
      </c>
      <c r="E2018" s="12" t="s">
        <v>33</v>
      </c>
      <c r="F2018" s="10" t="n">
        <v>17</v>
      </c>
      <c r="G2018" s="12" t="s">
        <v>34</v>
      </c>
      <c r="H2018" s="10" t="n">
        <v>1110101</v>
      </c>
      <c r="I2018" s="12" t="s">
        <v>35</v>
      </c>
      <c r="J2018" s="10" t="n">
        <v>1613230</v>
      </c>
      <c r="L2018" s="10" t="n">
        <v>1613230</v>
      </c>
      <c r="M2018" s="12" t="s">
        <v>36</v>
      </c>
      <c r="N2018" s="12" t="s">
        <v>37</v>
      </c>
      <c r="P2018" s="10" t="n">
        <v>104</v>
      </c>
      <c r="Q2018" s="12" t="s">
        <v>38</v>
      </c>
      <c r="R2018" s="12" t="s">
        <v>43</v>
      </c>
      <c r="S2018" s="10" t="n">
        <v>4210316</v>
      </c>
      <c r="T2018" s="12" t="s">
        <v>47</v>
      </c>
      <c r="U2018" s="13" t="n">
        <v>60</v>
      </c>
      <c r="W2018" s="13" t="n">
        <v>60</v>
      </c>
      <c r="X2018" s="12" t="s">
        <v>1458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46224</v>
      </c>
      <c r="C2019" s="11" t="n">
        <v>46224</v>
      </c>
      <c r="D2019" s="10" t="n">
        <v>0</v>
      </c>
      <c r="E2019" s="12" t="s">
        <v>33</v>
      </c>
      <c r="F2019" s="10" t="n">
        <v>17</v>
      </c>
      <c r="G2019" s="12" t="s">
        <v>34</v>
      </c>
      <c r="H2019" s="10" t="n">
        <v>1110101</v>
      </c>
      <c r="I2019" s="12" t="s">
        <v>35</v>
      </c>
      <c r="J2019" s="10" t="n">
        <v>1615996</v>
      </c>
      <c r="L2019" s="10" t="n">
        <v>1615996</v>
      </c>
      <c r="M2019" s="12" t="s">
        <v>36</v>
      </c>
      <c r="N2019" s="12" t="s">
        <v>37</v>
      </c>
      <c r="P2019" s="10" t="n">
        <v>104</v>
      </c>
      <c r="Q2019" s="12" t="s">
        <v>38</v>
      </c>
      <c r="R2019" s="12" t="s">
        <v>43</v>
      </c>
      <c r="S2019" s="10" t="n">
        <v>4210309</v>
      </c>
      <c r="T2019" s="12" t="s">
        <v>49</v>
      </c>
      <c r="U2019" s="13" t="n">
        <v>10</v>
      </c>
      <c r="W2019" s="13" t="n">
        <v>10</v>
      </c>
      <c r="X2019" s="12" t="s">
        <v>48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46224</v>
      </c>
      <c r="C2020" s="11" t="n">
        <v>46224</v>
      </c>
      <c r="D2020" s="10" t="n">
        <v>0</v>
      </c>
      <c r="E2020" s="12" t="s">
        <v>33</v>
      </c>
      <c r="F2020" s="10" t="n">
        <v>17</v>
      </c>
      <c r="G2020" s="12" t="s">
        <v>34</v>
      </c>
      <c r="H2020" s="10" t="n">
        <v>1110101</v>
      </c>
      <c r="I2020" s="12" t="s">
        <v>35</v>
      </c>
      <c r="J2020" s="10" t="n">
        <v>1615999</v>
      </c>
      <c r="L2020" s="10" t="n">
        <v>1615999</v>
      </c>
      <c r="M2020" s="12" t="s">
        <v>36</v>
      </c>
      <c r="N2020" s="12" t="s">
        <v>37</v>
      </c>
      <c r="P2020" s="10" t="n">
        <v>104</v>
      </c>
      <c r="Q2020" s="12" t="s">
        <v>38</v>
      </c>
      <c r="R2020" s="12" t="s">
        <v>43</v>
      </c>
      <c r="S2020" s="10" t="n">
        <v>4210316</v>
      </c>
      <c r="T2020" s="12" t="s">
        <v>47</v>
      </c>
      <c r="U2020" s="13" t="n">
        <v>60</v>
      </c>
      <c r="W2020" s="13" t="n">
        <v>60</v>
      </c>
      <c r="X2020" s="12" t="s">
        <v>48</v>
      </c>
      <c r="Z2020" s="1" t="str">
        <f aca="false">IF($T2020="","",IFERROR(INDEX('Resumo Grupos'!$AC$3:$AC$200,MATCH($T2020,'Resumo Grupos'!$AB$3:$AB$200,0)),"n/d"))</f>
        <v>Salários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12.75" hidden="false" customHeight="true" outlineLevel="0" collapsed="false">
      <c r="A2021" s="10" t="n">
        <v>1</v>
      </c>
      <c r="B2021" s="11" t="n">
        <v>46224</v>
      </c>
      <c r="C2021" s="11" t="n">
        <v>46224</v>
      </c>
      <c r="D2021" s="10" t="n">
        <v>0</v>
      </c>
      <c r="E2021" s="12" t="s">
        <v>33</v>
      </c>
      <c r="F2021" s="10" t="n">
        <v>17</v>
      </c>
      <c r="G2021" s="12" t="s">
        <v>34</v>
      </c>
      <c r="H2021" s="10" t="n">
        <v>1110101</v>
      </c>
      <c r="I2021" s="12" t="s">
        <v>35</v>
      </c>
      <c r="J2021" s="10" t="n">
        <v>1616004</v>
      </c>
      <c r="L2021" s="10" t="n">
        <v>1616004</v>
      </c>
      <c r="M2021" s="12" t="s">
        <v>36</v>
      </c>
      <c r="N2021" s="12" t="s">
        <v>37</v>
      </c>
      <c r="P2021" s="10" t="n">
        <v>104</v>
      </c>
      <c r="Q2021" s="12" t="s">
        <v>38</v>
      </c>
      <c r="R2021" s="12" t="s">
        <v>43</v>
      </c>
      <c r="S2021" s="10" t="n">
        <v>4210314</v>
      </c>
      <c r="T2021" s="12" t="s">
        <v>44</v>
      </c>
      <c r="U2021" s="13" t="n">
        <v>70</v>
      </c>
      <c r="W2021" s="13" t="n">
        <v>70</v>
      </c>
      <c r="X2021" s="12" t="s">
        <v>401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46224</v>
      </c>
      <c r="C2022" s="11" t="n">
        <v>46224</v>
      </c>
      <c r="D2022" s="10" t="n">
        <v>0</v>
      </c>
      <c r="E2022" s="12" t="s">
        <v>33</v>
      </c>
      <c r="F2022" s="10" t="n">
        <v>17</v>
      </c>
      <c r="G2022" s="12" t="s">
        <v>34</v>
      </c>
      <c r="H2022" s="10" t="n">
        <v>1110101</v>
      </c>
      <c r="I2022" s="12" t="s">
        <v>35</v>
      </c>
      <c r="J2022" s="10" t="n">
        <v>1616012</v>
      </c>
      <c r="L2022" s="10" t="n">
        <v>1616012</v>
      </c>
      <c r="M2022" s="12" t="s">
        <v>36</v>
      </c>
      <c r="N2022" s="12" t="s">
        <v>37</v>
      </c>
      <c r="P2022" s="10" t="n">
        <v>104</v>
      </c>
      <c r="Q2022" s="12" t="s">
        <v>38</v>
      </c>
      <c r="R2022" s="12" t="s">
        <v>43</v>
      </c>
      <c r="S2022" s="10" t="n">
        <v>4210314</v>
      </c>
      <c r="T2022" s="12" t="s">
        <v>44</v>
      </c>
      <c r="U2022" s="13" t="n">
        <v>70</v>
      </c>
      <c r="W2022" s="13" t="n">
        <v>70</v>
      </c>
      <c r="X2022" s="12" t="s">
        <v>1834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46224</v>
      </c>
      <c r="C2023" s="11" t="n">
        <v>46224</v>
      </c>
      <c r="D2023" s="10" t="n">
        <v>0</v>
      </c>
      <c r="E2023" s="12" t="s">
        <v>33</v>
      </c>
      <c r="F2023" s="10" t="n">
        <v>17</v>
      </c>
      <c r="G2023" s="12" t="s">
        <v>34</v>
      </c>
      <c r="H2023" s="10" t="n">
        <v>1110101</v>
      </c>
      <c r="I2023" s="12" t="s">
        <v>35</v>
      </c>
      <c r="J2023" s="10" t="n">
        <v>1616017</v>
      </c>
      <c r="L2023" s="10" t="n">
        <v>1616017</v>
      </c>
      <c r="M2023" s="12" t="s">
        <v>36</v>
      </c>
      <c r="N2023" s="12" t="s">
        <v>37</v>
      </c>
      <c r="P2023" s="10" t="n">
        <v>104</v>
      </c>
      <c r="Q2023" s="12" t="s">
        <v>38</v>
      </c>
      <c r="R2023" s="12" t="s">
        <v>43</v>
      </c>
      <c r="S2023" s="10" t="n">
        <v>4210314</v>
      </c>
      <c r="T2023" s="12" t="s">
        <v>44</v>
      </c>
      <c r="U2023" s="13" t="n">
        <v>70</v>
      </c>
      <c r="W2023" s="13" t="n">
        <v>70</v>
      </c>
      <c r="X2023" s="12" t="s">
        <v>400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46224</v>
      </c>
      <c r="C2024" s="11" t="n">
        <v>46224</v>
      </c>
      <c r="D2024" s="10" t="n">
        <v>0</v>
      </c>
      <c r="E2024" s="12" t="s">
        <v>33</v>
      </c>
      <c r="F2024" s="10" t="n">
        <v>17</v>
      </c>
      <c r="G2024" s="12" t="s">
        <v>34</v>
      </c>
      <c r="H2024" s="10" t="n">
        <v>1110101</v>
      </c>
      <c r="I2024" s="12" t="s">
        <v>35</v>
      </c>
      <c r="J2024" s="10" t="n">
        <v>1616020</v>
      </c>
      <c r="L2024" s="10" t="n">
        <v>1616020</v>
      </c>
      <c r="M2024" s="12" t="s">
        <v>36</v>
      </c>
      <c r="N2024" s="12" t="s">
        <v>37</v>
      </c>
      <c r="P2024" s="10" t="n">
        <v>104</v>
      </c>
      <c r="Q2024" s="12" t="s">
        <v>38</v>
      </c>
      <c r="R2024" s="12" t="s">
        <v>43</v>
      </c>
      <c r="S2024" s="10" t="n">
        <v>4210314</v>
      </c>
      <c r="T2024" s="12" t="s">
        <v>44</v>
      </c>
      <c r="U2024" s="13" t="n">
        <v>100</v>
      </c>
      <c r="W2024" s="13" t="n">
        <v>100</v>
      </c>
      <c r="X2024" s="12" t="s">
        <v>53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  <c r="AB2024" s="1"/>
      <c r="AC2024" s="1"/>
    </row>
    <row r="2025" customFormat="false" ht="12.75" hidden="false" customHeight="true" outlineLevel="0" collapsed="false">
      <c r="A2025" s="10" t="n">
        <v>1</v>
      </c>
      <c r="B2025" s="11" t="n">
        <v>46224</v>
      </c>
      <c r="C2025" s="11" t="n">
        <v>46224</v>
      </c>
      <c r="D2025" s="10" t="n">
        <v>0</v>
      </c>
      <c r="E2025" s="12" t="s">
        <v>33</v>
      </c>
      <c r="F2025" s="10" t="n">
        <v>17</v>
      </c>
      <c r="G2025" s="12" t="s">
        <v>34</v>
      </c>
      <c r="H2025" s="10" t="n">
        <v>1110101</v>
      </c>
      <c r="I2025" s="12" t="s">
        <v>35</v>
      </c>
      <c r="J2025" s="10" t="n">
        <v>1616025</v>
      </c>
      <c r="L2025" s="10" t="n">
        <v>1616025</v>
      </c>
      <c r="M2025" s="12" t="s">
        <v>36</v>
      </c>
      <c r="N2025" s="12" t="s">
        <v>37</v>
      </c>
      <c r="P2025" s="10" t="n">
        <v>104</v>
      </c>
      <c r="Q2025" s="12" t="s">
        <v>38</v>
      </c>
      <c r="R2025" s="12" t="s">
        <v>43</v>
      </c>
      <c r="S2025" s="10" t="n">
        <v>4210314</v>
      </c>
      <c r="T2025" s="12" t="s">
        <v>44</v>
      </c>
      <c r="U2025" s="13" t="n">
        <v>70</v>
      </c>
      <c r="W2025" s="13" t="n">
        <v>70</v>
      </c>
      <c r="X2025" s="12" t="s">
        <v>208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12.75" hidden="false" customHeight="true" outlineLevel="0" collapsed="false">
      <c r="A2026" s="10" t="n">
        <v>1</v>
      </c>
      <c r="B2026" s="11" t="n">
        <v>46184</v>
      </c>
      <c r="C2026" s="11" t="n">
        <v>46224</v>
      </c>
      <c r="D2026" s="10" t="n">
        <v>1390</v>
      </c>
      <c r="E2026" s="12" t="s">
        <v>1619</v>
      </c>
      <c r="F2026" s="10" t="n">
        <v>24</v>
      </c>
      <c r="G2026" s="12" t="s">
        <v>57</v>
      </c>
      <c r="H2026" s="10" t="n">
        <v>2110101</v>
      </c>
      <c r="I2026" s="12" t="s">
        <v>58</v>
      </c>
      <c r="J2026" s="10" t="n">
        <v>1235862</v>
      </c>
      <c r="L2026" s="10" t="n">
        <v>6597</v>
      </c>
      <c r="M2026" s="12" t="s">
        <v>59</v>
      </c>
      <c r="N2026" s="12" t="s">
        <v>60</v>
      </c>
      <c r="P2026" s="10" t="n">
        <v>103</v>
      </c>
      <c r="Q2026" s="12" t="s">
        <v>61</v>
      </c>
      <c r="R2026" s="12" t="s">
        <v>62</v>
      </c>
      <c r="S2026" s="10" t="n">
        <v>1130101</v>
      </c>
      <c r="T2026" s="12" t="s">
        <v>63</v>
      </c>
      <c r="U2026" s="13" t="n">
        <v>525.06</v>
      </c>
      <c r="W2026" s="13" t="n">
        <v>0</v>
      </c>
      <c r="X2026" s="12" t="s">
        <v>1835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12.75" hidden="false" customHeight="true" outlineLevel="0" collapsed="false">
      <c r="A2027" s="10" t="n">
        <v>1</v>
      </c>
      <c r="B2027" s="11" t="n">
        <v>46197</v>
      </c>
      <c r="C2027" s="11" t="n">
        <v>46224</v>
      </c>
      <c r="D2027" s="10" t="n">
        <v>1611</v>
      </c>
      <c r="E2027" s="12" t="s">
        <v>238</v>
      </c>
      <c r="F2027" s="10" t="n">
        <v>24</v>
      </c>
      <c r="G2027" s="12" t="s">
        <v>57</v>
      </c>
      <c r="H2027" s="10" t="n">
        <v>2110101</v>
      </c>
      <c r="I2027" s="12" t="s">
        <v>58</v>
      </c>
      <c r="J2027" s="10" t="n">
        <v>1300492</v>
      </c>
      <c r="L2027" s="10" t="n">
        <v>538390</v>
      </c>
      <c r="M2027" s="12" t="s">
        <v>36</v>
      </c>
      <c r="N2027" s="12" t="s">
        <v>66</v>
      </c>
      <c r="P2027" s="10" t="n">
        <v>103</v>
      </c>
      <c r="Q2027" s="12" t="s">
        <v>61</v>
      </c>
      <c r="R2027" s="12" t="s">
        <v>62</v>
      </c>
      <c r="S2027" s="10" t="n">
        <v>1130101</v>
      </c>
      <c r="T2027" s="12" t="s">
        <v>63</v>
      </c>
      <c r="U2027" s="13" t="n">
        <v>891.38</v>
      </c>
      <c r="W2027" s="13" t="n">
        <v>0</v>
      </c>
      <c r="X2027" s="12" t="s">
        <v>1836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CHICLETS ADAMS 2,8G</v>
      </c>
      <c r="AC2027" s="1" t="n">
        <v>1775151</v>
      </c>
    </row>
    <row r="2028" customFormat="false" ht="12.75" hidden="false" customHeight="true" outlineLevel="0" collapsed="false">
      <c r="A2028" s="10" t="n">
        <v>1</v>
      </c>
      <c r="B2028" s="11" t="n">
        <v>46191</v>
      </c>
      <c r="C2028" s="11" t="n">
        <v>46224</v>
      </c>
      <c r="D2028" s="10" t="n">
        <v>514</v>
      </c>
      <c r="E2028" s="12" t="s">
        <v>731</v>
      </c>
      <c r="F2028" s="10" t="n">
        <v>34</v>
      </c>
      <c r="G2028" s="12" t="s">
        <v>94</v>
      </c>
      <c r="H2028" s="10" t="n">
        <v>2110405</v>
      </c>
      <c r="I2028" s="12" t="s">
        <v>106</v>
      </c>
      <c r="J2028" s="10" t="n">
        <v>1309516</v>
      </c>
      <c r="L2028" s="10" t="n">
        <v>541968</v>
      </c>
      <c r="M2028" s="12" t="s">
        <v>59</v>
      </c>
      <c r="N2028" s="12" t="s">
        <v>66</v>
      </c>
      <c r="P2028" s="10" t="n">
        <v>101</v>
      </c>
      <c r="Q2028" s="12" t="s">
        <v>107</v>
      </c>
      <c r="R2028" s="12" t="s">
        <v>190</v>
      </c>
      <c r="S2028" s="10" t="n">
        <v>2110901</v>
      </c>
      <c r="T2028" s="12" t="s">
        <v>191</v>
      </c>
      <c r="U2028" s="13" t="n">
        <v>3370.37</v>
      </c>
      <c r="W2028" s="13" t="n">
        <v>0</v>
      </c>
      <c r="X2028" s="12" t="s">
        <v>789</v>
      </c>
      <c r="Z2028" s="1" t="str">
        <f aca="false">IF($T2028="","",IFERROR(INDEX('Resumo Grupos'!$AC$3:$AC$200,MATCH($T2028,'Resumo Grupos'!$AB$3:$AB$200,0)),"n/d"))</f>
        <v>Empréstimo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12.75" hidden="false" customHeight="true" outlineLevel="0" collapsed="false">
      <c r="A2029" s="10" t="n">
        <v>1</v>
      </c>
      <c r="B2029" s="11" t="n">
        <v>46202</v>
      </c>
      <c r="C2029" s="11" t="n">
        <v>46224</v>
      </c>
      <c r="D2029" s="10" t="n">
        <v>1668</v>
      </c>
      <c r="E2029" s="12" t="s">
        <v>81</v>
      </c>
      <c r="F2029" s="10" t="n">
        <v>24</v>
      </c>
      <c r="G2029" s="12" t="s">
        <v>57</v>
      </c>
      <c r="H2029" s="10" t="n">
        <v>2110102</v>
      </c>
      <c r="I2029" s="12" t="s">
        <v>83</v>
      </c>
      <c r="J2029" s="10" t="n">
        <v>1322877</v>
      </c>
      <c r="L2029" s="10" t="n">
        <v>731751</v>
      </c>
      <c r="M2029" s="12" t="s">
        <v>36</v>
      </c>
      <c r="N2029" s="12" t="s">
        <v>60</v>
      </c>
      <c r="P2029" s="10" t="n">
        <v>103</v>
      </c>
      <c r="Q2029" s="12" t="s">
        <v>61</v>
      </c>
      <c r="R2029" s="12" t="s">
        <v>39</v>
      </c>
      <c r="S2029" s="10" t="n">
        <v>4210204</v>
      </c>
      <c r="T2029" s="12" t="s">
        <v>84</v>
      </c>
      <c r="U2029" s="13" t="n">
        <v>1958.51</v>
      </c>
      <c r="W2029" s="13" t="n">
        <v>0</v>
      </c>
      <c r="X2029" s="12" t="s">
        <v>1837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SACO PAPEL KRAFT 7,5</v>
      </c>
      <c r="AC2029" s="1" t="n">
        <v>731751</v>
      </c>
    </row>
    <row r="2030" customFormat="false" ht="12.75" hidden="false" customHeight="true" outlineLevel="0" collapsed="false">
      <c r="A2030" s="10" t="n">
        <v>1</v>
      </c>
      <c r="B2030" s="11" t="n">
        <v>46202</v>
      </c>
      <c r="C2030" s="11" t="n">
        <v>46224</v>
      </c>
      <c r="D2030" s="10" t="n">
        <v>1078</v>
      </c>
      <c r="E2030" s="12" t="s">
        <v>81</v>
      </c>
      <c r="F2030" s="10" t="n">
        <v>24</v>
      </c>
      <c r="G2030" s="12" t="s">
        <v>57</v>
      </c>
      <c r="H2030" s="10" t="n">
        <v>2110101</v>
      </c>
      <c r="I2030" s="12" t="s">
        <v>58</v>
      </c>
      <c r="J2030" s="10" t="n">
        <v>1322976</v>
      </c>
      <c r="L2030" s="10" t="n">
        <v>28355</v>
      </c>
      <c r="M2030" s="12" t="s">
        <v>36</v>
      </c>
      <c r="N2030" s="12" t="s">
        <v>60</v>
      </c>
      <c r="P2030" s="10" t="n">
        <v>103</v>
      </c>
      <c r="Q2030" s="12" t="s">
        <v>61</v>
      </c>
      <c r="R2030" s="12" t="s">
        <v>62</v>
      </c>
      <c r="S2030" s="10" t="n">
        <v>1130101</v>
      </c>
      <c r="T2030" s="12" t="s">
        <v>63</v>
      </c>
      <c r="U2030" s="13" t="n">
        <v>346.8</v>
      </c>
      <c r="W2030" s="13" t="n">
        <v>0</v>
      </c>
      <c r="X2030" s="12" t="s">
        <v>1838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MARGARIN PRIMOR 250G</v>
      </c>
      <c r="AC2030" s="1" t="n">
        <v>28355</v>
      </c>
    </row>
    <row r="2031" customFormat="false" ht="12.75" hidden="false" customHeight="true" outlineLevel="0" collapsed="false">
      <c r="A2031" s="10" t="n">
        <v>1</v>
      </c>
      <c r="B2031" s="11" t="n">
        <v>46204</v>
      </c>
      <c r="C2031" s="11" t="n">
        <v>46224</v>
      </c>
      <c r="D2031" s="10" t="n">
        <v>1402</v>
      </c>
      <c r="E2031" s="12" t="s">
        <v>716</v>
      </c>
      <c r="F2031" s="10" t="n">
        <v>24</v>
      </c>
      <c r="G2031" s="12" t="s">
        <v>57</v>
      </c>
      <c r="H2031" s="10" t="n">
        <v>2110102</v>
      </c>
      <c r="I2031" s="12" t="s">
        <v>83</v>
      </c>
      <c r="J2031" s="10" t="n">
        <v>1334301</v>
      </c>
      <c r="L2031" s="10" t="n">
        <v>3479</v>
      </c>
      <c r="M2031" s="12" t="s">
        <v>36</v>
      </c>
      <c r="N2031" s="12" t="s">
        <v>60</v>
      </c>
      <c r="P2031" s="10" t="n">
        <v>103</v>
      </c>
      <c r="Q2031" s="12" t="s">
        <v>61</v>
      </c>
      <c r="R2031" s="12" t="s">
        <v>39</v>
      </c>
      <c r="S2031" s="10" t="n">
        <v>4210204</v>
      </c>
      <c r="T2031" s="12" t="s">
        <v>84</v>
      </c>
      <c r="U2031" s="13" t="n">
        <v>870.53</v>
      </c>
      <c r="W2031" s="13" t="n">
        <v>0</v>
      </c>
      <c r="X2031" s="12" t="s">
        <v>1839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SACO PEAD 2KG 20X35</v>
      </c>
      <c r="AC2031" s="1" t="n">
        <v>3479</v>
      </c>
    </row>
    <row r="2032" customFormat="false" ht="12.75" hidden="false" customHeight="true" outlineLevel="0" collapsed="false">
      <c r="A2032" s="10" t="n">
        <v>1</v>
      </c>
      <c r="B2032" s="11" t="n">
        <v>46204</v>
      </c>
      <c r="C2032" s="11" t="n">
        <v>46224</v>
      </c>
      <c r="D2032" s="10" t="n">
        <v>1107</v>
      </c>
      <c r="E2032" s="12" t="s">
        <v>155</v>
      </c>
      <c r="F2032" s="10" t="n">
        <v>24</v>
      </c>
      <c r="G2032" s="12" t="s">
        <v>57</v>
      </c>
      <c r="H2032" s="10" t="n">
        <v>2110101</v>
      </c>
      <c r="I2032" s="12" t="s">
        <v>58</v>
      </c>
      <c r="J2032" s="10" t="n">
        <v>1335361</v>
      </c>
      <c r="L2032" s="10" t="n">
        <v>423615</v>
      </c>
      <c r="M2032" s="12" t="s">
        <v>59</v>
      </c>
      <c r="N2032" s="12" t="s">
        <v>60</v>
      </c>
      <c r="P2032" s="10" t="n">
        <v>103</v>
      </c>
      <c r="Q2032" s="12" t="s">
        <v>61</v>
      </c>
      <c r="R2032" s="12" t="s">
        <v>62</v>
      </c>
      <c r="S2032" s="10" t="n">
        <v>1130101</v>
      </c>
      <c r="T2032" s="12" t="s">
        <v>63</v>
      </c>
      <c r="U2032" s="13" t="n">
        <v>1120.6</v>
      </c>
      <c r="W2032" s="13" t="n">
        <v>0</v>
      </c>
      <c r="X2032" s="12" t="s">
        <v>1840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MENTOS FRUIT 26,8G</v>
      </c>
      <c r="AC2032" s="1" t="n">
        <v>423615</v>
      </c>
    </row>
    <row r="2033" customFormat="false" ht="12.75" hidden="false" customHeight="true" outlineLevel="0" collapsed="false">
      <c r="A2033" s="10" t="n">
        <v>1</v>
      </c>
      <c r="B2033" s="11" t="n">
        <v>46205</v>
      </c>
      <c r="C2033" s="11" t="n">
        <v>46224</v>
      </c>
      <c r="D2033" s="10" t="n">
        <v>10009</v>
      </c>
      <c r="E2033" s="12" t="s">
        <v>233</v>
      </c>
      <c r="F2033" s="10" t="n">
        <v>24</v>
      </c>
      <c r="G2033" s="12" t="s">
        <v>57</v>
      </c>
      <c r="H2033" s="10" t="n">
        <v>2110101</v>
      </c>
      <c r="I2033" s="12" t="s">
        <v>58</v>
      </c>
      <c r="J2033" s="10" t="n">
        <v>1340832</v>
      </c>
      <c r="L2033" s="10" t="n">
        <v>1423352</v>
      </c>
      <c r="M2033" s="12" t="s">
        <v>36</v>
      </c>
      <c r="N2033" s="12" t="s">
        <v>60</v>
      </c>
      <c r="P2033" s="10" t="n">
        <v>103</v>
      </c>
      <c r="Q2033" s="12" t="s">
        <v>61</v>
      </c>
      <c r="R2033" s="12" t="s">
        <v>62</v>
      </c>
      <c r="S2033" s="10" t="n">
        <v>1130101</v>
      </c>
      <c r="T2033" s="12" t="s">
        <v>63</v>
      </c>
      <c r="U2033" s="13" t="n">
        <v>1733.25</v>
      </c>
      <c r="W2033" s="13" t="n">
        <v>0</v>
      </c>
      <c r="X2033" s="12" t="s">
        <v>1841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PRESTIGIO 33G</v>
      </c>
      <c r="AC2033" s="1" t="n">
        <v>1423352</v>
      </c>
    </row>
    <row r="2034" customFormat="false" ht="12.75" hidden="false" customHeight="true" outlineLevel="0" collapsed="false">
      <c r="A2034" s="10" t="n">
        <v>1</v>
      </c>
      <c r="B2034" s="11" t="n">
        <v>46207</v>
      </c>
      <c r="C2034" s="11" t="n">
        <v>46224</v>
      </c>
      <c r="D2034" s="10" t="n">
        <v>1672</v>
      </c>
      <c r="E2034" s="12" t="s">
        <v>171</v>
      </c>
      <c r="F2034" s="10" t="n">
        <v>24</v>
      </c>
      <c r="G2034" s="12" t="s">
        <v>57</v>
      </c>
      <c r="H2034" s="10" t="n">
        <v>2110101</v>
      </c>
      <c r="I2034" s="12" t="s">
        <v>58</v>
      </c>
      <c r="J2034" s="10" t="n">
        <v>1348878</v>
      </c>
      <c r="L2034" s="10" t="n">
        <v>1385956</v>
      </c>
      <c r="M2034" s="12" t="s">
        <v>36</v>
      </c>
      <c r="N2034" s="12" t="s">
        <v>60</v>
      </c>
      <c r="P2034" s="10" t="n">
        <v>103</v>
      </c>
      <c r="Q2034" s="12" t="s">
        <v>61</v>
      </c>
      <c r="R2034" s="12" t="s">
        <v>62</v>
      </c>
      <c r="S2034" s="10" t="n">
        <v>1130101</v>
      </c>
      <c r="T2034" s="12" t="s">
        <v>63</v>
      </c>
      <c r="U2034" s="13" t="n">
        <v>3494.6</v>
      </c>
      <c r="W2034" s="13" t="n">
        <v>0</v>
      </c>
      <c r="X2034" s="12" t="s">
        <v>1842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AGUAYARA GALAO 20L</v>
      </c>
      <c r="AC2034" s="1" t="n">
        <v>1385956</v>
      </c>
    </row>
    <row r="2035" customFormat="false" ht="12.75" hidden="false" customHeight="true" outlineLevel="0" collapsed="false">
      <c r="A2035" s="10" t="n">
        <v>1</v>
      </c>
      <c r="B2035" s="11" t="n">
        <v>46209</v>
      </c>
      <c r="C2035" s="11" t="n">
        <v>46224</v>
      </c>
      <c r="D2035" s="10" t="n">
        <v>1611</v>
      </c>
      <c r="E2035" s="12" t="s">
        <v>238</v>
      </c>
      <c r="F2035" s="10" t="n">
        <v>24</v>
      </c>
      <c r="G2035" s="12" t="s">
        <v>57</v>
      </c>
      <c r="H2035" s="10" t="n">
        <v>2110101</v>
      </c>
      <c r="I2035" s="12" t="s">
        <v>58</v>
      </c>
      <c r="J2035" s="10" t="n">
        <v>1360267</v>
      </c>
      <c r="L2035" s="10" t="n">
        <v>561687</v>
      </c>
      <c r="M2035" s="12" t="s">
        <v>36</v>
      </c>
      <c r="N2035" s="12" t="s">
        <v>66</v>
      </c>
      <c r="P2035" s="10" t="n">
        <v>103</v>
      </c>
      <c r="Q2035" s="12" t="s">
        <v>61</v>
      </c>
      <c r="R2035" s="12" t="s">
        <v>62</v>
      </c>
      <c r="S2035" s="10" t="n">
        <v>1130101</v>
      </c>
      <c r="T2035" s="12" t="s">
        <v>63</v>
      </c>
      <c r="U2035" s="13" t="n">
        <v>3184.13</v>
      </c>
      <c r="W2035" s="13" t="n">
        <v>0</v>
      </c>
      <c r="X2035" s="12" t="s">
        <v>1843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12.75" hidden="false" customHeight="true" outlineLevel="0" collapsed="false">
      <c r="A2036" s="10" t="n">
        <v>1</v>
      </c>
      <c r="B2036" s="11" t="n">
        <v>46210</v>
      </c>
      <c r="C2036" s="11" t="n">
        <v>46224</v>
      </c>
      <c r="D2036" s="10" t="n">
        <v>666</v>
      </c>
      <c r="E2036" s="12" t="s">
        <v>689</v>
      </c>
      <c r="F2036" s="10" t="n">
        <v>24</v>
      </c>
      <c r="G2036" s="12" t="s">
        <v>57</v>
      </c>
      <c r="H2036" s="10" t="n">
        <v>2110101</v>
      </c>
      <c r="I2036" s="12" t="s">
        <v>58</v>
      </c>
      <c r="J2036" s="10" t="n">
        <v>1366430</v>
      </c>
      <c r="L2036" s="10" t="n">
        <v>7876</v>
      </c>
      <c r="M2036" s="12" t="s">
        <v>59</v>
      </c>
      <c r="N2036" s="12" t="s">
        <v>60</v>
      </c>
      <c r="P2036" s="10" t="n">
        <v>103</v>
      </c>
      <c r="Q2036" s="12" t="s">
        <v>61</v>
      </c>
      <c r="R2036" s="12" t="s">
        <v>62</v>
      </c>
      <c r="S2036" s="10" t="n">
        <v>1130101</v>
      </c>
      <c r="T2036" s="12" t="s">
        <v>63</v>
      </c>
      <c r="U2036" s="13" t="n">
        <v>287.8</v>
      </c>
      <c r="W2036" s="13" t="n">
        <v>0</v>
      </c>
      <c r="X2036" s="12" t="s">
        <v>1844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46211</v>
      </c>
      <c r="C2037" s="11" t="n">
        <v>46224</v>
      </c>
      <c r="D2037" s="10" t="n">
        <v>10002</v>
      </c>
      <c r="E2037" s="12" t="s">
        <v>291</v>
      </c>
      <c r="F2037" s="10" t="n">
        <v>24</v>
      </c>
      <c r="G2037" s="12" t="s">
        <v>57</v>
      </c>
      <c r="H2037" s="10" t="n">
        <v>2110101</v>
      </c>
      <c r="I2037" s="12" t="s">
        <v>58</v>
      </c>
      <c r="J2037" s="10" t="n">
        <v>1369047</v>
      </c>
      <c r="L2037" s="10" t="n">
        <v>196429</v>
      </c>
      <c r="M2037" s="12" t="s">
        <v>36</v>
      </c>
      <c r="N2037" s="12" t="s">
        <v>60</v>
      </c>
      <c r="P2037" s="10" t="n">
        <v>103</v>
      </c>
      <c r="Q2037" s="12" t="s">
        <v>61</v>
      </c>
      <c r="R2037" s="12" t="s">
        <v>62</v>
      </c>
      <c r="S2037" s="10" t="n">
        <v>1130101</v>
      </c>
      <c r="T2037" s="12" t="s">
        <v>63</v>
      </c>
      <c r="U2037" s="13" t="n">
        <v>799.73</v>
      </c>
      <c r="W2037" s="13" t="n">
        <v>0</v>
      </c>
      <c r="X2037" s="12" t="s">
        <v>1845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POLPA MANGA BRASFRUT</v>
      </c>
      <c r="AC2037" s="1" t="n">
        <v>196429</v>
      </c>
    </row>
    <row r="2038" customFormat="false" ht="12.75" hidden="false" customHeight="true" outlineLevel="0" collapsed="false">
      <c r="A2038" s="10" t="n">
        <v>1</v>
      </c>
      <c r="B2038" s="11" t="n">
        <v>46217</v>
      </c>
      <c r="C2038" s="11" t="n">
        <v>46224</v>
      </c>
      <c r="D2038" s="10" t="n">
        <v>1642</v>
      </c>
      <c r="E2038" s="12" t="s">
        <v>184</v>
      </c>
      <c r="F2038" s="10" t="n">
        <v>24</v>
      </c>
      <c r="G2038" s="12" t="s">
        <v>57</v>
      </c>
      <c r="H2038" s="10" t="n">
        <v>2110405</v>
      </c>
      <c r="I2038" s="12" t="s">
        <v>106</v>
      </c>
      <c r="J2038" s="10" t="n">
        <v>1397305</v>
      </c>
      <c r="L2038" s="10" t="n">
        <v>1031671</v>
      </c>
      <c r="M2038" s="12" t="s">
        <v>36</v>
      </c>
      <c r="N2038" s="12" t="s">
        <v>66</v>
      </c>
      <c r="P2038" s="10" t="n">
        <v>103</v>
      </c>
      <c r="Q2038" s="12" t="s">
        <v>61</v>
      </c>
      <c r="R2038" s="12" t="s">
        <v>62</v>
      </c>
      <c r="S2038" s="10" t="n">
        <v>1130101</v>
      </c>
      <c r="T2038" s="12" t="s">
        <v>63</v>
      </c>
      <c r="U2038" s="13" t="n">
        <v>869.87</v>
      </c>
      <c r="W2038" s="13" t="n">
        <v>0</v>
      </c>
      <c r="X2038" s="12" t="s">
        <v>1846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46217</v>
      </c>
      <c r="C2039" s="11" t="n">
        <v>46224</v>
      </c>
      <c r="D2039" s="10" t="n">
        <v>1798</v>
      </c>
      <c r="E2039" s="12" t="s">
        <v>355</v>
      </c>
      <c r="F2039" s="10" t="n">
        <v>24</v>
      </c>
      <c r="G2039" s="12" t="s">
        <v>57</v>
      </c>
      <c r="H2039" s="10" t="n">
        <v>2110405</v>
      </c>
      <c r="I2039" s="12" t="s">
        <v>106</v>
      </c>
      <c r="J2039" s="10" t="n">
        <v>1398194</v>
      </c>
      <c r="L2039" s="10" t="n">
        <v>831704</v>
      </c>
      <c r="M2039" s="12" t="s">
        <v>36</v>
      </c>
      <c r="N2039" s="12" t="s">
        <v>66</v>
      </c>
      <c r="P2039" s="10" t="n">
        <v>103</v>
      </c>
      <c r="Q2039" s="12" t="s">
        <v>61</v>
      </c>
      <c r="R2039" s="12" t="s">
        <v>62</v>
      </c>
      <c r="S2039" s="10" t="n">
        <v>1130101</v>
      </c>
      <c r="T2039" s="12" t="s">
        <v>63</v>
      </c>
      <c r="U2039" s="13" t="n">
        <v>1592.9</v>
      </c>
      <c r="W2039" s="13" t="n">
        <v>0</v>
      </c>
      <c r="X2039" s="12" t="s">
        <v>1847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CARCACAS SUINAS</v>
      </c>
      <c r="AC2039" s="1" t="n">
        <v>831704</v>
      </c>
    </row>
    <row r="2040" customFormat="false" ht="12.75" hidden="false" customHeight="true" outlineLevel="0" collapsed="false">
      <c r="A2040" s="10" t="n">
        <v>1</v>
      </c>
      <c r="B2040" s="11" t="n">
        <v>46219</v>
      </c>
      <c r="C2040" s="11" t="n">
        <v>46224</v>
      </c>
      <c r="D2040" s="10" t="n">
        <v>1286</v>
      </c>
      <c r="E2040" s="12" t="s">
        <v>359</v>
      </c>
      <c r="F2040" s="10" t="n">
        <v>24</v>
      </c>
      <c r="G2040" s="12" t="s">
        <v>57</v>
      </c>
      <c r="H2040" s="10" t="n">
        <v>2110405</v>
      </c>
      <c r="I2040" s="12" t="s">
        <v>106</v>
      </c>
      <c r="J2040" s="10" t="n">
        <v>1405535</v>
      </c>
      <c r="L2040" s="10" t="n">
        <v>10312</v>
      </c>
      <c r="M2040" s="12" t="s">
        <v>36</v>
      </c>
      <c r="N2040" s="12" t="s">
        <v>66</v>
      </c>
      <c r="P2040" s="10" t="n">
        <v>103</v>
      </c>
      <c r="Q2040" s="12" t="s">
        <v>61</v>
      </c>
      <c r="R2040" s="12" t="s">
        <v>62</v>
      </c>
      <c r="S2040" s="10" t="n">
        <v>1130101</v>
      </c>
      <c r="T2040" s="12" t="s">
        <v>63</v>
      </c>
      <c r="U2040" s="13" t="n">
        <v>756</v>
      </c>
      <c r="W2040" s="13" t="n">
        <v>0</v>
      </c>
      <c r="X2040" s="12" t="s">
        <v>1848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PAO FRANCES CONG 80G</v>
      </c>
      <c r="AC2040" s="1" t="n">
        <v>10312</v>
      </c>
    </row>
    <row r="2041" customFormat="false" ht="12.75" hidden="false" customHeight="true" outlineLevel="0" collapsed="false">
      <c r="A2041" s="10" t="n">
        <v>1</v>
      </c>
      <c r="B2041" s="11" t="n">
        <v>46220</v>
      </c>
      <c r="C2041" s="11" t="n">
        <v>46224</v>
      </c>
      <c r="D2041" s="10" t="n">
        <v>1899</v>
      </c>
      <c r="E2041" s="12" t="s">
        <v>97</v>
      </c>
      <c r="F2041" s="10" t="n">
        <v>24</v>
      </c>
      <c r="G2041" s="12" t="s">
        <v>57</v>
      </c>
      <c r="H2041" s="10" t="n">
        <v>2110405</v>
      </c>
      <c r="I2041" s="12" t="s">
        <v>106</v>
      </c>
      <c r="J2041" s="10" t="n">
        <v>1410422</v>
      </c>
      <c r="L2041" s="10" t="n">
        <v>718</v>
      </c>
      <c r="M2041" s="12" t="s">
        <v>36</v>
      </c>
      <c r="N2041" s="12" t="s">
        <v>66</v>
      </c>
      <c r="P2041" s="10" t="n">
        <v>103</v>
      </c>
      <c r="Q2041" s="12" t="s">
        <v>61</v>
      </c>
      <c r="R2041" s="12" t="s">
        <v>62</v>
      </c>
      <c r="S2041" s="10" t="n">
        <v>1130101</v>
      </c>
      <c r="T2041" s="12" t="s">
        <v>63</v>
      </c>
      <c r="U2041" s="13" t="n">
        <v>297.13</v>
      </c>
      <c r="W2041" s="13" t="n">
        <v>0</v>
      </c>
      <c r="X2041" s="12" t="s">
        <v>1849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PAO FORMA REAL MADRI</v>
      </c>
      <c r="AC2041" s="1" t="n">
        <v>718</v>
      </c>
    </row>
    <row r="2042" customFormat="false" ht="12.75" hidden="false" customHeight="true" outlineLevel="0" collapsed="false">
      <c r="A2042" s="10" t="n">
        <v>1</v>
      </c>
      <c r="B2042" s="11" t="n">
        <v>46220</v>
      </c>
      <c r="C2042" s="11" t="n">
        <v>46224</v>
      </c>
      <c r="D2042" s="10" t="n">
        <v>1899</v>
      </c>
      <c r="E2042" s="12" t="s">
        <v>97</v>
      </c>
      <c r="F2042" s="10" t="n">
        <v>24</v>
      </c>
      <c r="G2042" s="12" t="s">
        <v>57</v>
      </c>
      <c r="H2042" s="10" t="n">
        <v>2110405</v>
      </c>
      <c r="I2042" s="12" t="s">
        <v>106</v>
      </c>
      <c r="J2042" s="10" t="n">
        <v>1410464</v>
      </c>
      <c r="L2042" s="10" t="n">
        <v>720</v>
      </c>
      <c r="M2042" s="12" t="s">
        <v>36</v>
      </c>
      <c r="N2042" s="12" t="s">
        <v>66</v>
      </c>
      <c r="P2042" s="10" t="n">
        <v>103</v>
      </c>
      <c r="Q2042" s="12" t="s">
        <v>61</v>
      </c>
      <c r="R2042" s="12" t="s">
        <v>62</v>
      </c>
      <c r="S2042" s="10" t="n">
        <v>1130101</v>
      </c>
      <c r="T2042" s="12" t="s">
        <v>63</v>
      </c>
      <c r="U2042" s="13" t="n">
        <v>700</v>
      </c>
      <c r="W2042" s="13" t="n">
        <v>0</v>
      </c>
      <c r="X2042" s="12" t="s">
        <v>1850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CASEIRO AMANT</v>
      </c>
      <c r="AC2042" s="1" t="n">
        <v>720</v>
      </c>
    </row>
    <row r="2043" customFormat="false" ht="12.75" hidden="false" customHeight="true" outlineLevel="0" collapsed="false">
      <c r="A2043" s="10" t="n">
        <v>1</v>
      </c>
      <c r="B2043" s="11" t="n">
        <v>46220</v>
      </c>
      <c r="C2043" s="11" t="n">
        <v>46224</v>
      </c>
      <c r="D2043" s="10" t="n">
        <v>10018</v>
      </c>
      <c r="E2043" s="12" t="s">
        <v>368</v>
      </c>
      <c r="F2043" s="10" t="n">
        <v>24</v>
      </c>
      <c r="G2043" s="12" t="s">
        <v>57</v>
      </c>
      <c r="H2043" s="10" t="n">
        <v>2110405</v>
      </c>
      <c r="I2043" s="12" t="s">
        <v>106</v>
      </c>
      <c r="J2043" s="10" t="n">
        <v>1410760</v>
      </c>
      <c r="L2043" s="10" t="n">
        <v>336</v>
      </c>
      <c r="M2043" s="12" t="s">
        <v>36</v>
      </c>
      <c r="N2043" s="12" t="s">
        <v>66</v>
      </c>
      <c r="P2043" s="10" t="n">
        <v>103</v>
      </c>
      <c r="Q2043" s="12" t="s">
        <v>61</v>
      </c>
      <c r="R2043" s="12" t="s">
        <v>62</v>
      </c>
      <c r="S2043" s="10" t="n">
        <v>1130101</v>
      </c>
      <c r="T2043" s="12" t="s">
        <v>63</v>
      </c>
      <c r="U2043" s="13" t="n">
        <v>1850</v>
      </c>
      <c r="W2043" s="13" t="n">
        <v>0</v>
      </c>
      <c r="X2043" s="12" t="s">
        <v>1851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336</v>
      </c>
    </row>
    <row r="2044" customFormat="false" ht="12.75" hidden="false" customHeight="true" outlineLevel="0" collapsed="false">
      <c r="A2044" s="10" t="n">
        <v>1</v>
      </c>
      <c r="B2044" s="11" t="n">
        <v>46221</v>
      </c>
      <c r="C2044" s="11" t="n">
        <v>46224</v>
      </c>
      <c r="D2044" s="10" t="n">
        <v>642</v>
      </c>
      <c r="E2044" s="12" t="s">
        <v>186</v>
      </c>
      <c r="F2044" s="10" t="n">
        <v>24</v>
      </c>
      <c r="G2044" s="12" t="s">
        <v>57</v>
      </c>
      <c r="H2044" s="10" t="n">
        <v>2110405</v>
      </c>
      <c r="I2044" s="12" t="s">
        <v>106</v>
      </c>
      <c r="J2044" s="10" t="n">
        <v>1415556</v>
      </c>
      <c r="L2044" s="10" t="n">
        <v>534</v>
      </c>
      <c r="M2044" s="12" t="s">
        <v>36</v>
      </c>
      <c r="N2044" s="12" t="s">
        <v>66</v>
      </c>
      <c r="P2044" s="10" t="n">
        <v>103</v>
      </c>
      <c r="Q2044" s="12" t="s">
        <v>61</v>
      </c>
      <c r="R2044" s="12" t="s">
        <v>62</v>
      </c>
      <c r="S2044" s="10" t="n">
        <v>1130101</v>
      </c>
      <c r="T2044" s="12" t="s">
        <v>63</v>
      </c>
      <c r="U2044" s="13" t="n">
        <v>960</v>
      </c>
      <c r="W2044" s="13" t="n">
        <v>0</v>
      </c>
      <c r="X2044" s="12" t="s">
        <v>1852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0" t="n">
        <v>1</v>
      </c>
      <c r="B2045" s="11" t="n">
        <v>46224</v>
      </c>
      <c r="C2045" s="11" t="n">
        <v>46224</v>
      </c>
      <c r="D2045" s="10" t="n">
        <v>578</v>
      </c>
      <c r="E2045" s="12" t="s">
        <v>735</v>
      </c>
      <c r="F2045" s="10" t="n">
        <v>24</v>
      </c>
      <c r="G2045" s="12" t="s">
        <v>57</v>
      </c>
      <c r="H2045" s="10" t="n">
        <v>2110405</v>
      </c>
      <c r="I2045" s="12" t="s">
        <v>106</v>
      </c>
      <c r="J2045" s="10" t="n">
        <v>1289597</v>
      </c>
      <c r="L2045" s="10" t="n">
        <v>534500</v>
      </c>
      <c r="M2045" s="12" t="s">
        <v>59</v>
      </c>
      <c r="N2045" s="12" t="s">
        <v>66</v>
      </c>
      <c r="P2045" s="10" t="n">
        <v>102</v>
      </c>
      <c r="Q2045" s="12" t="s">
        <v>125</v>
      </c>
      <c r="R2045" s="12" t="s">
        <v>112</v>
      </c>
      <c r="S2045" s="10" t="n">
        <v>4220199</v>
      </c>
      <c r="T2045" s="12" t="s">
        <v>113</v>
      </c>
      <c r="U2045" s="13" t="n">
        <v>500</v>
      </c>
      <c r="W2045" s="13" t="n">
        <v>0</v>
      </c>
      <c r="X2045" s="12" t="s">
        <v>902</v>
      </c>
      <c r="Z2045" s="1" t="str">
        <f aca="false">IF($T2045="","",IFERROR(INDEX('Resumo Grupos'!$AC$3:$AC$200,MATCH($T2045,'Resumo Grupos'!$AB$3:$AB$200,0)),"n/d"))</f>
        <v>Pagamentos outros não operacionais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0" t="n">
        <v>1</v>
      </c>
      <c r="B2046" s="11" t="n">
        <v>46224</v>
      </c>
      <c r="C2046" s="11" t="n">
        <v>46224</v>
      </c>
      <c r="D2046" s="10" t="n">
        <v>33</v>
      </c>
      <c r="E2046" s="12" t="s">
        <v>93</v>
      </c>
      <c r="F2046" s="10" t="n">
        <v>34</v>
      </c>
      <c r="G2046" s="12" t="s">
        <v>94</v>
      </c>
      <c r="H2046" s="10" t="n">
        <v>2110101</v>
      </c>
      <c r="I2046" s="12" t="s">
        <v>58</v>
      </c>
      <c r="J2046" s="10" t="n">
        <v>1428696</v>
      </c>
      <c r="L2046" s="10" t="n">
        <v>5328</v>
      </c>
      <c r="M2046" s="12" t="s">
        <v>36</v>
      </c>
      <c r="N2046" s="12" t="s">
        <v>60</v>
      </c>
      <c r="P2046" s="10" t="n">
        <v>104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2320</v>
      </c>
      <c r="W2046" s="13" t="n">
        <v>0</v>
      </c>
      <c r="X2046" s="12" t="s">
        <v>197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46224</v>
      </c>
      <c r="C2047" s="11" t="n">
        <v>46224</v>
      </c>
      <c r="D2047" s="10" t="n">
        <v>1037</v>
      </c>
      <c r="E2047" s="12" t="s">
        <v>193</v>
      </c>
      <c r="F2047" s="10" t="n">
        <v>34</v>
      </c>
      <c r="G2047" s="12" t="s">
        <v>94</v>
      </c>
      <c r="H2047" s="10" t="n">
        <v>2110405</v>
      </c>
      <c r="I2047" s="12" t="s">
        <v>106</v>
      </c>
      <c r="J2047" s="10" t="n">
        <v>1429767</v>
      </c>
      <c r="L2047" s="10" t="n">
        <v>589270</v>
      </c>
      <c r="M2047" s="12" t="s">
        <v>36</v>
      </c>
      <c r="N2047" s="12" t="s">
        <v>66</v>
      </c>
      <c r="P2047" s="10" t="n">
        <v>101</v>
      </c>
      <c r="Q2047" s="12" t="s">
        <v>107</v>
      </c>
      <c r="R2047" s="12" t="s">
        <v>112</v>
      </c>
      <c r="S2047" s="10" t="n">
        <v>4220199</v>
      </c>
      <c r="T2047" s="12" t="s">
        <v>113</v>
      </c>
      <c r="U2047" s="13" t="n">
        <v>2513.08</v>
      </c>
      <c r="W2047" s="13" t="n">
        <v>0</v>
      </c>
      <c r="X2047" s="12" t="s">
        <v>1853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46224</v>
      </c>
      <c r="C2048" s="11" t="n">
        <v>46224</v>
      </c>
      <c r="D2048" s="10" t="n">
        <v>33</v>
      </c>
      <c r="E2048" s="12" t="s">
        <v>93</v>
      </c>
      <c r="F2048" s="10" t="n">
        <v>34</v>
      </c>
      <c r="G2048" s="12" t="s">
        <v>94</v>
      </c>
      <c r="H2048" s="10" t="n">
        <v>2110101</v>
      </c>
      <c r="I2048" s="12" t="s">
        <v>58</v>
      </c>
      <c r="J2048" s="10" t="n">
        <v>1430498</v>
      </c>
      <c r="L2048" s="10" t="n">
        <v>5329</v>
      </c>
      <c r="M2048" s="12" t="s">
        <v>36</v>
      </c>
      <c r="N2048" s="12" t="s">
        <v>60</v>
      </c>
      <c r="P2048" s="10" t="n">
        <v>104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55</v>
      </c>
      <c r="W2048" s="13" t="n">
        <v>0</v>
      </c>
      <c r="X2048" s="12" t="s">
        <v>1854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46224</v>
      </c>
      <c r="C2049" s="11" t="n">
        <v>46224</v>
      </c>
      <c r="D2049" s="10" t="n">
        <v>1758</v>
      </c>
      <c r="E2049" s="12" t="s">
        <v>523</v>
      </c>
      <c r="F2049" s="10" t="n">
        <v>13</v>
      </c>
      <c r="G2049" s="12" t="s">
        <v>119</v>
      </c>
      <c r="H2049" s="10" t="n">
        <v>2110405</v>
      </c>
      <c r="I2049" s="12" t="s">
        <v>106</v>
      </c>
      <c r="J2049" s="10" t="n">
        <v>1433908</v>
      </c>
      <c r="L2049" s="10" t="n">
        <v>590543</v>
      </c>
      <c r="M2049" s="12" t="s">
        <v>36</v>
      </c>
      <c r="N2049" s="12" t="s">
        <v>66</v>
      </c>
      <c r="P2049" s="10" t="n">
        <v>101</v>
      </c>
      <c r="Q2049" s="12" t="s">
        <v>107</v>
      </c>
      <c r="R2049" s="12" t="s">
        <v>39</v>
      </c>
      <c r="S2049" s="10" t="n">
        <v>4210223</v>
      </c>
      <c r="T2049" s="12" t="s">
        <v>134</v>
      </c>
      <c r="U2049" s="13" t="n">
        <v>615</v>
      </c>
      <c r="W2049" s="13" t="n">
        <v>0</v>
      </c>
      <c r="X2049" s="12" t="s">
        <v>1855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0" t="n">
        <v>1</v>
      </c>
      <c r="B2050" s="11" t="n">
        <v>46224</v>
      </c>
      <c r="C2050" s="11" t="n">
        <v>46224</v>
      </c>
      <c r="D2050" s="10" t="n">
        <v>515</v>
      </c>
      <c r="E2050" s="12" t="s">
        <v>124</v>
      </c>
      <c r="F2050" s="10" t="n">
        <v>34</v>
      </c>
      <c r="G2050" s="12" t="s">
        <v>94</v>
      </c>
      <c r="H2050" s="10" t="n">
        <v>2110405</v>
      </c>
      <c r="I2050" s="12" t="s">
        <v>106</v>
      </c>
      <c r="J2050" s="10" t="n">
        <v>1434182</v>
      </c>
      <c r="L2050" s="10" t="n">
        <v>590590</v>
      </c>
      <c r="M2050" s="12" t="s">
        <v>36</v>
      </c>
      <c r="N2050" s="12" t="s">
        <v>66</v>
      </c>
      <c r="P2050" s="10" t="n">
        <v>102</v>
      </c>
      <c r="Q2050" s="12" t="s">
        <v>125</v>
      </c>
      <c r="R2050" s="12" t="s">
        <v>112</v>
      </c>
      <c r="S2050" s="10" t="n">
        <v>4220199</v>
      </c>
      <c r="T2050" s="12" t="s">
        <v>113</v>
      </c>
      <c r="U2050" s="13" t="n">
        <v>37295.4</v>
      </c>
      <c r="W2050" s="13" t="n">
        <v>0</v>
      </c>
      <c r="X2050" s="12" t="s">
        <v>1856</v>
      </c>
      <c r="Z2050" s="1" t="str">
        <f aca="false">IF($T2050="","",IFERROR(INDEX('Resumo Grupos'!$AC$3:$AC$200,MATCH($T2050,'Resumo Grupos'!$AB$3:$AB$200,0)),"n/d"))</f>
        <v>Pagamentos outros não operacionais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0" t="n">
        <v>1</v>
      </c>
      <c r="B2051" s="11" t="n">
        <v>46224</v>
      </c>
      <c r="C2051" s="11" t="n">
        <v>46224</v>
      </c>
      <c r="D2051" s="10" t="n">
        <v>10096</v>
      </c>
      <c r="E2051" s="12" t="s">
        <v>1716</v>
      </c>
      <c r="F2051" s="10" t="n">
        <v>13</v>
      </c>
      <c r="G2051" s="12" t="s">
        <v>119</v>
      </c>
      <c r="H2051" s="10" t="n">
        <v>2110101</v>
      </c>
      <c r="I2051" s="12" t="s">
        <v>58</v>
      </c>
      <c r="J2051" s="10" t="n">
        <v>1435742</v>
      </c>
      <c r="L2051" s="10" t="n">
        <v>66</v>
      </c>
      <c r="M2051" s="12" t="s">
        <v>36</v>
      </c>
      <c r="N2051" s="12" t="s">
        <v>60</v>
      </c>
      <c r="P2051" s="10" t="n">
        <v>104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420</v>
      </c>
      <c r="W2051" s="13" t="n">
        <v>0</v>
      </c>
      <c r="X2051" s="12" t="s">
        <v>1857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BOLO MIYAZAKI GRANDE</v>
      </c>
      <c r="AC2051" s="1" t="n">
        <v>66</v>
      </c>
    </row>
    <row r="2052" customFormat="false" ht="12.75" hidden="false" customHeight="true" outlineLevel="0" collapsed="false">
      <c r="A2052" s="10" t="n">
        <v>1</v>
      </c>
      <c r="B2052" s="11" t="n">
        <v>46225</v>
      </c>
      <c r="C2052" s="11" t="n">
        <v>46225</v>
      </c>
      <c r="D2052" s="10" t="n">
        <v>0</v>
      </c>
      <c r="E2052" s="12" t="s">
        <v>33</v>
      </c>
      <c r="F2052" s="10" t="n">
        <v>17</v>
      </c>
      <c r="G2052" s="12" t="s">
        <v>34</v>
      </c>
      <c r="H2052" s="10" t="n">
        <v>1110101</v>
      </c>
      <c r="I2052" s="12" t="s">
        <v>35</v>
      </c>
      <c r="J2052" s="10" t="n">
        <v>1469235</v>
      </c>
      <c r="L2052" s="10" t="n">
        <v>1469235</v>
      </c>
      <c r="M2052" s="12" t="s">
        <v>36</v>
      </c>
      <c r="N2052" s="12" t="s">
        <v>37</v>
      </c>
      <c r="P2052" s="10" t="n">
        <v>104</v>
      </c>
      <c r="Q2052" s="12" t="s">
        <v>38</v>
      </c>
      <c r="R2052" s="12" t="s">
        <v>149</v>
      </c>
      <c r="S2052" s="10" t="n">
        <v>1120601</v>
      </c>
      <c r="T2052" s="12" t="s">
        <v>150</v>
      </c>
      <c r="U2052" s="13" t="n">
        <v>280</v>
      </c>
      <c r="W2052" s="13" t="n">
        <v>280</v>
      </c>
      <c r="X2052" s="12" t="s">
        <v>1858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ACAI DE ANORI</v>
      </c>
      <c r="AC2052" s="1" t="n">
        <v>5369</v>
      </c>
    </row>
    <row r="2053" customFormat="false" ht="12.75" hidden="false" customHeight="true" outlineLevel="0" collapsed="false">
      <c r="A2053" s="10" t="n">
        <v>1</v>
      </c>
      <c r="B2053" s="11" t="n">
        <v>46225</v>
      </c>
      <c r="C2053" s="11" t="n">
        <v>46225</v>
      </c>
      <c r="D2053" s="10" t="n">
        <v>0</v>
      </c>
      <c r="E2053" s="12" t="s">
        <v>33</v>
      </c>
      <c r="F2053" s="10" t="n">
        <v>17</v>
      </c>
      <c r="G2053" s="12" t="s">
        <v>34</v>
      </c>
      <c r="H2053" s="10" t="n">
        <v>1110101</v>
      </c>
      <c r="I2053" s="12" t="s">
        <v>35</v>
      </c>
      <c r="J2053" s="10" t="n">
        <v>1616063</v>
      </c>
      <c r="L2053" s="10" t="n">
        <v>1616063</v>
      </c>
      <c r="M2053" s="12" t="s">
        <v>36</v>
      </c>
      <c r="N2053" s="12" t="s">
        <v>37</v>
      </c>
      <c r="P2053" s="10" t="n">
        <v>104</v>
      </c>
      <c r="Q2053" s="12" t="s">
        <v>38</v>
      </c>
      <c r="R2053" s="12" t="s">
        <v>43</v>
      </c>
      <c r="S2053" s="10" t="n">
        <v>4210310</v>
      </c>
      <c r="T2053" s="12" t="s">
        <v>397</v>
      </c>
      <c r="U2053" s="13" t="n">
        <v>18</v>
      </c>
      <c r="W2053" s="13" t="n">
        <v>18</v>
      </c>
      <c r="X2053" s="12" t="s">
        <v>1569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0" t="n">
        <v>1</v>
      </c>
      <c r="B2054" s="11" t="n">
        <v>46225</v>
      </c>
      <c r="C2054" s="11" t="n">
        <v>46225</v>
      </c>
      <c r="D2054" s="10" t="n">
        <v>0</v>
      </c>
      <c r="E2054" s="12" t="s">
        <v>33</v>
      </c>
      <c r="F2054" s="10" t="n">
        <v>17</v>
      </c>
      <c r="G2054" s="12" t="s">
        <v>34</v>
      </c>
      <c r="H2054" s="10" t="n">
        <v>1110101</v>
      </c>
      <c r="I2054" s="12" t="s">
        <v>35</v>
      </c>
      <c r="J2054" s="10" t="n">
        <v>1616079</v>
      </c>
      <c r="L2054" s="10" t="n">
        <v>1616079</v>
      </c>
      <c r="M2054" s="12" t="s">
        <v>36</v>
      </c>
      <c r="N2054" s="12" t="s">
        <v>37</v>
      </c>
      <c r="P2054" s="10" t="n">
        <v>104</v>
      </c>
      <c r="Q2054" s="12" t="s">
        <v>38</v>
      </c>
      <c r="R2054" s="12" t="s">
        <v>43</v>
      </c>
      <c r="S2054" s="10" t="n">
        <v>4210314</v>
      </c>
      <c r="T2054" s="12" t="s">
        <v>44</v>
      </c>
      <c r="U2054" s="13" t="n">
        <v>70</v>
      </c>
      <c r="W2054" s="13" t="n">
        <v>70</v>
      </c>
      <c r="X2054" s="12" t="s">
        <v>147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0" t="n">
        <v>1</v>
      </c>
      <c r="B2055" s="11" t="n">
        <v>46225</v>
      </c>
      <c r="C2055" s="11" t="n">
        <v>46225</v>
      </c>
      <c r="D2055" s="10" t="n">
        <v>0</v>
      </c>
      <c r="E2055" s="12" t="s">
        <v>33</v>
      </c>
      <c r="F2055" s="10" t="n">
        <v>17</v>
      </c>
      <c r="G2055" s="12" t="s">
        <v>34</v>
      </c>
      <c r="H2055" s="10" t="n">
        <v>1110101</v>
      </c>
      <c r="I2055" s="12" t="s">
        <v>35</v>
      </c>
      <c r="J2055" s="10" t="n">
        <v>1616083</v>
      </c>
      <c r="L2055" s="10" t="n">
        <v>1616083</v>
      </c>
      <c r="M2055" s="12" t="s">
        <v>36</v>
      </c>
      <c r="N2055" s="12" t="s">
        <v>37</v>
      </c>
      <c r="P2055" s="10" t="n">
        <v>104</v>
      </c>
      <c r="Q2055" s="12" t="s">
        <v>38</v>
      </c>
      <c r="R2055" s="12" t="s">
        <v>43</v>
      </c>
      <c r="S2055" s="10" t="n">
        <v>4210309</v>
      </c>
      <c r="T2055" s="12" t="s">
        <v>49</v>
      </c>
      <c r="U2055" s="13" t="n">
        <v>20</v>
      </c>
      <c r="W2055" s="13" t="n">
        <v>20</v>
      </c>
      <c r="X2055" s="12" t="s">
        <v>147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46225</v>
      </c>
      <c r="C2056" s="11" t="n">
        <v>46225</v>
      </c>
      <c r="D2056" s="10" t="n">
        <v>0</v>
      </c>
      <c r="E2056" s="12" t="s">
        <v>33</v>
      </c>
      <c r="F2056" s="10" t="n">
        <v>17</v>
      </c>
      <c r="G2056" s="12" t="s">
        <v>34</v>
      </c>
      <c r="H2056" s="10" t="n">
        <v>1110101</v>
      </c>
      <c r="I2056" s="12" t="s">
        <v>35</v>
      </c>
      <c r="J2056" s="10" t="n">
        <v>1616087</v>
      </c>
      <c r="L2056" s="10" t="n">
        <v>1616087</v>
      </c>
      <c r="M2056" s="12" t="s">
        <v>36</v>
      </c>
      <c r="N2056" s="12" t="s">
        <v>37</v>
      </c>
      <c r="P2056" s="10" t="n">
        <v>104</v>
      </c>
      <c r="Q2056" s="12" t="s">
        <v>38</v>
      </c>
      <c r="R2056" s="12" t="s">
        <v>43</v>
      </c>
      <c r="S2056" s="10" t="n">
        <v>4210309</v>
      </c>
      <c r="T2056" s="12" t="s">
        <v>49</v>
      </c>
      <c r="U2056" s="13" t="n">
        <v>10</v>
      </c>
      <c r="W2056" s="13" t="n">
        <v>10</v>
      </c>
      <c r="X2056" s="12" t="s">
        <v>48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0" t="n">
        <v>1</v>
      </c>
      <c r="B2057" s="11" t="n">
        <v>46225</v>
      </c>
      <c r="C2057" s="11" t="n">
        <v>46225</v>
      </c>
      <c r="D2057" s="10" t="n">
        <v>0</v>
      </c>
      <c r="E2057" s="12" t="s">
        <v>33</v>
      </c>
      <c r="F2057" s="10" t="n">
        <v>17</v>
      </c>
      <c r="G2057" s="12" t="s">
        <v>34</v>
      </c>
      <c r="H2057" s="10" t="n">
        <v>1110101</v>
      </c>
      <c r="I2057" s="12" t="s">
        <v>35</v>
      </c>
      <c r="J2057" s="10" t="n">
        <v>1616090</v>
      </c>
      <c r="L2057" s="10" t="n">
        <v>1616090</v>
      </c>
      <c r="M2057" s="12" t="s">
        <v>36</v>
      </c>
      <c r="N2057" s="12" t="s">
        <v>37</v>
      </c>
      <c r="P2057" s="10" t="n">
        <v>104</v>
      </c>
      <c r="Q2057" s="12" t="s">
        <v>38</v>
      </c>
      <c r="R2057" s="12" t="s">
        <v>43</v>
      </c>
      <c r="S2057" s="10" t="n">
        <v>4210316</v>
      </c>
      <c r="T2057" s="12" t="s">
        <v>47</v>
      </c>
      <c r="U2057" s="13" t="n">
        <v>60</v>
      </c>
      <c r="W2057" s="13" t="n">
        <v>60</v>
      </c>
      <c r="X2057" s="12" t="s">
        <v>48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46225</v>
      </c>
      <c r="C2058" s="11" t="n">
        <v>46225</v>
      </c>
      <c r="D2058" s="10" t="n">
        <v>0</v>
      </c>
      <c r="E2058" s="12" t="s">
        <v>33</v>
      </c>
      <c r="F2058" s="10" t="n">
        <v>17</v>
      </c>
      <c r="G2058" s="12" t="s">
        <v>34</v>
      </c>
      <c r="H2058" s="10" t="n">
        <v>1110101</v>
      </c>
      <c r="I2058" s="12" t="s">
        <v>35</v>
      </c>
      <c r="J2058" s="10" t="n">
        <v>1616093</v>
      </c>
      <c r="L2058" s="10" t="n">
        <v>1616093</v>
      </c>
      <c r="M2058" s="12" t="s">
        <v>36</v>
      </c>
      <c r="N2058" s="12" t="s">
        <v>37</v>
      </c>
      <c r="P2058" s="10" t="n">
        <v>104</v>
      </c>
      <c r="Q2058" s="12" t="s">
        <v>38</v>
      </c>
      <c r="R2058" s="12" t="s">
        <v>43</v>
      </c>
      <c r="S2058" s="10" t="n">
        <v>4210309</v>
      </c>
      <c r="T2058" s="12" t="s">
        <v>49</v>
      </c>
      <c r="U2058" s="13" t="n">
        <v>10</v>
      </c>
      <c r="W2058" s="13" t="n">
        <v>10</v>
      </c>
      <c r="X2058" s="12" t="s">
        <v>1569</v>
      </c>
      <c r="Z2058" s="1" t="str">
        <f aca="false">IF($T2058="","",IFERROR(INDEX('Resumo Grupos'!$AC$3:$AC$200,MATCH($T2058,'Resumo Grupos'!$AB$3:$AB$200,0)),"n/d"))</f>
        <v>Salários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46225</v>
      </c>
      <c r="C2059" s="11" t="n">
        <v>46225</v>
      </c>
      <c r="D2059" s="10" t="n">
        <v>0</v>
      </c>
      <c r="E2059" s="12" t="s">
        <v>33</v>
      </c>
      <c r="F2059" s="10" t="n">
        <v>17</v>
      </c>
      <c r="G2059" s="12" t="s">
        <v>34</v>
      </c>
      <c r="H2059" s="10" t="n">
        <v>1110101</v>
      </c>
      <c r="I2059" s="12" t="s">
        <v>35</v>
      </c>
      <c r="J2059" s="10" t="n">
        <v>1616101</v>
      </c>
      <c r="L2059" s="10" t="n">
        <v>1616101</v>
      </c>
      <c r="M2059" s="12" t="s">
        <v>36</v>
      </c>
      <c r="N2059" s="12" t="s">
        <v>37</v>
      </c>
      <c r="P2059" s="10" t="n">
        <v>104</v>
      </c>
      <c r="Q2059" s="12" t="s">
        <v>38</v>
      </c>
      <c r="R2059" s="12" t="s">
        <v>43</v>
      </c>
      <c r="S2059" s="10" t="n">
        <v>4210316</v>
      </c>
      <c r="T2059" s="12" t="s">
        <v>47</v>
      </c>
      <c r="U2059" s="13" t="n">
        <v>60</v>
      </c>
      <c r="W2059" s="13" t="n">
        <v>60</v>
      </c>
      <c r="X2059" s="12" t="s">
        <v>1569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12.75" hidden="false" customHeight="true" outlineLevel="0" collapsed="false">
      <c r="A2060" s="10" t="n">
        <v>1</v>
      </c>
      <c r="B2060" s="11" t="n">
        <v>46225</v>
      </c>
      <c r="C2060" s="11" t="n">
        <v>46225</v>
      </c>
      <c r="D2060" s="10" t="n">
        <v>0</v>
      </c>
      <c r="E2060" s="12" t="s">
        <v>33</v>
      </c>
      <c r="F2060" s="10" t="n">
        <v>17</v>
      </c>
      <c r="G2060" s="12" t="s">
        <v>34</v>
      </c>
      <c r="H2060" s="10" t="n">
        <v>1110101</v>
      </c>
      <c r="I2060" s="12" t="s">
        <v>35</v>
      </c>
      <c r="J2060" s="10" t="n">
        <v>1616110</v>
      </c>
      <c r="L2060" s="10" t="n">
        <v>1616110</v>
      </c>
      <c r="M2060" s="12" t="s">
        <v>36</v>
      </c>
      <c r="N2060" s="12" t="s">
        <v>37</v>
      </c>
      <c r="P2060" s="10" t="n">
        <v>104</v>
      </c>
      <c r="Q2060" s="12" t="s">
        <v>38</v>
      </c>
      <c r="R2060" s="12" t="s">
        <v>43</v>
      </c>
      <c r="S2060" s="10" t="n">
        <v>4210314</v>
      </c>
      <c r="T2060" s="12" t="s">
        <v>44</v>
      </c>
      <c r="U2060" s="13" t="n">
        <v>70</v>
      </c>
      <c r="W2060" s="13" t="n">
        <v>70</v>
      </c>
      <c r="X2060" s="12" t="s">
        <v>401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0" t="n">
        <v>1</v>
      </c>
      <c r="B2061" s="11" t="n">
        <v>46225</v>
      </c>
      <c r="C2061" s="11" t="n">
        <v>46225</v>
      </c>
      <c r="D2061" s="10" t="n">
        <v>0</v>
      </c>
      <c r="E2061" s="12" t="s">
        <v>33</v>
      </c>
      <c r="F2061" s="10" t="n">
        <v>17</v>
      </c>
      <c r="G2061" s="12" t="s">
        <v>34</v>
      </c>
      <c r="H2061" s="10" t="n">
        <v>1110101</v>
      </c>
      <c r="I2061" s="12" t="s">
        <v>35</v>
      </c>
      <c r="J2061" s="10" t="n">
        <v>1616118</v>
      </c>
      <c r="L2061" s="10" t="n">
        <v>1616118</v>
      </c>
      <c r="M2061" s="12" t="s">
        <v>36</v>
      </c>
      <c r="N2061" s="12" t="s">
        <v>37</v>
      </c>
      <c r="P2061" s="10" t="n">
        <v>104</v>
      </c>
      <c r="Q2061" s="12" t="s">
        <v>38</v>
      </c>
      <c r="R2061" s="12" t="s">
        <v>43</v>
      </c>
      <c r="S2061" s="10" t="n">
        <v>4210314</v>
      </c>
      <c r="T2061" s="12" t="s">
        <v>44</v>
      </c>
      <c r="U2061" s="13" t="n">
        <v>70</v>
      </c>
      <c r="W2061" s="13" t="n">
        <v>70</v>
      </c>
      <c r="X2061" s="12" t="s">
        <v>148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0" t="n">
        <v>1</v>
      </c>
      <c r="B2062" s="11" t="n">
        <v>46225</v>
      </c>
      <c r="C2062" s="11" t="n">
        <v>46225</v>
      </c>
      <c r="D2062" s="10" t="n">
        <v>0</v>
      </c>
      <c r="E2062" s="12" t="s">
        <v>33</v>
      </c>
      <c r="F2062" s="10" t="n">
        <v>17</v>
      </c>
      <c r="G2062" s="12" t="s">
        <v>34</v>
      </c>
      <c r="H2062" s="10" t="n">
        <v>1110101</v>
      </c>
      <c r="I2062" s="12" t="s">
        <v>35</v>
      </c>
      <c r="J2062" s="10" t="n">
        <v>1616125</v>
      </c>
      <c r="L2062" s="10" t="n">
        <v>1616125</v>
      </c>
      <c r="M2062" s="12" t="s">
        <v>36</v>
      </c>
      <c r="N2062" s="12" t="s">
        <v>37</v>
      </c>
      <c r="P2062" s="10" t="n">
        <v>104</v>
      </c>
      <c r="Q2062" s="12" t="s">
        <v>38</v>
      </c>
      <c r="R2062" s="12" t="s">
        <v>43</v>
      </c>
      <c r="S2062" s="10" t="n">
        <v>4210314</v>
      </c>
      <c r="T2062" s="12" t="s">
        <v>44</v>
      </c>
      <c r="U2062" s="13" t="n">
        <v>80</v>
      </c>
      <c r="W2062" s="13" t="n">
        <v>80</v>
      </c>
      <c r="X2062" s="12" t="s">
        <v>209</v>
      </c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12.75" hidden="false" customHeight="true" outlineLevel="0" collapsed="false">
      <c r="A2063" s="10" t="n">
        <v>1</v>
      </c>
      <c r="B2063" s="11" t="n">
        <v>46225</v>
      </c>
      <c r="C2063" s="11" t="n">
        <v>46225</v>
      </c>
      <c r="D2063" s="10" t="n">
        <v>0</v>
      </c>
      <c r="E2063" s="12" t="s">
        <v>33</v>
      </c>
      <c r="F2063" s="10" t="n">
        <v>17</v>
      </c>
      <c r="G2063" s="12" t="s">
        <v>34</v>
      </c>
      <c r="H2063" s="10" t="n">
        <v>1110101</v>
      </c>
      <c r="I2063" s="12" t="s">
        <v>35</v>
      </c>
      <c r="J2063" s="10" t="n">
        <v>1616151</v>
      </c>
      <c r="L2063" s="10" t="n">
        <v>1616151</v>
      </c>
      <c r="M2063" s="12" t="s">
        <v>36</v>
      </c>
      <c r="N2063" s="12" t="s">
        <v>37</v>
      </c>
      <c r="P2063" s="10" t="n">
        <v>104</v>
      </c>
      <c r="Q2063" s="12" t="s">
        <v>38</v>
      </c>
      <c r="R2063" s="12" t="s">
        <v>43</v>
      </c>
      <c r="S2063" s="10" t="n">
        <v>4210309</v>
      </c>
      <c r="T2063" s="12" t="s">
        <v>49</v>
      </c>
      <c r="U2063" s="13" t="n">
        <v>12</v>
      </c>
      <c r="W2063" s="13" t="n">
        <v>12</v>
      </c>
      <c r="X2063" s="12" t="s">
        <v>209</v>
      </c>
      <c r="Z2063" s="1" t="str">
        <f aca="false">IF($T2063="","",IFERROR(INDEX('Resumo Grupos'!$AC$3:$AC$200,MATCH($T2063,'Resumo Grupos'!$AB$3:$AB$200,0)),"n/d"))</f>
        <v>Salários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46225</v>
      </c>
      <c r="C2064" s="11" t="n">
        <v>46225</v>
      </c>
      <c r="D2064" s="10" t="n">
        <v>0</v>
      </c>
      <c r="E2064" s="12" t="s">
        <v>33</v>
      </c>
      <c r="F2064" s="10" t="n">
        <v>17</v>
      </c>
      <c r="G2064" s="12" t="s">
        <v>34</v>
      </c>
      <c r="H2064" s="10" t="n">
        <v>1110101</v>
      </c>
      <c r="I2064" s="12" t="s">
        <v>35</v>
      </c>
      <c r="J2064" s="10" t="n">
        <v>1616156</v>
      </c>
      <c r="L2064" s="10" t="n">
        <v>1616156</v>
      </c>
      <c r="M2064" s="12" t="s">
        <v>36</v>
      </c>
      <c r="N2064" s="12" t="s">
        <v>37</v>
      </c>
      <c r="P2064" s="10" t="n">
        <v>104</v>
      </c>
      <c r="Q2064" s="12" t="s">
        <v>38</v>
      </c>
      <c r="R2064" s="12" t="s">
        <v>43</v>
      </c>
      <c r="S2064" s="10" t="n">
        <v>4210318</v>
      </c>
      <c r="T2064" s="12" t="s">
        <v>449</v>
      </c>
      <c r="U2064" s="13" t="n">
        <v>600</v>
      </c>
      <c r="W2064" s="13" t="n">
        <v>600</v>
      </c>
      <c r="X2064" s="12" t="s">
        <v>210</v>
      </c>
      <c r="Z2064" s="1" t="str">
        <f aca="false">IF($T2064="","",IFERROR(INDEX('Resumo Grupos'!$AC$3:$AC$200,MATCH($T2064,'Resumo Grupos'!$AB$3:$AB$200,0)),"n/d"))</f>
        <v>Salários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46225</v>
      </c>
      <c r="C2065" s="11" t="n">
        <v>46225</v>
      </c>
      <c r="D2065" s="10" t="n">
        <v>0</v>
      </c>
      <c r="E2065" s="12" t="s">
        <v>33</v>
      </c>
      <c r="F2065" s="10" t="n">
        <v>17</v>
      </c>
      <c r="G2065" s="12" t="s">
        <v>34</v>
      </c>
      <c r="H2065" s="10" t="n">
        <v>1110101</v>
      </c>
      <c r="I2065" s="12" t="s">
        <v>35</v>
      </c>
      <c r="J2065" s="10" t="n">
        <v>1616164</v>
      </c>
      <c r="L2065" s="10" t="n">
        <v>1616164</v>
      </c>
      <c r="M2065" s="12" t="s">
        <v>36</v>
      </c>
      <c r="N2065" s="12" t="s">
        <v>37</v>
      </c>
      <c r="P2065" s="10" t="n">
        <v>104</v>
      </c>
      <c r="Q2065" s="12" t="s">
        <v>38</v>
      </c>
      <c r="R2065" s="12" t="s">
        <v>43</v>
      </c>
      <c r="S2065" s="10" t="n">
        <v>4210314</v>
      </c>
      <c r="T2065" s="12" t="s">
        <v>44</v>
      </c>
      <c r="U2065" s="13" t="n">
        <v>70</v>
      </c>
      <c r="W2065" s="13" t="n">
        <v>70</v>
      </c>
      <c r="X2065" s="12" t="s">
        <v>1859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0" t="n">
        <v>1</v>
      </c>
      <c r="B2066" s="11" t="n">
        <v>46195</v>
      </c>
      <c r="C2066" s="11" t="n">
        <v>46225</v>
      </c>
      <c r="D2066" s="10" t="n">
        <v>10011</v>
      </c>
      <c r="E2066" s="12" t="s">
        <v>221</v>
      </c>
      <c r="F2066" s="10" t="n">
        <v>24</v>
      </c>
      <c r="G2066" s="12" t="s">
        <v>57</v>
      </c>
      <c r="H2066" s="10" t="n">
        <v>2110101</v>
      </c>
      <c r="I2066" s="12" t="s">
        <v>58</v>
      </c>
      <c r="J2066" s="10" t="n">
        <v>1291292</v>
      </c>
      <c r="L2066" s="10" t="n">
        <v>34212</v>
      </c>
      <c r="M2066" s="12" t="s">
        <v>59</v>
      </c>
      <c r="N2066" s="12" t="s">
        <v>60</v>
      </c>
      <c r="P2066" s="10" t="n">
        <v>103</v>
      </c>
      <c r="Q2066" s="12" t="s">
        <v>61</v>
      </c>
      <c r="R2066" s="12" t="s">
        <v>62</v>
      </c>
      <c r="S2066" s="10" t="n">
        <v>1130101</v>
      </c>
      <c r="T2066" s="12" t="s">
        <v>63</v>
      </c>
      <c r="U2066" s="13" t="n">
        <v>1975</v>
      </c>
      <c r="W2066" s="13" t="n">
        <v>0</v>
      </c>
      <c r="X2066" s="12" t="s">
        <v>1860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RACAO GRAN PLUS AD C</v>
      </c>
      <c r="AC2066" s="1" t="n">
        <v>34212</v>
      </c>
    </row>
    <row r="2067" customFormat="false" ht="12.75" hidden="false" customHeight="true" outlineLevel="0" collapsed="false">
      <c r="A2067" s="10" t="n">
        <v>1</v>
      </c>
      <c r="B2067" s="11" t="n">
        <v>46197</v>
      </c>
      <c r="C2067" s="11" t="n">
        <v>46225</v>
      </c>
      <c r="D2067" s="10" t="n">
        <v>1608</v>
      </c>
      <c r="E2067" s="12" t="s">
        <v>75</v>
      </c>
      <c r="F2067" s="10" t="n">
        <v>24</v>
      </c>
      <c r="G2067" s="12" t="s">
        <v>57</v>
      </c>
      <c r="H2067" s="10" t="n">
        <v>2110101</v>
      </c>
      <c r="I2067" s="12" t="s">
        <v>58</v>
      </c>
      <c r="J2067" s="10" t="n">
        <v>1299186</v>
      </c>
      <c r="L2067" s="10" t="n">
        <v>1679265</v>
      </c>
      <c r="M2067" s="12" t="s">
        <v>59</v>
      </c>
      <c r="N2067" s="12" t="s">
        <v>60</v>
      </c>
      <c r="P2067" s="10" t="n">
        <v>103</v>
      </c>
      <c r="Q2067" s="12" t="s">
        <v>61</v>
      </c>
      <c r="R2067" s="12" t="s">
        <v>62</v>
      </c>
      <c r="S2067" s="10" t="n">
        <v>1130101</v>
      </c>
      <c r="T2067" s="12" t="s">
        <v>63</v>
      </c>
      <c r="U2067" s="13" t="n">
        <v>1065.06</v>
      </c>
      <c r="W2067" s="13" t="n">
        <v>0</v>
      </c>
      <c r="X2067" s="12" t="s">
        <v>1861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CHEETOS LUA PARMESAO 143G</v>
      </c>
      <c r="AC2067" s="1" t="n">
        <v>1679265</v>
      </c>
    </row>
    <row r="2068" customFormat="false" ht="12.75" hidden="false" customHeight="true" outlineLevel="0" collapsed="false">
      <c r="A2068" s="10" t="n">
        <v>1</v>
      </c>
      <c r="B2068" s="11" t="n">
        <v>46197</v>
      </c>
      <c r="C2068" s="11" t="n">
        <v>46225</v>
      </c>
      <c r="D2068" s="10" t="n">
        <v>1659</v>
      </c>
      <c r="E2068" s="12" t="s">
        <v>78</v>
      </c>
      <c r="F2068" s="10" t="n">
        <v>24</v>
      </c>
      <c r="G2068" s="12" t="s">
        <v>57</v>
      </c>
      <c r="H2068" s="10" t="n">
        <v>2110101</v>
      </c>
      <c r="I2068" s="12" t="s">
        <v>58</v>
      </c>
      <c r="J2068" s="10" t="n">
        <v>1299933</v>
      </c>
      <c r="L2068" s="10" t="n">
        <v>880066</v>
      </c>
      <c r="M2068" s="12" t="s">
        <v>36</v>
      </c>
      <c r="N2068" s="12" t="s">
        <v>60</v>
      </c>
      <c r="P2068" s="10" t="n">
        <v>103</v>
      </c>
      <c r="Q2068" s="12" t="s">
        <v>61</v>
      </c>
      <c r="R2068" s="12" t="s">
        <v>62</v>
      </c>
      <c r="S2068" s="10" t="n">
        <v>1130101</v>
      </c>
      <c r="T2068" s="12" t="s">
        <v>63</v>
      </c>
      <c r="U2068" s="13" t="n">
        <v>1028.46</v>
      </c>
      <c r="W2068" s="13" t="n">
        <v>0</v>
      </c>
      <c r="X2068" s="12" t="s">
        <v>1862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880066</v>
      </c>
    </row>
    <row r="2069" customFormat="false" ht="12.75" hidden="false" customHeight="true" outlineLevel="0" collapsed="false">
      <c r="A2069" s="10" t="n">
        <v>1</v>
      </c>
      <c r="B2069" s="11" t="n">
        <v>46197</v>
      </c>
      <c r="C2069" s="11" t="n">
        <v>46225</v>
      </c>
      <c r="D2069" s="10" t="n">
        <v>1608</v>
      </c>
      <c r="E2069" s="12" t="s">
        <v>75</v>
      </c>
      <c r="F2069" s="10" t="n">
        <v>24</v>
      </c>
      <c r="G2069" s="12" t="s">
        <v>57</v>
      </c>
      <c r="H2069" s="10" t="n">
        <v>2110101</v>
      </c>
      <c r="I2069" s="12" t="s">
        <v>58</v>
      </c>
      <c r="J2069" s="10" t="n">
        <v>1300337</v>
      </c>
      <c r="L2069" s="10" t="n">
        <v>1679646</v>
      </c>
      <c r="M2069" s="12" t="s">
        <v>59</v>
      </c>
      <c r="N2069" s="12" t="s">
        <v>60</v>
      </c>
      <c r="P2069" s="10" t="n">
        <v>103</v>
      </c>
      <c r="Q2069" s="12" t="s">
        <v>61</v>
      </c>
      <c r="R2069" s="12" t="s">
        <v>62</v>
      </c>
      <c r="S2069" s="10" t="n">
        <v>1130101</v>
      </c>
      <c r="T2069" s="12" t="s">
        <v>63</v>
      </c>
      <c r="U2069" s="13" t="n">
        <v>1271.28</v>
      </c>
      <c r="W2069" s="13" t="n">
        <v>0</v>
      </c>
      <c r="X2069" s="12" t="s">
        <v>1863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QUEIJO CREMOSO PHILA</v>
      </c>
      <c r="AC2069" s="1" t="n">
        <v>1679646</v>
      </c>
    </row>
    <row r="2070" customFormat="false" ht="12.75" hidden="false" customHeight="true" outlineLevel="0" collapsed="false">
      <c r="A2070" s="10" t="n">
        <v>1</v>
      </c>
      <c r="B2070" s="11" t="n">
        <v>46198</v>
      </c>
      <c r="C2070" s="11" t="n">
        <v>46225</v>
      </c>
      <c r="D2070" s="10" t="n">
        <v>1671</v>
      </c>
      <c r="E2070" s="12" t="s">
        <v>385</v>
      </c>
      <c r="F2070" s="10" t="n">
        <v>24</v>
      </c>
      <c r="G2070" s="12" t="s">
        <v>57</v>
      </c>
      <c r="H2070" s="10" t="n">
        <v>2110101</v>
      </c>
      <c r="I2070" s="12" t="s">
        <v>58</v>
      </c>
      <c r="J2070" s="10" t="n">
        <v>1304959</v>
      </c>
      <c r="L2070" s="10" t="n">
        <v>576439</v>
      </c>
      <c r="M2070" s="12" t="s">
        <v>59</v>
      </c>
      <c r="N2070" s="12" t="s">
        <v>60</v>
      </c>
      <c r="P2070" s="10" t="n">
        <v>103</v>
      </c>
      <c r="Q2070" s="12" t="s">
        <v>61</v>
      </c>
      <c r="R2070" s="12" t="s">
        <v>62</v>
      </c>
      <c r="S2070" s="10" t="n">
        <v>1130101</v>
      </c>
      <c r="T2070" s="12" t="s">
        <v>63</v>
      </c>
      <c r="U2070" s="13" t="n">
        <v>1499.41</v>
      </c>
      <c r="W2070" s="13" t="n">
        <v>0</v>
      </c>
      <c r="X2070" s="12" t="s">
        <v>1864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SAB PROTEX AVEIA 85G</v>
      </c>
      <c r="AC2070" s="1" t="n">
        <v>576439</v>
      </c>
    </row>
    <row r="2071" customFormat="false" ht="12.75" hidden="false" customHeight="true" outlineLevel="0" collapsed="false">
      <c r="A2071" s="10" t="n">
        <v>1</v>
      </c>
      <c r="B2071" s="11" t="n">
        <v>46198</v>
      </c>
      <c r="C2071" s="11" t="n">
        <v>46225</v>
      </c>
      <c r="D2071" s="10" t="n">
        <v>1637</v>
      </c>
      <c r="E2071" s="12" t="s">
        <v>68</v>
      </c>
      <c r="F2071" s="10" t="n">
        <v>24</v>
      </c>
      <c r="G2071" s="12" t="s">
        <v>57</v>
      </c>
      <c r="H2071" s="10" t="n">
        <v>2110101</v>
      </c>
      <c r="I2071" s="12" t="s">
        <v>58</v>
      </c>
      <c r="J2071" s="10" t="n">
        <v>1305340</v>
      </c>
      <c r="L2071" s="10" t="n">
        <v>1895763</v>
      </c>
      <c r="M2071" s="12" t="s">
        <v>36</v>
      </c>
      <c r="N2071" s="12" t="s">
        <v>60</v>
      </c>
      <c r="P2071" s="10" t="n">
        <v>103</v>
      </c>
      <c r="Q2071" s="12" t="s">
        <v>61</v>
      </c>
      <c r="R2071" s="12" t="s">
        <v>62</v>
      </c>
      <c r="S2071" s="10" t="n">
        <v>1130101</v>
      </c>
      <c r="T2071" s="12" t="s">
        <v>63</v>
      </c>
      <c r="U2071" s="13" t="n">
        <v>1367.5</v>
      </c>
      <c r="W2071" s="13" t="n">
        <v>0</v>
      </c>
      <c r="X2071" s="12" t="s">
        <v>1865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LEITE PO ITAMBE 400G</v>
      </c>
      <c r="AC2071" s="1" t="n">
        <v>1895763</v>
      </c>
    </row>
    <row r="2072" customFormat="false" ht="12.75" hidden="false" customHeight="true" outlineLevel="0" collapsed="false">
      <c r="A2072" s="10" t="n">
        <v>1</v>
      </c>
      <c r="B2072" s="11" t="n">
        <v>46198</v>
      </c>
      <c r="C2072" s="11" t="n">
        <v>46225</v>
      </c>
      <c r="D2072" s="10" t="n">
        <v>1637</v>
      </c>
      <c r="E2072" s="12" t="s">
        <v>68</v>
      </c>
      <c r="F2072" s="10" t="n">
        <v>24</v>
      </c>
      <c r="G2072" s="12" t="s">
        <v>57</v>
      </c>
      <c r="H2072" s="10" t="n">
        <v>2110101</v>
      </c>
      <c r="I2072" s="12" t="s">
        <v>58</v>
      </c>
      <c r="J2072" s="10" t="n">
        <v>1305753</v>
      </c>
      <c r="L2072" s="10" t="n">
        <v>1895810</v>
      </c>
      <c r="M2072" s="12" t="s">
        <v>36</v>
      </c>
      <c r="N2072" s="12" t="s">
        <v>60</v>
      </c>
      <c r="P2072" s="10" t="n">
        <v>103</v>
      </c>
      <c r="Q2072" s="12" t="s">
        <v>61</v>
      </c>
      <c r="R2072" s="12" t="s">
        <v>62</v>
      </c>
      <c r="S2072" s="10" t="n">
        <v>1130101</v>
      </c>
      <c r="T2072" s="12" t="s">
        <v>63</v>
      </c>
      <c r="U2072" s="13" t="n">
        <v>495.45</v>
      </c>
      <c r="W2072" s="13" t="n">
        <v>0</v>
      </c>
      <c r="X2072" s="12" t="s">
        <v>1866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PAPEL HIGIENICO GIRASSOL C/4</v>
      </c>
      <c r="AC2072" s="1" t="n">
        <v>1895810</v>
      </c>
    </row>
    <row r="2073" customFormat="false" ht="12.75" hidden="false" customHeight="true" outlineLevel="0" collapsed="false">
      <c r="A2073" s="10" t="n">
        <v>1</v>
      </c>
      <c r="B2073" s="11" t="n">
        <v>46199</v>
      </c>
      <c r="C2073" s="11" t="n">
        <v>46225</v>
      </c>
      <c r="D2073" s="10" t="n">
        <v>1705</v>
      </c>
      <c r="E2073" s="12" t="s">
        <v>173</v>
      </c>
      <c r="F2073" s="10" t="n">
        <v>24</v>
      </c>
      <c r="G2073" s="12" t="s">
        <v>57</v>
      </c>
      <c r="H2073" s="10" t="n">
        <v>2110101</v>
      </c>
      <c r="I2073" s="12" t="s">
        <v>58</v>
      </c>
      <c r="J2073" s="10" t="n">
        <v>1309451</v>
      </c>
      <c r="L2073" s="10" t="n">
        <v>1174709</v>
      </c>
      <c r="M2073" s="12" t="s">
        <v>36</v>
      </c>
      <c r="N2073" s="12" t="s">
        <v>60</v>
      </c>
      <c r="P2073" s="10" t="n">
        <v>103</v>
      </c>
      <c r="Q2073" s="12" t="s">
        <v>61</v>
      </c>
      <c r="R2073" s="12" t="s">
        <v>62</v>
      </c>
      <c r="S2073" s="10" t="n">
        <v>1130101</v>
      </c>
      <c r="T2073" s="12" t="s">
        <v>63</v>
      </c>
      <c r="U2073" s="13" t="n">
        <v>257.85</v>
      </c>
      <c r="W2073" s="13" t="n">
        <v>0</v>
      </c>
      <c r="X2073" s="12" t="s">
        <v>1867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APER CAMPARI VD 998M</v>
      </c>
      <c r="AC2073" s="1" t="n">
        <v>1174709</v>
      </c>
    </row>
    <row r="2074" customFormat="false" ht="12.75" hidden="false" customHeight="true" outlineLevel="0" collapsed="false">
      <c r="A2074" s="10" t="n">
        <v>1</v>
      </c>
      <c r="B2074" s="11" t="n">
        <v>46202</v>
      </c>
      <c r="C2074" s="11" t="n">
        <v>46225</v>
      </c>
      <c r="D2074" s="10" t="n">
        <v>1624</v>
      </c>
      <c r="E2074" s="12" t="s">
        <v>282</v>
      </c>
      <c r="F2074" s="10" t="n">
        <v>24</v>
      </c>
      <c r="G2074" s="12" t="s">
        <v>57</v>
      </c>
      <c r="H2074" s="10" t="n">
        <v>2110101</v>
      </c>
      <c r="I2074" s="12" t="s">
        <v>58</v>
      </c>
      <c r="J2074" s="10" t="n">
        <v>1322405</v>
      </c>
      <c r="L2074" s="10" t="n">
        <v>660505</v>
      </c>
      <c r="M2074" s="12" t="s">
        <v>36</v>
      </c>
      <c r="N2074" s="12" t="s">
        <v>60</v>
      </c>
      <c r="P2074" s="10" t="n">
        <v>103</v>
      </c>
      <c r="Q2074" s="12" t="s">
        <v>61</v>
      </c>
      <c r="R2074" s="12" t="s">
        <v>62</v>
      </c>
      <c r="S2074" s="10" t="n">
        <v>1130101</v>
      </c>
      <c r="T2074" s="12" t="s">
        <v>63</v>
      </c>
      <c r="U2074" s="13" t="n">
        <v>660</v>
      </c>
      <c r="W2074" s="13" t="n">
        <v>0</v>
      </c>
      <c r="X2074" s="12" t="s">
        <v>1868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PUTZ GRANULADO SANITARIO CN 4KG</v>
      </c>
      <c r="AC2074" s="1" t="n">
        <v>660505</v>
      </c>
    </row>
    <row r="2075" customFormat="false" ht="12.75" hidden="false" customHeight="true" outlineLevel="0" collapsed="false">
      <c r="A2075" s="10" t="n">
        <v>1</v>
      </c>
      <c r="B2075" s="11" t="n">
        <v>46204</v>
      </c>
      <c r="C2075" s="11" t="n">
        <v>46225</v>
      </c>
      <c r="D2075" s="10" t="n">
        <v>1608</v>
      </c>
      <c r="E2075" s="12" t="s">
        <v>75</v>
      </c>
      <c r="F2075" s="10" t="n">
        <v>24</v>
      </c>
      <c r="G2075" s="12" t="s">
        <v>57</v>
      </c>
      <c r="H2075" s="10" t="n">
        <v>2110101</v>
      </c>
      <c r="I2075" s="12" t="s">
        <v>58</v>
      </c>
      <c r="J2075" s="10" t="n">
        <v>1334069</v>
      </c>
      <c r="L2075" s="10" t="n">
        <v>1685233</v>
      </c>
      <c r="M2075" s="12" t="s">
        <v>36</v>
      </c>
      <c r="N2075" s="12" t="s">
        <v>60</v>
      </c>
      <c r="P2075" s="10" t="n">
        <v>103</v>
      </c>
      <c r="Q2075" s="12" t="s">
        <v>61</v>
      </c>
      <c r="R2075" s="12" t="s">
        <v>62</v>
      </c>
      <c r="S2075" s="10" t="n">
        <v>1130101</v>
      </c>
      <c r="T2075" s="12" t="s">
        <v>63</v>
      </c>
      <c r="U2075" s="13" t="n">
        <v>1862.4</v>
      </c>
      <c r="W2075" s="13" t="n">
        <v>0</v>
      </c>
      <c r="X2075" s="12" t="s">
        <v>1869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CHEETOS ONDA REQUEIJAO 160G</v>
      </c>
      <c r="AC2075" s="1" t="n">
        <v>1685233</v>
      </c>
    </row>
    <row r="2076" customFormat="false" ht="12.75" hidden="false" customHeight="true" outlineLevel="0" collapsed="false">
      <c r="A2076" s="10" t="n">
        <v>1</v>
      </c>
      <c r="B2076" s="11" t="n">
        <v>46204</v>
      </c>
      <c r="C2076" s="11" t="n">
        <v>46225</v>
      </c>
      <c r="D2076" s="10" t="n">
        <v>1699</v>
      </c>
      <c r="E2076" s="12" t="s">
        <v>428</v>
      </c>
      <c r="F2076" s="10" t="n">
        <v>24</v>
      </c>
      <c r="G2076" s="12" t="s">
        <v>57</v>
      </c>
      <c r="H2076" s="10" t="n">
        <v>2110101</v>
      </c>
      <c r="I2076" s="12" t="s">
        <v>58</v>
      </c>
      <c r="J2076" s="10" t="n">
        <v>1334706</v>
      </c>
      <c r="L2076" s="10" t="n">
        <v>306058</v>
      </c>
      <c r="M2076" s="12" t="s">
        <v>59</v>
      </c>
      <c r="N2076" s="12" t="s">
        <v>60</v>
      </c>
      <c r="P2076" s="10" t="n">
        <v>103</v>
      </c>
      <c r="Q2076" s="12" t="s">
        <v>61</v>
      </c>
      <c r="R2076" s="12" t="s">
        <v>62</v>
      </c>
      <c r="S2076" s="10" t="n">
        <v>1130101</v>
      </c>
      <c r="T2076" s="12" t="s">
        <v>63</v>
      </c>
      <c r="U2076" s="13" t="n">
        <v>1613.93</v>
      </c>
      <c r="W2076" s="13" t="n">
        <v>0</v>
      </c>
      <c r="X2076" s="12" t="s">
        <v>1870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SKARLOFF ICE 275ML</v>
      </c>
      <c r="AC2076" s="1" t="n">
        <v>306058</v>
      </c>
    </row>
    <row r="2077" customFormat="false" ht="12.75" hidden="false" customHeight="true" outlineLevel="0" collapsed="false">
      <c r="A2077" s="10" t="n">
        <v>1</v>
      </c>
      <c r="B2077" s="11" t="n">
        <v>46206</v>
      </c>
      <c r="C2077" s="11" t="n">
        <v>46225</v>
      </c>
      <c r="D2077" s="10" t="n">
        <v>1706</v>
      </c>
      <c r="E2077" s="12" t="s">
        <v>423</v>
      </c>
      <c r="F2077" s="10" t="n">
        <v>24</v>
      </c>
      <c r="G2077" s="12" t="s">
        <v>57</v>
      </c>
      <c r="H2077" s="10" t="n">
        <v>2110101</v>
      </c>
      <c r="I2077" s="12" t="s">
        <v>58</v>
      </c>
      <c r="J2077" s="10" t="n">
        <v>1344279</v>
      </c>
      <c r="L2077" s="10" t="n">
        <v>203761</v>
      </c>
      <c r="M2077" s="12" t="s">
        <v>36</v>
      </c>
      <c r="N2077" s="12" t="s">
        <v>60</v>
      </c>
      <c r="P2077" s="10" t="n">
        <v>103</v>
      </c>
      <c r="Q2077" s="12" t="s">
        <v>61</v>
      </c>
      <c r="R2077" s="12" t="s">
        <v>62</v>
      </c>
      <c r="S2077" s="10" t="n">
        <v>1130101</v>
      </c>
      <c r="T2077" s="12" t="s">
        <v>63</v>
      </c>
      <c r="U2077" s="13" t="n">
        <v>1438.2</v>
      </c>
      <c r="W2077" s="13" t="n">
        <v>0</v>
      </c>
      <c r="X2077" s="12" t="s">
        <v>1871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BATATA PRINGLES ORIGINAL 104G</v>
      </c>
      <c r="AC2077" s="1" t="n">
        <v>203761</v>
      </c>
    </row>
    <row r="2078" customFormat="false" ht="12.75" hidden="false" customHeight="true" outlineLevel="0" collapsed="false">
      <c r="A2078" s="10" t="n">
        <v>1</v>
      </c>
      <c r="B2078" s="11" t="n">
        <v>46207</v>
      </c>
      <c r="C2078" s="11" t="n">
        <v>46225</v>
      </c>
      <c r="D2078" s="10" t="n">
        <v>1613</v>
      </c>
      <c r="E2078" s="12" t="s">
        <v>240</v>
      </c>
      <c r="F2078" s="10" t="n">
        <v>24</v>
      </c>
      <c r="G2078" s="12" t="s">
        <v>57</v>
      </c>
      <c r="H2078" s="10" t="n">
        <v>2110101</v>
      </c>
      <c r="I2078" s="12" t="s">
        <v>58</v>
      </c>
      <c r="J2078" s="10" t="n">
        <v>1348480</v>
      </c>
      <c r="L2078" s="10" t="n">
        <v>1603506</v>
      </c>
      <c r="M2078" s="12" t="s">
        <v>59</v>
      </c>
      <c r="N2078" s="12" t="s">
        <v>60</v>
      </c>
      <c r="P2078" s="10" t="n">
        <v>103</v>
      </c>
      <c r="Q2078" s="12" t="s">
        <v>61</v>
      </c>
      <c r="R2078" s="12" t="s">
        <v>62</v>
      </c>
      <c r="S2078" s="10" t="n">
        <v>1130101</v>
      </c>
      <c r="T2078" s="12" t="s">
        <v>63</v>
      </c>
      <c r="U2078" s="13" t="n">
        <v>2368.51</v>
      </c>
      <c r="W2078" s="13" t="n">
        <v>0</v>
      </c>
      <c r="X2078" s="12" t="s">
        <v>1872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SALSICHA PERDIGÃO KG</v>
      </c>
      <c r="AC2078" s="1" t="n">
        <v>1603506</v>
      </c>
    </row>
    <row r="2079" customFormat="false" ht="12.75" hidden="false" customHeight="true" outlineLevel="0" collapsed="false">
      <c r="A2079" s="10" t="n">
        <v>1</v>
      </c>
      <c r="B2079" s="11" t="n">
        <v>46211</v>
      </c>
      <c r="C2079" s="11" t="n">
        <v>46225</v>
      </c>
      <c r="D2079" s="10" t="n">
        <v>1705</v>
      </c>
      <c r="E2079" s="12" t="s">
        <v>173</v>
      </c>
      <c r="F2079" s="10" t="n">
        <v>24</v>
      </c>
      <c r="G2079" s="12" t="s">
        <v>57</v>
      </c>
      <c r="H2079" s="10" t="n">
        <v>2110101</v>
      </c>
      <c r="I2079" s="12" t="s">
        <v>58</v>
      </c>
      <c r="J2079" s="10" t="n">
        <v>1369065</v>
      </c>
      <c r="L2079" s="10" t="n">
        <v>1191435</v>
      </c>
      <c r="M2079" s="12" t="s">
        <v>36</v>
      </c>
      <c r="N2079" s="12" t="s">
        <v>60</v>
      </c>
      <c r="P2079" s="10" t="n">
        <v>103</v>
      </c>
      <c r="Q2079" s="12" t="s">
        <v>61</v>
      </c>
      <c r="R2079" s="12" t="s">
        <v>62</v>
      </c>
      <c r="S2079" s="10" t="n">
        <v>1130101</v>
      </c>
      <c r="T2079" s="12" t="s">
        <v>63</v>
      </c>
      <c r="U2079" s="13" t="n">
        <v>897.72</v>
      </c>
      <c r="W2079" s="13" t="n">
        <v>0</v>
      </c>
      <c r="X2079" s="12" t="s">
        <v>1873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KAPO UVA 200ML</v>
      </c>
      <c r="AC2079" s="1" t="n">
        <v>1191435</v>
      </c>
    </row>
    <row r="2080" customFormat="false" ht="12.75" hidden="false" customHeight="true" outlineLevel="0" collapsed="false">
      <c r="A2080" s="10" t="n">
        <v>1</v>
      </c>
      <c r="B2080" s="11" t="n">
        <v>46211</v>
      </c>
      <c r="C2080" s="11" t="n">
        <v>46225</v>
      </c>
      <c r="D2080" s="10" t="n">
        <v>1705</v>
      </c>
      <c r="E2080" s="12" t="s">
        <v>173</v>
      </c>
      <c r="F2080" s="10" t="n">
        <v>24</v>
      </c>
      <c r="G2080" s="12" t="s">
        <v>57</v>
      </c>
      <c r="H2080" s="10" t="n">
        <v>2110101</v>
      </c>
      <c r="I2080" s="12" t="s">
        <v>58</v>
      </c>
      <c r="J2080" s="10" t="n">
        <v>1369074</v>
      </c>
      <c r="L2080" s="10" t="n">
        <v>1922435</v>
      </c>
      <c r="M2080" s="12" t="s">
        <v>36</v>
      </c>
      <c r="N2080" s="12" t="s">
        <v>60</v>
      </c>
      <c r="P2080" s="10" t="n">
        <v>103</v>
      </c>
      <c r="Q2080" s="12" t="s">
        <v>61</v>
      </c>
      <c r="R2080" s="12" t="s">
        <v>62</v>
      </c>
      <c r="S2080" s="10" t="n">
        <v>1130101</v>
      </c>
      <c r="T2080" s="12" t="s">
        <v>63</v>
      </c>
      <c r="U2080" s="13" t="n">
        <v>1827.23</v>
      </c>
      <c r="W2080" s="13" t="n">
        <v>0</v>
      </c>
      <c r="X2080" s="12" t="s">
        <v>1874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SPRITE 2L RETORNAVEL</v>
      </c>
      <c r="AC2080" s="1" t="n">
        <v>1922435</v>
      </c>
    </row>
    <row r="2081" customFormat="false" ht="12.75" hidden="false" customHeight="true" outlineLevel="0" collapsed="false">
      <c r="A2081" s="10" t="n">
        <v>1</v>
      </c>
      <c r="B2081" s="11" t="n">
        <v>46211</v>
      </c>
      <c r="C2081" s="11" t="n">
        <v>46225</v>
      </c>
      <c r="D2081" s="10" t="n">
        <v>1705</v>
      </c>
      <c r="E2081" s="12" t="s">
        <v>173</v>
      </c>
      <c r="F2081" s="10" t="n">
        <v>24</v>
      </c>
      <c r="G2081" s="12" t="s">
        <v>57</v>
      </c>
      <c r="H2081" s="10" t="n">
        <v>2110101</v>
      </c>
      <c r="I2081" s="12" t="s">
        <v>58</v>
      </c>
      <c r="J2081" s="10" t="n">
        <v>1369102</v>
      </c>
      <c r="L2081" s="10" t="n">
        <v>1922459</v>
      </c>
      <c r="M2081" s="12" t="s">
        <v>36</v>
      </c>
      <c r="N2081" s="12" t="s">
        <v>60</v>
      </c>
      <c r="P2081" s="10" t="n">
        <v>103</v>
      </c>
      <c r="Q2081" s="12" t="s">
        <v>61</v>
      </c>
      <c r="R2081" s="12" t="s">
        <v>62</v>
      </c>
      <c r="S2081" s="10" t="n">
        <v>1130101</v>
      </c>
      <c r="T2081" s="12" t="s">
        <v>63</v>
      </c>
      <c r="U2081" s="13" t="n">
        <v>365.08</v>
      </c>
      <c r="W2081" s="13" t="n">
        <v>0</v>
      </c>
      <c r="X2081" s="12" t="s">
        <v>1875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COCA COLA ORI</v>
      </c>
      <c r="AC2081" s="1" t="n">
        <v>1922459</v>
      </c>
    </row>
    <row r="2082" customFormat="false" ht="12.75" hidden="false" customHeight="true" outlineLevel="0" collapsed="false">
      <c r="A2082" s="10" t="n">
        <v>1</v>
      </c>
      <c r="B2082" s="11" t="n">
        <v>46214</v>
      </c>
      <c r="C2082" s="11" t="n">
        <v>46225</v>
      </c>
      <c r="D2082" s="10" t="n">
        <v>10009</v>
      </c>
      <c r="E2082" s="12" t="s">
        <v>233</v>
      </c>
      <c r="F2082" s="10" t="n">
        <v>24</v>
      </c>
      <c r="G2082" s="12" t="s">
        <v>57</v>
      </c>
      <c r="H2082" s="10" t="n">
        <v>2110405</v>
      </c>
      <c r="I2082" s="12" t="s">
        <v>106</v>
      </c>
      <c r="J2082" s="10" t="n">
        <v>1381864</v>
      </c>
      <c r="L2082" s="10" t="n">
        <v>1425692</v>
      </c>
      <c r="M2082" s="12" t="s">
        <v>59</v>
      </c>
      <c r="N2082" s="12" t="s">
        <v>66</v>
      </c>
      <c r="P2082" s="10" t="n">
        <v>103</v>
      </c>
      <c r="Q2082" s="12" t="s">
        <v>61</v>
      </c>
      <c r="R2082" s="12" t="s">
        <v>62</v>
      </c>
      <c r="S2082" s="10" t="n">
        <v>1130101</v>
      </c>
      <c r="T2082" s="12" t="s">
        <v>63</v>
      </c>
      <c r="U2082" s="13" t="n">
        <v>1051.26</v>
      </c>
      <c r="W2082" s="13" t="n">
        <v>0</v>
      </c>
      <c r="X2082" s="12" t="s">
        <v>1876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0" t="n">
        <v>1</v>
      </c>
      <c r="B2083" s="11" t="n">
        <v>46214</v>
      </c>
      <c r="C2083" s="11" t="n">
        <v>46225</v>
      </c>
      <c r="D2083" s="10" t="n">
        <v>1613</v>
      </c>
      <c r="E2083" s="12" t="s">
        <v>240</v>
      </c>
      <c r="F2083" s="10" t="n">
        <v>24</v>
      </c>
      <c r="G2083" s="12" t="s">
        <v>57</v>
      </c>
      <c r="H2083" s="10" t="n">
        <v>2110405</v>
      </c>
      <c r="I2083" s="12" t="s">
        <v>106</v>
      </c>
      <c r="J2083" s="10" t="n">
        <v>1382549</v>
      </c>
      <c r="L2083" s="10" t="n">
        <v>1605894</v>
      </c>
      <c r="M2083" s="12" t="s">
        <v>36</v>
      </c>
      <c r="N2083" s="12" t="s">
        <v>66</v>
      </c>
      <c r="P2083" s="10" t="n">
        <v>103</v>
      </c>
      <c r="Q2083" s="12" t="s">
        <v>61</v>
      </c>
      <c r="R2083" s="12" t="s">
        <v>62</v>
      </c>
      <c r="S2083" s="10" t="n">
        <v>1130101</v>
      </c>
      <c r="T2083" s="12" t="s">
        <v>63</v>
      </c>
      <c r="U2083" s="13" t="n">
        <v>3073.81</v>
      </c>
      <c r="W2083" s="13" t="n">
        <v>0</v>
      </c>
      <c r="X2083" s="12" t="s">
        <v>1877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0" t="n">
        <v>1</v>
      </c>
      <c r="B2084" s="11" t="n">
        <v>46218</v>
      </c>
      <c r="C2084" s="11" t="n">
        <v>46225</v>
      </c>
      <c r="D2084" s="10" t="n">
        <v>1699</v>
      </c>
      <c r="E2084" s="12" t="s">
        <v>428</v>
      </c>
      <c r="F2084" s="10" t="n">
        <v>24</v>
      </c>
      <c r="G2084" s="12" t="s">
        <v>57</v>
      </c>
      <c r="H2084" s="10" t="n">
        <v>2110405</v>
      </c>
      <c r="I2084" s="12" t="s">
        <v>106</v>
      </c>
      <c r="J2084" s="10" t="n">
        <v>1401907</v>
      </c>
      <c r="L2084" s="10" t="n">
        <v>307805</v>
      </c>
      <c r="M2084" s="12" t="s">
        <v>36</v>
      </c>
      <c r="N2084" s="12" t="s">
        <v>66</v>
      </c>
      <c r="P2084" s="10" t="n">
        <v>103</v>
      </c>
      <c r="Q2084" s="12" t="s">
        <v>61</v>
      </c>
      <c r="R2084" s="12" t="s">
        <v>62</v>
      </c>
      <c r="S2084" s="10" t="n">
        <v>1130101</v>
      </c>
      <c r="T2084" s="12" t="s">
        <v>63</v>
      </c>
      <c r="U2084" s="13" t="n">
        <v>732.47</v>
      </c>
      <c r="W2084" s="13" t="n">
        <v>0</v>
      </c>
      <c r="X2084" s="12" t="s">
        <v>1878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JANDAIA GOIABA 500ML</v>
      </c>
      <c r="AC2084" s="1" t="n">
        <v>307805</v>
      </c>
    </row>
    <row r="2085" customFormat="false" ht="12.75" hidden="false" customHeight="true" outlineLevel="0" collapsed="false">
      <c r="A2085" s="10" t="n">
        <v>1</v>
      </c>
      <c r="B2085" s="11" t="n">
        <v>46219</v>
      </c>
      <c r="C2085" s="11" t="n">
        <v>46225</v>
      </c>
      <c r="D2085" s="10" t="n">
        <v>1363</v>
      </c>
      <c r="E2085" s="12" t="s">
        <v>180</v>
      </c>
      <c r="F2085" s="10" t="n">
        <v>24</v>
      </c>
      <c r="G2085" s="12" t="s">
        <v>57</v>
      </c>
      <c r="H2085" s="10" t="n">
        <v>2110405</v>
      </c>
      <c r="I2085" s="12" t="s">
        <v>106</v>
      </c>
      <c r="J2085" s="10" t="n">
        <v>1405648</v>
      </c>
      <c r="L2085" s="10" t="n">
        <v>3550</v>
      </c>
      <c r="M2085" s="12" t="s">
        <v>36</v>
      </c>
      <c r="N2085" s="12" t="s">
        <v>66</v>
      </c>
      <c r="P2085" s="10" t="n">
        <v>103</v>
      </c>
      <c r="Q2085" s="12" t="s">
        <v>61</v>
      </c>
      <c r="R2085" s="12" t="s">
        <v>62</v>
      </c>
      <c r="S2085" s="10" t="n">
        <v>1130101</v>
      </c>
      <c r="T2085" s="12" t="s">
        <v>63</v>
      </c>
      <c r="U2085" s="13" t="n">
        <v>315</v>
      </c>
      <c r="W2085" s="13" t="n">
        <v>0</v>
      </c>
      <c r="X2085" s="12" t="s">
        <v>1879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FRANCES CONG 80G</v>
      </c>
      <c r="AC2085" s="1" t="n">
        <v>10312</v>
      </c>
    </row>
    <row r="2086" customFormat="false" ht="12.75" hidden="false" customHeight="true" outlineLevel="0" collapsed="false">
      <c r="A2086" s="10" t="n">
        <v>1</v>
      </c>
      <c r="B2086" s="11" t="n">
        <v>46219</v>
      </c>
      <c r="C2086" s="11" t="n">
        <v>46225</v>
      </c>
      <c r="D2086" s="10" t="n">
        <v>1819</v>
      </c>
      <c r="E2086" s="12" t="s">
        <v>249</v>
      </c>
      <c r="F2086" s="10" t="n">
        <v>24</v>
      </c>
      <c r="G2086" s="12" t="s">
        <v>57</v>
      </c>
      <c r="H2086" s="10" t="n">
        <v>2110405</v>
      </c>
      <c r="I2086" s="12" t="s">
        <v>106</v>
      </c>
      <c r="J2086" s="10" t="n">
        <v>1406046</v>
      </c>
      <c r="L2086" s="10" t="n">
        <v>16646</v>
      </c>
      <c r="M2086" s="12" t="s">
        <v>36</v>
      </c>
      <c r="N2086" s="12" t="s">
        <v>66</v>
      </c>
      <c r="P2086" s="10" t="n">
        <v>103</v>
      </c>
      <c r="Q2086" s="12" t="s">
        <v>61</v>
      </c>
      <c r="R2086" s="12" t="s">
        <v>62</v>
      </c>
      <c r="S2086" s="10" t="n">
        <v>1130101</v>
      </c>
      <c r="T2086" s="12" t="s">
        <v>63</v>
      </c>
      <c r="U2086" s="13" t="n">
        <v>450</v>
      </c>
      <c r="W2086" s="13" t="n">
        <v>0</v>
      </c>
      <c r="X2086" s="12" t="s">
        <v>1880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MASSA PASTEL REDONDA P 500G</v>
      </c>
      <c r="AC2086" s="1" t="n">
        <v>16646</v>
      </c>
    </row>
    <row r="2087" customFormat="false" ht="12.75" hidden="false" customHeight="true" outlineLevel="0" collapsed="false">
      <c r="A2087" s="10" t="n">
        <v>1</v>
      </c>
      <c r="B2087" s="11" t="n">
        <v>46223</v>
      </c>
      <c r="C2087" s="11" t="n">
        <v>46225</v>
      </c>
      <c r="D2087" s="10" t="n">
        <v>1899</v>
      </c>
      <c r="E2087" s="12" t="s">
        <v>97</v>
      </c>
      <c r="F2087" s="10" t="n">
        <v>24</v>
      </c>
      <c r="G2087" s="12" t="s">
        <v>57</v>
      </c>
      <c r="H2087" s="10" t="n">
        <v>2110405</v>
      </c>
      <c r="I2087" s="12" t="s">
        <v>106</v>
      </c>
      <c r="J2087" s="10" t="n">
        <v>1425420</v>
      </c>
      <c r="L2087" s="10" t="n">
        <v>721</v>
      </c>
      <c r="M2087" s="12" t="s">
        <v>36</v>
      </c>
      <c r="N2087" s="12" t="s">
        <v>66</v>
      </c>
      <c r="P2087" s="10" t="n">
        <v>103</v>
      </c>
      <c r="Q2087" s="12" t="s">
        <v>61</v>
      </c>
      <c r="R2087" s="12" t="s">
        <v>62</v>
      </c>
      <c r="S2087" s="10" t="n">
        <v>1130101</v>
      </c>
      <c r="T2087" s="12" t="s">
        <v>63</v>
      </c>
      <c r="U2087" s="13" t="n">
        <v>602.15</v>
      </c>
      <c r="W2087" s="13" t="n">
        <v>0</v>
      </c>
      <c r="X2087" s="12" t="s">
        <v>1881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PAO REAL MADRID 1</v>
      </c>
      <c r="AC2087" s="1" t="n">
        <v>721</v>
      </c>
    </row>
    <row r="2088" customFormat="false" ht="12.75" hidden="false" customHeight="true" outlineLevel="0" collapsed="false">
      <c r="A2088" s="10" t="n">
        <v>1</v>
      </c>
      <c r="B2088" s="11" t="n">
        <v>46224</v>
      </c>
      <c r="C2088" s="11" t="n">
        <v>46225</v>
      </c>
      <c r="D2088" s="10" t="n">
        <v>33</v>
      </c>
      <c r="E2088" s="12" t="s">
        <v>93</v>
      </c>
      <c r="F2088" s="10" t="n">
        <v>34</v>
      </c>
      <c r="G2088" s="12" t="s">
        <v>94</v>
      </c>
      <c r="H2088" s="10" t="n">
        <v>2110101</v>
      </c>
      <c r="I2088" s="12" t="s">
        <v>58</v>
      </c>
      <c r="J2088" s="10" t="n">
        <v>1430734</v>
      </c>
      <c r="L2088" s="10" t="n">
        <v>5330</v>
      </c>
      <c r="M2088" s="12" t="s">
        <v>36</v>
      </c>
      <c r="N2088" s="12" t="s">
        <v>60</v>
      </c>
      <c r="P2088" s="10" t="n">
        <v>104</v>
      </c>
      <c r="Q2088" s="12" t="s">
        <v>38</v>
      </c>
      <c r="R2088" s="12" t="s">
        <v>62</v>
      </c>
      <c r="S2088" s="10" t="n">
        <v>1130101</v>
      </c>
      <c r="T2088" s="12" t="s">
        <v>63</v>
      </c>
      <c r="U2088" s="13" t="n">
        <v>1529</v>
      </c>
      <c r="W2088" s="13" t="n">
        <v>0</v>
      </c>
      <c r="X2088" s="12" t="s">
        <v>252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46224</v>
      </c>
      <c r="C2089" s="11" t="n">
        <v>46225</v>
      </c>
      <c r="D2089" s="10" t="n">
        <v>1615</v>
      </c>
      <c r="E2089" s="12" t="s">
        <v>253</v>
      </c>
      <c r="F2089" s="10" t="n">
        <v>34</v>
      </c>
      <c r="G2089" s="12" t="s">
        <v>94</v>
      </c>
      <c r="H2089" s="10" t="n">
        <v>2110101</v>
      </c>
      <c r="I2089" s="12" t="s">
        <v>58</v>
      </c>
      <c r="J2089" s="10" t="n">
        <v>1430810</v>
      </c>
      <c r="L2089" s="10" t="n">
        <v>14911</v>
      </c>
      <c r="M2089" s="12" t="s">
        <v>36</v>
      </c>
      <c r="N2089" s="12" t="s">
        <v>60</v>
      </c>
      <c r="P2089" s="10" t="n">
        <v>104</v>
      </c>
      <c r="Q2089" s="12" t="s">
        <v>38</v>
      </c>
      <c r="R2089" s="12" t="s">
        <v>62</v>
      </c>
      <c r="S2089" s="10" t="n">
        <v>1130101</v>
      </c>
      <c r="T2089" s="12" t="s">
        <v>63</v>
      </c>
      <c r="U2089" s="13" t="n">
        <v>850</v>
      </c>
      <c r="W2089" s="13" t="n">
        <v>0</v>
      </c>
      <c r="X2089" s="12" t="s">
        <v>1882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ALHO KG</v>
      </c>
      <c r="AC2089" s="1" t="n">
        <v>14911</v>
      </c>
    </row>
    <row r="2090" customFormat="false" ht="12.75" hidden="false" customHeight="true" outlineLevel="0" collapsed="false">
      <c r="A2090" s="10" t="n">
        <v>1</v>
      </c>
      <c r="B2090" s="11" t="n">
        <v>46224</v>
      </c>
      <c r="C2090" s="11" t="n">
        <v>46225</v>
      </c>
      <c r="D2090" s="10" t="n">
        <v>33</v>
      </c>
      <c r="E2090" s="12" t="s">
        <v>93</v>
      </c>
      <c r="F2090" s="10" t="n">
        <v>34</v>
      </c>
      <c r="G2090" s="12" t="s">
        <v>94</v>
      </c>
      <c r="H2090" s="10" t="n">
        <v>2110101</v>
      </c>
      <c r="I2090" s="12" t="s">
        <v>58</v>
      </c>
      <c r="J2090" s="10" t="n">
        <v>1430952</v>
      </c>
      <c r="L2090" s="10" t="n">
        <v>589447</v>
      </c>
      <c r="M2090" s="12" t="s">
        <v>36</v>
      </c>
      <c r="N2090" s="12" t="s">
        <v>66</v>
      </c>
      <c r="P2090" s="10" t="n">
        <v>104</v>
      </c>
      <c r="Q2090" s="12" t="s">
        <v>38</v>
      </c>
      <c r="R2090" s="12" t="s">
        <v>62</v>
      </c>
      <c r="S2090" s="10" t="n">
        <v>1130101</v>
      </c>
      <c r="T2090" s="12" t="s">
        <v>63</v>
      </c>
      <c r="U2090" s="13" t="n">
        <v>70</v>
      </c>
      <c r="W2090" s="13" t="n">
        <v>0</v>
      </c>
      <c r="X2090" s="12" t="s">
        <v>1883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/>
      <c r="AC2090" s="1"/>
    </row>
    <row r="2091" customFormat="false" ht="12.75" hidden="false" customHeight="true" outlineLevel="0" collapsed="false">
      <c r="A2091" s="10" t="n">
        <v>1</v>
      </c>
      <c r="B2091" s="11" t="n">
        <v>46225</v>
      </c>
      <c r="C2091" s="11" t="n">
        <v>46225</v>
      </c>
      <c r="D2091" s="10" t="n">
        <v>1961</v>
      </c>
      <c r="E2091" s="12" t="s">
        <v>1148</v>
      </c>
      <c r="F2091" s="10" t="n">
        <v>34</v>
      </c>
      <c r="G2091" s="12" t="s">
        <v>94</v>
      </c>
      <c r="H2091" s="10" t="n">
        <v>2110405</v>
      </c>
      <c r="I2091" s="12" t="s">
        <v>106</v>
      </c>
      <c r="J2091" s="10" t="n">
        <v>1448545</v>
      </c>
      <c r="L2091" s="10" t="n">
        <v>595964</v>
      </c>
      <c r="M2091" s="12" t="s">
        <v>36</v>
      </c>
      <c r="N2091" s="12" t="s">
        <v>66</v>
      </c>
      <c r="P2091" s="10" t="n">
        <v>102</v>
      </c>
      <c r="Q2091" s="12" t="s">
        <v>125</v>
      </c>
      <c r="R2091" s="12" t="s">
        <v>43</v>
      </c>
      <c r="S2091" s="10" t="n">
        <v>4210310</v>
      </c>
      <c r="T2091" s="12" t="s">
        <v>397</v>
      </c>
      <c r="U2091" s="13" t="n">
        <v>360</v>
      </c>
      <c r="W2091" s="13" t="n">
        <v>0</v>
      </c>
      <c r="X2091" s="12" t="s">
        <v>1884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  <c r="AB2091" s="1"/>
      <c r="AC2091" s="1"/>
    </row>
    <row r="2092" customFormat="false" ht="12.75" hidden="false" customHeight="true" outlineLevel="0" collapsed="false">
      <c r="A2092" s="10" t="n">
        <v>1</v>
      </c>
      <c r="B2092" s="11" t="n">
        <v>46226</v>
      </c>
      <c r="C2092" s="11" t="n">
        <v>46226</v>
      </c>
      <c r="D2092" s="10" t="n">
        <v>0</v>
      </c>
      <c r="E2092" s="12" t="s">
        <v>33</v>
      </c>
      <c r="F2092" s="10" t="n">
        <v>17</v>
      </c>
      <c r="G2092" s="12" t="s">
        <v>34</v>
      </c>
      <c r="H2092" s="10" t="n">
        <v>1110101</v>
      </c>
      <c r="I2092" s="12" t="s">
        <v>35</v>
      </c>
      <c r="J2092" s="10" t="n">
        <v>1469189</v>
      </c>
      <c r="L2092" s="10" t="n">
        <v>1469189</v>
      </c>
      <c r="M2092" s="12" t="s">
        <v>36</v>
      </c>
      <c r="N2092" s="12" t="s">
        <v>37</v>
      </c>
      <c r="P2092" s="10" t="n">
        <v>104</v>
      </c>
      <c r="Q2092" s="12" t="s">
        <v>38</v>
      </c>
      <c r="R2092" s="12" t="s">
        <v>149</v>
      </c>
      <c r="S2092" s="10" t="n">
        <v>1120601</v>
      </c>
      <c r="T2092" s="12" t="s">
        <v>150</v>
      </c>
      <c r="U2092" s="13" t="n">
        <v>280</v>
      </c>
      <c r="W2092" s="13" t="n">
        <v>280</v>
      </c>
      <c r="X2092" s="12" t="s">
        <v>1885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ACAI DE ANORI</v>
      </c>
      <c r="AC2092" s="1" t="n">
        <v>5370</v>
      </c>
    </row>
    <row r="2093" customFormat="false" ht="12.75" hidden="false" customHeight="true" outlineLevel="0" collapsed="false">
      <c r="A2093" s="10" t="n">
        <v>1</v>
      </c>
      <c r="B2093" s="11" t="n">
        <v>46226</v>
      </c>
      <c r="C2093" s="11" t="n">
        <v>46226</v>
      </c>
      <c r="D2093" s="10" t="n">
        <v>0</v>
      </c>
      <c r="E2093" s="12" t="s">
        <v>33</v>
      </c>
      <c r="F2093" s="10" t="n">
        <v>17</v>
      </c>
      <c r="G2093" s="12" t="s">
        <v>34</v>
      </c>
      <c r="H2093" s="10" t="n">
        <v>1110101</v>
      </c>
      <c r="I2093" s="12" t="s">
        <v>35</v>
      </c>
      <c r="J2093" s="10" t="n">
        <v>1504754</v>
      </c>
      <c r="L2093" s="10" t="n">
        <v>1504754</v>
      </c>
      <c r="M2093" s="12" t="s">
        <v>36</v>
      </c>
      <c r="N2093" s="12" t="s">
        <v>37</v>
      </c>
      <c r="P2093" s="10" t="n">
        <v>104</v>
      </c>
      <c r="Q2093" s="12" t="s">
        <v>38</v>
      </c>
      <c r="R2093" s="12" t="s">
        <v>43</v>
      </c>
      <c r="S2093" s="10" t="n">
        <v>4210318</v>
      </c>
      <c r="T2093" s="12" t="s">
        <v>449</v>
      </c>
      <c r="U2093" s="13" t="n">
        <v>60</v>
      </c>
      <c r="W2093" s="13" t="n">
        <v>60</v>
      </c>
      <c r="X2093" s="12" t="s">
        <v>210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46226</v>
      </c>
      <c r="C2094" s="11" t="n">
        <v>46226</v>
      </c>
      <c r="D2094" s="10" t="n">
        <v>0</v>
      </c>
      <c r="E2094" s="12" t="s">
        <v>33</v>
      </c>
      <c r="F2094" s="10" t="n">
        <v>17</v>
      </c>
      <c r="G2094" s="12" t="s">
        <v>34</v>
      </c>
      <c r="H2094" s="10" t="n">
        <v>1110101</v>
      </c>
      <c r="I2094" s="12" t="s">
        <v>35</v>
      </c>
      <c r="J2094" s="10" t="n">
        <v>1503835</v>
      </c>
      <c r="L2094" s="10" t="n">
        <v>1503835</v>
      </c>
      <c r="M2094" s="12" t="s">
        <v>36</v>
      </c>
      <c r="N2094" s="12" t="s">
        <v>37</v>
      </c>
      <c r="P2094" s="10" t="n">
        <v>104</v>
      </c>
      <c r="Q2094" s="12" t="s">
        <v>38</v>
      </c>
      <c r="R2094" s="12" t="s">
        <v>39</v>
      </c>
      <c r="S2094" s="10" t="n">
        <v>4210227</v>
      </c>
      <c r="T2094" s="12" t="s">
        <v>40</v>
      </c>
      <c r="U2094" s="13" t="n">
        <v>25</v>
      </c>
      <c r="W2094" s="13" t="n">
        <v>25</v>
      </c>
      <c r="X2094" s="12" t="s">
        <v>1886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46226</v>
      </c>
      <c r="C2095" s="11" t="n">
        <v>46226</v>
      </c>
      <c r="D2095" s="10" t="n">
        <v>0</v>
      </c>
      <c r="E2095" s="12" t="s">
        <v>33</v>
      </c>
      <c r="F2095" s="10" t="n">
        <v>17</v>
      </c>
      <c r="G2095" s="12" t="s">
        <v>34</v>
      </c>
      <c r="H2095" s="10" t="n">
        <v>1110101</v>
      </c>
      <c r="I2095" s="12" t="s">
        <v>35</v>
      </c>
      <c r="J2095" s="10" t="n">
        <v>1618511</v>
      </c>
      <c r="L2095" s="10" t="n">
        <v>1618511</v>
      </c>
      <c r="M2095" s="12" t="s">
        <v>36</v>
      </c>
      <c r="N2095" s="12" t="s">
        <v>37</v>
      </c>
      <c r="P2095" s="10" t="n">
        <v>104</v>
      </c>
      <c r="Q2095" s="12" t="s">
        <v>38</v>
      </c>
      <c r="R2095" s="12" t="s">
        <v>43</v>
      </c>
      <c r="S2095" s="10" t="n">
        <v>4210314</v>
      </c>
      <c r="T2095" s="12" t="s">
        <v>44</v>
      </c>
      <c r="U2095" s="13" t="n">
        <v>70</v>
      </c>
      <c r="W2095" s="13" t="n">
        <v>70</v>
      </c>
      <c r="X2095" s="12" t="s">
        <v>148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0" t="n">
        <v>1</v>
      </c>
      <c r="B2096" s="11" t="n">
        <v>46226</v>
      </c>
      <c r="C2096" s="11" t="n">
        <v>46226</v>
      </c>
      <c r="D2096" s="10" t="n">
        <v>0</v>
      </c>
      <c r="E2096" s="12" t="s">
        <v>33</v>
      </c>
      <c r="F2096" s="10" t="n">
        <v>17</v>
      </c>
      <c r="G2096" s="12" t="s">
        <v>34</v>
      </c>
      <c r="H2096" s="10" t="n">
        <v>1110101</v>
      </c>
      <c r="I2096" s="12" t="s">
        <v>35</v>
      </c>
      <c r="J2096" s="10" t="n">
        <v>1618516</v>
      </c>
      <c r="L2096" s="10" t="n">
        <v>1618516</v>
      </c>
      <c r="M2096" s="12" t="s">
        <v>36</v>
      </c>
      <c r="N2096" s="12" t="s">
        <v>37</v>
      </c>
      <c r="P2096" s="10" t="n">
        <v>104</v>
      </c>
      <c r="Q2096" s="12" t="s">
        <v>38</v>
      </c>
      <c r="R2096" s="12" t="s">
        <v>43</v>
      </c>
      <c r="S2096" s="10" t="n">
        <v>4210314</v>
      </c>
      <c r="T2096" s="12" t="s">
        <v>44</v>
      </c>
      <c r="U2096" s="13" t="n">
        <v>70</v>
      </c>
      <c r="W2096" s="13" t="n">
        <v>70</v>
      </c>
      <c r="X2096" s="12" t="s">
        <v>147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0" t="n">
        <v>1</v>
      </c>
      <c r="B2097" s="11" t="n">
        <v>46226</v>
      </c>
      <c r="C2097" s="11" t="n">
        <v>46226</v>
      </c>
      <c r="D2097" s="10" t="n">
        <v>0</v>
      </c>
      <c r="E2097" s="12" t="s">
        <v>33</v>
      </c>
      <c r="F2097" s="10" t="n">
        <v>17</v>
      </c>
      <c r="G2097" s="12" t="s">
        <v>34</v>
      </c>
      <c r="H2097" s="10" t="n">
        <v>1110101</v>
      </c>
      <c r="I2097" s="12" t="s">
        <v>35</v>
      </c>
      <c r="J2097" s="10" t="n">
        <v>1618557</v>
      </c>
      <c r="L2097" s="10" t="n">
        <v>1618557</v>
      </c>
      <c r="M2097" s="12" t="s">
        <v>36</v>
      </c>
      <c r="N2097" s="12" t="s">
        <v>37</v>
      </c>
      <c r="P2097" s="10" t="n">
        <v>104</v>
      </c>
      <c r="Q2097" s="12" t="s">
        <v>38</v>
      </c>
      <c r="R2097" s="12" t="s">
        <v>43</v>
      </c>
      <c r="S2097" s="10" t="n">
        <v>4210309</v>
      </c>
      <c r="T2097" s="12" t="s">
        <v>49</v>
      </c>
      <c r="U2097" s="13" t="n">
        <v>20</v>
      </c>
      <c r="W2097" s="13" t="n">
        <v>20</v>
      </c>
      <c r="X2097" s="12" t="s">
        <v>147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0" t="n">
        <v>1</v>
      </c>
      <c r="B2098" s="11" t="n">
        <v>46226</v>
      </c>
      <c r="C2098" s="11" t="n">
        <v>46226</v>
      </c>
      <c r="D2098" s="10" t="n">
        <v>0</v>
      </c>
      <c r="E2098" s="12" t="s">
        <v>33</v>
      </c>
      <c r="F2098" s="10" t="n">
        <v>17</v>
      </c>
      <c r="G2098" s="12" t="s">
        <v>34</v>
      </c>
      <c r="H2098" s="10" t="n">
        <v>1110101</v>
      </c>
      <c r="I2098" s="12" t="s">
        <v>35</v>
      </c>
      <c r="J2098" s="10" t="n">
        <v>1618573</v>
      </c>
      <c r="L2098" s="10" t="n">
        <v>1618573</v>
      </c>
      <c r="M2098" s="12" t="s">
        <v>36</v>
      </c>
      <c r="N2098" s="12" t="s">
        <v>37</v>
      </c>
      <c r="P2098" s="10" t="n">
        <v>104</v>
      </c>
      <c r="Q2098" s="12" t="s">
        <v>38</v>
      </c>
      <c r="R2098" s="12" t="s">
        <v>43</v>
      </c>
      <c r="S2098" s="10" t="n">
        <v>4210314</v>
      </c>
      <c r="T2098" s="12" t="s">
        <v>44</v>
      </c>
      <c r="U2098" s="13" t="n">
        <v>70</v>
      </c>
      <c r="W2098" s="13" t="n">
        <v>70</v>
      </c>
      <c r="X2098" s="12" t="s">
        <v>400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46226</v>
      </c>
      <c r="D2099" s="10" t="n">
        <v>0</v>
      </c>
      <c r="E2099" s="12" t="s">
        <v>33</v>
      </c>
      <c r="F2099" s="10" t="n">
        <v>17</v>
      </c>
      <c r="G2099" s="12" t="s">
        <v>34</v>
      </c>
      <c r="H2099" s="10" t="n">
        <v>1110101</v>
      </c>
      <c r="I2099" s="12" t="s">
        <v>35</v>
      </c>
      <c r="J2099" s="10" t="n">
        <v>1618582</v>
      </c>
      <c r="L2099" s="10" t="n">
        <v>1618582</v>
      </c>
      <c r="M2099" s="12" t="s">
        <v>36</v>
      </c>
      <c r="N2099" s="12" t="s">
        <v>37</v>
      </c>
      <c r="P2099" s="10" t="n">
        <v>104</v>
      </c>
      <c r="Q2099" s="12" t="s">
        <v>38</v>
      </c>
      <c r="R2099" s="12" t="s">
        <v>43</v>
      </c>
      <c r="S2099" s="10" t="n">
        <v>4210316</v>
      </c>
      <c r="T2099" s="12" t="s">
        <v>47</v>
      </c>
      <c r="U2099" s="13" t="n">
        <v>60</v>
      </c>
      <c r="W2099" s="13" t="n">
        <v>60</v>
      </c>
      <c r="X2099" s="12" t="s">
        <v>1887</v>
      </c>
      <c r="Z2099" s="1" t="str">
        <f aca="false">IF($T2099="","",IFERROR(INDEX('Resumo Grupos'!$AC$3:$AC$200,MATCH($T2099,'Resumo Grupos'!$AB$3:$AB$200,0)),"n/d"))</f>
        <v>Salários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46226</v>
      </c>
      <c r="D2100" s="10" t="n">
        <v>0</v>
      </c>
      <c r="E2100" s="12" t="s">
        <v>33</v>
      </c>
      <c r="F2100" s="10" t="n">
        <v>17</v>
      </c>
      <c r="G2100" s="12" t="s">
        <v>34</v>
      </c>
      <c r="H2100" s="10" t="n">
        <v>1110101</v>
      </c>
      <c r="I2100" s="12" t="s">
        <v>35</v>
      </c>
      <c r="J2100" s="10" t="n">
        <v>1618597</v>
      </c>
      <c r="L2100" s="10" t="n">
        <v>1618597</v>
      </c>
      <c r="M2100" s="12" t="s">
        <v>36</v>
      </c>
      <c r="N2100" s="12" t="s">
        <v>37</v>
      </c>
      <c r="P2100" s="10" t="n">
        <v>104</v>
      </c>
      <c r="Q2100" s="12" t="s">
        <v>38</v>
      </c>
      <c r="R2100" s="12" t="s">
        <v>43</v>
      </c>
      <c r="S2100" s="10" t="n">
        <v>4210309</v>
      </c>
      <c r="T2100" s="12" t="s">
        <v>49</v>
      </c>
      <c r="U2100" s="13" t="n">
        <v>10</v>
      </c>
      <c r="W2100" s="13" t="n">
        <v>10</v>
      </c>
      <c r="X2100" s="12" t="s">
        <v>1569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46226</v>
      </c>
      <c r="D2101" s="10" t="n">
        <v>0</v>
      </c>
      <c r="E2101" s="12" t="s">
        <v>33</v>
      </c>
      <c r="F2101" s="10" t="n">
        <v>17</v>
      </c>
      <c r="G2101" s="12" t="s">
        <v>34</v>
      </c>
      <c r="H2101" s="10" t="n">
        <v>1110101</v>
      </c>
      <c r="I2101" s="12" t="s">
        <v>35</v>
      </c>
      <c r="J2101" s="10" t="n">
        <v>1618612</v>
      </c>
      <c r="L2101" s="10" t="n">
        <v>1618612</v>
      </c>
      <c r="M2101" s="12" t="s">
        <v>36</v>
      </c>
      <c r="N2101" s="12" t="s">
        <v>37</v>
      </c>
      <c r="P2101" s="10" t="n">
        <v>104</v>
      </c>
      <c r="Q2101" s="12" t="s">
        <v>38</v>
      </c>
      <c r="R2101" s="12" t="s">
        <v>43</v>
      </c>
      <c r="S2101" s="10" t="n">
        <v>4210314</v>
      </c>
      <c r="T2101" s="12" t="s">
        <v>44</v>
      </c>
      <c r="U2101" s="13" t="n">
        <v>70</v>
      </c>
      <c r="W2101" s="13" t="n">
        <v>70</v>
      </c>
      <c r="X2101" s="12" t="s">
        <v>401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/>
      <c r="AC2101" s="1"/>
    </row>
    <row r="2102" customFormat="false" ht="12.75" hidden="false" customHeight="true" outlineLevel="0" collapsed="false">
      <c r="A2102" s="10" t="n">
        <v>1</v>
      </c>
      <c r="B2102" s="11" t="n">
        <v>46226</v>
      </c>
      <c r="C2102" s="11" t="n">
        <v>46226</v>
      </c>
      <c r="D2102" s="10" t="n">
        <v>0</v>
      </c>
      <c r="E2102" s="12" t="s">
        <v>33</v>
      </c>
      <c r="F2102" s="10" t="n">
        <v>17</v>
      </c>
      <c r="G2102" s="12" t="s">
        <v>34</v>
      </c>
      <c r="H2102" s="10" t="n">
        <v>1110101</v>
      </c>
      <c r="I2102" s="12" t="s">
        <v>35</v>
      </c>
      <c r="J2102" s="10" t="n">
        <v>1618618</v>
      </c>
      <c r="L2102" s="10" t="n">
        <v>1618618</v>
      </c>
      <c r="M2102" s="12" t="s">
        <v>36</v>
      </c>
      <c r="N2102" s="12" t="s">
        <v>37</v>
      </c>
      <c r="P2102" s="10" t="n">
        <v>104</v>
      </c>
      <c r="Q2102" s="12" t="s">
        <v>38</v>
      </c>
      <c r="R2102" s="12" t="s">
        <v>43</v>
      </c>
      <c r="S2102" s="10" t="n">
        <v>4210314</v>
      </c>
      <c r="T2102" s="12" t="s">
        <v>44</v>
      </c>
      <c r="U2102" s="13" t="n">
        <v>70</v>
      </c>
      <c r="W2102" s="13" t="n">
        <v>70</v>
      </c>
      <c r="X2102" s="12" t="s">
        <v>208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46226</v>
      </c>
      <c r="D2103" s="10" t="n">
        <v>0</v>
      </c>
      <c r="E2103" s="12" t="s">
        <v>33</v>
      </c>
      <c r="F2103" s="10" t="n">
        <v>17</v>
      </c>
      <c r="G2103" s="12" t="s">
        <v>34</v>
      </c>
      <c r="H2103" s="10" t="n">
        <v>1110101</v>
      </c>
      <c r="I2103" s="12" t="s">
        <v>35</v>
      </c>
      <c r="J2103" s="10" t="n">
        <v>1618651</v>
      </c>
      <c r="L2103" s="10" t="n">
        <v>1618651</v>
      </c>
      <c r="M2103" s="12" t="s">
        <v>36</v>
      </c>
      <c r="N2103" s="12" t="s">
        <v>37</v>
      </c>
      <c r="P2103" s="10" t="n">
        <v>104</v>
      </c>
      <c r="Q2103" s="12" t="s">
        <v>38</v>
      </c>
      <c r="R2103" s="12" t="s">
        <v>43</v>
      </c>
      <c r="S2103" s="10" t="n">
        <v>4210314</v>
      </c>
      <c r="T2103" s="12" t="s">
        <v>44</v>
      </c>
      <c r="U2103" s="13" t="n">
        <v>100</v>
      </c>
      <c r="W2103" s="13" t="n">
        <v>100</v>
      </c>
      <c r="X2103" s="12" t="s">
        <v>44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46226</v>
      </c>
      <c r="D2104" s="10" t="n">
        <v>0</v>
      </c>
      <c r="E2104" s="12" t="s">
        <v>33</v>
      </c>
      <c r="F2104" s="10" t="n">
        <v>17</v>
      </c>
      <c r="G2104" s="12" t="s">
        <v>34</v>
      </c>
      <c r="H2104" s="10" t="n">
        <v>1110101</v>
      </c>
      <c r="I2104" s="12" t="s">
        <v>35</v>
      </c>
      <c r="J2104" s="10" t="n">
        <v>1618714</v>
      </c>
      <c r="L2104" s="10" t="n">
        <v>1618714</v>
      </c>
      <c r="M2104" s="12" t="s">
        <v>36</v>
      </c>
      <c r="N2104" s="12" t="s">
        <v>37</v>
      </c>
      <c r="P2104" s="10" t="n">
        <v>104</v>
      </c>
      <c r="Q2104" s="12" t="s">
        <v>38</v>
      </c>
      <c r="R2104" s="12" t="s">
        <v>39</v>
      </c>
      <c r="S2104" s="10" t="n">
        <v>4210227</v>
      </c>
      <c r="T2104" s="12" t="s">
        <v>40</v>
      </c>
      <c r="U2104" s="13" t="n">
        <v>100</v>
      </c>
      <c r="W2104" s="13" t="n">
        <v>100</v>
      </c>
      <c r="X2104" s="12" t="s">
        <v>1888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0" t="n">
        <v>1</v>
      </c>
      <c r="B2105" s="11" t="n">
        <v>46126</v>
      </c>
      <c r="C2105" s="11" t="n">
        <v>46226</v>
      </c>
      <c r="D2105" s="10" t="n">
        <v>17</v>
      </c>
      <c r="E2105" s="12" t="s">
        <v>115</v>
      </c>
      <c r="F2105" s="10" t="n">
        <v>24</v>
      </c>
      <c r="G2105" s="12" t="s">
        <v>57</v>
      </c>
      <c r="H2105" s="10" t="n">
        <v>2110405</v>
      </c>
      <c r="I2105" s="12" t="s">
        <v>106</v>
      </c>
      <c r="J2105" s="10" t="n">
        <v>950724</v>
      </c>
      <c r="L2105" s="10" t="n">
        <v>403362</v>
      </c>
      <c r="M2105" s="12" t="s">
        <v>460</v>
      </c>
      <c r="N2105" s="12" t="s">
        <v>66</v>
      </c>
      <c r="P2105" s="10" t="n">
        <v>101</v>
      </c>
      <c r="Q2105" s="12" t="s">
        <v>107</v>
      </c>
      <c r="R2105" s="12" t="s">
        <v>112</v>
      </c>
      <c r="S2105" s="10" t="n">
        <v>4220199</v>
      </c>
      <c r="T2105" s="12" t="s">
        <v>113</v>
      </c>
      <c r="U2105" s="13" t="n">
        <v>2720.81</v>
      </c>
      <c r="W2105" s="13" t="n">
        <v>0</v>
      </c>
      <c r="X2105" s="12" t="s">
        <v>1889</v>
      </c>
      <c r="Z2105" s="1" t="str">
        <f aca="false">IF($T2105="","",IFERROR(INDEX('Resumo Grupos'!$AC$3:$AC$200,MATCH($T2105,'Resumo Grupos'!$AB$3:$AB$200,0)),"n/d"))</f>
        <v>Pagamentos outros não operacionais</v>
      </c>
      <c r="AA2105" s="1" t="str">
        <f aca="false">IF($T2105="","",IF(COUNTIF('Resumo Grupos'!$AE$3:$AE$40,$T2105)&gt;0,"NAO","SIM"))</f>
        <v>SIM</v>
      </c>
      <c r="AB2105" s="1"/>
      <c r="AC2105" s="1"/>
    </row>
    <row r="2106" customFormat="false" ht="12.75" hidden="false" customHeight="true" outlineLevel="0" collapsed="false">
      <c r="A2106" s="10" t="n">
        <v>1</v>
      </c>
      <c r="B2106" s="11" t="n">
        <v>46189</v>
      </c>
      <c r="C2106" s="11" t="n">
        <v>46226</v>
      </c>
      <c r="D2106" s="10" t="n">
        <v>10012</v>
      </c>
      <c r="E2106" s="12" t="s">
        <v>236</v>
      </c>
      <c r="F2106" s="10" t="n">
        <v>24</v>
      </c>
      <c r="G2106" s="12" t="s">
        <v>57</v>
      </c>
      <c r="H2106" s="10" t="n">
        <v>2110101</v>
      </c>
      <c r="I2106" s="12" t="s">
        <v>58</v>
      </c>
      <c r="J2106" s="10" t="n">
        <v>1261364</v>
      </c>
      <c r="L2106" s="10" t="n">
        <v>1957890</v>
      </c>
      <c r="M2106" s="12" t="s">
        <v>460</v>
      </c>
      <c r="N2106" s="12" t="s">
        <v>60</v>
      </c>
      <c r="P2106" s="10" t="n">
        <v>103</v>
      </c>
      <c r="Q2106" s="12" t="s">
        <v>61</v>
      </c>
      <c r="R2106" s="12" t="s">
        <v>62</v>
      </c>
      <c r="S2106" s="10" t="n">
        <v>1130101</v>
      </c>
      <c r="T2106" s="12" t="s">
        <v>63</v>
      </c>
      <c r="U2106" s="13" t="n">
        <v>3937.78</v>
      </c>
      <c r="W2106" s="13" t="n">
        <v>0</v>
      </c>
      <c r="X2106" s="12" t="s">
        <v>1890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SAB PHEBO ODOR90G</v>
      </c>
      <c r="AC2106" s="1" t="n">
        <v>1957890</v>
      </c>
    </row>
    <row r="2107" customFormat="false" ht="12.75" hidden="false" customHeight="true" outlineLevel="0" collapsed="false">
      <c r="A2107" s="10" t="n">
        <v>1</v>
      </c>
      <c r="B2107" s="11" t="n">
        <v>46197</v>
      </c>
      <c r="C2107" s="11" t="n">
        <v>46226</v>
      </c>
      <c r="D2107" s="10" t="n">
        <v>1608</v>
      </c>
      <c r="E2107" s="12" t="s">
        <v>75</v>
      </c>
      <c r="F2107" s="10" t="n">
        <v>24</v>
      </c>
      <c r="G2107" s="12" t="s">
        <v>57</v>
      </c>
      <c r="H2107" s="10" t="n">
        <v>2110101</v>
      </c>
      <c r="I2107" s="12" t="s">
        <v>58</v>
      </c>
      <c r="J2107" s="10" t="n">
        <v>1299280</v>
      </c>
      <c r="L2107" s="10" t="n">
        <v>1680082</v>
      </c>
      <c r="M2107" s="12" t="s">
        <v>59</v>
      </c>
      <c r="N2107" s="12" t="s">
        <v>60</v>
      </c>
      <c r="P2107" s="10" t="n">
        <v>103</v>
      </c>
      <c r="Q2107" s="12" t="s">
        <v>61</v>
      </c>
      <c r="R2107" s="12" t="s">
        <v>62</v>
      </c>
      <c r="S2107" s="10" t="n">
        <v>1130101</v>
      </c>
      <c r="T2107" s="12" t="s">
        <v>63</v>
      </c>
      <c r="U2107" s="13" t="n">
        <v>1310.04</v>
      </c>
      <c r="W2107" s="13" t="n">
        <v>0</v>
      </c>
      <c r="X2107" s="12" t="s">
        <v>1891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TODDYNHO CHOCOLATE</v>
      </c>
      <c r="AC2107" s="1" t="n">
        <v>1680082</v>
      </c>
    </row>
    <row r="2108" customFormat="false" ht="12.75" hidden="false" customHeight="true" outlineLevel="0" collapsed="false">
      <c r="A2108" s="10" t="n">
        <v>1</v>
      </c>
      <c r="B2108" s="11" t="n">
        <v>46198</v>
      </c>
      <c r="C2108" s="11" t="n">
        <v>46226</v>
      </c>
      <c r="D2108" s="10" t="n">
        <v>1626</v>
      </c>
      <c r="E2108" s="12" t="s">
        <v>65</v>
      </c>
      <c r="F2108" s="10" t="n">
        <v>24</v>
      </c>
      <c r="G2108" s="12" t="s">
        <v>57</v>
      </c>
      <c r="H2108" s="10" t="n">
        <v>2110101</v>
      </c>
      <c r="I2108" s="12" t="s">
        <v>58</v>
      </c>
      <c r="J2108" s="10" t="n">
        <v>1305846</v>
      </c>
      <c r="L2108" s="10" t="n">
        <v>311084</v>
      </c>
      <c r="M2108" s="12" t="s">
        <v>153</v>
      </c>
      <c r="N2108" s="12" t="s">
        <v>60</v>
      </c>
      <c r="P2108" s="10" t="n">
        <v>103</v>
      </c>
      <c r="Q2108" s="12" t="s">
        <v>61</v>
      </c>
      <c r="R2108" s="12" t="s">
        <v>62</v>
      </c>
      <c r="S2108" s="10" t="n">
        <v>1130101</v>
      </c>
      <c r="T2108" s="12" t="s">
        <v>63</v>
      </c>
      <c r="U2108" s="13" t="n">
        <v>2048.68</v>
      </c>
      <c r="W2108" s="13" t="n">
        <v>0</v>
      </c>
      <c r="X2108" s="12" t="s">
        <v>1892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CALABRESA SEARA KG</v>
      </c>
      <c r="AC2108" s="1" t="n">
        <v>311084</v>
      </c>
    </row>
    <row r="2109" customFormat="false" ht="12.75" hidden="false" customHeight="true" outlineLevel="0" collapsed="false">
      <c r="A2109" s="10" t="n">
        <v>1</v>
      </c>
      <c r="B2109" s="11" t="n">
        <v>46199</v>
      </c>
      <c r="C2109" s="11" t="n">
        <v>46226</v>
      </c>
      <c r="D2109" s="10" t="n">
        <v>10017</v>
      </c>
      <c r="E2109" s="12" t="s">
        <v>871</v>
      </c>
      <c r="F2109" s="10" t="n">
        <v>24</v>
      </c>
      <c r="G2109" s="12" t="s">
        <v>57</v>
      </c>
      <c r="H2109" s="10" t="n">
        <v>2110101</v>
      </c>
      <c r="I2109" s="12" t="s">
        <v>58</v>
      </c>
      <c r="J2109" s="10" t="n">
        <v>1310224</v>
      </c>
      <c r="L2109" s="10" t="n">
        <v>193797</v>
      </c>
      <c r="M2109" s="12" t="s">
        <v>153</v>
      </c>
      <c r="N2109" s="12" t="s">
        <v>60</v>
      </c>
      <c r="P2109" s="10" t="n">
        <v>103</v>
      </c>
      <c r="Q2109" s="12" t="s">
        <v>61</v>
      </c>
      <c r="R2109" s="12" t="s">
        <v>62</v>
      </c>
      <c r="S2109" s="10" t="n">
        <v>1130101</v>
      </c>
      <c r="T2109" s="12" t="s">
        <v>63</v>
      </c>
      <c r="U2109" s="13" t="n">
        <v>1024.54</v>
      </c>
      <c r="W2109" s="13" t="n">
        <v>0</v>
      </c>
      <c r="X2109" s="12" t="s">
        <v>1893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PAPEL HIGIENICO ALLE</v>
      </c>
      <c r="AC2109" s="1" t="n">
        <v>193797</v>
      </c>
    </row>
    <row r="2110" customFormat="false" ht="12.75" hidden="false" customHeight="true" outlineLevel="0" collapsed="false">
      <c r="A2110" s="10" t="n">
        <v>1</v>
      </c>
      <c r="B2110" s="11" t="n">
        <v>46202</v>
      </c>
      <c r="C2110" s="11" t="n">
        <v>46226</v>
      </c>
      <c r="D2110" s="10" t="n">
        <v>1740</v>
      </c>
      <c r="E2110" s="12" t="s">
        <v>296</v>
      </c>
      <c r="F2110" s="10" t="n">
        <v>24</v>
      </c>
      <c r="G2110" s="12" t="s">
        <v>57</v>
      </c>
      <c r="H2110" s="10" t="n">
        <v>2110101</v>
      </c>
      <c r="I2110" s="12" t="s">
        <v>58</v>
      </c>
      <c r="J2110" s="10" t="n">
        <v>1325622</v>
      </c>
      <c r="L2110" s="10" t="n">
        <v>1240896</v>
      </c>
      <c r="M2110" s="12" t="s">
        <v>59</v>
      </c>
      <c r="N2110" s="12" t="s">
        <v>60</v>
      </c>
      <c r="P2110" s="10" t="n">
        <v>103</v>
      </c>
      <c r="Q2110" s="12" t="s">
        <v>61</v>
      </c>
      <c r="R2110" s="12" t="s">
        <v>62</v>
      </c>
      <c r="S2110" s="10" t="n">
        <v>1130101</v>
      </c>
      <c r="T2110" s="12" t="s">
        <v>63</v>
      </c>
      <c r="U2110" s="13" t="n">
        <v>983.78</v>
      </c>
      <c r="W2110" s="13" t="n">
        <v>0</v>
      </c>
      <c r="X2110" s="12" t="s">
        <v>1894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IOG BI-CAMADA MGO CO</v>
      </c>
      <c r="AC2110" s="1" t="n">
        <v>1240896</v>
      </c>
    </row>
    <row r="2111" customFormat="false" ht="12.75" hidden="false" customHeight="true" outlineLevel="0" collapsed="false">
      <c r="A2111" s="10" t="n">
        <v>1</v>
      </c>
      <c r="B2111" s="11" t="n">
        <v>46205</v>
      </c>
      <c r="C2111" s="11" t="n">
        <v>46226</v>
      </c>
      <c r="D2111" s="10" t="n">
        <v>1740</v>
      </c>
      <c r="E2111" s="12" t="s">
        <v>296</v>
      </c>
      <c r="F2111" s="10" t="n">
        <v>24</v>
      </c>
      <c r="G2111" s="12" t="s">
        <v>57</v>
      </c>
      <c r="H2111" s="10" t="n">
        <v>2110101</v>
      </c>
      <c r="I2111" s="12" t="s">
        <v>58</v>
      </c>
      <c r="J2111" s="10" t="n">
        <v>1340464</v>
      </c>
      <c r="L2111" s="10" t="n">
        <v>1243403</v>
      </c>
      <c r="M2111" s="12" t="s">
        <v>36</v>
      </c>
      <c r="N2111" s="12" t="s">
        <v>60</v>
      </c>
      <c r="P2111" s="10" t="n">
        <v>103</v>
      </c>
      <c r="Q2111" s="12" t="s">
        <v>61</v>
      </c>
      <c r="R2111" s="12" t="s">
        <v>62</v>
      </c>
      <c r="S2111" s="10" t="n">
        <v>1130101</v>
      </c>
      <c r="T2111" s="12" t="s">
        <v>63</v>
      </c>
      <c r="U2111" s="13" t="n">
        <v>972.3</v>
      </c>
      <c r="W2111" s="13" t="n">
        <v>0</v>
      </c>
      <c r="X2111" s="12" t="s">
        <v>1895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IOG BI-CAMADA MGO CO</v>
      </c>
      <c r="AC2111" s="1" t="n">
        <v>1243403</v>
      </c>
    </row>
    <row r="2112" customFormat="false" ht="12.75" hidden="false" customHeight="true" outlineLevel="0" collapsed="false">
      <c r="A2112" s="10" t="n">
        <v>1</v>
      </c>
      <c r="B2112" s="11" t="n">
        <v>46205</v>
      </c>
      <c r="C2112" s="11" t="n">
        <v>46226</v>
      </c>
      <c r="D2112" s="10" t="n">
        <v>1667</v>
      </c>
      <c r="E2112" s="12" t="s">
        <v>65</v>
      </c>
      <c r="F2112" s="10" t="n">
        <v>24</v>
      </c>
      <c r="G2112" s="12" t="s">
        <v>57</v>
      </c>
      <c r="H2112" s="10" t="n">
        <v>2110101</v>
      </c>
      <c r="I2112" s="12" t="s">
        <v>58</v>
      </c>
      <c r="J2112" s="10" t="n">
        <v>1341509</v>
      </c>
      <c r="L2112" s="10" t="n">
        <v>396010</v>
      </c>
      <c r="M2112" s="12" t="s">
        <v>36</v>
      </c>
      <c r="N2112" s="12" t="s">
        <v>60</v>
      </c>
      <c r="P2112" s="10" t="n">
        <v>103</v>
      </c>
      <c r="Q2112" s="12" t="s">
        <v>61</v>
      </c>
      <c r="R2112" s="12" t="s">
        <v>62</v>
      </c>
      <c r="S2112" s="10" t="n">
        <v>1130101</v>
      </c>
      <c r="T2112" s="12" t="s">
        <v>63</v>
      </c>
      <c r="U2112" s="13" t="n">
        <v>917.86</v>
      </c>
      <c r="W2112" s="13" t="n">
        <v>0</v>
      </c>
      <c r="X2112" s="12" t="s">
        <v>1896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46212</v>
      </c>
      <c r="C2113" s="11" t="n">
        <v>46226</v>
      </c>
      <c r="D2113" s="10" t="n">
        <v>1670</v>
      </c>
      <c r="E2113" s="12" t="s">
        <v>755</v>
      </c>
      <c r="F2113" s="10" t="n">
        <v>24</v>
      </c>
      <c r="G2113" s="12" t="s">
        <v>57</v>
      </c>
      <c r="H2113" s="10" t="n">
        <v>2110405</v>
      </c>
      <c r="I2113" s="12" t="s">
        <v>106</v>
      </c>
      <c r="J2113" s="10" t="n">
        <v>1374363</v>
      </c>
      <c r="L2113" s="10" t="n">
        <v>271007</v>
      </c>
      <c r="M2113" s="12" t="s">
        <v>36</v>
      </c>
      <c r="N2113" s="12" t="s">
        <v>66</v>
      </c>
      <c r="P2113" s="10" t="n">
        <v>103</v>
      </c>
      <c r="Q2113" s="12" t="s">
        <v>61</v>
      </c>
      <c r="R2113" s="12" t="s">
        <v>62</v>
      </c>
      <c r="S2113" s="10" t="n">
        <v>1130101</v>
      </c>
      <c r="T2113" s="12" t="s">
        <v>63</v>
      </c>
      <c r="U2113" s="13" t="n">
        <v>478</v>
      </c>
      <c r="W2113" s="13" t="n">
        <v>0</v>
      </c>
      <c r="X2113" s="12" t="s">
        <v>1897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POLPAAMAZ MARA100G</v>
      </c>
      <c r="AC2113" s="1" t="n">
        <v>271007</v>
      </c>
    </row>
    <row r="2114" customFormat="false" ht="12.75" hidden="false" customHeight="true" outlineLevel="0" collapsed="false">
      <c r="A2114" s="10" t="n">
        <v>1</v>
      </c>
      <c r="B2114" s="11" t="n">
        <v>46213</v>
      </c>
      <c r="C2114" s="11" t="n">
        <v>46226</v>
      </c>
      <c r="D2114" s="10" t="n">
        <v>1626</v>
      </c>
      <c r="E2114" s="12" t="s">
        <v>65</v>
      </c>
      <c r="F2114" s="10" t="n">
        <v>24</v>
      </c>
      <c r="G2114" s="12" t="s">
        <v>57</v>
      </c>
      <c r="H2114" s="10" t="n">
        <v>2110405</v>
      </c>
      <c r="I2114" s="12" t="s">
        <v>106</v>
      </c>
      <c r="J2114" s="10" t="n">
        <v>1376626</v>
      </c>
      <c r="L2114" s="10" t="n">
        <v>312590</v>
      </c>
      <c r="M2114" s="12" t="s">
        <v>36</v>
      </c>
      <c r="N2114" s="12" t="s">
        <v>66</v>
      </c>
      <c r="P2114" s="10" t="n">
        <v>103</v>
      </c>
      <c r="Q2114" s="12" t="s">
        <v>61</v>
      </c>
      <c r="R2114" s="12" t="s">
        <v>62</v>
      </c>
      <c r="S2114" s="10" t="n">
        <v>1130101</v>
      </c>
      <c r="T2114" s="12" t="s">
        <v>63</v>
      </c>
      <c r="U2114" s="13" t="n">
        <v>1643.76</v>
      </c>
      <c r="W2114" s="13" t="n">
        <v>0</v>
      </c>
      <c r="X2114" s="12" t="s">
        <v>1898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CALABRESA SEARA KG</v>
      </c>
      <c r="AC2114" s="1" t="n">
        <v>312590</v>
      </c>
    </row>
    <row r="2115" customFormat="false" ht="12.75" hidden="false" customHeight="true" outlineLevel="0" collapsed="false">
      <c r="A2115" s="10" t="n">
        <v>1</v>
      </c>
      <c r="B2115" s="11" t="n">
        <v>46213</v>
      </c>
      <c r="C2115" s="11" t="n">
        <v>46226</v>
      </c>
      <c r="D2115" s="10" t="n">
        <v>1666</v>
      </c>
      <c r="E2115" s="12" t="s">
        <v>56</v>
      </c>
      <c r="F2115" s="10" t="n">
        <v>24</v>
      </c>
      <c r="G2115" s="12" t="s">
        <v>57</v>
      </c>
      <c r="H2115" s="10" t="n">
        <v>2110405</v>
      </c>
      <c r="I2115" s="12" t="s">
        <v>106</v>
      </c>
      <c r="J2115" s="10" t="n">
        <v>1376753</v>
      </c>
      <c r="L2115" s="10" t="n">
        <v>566298</v>
      </c>
      <c r="M2115" s="12" t="s">
        <v>59</v>
      </c>
      <c r="N2115" s="12" t="s">
        <v>66</v>
      </c>
      <c r="P2115" s="10" t="n">
        <v>103</v>
      </c>
      <c r="Q2115" s="12" t="s">
        <v>61</v>
      </c>
      <c r="R2115" s="12" t="s">
        <v>62</v>
      </c>
      <c r="S2115" s="10" t="n">
        <v>1130101</v>
      </c>
      <c r="T2115" s="12" t="s">
        <v>63</v>
      </c>
      <c r="U2115" s="13" t="n">
        <v>5877.9</v>
      </c>
      <c r="W2115" s="13" t="n">
        <v>0</v>
      </c>
      <c r="X2115" s="12" t="s">
        <v>1899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LAMINA WILKINSON CAR</v>
      </c>
      <c r="AC2115" s="1" t="n">
        <v>566298</v>
      </c>
    </row>
    <row r="2116" customFormat="false" ht="12.75" hidden="false" customHeight="true" outlineLevel="0" collapsed="false">
      <c r="A2116" s="10" t="n">
        <v>1</v>
      </c>
      <c r="B2116" s="11" t="n">
        <v>46214</v>
      </c>
      <c r="C2116" s="11" t="n">
        <v>46226</v>
      </c>
      <c r="D2116" s="10" t="n">
        <v>1114</v>
      </c>
      <c r="E2116" s="12" t="s">
        <v>169</v>
      </c>
      <c r="F2116" s="10" t="n">
        <v>24</v>
      </c>
      <c r="G2116" s="12" t="s">
        <v>57</v>
      </c>
      <c r="H2116" s="10" t="n">
        <v>2110405</v>
      </c>
      <c r="I2116" s="12" t="s">
        <v>106</v>
      </c>
      <c r="J2116" s="10" t="n">
        <v>1382512</v>
      </c>
      <c r="L2116" s="10" t="n">
        <v>40749</v>
      </c>
      <c r="M2116" s="12" t="s">
        <v>36</v>
      </c>
      <c r="N2116" s="12" t="s">
        <v>66</v>
      </c>
      <c r="P2116" s="10" t="n">
        <v>103</v>
      </c>
      <c r="Q2116" s="12" t="s">
        <v>61</v>
      </c>
      <c r="R2116" s="12" t="s">
        <v>62</v>
      </c>
      <c r="S2116" s="10" t="n">
        <v>1130101</v>
      </c>
      <c r="T2116" s="12" t="s">
        <v>63</v>
      </c>
      <c r="U2116" s="13" t="n">
        <v>4978.85</v>
      </c>
      <c r="W2116" s="13" t="n">
        <v>0</v>
      </c>
      <c r="X2116" s="12" t="s">
        <v>1900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46219</v>
      </c>
      <c r="C2117" s="11" t="n">
        <v>46226</v>
      </c>
      <c r="D2117" s="10" t="n">
        <v>1614</v>
      </c>
      <c r="E2117" s="12" t="s">
        <v>89</v>
      </c>
      <c r="F2117" s="10" t="n">
        <v>24</v>
      </c>
      <c r="G2117" s="12" t="s">
        <v>57</v>
      </c>
      <c r="H2117" s="10" t="n">
        <v>2110405</v>
      </c>
      <c r="I2117" s="12" t="s">
        <v>106</v>
      </c>
      <c r="J2117" s="10" t="n">
        <v>1407883</v>
      </c>
      <c r="L2117" s="10" t="n">
        <v>11430</v>
      </c>
      <c r="M2117" s="12" t="s">
        <v>59</v>
      </c>
      <c r="N2117" s="12" t="s">
        <v>66</v>
      </c>
      <c r="P2117" s="10" t="n">
        <v>103</v>
      </c>
      <c r="Q2117" s="12" t="s">
        <v>61</v>
      </c>
      <c r="R2117" s="12" t="s">
        <v>62</v>
      </c>
      <c r="S2117" s="10" t="n">
        <v>1130101</v>
      </c>
      <c r="T2117" s="12" t="s">
        <v>63</v>
      </c>
      <c r="U2117" s="13" t="n">
        <v>417.42</v>
      </c>
      <c r="W2117" s="13" t="n">
        <v>0</v>
      </c>
      <c r="X2117" s="12" t="s">
        <v>1901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SORV. KARU SUPREME1L</v>
      </c>
      <c r="AC2117" s="1" t="n">
        <v>11430</v>
      </c>
    </row>
    <row r="2118" customFormat="false" ht="12.75" hidden="false" customHeight="true" outlineLevel="0" collapsed="false">
      <c r="A2118" s="10" t="n">
        <v>1</v>
      </c>
      <c r="B2118" s="11" t="n">
        <v>46220</v>
      </c>
      <c r="C2118" s="11" t="n">
        <v>46226</v>
      </c>
      <c r="D2118" s="10" t="n">
        <v>1024</v>
      </c>
      <c r="E2118" s="12" t="s">
        <v>783</v>
      </c>
      <c r="F2118" s="10" t="n">
        <v>24</v>
      </c>
      <c r="G2118" s="12" t="s">
        <v>57</v>
      </c>
      <c r="H2118" s="10" t="n">
        <v>2110405</v>
      </c>
      <c r="I2118" s="12" t="s">
        <v>106</v>
      </c>
      <c r="J2118" s="10" t="n">
        <v>1410444</v>
      </c>
      <c r="L2118" s="10" t="n">
        <v>604178</v>
      </c>
      <c r="M2118" s="12" t="s">
        <v>36</v>
      </c>
      <c r="N2118" s="12" t="s">
        <v>66</v>
      </c>
      <c r="P2118" s="10" t="n">
        <v>103</v>
      </c>
      <c r="Q2118" s="12" t="s">
        <v>61</v>
      </c>
      <c r="R2118" s="12" t="s">
        <v>62</v>
      </c>
      <c r="S2118" s="10" t="n">
        <v>1130101</v>
      </c>
      <c r="T2118" s="12" t="s">
        <v>63</v>
      </c>
      <c r="U2118" s="13" t="n">
        <v>704</v>
      </c>
      <c r="W2118" s="13" t="n">
        <v>0</v>
      </c>
      <c r="X2118" s="12" t="s">
        <v>1902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REAL CLASSICO 2L PET</v>
      </c>
      <c r="AC2118" s="1" t="n">
        <v>604178</v>
      </c>
    </row>
    <row r="2119" customFormat="false" ht="12.75" hidden="false" customHeight="true" outlineLevel="0" collapsed="false">
      <c r="A2119" s="10" t="n">
        <v>1</v>
      </c>
      <c r="B2119" s="11" t="n">
        <v>46221</v>
      </c>
      <c r="C2119" s="11" t="n">
        <v>46226</v>
      </c>
      <c r="D2119" s="10" t="n">
        <v>1625</v>
      </c>
      <c r="E2119" s="12" t="s">
        <v>243</v>
      </c>
      <c r="F2119" s="10" t="n">
        <v>24</v>
      </c>
      <c r="G2119" s="12" t="s">
        <v>57</v>
      </c>
      <c r="H2119" s="10" t="n">
        <v>2110405</v>
      </c>
      <c r="I2119" s="12" t="s">
        <v>106</v>
      </c>
      <c r="J2119" s="10" t="n">
        <v>1415314</v>
      </c>
      <c r="L2119" s="10" t="n">
        <v>14727</v>
      </c>
      <c r="M2119" s="12" t="s">
        <v>36</v>
      </c>
      <c r="N2119" s="12" t="s">
        <v>66</v>
      </c>
      <c r="P2119" s="10" t="n">
        <v>103</v>
      </c>
      <c r="Q2119" s="12" t="s">
        <v>61</v>
      </c>
      <c r="R2119" s="12" t="s">
        <v>62</v>
      </c>
      <c r="S2119" s="10" t="n">
        <v>1130101</v>
      </c>
      <c r="T2119" s="12" t="s">
        <v>63</v>
      </c>
      <c r="U2119" s="13" t="n">
        <v>6254.1</v>
      </c>
      <c r="W2119" s="13" t="n">
        <v>0</v>
      </c>
      <c r="X2119" s="12" t="s">
        <v>1903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0" t="n">
        <v>1</v>
      </c>
      <c r="B2120" s="11" t="n">
        <v>46223</v>
      </c>
      <c r="C2120" s="11" t="n">
        <v>46226</v>
      </c>
      <c r="D2120" s="10" t="n">
        <v>1614</v>
      </c>
      <c r="E2120" s="12" t="s">
        <v>89</v>
      </c>
      <c r="F2120" s="10" t="n">
        <v>24</v>
      </c>
      <c r="G2120" s="12" t="s">
        <v>57</v>
      </c>
      <c r="H2120" s="10" t="n">
        <v>2110405</v>
      </c>
      <c r="I2120" s="12" t="s">
        <v>106</v>
      </c>
      <c r="J2120" s="10" t="n">
        <v>1424878</v>
      </c>
      <c r="L2120" s="10" t="n">
        <v>11447</v>
      </c>
      <c r="M2120" s="12" t="s">
        <v>36</v>
      </c>
      <c r="N2120" s="12" t="s">
        <v>66</v>
      </c>
      <c r="P2120" s="10" t="n">
        <v>103</v>
      </c>
      <c r="Q2120" s="12" t="s">
        <v>61</v>
      </c>
      <c r="R2120" s="12" t="s">
        <v>62</v>
      </c>
      <c r="S2120" s="10" t="n">
        <v>1130101</v>
      </c>
      <c r="T2120" s="12" t="s">
        <v>63</v>
      </c>
      <c r="U2120" s="13" t="n">
        <v>624.28</v>
      </c>
      <c r="W2120" s="13" t="n">
        <v>0</v>
      </c>
      <c r="X2120" s="12" t="s">
        <v>1904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SORVETE KARU BRIGADE</v>
      </c>
      <c r="AC2120" s="1" t="n">
        <v>11447</v>
      </c>
    </row>
    <row r="2121" customFormat="false" ht="12.75" hidden="false" customHeight="true" outlineLevel="0" collapsed="false">
      <c r="A2121" s="10" t="n">
        <v>1</v>
      </c>
      <c r="B2121" s="11" t="n">
        <v>46224</v>
      </c>
      <c r="C2121" s="11" t="n">
        <v>46226</v>
      </c>
      <c r="D2121" s="10" t="n">
        <v>1899</v>
      </c>
      <c r="E2121" s="12" t="s">
        <v>97</v>
      </c>
      <c r="F2121" s="10" t="n">
        <v>24</v>
      </c>
      <c r="G2121" s="12" t="s">
        <v>57</v>
      </c>
      <c r="H2121" s="10" t="n">
        <v>2110405</v>
      </c>
      <c r="I2121" s="12" t="s">
        <v>106</v>
      </c>
      <c r="J2121" s="10" t="n">
        <v>1427755</v>
      </c>
      <c r="L2121" s="10" t="n">
        <v>723</v>
      </c>
      <c r="M2121" s="12" t="s">
        <v>36</v>
      </c>
      <c r="N2121" s="12" t="s">
        <v>66</v>
      </c>
      <c r="P2121" s="10" t="n">
        <v>103</v>
      </c>
      <c r="Q2121" s="12" t="s">
        <v>61</v>
      </c>
      <c r="R2121" s="12" t="s">
        <v>62</v>
      </c>
      <c r="S2121" s="10" t="n">
        <v>1130101</v>
      </c>
      <c r="T2121" s="12" t="s">
        <v>63</v>
      </c>
      <c r="U2121" s="13" t="n">
        <v>149.85</v>
      </c>
      <c r="W2121" s="13" t="n">
        <v>0</v>
      </c>
      <c r="X2121" s="12" t="s">
        <v>1905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BOLOS DIVERSOS REAL MADRID</v>
      </c>
      <c r="AC2121" s="1" t="n">
        <v>723</v>
      </c>
    </row>
    <row r="2122" customFormat="false" ht="12.75" hidden="false" customHeight="true" outlineLevel="0" collapsed="false">
      <c r="A2122" s="10" t="n">
        <v>1</v>
      </c>
      <c r="B2122" s="11" t="n">
        <v>46224</v>
      </c>
      <c r="C2122" s="11" t="n">
        <v>46226</v>
      </c>
      <c r="D2122" s="10" t="n">
        <v>1286</v>
      </c>
      <c r="E2122" s="12" t="s">
        <v>359</v>
      </c>
      <c r="F2122" s="10" t="n">
        <v>24</v>
      </c>
      <c r="G2122" s="12" t="s">
        <v>57</v>
      </c>
      <c r="H2122" s="10" t="n">
        <v>2110405</v>
      </c>
      <c r="I2122" s="12" t="s">
        <v>106</v>
      </c>
      <c r="J2122" s="10" t="n">
        <v>1427791</v>
      </c>
      <c r="L2122" s="10" t="n">
        <v>10334</v>
      </c>
      <c r="M2122" s="12" t="s">
        <v>36</v>
      </c>
      <c r="N2122" s="12" t="s">
        <v>66</v>
      </c>
      <c r="P2122" s="10" t="n">
        <v>103</v>
      </c>
      <c r="Q2122" s="12" t="s">
        <v>61</v>
      </c>
      <c r="R2122" s="12" t="s">
        <v>62</v>
      </c>
      <c r="S2122" s="10" t="n">
        <v>1130101</v>
      </c>
      <c r="T2122" s="12" t="s">
        <v>63</v>
      </c>
      <c r="U2122" s="13" t="n">
        <v>972</v>
      </c>
      <c r="W2122" s="13" t="n">
        <v>0</v>
      </c>
      <c r="X2122" s="12" t="s">
        <v>1906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PAO FRANCES CONG 80G</v>
      </c>
      <c r="AC2122" s="1" t="n">
        <v>10334</v>
      </c>
    </row>
    <row r="2123" customFormat="false" ht="12.75" hidden="false" customHeight="true" outlineLevel="0" collapsed="false">
      <c r="A2123" s="10" t="n">
        <v>1</v>
      </c>
      <c r="B2123" s="11" t="n">
        <v>46224</v>
      </c>
      <c r="C2123" s="11" t="n">
        <v>46226</v>
      </c>
      <c r="D2123" s="10" t="n">
        <v>581</v>
      </c>
      <c r="E2123" s="12" t="s">
        <v>316</v>
      </c>
      <c r="F2123" s="10" t="n">
        <v>24</v>
      </c>
      <c r="G2123" s="12" t="s">
        <v>57</v>
      </c>
      <c r="H2123" s="10" t="n">
        <v>2110405</v>
      </c>
      <c r="I2123" s="12" t="s">
        <v>106</v>
      </c>
      <c r="J2123" s="10" t="n">
        <v>1427827</v>
      </c>
      <c r="L2123" s="10" t="n">
        <v>31493</v>
      </c>
      <c r="M2123" s="12" t="s">
        <v>36</v>
      </c>
      <c r="N2123" s="12" t="s">
        <v>66</v>
      </c>
      <c r="P2123" s="10" t="n">
        <v>103</v>
      </c>
      <c r="Q2123" s="12" t="s">
        <v>61</v>
      </c>
      <c r="R2123" s="12" t="s">
        <v>62</v>
      </c>
      <c r="S2123" s="10" t="n">
        <v>1130101</v>
      </c>
      <c r="T2123" s="12" t="s">
        <v>63</v>
      </c>
      <c r="U2123" s="13" t="n">
        <v>233.5</v>
      </c>
      <c r="W2123" s="13" t="n">
        <v>0</v>
      </c>
      <c r="X2123" s="12" t="s">
        <v>1907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GOMA DE MANDIOCA AMA</v>
      </c>
      <c r="AC2123" s="1" t="n">
        <v>31493</v>
      </c>
    </row>
    <row r="2124" customFormat="false" ht="12.75" hidden="false" customHeight="true" outlineLevel="0" collapsed="false">
      <c r="A2124" s="10" t="n">
        <v>1</v>
      </c>
      <c r="B2124" s="11" t="n">
        <v>46224</v>
      </c>
      <c r="C2124" s="11" t="n">
        <v>46226</v>
      </c>
      <c r="D2124" s="10" t="n">
        <v>642</v>
      </c>
      <c r="E2124" s="12" t="s">
        <v>186</v>
      </c>
      <c r="F2124" s="10" t="n">
        <v>24</v>
      </c>
      <c r="G2124" s="12" t="s">
        <v>57</v>
      </c>
      <c r="H2124" s="10" t="n">
        <v>2110405</v>
      </c>
      <c r="I2124" s="12" t="s">
        <v>106</v>
      </c>
      <c r="J2124" s="10" t="n">
        <v>1430906</v>
      </c>
      <c r="L2124" s="10" t="n">
        <v>539</v>
      </c>
      <c r="M2124" s="12" t="s">
        <v>36</v>
      </c>
      <c r="N2124" s="12" t="s">
        <v>66</v>
      </c>
      <c r="P2124" s="10" t="n">
        <v>103</v>
      </c>
      <c r="Q2124" s="12" t="s">
        <v>61</v>
      </c>
      <c r="R2124" s="12" t="s">
        <v>62</v>
      </c>
      <c r="S2124" s="10" t="n">
        <v>1130101</v>
      </c>
      <c r="T2124" s="12" t="s">
        <v>63</v>
      </c>
      <c r="U2124" s="13" t="n">
        <v>480</v>
      </c>
      <c r="W2124" s="13" t="n">
        <v>0</v>
      </c>
      <c r="X2124" s="12" t="s">
        <v>1908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BLOOM 600G</v>
      </c>
      <c r="AC2124" s="1" t="n">
        <v>539</v>
      </c>
    </row>
    <row r="2125" customFormat="false" ht="12.75" hidden="false" customHeight="true" outlineLevel="0" collapsed="false">
      <c r="A2125" s="10" t="n">
        <v>1</v>
      </c>
      <c r="B2125" s="11" t="n">
        <v>46225</v>
      </c>
      <c r="C2125" s="11" t="n">
        <v>46226</v>
      </c>
      <c r="D2125" s="10" t="n">
        <v>10009</v>
      </c>
      <c r="E2125" s="12" t="s">
        <v>233</v>
      </c>
      <c r="F2125" s="10" t="n">
        <v>24</v>
      </c>
      <c r="G2125" s="12" t="s">
        <v>57</v>
      </c>
      <c r="H2125" s="10" t="n">
        <v>2110405</v>
      </c>
      <c r="I2125" s="12" t="s">
        <v>106</v>
      </c>
      <c r="J2125" s="10" t="n">
        <v>1434102</v>
      </c>
      <c r="L2125" s="10" t="n">
        <v>1428642</v>
      </c>
      <c r="M2125" s="12" t="s">
        <v>36</v>
      </c>
      <c r="N2125" s="12" t="s">
        <v>66</v>
      </c>
      <c r="P2125" s="10" t="n">
        <v>103</v>
      </c>
      <c r="Q2125" s="12" t="s">
        <v>61</v>
      </c>
      <c r="R2125" s="12" t="s">
        <v>62</v>
      </c>
      <c r="S2125" s="10" t="n">
        <v>1130101</v>
      </c>
      <c r="T2125" s="12" t="s">
        <v>63</v>
      </c>
      <c r="U2125" s="13" t="n">
        <v>986.86</v>
      </c>
      <c r="W2125" s="13" t="n">
        <v>0</v>
      </c>
      <c r="X2125" s="12" t="s">
        <v>1909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TEMP MAGGI FONDO120G</v>
      </c>
      <c r="AC2125" s="1" t="n">
        <v>1428642</v>
      </c>
    </row>
    <row r="2126" customFormat="false" ht="12.75" hidden="false" customHeight="true" outlineLevel="0" collapsed="false">
      <c r="A2126" s="10" t="n">
        <v>1</v>
      </c>
      <c r="B2126" s="11" t="n">
        <v>46225</v>
      </c>
      <c r="C2126" s="11" t="n">
        <v>46226</v>
      </c>
      <c r="D2126" s="10" t="n">
        <v>1899</v>
      </c>
      <c r="E2126" s="12" t="s">
        <v>97</v>
      </c>
      <c r="F2126" s="10" t="n">
        <v>24</v>
      </c>
      <c r="G2126" s="12" t="s">
        <v>57</v>
      </c>
      <c r="H2126" s="10" t="n">
        <v>2110405</v>
      </c>
      <c r="I2126" s="12" t="s">
        <v>106</v>
      </c>
      <c r="J2126" s="10" t="n">
        <v>1435818</v>
      </c>
      <c r="L2126" s="10" t="n">
        <v>722</v>
      </c>
      <c r="M2126" s="12" t="s">
        <v>36</v>
      </c>
      <c r="N2126" s="12" t="s">
        <v>66</v>
      </c>
      <c r="P2126" s="10" t="n">
        <v>103</v>
      </c>
      <c r="Q2126" s="12" t="s">
        <v>61</v>
      </c>
      <c r="R2126" s="12" t="s">
        <v>62</v>
      </c>
      <c r="S2126" s="10" t="n">
        <v>1130101</v>
      </c>
      <c r="T2126" s="12" t="s">
        <v>63</v>
      </c>
      <c r="U2126" s="13" t="n">
        <v>501.9</v>
      </c>
      <c r="W2126" s="13" t="n">
        <v>0</v>
      </c>
      <c r="X2126" s="12" t="s">
        <v>1910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PAO FORMA REAL MADRI</v>
      </c>
      <c r="AC2126" s="1" t="n">
        <v>722</v>
      </c>
    </row>
    <row r="2127" customFormat="false" ht="12.75" hidden="false" customHeight="true" outlineLevel="0" collapsed="false">
      <c r="A2127" s="10" t="n">
        <v>1</v>
      </c>
      <c r="B2127" s="11" t="n">
        <v>46226</v>
      </c>
      <c r="C2127" s="11" t="n">
        <v>46226</v>
      </c>
      <c r="D2127" s="10" t="n">
        <v>1936</v>
      </c>
      <c r="E2127" s="12" t="s">
        <v>1217</v>
      </c>
      <c r="F2127" s="10" t="n">
        <v>24</v>
      </c>
      <c r="G2127" s="12" t="s">
        <v>57</v>
      </c>
      <c r="H2127" s="10" t="n">
        <v>2110405</v>
      </c>
      <c r="I2127" s="12" t="s">
        <v>106</v>
      </c>
      <c r="J2127" s="10" t="n">
        <v>1439362</v>
      </c>
      <c r="L2127" s="10" t="n">
        <v>592404</v>
      </c>
      <c r="M2127" s="12" t="s">
        <v>36</v>
      </c>
      <c r="N2127" s="12" t="s">
        <v>66</v>
      </c>
      <c r="P2127" s="10" t="n">
        <v>101</v>
      </c>
      <c r="Q2127" s="12" t="s">
        <v>107</v>
      </c>
      <c r="R2127" s="12" t="s">
        <v>62</v>
      </c>
      <c r="S2127" s="10" t="n">
        <v>1130101</v>
      </c>
      <c r="T2127" s="12" t="s">
        <v>63</v>
      </c>
      <c r="U2127" s="13" t="n">
        <v>55.95</v>
      </c>
      <c r="W2127" s="13" t="n">
        <v>0</v>
      </c>
      <c r="X2127" s="12" t="s">
        <v>1911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46226</v>
      </c>
      <c r="C2128" s="11" t="n">
        <v>46226</v>
      </c>
      <c r="D2128" s="10" t="n">
        <v>1936</v>
      </c>
      <c r="E2128" s="12" t="s">
        <v>1217</v>
      </c>
      <c r="F2128" s="10" t="n">
        <v>24</v>
      </c>
      <c r="G2128" s="12" t="s">
        <v>57</v>
      </c>
      <c r="H2128" s="10" t="n">
        <v>2110405</v>
      </c>
      <c r="I2128" s="12" t="s">
        <v>106</v>
      </c>
      <c r="J2128" s="10" t="n">
        <v>1439371</v>
      </c>
      <c r="L2128" s="10" t="n">
        <v>592407</v>
      </c>
      <c r="M2128" s="12" t="s">
        <v>36</v>
      </c>
      <c r="N2128" s="12" t="s">
        <v>66</v>
      </c>
      <c r="P2128" s="10" t="n">
        <v>101</v>
      </c>
      <c r="Q2128" s="12" t="s">
        <v>107</v>
      </c>
      <c r="R2128" s="12" t="s">
        <v>62</v>
      </c>
      <c r="S2128" s="10" t="n">
        <v>1130101</v>
      </c>
      <c r="T2128" s="12" t="s">
        <v>63</v>
      </c>
      <c r="U2128" s="13" t="n">
        <v>421.5</v>
      </c>
      <c r="W2128" s="13" t="n">
        <v>0</v>
      </c>
      <c r="X2128" s="12" t="s">
        <v>1911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0" t="n">
        <v>1</v>
      </c>
      <c r="B2129" s="11" t="n">
        <v>46226</v>
      </c>
      <c r="C2129" s="11" t="n">
        <v>46226</v>
      </c>
      <c r="D2129" s="10" t="n">
        <v>10096</v>
      </c>
      <c r="E2129" s="12" t="s">
        <v>1716</v>
      </c>
      <c r="F2129" s="10" t="n">
        <v>13</v>
      </c>
      <c r="G2129" s="12" t="s">
        <v>119</v>
      </c>
      <c r="H2129" s="10" t="n">
        <v>2110101</v>
      </c>
      <c r="I2129" s="12" t="s">
        <v>58</v>
      </c>
      <c r="J2129" s="10" t="n">
        <v>1440378</v>
      </c>
      <c r="L2129" s="10" t="n">
        <v>71</v>
      </c>
      <c r="M2129" s="12" t="s">
        <v>36</v>
      </c>
      <c r="N2129" s="12" t="s">
        <v>60</v>
      </c>
      <c r="P2129" s="10" t="n">
        <v>104</v>
      </c>
      <c r="Q2129" s="12" t="s">
        <v>38</v>
      </c>
      <c r="R2129" s="12" t="s">
        <v>62</v>
      </c>
      <c r="S2129" s="10" t="n">
        <v>1130101</v>
      </c>
      <c r="T2129" s="12" t="s">
        <v>63</v>
      </c>
      <c r="U2129" s="13" t="n">
        <v>420</v>
      </c>
      <c r="W2129" s="13" t="n">
        <v>0</v>
      </c>
      <c r="X2129" s="12" t="s">
        <v>1912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BOLO MIYAZAKI GRANDE</v>
      </c>
      <c r="AC2129" s="1" t="n">
        <v>71</v>
      </c>
    </row>
    <row r="2130" customFormat="false" ht="12.75" hidden="false" customHeight="true" outlineLevel="0" collapsed="false">
      <c r="A2130" s="10" t="n">
        <v>1</v>
      </c>
      <c r="B2130" s="11" t="n">
        <v>46227</v>
      </c>
      <c r="C2130" s="11" t="n">
        <v>46227</v>
      </c>
      <c r="D2130" s="10" t="n">
        <v>0</v>
      </c>
      <c r="E2130" s="12" t="s">
        <v>33</v>
      </c>
      <c r="F2130" s="10" t="n">
        <v>17</v>
      </c>
      <c r="G2130" s="12" t="s">
        <v>34</v>
      </c>
      <c r="H2130" s="10" t="n">
        <v>1110101</v>
      </c>
      <c r="I2130" s="12" t="s">
        <v>35</v>
      </c>
      <c r="J2130" s="10" t="n">
        <v>1469164</v>
      </c>
      <c r="L2130" s="10" t="n">
        <v>1469164</v>
      </c>
      <c r="M2130" s="12" t="s">
        <v>36</v>
      </c>
      <c r="N2130" s="12" t="s">
        <v>37</v>
      </c>
      <c r="P2130" s="10" t="n">
        <v>104</v>
      </c>
      <c r="Q2130" s="12" t="s">
        <v>38</v>
      </c>
      <c r="R2130" s="12" t="s">
        <v>149</v>
      </c>
      <c r="S2130" s="10" t="n">
        <v>1120601</v>
      </c>
      <c r="T2130" s="12" t="s">
        <v>150</v>
      </c>
      <c r="U2130" s="13" t="n">
        <v>280</v>
      </c>
      <c r="W2130" s="13" t="n">
        <v>280</v>
      </c>
      <c r="X2130" s="12" t="s">
        <v>1913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ACAI DE ANORI</v>
      </c>
      <c r="AC2130" s="1" t="n">
        <v>5371</v>
      </c>
    </row>
    <row r="2131" customFormat="false" ht="12.75" hidden="false" customHeight="true" outlineLevel="0" collapsed="false">
      <c r="A2131" s="10" t="n">
        <v>1</v>
      </c>
      <c r="B2131" s="11" t="n">
        <v>46227</v>
      </c>
      <c r="C2131" s="11" t="n">
        <v>46227</v>
      </c>
      <c r="D2131" s="10" t="n">
        <v>0</v>
      </c>
      <c r="E2131" s="12" t="s">
        <v>33</v>
      </c>
      <c r="F2131" s="10" t="n">
        <v>17</v>
      </c>
      <c r="G2131" s="12" t="s">
        <v>34</v>
      </c>
      <c r="H2131" s="10" t="n">
        <v>1110101</v>
      </c>
      <c r="I2131" s="12" t="s">
        <v>35</v>
      </c>
      <c r="J2131" s="10" t="n">
        <v>1500464</v>
      </c>
      <c r="L2131" s="10" t="n">
        <v>1500464</v>
      </c>
      <c r="M2131" s="12" t="s">
        <v>36</v>
      </c>
      <c r="N2131" s="12" t="s">
        <v>37</v>
      </c>
      <c r="P2131" s="10" t="n">
        <v>104</v>
      </c>
      <c r="Q2131" s="12" t="s">
        <v>38</v>
      </c>
      <c r="R2131" s="12" t="s">
        <v>62</v>
      </c>
      <c r="S2131" s="10" t="n">
        <v>1130101</v>
      </c>
      <c r="T2131" s="12" t="s">
        <v>63</v>
      </c>
      <c r="U2131" s="13" t="n">
        <v>315</v>
      </c>
      <c r="W2131" s="13" t="n">
        <v>315</v>
      </c>
      <c r="X2131" s="12" t="s">
        <v>1914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0" t="n">
        <v>1</v>
      </c>
      <c r="B2132" s="11" t="n">
        <v>46227</v>
      </c>
      <c r="C2132" s="11" t="n">
        <v>46227</v>
      </c>
      <c r="D2132" s="10" t="n">
        <v>0</v>
      </c>
      <c r="E2132" s="12" t="s">
        <v>33</v>
      </c>
      <c r="F2132" s="10" t="n">
        <v>17</v>
      </c>
      <c r="G2132" s="12" t="s">
        <v>34</v>
      </c>
      <c r="H2132" s="10" t="n">
        <v>1110101</v>
      </c>
      <c r="I2132" s="12" t="s">
        <v>35</v>
      </c>
      <c r="J2132" s="10" t="n">
        <v>1618773</v>
      </c>
      <c r="L2132" s="10" t="n">
        <v>1618773</v>
      </c>
      <c r="M2132" s="12" t="s">
        <v>36</v>
      </c>
      <c r="N2132" s="12" t="s">
        <v>37</v>
      </c>
      <c r="P2132" s="10" t="n">
        <v>104</v>
      </c>
      <c r="Q2132" s="12" t="s">
        <v>38</v>
      </c>
      <c r="R2132" s="12" t="s">
        <v>43</v>
      </c>
      <c r="S2132" s="10" t="n">
        <v>4210309</v>
      </c>
      <c r="T2132" s="12" t="s">
        <v>49</v>
      </c>
      <c r="U2132" s="13" t="n">
        <v>20</v>
      </c>
      <c r="W2132" s="13" t="n">
        <v>20</v>
      </c>
      <c r="X2132" s="12" t="s">
        <v>147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0" t="n">
        <v>1</v>
      </c>
      <c r="B2133" s="11" t="n">
        <v>46227</v>
      </c>
      <c r="C2133" s="11" t="n">
        <v>46227</v>
      </c>
      <c r="D2133" s="10" t="n">
        <v>0</v>
      </c>
      <c r="E2133" s="12" t="s">
        <v>33</v>
      </c>
      <c r="F2133" s="10" t="n">
        <v>17</v>
      </c>
      <c r="G2133" s="12" t="s">
        <v>34</v>
      </c>
      <c r="H2133" s="10" t="n">
        <v>1110101</v>
      </c>
      <c r="I2133" s="12" t="s">
        <v>35</v>
      </c>
      <c r="J2133" s="10" t="n">
        <v>1618899</v>
      </c>
      <c r="L2133" s="10" t="n">
        <v>1618899</v>
      </c>
      <c r="M2133" s="12" t="s">
        <v>36</v>
      </c>
      <c r="N2133" s="12" t="s">
        <v>37</v>
      </c>
      <c r="P2133" s="10" t="n">
        <v>104</v>
      </c>
      <c r="Q2133" s="12" t="s">
        <v>38</v>
      </c>
      <c r="R2133" s="12" t="s">
        <v>43</v>
      </c>
      <c r="S2133" s="10" t="n">
        <v>4210316</v>
      </c>
      <c r="T2133" s="12" t="s">
        <v>47</v>
      </c>
      <c r="U2133" s="13" t="n">
        <v>60</v>
      </c>
      <c r="W2133" s="13" t="n">
        <v>60</v>
      </c>
      <c r="X2133" s="12" t="s">
        <v>1569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0" t="n">
        <v>1</v>
      </c>
      <c r="B2134" s="11" t="n">
        <v>46227</v>
      </c>
      <c r="C2134" s="11" t="n">
        <v>46227</v>
      </c>
      <c r="D2134" s="10" t="n">
        <v>0</v>
      </c>
      <c r="E2134" s="12" t="s">
        <v>33</v>
      </c>
      <c r="F2134" s="10" t="n">
        <v>17</v>
      </c>
      <c r="G2134" s="12" t="s">
        <v>34</v>
      </c>
      <c r="H2134" s="10" t="n">
        <v>1110101</v>
      </c>
      <c r="I2134" s="12" t="s">
        <v>35</v>
      </c>
      <c r="J2134" s="10" t="n">
        <v>1619052</v>
      </c>
      <c r="L2134" s="10" t="n">
        <v>1619052</v>
      </c>
      <c r="M2134" s="12" t="s">
        <v>36</v>
      </c>
      <c r="N2134" s="12" t="s">
        <v>37</v>
      </c>
      <c r="P2134" s="10" t="n">
        <v>104</v>
      </c>
      <c r="Q2134" s="12" t="s">
        <v>38</v>
      </c>
      <c r="R2134" s="12" t="s">
        <v>43</v>
      </c>
      <c r="S2134" s="10" t="n">
        <v>4210309</v>
      </c>
      <c r="T2134" s="12" t="s">
        <v>49</v>
      </c>
      <c r="U2134" s="13" t="n">
        <v>10</v>
      </c>
      <c r="W2134" s="13" t="n">
        <v>10</v>
      </c>
      <c r="X2134" s="12" t="s">
        <v>1569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46227</v>
      </c>
      <c r="C2135" s="11" t="n">
        <v>46227</v>
      </c>
      <c r="D2135" s="10" t="n">
        <v>0</v>
      </c>
      <c r="E2135" s="12" t="s">
        <v>33</v>
      </c>
      <c r="F2135" s="10" t="n">
        <v>17</v>
      </c>
      <c r="G2135" s="12" t="s">
        <v>34</v>
      </c>
      <c r="H2135" s="10" t="n">
        <v>1110101</v>
      </c>
      <c r="I2135" s="12" t="s">
        <v>35</v>
      </c>
      <c r="J2135" s="10" t="n">
        <v>1619157</v>
      </c>
      <c r="L2135" s="10" t="n">
        <v>1619157</v>
      </c>
      <c r="M2135" s="12" t="s">
        <v>36</v>
      </c>
      <c r="N2135" s="12" t="s">
        <v>37</v>
      </c>
      <c r="P2135" s="10" t="n">
        <v>104</v>
      </c>
      <c r="Q2135" s="12" t="s">
        <v>38</v>
      </c>
      <c r="R2135" s="12" t="s">
        <v>43</v>
      </c>
      <c r="S2135" s="10" t="n">
        <v>4210314</v>
      </c>
      <c r="T2135" s="12" t="s">
        <v>44</v>
      </c>
      <c r="U2135" s="13" t="n">
        <v>70</v>
      </c>
      <c r="W2135" s="13" t="n">
        <v>70</v>
      </c>
      <c r="X2135" s="12" t="s">
        <v>401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0" t="n">
        <v>1</v>
      </c>
      <c r="B2136" s="11" t="n">
        <v>46227</v>
      </c>
      <c r="C2136" s="11" t="n">
        <v>46227</v>
      </c>
      <c r="D2136" s="10" t="n">
        <v>0</v>
      </c>
      <c r="E2136" s="12" t="s">
        <v>33</v>
      </c>
      <c r="F2136" s="10" t="n">
        <v>17</v>
      </c>
      <c r="G2136" s="12" t="s">
        <v>34</v>
      </c>
      <c r="H2136" s="10" t="n">
        <v>1110101</v>
      </c>
      <c r="I2136" s="12" t="s">
        <v>35</v>
      </c>
      <c r="J2136" s="10" t="n">
        <v>1619166</v>
      </c>
      <c r="L2136" s="10" t="n">
        <v>1619166</v>
      </c>
      <c r="M2136" s="12" t="s">
        <v>36</v>
      </c>
      <c r="N2136" s="12" t="s">
        <v>37</v>
      </c>
      <c r="P2136" s="10" t="n">
        <v>104</v>
      </c>
      <c r="Q2136" s="12" t="s">
        <v>38</v>
      </c>
      <c r="R2136" s="12" t="s">
        <v>43</v>
      </c>
      <c r="S2136" s="10" t="n">
        <v>4210314</v>
      </c>
      <c r="T2136" s="12" t="s">
        <v>44</v>
      </c>
      <c r="U2136" s="13" t="n">
        <v>70</v>
      </c>
      <c r="W2136" s="13" t="n">
        <v>70</v>
      </c>
      <c r="X2136" s="12" t="s">
        <v>207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46227</v>
      </c>
      <c r="D2137" s="10" t="n">
        <v>0</v>
      </c>
      <c r="E2137" s="12" t="s">
        <v>33</v>
      </c>
      <c r="F2137" s="10" t="n">
        <v>17</v>
      </c>
      <c r="G2137" s="12" t="s">
        <v>34</v>
      </c>
      <c r="H2137" s="10" t="n">
        <v>1110101</v>
      </c>
      <c r="I2137" s="12" t="s">
        <v>35</v>
      </c>
      <c r="J2137" s="10" t="n">
        <v>1619219</v>
      </c>
      <c r="L2137" s="10" t="n">
        <v>1619219</v>
      </c>
      <c r="M2137" s="12" t="s">
        <v>36</v>
      </c>
      <c r="N2137" s="12" t="s">
        <v>37</v>
      </c>
      <c r="P2137" s="10" t="n">
        <v>104</v>
      </c>
      <c r="Q2137" s="12" t="s">
        <v>38</v>
      </c>
      <c r="R2137" s="12" t="s">
        <v>43</v>
      </c>
      <c r="S2137" s="10" t="n">
        <v>4210314</v>
      </c>
      <c r="T2137" s="12" t="s">
        <v>44</v>
      </c>
      <c r="U2137" s="13" t="n">
        <v>70</v>
      </c>
      <c r="W2137" s="13" t="n">
        <v>70</v>
      </c>
      <c r="X2137" s="12" t="s">
        <v>1915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46227</v>
      </c>
      <c r="C2138" s="11" t="n">
        <v>46227</v>
      </c>
      <c r="D2138" s="10" t="n">
        <v>0</v>
      </c>
      <c r="E2138" s="12" t="s">
        <v>33</v>
      </c>
      <c r="F2138" s="10" t="n">
        <v>17</v>
      </c>
      <c r="G2138" s="12" t="s">
        <v>34</v>
      </c>
      <c r="H2138" s="10" t="n">
        <v>1110101</v>
      </c>
      <c r="I2138" s="12" t="s">
        <v>35</v>
      </c>
      <c r="J2138" s="10" t="n">
        <v>1619223</v>
      </c>
      <c r="L2138" s="10" t="n">
        <v>1619223</v>
      </c>
      <c r="M2138" s="12" t="s">
        <v>36</v>
      </c>
      <c r="N2138" s="12" t="s">
        <v>37</v>
      </c>
      <c r="P2138" s="10" t="n">
        <v>104</v>
      </c>
      <c r="Q2138" s="12" t="s">
        <v>38</v>
      </c>
      <c r="R2138" s="12" t="s">
        <v>43</v>
      </c>
      <c r="S2138" s="10" t="n">
        <v>4210314</v>
      </c>
      <c r="T2138" s="12" t="s">
        <v>44</v>
      </c>
      <c r="U2138" s="13" t="n">
        <v>70</v>
      </c>
      <c r="W2138" s="13" t="n">
        <v>70</v>
      </c>
      <c r="X2138" s="12" t="s">
        <v>44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0" t="n">
        <v>1</v>
      </c>
      <c r="B2139" s="11" t="n">
        <v>46227</v>
      </c>
      <c r="C2139" s="11" t="n">
        <v>46227</v>
      </c>
      <c r="D2139" s="10" t="n">
        <v>0</v>
      </c>
      <c r="E2139" s="12" t="s">
        <v>33</v>
      </c>
      <c r="F2139" s="10" t="n">
        <v>17</v>
      </c>
      <c r="G2139" s="12" t="s">
        <v>34</v>
      </c>
      <c r="H2139" s="10" t="n">
        <v>1110101</v>
      </c>
      <c r="I2139" s="12" t="s">
        <v>35</v>
      </c>
      <c r="J2139" s="10" t="n">
        <v>1619288</v>
      </c>
      <c r="L2139" s="10" t="n">
        <v>1619288</v>
      </c>
      <c r="M2139" s="12" t="s">
        <v>36</v>
      </c>
      <c r="N2139" s="12" t="s">
        <v>37</v>
      </c>
      <c r="P2139" s="10" t="n">
        <v>104</v>
      </c>
      <c r="Q2139" s="12" t="s">
        <v>38</v>
      </c>
      <c r="R2139" s="12" t="s">
        <v>43</v>
      </c>
      <c r="S2139" s="10" t="n">
        <v>4210318</v>
      </c>
      <c r="T2139" s="12" t="s">
        <v>449</v>
      </c>
      <c r="U2139" s="13" t="n">
        <v>133.29</v>
      </c>
      <c r="W2139" s="13" t="n">
        <v>133.29</v>
      </c>
      <c r="X2139" s="12" t="s">
        <v>1916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46172</v>
      </c>
      <c r="C2140" s="11" t="n">
        <v>46227</v>
      </c>
      <c r="D2140" s="10" t="n">
        <v>607</v>
      </c>
      <c r="E2140" s="12" t="s">
        <v>214</v>
      </c>
      <c r="F2140" s="10" t="n">
        <v>24</v>
      </c>
      <c r="G2140" s="12" t="s">
        <v>57</v>
      </c>
      <c r="H2140" s="10" t="n">
        <v>2110101</v>
      </c>
      <c r="I2140" s="12" t="s">
        <v>58</v>
      </c>
      <c r="J2140" s="10" t="n">
        <v>1177249</v>
      </c>
      <c r="L2140" s="10" t="n">
        <v>10589</v>
      </c>
      <c r="M2140" s="12" t="s">
        <v>272</v>
      </c>
      <c r="N2140" s="12" t="s">
        <v>60</v>
      </c>
      <c r="P2140" s="10" t="n">
        <v>103</v>
      </c>
      <c r="Q2140" s="12" t="s">
        <v>61</v>
      </c>
      <c r="R2140" s="12" t="s">
        <v>62</v>
      </c>
      <c r="S2140" s="10" t="n">
        <v>1130101</v>
      </c>
      <c r="T2140" s="12" t="s">
        <v>63</v>
      </c>
      <c r="U2140" s="13" t="n">
        <v>1060.88</v>
      </c>
      <c r="W2140" s="13" t="n">
        <v>0</v>
      </c>
      <c r="X2140" s="12" t="s">
        <v>1917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10589</v>
      </c>
    </row>
    <row r="2141" customFormat="false" ht="12.75" hidden="false" customHeight="true" outlineLevel="0" collapsed="false">
      <c r="A2141" s="10" t="n">
        <v>1</v>
      </c>
      <c r="B2141" s="11" t="n">
        <v>46198</v>
      </c>
      <c r="C2141" s="11" t="n">
        <v>46227</v>
      </c>
      <c r="D2141" s="10" t="n">
        <v>536</v>
      </c>
      <c r="E2141" s="12" t="s">
        <v>953</v>
      </c>
      <c r="F2141" s="10" t="n">
        <v>24</v>
      </c>
      <c r="G2141" s="12" t="s">
        <v>57</v>
      </c>
      <c r="H2141" s="10" t="n">
        <v>2110405</v>
      </c>
      <c r="I2141" s="12" t="s">
        <v>106</v>
      </c>
      <c r="J2141" s="10" t="n">
        <v>847424</v>
      </c>
      <c r="L2141" s="10" t="n">
        <v>363545</v>
      </c>
      <c r="M2141" s="12" t="s">
        <v>272</v>
      </c>
      <c r="N2141" s="12" t="s">
        <v>66</v>
      </c>
      <c r="P2141" s="10" t="n">
        <v>102</v>
      </c>
      <c r="Q2141" s="12" t="s">
        <v>125</v>
      </c>
      <c r="R2141" s="12" t="s">
        <v>39</v>
      </c>
      <c r="S2141" s="10" t="n">
        <v>4210227</v>
      </c>
      <c r="T2141" s="12" t="s">
        <v>40</v>
      </c>
      <c r="U2141" s="13" t="n">
        <v>1001.34</v>
      </c>
      <c r="W2141" s="13" t="n">
        <v>0</v>
      </c>
      <c r="X2141" s="12" t="s">
        <v>954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0" t="n">
        <v>1</v>
      </c>
      <c r="B2142" s="11" t="n">
        <v>46202</v>
      </c>
      <c r="C2142" s="11" t="n">
        <v>46227</v>
      </c>
      <c r="D2142" s="10" t="n">
        <v>1740</v>
      </c>
      <c r="E2142" s="12" t="s">
        <v>296</v>
      </c>
      <c r="F2142" s="10" t="n">
        <v>24</v>
      </c>
      <c r="G2142" s="12" t="s">
        <v>57</v>
      </c>
      <c r="H2142" s="10" t="n">
        <v>2110101</v>
      </c>
      <c r="I2142" s="12" t="s">
        <v>58</v>
      </c>
      <c r="J2142" s="10" t="n">
        <v>1322290</v>
      </c>
      <c r="L2142" s="10" t="n">
        <v>1241434</v>
      </c>
      <c r="M2142" s="12" t="s">
        <v>153</v>
      </c>
      <c r="N2142" s="12" t="s">
        <v>60</v>
      </c>
      <c r="P2142" s="10" t="n">
        <v>103</v>
      </c>
      <c r="Q2142" s="12" t="s">
        <v>61</v>
      </c>
      <c r="R2142" s="12" t="s">
        <v>62</v>
      </c>
      <c r="S2142" s="10" t="n">
        <v>1130101</v>
      </c>
      <c r="T2142" s="12" t="s">
        <v>63</v>
      </c>
      <c r="U2142" s="13" t="n">
        <v>537.72</v>
      </c>
      <c r="W2142" s="13" t="n">
        <v>0</v>
      </c>
      <c r="X2142" s="12" t="s">
        <v>1918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CARNE DE FRANGO EMPA</v>
      </c>
      <c r="AC2142" s="1" t="n">
        <v>1241434</v>
      </c>
    </row>
    <row r="2143" customFormat="false" ht="12.75" hidden="false" customHeight="true" outlineLevel="0" collapsed="false">
      <c r="A2143" s="10" t="n">
        <v>1</v>
      </c>
      <c r="B2143" s="11" t="n">
        <v>46203</v>
      </c>
      <c r="C2143" s="11" t="n">
        <v>46227</v>
      </c>
      <c r="D2143" s="10" t="n">
        <v>794</v>
      </c>
      <c r="E2143" s="12" t="s">
        <v>365</v>
      </c>
      <c r="F2143" s="10" t="n">
        <v>24</v>
      </c>
      <c r="G2143" s="12" t="s">
        <v>57</v>
      </c>
      <c r="H2143" s="10" t="n">
        <v>2110101</v>
      </c>
      <c r="I2143" s="12" t="s">
        <v>58</v>
      </c>
      <c r="J2143" s="10" t="n">
        <v>1330337</v>
      </c>
      <c r="L2143" s="10" t="n">
        <v>8208</v>
      </c>
      <c r="M2143" s="12" t="s">
        <v>153</v>
      </c>
      <c r="N2143" s="12" t="s">
        <v>60</v>
      </c>
      <c r="P2143" s="10" t="n">
        <v>103</v>
      </c>
      <c r="Q2143" s="12" t="s">
        <v>61</v>
      </c>
      <c r="R2143" s="12" t="s">
        <v>62</v>
      </c>
      <c r="S2143" s="10" t="n">
        <v>1130101</v>
      </c>
      <c r="T2143" s="12" t="s">
        <v>63</v>
      </c>
      <c r="U2143" s="13" t="n">
        <v>526.88</v>
      </c>
      <c r="W2143" s="13" t="n">
        <v>0</v>
      </c>
      <c r="X2143" s="12" t="s">
        <v>1919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46227</v>
      </c>
      <c r="C2144" s="11" t="n">
        <v>46227</v>
      </c>
      <c r="D2144" s="10" t="n">
        <v>10035</v>
      </c>
      <c r="E2144" s="12" t="s">
        <v>376</v>
      </c>
      <c r="F2144" s="10" t="n">
        <v>13</v>
      </c>
      <c r="G2144" s="12" t="s">
        <v>119</v>
      </c>
      <c r="H2144" s="10" t="n">
        <v>2110101</v>
      </c>
      <c r="I2144" s="12" t="s">
        <v>58</v>
      </c>
      <c r="J2144" s="10" t="n">
        <v>1459549</v>
      </c>
      <c r="L2144" s="10" t="n">
        <v>377</v>
      </c>
      <c r="M2144" s="12" t="s">
        <v>36</v>
      </c>
      <c r="N2144" s="12" t="s">
        <v>60</v>
      </c>
      <c r="P2144" s="10" t="n">
        <v>104</v>
      </c>
      <c r="Q2144" s="12" t="s">
        <v>38</v>
      </c>
      <c r="R2144" s="12" t="s">
        <v>62</v>
      </c>
      <c r="S2144" s="10" t="n">
        <v>1130101</v>
      </c>
      <c r="T2144" s="12" t="s">
        <v>63</v>
      </c>
      <c r="U2144" s="13" t="n">
        <v>560</v>
      </c>
      <c r="W2144" s="13" t="n">
        <v>0</v>
      </c>
      <c r="X2144" s="12" t="s">
        <v>1920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CARVAO VEGETAL 3KG</v>
      </c>
      <c r="AC2144" s="1" t="n">
        <v>377</v>
      </c>
    </row>
    <row r="2145" customFormat="false" ht="12.75" hidden="false" customHeight="true" outlineLevel="0" collapsed="false">
      <c r="A2145" s="10" t="n">
        <v>1</v>
      </c>
      <c r="B2145" s="11" t="n">
        <v>46207</v>
      </c>
      <c r="C2145" s="11" t="n">
        <v>46227</v>
      </c>
      <c r="D2145" s="10" t="n">
        <v>1815</v>
      </c>
      <c r="E2145" s="12" t="s">
        <v>626</v>
      </c>
      <c r="F2145" s="10" t="n">
        <v>24</v>
      </c>
      <c r="G2145" s="12" t="s">
        <v>57</v>
      </c>
      <c r="H2145" s="10" t="n">
        <v>2110101</v>
      </c>
      <c r="I2145" s="12" t="s">
        <v>58</v>
      </c>
      <c r="J2145" s="10" t="n">
        <v>1348411</v>
      </c>
      <c r="L2145" s="10" t="n">
        <v>390550</v>
      </c>
      <c r="M2145" s="12" t="s">
        <v>153</v>
      </c>
      <c r="N2145" s="12" t="s">
        <v>60</v>
      </c>
      <c r="P2145" s="10" t="n">
        <v>103</v>
      </c>
      <c r="Q2145" s="12" t="s">
        <v>61</v>
      </c>
      <c r="R2145" s="12" t="s">
        <v>62</v>
      </c>
      <c r="S2145" s="10" t="n">
        <v>1130101</v>
      </c>
      <c r="T2145" s="12" t="s">
        <v>63</v>
      </c>
      <c r="U2145" s="13" t="n">
        <v>2340.64</v>
      </c>
      <c r="W2145" s="13" t="n">
        <v>0</v>
      </c>
      <c r="X2145" s="12" t="s">
        <v>1921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46207</v>
      </c>
      <c r="C2146" s="11" t="n">
        <v>46227</v>
      </c>
      <c r="D2146" s="10" t="n">
        <v>1695</v>
      </c>
      <c r="E2146" s="12" t="s">
        <v>646</v>
      </c>
      <c r="F2146" s="10" t="n">
        <v>24</v>
      </c>
      <c r="G2146" s="12" t="s">
        <v>57</v>
      </c>
      <c r="H2146" s="10" t="n">
        <v>2110101</v>
      </c>
      <c r="I2146" s="12" t="s">
        <v>58</v>
      </c>
      <c r="J2146" s="10" t="n">
        <v>1348708</v>
      </c>
      <c r="L2146" s="10" t="n">
        <v>19022</v>
      </c>
      <c r="M2146" s="12" t="s">
        <v>153</v>
      </c>
      <c r="N2146" s="12" t="s">
        <v>60</v>
      </c>
      <c r="P2146" s="10" t="n">
        <v>103</v>
      </c>
      <c r="Q2146" s="12" t="s">
        <v>61</v>
      </c>
      <c r="R2146" s="12" t="s">
        <v>62</v>
      </c>
      <c r="S2146" s="10" t="n">
        <v>1130101</v>
      </c>
      <c r="T2146" s="12" t="s">
        <v>63</v>
      </c>
      <c r="U2146" s="13" t="n">
        <v>595</v>
      </c>
      <c r="W2146" s="13" t="n">
        <v>0</v>
      </c>
      <c r="X2146" s="12" t="s">
        <v>1922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CERVEJA ITAIPAVA 269ML</v>
      </c>
      <c r="AC2146" s="1" t="n">
        <v>19022</v>
      </c>
    </row>
    <row r="2147" customFormat="false" ht="12.75" hidden="false" customHeight="true" outlineLevel="0" collapsed="false">
      <c r="A2147" s="10" t="n">
        <v>1</v>
      </c>
      <c r="B2147" s="11" t="n">
        <v>46209</v>
      </c>
      <c r="C2147" s="11" t="n">
        <v>46227</v>
      </c>
      <c r="D2147" s="10" t="n">
        <v>10009</v>
      </c>
      <c r="E2147" s="12" t="s">
        <v>233</v>
      </c>
      <c r="F2147" s="10" t="n">
        <v>24</v>
      </c>
      <c r="G2147" s="12" t="s">
        <v>57</v>
      </c>
      <c r="H2147" s="10" t="n">
        <v>2110101</v>
      </c>
      <c r="I2147" s="12" t="s">
        <v>58</v>
      </c>
      <c r="J2147" s="10" t="n">
        <v>1360393</v>
      </c>
      <c r="L2147" s="10" t="n">
        <v>1424401</v>
      </c>
      <c r="M2147" s="12" t="s">
        <v>153</v>
      </c>
      <c r="N2147" s="12" t="s">
        <v>60</v>
      </c>
      <c r="P2147" s="10" t="n">
        <v>103</v>
      </c>
      <c r="Q2147" s="12" t="s">
        <v>61</v>
      </c>
      <c r="R2147" s="12" t="s">
        <v>62</v>
      </c>
      <c r="S2147" s="10" t="n">
        <v>1130101</v>
      </c>
      <c r="T2147" s="12" t="s">
        <v>63</v>
      </c>
      <c r="U2147" s="13" t="n">
        <v>868.87</v>
      </c>
      <c r="W2147" s="13" t="n">
        <v>0</v>
      </c>
      <c r="X2147" s="12" t="s">
        <v>1923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CEREAL NESCAL 30G</v>
      </c>
      <c r="AC2147" s="1" t="n">
        <v>1424401</v>
      </c>
    </row>
    <row r="2148" customFormat="false" ht="12.75" hidden="false" customHeight="true" outlineLevel="0" collapsed="false">
      <c r="A2148" s="10" t="n">
        <v>1</v>
      </c>
      <c r="B2148" s="11" t="n">
        <v>46212</v>
      </c>
      <c r="C2148" s="11" t="n">
        <v>46227</v>
      </c>
      <c r="D2148" s="10" t="n">
        <v>10074</v>
      </c>
      <c r="E2148" s="12" t="s">
        <v>294</v>
      </c>
      <c r="F2148" s="10" t="n">
        <v>24</v>
      </c>
      <c r="G2148" s="12" t="s">
        <v>57</v>
      </c>
      <c r="H2148" s="10" t="n">
        <v>2110405</v>
      </c>
      <c r="I2148" s="12" t="s">
        <v>106</v>
      </c>
      <c r="J2148" s="10" t="n">
        <v>1374335</v>
      </c>
      <c r="L2148" s="10" t="n">
        <v>3299</v>
      </c>
      <c r="M2148" s="12" t="s">
        <v>36</v>
      </c>
      <c r="N2148" s="12" t="s">
        <v>66</v>
      </c>
      <c r="P2148" s="10" t="n">
        <v>103</v>
      </c>
      <c r="Q2148" s="12" t="s">
        <v>61</v>
      </c>
      <c r="R2148" s="12" t="s">
        <v>62</v>
      </c>
      <c r="S2148" s="10" t="n">
        <v>1130101</v>
      </c>
      <c r="T2148" s="12" t="s">
        <v>63</v>
      </c>
      <c r="U2148" s="13" t="n">
        <v>550</v>
      </c>
      <c r="W2148" s="13" t="n">
        <v>0</v>
      </c>
      <c r="X2148" s="12" t="s">
        <v>1924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CANUDINHO PARA RECHEAR C/ 50UND</v>
      </c>
      <c r="AC2148" s="1" t="n">
        <v>3299</v>
      </c>
    </row>
    <row r="2149" customFormat="false" ht="12.75" hidden="false" customHeight="true" outlineLevel="0" collapsed="false">
      <c r="A2149" s="10" t="n">
        <v>1</v>
      </c>
      <c r="B2149" s="11" t="n">
        <v>46212</v>
      </c>
      <c r="C2149" s="11" t="n">
        <v>46227</v>
      </c>
      <c r="D2149" s="10" t="n">
        <v>10037</v>
      </c>
      <c r="E2149" s="12" t="s">
        <v>615</v>
      </c>
      <c r="F2149" s="10" t="n">
        <v>24</v>
      </c>
      <c r="G2149" s="12" t="s">
        <v>57</v>
      </c>
      <c r="H2149" s="10" t="n">
        <v>2110405</v>
      </c>
      <c r="I2149" s="12" t="s">
        <v>106</v>
      </c>
      <c r="J2149" s="10" t="n">
        <v>1374662</v>
      </c>
      <c r="L2149" s="10" t="n">
        <v>2737</v>
      </c>
      <c r="M2149" s="12" t="s">
        <v>36</v>
      </c>
      <c r="N2149" s="12" t="s">
        <v>66</v>
      </c>
      <c r="P2149" s="10" t="n">
        <v>103</v>
      </c>
      <c r="Q2149" s="12" t="s">
        <v>61</v>
      </c>
      <c r="R2149" s="12" t="s">
        <v>62</v>
      </c>
      <c r="S2149" s="10" t="n">
        <v>1130101</v>
      </c>
      <c r="T2149" s="12" t="s">
        <v>63</v>
      </c>
      <c r="U2149" s="13" t="n">
        <v>527.3</v>
      </c>
      <c r="W2149" s="13" t="n">
        <v>0</v>
      </c>
      <c r="X2149" s="12" t="s">
        <v>1925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RC. BIRBO CAES CARNE BLEND KG</v>
      </c>
      <c r="AC2149" s="1" t="n">
        <v>2737</v>
      </c>
    </row>
    <row r="2150" customFormat="false" ht="12.75" hidden="false" customHeight="true" outlineLevel="0" collapsed="false">
      <c r="A2150" s="10" t="n">
        <v>1</v>
      </c>
      <c r="B2150" s="11" t="n">
        <v>46212</v>
      </c>
      <c r="C2150" s="11" t="n">
        <v>46227</v>
      </c>
      <c r="D2150" s="10" t="n">
        <v>1718</v>
      </c>
      <c r="E2150" s="12" t="s">
        <v>159</v>
      </c>
      <c r="F2150" s="10" t="n">
        <v>24</v>
      </c>
      <c r="G2150" s="12" t="s">
        <v>57</v>
      </c>
      <c r="H2150" s="10" t="n">
        <v>2110405</v>
      </c>
      <c r="I2150" s="12" t="s">
        <v>106</v>
      </c>
      <c r="J2150" s="10" t="n">
        <v>1375395</v>
      </c>
      <c r="L2150" s="10" t="n">
        <v>681131</v>
      </c>
      <c r="M2150" s="12" t="s">
        <v>36</v>
      </c>
      <c r="N2150" s="12" t="s">
        <v>66</v>
      </c>
      <c r="P2150" s="10" t="n">
        <v>103</v>
      </c>
      <c r="Q2150" s="12" t="s">
        <v>61</v>
      </c>
      <c r="R2150" s="12" t="s">
        <v>62</v>
      </c>
      <c r="S2150" s="10" t="n">
        <v>1130101</v>
      </c>
      <c r="T2150" s="12" t="s">
        <v>63</v>
      </c>
      <c r="U2150" s="13" t="n">
        <v>871.13</v>
      </c>
      <c r="W2150" s="13" t="n">
        <v>0</v>
      </c>
      <c r="X2150" s="12" t="s">
        <v>1926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0" t="n">
        <v>1</v>
      </c>
      <c r="B2151" s="11" t="n">
        <v>46213</v>
      </c>
      <c r="C2151" s="11" t="n">
        <v>46227</v>
      </c>
      <c r="D2151" s="10" t="n">
        <v>1666</v>
      </c>
      <c r="E2151" s="12" t="s">
        <v>56</v>
      </c>
      <c r="F2151" s="10" t="n">
        <v>24</v>
      </c>
      <c r="G2151" s="12" t="s">
        <v>57</v>
      </c>
      <c r="H2151" s="10" t="n">
        <v>2110405</v>
      </c>
      <c r="I2151" s="12" t="s">
        <v>106</v>
      </c>
      <c r="J2151" s="10" t="n">
        <v>1376853</v>
      </c>
      <c r="L2151" s="10" t="n">
        <v>566688</v>
      </c>
      <c r="M2151" s="12" t="s">
        <v>59</v>
      </c>
      <c r="N2151" s="12" t="s">
        <v>66</v>
      </c>
      <c r="P2151" s="10" t="n">
        <v>103</v>
      </c>
      <c r="Q2151" s="12" t="s">
        <v>61</v>
      </c>
      <c r="R2151" s="12" t="s">
        <v>62</v>
      </c>
      <c r="S2151" s="10" t="n">
        <v>1130101</v>
      </c>
      <c r="T2151" s="12" t="s">
        <v>63</v>
      </c>
      <c r="U2151" s="13" t="n">
        <v>6643.67</v>
      </c>
      <c r="W2151" s="13" t="n">
        <v>0</v>
      </c>
      <c r="X2151" s="12" t="s">
        <v>1927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TABACO TREVO NAT.45G</v>
      </c>
      <c r="AC2151" s="1" t="n">
        <v>566688</v>
      </c>
    </row>
    <row r="2152" customFormat="false" ht="12.75" hidden="false" customHeight="true" outlineLevel="0" collapsed="false">
      <c r="A2152" s="10" t="n">
        <v>1</v>
      </c>
      <c r="B2152" s="11" t="n">
        <v>46227</v>
      </c>
      <c r="C2152" s="11" t="n">
        <v>46227</v>
      </c>
      <c r="D2152" s="10" t="n">
        <v>10096</v>
      </c>
      <c r="E2152" s="12" t="s">
        <v>1716</v>
      </c>
      <c r="F2152" s="10" t="n">
        <v>13</v>
      </c>
      <c r="G2152" s="12" t="s">
        <v>119</v>
      </c>
      <c r="H2152" s="10" t="n">
        <v>2110101</v>
      </c>
      <c r="I2152" s="12" t="s">
        <v>58</v>
      </c>
      <c r="J2152" s="10" t="n">
        <v>1459634</v>
      </c>
      <c r="L2152" s="10" t="n">
        <v>75</v>
      </c>
      <c r="M2152" s="12" t="s">
        <v>36</v>
      </c>
      <c r="N2152" s="12" t="s">
        <v>60</v>
      </c>
      <c r="P2152" s="10" t="n">
        <v>104</v>
      </c>
      <c r="Q2152" s="12" t="s">
        <v>38</v>
      </c>
      <c r="R2152" s="12" t="s">
        <v>62</v>
      </c>
      <c r="S2152" s="10" t="n">
        <v>1130101</v>
      </c>
      <c r="T2152" s="12" t="s">
        <v>63</v>
      </c>
      <c r="U2152" s="13" t="n">
        <v>300</v>
      </c>
      <c r="W2152" s="13" t="n">
        <v>0</v>
      </c>
      <c r="X2152" s="12" t="s">
        <v>1928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BOLO MIYAZAKI GRANDE</v>
      </c>
      <c r="AC2152" s="1" t="n">
        <v>75</v>
      </c>
    </row>
    <row r="2153" customFormat="false" ht="12.75" hidden="false" customHeight="true" outlineLevel="0" collapsed="false">
      <c r="A2153" s="10" t="n">
        <v>1</v>
      </c>
      <c r="B2153" s="11" t="n">
        <v>46214</v>
      </c>
      <c r="C2153" s="11" t="n">
        <v>46227</v>
      </c>
      <c r="D2153" s="10" t="n">
        <v>1270</v>
      </c>
      <c r="E2153" s="12" t="s">
        <v>349</v>
      </c>
      <c r="F2153" s="10" t="n">
        <v>24</v>
      </c>
      <c r="G2153" s="12" t="s">
        <v>57</v>
      </c>
      <c r="H2153" s="10" t="n">
        <v>2110405</v>
      </c>
      <c r="I2153" s="12" t="s">
        <v>106</v>
      </c>
      <c r="J2153" s="10" t="n">
        <v>1382075</v>
      </c>
      <c r="L2153" s="10" t="n">
        <v>2634</v>
      </c>
      <c r="M2153" s="12" t="s">
        <v>36</v>
      </c>
      <c r="N2153" s="12" t="s">
        <v>66</v>
      </c>
      <c r="P2153" s="10" t="n">
        <v>103</v>
      </c>
      <c r="Q2153" s="12" t="s">
        <v>61</v>
      </c>
      <c r="R2153" s="12" t="s">
        <v>62</v>
      </c>
      <c r="S2153" s="10" t="n">
        <v>1130101</v>
      </c>
      <c r="T2153" s="12" t="s">
        <v>63</v>
      </c>
      <c r="U2153" s="13" t="n">
        <v>493</v>
      </c>
      <c r="W2153" s="13" t="n">
        <v>0</v>
      </c>
      <c r="X2153" s="12" t="s">
        <v>1929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0" t="n">
        <v>1</v>
      </c>
      <c r="B2154" s="11" t="n">
        <v>46214</v>
      </c>
      <c r="C2154" s="11" t="n">
        <v>46227</v>
      </c>
      <c r="D2154" s="10" t="n">
        <v>1815</v>
      </c>
      <c r="E2154" s="12" t="s">
        <v>626</v>
      </c>
      <c r="F2154" s="10" t="n">
        <v>24</v>
      </c>
      <c r="G2154" s="12" t="s">
        <v>57</v>
      </c>
      <c r="H2154" s="10" t="n">
        <v>2110405</v>
      </c>
      <c r="I2154" s="12" t="s">
        <v>106</v>
      </c>
      <c r="J2154" s="10" t="n">
        <v>1382433</v>
      </c>
      <c r="L2154" s="10" t="n">
        <v>391785</v>
      </c>
      <c r="M2154" s="12" t="s">
        <v>59</v>
      </c>
      <c r="N2154" s="12" t="s">
        <v>66</v>
      </c>
      <c r="P2154" s="10" t="n">
        <v>103</v>
      </c>
      <c r="Q2154" s="12" t="s">
        <v>61</v>
      </c>
      <c r="R2154" s="12" t="s">
        <v>62</v>
      </c>
      <c r="S2154" s="10" t="n">
        <v>1130101</v>
      </c>
      <c r="T2154" s="12" t="s">
        <v>63</v>
      </c>
      <c r="U2154" s="13" t="n">
        <v>785.66</v>
      </c>
      <c r="W2154" s="13" t="n">
        <v>0</v>
      </c>
      <c r="X2154" s="12" t="s">
        <v>1930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46216</v>
      </c>
      <c r="C2155" s="11" t="n">
        <v>46227</v>
      </c>
      <c r="D2155" s="10" t="n">
        <v>794</v>
      </c>
      <c r="E2155" s="12" t="s">
        <v>365</v>
      </c>
      <c r="F2155" s="10" t="n">
        <v>24</v>
      </c>
      <c r="G2155" s="12" t="s">
        <v>57</v>
      </c>
      <c r="H2155" s="10" t="n">
        <v>2110405</v>
      </c>
      <c r="I2155" s="12" t="s">
        <v>106</v>
      </c>
      <c r="J2155" s="10" t="n">
        <v>1393075</v>
      </c>
      <c r="L2155" s="10" t="n">
        <v>8365</v>
      </c>
      <c r="M2155" s="12" t="s">
        <v>36</v>
      </c>
      <c r="N2155" s="12" t="s">
        <v>66</v>
      </c>
      <c r="P2155" s="10" t="n">
        <v>103</v>
      </c>
      <c r="Q2155" s="12" t="s">
        <v>61</v>
      </c>
      <c r="R2155" s="12" t="s">
        <v>62</v>
      </c>
      <c r="S2155" s="10" t="n">
        <v>1130101</v>
      </c>
      <c r="T2155" s="12" t="s">
        <v>63</v>
      </c>
      <c r="U2155" s="13" t="n">
        <v>550</v>
      </c>
      <c r="W2155" s="13" t="n">
        <v>0</v>
      </c>
      <c r="X2155" s="12" t="s">
        <v>1931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0" t="n">
        <v>1</v>
      </c>
      <c r="B2156" s="11" t="n">
        <v>46217</v>
      </c>
      <c r="C2156" s="11" t="n">
        <v>46227</v>
      </c>
      <c r="D2156" s="10" t="n">
        <v>1723</v>
      </c>
      <c r="E2156" s="12" t="s">
        <v>302</v>
      </c>
      <c r="F2156" s="10" t="n">
        <v>24</v>
      </c>
      <c r="G2156" s="12" t="s">
        <v>57</v>
      </c>
      <c r="H2156" s="10" t="n">
        <v>2110405</v>
      </c>
      <c r="I2156" s="12" t="s">
        <v>106</v>
      </c>
      <c r="J2156" s="10" t="n">
        <v>1398025</v>
      </c>
      <c r="L2156" s="10" t="n">
        <v>173143</v>
      </c>
      <c r="M2156" s="12" t="s">
        <v>36</v>
      </c>
      <c r="N2156" s="12" t="s">
        <v>66</v>
      </c>
      <c r="P2156" s="10" t="n">
        <v>103</v>
      </c>
      <c r="Q2156" s="12" t="s">
        <v>61</v>
      </c>
      <c r="R2156" s="12" t="s">
        <v>62</v>
      </c>
      <c r="S2156" s="10" t="n">
        <v>1130101</v>
      </c>
      <c r="T2156" s="12" t="s">
        <v>63</v>
      </c>
      <c r="U2156" s="13" t="n">
        <v>5478.8</v>
      </c>
      <c r="W2156" s="13" t="n">
        <v>0</v>
      </c>
      <c r="X2156" s="12" t="s">
        <v>1932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0" t="n">
        <v>1</v>
      </c>
      <c r="B2157" s="11" t="n">
        <v>46219</v>
      </c>
      <c r="C2157" s="11" t="n">
        <v>46227</v>
      </c>
      <c r="D2157" s="10" t="n">
        <v>10010</v>
      </c>
      <c r="E2157" s="12" t="s">
        <v>286</v>
      </c>
      <c r="F2157" s="10" t="n">
        <v>24</v>
      </c>
      <c r="G2157" s="12" t="s">
        <v>57</v>
      </c>
      <c r="H2157" s="10" t="n">
        <v>2110405</v>
      </c>
      <c r="I2157" s="12" t="s">
        <v>106</v>
      </c>
      <c r="J2157" s="10" t="n">
        <v>1407193</v>
      </c>
      <c r="L2157" s="10" t="n">
        <v>42934</v>
      </c>
      <c r="M2157" s="12" t="s">
        <v>36</v>
      </c>
      <c r="N2157" s="12" t="s">
        <v>66</v>
      </c>
      <c r="P2157" s="10" t="n">
        <v>103</v>
      </c>
      <c r="Q2157" s="12" t="s">
        <v>61</v>
      </c>
      <c r="R2157" s="12" t="s">
        <v>62</v>
      </c>
      <c r="S2157" s="10" t="n">
        <v>1130101</v>
      </c>
      <c r="T2157" s="12" t="s">
        <v>63</v>
      </c>
      <c r="U2157" s="13" t="n">
        <v>304.8</v>
      </c>
      <c r="W2157" s="13" t="n">
        <v>0</v>
      </c>
      <c r="X2157" s="12" t="s">
        <v>1933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DESINFETANTE TOPAZIO</v>
      </c>
      <c r="AC2157" s="1" t="n">
        <v>42934</v>
      </c>
    </row>
    <row r="2158" customFormat="false" ht="12.75" hidden="false" customHeight="true" outlineLevel="0" collapsed="false">
      <c r="A2158" s="10" t="n">
        <v>1</v>
      </c>
      <c r="B2158" s="11" t="n">
        <v>46223</v>
      </c>
      <c r="C2158" s="11" t="n">
        <v>46227</v>
      </c>
      <c r="D2158" s="10" t="n">
        <v>1292</v>
      </c>
      <c r="E2158" s="12" t="s">
        <v>361</v>
      </c>
      <c r="F2158" s="10" t="n">
        <v>24</v>
      </c>
      <c r="G2158" s="12" t="s">
        <v>57</v>
      </c>
      <c r="H2158" s="10" t="n">
        <v>2110405</v>
      </c>
      <c r="I2158" s="12" t="s">
        <v>106</v>
      </c>
      <c r="J2158" s="10" t="n">
        <v>1425396</v>
      </c>
      <c r="L2158" s="10" t="n">
        <v>3634</v>
      </c>
      <c r="M2158" s="12" t="s">
        <v>36</v>
      </c>
      <c r="N2158" s="12" t="s">
        <v>66</v>
      </c>
      <c r="P2158" s="10" t="n">
        <v>103</v>
      </c>
      <c r="Q2158" s="12" t="s">
        <v>61</v>
      </c>
      <c r="R2158" s="12" t="s">
        <v>62</v>
      </c>
      <c r="S2158" s="10" t="n">
        <v>1130101</v>
      </c>
      <c r="T2158" s="12" t="s">
        <v>63</v>
      </c>
      <c r="U2158" s="13" t="n">
        <v>2108.5</v>
      </c>
      <c r="W2158" s="13" t="n">
        <v>0</v>
      </c>
      <c r="X2158" s="12" t="s">
        <v>1934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46224</v>
      </c>
      <c r="C2159" s="11" t="n">
        <v>46227</v>
      </c>
      <c r="D2159" s="10" t="n">
        <v>1328</v>
      </c>
      <c r="E2159" s="12" t="s">
        <v>363</v>
      </c>
      <c r="F2159" s="10" t="n">
        <v>24</v>
      </c>
      <c r="G2159" s="12" t="s">
        <v>57</v>
      </c>
      <c r="H2159" s="10" t="n">
        <v>2110405</v>
      </c>
      <c r="I2159" s="12" t="s">
        <v>106</v>
      </c>
      <c r="J2159" s="10" t="n">
        <v>1427862</v>
      </c>
      <c r="L2159" s="10" t="n">
        <v>4110</v>
      </c>
      <c r="M2159" s="12" t="s">
        <v>36</v>
      </c>
      <c r="N2159" s="12" t="s">
        <v>66</v>
      </c>
      <c r="P2159" s="10" t="n">
        <v>103</v>
      </c>
      <c r="Q2159" s="12" t="s">
        <v>61</v>
      </c>
      <c r="R2159" s="12" t="s">
        <v>62</v>
      </c>
      <c r="S2159" s="10" t="n">
        <v>1130101</v>
      </c>
      <c r="T2159" s="12" t="s">
        <v>63</v>
      </c>
      <c r="U2159" s="13" t="n">
        <v>422</v>
      </c>
      <c r="W2159" s="13" t="n">
        <v>0</v>
      </c>
      <c r="X2159" s="12" t="s">
        <v>1935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PAO DE KIKAO 10</v>
      </c>
      <c r="AC2159" s="1" t="n">
        <v>4110</v>
      </c>
    </row>
    <row r="2160" customFormat="false" ht="12.75" hidden="false" customHeight="true" outlineLevel="0" collapsed="false">
      <c r="A2160" s="10" t="n">
        <v>1</v>
      </c>
      <c r="B2160" s="11" t="n">
        <v>46224</v>
      </c>
      <c r="C2160" s="11" t="n">
        <v>46227</v>
      </c>
      <c r="D2160" s="10" t="n">
        <v>1642</v>
      </c>
      <c r="E2160" s="12" t="s">
        <v>184</v>
      </c>
      <c r="F2160" s="10" t="n">
        <v>24</v>
      </c>
      <c r="G2160" s="12" t="s">
        <v>57</v>
      </c>
      <c r="H2160" s="10" t="n">
        <v>2110405</v>
      </c>
      <c r="I2160" s="12" t="s">
        <v>106</v>
      </c>
      <c r="J2160" s="10" t="n">
        <v>1429486</v>
      </c>
      <c r="L2160" s="10" t="n">
        <v>1032212</v>
      </c>
      <c r="M2160" s="12" t="s">
        <v>36</v>
      </c>
      <c r="N2160" s="12" t="s">
        <v>66</v>
      </c>
      <c r="P2160" s="10" t="n">
        <v>103</v>
      </c>
      <c r="Q2160" s="12" t="s">
        <v>61</v>
      </c>
      <c r="R2160" s="12" t="s">
        <v>62</v>
      </c>
      <c r="S2160" s="10" t="n">
        <v>1130101</v>
      </c>
      <c r="T2160" s="12" t="s">
        <v>63</v>
      </c>
      <c r="U2160" s="13" t="n">
        <v>653.6</v>
      </c>
      <c r="W2160" s="13" t="n">
        <v>0</v>
      </c>
      <c r="X2160" s="12" t="s">
        <v>1936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PAO TORRADO BROTHERS</v>
      </c>
      <c r="AC2160" s="1" t="n">
        <v>1032212</v>
      </c>
    </row>
    <row r="2161" customFormat="false" ht="12.75" hidden="false" customHeight="true" outlineLevel="0" collapsed="false">
      <c r="A2161" s="10" t="n">
        <v>1</v>
      </c>
      <c r="B2161" s="11" t="n">
        <v>46224</v>
      </c>
      <c r="C2161" s="11" t="n">
        <v>46227</v>
      </c>
      <c r="D2161" s="10" t="n">
        <v>1123</v>
      </c>
      <c r="E2161" s="12" t="s">
        <v>247</v>
      </c>
      <c r="F2161" s="10" t="n">
        <v>24</v>
      </c>
      <c r="G2161" s="12" t="s">
        <v>57</v>
      </c>
      <c r="H2161" s="10" t="n">
        <v>2110405</v>
      </c>
      <c r="I2161" s="12" t="s">
        <v>106</v>
      </c>
      <c r="J2161" s="10" t="n">
        <v>1429538</v>
      </c>
      <c r="L2161" s="10" t="n">
        <v>43986</v>
      </c>
      <c r="M2161" s="12" t="s">
        <v>36</v>
      </c>
      <c r="N2161" s="12" t="s">
        <v>66</v>
      </c>
      <c r="P2161" s="10" t="n">
        <v>103</v>
      </c>
      <c r="Q2161" s="12" t="s">
        <v>61</v>
      </c>
      <c r="R2161" s="12" t="s">
        <v>62</v>
      </c>
      <c r="S2161" s="10" t="n">
        <v>1130101</v>
      </c>
      <c r="T2161" s="12" t="s">
        <v>63</v>
      </c>
      <c r="U2161" s="13" t="n">
        <v>1840</v>
      </c>
      <c r="W2161" s="13" t="n">
        <v>0</v>
      </c>
      <c r="X2161" s="12" t="s">
        <v>1937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QUEIJO MUSSARELA INT</v>
      </c>
      <c r="AC2161" s="1" t="n">
        <v>43986</v>
      </c>
    </row>
    <row r="2162" customFormat="false" ht="12.75" hidden="false" customHeight="true" outlineLevel="0" collapsed="false">
      <c r="A2162" s="10" t="n">
        <v>1</v>
      </c>
      <c r="B2162" s="11" t="n">
        <v>46224</v>
      </c>
      <c r="C2162" s="11" t="n">
        <v>46227</v>
      </c>
      <c r="D2162" s="10" t="n">
        <v>1024</v>
      </c>
      <c r="E2162" s="12" t="s">
        <v>783</v>
      </c>
      <c r="F2162" s="10" t="n">
        <v>24</v>
      </c>
      <c r="G2162" s="12" t="s">
        <v>57</v>
      </c>
      <c r="H2162" s="10" t="n">
        <v>2110405</v>
      </c>
      <c r="I2162" s="12" t="s">
        <v>106</v>
      </c>
      <c r="J2162" s="10" t="n">
        <v>1429597</v>
      </c>
      <c r="L2162" s="10" t="n">
        <v>605021</v>
      </c>
      <c r="M2162" s="12" t="s">
        <v>36</v>
      </c>
      <c r="N2162" s="12" t="s">
        <v>66</v>
      </c>
      <c r="P2162" s="10" t="n">
        <v>103</v>
      </c>
      <c r="Q2162" s="12" t="s">
        <v>61</v>
      </c>
      <c r="R2162" s="12" t="s">
        <v>62</v>
      </c>
      <c r="S2162" s="10" t="n">
        <v>1130101</v>
      </c>
      <c r="T2162" s="12" t="s">
        <v>63</v>
      </c>
      <c r="U2162" s="13" t="n">
        <v>210</v>
      </c>
      <c r="W2162" s="13" t="n">
        <v>0</v>
      </c>
      <c r="X2162" s="12" t="s">
        <v>1938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MIN SNT CLAU 2L</v>
      </c>
      <c r="AC2162" s="1" t="n">
        <v>605021</v>
      </c>
    </row>
    <row r="2163" customFormat="false" ht="12.75" hidden="false" customHeight="true" outlineLevel="0" collapsed="false">
      <c r="A2163" s="10" t="n">
        <v>1</v>
      </c>
      <c r="B2163" s="11" t="n">
        <v>46225</v>
      </c>
      <c r="C2163" s="11" t="n">
        <v>46227</v>
      </c>
      <c r="D2163" s="10" t="n">
        <v>1276</v>
      </c>
      <c r="E2163" s="12" t="s">
        <v>440</v>
      </c>
      <c r="F2163" s="10" t="n">
        <v>24</v>
      </c>
      <c r="G2163" s="12" t="s">
        <v>57</v>
      </c>
      <c r="H2163" s="10" t="n">
        <v>2110405</v>
      </c>
      <c r="I2163" s="12" t="s">
        <v>106</v>
      </c>
      <c r="J2163" s="10" t="n">
        <v>1435831</v>
      </c>
      <c r="L2163" s="10" t="n">
        <v>3067</v>
      </c>
      <c r="M2163" s="12" t="s">
        <v>36</v>
      </c>
      <c r="N2163" s="12" t="s">
        <v>66</v>
      </c>
      <c r="P2163" s="10" t="n">
        <v>103</v>
      </c>
      <c r="Q2163" s="12" t="s">
        <v>61</v>
      </c>
      <c r="R2163" s="12" t="s">
        <v>62</v>
      </c>
      <c r="S2163" s="10" t="n">
        <v>1130101</v>
      </c>
      <c r="T2163" s="12" t="s">
        <v>63</v>
      </c>
      <c r="U2163" s="13" t="n">
        <v>1393.5</v>
      </c>
      <c r="W2163" s="13" t="n">
        <v>0</v>
      </c>
      <c r="X2163" s="12" t="s">
        <v>1939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PRESUNTO DE PERU 200</v>
      </c>
      <c r="AC2163" s="1" t="n">
        <v>3067</v>
      </c>
    </row>
    <row r="2164" customFormat="false" ht="12.75" hidden="false" customHeight="true" outlineLevel="0" collapsed="false">
      <c r="A2164" s="10" t="n">
        <v>1</v>
      </c>
      <c r="B2164" s="11" t="n">
        <v>46226</v>
      </c>
      <c r="C2164" s="11" t="n">
        <v>46227</v>
      </c>
      <c r="D2164" s="10" t="n">
        <v>1899</v>
      </c>
      <c r="E2164" s="12" t="s">
        <v>97</v>
      </c>
      <c r="F2164" s="10" t="n">
        <v>24</v>
      </c>
      <c r="G2164" s="12" t="s">
        <v>57</v>
      </c>
      <c r="H2164" s="10" t="n">
        <v>2110405</v>
      </c>
      <c r="I2164" s="12" t="s">
        <v>106</v>
      </c>
      <c r="J2164" s="10" t="n">
        <v>1439157</v>
      </c>
      <c r="L2164" s="10" t="n">
        <v>725</v>
      </c>
      <c r="M2164" s="12" t="s">
        <v>36</v>
      </c>
      <c r="N2164" s="12" t="s">
        <v>66</v>
      </c>
      <c r="P2164" s="10" t="n">
        <v>103</v>
      </c>
      <c r="Q2164" s="12" t="s">
        <v>61</v>
      </c>
      <c r="R2164" s="12" t="s">
        <v>62</v>
      </c>
      <c r="S2164" s="10" t="n">
        <v>1130101</v>
      </c>
      <c r="T2164" s="12" t="s">
        <v>63</v>
      </c>
      <c r="U2164" s="13" t="n">
        <v>1120</v>
      </c>
      <c r="W2164" s="13" t="n">
        <v>0</v>
      </c>
      <c r="X2164" s="12" t="s">
        <v>1940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PAO CASEIRO AMANT</v>
      </c>
      <c r="AC2164" s="1" t="n">
        <v>725</v>
      </c>
    </row>
    <row r="2165" customFormat="false" ht="12.75" hidden="false" customHeight="true" outlineLevel="0" collapsed="false">
      <c r="A2165" s="10" t="n">
        <v>1</v>
      </c>
      <c r="B2165" s="11" t="n">
        <v>46210</v>
      </c>
      <c r="C2165" s="11" t="n">
        <v>46227</v>
      </c>
      <c r="D2165" s="10" t="n">
        <v>967</v>
      </c>
      <c r="E2165" s="12" t="s">
        <v>1167</v>
      </c>
      <c r="F2165" s="10" t="n">
        <v>24</v>
      </c>
      <c r="G2165" s="12" t="s">
        <v>57</v>
      </c>
      <c r="H2165" s="10" t="n">
        <v>2110405</v>
      </c>
      <c r="I2165" s="12" t="s">
        <v>106</v>
      </c>
      <c r="J2165" s="10" t="n">
        <v>1440510</v>
      </c>
      <c r="L2165" s="10" t="n">
        <v>34608</v>
      </c>
      <c r="M2165" s="12" t="s">
        <v>36</v>
      </c>
      <c r="N2165" s="12" t="s">
        <v>66</v>
      </c>
      <c r="P2165" s="10" t="n">
        <v>103</v>
      </c>
      <c r="Q2165" s="12" t="s">
        <v>61</v>
      </c>
      <c r="R2165" s="12" t="s">
        <v>62</v>
      </c>
      <c r="S2165" s="10" t="n">
        <v>1130101</v>
      </c>
      <c r="T2165" s="12" t="s">
        <v>63</v>
      </c>
      <c r="U2165" s="13" t="n">
        <v>2838.97</v>
      </c>
      <c r="W2165" s="13" t="n">
        <v>0</v>
      </c>
      <c r="X2165" s="12" t="s">
        <v>1941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SUCO JANDAI CAJU500M</v>
      </c>
      <c r="AC2165" s="1" t="n">
        <v>34608</v>
      </c>
    </row>
    <row r="2166" customFormat="false" ht="12.75" hidden="false" customHeight="true" outlineLevel="0" collapsed="false">
      <c r="A2166" s="10" t="n">
        <v>1</v>
      </c>
      <c r="B2166" s="11" t="n">
        <v>46227</v>
      </c>
      <c r="C2166" s="11" t="n">
        <v>46227</v>
      </c>
      <c r="D2166" s="10" t="n">
        <v>33</v>
      </c>
      <c r="E2166" s="12" t="s">
        <v>93</v>
      </c>
      <c r="F2166" s="10" t="n">
        <v>34</v>
      </c>
      <c r="G2166" s="12" t="s">
        <v>94</v>
      </c>
      <c r="H2166" s="10" t="n">
        <v>2110101</v>
      </c>
      <c r="I2166" s="12" t="s">
        <v>58</v>
      </c>
      <c r="J2166" s="10" t="n">
        <v>1444502</v>
      </c>
      <c r="L2166" s="10" t="n">
        <v>5343</v>
      </c>
      <c r="M2166" s="12" t="s">
        <v>36</v>
      </c>
      <c r="N2166" s="12" t="s">
        <v>60</v>
      </c>
      <c r="P2166" s="10" t="n">
        <v>104</v>
      </c>
      <c r="Q2166" s="12" t="s">
        <v>38</v>
      </c>
      <c r="R2166" s="12" t="s">
        <v>62</v>
      </c>
      <c r="S2166" s="10" t="n">
        <v>1130101</v>
      </c>
      <c r="T2166" s="12" t="s">
        <v>63</v>
      </c>
      <c r="U2166" s="13" t="n">
        <v>2970</v>
      </c>
      <c r="W2166" s="13" t="n">
        <v>0</v>
      </c>
      <c r="X2166" s="12" t="s">
        <v>197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46227</v>
      </c>
      <c r="C2167" s="11" t="n">
        <v>46227</v>
      </c>
      <c r="D2167" s="10" t="n">
        <v>1037</v>
      </c>
      <c r="E2167" s="12" t="s">
        <v>193</v>
      </c>
      <c r="F2167" s="10" t="n">
        <v>34</v>
      </c>
      <c r="G2167" s="12" t="s">
        <v>94</v>
      </c>
      <c r="H2167" s="10" t="n">
        <v>2110405</v>
      </c>
      <c r="I2167" s="12" t="s">
        <v>106</v>
      </c>
      <c r="J2167" s="10" t="n">
        <v>1445274</v>
      </c>
      <c r="L2167" s="10" t="n">
        <v>594501</v>
      </c>
      <c r="M2167" s="12" t="s">
        <v>36</v>
      </c>
      <c r="N2167" s="12" t="s">
        <v>66</v>
      </c>
      <c r="P2167" s="10" t="n">
        <v>102</v>
      </c>
      <c r="Q2167" s="12" t="s">
        <v>125</v>
      </c>
      <c r="R2167" s="12" t="s">
        <v>112</v>
      </c>
      <c r="S2167" s="10" t="n">
        <v>4220199</v>
      </c>
      <c r="T2167" s="12" t="s">
        <v>113</v>
      </c>
      <c r="U2167" s="13" t="n">
        <v>6346</v>
      </c>
      <c r="W2167" s="13" t="n">
        <v>0</v>
      </c>
      <c r="X2167" s="12" t="s">
        <v>1942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46227</v>
      </c>
      <c r="C2168" s="11" t="n">
        <v>46227</v>
      </c>
      <c r="D2168" s="10" t="n">
        <v>350</v>
      </c>
      <c r="E2168" s="12" t="s">
        <v>1943</v>
      </c>
      <c r="F2168" s="10" t="n">
        <v>34</v>
      </c>
      <c r="G2168" s="12" t="s">
        <v>94</v>
      </c>
      <c r="H2168" s="10" t="n">
        <v>2110405</v>
      </c>
      <c r="I2168" s="12" t="s">
        <v>106</v>
      </c>
      <c r="J2168" s="10" t="n">
        <v>1445279</v>
      </c>
      <c r="L2168" s="10" t="n">
        <v>594502</v>
      </c>
      <c r="M2168" s="12" t="s">
        <v>36</v>
      </c>
      <c r="N2168" s="12" t="s">
        <v>66</v>
      </c>
      <c r="P2168" s="10" t="n">
        <v>101</v>
      </c>
      <c r="Q2168" s="12" t="s">
        <v>107</v>
      </c>
      <c r="R2168" s="12" t="s">
        <v>43</v>
      </c>
      <c r="S2168" s="10" t="n">
        <v>4210305</v>
      </c>
      <c r="T2168" s="12" t="s">
        <v>1944</v>
      </c>
      <c r="U2168" s="13" t="n">
        <v>1749.99</v>
      </c>
      <c r="W2168" s="13" t="n">
        <v>0</v>
      </c>
      <c r="X2168" s="12" t="s">
        <v>1945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46228</v>
      </c>
      <c r="C2169" s="11" t="n">
        <v>46228</v>
      </c>
      <c r="D2169" s="10" t="n">
        <v>0</v>
      </c>
      <c r="E2169" s="12" t="s">
        <v>33</v>
      </c>
      <c r="F2169" s="10" t="n">
        <v>17</v>
      </c>
      <c r="G2169" s="12" t="s">
        <v>34</v>
      </c>
      <c r="H2169" s="10" t="n">
        <v>1110101</v>
      </c>
      <c r="I2169" s="12" t="s">
        <v>35</v>
      </c>
      <c r="J2169" s="10" t="n">
        <v>1469105</v>
      </c>
      <c r="L2169" s="10" t="n">
        <v>1469105</v>
      </c>
      <c r="M2169" s="12" t="s">
        <v>36</v>
      </c>
      <c r="N2169" s="12" t="s">
        <v>37</v>
      </c>
      <c r="P2169" s="10" t="n">
        <v>104</v>
      </c>
      <c r="Q2169" s="12" t="s">
        <v>38</v>
      </c>
      <c r="R2169" s="12" t="s">
        <v>149</v>
      </c>
      <c r="S2169" s="10" t="n">
        <v>1120601</v>
      </c>
      <c r="T2169" s="12" t="s">
        <v>150</v>
      </c>
      <c r="U2169" s="13" t="n">
        <v>420</v>
      </c>
      <c r="W2169" s="13" t="n">
        <v>420</v>
      </c>
      <c r="X2169" s="12" t="s">
        <v>1946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ACAI DE ANORI</v>
      </c>
      <c r="AC2169" s="1" t="n">
        <v>5372</v>
      </c>
    </row>
    <row r="2170" customFormat="false" ht="12.75" hidden="false" customHeight="true" outlineLevel="0" collapsed="false">
      <c r="A2170" s="10" t="n">
        <v>1</v>
      </c>
      <c r="B2170" s="11" t="n">
        <v>46228</v>
      </c>
      <c r="C2170" s="11" t="n">
        <v>46228</v>
      </c>
      <c r="D2170" s="10" t="n">
        <v>0</v>
      </c>
      <c r="E2170" s="12" t="s">
        <v>33</v>
      </c>
      <c r="F2170" s="10" t="n">
        <v>17</v>
      </c>
      <c r="G2170" s="12" t="s">
        <v>34</v>
      </c>
      <c r="H2170" s="10" t="n">
        <v>1110101</v>
      </c>
      <c r="I2170" s="12" t="s">
        <v>35</v>
      </c>
      <c r="J2170" s="10" t="n">
        <v>1505128</v>
      </c>
      <c r="L2170" s="10" t="n">
        <v>1505128</v>
      </c>
      <c r="M2170" s="12" t="s">
        <v>36</v>
      </c>
      <c r="N2170" s="12" t="s">
        <v>37</v>
      </c>
      <c r="P2170" s="10" t="n">
        <v>104</v>
      </c>
      <c r="Q2170" s="12" t="s">
        <v>38</v>
      </c>
      <c r="R2170" s="12" t="s">
        <v>39</v>
      </c>
      <c r="S2170" s="10" t="n">
        <v>4210228</v>
      </c>
      <c r="T2170" s="12" t="s">
        <v>506</v>
      </c>
      <c r="U2170" s="13" t="n">
        <v>7</v>
      </c>
      <c r="W2170" s="13" t="n">
        <v>7</v>
      </c>
      <c r="X2170" s="12" t="s">
        <v>1947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12.75" hidden="false" customHeight="true" outlineLevel="0" collapsed="false">
      <c r="A2171" s="10" t="n">
        <v>1</v>
      </c>
      <c r="B2171" s="11" t="n">
        <v>46228</v>
      </c>
      <c r="C2171" s="11" t="n">
        <v>46228</v>
      </c>
      <c r="D2171" s="10" t="n">
        <v>0</v>
      </c>
      <c r="E2171" s="12" t="s">
        <v>33</v>
      </c>
      <c r="F2171" s="10" t="n">
        <v>17</v>
      </c>
      <c r="G2171" s="12" t="s">
        <v>34</v>
      </c>
      <c r="H2171" s="10" t="n">
        <v>1110101</v>
      </c>
      <c r="I2171" s="12" t="s">
        <v>35</v>
      </c>
      <c r="J2171" s="10" t="n">
        <v>1499114</v>
      </c>
      <c r="L2171" s="10" t="n">
        <v>1499114</v>
      </c>
      <c r="M2171" s="12" t="s">
        <v>36</v>
      </c>
      <c r="N2171" s="12" t="s">
        <v>37</v>
      </c>
      <c r="P2171" s="10" t="n">
        <v>104</v>
      </c>
      <c r="Q2171" s="12" t="s">
        <v>38</v>
      </c>
      <c r="R2171" s="12" t="s">
        <v>149</v>
      </c>
      <c r="S2171" s="10" t="n">
        <v>1120601</v>
      </c>
      <c r="T2171" s="12" t="s">
        <v>150</v>
      </c>
      <c r="U2171" s="13" t="n">
        <v>200</v>
      </c>
      <c r="W2171" s="13" t="n">
        <v>200</v>
      </c>
      <c r="X2171" s="12" t="s">
        <v>1948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12.75" hidden="false" customHeight="true" outlineLevel="0" collapsed="false">
      <c r="A2172" s="10" t="n">
        <v>1</v>
      </c>
      <c r="B2172" s="11" t="n">
        <v>46228</v>
      </c>
      <c r="C2172" s="11" t="n">
        <v>46228</v>
      </c>
      <c r="D2172" s="10" t="n">
        <v>0</v>
      </c>
      <c r="E2172" s="12" t="s">
        <v>33</v>
      </c>
      <c r="F2172" s="10" t="n">
        <v>17</v>
      </c>
      <c r="G2172" s="12" t="s">
        <v>34</v>
      </c>
      <c r="H2172" s="10" t="n">
        <v>1110101</v>
      </c>
      <c r="I2172" s="12" t="s">
        <v>35</v>
      </c>
      <c r="J2172" s="10" t="n">
        <v>1619562</v>
      </c>
      <c r="L2172" s="10" t="n">
        <v>1619562</v>
      </c>
      <c r="M2172" s="12" t="s">
        <v>36</v>
      </c>
      <c r="N2172" s="12" t="s">
        <v>37</v>
      </c>
      <c r="P2172" s="10" t="n">
        <v>104</v>
      </c>
      <c r="Q2172" s="12" t="s">
        <v>38</v>
      </c>
      <c r="R2172" s="12" t="s">
        <v>43</v>
      </c>
      <c r="S2172" s="10" t="n">
        <v>4210306</v>
      </c>
      <c r="T2172" s="12" t="s">
        <v>837</v>
      </c>
      <c r="U2172" s="13" t="n">
        <v>250</v>
      </c>
      <c r="W2172" s="13" t="n">
        <v>250</v>
      </c>
      <c r="X2172" s="12" t="s">
        <v>493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46228</v>
      </c>
      <c r="C2173" s="11" t="n">
        <v>46228</v>
      </c>
      <c r="D2173" s="10" t="n">
        <v>0</v>
      </c>
      <c r="E2173" s="12" t="s">
        <v>33</v>
      </c>
      <c r="F2173" s="10" t="n">
        <v>17</v>
      </c>
      <c r="G2173" s="12" t="s">
        <v>34</v>
      </c>
      <c r="H2173" s="10" t="n">
        <v>1110101</v>
      </c>
      <c r="I2173" s="12" t="s">
        <v>35</v>
      </c>
      <c r="J2173" s="10" t="n">
        <v>1619663</v>
      </c>
      <c r="L2173" s="10" t="n">
        <v>1619663</v>
      </c>
      <c r="M2173" s="12" t="s">
        <v>36</v>
      </c>
      <c r="N2173" s="12" t="s">
        <v>37</v>
      </c>
      <c r="P2173" s="10" t="n">
        <v>104</v>
      </c>
      <c r="Q2173" s="12" t="s">
        <v>38</v>
      </c>
      <c r="R2173" s="12" t="s">
        <v>43</v>
      </c>
      <c r="S2173" s="10" t="n">
        <v>4210314</v>
      </c>
      <c r="T2173" s="12" t="s">
        <v>44</v>
      </c>
      <c r="U2173" s="13" t="n">
        <v>80</v>
      </c>
      <c r="W2173" s="13" t="n">
        <v>80</v>
      </c>
      <c r="X2173" s="12" t="s">
        <v>379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46228</v>
      </c>
      <c r="C2174" s="11" t="n">
        <v>46228</v>
      </c>
      <c r="D2174" s="10" t="n">
        <v>0</v>
      </c>
      <c r="E2174" s="12" t="s">
        <v>33</v>
      </c>
      <c r="F2174" s="10" t="n">
        <v>17</v>
      </c>
      <c r="G2174" s="12" t="s">
        <v>34</v>
      </c>
      <c r="H2174" s="10" t="n">
        <v>1110101</v>
      </c>
      <c r="I2174" s="12" t="s">
        <v>35</v>
      </c>
      <c r="J2174" s="10" t="n">
        <v>1619685</v>
      </c>
      <c r="L2174" s="10" t="n">
        <v>1619685</v>
      </c>
      <c r="M2174" s="12" t="s">
        <v>36</v>
      </c>
      <c r="N2174" s="12" t="s">
        <v>37</v>
      </c>
      <c r="P2174" s="10" t="n">
        <v>104</v>
      </c>
      <c r="Q2174" s="12" t="s">
        <v>38</v>
      </c>
      <c r="R2174" s="12" t="s">
        <v>43</v>
      </c>
      <c r="S2174" s="10" t="n">
        <v>4210309</v>
      </c>
      <c r="T2174" s="12" t="s">
        <v>49</v>
      </c>
      <c r="U2174" s="13" t="n">
        <v>10</v>
      </c>
      <c r="W2174" s="13" t="n">
        <v>10</v>
      </c>
      <c r="X2174" s="12" t="s">
        <v>1569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12.75" hidden="false" customHeight="true" outlineLevel="0" collapsed="false">
      <c r="A2175" s="10" t="n">
        <v>1</v>
      </c>
      <c r="B2175" s="11" t="n">
        <v>46228</v>
      </c>
      <c r="C2175" s="11" t="n">
        <v>46228</v>
      </c>
      <c r="D2175" s="10" t="n">
        <v>0</v>
      </c>
      <c r="E2175" s="12" t="s">
        <v>33</v>
      </c>
      <c r="F2175" s="10" t="n">
        <v>17</v>
      </c>
      <c r="G2175" s="12" t="s">
        <v>34</v>
      </c>
      <c r="H2175" s="10" t="n">
        <v>1110101</v>
      </c>
      <c r="I2175" s="12" t="s">
        <v>35</v>
      </c>
      <c r="J2175" s="10" t="n">
        <v>1619716</v>
      </c>
      <c r="L2175" s="10" t="n">
        <v>1619716</v>
      </c>
      <c r="M2175" s="12" t="s">
        <v>36</v>
      </c>
      <c r="N2175" s="12" t="s">
        <v>37</v>
      </c>
      <c r="P2175" s="10" t="n">
        <v>104</v>
      </c>
      <c r="Q2175" s="12" t="s">
        <v>38</v>
      </c>
      <c r="R2175" s="12" t="s">
        <v>43</v>
      </c>
      <c r="S2175" s="10" t="n">
        <v>4210314</v>
      </c>
      <c r="T2175" s="12" t="s">
        <v>44</v>
      </c>
      <c r="U2175" s="13" t="n">
        <v>100</v>
      </c>
      <c r="W2175" s="13" t="n">
        <v>100</v>
      </c>
      <c r="X2175" s="12" t="s">
        <v>53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/>
      <c r="AC2175" s="1"/>
    </row>
    <row r="2176" customFormat="false" ht="12.75" hidden="false" customHeight="true" outlineLevel="0" collapsed="false">
      <c r="A2176" s="10" t="n">
        <v>1</v>
      </c>
      <c r="B2176" s="11" t="n">
        <v>46228</v>
      </c>
      <c r="C2176" s="11" t="n">
        <v>46228</v>
      </c>
      <c r="D2176" s="10" t="n">
        <v>0</v>
      </c>
      <c r="E2176" s="12" t="s">
        <v>33</v>
      </c>
      <c r="F2176" s="10" t="n">
        <v>17</v>
      </c>
      <c r="G2176" s="12" t="s">
        <v>34</v>
      </c>
      <c r="H2176" s="10" t="n">
        <v>1110101</v>
      </c>
      <c r="I2176" s="12" t="s">
        <v>35</v>
      </c>
      <c r="J2176" s="10" t="n">
        <v>1619743</v>
      </c>
      <c r="L2176" s="10" t="n">
        <v>1619743</v>
      </c>
      <c r="M2176" s="12" t="s">
        <v>36</v>
      </c>
      <c r="N2176" s="12" t="s">
        <v>37</v>
      </c>
      <c r="P2176" s="10" t="n">
        <v>104</v>
      </c>
      <c r="Q2176" s="12" t="s">
        <v>38</v>
      </c>
      <c r="R2176" s="12" t="s">
        <v>43</v>
      </c>
      <c r="S2176" s="10" t="n">
        <v>4210314</v>
      </c>
      <c r="T2176" s="12" t="s">
        <v>44</v>
      </c>
      <c r="U2176" s="13" t="n">
        <v>70</v>
      </c>
      <c r="W2176" s="13" t="n">
        <v>70</v>
      </c>
      <c r="X2176" s="12" t="s">
        <v>148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12.75" hidden="false" customHeight="true" outlineLevel="0" collapsed="false">
      <c r="A2177" s="10" t="n">
        <v>1</v>
      </c>
      <c r="B2177" s="11" t="n">
        <v>46228</v>
      </c>
      <c r="C2177" s="11" t="n">
        <v>46228</v>
      </c>
      <c r="D2177" s="10" t="n">
        <v>0</v>
      </c>
      <c r="E2177" s="12" t="s">
        <v>33</v>
      </c>
      <c r="F2177" s="10" t="n">
        <v>17</v>
      </c>
      <c r="G2177" s="12" t="s">
        <v>34</v>
      </c>
      <c r="H2177" s="10" t="n">
        <v>1110101</v>
      </c>
      <c r="I2177" s="12" t="s">
        <v>35</v>
      </c>
      <c r="J2177" s="10" t="n">
        <v>1619751</v>
      </c>
      <c r="L2177" s="10" t="n">
        <v>1619751</v>
      </c>
      <c r="M2177" s="12" t="s">
        <v>36</v>
      </c>
      <c r="N2177" s="12" t="s">
        <v>37</v>
      </c>
      <c r="P2177" s="10" t="n">
        <v>104</v>
      </c>
      <c r="Q2177" s="12" t="s">
        <v>38</v>
      </c>
      <c r="R2177" s="12" t="s">
        <v>43</v>
      </c>
      <c r="S2177" s="10" t="n">
        <v>4210316</v>
      </c>
      <c r="T2177" s="12" t="s">
        <v>47</v>
      </c>
      <c r="U2177" s="13" t="n">
        <v>60</v>
      </c>
      <c r="W2177" s="13" t="n">
        <v>60</v>
      </c>
      <c r="X2177" s="12" t="s">
        <v>1569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46228</v>
      </c>
      <c r="C2178" s="11" t="n">
        <v>46228</v>
      </c>
      <c r="D2178" s="10" t="n">
        <v>0</v>
      </c>
      <c r="E2178" s="12" t="s">
        <v>33</v>
      </c>
      <c r="F2178" s="10" t="n">
        <v>17</v>
      </c>
      <c r="G2178" s="12" t="s">
        <v>34</v>
      </c>
      <c r="H2178" s="10" t="n">
        <v>1110101</v>
      </c>
      <c r="I2178" s="12" t="s">
        <v>35</v>
      </c>
      <c r="J2178" s="10" t="n">
        <v>1619755</v>
      </c>
      <c r="L2178" s="10" t="n">
        <v>1619755</v>
      </c>
      <c r="M2178" s="12" t="s">
        <v>36</v>
      </c>
      <c r="N2178" s="12" t="s">
        <v>37</v>
      </c>
      <c r="P2178" s="10" t="n">
        <v>104</v>
      </c>
      <c r="Q2178" s="12" t="s">
        <v>38</v>
      </c>
      <c r="R2178" s="12" t="s">
        <v>450</v>
      </c>
      <c r="S2178" s="10" t="n">
        <v>3110301</v>
      </c>
      <c r="T2178" s="12" t="s">
        <v>451</v>
      </c>
      <c r="U2178" s="13" t="n">
        <v>32</v>
      </c>
      <c r="W2178" s="13" t="n">
        <v>32</v>
      </c>
      <c r="X2178" s="12" t="s">
        <v>1571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46228</v>
      </c>
      <c r="C2179" s="11" t="n">
        <v>46228</v>
      </c>
      <c r="D2179" s="10" t="n">
        <v>1173</v>
      </c>
      <c r="E2179" s="12" t="s">
        <v>988</v>
      </c>
      <c r="F2179" s="10" t="n">
        <v>13</v>
      </c>
      <c r="G2179" s="12" t="s">
        <v>119</v>
      </c>
      <c r="H2179" s="10" t="n">
        <v>2110101</v>
      </c>
      <c r="I2179" s="12" t="s">
        <v>58</v>
      </c>
      <c r="J2179" s="10" t="n">
        <v>1459790</v>
      </c>
      <c r="L2179" s="10" t="n">
        <v>1036</v>
      </c>
      <c r="M2179" s="12" t="s">
        <v>36</v>
      </c>
      <c r="N2179" s="12" t="s">
        <v>60</v>
      </c>
      <c r="P2179" s="10" t="n">
        <v>104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180</v>
      </c>
      <c r="W2179" s="13" t="n">
        <v>0</v>
      </c>
      <c r="X2179" s="12" t="s">
        <v>1949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GOMA DE TAPIOCA 1 KG</v>
      </c>
      <c r="AC2179" s="1" t="n">
        <v>1036</v>
      </c>
    </row>
    <row r="2180" customFormat="false" ht="12.75" hidden="false" customHeight="true" outlineLevel="0" collapsed="false">
      <c r="A2180" s="10" t="n">
        <v>1</v>
      </c>
      <c r="B2180" s="11" t="n">
        <v>46038</v>
      </c>
      <c r="C2180" s="11" t="n">
        <v>46228</v>
      </c>
      <c r="D2180" s="10" t="n">
        <v>10039</v>
      </c>
      <c r="E2180" s="12" t="s">
        <v>956</v>
      </c>
      <c r="F2180" s="10" t="n">
        <v>36</v>
      </c>
      <c r="G2180" s="12" t="s">
        <v>517</v>
      </c>
      <c r="H2180" s="10" t="n">
        <v>2110102</v>
      </c>
      <c r="I2180" s="12" t="s">
        <v>83</v>
      </c>
      <c r="J2180" s="10" t="n">
        <v>532309</v>
      </c>
      <c r="L2180" s="10" t="n">
        <v>2543</v>
      </c>
      <c r="M2180" s="12" t="s">
        <v>1950</v>
      </c>
      <c r="N2180" s="12" t="s">
        <v>60</v>
      </c>
      <c r="P2180" s="10" t="n">
        <v>101</v>
      </c>
      <c r="Q2180" s="12" t="s">
        <v>107</v>
      </c>
      <c r="R2180" s="12" t="s">
        <v>39</v>
      </c>
      <c r="S2180" s="10" t="n">
        <v>4210204</v>
      </c>
      <c r="T2180" s="12" t="s">
        <v>84</v>
      </c>
      <c r="U2180" s="13" t="n">
        <v>285.77</v>
      </c>
      <c r="W2180" s="13" t="n">
        <v>0</v>
      </c>
      <c r="X2180" s="12" t="s">
        <v>1951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nao encontrado</v>
      </c>
      <c r="AC2180" s="1" t="n">
        <v>2543</v>
      </c>
    </row>
    <row r="2181" customFormat="false" ht="12.75" hidden="false" customHeight="true" outlineLevel="0" collapsed="false">
      <c r="A2181" s="10" t="n">
        <v>1</v>
      </c>
      <c r="B2181" s="11" t="n">
        <v>46039</v>
      </c>
      <c r="C2181" s="11" t="n">
        <v>46228</v>
      </c>
      <c r="D2181" s="10" t="n">
        <v>438</v>
      </c>
      <c r="E2181" s="12" t="s">
        <v>958</v>
      </c>
      <c r="F2181" s="10" t="n">
        <v>36</v>
      </c>
      <c r="G2181" s="12" t="s">
        <v>517</v>
      </c>
      <c r="H2181" s="10" t="n">
        <v>2110101</v>
      </c>
      <c r="I2181" s="12" t="s">
        <v>58</v>
      </c>
      <c r="J2181" s="10" t="n">
        <v>535198</v>
      </c>
      <c r="L2181" s="10" t="n">
        <v>6277</v>
      </c>
      <c r="M2181" s="12" t="s">
        <v>457</v>
      </c>
      <c r="N2181" s="12" t="s">
        <v>60</v>
      </c>
      <c r="P2181" s="10" t="n">
        <v>103</v>
      </c>
      <c r="Q2181" s="12" t="s">
        <v>61</v>
      </c>
      <c r="R2181" s="12" t="s">
        <v>62</v>
      </c>
      <c r="S2181" s="10" t="n">
        <v>1130101</v>
      </c>
      <c r="T2181" s="12" t="s">
        <v>63</v>
      </c>
      <c r="U2181" s="13" t="n">
        <v>666.65</v>
      </c>
      <c r="W2181" s="13" t="n">
        <v>0</v>
      </c>
      <c r="X2181" s="12" t="s">
        <v>1952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nao encontrado</v>
      </c>
      <c r="AC2181" s="1" t="n">
        <v>6277</v>
      </c>
    </row>
    <row r="2182" customFormat="false" ht="12.75" hidden="false" customHeight="true" outlineLevel="0" collapsed="false">
      <c r="A2182" s="10" t="n">
        <v>1</v>
      </c>
      <c r="B2182" s="11" t="n">
        <v>46078</v>
      </c>
      <c r="C2182" s="11" t="n">
        <v>46228</v>
      </c>
      <c r="D2182" s="10" t="n">
        <v>10039</v>
      </c>
      <c r="E2182" s="12" t="s">
        <v>956</v>
      </c>
      <c r="F2182" s="10" t="n">
        <v>36</v>
      </c>
      <c r="G2182" s="12" t="s">
        <v>517</v>
      </c>
      <c r="H2182" s="10" t="n">
        <v>2110405</v>
      </c>
      <c r="I2182" s="12" t="s">
        <v>106</v>
      </c>
      <c r="J2182" s="10" t="n">
        <v>717562</v>
      </c>
      <c r="L2182" s="10" t="n">
        <v>313465</v>
      </c>
      <c r="M2182" s="12" t="s">
        <v>457</v>
      </c>
      <c r="N2182" s="12" t="s">
        <v>66</v>
      </c>
      <c r="P2182" s="10" t="n">
        <v>103</v>
      </c>
      <c r="Q2182" s="12" t="s">
        <v>61</v>
      </c>
      <c r="R2182" s="12" t="s">
        <v>882</v>
      </c>
      <c r="S2182" s="10" t="n">
        <v>1240103</v>
      </c>
      <c r="T2182" s="12" t="s">
        <v>960</v>
      </c>
      <c r="U2182" s="13" t="n">
        <v>212.45</v>
      </c>
      <c r="W2182" s="13" t="n">
        <v>0</v>
      </c>
      <c r="X2182" s="12" t="s">
        <v>1953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nao encontrado</v>
      </c>
      <c r="AC2182" s="1" t="n">
        <v>2676</v>
      </c>
    </row>
    <row r="2183" customFormat="false" ht="12.75" hidden="false" customHeight="true" outlineLevel="0" collapsed="false">
      <c r="A2183" s="10" t="n">
        <v>1</v>
      </c>
      <c r="B2183" s="11" t="n">
        <v>46085</v>
      </c>
      <c r="C2183" s="11" t="n">
        <v>46228</v>
      </c>
      <c r="D2183" s="10" t="n">
        <v>500</v>
      </c>
      <c r="E2183" s="12" t="s">
        <v>516</v>
      </c>
      <c r="F2183" s="10" t="n">
        <v>36</v>
      </c>
      <c r="G2183" s="12" t="s">
        <v>517</v>
      </c>
      <c r="H2183" s="10" t="n">
        <v>2110101</v>
      </c>
      <c r="I2183" s="12" t="s">
        <v>58</v>
      </c>
      <c r="J2183" s="10" t="n">
        <v>808801</v>
      </c>
      <c r="L2183" s="10" t="n">
        <v>349045</v>
      </c>
      <c r="M2183" s="12" t="s">
        <v>272</v>
      </c>
      <c r="N2183" s="12" t="s">
        <v>66</v>
      </c>
      <c r="P2183" s="10" t="n">
        <v>103</v>
      </c>
      <c r="Q2183" s="12" t="s">
        <v>61</v>
      </c>
      <c r="R2183" s="12" t="s">
        <v>106</v>
      </c>
      <c r="S2183" s="10" t="n">
        <v>2110405</v>
      </c>
      <c r="T2183" s="12" t="s">
        <v>106</v>
      </c>
      <c r="U2183" s="13" t="n">
        <v>399.1</v>
      </c>
      <c r="W2183" s="13" t="n">
        <v>0</v>
      </c>
      <c r="X2183" s="12" t="s">
        <v>1954</v>
      </c>
      <c r="Z2183" s="1" t="str">
        <f aca="false">IF($T2183="","",IFERROR(INDEX('Resumo Grupos'!$AC$3:$AC$200,MATCH($T2183,'Resumo Grupos'!$AB$3:$AB$200,0)),"n/d"))</f>
        <v>Cobertura de conta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154967</v>
      </c>
    </row>
    <row r="2184" customFormat="false" ht="12.75" hidden="false" customHeight="true" outlineLevel="0" collapsed="false">
      <c r="A2184" s="10" t="n">
        <v>1</v>
      </c>
      <c r="B2184" s="11" t="n">
        <v>46098</v>
      </c>
      <c r="C2184" s="11" t="n">
        <v>46228</v>
      </c>
      <c r="D2184" s="10" t="n">
        <v>468</v>
      </c>
      <c r="E2184" s="12" t="s">
        <v>963</v>
      </c>
      <c r="F2184" s="10" t="n">
        <v>36</v>
      </c>
      <c r="G2184" s="12" t="s">
        <v>517</v>
      </c>
      <c r="H2184" s="10" t="n">
        <v>2110101</v>
      </c>
      <c r="I2184" s="12" t="s">
        <v>58</v>
      </c>
      <c r="J2184" s="10" t="n">
        <v>826843</v>
      </c>
      <c r="L2184" s="10" t="n">
        <v>355659</v>
      </c>
      <c r="M2184" s="12" t="s">
        <v>460</v>
      </c>
      <c r="N2184" s="12" t="s">
        <v>66</v>
      </c>
      <c r="P2184" s="10" t="n">
        <v>103</v>
      </c>
      <c r="Q2184" s="12" t="s">
        <v>61</v>
      </c>
      <c r="R2184" s="12" t="s">
        <v>62</v>
      </c>
      <c r="S2184" s="10" t="n">
        <v>1130101</v>
      </c>
      <c r="T2184" s="12" t="s">
        <v>63</v>
      </c>
      <c r="U2184" s="13" t="n">
        <v>233.33</v>
      </c>
      <c r="W2184" s="13" t="n">
        <v>0</v>
      </c>
      <c r="X2184" s="12" t="s">
        <v>1955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nao encontrado</v>
      </c>
      <c r="AC2184" s="1" t="n">
        <v>14298</v>
      </c>
    </row>
    <row r="2185" customFormat="false" ht="12.75" hidden="false" customHeight="true" outlineLevel="0" collapsed="false">
      <c r="A2185" s="10" t="n">
        <v>1</v>
      </c>
      <c r="B2185" s="11" t="n">
        <v>46120</v>
      </c>
      <c r="C2185" s="11" t="n">
        <v>46228</v>
      </c>
      <c r="D2185" s="10" t="n">
        <v>500</v>
      </c>
      <c r="E2185" s="12" t="s">
        <v>516</v>
      </c>
      <c r="F2185" s="10" t="n">
        <v>36</v>
      </c>
      <c r="G2185" s="12" t="s">
        <v>517</v>
      </c>
      <c r="H2185" s="10" t="n">
        <v>2110405</v>
      </c>
      <c r="I2185" s="12" t="s">
        <v>106</v>
      </c>
      <c r="J2185" s="10" t="n">
        <v>920498</v>
      </c>
      <c r="L2185" s="10" t="n">
        <v>391987</v>
      </c>
      <c r="M2185" s="12" t="s">
        <v>460</v>
      </c>
      <c r="N2185" s="12" t="s">
        <v>66</v>
      </c>
      <c r="P2185" s="10" t="n">
        <v>103</v>
      </c>
      <c r="Q2185" s="12" t="s">
        <v>61</v>
      </c>
      <c r="R2185" s="12" t="s">
        <v>882</v>
      </c>
      <c r="S2185" s="10" t="n">
        <v>1240103</v>
      </c>
      <c r="T2185" s="12" t="s">
        <v>960</v>
      </c>
      <c r="U2185" s="13" t="n">
        <v>4934.34</v>
      </c>
      <c r="W2185" s="13" t="n">
        <v>0</v>
      </c>
      <c r="X2185" s="12" t="s">
        <v>1956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nao encontrado</v>
      </c>
      <c r="AC2185" s="1" t="n">
        <v>156023</v>
      </c>
    </row>
    <row r="2186" customFormat="false" ht="12.75" hidden="false" customHeight="true" outlineLevel="0" collapsed="false">
      <c r="A2186" s="10" t="n">
        <v>1</v>
      </c>
      <c r="B2186" s="11" t="n">
        <v>46094</v>
      </c>
      <c r="C2186" s="11" t="n">
        <v>46228</v>
      </c>
      <c r="D2186" s="10" t="n">
        <v>468</v>
      </c>
      <c r="E2186" s="12" t="s">
        <v>963</v>
      </c>
      <c r="F2186" s="10" t="n">
        <v>36</v>
      </c>
      <c r="G2186" s="12" t="s">
        <v>517</v>
      </c>
      <c r="H2186" s="10" t="n">
        <v>2110405</v>
      </c>
      <c r="I2186" s="12" t="s">
        <v>106</v>
      </c>
      <c r="J2186" s="10" t="n">
        <v>1024118</v>
      </c>
      <c r="L2186" s="10" t="n">
        <v>14289</v>
      </c>
      <c r="M2186" s="12" t="s">
        <v>460</v>
      </c>
      <c r="N2186" s="12" t="s">
        <v>66</v>
      </c>
      <c r="P2186" s="10" t="n">
        <v>101</v>
      </c>
      <c r="Q2186" s="12" t="s">
        <v>107</v>
      </c>
      <c r="R2186" s="12" t="s">
        <v>882</v>
      </c>
      <c r="S2186" s="10" t="n">
        <v>1240103</v>
      </c>
      <c r="T2186" s="12" t="s">
        <v>960</v>
      </c>
      <c r="U2186" s="13" t="n">
        <v>1197</v>
      </c>
      <c r="W2186" s="13" t="n">
        <v>0</v>
      </c>
      <c r="X2186" s="12" t="s">
        <v>966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nao encontrado</v>
      </c>
      <c r="AC2186" s="1" t="n">
        <v>14289</v>
      </c>
    </row>
    <row r="2187" customFormat="false" ht="12.75" hidden="false" customHeight="true" outlineLevel="0" collapsed="false">
      <c r="A2187" s="10" t="n">
        <v>1</v>
      </c>
      <c r="B2187" s="11" t="n">
        <v>46198</v>
      </c>
      <c r="C2187" s="11" t="n">
        <v>46228</v>
      </c>
      <c r="D2187" s="10" t="n">
        <v>875</v>
      </c>
      <c r="E2187" s="12" t="s">
        <v>981</v>
      </c>
      <c r="F2187" s="10" t="n">
        <v>36</v>
      </c>
      <c r="G2187" s="12" t="s">
        <v>517</v>
      </c>
      <c r="H2187" s="10" t="n">
        <v>2110101</v>
      </c>
      <c r="I2187" s="12" t="s">
        <v>58</v>
      </c>
      <c r="J2187" s="10" t="n">
        <v>1305944</v>
      </c>
      <c r="L2187" s="10" t="n">
        <v>540382</v>
      </c>
      <c r="M2187" s="12" t="s">
        <v>59</v>
      </c>
      <c r="N2187" s="12" t="s">
        <v>66</v>
      </c>
      <c r="P2187" s="10" t="n">
        <v>102</v>
      </c>
      <c r="Q2187" s="12" t="s">
        <v>125</v>
      </c>
      <c r="R2187" s="12" t="s">
        <v>62</v>
      </c>
      <c r="S2187" s="10" t="n">
        <v>1130101</v>
      </c>
      <c r="T2187" s="12" t="s">
        <v>63</v>
      </c>
      <c r="U2187" s="13" t="n">
        <v>2564.18</v>
      </c>
      <c r="W2187" s="13" t="n">
        <v>0</v>
      </c>
      <c r="X2187" s="12" t="s">
        <v>982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12.75" hidden="false" customHeight="true" outlineLevel="0" collapsed="false">
      <c r="A2188" s="10" t="n">
        <v>1</v>
      </c>
      <c r="B2188" s="11" t="n">
        <v>46202</v>
      </c>
      <c r="C2188" s="11" t="n">
        <v>46228</v>
      </c>
      <c r="D2188" s="10" t="n">
        <v>1749</v>
      </c>
      <c r="E2188" s="12" t="s">
        <v>800</v>
      </c>
      <c r="F2188" s="10" t="n">
        <v>24</v>
      </c>
      <c r="G2188" s="12" t="s">
        <v>57</v>
      </c>
      <c r="H2188" s="10" t="n">
        <v>2110101</v>
      </c>
      <c r="I2188" s="12" t="s">
        <v>58</v>
      </c>
      <c r="J2188" s="10" t="n">
        <v>1323701</v>
      </c>
      <c r="L2188" s="10" t="n">
        <v>2053</v>
      </c>
      <c r="M2188" s="12" t="s">
        <v>59</v>
      </c>
      <c r="N2188" s="12" t="s">
        <v>60</v>
      </c>
      <c r="P2188" s="10" t="n">
        <v>103</v>
      </c>
      <c r="Q2188" s="12" t="s">
        <v>61</v>
      </c>
      <c r="R2188" s="12" t="s">
        <v>62</v>
      </c>
      <c r="S2188" s="10" t="n">
        <v>1130101</v>
      </c>
      <c r="T2188" s="12" t="s">
        <v>63</v>
      </c>
      <c r="U2188" s="13" t="n">
        <v>689.5</v>
      </c>
      <c r="W2188" s="13" t="n">
        <v>0</v>
      </c>
      <c r="X2188" s="12" t="s">
        <v>1957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46204</v>
      </c>
      <c r="C2189" s="11" t="n">
        <v>46228</v>
      </c>
      <c r="D2189" s="10" t="n">
        <v>607</v>
      </c>
      <c r="E2189" s="12" t="s">
        <v>214</v>
      </c>
      <c r="F2189" s="10" t="n">
        <v>24</v>
      </c>
      <c r="G2189" s="12" t="s">
        <v>57</v>
      </c>
      <c r="H2189" s="10" t="n">
        <v>2110101</v>
      </c>
      <c r="I2189" s="12" t="s">
        <v>58</v>
      </c>
      <c r="J2189" s="10" t="n">
        <v>1335231</v>
      </c>
      <c r="L2189" s="10" t="n">
        <v>11002</v>
      </c>
      <c r="M2189" s="12" t="s">
        <v>36</v>
      </c>
      <c r="N2189" s="12" t="s">
        <v>60</v>
      </c>
      <c r="P2189" s="10" t="n">
        <v>103</v>
      </c>
      <c r="Q2189" s="12" t="s">
        <v>61</v>
      </c>
      <c r="R2189" s="12" t="s">
        <v>62</v>
      </c>
      <c r="S2189" s="10" t="n">
        <v>1130101</v>
      </c>
      <c r="T2189" s="12" t="s">
        <v>63</v>
      </c>
      <c r="U2189" s="13" t="n">
        <v>1849.57</v>
      </c>
      <c r="W2189" s="13" t="n">
        <v>0</v>
      </c>
      <c r="X2189" s="12" t="s">
        <v>1958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FINO TRATO BIFINHO CARNE 65G</v>
      </c>
      <c r="AC2189" s="1" t="n">
        <v>11002</v>
      </c>
    </row>
    <row r="2190" customFormat="false" ht="12.75" hidden="false" customHeight="true" outlineLevel="0" collapsed="false">
      <c r="A2190" s="10" t="n">
        <v>1</v>
      </c>
      <c r="B2190" s="11" t="n">
        <v>46206</v>
      </c>
      <c r="C2190" s="11" t="n">
        <v>46228</v>
      </c>
      <c r="D2190" s="10" t="n">
        <v>1608</v>
      </c>
      <c r="E2190" s="12" t="s">
        <v>75</v>
      </c>
      <c r="F2190" s="10" t="n">
        <v>24</v>
      </c>
      <c r="G2190" s="12" t="s">
        <v>57</v>
      </c>
      <c r="H2190" s="10" t="n">
        <v>2110101</v>
      </c>
      <c r="I2190" s="12" t="s">
        <v>58</v>
      </c>
      <c r="J2190" s="10" t="n">
        <v>1344441</v>
      </c>
      <c r="L2190" s="10" t="n">
        <v>1686012</v>
      </c>
      <c r="M2190" s="12" t="s">
        <v>36</v>
      </c>
      <c r="N2190" s="12" t="s">
        <v>60</v>
      </c>
      <c r="P2190" s="10" t="n">
        <v>103</v>
      </c>
      <c r="Q2190" s="12" t="s">
        <v>61</v>
      </c>
      <c r="R2190" s="12" t="s">
        <v>62</v>
      </c>
      <c r="S2190" s="10" t="n">
        <v>1130101</v>
      </c>
      <c r="T2190" s="12" t="s">
        <v>63</v>
      </c>
      <c r="U2190" s="13" t="n">
        <v>1731.24</v>
      </c>
      <c r="W2190" s="13" t="n">
        <v>0</v>
      </c>
      <c r="X2190" s="12" t="s">
        <v>1959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NISSIN LAMEN GALINHA</v>
      </c>
      <c r="AC2190" s="1" t="n">
        <v>1686012</v>
      </c>
    </row>
    <row r="2191" customFormat="false" ht="12.75" hidden="false" customHeight="true" outlineLevel="0" collapsed="false">
      <c r="A2191" s="10" t="n">
        <v>1</v>
      </c>
      <c r="B2191" s="11" t="n">
        <v>46213</v>
      </c>
      <c r="C2191" s="11" t="n">
        <v>46228</v>
      </c>
      <c r="D2191" s="10" t="n">
        <v>10090</v>
      </c>
      <c r="E2191" s="12" t="s">
        <v>1546</v>
      </c>
      <c r="F2191" s="10" t="n">
        <v>24</v>
      </c>
      <c r="G2191" s="12" t="s">
        <v>57</v>
      </c>
      <c r="H2191" s="10" t="n">
        <v>2110405</v>
      </c>
      <c r="I2191" s="12" t="s">
        <v>106</v>
      </c>
      <c r="J2191" s="10" t="n">
        <v>1377385</v>
      </c>
      <c r="L2191" s="10" t="n">
        <v>271</v>
      </c>
      <c r="M2191" s="12" t="s">
        <v>59</v>
      </c>
      <c r="N2191" s="12" t="s">
        <v>66</v>
      </c>
      <c r="P2191" s="10" t="n">
        <v>103</v>
      </c>
      <c r="Q2191" s="12" t="s">
        <v>61</v>
      </c>
      <c r="R2191" s="12" t="s">
        <v>62</v>
      </c>
      <c r="S2191" s="10" t="n">
        <v>1130101</v>
      </c>
      <c r="T2191" s="12" t="s">
        <v>63</v>
      </c>
      <c r="U2191" s="13" t="n">
        <v>1646.64</v>
      </c>
      <c r="W2191" s="13" t="n">
        <v>0</v>
      </c>
      <c r="X2191" s="12" t="s">
        <v>1960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12.75" hidden="false" customHeight="true" outlineLevel="0" collapsed="false">
      <c r="A2192" s="10" t="n">
        <v>1</v>
      </c>
      <c r="B2192" s="11" t="n">
        <v>46216</v>
      </c>
      <c r="C2192" s="11" t="n">
        <v>46228</v>
      </c>
      <c r="D2192" s="10" t="n">
        <v>1705</v>
      </c>
      <c r="E2192" s="12" t="s">
        <v>173</v>
      </c>
      <c r="F2192" s="10" t="n">
        <v>24</v>
      </c>
      <c r="G2192" s="12" t="s">
        <v>57</v>
      </c>
      <c r="H2192" s="10" t="n">
        <v>2110405</v>
      </c>
      <c r="I2192" s="12" t="s">
        <v>106</v>
      </c>
      <c r="J2192" s="10" t="n">
        <v>1392596</v>
      </c>
      <c r="L2192" s="10" t="n">
        <v>1929170</v>
      </c>
      <c r="M2192" s="12" t="s">
        <v>36</v>
      </c>
      <c r="N2192" s="12" t="s">
        <v>66</v>
      </c>
      <c r="P2192" s="10" t="n">
        <v>103</v>
      </c>
      <c r="Q2192" s="12" t="s">
        <v>61</v>
      </c>
      <c r="R2192" s="12" t="s">
        <v>62</v>
      </c>
      <c r="S2192" s="10" t="n">
        <v>1130101</v>
      </c>
      <c r="T2192" s="12" t="s">
        <v>63</v>
      </c>
      <c r="U2192" s="13" t="n">
        <v>5949.9</v>
      </c>
      <c r="W2192" s="13" t="n">
        <v>0</v>
      </c>
      <c r="X2192" s="12" t="s">
        <v>1961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46216</v>
      </c>
      <c r="C2193" s="11" t="n">
        <v>46228</v>
      </c>
      <c r="D2193" s="10" t="n">
        <v>1705</v>
      </c>
      <c r="E2193" s="12" t="s">
        <v>173</v>
      </c>
      <c r="F2193" s="10" t="n">
        <v>24</v>
      </c>
      <c r="G2193" s="12" t="s">
        <v>57</v>
      </c>
      <c r="H2193" s="10" t="n">
        <v>2110405</v>
      </c>
      <c r="I2193" s="12" t="s">
        <v>106</v>
      </c>
      <c r="J2193" s="10" t="n">
        <v>1392644</v>
      </c>
      <c r="L2193" s="10" t="n">
        <v>1198018</v>
      </c>
      <c r="M2193" s="12" t="s">
        <v>36</v>
      </c>
      <c r="N2193" s="12" t="s">
        <v>66</v>
      </c>
      <c r="P2193" s="10" t="n">
        <v>103</v>
      </c>
      <c r="Q2193" s="12" t="s">
        <v>61</v>
      </c>
      <c r="R2193" s="12" t="s">
        <v>62</v>
      </c>
      <c r="S2193" s="10" t="n">
        <v>1130101</v>
      </c>
      <c r="T2193" s="12" t="s">
        <v>63</v>
      </c>
      <c r="U2193" s="13" t="n">
        <v>1291.62</v>
      </c>
      <c r="W2193" s="13" t="n">
        <v>0</v>
      </c>
      <c r="X2193" s="12" t="s">
        <v>1962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12.75" hidden="false" customHeight="true" outlineLevel="0" collapsed="false">
      <c r="A2194" s="10" t="n">
        <v>1</v>
      </c>
      <c r="B2194" s="11" t="n">
        <v>46216</v>
      </c>
      <c r="C2194" s="11" t="n">
        <v>46228</v>
      </c>
      <c r="D2194" s="10" t="n">
        <v>1705</v>
      </c>
      <c r="E2194" s="12" t="s">
        <v>173</v>
      </c>
      <c r="F2194" s="10" t="n">
        <v>24</v>
      </c>
      <c r="G2194" s="12" t="s">
        <v>57</v>
      </c>
      <c r="H2194" s="10" t="n">
        <v>2110405</v>
      </c>
      <c r="I2194" s="12" t="s">
        <v>106</v>
      </c>
      <c r="J2194" s="10" t="n">
        <v>1392681</v>
      </c>
      <c r="L2194" s="10" t="n">
        <v>1928560</v>
      </c>
      <c r="M2194" s="12" t="s">
        <v>36</v>
      </c>
      <c r="N2194" s="12" t="s">
        <v>66</v>
      </c>
      <c r="P2194" s="10" t="n">
        <v>103</v>
      </c>
      <c r="Q2194" s="12" t="s">
        <v>61</v>
      </c>
      <c r="R2194" s="12" t="s">
        <v>62</v>
      </c>
      <c r="S2194" s="10" t="n">
        <v>1130101</v>
      </c>
      <c r="T2194" s="12" t="s">
        <v>63</v>
      </c>
      <c r="U2194" s="13" t="n">
        <v>224.97</v>
      </c>
      <c r="W2194" s="13" t="n">
        <v>0</v>
      </c>
      <c r="X2194" s="12" t="s">
        <v>1963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46217</v>
      </c>
      <c r="C2195" s="11" t="n">
        <v>46228</v>
      </c>
      <c r="D2195" s="10" t="n">
        <v>1269</v>
      </c>
      <c r="E2195" s="12" t="s">
        <v>318</v>
      </c>
      <c r="F2195" s="10" t="n">
        <v>24</v>
      </c>
      <c r="G2195" s="12" t="s">
        <v>57</v>
      </c>
      <c r="H2195" s="10" t="n">
        <v>2110405</v>
      </c>
      <c r="I2195" s="12" t="s">
        <v>106</v>
      </c>
      <c r="J2195" s="10" t="n">
        <v>1397166</v>
      </c>
      <c r="L2195" s="10" t="n">
        <v>742</v>
      </c>
      <c r="M2195" s="12" t="s">
        <v>59</v>
      </c>
      <c r="N2195" s="12" t="s">
        <v>66</v>
      </c>
      <c r="P2195" s="10" t="n">
        <v>103</v>
      </c>
      <c r="Q2195" s="12" t="s">
        <v>61</v>
      </c>
      <c r="R2195" s="12" t="s">
        <v>62</v>
      </c>
      <c r="S2195" s="10" t="n">
        <v>1130101</v>
      </c>
      <c r="T2195" s="12" t="s">
        <v>63</v>
      </c>
      <c r="U2195" s="13" t="n">
        <v>607.5</v>
      </c>
      <c r="W2195" s="13" t="n">
        <v>0</v>
      </c>
      <c r="X2195" s="12" t="s">
        <v>1964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SAC LIX MERC OLI 100</v>
      </c>
      <c r="AC2195" s="1" t="n">
        <v>742</v>
      </c>
    </row>
    <row r="2196" customFormat="false" ht="12.75" hidden="false" customHeight="true" outlineLevel="0" collapsed="false">
      <c r="A2196" s="10" t="n">
        <v>1</v>
      </c>
      <c r="B2196" s="11" t="n">
        <v>46228</v>
      </c>
      <c r="C2196" s="11" t="n">
        <v>46228</v>
      </c>
      <c r="D2196" s="10" t="n">
        <v>978</v>
      </c>
      <c r="E2196" s="12" t="s">
        <v>118</v>
      </c>
      <c r="F2196" s="10" t="n">
        <v>13</v>
      </c>
      <c r="G2196" s="12" t="s">
        <v>119</v>
      </c>
      <c r="H2196" s="10" t="n">
        <v>2110101</v>
      </c>
      <c r="I2196" s="12" t="s">
        <v>58</v>
      </c>
      <c r="J2196" s="10" t="n">
        <v>1459639</v>
      </c>
      <c r="L2196" s="10" t="n">
        <v>394</v>
      </c>
      <c r="M2196" s="12" t="s">
        <v>36</v>
      </c>
      <c r="N2196" s="12" t="s">
        <v>60</v>
      </c>
      <c r="P2196" s="10" t="n">
        <v>104</v>
      </c>
      <c r="Q2196" s="12" t="s">
        <v>38</v>
      </c>
      <c r="R2196" s="12" t="s">
        <v>62</v>
      </c>
      <c r="S2196" s="10" t="n">
        <v>1130101</v>
      </c>
      <c r="T2196" s="12" t="s">
        <v>63</v>
      </c>
      <c r="U2196" s="13" t="n">
        <v>518</v>
      </c>
      <c r="W2196" s="13" t="n">
        <v>0</v>
      </c>
      <c r="X2196" s="12" t="s">
        <v>1965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DAN GELO CUBO 5 KG</v>
      </c>
      <c r="AC2196" s="1" t="n">
        <v>394</v>
      </c>
    </row>
    <row r="2197" customFormat="false" ht="12.75" hidden="false" customHeight="true" outlineLevel="0" collapsed="false">
      <c r="A2197" s="10" t="n">
        <v>1</v>
      </c>
      <c r="B2197" s="11" t="n">
        <v>46219</v>
      </c>
      <c r="C2197" s="11" t="n">
        <v>46228</v>
      </c>
      <c r="D2197" s="10" t="n">
        <v>1723</v>
      </c>
      <c r="E2197" s="12" t="s">
        <v>302</v>
      </c>
      <c r="F2197" s="10" t="n">
        <v>24</v>
      </c>
      <c r="G2197" s="12" t="s">
        <v>57</v>
      </c>
      <c r="H2197" s="10" t="n">
        <v>2110405</v>
      </c>
      <c r="I2197" s="12" t="s">
        <v>106</v>
      </c>
      <c r="J2197" s="10" t="n">
        <v>1406990</v>
      </c>
      <c r="L2197" s="10" t="n">
        <v>173212</v>
      </c>
      <c r="M2197" s="12" t="s">
        <v>36</v>
      </c>
      <c r="N2197" s="12" t="s">
        <v>66</v>
      </c>
      <c r="P2197" s="10" t="n">
        <v>103</v>
      </c>
      <c r="Q2197" s="12" t="s">
        <v>61</v>
      </c>
      <c r="R2197" s="12" t="s">
        <v>62</v>
      </c>
      <c r="S2197" s="10" t="n">
        <v>1130101</v>
      </c>
      <c r="T2197" s="12" t="s">
        <v>63</v>
      </c>
      <c r="U2197" s="13" t="n">
        <v>3528.5</v>
      </c>
      <c r="W2197" s="13" t="n">
        <v>0</v>
      </c>
      <c r="X2197" s="12" t="s">
        <v>1966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12.75" hidden="false" customHeight="true" outlineLevel="0" collapsed="false">
      <c r="A2198" s="10" t="n">
        <v>1</v>
      </c>
      <c r="B2198" s="11" t="n">
        <v>46223</v>
      </c>
      <c r="C2198" s="11" t="n">
        <v>46228</v>
      </c>
      <c r="D2198" s="10" t="n">
        <v>1625</v>
      </c>
      <c r="E2198" s="12" t="s">
        <v>243</v>
      </c>
      <c r="F2198" s="10" t="n">
        <v>24</v>
      </c>
      <c r="G2198" s="12" t="s">
        <v>57</v>
      </c>
      <c r="H2198" s="10" t="n">
        <v>2110405</v>
      </c>
      <c r="I2198" s="12" t="s">
        <v>106</v>
      </c>
      <c r="J2198" s="10" t="n">
        <v>1425041</v>
      </c>
      <c r="L2198" s="10" t="n">
        <v>14750</v>
      </c>
      <c r="M2198" s="12" t="s">
        <v>36</v>
      </c>
      <c r="N2198" s="12" t="s">
        <v>66</v>
      </c>
      <c r="P2198" s="10" t="n">
        <v>103</v>
      </c>
      <c r="Q2198" s="12" t="s">
        <v>61</v>
      </c>
      <c r="R2198" s="12" t="s">
        <v>62</v>
      </c>
      <c r="S2198" s="10" t="n">
        <v>1130101</v>
      </c>
      <c r="T2198" s="12" t="s">
        <v>63</v>
      </c>
      <c r="U2198" s="13" t="n">
        <v>8621</v>
      </c>
      <c r="W2198" s="13" t="n">
        <v>0</v>
      </c>
      <c r="X2198" s="12" t="s">
        <v>1967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12.75" hidden="false" customHeight="true" outlineLevel="0" collapsed="false">
      <c r="A2199" s="10" t="n">
        <v>1</v>
      </c>
      <c r="B2199" s="11" t="n">
        <v>46224</v>
      </c>
      <c r="C2199" s="11" t="n">
        <v>46228</v>
      </c>
      <c r="D2199" s="10" t="n">
        <v>1363</v>
      </c>
      <c r="E2199" s="12" t="s">
        <v>180</v>
      </c>
      <c r="F2199" s="10" t="n">
        <v>24</v>
      </c>
      <c r="G2199" s="12" t="s">
        <v>57</v>
      </c>
      <c r="H2199" s="10" t="n">
        <v>2110405</v>
      </c>
      <c r="I2199" s="12" t="s">
        <v>106</v>
      </c>
      <c r="J2199" s="10" t="n">
        <v>1429373</v>
      </c>
      <c r="L2199" s="10" t="n">
        <v>3576</v>
      </c>
      <c r="M2199" s="12" t="s">
        <v>36</v>
      </c>
      <c r="N2199" s="12" t="s">
        <v>66</v>
      </c>
      <c r="P2199" s="10" t="n">
        <v>103</v>
      </c>
      <c r="Q2199" s="12" t="s">
        <v>61</v>
      </c>
      <c r="R2199" s="12" t="s">
        <v>62</v>
      </c>
      <c r="S2199" s="10" t="n">
        <v>1130101</v>
      </c>
      <c r="T2199" s="12" t="s">
        <v>63</v>
      </c>
      <c r="U2199" s="13" t="n">
        <v>274</v>
      </c>
      <c r="W2199" s="13" t="n">
        <v>0</v>
      </c>
      <c r="X2199" s="12" t="s">
        <v>1968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PAO HAMBURGUER SANTO PAO</v>
      </c>
      <c r="AC2199" s="1" t="n">
        <v>3576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46228</v>
      </c>
      <c r="D2200" s="10" t="n">
        <v>10096</v>
      </c>
      <c r="E2200" s="12" t="s">
        <v>1716</v>
      </c>
      <c r="F2200" s="10" t="n">
        <v>13</v>
      </c>
      <c r="G2200" s="12" t="s">
        <v>119</v>
      </c>
      <c r="H2200" s="10" t="n">
        <v>2110101</v>
      </c>
      <c r="I2200" s="12" t="s">
        <v>58</v>
      </c>
      <c r="J2200" s="10" t="n">
        <v>1459678</v>
      </c>
      <c r="L2200" s="10" t="n">
        <v>80</v>
      </c>
      <c r="M2200" s="12" t="s">
        <v>36</v>
      </c>
      <c r="N2200" s="12" t="s">
        <v>60</v>
      </c>
      <c r="P2200" s="10" t="n">
        <v>104</v>
      </c>
      <c r="Q2200" s="12" t="s">
        <v>38</v>
      </c>
      <c r="R2200" s="12" t="s">
        <v>62</v>
      </c>
      <c r="S2200" s="10" t="n">
        <v>1130101</v>
      </c>
      <c r="T2200" s="12" t="s">
        <v>63</v>
      </c>
      <c r="U2200" s="13" t="n">
        <v>420</v>
      </c>
      <c r="W2200" s="13" t="n">
        <v>0</v>
      </c>
      <c r="X2200" s="12" t="s">
        <v>1969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BOLO MIYAZAKI GRANDE</v>
      </c>
      <c r="AC2200" s="1" t="n">
        <v>80</v>
      </c>
    </row>
    <row r="2201" customFormat="false" ht="12.75" hidden="false" customHeight="true" outlineLevel="0" collapsed="false">
      <c r="A2201" s="10" t="n">
        <v>1</v>
      </c>
      <c r="B2201" s="11" t="n">
        <v>46227</v>
      </c>
      <c r="C2201" s="11" t="n">
        <v>46228</v>
      </c>
      <c r="D2201" s="10" t="n">
        <v>33</v>
      </c>
      <c r="E2201" s="12" t="s">
        <v>93</v>
      </c>
      <c r="F2201" s="10" t="n">
        <v>34</v>
      </c>
      <c r="G2201" s="12" t="s">
        <v>94</v>
      </c>
      <c r="H2201" s="10" t="n">
        <v>2110101</v>
      </c>
      <c r="I2201" s="12" t="s">
        <v>58</v>
      </c>
      <c r="J2201" s="10" t="n">
        <v>1444846</v>
      </c>
      <c r="L2201" s="10" t="n">
        <v>5344</v>
      </c>
      <c r="M2201" s="12" t="s">
        <v>36</v>
      </c>
      <c r="N2201" s="12" t="s">
        <v>60</v>
      </c>
      <c r="P2201" s="10" t="n">
        <v>104</v>
      </c>
      <c r="Q2201" s="12" t="s">
        <v>38</v>
      </c>
      <c r="R2201" s="12" t="s">
        <v>62</v>
      </c>
      <c r="S2201" s="10" t="n">
        <v>1130101</v>
      </c>
      <c r="T2201" s="12" t="s">
        <v>63</v>
      </c>
      <c r="U2201" s="13" t="n">
        <v>2759</v>
      </c>
      <c r="W2201" s="13" t="n">
        <v>0</v>
      </c>
      <c r="X2201" s="12" t="s">
        <v>252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12.75" hidden="false" customHeight="true" outlineLevel="0" collapsed="false">
      <c r="A2202" s="10" t="n">
        <v>1</v>
      </c>
      <c r="B2202" s="11" t="n">
        <v>46227</v>
      </c>
      <c r="C2202" s="11" t="n">
        <v>46228</v>
      </c>
      <c r="D2202" s="10" t="n">
        <v>1615</v>
      </c>
      <c r="E2202" s="12" t="s">
        <v>253</v>
      </c>
      <c r="F2202" s="10" t="n">
        <v>34</v>
      </c>
      <c r="G2202" s="12" t="s">
        <v>94</v>
      </c>
      <c r="H2202" s="10" t="n">
        <v>2110101</v>
      </c>
      <c r="I2202" s="12" t="s">
        <v>58</v>
      </c>
      <c r="J2202" s="10" t="n">
        <v>1444868</v>
      </c>
      <c r="L2202" s="10" t="n">
        <v>14945</v>
      </c>
      <c r="M2202" s="12" t="s">
        <v>36</v>
      </c>
      <c r="N2202" s="12" t="s">
        <v>60</v>
      </c>
      <c r="P2202" s="10" t="n">
        <v>104</v>
      </c>
      <c r="Q2202" s="12" t="s">
        <v>38</v>
      </c>
      <c r="R2202" s="12" t="s">
        <v>62</v>
      </c>
      <c r="S2202" s="10" t="n">
        <v>1130101</v>
      </c>
      <c r="T2202" s="12" t="s">
        <v>63</v>
      </c>
      <c r="U2202" s="13" t="n">
        <v>490</v>
      </c>
      <c r="W2202" s="13" t="n">
        <v>0</v>
      </c>
      <c r="X2202" s="12" t="s">
        <v>1970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MACA FUJI KG</v>
      </c>
      <c r="AC2202" s="1" t="n">
        <v>14945</v>
      </c>
    </row>
    <row r="2203" customFormat="false" ht="12.75" hidden="false" customHeight="true" outlineLevel="0" collapsed="false">
      <c r="A2203" s="10" t="n">
        <v>1</v>
      </c>
      <c r="B2203" s="11" t="n">
        <v>46227</v>
      </c>
      <c r="C2203" s="11" t="n">
        <v>46228</v>
      </c>
      <c r="D2203" s="10" t="n">
        <v>33</v>
      </c>
      <c r="E2203" s="12" t="s">
        <v>93</v>
      </c>
      <c r="F2203" s="10" t="n">
        <v>34</v>
      </c>
      <c r="G2203" s="12" t="s">
        <v>94</v>
      </c>
      <c r="H2203" s="10" t="n">
        <v>2110101</v>
      </c>
      <c r="I2203" s="12" t="s">
        <v>58</v>
      </c>
      <c r="J2203" s="10" t="n">
        <v>1444905</v>
      </c>
      <c r="L2203" s="10" t="n">
        <v>594401</v>
      </c>
      <c r="M2203" s="12" t="s">
        <v>36</v>
      </c>
      <c r="N2203" s="12" t="s">
        <v>66</v>
      </c>
      <c r="P2203" s="10" t="n">
        <v>104</v>
      </c>
      <c r="Q2203" s="12" t="s">
        <v>38</v>
      </c>
      <c r="R2203" s="12" t="s">
        <v>62</v>
      </c>
      <c r="S2203" s="10" t="n">
        <v>1130101</v>
      </c>
      <c r="T2203" s="12" t="s">
        <v>63</v>
      </c>
      <c r="U2203" s="13" t="n">
        <v>165</v>
      </c>
      <c r="W2203" s="13" t="n">
        <v>0</v>
      </c>
      <c r="X2203" s="12" t="s">
        <v>1971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12.75" hidden="false" customHeight="true" outlineLevel="0" collapsed="false">
      <c r="A2204" s="10" t="n">
        <v>1</v>
      </c>
      <c r="B2204" s="11" t="n">
        <v>46211</v>
      </c>
      <c r="C2204" s="11" t="n">
        <v>46228</v>
      </c>
      <c r="D2204" s="10" t="n">
        <v>10093</v>
      </c>
      <c r="E2204" s="12" t="s">
        <v>1972</v>
      </c>
      <c r="F2204" s="10" t="n">
        <v>24</v>
      </c>
      <c r="G2204" s="12" t="s">
        <v>57</v>
      </c>
      <c r="H2204" s="10" t="n">
        <v>2110405</v>
      </c>
      <c r="I2204" s="12" t="s">
        <v>106</v>
      </c>
      <c r="J2204" s="10" t="n">
        <v>1448866</v>
      </c>
      <c r="L2204" s="10" t="n">
        <v>109</v>
      </c>
      <c r="M2204" s="12" t="s">
        <v>36</v>
      </c>
      <c r="N2204" s="12" t="s">
        <v>66</v>
      </c>
      <c r="P2204" s="10" t="n">
        <v>103</v>
      </c>
      <c r="Q2204" s="12" t="s">
        <v>61</v>
      </c>
      <c r="R2204" s="12" t="s">
        <v>62</v>
      </c>
      <c r="S2204" s="10" t="n">
        <v>1130101</v>
      </c>
      <c r="T2204" s="12" t="s">
        <v>63</v>
      </c>
      <c r="U2204" s="13" t="n">
        <v>309.99</v>
      </c>
      <c r="W2204" s="13" t="n">
        <v>0</v>
      </c>
      <c r="X2204" s="12" t="s">
        <v>1973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0" t="n">
        <v>1</v>
      </c>
      <c r="B2205" s="11" t="n">
        <v>46232</v>
      </c>
      <c r="C2205" s="11" t="n">
        <v>46228</v>
      </c>
      <c r="D2205" s="10" t="n">
        <v>1064</v>
      </c>
      <c r="E2205" s="12" t="s">
        <v>992</v>
      </c>
      <c r="F2205" s="10" t="n">
        <v>36</v>
      </c>
      <c r="G2205" s="12" t="s">
        <v>517</v>
      </c>
      <c r="H2205" s="10" t="n">
        <v>2110405</v>
      </c>
      <c r="I2205" s="12" t="s">
        <v>106</v>
      </c>
      <c r="J2205" s="10" t="n">
        <v>1469530</v>
      </c>
      <c r="L2205" s="10" t="n">
        <v>603893</v>
      </c>
      <c r="M2205" s="12" t="s">
        <v>153</v>
      </c>
      <c r="N2205" s="12" t="s">
        <v>66</v>
      </c>
      <c r="P2205" s="10" t="n">
        <v>102</v>
      </c>
      <c r="Q2205" s="12" t="s">
        <v>125</v>
      </c>
      <c r="R2205" s="12" t="s">
        <v>39</v>
      </c>
      <c r="S2205" s="10" t="n">
        <v>4210227</v>
      </c>
      <c r="T2205" s="12" t="s">
        <v>40</v>
      </c>
      <c r="U2205" s="13" t="n">
        <v>256.58</v>
      </c>
      <c r="W2205" s="13" t="n">
        <v>0</v>
      </c>
      <c r="X2205" s="12" t="s">
        <v>1974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nao encontrado</v>
      </c>
      <c r="AC2205" s="1" t="n">
        <v>39685</v>
      </c>
    </row>
    <row r="2206" customFormat="false" ht="12.75" hidden="false" customHeight="true" outlineLevel="0" collapsed="false">
      <c r="A2206" s="10" t="n">
        <v>1</v>
      </c>
      <c r="B2206" s="11" t="n">
        <v>46195</v>
      </c>
      <c r="C2206" s="11" t="n">
        <v>46228</v>
      </c>
      <c r="D2206" s="10" t="n">
        <v>954</v>
      </c>
      <c r="E2206" s="12" t="s">
        <v>983</v>
      </c>
      <c r="F2206" s="10" t="n">
        <v>36</v>
      </c>
      <c r="G2206" s="12" t="s">
        <v>517</v>
      </c>
      <c r="H2206" s="10" t="n">
        <v>2110405</v>
      </c>
      <c r="I2206" s="12" t="s">
        <v>106</v>
      </c>
      <c r="J2206" s="10" t="n">
        <v>1473939</v>
      </c>
      <c r="L2206" s="10" t="n">
        <v>605537</v>
      </c>
      <c r="M2206" s="12" t="s">
        <v>36</v>
      </c>
      <c r="N2206" s="12" t="s">
        <v>66</v>
      </c>
      <c r="P2206" s="10" t="n">
        <v>101</v>
      </c>
      <c r="Q2206" s="12" t="s">
        <v>107</v>
      </c>
      <c r="R2206" s="12" t="s">
        <v>39</v>
      </c>
      <c r="S2206" s="10" t="n">
        <v>4210209</v>
      </c>
      <c r="T2206" s="12" t="s">
        <v>54</v>
      </c>
      <c r="U2206" s="13" t="n">
        <v>533.19</v>
      </c>
      <c r="W2206" s="13" t="n">
        <v>0</v>
      </c>
      <c r="X2206" s="12" t="s">
        <v>1975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46203</v>
      </c>
      <c r="C2207" s="11" t="n">
        <v>46228</v>
      </c>
      <c r="D2207" s="10" t="n">
        <v>495</v>
      </c>
      <c r="E2207" s="12" t="s">
        <v>1976</v>
      </c>
      <c r="F2207" s="10" t="n">
        <v>36</v>
      </c>
      <c r="G2207" s="12" t="s">
        <v>517</v>
      </c>
      <c r="H2207" s="10" t="n">
        <v>2110405</v>
      </c>
      <c r="I2207" s="12" t="s">
        <v>106</v>
      </c>
      <c r="J2207" s="10" t="n">
        <v>1473941</v>
      </c>
      <c r="L2207" s="10" t="n">
        <v>605539</v>
      </c>
      <c r="M2207" s="12" t="s">
        <v>36</v>
      </c>
      <c r="N2207" s="12" t="s">
        <v>66</v>
      </c>
      <c r="P2207" s="10" t="n">
        <v>101</v>
      </c>
      <c r="Q2207" s="12" t="s">
        <v>107</v>
      </c>
      <c r="R2207" s="12" t="s">
        <v>39</v>
      </c>
      <c r="S2207" s="10" t="n">
        <v>4210209</v>
      </c>
      <c r="T2207" s="12" t="s">
        <v>54</v>
      </c>
      <c r="U2207" s="13" t="n">
        <v>74</v>
      </c>
      <c r="W2207" s="13" t="n">
        <v>0</v>
      </c>
      <c r="X2207" s="12" t="s">
        <v>1977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0" t="n">
        <v>1</v>
      </c>
      <c r="B2208" s="11" t="n">
        <v>46229</v>
      </c>
      <c r="C2208" s="11" t="n">
        <v>46229</v>
      </c>
      <c r="D2208" s="10" t="n">
        <v>0</v>
      </c>
      <c r="E2208" s="12" t="s">
        <v>33</v>
      </c>
      <c r="F2208" s="10" t="n">
        <v>17</v>
      </c>
      <c r="G2208" s="12" t="s">
        <v>34</v>
      </c>
      <c r="H2208" s="10" t="n">
        <v>1110101</v>
      </c>
      <c r="I2208" s="12" t="s">
        <v>35</v>
      </c>
      <c r="J2208" s="10" t="n">
        <v>1500400</v>
      </c>
      <c r="L2208" s="10" t="n">
        <v>1500400</v>
      </c>
      <c r="M2208" s="12" t="s">
        <v>36</v>
      </c>
      <c r="N2208" s="12" t="s">
        <v>37</v>
      </c>
      <c r="P2208" s="10" t="n">
        <v>104</v>
      </c>
      <c r="Q2208" s="12" t="s">
        <v>38</v>
      </c>
      <c r="R2208" s="12" t="s">
        <v>43</v>
      </c>
      <c r="S2208" s="10" t="n">
        <v>4210310</v>
      </c>
      <c r="T2208" s="12" t="s">
        <v>397</v>
      </c>
      <c r="U2208" s="13" t="n">
        <v>168</v>
      </c>
      <c r="W2208" s="13" t="n">
        <v>168</v>
      </c>
      <c r="X2208" s="12" t="s">
        <v>1978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0" t="n">
        <v>1</v>
      </c>
      <c r="B2209" s="11" t="n">
        <v>46229</v>
      </c>
      <c r="C2209" s="11" t="n">
        <v>46229</v>
      </c>
      <c r="D2209" s="10" t="n">
        <v>0</v>
      </c>
      <c r="E2209" s="12" t="s">
        <v>33</v>
      </c>
      <c r="F2209" s="10" t="n">
        <v>17</v>
      </c>
      <c r="G2209" s="12" t="s">
        <v>34</v>
      </c>
      <c r="H2209" s="10" t="n">
        <v>1110101</v>
      </c>
      <c r="I2209" s="12" t="s">
        <v>35</v>
      </c>
      <c r="J2209" s="10" t="n">
        <v>1630268</v>
      </c>
      <c r="L2209" s="10" t="n">
        <v>1630268</v>
      </c>
      <c r="M2209" s="12" t="s">
        <v>36</v>
      </c>
      <c r="N2209" s="12" t="s">
        <v>37</v>
      </c>
      <c r="P2209" s="10" t="n">
        <v>104</v>
      </c>
      <c r="Q2209" s="12" t="s">
        <v>38</v>
      </c>
      <c r="R2209" s="12" t="s">
        <v>43</v>
      </c>
      <c r="S2209" s="10" t="n">
        <v>4210310</v>
      </c>
      <c r="T2209" s="12" t="s">
        <v>397</v>
      </c>
      <c r="U2209" s="13" t="n">
        <v>177</v>
      </c>
      <c r="W2209" s="13" t="n">
        <v>177</v>
      </c>
      <c r="X2209" s="12" t="s">
        <v>1979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46229</v>
      </c>
      <c r="C2210" s="11" t="n">
        <v>46229</v>
      </c>
      <c r="D2210" s="10" t="n">
        <v>0</v>
      </c>
      <c r="E2210" s="12" t="s">
        <v>33</v>
      </c>
      <c r="F2210" s="10" t="n">
        <v>17</v>
      </c>
      <c r="G2210" s="12" t="s">
        <v>34</v>
      </c>
      <c r="H2210" s="10" t="n">
        <v>1110101</v>
      </c>
      <c r="I2210" s="12" t="s">
        <v>35</v>
      </c>
      <c r="J2210" s="10" t="n">
        <v>1630305</v>
      </c>
      <c r="L2210" s="10" t="n">
        <v>1630305</v>
      </c>
      <c r="M2210" s="12" t="s">
        <v>36</v>
      </c>
      <c r="N2210" s="12" t="s">
        <v>37</v>
      </c>
      <c r="P2210" s="10" t="n">
        <v>104</v>
      </c>
      <c r="Q2210" s="12" t="s">
        <v>38</v>
      </c>
      <c r="R2210" s="12" t="s">
        <v>43</v>
      </c>
      <c r="S2210" s="10" t="n">
        <v>4210314</v>
      </c>
      <c r="T2210" s="12" t="s">
        <v>44</v>
      </c>
      <c r="U2210" s="13" t="n">
        <v>80</v>
      </c>
      <c r="W2210" s="13" t="n">
        <v>80</v>
      </c>
      <c r="X2210" s="12" t="s">
        <v>208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0" t="n">
        <v>1</v>
      </c>
      <c r="B2211" s="11" t="n">
        <v>46229</v>
      </c>
      <c r="C2211" s="11" t="n">
        <v>46229</v>
      </c>
      <c r="D2211" s="10" t="n">
        <v>0</v>
      </c>
      <c r="E2211" s="12" t="s">
        <v>33</v>
      </c>
      <c r="F2211" s="10" t="n">
        <v>17</v>
      </c>
      <c r="G2211" s="12" t="s">
        <v>34</v>
      </c>
      <c r="H2211" s="10" t="n">
        <v>1110101</v>
      </c>
      <c r="I2211" s="12" t="s">
        <v>35</v>
      </c>
      <c r="J2211" s="10" t="n">
        <v>1630310</v>
      </c>
      <c r="L2211" s="10" t="n">
        <v>1630310</v>
      </c>
      <c r="M2211" s="12" t="s">
        <v>36</v>
      </c>
      <c r="N2211" s="12" t="s">
        <v>37</v>
      </c>
      <c r="P2211" s="10" t="n">
        <v>104</v>
      </c>
      <c r="Q2211" s="12" t="s">
        <v>38</v>
      </c>
      <c r="R2211" s="12" t="s">
        <v>43</v>
      </c>
      <c r="S2211" s="10" t="n">
        <v>4210316</v>
      </c>
      <c r="T2211" s="12" t="s">
        <v>47</v>
      </c>
      <c r="U2211" s="13" t="n">
        <v>70</v>
      </c>
      <c r="W2211" s="13" t="n">
        <v>70</v>
      </c>
      <c r="X2211" s="12" t="s">
        <v>1980</v>
      </c>
      <c r="Z2211" s="1" t="str">
        <f aca="false">IF($T2211="","",IFERROR(INDEX('Resumo Grupos'!$AC$3:$AC$200,MATCH($T2211,'Resumo Grupos'!$AB$3:$AB$200,0)),"n/d"))</f>
        <v>Salários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0" t="n">
        <v>1</v>
      </c>
      <c r="B2212" s="11" t="n">
        <v>46229</v>
      </c>
      <c r="C2212" s="11" t="n">
        <v>46229</v>
      </c>
      <c r="D2212" s="10" t="n">
        <v>0</v>
      </c>
      <c r="E2212" s="12" t="s">
        <v>33</v>
      </c>
      <c r="F2212" s="10" t="n">
        <v>17</v>
      </c>
      <c r="G2212" s="12" t="s">
        <v>34</v>
      </c>
      <c r="H2212" s="10" t="n">
        <v>1110101</v>
      </c>
      <c r="I2212" s="12" t="s">
        <v>35</v>
      </c>
      <c r="J2212" s="10" t="n">
        <v>1630330</v>
      </c>
      <c r="L2212" s="10" t="n">
        <v>1630330</v>
      </c>
      <c r="M2212" s="12" t="s">
        <v>36</v>
      </c>
      <c r="N2212" s="12" t="s">
        <v>37</v>
      </c>
      <c r="P2212" s="10" t="n">
        <v>104</v>
      </c>
      <c r="Q2212" s="12" t="s">
        <v>38</v>
      </c>
      <c r="R2212" s="12" t="s">
        <v>43</v>
      </c>
      <c r="S2212" s="10" t="n">
        <v>4210314</v>
      </c>
      <c r="T2212" s="12" t="s">
        <v>44</v>
      </c>
      <c r="U2212" s="13" t="n">
        <v>80</v>
      </c>
      <c r="W2212" s="13" t="n">
        <v>80</v>
      </c>
      <c r="X2212" s="12" t="s">
        <v>1460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0" t="n">
        <v>1</v>
      </c>
      <c r="B2213" s="11" t="n">
        <v>46229</v>
      </c>
      <c r="C2213" s="11" t="n">
        <v>46229</v>
      </c>
      <c r="D2213" s="10" t="n">
        <v>0</v>
      </c>
      <c r="E2213" s="12" t="s">
        <v>33</v>
      </c>
      <c r="F2213" s="10" t="n">
        <v>17</v>
      </c>
      <c r="G2213" s="12" t="s">
        <v>34</v>
      </c>
      <c r="H2213" s="10" t="n">
        <v>1110101</v>
      </c>
      <c r="I2213" s="12" t="s">
        <v>35</v>
      </c>
      <c r="J2213" s="10" t="n">
        <v>1630392</v>
      </c>
      <c r="L2213" s="10" t="n">
        <v>1630392</v>
      </c>
      <c r="M2213" s="12" t="s">
        <v>36</v>
      </c>
      <c r="N2213" s="12" t="s">
        <v>37</v>
      </c>
      <c r="P2213" s="10" t="n">
        <v>104</v>
      </c>
      <c r="Q2213" s="12" t="s">
        <v>38</v>
      </c>
      <c r="R2213" s="12" t="s">
        <v>43</v>
      </c>
      <c r="S2213" s="10" t="n">
        <v>4210314</v>
      </c>
      <c r="T2213" s="12" t="s">
        <v>44</v>
      </c>
      <c r="U2213" s="13" t="n">
        <v>70</v>
      </c>
      <c r="W2213" s="13" t="n">
        <v>70</v>
      </c>
      <c r="X2213" s="12" t="s">
        <v>148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46229</v>
      </c>
      <c r="C2214" s="11" t="n">
        <v>46229</v>
      </c>
      <c r="D2214" s="10" t="n">
        <v>0</v>
      </c>
      <c r="E2214" s="12" t="s">
        <v>33</v>
      </c>
      <c r="F2214" s="10" t="n">
        <v>17</v>
      </c>
      <c r="G2214" s="12" t="s">
        <v>34</v>
      </c>
      <c r="H2214" s="10" t="n">
        <v>1110101</v>
      </c>
      <c r="I2214" s="12" t="s">
        <v>35</v>
      </c>
      <c r="J2214" s="10" t="n">
        <v>1630405</v>
      </c>
      <c r="L2214" s="10" t="n">
        <v>1630405</v>
      </c>
      <c r="M2214" s="12" t="s">
        <v>36</v>
      </c>
      <c r="N2214" s="12" t="s">
        <v>37</v>
      </c>
      <c r="P2214" s="10" t="n">
        <v>104</v>
      </c>
      <c r="Q2214" s="12" t="s">
        <v>38</v>
      </c>
      <c r="R2214" s="12" t="s">
        <v>43</v>
      </c>
      <c r="S2214" s="10" t="n">
        <v>4210316</v>
      </c>
      <c r="T2214" s="12" t="s">
        <v>47</v>
      </c>
      <c r="U2214" s="13" t="n">
        <v>70</v>
      </c>
      <c r="W2214" s="13" t="n">
        <v>70</v>
      </c>
      <c r="X2214" s="12" t="s">
        <v>270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46229</v>
      </c>
      <c r="C2215" s="11" t="n">
        <v>46229</v>
      </c>
      <c r="D2215" s="10" t="n">
        <v>0</v>
      </c>
      <c r="E2215" s="12" t="s">
        <v>33</v>
      </c>
      <c r="F2215" s="10" t="n">
        <v>17</v>
      </c>
      <c r="G2215" s="12" t="s">
        <v>34</v>
      </c>
      <c r="H2215" s="10" t="n">
        <v>1110101</v>
      </c>
      <c r="I2215" s="12" t="s">
        <v>35</v>
      </c>
      <c r="J2215" s="10" t="n">
        <v>1630413</v>
      </c>
      <c r="L2215" s="10" t="n">
        <v>1630413</v>
      </c>
      <c r="M2215" s="12" t="s">
        <v>36</v>
      </c>
      <c r="N2215" s="12" t="s">
        <v>37</v>
      </c>
      <c r="P2215" s="10" t="n">
        <v>104</v>
      </c>
      <c r="Q2215" s="12" t="s">
        <v>38</v>
      </c>
      <c r="R2215" s="12" t="s">
        <v>43</v>
      </c>
      <c r="S2215" s="10" t="n">
        <v>4210314</v>
      </c>
      <c r="T2215" s="12" t="s">
        <v>44</v>
      </c>
      <c r="U2215" s="13" t="n">
        <v>90</v>
      </c>
      <c r="W2215" s="13" t="n">
        <v>90</v>
      </c>
      <c r="X2215" s="12" t="s">
        <v>1981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46229</v>
      </c>
      <c r="C2216" s="11" t="n">
        <v>46229</v>
      </c>
      <c r="D2216" s="10" t="n">
        <v>0</v>
      </c>
      <c r="E2216" s="12" t="s">
        <v>33</v>
      </c>
      <c r="F2216" s="10" t="n">
        <v>17</v>
      </c>
      <c r="G2216" s="12" t="s">
        <v>34</v>
      </c>
      <c r="H2216" s="10" t="n">
        <v>1110101</v>
      </c>
      <c r="I2216" s="12" t="s">
        <v>35</v>
      </c>
      <c r="J2216" s="10" t="n">
        <v>1630951</v>
      </c>
      <c r="L2216" s="10" t="n">
        <v>1630951</v>
      </c>
      <c r="M2216" s="12" t="s">
        <v>36</v>
      </c>
      <c r="N2216" s="12" t="s">
        <v>37</v>
      </c>
      <c r="P2216" s="10" t="n">
        <v>104</v>
      </c>
      <c r="Q2216" s="12" t="s">
        <v>38</v>
      </c>
      <c r="R2216" s="12" t="s">
        <v>43</v>
      </c>
      <c r="S2216" s="10" t="n">
        <v>4210314</v>
      </c>
      <c r="T2216" s="12" t="s">
        <v>44</v>
      </c>
      <c r="U2216" s="13" t="n">
        <v>90</v>
      </c>
      <c r="W2216" s="13" t="n">
        <v>90</v>
      </c>
      <c r="X2216" s="12" t="s">
        <v>1982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46229</v>
      </c>
      <c r="C2217" s="11" t="n">
        <v>46229</v>
      </c>
      <c r="D2217" s="10" t="n">
        <v>0</v>
      </c>
      <c r="E2217" s="12" t="s">
        <v>33</v>
      </c>
      <c r="F2217" s="10" t="n">
        <v>17</v>
      </c>
      <c r="G2217" s="12" t="s">
        <v>34</v>
      </c>
      <c r="H2217" s="10" t="n">
        <v>1110101</v>
      </c>
      <c r="I2217" s="12" t="s">
        <v>35</v>
      </c>
      <c r="J2217" s="10" t="n">
        <v>1630977</v>
      </c>
      <c r="L2217" s="10" t="n">
        <v>1630977</v>
      </c>
      <c r="M2217" s="12" t="s">
        <v>36</v>
      </c>
      <c r="N2217" s="12" t="s">
        <v>37</v>
      </c>
      <c r="P2217" s="10" t="n">
        <v>104</v>
      </c>
      <c r="Q2217" s="12" t="s">
        <v>38</v>
      </c>
      <c r="R2217" s="12" t="s">
        <v>43</v>
      </c>
      <c r="S2217" s="10" t="n">
        <v>4210316</v>
      </c>
      <c r="T2217" s="12" t="s">
        <v>47</v>
      </c>
      <c r="U2217" s="13" t="n">
        <v>80</v>
      </c>
      <c r="W2217" s="13" t="n">
        <v>80</v>
      </c>
      <c r="X2217" s="12" t="s">
        <v>1983</v>
      </c>
      <c r="Z2217" s="1" t="str">
        <f aca="false">IF($T2217="","",IFERROR(INDEX('Resumo Grupos'!$AC$3:$AC$200,MATCH($T2217,'Resumo Grupos'!$AB$3:$AB$200,0)),"n/d"))</f>
        <v>Salários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0" t="n">
        <v>1</v>
      </c>
      <c r="B2218" s="11" t="n">
        <v>46229</v>
      </c>
      <c r="C2218" s="11" t="n">
        <v>46229</v>
      </c>
      <c r="D2218" s="10" t="n">
        <v>0</v>
      </c>
      <c r="E2218" s="12" t="s">
        <v>33</v>
      </c>
      <c r="F2218" s="10" t="n">
        <v>17</v>
      </c>
      <c r="G2218" s="12" t="s">
        <v>34</v>
      </c>
      <c r="H2218" s="10" t="n">
        <v>1110101</v>
      </c>
      <c r="I2218" s="12" t="s">
        <v>35</v>
      </c>
      <c r="J2218" s="10" t="n">
        <v>1630993</v>
      </c>
      <c r="L2218" s="10" t="n">
        <v>1630993</v>
      </c>
      <c r="M2218" s="12" t="s">
        <v>36</v>
      </c>
      <c r="N2218" s="12" t="s">
        <v>37</v>
      </c>
      <c r="P2218" s="10" t="n">
        <v>104</v>
      </c>
      <c r="Q2218" s="12" t="s">
        <v>38</v>
      </c>
      <c r="R2218" s="12" t="s">
        <v>43</v>
      </c>
      <c r="S2218" s="10" t="n">
        <v>4210309</v>
      </c>
      <c r="T2218" s="12" t="s">
        <v>49</v>
      </c>
      <c r="U2218" s="13" t="n">
        <v>12</v>
      </c>
      <c r="W2218" s="13" t="n">
        <v>12</v>
      </c>
      <c r="X2218" s="12" t="s">
        <v>1030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46229</v>
      </c>
      <c r="C2219" s="11" t="n">
        <v>46229</v>
      </c>
      <c r="D2219" s="10" t="n">
        <v>0</v>
      </c>
      <c r="E2219" s="12" t="s">
        <v>33</v>
      </c>
      <c r="F2219" s="10" t="n">
        <v>17</v>
      </c>
      <c r="G2219" s="12" t="s">
        <v>34</v>
      </c>
      <c r="H2219" s="10" t="n">
        <v>1110101</v>
      </c>
      <c r="I2219" s="12" t="s">
        <v>35</v>
      </c>
      <c r="J2219" s="10" t="n">
        <v>1631002</v>
      </c>
      <c r="L2219" s="10" t="n">
        <v>1631002</v>
      </c>
      <c r="M2219" s="12" t="s">
        <v>36</v>
      </c>
      <c r="N2219" s="12" t="s">
        <v>37</v>
      </c>
      <c r="P2219" s="10" t="n">
        <v>104</v>
      </c>
      <c r="Q2219" s="12" t="s">
        <v>38</v>
      </c>
      <c r="R2219" s="12" t="s">
        <v>43</v>
      </c>
      <c r="S2219" s="10" t="n">
        <v>4210314</v>
      </c>
      <c r="T2219" s="12" t="s">
        <v>44</v>
      </c>
      <c r="U2219" s="13" t="n">
        <v>80</v>
      </c>
      <c r="W2219" s="13" t="n">
        <v>80</v>
      </c>
      <c r="X2219" s="12" t="s">
        <v>1030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0" t="n">
        <v>1</v>
      </c>
      <c r="B2220" s="11" t="n">
        <v>46229</v>
      </c>
      <c r="C2220" s="11" t="n">
        <v>46229</v>
      </c>
      <c r="D2220" s="10" t="n">
        <v>0</v>
      </c>
      <c r="E2220" s="12" t="s">
        <v>33</v>
      </c>
      <c r="F2220" s="10" t="n">
        <v>17</v>
      </c>
      <c r="G2220" s="12" t="s">
        <v>34</v>
      </c>
      <c r="H2220" s="10" t="n">
        <v>1110101</v>
      </c>
      <c r="I2220" s="12" t="s">
        <v>35</v>
      </c>
      <c r="J2220" s="10" t="n">
        <v>1631032</v>
      </c>
      <c r="L2220" s="10" t="n">
        <v>1631032</v>
      </c>
      <c r="M2220" s="12" t="s">
        <v>36</v>
      </c>
      <c r="N2220" s="12" t="s">
        <v>37</v>
      </c>
      <c r="P2220" s="10" t="n">
        <v>104</v>
      </c>
      <c r="Q2220" s="12" t="s">
        <v>38</v>
      </c>
      <c r="R2220" s="12" t="s">
        <v>43</v>
      </c>
      <c r="S2220" s="10" t="n">
        <v>4210314</v>
      </c>
      <c r="T2220" s="12" t="s">
        <v>44</v>
      </c>
      <c r="U2220" s="13" t="n">
        <v>100</v>
      </c>
      <c r="W2220" s="13" t="n">
        <v>100</v>
      </c>
      <c r="X2220" s="12" t="s">
        <v>51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0" t="n">
        <v>1</v>
      </c>
      <c r="B2221" s="11" t="n">
        <v>46229</v>
      </c>
      <c r="C2221" s="11" t="n">
        <v>46229</v>
      </c>
      <c r="D2221" s="10" t="n">
        <v>0</v>
      </c>
      <c r="E2221" s="12" t="s">
        <v>33</v>
      </c>
      <c r="F2221" s="10" t="n">
        <v>17</v>
      </c>
      <c r="G2221" s="12" t="s">
        <v>34</v>
      </c>
      <c r="H2221" s="10" t="n">
        <v>1110101</v>
      </c>
      <c r="I2221" s="12" t="s">
        <v>35</v>
      </c>
      <c r="J2221" s="10" t="n">
        <v>1631038</v>
      </c>
      <c r="L2221" s="10" t="n">
        <v>1631038</v>
      </c>
      <c r="M2221" s="12" t="s">
        <v>36</v>
      </c>
      <c r="N2221" s="12" t="s">
        <v>37</v>
      </c>
      <c r="P2221" s="10" t="n">
        <v>104</v>
      </c>
      <c r="Q2221" s="12" t="s">
        <v>38</v>
      </c>
      <c r="R2221" s="12" t="s">
        <v>43</v>
      </c>
      <c r="S2221" s="10" t="n">
        <v>4210314</v>
      </c>
      <c r="T2221" s="12" t="s">
        <v>44</v>
      </c>
      <c r="U2221" s="13" t="n">
        <v>100</v>
      </c>
      <c r="W2221" s="13" t="n">
        <v>100</v>
      </c>
      <c r="X2221" s="12" t="s">
        <v>1984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0" t="n">
        <v>1</v>
      </c>
      <c r="B2222" s="11" t="n">
        <v>46229</v>
      </c>
      <c r="C2222" s="11" t="n">
        <v>46229</v>
      </c>
      <c r="D2222" s="10" t="n">
        <v>0</v>
      </c>
      <c r="E2222" s="12" t="s">
        <v>33</v>
      </c>
      <c r="F2222" s="10" t="n">
        <v>17</v>
      </c>
      <c r="G2222" s="12" t="s">
        <v>34</v>
      </c>
      <c r="H2222" s="10" t="n">
        <v>1110101</v>
      </c>
      <c r="I2222" s="12" t="s">
        <v>35</v>
      </c>
      <c r="J2222" s="10" t="n">
        <v>1631040</v>
      </c>
      <c r="L2222" s="10" t="n">
        <v>1631040</v>
      </c>
      <c r="M2222" s="12" t="s">
        <v>36</v>
      </c>
      <c r="N2222" s="12" t="s">
        <v>37</v>
      </c>
      <c r="P2222" s="10" t="n">
        <v>104</v>
      </c>
      <c r="Q2222" s="12" t="s">
        <v>38</v>
      </c>
      <c r="R2222" s="12" t="s">
        <v>43</v>
      </c>
      <c r="S2222" s="10" t="n">
        <v>4210310</v>
      </c>
      <c r="T2222" s="12" t="s">
        <v>397</v>
      </c>
      <c r="U2222" s="13" t="n">
        <v>20</v>
      </c>
      <c r="W2222" s="13" t="n">
        <v>20</v>
      </c>
      <c r="X2222" s="12" t="s">
        <v>1985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0" t="n">
        <v>1</v>
      </c>
      <c r="B2223" s="11" t="n">
        <v>46142</v>
      </c>
      <c r="C2223" s="11" t="n">
        <v>46229</v>
      </c>
      <c r="D2223" s="10" t="n">
        <v>607</v>
      </c>
      <c r="E2223" s="12" t="s">
        <v>214</v>
      </c>
      <c r="F2223" s="10" t="n">
        <v>24</v>
      </c>
      <c r="G2223" s="12" t="s">
        <v>57</v>
      </c>
      <c r="H2223" s="10" t="n">
        <v>2110101</v>
      </c>
      <c r="I2223" s="12" t="s">
        <v>58</v>
      </c>
      <c r="J2223" s="10" t="n">
        <v>1028242</v>
      </c>
      <c r="L2223" s="10" t="n">
        <v>10262</v>
      </c>
      <c r="M2223" s="12" t="s">
        <v>1950</v>
      </c>
      <c r="N2223" s="12" t="s">
        <v>60</v>
      </c>
      <c r="P2223" s="10" t="n">
        <v>103</v>
      </c>
      <c r="Q2223" s="12" t="s">
        <v>61</v>
      </c>
      <c r="R2223" s="12" t="s">
        <v>62</v>
      </c>
      <c r="S2223" s="10" t="n">
        <v>1130101</v>
      </c>
      <c r="T2223" s="12" t="s">
        <v>63</v>
      </c>
      <c r="U2223" s="13" t="n">
        <v>1488.3</v>
      </c>
      <c r="W2223" s="13" t="n">
        <v>0</v>
      </c>
      <c r="X2223" s="12" t="s">
        <v>1986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nao encontrado</v>
      </c>
      <c r="AC2223" s="1" t="n">
        <v>10262</v>
      </c>
    </row>
    <row r="2224" customFormat="false" ht="12.75" hidden="false" customHeight="true" outlineLevel="0" collapsed="false">
      <c r="A2224" s="10" t="n">
        <v>1</v>
      </c>
      <c r="B2224" s="11" t="n">
        <v>46192</v>
      </c>
      <c r="C2224" s="11" t="n">
        <v>46229</v>
      </c>
      <c r="D2224" s="10" t="n">
        <v>957</v>
      </c>
      <c r="E2224" s="12" t="s">
        <v>157</v>
      </c>
      <c r="F2224" s="10" t="n">
        <v>24</v>
      </c>
      <c r="G2224" s="12" t="s">
        <v>57</v>
      </c>
      <c r="H2224" s="10" t="n">
        <v>2110101</v>
      </c>
      <c r="I2224" s="12" t="s">
        <v>58</v>
      </c>
      <c r="J2224" s="10" t="n">
        <v>1272947</v>
      </c>
      <c r="L2224" s="10" t="n">
        <v>20352</v>
      </c>
      <c r="M2224" s="12" t="s">
        <v>153</v>
      </c>
      <c r="N2224" s="12" t="s">
        <v>60</v>
      </c>
      <c r="P2224" s="10" t="n">
        <v>103</v>
      </c>
      <c r="Q2224" s="12" t="s">
        <v>61</v>
      </c>
      <c r="R2224" s="12" t="s">
        <v>62</v>
      </c>
      <c r="S2224" s="10" t="n">
        <v>1130101</v>
      </c>
      <c r="T2224" s="12" t="s">
        <v>63</v>
      </c>
      <c r="U2224" s="13" t="n">
        <v>1263.3</v>
      </c>
      <c r="W2224" s="13" t="n">
        <v>0</v>
      </c>
      <c r="X2224" s="12" t="s">
        <v>1987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RAÇÃO CHAMP CÃO FILHOTE 900G</v>
      </c>
      <c r="AC2224" s="1" t="n">
        <v>20352</v>
      </c>
    </row>
    <row r="2225" customFormat="false" ht="12.75" hidden="false" customHeight="true" outlineLevel="0" collapsed="false">
      <c r="A2225" s="10" t="n">
        <v>1</v>
      </c>
      <c r="B2225" s="11" t="n">
        <v>46200</v>
      </c>
      <c r="C2225" s="11" t="n">
        <v>46229</v>
      </c>
      <c r="D2225" s="10" t="n">
        <v>639</v>
      </c>
      <c r="E2225" s="12" t="s">
        <v>217</v>
      </c>
      <c r="F2225" s="10" t="n">
        <v>24</v>
      </c>
      <c r="G2225" s="12" t="s">
        <v>57</v>
      </c>
      <c r="H2225" s="10" t="n">
        <v>2110405</v>
      </c>
      <c r="I2225" s="12" t="s">
        <v>106</v>
      </c>
      <c r="J2225" s="10" t="n">
        <v>1313110</v>
      </c>
      <c r="L2225" s="10" t="n">
        <v>543672</v>
      </c>
      <c r="M2225" s="12" t="s">
        <v>36</v>
      </c>
      <c r="N2225" s="12" t="s">
        <v>66</v>
      </c>
      <c r="P2225" s="10" t="n">
        <v>101</v>
      </c>
      <c r="Q2225" s="12" t="s">
        <v>107</v>
      </c>
      <c r="R2225" s="12" t="s">
        <v>39</v>
      </c>
      <c r="S2225" s="10" t="n">
        <v>4210216</v>
      </c>
      <c r="T2225" s="12" t="s">
        <v>218</v>
      </c>
      <c r="U2225" s="13" t="n">
        <v>420</v>
      </c>
      <c r="W2225" s="13" t="n">
        <v>0</v>
      </c>
      <c r="X2225" s="12" t="s">
        <v>219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0" t="n">
        <v>1</v>
      </c>
      <c r="B2226" s="11" t="n">
        <v>46209</v>
      </c>
      <c r="C2226" s="11" t="n">
        <v>46229</v>
      </c>
      <c r="D2226" s="10" t="n">
        <v>10020</v>
      </c>
      <c r="E2226" s="12" t="s">
        <v>298</v>
      </c>
      <c r="F2226" s="10" t="n">
        <v>24</v>
      </c>
      <c r="G2226" s="12" t="s">
        <v>57</v>
      </c>
      <c r="H2226" s="10" t="n">
        <v>2110101</v>
      </c>
      <c r="I2226" s="12" t="s">
        <v>58</v>
      </c>
      <c r="J2226" s="10" t="n">
        <v>1360452</v>
      </c>
      <c r="L2226" s="10" t="n">
        <v>707</v>
      </c>
      <c r="M2226" s="12" t="s">
        <v>59</v>
      </c>
      <c r="N2226" s="12" t="s">
        <v>60</v>
      </c>
      <c r="P2226" s="10" t="n">
        <v>103</v>
      </c>
      <c r="Q2226" s="12" t="s">
        <v>61</v>
      </c>
      <c r="R2226" s="12" t="s">
        <v>62</v>
      </c>
      <c r="S2226" s="10" t="n">
        <v>1130101</v>
      </c>
      <c r="T2226" s="12" t="s">
        <v>63</v>
      </c>
      <c r="U2226" s="13" t="n">
        <v>410.7</v>
      </c>
      <c r="W2226" s="13" t="n">
        <v>0</v>
      </c>
      <c r="X2226" s="12" t="s">
        <v>1988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V-CORT ACETATO DEXAMETASONA 20 COMP</v>
      </c>
      <c r="AC2226" s="1" t="n">
        <v>707</v>
      </c>
    </row>
    <row r="2227" customFormat="false" ht="12.75" hidden="false" customHeight="true" outlineLevel="0" collapsed="false">
      <c r="A2227" s="10" t="n">
        <v>1</v>
      </c>
      <c r="B2227" s="11" t="n">
        <v>46211</v>
      </c>
      <c r="C2227" s="11" t="n">
        <v>46229</v>
      </c>
      <c r="D2227" s="10" t="n">
        <v>1613</v>
      </c>
      <c r="E2227" s="12" t="s">
        <v>240</v>
      </c>
      <c r="F2227" s="10" t="n">
        <v>24</v>
      </c>
      <c r="G2227" s="12" t="s">
        <v>57</v>
      </c>
      <c r="H2227" s="10" t="n">
        <v>2110101</v>
      </c>
      <c r="I2227" s="12" t="s">
        <v>58</v>
      </c>
      <c r="J2227" s="10" t="n">
        <v>1368798</v>
      </c>
      <c r="L2227" s="10" t="n">
        <v>1604302</v>
      </c>
      <c r="M2227" s="12" t="s">
        <v>59</v>
      </c>
      <c r="N2227" s="12" t="s">
        <v>60</v>
      </c>
      <c r="P2227" s="10" t="n">
        <v>103</v>
      </c>
      <c r="Q2227" s="12" t="s">
        <v>61</v>
      </c>
      <c r="R2227" s="12" t="s">
        <v>62</v>
      </c>
      <c r="S2227" s="10" t="n">
        <v>1130101</v>
      </c>
      <c r="T2227" s="12" t="s">
        <v>63</v>
      </c>
      <c r="U2227" s="13" t="n">
        <v>650.23</v>
      </c>
      <c r="W2227" s="13" t="n">
        <v>0</v>
      </c>
      <c r="X2227" s="12" t="s">
        <v>1989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ASACOMP.FRAG1K</v>
      </c>
      <c r="AC2227" s="1" t="n">
        <v>1604302</v>
      </c>
    </row>
    <row r="2228" customFormat="false" ht="12.75" hidden="false" customHeight="true" outlineLevel="0" collapsed="false">
      <c r="A2228" s="10" t="n">
        <v>1</v>
      </c>
      <c r="B2228" s="11" t="n">
        <v>46226</v>
      </c>
      <c r="C2228" s="11" t="n">
        <v>46229</v>
      </c>
      <c r="D2228" s="10" t="n">
        <v>928</v>
      </c>
      <c r="E2228" s="12" t="s">
        <v>1018</v>
      </c>
      <c r="F2228" s="10" t="n">
        <v>24</v>
      </c>
      <c r="G2228" s="12" t="s">
        <v>57</v>
      </c>
      <c r="H2228" s="10" t="n">
        <v>2110405</v>
      </c>
      <c r="I2228" s="12" t="s">
        <v>106</v>
      </c>
      <c r="J2228" s="10" t="n">
        <v>1440468</v>
      </c>
      <c r="L2228" s="10" t="n">
        <v>592708</v>
      </c>
      <c r="M2228" s="12" t="s">
        <v>36</v>
      </c>
      <c r="N2228" s="12" t="s">
        <v>66</v>
      </c>
      <c r="P2228" s="10" t="n">
        <v>101</v>
      </c>
      <c r="Q2228" s="12" t="s">
        <v>107</v>
      </c>
      <c r="R2228" s="12" t="s">
        <v>43</v>
      </c>
      <c r="S2228" s="10" t="n">
        <v>421033</v>
      </c>
      <c r="T2228" s="12" t="s">
        <v>1019</v>
      </c>
      <c r="U2228" s="13" t="n">
        <v>299.9</v>
      </c>
      <c r="W2228" s="13" t="n">
        <v>0</v>
      </c>
      <c r="X2228" s="12" t="s">
        <v>1990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46230</v>
      </c>
      <c r="C2229" s="11" t="n">
        <v>46230</v>
      </c>
      <c r="D2229" s="10" t="n">
        <v>0</v>
      </c>
      <c r="E2229" s="12" t="s">
        <v>33</v>
      </c>
      <c r="F2229" s="10" t="n">
        <v>17</v>
      </c>
      <c r="G2229" s="12" t="s">
        <v>34</v>
      </c>
      <c r="H2229" s="10" t="n">
        <v>1110101</v>
      </c>
      <c r="I2229" s="12" t="s">
        <v>35</v>
      </c>
      <c r="J2229" s="10" t="n">
        <v>1469026</v>
      </c>
      <c r="L2229" s="10" t="n">
        <v>1469026</v>
      </c>
      <c r="M2229" s="12" t="s">
        <v>36</v>
      </c>
      <c r="N2229" s="12" t="s">
        <v>37</v>
      </c>
      <c r="P2229" s="10" t="n">
        <v>104</v>
      </c>
      <c r="Q2229" s="12" t="s">
        <v>38</v>
      </c>
      <c r="R2229" s="12" t="s">
        <v>149</v>
      </c>
      <c r="S2229" s="10" t="n">
        <v>1120601</v>
      </c>
      <c r="T2229" s="12" t="s">
        <v>150</v>
      </c>
      <c r="U2229" s="13" t="n">
        <v>350</v>
      </c>
      <c r="W2229" s="13" t="n">
        <v>350</v>
      </c>
      <c r="X2229" s="12" t="s">
        <v>1991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ACAI DE ANORI</v>
      </c>
      <c r="AC2229" s="1" t="n">
        <v>5373</v>
      </c>
    </row>
    <row r="2230" customFormat="false" ht="12.75" hidden="false" customHeight="true" outlineLevel="0" collapsed="false">
      <c r="A2230" s="10" t="n">
        <v>1</v>
      </c>
      <c r="B2230" s="11" t="n">
        <v>46230</v>
      </c>
      <c r="C2230" s="11" t="n">
        <v>46230</v>
      </c>
      <c r="D2230" s="10" t="n">
        <v>0</v>
      </c>
      <c r="E2230" s="12" t="s">
        <v>33</v>
      </c>
      <c r="F2230" s="10" t="n">
        <v>17</v>
      </c>
      <c r="G2230" s="12" t="s">
        <v>34</v>
      </c>
      <c r="H2230" s="10" t="n">
        <v>1110101</v>
      </c>
      <c r="I2230" s="12" t="s">
        <v>35</v>
      </c>
      <c r="J2230" s="10" t="n">
        <v>1504885</v>
      </c>
      <c r="L2230" s="10" t="n">
        <v>1504885</v>
      </c>
      <c r="M2230" s="12" t="s">
        <v>36</v>
      </c>
      <c r="N2230" s="12" t="s">
        <v>37</v>
      </c>
      <c r="P2230" s="10" t="n">
        <v>104</v>
      </c>
      <c r="Q2230" s="12" t="s">
        <v>38</v>
      </c>
      <c r="R2230" s="12" t="s">
        <v>39</v>
      </c>
      <c r="S2230" s="10" t="n">
        <v>4210209</v>
      </c>
      <c r="T2230" s="12" t="s">
        <v>54</v>
      </c>
      <c r="U2230" s="13" t="n">
        <v>70</v>
      </c>
      <c r="W2230" s="13" t="n">
        <v>70</v>
      </c>
      <c r="X2230" s="12" t="s">
        <v>1992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0" t="n">
        <v>1</v>
      </c>
      <c r="B2231" s="11" t="n">
        <v>46230</v>
      </c>
      <c r="C2231" s="11" t="n">
        <v>46230</v>
      </c>
      <c r="D2231" s="10" t="n">
        <v>0</v>
      </c>
      <c r="E2231" s="12" t="s">
        <v>33</v>
      </c>
      <c r="F2231" s="10" t="n">
        <v>17</v>
      </c>
      <c r="G2231" s="12" t="s">
        <v>34</v>
      </c>
      <c r="H2231" s="10" t="n">
        <v>1110101</v>
      </c>
      <c r="I2231" s="12" t="s">
        <v>35</v>
      </c>
      <c r="J2231" s="10" t="n">
        <v>1499564</v>
      </c>
      <c r="L2231" s="10" t="n">
        <v>1499564</v>
      </c>
      <c r="M2231" s="12" t="s">
        <v>36</v>
      </c>
      <c r="N2231" s="12" t="s">
        <v>37</v>
      </c>
      <c r="P2231" s="10" t="n">
        <v>104</v>
      </c>
      <c r="Q2231" s="12" t="s">
        <v>38</v>
      </c>
      <c r="R2231" s="12" t="s">
        <v>39</v>
      </c>
      <c r="S2231" s="10" t="n">
        <v>4210227</v>
      </c>
      <c r="T2231" s="12" t="s">
        <v>40</v>
      </c>
      <c r="U2231" s="13" t="n">
        <v>70</v>
      </c>
      <c r="W2231" s="13" t="n">
        <v>70</v>
      </c>
      <c r="X2231" s="12" t="s">
        <v>1993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46230</v>
      </c>
      <c r="C2232" s="11" t="n">
        <v>46230</v>
      </c>
      <c r="D2232" s="10" t="n">
        <v>0</v>
      </c>
      <c r="E2232" s="12" t="s">
        <v>33</v>
      </c>
      <c r="F2232" s="10" t="n">
        <v>17</v>
      </c>
      <c r="G2232" s="12" t="s">
        <v>34</v>
      </c>
      <c r="H2232" s="10" t="n">
        <v>1110101</v>
      </c>
      <c r="I2232" s="12" t="s">
        <v>35</v>
      </c>
      <c r="J2232" s="10" t="n">
        <v>1503977</v>
      </c>
      <c r="L2232" s="10" t="n">
        <v>1503977</v>
      </c>
      <c r="M2232" s="12" t="s">
        <v>36</v>
      </c>
      <c r="N2232" s="12" t="s">
        <v>37</v>
      </c>
      <c r="P2232" s="10" t="n">
        <v>104</v>
      </c>
      <c r="Q2232" s="12" t="s">
        <v>38</v>
      </c>
      <c r="R2232" s="12" t="s">
        <v>62</v>
      </c>
      <c r="S2232" s="10" t="n">
        <v>1130101</v>
      </c>
      <c r="T2232" s="12" t="s">
        <v>63</v>
      </c>
      <c r="U2232" s="13" t="n">
        <v>290</v>
      </c>
      <c r="W2232" s="13" t="n">
        <v>290</v>
      </c>
      <c r="X2232" s="12" t="s">
        <v>1994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46230</v>
      </c>
      <c r="D2233" s="10" t="n">
        <v>0</v>
      </c>
      <c r="E2233" s="12" t="s">
        <v>33</v>
      </c>
      <c r="F2233" s="10" t="n">
        <v>17</v>
      </c>
      <c r="G2233" s="12" t="s">
        <v>34</v>
      </c>
      <c r="H2233" s="10" t="n">
        <v>1110101</v>
      </c>
      <c r="I2233" s="12" t="s">
        <v>35</v>
      </c>
      <c r="J2233" s="10" t="n">
        <v>1508289</v>
      </c>
      <c r="L2233" s="10" t="n">
        <v>1508289</v>
      </c>
      <c r="M2233" s="12" t="s">
        <v>36</v>
      </c>
      <c r="N2233" s="12" t="s">
        <v>37</v>
      </c>
      <c r="P2233" s="10" t="n">
        <v>104</v>
      </c>
      <c r="Q2233" s="12" t="s">
        <v>38</v>
      </c>
      <c r="R2233" s="12" t="s">
        <v>39</v>
      </c>
      <c r="S2233" s="10" t="n">
        <v>4210227</v>
      </c>
      <c r="T2233" s="12" t="s">
        <v>40</v>
      </c>
      <c r="U2233" s="13" t="n">
        <v>7</v>
      </c>
      <c r="W2233" s="13" t="n">
        <v>7</v>
      </c>
      <c r="X2233" s="12" t="s">
        <v>1995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46230</v>
      </c>
      <c r="C2234" s="11" t="n">
        <v>46230</v>
      </c>
      <c r="D2234" s="10" t="n">
        <v>0</v>
      </c>
      <c r="E2234" s="12" t="s">
        <v>33</v>
      </c>
      <c r="F2234" s="10" t="n">
        <v>17</v>
      </c>
      <c r="G2234" s="12" t="s">
        <v>34</v>
      </c>
      <c r="H2234" s="10" t="n">
        <v>1110101</v>
      </c>
      <c r="I2234" s="12" t="s">
        <v>35</v>
      </c>
      <c r="J2234" s="10" t="n">
        <v>1631054</v>
      </c>
      <c r="L2234" s="10" t="n">
        <v>1631054</v>
      </c>
      <c r="M2234" s="12" t="s">
        <v>36</v>
      </c>
      <c r="N2234" s="12" t="s">
        <v>37</v>
      </c>
      <c r="P2234" s="10" t="n">
        <v>104</v>
      </c>
      <c r="Q2234" s="12" t="s">
        <v>38</v>
      </c>
      <c r="R2234" s="12" t="s">
        <v>43</v>
      </c>
      <c r="S2234" s="10" t="n">
        <v>4210314</v>
      </c>
      <c r="T2234" s="12" t="s">
        <v>44</v>
      </c>
      <c r="U2234" s="13" t="n">
        <v>200</v>
      </c>
      <c r="W2234" s="13" t="n">
        <v>200</v>
      </c>
      <c r="X2234" s="12" t="s">
        <v>1996</v>
      </c>
      <c r="Z2234" s="1" t="str">
        <f aca="false">IF($T2234="","",IFERROR(INDEX('Resumo Grupos'!$AC$3:$AC$200,MATCH($T2234,'Resumo Grupos'!$AB$3:$AB$200,0)),"n/d"))</f>
        <v>Despesa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0" t="n">
        <v>1</v>
      </c>
      <c r="B2235" s="11" t="n">
        <v>46230</v>
      </c>
      <c r="C2235" s="11" t="n">
        <v>46230</v>
      </c>
      <c r="D2235" s="10" t="n">
        <v>0</v>
      </c>
      <c r="E2235" s="12" t="s">
        <v>33</v>
      </c>
      <c r="F2235" s="10" t="n">
        <v>17</v>
      </c>
      <c r="G2235" s="12" t="s">
        <v>34</v>
      </c>
      <c r="H2235" s="10" t="n">
        <v>1110101</v>
      </c>
      <c r="I2235" s="12" t="s">
        <v>35</v>
      </c>
      <c r="J2235" s="10" t="n">
        <v>1631058</v>
      </c>
      <c r="L2235" s="10" t="n">
        <v>1631058</v>
      </c>
      <c r="M2235" s="12" t="s">
        <v>36</v>
      </c>
      <c r="N2235" s="12" t="s">
        <v>37</v>
      </c>
      <c r="P2235" s="10" t="n">
        <v>104</v>
      </c>
      <c r="Q2235" s="12" t="s">
        <v>38</v>
      </c>
      <c r="R2235" s="12" t="s">
        <v>43</v>
      </c>
      <c r="S2235" s="10" t="n">
        <v>4210314</v>
      </c>
      <c r="T2235" s="12" t="s">
        <v>44</v>
      </c>
      <c r="U2235" s="13" t="n">
        <v>100</v>
      </c>
      <c r="W2235" s="13" t="n">
        <v>100</v>
      </c>
      <c r="X2235" s="12" t="s">
        <v>396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46230</v>
      </c>
      <c r="C2236" s="11" t="n">
        <v>46230</v>
      </c>
      <c r="D2236" s="10" t="n">
        <v>0</v>
      </c>
      <c r="E2236" s="12" t="s">
        <v>33</v>
      </c>
      <c r="F2236" s="10" t="n">
        <v>17</v>
      </c>
      <c r="G2236" s="12" t="s">
        <v>34</v>
      </c>
      <c r="H2236" s="10" t="n">
        <v>1110101</v>
      </c>
      <c r="I2236" s="12" t="s">
        <v>35</v>
      </c>
      <c r="J2236" s="10" t="n">
        <v>1631079</v>
      </c>
      <c r="L2236" s="10" t="n">
        <v>1631079</v>
      </c>
      <c r="M2236" s="12" t="s">
        <v>36</v>
      </c>
      <c r="N2236" s="12" t="s">
        <v>37</v>
      </c>
      <c r="P2236" s="10" t="n">
        <v>104</v>
      </c>
      <c r="Q2236" s="12" t="s">
        <v>38</v>
      </c>
      <c r="R2236" s="12" t="s">
        <v>43</v>
      </c>
      <c r="S2236" s="10" t="n">
        <v>4210314</v>
      </c>
      <c r="T2236" s="12" t="s">
        <v>44</v>
      </c>
      <c r="U2236" s="13" t="n">
        <v>70</v>
      </c>
      <c r="W2236" s="13" t="n">
        <v>70</v>
      </c>
      <c r="X2236" s="12" t="s">
        <v>1460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0" t="n">
        <v>1</v>
      </c>
      <c r="B2237" s="11" t="n">
        <v>46230</v>
      </c>
      <c r="C2237" s="11" t="n">
        <v>46230</v>
      </c>
      <c r="D2237" s="10" t="n">
        <v>0</v>
      </c>
      <c r="E2237" s="12" t="s">
        <v>33</v>
      </c>
      <c r="F2237" s="10" t="n">
        <v>17</v>
      </c>
      <c r="G2237" s="12" t="s">
        <v>34</v>
      </c>
      <c r="H2237" s="10" t="n">
        <v>1110101</v>
      </c>
      <c r="I2237" s="12" t="s">
        <v>35</v>
      </c>
      <c r="J2237" s="10" t="n">
        <v>1631083</v>
      </c>
      <c r="L2237" s="10" t="n">
        <v>1631083</v>
      </c>
      <c r="M2237" s="12" t="s">
        <v>36</v>
      </c>
      <c r="N2237" s="12" t="s">
        <v>37</v>
      </c>
      <c r="P2237" s="10" t="n">
        <v>104</v>
      </c>
      <c r="Q2237" s="12" t="s">
        <v>38</v>
      </c>
      <c r="R2237" s="12" t="s">
        <v>43</v>
      </c>
      <c r="S2237" s="10" t="n">
        <v>4210309</v>
      </c>
      <c r="T2237" s="12" t="s">
        <v>49</v>
      </c>
      <c r="U2237" s="13" t="n">
        <v>10</v>
      </c>
      <c r="W2237" s="13" t="n">
        <v>10</v>
      </c>
      <c r="X2237" s="12" t="s">
        <v>48</v>
      </c>
      <c r="Z2237" s="1" t="str">
        <f aca="false">IF($T2237="","",IFERROR(INDEX('Resumo Grupos'!$AC$3:$AC$200,MATCH($T2237,'Resumo Grupos'!$AB$3:$AB$200,0)),"n/d"))</f>
        <v>Salários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0" t="n">
        <v>1</v>
      </c>
      <c r="B2238" s="11" t="n">
        <v>46230</v>
      </c>
      <c r="C2238" s="11" t="n">
        <v>46230</v>
      </c>
      <c r="D2238" s="10" t="n">
        <v>0</v>
      </c>
      <c r="E2238" s="12" t="s">
        <v>33</v>
      </c>
      <c r="F2238" s="10" t="n">
        <v>17</v>
      </c>
      <c r="G2238" s="12" t="s">
        <v>34</v>
      </c>
      <c r="H2238" s="10" t="n">
        <v>1110101</v>
      </c>
      <c r="I2238" s="12" t="s">
        <v>35</v>
      </c>
      <c r="J2238" s="10" t="n">
        <v>1631087</v>
      </c>
      <c r="L2238" s="10" t="n">
        <v>1631087</v>
      </c>
      <c r="M2238" s="12" t="s">
        <v>36</v>
      </c>
      <c r="N2238" s="12" t="s">
        <v>37</v>
      </c>
      <c r="P2238" s="10" t="n">
        <v>104</v>
      </c>
      <c r="Q2238" s="12" t="s">
        <v>38</v>
      </c>
      <c r="R2238" s="12" t="s">
        <v>43</v>
      </c>
      <c r="S2238" s="10" t="n">
        <v>4210314</v>
      </c>
      <c r="T2238" s="12" t="s">
        <v>44</v>
      </c>
      <c r="U2238" s="13" t="n">
        <v>60</v>
      </c>
      <c r="W2238" s="13" t="n">
        <v>60</v>
      </c>
      <c r="X2238" s="12" t="s">
        <v>48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0" t="n">
        <v>1</v>
      </c>
      <c r="B2239" s="11" t="n">
        <v>46230</v>
      </c>
      <c r="C2239" s="11" t="n">
        <v>46230</v>
      </c>
      <c r="D2239" s="10" t="n">
        <v>0</v>
      </c>
      <c r="E2239" s="12" t="s">
        <v>33</v>
      </c>
      <c r="F2239" s="10" t="n">
        <v>17</v>
      </c>
      <c r="G2239" s="12" t="s">
        <v>34</v>
      </c>
      <c r="H2239" s="10" t="n">
        <v>1110101</v>
      </c>
      <c r="I2239" s="12" t="s">
        <v>35</v>
      </c>
      <c r="J2239" s="10" t="n">
        <v>1631088</v>
      </c>
      <c r="L2239" s="10" t="n">
        <v>1631088</v>
      </c>
      <c r="M2239" s="12" t="s">
        <v>36</v>
      </c>
      <c r="N2239" s="12" t="s">
        <v>37</v>
      </c>
      <c r="P2239" s="10" t="n">
        <v>104</v>
      </c>
      <c r="Q2239" s="12" t="s">
        <v>38</v>
      </c>
      <c r="R2239" s="12" t="s">
        <v>43</v>
      </c>
      <c r="S2239" s="10" t="n">
        <v>4210309</v>
      </c>
      <c r="T2239" s="12" t="s">
        <v>49</v>
      </c>
      <c r="U2239" s="13" t="n">
        <v>20</v>
      </c>
      <c r="W2239" s="13" t="n">
        <v>20</v>
      </c>
      <c r="X2239" s="12" t="s">
        <v>147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0" t="n">
        <v>1</v>
      </c>
      <c r="B2240" s="11" t="n">
        <v>46230</v>
      </c>
      <c r="C2240" s="11" t="n">
        <v>46230</v>
      </c>
      <c r="D2240" s="10" t="n">
        <v>0</v>
      </c>
      <c r="E2240" s="12" t="s">
        <v>33</v>
      </c>
      <c r="F2240" s="10" t="n">
        <v>17</v>
      </c>
      <c r="G2240" s="12" t="s">
        <v>34</v>
      </c>
      <c r="H2240" s="10" t="n">
        <v>1110101</v>
      </c>
      <c r="I2240" s="12" t="s">
        <v>35</v>
      </c>
      <c r="J2240" s="10" t="n">
        <v>1631092</v>
      </c>
      <c r="L2240" s="10" t="n">
        <v>1631092</v>
      </c>
      <c r="M2240" s="12" t="s">
        <v>36</v>
      </c>
      <c r="N2240" s="12" t="s">
        <v>37</v>
      </c>
      <c r="P2240" s="10" t="n">
        <v>104</v>
      </c>
      <c r="Q2240" s="12" t="s">
        <v>38</v>
      </c>
      <c r="R2240" s="12" t="s">
        <v>43</v>
      </c>
      <c r="S2240" s="10" t="n">
        <v>4210314</v>
      </c>
      <c r="T2240" s="12" t="s">
        <v>44</v>
      </c>
      <c r="U2240" s="13" t="n">
        <v>70</v>
      </c>
      <c r="W2240" s="13" t="n">
        <v>70</v>
      </c>
      <c r="X2240" s="12" t="s">
        <v>147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0" t="n">
        <v>1</v>
      </c>
      <c r="B2241" s="11" t="n">
        <v>46230</v>
      </c>
      <c r="C2241" s="11" t="n">
        <v>46230</v>
      </c>
      <c r="D2241" s="10" t="n">
        <v>1000001</v>
      </c>
      <c r="E2241" s="12" t="s">
        <v>900</v>
      </c>
      <c r="F2241" s="10" t="n">
        <v>24</v>
      </c>
      <c r="G2241" s="12" t="s">
        <v>57</v>
      </c>
      <c r="H2241" s="10" t="n">
        <v>2110405</v>
      </c>
      <c r="I2241" s="12" t="s">
        <v>106</v>
      </c>
      <c r="J2241" s="10" t="n">
        <v>1458713</v>
      </c>
      <c r="L2241" s="10" t="n">
        <v>600207</v>
      </c>
      <c r="M2241" s="12" t="s">
        <v>36</v>
      </c>
      <c r="N2241" s="12" t="s">
        <v>66</v>
      </c>
      <c r="P2241" s="10" t="n">
        <v>102</v>
      </c>
      <c r="Q2241" s="12" t="s">
        <v>125</v>
      </c>
      <c r="R2241" s="12" t="s">
        <v>112</v>
      </c>
      <c r="S2241" s="10" t="n">
        <v>4220199</v>
      </c>
      <c r="T2241" s="12" t="s">
        <v>113</v>
      </c>
      <c r="U2241" s="13" t="n">
        <v>342.86</v>
      </c>
      <c r="W2241" s="13" t="n">
        <v>0</v>
      </c>
      <c r="X2241" s="12" t="s">
        <v>1997</v>
      </c>
      <c r="Z2241" s="1" t="str">
        <f aca="false">IF($T2241="","",IFERROR(INDEX('Resumo Grupos'!$AC$3:$AC$200,MATCH($T2241,'Resumo Grupos'!$AB$3:$AB$200,0)),"n/d"))</f>
        <v>Pagamentos outros não operacionais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0" t="n">
        <v>1</v>
      </c>
      <c r="B2242" s="11" t="n">
        <v>46230</v>
      </c>
      <c r="C2242" s="11" t="n">
        <v>46230</v>
      </c>
      <c r="D2242" s="10" t="n">
        <v>17</v>
      </c>
      <c r="E2242" s="12" t="s">
        <v>115</v>
      </c>
      <c r="F2242" s="10" t="n">
        <v>24</v>
      </c>
      <c r="G2242" s="12" t="s">
        <v>57</v>
      </c>
      <c r="H2242" s="10" t="n">
        <v>2110405</v>
      </c>
      <c r="I2242" s="12" t="s">
        <v>106</v>
      </c>
      <c r="J2242" s="10" t="n">
        <v>1458818</v>
      </c>
      <c r="L2242" s="10" t="n">
        <v>600228</v>
      </c>
      <c r="M2242" s="12" t="s">
        <v>36</v>
      </c>
      <c r="N2242" s="12" t="s">
        <v>66</v>
      </c>
      <c r="P2242" s="10" t="n">
        <v>101</v>
      </c>
      <c r="Q2242" s="12" t="s">
        <v>107</v>
      </c>
      <c r="R2242" s="12" t="s">
        <v>112</v>
      </c>
      <c r="S2242" s="10" t="n">
        <v>4220199</v>
      </c>
      <c r="T2242" s="12" t="s">
        <v>113</v>
      </c>
      <c r="U2242" s="13" t="n">
        <v>53.22</v>
      </c>
      <c r="W2242" s="13" t="n">
        <v>0</v>
      </c>
      <c r="X2242" s="12" t="s">
        <v>1998</v>
      </c>
      <c r="Z2242" s="1" t="str">
        <f aca="false">IF($T2242="","",IFERROR(INDEX('Resumo Grupos'!$AC$3:$AC$200,MATCH($T2242,'Resumo Grupos'!$AB$3:$AB$200,0)),"n/d"))</f>
        <v>Pagamentos outros não operacionais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0" t="n">
        <v>1</v>
      </c>
      <c r="B2243" s="11" t="n">
        <v>46196</v>
      </c>
      <c r="C2243" s="11" t="n">
        <v>46230</v>
      </c>
      <c r="D2243" s="10" t="n">
        <v>1107</v>
      </c>
      <c r="E2243" s="12" t="s">
        <v>155</v>
      </c>
      <c r="F2243" s="10" t="n">
        <v>24</v>
      </c>
      <c r="G2243" s="12" t="s">
        <v>57</v>
      </c>
      <c r="H2243" s="10" t="n">
        <v>2110101</v>
      </c>
      <c r="I2243" s="12" t="s">
        <v>58</v>
      </c>
      <c r="J2243" s="10" t="n">
        <v>1294118</v>
      </c>
      <c r="L2243" s="10" t="n">
        <v>419583</v>
      </c>
      <c r="M2243" s="12" t="s">
        <v>153</v>
      </c>
      <c r="N2243" s="12" t="s">
        <v>60</v>
      </c>
      <c r="P2243" s="10" t="n">
        <v>103</v>
      </c>
      <c r="Q2243" s="12" t="s">
        <v>61</v>
      </c>
      <c r="R2243" s="12" t="s">
        <v>62</v>
      </c>
      <c r="S2243" s="10" t="n">
        <v>1130101</v>
      </c>
      <c r="T2243" s="12" t="s">
        <v>63</v>
      </c>
      <c r="U2243" s="13" t="n">
        <v>1351</v>
      </c>
      <c r="W2243" s="13" t="n">
        <v>0</v>
      </c>
      <c r="X2243" s="12" t="s">
        <v>1999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BOLINHO MORANGO 7308</v>
      </c>
      <c r="AC2243" s="1" t="n">
        <v>419583</v>
      </c>
    </row>
    <row r="2244" customFormat="false" ht="12.75" hidden="false" customHeight="true" outlineLevel="0" collapsed="false">
      <c r="A2244" s="10" t="n">
        <v>1</v>
      </c>
      <c r="B2244" s="11" t="n">
        <v>46196</v>
      </c>
      <c r="C2244" s="11" t="n">
        <v>46230</v>
      </c>
      <c r="D2244" s="10" t="n">
        <v>1611</v>
      </c>
      <c r="E2244" s="12" t="s">
        <v>238</v>
      </c>
      <c r="F2244" s="10" t="n">
        <v>24</v>
      </c>
      <c r="G2244" s="12" t="s">
        <v>57</v>
      </c>
      <c r="H2244" s="10" t="n">
        <v>2110101</v>
      </c>
      <c r="I2244" s="12" t="s">
        <v>58</v>
      </c>
      <c r="J2244" s="10" t="n">
        <v>1294640</v>
      </c>
      <c r="L2244" s="10" t="n">
        <v>536311</v>
      </c>
      <c r="M2244" s="12" t="s">
        <v>59</v>
      </c>
      <c r="N2244" s="12" t="s">
        <v>66</v>
      </c>
      <c r="P2244" s="10" t="n">
        <v>103</v>
      </c>
      <c r="Q2244" s="12" t="s">
        <v>61</v>
      </c>
      <c r="R2244" s="12" t="s">
        <v>62</v>
      </c>
      <c r="S2244" s="10" t="n">
        <v>1130101</v>
      </c>
      <c r="T2244" s="12" t="s">
        <v>63</v>
      </c>
      <c r="U2244" s="13" t="n">
        <v>3224.65</v>
      </c>
      <c r="W2244" s="13" t="n">
        <v>0</v>
      </c>
      <c r="X2244" s="12" t="s">
        <v>2000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ISQUEIRO BIC G</v>
      </c>
      <c r="AC2244" s="1" t="n">
        <v>1773396</v>
      </c>
    </row>
    <row r="2245" customFormat="false" ht="12.75" hidden="false" customHeight="true" outlineLevel="0" collapsed="false">
      <c r="A2245" s="10" t="n">
        <v>1</v>
      </c>
      <c r="B2245" s="11" t="n">
        <v>46202</v>
      </c>
      <c r="C2245" s="11" t="n">
        <v>46230</v>
      </c>
      <c r="D2245" s="10" t="n">
        <v>1659</v>
      </c>
      <c r="E2245" s="12" t="s">
        <v>78</v>
      </c>
      <c r="F2245" s="10" t="n">
        <v>24</v>
      </c>
      <c r="G2245" s="12" t="s">
        <v>57</v>
      </c>
      <c r="H2245" s="10" t="n">
        <v>2110101</v>
      </c>
      <c r="I2245" s="12" t="s">
        <v>58</v>
      </c>
      <c r="J2245" s="10" t="n">
        <v>1323112</v>
      </c>
      <c r="L2245" s="10" t="n">
        <v>882141</v>
      </c>
      <c r="M2245" s="12" t="s">
        <v>153</v>
      </c>
      <c r="N2245" s="12" t="s">
        <v>60</v>
      </c>
      <c r="P2245" s="10" t="n">
        <v>103</v>
      </c>
      <c r="Q2245" s="12" t="s">
        <v>61</v>
      </c>
      <c r="R2245" s="12" t="s">
        <v>62</v>
      </c>
      <c r="S2245" s="10" t="n">
        <v>1130101</v>
      </c>
      <c r="T2245" s="12" t="s">
        <v>63</v>
      </c>
      <c r="U2245" s="13" t="n">
        <v>1326.93</v>
      </c>
      <c r="W2245" s="13" t="n">
        <v>0</v>
      </c>
      <c r="X2245" s="12" t="s">
        <v>2001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ARROZ BRA. FACCIO 1K</v>
      </c>
      <c r="AC2245" s="1" t="n">
        <v>882141</v>
      </c>
    </row>
    <row r="2246" customFormat="false" ht="12.75" hidden="false" customHeight="true" outlineLevel="0" collapsed="false">
      <c r="A2246" s="10" t="n">
        <v>1</v>
      </c>
      <c r="B2246" s="11" t="n">
        <v>46203</v>
      </c>
      <c r="C2246" s="11" t="n">
        <v>46230</v>
      </c>
      <c r="D2246" s="10" t="n">
        <v>10037</v>
      </c>
      <c r="E2246" s="12" t="s">
        <v>615</v>
      </c>
      <c r="F2246" s="10" t="n">
        <v>24</v>
      </c>
      <c r="G2246" s="12" t="s">
        <v>57</v>
      </c>
      <c r="H2246" s="10" t="n">
        <v>2110101</v>
      </c>
      <c r="I2246" s="12" t="s">
        <v>58</v>
      </c>
      <c r="J2246" s="10" t="n">
        <v>1329937</v>
      </c>
      <c r="L2246" s="10" t="n">
        <v>2524</v>
      </c>
      <c r="M2246" s="12" t="s">
        <v>153</v>
      </c>
      <c r="N2246" s="12" t="s">
        <v>60</v>
      </c>
      <c r="P2246" s="10" t="n">
        <v>103</v>
      </c>
      <c r="Q2246" s="12" t="s">
        <v>61</v>
      </c>
      <c r="R2246" s="12" t="s">
        <v>62</v>
      </c>
      <c r="S2246" s="10" t="n">
        <v>1130101</v>
      </c>
      <c r="T2246" s="12" t="s">
        <v>63</v>
      </c>
      <c r="U2246" s="13" t="n">
        <v>663.82</v>
      </c>
      <c r="W2246" s="13" t="n">
        <v>0</v>
      </c>
      <c r="X2246" s="12" t="s">
        <v>2002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SABONETE COCO DOG 80</v>
      </c>
      <c r="AC2246" s="1" t="n">
        <v>2524</v>
      </c>
    </row>
    <row r="2247" customFormat="false" ht="12.75" hidden="false" customHeight="true" outlineLevel="0" collapsed="false">
      <c r="A2247" s="10" t="n">
        <v>1</v>
      </c>
      <c r="B2247" s="11" t="n">
        <v>46210</v>
      </c>
      <c r="C2247" s="11" t="n">
        <v>46230</v>
      </c>
      <c r="D2247" s="10" t="n">
        <v>1608</v>
      </c>
      <c r="E2247" s="12" t="s">
        <v>75</v>
      </c>
      <c r="F2247" s="10" t="n">
        <v>24</v>
      </c>
      <c r="G2247" s="12" t="s">
        <v>57</v>
      </c>
      <c r="H2247" s="10" t="n">
        <v>2110101</v>
      </c>
      <c r="I2247" s="12" t="s">
        <v>58</v>
      </c>
      <c r="J2247" s="10" t="n">
        <v>1366288</v>
      </c>
      <c r="L2247" s="10" t="n">
        <v>1686926</v>
      </c>
      <c r="M2247" s="12" t="s">
        <v>36</v>
      </c>
      <c r="N2247" s="12" t="s">
        <v>60</v>
      </c>
      <c r="P2247" s="10" t="n">
        <v>103</v>
      </c>
      <c r="Q2247" s="12" t="s">
        <v>61</v>
      </c>
      <c r="R2247" s="12" t="s">
        <v>62</v>
      </c>
      <c r="S2247" s="10" t="n">
        <v>1130101</v>
      </c>
      <c r="T2247" s="12" t="s">
        <v>63</v>
      </c>
      <c r="U2247" s="13" t="n">
        <v>2652.75</v>
      </c>
      <c r="W2247" s="13" t="n">
        <v>0</v>
      </c>
      <c r="X2247" s="12" t="s">
        <v>2003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DANONE GREGO UNID FR</v>
      </c>
      <c r="AC2247" s="1" t="n">
        <v>1686926</v>
      </c>
    </row>
    <row r="2248" customFormat="false" ht="12.75" hidden="false" customHeight="true" outlineLevel="0" collapsed="false">
      <c r="A2248" s="10" t="n">
        <v>1</v>
      </c>
      <c r="B2248" s="11" t="n">
        <v>46223</v>
      </c>
      <c r="C2248" s="11" t="n">
        <v>46230</v>
      </c>
      <c r="D2248" s="10" t="n">
        <v>33</v>
      </c>
      <c r="E2248" s="12" t="s">
        <v>93</v>
      </c>
      <c r="F2248" s="10" t="n">
        <v>34</v>
      </c>
      <c r="G2248" s="12" t="s">
        <v>94</v>
      </c>
      <c r="H2248" s="10" t="n">
        <v>2110101</v>
      </c>
      <c r="I2248" s="12" t="s">
        <v>58</v>
      </c>
      <c r="J2248" s="10" t="n">
        <v>1423824</v>
      </c>
      <c r="L2248" s="10" t="n">
        <v>5321</v>
      </c>
      <c r="M2248" s="12" t="s">
        <v>36</v>
      </c>
      <c r="N2248" s="12" t="s">
        <v>60</v>
      </c>
      <c r="P2248" s="10" t="n">
        <v>103</v>
      </c>
      <c r="Q2248" s="12" t="s">
        <v>61</v>
      </c>
      <c r="R2248" s="12" t="s">
        <v>62</v>
      </c>
      <c r="S2248" s="10" t="n">
        <v>1130101</v>
      </c>
      <c r="T2248" s="12" t="s">
        <v>63</v>
      </c>
      <c r="U2248" s="13" t="n">
        <v>600</v>
      </c>
      <c r="W2248" s="13" t="n">
        <v>0</v>
      </c>
      <c r="X2248" s="12" t="s">
        <v>2004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0" t="n">
        <v>1</v>
      </c>
      <c r="B2249" s="11" t="n">
        <v>46216</v>
      </c>
      <c r="C2249" s="11" t="n">
        <v>46230</v>
      </c>
      <c r="D2249" s="10" t="n">
        <v>1608</v>
      </c>
      <c r="E2249" s="12" t="s">
        <v>75</v>
      </c>
      <c r="F2249" s="10" t="n">
        <v>24</v>
      </c>
      <c r="G2249" s="12" t="s">
        <v>57</v>
      </c>
      <c r="H2249" s="10" t="n">
        <v>2110405</v>
      </c>
      <c r="I2249" s="12" t="s">
        <v>106</v>
      </c>
      <c r="J2249" s="10" t="n">
        <v>1393857</v>
      </c>
      <c r="L2249" s="10" t="n">
        <v>1690878</v>
      </c>
      <c r="M2249" s="12" t="s">
        <v>36</v>
      </c>
      <c r="N2249" s="12" t="s">
        <v>66</v>
      </c>
      <c r="P2249" s="10" t="n">
        <v>103</v>
      </c>
      <c r="Q2249" s="12" t="s">
        <v>61</v>
      </c>
      <c r="R2249" s="12" t="s">
        <v>62</v>
      </c>
      <c r="S2249" s="10" t="n">
        <v>1130101</v>
      </c>
      <c r="T2249" s="12" t="s">
        <v>63</v>
      </c>
      <c r="U2249" s="13" t="n">
        <v>1039.08</v>
      </c>
      <c r="W2249" s="13" t="n">
        <v>0</v>
      </c>
      <c r="X2249" s="12" t="s">
        <v>2005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SAZON CALDO CARNE 32</v>
      </c>
      <c r="AC2249" s="1" t="n">
        <v>1690878</v>
      </c>
    </row>
    <row r="2250" customFormat="false" ht="12.75" hidden="false" customHeight="true" outlineLevel="0" collapsed="false">
      <c r="A2250" s="10" t="n">
        <v>1</v>
      </c>
      <c r="B2250" s="11" t="n">
        <v>46217</v>
      </c>
      <c r="C2250" s="11" t="n">
        <v>46230</v>
      </c>
      <c r="D2250" s="10" t="n">
        <v>1324</v>
      </c>
      <c r="E2250" s="12" t="s">
        <v>163</v>
      </c>
      <c r="F2250" s="10" t="n">
        <v>24</v>
      </c>
      <c r="G2250" s="12" t="s">
        <v>57</v>
      </c>
      <c r="H2250" s="10" t="n">
        <v>2110405</v>
      </c>
      <c r="I2250" s="12" t="s">
        <v>106</v>
      </c>
      <c r="J2250" s="10" t="n">
        <v>1397096</v>
      </c>
      <c r="L2250" s="10" t="n">
        <v>385</v>
      </c>
      <c r="M2250" s="12" t="s">
        <v>36</v>
      </c>
      <c r="N2250" s="12" t="s">
        <v>66</v>
      </c>
      <c r="P2250" s="10" t="n">
        <v>103</v>
      </c>
      <c r="Q2250" s="12" t="s">
        <v>61</v>
      </c>
      <c r="R2250" s="12" t="s">
        <v>62</v>
      </c>
      <c r="S2250" s="10" t="n">
        <v>1130101</v>
      </c>
      <c r="T2250" s="12" t="s">
        <v>63</v>
      </c>
      <c r="U2250" s="13" t="n">
        <v>260</v>
      </c>
      <c r="W2250" s="13" t="n">
        <v>0</v>
      </c>
      <c r="X2250" s="12" t="s">
        <v>2006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CAFE 100% ROBUSTA AMAZONICO MOIDO - 250G</v>
      </c>
      <c r="AC2250" s="1" t="n">
        <v>385</v>
      </c>
    </row>
    <row r="2251" customFormat="false" ht="12.75" hidden="false" customHeight="true" outlineLevel="0" collapsed="false">
      <c r="A2251" s="10" t="n">
        <v>1</v>
      </c>
      <c r="B2251" s="11" t="n">
        <v>46217</v>
      </c>
      <c r="C2251" s="11" t="n">
        <v>46230</v>
      </c>
      <c r="D2251" s="10" t="n">
        <v>1114</v>
      </c>
      <c r="E2251" s="12" t="s">
        <v>169</v>
      </c>
      <c r="F2251" s="10" t="n">
        <v>24</v>
      </c>
      <c r="G2251" s="12" t="s">
        <v>57</v>
      </c>
      <c r="H2251" s="10" t="n">
        <v>2110405</v>
      </c>
      <c r="I2251" s="12" t="s">
        <v>106</v>
      </c>
      <c r="J2251" s="10" t="n">
        <v>1397265</v>
      </c>
      <c r="L2251" s="10" t="n">
        <v>40994</v>
      </c>
      <c r="M2251" s="12" t="s">
        <v>36</v>
      </c>
      <c r="N2251" s="12" t="s">
        <v>66</v>
      </c>
      <c r="P2251" s="10" t="n">
        <v>103</v>
      </c>
      <c r="Q2251" s="12" t="s">
        <v>61</v>
      </c>
      <c r="R2251" s="12" t="s">
        <v>62</v>
      </c>
      <c r="S2251" s="10" t="n">
        <v>1130101</v>
      </c>
      <c r="T2251" s="12" t="s">
        <v>63</v>
      </c>
      <c r="U2251" s="13" t="n">
        <v>3889.11</v>
      </c>
      <c r="W2251" s="13" t="n">
        <v>0</v>
      </c>
      <c r="X2251" s="12" t="s">
        <v>2007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MASSA FINA 70127</v>
      </c>
      <c r="AC2251" s="1" t="n">
        <v>40994</v>
      </c>
    </row>
    <row r="2252" customFormat="false" ht="12.75" hidden="false" customHeight="true" outlineLevel="0" collapsed="false">
      <c r="A2252" s="10" t="n">
        <v>1</v>
      </c>
      <c r="B2252" s="11" t="n">
        <v>46223</v>
      </c>
      <c r="C2252" s="11" t="n">
        <v>46230</v>
      </c>
      <c r="D2252" s="10" t="n">
        <v>33</v>
      </c>
      <c r="E2252" s="12" t="s">
        <v>93</v>
      </c>
      <c r="F2252" s="10" t="n">
        <v>34</v>
      </c>
      <c r="G2252" s="12" t="s">
        <v>94</v>
      </c>
      <c r="H2252" s="10" t="n">
        <v>2110101</v>
      </c>
      <c r="I2252" s="12" t="s">
        <v>58</v>
      </c>
      <c r="J2252" s="10" t="n">
        <v>1423765</v>
      </c>
      <c r="L2252" s="10" t="n">
        <v>5319</v>
      </c>
      <c r="M2252" s="12" t="s">
        <v>36</v>
      </c>
      <c r="N2252" s="12" t="s">
        <v>60</v>
      </c>
      <c r="P2252" s="10" t="n">
        <v>103</v>
      </c>
      <c r="Q2252" s="12" t="s">
        <v>61</v>
      </c>
      <c r="R2252" s="12" t="s">
        <v>62</v>
      </c>
      <c r="S2252" s="10" t="n">
        <v>1130101</v>
      </c>
      <c r="T2252" s="12" t="s">
        <v>63</v>
      </c>
      <c r="U2252" s="13" t="n">
        <v>1420</v>
      </c>
      <c r="W2252" s="13" t="n">
        <v>0</v>
      </c>
      <c r="X2252" s="12" t="s">
        <v>2008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0" t="n">
        <v>1</v>
      </c>
      <c r="B2253" s="11" t="n">
        <v>46223</v>
      </c>
      <c r="C2253" s="11" t="n">
        <v>46230</v>
      </c>
      <c r="D2253" s="10" t="n">
        <v>33</v>
      </c>
      <c r="E2253" s="12" t="s">
        <v>93</v>
      </c>
      <c r="F2253" s="10" t="n">
        <v>34</v>
      </c>
      <c r="G2253" s="12" t="s">
        <v>94</v>
      </c>
      <c r="H2253" s="10" t="n">
        <v>2110101</v>
      </c>
      <c r="I2253" s="12" t="s">
        <v>58</v>
      </c>
      <c r="J2253" s="10" t="n">
        <v>1423792</v>
      </c>
      <c r="L2253" s="10" t="n">
        <v>5320</v>
      </c>
      <c r="M2253" s="12" t="s">
        <v>36</v>
      </c>
      <c r="N2253" s="12" t="s">
        <v>60</v>
      </c>
      <c r="P2253" s="10" t="n">
        <v>103</v>
      </c>
      <c r="Q2253" s="12" t="s">
        <v>61</v>
      </c>
      <c r="R2253" s="12" t="s">
        <v>62</v>
      </c>
      <c r="S2253" s="10" t="n">
        <v>1130101</v>
      </c>
      <c r="T2253" s="12" t="s">
        <v>63</v>
      </c>
      <c r="U2253" s="13" t="n">
        <v>1470</v>
      </c>
      <c r="W2253" s="13" t="n">
        <v>0</v>
      </c>
      <c r="X2253" s="12" t="s">
        <v>2009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46223</v>
      </c>
      <c r="C2254" s="11" t="n">
        <v>46230</v>
      </c>
      <c r="D2254" s="10" t="n">
        <v>1614</v>
      </c>
      <c r="E2254" s="12" t="s">
        <v>89</v>
      </c>
      <c r="F2254" s="10" t="n">
        <v>24</v>
      </c>
      <c r="G2254" s="12" t="s">
        <v>57</v>
      </c>
      <c r="H2254" s="10" t="n">
        <v>2110405</v>
      </c>
      <c r="I2254" s="12" t="s">
        <v>106</v>
      </c>
      <c r="J2254" s="10" t="n">
        <v>1424878</v>
      </c>
      <c r="L2254" s="10" t="n">
        <v>11447</v>
      </c>
      <c r="M2254" s="12" t="s">
        <v>59</v>
      </c>
      <c r="N2254" s="12" t="s">
        <v>66</v>
      </c>
      <c r="P2254" s="10" t="n">
        <v>103</v>
      </c>
      <c r="Q2254" s="12" t="s">
        <v>61</v>
      </c>
      <c r="R2254" s="12" t="s">
        <v>62</v>
      </c>
      <c r="S2254" s="10" t="n">
        <v>1130101</v>
      </c>
      <c r="T2254" s="12" t="s">
        <v>63</v>
      </c>
      <c r="U2254" s="13" t="n">
        <v>624.28</v>
      </c>
      <c r="W2254" s="13" t="n">
        <v>0</v>
      </c>
      <c r="X2254" s="12" t="s">
        <v>2010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SORVETE KARU BRIGADE</v>
      </c>
      <c r="AC2254" s="1" t="n">
        <v>11447</v>
      </c>
    </row>
    <row r="2255" customFormat="false" ht="12.75" hidden="false" customHeight="true" outlineLevel="0" collapsed="false">
      <c r="A2255" s="10" t="n">
        <v>1</v>
      </c>
      <c r="B2255" s="11" t="n">
        <v>46223</v>
      </c>
      <c r="C2255" s="11" t="n">
        <v>46230</v>
      </c>
      <c r="D2255" s="10" t="n">
        <v>1625</v>
      </c>
      <c r="E2255" s="12" t="s">
        <v>243</v>
      </c>
      <c r="F2255" s="10" t="n">
        <v>24</v>
      </c>
      <c r="G2255" s="12" t="s">
        <v>57</v>
      </c>
      <c r="H2255" s="10" t="n">
        <v>2110405</v>
      </c>
      <c r="I2255" s="12" t="s">
        <v>106</v>
      </c>
      <c r="J2255" s="10" t="n">
        <v>1425293</v>
      </c>
      <c r="L2255" s="10" t="n">
        <v>14759</v>
      </c>
      <c r="M2255" s="12" t="s">
        <v>36</v>
      </c>
      <c r="N2255" s="12" t="s">
        <v>66</v>
      </c>
      <c r="P2255" s="10" t="n">
        <v>103</v>
      </c>
      <c r="Q2255" s="12" t="s">
        <v>61</v>
      </c>
      <c r="R2255" s="12" t="s">
        <v>62</v>
      </c>
      <c r="S2255" s="10" t="n">
        <v>1130101</v>
      </c>
      <c r="T2255" s="12" t="s">
        <v>63</v>
      </c>
      <c r="U2255" s="13" t="n">
        <v>1314</v>
      </c>
      <c r="W2255" s="13" t="n">
        <v>0</v>
      </c>
      <c r="X2255" s="12" t="s">
        <v>2011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DIANTEIRO DE BOI L</v>
      </c>
      <c r="AC2255" s="1" t="n">
        <v>14759</v>
      </c>
    </row>
    <row r="2256" customFormat="false" ht="12.75" hidden="false" customHeight="true" outlineLevel="0" collapsed="false">
      <c r="A2256" s="10" t="n">
        <v>1</v>
      </c>
      <c r="B2256" s="11" t="n">
        <v>46223</v>
      </c>
      <c r="C2256" s="11" t="n">
        <v>46230</v>
      </c>
      <c r="D2256" s="10" t="n">
        <v>1631</v>
      </c>
      <c r="E2256" s="12" t="s">
        <v>101</v>
      </c>
      <c r="F2256" s="10" t="n">
        <v>24</v>
      </c>
      <c r="G2256" s="12" t="s">
        <v>57</v>
      </c>
      <c r="H2256" s="10" t="n">
        <v>2110405</v>
      </c>
      <c r="I2256" s="12" t="s">
        <v>106</v>
      </c>
      <c r="J2256" s="10" t="n">
        <v>1425376</v>
      </c>
      <c r="L2256" s="10" t="n">
        <v>15153</v>
      </c>
      <c r="M2256" s="12" t="s">
        <v>36</v>
      </c>
      <c r="N2256" s="12" t="s">
        <v>66</v>
      </c>
      <c r="P2256" s="10" t="n">
        <v>103</v>
      </c>
      <c r="Q2256" s="12" t="s">
        <v>61</v>
      </c>
      <c r="R2256" s="12" t="s">
        <v>62</v>
      </c>
      <c r="S2256" s="10" t="n">
        <v>1130101</v>
      </c>
      <c r="T2256" s="12" t="s">
        <v>63</v>
      </c>
      <c r="U2256" s="13" t="n">
        <v>742.4</v>
      </c>
      <c r="W2256" s="13" t="n">
        <v>0</v>
      </c>
      <c r="X2256" s="12" t="s">
        <v>2012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15153</v>
      </c>
    </row>
    <row r="2257" customFormat="false" ht="12.75" hidden="false" customHeight="true" outlineLevel="0" collapsed="false">
      <c r="A2257" s="10" t="n">
        <v>1</v>
      </c>
      <c r="B2257" s="11" t="n">
        <v>46224</v>
      </c>
      <c r="C2257" s="11" t="n">
        <v>46230</v>
      </c>
      <c r="D2257" s="10" t="n">
        <v>1123</v>
      </c>
      <c r="E2257" s="12" t="s">
        <v>247</v>
      </c>
      <c r="F2257" s="10" t="n">
        <v>24</v>
      </c>
      <c r="G2257" s="12" t="s">
        <v>57</v>
      </c>
      <c r="H2257" s="10" t="n">
        <v>2110405</v>
      </c>
      <c r="I2257" s="12" t="s">
        <v>106</v>
      </c>
      <c r="J2257" s="10" t="n">
        <v>1431235</v>
      </c>
      <c r="L2257" s="10" t="n">
        <v>44115</v>
      </c>
      <c r="M2257" s="12" t="s">
        <v>36</v>
      </c>
      <c r="N2257" s="12" t="s">
        <v>66</v>
      </c>
      <c r="P2257" s="10" t="n">
        <v>103</v>
      </c>
      <c r="Q2257" s="12" t="s">
        <v>61</v>
      </c>
      <c r="R2257" s="12" t="s">
        <v>62</v>
      </c>
      <c r="S2257" s="10" t="n">
        <v>1130101</v>
      </c>
      <c r="T2257" s="12" t="s">
        <v>63</v>
      </c>
      <c r="U2257" s="13" t="n">
        <v>1380</v>
      </c>
      <c r="W2257" s="13" t="n">
        <v>0</v>
      </c>
      <c r="X2257" s="12" t="s">
        <v>2013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QUEIJO MUSSARELA INT</v>
      </c>
      <c r="AC2257" s="1" t="n">
        <v>44115</v>
      </c>
    </row>
    <row r="2258" customFormat="false" ht="12.75" hidden="false" customHeight="true" outlineLevel="0" collapsed="false">
      <c r="A2258" s="10" t="n">
        <v>1</v>
      </c>
      <c r="B2258" s="11" t="n">
        <v>46224</v>
      </c>
      <c r="C2258" s="11" t="n">
        <v>46230</v>
      </c>
      <c r="D2258" s="10" t="n">
        <v>1650</v>
      </c>
      <c r="E2258" s="12" t="s">
        <v>99</v>
      </c>
      <c r="F2258" s="10" t="n">
        <v>24</v>
      </c>
      <c r="G2258" s="12" t="s">
        <v>57</v>
      </c>
      <c r="H2258" s="10" t="n">
        <v>2110405</v>
      </c>
      <c r="I2258" s="12" t="s">
        <v>106</v>
      </c>
      <c r="J2258" s="10" t="n">
        <v>1431274</v>
      </c>
      <c r="L2258" s="10" t="n">
        <v>226411</v>
      </c>
      <c r="M2258" s="12" t="s">
        <v>36</v>
      </c>
      <c r="N2258" s="12" t="s">
        <v>66</v>
      </c>
      <c r="P2258" s="10" t="n">
        <v>103</v>
      </c>
      <c r="Q2258" s="12" t="s">
        <v>61</v>
      </c>
      <c r="R2258" s="12" t="s">
        <v>62</v>
      </c>
      <c r="S2258" s="10" t="n">
        <v>1130101</v>
      </c>
      <c r="T2258" s="12" t="s">
        <v>63</v>
      </c>
      <c r="U2258" s="13" t="n">
        <v>505.19</v>
      </c>
      <c r="W2258" s="13" t="n">
        <v>0</v>
      </c>
      <c r="X2258" s="12" t="s">
        <v>2014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226411</v>
      </c>
    </row>
    <row r="2259" customFormat="false" ht="12.75" hidden="false" customHeight="true" outlineLevel="0" collapsed="false">
      <c r="A2259" s="10" t="n">
        <v>1</v>
      </c>
      <c r="B2259" s="11" t="n">
        <v>46225</v>
      </c>
      <c r="C2259" s="11" t="n">
        <v>46230</v>
      </c>
      <c r="D2259" s="10" t="n">
        <v>1666</v>
      </c>
      <c r="E2259" s="12" t="s">
        <v>56</v>
      </c>
      <c r="F2259" s="10" t="n">
        <v>24</v>
      </c>
      <c r="G2259" s="12" t="s">
        <v>57</v>
      </c>
      <c r="H2259" s="10" t="n">
        <v>2110405</v>
      </c>
      <c r="I2259" s="12" t="s">
        <v>106</v>
      </c>
      <c r="J2259" s="10" t="n">
        <v>1435035</v>
      </c>
      <c r="L2259" s="10" t="n">
        <v>567587</v>
      </c>
      <c r="M2259" s="12" t="s">
        <v>36</v>
      </c>
      <c r="N2259" s="12" t="s">
        <v>66</v>
      </c>
      <c r="P2259" s="10" t="n">
        <v>103</v>
      </c>
      <c r="Q2259" s="12" t="s">
        <v>61</v>
      </c>
      <c r="R2259" s="12" t="s">
        <v>62</v>
      </c>
      <c r="S2259" s="10" t="n">
        <v>1130101</v>
      </c>
      <c r="T2259" s="12" t="s">
        <v>63</v>
      </c>
      <c r="U2259" s="13" t="n">
        <v>5880.89</v>
      </c>
      <c r="W2259" s="13" t="n">
        <v>0</v>
      </c>
      <c r="X2259" s="12" t="s">
        <v>2015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DUNHILL CARLTON BLEN</v>
      </c>
      <c r="AC2259" s="1" t="n">
        <v>567587</v>
      </c>
    </row>
    <row r="2260" customFormat="false" ht="12.75" hidden="false" customHeight="true" outlineLevel="0" collapsed="false">
      <c r="A2260" s="10" t="n">
        <v>1</v>
      </c>
      <c r="B2260" s="11" t="n">
        <v>46226</v>
      </c>
      <c r="C2260" s="11" t="n">
        <v>46230</v>
      </c>
      <c r="D2260" s="10" t="n">
        <v>1287</v>
      </c>
      <c r="E2260" s="12" t="s">
        <v>694</v>
      </c>
      <c r="F2260" s="10" t="n">
        <v>24</v>
      </c>
      <c r="G2260" s="12" t="s">
        <v>57</v>
      </c>
      <c r="H2260" s="10" t="n">
        <v>2110405</v>
      </c>
      <c r="I2260" s="12" t="s">
        <v>106</v>
      </c>
      <c r="J2260" s="10" t="n">
        <v>1439598</v>
      </c>
      <c r="L2260" s="10" t="n">
        <v>281541</v>
      </c>
      <c r="M2260" s="12" t="s">
        <v>36</v>
      </c>
      <c r="N2260" s="12" t="s">
        <v>66</v>
      </c>
      <c r="P2260" s="10" t="n">
        <v>103</v>
      </c>
      <c r="Q2260" s="12" t="s">
        <v>61</v>
      </c>
      <c r="R2260" s="12" t="s">
        <v>39</v>
      </c>
      <c r="S2260" s="10" t="n">
        <v>4210228</v>
      </c>
      <c r="T2260" s="12" t="s">
        <v>506</v>
      </c>
      <c r="U2260" s="13" t="n">
        <v>175</v>
      </c>
      <c r="W2260" s="13" t="n">
        <v>0</v>
      </c>
      <c r="X2260" s="12" t="s">
        <v>2016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46226</v>
      </c>
      <c r="C2261" s="11" t="n">
        <v>46230</v>
      </c>
      <c r="D2261" s="10" t="n">
        <v>1899</v>
      </c>
      <c r="E2261" s="12" t="s">
        <v>97</v>
      </c>
      <c r="F2261" s="10" t="n">
        <v>24</v>
      </c>
      <c r="G2261" s="12" t="s">
        <v>57</v>
      </c>
      <c r="H2261" s="10" t="n">
        <v>2110405</v>
      </c>
      <c r="I2261" s="12" t="s">
        <v>106</v>
      </c>
      <c r="J2261" s="10" t="n">
        <v>1439709</v>
      </c>
      <c r="L2261" s="10" t="n">
        <v>727</v>
      </c>
      <c r="M2261" s="12" t="s">
        <v>36</v>
      </c>
      <c r="N2261" s="12" t="s">
        <v>66</v>
      </c>
      <c r="P2261" s="10" t="n">
        <v>103</v>
      </c>
      <c r="Q2261" s="12" t="s">
        <v>61</v>
      </c>
      <c r="R2261" s="12" t="s">
        <v>62</v>
      </c>
      <c r="S2261" s="10" t="n">
        <v>1130101</v>
      </c>
      <c r="T2261" s="12" t="s">
        <v>63</v>
      </c>
      <c r="U2261" s="13" t="n">
        <v>424.6</v>
      </c>
      <c r="W2261" s="13" t="n">
        <v>0</v>
      </c>
      <c r="X2261" s="12" t="s">
        <v>2017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PAO FORMA REAL MADRI</v>
      </c>
      <c r="AC2261" s="1" t="n">
        <v>727</v>
      </c>
    </row>
    <row r="2262" customFormat="false" ht="12.75" hidden="false" customHeight="true" outlineLevel="0" collapsed="false">
      <c r="A2262" s="10" t="n">
        <v>1</v>
      </c>
      <c r="B2262" s="11" t="n">
        <v>46226</v>
      </c>
      <c r="C2262" s="11" t="n">
        <v>46230</v>
      </c>
      <c r="D2262" s="10" t="n">
        <v>1899</v>
      </c>
      <c r="E2262" s="12" t="s">
        <v>97</v>
      </c>
      <c r="F2262" s="10" t="n">
        <v>24</v>
      </c>
      <c r="G2262" s="12" t="s">
        <v>57</v>
      </c>
      <c r="H2262" s="10" t="n">
        <v>2110405</v>
      </c>
      <c r="I2262" s="12" t="s">
        <v>106</v>
      </c>
      <c r="J2262" s="10" t="n">
        <v>1440241</v>
      </c>
      <c r="L2262" s="10" t="n">
        <v>592633</v>
      </c>
      <c r="M2262" s="12" t="s">
        <v>36</v>
      </c>
      <c r="N2262" s="12" t="s">
        <v>66</v>
      </c>
      <c r="P2262" s="10" t="n">
        <v>104</v>
      </c>
      <c r="Q2262" s="12" t="s">
        <v>38</v>
      </c>
      <c r="R2262" s="12" t="s">
        <v>62</v>
      </c>
      <c r="S2262" s="10" t="n">
        <v>1130101</v>
      </c>
      <c r="T2262" s="12" t="s">
        <v>63</v>
      </c>
      <c r="U2262" s="13" t="n">
        <v>840</v>
      </c>
      <c r="W2262" s="13" t="n">
        <v>0</v>
      </c>
      <c r="X2262" s="12" t="s">
        <v>2018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CASEIRO AMANT</v>
      </c>
      <c r="AC2262" s="1" t="n">
        <v>729</v>
      </c>
    </row>
    <row r="2263" customFormat="false" ht="12.75" hidden="false" customHeight="true" outlineLevel="0" collapsed="false">
      <c r="A2263" s="10" t="n">
        <v>1</v>
      </c>
      <c r="B2263" s="11" t="n">
        <v>46230</v>
      </c>
      <c r="C2263" s="11" t="n">
        <v>46230</v>
      </c>
      <c r="D2263" s="10" t="n">
        <v>1936</v>
      </c>
      <c r="E2263" s="12" t="s">
        <v>1217</v>
      </c>
      <c r="F2263" s="10" t="n">
        <v>24</v>
      </c>
      <c r="G2263" s="12" t="s">
        <v>57</v>
      </c>
      <c r="H2263" s="10" t="n">
        <v>2110405</v>
      </c>
      <c r="I2263" s="12" t="s">
        <v>106</v>
      </c>
      <c r="J2263" s="10" t="n">
        <v>1458603</v>
      </c>
      <c r="L2263" s="10" t="n">
        <v>600176</v>
      </c>
      <c r="M2263" s="12" t="s">
        <v>36</v>
      </c>
      <c r="N2263" s="12" t="s">
        <v>66</v>
      </c>
      <c r="P2263" s="10" t="n">
        <v>102</v>
      </c>
      <c r="Q2263" s="12" t="s">
        <v>125</v>
      </c>
      <c r="R2263" s="12" t="s">
        <v>62</v>
      </c>
      <c r="S2263" s="10" t="n">
        <v>1130101</v>
      </c>
      <c r="T2263" s="12" t="s">
        <v>63</v>
      </c>
      <c r="U2263" s="13" t="n">
        <v>135.15</v>
      </c>
      <c r="W2263" s="13" t="n">
        <v>0</v>
      </c>
      <c r="X2263" s="12" t="s">
        <v>2019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46230</v>
      </c>
      <c r="C2264" s="11" t="n">
        <v>46230</v>
      </c>
      <c r="D2264" s="10" t="n">
        <v>1408</v>
      </c>
      <c r="E2264" s="12" t="s">
        <v>1089</v>
      </c>
      <c r="F2264" s="10" t="n">
        <v>24</v>
      </c>
      <c r="G2264" s="12" t="s">
        <v>57</v>
      </c>
      <c r="H2264" s="10" t="n">
        <v>2110405</v>
      </c>
      <c r="I2264" s="12" t="s">
        <v>106</v>
      </c>
      <c r="J2264" s="10" t="n">
        <v>1458628</v>
      </c>
      <c r="L2264" s="10" t="n">
        <v>600178</v>
      </c>
      <c r="M2264" s="12" t="s">
        <v>36</v>
      </c>
      <c r="N2264" s="12" t="s">
        <v>66</v>
      </c>
      <c r="P2264" s="10" t="n">
        <v>101</v>
      </c>
      <c r="Q2264" s="12" t="s">
        <v>107</v>
      </c>
      <c r="R2264" s="12" t="s">
        <v>112</v>
      </c>
      <c r="S2264" s="10" t="n">
        <v>4220199</v>
      </c>
      <c r="T2264" s="12" t="s">
        <v>113</v>
      </c>
      <c r="U2264" s="13" t="n">
        <v>250</v>
      </c>
      <c r="W2264" s="13" t="n">
        <v>0</v>
      </c>
      <c r="X2264" s="12" t="s">
        <v>2020</v>
      </c>
      <c r="Z2264" s="1" t="str">
        <f aca="false">IF($T2264="","",IFERROR(INDEX('Resumo Grupos'!$AC$3:$AC$200,MATCH($T2264,'Resumo Grupos'!$AB$3:$AB$200,0)),"n/d"))</f>
        <v>Pagamentos outros não operacionais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0" t="n">
        <v>1</v>
      </c>
      <c r="B2265" s="11" t="n">
        <v>46230</v>
      </c>
      <c r="C2265" s="11" t="n">
        <v>46230</v>
      </c>
      <c r="D2265" s="10" t="n">
        <v>1408</v>
      </c>
      <c r="E2265" s="12" t="s">
        <v>1089</v>
      </c>
      <c r="F2265" s="10" t="n">
        <v>24</v>
      </c>
      <c r="G2265" s="12" t="s">
        <v>57</v>
      </c>
      <c r="H2265" s="10" t="n">
        <v>2110405</v>
      </c>
      <c r="I2265" s="12" t="s">
        <v>106</v>
      </c>
      <c r="J2265" s="10" t="n">
        <v>1458635</v>
      </c>
      <c r="L2265" s="10" t="n">
        <v>600181</v>
      </c>
      <c r="M2265" s="12" t="s">
        <v>36</v>
      </c>
      <c r="N2265" s="12" t="s">
        <v>66</v>
      </c>
      <c r="P2265" s="10" t="n">
        <v>101</v>
      </c>
      <c r="Q2265" s="12" t="s">
        <v>107</v>
      </c>
      <c r="R2265" s="12" t="s">
        <v>39</v>
      </c>
      <c r="S2265" s="10" t="n">
        <v>4210218</v>
      </c>
      <c r="T2265" s="12" t="s">
        <v>1091</v>
      </c>
      <c r="U2265" s="13" t="n">
        <v>125</v>
      </c>
      <c r="W2265" s="13" t="n">
        <v>0</v>
      </c>
      <c r="X2265" s="12" t="s">
        <v>2021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0" t="n">
        <v>1</v>
      </c>
      <c r="B2266" s="11" t="n">
        <v>46221</v>
      </c>
      <c r="C2266" s="11" t="n">
        <v>46230</v>
      </c>
      <c r="D2266" s="10" t="n">
        <v>1723</v>
      </c>
      <c r="E2266" s="12" t="s">
        <v>302</v>
      </c>
      <c r="F2266" s="10" t="n">
        <v>24</v>
      </c>
      <c r="G2266" s="12" t="s">
        <v>57</v>
      </c>
      <c r="H2266" s="10" t="n">
        <v>2110405</v>
      </c>
      <c r="I2266" s="12" t="s">
        <v>106</v>
      </c>
      <c r="J2266" s="10" t="n">
        <v>1458703</v>
      </c>
      <c r="L2266" s="10" t="n">
        <v>173326</v>
      </c>
      <c r="M2266" s="12" t="s">
        <v>36</v>
      </c>
      <c r="N2266" s="12" t="s">
        <v>66</v>
      </c>
      <c r="P2266" s="10" t="n">
        <v>103</v>
      </c>
      <c r="Q2266" s="12" t="s">
        <v>61</v>
      </c>
      <c r="R2266" s="12" t="s">
        <v>62</v>
      </c>
      <c r="S2266" s="10" t="n">
        <v>1130101</v>
      </c>
      <c r="T2266" s="12" t="s">
        <v>63</v>
      </c>
      <c r="U2266" s="13" t="n">
        <v>3632.9</v>
      </c>
      <c r="W2266" s="13" t="n">
        <v>0</v>
      </c>
      <c r="X2266" s="12" t="s">
        <v>2022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TRASEIRO DE BOI L1</v>
      </c>
      <c r="AC2266" s="1" t="n">
        <v>173326</v>
      </c>
    </row>
    <row r="2267" customFormat="false" ht="12.75" hidden="false" customHeight="true" outlineLevel="0" collapsed="false">
      <c r="A2267" s="10" t="n">
        <v>1</v>
      </c>
      <c r="B2267" s="11" t="n">
        <v>46230</v>
      </c>
      <c r="C2267" s="11" t="n">
        <v>46230</v>
      </c>
      <c r="D2267" s="10" t="n">
        <v>10096</v>
      </c>
      <c r="E2267" s="12" t="s">
        <v>1716</v>
      </c>
      <c r="F2267" s="10" t="n">
        <v>13</v>
      </c>
      <c r="G2267" s="12" t="s">
        <v>119</v>
      </c>
      <c r="H2267" s="10" t="n">
        <v>2110101</v>
      </c>
      <c r="I2267" s="12" t="s">
        <v>58</v>
      </c>
      <c r="J2267" s="10" t="n">
        <v>1463301</v>
      </c>
      <c r="L2267" s="10" t="n">
        <v>85</v>
      </c>
      <c r="M2267" s="12" t="s">
        <v>36</v>
      </c>
      <c r="N2267" s="12" t="s">
        <v>60</v>
      </c>
      <c r="P2267" s="10" t="n">
        <v>104</v>
      </c>
      <c r="Q2267" s="12" t="s">
        <v>38</v>
      </c>
      <c r="R2267" s="12" t="s">
        <v>62</v>
      </c>
      <c r="S2267" s="10" t="n">
        <v>1130101</v>
      </c>
      <c r="T2267" s="12" t="s">
        <v>63</v>
      </c>
      <c r="U2267" s="13" t="n">
        <v>420</v>
      </c>
      <c r="W2267" s="13" t="n">
        <v>0</v>
      </c>
      <c r="X2267" s="12" t="s">
        <v>2023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BOLO MIYAZAKI GRANDE</v>
      </c>
      <c r="AC2267" s="1" t="n">
        <v>85</v>
      </c>
    </row>
    <row r="2268" customFormat="false" ht="12.75" hidden="false" customHeight="true" outlineLevel="0" collapsed="false">
      <c r="A2268" s="10" t="n">
        <v>1</v>
      </c>
      <c r="B2268" s="11" t="n">
        <v>46230</v>
      </c>
      <c r="C2268" s="11" t="n">
        <v>46230</v>
      </c>
      <c r="D2268" s="10" t="n">
        <v>978</v>
      </c>
      <c r="E2268" s="12" t="s">
        <v>118</v>
      </c>
      <c r="F2268" s="10" t="n">
        <v>13</v>
      </c>
      <c r="G2268" s="12" t="s">
        <v>119</v>
      </c>
      <c r="H2268" s="10" t="n">
        <v>2110101</v>
      </c>
      <c r="I2268" s="12" t="s">
        <v>58</v>
      </c>
      <c r="J2268" s="10" t="n">
        <v>1463329</v>
      </c>
      <c r="L2268" s="10" t="n">
        <v>395</v>
      </c>
      <c r="M2268" s="12" t="s">
        <v>36</v>
      </c>
      <c r="N2268" s="12" t="s">
        <v>60</v>
      </c>
      <c r="P2268" s="10" t="n">
        <v>104</v>
      </c>
      <c r="Q2268" s="12" t="s">
        <v>38</v>
      </c>
      <c r="R2268" s="12" t="s">
        <v>62</v>
      </c>
      <c r="S2268" s="10" t="n">
        <v>1130101</v>
      </c>
      <c r="T2268" s="12" t="s">
        <v>63</v>
      </c>
      <c r="U2268" s="13" t="n">
        <v>424</v>
      </c>
      <c r="W2268" s="13" t="n">
        <v>0</v>
      </c>
      <c r="X2268" s="12" t="s">
        <v>2024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CARVAO VEGETAL 3KG</v>
      </c>
      <c r="AC2268" s="1" t="n">
        <v>396</v>
      </c>
    </row>
    <row r="2269" customFormat="false" ht="12.75" hidden="false" customHeight="true" outlineLevel="0" collapsed="false">
      <c r="A2269" s="10" t="n">
        <v>1</v>
      </c>
      <c r="B2269" s="11" t="n">
        <v>46230</v>
      </c>
      <c r="C2269" s="11" t="n">
        <v>46230</v>
      </c>
      <c r="D2269" s="10" t="n">
        <v>515</v>
      </c>
      <c r="E2269" s="12" t="s">
        <v>124</v>
      </c>
      <c r="F2269" s="10" t="n">
        <v>34</v>
      </c>
      <c r="G2269" s="12" t="s">
        <v>94</v>
      </c>
      <c r="H2269" s="10" t="n">
        <v>2110405</v>
      </c>
      <c r="I2269" s="12" t="s">
        <v>106</v>
      </c>
      <c r="J2269" s="10" t="n">
        <v>1464704</v>
      </c>
      <c r="L2269" s="10" t="n">
        <v>602111</v>
      </c>
      <c r="M2269" s="12" t="s">
        <v>36</v>
      </c>
      <c r="N2269" s="12" t="s">
        <v>66</v>
      </c>
      <c r="P2269" s="10" t="n">
        <v>102</v>
      </c>
      <c r="Q2269" s="12" t="s">
        <v>125</v>
      </c>
      <c r="R2269" s="12" t="s">
        <v>126</v>
      </c>
      <c r="S2269" s="10" t="n">
        <v>4210504</v>
      </c>
      <c r="T2269" s="12" t="s">
        <v>199</v>
      </c>
      <c r="U2269" s="13" t="n">
        <v>165</v>
      </c>
      <c r="W2269" s="13" t="n">
        <v>0</v>
      </c>
      <c r="X2269" s="12" t="s">
        <v>2025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46230</v>
      </c>
      <c r="C2270" s="11" t="n">
        <v>46230</v>
      </c>
      <c r="D2270" s="10" t="n">
        <v>515</v>
      </c>
      <c r="E2270" s="12" t="s">
        <v>124</v>
      </c>
      <c r="F2270" s="10" t="n">
        <v>34</v>
      </c>
      <c r="G2270" s="12" t="s">
        <v>94</v>
      </c>
      <c r="H2270" s="10" t="n">
        <v>2110405</v>
      </c>
      <c r="I2270" s="12" t="s">
        <v>106</v>
      </c>
      <c r="J2270" s="10" t="n">
        <v>1464714</v>
      </c>
      <c r="L2270" s="10" t="n">
        <v>602119</v>
      </c>
      <c r="M2270" s="12" t="s">
        <v>36</v>
      </c>
      <c r="N2270" s="12" t="s">
        <v>66</v>
      </c>
      <c r="P2270" s="10" t="n">
        <v>102</v>
      </c>
      <c r="Q2270" s="12" t="s">
        <v>125</v>
      </c>
      <c r="R2270" s="12" t="s">
        <v>126</v>
      </c>
      <c r="S2270" s="10" t="n">
        <v>4210502</v>
      </c>
      <c r="T2270" s="12" t="s">
        <v>1026</v>
      </c>
      <c r="U2270" s="13" t="n">
        <v>8901</v>
      </c>
      <c r="W2270" s="13" t="n">
        <v>0</v>
      </c>
      <c r="X2270" s="12" t="s">
        <v>2026</v>
      </c>
      <c r="Z2270" s="1" t="str">
        <f aca="false">IF($T2270="","",IFERROR(INDEX('Resumo Grupos'!$AC$3:$AC$200,MATCH($T2270,'Resumo Grupos'!$AB$3:$AB$200,0)),"n/d"))</f>
        <v>Empréstimo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46231</v>
      </c>
      <c r="C2271" s="11" t="n">
        <v>46231</v>
      </c>
      <c r="D2271" s="10" t="n">
        <v>0</v>
      </c>
      <c r="E2271" s="12" t="s">
        <v>33</v>
      </c>
      <c r="F2271" s="10" t="n">
        <v>17</v>
      </c>
      <c r="G2271" s="12" t="s">
        <v>34</v>
      </c>
      <c r="H2271" s="10" t="n">
        <v>1120601</v>
      </c>
      <c r="I2271" s="12" t="s">
        <v>150</v>
      </c>
      <c r="J2271" s="10" t="n">
        <v>1463371</v>
      </c>
      <c r="L2271" s="10" t="n">
        <v>1463371</v>
      </c>
      <c r="M2271" s="12" t="s">
        <v>36</v>
      </c>
      <c r="N2271" s="12" t="s">
        <v>37</v>
      </c>
      <c r="P2271" s="10" t="n">
        <v>104</v>
      </c>
      <c r="Q2271" s="12" t="s">
        <v>38</v>
      </c>
      <c r="R2271" s="12" t="s">
        <v>740</v>
      </c>
      <c r="S2271" s="10" t="n">
        <v>2110101</v>
      </c>
      <c r="T2271" s="12" t="s">
        <v>58</v>
      </c>
      <c r="U2271" s="13" t="n">
        <v>302</v>
      </c>
      <c r="W2271" s="13" t="n">
        <v>302</v>
      </c>
      <c r="X2271" s="12" t="s">
        <v>2027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0" t="n">
        <v>1</v>
      </c>
      <c r="B2272" s="11" t="n">
        <v>46231</v>
      </c>
      <c r="C2272" s="11" t="n">
        <v>46231</v>
      </c>
      <c r="D2272" s="10" t="n">
        <v>0</v>
      </c>
      <c r="E2272" s="12" t="s">
        <v>33</v>
      </c>
      <c r="F2272" s="10" t="n">
        <v>17</v>
      </c>
      <c r="G2272" s="12" t="s">
        <v>34</v>
      </c>
      <c r="H2272" s="10" t="n">
        <v>1110101</v>
      </c>
      <c r="I2272" s="12" t="s">
        <v>35</v>
      </c>
      <c r="J2272" s="10" t="n">
        <v>1463371</v>
      </c>
      <c r="L2272" s="10" t="n">
        <v>1463371</v>
      </c>
      <c r="M2272" s="12" t="s">
        <v>36</v>
      </c>
      <c r="N2272" s="12" t="s">
        <v>37</v>
      </c>
      <c r="P2272" s="10" t="n">
        <v>104</v>
      </c>
      <c r="Q2272" s="12" t="s">
        <v>38</v>
      </c>
      <c r="R2272" s="12" t="s">
        <v>740</v>
      </c>
      <c r="S2272" s="10" t="n">
        <v>2110101</v>
      </c>
      <c r="T2272" s="12" t="s">
        <v>58</v>
      </c>
      <c r="U2272" s="13" t="n">
        <v>0.5</v>
      </c>
      <c r="W2272" s="13" t="n">
        <v>0.5</v>
      </c>
      <c r="X2272" s="12" t="s">
        <v>2027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46231</v>
      </c>
      <c r="C2273" s="11" t="n">
        <v>46231</v>
      </c>
      <c r="D2273" s="10" t="n">
        <v>0</v>
      </c>
      <c r="E2273" s="12" t="s">
        <v>33</v>
      </c>
      <c r="F2273" s="10" t="n">
        <v>17</v>
      </c>
      <c r="G2273" s="12" t="s">
        <v>34</v>
      </c>
      <c r="H2273" s="10" t="n">
        <v>1110101</v>
      </c>
      <c r="I2273" s="12" t="s">
        <v>35</v>
      </c>
      <c r="J2273" s="10" t="n">
        <v>1469000</v>
      </c>
      <c r="L2273" s="10" t="n">
        <v>1469000</v>
      </c>
      <c r="M2273" s="12" t="s">
        <v>36</v>
      </c>
      <c r="N2273" s="12" t="s">
        <v>37</v>
      </c>
      <c r="P2273" s="10" t="n">
        <v>104</v>
      </c>
      <c r="Q2273" s="12" t="s">
        <v>38</v>
      </c>
      <c r="R2273" s="12" t="s">
        <v>149</v>
      </c>
      <c r="S2273" s="10" t="n">
        <v>1120601</v>
      </c>
      <c r="T2273" s="12" t="s">
        <v>150</v>
      </c>
      <c r="U2273" s="13" t="n">
        <v>350</v>
      </c>
      <c r="W2273" s="13" t="n">
        <v>350</v>
      </c>
      <c r="X2273" s="12" t="s">
        <v>2028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ACAI DE ANORI</v>
      </c>
      <c r="AC2273" s="1" t="n">
        <v>5374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46231</v>
      </c>
      <c r="D2274" s="10" t="n">
        <v>0</v>
      </c>
      <c r="E2274" s="12" t="s">
        <v>33</v>
      </c>
      <c r="F2274" s="10" t="n">
        <v>17</v>
      </c>
      <c r="G2274" s="12" t="s">
        <v>34</v>
      </c>
      <c r="H2274" s="10" t="n">
        <v>1110101</v>
      </c>
      <c r="I2274" s="12" t="s">
        <v>35</v>
      </c>
      <c r="J2274" s="10" t="n">
        <v>1508130</v>
      </c>
      <c r="L2274" s="10" t="n">
        <v>1508130</v>
      </c>
      <c r="M2274" s="12" t="s">
        <v>36</v>
      </c>
      <c r="N2274" s="12" t="s">
        <v>37</v>
      </c>
      <c r="P2274" s="10" t="n">
        <v>104</v>
      </c>
      <c r="Q2274" s="12" t="s">
        <v>38</v>
      </c>
      <c r="R2274" s="12" t="s">
        <v>43</v>
      </c>
      <c r="S2274" s="10" t="n">
        <v>4210318</v>
      </c>
      <c r="T2274" s="12" t="s">
        <v>449</v>
      </c>
      <c r="U2274" s="13" t="n">
        <v>46.98</v>
      </c>
      <c r="W2274" s="13" t="n">
        <v>46.98</v>
      </c>
      <c r="X2274" s="12" t="s">
        <v>2029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46231</v>
      </c>
      <c r="D2275" s="10" t="n">
        <v>0</v>
      </c>
      <c r="E2275" s="12" t="s">
        <v>33</v>
      </c>
      <c r="F2275" s="10" t="n">
        <v>17</v>
      </c>
      <c r="G2275" s="12" t="s">
        <v>34</v>
      </c>
      <c r="H2275" s="10" t="n">
        <v>1110101</v>
      </c>
      <c r="I2275" s="12" t="s">
        <v>35</v>
      </c>
      <c r="J2275" s="10" t="n">
        <v>1631105</v>
      </c>
      <c r="L2275" s="10" t="n">
        <v>1631105</v>
      </c>
      <c r="M2275" s="12" t="s">
        <v>36</v>
      </c>
      <c r="N2275" s="12" t="s">
        <v>37</v>
      </c>
      <c r="P2275" s="10" t="n">
        <v>104</v>
      </c>
      <c r="Q2275" s="12" t="s">
        <v>38</v>
      </c>
      <c r="R2275" s="12" t="s">
        <v>43</v>
      </c>
      <c r="S2275" s="10" t="n">
        <v>4210314</v>
      </c>
      <c r="T2275" s="12" t="s">
        <v>44</v>
      </c>
      <c r="U2275" s="13" t="n">
        <v>70</v>
      </c>
      <c r="W2275" s="13" t="n">
        <v>70</v>
      </c>
      <c r="X2275" s="12" t="s">
        <v>400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46231</v>
      </c>
      <c r="D2276" s="10" t="n">
        <v>0</v>
      </c>
      <c r="E2276" s="12" t="s">
        <v>33</v>
      </c>
      <c r="F2276" s="10" t="n">
        <v>17</v>
      </c>
      <c r="G2276" s="12" t="s">
        <v>34</v>
      </c>
      <c r="H2276" s="10" t="n">
        <v>1110101</v>
      </c>
      <c r="I2276" s="12" t="s">
        <v>35</v>
      </c>
      <c r="J2276" s="10" t="n">
        <v>1631108</v>
      </c>
      <c r="L2276" s="10" t="n">
        <v>1631108</v>
      </c>
      <c r="M2276" s="12" t="s">
        <v>36</v>
      </c>
      <c r="N2276" s="12" t="s">
        <v>37</v>
      </c>
      <c r="P2276" s="10" t="n">
        <v>104</v>
      </c>
      <c r="Q2276" s="12" t="s">
        <v>38</v>
      </c>
      <c r="R2276" s="12" t="s">
        <v>43</v>
      </c>
      <c r="S2276" s="10" t="n">
        <v>4210314</v>
      </c>
      <c r="T2276" s="12" t="s">
        <v>44</v>
      </c>
      <c r="U2276" s="13" t="n">
        <v>100</v>
      </c>
      <c r="W2276" s="13" t="n">
        <v>100</v>
      </c>
      <c r="X2276" s="12" t="s">
        <v>210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46231</v>
      </c>
      <c r="D2277" s="10" t="n">
        <v>0</v>
      </c>
      <c r="E2277" s="12" t="s">
        <v>33</v>
      </c>
      <c r="F2277" s="10" t="n">
        <v>17</v>
      </c>
      <c r="G2277" s="12" t="s">
        <v>34</v>
      </c>
      <c r="H2277" s="10" t="n">
        <v>1110101</v>
      </c>
      <c r="I2277" s="12" t="s">
        <v>35</v>
      </c>
      <c r="J2277" s="10" t="n">
        <v>1631111</v>
      </c>
      <c r="L2277" s="10" t="n">
        <v>1631111</v>
      </c>
      <c r="M2277" s="12" t="s">
        <v>36</v>
      </c>
      <c r="N2277" s="12" t="s">
        <v>37</v>
      </c>
      <c r="P2277" s="10" t="n">
        <v>104</v>
      </c>
      <c r="Q2277" s="12" t="s">
        <v>38</v>
      </c>
      <c r="R2277" s="12" t="s">
        <v>43</v>
      </c>
      <c r="S2277" s="10" t="n">
        <v>4210314</v>
      </c>
      <c r="T2277" s="12" t="s">
        <v>44</v>
      </c>
      <c r="U2277" s="13" t="n">
        <v>70</v>
      </c>
      <c r="W2277" s="13" t="n">
        <v>70</v>
      </c>
      <c r="X2277" s="12" t="s">
        <v>2030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0" t="n">
        <v>1</v>
      </c>
      <c r="B2278" s="11" t="n">
        <v>46231</v>
      </c>
      <c r="C2278" s="11" t="n">
        <v>46231</v>
      </c>
      <c r="D2278" s="10" t="n">
        <v>0</v>
      </c>
      <c r="E2278" s="12" t="s">
        <v>33</v>
      </c>
      <c r="F2278" s="10" t="n">
        <v>17</v>
      </c>
      <c r="G2278" s="12" t="s">
        <v>34</v>
      </c>
      <c r="H2278" s="10" t="n">
        <v>1110101</v>
      </c>
      <c r="I2278" s="12" t="s">
        <v>35</v>
      </c>
      <c r="J2278" s="10" t="n">
        <v>1631113</v>
      </c>
      <c r="L2278" s="10" t="n">
        <v>1631113</v>
      </c>
      <c r="M2278" s="12" t="s">
        <v>36</v>
      </c>
      <c r="N2278" s="12" t="s">
        <v>37</v>
      </c>
      <c r="P2278" s="10" t="n">
        <v>104</v>
      </c>
      <c r="Q2278" s="12" t="s">
        <v>38</v>
      </c>
      <c r="R2278" s="12" t="s">
        <v>43</v>
      </c>
      <c r="S2278" s="10" t="n">
        <v>4210316</v>
      </c>
      <c r="T2278" s="12" t="s">
        <v>47</v>
      </c>
      <c r="U2278" s="13" t="n">
        <v>60</v>
      </c>
      <c r="W2278" s="13" t="n">
        <v>60</v>
      </c>
      <c r="X2278" s="12" t="s">
        <v>1569</v>
      </c>
      <c r="Z2278" s="1" t="str">
        <f aca="false">IF($T2278="","",IFERROR(INDEX('Resumo Grupos'!$AC$3:$AC$200,MATCH($T2278,'Resumo Grupos'!$AB$3:$AB$200,0)),"n/d"))</f>
        <v>Salários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46231</v>
      </c>
      <c r="C2279" s="11" t="n">
        <v>46231</v>
      </c>
      <c r="D2279" s="10" t="n">
        <v>0</v>
      </c>
      <c r="E2279" s="12" t="s">
        <v>33</v>
      </c>
      <c r="F2279" s="10" t="n">
        <v>17</v>
      </c>
      <c r="G2279" s="12" t="s">
        <v>34</v>
      </c>
      <c r="H2279" s="10" t="n">
        <v>1110101</v>
      </c>
      <c r="I2279" s="12" t="s">
        <v>35</v>
      </c>
      <c r="J2279" s="10" t="n">
        <v>1631117</v>
      </c>
      <c r="L2279" s="10" t="n">
        <v>1631117</v>
      </c>
      <c r="M2279" s="12" t="s">
        <v>36</v>
      </c>
      <c r="N2279" s="12" t="s">
        <v>37</v>
      </c>
      <c r="P2279" s="10" t="n">
        <v>104</v>
      </c>
      <c r="Q2279" s="12" t="s">
        <v>38</v>
      </c>
      <c r="R2279" s="12" t="s">
        <v>43</v>
      </c>
      <c r="S2279" s="10" t="n">
        <v>4210309</v>
      </c>
      <c r="T2279" s="12" t="s">
        <v>49</v>
      </c>
      <c r="U2279" s="13" t="n">
        <v>10</v>
      </c>
      <c r="W2279" s="13" t="n">
        <v>10</v>
      </c>
      <c r="X2279" s="12" t="s">
        <v>1569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0" t="n">
        <v>1</v>
      </c>
      <c r="B2280" s="11" t="n">
        <v>46231</v>
      </c>
      <c r="C2280" s="11" t="n">
        <v>46231</v>
      </c>
      <c r="D2280" s="10" t="n">
        <v>0</v>
      </c>
      <c r="E2280" s="12" t="s">
        <v>33</v>
      </c>
      <c r="F2280" s="10" t="n">
        <v>17</v>
      </c>
      <c r="G2280" s="12" t="s">
        <v>34</v>
      </c>
      <c r="H2280" s="10" t="n">
        <v>1110101</v>
      </c>
      <c r="I2280" s="12" t="s">
        <v>35</v>
      </c>
      <c r="J2280" s="10" t="n">
        <v>1631132</v>
      </c>
      <c r="L2280" s="10" t="n">
        <v>1631132</v>
      </c>
      <c r="M2280" s="12" t="s">
        <v>36</v>
      </c>
      <c r="N2280" s="12" t="s">
        <v>37</v>
      </c>
      <c r="P2280" s="10" t="n">
        <v>104</v>
      </c>
      <c r="Q2280" s="12" t="s">
        <v>38</v>
      </c>
      <c r="R2280" s="12" t="s">
        <v>43</v>
      </c>
      <c r="S2280" s="10" t="n">
        <v>4210314</v>
      </c>
      <c r="T2280" s="12" t="s">
        <v>44</v>
      </c>
      <c r="U2280" s="13" t="n">
        <v>70</v>
      </c>
      <c r="W2280" s="13" t="n">
        <v>70</v>
      </c>
      <c r="X2280" s="12" t="s">
        <v>147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46231</v>
      </c>
      <c r="C2281" s="11" t="n">
        <v>46231</v>
      </c>
      <c r="D2281" s="10" t="n">
        <v>0</v>
      </c>
      <c r="E2281" s="12" t="s">
        <v>33</v>
      </c>
      <c r="F2281" s="10" t="n">
        <v>17</v>
      </c>
      <c r="G2281" s="12" t="s">
        <v>34</v>
      </c>
      <c r="H2281" s="10" t="n">
        <v>1110101</v>
      </c>
      <c r="I2281" s="12" t="s">
        <v>35</v>
      </c>
      <c r="J2281" s="10" t="n">
        <v>1631135</v>
      </c>
      <c r="L2281" s="10" t="n">
        <v>1631135</v>
      </c>
      <c r="M2281" s="12" t="s">
        <v>36</v>
      </c>
      <c r="N2281" s="12" t="s">
        <v>37</v>
      </c>
      <c r="P2281" s="10" t="n">
        <v>104</v>
      </c>
      <c r="Q2281" s="12" t="s">
        <v>38</v>
      </c>
      <c r="R2281" s="12" t="s">
        <v>43</v>
      </c>
      <c r="S2281" s="10" t="n">
        <v>4210314</v>
      </c>
      <c r="T2281" s="12" t="s">
        <v>44</v>
      </c>
      <c r="U2281" s="13" t="n">
        <v>60</v>
      </c>
      <c r="W2281" s="13" t="n">
        <v>60</v>
      </c>
      <c r="X2281" s="12" t="s">
        <v>48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46231</v>
      </c>
      <c r="C2282" s="11" t="n">
        <v>46231</v>
      </c>
      <c r="D2282" s="10" t="n">
        <v>0</v>
      </c>
      <c r="E2282" s="12" t="s">
        <v>33</v>
      </c>
      <c r="F2282" s="10" t="n">
        <v>17</v>
      </c>
      <c r="G2282" s="12" t="s">
        <v>34</v>
      </c>
      <c r="H2282" s="10" t="n">
        <v>1110101</v>
      </c>
      <c r="I2282" s="12" t="s">
        <v>35</v>
      </c>
      <c r="J2282" s="10" t="n">
        <v>1631141</v>
      </c>
      <c r="L2282" s="10" t="n">
        <v>1631141</v>
      </c>
      <c r="M2282" s="12" t="s">
        <v>36</v>
      </c>
      <c r="N2282" s="12" t="s">
        <v>37</v>
      </c>
      <c r="P2282" s="10" t="n">
        <v>104</v>
      </c>
      <c r="Q2282" s="12" t="s">
        <v>38</v>
      </c>
      <c r="R2282" s="12" t="s">
        <v>43</v>
      </c>
      <c r="S2282" s="10" t="n">
        <v>4210309</v>
      </c>
      <c r="T2282" s="12" t="s">
        <v>49</v>
      </c>
      <c r="U2282" s="13" t="n">
        <v>10</v>
      </c>
      <c r="W2282" s="13" t="n">
        <v>10</v>
      </c>
      <c r="X2282" s="12" t="s">
        <v>48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46231</v>
      </c>
      <c r="C2283" s="11" t="n">
        <v>46231</v>
      </c>
      <c r="D2283" s="10" t="n">
        <v>0</v>
      </c>
      <c r="E2283" s="12" t="s">
        <v>33</v>
      </c>
      <c r="F2283" s="10" t="n">
        <v>17</v>
      </c>
      <c r="G2283" s="12" t="s">
        <v>34</v>
      </c>
      <c r="H2283" s="10" t="n">
        <v>1110101</v>
      </c>
      <c r="I2283" s="12" t="s">
        <v>35</v>
      </c>
      <c r="J2283" s="10" t="n">
        <v>1631145</v>
      </c>
      <c r="L2283" s="10" t="n">
        <v>1631145</v>
      </c>
      <c r="M2283" s="12" t="s">
        <v>36</v>
      </c>
      <c r="N2283" s="12" t="s">
        <v>37</v>
      </c>
      <c r="P2283" s="10" t="n">
        <v>104</v>
      </c>
      <c r="Q2283" s="12" t="s">
        <v>38</v>
      </c>
      <c r="R2283" s="12" t="s">
        <v>43</v>
      </c>
      <c r="S2283" s="10" t="n">
        <v>4210316</v>
      </c>
      <c r="T2283" s="12" t="s">
        <v>47</v>
      </c>
      <c r="U2283" s="13" t="n">
        <v>60</v>
      </c>
      <c r="W2283" s="13" t="n">
        <v>60</v>
      </c>
      <c r="X2283" s="12" t="s">
        <v>147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46231</v>
      </c>
      <c r="D2284" s="10" t="n">
        <v>0</v>
      </c>
      <c r="E2284" s="12" t="s">
        <v>33</v>
      </c>
      <c r="F2284" s="10" t="n">
        <v>17</v>
      </c>
      <c r="G2284" s="12" t="s">
        <v>34</v>
      </c>
      <c r="H2284" s="10" t="n">
        <v>1110101</v>
      </c>
      <c r="I2284" s="12" t="s">
        <v>35</v>
      </c>
      <c r="J2284" s="10" t="n">
        <v>1631150</v>
      </c>
      <c r="L2284" s="10" t="n">
        <v>1631150</v>
      </c>
      <c r="M2284" s="12" t="s">
        <v>36</v>
      </c>
      <c r="N2284" s="12" t="s">
        <v>37</v>
      </c>
      <c r="P2284" s="10" t="n">
        <v>104</v>
      </c>
      <c r="Q2284" s="12" t="s">
        <v>38</v>
      </c>
      <c r="R2284" s="12" t="s">
        <v>43</v>
      </c>
      <c r="S2284" s="10" t="n">
        <v>4210314</v>
      </c>
      <c r="T2284" s="12" t="s">
        <v>44</v>
      </c>
      <c r="U2284" s="13" t="n">
        <v>70</v>
      </c>
      <c r="W2284" s="13" t="n">
        <v>70</v>
      </c>
      <c r="X2284" s="12" t="s">
        <v>148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46231</v>
      </c>
      <c r="C2285" s="11" t="n">
        <v>46231</v>
      </c>
      <c r="D2285" s="10" t="n">
        <v>0</v>
      </c>
      <c r="E2285" s="12" t="s">
        <v>33</v>
      </c>
      <c r="F2285" s="10" t="n">
        <v>17</v>
      </c>
      <c r="G2285" s="12" t="s">
        <v>34</v>
      </c>
      <c r="H2285" s="10" t="n">
        <v>1110101</v>
      </c>
      <c r="I2285" s="12" t="s">
        <v>35</v>
      </c>
      <c r="J2285" s="10" t="n">
        <v>1631156</v>
      </c>
      <c r="L2285" s="10" t="n">
        <v>1631156</v>
      </c>
      <c r="M2285" s="12" t="s">
        <v>36</v>
      </c>
      <c r="N2285" s="12" t="s">
        <v>37</v>
      </c>
      <c r="P2285" s="10" t="n">
        <v>104</v>
      </c>
      <c r="Q2285" s="12" t="s">
        <v>38</v>
      </c>
      <c r="R2285" s="12" t="s">
        <v>43</v>
      </c>
      <c r="S2285" s="10" t="n">
        <v>4210314</v>
      </c>
      <c r="T2285" s="12" t="s">
        <v>44</v>
      </c>
      <c r="U2285" s="13" t="n">
        <v>70</v>
      </c>
      <c r="W2285" s="13" t="n">
        <v>70</v>
      </c>
      <c r="X2285" s="12" t="s">
        <v>208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46148</v>
      </c>
      <c r="C2286" s="11" t="n">
        <v>46231</v>
      </c>
      <c r="D2286" s="10" t="n">
        <v>607</v>
      </c>
      <c r="E2286" s="12" t="s">
        <v>214</v>
      </c>
      <c r="F2286" s="10" t="n">
        <v>24</v>
      </c>
      <c r="G2286" s="12" t="s">
        <v>57</v>
      </c>
      <c r="H2286" s="10" t="n">
        <v>2110101</v>
      </c>
      <c r="I2286" s="12" t="s">
        <v>58</v>
      </c>
      <c r="J2286" s="10" t="n">
        <v>1057743</v>
      </c>
      <c r="L2286" s="10" t="n">
        <v>10336</v>
      </c>
      <c r="M2286" s="12" t="s">
        <v>1950</v>
      </c>
      <c r="N2286" s="12" t="s">
        <v>60</v>
      </c>
      <c r="P2286" s="10" t="n">
        <v>103</v>
      </c>
      <c r="Q2286" s="12" t="s">
        <v>61</v>
      </c>
      <c r="R2286" s="12" t="s">
        <v>62</v>
      </c>
      <c r="S2286" s="10" t="n">
        <v>1130101</v>
      </c>
      <c r="T2286" s="12" t="s">
        <v>63</v>
      </c>
      <c r="U2286" s="13" t="n">
        <v>250.35</v>
      </c>
      <c r="W2286" s="13" t="n">
        <v>0</v>
      </c>
      <c r="X2286" s="12" t="s">
        <v>2031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10336</v>
      </c>
    </row>
    <row r="2287" customFormat="false" ht="12.75" hidden="false" customHeight="true" outlineLevel="0" collapsed="false">
      <c r="A2287" s="10" t="n">
        <v>1</v>
      </c>
      <c r="B2287" s="11" t="n">
        <v>46204</v>
      </c>
      <c r="C2287" s="11" t="n">
        <v>46231</v>
      </c>
      <c r="D2287" s="10" t="n">
        <v>1107</v>
      </c>
      <c r="E2287" s="12" t="s">
        <v>155</v>
      </c>
      <c r="F2287" s="10" t="n">
        <v>24</v>
      </c>
      <c r="G2287" s="12" t="s">
        <v>57</v>
      </c>
      <c r="H2287" s="10" t="n">
        <v>2110101</v>
      </c>
      <c r="I2287" s="12" t="s">
        <v>58</v>
      </c>
      <c r="J2287" s="10" t="n">
        <v>1335361</v>
      </c>
      <c r="L2287" s="10" t="n">
        <v>423615</v>
      </c>
      <c r="M2287" s="12" t="s">
        <v>153</v>
      </c>
      <c r="N2287" s="12" t="s">
        <v>60</v>
      </c>
      <c r="P2287" s="10" t="n">
        <v>103</v>
      </c>
      <c r="Q2287" s="12" t="s">
        <v>61</v>
      </c>
      <c r="R2287" s="12" t="s">
        <v>62</v>
      </c>
      <c r="S2287" s="10" t="n">
        <v>1130101</v>
      </c>
      <c r="T2287" s="12" t="s">
        <v>63</v>
      </c>
      <c r="U2287" s="13" t="n">
        <v>1120.6</v>
      </c>
      <c r="W2287" s="13" t="n">
        <v>0</v>
      </c>
      <c r="X2287" s="12" t="s">
        <v>2032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MENTOS FRUIT 26,8G</v>
      </c>
      <c r="AC2287" s="1" t="n">
        <v>423615</v>
      </c>
    </row>
    <row r="2288" customFormat="false" ht="12.75" hidden="false" customHeight="true" outlineLevel="0" collapsed="false">
      <c r="A2288" s="10" t="n">
        <v>1</v>
      </c>
      <c r="B2288" s="11" t="n">
        <v>46209</v>
      </c>
      <c r="C2288" s="11" t="n">
        <v>46231</v>
      </c>
      <c r="D2288" s="10" t="n">
        <v>1611</v>
      </c>
      <c r="E2288" s="12" t="s">
        <v>238</v>
      </c>
      <c r="F2288" s="10" t="n">
        <v>24</v>
      </c>
      <c r="G2288" s="12" t="s">
        <v>57</v>
      </c>
      <c r="H2288" s="10" t="n">
        <v>2110101</v>
      </c>
      <c r="I2288" s="12" t="s">
        <v>58</v>
      </c>
      <c r="J2288" s="10" t="n">
        <v>1360267</v>
      </c>
      <c r="L2288" s="10" t="n">
        <v>561687</v>
      </c>
      <c r="M2288" s="12" t="s">
        <v>59</v>
      </c>
      <c r="N2288" s="12" t="s">
        <v>66</v>
      </c>
      <c r="P2288" s="10" t="n">
        <v>103</v>
      </c>
      <c r="Q2288" s="12" t="s">
        <v>61</v>
      </c>
      <c r="R2288" s="12" t="s">
        <v>62</v>
      </c>
      <c r="S2288" s="10" t="n">
        <v>1130101</v>
      </c>
      <c r="T2288" s="12" t="s">
        <v>63</v>
      </c>
      <c r="U2288" s="13" t="n">
        <v>3184.12</v>
      </c>
      <c r="W2288" s="13" t="n">
        <v>0</v>
      </c>
      <c r="X2288" s="12" t="s">
        <v>2033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0" t="n">
        <v>1</v>
      </c>
      <c r="B2289" s="11" t="n">
        <v>46210</v>
      </c>
      <c r="C2289" s="11" t="n">
        <v>46231</v>
      </c>
      <c r="D2289" s="10" t="n">
        <v>1402</v>
      </c>
      <c r="E2289" s="12" t="s">
        <v>716</v>
      </c>
      <c r="F2289" s="10" t="n">
        <v>24</v>
      </c>
      <c r="G2289" s="12" t="s">
        <v>57</v>
      </c>
      <c r="H2289" s="10" t="n">
        <v>2110102</v>
      </c>
      <c r="I2289" s="12" t="s">
        <v>83</v>
      </c>
      <c r="J2289" s="10" t="n">
        <v>1366273</v>
      </c>
      <c r="L2289" s="10" t="n">
        <v>3614</v>
      </c>
      <c r="M2289" s="12" t="s">
        <v>36</v>
      </c>
      <c r="N2289" s="12" t="s">
        <v>60</v>
      </c>
      <c r="P2289" s="10" t="n">
        <v>103</v>
      </c>
      <c r="Q2289" s="12" t="s">
        <v>61</v>
      </c>
      <c r="R2289" s="12" t="s">
        <v>39</v>
      </c>
      <c r="S2289" s="10" t="n">
        <v>4210204</v>
      </c>
      <c r="T2289" s="12" t="s">
        <v>84</v>
      </c>
      <c r="U2289" s="13" t="n">
        <v>1208.4</v>
      </c>
      <c r="W2289" s="13" t="n">
        <v>0</v>
      </c>
      <c r="X2289" s="12" t="s">
        <v>2034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SACOLA REC.LEITOSA 5</v>
      </c>
      <c r="AC2289" s="1" t="n">
        <v>3614</v>
      </c>
    </row>
    <row r="2290" customFormat="false" ht="12.75" hidden="false" customHeight="true" outlineLevel="0" collapsed="false">
      <c r="A2290" s="10" t="n">
        <v>1</v>
      </c>
      <c r="B2290" s="11" t="n">
        <v>46230</v>
      </c>
      <c r="C2290" s="11" t="n">
        <v>46231</v>
      </c>
      <c r="D2290" s="10" t="n">
        <v>218</v>
      </c>
      <c r="E2290" s="12" t="s">
        <v>2035</v>
      </c>
      <c r="F2290" s="10" t="n">
        <v>34</v>
      </c>
      <c r="G2290" s="12" t="s">
        <v>94</v>
      </c>
      <c r="H2290" s="10" t="n">
        <v>2110405</v>
      </c>
      <c r="I2290" s="12" t="s">
        <v>106</v>
      </c>
      <c r="J2290" s="10" t="n">
        <v>1459593</v>
      </c>
      <c r="L2290" s="10" t="n">
        <v>600407</v>
      </c>
      <c r="M2290" s="12" t="s">
        <v>36</v>
      </c>
      <c r="N2290" s="12" t="s">
        <v>66</v>
      </c>
      <c r="P2290" s="10" t="n">
        <v>101</v>
      </c>
      <c r="Q2290" s="12" t="s">
        <v>107</v>
      </c>
      <c r="R2290" s="12" t="s">
        <v>43</v>
      </c>
      <c r="S2290" s="10" t="n">
        <v>4210301</v>
      </c>
      <c r="T2290" s="12" t="s">
        <v>333</v>
      </c>
      <c r="U2290" s="13" t="n">
        <v>3910.01</v>
      </c>
      <c r="W2290" s="13" t="n">
        <v>0</v>
      </c>
      <c r="X2290" s="12" t="s">
        <v>2036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46210</v>
      </c>
      <c r="C2291" s="11" t="n">
        <v>46231</v>
      </c>
      <c r="D2291" s="10" t="n">
        <v>666</v>
      </c>
      <c r="E2291" s="12" t="s">
        <v>689</v>
      </c>
      <c r="F2291" s="10" t="n">
        <v>24</v>
      </c>
      <c r="G2291" s="12" t="s">
        <v>57</v>
      </c>
      <c r="H2291" s="10" t="n">
        <v>2110101</v>
      </c>
      <c r="I2291" s="12" t="s">
        <v>58</v>
      </c>
      <c r="J2291" s="10" t="n">
        <v>1366430</v>
      </c>
      <c r="L2291" s="10" t="n">
        <v>7876</v>
      </c>
      <c r="M2291" s="12" t="s">
        <v>153</v>
      </c>
      <c r="N2291" s="12" t="s">
        <v>60</v>
      </c>
      <c r="P2291" s="10" t="n">
        <v>103</v>
      </c>
      <c r="Q2291" s="12" t="s">
        <v>61</v>
      </c>
      <c r="R2291" s="12" t="s">
        <v>62</v>
      </c>
      <c r="S2291" s="10" t="n">
        <v>1130101</v>
      </c>
      <c r="T2291" s="12" t="s">
        <v>63</v>
      </c>
      <c r="U2291" s="13" t="n">
        <v>287.8</v>
      </c>
      <c r="W2291" s="13" t="n">
        <v>0</v>
      </c>
      <c r="X2291" s="12" t="s">
        <v>2037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46224</v>
      </c>
      <c r="C2292" s="11" t="n">
        <v>46231</v>
      </c>
      <c r="D2292" s="10" t="n">
        <v>1642</v>
      </c>
      <c r="E2292" s="12" t="s">
        <v>184</v>
      </c>
      <c r="F2292" s="10" t="n">
        <v>24</v>
      </c>
      <c r="G2292" s="12" t="s">
        <v>57</v>
      </c>
      <c r="H2292" s="10" t="n">
        <v>2110405</v>
      </c>
      <c r="I2292" s="12" t="s">
        <v>106</v>
      </c>
      <c r="J2292" s="10" t="n">
        <v>1431092</v>
      </c>
      <c r="L2292" s="10" t="n">
        <v>1032774</v>
      </c>
      <c r="M2292" s="12" t="s">
        <v>36</v>
      </c>
      <c r="N2292" s="12" t="s">
        <v>66</v>
      </c>
      <c r="P2292" s="10" t="n">
        <v>103</v>
      </c>
      <c r="Q2292" s="12" t="s">
        <v>61</v>
      </c>
      <c r="R2292" s="12" t="s">
        <v>62</v>
      </c>
      <c r="S2292" s="10" t="n">
        <v>1130101</v>
      </c>
      <c r="T2292" s="12" t="s">
        <v>63</v>
      </c>
      <c r="U2292" s="13" t="n">
        <v>538.17</v>
      </c>
      <c r="W2292" s="13" t="n">
        <v>0</v>
      </c>
      <c r="X2292" s="12" t="s">
        <v>2038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FAR ROSCA COM BROTHE</v>
      </c>
      <c r="AC2292" s="1" t="n">
        <v>1032774</v>
      </c>
    </row>
    <row r="2293" customFormat="false" ht="12.75" hidden="false" customHeight="true" outlineLevel="0" collapsed="false">
      <c r="A2293" s="10" t="n">
        <v>1</v>
      </c>
      <c r="B2293" s="11" t="n">
        <v>46226</v>
      </c>
      <c r="C2293" s="11" t="n">
        <v>46231</v>
      </c>
      <c r="D2293" s="10" t="n">
        <v>1286</v>
      </c>
      <c r="E2293" s="12" t="s">
        <v>359</v>
      </c>
      <c r="F2293" s="10" t="n">
        <v>24</v>
      </c>
      <c r="G2293" s="12" t="s">
        <v>57</v>
      </c>
      <c r="H2293" s="10" t="n">
        <v>2110405</v>
      </c>
      <c r="I2293" s="12" t="s">
        <v>106</v>
      </c>
      <c r="J2293" s="10" t="n">
        <v>1439224</v>
      </c>
      <c r="L2293" s="10" t="n">
        <v>10372</v>
      </c>
      <c r="M2293" s="12" t="s">
        <v>36</v>
      </c>
      <c r="N2293" s="12" t="s">
        <v>66</v>
      </c>
      <c r="P2293" s="10" t="n">
        <v>103</v>
      </c>
      <c r="Q2293" s="12" t="s">
        <v>61</v>
      </c>
      <c r="R2293" s="12" t="s">
        <v>62</v>
      </c>
      <c r="S2293" s="10" t="n">
        <v>1130101</v>
      </c>
      <c r="T2293" s="12" t="s">
        <v>63</v>
      </c>
      <c r="U2293" s="13" t="n">
        <v>702</v>
      </c>
      <c r="W2293" s="13" t="n">
        <v>0</v>
      </c>
      <c r="X2293" s="12" t="s">
        <v>2039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FRANCES CONG 80G</v>
      </c>
      <c r="AC2293" s="1" t="n">
        <v>10372</v>
      </c>
    </row>
    <row r="2294" customFormat="false" ht="12.75" hidden="false" customHeight="true" outlineLevel="0" collapsed="false">
      <c r="A2294" s="10" t="n">
        <v>1</v>
      </c>
      <c r="B2294" s="11" t="n">
        <v>46227</v>
      </c>
      <c r="C2294" s="11" t="n">
        <v>46231</v>
      </c>
      <c r="D2294" s="10" t="n">
        <v>10018</v>
      </c>
      <c r="E2294" s="12" t="s">
        <v>368</v>
      </c>
      <c r="F2294" s="10" t="n">
        <v>34</v>
      </c>
      <c r="G2294" s="12" t="s">
        <v>94</v>
      </c>
      <c r="H2294" s="10" t="n">
        <v>2110405</v>
      </c>
      <c r="I2294" s="12" t="s">
        <v>106</v>
      </c>
      <c r="J2294" s="10" t="n">
        <v>1445269</v>
      </c>
      <c r="L2294" s="10" t="n">
        <v>343</v>
      </c>
      <c r="M2294" s="12" t="s">
        <v>36</v>
      </c>
      <c r="N2294" s="12" t="s">
        <v>66</v>
      </c>
      <c r="P2294" s="10" t="n">
        <v>103</v>
      </c>
      <c r="Q2294" s="12" t="s">
        <v>61</v>
      </c>
      <c r="R2294" s="12" t="s">
        <v>62</v>
      </c>
      <c r="S2294" s="10" t="n">
        <v>1130101</v>
      </c>
      <c r="T2294" s="12" t="s">
        <v>63</v>
      </c>
      <c r="U2294" s="13" t="n">
        <v>2119</v>
      </c>
      <c r="W2294" s="13" t="n">
        <v>0</v>
      </c>
      <c r="X2294" s="12" t="s">
        <v>2040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OVOS BRANCO UNID</v>
      </c>
      <c r="AC2294" s="1" t="n">
        <v>343</v>
      </c>
    </row>
    <row r="2295" customFormat="false" ht="12.75" hidden="false" customHeight="true" outlineLevel="0" collapsed="false">
      <c r="A2295" s="10" t="n">
        <v>1</v>
      </c>
      <c r="B2295" s="11" t="n">
        <v>46228</v>
      </c>
      <c r="C2295" s="11" t="n">
        <v>46231</v>
      </c>
      <c r="D2295" s="10" t="n">
        <v>642</v>
      </c>
      <c r="E2295" s="12" t="s">
        <v>186</v>
      </c>
      <c r="F2295" s="10" t="n">
        <v>24</v>
      </c>
      <c r="G2295" s="12" t="s">
        <v>57</v>
      </c>
      <c r="H2295" s="10" t="n">
        <v>2110405</v>
      </c>
      <c r="I2295" s="12" t="s">
        <v>106</v>
      </c>
      <c r="J2295" s="10" t="n">
        <v>1448602</v>
      </c>
      <c r="L2295" s="10" t="n">
        <v>543</v>
      </c>
      <c r="M2295" s="12" t="s">
        <v>36</v>
      </c>
      <c r="N2295" s="12" t="s">
        <v>66</v>
      </c>
      <c r="P2295" s="10" t="n">
        <v>103</v>
      </c>
      <c r="Q2295" s="12" t="s">
        <v>61</v>
      </c>
      <c r="R2295" s="12" t="s">
        <v>62</v>
      </c>
      <c r="S2295" s="10" t="n">
        <v>1130101</v>
      </c>
      <c r="T2295" s="12" t="s">
        <v>63</v>
      </c>
      <c r="U2295" s="13" t="n">
        <v>792</v>
      </c>
      <c r="W2295" s="13" t="n">
        <v>0</v>
      </c>
      <c r="X2295" s="12" t="s">
        <v>2041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BOLO BLOOM 600G</v>
      </c>
      <c r="AC2295" s="1" t="n">
        <v>543</v>
      </c>
    </row>
    <row r="2296" customFormat="false" ht="12.75" hidden="false" customHeight="true" outlineLevel="0" collapsed="false">
      <c r="A2296" s="10" t="n">
        <v>1</v>
      </c>
      <c r="B2296" s="11" t="n">
        <v>46228</v>
      </c>
      <c r="C2296" s="11" t="n">
        <v>46231</v>
      </c>
      <c r="D2296" s="10" t="n">
        <v>515</v>
      </c>
      <c r="E2296" s="12" t="s">
        <v>124</v>
      </c>
      <c r="F2296" s="10" t="n">
        <v>34</v>
      </c>
      <c r="G2296" s="12" t="s">
        <v>94</v>
      </c>
      <c r="H2296" s="10" t="n">
        <v>2110405</v>
      </c>
      <c r="I2296" s="12" t="s">
        <v>106</v>
      </c>
      <c r="J2296" s="10" t="n">
        <v>1449535</v>
      </c>
      <c r="L2296" s="10" t="n">
        <v>596258</v>
      </c>
      <c r="M2296" s="12" t="s">
        <v>36</v>
      </c>
      <c r="N2296" s="12" t="s">
        <v>66</v>
      </c>
      <c r="P2296" s="10" t="n">
        <v>101</v>
      </c>
      <c r="Q2296" s="12" t="s">
        <v>107</v>
      </c>
      <c r="R2296" s="12" t="s">
        <v>112</v>
      </c>
      <c r="S2296" s="10" t="n">
        <v>4220199</v>
      </c>
      <c r="T2296" s="12" t="s">
        <v>113</v>
      </c>
      <c r="U2296" s="13" t="n">
        <v>3853.23</v>
      </c>
      <c r="W2296" s="13" t="n">
        <v>0</v>
      </c>
      <c r="X2296" s="12" t="s">
        <v>2042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46228</v>
      </c>
      <c r="C2297" s="11" t="n">
        <v>46231</v>
      </c>
      <c r="D2297" s="10" t="n">
        <v>1899</v>
      </c>
      <c r="E2297" s="12" t="s">
        <v>97</v>
      </c>
      <c r="F2297" s="10" t="n">
        <v>24</v>
      </c>
      <c r="G2297" s="12" t="s">
        <v>57</v>
      </c>
      <c r="H2297" s="10" t="n">
        <v>2110405</v>
      </c>
      <c r="I2297" s="12" t="s">
        <v>106</v>
      </c>
      <c r="J2297" s="10" t="n">
        <v>1450095</v>
      </c>
      <c r="L2297" s="10" t="n">
        <v>732</v>
      </c>
      <c r="M2297" s="12" t="s">
        <v>36</v>
      </c>
      <c r="N2297" s="12" t="s">
        <v>66</v>
      </c>
      <c r="P2297" s="10" t="n">
        <v>103</v>
      </c>
      <c r="Q2297" s="12" t="s">
        <v>61</v>
      </c>
      <c r="R2297" s="12" t="s">
        <v>62</v>
      </c>
      <c r="S2297" s="10" t="n">
        <v>1130101</v>
      </c>
      <c r="T2297" s="12" t="s">
        <v>63</v>
      </c>
      <c r="U2297" s="13" t="n">
        <v>498.96</v>
      </c>
      <c r="W2297" s="13" t="n">
        <v>0</v>
      </c>
      <c r="X2297" s="12" t="s">
        <v>2043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PAO FORMA REAL MADRI</v>
      </c>
      <c r="AC2297" s="1" t="n">
        <v>732</v>
      </c>
    </row>
    <row r="2298" customFormat="false" ht="12.75" hidden="false" customHeight="true" outlineLevel="0" collapsed="false">
      <c r="A2298" s="10" t="n">
        <v>1</v>
      </c>
      <c r="B2298" s="11" t="n">
        <v>46231</v>
      </c>
      <c r="C2298" s="11" t="n">
        <v>46231</v>
      </c>
      <c r="D2298" s="10" t="n">
        <v>1000001</v>
      </c>
      <c r="E2298" s="12" t="s">
        <v>900</v>
      </c>
      <c r="F2298" s="10" t="n">
        <v>24</v>
      </c>
      <c r="G2298" s="12" t="s">
        <v>57</v>
      </c>
      <c r="H2298" s="10" t="n">
        <v>2110405</v>
      </c>
      <c r="I2298" s="12" t="s">
        <v>106</v>
      </c>
      <c r="J2298" s="10" t="n">
        <v>1463045</v>
      </c>
      <c r="L2298" s="10" t="n">
        <v>601783</v>
      </c>
      <c r="M2298" s="12" t="s">
        <v>36</v>
      </c>
      <c r="N2298" s="12" t="s">
        <v>66</v>
      </c>
      <c r="P2298" s="10" t="n">
        <v>102</v>
      </c>
      <c r="Q2298" s="12" t="s">
        <v>125</v>
      </c>
      <c r="R2298" s="12" t="s">
        <v>112</v>
      </c>
      <c r="S2298" s="10" t="n">
        <v>4220199</v>
      </c>
      <c r="T2298" s="12" t="s">
        <v>113</v>
      </c>
      <c r="U2298" s="13" t="n">
        <v>1300</v>
      </c>
      <c r="W2298" s="13" t="n">
        <v>0</v>
      </c>
      <c r="X2298" s="12" t="s">
        <v>2044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46231</v>
      </c>
      <c r="C2299" s="11" t="n">
        <v>46231</v>
      </c>
      <c r="D2299" s="10" t="n">
        <v>33</v>
      </c>
      <c r="E2299" s="12" t="s">
        <v>93</v>
      </c>
      <c r="F2299" s="10" t="n">
        <v>13</v>
      </c>
      <c r="G2299" s="12" t="s">
        <v>119</v>
      </c>
      <c r="H2299" s="10" t="n">
        <v>2110101</v>
      </c>
      <c r="I2299" s="12" t="s">
        <v>58</v>
      </c>
      <c r="J2299" s="10" t="n">
        <v>1463447</v>
      </c>
      <c r="L2299" s="10" t="n">
        <v>5356</v>
      </c>
      <c r="M2299" s="12" t="s">
        <v>36</v>
      </c>
      <c r="N2299" s="12" t="s">
        <v>60</v>
      </c>
      <c r="P2299" s="10" t="n">
        <v>104</v>
      </c>
      <c r="Q2299" s="12" t="s">
        <v>38</v>
      </c>
      <c r="R2299" s="12" t="s">
        <v>62</v>
      </c>
      <c r="S2299" s="10" t="n">
        <v>1130101</v>
      </c>
      <c r="T2299" s="12" t="s">
        <v>63</v>
      </c>
      <c r="U2299" s="13" t="n">
        <v>350</v>
      </c>
      <c r="W2299" s="13" t="n">
        <v>350</v>
      </c>
      <c r="X2299" s="12" t="s">
        <v>2045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46231</v>
      </c>
      <c r="C2300" s="11" t="n">
        <v>46231</v>
      </c>
      <c r="D2300" s="10" t="n">
        <v>33</v>
      </c>
      <c r="E2300" s="12" t="s">
        <v>93</v>
      </c>
      <c r="F2300" s="10" t="n">
        <v>13</v>
      </c>
      <c r="G2300" s="12" t="s">
        <v>119</v>
      </c>
      <c r="H2300" s="10" t="n">
        <v>2110101</v>
      </c>
      <c r="I2300" s="12" t="s">
        <v>58</v>
      </c>
      <c r="J2300" s="10" t="n">
        <v>1463473</v>
      </c>
      <c r="L2300" s="10" t="n">
        <v>5357</v>
      </c>
      <c r="M2300" s="12" t="s">
        <v>36</v>
      </c>
      <c r="N2300" s="12" t="s">
        <v>60</v>
      </c>
      <c r="P2300" s="10" t="n">
        <v>104</v>
      </c>
      <c r="Q2300" s="12" t="s">
        <v>38</v>
      </c>
      <c r="R2300" s="12" t="s">
        <v>62</v>
      </c>
      <c r="S2300" s="10" t="n">
        <v>1130101</v>
      </c>
      <c r="T2300" s="12" t="s">
        <v>63</v>
      </c>
      <c r="U2300" s="13" t="n">
        <v>560</v>
      </c>
      <c r="W2300" s="13" t="n">
        <v>560</v>
      </c>
      <c r="X2300" s="12" t="s">
        <v>2046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0" t="n">
        <v>1</v>
      </c>
      <c r="B2301" s="11" t="n">
        <v>46231</v>
      </c>
      <c r="C2301" s="11" t="n">
        <v>46231</v>
      </c>
      <c r="D2301" s="10" t="n">
        <v>33</v>
      </c>
      <c r="E2301" s="12" t="s">
        <v>93</v>
      </c>
      <c r="F2301" s="10" t="n">
        <v>13</v>
      </c>
      <c r="G2301" s="12" t="s">
        <v>119</v>
      </c>
      <c r="H2301" s="10" t="n">
        <v>2110101</v>
      </c>
      <c r="I2301" s="12" t="s">
        <v>58</v>
      </c>
      <c r="J2301" s="10" t="n">
        <v>1463504</v>
      </c>
      <c r="L2301" s="10" t="n">
        <v>5358</v>
      </c>
      <c r="M2301" s="12" t="s">
        <v>36</v>
      </c>
      <c r="N2301" s="12" t="s">
        <v>60</v>
      </c>
      <c r="P2301" s="10" t="n">
        <v>104</v>
      </c>
      <c r="Q2301" s="12" t="s">
        <v>38</v>
      </c>
      <c r="R2301" s="12" t="s">
        <v>62</v>
      </c>
      <c r="S2301" s="10" t="n">
        <v>1130101</v>
      </c>
      <c r="T2301" s="12" t="s">
        <v>63</v>
      </c>
      <c r="U2301" s="13" t="n">
        <v>280</v>
      </c>
      <c r="W2301" s="13" t="n">
        <v>280</v>
      </c>
      <c r="X2301" s="12" t="s">
        <v>2047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0" t="n">
        <v>1</v>
      </c>
      <c r="B2302" s="11" t="n">
        <v>46231</v>
      </c>
      <c r="C2302" s="11" t="n">
        <v>46231</v>
      </c>
      <c r="D2302" s="10" t="n">
        <v>33</v>
      </c>
      <c r="E2302" s="12" t="s">
        <v>93</v>
      </c>
      <c r="F2302" s="10" t="n">
        <v>13</v>
      </c>
      <c r="G2302" s="12" t="s">
        <v>119</v>
      </c>
      <c r="H2302" s="10" t="n">
        <v>2110101</v>
      </c>
      <c r="I2302" s="12" t="s">
        <v>58</v>
      </c>
      <c r="J2302" s="10" t="n">
        <v>1463541</v>
      </c>
      <c r="L2302" s="10" t="n">
        <v>5359</v>
      </c>
      <c r="M2302" s="12" t="s">
        <v>36</v>
      </c>
      <c r="N2302" s="12" t="s">
        <v>60</v>
      </c>
      <c r="P2302" s="10" t="n">
        <v>104</v>
      </c>
      <c r="Q2302" s="12" t="s">
        <v>38</v>
      </c>
      <c r="R2302" s="12" t="s">
        <v>62</v>
      </c>
      <c r="S2302" s="10" t="n">
        <v>1130101</v>
      </c>
      <c r="T2302" s="12" t="s">
        <v>63</v>
      </c>
      <c r="U2302" s="13" t="n">
        <v>280</v>
      </c>
      <c r="W2302" s="13" t="n">
        <v>280</v>
      </c>
      <c r="X2302" s="12" t="s">
        <v>2048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0" t="n">
        <v>1</v>
      </c>
      <c r="B2303" s="11" t="n">
        <v>46231</v>
      </c>
      <c r="C2303" s="11" t="n">
        <v>46231</v>
      </c>
      <c r="D2303" s="10" t="n">
        <v>33</v>
      </c>
      <c r="E2303" s="12" t="s">
        <v>93</v>
      </c>
      <c r="F2303" s="10" t="n">
        <v>13</v>
      </c>
      <c r="G2303" s="12" t="s">
        <v>119</v>
      </c>
      <c r="H2303" s="10" t="n">
        <v>2110101</v>
      </c>
      <c r="I2303" s="12" t="s">
        <v>58</v>
      </c>
      <c r="J2303" s="10" t="n">
        <v>1463614</v>
      </c>
      <c r="L2303" s="10" t="n">
        <v>5360</v>
      </c>
      <c r="M2303" s="12" t="s">
        <v>36</v>
      </c>
      <c r="N2303" s="12" t="s">
        <v>60</v>
      </c>
      <c r="P2303" s="10" t="n">
        <v>104</v>
      </c>
      <c r="Q2303" s="12" t="s">
        <v>38</v>
      </c>
      <c r="R2303" s="12" t="s">
        <v>62</v>
      </c>
      <c r="S2303" s="10" t="n">
        <v>1130101</v>
      </c>
      <c r="T2303" s="12" t="s">
        <v>63</v>
      </c>
      <c r="U2303" s="13" t="n">
        <v>280</v>
      </c>
      <c r="W2303" s="13" t="n">
        <v>280</v>
      </c>
      <c r="X2303" s="12" t="s">
        <v>2049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0" t="n">
        <v>1</v>
      </c>
      <c r="B2304" s="11" t="n">
        <v>46231</v>
      </c>
      <c r="C2304" s="11" t="n">
        <v>46231</v>
      </c>
      <c r="D2304" s="10" t="n">
        <v>33</v>
      </c>
      <c r="E2304" s="12" t="s">
        <v>93</v>
      </c>
      <c r="F2304" s="10" t="n">
        <v>13</v>
      </c>
      <c r="G2304" s="12" t="s">
        <v>119</v>
      </c>
      <c r="H2304" s="10" t="n">
        <v>2110101</v>
      </c>
      <c r="I2304" s="12" t="s">
        <v>58</v>
      </c>
      <c r="J2304" s="10" t="n">
        <v>1463647</v>
      </c>
      <c r="L2304" s="10" t="n">
        <v>5361</v>
      </c>
      <c r="M2304" s="12" t="s">
        <v>36</v>
      </c>
      <c r="N2304" s="12" t="s">
        <v>60</v>
      </c>
      <c r="P2304" s="10" t="n">
        <v>104</v>
      </c>
      <c r="Q2304" s="12" t="s">
        <v>38</v>
      </c>
      <c r="R2304" s="12" t="s">
        <v>62</v>
      </c>
      <c r="S2304" s="10" t="n">
        <v>1130101</v>
      </c>
      <c r="T2304" s="12" t="s">
        <v>63</v>
      </c>
      <c r="U2304" s="13" t="n">
        <v>280</v>
      </c>
      <c r="W2304" s="13" t="n">
        <v>280</v>
      </c>
      <c r="X2304" s="12" t="s">
        <v>2050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0" t="n">
        <v>1</v>
      </c>
      <c r="B2305" s="11" t="n">
        <v>46231</v>
      </c>
      <c r="C2305" s="11" t="n">
        <v>46231</v>
      </c>
      <c r="D2305" s="10" t="n">
        <v>33</v>
      </c>
      <c r="E2305" s="12" t="s">
        <v>93</v>
      </c>
      <c r="F2305" s="10" t="n">
        <v>34</v>
      </c>
      <c r="G2305" s="12" t="s">
        <v>94</v>
      </c>
      <c r="H2305" s="10" t="n">
        <v>2110101</v>
      </c>
      <c r="I2305" s="12" t="s">
        <v>58</v>
      </c>
      <c r="J2305" s="10" t="n">
        <v>1465010</v>
      </c>
      <c r="L2305" s="10" t="n">
        <v>5363</v>
      </c>
      <c r="M2305" s="12" t="s">
        <v>36</v>
      </c>
      <c r="N2305" s="12" t="s">
        <v>60</v>
      </c>
      <c r="P2305" s="10" t="n">
        <v>104</v>
      </c>
      <c r="Q2305" s="12" t="s">
        <v>38</v>
      </c>
      <c r="R2305" s="12" t="s">
        <v>62</v>
      </c>
      <c r="S2305" s="10" t="n">
        <v>1130101</v>
      </c>
      <c r="T2305" s="12" t="s">
        <v>63</v>
      </c>
      <c r="U2305" s="13" t="n">
        <v>2812.5</v>
      </c>
      <c r="W2305" s="13" t="n">
        <v>0</v>
      </c>
      <c r="X2305" s="12" t="s">
        <v>197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0" t="n">
        <v>1</v>
      </c>
      <c r="B2306" s="11" t="n">
        <v>46231</v>
      </c>
      <c r="C2306" s="11" t="n">
        <v>46231</v>
      </c>
      <c r="D2306" s="10" t="n">
        <v>1037</v>
      </c>
      <c r="E2306" s="12" t="s">
        <v>193</v>
      </c>
      <c r="F2306" s="10" t="n">
        <v>34</v>
      </c>
      <c r="G2306" s="12" t="s">
        <v>94</v>
      </c>
      <c r="H2306" s="10" t="n">
        <v>2110405</v>
      </c>
      <c r="I2306" s="12" t="s">
        <v>106</v>
      </c>
      <c r="J2306" s="10" t="n">
        <v>1465306</v>
      </c>
      <c r="L2306" s="10" t="n">
        <v>602260</v>
      </c>
      <c r="M2306" s="12" t="s">
        <v>36</v>
      </c>
      <c r="N2306" s="12" t="s">
        <v>66</v>
      </c>
      <c r="P2306" s="10" t="n">
        <v>102</v>
      </c>
      <c r="Q2306" s="12" t="s">
        <v>125</v>
      </c>
      <c r="R2306" s="12" t="s">
        <v>112</v>
      </c>
      <c r="S2306" s="10" t="n">
        <v>4220199</v>
      </c>
      <c r="T2306" s="12" t="s">
        <v>113</v>
      </c>
      <c r="U2306" s="13" t="n">
        <v>5599</v>
      </c>
      <c r="W2306" s="13" t="n">
        <v>0</v>
      </c>
      <c r="X2306" s="12" t="s">
        <v>2051</v>
      </c>
      <c r="Z2306" s="1" t="str">
        <f aca="false">IF($T2306="","",IFERROR(INDEX('Resumo Grupos'!$AC$3:$AC$200,MATCH($T2306,'Resumo Grupos'!$AB$3:$AB$200,0)),"n/d"))</f>
        <v>Pagamentos outros não operacionais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0" t="n">
        <v>1</v>
      </c>
      <c r="B2307" s="11" t="n">
        <v>46232</v>
      </c>
      <c r="C2307" s="11" t="n">
        <v>46232</v>
      </c>
      <c r="D2307" s="10" t="n">
        <v>0</v>
      </c>
      <c r="E2307" s="12" t="s">
        <v>33</v>
      </c>
      <c r="F2307" s="10" t="n">
        <v>17</v>
      </c>
      <c r="G2307" s="12" t="s">
        <v>34</v>
      </c>
      <c r="H2307" s="10" t="n">
        <v>1110101</v>
      </c>
      <c r="I2307" s="12" t="s">
        <v>35</v>
      </c>
      <c r="J2307" s="10" t="n">
        <v>1499978</v>
      </c>
      <c r="L2307" s="10" t="n">
        <v>1499978</v>
      </c>
      <c r="M2307" s="12" t="s">
        <v>36</v>
      </c>
      <c r="N2307" s="12" t="s">
        <v>37</v>
      </c>
      <c r="P2307" s="10" t="n">
        <v>104</v>
      </c>
      <c r="Q2307" s="12" t="s">
        <v>38</v>
      </c>
      <c r="R2307" s="12" t="s">
        <v>39</v>
      </c>
      <c r="S2307" s="10" t="n">
        <v>4210227</v>
      </c>
      <c r="T2307" s="12" t="s">
        <v>40</v>
      </c>
      <c r="U2307" s="13" t="n">
        <v>70</v>
      </c>
      <c r="W2307" s="13" t="n">
        <v>70</v>
      </c>
      <c r="X2307" s="12" t="s">
        <v>2052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0" t="n">
        <v>1</v>
      </c>
      <c r="B2308" s="11" t="n">
        <v>46232</v>
      </c>
      <c r="C2308" s="11" t="n">
        <v>46232</v>
      </c>
      <c r="D2308" s="10" t="n">
        <v>0</v>
      </c>
      <c r="E2308" s="12" t="s">
        <v>33</v>
      </c>
      <c r="F2308" s="10" t="n">
        <v>17</v>
      </c>
      <c r="G2308" s="12" t="s">
        <v>34</v>
      </c>
      <c r="H2308" s="10" t="n">
        <v>1110101</v>
      </c>
      <c r="I2308" s="12" t="s">
        <v>35</v>
      </c>
      <c r="J2308" s="10" t="n">
        <v>1503966</v>
      </c>
      <c r="L2308" s="10" t="n">
        <v>1503966</v>
      </c>
      <c r="M2308" s="12" t="s">
        <v>36</v>
      </c>
      <c r="N2308" s="12" t="s">
        <v>37</v>
      </c>
      <c r="P2308" s="10" t="n">
        <v>104</v>
      </c>
      <c r="Q2308" s="12" t="s">
        <v>38</v>
      </c>
      <c r="R2308" s="12" t="s">
        <v>39</v>
      </c>
      <c r="S2308" s="10" t="n">
        <v>4210227</v>
      </c>
      <c r="T2308" s="12" t="s">
        <v>40</v>
      </c>
      <c r="U2308" s="13" t="n">
        <v>115</v>
      </c>
      <c r="W2308" s="13" t="n">
        <v>115</v>
      </c>
      <c r="X2308" s="12" t="s">
        <v>2053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46232</v>
      </c>
      <c r="C2309" s="11" t="n">
        <v>46232</v>
      </c>
      <c r="D2309" s="10" t="n">
        <v>0</v>
      </c>
      <c r="E2309" s="12" t="s">
        <v>33</v>
      </c>
      <c r="F2309" s="10" t="n">
        <v>17</v>
      </c>
      <c r="G2309" s="12" t="s">
        <v>34</v>
      </c>
      <c r="H2309" s="10" t="n">
        <v>1110101</v>
      </c>
      <c r="I2309" s="12" t="s">
        <v>35</v>
      </c>
      <c r="J2309" s="10" t="n">
        <v>1633546</v>
      </c>
      <c r="L2309" s="10" t="n">
        <v>1633546</v>
      </c>
      <c r="M2309" s="12" t="s">
        <v>36</v>
      </c>
      <c r="N2309" s="12" t="s">
        <v>37</v>
      </c>
      <c r="P2309" s="10" t="n">
        <v>104</v>
      </c>
      <c r="Q2309" s="12" t="s">
        <v>38</v>
      </c>
      <c r="R2309" s="12" t="s">
        <v>43</v>
      </c>
      <c r="S2309" s="10" t="n">
        <v>4210314</v>
      </c>
      <c r="T2309" s="12" t="s">
        <v>44</v>
      </c>
      <c r="U2309" s="13" t="n">
        <v>80</v>
      </c>
      <c r="W2309" s="13" t="n">
        <v>80</v>
      </c>
      <c r="X2309" s="12" t="s">
        <v>44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0" t="n">
        <v>1</v>
      </c>
      <c r="B2310" s="11" t="n">
        <v>46232</v>
      </c>
      <c r="C2310" s="11" t="n">
        <v>46232</v>
      </c>
      <c r="D2310" s="10" t="n">
        <v>0</v>
      </c>
      <c r="E2310" s="12" t="s">
        <v>33</v>
      </c>
      <c r="F2310" s="10" t="n">
        <v>17</v>
      </c>
      <c r="G2310" s="12" t="s">
        <v>34</v>
      </c>
      <c r="H2310" s="10" t="n">
        <v>1110101</v>
      </c>
      <c r="I2310" s="12" t="s">
        <v>35</v>
      </c>
      <c r="J2310" s="10" t="n">
        <v>1633549</v>
      </c>
      <c r="L2310" s="10" t="n">
        <v>1633549</v>
      </c>
      <c r="M2310" s="12" t="s">
        <v>36</v>
      </c>
      <c r="N2310" s="12" t="s">
        <v>37</v>
      </c>
      <c r="P2310" s="10" t="n">
        <v>104</v>
      </c>
      <c r="Q2310" s="12" t="s">
        <v>38</v>
      </c>
      <c r="R2310" s="12" t="s">
        <v>43</v>
      </c>
      <c r="S2310" s="10" t="n">
        <v>4210309</v>
      </c>
      <c r="T2310" s="12" t="s">
        <v>49</v>
      </c>
      <c r="U2310" s="13" t="n">
        <v>12</v>
      </c>
      <c r="W2310" s="13" t="n">
        <v>12</v>
      </c>
      <c r="X2310" s="12" t="s">
        <v>49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46232</v>
      </c>
      <c r="D2311" s="10" t="n">
        <v>0</v>
      </c>
      <c r="E2311" s="12" t="s">
        <v>33</v>
      </c>
      <c r="F2311" s="10" t="n">
        <v>17</v>
      </c>
      <c r="G2311" s="12" t="s">
        <v>34</v>
      </c>
      <c r="H2311" s="10" t="n">
        <v>1110101</v>
      </c>
      <c r="I2311" s="12" t="s">
        <v>35</v>
      </c>
      <c r="J2311" s="10" t="n">
        <v>1633551</v>
      </c>
      <c r="L2311" s="10" t="n">
        <v>1633551</v>
      </c>
      <c r="M2311" s="12" t="s">
        <v>36</v>
      </c>
      <c r="N2311" s="12" t="s">
        <v>37</v>
      </c>
      <c r="P2311" s="10" t="n">
        <v>104</v>
      </c>
      <c r="Q2311" s="12" t="s">
        <v>38</v>
      </c>
      <c r="R2311" s="12" t="s">
        <v>43</v>
      </c>
      <c r="S2311" s="10" t="n">
        <v>4210314</v>
      </c>
      <c r="T2311" s="12" t="s">
        <v>44</v>
      </c>
      <c r="U2311" s="13" t="n">
        <v>70</v>
      </c>
      <c r="W2311" s="13" t="n">
        <v>70</v>
      </c>
      <c r="X2311" s="12" t="s">
        <v>495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0" t="n">
        <v>1</v>
      </c>
      <c r="B2312" s="11" t="n">
        <v>46232</v>
      </c>
      <c r="C2312" s="11" t="n">
        <v>46232</v>
      </c>
      <c r="D2312" s="10" t="n">
        <v>0</v>
      </c>
      <c r="E2312" s="12" t="s">
        <v>33</v>
      </c>
      <c r="F2312" s="10" t="n">
        <v>17</v>
      </c>
      <c r="G2312" s="12" t="s">
        <v>34</v>
      </c>
      <c r="H2312" s="10" t="n">
        <v>1110101</v>
      </c>
      <c r="I2312" s="12" t="s">
        <v>35</v>
      </c>
      <c r="J2312" s="10" t="n">
        <v>1633556</v>
      </c>
      <c r="L2312" s="10" t="n">
        <v>1633556</v>
      </c>
      <c r="M2312" s="12" t="s">
        <v>36</v>
      </c>
      <c r="N2312" s="12" t="s">
        <v>37</v>
      </c>
      <c r="P2312" s="10" t="n">
        <v>104</v>
      </c>
      <c r="Q2312" s="12" t="s">
        <v>38</v>
      </c>
      <c r="R2312" s="12" t="s">
        <v>43</v>
      </c>
      <c r="S2312" s="10" t="n">
        <v>4210310</v>
      </c>
      <c r="T2312" s="12" t="s">
        <v>397</v>
      </c>
      <c r="U2312" s="13" t="n">
        <v>14</v>
      </c>
      <c r="W2312" s="13" t="n">
        <v>14</v>
      </c>
      <c r="X2312" s="12" t="s">
        <v>2054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46232</v>
      </c>
      <c r="C2313" s="11" t="n">
        <v>46232</v>
      </c>
      <c r="D2313" s="10" t="n">
        <v>0</v>
      </c>
      <c r="E2313" s="12" t="s">
        <v>33</v>
      </c>
      <c r="F2313" s="10" t="n">
        <v>17</v>
      </c>
      <c r="G2313" s="12" t="s">
        <v>34</v>
      </c>
      <c r="H2313" s="10" t="n">
        <v>1110101</v>
      </c>
      <c r="I2313" s="12" t="s">
        <v>35</v>
      </c>
      <c r="J2313" s="10" t="n">
        <v>1633575</v>
      </c>
      <c r="L2313" s="10" t="n">
        <v>1633575</v>
      </c>
      <c r="M2313" s="12" t="s">
        <v>36</v>
      </c>
      <c r="N2313" s="12" t="s">
        <v>37</v>
      </c>
      <c r="P2313" s="10" t="n">
        <v>104</v>
      </c>
      <c r="Q2313" s="12" t="s">
        <v>38</v>
      </c>
      <c r="R2313" s="12" t="s">
        <v>43</v>
      </c>
      <c r="S2313" s="10" t="n">
        <v>4210316</v>
      </c>
      <c r="T2313" s="12" t="s">
        <v>47</v>
      </c>
      <c r="U2313" s="13" t="n">
        <v>60</v>
      </c>
      <c r="W2313" s="13" t="n">
        <v>60</v>
      </c>
      <c r="X2313" s="12" t="s">
        <v>2055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0" t="n">
        <v>1</v>
      </c>
      <c r="B2314" s="11" t="n">
        <v>46232</v>
      </c>
      <c r="C2314" s="11" t="n">
        <v>46232</v>
      </c>
      <c r="D2314" s="10" t="n">
        <v>0</v>
      </c>
      <c r="E2314" s="12" t="s">
        <v>33</v>
      </c>
      <c r="F2314" s="10" t="n">
        <v>17</v>
      </c>
      <c r="G2314" s="12" t="s">
        <v>34</v>
      </c>
      <c r="H2314" s="10" t="n">
        <v>1110101</v>
      </c>
      <c r="I2314" s="12" t="s">
        <v>35</v>
      </c>
      <c r="J2314" s="10" t="n">
        <v>1633577</v>
      </c>
      <c r="L2314" s="10" t="n">
        <v>1633577</v>
      </c>
      <c r="M2314" s="12" t="s">
        <v>36</v>
      </c>
      <c r="N2314" s="12" t="s">
        <v>37</v>
      </c>
      <c r="P2314" s="10" t="n">
        <v>104</v>
      </c>
      <c r="Q2314" s="12" t="s">
        <v>38</v>
      </c>
      <c r="R2314" s="12" t="s">
        <v>43</v>
      </c>
      <c r="S2314" s="10" t="n">
        <v>4210309</v>
      </c>
      <c r="T2314" s="12" t="s">
        <v>49</v>
      </c>
      <c r="U2314" s="13" t="n">
        <v>10</v>
      </c>
      <c r="W2314" s="13" t="n">
        <v>10</v>
      </c>
      <c r="X2314" s="12" t="s">
        <v>2055</v>
      </c>
      <c r="Z2314" s="1" t="str">
        <f aca="false">IF($T2314="","",IFERROR(INDEX('Resumo Grupos'!$AC$3:$AC$200,MATCH($T2314,'Resumo Grupos'!$AB$3:$AB$200,0)),"n/d"))</f>
        <v>Salários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0" t="n">
        <v>1</v>
      </c>
      <c r="B2315" s="11" t="n">
        <v>46232</v>
      </c>
      <c r="C2315" s="11" t="n">
        <v>46232</v>
      </c>
      <c r="D2315" s="10" t="n">
        <v>0</v>
      </c>
      <c r="E2315" s="12" t="s">
        <v>33</v>
      </c>
      <c r="F2315" s="10" t="n">
        <v>17</v>
      </c>
      <c r="G2315" s="12" t="s">
        <v>34</v>
      </c>
      <c r="H2315" s="10" t="n">
        <v>1110101</v>
      </c>
      <c r="I2315" s="12" t="s">
        <v>35</v>
      </c>
      <c r="J2315" s="10" t="n">
        <v>1633581</v>
      </c>
      <c r="L2315" s="10" t="n">
        <v>1633581</v>
      </c>
      <c r="M2315" s="12" t="s">
        <v>36</v>
      </c>
      <c r="N2315" s="12" t="s">
        <v>37</v>
      </c>
      <c r="P2315" s="10" t="n">
        <v>104</v>
      </c>
      <c r="Q2315" s="12" t="s">
        <v>38</v>
      </c>
      <c r="R2315" s="12" t="s">
        <v>43</v>
      </c>
      <c r="S2315" s="10" t="n">
        <v>4210316</v>
      </c>
      <c r="T2315" s="12" t="s">
        <v>47</v>
      </c>
      <c r="U2315" s="13" t="n">
        <v>60</v>
      </c>
      <c r="W2315" s="13" t="n">
        <v>60</v>
      </c>
      <c r="X2315" s="12" t="s">
        <v>147</v>
      </c>
      <c r="Z2315" s="1" t="str">
        <f aca="false">IF($T2315="","",IFERROR(INDEX('Resumo Grupos'!$AC$3:$AC$200,MATCH($T2315,'Resumo Grupos'!$AB$3:$AB$200,0)),"n/d"))</f>
        <v>Salários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46232</v>
      </c>
      <c r="C2316" s="11" t="n">
        <v>46232</v>
      </c>
      <c r="D2316" s="10" t="n">
        <v>0</v>
      </c>
      <c r="E2316" s="12" t="s">
        <v>33</v>
      </c>
      <c r="F2316" s="10" t="n">
        <v>17</v>
      </c>
      <c r="G2316" s="12" t="s">
        <v>34</v>
      </c>
      <c r="H2316" s="10" t="n">
        <v>1110101</v>
      </c>
      <c r="I2316" s="12" t="s">
        <v>35</v>
      </c>
      <c r="J2316" s="10" t="n">
        <v>1633586</v>
      </c>
      <c r="L2316" s="10" t="n">
        <v>1633586</v>
      </c>
      <c r="M2316" s="12" t="s">
        <v>36</v>
      </c>
      <c r="N2316" s="12" t="s">
        <v>37</v>
      </c>
      <c r="P2316" s="10" t="n">
        <v>104</v>
      </c>
      <c r="Q2316" s="12" t="s">
        <v>38</v>
      </c>
      <c r="R2316" s="12" t="s">
        <v>43</v>
      </c>
      <c r="S2316" s="10" t="n">
        <v>4210316</v>
      </c>
      <c r="T2316" s="12" t="s">
        <v>47</v>
      </c>
      <c r="U2316" s="13" t="n">
        <v>60</v>
      </c>
      <c r="W2316" s="13" t="n">
        <v>60</v>
      </c>
      <c r="X2316" s="12" t="s">
        <v>48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0" t="n">
        <v>1</v>
      </c>
      <c r="B2317" s="11" t="n">
        <v>46232</v>
      </c>
      <c r="C2317" s="11" t="n">
        <v>46232</v>
      </c>
      <c r="D2317" s="10" t="n">
        <v>0</v>
      </c>
      <c r="E2317" s="12" t="s">
        <v>33</v>
      </c>
      <c r="F2317" s="10" t="n">
        <v>17</v>
      </c>
      <c r="G2317" s="12" t="s">
        <v>34</v>
      </c>
      <c r="H2317" s="10" t="n">
        <v>1110101</v>
      </c>
      <c r="I2317" s="12" t="s">
        <v>35</v>
      </c>
      <c r="J2317" s="10" t="n">
        <v>1635606</v>
      </c>
      <c r="L2317" s="10" t="n">
        <v>1635606</v>
      </c>
      <c r="M2317" s="12" t="s">
        <v>36</v>
      </c>
      <c r="N2317" s="12" t="s">
        <v>37</v>
      </c>
      <c r="P2317" s="10" t="n">
        <v>104</v>
      </c>
      <c r="Q2317" s="12" t="s">
        <v>38</v>
      </c>
      <c r="R2317" s="12" t="s">
        <v>43</v>
      </c>
      <c r="S2317" s="10" t="n">
        <v>4210309</v>
      </c>
      <c r="T2317" s="12" t="s">
        <v>49</v>
      </c>
      <c r="U2317" s="13" t="n">
        <v>10</v>
      </c>
      <c r="W2317" s="13" t="n">
        <v>10</v>
      </c>
      <c r="X2317" s="12" t="s">
        <v>48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46232</v>
      </c>
      <c r="C2318" s="11" t="n">
        <v>46232</v>
      </c>
      <c r="D2318" s="10" t="n">
        <v>0</v>
      </c>
      <c r="E2318" s="12" t="s">
        <v>33</v>
      </c>
      <c r="F2318" s="10" t="n">
        <v>17</v>
      </c>
      <c r="G2318" s="12" t="s">
        <v>34</v>
      </c>
      <c r="H2318" s="10" t="n">
        <v>1110101</v>
      </c>
      <c r="I2318" s="12" t="s">
        <v>35</v>
      </c>
      <c r="J2318" s="10" t="n">
        <v>1635611</v>
      </c>
      <c r="L2318" s="10" t="n">
        <v>1635611</v>
      </c>
      <c r="M2318" s="12" t="s">
        <v>36</v>
      </c>
      <c r="N2318" s="12" t="s">
        <v>37</v>
      </c>
      <c r="P2318" s="10" t="n">
        <v>104</v>
      </c>
      <c r="Q2318" s="12" t="s">
        <v>38</v>
      </c>
      <c r="R2318" s="12" t="s">
        <v>43</v>
      </c>
      <c r="S2318" s="10" t="n">
        <v>4210314</v>
      </c>
      <c r="T2318" s="12" t="s">
        <v>44</v>
      </c>
      <c r="U2318" s="13" t="n">
        <v>70</v>
      </c>
      <c r="W2318" s="13" t="n">
        <v>70</v>
      </c>
      <c r="X2318" s="12" t="s">
        <v>148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0" t="n">
        <v>1</v>
      </c>
      <c r="B2319" s="11" t="n">
        <v>46232</v>
      </c>
      <c r="C2319" s="11" t="n">
        <v>46232</v>
      </c>
      <c r="D2319" s="10" t="n">
        <v>0</v>
      </c>
      <c r="E2319" s="12" t="s">
        <v>33</v>
      </c>
      <c r="F2319" s="10" t="n">
        <v>17</v>
      </c>
      <c r="G2319" s="12" t="s">
        <v>34</v>
      </c>
      <c r="H2319" s="10" t="n">
        <v>1110101</v>
      </c>
      <c r="I2319" s="12" t="s">
        <v>35</v>
      </c>
      <c r="J2319" s="10" t="n">
        <v>1635616</v>
      </c>
      <c r="L2319" s="10" t="n">
        <v>1635616</v>
      </c>
      <c r="M2319" s="12" t="s">
        <v>36</v>
      </c>
      <c r="N2319" s="12" t="s">
        <v>37</v>
      </c>
      <c r="P2319" s="10" t="n">
        <v>104</v>
      </c>
      <c r="Q2319" s="12" t="s">
        <v>38</v>
      </c>
      <c r="R2319" s="12" t="s">
        <v>43</v>
      </c>
      <c r="S2319" s="10" t="n">
        <v>4210309</v>
      </c>
      <c r="T2319" s="12" t="s">
        <v>49</v>
      </c>
      <c r="U2319" s="13" t="n">
        <v>10</v>
      </c>
      <c r="W2319" s="13" t="n">
        <v>10</v>
      </c>
      <c r="X2319" s="12" t="s">
        <v>1569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46232</v>
      </c>
      <c r="C2320" s="11" t="n">
        <v>46232</v>
      </c>
      <c r="D2320" s="10" t="n">
        <v>0</v>
      </c>
      <c r="E2320" s="12" t="s">
        <v>33</v>
      </c>
      <c r="F2320" s="10" t="n">
        <v>17</v>
      </c>
      <c r="G2320" s="12" t="s">
        <v>34</v>
      </c>
      <c r="H2320" s="10" t="n">
        <v>1110101</v>
      </c>
      <c r="I2320" s="12" t="s">
        <v>35</v>
      </c>
      <c r="J2320" s="10" t="n">
        <v>1635619</v>
      </c>
      <c r="L2320" s="10" t="n">
        <v>1635619</v>
      </c>
      <c r="M2320" s="12" t="s">
        <v>36</v>
      </c>
      <c r="N2320" s="12" t="s">
        <v>37</v>
      </c>
      <c r="P2320" s="10" t="n">
        <v>104</v>
      </c>
      <c r="Q2320" s="12" t="s">
        <v>38</v>
      </c>
      <c r="R2320" s="12" t="s">
        <v>43</v>
      </c>
      <c r="S2320" s="10" t="n">
        <v>4210316</v>
      </c>
      <c r="T2320" s="12" t="s">
        <v>47</v>
      </c>
      <c r="U2320" s="13" t="n">
        <v>60</v>
      </c>
      <c r="W2320" s="13" t="n">
        <v>60</v>
      </c>
      <c r="X2320" s="12" t="s">
        <v>1569</v>
      </c>
      <c r="Z2320" s="1" t="str">
        <f aca="false">IF($T2320="","",IFERROR(INDEX('Resumo Grupos'!$AC$3:$AC$200,MATCH($T2320,'Resumo Grupos'!$AB$3:$AB$200,0)),"n/d"))</f>
        <v>Salários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46232</v>
      </c>
      <c r="C2321" s="11" t="n">
        <v>46232</v>
      </c>
      <c r="D2321" s="10" t="n">
        <v>0</v>
      </c>
      <c r="E2321" s="12" t="s">
        <v>33</v>
      </c>
      <c r="F2321" s="10" t="n">
        <v>17</v>
      </c>
      <c r="G2321" s="12" t="s">
        <v>34</v>
      </c>
      <c r="H2321" s="10" t="n">
        <v>1110101</v>
      </c>
      <c r="I2321" s="12" t="s">
        <v>35</v>
      </c>
      <c r="J2321" s="10" t="n">
        <v>1635626</v>
      </c>
      <c r="L2321" s="10" t="n">
        <v>1635626</v>
      </c>
      <c r="M2321" s="12" t="s">
        <v>36</v>
      </c>
      <c r="N2321" s="12" t="s">
        <v>37</v>
      </c>
      <c r="P2321" s="10" t="n">
        <v>104</v>
      </c>
      <c r="Q2321" s="12" t="s">
        <v>38</v>
      </c>
      <c r="R2321" s="12" t="s">
        <v>43</v>
      </c>
      <c r="S2321" s="10" t="n">
        <v>4210314</v>
      </c>
      <c r="T2321" s="12" t="s">
        <v>44</v>
      </c>
      <c r="U2321" s="13" t="n">
        <v>70</v>
      </c>
      <c r="W2321" s="13" t="n">
        <v>70</v>
      </c>
      <c r="X2321" s="12" t="s">
        <v>207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46232</v>
      </c>
      <c r="C2322" s="11" t="n">
        <v>46232</v>
      </c>
      <c r="D2322" s="10" t="n">
        <v>0</v>
      </c>
      <c r="E2322" s="12" t="s">
        <v>33</v>
      </c>
      <c r="F2322" s="10" t="n">
        <v>17</v>
      </c>
      <c r="G2322" s="12" t="s">
        <v>34</v>
      </c>
      <c r="H2322" s="10" t="n">
        <v>1110101</v>
      </c>
      <c r="I2322" s="12" t="s">
        <v>35</v>
      </c>
      <c r="J2322" s="10" t="n">
        <v>1635627</v>
      </c>
      <c r="L2322" s="10" t="n">
        <v>1635627</v>
      </c>
      <c r="M2322" s="12" t="s">
        <v>36</v>
      </c>
      <c r="N2322" s="12" t="s">
        <v>37</v>
      </c>
      <c r="P2322" s="10" t="n">
        <v>104</v>
      </c>
      <c r="Q2322" s="12" t="s">
        <v>38</v>
      </c>
      <c r="R2322" s="12" t="s">
        <v>43</v>
      </c>
      <c r="S2322" s="10" t="n">
        <v>4210314</v>
      </c>
      <c r="T2322" s="12" t="s">
        <v>44</v>
      </c>
      <c r="U2322" s="13" t="n">
        <v>70</v>
      </c>
      <c r="W2322" s="13" t="n">
        <v>70</v>
      </c>
      <c r="X2322" s="12" t="s">
        <v>495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46232</v>
      </c>
      <c r="C2323" s="11" t="n">
        <v>46232</v>
      </c>
      <c r="D2323" s="10" t="n">
        <v>0</v>
      </c>
      <c r="E2323" s="12" t="s">
        <v>33</v>
      </c>
      <c r="F2323" s="10" t="n">
        <v>17</v>
      </c>
      <c r="G2323" s="12" t="s">
        <v>34</v>
      </c>
      <c r="H2323" s="10" t="n">
        <v>1110101</v>
      </c>
      <c r="I2323" s="12" t="s">
        <v>35</v>
      </c>
      <c r="J2323" s="10" t="n">
        <v>1635636</v>
      </c>
      <c r="L2323" s="10" t="n">
        <v>1635636</v>
      </c>
      <c r="M2323" s="12" t="s">
        <v>36</v>
      </c>
      <c r="N2323" s="12" t="s">
        <v>37</v>
      </c>
      <c r="P2323" s="10" t="n">
        <v>104</v>
      </c>
      <c r="Q2323" s="12" t="s">
        <v>38</v>
      </c>
      <c r="R2323" s="12" t="s">
        <v>450</v>
      </c>
      <c r="S2323" s="10" t="n">
        <v>3110301</v>
      </c>
      <c r="T2323" s="12" t="s">
        <v>451</v>
      </c>
      <c r="U2323" s="13" t="n">
        <v>22</v>
      </c>
      <c r="W2323" s="13" t="n">
        <v>22</v>
      </c>
      <c r="X2323" s="12" t="s">
        <v>864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46172</v>
      </c>
      <c r="C2324" s="11" t="n">
        <v>46232</v>
      </c>
      <c r="D2324" s="10" t="n">
        <v>607</v>
      </c>
      <c r="E2324" s="12" t="s">
        <v>214</v>
      </c>
      <c r="F2324" s="10" t="n">
        <v>24</v>
      </c>
      <c r="G2324" s="12" t="s">
        <v>57</v>
      </c>
      <c r="H2324" s="10" t="n">
        <v>2110101</v>
      </c>
      <c r="I2324" s="12" t="s">
        <v>58</v>
      </c>
      <c r="J2324" s="10" t="n">
        <v>1177308</v>
      </c>
      <c r="L2324" s="10" t="n">
        <v>10643</v>
      </c>
      <c r="M2324" s="12" t="s">
        <v>272</v>
      </c>
      <c r="N2324" s="12" t="s">
        <v>60</v>
      </c>
      <c r="P2324" s="10" t="n">
        <v>103</v>
      </c>
      <c r="Q2324" s="12" t="s">
        <v>61</v>
      </c>
      <c r="R2324" s="12" t="s">
        <v>62</v>
      </c>
      <c r="S2324" s="10" t="n">
        <v>1130101</v>
      </c>
      <c r="T2324" s="12" t="s">
        <v>63</v>
      </c>
      <c r="U2324" s="13" t="n">
        <v>319.7</v>
      </c>
      <c r="W2324" s="13" t="n">
        <v>0</v>
      </c>
      <c r="X2324" s="12" t="s">
        <v>2056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nao encontrado</v>
      </c>
      <c r="AC2324" s="1" t="n">
        <v>10643</v>
      </c>
    </row>
    <row r="2325" customFormat="false" ht="12.75" hidden="false" customHeight="true" outlineLevel="0" collapsed="false">
      <c r="A2325" s="10" t="n">
        <v>1</v>
      </c>
      <c r="B2325" s="11" t="n">
        <v>46231</v>
      </c>
      <c r="C2325" s="11" t="n">
        <v>46232</v>
      </c>
      <c r="D2325" s="10" t="n">
        <v>33</v>
      </c>
      <c r="E2325" s="12" t="s">
        <v>93</v>
      </c>
      <c r="F2325" s="10" t="n">
        <v>34</v>
      </c>
      <c r="G2325" s="12" t="s">
        <v>94</v>
      </c>
      <c r="H2325" s="10" t="n">
        <v>2110101</v>
      </c>
      <c r="I2325" s="12" t="s">
        <v>58</v>
      </c>
      <c r="J2325" s="10" t="n">
        <v>1464493</v>
      </c>
      <c r="L2325" s="10" t="n">
        <v>5362</v>
      </c>
      <c r="M2325" s="12" t="s">
        <v>36</v>
      </c>
      <c r="N2325" s="12" t="s">
        <v>60</v>
      </c>
      <c r="P2325" s="10" t="n">
        <v>104</v>
      </c>
      <c r="Q2325" s="12" t="s">
        <v>38</v>
      </c>
      <c r="R2325" s="12" t="s">
        <v>62</v>
      </c>
      <c r="S2325" s="10" t="n">
        <v>1130101</v>
      </c>
      <c r="T2325" s="12" t="s">
        <v>63</v>
      </c>
      <c r="U2325" s="13" t="n">
        <v>1183</v>
      </c>
      <c r="W2325" s="13" t="n">
        <v>0</v>
      </c>
      <c r="X2325" s="12" t="s">
        <v>252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46204</v>
      </c>
      <c r="C2326" s="11" t="n">
        <v>46232</v>
      </c>
      <c r="D2326" s="10" t="n">
        <v>1608</v>
      </c>
      <c r="E2326" s="12" t="s">
        <v>75</v>
      </c>
      <c r="F2326" s="10" t="n">
        <v>24</v>
      </c>
      <c r="G2326" s="12" t="s">
        <v>57</v>
      </c>
      <c r="H2326" s="10" t="n">
        <v>2110101</v>
      </c>
      <c r="I2326" s="12" t="s">
        <v>58</v>
      </c>
      <c r="J2326" s="10" t="n">
        <v>1334069</v>
      </c>
      <c r="L2326" s="10" t="n">
        <v>1685233</v>
      </c>
      <c r="M2326" s="12" t="s">
        <v>59</v>
      </c>
      <c r="N2326" s="12" t="s">
        <v>60</v>
      </c>
      <c r="P2326" s="10" t="n">
        <v>103</v>
      </c>
      <c r="Q2326" s="12" t="s">
        <v>61</v>
      </c>
      <c r="R2326" s="12" t="s">
        <v>62</v>
      </c>
      <c r="S2326" s="10" t="n">
        <v>1130101</v>
      </c>
      <c r="T2326" s="12" t="s">
        <v>63</v>
      </c>
      <c r="U2326" s="13" t="n">
        <v>1862.4</v>
      </c>
      <c r="W2326" s="13" t="n">
        <v>0</v>
      </c>
      <c r="X2326" s="12" t="s">
        <v>2057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CHEETOS ONDA REQUEIJAO 160G</v>
      </c>
      <c r="AC2326" s="1" t="n">
        <v>1685233</v>
      </c>
    </row>
    <row r="2327" customFormat="false" ht="12.75" hidden="false" customHeight="true" outlineLevel="0" collapsed="false">
      <c r="A2327" s="10" t="n">
        <v>1</v>
      </c>
      <c r="B2327" s="11" t="n">
        <v>46204</v>
      </c>
      <c r="C2327" s="11" t="n">
        <v>46232</v>
      </c>
      <c r="D2327" s="10" t="n">
        <v>1608</v>
      </c>
      <c r="E2327" s="12" t="s">
        <v>75</v>
      </c>
      <c r="F2327" s="10" t="n">
        <v>24</v>
      </c>
      <c r="G2327" s="12" t="s">
        <v>57</v>
      </c>
      <c r="H2327" s="10" t="n">
        <v>2110101</v>
      </c>
      <c r="I2327" s="12" t="s">
        <v>58</v>
      </c>
      <c r="J2327" s="10" t="n">
        <v>1334447</v>
      </c>
      <c r="L2327" s="10" t="n">
        <v>1685064</v>
      </c>
      <c r="M2327" s="12" t="s">
        <v>36</v>
      </c>
      <c r="N2327" s="12" t="s">
        <v>60</v>
      </c>
      <c r="P2327" s="10" t="n">
        <v>103</v>
      </c>
      <c r="Q2327" s="12" t="s">
        <v>61</v>
      </c>
      <c r="R2327" s="12" t="s">
        <v>62</v>
      </c>
      <c r="S2327" s="10" t="n">
        <v>1130101</v>
      </c>
      <c r="T2327" s="12" t="s">
        <v>63</v>
      </c>
      <c r="U2327" s="13" t="n">
        <v>2148.41</v>
      </c>
      <c r="W2327" s="13" t="n">
        <v>0</v>
      </c>
      <c r="X2327" s="12" t="s">
        <v>2058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AMENDOIM ELMA 40G</v>
      </c>
      <c r="AC2327" s="1" t="n">
        <v>1685064</v>
      </c>
    </row>
    <row r="2328" customFormat="false" ht="12.75" hidden="false" customHeight="true" outlineLevel="0" collapsed="false">
      <c r="A2328" s="10" t="n">
        <v>1</v>
      </c>
      <c r="B2328" s="11" t="n">
        <v>46204</v>
      </c>
      <c r="C2328" s="11" t="n">
        <v>46232</v>
      </c>
      <c r="D2328" s="10" t="n">
        <v>1699</v>
      </c>
      <c r="E2328" s="12" t="s">
        <v>428</v>
      </c>
      <c r="F2328" s="10" t="n">
        <v>24</v>
      </c>
      <c r="G2328" s="12" t="s">
        <v>57</v>
      </c>
      <c r="H2328" s="10" t="n">
        <v>2110101</v>
      </c>
      <c r="I2328" s="12" t="s">
        <v>58</v>
      </c>
      <c r="J2328" s="10" t="n">
        <v>1334706</v>
      </c>
      <c r="L2328" s="10" t="n">
        <v>306058</v>
      </c>
      <c r="M2328" s="12" t="s">
        <v>153</v>
      </c>
      <c r="N2328" s="12" t="s">
        <v>60</v>
      </c>
      <c r="P2328" s="10" t="n">
        <v>103</v>
      </c>
      <c r="Q2328" s="12" t="s">
        <v>61</v>
      </c>
      <c r="R2328" s="12" t="s">
        <v>62</v>
      </c>
      <c r="S2328" s="10" t="n">
        <v>1130101</v>
      </c>
      <c r="T2328" s="12" t="s">
        <v>63</v>
      </c>
      <c r="U2328" s="13" t="n">
        <v>1613.94</v>
      </c>
      <c r="W2328" s="13" t="n">
        <v>0</v>
      </c>
      <c r="X2328" s="12" t="s">
        <v>2059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SKARLOFF ICE 275ML</v>
      </c>
      <c r="AC2328" s="1" t="n">
        <v>306058</v>
      </c>
    </row>
    <row r="2329" customFormat="false" ht="12.75" hidden="false" customHeight="true" outlineLevel="0" collapsed="false">
      <c r="A2329" s="10" t="n">
        <v>1</v>
      </c>
      <c r="B2329" s="11" t="n">
        <v>46206</v>
      </c>
      <c r="C2329" s="11" t="n">
        <v>46232</v>
      </c>
      <c r="D2329" s="10" t="n">
        <v>1706</v>
      </c>
      <c r="E2329" s="12" t="s">
        <v>423</v>
      </c>
      <c r="F2329" s="10" t="n">
        <v>24</v>
      </c>
      <c r="G2329" s="12" t="s">
        <v>57</v>
      </c>
      <c r="H2329" s="10" t="n">
        <v>2110101</v>
      </c>
      <c r="I2329" s="12" t="s">
        <v>58</v>
      </c>
      <c r="J2329" s="10" t="n">
        <v>1344526</v>
      </c>
      <c r="L2329" s="10" t="n">
        <v>203762</v>
      </c>
      <c r="M2329" s="12" t="s">
        <v>36</v>
      </c>
      <c r="N2329" s="12" t="s">
        <v>60</v>
      </c>
      <c r="P2329" s="10" t="n">
        <v>103</v>
      </c>
      <c r="Q2329" s="12" t="s">
        <v>61</v>
      </c>
      <c r="R2329" s="12" t="s">
        <v>62</v>
      </c>
      <c r="S2329" s="10" t="n">
        <v>1130101</v>
      </c>
      <c r="T2329" s="12" t="s">
        <v>63</v>
      </c>
      <c r="U2329" s="13" t="n">
        <v>1896.53</v>
      </c>
      <c r="W2329" s="13" t="n">
        <v>0</v>
      </c>
      <c r="X2329" s="12" t="s">
        <v>2060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CEREAL SUCRILHOS L. SUGAR 170G</v>
      </c>
      <c r="AC2329" s="1" t="n">
        <v>203762</v>
      </c>
    </row>
    <row r="2330" customFormat="false" ht="12.75" hidden="false" customHeight="true" outlineLevel="0" collapsed="false">
      <c r="A2330" s="10" t="n">
        <v>1</v>
      </c>
      <c r="B2330" s="11" t="n">
        <v>46206</v>
      </c>
      <c r="C2330" s="11" t="n">
        <v>46232</v>
      </c>
      <c r="D2330" s="10" t="n">
        <v>1675</v>
      </c>
      <c r="E2330" s="12" t="s">
        <v>103</v>
      </c>
      <c r="F2330" s="10" t="n">
        <v>24</v>
      </c>
      <c r="G2330" s="12" t="s">
        <v>57</v>
      </c>
      <c r="H2330" s="10" t="n">
        <v>2110101</v>
      </c>
      <c r="I2330" s="12" t="s">
        <v>58</v>
      </c>
      <c r="J2330" s="10" t="n">
        <v>1344964</v>
      </c>
      <c r="L2330" s="10" t="n">
        <v>499471</v>
      </c>
      <c r="M2330" s="12" t="s">
        <v>36</v>
      </c>
      <c r="N2330" s="12" t="s">
        <v>60</v>
      </c>
      <c r="P2330" s="10" t="n">
        <v>103</v>
      </c>
      <c r="Q2330" s="12" t="s">
        <v>61</v>
      </c>
      <c r="R2330" s="12" t="s">
        <v>62</v>
      </c>
      <c r="S2330" s="10" t="n">
        <v>1130101</v>
      </c>
      <c r="T2330" s="12" t="s">
        <v>63</v>
      </c>
      <c r="U2330" s="13" t="n">
        <v>395.5</v>
      </c>
      <c r="W2330" s="13" t="n">
        <v>0</v>
      </c>
      <c r="X2330" s="12" t="s">
        <v>2061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KIT KOLENE SH+COND. ORIGINAL</v>
      </c>
      <c r="AC2330" s="1" t="n">
        <v>499471</v>
      </c>
    </row>
    <row r="2331" customFormat="false" ht="12.75" hidden="false" customHeight="true" outlineLevel="0" collapsed="false">
      <c r="A2331" s="10" t="n">
        <v>1</v>
      </c>
      <c r="B2331" s="11" t="n">
        <v>46211</v>
      </c>
      <c r="C2331" s="11" t="n">
        <v>46232</v>
      </c>
      <c r="D2331" s="10" t="n">
        <v>10033</v>
      </c>
      <c r="E2331" s="12" t="s">
        <v>344</v>
      </c>
      <c r="F2331" s="10" t="n">
        <v>24</v>
      </c>
      <c r="G2331" s="12" t="s">
        <v>57</v>
      </c>
      <c r="H2331" s="10" t="n">
        <v>2110101</v>
      </c>
      <c r="I2331" s="12" t="s">
        <v>58</v>
      </c>
      <c r="J2331" s="10" t="n">
        <v>1368773</v>
      </c>
      <c r="L2331" s="10" t="n">
        <v>104122</v>
      </c>
      <c r="M2331" s="12" t="s">
        <v>36</v>
      </c>
      <c r="N2331" s="12" t="s">
        <v>60</v>
      </c>
      <c r="P2331" s="10" t="n">
        <v>103</v>
      </c>
      <c r="Q2331" s="12" t="s">
        <v>61</v>
      </c>
      <c r="R2331" s="12" t="s">
        <v>62</v>
      </c>
      <c r="S2331" s="10" t="n">
        <v>1130101</v>
      </c>
      <c r="T2331" s="12" t="s">
        <v>63</v>
      </c>
      <c r="U2331" s="13" t="n">
        <v>698.4</v>
      </c>
      <c r="W2331" s="13" t="n">
        <v>0</v>
      </c>
      <c r="X2331" s="12" t="s">
        <v>2062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MEU BEBE MINHA VIDA</v>
      </c>
      <c r="AC2331" s="1" t="n">
        <v>104122</v>
      </c>
    </row>
    <row r="2332" customFormat="false" ht="12.75" hidden="false" customHeight="true" outlineLevel="0" collapsed="false">
      <c r="A2332" s="10" t="n">
        <v>1</v>
      </c>
      <c r="B2332" s="11" t="n">
        <v>46214</v>
      </c>
      <c r="C2332" s="11" t="n">
        <v>46232</v>
      </c>
      <c r="D2332" s="10" t="n">
        <v>10009</v>
      </c>
      <c r="E2332" s="12" t="s">
        <v>233</v>
      </c>
      <c r="F2332" s="10" t="n">
        <v>24</v>
      </c>
      <c r="G2332" s="12" t="s">
        <v>57</v>
      </c>
      <c r="H2332" s="10" t="n">
        <v>2110405</v>
      </c>
      <c r="I2332" s="12" t="s">
        <v>106</v>
      </c>
      <c r="J2332" s="10" t="n">
        <v>1381864</v>
      </c>
      <c r="L2332" s="10" t="n">
        <v>1425692</v>
      </c>
      <c r="M2332" s="12" t="s">
        <v>153</v>
      </c>
      <c r="N2332" s="12" t="s">
        <v>66</v>
      </c>
      <c r="P2332" s="10" t="n">
        <v>103</v>
      </c>
      <c r="Q2332" s="12" t="s">
        <v>61</v>
      </c>
      <c r="R2332" s="12" t="s">
        <v>62</v>
      </c>
      <c r="S2332" s="10" t="n">
        <v>1130101</v>
      </c>
      <c r="T2332" s="12" t="s">
        <v>63</v>
      </c>
      <c r="U2332" s="13" t="n">
        <v>1051.26</v>
      </c>
      <c r="W2332" s="13" t="n">
        <v>0</v>
      </c>
      <c r="X2332" s="12" t="s">
        <v>2063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0" t="n">
        <v>1</v>
      </c>
      <c r="B2333" s="11" t="n">
        <v>46214</v>
      </c>
      <c r="C2333" s="11" t="n">
        <v>46232</v>
      </c>
      <c r="D2333" s="10" t="n">
        <v>1613</v>
      </c>
      <c r="E2333" s="12" t="s">
        <v>240</v>
      </c>
      <c r="F2333" s="10" t="n">
        <v>24</v>
      </c>
      <c r="G2333" s="12" t="s">
        <v>57</v>
      </c>
      <c r="H2333" s="10" t="n">
        <v>2110405</v>
      </c>
      <c r="I2333" s="12" t="s">
        <v>106</v>
      </c>
      <c r="J2333" s="10" t="n">
        <v>1382549</v>
      </c>
      <c r="L2333" s="10" t="n">
        <v>1605894</v>
      </c>
      <c r="M2333" s="12" t="s">
        <v>59</v>
      </c>
      <c r="N2333" s="12" t="s">
        <v>66</v>
      </c>
      <c r="P2333" s="10" t="n">
        <v>103</v>
      </c>
      <c r="Q2333" s="12" t="s">
        <v>61</v>
      </c>
      <c r="R2333" s="12" t="s">
        <v>62</v>
      </c>
      <c r="S2333" s="10" t="n">
        <v>1130101</v>
      </c>
      <c r="T2333" s="12" t="s">
        <v>63</v>
      </c>
      <c r="U2333" s="13" t="n">
        <v>3073.8</v>
      </c>
      <c r="W2333" s="13" t="n">
        <v>0</v>
      </c>
      <c r="X2333" s="12" t="s">
        <v>2064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0" t="n">
        <v>1</v>
      </c>
      <c r="B2334" s="11" t="n">
        <v>46218</v>
      </c>
      <c r="C2334" s="11" t="n">
        <v>46232</v>
      </c>
      <c r="D2334" s="10" t="n">
        <v>1699</v>
      </c>
      <c r="E2334" s="12" t="s">
        <v>428</v>
      </c>
      <c r="F2334" s="10" t="n">
        <v>24</v>
      </c>
      <c r="G2334" s="12" t="s">
        <v>57</v>
      </c>
      <c r="H2334" s="10" t="n">
        <v>2110405</v>
      </c>
      <c r="I2334" s="12" t="s">
        <v>106</v>
      </c>
      <c r="J2334" s="10" t="n">
        <v>1401907</v>
      </c>
      <c r="L2334" s="10" t="n">
        <v>307805</v>
      </c>
      <c r="M2334" s="12" t="s">
        <v>59</v>
      </c>
      <c r="N2334" s="12" t="s">
        <v>66</v>
      </c>
      <c r="P2334" s="10" t="n">
        <v>103</v>
      </c>
      <c r="Q2334" s="12" t="s">
        <v>61</v>
      </c>
      <c r="R2334" s="12" t="s">
        <v>62</v>
      </c>
      <c r="S2334" s="10" t="n">
        <v>1130101</v>
      </c>
      <c r="T2334" s="12" t="s">
        <v>63</v>
      </c>
      <c r="U2334" s="13" t="n">
        <v>732.47</v>
      </c>
      <c r="W2334" s="13" t="n">
        <v>0</v>
      </c>
      <c r="X2334" s="12" t="s">
        <v>2065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SUCO JANDAIA GOIABA 500ML</v>
      </c>
      <c r="AC2334" s="1" t="n">
        <v>307805</v>
      </c>
    </row>
    <row r="2335" customFormat="false" ht="12.75" hidden="false" customHeight="true" outlineLevel="0" collapsed="false">
      <c r="A2335" s="10" t="n">
        <v>1</v>
      </c>
      <c r="B2335" s="11" t="n">
        <v>46219</v>
      </c>
      <c r="C2335" s="11" t="n">
        <v>46232</v>
      </c>
      <c r="D2335" s="10" t="n">
        <v>1705</v>
      </c>
      <c r="E2335" s="12" t="s">
        <v>173</v>
      </c>
      <c r="F2335" s="10" t="n">
        <v>24</v>
      </c>
      <c r="G2335" s="12" t="s">
        <v>57</v>
      </c>
      <c r="H2335" s="10" t="n">
        <v>2110405</v>
      </c>
      <c r="I2335" s="12" t="s">
        <v>106</v>
      </c>
      <c r="J2335" s="10" t="n">
        <v>1405490</v>
      </c>
      <c r="L2335" s="10" t="n">
        <v>1933730</v>
      </c>
      <c r="M2335" s="12" t="s">
        <v>36</v>
      </c>
      <c r="N2335" s="12" t="s">
        <v>66</v>
      </c>
      <c r="P2335" s="10" t="n">
        <v>103</v>
      </c>
      <c r="Q2335" s="12" t="s">
        <v>61</v>
      </c>
      <c r="R2335" s="12" t="s">
        <v>62</v>
      </c>
      <c r="S2335" s="10" t="n">
        <v>1130101</v>
      </c>
      <c r="T2335" s="12" t="s">
        <v>63</v>
      </c>
      <c r="U2335" s="13" t="n">
        <v>417.71</v>
      </c>
      <c r="W2335" s="13" t="n">
        <v>0</v>
      </c>
      <c r="X2335" s="12" t="s">
        <v>2066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FANTA RETORNAVEL 2L</v>
      </c>
      <c r="AC2335" s="1" t="n">
        <v>1933730</v>
      </c>
    </row>
    <row r="2336" customFormat="false" ht="12.75" hidden="false" customHeight="true" outlineLevel="0" collapsed="false">
      <c r="A2336" s="10" t="n">
        <v>1</v>
      </c>
      <c r="B2336" s="11" t="n">
        <v>46220</v>
      </c>
      <c r="C2336" s="11" t="n">
        <v>46232</v>
      </c>
      <c r="D2336" s="10" t="n">
        <v>1613</v>
      </c>
      <c r="E2336" s="12" t="s">
        <v>240</v>
      </c>
      <c r="F2336" s="10" t="n">
        <v>24</v>
      </c>
      <c r="G2336" s="12" t="s">
        <v>57</v>
      </c>
      <c r="H2336" s="10" t="n">
        <v>2110405</v>
      </c>
      <c r="I2336" s="12" t="s">
        <v>106</v>
      </c>
      <c r="J2336" s="10" t="n">
        <v>1411781</v>
      </c>
      <c r="L2336" s="10" t="n">
        <v>1608648</v>
      </c>
      <c r="M2336" s="12" t="s">
        <v>36</v>
      </c>
      <c r="N2336" s="12" t="s">
        <v>66</v>
      </c>
      <c r="P2336" s="10" t="n">
        <v>103</v>
      </c>
      <c r="Q2336" s="12" t="s">
        <v>61</v>
      </c>
      <c r="R2336" s="12" t="s">
        <v>62</v>
      </c>
      <c r="S2336" s="10" t="n">
        <v>1130101</v>
      </c>
      <c r="T2336" s="12" t="s">
        <v>63</v>
      </c>
      <c r="U2336" s="13" t="n">
        <v>4171.51</v>
      </c>
      <c r="W2336" s="13" t="n">
        <v>0</v>
      </c>
      <c r="X2336" s="12" t="s">
        <v>2067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FILE PEITOA GRANEL</v>
      </c>
      <c r="AC2336" s="1" t="n">
        <v>1608648</v>
      </c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46232</v>
      </c>
      <c r="D2337" s="10" t="n">
        <v>1363</v>
      </c>
      <c r="E2337" s="12" t="s">
        <v>180</v>
      </c>
      <c r="F2337" s="10" t="n">
        <v>24</v>
      </c>
      <c r="G2337" s="12" t="s">
        <v>57</v>
      </c>
      <c r="H2337" s="10" t="n">
        <v>2110405</v>
      </c>
      <c r="I2337" s="12" t="s">
        <v>106</v>
      </c>
      <c r="J2337" s="10" t="n">
        <v>1439311</v>
      </c>
      <c r="L2337" s="10" t="n">
        <v>3590</v>
      </c>
      <c r="M2337" s="12" t="s">
        <v>36</v>
      </c>
      <c r="N2337" s="12" t="s">
        <v>66</v>
      </c>
      <c r="P2337" s="10" t="n">
        <v>103</v>
      </c>
      <c r="Q2337" s="12" t="s">
        <v>61</v>
      </c>
      <c r="R2337" s="12" t="s">
        <v>62</v>
      </c>
      <c r="S2337" s="10" t="n">
        <v>1130101</v>
      </c>
      <c r="T2337" s="12" t="s">
        <v>63</v>
      </c>
      <c r="U2337" s="13" t="n">
        <v>274</v>
      </c>
      <c r="W2337" s="13" t="n">
        <v>0</v>
      </c>
      <c r="X2337" s="12" t="s">
        <v>2068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PAO HAMBURGUER SANTO PAO</v>
      </c>
      <c r="AC2337" s="1" t="n">
        <v>3590</v>
      </c>
    </row>
    <row r="2338" customFormat="false" ht="12.75" hidden="false" customHeight="true" outlineLevel="0" collapsed="false">
      <c r="A2338" s="10" t="n">
        <v>1</v>
      </c>
      <c r="B2338" s="11" t="n">
        <v>46226</v>
      </c>
      <c r="C2338" s="11" t="n">
        <v>46232</v>
      </c>
      <c r="D2338" s="10" t="n">
        <v>1609</v>
      </c>
      <c r="E2338" s="12" t="s">
        <v>87</v>
      </c>
      <c r="F2338" s="10" t="n">
        <v>24</v>
      </c>
      <c r="G2338" s="12" t="s">
        <v>57</v>
      </c>
      <c r="H2338" s="10" t="n">
        <v>2110405</v>
      </c>
      <c r="I2338" s="12" t="s">
        <v>106</v>
      </c>
      <c r="J2338" s="10" t="n">
        <v>1439329</v>
      </c>
      <c r="L2338" s="10" t="n">
        <v>5843</v>
      </c>
      <c r="M2338" s="12" t="s">
        <v>36</v>
      </c>
      <c r="N2338" s="12" t="s">
        <v>66</v>
      </c>
      <c r="P2338" s="10" t="n">
        <v>103</v>
      </c>
      <c r="Q2338" s="12" t="s">
        <v>61</v>
      </c>
      <c r="R2338" s="12" t="s">
        <v>62</v>
      </c>
      <c r="S2338" s="10" t="n">
        <v>1130101</v>
      </c>
      <c r="T2338" s="12" t="s">
        <v>63</v>
      </c>
      <c r="U2338" s="13" t="n">
        <v>933.95</v>
      </c>
      <c r="W2338" s="13" t="n">
        <v>0</v>
      </c>
      <c r="X2338" s="12" t="s">
        <v>2069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YOFRUT COPO 300</v>
      </c>
      <c r="AC2338" s="1" t="n">
        <v>5843</v>
      </c>
    </row>
    <row r="2339" customFormat="false" ht="12.75" hidden="false" customHeight="true" outlineLevel="0" collapsed="false">
      <c r="A2339" s="10" t="n">
        <v>1</v>
      </c>
      <c r="B2339" s="11" t="n">
        <v>46231</v>
      </c>
      <c r="C2339" s="11" t="n">
        <v>46232</v>
      </c>
      <c r="D2339" s="10" t="n">
        <v>1615</v>
      </c>
      <c r="E2339" s="12" t="s">
        <v>253</v>
      </c>
      <c r="F2339" s="10" t="n">
        <v>34</v>
      </c>
      <c r="G2339" s="12" t="s">
        <v>94</v>
      </c>
      <c r="H2339" s="10" t="n">
        <v>2110101</v>
      </c>
      <c r="I2339" s="12" t="s">
        <v>58</v>
      </c>
      <c r="J2339" s="10" t="n">
        <v>1464669</v>
      </c>
      <c r="L2339" s="10" t="n">
        <v>14967</v>
      </c>
      <c r="M2339" s="12" t="s">
        <v>36</v>
      </c>
      <c r="N2339" s="12" t="s">
        <v>60</v>
      </c>
      <c r="P2339" s="10" t="n">
        <v>104</v>
      </c>
      <c r="Q2339" s="12" t="s">
        <v>38</v>
      </c>
      <c r="R2339" s="12" t="s">
        <v>62</v>
      </c>
      <c r="S2339" s="10" t="n">
        <v>1130101</v>
      </c>
      <c r="T2339" s="12" t="s">
        <v>63</v>
      </c>
      <c r="U2339" s="13" t="n">
        <v>720</v>
      </c>
      <c r="W2339" s="13" t="n">
        <v>0</v>
      </c>
      <c r="X2339" s="12" t="s">
        <v>2070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0" t="n">
        <v>1</v>
      </c>
      <c r="B2340" s="11" t="n">
        <v>46232</v>
      </c>
      <c r="C2340" s="11" t="n">
        <v>46232</v>
      </c>
      <c r="D2340" s="10" t="n">
        <v>515</v>
      </c>
      <c r="E2340" s="12" t="s">
        <v>124</v>
      </c>
      <c r="F2340" s="10" t="n">
        <v>34</v>
      </c>
      <c r="G2340" s="12" t="s">
        <v>94</v>
      </c>
      <c r="H2340" s="10" t="n">
        <v>2110405</v>
      </c>
      <c r="I2340" s="12" t="s">
        <v>106</v>
      </c>
      <c r="J2340" s="10" t="n">
        <v>1468233</v>
      </c>
      <c r="L2340" s="10" t="n">
        <v>603538</v>
      </c>
      <c r="M2340" s="12" t="s">
        <v>36</v>
      </c>
      <c r="N2340" s="12" t="s">
        <v>66</v>
      </c>
      <c r="P2340" s="10" t="n">
        <v>102</v>
      </c>
      <c r="Q2340" s="12" t="s">
        <v>125</v>
      </c>
      <c r="R2340" s="12" t="s">
        <v>112</v>
      </c>
      <c r="S2340" s="10" t="n">
        <v>4220199</v>
      </c>
      <c r="T2340" s="12" t="s">
        <v>113</v>
      </c>
      <c r="U2340" s="13" t="n">
        <v>279.64</v>
      </c>
      <c r="W2340" s="13" t="n">
        <v>0</v>
      </c>
      <c r="X2340" s="12" t="s">
        <v>2071</v>
      </c>
      <c r="Z2340" s="1" t="str">
        <f aca="false">IF($T2340="","",IFERROR(INDEX('Resumo Grupos'!$AC$3:$AC$200,MATCH($T2340,'Resumo Grupos'!$AB$3:$AB$200,0)),"n/d"))</f>
        <v>Pagamentos outros não operacionais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0" t="n">
        <v>1</v>
      </c>
      <c r="B2341" s="11" t="n">
        <v>46232</v>
      </c>
      <c r="C2341" s="11" t="n">
        <v>46232</v>
      </c>
      <c r="D2341" s="10" t="n">
        <v>33</v>
      </c>
      <c r="E2341" s="12" t="s">
        <v>93</v>
      </c>
      <c r="F2341" s="10" t="n">
        <v>13</v>
      </c>
      <c r="G2341" s="12" t="s">
        <v>119</v>
      </c>
      <c r="H2341" s="10" t="n">
        <v>2110101</v>
      </c>
      <c r="I2341" s="12" t="s">
        <v>58</v>
      </c>
      <c r="J2341" s="10" t="n">
        <v>1468261</v>
      </c>
      <c r="L2341" s="10" t="n">
        <v>5366</v>
      </c>
      <c r="M2341" s="12" t="s">
        <v>36</v>
      </c>
      <c r="N2341" s="12" t="s">
        <v>60</v>
      </c>
      <c r="P2341" s="10" t="n">
        <v>104</v>
      </c>
      <c r="Q2341" s="12" t="s">
        <v>38</v>
      </c>
      <c r="R2341" s="12" t="s">
        <v>62</v>
      </c>
      <c r="S2341" s="10" t="n">
        <v>1130101</v>
      </c>
      <c r="T2341" s="12" t="s">
        <v>63</v>
      </c>
      <c r="U2341" s="13" t="n">
        <v>420</v>
      </c>
      <c r="W2341" s="13" t="n">
        <v>420</v>
      </c>
      <c r="X2341" s="12" t="s">
        <v>2072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0" t="n">
        <v>1</v>
      </c>
      <c r="B2342" s="11" t="n">
        <v>46232</v>
      </c>
      <c r="C2342" s="11" t="n">
        <v>46232</v>
      </c>
      <c r="D2342" s="10" t="n">
        <v>33</v>
      </c>
      <c r="E2342" s="12" t="s">
        <v>93</v>
      </c>
      <c r="F2342" s="10" t="n">
        <v>13</v>
      </c>
      <c r="G2342" s="12" t="s">
        <v>119</v>
      </c>
      <c r="H2342" s="10" t="n">
        <v>2110101</v>
      </c>
      <c r="I2342" s="12" t="s">
        <v>58</v>
      </c>
      <c r="J2342" s="10" t="n">
        <v>1468306</v>
      </c>
      <c r="L2342" s="10" t="n">
        <v>5367</v>
      </c>
      <c r="M2342" s="12" t="s">
        <v>36</v>
      </c>
      <c r="N2342" s="12" t="s">
        <v>60</v>
      </c>
      <c r="P2342" s="10" t="n">
        <v>104</v>
      </c>
      <c r="Q2342" s="12" t="s">
        <v>38</v>
      </c>
      <c r="R2342" s="12" t="s">
        <v>62</v>
      </c>
      <c r="S2342" s="10" t="n">
        <v>1130101</v>
      </c>
      <c r="T2342" s="12" t="s">
        <v>63</v>
      </c>
      <c r="U2342" s="13" t="n">
        <v>350</v>
      </c>
      <c r="W2342" s="13" t="n">
        <v>350</v>
      </c>
      <c r="X2342" s="12" t="s">
        <v>2073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46232</v>
      </c>
      <c r="C2343" s="11" t="n">
        <v>46232</v>
      </c>
      <c r="D2343" s="10" t="n">
        <v>33</v>
      </c>
      <c r="E2343" s="12" t="s">
        <v>93</v>
      </c>
      <c r="F2343" s="10" t="n">
        <v>13</v>
      </c>
      <c r="G2343" s="12" t="s">
        <v>119</v>
      </c>
      <c r="H2343" s="10" t="n">
        <v>2110101</v>
      </c>
      <c r="I2343" s="12" t="s">
        <v>58</v>
      </c>
      <c r="J2343" s="10" t="n">
        <v>1468415</v>
      </c>
      <c r="L2343" s="10" t="n">
        <v>5368</v>
      </c>
      <c r="M2343" s="12" t="s">
        <v>36</v>
      </c>
      <c r="N2343" s="12" t="s">
        <v>60</v>
      </c>
      <c r="P2343" s="10" t="n">
        <v>104</v>
      </c>
      <c r="Q2343" s="12" t="s">
        <v>38</v>
      </c>
      <c r="R2343" s="12" t="s">
        <v>62</v>
      </c>
      <c r="S2343" s="10" t="n">
        <v>1130101</v>
      </c>
      <c r="T2343" s="12" t="s">
        <v>63</v>
      </c>
      <c r="U2343" s="13" t="n">
        <v>280</v>
      </c>
      <c r="W2343" s="13" t="n">
        <v>280</v>
      </c>
      <c r="X2343" s="12" t="s">
        <v>2074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0" t="n">
        <v>1</v>
      </c>
      <c r="B2344" s="11" t="n">
        <v>46232</v>
      </c>
      <c r="C2344" s="11" t="n">
        <v>46232</v>
      </c>
      <c r="D2344" s="10" t="n">
        <v>33</v>
      </c>
      <c r="E2344" s="12" t="s">
        <v>93</v>
      </c>
      <c r="F2344" s="10" t="n">
        <v>13</v>
      </c>
      <c r="G2344" s="12" t="s">
        <v>119</v>
      </c>
      <c r="H2344" s="10" t="n">
        <v>2110101</v>
      </c>
      <c r="I2344" s="12" t="s">
        <v>58</v>
      </c>
      <c r="J2344" s="10" t="n">
        <v>1468465</v>
      </c>
      <c r="L2344" s="10" t="n">
        <v>5369</v>
      </c>
      <c r="M2344" s="12" t="s">
        <v>36</v>
      </c>
      <c r="N2344" s="12" t="s">
        <v>60</v>
      </c>
      <c r="P2344" s="10" t="n">
        <v>104</v>
      </c>
      <c r="Q2344" s="12" t="s">
        <v>38</v>
      </c>
      <c r="R2344" s="12" t="s">
        <v>62</v>
      </c>
      <c r="S2344" s="10" t="n">
        <v>1130101</v>
      </c>
      <c r="T2344" s="12" t="s">
        <v>63</v>
      </c>
      <c r="U2344" s="13" t="n">
        <v>280</v>
      </c>
      <c r="W2344" s="13" t="n">
        <v>280</v>
      </c>
      <c r="X2344" s="12" t="s">
        <v>2075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46232</v>
      </c>
      <c r="C2345" s="11" t="n">
        <v>46232</v>
      </c>
      <c r="D2345" s="10" t="n">
        <v>33</v>
      </c>
      <c r="E2345" s="12" t="s">
        <v>93</v>
      </c>
      <c r="F2345" s="10" t="n">
        <v>13</v>
      </c>
      <c r="G2345" s="12" t="s">
        <v>119</v>
      </c>
      <c r="H2345" s="10" t="n">
        <v>2110101</v>
      </c>
      <c r="I2345" s="12" t="s">
        <v>58</v>
      </c>
      <c r="J2345" s="10" t="n">
        <v>1468486</v>
      </c>
      <c r="L2345" s="10" t="n">
        <v>5370</v>
      </c>
      <c r="M2345" s="12" t="s">
        <v>36</v>
      </c>
      <c r="N2345" s="12" t="s">
        <v>60</v>
      </c>
      <c r="P2345" s="10" t="n">
        <v>104</v>
      </c>
      <c r="Q2345" s="12" t="s">
        <v>38</v>
      </c>
      <c r="R2345" s="12" t="s">
        <v>62</v>
      </c>
      <c r="S2345" s="10" t="n">
        <v>1130101</v>
      </c>
      <c r="T2345" s="12" t="s">
        <v>63</v>
      </c>
      <c r="U2345" s="13" t="n">
        <v>280</v>
      </c>
      <c r="W2345" s="13" t="n">
        <v>280</v>
      </c>
      <c r="X2345" s="12" t="s">
        <v>2076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0" t="n">
        <v>1</v>
      </c>
      <c r="B2346" s="11" t="n">
        <v>46232</v>
      </c>
      <c r="C2346" s="11" t="n">
        <v>46232</v>
      </c>
      <c r="D2346" s="10" t="n">
        <v>33</v>
      </c>
      <c r="E2346" s="12" t="s">
        <v>93</v>
      </c>
      <c r="F2346" s="10" t="n">
        <v>13</v>
      </c>
      <c r="G2346" s="12" t="s">
        <v>119</v>
      </c>
      <c r="H2346" s="10" t="n">
        <v>2110101</v>
      </c>
      <c r="I2346" s="12" t="s">
        <v>58</v>
      </c>
      <c r="J2346" s="10" t="n">
        <v>1468550</v>
      </c>
      <c r="L2346" s="10" t="n">
        <v>5371</v>
      </c>
      <c r="M2346" s="12" t="s">
        <v>36</v>
      </c>
      <c r="N2346" s="12" t="s">
        <v>60</v>
      </c>
      <c r="P2346" s="10" t="n">
        <v>104</v>
      </c>
      <c r="Q2346" s="12" t="s">
        <v>38</v>
      </c>
      <c r="R2346" s="12" t="s">
        <v>62</v>
      </c>
      <c r="S2346" s="10" t="n">
        <v>1130101</v>
      </c>
      <c r="T2346" s="12" t="s">
        <v>63</v>
      </c>
      <c r="U2346" s="13" t="n">
        <v>280</v>
      </c>
      <c r="W2346" s="13" t="n">
        <v>280</v>
      </c>
      <c r="X2346" s="12" t="s">
        <v>2077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0" t="n">
        <v>1</v>
      </c>
      <c r="B2347" s="11" t="n">
        <v>46232</v>
      </c>
      <c r="C2347" s="11" t="n">
        <v>46232</v>
      </c>
      <c r="D2347" s="10" t="n">
        <v>33</v>
      </c>
      <c r="E2347" s="12" t="s">
        <v>93</v>
      </c>
      <c r="F2347" s="10" t="n">
        <v>13</v>
      </c>
      <c r="G2347" s="12" t="s">
        <v>119</v>
      </c>
      <c r="H2347" s="10" t="n">
        <v>2110101</v>
      </c>
      <c r="I2347" s="12" t="s">
        <v>58</v>
      </c>
      <c r="J2347" s="10" t="n">
        <v>1468602</v>
      </c>
      <c r="L2347" s="10" t="n">
        <v>5372</v>
      </c>
      <c r="M2347" s="12" t="s">
        <v>36</v>
      </c>
      <c r="N2347" s="12" t="s">
        <v>60</v>
      </c>
      <c r="P2347" s="10" t="n">
        <v>104</v>
      </c>
      <c r="Q2347" s="12" t="s">
        <v>38</v>
      </c>
      <c r="R2347" s="12" t="s">
        <v>62</v>
      </c>
      <c r="S2347" s="10" t="n">
        <v>1130101</v>
      </c>
      <c r="T2347" s="12" t="s">
        <v>63</v>
      </c>
      <c r="U2347" s="13" t="n">
        <v>420</v>
      </c>
      <c r="W2347" s="13" t="n">
        <v>420</v>
      </c>
      <c r="X2347" s="12" t="s">
        <v>2078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0" t="n">
        <v>1</v>
      </c>
      <c r="B2348" s="11" t="n">
        <v>46232</v>
      </c>
      <c r="C2348" s="11" t="n">
        <v>46232</v>
      </c>
      <c r="D2348" s="10" t="n">
        <v>33</v>
      </c>
      <c r="E2348" s="12" t="s">
        <v>93</v>
      </c>
      <c r="F2348" s="10" t="n">
        <v>13</v>
      </c>
      <c r="G2348" s="12" t="s">
        <v>119</v>
      </c>
      <c r="H2348" s="10" t="n">
        <v>2110101</v>
      </c>
      <c r="I2348" s="12" t="s">
        <v>58</v>
      </c>
      <c r="J2348" s="10" t="n">
        <v>1468698</v>
      </c>
      <c r="L2348" s="10" t="n">
        <v>5373</v>
      </c>
      <c r="M2348" s="12" t="s">
        <v>36</v>
      </c>
      <c r="N2348" s="12" t="s">
        <v>60</v>
      </c>
      <c r="P2348" s="10" t="n">
        <v>104</v>
      </c>
      <c r="Q2348" s="12" t="s">
        <v>38</v>
      </c>
      <c r="R2348" s="12" t="s">
        <v>62</v>
      </c>
      <c r="S2348" s="10" t="n">
        <v>1130101</v>
      </c>
      <c r="T2348" s="12" t="s">
        <v>63</v>
      </c>
      <c r="U2348" s="13" t="n">
        <v>350</v>
      </c>
      <c r="W2348" s="13" t="n">
        <v>350</v>
      </c>
      <c r="X2348" s="12" t="s">
        <v>2079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0" t="n">
        <v>1</v>
      </c>
      <c r="B2349" s="11" t="n">
        <v>46232</v>
      </c>
      <c r="C2349" s="11" t="n">
        <v>46232</v>
      </c>
      <c r="D2349" s="10" t="n">
        <v>33</v>
      </c>
      <c r="E2349" s="12" t="s">
        <v>93</v>
      </c>
      <c r="F2349" s="10" t="n">
        <v>13</v>
      </c>
      <c r="G2349" s="12" t="s">
        <v>119</v>
      </c>
      <c r="H2349" s="10" t="n">
        <v>2110101</v>
      </c>
      <c r="I2349" s="12" t="s">
        <v>58</v>
      </c>
      <c r="J2349" s="10" t="n">
        <v>1468707</v>
      </c>
      <c r="L2349" s="10" t="n">
        <v>5374</v>
      </c>
      <c r="M2349" s="12" t="s">
        <v>36</v>
      </c>
      <c r="N2349" s="12" t="s">
        <v>60</v>
      </c>
      <c r="P2349" s="10" t="n">
        <v>104</v>
      </c>
      <c r="Q2349" s="12" t="s">
        <v>38</v>
      </c>
      <c r="R2349" s="12" t="s">
        <v>62</v>
      </c>
      <c r="S2349" s="10" t="n">
        <v>1130101</v>
      </c>
      <c r="T2349" s="12" t="s">
        <v>63</v>
      </c>
      <c r="U2349" s="13" t="n">
        <v>350</v>
      </c>
      <c r="W2349" s="13" t="n">
        <v>350</v>
      </c>
      <c r="X2349" s="12" t="s">
        <v>2080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/>
      <c r="AC2349" s="1"/>
    </row>
    <row r="2350" customFormat="false" ht="12.75" hidden="false" customHeight="true" outlineLevel="0" collapsed="false">
      <c r="A2350" s="10" t="n">
        <v>1</v>
      </c>
      <c r="B2350" s="11" t="n">
        <v>46232</v>
      </c>
      <c r="C2350" s="11" t="n">
        <v>46232</v>
      </c>
      <c r="D2350" s="10" t="n">
        <v>905</v>
      </c>
      <c r="E2350" s="12" t="s">
        <v>1368</v>
      </c>
      <c r="F2350" s="10" t="n">
        <v>34</v>
      </c>
      <c r="G2350" s="12" t="s">
        <v>94</v>
      </c>
      <c r="H2350" s="10" t="n">
        <v>2110405</v>
      </c>
      <c r="I2350" s="12" t="s">
        <v>106</v>
      </c>
      <c r="J2350" s="10" t="n">
        <v>1473251</v>
      </c>
      <c r="L2350" s="10" t="n">
        <v>605375</v>
      </c>
      <c r="M2350" s="12" t="s">
        <v>36</v>
      </c>
      <c r="N2350" s="12" t="s">
        <v>66</v>
      </c>
      <c r="P2350" s="10" t="n">
        <v>102</v>
      </c>
      <c r="Q2350" s="12" t="s">
        <v>125</v>
      </c>
      <c r="R2350" s="12" t="s">
        <v>2081</v>
      </c>
      <c r="S2350" s="10" t="n">
        <v>4110103</v>
      </c>
      <c r="T2350" s="12" t="s">
        <v>2082</v>
      </c>
      <c r="U2350" s="13" t="n">
        <v>400</v>
      </c>
      <c r="W2350" s="13" t="n">
        <v>0</v>
      </c>
      <c r="X2350" s="12" t="s">
        <v>2083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0" t="n">
        <v>1</v>
      </c>
      <c r="B2351" s="11" t="n">
        <v>46234</v>
      </c>
      <c r="C2351" s="11" t="n">
        <v>46232</v>
      </c>
      <c r="D2351" s="10" t="n">
        <v>1391</v>
      </c>
      <c r="E2351" s="12" t="s">
        <v>445</v>
      </c>
      <c r="F2351" s="10" t="n">
        <v>13</v>
      </c>
      <c r="G2351" s="12" t="s">
        <v>119</v>
      </c>
      <c r="H2351" s="10" t="n">
        <v>2110101</v>
      </c>
      <c r="I2351" s="12" t="s">
        <v>58</v>
      </c>
      <c r="J2351" s="10" t="n">
        <v>1477703</v>
      </c>
      <c r="L2351" s="10" t="n">
        <v>413</v>
      </c>
      <c r="M2351" s="12" t="s">
        <v>36</v>
      </c>
      <c r="N2351" s="12" t="s">
        <v>60</v>
      </c>
      <c r="P2351" s="10" t="n">
        <v>104</v>
      </c>
      <c r="Q2351" s="12" t="s">
        <v>38</v>
      </c>
      <c r="R2351" s="12" t="s">
        <v>62</v>
      </c>
      <c r="S2351" s="10" t="n">
        <v>1130101</v>
      </c>
      <c r="T2351" s="12" t="s">
        <v>63</v>
      </c>
      <c r="U2351" s="13" t="n">
        <v>612</v>
      </c>
      <c r="W2351" s="13" t="n">
        <v>612</v>
      </c>
      <c r="X2351" s="12" t="s">
        <v>2084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BRIGADEIRO CASEIRO</v>
      </c>
      <c r="AC2351" s="1" t="n">
        <v>413</v>
      </c>
    </row>
    <row r="2352" customFormat="false" ht="12.75" hidden="false" customHeight="true" outlineLevel="0" collapsed="false">
      <c r="A2352" s="10" t="n">
        <v>1</v>
      </c>
      <c r="B2352" s="11" t="n">
        <v>46233</v>
      </c>
      <c r="C2352" s="11" t="n">
        <v>46233</v>
      </c>
      <c r="D2352" s="10" t="n">
        <v>0</v>
      </c>
      <c r="E2352" s="12" t="s">
        <v>33</v>
      </c>
      <c r="F2352" s="10" t="n">
        <v>17</v>
      </c>
      <c r="G2352" s="12" t="s">
        <v>34</v>
      </c>
      <c r="H2352" s="10" t="n">
        <v>1110101</v>
      </c>
      <c r="I2352" s="12" t="s">
        <v>35</v>
      </c>
      <c r="J2352" s="10" t="n">
        <v>1504684</v>
      </c>
      <c r="L2352" s="10" t="n">
        <v>1504684</v>
      </c>
      <c r="M2352" s="12" t="s">
        <v>36</v>
      </c>
      <c r="N2352" s="12" t="s">
        <v>37</v>
      </c>
      <c r="P2352" s="10" t="n">
        <v>104</v>
      </c>
      <c r="Q2352" s="12" t="s">
        <v>38</v>
      </c>
      <c r="R2352" s="12" t="s">
        <v>43</v>
      </c>
      <c r="S2352" s="10" t="n">
        <v>4210318</v>
      </c>
      <c r="T2352" s="12" t="s">
        <v>449</v>
      </c>
      <c r="U2352" s="13" t="n">
        <v>28.8</v>
      </c>
      <c r="W2352" s="13" t="n">
        <v>28.8</v>
      </c>
      <c r="X2352" s="12" t="s">
        <v>210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0" t="n">
        <v>1</v>
      </c>
      <c r="B2353" s="11" t="n">
        <v>46233</v>
      </c>
      <c r="C2353" s="11" t="n">
        <v>46233</v>
      </c>
      <c r="D2353" s="10" t="n">
        <v>0</v>
      </c>
      <c r="E2353" s="12" t="s">
        <v>33</v>
      </c>
      <c r="F2353" s="10" t="n">
        <v>17</v>
      </c>
      <c r="G2353" s="12" t="s">
        <v>34</v>
      </c>
      <c r="H2353" s="10" t="n">
        <v>1110101</v>
      </c>
      <c r="I2353" s="12" t="s">
        <v>35</v>
      </c>
      <c r="J2353" s="10" t="n">
        <v>1504795</v>
      </c>
      <c r="L2353" s="10" t="n">
        <v>1504795</v>
      </c>
      <c r="M2353" s="12" t="s">
        <v>36</v>
      </c>
      <c r="N2353" s="12" t="s">
        <v>37</v>
      </c>
      <c r="P2353" s="10" t="n">
        <v>104</v>
      </c>
      <c r="Q2353" s="12" t="s">
        <v>38</v>
      </c>
      <c r="R2353" s="12" t="s">
        <v>43</v>
      </c>
      <c r="S2353" s="10" t="n">
        <v>4210318</v>
      </c>
      <c r="T2353" s="12" t="s">
        <v>449</v>
      </c>
      <c r="U2353" s="13" t="n">
        <v>300</v>
      </c>
      <c r="W2353" s="13" t="n">
        <v>300</v>
      </c>
      <c r="X2353" s="12" t="s">
        <v>2085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0" t="n">
        <v>1</v>
      </c>
      <c r="B2354" s="11" t="n">
        <v>46233</v>
      </c>
      <c r="C2354" s="11" t="n">
        <v>46233</v>
      </c>
      <c r="D2354" s="10" t="n">
        <v>0</v>
      </c>
      <c r="E2354" s="12" t="s">
        <v>33</v>
      </c>
      <c r="F2354" s="10" t="n">
        <v>17</v>
      </c>
      <c r="G2354" s="12" t="s">
        <v>34</v>
      </c>
      <c r="H2354" s="10" t="n">
        <v>1110101</v>
      </c>
      <c r="I2354" s="12" t="s">
        <v>35</v>
      </c>
      <c r="J2354" s="10" t="n">
        <v>1509074</v>
      </c>
      <c r="L2354" s="10" t="n">
        <v>1509074</v>
      </c>
      <c r="M2354" s="12" t="s">
        <v>36</v>
      </c>
      <c r="N2354" s="12" t="s">
        <v>37</v>
      </c>
      <c r="P2354" s="10" t="n">
        <v>104</v>
      </c>
      <c r="Q2354" s="12" t="s">
        <v>38</v>
      </c>
      <c r="R2354" s="12" t="s">
        <v>149</v>
      </c>
      <c r="S2354" s="10" t="n">
        <v>1120601</v>
      </c>
      <c r="T2354" s="12" t="s">
        <v>150</v>
      </c>
      <c r="U2354" s="13" t="n">
        <v>350</v>
      </c>
      <c r="W2354" s="13" t="n">
        <v>350</v>
      </c>
      <c r="X2354" s="12" t="s">
        <v>2086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ACAI DE ANORI</v>
      </c>
      <c r="AC2354" s="1" t="n">
        <v>5440</v>
      </c>
    </row>
    <row r="2355" customFormat="false" ht="12.75" hidden="false" customHeight="true" outlineLevel="0" collapsed="false">
      <c r="A2355" s="10" t="n">
        <v>1</v>
      </c>
      <c r="B2355" s="11" t="n">
        <v>46233</v>
      </c>
      <c r="C2355" s="11" t="n">
        <v>46233</v>
      </c>
      <c r="D2355" s="10" t="n">
        <v>0</v>
      </c>
      <c r="E2355" s="12" t="s">
        <v>33</v>
      </c>
      <c r="F2355" s="10" t="n">
        <v>17</v>
      </c>
      <c r="G2355" s="12" t="s">
        <v>34</v>
      </c>
      <c r="H2355" s="10" t="n">
        <v>1110101</v>
      </c>
      <c r="I2355" s="12" t="s">
        <v>35</v>
      </c>
      <c r="J2355" s="10" t="n">
        <v>1509475</v>
      </c>
      <c r="L2355" s="10" t="n">
        <v>1509475</v>
      </c>
      <c r="M2355" s="12" t="s">
        <v>36</v>
      </c>
      <c r="N2355" s="12" t="s">
        <v>37</v>
      </c>
      <c r="P2355" s="10" t="n">
        <v>104</v>
      </c>
      <c r="Q2355" s="12" t="s">
        <v>38</v>
      </c>
      <c r="R2355" s="12" t="s">
        <v>39</v>
      </c>
      <c r="S2355" s="10" t="n">
        <v>4210227</v>
      </c>
      <c r="T2355" s="12" t="s">
        <v>40</v>
      </c>
      <c r="U2355" s="13" t="n">
        <v>192</v>
      </c>
      <c r="W2355" s="13" t="n">
        <v>192</v>
      </c>
      <c r="X2355" s="12" t="s">
        <v>2087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  <c r="AB2355" s="1"/>
      <c r="AC2355" s="1"/>
    </row>
    <row r="2356" customFormat="false" ht="12.75" hidden="false" customHeight="true" outlineLevel="0" collapsed="false">
      <c r="A2356" s="10" t="n">
        <v>1</v>
      </c>
      <c r="B2356" s="11" t="n">
        <v>46233</v>
      </c>
      <c r="C2356" s="11" t="n">
        <v>46233</v>
      </c>
      <c r="D2356" s="10" t="n">
        <v>0</v>
      </c>
      <c r="E2356" s="12" t="s">
        <v>33</v>
      </c>
      <c r="F2356" s="10" t="n">
        <v>17</v>
      </c>
      <c r="G2356" s="12" t="s">
        <v>34</v>
      </c>
      <c r="H2356" s="10" t="n">
        <v>1110101</v>
      </c>
      <c r="I2356" s="12" t="s">
        <v>35</v>
      </c>
      <c r="J2356" s="10" t="n">
        <v>1509494</v>
      </c>
      <c r="L2356" s="10" t="n">
        <v>1509494</v>
      </c>
      <c r="M2356" s="12" t="s">
        <v>36</v>
      </c>
      <c r="N2356" s="12" t="s">
        <v>37</v>
      </c>
      <c r="P2356" s="10" t="n">
        <v>104</v>
      </c>
      <c r="Q2356" s="12" t="s">
        <v>38</v>
      </c>
      <c r="R2356" s="12" t="s">
        <v>39</v>
      </c>
      <c r="S2356" s="10" t="n">
        <v>4210209</v>
      </c>
      <c r="T2356" s="12" t="s">
        <v>54</v>
      </c>
      <c r="U2356" s="13" t="n">
        <v>20</v>
      </c>
      <c r="W2356" s="13" t="n">
        <v>20</v>
      </c>
      <c r="X2356" s="12" t="s">
        <v>2088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0" t="n">
        <v>1</v>
      </c>
      <c r="B2357" s="11" t="n">
        <v>46233</v>
      </c>
      <c r="C2357" s="11" t="n">
        <v>46233</v>
      </c>
      <c r="D2357" s="10" t="n">
        <v>0</v>
      </c>
      <c r="E2357" s="12" t="s">
        <v>33</v>
      </c>
      <c r="F2357" s="10" t="n">
        <v>17</v>
      </c>
      <c r="G2357" s="12" t="s">
        <v>34</v>
      </c>
      <c r="H2357" s="10" t="n">
        <v>1110101</v>
      </c>
      <c r="I2357" s="12" t="s">
        <v>35</v>
      </c>
      <c r="J2357" s="10" t="n">
        <v>1638476</v>
      </c>
      <c r="L2357" s="10" t="n">
        <v>1638476</v>
      </c>
      <c r="M2357" s="12" t="s">
        <v>36</v>
      </c>
      <c r="N2357" s="12" t="s">
        <v>37</v>
      </c>
      <c r="P2357" s="10" t="n">
        <v>104</v>
      </c>
      <c r="Q2357" s="12" t="s">
        <v>38</v>
      </c>
      <c r="R2357" s="12" t="s">
        <v>43</v>
      </c>
      <c r="S2357" s="10" t="n">
        <v>4210316</v>
      </c>
      <c r="T2357" s="12" t="s">
        <v>47</v>
      </c>
      <c r="U2357" s="13" t="n">
        <v>60</v>
      </c>
      <c r="W2357" s="13" t="n">
        <v>60</v>
      </c>
      <c r="X2357" s="12" t="s">
        <v>2089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46233</v>
      </c>
      <c r="C2358" s="11" t="n">
        <v>46233</v>
      </c>
      <c r="D2358" s="10" t="n">
        <v>0</v>
      </c>
      <c r="E2358" s="12" t="s">
        <v>33</v>
      </c>
      <c r="F2358" s="10" t="n">
        <v>17</v>
      </c>
      <c r="G2358" s="12" t="s">
        <v>34</v>
      </c>
      <c r="H2358" s="10" t="n">
        <v>1110101</v>
      </c>
      <c r="I2358" s="12" t="s">
        <v>35</v>
      </c>
      <c r="J2358" s="10" t="n">
        <v>1638478</v>
      </c>
      <c r="L2358" s="10" t="n">
        <v>1638478</v>
      </c>
      <c r="M2358" s="12" t="s">
        <v>36</v>
      </c>
      <c r="N2358" s="12" t="s">
        <v>37</v>
      </c>
      <c r="P2358" s="10" t="n">
        <v>104</v>
      </c>
      <c r="Q2358" s="12" t="s">
        <v>38</v>
      </c>
      <c r="R2358" s="12" t="s">
        <v>43</v>
      </c>
      <c r="S2358" s="10" t="n">
        <v>4210309</v>
      </c>
      <c r="T2358" s="12" t="s">
        <v>49</v>
      </c>
      <c r="U2358" s="13" t="n">
        <v>10</v>
      </c>
      <c r="W2358" s="13" t="n">
        <v>10</v>
      </c>
      <c r="X2358" s="12" t="s">
        <v>2089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0" t="n">
        <v>1</v>
      </c>
      <c r="B2359" s="11" t="n">
        <v>46233</v>
      </c>
      <c r="C2359" s="11" t="n">
        <v>46233</v>
      </c>
      <c r="D2359" s="10" t="n">
        <v>0</v>
      </c>
      <c r="E2359" s="12" t="s">
        <v>33</v>
      </c>
      <c r="F2359" s="10" t="n">
        <v>17</v>
      </c>
      <c r="G2359" s="12" t="s">
        <v>34</v>
      </c>
      <c r="H2359" s="10" t="n">
        <v>1110101</v>
      </c>
      <c r="I2359" s="12" t="s">
        <v>35</v>
      </c>
      <c r="J2359" s="10" t="n">
        <v>1638482</v>
      </c>
      <c r="L2359" s="10" t="n">
        <v>1638482</v>
      </c>
      <c r="M2359" s="12" t="s">
        <v>36</v>
      </c>
      <c r="N2359" s="12" t="s">
        <v>37</v>
      </c>
      <c r="P2359" s="10" t="n">
        <v>104</v>
      </c>
      <c r="Q2359" s="12" t="s">
        <v>38</v>
      </c>
      <c r="R2359" s="12" t="s">
        <v>43</v>
      </c>
      <c r="S2359" s="10" t="n">
        <v>4210316</v>
      </c>
      <c r="T2359" s="12" t="s">
        <v>47</v>
      </c>
      <c r="U2359" s="13" t="n">
        <v>60</v>
      </c>
      <c r="W2359" s="13" t="n">
        <v>60</v>
      </c>
      <c r="X2359" s="12" t="s">
        <v>1569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46233</v>
      </c>
      <c r="C2360" s="11" t="n">
        <v>46233</v>
      </c>
      <c r="D2360" s="10" t="n">
        <v>0</v>
      </c>
      <c r="E2360" s="12" t="s">
        <v>33</v>
      </c>
      <c r="F2360" s="10" t="n">
        <v>17</v>
      </c>
      <c r="G2360" s="12" t="s">
        <v>34</v>
      </c>
      <c r="H2360" s="10" t="n">
        <v>1110101</v>
      </c>
      <c r="I2360" s="12" t="s">
        <v>35</v>
      </c>
      <c r="J2360" s="10" t="n">
        <v>1638487</v>
      </c>
      <c r="L2360" s="10" t="n">
        <v>1638487</v>
      </c>
      <c r="M2360" s="12" t="s">
        <v>36</v>
      </c>
      <c r="N2360" s="12" t="s">
        <v>37</v>
      </c>
      <c r="P2360" s="10" t="n">
        <v>104</v>
      </c>
      <c r="Q2360" s="12" t="s">
        <v>38</v>
      </c>
      <c r="R2360" s="12" t="s">
        <v>43</v>
      </c>
      <c r="S2360" s="10" t="n">
        <v>4210316</v>
      </c>
      <c r="T2360" s="12" t="s">
        <v>47</v>
      </c>
      <c r="U2360" s="13" t="n">
        <v>10</v>
      </c>
      <c r="W2360" s="13" t="n">
        <v>10</v>
      </c>
      <c r="X2360" s="12" t="s">
        <v>1569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  <c r="AB2360" s="1"/>
      <c r="AC2360" s="1"/>
    </row>
    <row r="2361" customFormat="false" ht="12.75" hidden="false" customHeight="true" outlineLevel="0" collapsed="false">
      <c r="A2361" s="10" t="n">
        <v>1</v>
      </c>
      <c r="B2361" s="11" t="n">
        <v>46233</v>
      </c>
      <c r="C2361" s="11" t="n">
        <v>46233</v>
      </c>
      <c r="D2361" s="10" t="n">
        <v>0</v>
      </c>
      <c r="E2361" s="12" t="s">
        <v>33</v>
      </c>
      <c r="F2361" s="10" t="n">
        <v>17</v>
      </c>
      <c r="G2361" s="12" t="s">
        <v>34</v>
      </c>
      <c r="H2361" s="10" t="n">
        <v>1110101</v>
      </c>
      <c r="I2361" s="12" t="s">
        <v>35</v>
      </c>
      <c r="J2361" s="10" t="n">
        <v>1638505</v>
      </c>
      <c r="L2361" s="10" t="n">
        <v>1638505</v>
      </c>
      <c r="M2361" s="12" t="s">
        <v>36</v>
      </c>
      <c r="N2361" s="12" t="s">
        <v>37</v>
      </c>
      <c r="P2361" s="10" t="n">
        <v>104</v>
      </c>
      <c r="Q2361" s="12" t="s">
        <v>38</v>
      </c>
      <c r="R2361" s="12" t="s">
        <v>43</v>
      </c>
      <c r="S2361" s="10" t="n">
        <v>4210314</v>
      </c>
      <c r="T2361" s="12" t="s">
        <v>44</v>
      </c>
      <c r="U2361" s="13" t="n">
        <v>70</v>
      </c>
      <c r="W2361" s="13" t="n">
        <v>70</v>
      </c>
      <c r="X2361" s="12" t="s">
        <v>148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0" t="n">
        <v>1</v>
      </c>
      <c r="B2362" s="11" t="n">
        <v>46233</v>
      </c>
      <c r="C2362" s="11" t="n">
        <v>46233</v>
      </c>
      <c r="D2362" s="10" t="n">
        <v>0</v>
      </c>
      <c r="E2362" s="12" t="s">
        <v>33</v>
      </c>
      <c r="F2362" s="10" t="n">
        <v>17</v>
      </c>
      <c r="G2362" s="12" t="s">
        <v>34</v>
      </c>
      <c r="H2362" s="10" t="n">
        <v>1110101</v>
      </c>
      <c r="I2362" s="12" t="s">
        <v>35</v>
      </c>
      <c r="J2362" s="10" t="n">
        <v>1638508</v>
      </c>
      <c r="L2362" s="10" t="n">
        <v>1638508</v>
      </c>
      <c r="M2362" s="12" t="s">
        <v>36</v>
      </c>
      <c r="N2362" s="12" t="s">
        <v>37</v>
      </c>
      <c r="P2362" s="10" t="n">
        <v>104</v>
      </c>
      <c r="Q2362" s="12" t="s">
        <v>38</v>
      </c>
      <c r="R2362" s="12" t="s">
        <v>43</v>
      </c>
      <c r="S2362" s="10" t="n">
        <v>4210314</v>
      </c>
      <c r="T2362" s="12" t="s">
        <v>44</v>
      </c>
      <c r="U2362" s="13" t="n">
        <v>100</v>
      </c>
      <c r="W2362" s="13" t="n">
        <v>100</v>
      </c>
      <c r="X2362" s="12" t="s">
        <v>2090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46233</v>
      </c>
      <c r="C2363" s="11" t="n">
        <v>46233</v>
      </c>
      <c r="D2363" s="10" t="n">
        <v>0</v>
      </c>
      <c r="E2363" s="12" t="s">
        <v>33</v>
      </c>
      <c r="F2363" s="10" t="n">
        <v>17</v>
      </c>
      <c r="G2363" s="12" t="s">
        <v>34</v>
      </c>
      <c r="H2363" s="10" t="n">
        <v>1110101</v>
      </c>
      <c r="I2363" s="12" t="s">
        <v>35</v>
      </c>
      <c r="J2363" s="10" t="n">
        <v>1638516</v>
      </c>
      <c r="L2363" s="10" t="n">
        <v>1638516</v>
      </c>
      <c r="M2363" s="12" t="s">
        <v>36</v>
      </c>
      <c r="N2363" s="12" t="s">
        <v>37</v>
      </c>
      <c r="P2363" s="10" t="n">
        <v>104</v>
      </c>
      <c r="Q2363" s="12" t="s">
        <v>38</v>
      </c>
      <c r="R2363" s="12" t="s">
        <v>43</v>
      </c>
      <c r="S2363" s="10" t="n">
        <v>4210314</v>
      </c>
      <c r="T2363" s="12" t="s">
        <v>44</v>
      </c>
      <c r="U2363" s="13" t="n">
        <v>70</v>
      </c>
      <c r="W2363" s="13" t="n">
        <v>70</v>
      </c>
      <c r="X2363" s="12" t="s">
        <v>147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46233</v>
      </c>
      <c r="C2364" s="11" t="n">
        <v>46233</v>
      </c>
      <c r="D2364" s="10" t="n">
        <v>0</v>
      </c>
      <c r="E2364" s="12" t="s">
        <v>33</v>
      </c>
      <c r="F2364" s="10" t="n">
        <v>17</v>
      </c>
      <c r="G2364" s="12" t="s">
        <v>34</v>
      </c>
      <c r="H2364" s="10" t="n">
        <v>1110101</v>
      </c>
      <c r="I2364" s="12" t="s">
        <v>35</v>
      </c>
      <c r="J2364" s="10" t="n">
        <v>1638520</v>
      </c>
      <c r="L2364" s="10" t="n">
        <v>1638520</v>
      </c>
      <c r="M2364" s="12" t="s">
        <v>36</v>
      </c>
      <c r="N2364" s="12" t="s">
        <v>37</v>
      </c>
      <c r="P2364" s="10" t="n">
        <v>104</v>
      </c>
      <c r="Q2364" s="12" t="s">
        <v>38</v>
      </c>
      <c r="R2364" s="12" t="s">
        <v>43</v>
      </c>
      <c r="S2364" s="10" t="n">
        <v>4210309</v>
      </c>
      <c r="T2364" s="12" t="s">
        <v>49</v>
      </c>
      <c r="U2364" s="13" t="n">
        <v>20</v>
      </c>
      <c r="W2364" s="13" t="n">
        <v>20</v>
      </c>
      <c r="X2364" s="12" t="s">
        <v>147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46233</v>
      </c>
      <c r="C2365" s="11" t="n">
        <v>46233</v>
      </c>
      <c r="D2365" s="10" t="n">
        <v>0</v>
      </c>
      <c r="E2365" s="12" t="s">
        <v>33</v>
      </c>
      <c r="F2365" s="10" t="n">
        <v>17</v>
      </c>
      <c r="G2365" s="12" t="s">
        <v>34</v>
      </c>
      <c r="H2365" s="10" t="n">
        <v>1110101</v>
      </c>
      <c r="I2365" s="12" t="s">
        <v>35</v>
      </c>
      <c r="J2365" s="10" t="n">
        <v>1638543</v>
      </c>
      <c r="L2365" s="10" t="n">
        <v>1638543</v>
      </c>
      <c r="M2365" s="12" t="s">
        <v>36</v>
      </c>
      <c r="N2365" s="12" t="s">
        <v>37</v>
      </c>
      <c r="P2365" s="10" t="n">
        <v>104</v>
      </c>
      <c r="Q2365" s="12" t="s">
        <v>38</v>
      </c>
      <c r="R2365" s="12" t="s">
        <v>43</v>
      </c>
      <c r="S2365" s="10" t="n">
        <v>4210316</v>
      </c>
      <c r="T2365" s="12" t="s">
        <v>47</v>
      </c>
      <c r="U2365" s="13" t="n">
        <v>70</v>
      </c>
      <c r="W2365" s="13" t="n">
        <v>70</v>
      </c>
      <c r="X2365" s="12" t="s">
        <v>48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46233</v>
      </c>
      <c r="D2366" s="10" t="n">
        <v>0</v>
      </c>
      <c r="E2366" s="12" t="s">
        <v>33</v>
      </c>
      <c r="F2366" s="10" t="n">
        <v>17</v>
      </c>
      <c r="G2366" s="12" t="s">
        <v>34</v>
      </c>
      <c r="H2366" s="10" t="n">
        <v>1110101</v>
      </c>
      <c r="I2366" s="12" t="s">
        <v>35</v>
      </c>
      <c r="J2366" s="10" t="n">
        <v>1638562</v>
      </c>
      <c r="L2366" s="10" t="n">
        <v>1638562</v>
      </c>
      <c r="M2366" s="12" t="s">
        <v>36</v>
      </c>
      <c r="N2366" s="12" t="s">
        <v>37</v>
      </c>
      <c r="P2366" s="10" t="n">
        <v>104</v>
      </c>
      <c r="Q2366" s="12" t="s">
        <v>38</v>
      </c>
      <c r="R2366" s="12" t="s">
        <v>43</v>
      </c>
      <c r="S2366" s="10" t="n">
        <v>4210314</v>
      </c>
      <c r="T2366" s="12" t="s">
        <v>44</v>
      </c>
      <c r="U2366" s="13" t="n">
        <v>70</v>
      </c>
      <c r="W2366" s="13" t="n">
        <v>70</v>
      </c>
      <c r="X2366" s="12" t="s">
        <v>208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0" t="n">
        <v>1</v>
      </c>
      <c r="B2367" s="11" t="n">
        <v>46230</v>
      </c>
      <c r="C2367" s="11" t="n">
        <v>46233</v>
      </c>
      <c r="D2367" s="10" t="n">
        <v>1614</v>
      </c>
      <c r="E2367" s="12" t="s">
        <v>89</v>
      </c>
      <c r="F2367" s="10" t="n">
        <v>24</v>
      </c>
      <c r="G2367" s="12" t="s">
        <v>57</v>
      </c>
      <c r="H2367" s="10" t="n">
        <v>2110405</v>
      </c>
      <c r="I2367" s="12" t="s">
        <v>106</v>
      </c>
      <c r="J2367" s="10" t="n">
        <v>1460045</v>
      </c>
      <c r="L2367" s="10" t="n">
        <v>11479</v>
      </c>
      <c r="M2367" s="12" t="s">
        <v>36</v>
      </c>
      <c r="N2367" s="12" t="s">
        <v>66</v>
      </c>
      <c r="P2367" s="10" t="n">
        <v>103</v>
      </c>
      <c r="Q2367" s="12" t="s">
        <v>61</v>
      </c>
      <c r="R2367" s="12" t="s">
        <v>62</v>
      </c>
      <c r="S2367" s="10" t="n">
        <v>1130101</v>
      </c>
      <c r="T2367" s="12" t="s">
        <v>63</v>
      </c>
      <c r="U2367" s="13" t="n">
        <v>713.31</v>
      </c>
      <c r="W2367" s="13" t="n">
        <v>0</v>
      </c>
      <c r="X2367" s="12" t="s">
        <v>2091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SORV. KARU SUPREME1L</v>
      </c>
      <c r="AC2367" s="1" t="n">
        <v>11479</v>
      </c>
    </row>
    <row r="2368" customFormat="false" ht="12.75" hidden="false" customHeight="true" outlineLevel="0" collapsed="false">
      <c r="A2368" s="10" t="n">
        <v>1</v>
      </c>
      <c r="B2368" s="11" t="n">
        <v>46230</v>
      </c>
      <c r="C2368" s="11" t="n">
        <v>46233</v>
      </c>
      <c r="D2368" s="10" t="n">
        <v>10018</v>
      </c>
      <c r="E2368" s="12" t="s">
        <v>368</v>
      </c>
      <c r="F2368" s="10" t="n">
        <v>34</v>
      </c>
      <c r="G2368" s="12" t="s">
        <v>94</v>
      </c>
      <c r="H2368" s="10" t="n">
        <v>2110405</v>
      </c>
      <c r="I2368" s="12" t="s">
        <v>106</v>
      </c>
      <c r="J2368" s="10" t="n">
        <v>1458751</v>
      </c>
      <c r="L2368" s="10" t="n">
        <v>346</v>
      </c>
      <c r="M2368" s="12" t="s">
        <v>36</v>
      </c>
      <c r="N2368" s="12" t="s">
        <v>66</v>
      </c>
      <c r="P2368" s="10" t="n">
        <v>103</v>
      </c>
      <c r="Q2368" s="12" t="s">
        <v>61</v>
      </c>
      <c r="R2368" s="12" t="s">
        <v>62</v>
      </c>
      <c r="S2368" s="10" t="n">
        <v>1130101</v>
      </c>
      <c r="T2368" s="12" t="s">
        <v>63</v>
      </c>
      <c r="U2368" s="13" t="n">
        <v>570</v>
      </c>
      <c r="W2368" s="13" t="n">
        <v>0</v>
      </c>
      <c r="X2368" s="12" t="s">
        <v>2092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DAN GELO CUBO 5 KG</v>
      </c>
      <c r="AC2368" s="1" t="n">
        <v>346</v>
      </c>
    </row>
    <row r="2369" customFormat="false" ht="12.75" hidden="false" customHeight="true" outlineLevel="0" collapsed="false">
      <c r="A2369" s="10" t="n">
        <v>1</v>
      </c>
      <c r="B2369" s="11" t="n">
        <v>46230</v>
      </c>
      <c r="C2369" s="11" t="n">
        <v>46233</v>
      </c>
      <c r="D2369" s="10" t="n">
        <v>1807</v>
      </c>
      <c r="E2369" s="12" t="s">
        <v>256</v>
      </c>
      <c r="F2369" s="10" t="n">
        <v>24</v>
      </c>
      <c r="G2369" s="12" t="s">
        <v>57</v>
      </c>
      <c r="H2369" s="10" t="n">
        <v>2110405</v>
      </c>
      <c r="I2369" s="12" t="s">
        <v>106</v>
      </c>
      <c r="J2369" s="10" t="n">
        <v>1459255</v>
      </c>
      <c r="L2369" s="10" t="n">
        <v>600334</v>
      </c>
      <c r="M2369" s="12" t="s">
        <v>36</v>
      </c>
      <c r="N2369" s="12" t="s">
        <v>66</v>
      </c>
      <c r="P2369" s="10" t="n">
        <v>101</v>
      </c>
      <c r="Q2369" s="12" t="s">
        <v>107</v>
      </c>
      <c r="R2369" s="12" t="s">
        <v>892</v>
      </c>
      <c r="S2369" s="10" t="n">
        <v>2110712</v>
      </c>
      <c r="T2369" s="12" t="s">
        <v>2093</v>
      </c>
      <c r="U2369" s="13" t="n">
        <v>568.76</v>
      </c>
      <c r="W2369" s="13" t="n">
        <v>0</v>
      </c>
      <c r="X2369" s="12" t="s">
        <v>2094</v>
      </c>
      <c r="Z2369" s="1" t="str">
        <f aca="false">IF($T2369="","",IFERROR(INDEX('Resumo Grupos'!$AC$3:$AC$200,MATCH($T2369,'Resumo Grupos'!$AB$3:$AB$200,0)),"n/d"))</f>
        <v>Despesa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12.75" hidden="false" customHeight="true" outlineLevel="0" collapsed="false">
      <c r="A2370" s="10" t="n">
        <v>1</v>
      </c>
      <c r="B2370" s="11" t="n">
        <v>46230</v>
      </c>
      <c r="C2370" s="11" t="n">
        <v>46233</v>
      </c>
      <c r="D2370" s="10" t="n">
        <v>1807</v>
      </c>
      <c r="E2370" s="12" t="s">
        <v>256</v>
      </c>
      <c r="F2370" s="10" t="n">
        <v>24</v>
      </c>
      <c r="G2370" s="12" t="s">
        <v>57</v>
      </c>
      <c r="H2370" s="10" t="n">
        <v>2110405</v>
      </c>
      <c r="I2370" s="12" t="s">
        <v>106</v>
      </c>
      <c r="J2370" s="10" t="n">
        <v>1459259</v>
      </c>
      <c r="L2370" s="10" t="n">
        <v>600336</v>
      </c>
      <c r="M2370" s="12" t="s">
        <v>36</v>
      </c>
      <c r="N2370" s="12" t="s">
        <v>66</v>
      </c>
      <c r="P2370" s="10" t="n">
        <v>101</v>
      </c>
      <c r="Q2370" s="12" t="s">
        <v>107</v>
      </c>
      <c r="R2370" s="12" t="s">
        <v>892</v>
      </c>
      <c r="S2370" s="10" t="n">
        <v>2110704</v>
      </c>
      <c r="T2370" s="12" t="s">
        <v>1111</v>
      </c>
      <c r="U2370" s="13" t="n">
        <v>947.94</v>
      </c>
      <c r="W2370" s="13" t="n">
        <v>0</v>
      </c>
      <c r="X2370" s="12" t="s">
        <v>2095</v>
      </c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0" t="n">
        <v>1</v>
      </c>
      <c r="B2371" s="11" t="n">
        <v>46189</v>
      </c>
      <c r="C2371" s="11" t="n">
        <v>46233</v>
      </c>
      <c r="D2371" s="10" t="n">
        <v>10012</v>
      </c>
      <c r="E2371" s="12" t="s">
        <v>236</v>
      </c>
      <c r="F2371" s="10" t="n">
        <v>24</v>
      </c>
      <c r="G2371" s="12" t="s">
        <v>57</v>
      </c>
      <c r="H2371" s="10" t="n">
        <v>2110101</v>
      </c>
      <c r="I2371" s="12" t="s">
        <v>58</v>
      </c>
      <c r="J2371" s="10" t="n">
        <v>1261364</v>
      </c>
      <c r="L2371" s="10" t="n">
        <v>1957890</v>
      </c>
      <c r="M2371" s="12" t="s">
        <v>272</v>
      </c>
      <c r="N2371" s="12" t="s">
        <v>60</v>
      </c>
      <c r="P2371" s="10" t="n">
        <v>103</v>
      </c>
      <c r="Q2371" s="12" t="s">
        <v>61</v>
      </c>
      <c r="R2371" s="12" t="s">
        <v>62</v>
      </c>
      <c r="S2371" s="10" t="n">
        <v>1130101</v>
      </c>
      <c r="T2371" s="12" t="s">
        <v>63</v>
      </c>
      <c r="U2371" s="13" t="n">
        <v>3937.79</v>
      </c>
      <c r="W2371" s="13" t="n">
        <v>0</v>
      </c>
      <c r="X2371" s="12" t="s">
        <v>2096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SAB PHEBO ODOR90G</v>
      </c>
      <c r="AC2371" s="1" t="n">
        <v>1957890</v>
      </c>
    </row>
    <row r="2372" customFormat="false" ht="12.75" hidden="false" customHeight="true" outlineLevel="0" collapsed="false">
      <c r="A2372" s="10" t="n">
        <v>1</v>
      </c>
      <c r="B2372" s="11" t="n">
        <v>46203</v>
      </c>
      <c r="C2372" s="11" t="n">
        <v>46233</v>
      </c>
      <c r="D2372" s="10" t="n">
        <v>10011</v>
      </c>
      <c r="E2372" s="12" t="s">
        <v>221</v>
      </c>
      <c r="F2372" s="10" t="n">
        <v>24</v>
      </c>
      <c r="G2372" s="12" t="s">
        <v>57</v>
      </c>
      <c r="H2372" s="10" t="n">
        <v>2110101</v>
      </c>
      <c r="I2372" s="12" t="s">
        <v>58</v>
      </c>
      <c r="J2372" s="10" t="n">
        <v>1330475</v>
      </c>
      <c r="L2372" s="10" t="n">
        <v>34300</v>
      </c>
      <c r="M2372" s="12" t="s">
        <v>59</v>
      </c>
      <c r="N2372" s="12" t="s">
        <v>60</v>
      </c>
      <c r="P2372" s="10" t="n">
        <v>103</v>
      </c>
      <c r="Q2372" s="12" t="s">
        <v>61</v>
      </c>
      <c r="R2372" s="12" t="s">
        <v>62</v>
      </c>
      <c r="S2372" s="10" t="n">
        <v>1130101</v>
      </c>
      <c r="T2372" s="12" t="s">
        <v>63</v>
      </c>
      <c r="U2372" s="13" t="n">
        <v>3377.6</v>
      </c>
      <c r="W2372" s="13" t="n">
        <v>0</v>
      </c>
      <c r="X2372" s="12" t="s">
        <v>2097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RACAO GRAN P. FILH.</v>
      </c>
      <c r="AC2372" s="1" t="n">
        <v>34300</v>
      </c>
    </row>
    <row r="2373" customFormat="false" ht="12.75" hidden="false" customHeight="true" outlineLevel="0" collapsed="false">
      <c r="A2373" s="10" t="n">
        <v>1</v>
      </c>
      <c r="B2373" s="11" t="n">
        <v>46205</v>
      </c>
      <c r="C2373" s="11" t="n">
        <v>46233</v>
      </c>
      <c r="D2373" s="10" t="n">
        <v>1740</v>
      </c>
      <c r="E2373" s="12" t="s">
        <v>296</v>
      </c>
      <c r="F2373" s="10" t="n">
        <v>24</v>
      </c>
      <c r="G2373" s="12" t="s">
        <v>57</v>
      </c>
      <c r="H2373" s="10" t="n">
        <v>2110101</v>
      </c>
      <c r="I2373" s="12" t="s">
        <v>58</v>
      </c>
      <c r="J2373" s="10" t="n">
        <v>1340464</v>
      </c>
      <c r="L2373" s="10" t="n">
        <v>1243403</v>
      </c>
      <c r="M2373" s="12" t="s">
        <v>59</v>
      </c>
      <c r="N2373" s="12" t="s">
        <v>60</v>
      </c>
      <c r="P2373" s="10" t="n">
        <v>103</v>
      </c>
      <c r="Q2373" s="12" t="s">
        <v>61</v>
      </c>
      <c r="R2373" s="12" t="s">
        <v>62</v>
      </c>
      <c r="S2373" s="10" t="n">
        <v>1130101</v>
      </c>
      <c r="T2373" s="12" t="s">
        <v>63</v>
      </c>
      <c r="U2373" s="13" t="n">
        <v>972.31</v>
      </c>
      <c r="W2373" s="13" t="n">
        <v>0</v>
      </c>
      <c r="X2373" s="12" t="s">
        <v>2098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IOG BI-CAMADA MGO CO</v>
      </c>
      <c r="AC2373" s="1" t="n">
        <v>1243403</v>
      </c>
    </row>
    <row r="2374" customFormat="false" ht="12.75" hidden="false" customHeight="true" outlineLevel="0" collapsed="false">
      <c r="A2374" s="10" t="n">
        <v>1</v>
      </c>
      <c r="B2374" s="11" t="n">
        <v>46205</v>
      </c>
      <c r="C2374" s="11" t="n">
        <v>46233</v>
      </c>
      <c r="D2374" s="10" t="n">
        <v>1921</v>
      </c>
      <c r="E2374" s="12" t="s">
        <v>276</v>
      </c>
      <c r="F2374" s="10" t="n">
        <v>24</v>
      </c>
      <c r="G2374" s="12" t="s">
        <v>57</v>
      </c>
      <c r="H2374" s="10" t="n">
        <v>2110101</v>
      </c>
      <c r="I2374" s="12" t="s">
        <v>58</v>
      </c>
      <c r="J2374" s="10" t="n">
        <v>1341594</v>
      </c>
      <c r="L2374" s="10" t="n">
        <v>20994</v>
      </c>
      <c r="M2374" s="12" t="s">
        <v>36</v>
      </c>
      <c r="N2374" s="12" t="s">
        <v>60</v>
      </c>
      <c r="P2374" s="10" t="n">
        <v>103</v>
      </c>
      <c r="Q2374" s="12" t="s">
        <v>61</v>
      </c>
      <c r="R2374" s="12" t="s">
        <v>62</v>
      </c>
      <c r="S2374" s="10" t="n">
        <v>1130101</v>
      </c>
      <c r="T2374" s="12" t="s">
        <v>63</v>
      </c>
      <c r="U2374" s="13" t="n">
        <v>1317.6</v>
      </c>
      <c r="W2374" s="13" t="n">
        <v>0</v>
      </c>
      <c r="X2374" s="12" t="s">
        <v>2099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PINGO DE LEITE</v>
      </c>
      <c r="AC2374" s="1" t="n">
        <v>20994</v>
      </c>
    </row>
    <row r="2375" customFormat="false" ht="12.75" hidden="false" customHeight="true" outlineLevel="0" collapsed="false">
      <c r="A2375" s="10" t="n">
        <v>1</v>
      </c>
      <c r="B2375" s="11" t="n">
        <v>46207</v>
      </c>
      <c r="C2375" s="11" t="n">
        <v>46233</v>
      </c>
      <c r="D2375" s="10" t="n">
        <v>1668</v>
      </c>
      <c r="E2375" s="12" t="s">
        <v>81</v>
      </c>
      <c r="F2375" s="10" t="n">
        <v>24</v>
      </c>
      <c r="G2375" s="12" t="s">
        <v>57</v>
      </c>
      <c r="H2375" s="10" t="n">
        <v>2110102</v>
      </c>
      <c r="I2375" s="12" t="s">
        <v>83</v>
      </c>
      <c r="J2375" s="10" t="n">
        <v>1348465</v>
      </c>
      <c r="L2375" s="10" t="n">
        <v>734837</v>
      </c>
      <c r="M2375" s="12" t="s">
        <v>36</v>
      </c>
      <c r="N2375" s="12" t="s">
        <v>60</v>
      </c>
      <c r="P2375" s="10" t="n">
        <v>103</v>
      </c>
      <c r="Q2375" s="12" t="s">
        <v>61</v>
      </c>
      <c r="R2375" s="12" t="s">
        <v>39</v>
      </c>
      <c r="S2375" s="10" t="n">
        <v>4210204</v>
      </c>
      <c r="T2375" s="12" t="s">
        <v>84</v>
      </c>
      <c r="U2375" s="13" t="n">
        <v>345.1</v>
      </c>
      <c r="W2375" s="13" t="n">
        <v>0</v>
      </c>
      <c r="X2375" s="12" t="s">
        <v>2100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0" t="n">
        <v>1</v>
      </c>
      <c r="B2376" s="11" t="n">
        <v>46213</v>
      </c>
      <c r="C2376" s="11" t="n">
        <v>46233</v>
      </c>
      <c r="D2376" s="10" t="n">
        <v>1626</v>
      </c>
      <c r="E2376" s="12" t="s">
        <v>65</v>
      </c>
      <c r="F2376" s="10" t="n">
        <v>24</v>
      </c>
      <c r="G2376" s="12" t="s">
        <v>57</v>
      </c>
      <c r="H2376" s="10" t="n">
        <v>2110405</v>
      </c>
      <c r="I2376" s="12" t="s">
        <v>106</v>
      </c>
      <c r="J2376" s="10" t="n">
        <v>1376626</v>
      </c>
      <c r="L2376" s="10" t="n">
        <v>312590</v>
      </c>
      <c r="M2376" s="12" t="s">
        <v>59</v>
      </c>
      <c r="N2376" s="12" t="s">
        <v>66</v>
      </c>
      <c r="P2376" s="10" t="n">
        <v>103</v>
      </c>
      <c r="Q2376" s="12" t="s">
        <v>61</v>
      </c>
      <c r="R2376" s="12" t="s">
        <v>62</v>
      </c>
      <c r="S2376" s="10" t="n">
        <v>1130101</v>
      </c>
      <c r="T2376" s="12" t="s">
        <v>63</v>
      </c>
      <c r="U2376" s="13" t="n">
        <v>1643.75</v>
      </c>
      <c r="W2376" s="13" t="n">
        <v>0</v>
      </c>
      <c r="X2376" s="12" t="s">
        <v>2101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CALABRESA SEARA KG</v>
      </c>
      <c r="AC2376" s="1" t="n">
        <v>312590</v>
      </c>
    </row>
    <row r="2377" customFormat="false" ht="12.75" hidden="false" customHeight="true" outlineLevel="0" collapsed="false">
      <c r="A2377" s="10" t="n">
        <v>1</v>
      </c>
      <c r="B2377" s="11" t="n">
        <v>46213</v>
      </c>
      <c r="C2377" s="11" t="n">
        <v>46233</v>
      </c>
      <c r="D2377" s="10" t="n">
        <v>1740</v>
      </c>
      <c r="E2377" s="12" t="s">
        <v>296</v>
      </c>
      <c r="F2377" s="10" t="n">
        <v>24</v>
      </c>
      <c r="G2377" s="12" t="s">
        <v>57</v>
      </c>
      <c r="H2377" s="10" t="n">
        <v>2110405</v>
      </c>
      <c r="I2377" s="12" t="s">
        <v>106</v>
      </c>
      <c r="J2377" s="10" t="n">
        <v>1376989</v>
      </c>
      <c r="L2377" s="10" t="n">
        <v>1245715</v>
      </c>
      <c r="M2377" s="12" t="s">
        <v>36</v>
      </c>
      <c r="N2377" s="12" t="s">
        <v>66</v>
      </c>
      <c r="P2377" s="10" t="n">
        <v>103</v>
      </c>
      <c r="Q2377" s="12" t="s">
        <v>61</v>
      </c>
      <c r="R2377" s="12" t="s">
        <v>62</v>
      </c>
      <c r="S2377" s="10" t="n">
        <v>1130101</v>
      </c>
      <c r="T2377" s="12" t="s">
        <v>63</v>
      </c>
      <c r="U2377" s="13" t="n">
        <v>828.44</v>
      </c>
      <c r="W2377" s="13" t="n">
        <v>0</v>
      </c>
      <c r="X2377" s="12" t="s">
        <v>2102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IOG NATURAL MEL COPO</v>
      </c>
      <c r="AC2377" s="1" t="n">
        <v>1245715</v>
      </c>
    </row>
    <row r="2378" customFormat="false" ht="12.75" hidden="false" customHeight="true" outlineLevel="0" collapsed="false">
      <c r="A2378" s="10" t="n">
        <v>1</v>
      </c>
      <c r="B2378" s="11" t="n">
        <v>46219</v>
      </c>
      <c r="C2378" s="11" t="n">
        <v>46233</v>
      </c>
      <c r="D2378" s="10" t="n">
        <v>1601</v>
      </c>
      <c r="E2378" s="12" t="s">
        <v>227</v>
      </c>
      <c r="F2378" s="10" t="n">
        <v>24</v>
      </c>
      <c r="G2378" s="12" t="s">
        <v>57</v>
      </c>
      <c r="H2378" s="10" t="n">
        <v>2110405</v>
      </c>
      <c r="I2378" s="12" t="s">
        <v>106</v>
      </c>
      <c r="J2378" s="10" t="n">
        <v>1407452</v>
      </c>
      <c r="L2378" s="10" t="n">
        <v>854275</v>
      </c>
      <c r="M2378" s="12" t="s">
        <v>36</v>
      </c>
      <c r="N2378" s="12" t="s">
        <v>66</v>
      </c>
      <c r="P2378" s="10" t="n">
        <v>103</v>
      </c>
      <c r="Q2378" s="12" t="s">
        <v>61</v>
      </c>
      <c r="R2378" s="12" t="s">
        <v>62</v>
      </c>
      <c r="S2378" s="10" t="n">
        <v>1130101</v>
      </c>
      <c r="T2378" s="12" t="s">
        <v>63</v>
      </c>
      <c r="U2378" s="13" t="n">
        <v>748.7</v>
      </c>
      <c r="W2378" s="13" t="n">
        <v>0</v>
      </c>
      <c r="X2378" s="12" t="s">
        <v>2103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0" t="n">
        <v>1</v>
      </c>
      <c r="B2379" s="11" t="n">
        <v>46219</v>
      </c>
      <c r="C2379" s="11" t="n">
        <v>46233</v>
      </c>
      <c r="D2379" s="10" t="n">
        <v>1705</v>
      </c>
      <c r="E2379" s="12" t="s">
        <v>173</v>
      </c>
      <c r="F2379" s="10" t="n">
        <v>24</v>
      </c>
      <c r="G2379" s="12" t="s">
        <v>57</v>
      </c>
      <c r="H2379" s="10" t="n">
        <v>2110405</v>
      </c>
      <c r="I2379" s="12" t="s">
        <v>106</v>
      </c>
      <c r="J2379" s="10" t="n">
        <v>1407736</v>
      </c>
      <c r="L2379" s="10" t="n">
        <v>1203714</v>
      </c>
      <c r="M2379" s="12" t="s">
        <v>36</v>
      </c>
      <c r="N2379" s="12" t="s">
        <v>66</v>
      </c>
      <c r="P2379" s="10" t="n">
        <v>103</v>
      </c>
      <c r="Q2379" s="12" t="s">
        <v>61</v>
      </c>
      <c r="R2379" s="12" t="s">
        <v>62</v>
      </c>
      <c r="S2379" s="10" t="n">
        <v>1130101</v>
      </c>
      <c r="T2379" s="12" t="s">
        <v>63</v>
      </c>
      <c r="U2379" s="13" t="n">
        <v>1638.55</v>
      </c>
      <c r="W2379" s="13" t="n">
        <v>0</v>
      </c>
      <c r="X2379" s="12" t="s">
        <v>2104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FANTA LAR 1,5L</v>
      </c>
      <c r="AC2379" s="1" t="n">
        <v>1203714</v>
      </c>
    </row>
    <row r="2380" customFormat="false" ht="12.75" hidden="false" customHeight="true" outlineLevel="0" collapsed="false">
      <c r="A2380" s="10" t="n">
        <v>1</v>
      </c>
      <c r="B2380" s="11" t="n">
        <v>46219</v>
      </c>
      <c r="C2380" s="11" t="n">
        <v>46233</v>
      </c>
      <c r="D2380" s="10" t="n">
        <v>1705</v>
      </c>
      <c r="E2380" s="12" t="s">
        <v>173</v>
      </c>
      <c r="F2380" s="10" t="n">
        <v>24</v>
      </c>
      <c r="G2380" s="12" t="s">
        <v>57</v>
      </c>
      <c r="H2380" s="10" t="n">
        <v>2110405</v>
      </c>
      <c r="I2380" s="12" t="s">
        <v>106</v>
      </c>
      <c r="J2380" s="10" t="n">
        <v>1407809</v>
      </c>
      <c r="L2380" s="10" t="n">
        <v>1936376</v>
      </c>
      <c r="M2380" s="12" t="s">
        <v>36</v>
      </c>
      <c r="N2380" s="12" t="s">
        <v>66</v>
      </c>
      <c r="P2380" s="10" t="n">
        <v>103</v>
      </c>
      <c r="Q2380" s="12" t="s">
        <v>61</v>
      </c>
      <c r="R2380" s="12" t="s">
        <v>62</v>
      </c>
      <c r="S2380" s="10" t="n">
        <v>1130101</v>
      </c>
      <c r="T2380" s="12" t="s">
        <v>63</v>
      </c>
      <c r="U2380" s="13" t="n">
        <v>2622.9</v>
      </c>
      <c r="W2380" s="13" t="n">
        <v>0</v>
      </c>
      <c r="X2380" s="12" t="s">
        <v>2105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REFRI. FANTA UVA 1,5</v>
      </c>
      <c r="AC2380" s="1" t="n">
        <v>1936376</v>
      </c>
    </row>
    <row r="2381" customFormat="false" ht="12.75" hidden="false" customHeight="true" outlineLevel="0" collapsed="false">
      <c r="A2381" s="10" t="n">
        <v>1</v>
      </c>
      <c r="B2381" s="11" t="n">
        <v>46219</v>
      </c>
      <c r="C2381" s="11" t="n">
        <v>46233</v>
      </c>
      <c r="D2381" s="10" t="n">
        <v>1705</v>
      </c>
      <c r="E2381" s="12" t="s">
        <v>173</v>
      </c>
      <c r="F2381" s="10" t="n">
        <v>24</v>
      </c>
      <c r="G2381" s="12" t="s">
        <v>57</v>
      </c>
      <c r="H2381" s="10" t="n">
        <v>2110405</v>
      </c>
      <c r="I2381" s="12" t="s">
        <v>106</v>
      </c>
      <c r="J2381" s="10" t="n">
        <v>1407834</v>
      </c>
      <c r="L2381" s="10" t="n">
        <v>1936062</v>
      </c>
      <c r="M2381" s="12" t="s">
        <v>36</v>
      </c>
      <c r="N2381" s="12" t="s">
        <v>66</v>
      </c>
      <c r="P2381" s="10" t="n">
        <v>103</v>
      </c>
      <c r="Q2381" s="12" t="s">
        <v>61</v>
      </c>
      <c r="R2381" s="12" t="s">
        <v>62</v>
      </c>
      <c r="S2381" s="10" t="n">
        <v>1130101</v>
      </c>
      <c r="T2381" s="12" t="s">
        <v>63</v>
      </c>
      <c r="U2381" s="13" t="n">
        <v>160.78</v>
      </c>
      <c r="W2381" s="13" t="n">
        <v>0</v>
      </c>
      <c r="X2381" s="12" t="s">
        <v>2106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REFRI. COCA COLA RETORNAVEL 2L</v>
      </c>
      <c r="AC2381" s="1" t="n">
        <v>1936062</v>
      </c>
    </row>
    <row r="2382" customFormat="false" ht="12.75" hidden="false" customHeight="true" outlineLevel="0" collapsed="false">
      <c r="A2382" s="10" t="n">
        <v>1</v>
      </c>
      <c r="B2382" s="11" t="n">
        <v>46224</v>
      </c>
      <c r="C2382" s="11" t="n">
        <v>46233</v>
      </c>
      <c r="D2382" s="10" t="n">
        <v>1812</v>
      </c>
      <c r="E2382" s="12" t="s">
        <v>347</v>
      </c>
      <c r="F2382" s="10" t="n">
        <v>24</v>
      </c>
      <c r="G2382" s="12" t="s">
        <v>57</v>
      </c>
      <c r="H2382" s="10" t="n">
        <v>2110405</v>
      </c>
      <c r="I2382" s="12" t="s">
        <v>106</v>
      </c>
      <c r="J2382" s="10" t="n">
        <v>1427944</v>
      </c>
      <c r="L2382" s="10" t="n">
        <v>2741</v>
      </c>
      <c r="M2382" s="12" t="s">
        <v>36</v>
      </c>
      <c r="N2382" s="12" t="s">
        <v>66</v>
      </c>
      <c r="P2382" s="10" t="n">
        <v>103</v>
      </c>
      <c r="Q2382" s="12" t="s">
        <v>61</v>
      </c>
      <c r="R2382" s="12" t="s">
        <v>62</v>
      </c>
      <c r="S2382" s="10" t="n">
        <v>1130101</v>
      </c>
      <c r="T2382" s="12" t="s">
        <v>63</v>
      </c>
      <c r="U2382" s="13" t="n">
        <v>879</v>
      </c>
      <c r="W2382" s="13" t="n">
        <v>0</v>
      </c>
      <c r="X2382" s="12" t="s">
        <v>2107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ARROZ AGULHINHA PEROLA</v>
      </c>
      <c r="AC2382" s="1" t="n">
        <v>2741</v>
      </c>
    </row>
    <row r="2383" customFormat="false" ht="12.75" hidden="false" customHeight="true" outlineLevel="0" collapsed="false">
      <c r="A2383" s="10" t="n">
        <v>1</v>
      </c>
      <c r="B2383" s="11" t="n">
        <v>46224</v>
      </c>
      <c r="C2383" s="11" t="n">
        <v>46233</v>
      </c>
      <c r="D2383" s="10" t="n">
        <v>10002</v>
      </c>
      <c r="E2383" s="12" t="s">
        <v>291</v>
      </c>
      <c r="F2383" s="10" t="n">
        <v>24</v>
      </c>
      <c r="G2383" s="12" t="s">
        <v>57</v>
      </c>
      <c r="H2383" s="10" t="n">
        <v>2110405</v>
      </c>
      <c r="I2383" s="12" t="s">
        <v>106</v>
      </c>
      <c r="J2383" s="10" t="n">
        <v>1431390</v>
      </c>
      <c r="L2383" s="10" t="n">
        <v>196700</v>
      </c>
      <c r="M2383" s="12" t="s">
        <v>36</v>
      </c>
      <c r="N2383" s="12" t="s">
        <v>66</v>
      </c>
      <c r="P2383" s="10" t="n">
        <v>103</v>
      </c>
      <c r="Q2383" s="12" t="s">
        <v>61</v>
      </c>
      <c r="R2383" s="12" t="s">
        <v>62</v>
      </c>
      <c r="S2383" s="10" t="n">
        <v>1130101</v>
      </c>
      <c r="T2383" s="12" t="s">
        <v>63</v>
      </c>
      <c r="U2383" s="13" t="n">
        <v>950.4</v>
      </c>
      <c r="W2383" s="13" t="n">
        <v>0</v>
      </c>
      <c r="X2383" s="12" t="s">
        <v>2108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POLPA BRASFRUT CAJA</v>
      </c>
      <c r="AC2383" s="1" t="n">
        <v>196700</v>
      </c>
    </row>
    <row r="2384" customFormat="false" ht="12.75" hidden="false" customHeight="true" outlineLevel="0" collapsed="false">
      <c r="A2384" s="10" t="n">
        <v>1</v>
      </c>
      <c r="B2384" s="11" t="n">
        <v>46225</v>
      </c>
      <c r="C2384" s="11" t="n">
        <v>46233</v>
      </c>
      <c r="D2384" s="10" t="n">
        <v>10009</v>
      </c>
      <c r="E2384" s="12" t="s">
        <v>233</v>
      </c>
      <c r="F2384" s="10" t="n">
        <v>24</v>
      </c>
      <c r="G2384" s="12" t="s">
        <v>57</v>
      </c>
      <c r="H2384" s="10" t="n">
        <v>2110405</v>
      </c>
      <c r="I2384" s="12" t="s">
        <v>106</v>
      </c>
      <c r="J2384" s="10" t="n">
        <v>1434102</v>
      </c>
      <c r="L2384" s="10" t="n">
        <v>1428642</v>
      </c>
      <c r="M2384" s="12" t="s">
        <v>59</v>
      </c>
      <c r="N2384" s="12" t="s">
        <v>66</v>
      </c>
      <c r="P2384" s="10" t="n">
        <v>103</v>
      </c>
      <c r="Q2384" s="12" t="s">
        <v>61</v>
      </c>
      <c r="R2384" s="12" t="s">
        <v>62</v>
      </c>
      <c r="S2384" s="10" t="n">
        <v>1130101</v>
      </c>
      <c r="T2384" s="12" t="s">
        <v>63</v>
      </c>
      <c r="U2384" s="13" t="n">
        <v>957.84</v>
      </c>
      <c r="W2384" s="13" t="n">
        <v>0</v>
      </c>
      <c r="X2384" s="12" t="s">
        <v>2109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TEMP MAGGI FONDO120G</v>
      </c>
      <c r="AC2384" s="1" t="n">
        <v>1428642</v>
      </c>
    </row>
    <row r="2385" customFormat="false" ht="12.75" hidden="false" customHeight="true" outlineLevel="0" collapsed="false">
      <c r="A2385" s="10" t="n">
        <v>1</v>
      </c>
      <c r="B2385" s="11" t="n">
        <v>46225</v>
      </c>
      <c r="C2385" s="11" t="n">
        <v>46233</v>
      </c>
      <c r="D2385" s="10" t="n">
        <v>1635</v>
      </c>
      <c r="E2385" s="12" t="s">
        <v>161</v>
      </c>
      <c r="F2385" s="10" t="n">
        <v>24</v>
      </c>
      <c r="G2385" s="12" t="s">
        <v>57</v>
      </c>
      <c r="H2385" s="10" t="n">
        <v>2110405</v>
      </c>
      <c r="I2385" s="12" t="s">
        <v>106</v>
      </c>
      <c r="J2385" s="10" t="n">
        <v>1435847</v>
      </c>
      <c r="L2385" s="10" t="n">
        <v>1350</v>
      </c>
      <c r="M2385" s="12" t="s">
        <v>36</v>
      </c>
      <c r="N2385" s="12" t="s">
        <v>66</v>
      </c>
      <c r="P2385" s="10" t="n">
        <v>103</v>
      </c>
      <c r="Q2385" s="12" t="s">
        <v>61</v>
      </c>
      <c r="R2385" s="12" t="s">
        <v>62</v>
      </c>
      <c r="S2385" s="10" t="n">
        <v>1130101</v>
      </c>
      <c r="T2385" s="12" t="s">
        <v>63</v>
      </c>
      <c r="U2385" s="13" t="n">
        <v>1399.86</v>
      </c>
      <c r="W2385" s="13" t="n">
        <v>0</v>
      </c>
      <c r="X2385" s="12" t="s">
        <v>2110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COXA E SOBRECOXA KG</v>
      </c>
      <c r="AC2385" s="1" t="n">
        <v>1350</v>
      </c>
    </row>
    <row r="2386" customFormat="false" ht="12.75" hidden="false" customHeight="true" outlineLevel="0" collapsed="false">
      <c r="A2386" s="10" t="n">
        <v>1</v>
      </c>
      <c r="B2386" s="11" t="n">
        <v>46226</v>
      </c>
      <c r="C2386" s="11" t="n">
        <v>46233</v>
      </c>
      <c r="D2386" s="10" t="n">
        <v>10037</v>
      </c>
      <c r="E2386" s="12" t="s">
        <v>615</v>
      </c>
      <c r="F2386" s="10" t="n">
        <v>24</v>
      </c>
      <c r="G2386" s="12" t="s">
        <v>57</v>
      </c>
      <c r="H2386" s="10" t="n">
        <v>2110405</v>
      </c>
      <c r="I2386" s="12" t="s">
        <v>106</v>
      </c>
      <c r="J2386" s="10" t="n">
        <v>1440179</v>
      </c>
      <c r="L2386" s="10" t="n">
        <v>2808</v>
      </c>
      <c r="M2386" s="12" t="s">
        <v>36</v>
      </c>
      <c r="N2386" s="12" t="s">
        <v>66</v>
      </c>
      <c r="P2386" s="10" t="n">
        <v>103</v>
      </c>
      <c r="Q2386" s="12" t="s">
        <v>61</v>
      </c>
      <c r="R2386" s="12" t="s">
        <v>62</v>
      </c>
      <c r="S2386" s="10" t="n">
        <v>1130101</v>
      </c>
      <c r="T2386" s="12" t="s">
        <v>63</v>
      </c>
      <c r="U2386" s="13" t="n">
        <v>445.38</v>
      </c>
      <c r="W2386" s="13" t="n">
        <v>0</v>
      </c>
      <c r="X2386" s="12" t="s">
        <v>2111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KELLMAT RATOEIRA ADE</v>
      </c>
      <c r="AC2386" s="1" t="n">
        <v>2808</v>
      </c>
    </row>
    <row r="2387" customFormat="false" ht="12.75" hidden="false" customHeight="true" outlineLevel="0" collapsed="false">
      <c r="A2387" s="10" t="n">
        <v>1</v>
      </c>
      <c r="B2387" s="11" t="n">
        <v>46226</v>
      </c>
      <c r="C2387" s="11" t="n">
        <v>46233</v>
      </c>
      <c r="D2387" s="10" t="n">
        <v>1024</v>
      </c>
      <c r="E2387" s="12" t="s">
        <v>783</v>
      </c>
      <c r="F2387" s="10" t="n">
        <v>24</v>
      </c>
      <c r="G2387" s="12" t="s">
        <v>57</v>
      </c>
      <c r="H2387" s="10" t="n">
        <v>2110405</v>
      </c>
      <c r="I2387" s="12" t="s">
        <v>106</v>
      </c>
      <c r="J2387" s="10" t="n">
        <v>1440251</v>
      </c>
      <c r="L2387" s="10" t="n">
        <v>592637</v>
      </c>
      <c r="M2387" s="12" t="s">
        <v>36</v>
      </c>
      <c r="N2387" s="12" t="s">
        <v>66</v>
      </c>
      <c r="P2387" s="10" t="n">
        <v>104</v>
      </c>
      <c r="Q2387" s="12" t="s">
        <v>38</v>
      </c>
      <c r="R2387" s="12" t="s">
        <v>62</v>
      </c>
      <c r="S2387" s="10" t="n">
        <v>1130101</v>
      </c>
      <c r="T2387" s="12" t="s">
        <v>63</v>
      </c>
      <c r="U2387" s="13" t="n">
        <v>420</v>
      </c>
      <c r="W2387" s="13" t="n">
        <v>0</v>
      </c>
      <c r="X2387" s="12" t="s">
        <v>2112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REAL CLASSICO 2L PET</v>
      </c>
      <c r="AC2387" s="1" t="n">
        <v>608658</v>
      </c>
    </row>
    <row r="2388" customFormat="false" ht="12.75" hidden="false" customHeight="true" outlineLevel="0" collapsed="false">
      <c r="A2388" s="10" t="n">
        <v>1</v>
      </c>
      <c r="B2388" s="11" t="n">
        <v>46228</v>
      </c>
      <c r="C2388" s="11" t="n">
        <v>46233</v>
      </c>
      <c r="D2388" s="10" t="n">
        <v>10009</v>
      </c>
      <c r="E2388" s="12" t="s">
        <v>233</v>
      </c>
      <c r="F2388" s="10" t="n">
        <v>24</v>
      </c>
      <c r="G2388" s="12" t="s">
        <v>57</v>
      </c>
      <c r="H2388" s="10" t="n">
        <v>2110405</v>
      </c>
      <c r="I2388" s="12" t="s">
        <v>106</v>
      </c>
      <c r="J2388" s="10" t="n">
        <v>1449995</v>
      </c>
      <c r="L2388" s="10" t="n">
        <v>1431708</v>
      </c>
      <c r="M2388" s="12" t="s">
        <v>36</v>
      </c>
      <c r="N2388" s="12" t="s">
        <v>66</v>
      </c>
      <c r="P2388" s="10" t="n">
        <v>103</v>
      </c>
      <c r="Q2388" s="12" t="s">
        <v>61</v>
      </c>
      <c r="R2388" s="12" t="s">
        <v>62</v>
      </c>
      <c r="S2388" s="10" t="n">
        <v>1130101</v>
      </c>
      <c r="T2388" s="12" t="s">
        <v>63</v>
      </c>
      <c r="U2388" s="13" t="n">
        <v>1773.63</v>
      </c>
      <c r="W2388" s="13" t="n">
        <v>0</v>
      </c>
      <c r="X2388" s="12" t="s">
        <v>2113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SOPAO MAGGI CARN 200</v>
      </c>
      <c r="AC2388" s="1" t="n">
        <v>1431708</v>
      </c>
    </row>
    <row r="2389" customFormat="false" ht="12.75" hidden="false" customHeight="true" outlineLevel="0" collapsed="false">
      <c r="A2389" s="10" t="n">
        <v>1</v>
      </c>
      <c r="B2389" s="11" t="n">
        <v>46231</v>
      </c>
      <c r="C2389" s="11" t="n">
        <v>46233</v>
      </c>
      <c r="D2389" s="10" t="n">
        <v>581</v>
      </c>
      <c r="E2389" s="12" t="s">
        <v>316</v>
      </c>
      <c r="F2389" s="10" t="n">
        <v>24</v>
      </c>
      <c r="G2389" s="12" t="s">
        <v>57</v>
      </c>
      <c r="H2389" s="10" t="n">
        <v>2110405</v>
      </c>
      <c r="I2389" s="12" t="s">
        <v>106</v>
      </c>
      <c r="J2389" s="10" t="n">
        <v>1463085</v>
      </c>
      <c r="L2389" s="10" t="n">
        <v>31601</v>
      </c>
      <c r="M2389" s="12" t="s">
        <v>36</v>
      </c>
      <c r="N2389" s="12" t="s">
        <v>66</v>
      </c>
      <c r="P2389" s="10" t="n">
        <v>103</v>
      </c>
      <c r="Q2389" s="12" t="s">
        <v>61</v>
      </c>
      <c r="R2389" s="12" t="s">
        <v>62</v>
      </c>
      <c r="S2389" s="10" t="n">
        <v>1130101</v>
      </c>
      <c r="T2389" s="12" t="s">
        <v>63</v>
      </c>
      <c r="U2389" s="13" t="n">
        <v>266</v>
      </c>
      <c r="W2389" s="13" t="n">
        <v>0</v>
      </c>
      <c r="X2389" s="12" t="s">
        <v>2114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GOMA DE MANDIOCA AMA</v>
      </c>
      <c r="AC2389" s="1" t="n">
        <v>31601</v>
      </c>
    </row>
    <row r="2390" customFormat="false" ht="12.75" hidden="false" customHeight="true" outlineLevel="0" collapsed="false">
      <c r="A2390" s="10" t="n">
        <v>1</v>
      </c>
      <c r="B2390" s="11" t="n">
        <v>46232</v>
      </c>
      <c r="C2390" s="11" t="n">
        <v>46233</v>
      </c>
      <c r="D2390" s="10" t="n">
        <v>642</v>
      </c>
      <c r="E2390" s="12" t="s">
        <v>186</v>
      </c>
      <c r="F2390" s="10" t="n">
        <v>24</v>
      </c>
      <c r="G2390" s="12" t="s">
        <v>57</v>
      </c>
      <c r="H2390" s="10" t="n">
        <v>2110405</v>
      </c>
      <c r="I2390" s="12" t="s">
        <v>106</v>
      </c>
      <c r="J2390" s="10" t="n">
        <v>1468354</v>
      </c>
      <c r="L2390" s="10" t="n">
        <v>550</v>
      </c>
      <c r="M2390" s="12" t="s">
        <v>36</v>
      </c>
      <c r="N2390" s="12" t="s">
        <v>66</v>
      </c>
      <c r="P2390" s="10" t="n">
        <v>103</v>
      </c>
      <c r="Q2390" s="12" t="s">
        <v>61</v>
      </c>
      <c r="R2390" s="12" t="s">
        <v>62</v>
      </c>
      <c r="S2390" s="10" t="n">
        <v>1130101</v>
      </c>
      <c r="T2390" s="12" t="s">
        <v>63</v>
      </c>
      <c r="U2390" s="13" t="n">
        <v>816</v>
      </c>
      <c r="W2390" s="13" t="n">
        <v>0</v>
      </c>
      <c r="X2390" s="12" t="s">
        <v>2115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BLOOM 600G</v>
      </c>
      <c r="AC2390" s="1" t="n">
        <v>550</v>
      </c>
    </row>
    <row r="2391" customFormat="false" ht="12.75" hidden="false" customHeight="true" outlineLevel="0" collapsed="false">
      <c r="A2391" s="10" t="n">
        <v>1</v>
      </c>
      <c r="B2391" s="11" t="n">
        <v>46233</v>
      </c>
      <c r="C2391" s="11" t="n">
        <v>46233</v>
      </c>
      <c r="D2391" s="10" t="n">
        <v>1936</v>
      </c>
      <c r="E2391" s="12" t="s">
        <v>1217</v>
      </c>
      <c r="F2391" s="10" t="n">
        <v>24</v>
      </c>
      <c r="G2391" s="12" t="s">
        <v>57</v>
      </c>
      <c r="H2391" s="10" t="n">
        <v>2110405</v>
      </c>
      <c r="I2391" s="12" t="s">
        <v>106</v>
      </c>
      <c r="J2391" s="10" t="n">
        <v>1473048</v>
      </c>
      <c r="L2391" s="10" t="n">
        <v>605320</v>
      </c>
      <c r="M2391" s="12" t="s">
        <v>36</v>
      </c>
      <c r="N2391" s="12" t="s">
        <v>66</v>
      </c>
      <c r="P2391" s="10" t="n">
        <v>102</v>
      </c>
      <c r="Q2391" s="12" t="s">
        <v>125</v>
      </c>
      <c r="R2391" s="12" t="s">
        <v>62</v>
      </c>
      <c r="S2391" s="10" t="n">
        <v>1130101</v>
      </c>
      <c r="T2391" s="12" t="s">
        <v>63</v>
      </c>
      <c r="U2391" s="13" t="n">
        <v>131.3</v>
      </c>
      <c r="W2391" s="13" t="n">
        <v>0</v>
      </c>
      <c r="X2391" s="12" t="s">
        <v>2116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46233</v>
      </c>
      <c r="C2392" s="11" t="n">
        <v>46233</v>
      </c>
      <c r="D2392" s="10" t="n">
        <v>905</v>
      </c>
      <c r="E2392" s="12" t="s">
        <v>1368</v>
      </c>
      <c r="F2392" s="10" t="n">
        <v>34</v>
      </c>
      <c r="G2392" s="12" t="s">
        <v>94</v>
      </c>
      <c r="H2392" s="10" t="n">
        <v>2110405</v>
      </c>
      <c r="I2392" s="12" t="s">
        <v>106</v>
      </c>
      <c r="J2392" s="10" t="n">
        <v>1474759</v>
      </c>
      <c r="L2392" s="10" t="n">
        <v>605804</v>
      </c>
      <c r="M2392" s="12" t="s">
        <v>36</v>
      </c>
      <c r="N2392" s="12" t="s">
        <v>66</v>
      </c>
      <c r="P2392" s="10" t="n">
        <v>101</v>
      </c>
      <c r="Q2392" s="12" t="s">
        <v>107</v>
      </c>
      <c r="R2392" s="12" t="s">
        <v>2081</v>
      </c>
      <c r="S2392" s="10" t="n">
        <v>4110103</v>
      </c>
      <c r="T2392" s="12" t="s">
        <v>2082</v>
      </c>
      <c r="U2392" s="13" t="n">
        <v>300</v>
      </c>
      <c r="W2392" s="13" t="n">
        <v>0</v>
      </c>
      <c r="X2392" s="12" t="s">
        <v>2117</v>
      </c>
      <c r="Z2392" s="1" t="str">
        <f aca="false">IF($T2392="","",IFERROR(INDEX('Resumo Grupos'!$AC$3:$AC$200,MATCH($T2392,'Resumo Grupos'!$AB$3:$AB$200,0)),"n/d"))</f>
        <v>Salários</v>
      </c>
      <c r="AA2392" s="1" t="str">
        <f aca="false">IF($T2392="","",IF(COUNTIF('Resumo Grupos'!$AE$3:$AE$40,$T2392)&gt;0,"NAO","SIM"))</f>
        <v>SIM</v>
      </c>
      <c r="AB2392" s="1"/>
      <c r="AC2392" s="1"/>
    </row>
    <row r="2393" customFormat="false" ht="12.75" hidden="false" customHeight="true" outlineLevel="0" collapsed="false">
      <c r="A2393" s="10" t="n">
        <v>1</v>
      </c>
      <c r="B2393" s="11" t="n">
        <v>46233</v>
      </c>
      <c r="C2393" s="11" t="n">
        <v>46233</v>
      </c>
      <c r="D2393" s="10" t="n">
        <v>514</v>
      </c>
      <c r="E2393" s="12" t="s">
        <v>731</v>
      </c>
      <c r="F2393" s="10" t="n">
        <v>34</v>
      </c>
      <c r="G2393" s="12" t="s">
        <v>94</v>
      </c>
      <c r="H2393" s="10" t="n">
        <v>2110405</v>
      </c>
      <c r="I2393" s="12" t="s">
        <v>106</v>
      </c>
      <c r="J2393" s="10" t="n">
        <v>1474843</v>
      </c>
      <c r="L2393" s="10" t="n">
        <v>605848</v>
      </c>
      <c r="M2393" s="12" t="s">
        <v>36</v>
      </c>
      <c r="N2393" s="12" t="s">
        <v>66</v>
      </c>
      <c r="P2393" s="10" t="n">
        <v>102</v>
      </c>
      <c r="Q2393" s="12" t="s">
        <v>125</v>
      </c>
      <c r="R2393" s="12" t="s">
        <v>126</v>
      </c>
      <c r="S2393" s="10" t="n">
        <v>4210502</v>
      </c>
      <c r="T2393" s="12" t="s">
        <v>1026</v>
      </c>
      <c r="U2393" s="13" t="n">
        <v>27.87</v>
      </c>
      <c r="W2393" s="13" t="n">
        <v>0</v>
      </c>
      <c r="X2393" s="12" t="s">
        <v>2118</v>
      </c>
      <c r="Z2393" s="1" t="str">
        <f aca="false">IF($T2393="","",IFERROR(INDEX('Resumo Grupos'!$AC$3:$AC$200,MATCH($T2393,'Resumo Grupos'!$AB$3:$AB$200,0)),"n/d"))</f>
        <v>Empréstimo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46233</v>
      </c>
      <c r="C2394" s="11" t="n">
        <v>46233</v>
      </c>
      <c r="D2394" s="10" t="n">
        <v>514</v>
      </c>
      <c r="E2394" s="12" t="s">
        <v>731</v>
      </c>
      <c r="F2394" s="10" t="n">
        <v>34</v>
      </c>
      <c r="G2394" s="12" t="s">
        <v>94</v>
      </c>
      <c r="H2394" s="10" t="n">
        <v>2110405</v>
      </c>
      <c r="I2394" s="12" t="s">
        <v>106</v>
      </c>
      <c r="J2394" s="10" t="n">
        <v>1474863</v>
      </c>
      <c r="L2394" s="10" t="n">
        <v>605852</v>
      </c>
      <c r="M2394" s="12" t="s">
        <v>36</v>
      </c>
      <c r="N2394" s="12" t="s">
        <v>66</v>
      </c>
      <c r="P2394" s="10" t="n">
        <v>102</v>
      </c>
      <c r="Q2394" s="12" t="s">
        <v>125</v>
      </c>
      <c r="R2394" s="12" t="s">
        <v>126</v>
      </c>
      <c r="S2394" s="10" t="n">
        <v>4210504</v>
      </c>
      <c r="T2394" s="12" t="s">
        <v>199</v>
      </c>
      <c r="U2394" s="13" t="n">
        <v>16</v>
      </c>
      <c r="W2394" s="13" t="n">
        <v>0</v>
      </c>
      <c r="X2394" s="12" t="s">
        <v>2119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46233</v>
      </c>
      <c r="C2395" s="11" t="n">
        <v>46233</v>
      </c>
      <c r="D2395" s="10" t="n">
        <v>10096</v>
      </c>
      <c r="E2395" s="12" t="s">
        <v>1716</v>
      </c>
      <c r="F2395" s="10" t="n">
        <v>13</v>
      </c>
      <c r="G2395" s="12" t="s">
        <v>119</v>
      </c>
      <c r="H2395" s="10" t="n">
        <v>2110101</v>
      </c>
      <c r="I2395" s="12" t="s">
        <v>58</v>
      </c>
      <c r="J2395" s="10" t="n">
        <v>1477863</v>
      </c>
      <c r="L2395" s="10" t="n">
        <v>98</v>
      </c>
      <c r="M2395" s="12" t="s">
        <v>36</v>
      </c>
      <c r="N2395" s="12" t="s">
        <v>60</v>
      </c>
      <c r="P2395" s="10" t="n">
        <v>104</v>
      </c>
      <c r="Q2395" s="12" t="s">
        <v>38</v>
      </c>
      <c r="R2395" s="12" t="s">
        <v>62</v>
      </c>
      <c r="S2395" s="10" t="n">
        <v>1130101</v>
      </c>
      <c r="T2395" s="12" t="s">
        <v>63</v>
      </c>
      <c r="U2395" s="13" t="n">
        <v>440</v>
      </c>
      <c r="W2395" s="13" t="n">
        <v>440</v>
      </c>
      <c r="X2395" s="12" t="s">
        <v>2120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BOLO MIYAZAKI GRANDE</v>
      </c>
      <c r="AC2395" s="1" t="n">
        <v>98</v>
      </c>
    </row>
    <row r="2396" customFormat="false" ht="12.75" hidden="false" customHeight="true" outlineLevel="0" collapsed="false">
      <c r="A2396" s="10" t="n">
        <v>1</v>
      </c>
      <c r="B2396" s="11" t="n">
        <v>46233</v>
      </c>
      <c r="C2396" s="11" t="n">
        <v>46233</v>
      </c>
      <c r="D2396" s="10" t="n">
        <v>515</v>
      </c>
      <c r="E2396" s="12" t="s">
        <v>124</v>
      </c>
      <c r="F2396" s="10" t="n">
        <v>34</v>
      </c>
      <c r="G2396" s="12" t="s">
        <v>94</v>
      </c>
      <c r="H2396" s="10" t="n">
        <v>2110405</v>
      </c>
      <c r="I2396" s="12" t="s">
        <v>106</v>
      </c>
      <c r="J2396" s="10" t="n">
        <v>1477888</v>
      </c>
      <c r="L2396" s="10" t="n">
        <v>607078</v>
      </c>
      <c r="M2396" s="12" t="s">
        <v>36</v>
      </c>
      <c r="N2396" s="12" t="s">
        <v>66</v>
      </c>
      <c r="P2396" s="10" t="n">
        <v>102</v>
      </c>
      <c r="Q2396" s="12" t="s">
        <v>125</v>
      </c>
      <c r="R2396" s="12" t="s">
        <v>126</v>
      </c>
      <c r="S2396" s="10" t="n">
        <v>4210508</v>
      </c>
      <c r="T2396" s="12" t="s">
        <v>127</v>
      </c>
      <c r="U2396" s="13" t="n">
        <v>153.13</v>
      </c>
      <c r="W2396" s="13" t="n">
        <v>0</v>
      </c>
      <c r="X2396" s="12" t="s">
        <v>2121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0" t="n">
        <v>1</v>
      </c>
      <c r="B2397" s="11" t="n">
        <v>46233</v>
      </c>
      <c r="C2397" s="11" t="n">
        <v>46233</v>
      </c>
      <c r="D2397" s="10" t="n">
        <v>514</v>
      </c>
      <c r="E2397" s="12" t="s">
        <v>731</v>
      </c>
      <c r="F2397" s="10" t="n">
        <v>34</v>
      </c>
      <c r="G2397" s="12" t="s">
        <v>94</v>
      </c>
      <c r="H2397" s="10" t="n">
        <v>2110405</v>
      </c>
      <c r="I2397" s="12" t="s">
        <v>106</v>
      </c>
      <c r="J2397" s="10" t="n">
        <v>1477899</v>
      </c>
      <c r="L2397" s="10" t="n">
        <v>607082</v>
      </c>
      <c r="M2397" s="12" t="s">
        <v>36</v>
      </c>
      <c r="N2397" s="12" t="s">
        <v>66</v>
      </c>
      <c r="P2397" s="10" t="n">
        <v>102</v>
      </c>
      <c r="Q2397" s="12" t="s">
        <v>125</v>
      </c>
      <c r="R2397" s="12" t="s">
        <v>112</v>
      </c>
      <c r="S2397" s="10" t="n">
        <v>4220199</v>
      </c>
      <c r="T2397" s="12" t="s">
        <v>113</v>
      </c>
      <c r="U2397" s="13" t="n">
        <v>30</v>
      </c>
      <c r="W2397" s="13" t="n">
        <v>0</v>
      </c>
      <c r="X2397" s="12" t="s">
        <v>2122</v>
      </c>
      <c r="Z2397" s="1" t="str">
        <f aca="false">IF($T2397="","",IFERROR(INDEX('Resumo Grupos'!$AC$3:$AC$200,MATCH($T2397,'Resumo Grupos'!$AB$3:$AB$200,0)),"n/d"))</f>
        <v>Pagamentos outros não operacionais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0" t="n">
        <v>1</v>
      </c>
      <c r="B2398" s="11" t="n">
        <v>46233</v>
      </c>
      <c r="C2398" s="11" t="n">
        <v>46233</v>
      </c>
      <c r="D2398" s="10" t="n">
        <v>10096</v>
      </c>
      <c r="E2398" s="12" t="s">
        <v>1716</v>
      </c>
      <c r="F2398" s="10" t="n">
        <v>13</v>
      </c>
      <c r="G2398" s="12" t="s">
        <v>119</v>
      </c>
      <c r="H2398" s="10" t="n">
        <v>2110101</v>
      </c>
      <c r="I2398" s="12" t="s">
        <v>58</v>
      </c>
      <c r="J2398" s="10" t="n">
        <v>1477994</v>
      </c>
      <c r="L2398" s="10" t="n">
        <v>97</v>
      </c>
      <c r="M2398" s="12" t="s">
        <v>36</v>
      </c>
      <c r="N2398" s="12" t="s">
        <v>60</v>
      </c>
      <c r="P2398" s="10" t="n">
        <v>104</v>
      </c>
      <c r="Q2398" s="12" t="s">
        <v>38</v>
      </c>
      <c r="R2398" s="12" t="s">
        <v>62</v>
      </c>
      <c r="S2398" s="10" t="n">
        <v>1130101</v>
      </c>
      <c r="T2398" s="12" t="s">
        <v>63</v>
      </c>
      <c r="U2398" s="13" t="n">
        <v>420</v>
      </c>
      <c r="W2398" s="13" t="n">
        <v>420</v>
      </c>
      <c r="X2398" s="12" t="s">
        <v>2123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BOLO MIYAZAKI GRANDE</v>
      </c>
      <c r="AC2398" s="1" t="n">
        <v>97</v>
      </c>
    </row>
    <row r="2399" customFormat="false" ht="12.75" hidden="false" customHeight="true" outlineLevel="0" collapsed="false">
      <c r="A2399" s="10" t="n">
        <v>1</v>
      </c>
      <c r="B2399" s="11" t="n">
        <v>46233</v>
      </c>
      <c r="C2399" s="11" t="n">
        <v>46233</v>
      </c>
      <c r="D2399" s="10" t="n">
        <v>10096</v>
      </c>
      <c r="E2399" s="12" t="s">
        <v>1716</v>
      </c>
      <c r="F2399" s="10" t="n">
        <v>13</v>
      </c>
      <c r="G2399" s="12" t="s">
        <v>119</v>
      </c>
      <c r="H2399" s="10" t="n">
        <v>2110101</v>
      </c>
      <c r="I2399" s="12" t="s">
        <v>58</v>
      </c>
      <c r="J2399" s="10" t="n">
        <v>1478119</v>
      </c>
      <c r="L2399" s="10" t="n">
        <v>96</v>
      </c>
      <c r="M2399" s="12" t="s">
        <v>36</v>
      </c>
      <c r="N2399" s="12" t="s">
        <v>60</v>
      </c>
      <c r="P2399" s="10" t="n">
        <v>104</v>
      </c>
      <c r="Q2399" s="12" t="s">
        <v>38</v>
      </c>
      <c r="R2399" s="12" t="s">
        <v>62</v>
      </c>
      <c r="S2399" s="10" t="n">
        <v>1130101</v>
      </c>
      <c r="T2399" s="12" t="s">
        <v>63</v>
      </c>
      <c r="U2399" s="13" t="n">
        <v>420</v>
      </c>
      <c r="W2399" s="13" t="n">
        <v>420</v>
      </c>
      <c r="X2399" s="12" t="s">
        <v>2124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BOLO MIYAZAKI GRANDE</v>
      </c>
      <c r="AC2399" s="1" t="n">
        <v>96</v>
      </c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46234</v>
      </c>
      <c r="D2400" s="10" t="n">
        <v>0</v>
      </c>
      <c r="E2400" s="12" t="s">
        <v>33</v>
      </c>
      <c r="F2400" s="10" t="n">
        <v>17</v>
      </c>
      <c r="G2400" s="12" t="s">
        <v>34</v>
      </c>
      <c r="H2400" s="10" t="n">
        <v>1110101</v>
      </c>
      <c r="I2400" s="12" t="s">
        <v>35</v>
      </c>
      <c r="J2400" s="10" t="n">
        <v>1482679</v>
      </c>
      <c r="L2400" s="10" t="n">
        <v>1482679</v>
      </c>
      <c r="M2400" s="12" t="s">
        <v>36</v>
      </c>
      <c r="N2400" s="12" t="s">
        <v>37</v>
      </c>
      <c r="P2400" s="10" t="n">
        <v>104</v>
      </c>
      <c r="Q2400" s="12" t="s">
        <v>38</v>
      </c>
      <c r="R2400" s="12" t="s">
        <v>149</v>
      </c>
      <c r="S2400" s="10" t="n">
        <v>1120601</v>
      </c>
      <c r="T2400" s="12" t="s">
        <v>150</v>
      </c>
      <c r="U2400" s="13" t="n">
        <v>280</v>
      </c>
      <c r="W2400" s="13" t="n">
        <v>280</v>
      </c>
      <c r="X2400" s="12" t="s">
        <v>2125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ACAI DE ANORI</v>
      </c>
      <c r="AC2400" s="1" t="n">
        <v>5422</v>
      </c>
    </row>
    <row r="2401" customFormat="false" ht="12.75" hidden="false" customHeight="true" outlineLevel="0" collapsed="false">
      <c r="A2401" s="10" t="n">
        <v>1</v>
      </c>
      <c r="B2401" s="11" t="n">
        <v>46234</v>
      </c>
      <c r="C2401" s="11" t="n">
        <v>46234</v>
      </c>
      <c r="D2401" s="10" t="n">
        <v>0</v>
      </c>
      <c r="E2401" s="12" t="s">
        <v>33</v>
      </c>
      <c r="F2401" s="10" t="n">
        <v>17</v>
      </c>
      <c r="G2401" s="12" t="s">
        <v>34</v>
      </c>
      <c r="H2401" s="10" t="n">
        <v>1110101</v>
      </c>
      <c r="I2401" s="12" t="s">
        <v>35</v>
      </c>
      <c r="J2401" s="10" t="n">
        <v>1499402</v>
      </c>
      <c r="L2401" s="10" t="n">
        <v>1499402</v>
      </c>
      <c r="M2401" s="12" t="s">
        <v>36</v>
      </c>
      <c r="N2401" s="12" t="s">
        <v>37</v>
      </c>
      <c r="P2401" s="10" t="n">
        <v>104</v>
      </c>
      <c r="Q2401" s="12" t="s">
        <v>38</v>
      </c>
      <c r="R2401" s="12" t="s">
        <v>62</v>
      </c>
      <c r="S2401" s="10" t="n">
        <v>1130101</v>
      </c>
      <c r="T2401" s="12" t="s">
        <v>63</v>
      </c>
      <c r="U2401" s="13" t="n">
        <v>385</v>
      </c>
      <c r="W2401" s="13" t="n">
        <v>385</v>
      </c>
      <c r="X2401" s="12" t="s">
        <v>2126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/>
      <c r="AC2401" s="1"/>
    </row>
    <row r="2402" customFormat="false" ht="12.75" hidden="false" customHeight="true" outlineLevel="0" collapsed="false">
      <c r="A2402" s="10" t="n">
        <v>1</v>
      </c>
      <c r="B2402" s="11" t="n">
        <v>46234</v>
      </c>
      <c r="C2402" s="11" t="n">
        <v>46234</v>
      </c>
      <c r="D2402" s="10" t="n">
        <v>0</v>
      </c>
      <c r="E2402" s="12" t="s">
        <v>33</v>
      </c>
      <c r="F2402" s="10" t="n">
        <v>17</v>
      </c>
      <c r="G2402" s="12" t="s">
        <v>34</v>
      </c>
      <c r="H2402" s="10" t="n">
        <v>1110101</v>
      </c>
      <c r="I2402" s="12" t="s">
        <v>35</v>
      </c>
      <c r="J2402" s="10" t="n">
        <v>1638646</v>
      </c>
      <c r="L2402" s="10" t="n">
        <v>1638646</v>
      </c>
      <c r="M2402" s="12" t="s">
        <v>36</v>
      </c>
      <c r="N2402" s="12" t="s">
        <v>37</v>
      </c>
      <c r="P2402" s="10" t="n">
        <v>104</v>
      </c>
      <c r="Q2402" s="12" t="s">
        <v>38</v>
      </c>
      <c r="R2402" s="12" t="s">
        <v>43</v>
      </c>
      <c r="S2402" s="10" t="n">
        <v>4210314</v>
      </c>
      <c r="T2402" s="12" t="s">
        <v>44</v>
      </c>
      <c r="U2402" s="13" t="n">
        <v>70</v>
      </c>
      <c r="W2402" s="13" t="n">
        <v>70</v>
      </c>
      <c r="X2402" s="12" t="s">
        <v>148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0" t="n">
        <v>1</v>
      </c>
      <c r="B2403" s="11" t="n">
        <v>46234</v>
      </c>
      <c r="C2403" s="11" t="n">
        <v>46234</v>
      </c>
      <c r="D2403" s="10" t="n">
        <v>0</v>
      </c>
      <c r="E2403" s="12" t="s">
        <v>33</v>
      </c>
      <c r="F2403" s="10" t="n">
        <v>17</v>
      </c>
      <c r="G2403" s="12" t="s">
        <v>34</v>
      </c>
      <c r="H2403" s="10" t="n">
        <v>1110101</v>
      </c>
      <c r="I2403" s="12" t="s">
        <v>35</v>
      </c>
      <c r="J2403" s="10" t="n">
        <v>1638716</v>
      </c>
      <c r="L2403" s="10" t="n">
        <v>1638716</v>
      </c>
      <c r="M2403" s="12" t="s">
        <v>36</v>
      </c>
      <c r="N2403" s="12" t="s">
        <v>37</v>
      </c>
      <c r="P2403" s="10" t="n">
        <v>104</v>
      </c>
      <c r="Q2403" s="12" t="s">
        <v>38</v>
      </c>
      <c r="R2403" s="12" t="s">
        <v>43</v>
      </c>
      <c r="S2403" s="10" t="n">
        <v>4210316</v>
      </c>
      <c r="T2403" s="12" t="s">
        <v>47</v>
      </c>
      <c r="U2403" s="13" t="n">
        <v>60</v>
      </c>
      <c r="W2403" s="13" t="n">
        <v>60</v>
      </c>
      <c r="X2403" s="12" t="s">
        <v>1569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0" t="n">
        <v>1</v>
      </c>
      <c r="B2404" s="11" t="n">
        <v>46234</v>
      </c>
      <c r="C2404" s="11" t="n">
        <v>46234</v>
      </c>
      <c r="D2404" s="10" t="n">
        <v>0</v>
      </c>
      <c r="E2404" s="12" t="s">
        <v>33</v>
      </c>
      <c r="F2404" s="10" t="n">
        <v>17</v>
      </c>
      <c r="G2404" s="12" t="s">
        <v>34</v>
      </c>
      <c r="H2404" s="10" t="n">
        <v>1110101</v>
      </c>
      <c r="I2404" s="12" t="s">
        <v>35</v>
      </c>
      <c r="J2404" s="10" t="n">
        <v>1638733</v>
      </c>
      <c r="L2404" s="10" t="n">
        <v>1638733</v>
      </c>
      <c r="M2404" s="12" t="s">
        <v>36</v>
      </c>
      <c r="N2404" s="12" t="s">
        <v>37</v>
      </c>
      <c r="P2404" s="10" t="n">
        <v>104</v>
      </c>
      <c r="Q2404" s="12" t="s">
        <v>38</v>
      </c>
      <c r="R2404" s="12" t="s">
        <v>43</v>
      </c>
      <c r="S2404" s="10" t="n">
        <v>4210309</v>
      </c>
      <c r="T2404" s="12" t="s">
        <v>49</v>
      </c>
      <c r="U2404" s="13" t="n">
        <v>10</v>
      </c>
      <c r="W2404" s="13" t="n">
        <v>10</v>
      </c>
      <c r="X2404" s="12" t="s">
        <v>1569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0" t="n">
        <v>1</v>
      </c>
      <c r="B2405" s="11" t="n">
        <v>46234</v>
      </c>
      <c r="C2405" s="11" t="n">
        <v>46234</v>
      </c>
      <c r="D2405" s="10" t="n">
        <v>0</v>
      </c>
      <c r="E2405" s="12" t="s">
        <v>33</v>
      </c>
      <c r="F2405" s="10" t="n">
        <v>17</v>
      </c>
      <c r="G2405" s="12" t="s">
        <v>34</v>
      </c>
      <c r="H2405" s="10" t="n">
        <v>1110101</v>
      </c>
      <c r="I2405" s="12" t="s">
        <v>35</v>
      </c>
      <c r="J2405" s="10" t="n">
        <v>1638739</v>
      </c>
      <c r="L2405" s="10" t="n">
        <v>1638739</v>
      </c>
      <c r="M2405" s="12" t="s">
        <v>36</v>
      </c>
      <c r="N2405" s="12" t="s">
        <v>37</v>
      </c>
      <c r="P2405" s="10" t="n">
        <v>104</v>
      </c>
      <c r="Q2405" s="12" t="s">
        <v>38</v>
      </c>
      <c r="R2405" s="12" t="s">
        <v>43</v>
      </c>
      <c r="S2405" s="10" t="n">
        <v>4210314</v>
      </c>
      <c r="T2405" s="12" t="s">
        <v>44</v>
      </c>
      <c r="U2405" s="13" t="n">
        <v>90</v>
      </c>
      <c r="W2405" s="13" t="n">
        <v>90</v>
      </c>
      <c r="X2405" s="12" t="s">
        <v>147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46234</v>
      </c>
      <c r="C2406" s="11" t="n">
        <v>46234</v>
      </c>
      <c r="D2406" s="10" t="n">
        <v>0</v>
      </c>
      <c r="E2406" s="12" t="s">
        <v>33</v>
      </c>
      <c r="F2406" s="10" t="n">
        <v>17</v>
      </c>
      <c r="G2406" s="12" t="s">
        <v>34</v>
      </c>
      <c r="H2406" s="10" t="n">
        <v>1110101</v>
      </c>
      <c r="I2406" s="12" t="s">
        <v>35</v>
      </c>
      <c r="J2406" s="10" t="n">
        <v>1638745</v>
      </c>
      <c r="L2406" s="10" t="n">
        <v>1638745</v>
      </c>
      <c r="M2406" s="12" t="s">
        <v>36</v>
      </c>
      <c r="N2406" s="12" t="s">
        <v>37</v>
      </c>
      <c r="P2406" s="10" t="n">
        <v>104</v>
      </c>
      <c r="Q2406" s="12" t="s">
        <v>38</v>
      </c>
      <c r="R2406" s="12" t="s">
        <v>43</v>
      </c>
      <c r="S2406" s="10" t="n">
        <v>4210314</v>
      </c>
      <c r="T2406" s="12" t="s">
        <v>44</v>
      </c>
      <c r="U2406" s="13" t="n">
        <v>70</v>
      </c>
      <c r="W2406" s="13" t="n">
        <v>70</v>
      </c>
      <c r="X2406" s="12" t="s">
        <v>207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0" t="n">
        <v>1</v>
      </c>
      <c r="B2407" s="11" t="n">
        <v>46234</v>
      </c>
      <c r="C2407" s="11" t="n">
        <v>46234</v>
      </c>
      <c r="D2407" s="10" t="n">
        <v>0</v>
      </c>
      <c r="E2407" s="12" t="s">
        <v>33</v>
      </c>
      <c r="F2407" s="10" t="n">
        <v>17</v>
      </c>
      <c r="G2407" s="12" t="s">
        <v>34</v>
      </c>
      <c r="H2407" s="10" t="n">
        <v>1110101</v>
      </c>
      <c r="I2407" s="12" t="s">
        <v>35</v>
      </c>
      <c r="J2407" s="10" t="n">
        <v>1638751</v>
      </c>
      <c r="L2407" s="10" t="n">
        <v>1638751</v>
      </c>
      <c r="M2407" s="12" t="s">
        <v>36</v>
      </c>
      <c r="N2407" s="12" t="s">
        <v>37</v>
      </c>
      <c r="P2407" s="10" t="n">
        <v>104</v>
      </c>
      <c r="Q2407" s="12" t="s">
        <v>38</v>
      </c>
      <c r="R2407" s="12" t="s">
        <v>43</v>
      </c>
      <c r="S2407" s="10" t="n">
        <v>4210314</v>
      </c>
      <c r="T2407" s="12" t="s">
        <v>44</v>
      </c>
      <c r="U2407" s="13" t="n">
        <v>100</v>
      </c>
      <c r="W2407" s="13" t="n">
        <v>100</v>
      </c>
      <c r="X2407" s="12" t="s">
        <v>2090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/>
      <c r="AC2407" s="1"/>
    </row>
    <row r="2408" customFormat="false" ht="12.75" hidden="false" customHeight="true" outlineLevel="0" collapsed="false">
      <c r="A2408" s="10" t="n">
        <v>1</v>
      </c>
      <c r="B2408" s="11" t="n">
        <v>46234</v>
      </c>
      <c r="C2408" s="11" t="n">
        <v>46234</v>
      </c>
      <c r="D2408" s="10" t="n">
        <v>0</v>
      </c>
      <c r="E2408" s="12" t="s">
        <v>33</v>
      </c>
      <c r="F2408" s="10" t="n">
        <v>17</v>
      </c>
      <c r="G2408" s="12" t="s">
        <v>34</v>
      </c>
      <c r="H2408" s="10" t="n">
        <v>1110101</v>
      </c>
      <c r="I2408" s="12" t="s">
        <v>35</v>
      </c>
      <c r="J2408" s="10" t="n">
        <v>1638753</v>
      </c>
      <c r="L2408" s="10" t="n">
        <v>1638753</v>
      </c>
      <c r="M2408" s="12" t="s">
        <v>36</v>
      </c>
      <c r="N2408" s="12" t="s">
        <v>37</v>
      </c>
      <c r="P2408" s="10" t="n">
        <v>104</v>
      </c>
      <c r="Q2408" s="12" t="s">
        <v>38</v>
      </c>
      <c r="R2408" s="12" t="s">
        <v>43</v>
      </c>
      <c r="S2408" s="10" t="n">
        <v>4210316</v>
      </c>
      <c r="T2408" s="12" t="s">
        <v>47</v>
      </c>
      <c r="U2408" s="13" t="n">
        <v>60</v>
      </c>
      <c r="W2408" s="13" t="n">
        <v>60</v>
      </c>
      <c r="X2408" s="12" t="s">
        <v>2089</v>
      </c>
      <c r="Z2408" s="1" t="str">
        <f aca="false">IF($T2408="","",IFERROR(INDEX('Resumo Grupos'!$AC$3:$AC$200,MATCH($T2408,'Resumo Grupos'!$AB$3:$AB$200,0)),"n/d"))</f>
        <v>Salários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0" t="n">
        <v>1</v>
      </c>
      <c r="B2409" s="11" t="n">
        <v>46234</v>
      </c>
      <c r="C2409" s="11" t="n">
        <v>46234</v>
      </c>
      <c r="D2409" s="10" t="n">
        <v>0</v>
      </c>
      <c r="E2409" s="12" t="s">
        <v>33</v>
      </c>
      <c r="F2409" s="10" t="n">
        <v>17</v>
      </c>
      <c r="G2409" s="12" t="s">
        <v>34</v>
      </c>
      <c r="H2409" s="10" t="n">
        <v>1110101</v>
      </c>
      <c r="I2409" s="12" t="s">
        <v>35</v>
      </c>
      <c r="J2409" s="10" t="n">
        <v>1638757</v>
      </c>
      <c r="L2409" s="10" t="n">
        <v>1638757</v>
      </c>
      <c r="M2409" s="12" t="s">
        <v>36</v>
      </c>
      <c r="N2409" s="12" t="s">
        <v>37</v>
      </c>
      <c r="P2409" s="10" t="n">
        <v>104</v>
      </c>
      <c r="Q2409" s="12" t="s">
        <v>38</v>
      </c>
      <c r="R2409" s="12" t="s">
        <v>43</v>
      </c>
      <c r="S2409" s="10" t="n">
        <v>4210309</v>
      </c>
      <c r="T2409" s="12" t="s">
        <v>49</v>
      </c>
      <c r="U2409" s="13" t="n">
        <v>10</v>
      </c>
      <c r="W2409" s="13" t="n">
        <v>10</v>
      </c>
      <c r="X2409" s="12" t="s">
        <v>2089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0" t="n">
        <v>1</v>
      </c>
      <c r="B2410" s="11" t="n">
        <v>46234</v>
      </c>
      <c r="C2410" s="11" t="n">
        <v>46234</v>
      </c>
      <c r="D2410" s="10" t="n">
        <v>0</v>
      </c>
      <c r="E2410" s="12" t="s">
        <v>33</v>
      </c>
      <c r="F2410" s="10" t="n">
        <v>17</v>
      </c>
      <c r="G2410" s="12" t="s">
        <v>34</v>
      </c>
      <c r="H2410" s="10" t="n">
        <v>1110101</v>
      </c>
      <c r="I2410" s="12" t="s">
        <v>35</v>
      </c>
      <c r="J2410" s="10" t="n">
        <v>1638796</v>
      </c>
      <c r="L2410" s="10" t="n">
        <v>1638796</v>
      </c>
      <c r="M2410" s="12" t="s">
        <v>36</v>
      </c>
      <c r="N2410" s="12" t="s">
        <v>37</v>
      </c>
      <c r="P2410" s="10" t="n">
        <v>104</v>
      </c>
      <c r="Q2410" s="12" t="s">
        <v>38</v>
      </c>
      <c r="R2410" s="12" t="s">
        <v>43</v>
      </c>
      <c r="S2410" s="10" t="n">
        <v>4210318</v>
      </c>
      <c r="T2410" s="12" t="s">
        <v>449</v>
      </c>
      <c r="U2410" s="13" t="n">
        <v>30</v>
      </c>
      <c r="W2410" s="13" t="n">
        <v>30</v>
      </c>
      <c r="X2410" s="12" t="s">
        <v>107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0" t="n">
        <v>1</v>
      </c>
      <c r="B2411" s="11" t="n">
        <v>46234</v>
      </c>
      <c r="C2411" s="11" t="n">
        <v>46234</v>
      </c>
      <c r="D2411" s="10" t="n">
        <v>0</v>
      </c>
      <c r="E2411" s="12" t="s">
        <v>33</v>
      </c>
      <c r="F2411" s="10" t="n">
        <v>17</v>
      </c>
      <c r="G2411" s="12" t="s">
        <v>34</v>
      </c>
      <c r="H2411" s="10" t="n">
        <v>1110101</v>
      </c>
      <c r="I2411" s="12" t="s">
        <v>35</v>
      </c>
      <c r="J2411" s="10" t="n">
        <v>1639350</v>
      </c>
      <c r="L2411" s="10" t="n">
        <v>1639350</v>
      </c>
      <c r="M2411" s="12" t="s">
        <v>36</v>
      </c>
      <c r="N2411" s="12" t="s">
        <v>37</v>
      </c>
      <c r="P2411" s="10" t="n">
        <v>104</v>
      </c>
      <c r="Q2411" s="12" t="s">
        <v>38</v>
      </c>
      <c r="R2411" s="12" t="s">
        <v>149</v>
      </c>
      <c r="S2411" s="10" t="n">
        <v>1120601</v>
      </c>
      <c r="T2411" s="12" t="s">
        <v>150</v>
      </c>
      <c r="U2411" s="13" t="n">
        <v>144.25</v>
      </c>
      <c r="W2411" s="13" t="n">
        <v>144.25</v>
      </c>
      <c r="X2411" s="12" t="s">
        <v>2127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PAO DE KIKAO 600G REAL PAES</v>
      </c>
      <c r="AC2411" s="1" t="n">
        <v>392</v>
      </c>
    </row>
    <row r="2412" customFormat="false" ht="12.75" hidden="false" customHeight="true" outlineLevel="0" collapsed="false">
      <c r="A2412" s="10" t="n">
        <v>1</v>
      </c>
      <c r="B2412" s="11" t="n">
        <v>46234</v>
      </c>
      <c r="C2412" s="11" t="n">
        <v>46234</v>
      </c>
      <c r="D2412" s="10" t="n">
        <v>0</v>
      </c>
      <c r="E2412" s="12" t="s">
        <v>33</v>
      </c>
      <c r="F2412" s="10" t="n">
        <v>17</v>
      </c>
      <c r="G2412" s="12" t="s">
        <v>34</v>
      </c>
      <c r="H2412" s="10" t="n">
        <v>1110101</v>
      </c>
      <c r="I2412" s="12" t="s">
        <v>35</v>
      </c>
      <c r="J2412" s="10" t="n">
        <v>1639384</v>
      </c>
      <c r="L2412" s="10" t="n">
        <v>1639384</v>
      </c>
      <c r="M2412" s="12" t="s">
        <v>36</v>
      </c>
      <c r="N2412" s="12" t="s">
        <v>37</v>
      </c>
      <c r="P2412" s="10" t="n">
        <v>104</v>
      </c>
      <c r="Q2412" s="12" t="s">
        <v>38</v>
      </c>
      <c r="R2412" s="12" t="s">
        <v>39</v>
      </c>
      <c r="S2412" s="10" t="n">
        <v>4210227</v>
      </c>
      <c r="T2412" s="12" t="s">
        <v>40</v>
      </c>
      <c r="U2412" s="13" t="n">
        <v>14</v>
      </c>
      <c r="W2412" s="13" t="n">
        <v>14</v>
      </c>
      <c r="X2412" s="12" t="s">
        <v>1888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0" t="n">
        <v>1</v>
      </c>
      <c r="B2413" s="11" t="n">
        <v>46225</v>
      </c>
      <c r="C2413" s="11" t="n">
        <v>46234</v>
      </c>
      <c r="D2413" s="10" t="n">
        <v>1316</v>
      </c>
      <c r="E2413" s="12" t="s">
        <v>1095</v>
      </c>
      <c r="F2413" s="10" t="n">
        <v>34</v>
      </c>
      <c r="G2413" s="12" t="s">
        <v>94</v>
      </c>
      <c r="H2413" s="10" t="n">
        <v>2110101</v>
      </c>
      <c r="I2413" s="12" t="s">
        <v>58</v>
      </c>
      <c r="J2413" s="10" t="n">
        <v>1459613</v>
      </c>
      <c r="L2413" s="10" t="n">
        <v>3896</v>
      </c>
      <c r="M2413" s="12" t="s">
        <v>36</v>
      </c>
      <c r="N2413" s="12" t="s">
        <v>60</v>
      </c>
      <c r="P2413" s="10" t="n">
        <v>104</v>
      </c>
      <c r="Q2413" s="12" t="s">
        <v>38</v>
      </c>
      <c r="R2413" s="12" t="s">
        <v>62</v>
      </c>
      <c r="S2413" s="10" t="n">
        <v>1130101</v>
      </c>
      <c r="T2413" s="12" t="s">
        <v>63</v>
      </c>
      <c r="U2413" s="13" t="n">
        <v>176</v>
      </c>
      <c r="W2413" s="13" t="n">
        <v>0</v>
      </c>
      <c r="X2413" s="12" t="s">
        <v>2128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ALFACE MACO </v>
      </c>
      <c r="AC2413" s="1" t="n">
        <v>3896</v>
      </c>
    </row>
    <row r="2414" customFormat="false" ht="12.75" hidden="false" customHeight="true" outlineLevel="0" collapsed="false">
      <c r="A2414" s="10" t="n">
        <v>1</v>
      </c>
      <c r="B2414" s="11" t="n">
        <v>46230</v>
      </c>
      <c r="C2414" s="11" t="n">
        <v>46234</v>
      </c>
      <c r="D2414" s="10" t="n">
        <v>218</v>
      </c>
      <c r="E2414" s="12" t="s">
        <v>2035</v>
      </c>
      <c r="F2414" s="10" t="n">
        <v>34</v>
      </c>
      <c r="G2414" s="12" t="s">
        <v>94</v>
      </c>
      <c r="H2414" s="10" t="n">
        <v>2110405</v>
      </c>
      <c r="I2414" s="12" t="s">
        <v>106</v>
      </c>
      <c r="J2414" s="10" t="n">
        <v>1459614</v>
      </c>
      <c r="L2414" s="10" t="n">
        <v>600415</v>
      </c>
      <c r="M2414" s="12" t="s">
        <v>36</v>
      </c>
      <c r="N2414" s="12" t="s">
        <v>66</v>
      </c>
      <c r="P2414" s="10" t="n">
        <v>101</v>
      </c>
      <c r="Q2414" s="12" t="s">
        <v>107</v>
      </c>
      <c r="R2414" s="12" t="s">
        <v>43</v>
      </c>
      <c r="S2414" s="10" t="n">
        <v>4210301</v>
      </c>
      <c r="T2414" s="12" t="s">
        <v>333</v>
      </c>
      <c r="U2414" s="13" t="n">
        <v>3208.3</v>
      </c>
      <c r="W2414" s="13" t="n">
        <v>0</v>
      </c>
      <c r="X2414" s="12" t="s">
        <v>2129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0" t="n">
        <v>1</v>
      </c>
      <c r="B2415" s="11" t="n">
        <v>46207</v>
      </c>
      <c r="C2415" s="11" t="n">
        <v>46234</v>
      </c>
      <c r="D2415" s="10" t="n">
        <v>1316</v>
      </c>
      <c r="E2415" s="12" t="s">
        <v>1095</v>
      </c>
      <c r="F2415" s="10" t="n">
        <v>34</v>
      </c>
      <c r="G2415" s="12" t="s">
        <v>94</v>
      </c>
      <c r="H2415" s="10" t="n">
        <v>2110101</v>
      </c>
      <c r="I2415" s="12" t="s">
        <v>58</v>
      </c>
      <c r="J2415" s="10" t="n">
        <v>1370367</v>
      </c>
      <c r="L2415" s="10" t="n">
        <v>3742</v>
      </c>
      <c r="M2415" s="12" t="s">
        <v>36</v>
      </c>
      <c r="N2415" s="12" t="s">
        <v>60</v>
      </c>
      <c r="P2415" s="10" t="n">
        <v>104</v>
      </c>
      <c r="Q2415" s="12" t="s">
        <v>38</v>
      </c>
      <c r="R2415" s="12" t="s">
        <v>62</v>
      </c>
      <c r="S2415" s="10" t="n">
        <v>1130101</v>
      </c>
      <c r="T2415" s="12" t="s">
        <v>63</v>
      </c>
      <c r="U2415" s="13" t="n">
        <v>88</v>
      </c>
      <c r="W2415" s="13" t="n">
        <v>0</v>
      </c>
      <c r="X2415" s="12" t="s">
        <v>2130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ALFACE MACO </v>
      </c>
      <c r="AC2415" s="1" t="n">
        <v>3742</v>
      </c>
    </row>
    <row r="2416" customFormat="false" ht="12.75" hidden="false" customHeight="true" outlineLevel="0" collapsed="false">
      <c r="A2416" s="10" t="n">
        <v>1</v>
      </c>
      <c r="B2416" s="11" t="n">
        <v>46212</v>
      </c>
      <c r="C2416" s="11" t="n">
        <v>46234</v>
      </c>
      <c r="D2416" s="10" t="n">
        <v>1718</v>
      </c>
      <c r="E2416" s="12" t="s">
        <v>159</v>
      </c>
      <c r="F2416" s="10" t="n">
        <v>24</v>
      </c>
      <c r="G2416" s="12" t="s">
        <v>57</v>
      </c>
      <c r="H2416" s="10" t="n">
        <v>2110405</v>
      </c>
      <c r="I2416" s="12" t="s">
        <v>106</v>
      </c>
      <c r="J2416" s="10" t="n">
        <v>1375395</v>
      </c>
      <c r="L2416" s="10" t="n">
        <v>681131</v>
      </c>
      <c r="M2416" s="12" t="s">
        <v>59</v>
      </c>
      <c r="N2416" s="12" t="s">
        <v>66</v>
      </c>
      <c r="P2416" s="10" t="n">
        <v>103</v>
      </c>
      <c r="Q2416" s="12" t="s">
        <v>61</v>
      </c>
      <c r="R2416" s="12" t="s">
        <v>62</v>
      </c>
      <c r="S2416" s="10" t="n">
        <v>1130101</v>
      </c>
      <c r="T2416" s="12" t="s">
        <v>63</v>
      </c>
      <c r="U2416" s="13" t="n">
        <v>871.13</v>
      </c>
      <c r="W2416" s="13" t="n">
        <v>0</v>
      </c>
      <c r="X2416" s="12" t="s">
        <v>2131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0" t="n">
        <v>1</v>
      </c>
      <c r="B2417" s="11" t="n">
        <v>46214</v>
      </c>
      <c r="C2417" s="11" t="n">
        <v>46234</v>
      </c>
      <c r="D2417" s="10" t="n">
        <v>794</v>
      </c>
      <c r="E2417" s="12" t="s">
        <v>365</v>
      </c>
      <c r="F2417" s="10" t="n">
        <v>24</v>
      </c>
      <c r="G2417" s="12" t="s">
        <v>57</v>
      </c>
      <c r="H2417" s="10" t="n">
        <v>2110405</v>
      </c>
      <c r="I2417" s="12" t="s">
        <v>106</v>
      </c>
      <c r="J2417" s="10" t="n">
        <v>1381993</v>
      </c>
      <c r="L2417" s="10" t="n">
        <v>8364</v>
      </c>
      <c r="M2417" s="12" t="s">
        <v>36</v>
      </c>
      <c r="N2417" s="12" t="s">
        <v>66</v>
      </c>
      <c r="P2417" s="10" t="n">
        <v>103</v>
      </c>
      <c r="Q2417" s="12" t="s">
        <v>61</v>
      </c>
      <c r="R2417" s="12" t="s">
        <v>62</v>
      </c>
      <c r="S2417" s="10" t="n">
        <v>1130101</v>
      </c>
      <c r="T2417" s="12" t="s">
        <v>63</v>
      </c>
      <c r="U2417" s="13" t="n">
        <v>523.67</v>
      </c>
      <c r="W2417" s="13" t="n">
        <v>0</v>
      </c>
      <c r="X2417" s="12" t="s">
        <v>2132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0" t="n">
        <v>1</v>
      </c>
      <c r="B2418" s="11" t="n">
        <v>46214</v>
      </c>
      <c r="C2418" s="11" t="n">
        <v>46234</v>
      </c>
      <c r="D2418" s="10" t="n">
        <v>1815</v>
      </c>
      <c r="E2418" s="12" t="s">
        <v>626</v>
      </c>
      <c r="F2418" s="10" t="n">
        <v>24</v>
      </c>
      <c r="G2418" s="12" t="s">
        <v>57</v>
      </c>
      <c r="H2418" s="10" t="n">
        <v>2110405</v>
      </c>
      <c r="I2418" s="12" t="s">
        <v>106</v>
      </c>
      <c r="J2418" s="10" t="n">
        <v>1382433</v>
      </c>
      <c r="L2418" s="10" t="n">
        <v>391785</v>
      </c>
      <c r="M2418" s="12" t="s">
        <v>153</v>
      </c>
      <c r="N2418" s="12" t="s">
        <v>66</v>
      </c>
      <c r="P2418" s="10" t="n">
        <v>103</v>
      </c>
      <c r="Q2418" s="12" t="s">
        <v>61</v>
      </c>
      <c r="R2418" s="12" t="s">
        <v>62</v>
      </c>
      <c r="S2418" s="10" t="n">
        <v>1130101</v>
      </c>
      <c r="T2418" s="12" t="s">
        <v>63</v>
      </c>
      <c r="U2418" s="13" t="n">
        <v>785.66</v>
      </c>
      <c r="W2418" s="13" t="n">
        <v>0</v>
      </c>
      <c r="X2418" s="12" t="s">
        <v>2133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0" t="n">
        <v>1</v>
      </c>
      <c r="B2419" s="11" t="n">
        <v>46214</v>
      </c>
      <c r="C2419" s="11" t="n">
        <v>46234</v>
      </c>
      <c r="D2419" s="10" t="n">
        <v>1316</v>
      </c>
      <c r="E2419" s="12" t="s">
        <v>1095</v>
      </c>
      <c r="F2419" s="10" t="n">
        <v>34</v>
      </c>
      <c r="G2419" s="12" t="s">
        <v>94</v>
      </c>
      <c r="H2419" s="10" t="n">
        <v>2110101</v>
      </c>
      <c r="I2419" s="12" t="s">
        <v>58</v>
      </c>
      <c r="J2419" s="10" t="n">
        <v>1396639</v>
      </c>
      <c r="L2419" s="10" t="n">
        <v>3806</v>
      </c>
      <c r="M2419" s="12" t="s">
        <v>36</v>
      </c>
      <c r="N2419" s="12" t="s">
        <v>60</v>
      </c>
      <c r="P2419" s="10" t="n">
        <v>104</v>
      </c>
      <c r="Q2419" s="12" t="s">
        <v>38</v>
      </c>
      <c r="R2419" s="12" t="s">
        <v>62</v>
      </c>
      <c r="S2419" s="10" t="n">
        <v>1130101</v>
      </c>
      <c r="T2419" s="12" t="s">
        <v>63</v>
      </c>
      <c r="U2419" s="13" t="n">
        <v>200</v>
      </c>
      <c r="W2419" s="13" t="n">
        <v>0</v>
      </c>
      <c r="X2419" s="12" t="s">
        <v>2134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ALFACE MACO </v>
      </c>
      <c r="AC2419" s="1" t="n">
        <v>3806</v>
      </c>
    </row>
    <row r="2420" customFormat="false" ht="12.75" hidden="false" customHeight="true" outlineLevel="0" collapsed="false">
      <c r="A2420" s="10" t="n">
        <v>1</v>
      </c>
      <c r="B2420" s="11" t="n">
        <v>46228</v>
      </c>
      <c r="C2420" s="11" t="n">
        <v>46234</v>
      </c>
      <c r="D2420" s="10" t="n">
        <v>1316</v>
      </c>
      <c r="E2420" s="12" t="s">
        <v>1095</v>
      </c>
      <c r="F2420" s="10" t="n">
        <v>34</v>
      </c>
      <c r="G2420" s="12" t="s">
        <v>94</v>
      </c>
      <c r="H2420" s="10" t="n">
        <v>2110101</v>
      </c>
      <c r="I2420" s="12" t="s">
        <v>58</v>
      </c>
      <c r="J2420" s="10" t="n">
        <v>1459656</v>
      </c>
      <c r="L2420" s="10" t="n">
        <v>3931</v>
      </c>
      <c r="M2420" s="12" t="s">
        <v>36</v>
      </c>
      <c r="N2420" s="12" t="s">
        <v>60</v>
      </c>
      <c r="P2420" s="10" t="n">
        <v>104</v>
      </c>
      <c r="Q2420" s="12" t="s">
        <v>38</v>
      </c>
      <c r="R2420" s="12" t="s">
        <v>62</v>
      </c>
      <c r="S2420" s="10" t="n">
        <v>1130101</v>
      </c>
      <c r="T2420" s="12" t="s">
        <v>63</v>
      </c>
      <c r="U2420" s="13" t="n">
        <v>200</v>
      </c>
      <c r="W2420" s="13" t="n">
        <v>0</v>
      </c>
      <c r="X2420" s="12" t="s">
        <v>2135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ALFACE MACO </v>
      </c>
      <c r="AC2420" s="1" t="n">
        <v>3931</v>
      </c>
    </row>
    <row r="2421" customFormat="false" ht="12.75" hidden="false" customHeight="true" outlineLevel="0" collapsed="false">
      <c r="A2421" s="10" t="n">
        <v>1</v>
      </c>
      <c r="B2421" s="11" t="n">
        <v>46223</v>
      </c>
      <c r="C2421" s="11" t="n">
        <v>46234</v>
      </c>
      <c r="D2421" s="10" t="n">
        <v>1107</v>
      </c>
      <c r="E2421" s="12" t="s">
        <v>155</v>
      </c>
      <c r="F2421" s="10" t="n">
        <v>24</v>
      </c>
      <c r="G2421" s="12" t="s">
        <v>57</v>
      </c>
      <c r="H2421" s="10" t="n">
        <v>2110405</v>
      </c>
      <c r="I2421" s="12" t="s">
        <v>106</v>
      </c>
      <c r="J2421" s="10" t="n">
        <v>1423979</v>
      </c>
      <c r="L2421" s="10" t="n">
        <v>430879</v>
      </c>
      <c r="M2421" s="12" t="s">
        <v>36</v>
      </c>
      <c r="N2421" s="12" t="s">
        <v>66</v>
      </c>
      <c r="P2421" s="10" t="n">
        <v>103</v>
      </c>
      <c r="Q2421" s="12" t="s">
        <v>61</v>
      </c>
      <c r="R2421" s="12" t="s">
        <v>62</v>
      </c>
      <c r="S2421" s="10" t="n">
        <v>1130101</v>
      </c>
      <c r="T2421" s="12" t="s">
        <v>63</v>
      </c>
      <c r="U2421" s="13" t="n">
        <v>1180.5</v>
      </c>
      <c r="W2421" s="13" t="n">
        <v>0</v>
      </c>
      <c r="X2421" s="12" t="s">
        <v>2136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BARRA BAUDUC GOIABA</v>
      </c>
      <c r="AC2421" s="1" t="n">
        <v>430879</v>
      </c>
    </row>
    <row r="2422" customFormat="false" ht="12.75" hidden="false" customHeight="true" outlineLevel="0" collapsed="false">
      <c r="A2422" s="10" t="n">
        <v>1</v>
      </c>
      <c r="B2422" s="11" t="n">
        <v>46219</v>
      </c>
      <c r="C2422" s="11" t="n">
        <v>46234</v>
      </c>
      <c r="D2422" s="10" t="n">
        <v>1316</v>
      </c>
      <c r="E2422" s="12" t="s">
        <v>1095</v>
      </c>
      <c r="F2422" s="10" t="n">
        <v>34</v>
      </c>
      <c r="G2422" s="12" t="s">
        <v>94</v>
      </c>
      <c r="H2422" s="10" t="n">
        <v>2110101</v>
      </c>
      <c r="I2422" s="12" t="s">
        <v>58</v>
      </c>
      <c r="J2422" s="10" t="n">
        <v>1425336</v>
      </c>
      <c r="L2422" s="10" t="n">
        <v>3844</v>
      </c>
      <c r="M2422" s="12" t="s">
        <v>36</v>
      </c>
      <c r="N2422" s="12" t="s">
        <v>60</v>
      </c>
      <c r="P2422" s="10" t="n">
        <v>104</v>
      </c>
      <c r="Q2422" s="12" t="s">
        <v>38</v>
      </c>
      <c r="R2422" s="12" t="s">
        <v>62</v>
      </c>
      <c r="S2422" s="10" t="n">
        <v>1130101</v>
      </c>
      <c r="T2422" s="12" t="s">
        <v>63</v>
      </c>
      <c r="U2422" s="13" t="n">
        <v>200</v>
      </c>
      <c r="W2422" s="13" t="n">
        <v>0</v>
      </c>
      <c r="X2422" s="12" t="s">
        <v>2137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ALFACE MACO </v>
      </c>
      <c r="AC2422" s="1" t="n">
        <v>3844</v>
      </c>
    </row>
    <row r="2423" customFormat="false" ht="12.75" hidden="false" customHeight="true" outlineLevel="0" collapsed="false">
      <c r="A2423" s="10" t="n">
        <v>1</v>
      </c>
      <c r="B2423" s="11" t="n">
        <v>46224</v>
      </c>
      <c r="C2423" s="11" t="n">
        <v>46234</v>
      </c>
      <c r="D2423" s="10" t="n">
        <v>1114</v>
      </c>
      <c r="E2423" s="12" t="s">
        <v>169</v>
      </c>
      <c r="F2423" s="10" t="n">
        <v>24</v>
      </c>
      <c r="G2423" s="12" t="s">
        <v>57</v>
      </c>
      <c r="H2423" s="10" t="n">
        <v>2110405</v>
      </c>
      <c r="I2423" s="12" t="s">
        <v>106</v>
      </c>
      <c r="J2423" s="10" t="n">
        <v>1431589</v>
      </c>
      <c r="L2423" s="10" t="n">
        <v>41360</v>
      </c>
      <c r="M2423" s="12" t="s">
        <v>36</v>
      </c>
      <c r="N2423" s="12" t="s">
        <v>66</v>
      </c>
      <c r="P2423" s="10" t="n">
        <v>103</v>
      </c>
      <c r="Q2423" s="12" t="s">
        <v>61</v>
      </c>
      <c r="R2423" s="12" t="s">
        <v>62</v>
      </c>
      <c r="S2423" s="10" t="n">
        <v>1130101</v>
      </c>
      <c r="T2423" s="12" t="s">
        <v>63</v>
      </c>
      <c r="U2423" s="13" t="n">
        <v>3866.95</v>
      </c>
      <c r="W2423" s="13" t="n">
        <v>0</v>
      </c>
      <c r="X2423" s="12" t="s">
        <v>2138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PASTEL FOLHADO QUEIJ</v>
      </c>
      <c r="AC2423" s="1" t="n">
        <v>41360</v>
      </c>
    </row>
    <row r="2424" customFormat="false" ht="12.75" hidden="false" customHeight="true" outlineLevel="0" collapsed="false">
      <c r="A2424" s="10" t="n">
        <v>1</v>
      </c>
      <c r="B2424" s="11" t="n">
        <v>46225</v>
      </c>
      <c r="C2424" s="11" t="n">
        <v>46234</v>
      </c>
      <c r="D2424" s="10" t="n">
        <v>1270</v>
      </c>
      <c r="E2424" s="12" t="s">
        <v>349</v>
      </c>
      <c r="F2424" s="10" t="n">
        <v>24</v>
      </c>
      <c r="G2424" s="12" t="s">
        <v>57</v>
      </c>
      <c r="H2424" s="10" t="n">
        <v>2110405</v>
      </c>
      <c r="I2424" s="12" t="s">
        <v>106</v>
      </c>
      <c r="J2424" s="10" t="n">
        <v>1434138</v>
      </c>
      <c r="L2424" s="10" t="n">
        <v>2667</v>
      </c>
      <c r="M2424" s="12" t="s">
        <v>36</v>
      </c>
      <c r="N2424" s="12" t="s">
        <v>66</v>
      </c>
      <c r="P2424" s="10" t="n">
        <v>103</v>
      </c>
      <c r="Q2424" s="12" t="s">
        <v>61</v>
      </c>
      <c r="R2424" s="12" t="s">
        <v>62</v>
      </c>
      <c r="S2424" s="10" t="n">
        <v>1130101</v>
      </c>
      <c r="T2424" s="12" t="s">
        <v>63</v>
      </c>
      <c r="U2424" s="13" t="n">
        <v>638.5</v>
      </c>
      <c r="W2424" s="13" t="n">
        <v>0</v>
      </c>
      <c r="X2424" s="12" t="s">
        <v>2139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TEMPEIRO COMPLETO AC</v>
      </c>
      <c r="AC2424" s="1" t="n">
        <v>2667</v>
      </c>
    </row>
    <row r="2425" customFormat="false" ht="12.75" hidden="false" customHeight="true" outlineLevel="0" collapsed="false">
      <c r="A2425" s="10" t="n">
        <v>1</v>
      </c>
      <c r="B2425" s="11" t="n">
        <v>46225</v>
      </c>
      <c r="C2425" s="11" t="n">
        <v>46234</v>
      </c>
      <c r="D2425" s="10" t="n">
        <v>10017</v>
      </c>
      <c r="E2425" s="12" t="s">
        <v>871</v>
      </c>
      <c r="F2425" s="10" t="n">
        <v>24</v>
      </c>
      <c r="G2425" s="12" t="s">
        <v>57</v>
      </c>
      <c r="H2425" s="10" t="n">
        <v>2110405</v>
      </c>
      <c r="I2425" s="12" t="s">
        <v>106</v>
      </c>
      <c r="J2425" s="10" t="n">
        <v>1434930</v>
      </c>
      <c r="L2425" s="10" t="n">
        <v>194574</v>
      </c>
      <c r="M2425" s="12" t="s">
        <v>36</v>
      </c>
      <c r="N2425" s="12" t="s">
        <v>66</v>
      </c>
      <c r="P2425" s="10" t="n">
        <v>103</v>
      </c>
      <c r="Q2425" s="12" t="s">
        <v>61</v>
      </c>
      <c r="R2425" s="12" t="s">
        <v>62</v>
      </c>
      <c r="S2425" s="10" t="n">
        <v>1130101</v>
      </c>
      <c r="T2425" s="12" t="s">
        <v>63</v>
      </c>
      <c r="U2425" s="13" t="n">
        <v>808.44</v>
      </c>
      <c r="W2425" s="13" t="n">
        <v>0</v>
      </c>
      <c r="X2425" s="12" t="s">
        <v>2140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OLEO PEROBA LAV 100M</v>
      </c>
      <c r="AC2425" s="1" t="n">
        <v>194574</v>
      </c>
    </row>
    <row r="2426" customFormat="false" ht="12.75" hidden="false" customHeight="true" outlineLevel="0" collapsed="false">
      <c r="A2426" s="10" t="n">
        <v>1</v>
      </c>
      <c r="B2426" s="11" t="n">
        <v>46225</v>
      </c>
      <c r="C2426" s="11" t="n">
        <v>46234</v>
      </c>
      <c r="D2426" s="10" t="n">
        <v>1723</v>
      </c>
      <c r="E2426" s="12" t="s">
        <v>302</v>
      </c>
      <c r="F2426" s="10" t="n">
        <v>24</v>
      </c>
      <c r="G2426" s="12" t="s">
        <v>57</v>
      </c>
      <c r="H2426" s="10" t="n">
        <v>2110405</v>
      </c>
      <c r="I2426" s="12" t="s">
        <v>106</v>
      </c>
      <c r="J2426" s="10" t="n">
        <v>1435466</v>
      </c>
      <c r="L2426" s="10" t="n">
        <v>173548</v>
      </c>
      <c r="M2426" s="12" t="s">
        <v>36</v>
      </c>
      <c r="N2426" s="12" t="s">
        <v>66</v>
      </c>
      <c r="P2426" s="10" t="n">
        <v>103</v>
      </c>
      <c r="Q2426" s="12" t="s">
        <v>61</v>
      </c>
      <c r="R2426" s="12" t="s">
        <v>62</v>
      </c>
      <c r="S2426" s="10" t="n">
        <v>1130101</v>
      </c>
      <c r="T2426" s="12" t="s">
        <v>63</v>
      </c>
      <c r="U2426" s="13" t="n">
        <v>4683.5</v>
      </c>
      <c r="W2426" s="13" t="n">
        <v>0</v>
      </c>
      <c r="X2426" s="12" t="s">
        <v>2141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TRASEIRO DE BOI L1</v>
      </c>
      <c r="AC2426" s="1" t="n">
        <v>173548</v>
      </c>
    </row>
    <row r="2427" customFormat="false" ht="12.75" hidden="false" customHeight="true" outlineLevel="0" collapsed="false">
      <c r="A2427" s="10" t="n">
        <v>1</v>
      </c>
      <c r="B2427" s="11" t="n">
        <v>46226</v>
      </c>
      <c r="C2427" s="11" t="n">
        <v>46234</v>
      </c>
      <c r="D2427" s="10" t="n">
        <v>1666</v>
      </c>
      <c r="E2427" s="12" t="s">
        <v>56</v>
      </c>
      <c r="F2427" s="10" t="n">
        <v>24</v>
      </c>
      <c r="G2427" s="12" t="s">
        <v>57</v>
      </c>
      <c r="H2427" s="10" t="n">
        <v>2110405</v>
      </c>
      <c r="I2427" s="12" t="s">
        <v>106</v>
      </c>
      <c r="J2427" s="10" t="n">
        <v>1440189</v>
      </c>
      <c r="L2427" s="10" t="n">
        <v>568312</v>
      </c>
      <c r="M2427" s="12" t="s">
        <v>36</v>
      </c>
      <c r="N2427" s="12" t="s">
        <v>66</v>
      </c>
      <c r="P2427" s="10" t="n">
        <v>103</v>
      </c>
      <c r="Q2427" s="12" t="s">
        <v>61</v>
      </c>
      <c r="R2427" s="12" t="s">
        <v>62</v>
      </c>
      <c r="S2427" s="10" t="n">
        <v>1130101</v>
      </c>
      <c r="T2427" s="12" t="s">
        <v>63</v>
      </c>
      <c r="U2427" s="13" t="n">
        <v>7635.42</v>
      </c>
      <c r="W2427" s="13" t="n">
        <v>0</v>
      </c>
      <c r="X2427" s="12" t="s">
        <v>2142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568312</v>
      </c>
    </row>
    <row r="2428" customFormat="false" ht="12.75" hidden="false" customHeight="true" outlineLevel="0" collapsed="false">
      <c r="A2428" s="10" t="n">
        <v>1</v>
      </c>
      <c r="B2428" s="11" t="n">
        <v>46210</v>
      </c>
      <c r="C2428" s="11" t="n">
        <v>46234</v>
      </c>
      <c r="D2428" s="10" t="n">
        <v>967</v>
      </c>
      <c r="E2428" s="12" t="s">
        <v>1167</v>
      </c>
      <c r="F2428" s="10" t="n">
        <v>24</v>
      </c>
      <c r="G2428" s="12" t="s">
        <v>57</v>
      </c>
      <c r="H2428" s="10" t="n">
        <v>2110405</v>
      </c>
      <c r="I2428" s="12" t="s">
        <v>106</v>
      </c>
      <c r="J2428" s="10" t="n">
        <v>1440510</v>
      </c>
      <c r="L2428" s="10" t="n">
        <v>34608</v>
      </c>
      <c r="M2428" s="12" t="s">
        <v>59</v>
      </c>
      <c r="N2428" s="12" t="s">
        <v>66</v>
      </c>
      <c r="P2428" s="10" t="n">
        <v>103</v>
      </c>
      <c r="Q2428" s="12" t="s">
        <v>61</v>
      </c>
      <c r="R2428" s="12" t="s">
        <v>62</v>
      </c>
      <c r="S2428" s="10" t="n">
        <v>1130101</v>
      </c>
      <c r="T2428" s="12" t="s">
        <v>63</v>
      </c>
      <c r="U2428" s="13" t="n">
        <v>2838.97</v>
      </c>
      <c r="W2428" s="13" t="n">
        <v>0</v>
      </c>
      <c r="X2428" s="12" t="s">
        <v>2143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SUCO JANDAI CAJU500M</v>
      </c>
      <c r="AC2428" s="1" t="n">
        <v>34608</v>
      </c>
    </row>
    <row r="2429" customFormat="false" ht="12.75" hidden="false" customHeight="true" outlineLevel="0" collapsed="false">
      <c r="A2429" s="10" t="n">
        <v>1</v>
      </c>
      <c r="B2429" s="11" t="n">
        <v>46227</v>
      </c>
      <c r="C2429" s="11" t="n">
        <v>46234</v>
      </c>
      <c r="D2429" s="10" t="n">
        <v>1642</v>
      </c>
      <c r="E2429" s="12" t="s">
        <v>184</v>
      </c>
      <c r="F2429" s="10" t="n">
        <v>24</v>
      </c>
      <c r="G2429" s="12" t="s">
        <v>57</v>
      </c>
      <c r="H2429" s="10" t="n">
        <v>2110405</v>
      </c>
      <c r="I2429" s="12" t="s">
        <v>106</v>
      </c>
      <c r="J2429" s="10" t="n">
        <v>1443670</v>
      </c>
      <c r="L2429" s="10" t="n">
        <v>1033389</v>
      </c>
      <c r="M2429" s="12" t="s">
        <v>36</v>
      </c>
      <c r="N2429" s="12" t="s">
        <v>66</v>
      </c>
      <c r="P2429" s="10" t="n">
        <v>103</v>
      </c>
      <c r="Q2429" s="12" t="s">
        <v>61</v>
      </c>
      <c r="R2429" s="12" t="s">
        <v>62</v>
      </c>
      <c r="S2429" s="10" t="n">
        <v>1130101</v>
      </c>
      <c r="T2429" s="12" t="s">
        <v>63</v>
      </c>
      <c r="U2429" s="13" t="n">
        <v>455.45</v>
      </c>
      <c r="W2429" s="13" t="n">
        <v>0</v>
      </c>
      <c r="X2429" s="12" t="s">
        <v>2144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TOR INTEGRAL BROTHER</v>
      </c>
      <c r="AC2429" s="1" t="n">
        <v>1033389</v>
      </c>
    </row>
    <row r="2430" customFormat="false" ht="12.75" hidden="false" customHeight="true" outlineLevel="0" collapsed="false">
      <c r="A2430" s="10" t="n">
        <v>1</v>
      </c>
      <c r="B2430" s="11" t="n">
        <v>46227</v>
      </c>
      <c r="C2430" s="11" t="n">
        <v>46234</v>
      </c>
      <c r="D2430" s="10" t="n">
        <v>364</v>
      </c>
      <c r="E2430" s="12" t="s">
        <v>2145</v>
      </c>
      <c r="F2430" s="10" t="n">
        <v>34</v>
      </c>
      <c r="G2430" s="12" t="s">
        <v>94</v>
      </c>
      <c r="H2430" s="10" t="n">
        <v>2110405</v>
      </c>
      <c r="I2430" s="12" t="s">
        <v>106</v>
      </c>
      <c r="J2430" s="10" t="n">
        <v>1445330</v>
      </c>
      <c r="L2430" s="10" t="n">
        <v>594527</v>
      </c>
      <c r="M2430" s="12" t="s">
        <v>36</v>
      </c>
      <c r="N2430" s="12" t="s">
        <v>66</v>
      </c>
      <c r="P2430" s="10" t="n">
        <v>101</v>
      </c>
      <c r="Q2430" s="12" t="s">
        <v>107</v>
      </c>
      <c r="R2430" s="12" t="s">
        <v>43</v>
      </c>
      <c r="S2430" s="10" t="n">
        <v>4210304</v>
      </c>
      <c r="T2430" s="12" t="s">
        <v>2146</v>
      </c>
      <c r="U2430" s="13" t="n">
        <v>2245.05</v>
      </c>
      <c r="W2430" s="13" t="n">
        <v>0</v>
      </c>
      <c r="X2430" s="12" t="s">
        <v>2147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0" t="n">
        <v>1</v>
      </c>
      <c r="B2431" s="11" t="n">
        <v>46228</v>
      </c>
      <c r="C2431" s="11" t="n">
        <v>46234</v>
      </c>
      <c r="D2431" s="10" t="n">
        <v>1621</v>
      </c>
      <c r="E2431" s="12" t="s">
        <v>351</v>
      </c>
      <c r="F2431" s="10" t="n">
        <v>24</v>
      </c>
      <c r="G2431" s="12" t="s">
        <v>57</v>
      </c>
      <c r="H2431" s="10" t="n">
        <v>2110405</v>
      </c>
      <c r="I2431" s="12" t="s">
        <v>106</v>
      </c>
      <c r="J2431" s="10" t="n">
        <v>1450106</v>
      </c>
      <c r="L2431" s="10" t="n">
        <v>920837</v>
      </c>
      <c r="M2431" s="12" t="s">
        <v>36</v>
      </c>
      <c r="N2431" s="12" t="s">
        <v>66</v>
      </c>
      <c r="P2431" s="10" t="n">
        <v>103</v>
      </c>
      <c r="Q2431" s="12" t="s">
        <v>61</v>
      </c>
      <c r="R2431" s="12" t="s">
        <v>62</v>
      </c>
      <c r="S2431" s="10" t="n">
        <v>1130101</v>
      </c>
      <c r="T2431" s="12" t="s">
        <v>63</v>
      </c>
      <c r="U2431" s="13" t="n">
        <v>337.06</v>
      </c>
      <c r="W2431" s="13" t="n">
        <v>0</v>
      </c>
      <c r="X2431" s="12" t="s">
        <v>2148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AGUA TONICAANTAR L</v>
      </c>
      <c r="AC2431" s="1" t="n">
        <v>920837</v>
      </c>
    </row>
    <row r="2432" customFormat="false" ht="12.75" hidden="false" customHeight="true" outlineLevel="0" collapsed="false">
      <c r="A2432" s="10" t="n">
        <v>1</v>
      </c>
      <c r="B2432" s="11" t="n">
        <v>46228</v>
      </c>
      <c r="C2432" s="11" t="n">
        <v>46234</v>
      </c>
      <c r="D2432" s="10" t="n">
        <v>1286</v>
      </c>
      <c r="E2432" s="12" t="s">
        <v>359</v>
      </c>
      <c r="F2432" s="10" t="n">
        <v>24</v>
      </c>
      <c r="G2432" s="12" t="s">
        <v>57</v>
      </c>
      <c r="H2432" s="10" t="n">
        <v>2110405</v>
      </c>
      <c r="I2432" s="12" t="s">
        <v>106</v>
      </c>
      <c r="J2432" s="10" t="n">
        <v>1450163</v>
      </c>
      <c r="L2432" s="10" t="n">
        <v>10389</v>
      </c>
      <c r="M2432" s="12" t="s">
        <v>36</v>
      </c>
      <c r="N2432" s="12" t="s">
        <v>66</v>
      </c>
      <c r="P2432" s="10" t="n">
        <v>103</v>
      </c>
      <c r="Q2432" s="12" t="s">
        <v>61</v>
      </c>
      <c r="R2432" s="12" t="s">
        <v>62</v>
      </c>
      <c r="S2432" s="10" t="n">
        <v>1130101</v>
      </c>
      <c r="T2432" s="12" t="s">
        <v>63</v>
      </c>
      <c r="U2432" s="13" t="n">
        <v>1026</v>
      </c>
      <c r="W2432" s="13" t="n">
        <v>0</v>
      </c>
      <c r="X2432" s="12" t="s">
        <v>2149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FRANCES CONG 80G</v>
      </c>
      <c r="AC2432" s="1" t="n">
        <v>10389</v>
      </c>
    </row>
    <row r="2433" customFormat="false" ht="12.75" hidden="false" customHeight="true" outlineLevel="0" collapsed="false">
      <c r="A2433" s="10" t="n">
        <v>1</v>
      </c>
      <c r="B2433" s="11" t="n">
        <v>46230</v>
      </c>
      <c r="C2433" s="11" t="n">
        <v>46234</v>
      </c>
      <c r="D2433" s="10" t="n">
        <v>1328</v>
      </c>
      <c r="E2433" s="12" t="s">
        <v>363</v>
      </c>
      <c r="F2433" s="10" t="n">
        <v>24</v>
      </c>
      <c r="G2433" s="12" t="s">
        <v>57</v>
      </c>
      <c r="H2433" s="10" t="n">
        <v>2110405</v>
      </c>
      <c r="I2433" s="12" t="s">
        <v>106</v>
      </c>
      <c r="J2433" s="10" t="n">
        <v>1460129</v>
      </c>
      <c r="L2433" s="10" t="n">
        <v>4183</v>
      </c>
      <c r="M2433" s="12" t="s">
        <v>36</v>
      </c>
      <c r="N2433" s="12" t="s">
        <v>66</v>
      </c>
      <c r="P2433" s="10" t="n">
        <v>103</v>
      </c>
      <c r="Q2433" s="12" t="s">
        <v>61</v>
      </c>
      <c r="R2433" s="12" t="s">
        <v>62</v>
      </c>
      <c r="S2433" s="10" t="n">
        <v>1130101</v>
      </c>
      <c r="T2433" s="12" t="s">
        <v>63</v>
      </c>
      <c r="U2433" s="13" t="n">
        <v>257</v>
      </c>
      <c r="W2433" s="13" t="n">
        <v>0</v>
      </c>
      <c r="X2433" s="12" t="s">
        <v>2150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PAO DE FORMABODEGA</v>
      </c>
      <c r="AC2433" s="1" t="n">
        <v>4183</v>
      </c>
    </row>
    <row r="2434" customFormat="false" ht="12.75" hidden="false" customHeight="true" outlineLevel="0" collapsed="false">
      <c r="A2434" s="10" t="n">
        <v>1</v>
      </c>
      <c r="B2434" s="11" t="n">
        <v>46231</v>
      </c>
      <c r="C2434" s="11" t="n">
        <v>46234</v>
      </c>
      <c r="D2434" s="10" t="n">
        <v>1899</v>
      </c>
      <c r="E2434" s="12" t="s">
        <v>97</v>
      </c>
      <c r="F2434" s="10" t="n">
        <v>24</v>
      </c>
      <c r="G2434" s="12" t="s">
        <v>57</v>
      </c>
      <c r="H2434" s="10" t="n">
        <v>2110405</v>
      </c>
      <c r="I2434" s="12" t="s">
        <v>106</v>
      </c>
      <c r="J2434" s="10" t="n">
        <v>1462665</v>
      </c>
      <c r="L2434" s="10" t="n">
        <v>733</v>
      </c>
      <c r="M2434" s="12" t="s">
        <v>36</v>
      </c>
      <c r="N2434" s="12" t="s">
        <v>66</v>
      </c>
      <c r="P2434" s="10" t="n">
        <v>103</v>
      </c>
      <c r="Q2434" s="12" t="s">
        <v>61</v>
      </c>
      <c r="R2434" s="12" t="s">
        <v>62</v>
      </c>
      <c r="S2434" s="10" t="n">
        <v>1130101</v>
      </c>
      <c r="T2434" s="12" t="s">
        <v>63</v>
      </c>
      <c r="U2434" s="13" t="n">
        <v>855.5</v>
      </c>
      <c r="W2434" s="13" t="n">
        <v>0</v>
      </c>
      <c r="X2434" s="12" t="s">
        <v>2151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FORMA REAL MADRI</v>
      </c>
      <c r="AC2434" s="1" t="n">
        <v>733</v>
      </c>
    </row>
    <row r="2435" customFormat="false" ht="12.75" hidden="false" customHeight="true" outlineLevel="0" collapsed="false">
      <c r="A2435" s="10" t="n">
        <v>1</v>
      </c>
      <c r="B2435" s="11" t="n">
        <v>46231</v>
      </c>
      <c r="C2435" s="11" t="n">
        <v>46234</v>
      </c>
      <c r="D2435" s="10" t="n">
        <v>1899</v>
      </c>
      <c r="E2435" s="12" t="s">
        <v>97</v>
      </c>
      <c r="F2435" s="10" t="n">
        <v>24</v>
      </c>
      <c r="G2435" s="12" t="s">
        <v>57</v>
      </c>
      <c r="H2435" s="10" t="n">
        <v>2110405</v>
      </c>
      <c r="I2435" s="12" t="s">
        <v>106</v>
      </c>
      <c r="J2435" s="10" t="n">
        <v>1462886</v>
      </c>
      <c r="L2435" s="10" t="n">
        <v>734</v>
      </c>
      <c r="M2435" s="12" t="s">
        <v>36</v>
      </c>
      <c r="N2435" s="12" t="s">
        <v>66</v>
      </c>
      <c r="P2435" s="10" t="n">
        <v>103</v>
      </c>
      <c r="Q2435" s="12" t="s">
        <v>61</v>
      </c>
      <c r="R2435" s="12" t="s">
        <v>62</v>
      </c>
      <c r="S2435" s="10" t="n">
        <v>1130101</v>
      </c>
      <c r="T2435" s="12" t="s">
        <v>63</v>
      </c>
      <c r="U2435" s="13" t="n">
        <v>1120</v>
      </c>
      <c r="W2435" s="13" t="n">
        <v>0</v>
      </c>
      <c r="X2435" s="12" t="s">
        <v>2152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PAO CASEIRO AMANT</v>
      </c>
      <c r="AC2435" s="1" t="n">
        <v>734</v>
      </c>
    </row>
    <row r="2436" customFormat="false" ht="12.75" hidden="false" customHeight="true" outlineLevel="0" collapsed="false">
      <c r="A2436" s="10" t="n">
        <v>1</v>
      </c>
      <c r="B2436" s="11" t="n">
        <v>46233</v>
      </c>
      <c r="C2436" s="11" t="n">
        <v>46234</v>
      </c>
      <c r="D2436" s="10" t="n">
        <v>1683</v>
      </c>
      <c r="E2436" s="12" t="s">
        <v>677</v>
      </c>
      <c r="F2436" s="10" t="n">
        <v>34</v>
      </c>
      <c r="G2436" s="12" t="s">
        <v>94</v>
      </c>
      <c r="H2436" s="10" t="n">
        <v>2110101</v>
      </c>
      <c r="I2436" s="12" t="s">
        <v>58</v>
      </c>
      <c r="J2436" s="10" t="n">
        <v>1477499</v>
      </c>
      <c r="L2436" s="10" t="n">
        <v>1655915</v>
      </c>
      <c r="M2436" s="12" t="s">
        <v>36</v>
      </c>
      <c r="N2436" s="12" t="s">
        <v>60</v>
      </c>
      <c r="P2436" s="10" t="n">
        <v>104</v>
      </c>
      <c r="Q2436" s="12" t="s">
        <v>38</v>
      </c>
      <c r="R2436" s="12" t="s">
        <v>62</v>
      </c>
      <c r="S2436" s="10" t="n">
        <v>1130101</v>
      </c>
      <c r="T2436" s="12" t="s">
        <v>63</v>
      </c>
      <c r="U2436" s="13" t="n">
        <v>126</v>
      </c>
      <c r="W2436" s="13" t="n">
        <v>0</v>
      </c>
      <c r="X2436" s="12" t="s">
        <v>2153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CHEIRO VERDE</v>
      </c>
      <c r="AC2436" s="1" t="n">
        <v>1655915</v>
      </c>
    </row>
    <row r="2437" customFormat="false" ht="12.75" hidden="false" customHeight="true" outlineLevel="0" collapsed="false">
      <c r="A2437" s="10" t="n">
        <v>1</v>
      </c>
      <c r="B2437" s="11" t="n">
        <v>46233</v>
      </c>
      <c r="C2437" s="11" t="n">
        <v>46234</v>
      </c>
      <c r="D2437" s="10" t="n">
        <v>1683</v>
      </c>
      <c r="E2437" s="12" t="s">
        <v>677</v>
      </c>
      <c r="F2437" s="10" t="n">
        <v>34</v>
      </c>
      <c r="G2437" s="12" t="s">
        <v>94</v>
      </c>
      <c r="H2437" s="10" t="n">
        <v>2110101</v>
      </c>
      <c r="I2437" s="12" t="s">
        <v>58</v>
      </c>
      <c r="J2437" s="10" t="n">
        <v>1477517</v>
      </c>
      <c r="L2437" s="10" t="n">
        <v>1655918</v>
      </c>
      <c r="M2437" s="12" t="s">
        <v>36</v>
      </c>
      <c r="N2437" s="12" t="s">
        <v>60</v>
      </c>
      <c r="P2437" s="10" t="n">
        <v>104</v>
      </c>
      <c r="Q2437" s="12" t="s">
        <v>38</v>
      </c>
      <c r="R2437" s="12" t="s">
        <v>62</v>
      </c>
      <c r="S2437" s="10" t="n">
        <v>1130101</v>
      </c>
      <c r="T2437" s="12" t="s">
        <v>63</v>
      </c>
      <c r="U2437" s="13" t="n">
        <v>225</v>
      </c>
      <c r="W2437" s="13" t="n">
        <v>0</v>
      </c>
      <c r="X2437" s="12" t="s">
        <v>2154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COUVE MACO</v>
      </c>
      <c r="AC2437" s="1" t="n">
        <v>1655918</v>
      </c>
    </row>
    <row r="2438" customFormat="false" ht="12.75" hidden="false" customHeight="true" outlineLevel="0" collapsed="false">
      <c r="A2438" s="10" t="n">
        <v>1</v>
      </c>
      <c r="B2438" s="11" t="n">
        <v>46233</v>
      </c>
      <c r="C2438" s="11" t="n">
        <v>46234</v>
      </c>
      <c r="D2438" s="10" t="n">
        <v>1683</v>
      </c>
      <c r="E2438" s="12" t="s">
        <v>677</v>
      </c>
      <c r="F2438" s="10" t="n">
        <v>34</v>
      </c>
      <c r="G2438" s="12" t="s">
        <v>94</v>
      </c>
      <c r="H2438" s="10" t="n">
        <v>2110101</v>
      </c>
      <c r="I2438" s="12" t="s">
        <v>58</v>
      </c>
      <c r="J2438" s="10" t="n">
        <v>1477531</v>
      </c>
      <c r="L2438" s="10" t="n">
        <v>1655921</v>
      </c>
      <c r="M2438" s="12" t="s">
        <v>36</v>
      </c>
      <c r="N2438" s="12" t="s">
        <v>60</v>
      </c>
      <c r="P2438" s="10" t="n">
        <v>104</v>
      </c>
      <c r="Q2438" s="12" t="s">
        <v>38</v>
      </c>
      <c r="R2438" s="12" t="s">
        <v>62</v>
      </c>
      <c r="S2438" s="10" t="n">
        <v>1130101</v>
      </c>
      <c r="T2438" s="12" t="s">
        <v>63</v>
      </c>
      <c r="U2438" s="13" t="n">
        <v>210</v>
      </c>
      <c r="W2438" s="13" t="n">
        <v>0</v>
      </c>
      <c r="X2438" s="12" t="s">
        <v>2155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COUVE MACO</v>
      </c>
      <c r="AC2438" s="1" t="n">
        <v>1655921</v>
      </c>
    </row>
    <row r="2439" customFormat="false" ht="12.75" hidden="false" customHeight="true" outlineLevel="0" collapsed="false">
      <c r="A2439" s="10" t="n">
        <v>1</v>
      </c>
      <c r="B2439" s="11" t="n">
        <v>46233</v>
      </c>
      <c r="C2439" s="11" t="n">
        <v>46234</v>
      </c>
      <c r="D2439" s="10" t="n">
        <v>1683</v>
      </c>
      <c r="E2439" s="12" t="s">
        <v>677</v>
      </c>
      <c r="F2439" s="10" t="n">
        <v>34</v>
      </c>
      <c r="G2439" s="12" t="s">
        <v>94</v>
      </c>
      <c r="H2439" s="10" t="n">
        <v>2110101</v>
      </c>
      <c r="I2439" s="12" t="s">
        <v>58</v>
      </c>
      <c r="J2439" s="10" t="n">
        <v>1477555</v>
      </c>
      <c r="L2439" s="10" t="n">
        <v>1655928</v>
      </c>
      <c r="M2439" s="12" t="s">
        <v>36</v>
      </c>
      <c r="N2439" s="12" t="s">
        <v>60</v>
      </c>
      <c r="P2439" s="10" t="n">
        <v>104</v>
      </c>
      <c r="Q2439" s="12" t="s">
        <v>38</v>
      </c>
      <c r="R2439" s="12" t="s">
        <v>62</v>
      </c>
      <c r="S2439" s="10" t="n">
        <v>1130101</v>
      </c>
      <c r="T2439" s="12" t="s">
        <v>63</v>
      </c>
      <c r="U2439" s="13" t="n">
        <v>315</v>
      </c>
      <c r="W2439" s="13" t="n">
        <v>0</v>
      </c>
      <c r="X2439" s="12" t="s">
        <v>2156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COUVE MACO</v>
      </c>
      <c r="AC2439" s="1" t="n">
        <v>1655928</v>
      </c>
    </row>
    <row r="2440" customFormat="false" ht="12.75" hidden="false" customHeight="true" outlineLevel="0" collapsed="false">
      <c r="A2440" s="10" t="n">
        <v>1</v>
      </c>
      <c r="B2440" s="11" t="n">
        <v>46233</v>
      </c>
      <c r="C2440" s="11" t="n">
        <v>46234</v>
      </c>
      <c r="D2440" s="10" t="n">
        <v>1683</v>
      </c>
      <c r="E2440" s="12" t="s">
        <v>677</v>
      </c>
      <c r="F2440" s="10" t="n">
        <v>34</v>
      </c>
      <c r="G2440" s="12" t="s">
        <v>94</v>
      </c>
      <c r="H2440" s="10" t="n">
        <v>2110101</v>
      </c>
      <c r="I2440" s="12" t="s">
        <v>58</v>
      </c>
      <c r="J2440" s="10" t="n">
        <v>1477569</v>
      </c>
      <c r="L2440" s="10" t="n">
        <v>1655930</v>
      </c>
      <c r="M2440" s="12" t="s">
        <v>36</v>
      </c>
      <c r="N2440" s="12" t="s">
        <v>60</v>
      </c>
      <c r="P2440" s="10" t="n">
        <v>104</v>
      </c>
      <c r="Q2440" s="12" t="s">
        <v>38</v>
      </c>
      <c r="R2440" s="12" t="s">
        <v>62</v>
      </c>
      <c r="S2440" s="10" t="n">
        <v>1130101</v>
      </c>
      <c r="T2440" s="12" t="s">
        <v>63</v>
      </c>
      <c r="U2440" s="13" t="n">
        <v>126</v>
      </c>
      <c r="W2440" s="13" t="n">
        <v>0</v>
      </c>
      <c r="X2440" s="12" t="s">
        <v>2157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CHEIRO VERDE</v>
      </c>
      <c r="AC2440" s="1" t="n">
        <v>1655930</v>
      </c>
    </row>
    <row r="2441" customFormat="false" ht="12.75" hidden="false" customHeight="true" outlineLevel="0" collapsed="false">
      <c r="A2441" s="10" t="n">
        <v>1</v>
      </c>
      <c r="B2441" s="11" t="n">
        <v>46233</v>
      </c>
      <c r="C2441" s="11" t="n">
        <v>46234</v>
      </c>
      <c r="D2441" s="10" t="n">
        <v>1683</v>
      </c>
      <c r="E2441" s="12" t="s">
        <v>677</v>
      </c>
      <c r="F2441" s="10" t="n">
        <v>34</v>
      </c>
      <c r="G2441" s="12" t="s">
        <v>94</v>
      </c>
      <c r="H2441" s="10" t="n">
        <v>2110101</v>
      </c>
      <c r="I2441" s="12" t="s">
        <v>58</v>
      </c>
      <c r="J2441" s="10" t="n">
        <v>1477592</v>
      </c>
      <c r="L2441" s="10" t="n">
        <v>1655931</v>
      </c>
      <c r="M2441" s="12" t="s">
        <v>36</v>
      </c>
      <c r="N2441" s="12" t="s">
        <v>60</v>
      </c>
      <c r="P2441" s="10" t="n">
        <v>104</v>
      </c>
      <c r="Q2441" s="12" t="s">
        <v>38</v>
      </c>
      <c r="R2441" s="12" t="s">
        <v>62</v>
      </c>
      <c r="S2441" s="10" t="n">
        <v>1130101</v>
      </c>
      <c r="T2441" s="12" t="s">
        <v>63</v>
      </c>
      <c r="U2441" s="13" t="n">
        <v>261</v>
      </c>
      <c r="W2441" s="13" t="n">
        <v>0</v>
      </c>
      <c r="X2441" s="12" t="s">
        <v>2158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COUVE MACO</v>
      </c>
      <c r="AC2441" s="1" t="n">
        <v>1655931</v>
      </c>
    </row>
    <row r="2442" customFormat="false" ht="12.75" hidden="false" customHeight="true" outlineLevel="0" collapsed="false">
      <c r="A2442" s="10" t="n">
        <v>1</v>
      </c>
      <c r="B2442" s="11" t="n">
        <v>46233</v>
      </c>
      <c r="C2442" s="11" t="n">
        <v>46234</v>
      </c>
      <c r="D2442" s="10" t="n">
        <v>1683</v>
      </c>
      <c r="E2442" s="12" t="s">
        <v>677</v>
      </c>
      <c r="F2442" s="10" t="n">
        <v>34</v>
      </c>
      <c r="G2442" s="12" t="s">
        <v>94</v>
      </c>
      <c r="H2442" s="10" t="n">
        <v>2110101</v>
      </c>
      <c r="I2442" s="12" t="s">
        <v>58</v>
      </c>
      <c r="J2442" s="10" t="n">
        <v>1477624</v>
      </c>
      <c r="L2442" s="10" t="n">
        <v>1655934</v>
      </c>
      <c r="M2442" s="12" t="s">
        <v>36</v>
      </c>
      <c r="N2442" s="12" t="s">
        <v>60</v>
      </c>
      <c r="P2442" s="10" t="n">
        <v>104</v>
      </c>
      <c r="Q2442" s="12" t="s">
        <v>38</v>
      </c>
      <c r="R2442" s="12" t="s">
        <v>62</v>
      </c>
      <c r="S2442" s="10" t="n">
        <v>1130101</v>
      </c>
      <c r="T2442" s="12" t="s">
        <v>63</v>
      </c>
      <c r="U2442" s="13" t="n">
        <v>126</v>
      </c>
      <c r="W2442" s="13" t="n">
        <v>0</v>
      </c>
      <c r="X2442" s="12" t="s">
        <v>2159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CHEIRO VERDE</v>
      </c>
      <c r="AC2442" s="1" t="n">
        <v>1655934</v>
      </c>
    </row>
    <row r="2443" customFormat="false" ht="12.75" hidden="false" customHeight="true" outlineLevel="0" collapsed="false">
      <c r="A2443" s="10" t="n">
        <v>1</v>
      </c>
      <c r="B2443" s="11" t="n">
        <v>46233</v>
      </c>
      <c r="C2443" s="11" t="n">
        <v>46234</v>
      </c>
      <c r="D2443" s="10" t="n">
        <v>1683</v>
      </c>
      <c r="E2443" s="12" t="s">
        <v>677</v>
      </c>
      <c r="F2443" s="10" t="n">
        <v>34</v>
      </c>
      <c r="G2443" s="12" t="s">
        <v>94</v>
      </c>
      <c r="H2443" s="10" t="n">
        <v>2110101</v>
      </c>
      <c r="I2443" s="12" t="s">
        <v>58</v>
      </c>
      <c r="J2443" s="10" t="n">
        <v>1477634</v>
      </c>
      <c r="L2443" s="10" t="n">
        <v>1655935</v>
      </c>
      <c r="M2443" s="12" t="s">
        <v>36</v>
      </c>
      <c r="N2443" s="12" t="s">
        <v>60</v>
      </c>
      <c r="P2443" s="10" t="n">
        <v>104</v>
      </c>
      <c r="Q2443" s="12" t="s">
        <v>38</v>
      </c>
      <c r="R2443" s="12" t="s">
        <v>62</v>
      </c>
      <c r="S2443" s="10" t="n">
        <v>1130101</v>
      </c>
      <c r="T2443" s="12" t="s">
        <v>63</v>
      </c>
      <c r="U2443" s="13" t="n">
        <v>261</v>
      </c>
      <c r="W2443" s="13" t="n">
        <v>0</v>
      </c>
      <c r="X2443" s="12" t="s">
        <v>2160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COUVE MACO</v>
      </c>
      <c r="AC2443" s="1" t="n">
        <v>1655935</v>
      </c>
    </row>
    <row r="2444" customFormat="false" ht="12.75" hidden="false" customHeight="true" outlineLevel="0" collapsed="false">
      <c r="A2444" s="10" t="n">
        <v>1</v>
      </c>
      <c r="B2444" s="11" t="n">
        <v>46234</v>
      </c>
      <c r="C2444" s="11" t="n">
        <v>46234</v>
      </c>
      <c r="D2444" s="10" t="n">
        <v>1683</v>
      </c>
      <c r="E2444" s="12" t="s">
        <v>677</v>
      </c>
      <c r="F2444" s="10" t="n">
        <v>34</v>
      </c>
      <c r="G2444" s="12" t="s">
        <v>94</v>
      </c>
      <c r="H2444" s="10" t="n">
        <v>2110101</v>
      </c>
      <c r="I2444" s="12" t="s">
        <v>58</v>
      </c>
      <c r="J2444" s="10" t="n">
        <v>1478183</v>
      </c>
      <c r="L2444" s="10" t="n">
        <v>1656236</v>
      </c>
      <c r="M2444" s="12" t="s">
        <v>36</v>
      </c>
      <c r="N2444" s="12" t="s">
        <v>60</v>
      </c>
      <c r="P2444" s="10" t="n">
        <v>104</v>
      </c>
      <c r="Q2444" s="12" t="s">
        <v>38</v>
      </c>
      <c r="R2444" s="12" t="s">
        <v>62</v>
      </c>
      <c r="S2444" s="10" t="n">
        <v>1130101</v>
      </c>
      <c r="T2444" s="12" t="s">
        <v>63</v>
      </c>
      <c r="U2444" s="13" t="n">
        <v>210</v>
      </c>
      <c r="W2444" s="13" t="n">
        <v>0</v>
      </c>
      <c r="X2444" s="12" t="s">
        <v>2161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COUVE MACO</v>
      </c>
      <c r="AC2444" s="1" t="n">
        <v>1656236</v>
      </c>
    </row>
    <row r="2445" customFormat="false" ht="12.75" hidden="false" customHeight="true" outlineLevel="0" collapsed="false">
      <c r="A2445" s="10" t="n">
        <v>1</v>
      </c>
      <c r="B2445" s="11" t="n">
        <v>46234</v>
      </c>
      <c r="C2445" s="11" t="n">
        <v>46234</v>
      </c>
      <c r="D2445" s="10" t="n">
        <v>33</v>
      </c>
      <c r="E2445" s="12" t="s">
        <v>93</v>
      </c>
      <c r="F2445" s="10" t="n">
        <v>34</v>
      </c>
      <c r="G2445" s="12" t="s">
        <v>94</v>
      </c>
      <c r="H2445" s="10" t="n">
        <v>2110101</v>
      </c>
      <c r="I2445" s="12" t="s">
        <v>58</v>
      </c>
      <c r="J2445" s="10" t="n">
        <v>1478775</v>
      </c>
      <c r="L2445" s="10" t="n">
        <v>5407</v>
      </c>
      <c r="M2445" s="12" t="s">
        <v>36</v>
      </c>
      <c r="N2445" s="12" t="s">
        <v>60</v>
      </c>
      <c r="P2445" s="10" t="n">
        <v>104</v>
      </c>
      <c r="Q2445" s="12" t="s">
        <v>38</v>
      </c>
      <c r="R2445" s="12" t="s">
        <v>62</v>
      </c>
      <c r="S2445" s="10" t="n">
        <v>1130101</v>
      </c>
      <c r="T2445" s="12" t="s">
        <v>63</v>
      </c>
      <c r="U2445" s="13" t="n">
        <v>2731</v>
      </c>
      <c r="W2445" s="13" t="n">
        <v>0</v>
      </c>
      <c r="X2445" s="12" t="s">
        <v>252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0" t="n">
        <v>1</v>
      </c>
      <c r="B2446" s="11" t="n">
        <v>46234</v>
      </c>
      <c r="C2446" s="11" t="n">
        <v>46234</v>
      </c>
      <c r="D2446" s="10" t="n">
        <v>1615</v>
      </c>
      <c r="E2446" s="12" t="s">
        <v>253</v>
      </c>
      <c r="F2446" s="10" t="n">
        <v>34</v>
      </c>
      <c r="G2446" s="12" t="s">
        <v>94</v>
      </c>
      <c r="H2446" s="10" t="n">
        <v>2110101</v>
      </c>
      <c r="I2446" s="12" t="s">
        <v>58</v>
      </c>
      <c r="J2446" s="10" t="n">
        <v>1478787</v>
      </c>
      <c r="L2446" s="10" t="n">
        <v>14996</v>
      </c>
      <c r="M2446" s="12" t="s">
        <v>36</v>
      </c>
      <c r="N2446" s="12" t="s">
        <v>60</v>
      </c>
      <c r="P2446" s="10" t="n">
        <v>104</v>
      </c>
      <c r="Q2446" s="12" t="s">
        <v>38</v>
      </c>
      <c r="R2446" s="12" t="s">
        <v>62</v>
      </c>
      <c r="S2446" s="10" t="n">
        <v>1130101</v>
      </c>
      <c r="T2446" s="12" t="s">
        <v>63</v>
      </c>
      <c r="U2446" s="13" t="n">
        <v>1010</v>
      </c>
      <c r="W2446" s="13" t="n">
        <v>0</v>
      </c>
      <c r="X2446" s="12" t="s">
        <v>2162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ALHO KG</v>
      </c>
      <c r="AC2446" s="1" t="n">
        <v>14996</v>
      </c>
    </row>
    <row r="2447" customFormat="false" ht="12.75" hidden="false" customHeight="true" outlineLevel="0" collapsed="false">
      <c r="A2447" s="10" t="n">
        <v>1</v>
      </c>
      <c r="B2447" s="11" t="n">
        <v>46234</v>
      </c>
      <c r="C2447" s="11" t="n">
        <v>46234</v>
      </c>
      <c r="D2447" s="10" t="n">
        <v>33</v>
      </c>
      <c r="E2447" s="12" t="s">
        <v>93</v>
      </c>
      <c r="F2447" s="10" t="n">
        <v>34</v>
      </c>
      <c r="G2447" s="12" t="s">
        <v>94</v>
      </c>
      <c r="H2447" s="10" t="n">
        <v>2110405</v>
      </c>
      <c r="I2447" s="12" t="s">
        <v>106</v>
      </c>
      <c r="J2447" s="10" t="n">
        <v>1478808</v>
      </c>
      <c r="L2447" s="10" t="n">
        <v>607311</v>
      </c>
      <c r="M2447" s="12" t="s">
        <v>36</v>
      </c>
      <c r="N2447" s="12" t="s">
        <v>66</v>
      </c>
      <c r="P2447" s="10" t="n">
        <v>104</v>
      </c>
      <c r="Q2447" s="12" t="s">
        <v>38</v>
      </c>
      <c r="R2447" s="12" t="s">
        <v>62</v>
      </c>
      <c r="S2447" s="10" t="n">
        <v>1130101</v>
      </c>
      <c r="T2447" s="12" t="s">
        <v>63</v>
      </c>
      <c r="U2447" s="13" t="n">
        <v>35</v>
      </c>
      <c r="W2447" s="13" t="n">
        <v>0</v>
      </c>
      <c r="X2447" s="12" t="s">
        <v>2163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0" t="n">
        <v>1</v>
      </c>
      <c r="B2448" s="11" t="n">
        <v>46234</v>
      </c>
      <c r="C2448" s="11" t="n">
        <v>46234</v>
      </c>
      <c r="D2448" s="10" t="n">
        <v>33</v>
      </c>
      <c r="E2448" s="12" t="s">
        <v>93</v>
      </c>
      <c r="F2448" s="10" t="n">
        <v>34</v>
      </c>
      <c r="G2448" s="12" t="s">
        <v>94</v>
      </c>
      <c r="H2448" s="10" t="n">
        <v>2110101</v>
      </c>
      <c r="I2448" s="12" t="s">
        <v>58</v>
      </c>
      <c r="J2448" s="10" t="n">
        <v>1479153</v>
      </c>
      <c r="L2448" s="10" t="n">
        <v>5419</v>
      </c>
      <c r="M2448" s="12" t="s">
        <v>36</v>
      </c>
      <c r="N2448" s="12" t="s">
        <v>60</v>
      </c>
      <c r="P2448" s="10" t="n">
        <v>104</v>
      </c>
      <c r="Q2448" s="12" t="s">
        <v>38</v>
      </c>
      <c r="R2448" s="12" t="s">
        <v>62</v>
      </c>
      <c r="S2448" s="10" t="n">
        <v>1130101</v>
      </c>
      <c r="T2448" s="12" t="s">
        <v>63</v>
      </c>
      <c r="U2448" s="13" t="n">
        <v>2682.43</v>
      </c>
      <c r="W2448" s="13" t="n">
        <v>0</v>
      </c>
      <c r="X2448" s="12" t="s">
        <v>197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0" t="n">
        <v>1</v>
      </c>
      <c r="B2449" s="11" t="n">
        <v>46234</v>
      </c>
      <c r="C2449" s="11" t="n">
        <v>46234</v>
      </c>
      <c r="D2449" s="10" t="n">
        <v>978</v>
      </c>
      <c r="E2449" s="12" t="s">
        <v>118</v>
      </c>
      <c r="F2449" s="10" t="n">
        <v>13</v>
      </c>
      <c r="G2449" s="12" t="s">
        <v>119</v>
      </c>
      <c r="H2449" s="10" t="n">
        <v>2110101</v>
      </c>
      <c r="I2449" s="12" t="s">
        <v>58</v>
      </c>
      <c r="J2449" s="10" t="n">
        <v>1479256</v>
      </c>
      <c r="L2449" s="10" t="n">
        <v>413</v>
      </c>
      <c r="M2449" s="12" t="s">
        <v>36</v>
      </c>
      <c r="N2449" s="12" t="s">
        <v>60</v>
      </c>
      <c r="P2449" s="10" t="n">
        <v>104</v>
      </c>
      <c r="Q2449" s="12" t="s">
        <v>38</v>
      </c>
      <c r="R2449" s="12" t="s">
        <v>62</v>
      </c>
      <c r="S2449" s="10" t="n">
        <v>1130101</v>
      </c>
      <c r="T2449" s="12" t="s">
        <v>63</v>
      </c>
      <c r="U2449" s="13" t="n">
        <v>603</v>
      </c>
      <c r="W2449" s="13" t="n">
        <v>0</v>
      </c>
      <c r="X2449" s="12" t="s">
        <v>2084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BRIGADEIRO CASEIRO</v>
      </c>
      <c r="AC2449" s="1" t="n">
        <v>413</v>
      </c>
    </row>
    <row r="2450" customFormat="false" ht="12.75" hidden="false" customHeight="true" outlineLevel="0" collapsed="false">
      <c r="A2450" s="10" t="n">
        <v>1</v>
      </c>
      <c r="B2450" s="11" t="n">
        <v>46234</v>
      </c>
      <c r="C2450" s="11" t="n">
        <v>46234</v>
      </c>
      <c r="D2450" s="10" t="n">
        <v>10035</v>
      </c>
      <c r="E2450" s="12" t="s">
        <v>376</v>
      </c>
      <c r="F2450" s="10" t="n">
        <v>13</v>
      </c>
      <c r="G2450" s="12" t="s">
        <v>119</v>
      </c>
      <c r="H2450" s="10" t="n">
        <v>2110101</v>
      </c>
      <c r="I2450" s="12" t="s">
        <v>58</v>
      </c>
      <c r="J2450" s="10" t="n">
        <v>1479487</v>
      </c>
      <c r="L2450" s="10" t="n">
        <v>387</v>
      </c>
      <c r="M2450" s="12" t="s">
        <v>36</v>
      </c>
      <c r="N2450" s="12" t="s">
        <v>60</v>
      </c>
      <c r="P2450" s="10" t="n">
        <v>104</v>
      </c>
      <c r="Q2450" s="12" t="s">
        <v>38</v>
      </c>
      <c r="R2450" s="12" t="s">
        <v>62</v>
      </c>
      <c r="S2450" s="10" t="n">
        <v>1130101</v>
      </c>
      <c r="T2450" s="12" t="s">
        <v>63</v>
      </c>
      <c r="U2450" s="13" t="n">
        <v>572</v>
      </c>
      <c r="W2450" s="13" t="n">
        <v>0</v>
      </c>
      <c r="X2450" s="12" t="s">
        <v>2164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CARVAO VEGETAL 3KG</v>
      </c>
      <c r="AC2450" s="1" t="n">
        <v>387</v>
      </c>
    </row>
    <row r="2451" customFormat="false" ht="12.75" hidden="false" customHeight="true" outlineLevel="0" collapsed="false">
      <c r="A2451" s="10" t="n">
        <v>1</v>
      </c>
      <c r="B2451" s="11" t="n">
        <v>46234</v>
      </c>
      <c r="C2451" s="11" t="n">
        <v>46234</v>
      </c>
      <c r="D2451" s="10" t="n">
        <v>1316</v>
      </c>
      <c r="E2451" s="12" t="s">
        <v>1095</v>
      </c>
      <c r="F2451" s="10" t="n">
        <v>34</v>
      </c>
      <c r="G2451" s="12" t="s">
        <v>94</v>
      </c>
      <c r="H2451" s="10" t="n">
        <v>2110101</v>
      </c>
      <c r="I2451" s="12" t="s">
        <v>58</v>
      </c>
      <c r="J2451" s="10" t="n">
        <v>1479627</v>
      </c>
      <c r="L2451" s="10" t="n">
        <v>3978</v>
      </c>
      <c r="M2451" s="12" t="s">
        <v>36</v>
      </c>
      <c r="N2451" s="12" t="s">
        <v>60</v>
      </c>
      <c r="P2451" s="10" t="n">
        <v>104</v>
      </c>
      <c r="Q2451" s="12" t="s">
        <v>38</v>
      </c>
      <c r="R2451" s="12" t="s">
        <v>62</v>
      </c>
      <c r="S2451" s="10" t="n">
        <v>1130101</v>
      </c>
      <c r="T2451" s="12" t="s">
        <v>63</v>
      </c>
      <c r="U2451" s="13" t="n">
        <v>200</v>
      </c>
      <c r="W2451" s="13" t="n">
        <v>0</v>
      </c>
      <c r="X2451" s="12" t="s">
        <v>2165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ALFACE MACO </v>
      </c>
      <c r="AC2451" s="1" t="n">
        <v>3978</v>
      </c>
    </row>
    <row r="2452" customFormat="false" ht="12.75" hidden="false" customHeight="true" outlineLevel="0" collapsed="false">
      <c r="A2452" s="10" t="n">
        <v>1</v>
      </c>
      <c r="B2452" s="11" t="n">
        <v>46234</v>
      </c>
      <c r="C2452" s="11" t="n">
        <v>46234</v>
      </c>
      <c r="D2452" s="10" t="n">
        <v>519</v>
      </c>
      <c r="E2452" s="12" t="s">
        <v>111</v>
      </c>
      <c r="F2452" s="10" t="n">
        <v>11</v>
      </c>
      <c r="G2452" s="12" t="s">
        <v>195</v>
      </c>
      <c r="H2452" s="10" t="n">
        <v>1110101</v>
      </c>
      <c r="I2452" s="12" t="s">
        <v>35</v>
      </c>
      <c r="J2452" s="10" t="n">
        <v>1493467</v>
      </c>
      <c r="L2452" s="10" t="n">
        <v>612900</v>
      </c>
      <c r="M2452" s="12" t="s">
        <v>36</v>
      </c>
      <c r="N2452" s="12" t="s">
        <v>66</v>
      </c>
      <c r="P2452" s="10" t="n">
        <v>102</v>
      </c>
      <c r="Q2452" s="12" t="s">
        <v>125</v>
      </c>
      <c r="R2452" s="12" t="s">
        <v>112</v>
      </c>
      <c r="S2452" s="10" t="n">
        <v>4220199</v>
      </c>
      <c r="T2452" s="12" t="s">
        <v>113</v>
      </c>
      <c r="U2452" s="13" t="n">
        <v>3000</v>
      </c>
      <c r="W2452" s="13" t="n">
        <v>0</v>
      </c>
      <c r="X2452" s="12" t="s">
        <v>2166</v>
      </c>
      <c r="Z2452" s="1" t="str">
        <f aca="false">IF($T2452="","",IFERROR(INDEX('Resumo Grupos'!$AC$3:$AC$200,MATCH($T2452,'Resumo Grupos'!$AB$3:$AB$200,0)),"n/d"))</f>
        <v>Pagamentos outros não operacionais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12.75" hidden="false" customHeight="true" outlineLevel="0" collapsed="false">
      <c r="A2453" s="10" t="n">
        <v>1</v>
      </c>
      <c r="B2453" s="11" t="n">
        <v>46234</v>
      </c>
      <c r="C2453" s="11" t="n">
        <v>46234</v>
      </c>
      <c r="D2453" s="10" t="n">
        <v>1037</v>
      </c>
      <c r="E2453" s="12" t="s">
        <v>193</v>
      </c>
      <c r="F2453" s="10" t="n">
        <v>34</v>
      </c>
      <c r="G2453" s="12" t="s">
        <v>94</v>
      </c>
      <c r="H2453" s="10" t="n">
        <v>2110405</v>
      </c>
      <c r="I2453" s="12" t="s">
        <v>106</v>
      </c>
      <c r="J2453" s="10" t="n">
        <v>1495145</v>
      </c>
      <c r="L2453" s="10" t="n">
        <v>613092</v>
      </c>
      <c r="M2453" s="12" t="s">
        <v>36</v>
      </c>
      <c r="N2453" s="12" t="s">
        <v>66</v>
      </c>
      <c r="P2453" s="10" t="n">
        <v>102</v>
      </c>
      <c r="Q2453" s="12" t="s">
        <v>125</v>
      </c>
      <c r="R2453" s="12" t="s">
        <v>112</v>
      </c>
      <c r="S2453" s="10" t="n">
        <v>4220199</v>
      </c>
      <c r="T2453" s="12" t="s">
        <v>113</v>
      </c>
      <c r="U2453" s="13" t="n">
        <v>6267.5</v>
      </c>
      <c r="W2453" s="13" t="n">
        <v>0</v>
      </c>
      <c r="X2453" s="12" t="s">
        <v>2167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0" t="n">
        <v>1</v>
      </c>
      <c r="B2454" s="11" t="n">
        <v>46234</v>
      </c>
      <c r="C2454" s="11" t="n">
        <v>46234</v>
      </c>
      <c r="D2454" s="10" t="n">
        <v>4</v>
      </c>
      <c r="E2454" s="12" t="s">
        <v>2168</v>
      </c>
      <c r="F2454" s="10" t="n">
        <v>34</v>
      </c>
      <c r="G2454" s="12" t="s">
        <v>94</v>
      </c>
      <c r="H2454" s="10" t="n">
        <v>2110405</v>
      </c>
      <c r="I2454" s="12" t="s">
        <v>106</v>
      </c>
      <c r="J2454" s="10" t="n">
        <v>1495804</v>
      </c>
      <c r="L2454" s="10" t="n">
        <v>613270</v>
      </c>
      <c r="M2454" s="12" t="s">
        <v>36</v>
      </c>
      <c r="N2454" s="12" t="s">
        <v>66</v>
      </c>
      <c r="P2454" s="10" t="n">
        <v>102</v>
      </c>
      <c r="Q2454" s="12" t="s">
        <v>125</v>
      </c>
      <c r="R2454" s="12" t="s">
        <v>43</v>
      </c>
      <c r="S2454" s="10" t="n">
        <v>4210301</v>
      </c>
      <c r="T2454" s="12" t="s">
        <v>333</v>
      </c>
      <c r="U2454" s="13" t="n">
        <v>300</v>
      </c>
      <c r="W2454" s="13" t="n">
        <v>0</v>
      </c>
      <c r="X2454" s="12" t="s">
        <v>2169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0" t="n">
        <v>1</v>
      </c>
      <c r="B2455" s="11" t="n">
        <v>46267</v>
      </c>
      <c r="C2455" s="11" t="n">
        <v>46234</v>
      </c>
      <c r="D2455" s="10" t="n">
        <v>10091</v>
      </c>
      <c r="E2455" s="12" t="s">
        <v>1365</v>
      </c>
      <c r="F2455" s="10" t="n">
        <v>13</v>
      </c>
      <c r="G2455" s="12" t="s">
        <v>119</v>
      </c>
      <c r="H2455" s="10" t="n">
        <v>2110101</v>
      </c>
      <c r="I2455" s="12" t="s">
        <v>58</v>
      </c>
      <c r="J2455" s="10" t="n">
        <v>1639325</v>
      </c>
      <c r="L2455" s="10" t="n">
        <v>392</v>
      </c>
      <c r="M2455" s="12" t="s">
        <v>36</v>
      </c>
      <c r="N2455" s="12" t="s">
        <v>60</v>
      </c>
      <c r="P2455" s="10" t="n">
        <v>104</v>
      </c>
      <c r="Q2455" s="12" t="s">
        <v>38</v>
      </c>
      <c r="R2455" s="12" t="s">
        <v>62</v>
      </c>
      <c r="S2455" s="10" t="n">
        <v>1130101</v>
      </c>
      <c r="T2455" s="12" t="s">
        <v>63</v>
      </c>
      <c r="U2455" s="13" t="n">
        <v>144.25</v>
      </c>
      <c r="W2455" s="13" t="n">
        <v>144.25</v>
      </c>
      <c r="X2455" s="12" t="s">
        <v>2170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DE KIKAO 600G REAL PAES</v>
      </c>
      <c r="AC2455" s="1" t="n">
        <v>392</v>
      </c>
    </row>
    <row r="2456" customFormat="false" ht="12.75" hidden="false" customHeight="true" outlineLevel="0" collapsed="false">
      <c r="A2456" s="10" t="n">
        <v>1</v>
      </c>
      <c r="B2456" s="11" t="n">
        <v>46235</v>
      </c>
      <c r="C2456" s="11" t="n">
        <v>46235</v>
      </c>
      <c r="D2456" s="10" t="n">
        <v>0</v>
      </c>
      <c r="E2456" s="12" t="s">
        <v>33</v>
      </c>
      <c r="F2456" s="10" t="n">
        <v>17</v>
      </c>
      <c r="G2456" s="12" t="s">
        <v>34</v>
      </c>
      <c r="H2456" s="10" t="n">
        <v>1110101</v>
      </c>
      <c r="I2456" s="12" t="s">
        <v>35</v>
      </c>
      <c r="J2456" s="10" t="n">
        <v>1509231</v>
      </c>
      <c r="L2456" s="10" t="n">
        <v>1509231</v>
      </c>
      <c r="M2456" s="12" t="s">
        <v>36</v>
      </c>
      <c r="N2456" s="12" t="s">
        <v>37</v>
      </c>
      <c r="P2456" s="10" t="n">
        <v>104</v>
      </c>
      <c r="Q2456" s="12" t="s">
        <v>38</v>
      </c>
      <c r="R2456" s="12" t="s">
        <v>149</v>
      </c>
      <c r="S2456" s="10" t="n">
        <v>1120601</v>
      </c>
      <c r="T2456" s="12" t="s">
        <v>150</v>
      </c>
      <c r="U2456" s="13" t="n">
        <v>420</v>
      </c>
      <c r="W2456" s="13" t="n">
        <v>420</v>
      </c>
      <c r="X2456" s="12" t="s">
        <v>2171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ACAI DE ANORI</v>
      </c>
      <c r="AC2456" s="1" t="n">
        <v>5442</v>
      </c>
    </row>
    <row r="2457" customFormat="false" ht="12.75" hidden="false" customHeight="true" outlineLevel="0" collapsed="false">
      <c r="A2457" s="10" t="n">
        <v>1</v>
      </c>
      <c r="B2457" s="11" t="n">
        <v>46195</v>
      </c>
      <c r="C2457" s="11" t="n">
        <v>46235</v>
      </c>
      <c r="D2457" s="10" t="n">
        <v>10011</v>
      </c>
      <c r="E2457" s="12" t="s">
        <v>221</v>
      </c>
      <c r="F2457" s="10" t="n">
        <v>24</v>
      </c>
      <c r="G2457" s="12" t="s">
        <v>57</v>
      </c>
      <c r="H2457" s="10" t="n">
        <v>2110101</v>
      </c>
      <c r="I2457" s="12" t="s">
        <v>58</v>
      </c>
      <c r="J2457" s="10" t="n">
        <v>1291292</v>
      </c>
      <c r="L2457" s="10" t="n">
        <v>34212</v>
      </c>
      <c r="M2457" s="12" t="s">
        <v>153</v>
      </c>
      <c r="N2457" s="12" t="s">
        <v>60</v>
      </c>
      <c r="P2457" s="10" t="n">
        <v>103</v>
      </c>
      <c r="Q2457" s="12" t="s">
        <v>61</v>
      </c>
      <c r="R2457" s="12" t="s">
        <v>62</v>
      </c>
      <c r="S2457" s="10" t="n">
        <v>1130101</v>
      </c>
      <c r="T2457" s="12" t="s">
        <v>63</v>
      </c>
      <c r="U2457" s="13" t="n">
        <v>1975</v>
      </c>
      <c r="W2457" s="13" t="n">
        <v>0</v>
      </c>
      <c r="X2457" s="12" t="s">
        <v>2172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RACAO GRAN PLUS AD C</v>
      </c>
      <c r="AC2457" s="1" t="n">
        <v>34212</v>
      </c>
    </row>
    <row r="2458" customFormat="false" ht="12.75" hidden="false" customHeight="true" outlineLevel="0" collapsed="false">
      <c r="A2458" s="10" t="n">
        <v>1</v>
      </c>
      <c r="B2458" s="11" t="n">
        <v>46230</v>
      </c>
      <c r="C2458" s="11" t="n">
        <v>46235</v>
      </c>
      <c r="D2458" s="10" t="n">
        <v>754</v>
      </c>
      <c r="E2458" s="12" t="s">
        <v>182</v>
      </c>
      <c r="F2458" s="10" t="n">
        <v>24</v>
      </c>
      <c r="G2458" s="12" t="s">
        <v>57</v>
      </c>
      <c r="H2458" s="10" t="n">
        <v>2110405</v>
      </c>
      <c r="I2458" s="12" t="s">
        <v>106</v>
      </c>
      <c r="J2458" s="10" t="n">
        <v>1459331</v>
      </c>
      <c r="L2458" s="10" t="n">
        <v>32051</v>
      </c>
      <c r="M2458" s="12" t="s">
        <v>36</v>
      </c>
      <c r="N2458" s="12" t="s">
        <v>66</v>
      </c>
      <c r="P2458" s="10" t="n">
        <v>103</v>
      </c>
      <c r="Q2458" s="12" t="s">
        <v>61</v>
      </c>
      <c r="R2458" s="12" t="s">
        <v>62</v>
      </c>
      <c r="S2458" s="10" t="n">
        <v>1130101</v>
      </c>
      <c r="T2458" s="12" t="s">
        <v>63</v>
      </c>
      <c r="U2458" s="13" t="n">
        <v>1760</v>
      </c>
      <c r="W2458" s="13" t="n">
        <v>0</v>
      </c>
      <c r="X2458" s="12" t="s">
        <v>2173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FRANGO MARINGA KG</v>
      </c>
      <c r="AC2458" s="1" t="n">
        <v>32051</v>
      </c>
    </row>
    <row r="2459" customFormat="false" ht="12.75" hidden="false" customHeight="true" outlineLevel="0" collapsed="false">
      <c r="A2459" s="10" t="n">
        <v>1</v>
      </c>
      <c r="B2459" s="11" t="n">
        <v>46206</v>
      </c>
      <c r="C2459" s="11" t="n">
        <v>46235</v>
      </c>
      <c r="D2459" s="10" t="n">
        <v>1608</v>
      </c>
      <c r="E2459" s="12" t="s">
        <v>75</v>
      </c>
      <c r="F2459" s="10" t="n">
        <v>24</v>
      </c>
      <c r="G2459" s="12" t="s">
        <v>57</v>
      </c>
      <c r="H2459" s="10" t="n">
        <v>2110101</v>
      </c>
      <c r="I2459" s="12" t="s">
        <v>58</v>
      </c>
      <c r="J2459" s="10" t="n">
        <v>1344441</v>
      </c>
      <c r="L2459" s="10" t="n">
        <v>1686012</v>
      </c>
      <c r="M2459" s="12" t="s">
        <v>59</v>
      </c>
      <c r="N2459" s="12" t="s">
        <v>60</v>
      </c>
      <c r="P2459" s="10" t="n">
        <v>103</v>
      </c>
      <c r="Q2459" s="12" t="s">
        <v>61</v>
      </c>
      <c r="R2459" s="12" t="s">
        <v>62</v>
      </c>
      <c r="S2459" s="10" t="n">
        <v>1130101</v>
      </c>
      <c r="T2459" s="12" t="s">
        <v>63</v>
      </c>
      <c r="U2459" s="13" t="n">
        <v>1731.26</v>
      </c>
      <c r="W2459" s="13" t="n">
        <v>0</v>
      </c>
      <c r="X2459" s="12" t="s">
        <v>2174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NISSIN LAMEN GALINHA</v>
      </c>
      <c r="AC2459" s="1" t="n">
        <v>1686012</v>
      </c>
    </row>
    <row r="2460" customFormat="false" ht="12.75" hidden="false" customHeight="true" outlineLevel="0" collapsed="false">
      <c r="A2460" s="10" t="n">
        <v>1</v>
      </c>
      <c r="B2460" s="11" t="n">
        <v>46207</v>
      </c>
      <c r="C2460" s="11" t="n">
        <v>46235</v>
      </c>
      <c r="D2460" s="10" t="n">
        <v>1636</v>
      </c>
      <c r="E2460" s="12" t="s">
        <v>91</v>
      </c>
      <c r="F2460" s="10" t="n">
        <v>24</v>
      </c>
      <c r="G2460" s="12" t="s">
        <v>57</v>
      </c>
      <c r="H2460" s="10" t="n">
        <v>2110102</v>
      </c>
      <c r="I2460" s="12" t="s">
        <v>83</v>
      </c>
      <c r="J2460" s="10" t="n">
        <v>1348691</v>
      </c>
      <c r="L2460" s="10" t="n">
        <v>3216011</v>
      </c>
      <c r="M2460" s="12" t="s">
        <v>36</v>
      </c>
      <c r="N2460" s="12" t="s">
        <v>60</v>
      </c>
      <c r="P2460" s="10" t="n">
        <v>103</v>
      </c>
      <c r="Q2460" s="12" t="s">
        <v>61</v>
      </c>
      <c r="R2460" s="12" t="s">
        <v>39</v>
      </c>
      <c r="S2460" s="10" t="n">
        <v>4210204</v>
      </c>
      <c r="T2460" s="12" t="s">
        <v>84</v>
      </c>
      <c r="U2460" s="13" t="n">
        <v>854.72</v>
      </c>
      <c r="W2460" s="13" t="n">
        <v>0</v>
      </c>
      <c r="X2460" s="12" t="s">
        <v>2175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PAPEL HIG ELITE ROLO</v>
      </c>
      <c r="AC2460" s="1" t="n">
        <v>3216011</v>
      </c>
    </row>
    <row r="2461" customFormat="false" ht="12.75" hidden="false" customHeight="true" outlineLevel="0" collapsed="false">
      <c r="A2461" s="10" t="n">
        <v>1</v>
      </c>
      <c r="B2461" s="11" t="n">
        <v>46225</v>
      </c>
      <c r="C2461" s="11" t="n">
        <v>46235</v>
      </c>
      <c r="D2461" s="10" t="n">
        <v>1723</v>
      </c>
      <c r="E2461" s="12" t="s">
        <v>302</v>
      </c>
      <c r="F2461" s="10" t="n">
        <v>24</v>
      </c>
      <c r="G2461" s="12" t="s">
        <v>57</v>
      </c>
      <c r="H2461" s="10" t="n">
        <v>2110405</v>
      </c>
      <c r="I2461" s="12" t="s">
        <v>106</v>
      </c>
      <c r="J2461" s="10" t="n">
        <v>1435471</v>
      </c>
      <c r="L2461" s="10" t="n">
        <v>173595</v>
      </c>
      <c r="M2461" s="12" t="s">
        <v>36</v>
      </c>
      <c r="N2461" s="12" t="s">
        <v>66</v>
      </c>
      <c r="P2461" s="10" t="n">
        <v>103</v>
      </c>
      <c r="Q2461" s="12" t="s">
        <v>61</v>
      </c>
      <c r="R2461" s="12" t="s">
        <v>62</v>
      </c>
      <c r="S2461" s="10" t="n">
        <v>1130101</v>
      </c>
      <c r="T2461" s="12" t="s">
        <v>63</v>
      </c>
      <c r="U2461" s="13" t="n">
        <v>5927</v>
      </c>
      <c r="W2461" s="13" t="n">
        <v>0</v>
      </c>
      <c r="X2461" s="12" t="s">
        <v>2176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TRASEIRO DE BOI L1</v>
      </c>
      <c r="AC2461" s="1" t="n">
        <v>173595</v>
      </c>
    </row>
    <row r="2462" customFormat="false" ht="12.75" hidden="false" customHeight="true" outlineLevel="0" collapsed="false">
      <c r="A2462" s="10" t="n">
        <v>1</v>
      </c>
      <c r="B2462" s="11" t="n">
        <v>46225</v>
      </c>
      <c r="C2462" s="11" t="n">
        <v>46235</v>
      </c>
      <c r="D2462" s="10" t="n">
        <v>1705</v>
      </c>
      <c r="E2462" s="12" t="s">
        <v>173</v>
      </c>
      <c r="F2462" s="10" t="n">
        <v>24</v>
      </c>
      <c r="G2462" s="12" t="s">
        <v>57</v>
      </c>
      <c r="H2462" s="10" t="n">
        <v>2110405</v>
      </c>
      <c r="I2462" s="12" t="s">
        <v>106</v>
      </c>
      <c r="J2462" s="10" t="n">
        <v>1435900</v>
      </c>
      <c r="L2462" s="10" t="n">
        <v>1942481</v>
      </c>
      <c r="M2462" s="12" t="s">
        <v>36</v>
      </c>
      <c r="N2462" s="12" t="s">
        <v>66</v>
      </c>
      <c r="P2462" s="10" t="n">
        <v>103</v>
      </c>
      <c r="Q2462" s="12" t="s">
        <v>61</v>
      </c>
      <c r="R2462" s="12" t="s">
        <v>62</v>
      </c>
      <c r="S2462" s="10" t="n">
        <v>1130101</v>
      </c>
      <c r="T2462" s="12" t="s">
        <v>63</v>
      </c>
      <c r="U2462" s="13" t="n">
        <v>1253.43</v>
      </c>
      <c r="W2462" s="13" t="n">
        <v>0</v>
      </c>
      <c r="X2462" s="12" t="s">
        <v>2177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46225</v>
      </c>
      <c r="C2463" s="11" t="n">
        <v>46235</v>
      </c>
      <c r="D2463" s="10" t="n">
        <v>1705</v>
      </c>
      <c r="E2463" s="12" t="s">
        <v>173</v>
      </c>
      <c r="F2463" s="10" t="n">
        <v>24</v>
      </c>
      <c r="G2463" s="12" t="s">
        <v>57</v>
      </c>
      <c r="H2463" s="10" t="n">
        <v>2110405</v>
      </c>
      <c r="I2463" s="12" t="s">
        <v>106</v>
      </c>
      <c r="J2463" s="10" t="n">
        <v>1435911</v>
      </c>
      <c r="L2463" s="10" t="n">
        <v>1209351</v>
      </c>
      <c r="M2463" s="12" t="s">
        <v>36</v>
      </c>
      <c r="N2463" s="12" t="s">
        <v>66</v>
      </c>
      <c r="P2463" s="10" t="n">
        <v>103</v>
      </c>
      <c r="Q2463" s="12" t="s">
        <v>61</v>
      </c>
      <c r="R2463" s="12" t="s">
        <v>62</v>
      </c>
      <c r="S2463" s="10" t="n">
        <v>1130101</v>
      </c>
      <c r="T2463" s="12" t="s">
        <v>63</v>
      </c>
      <c r="U2463" s="13" t="n">
        <v>1459.28</v>
      </c>
      <c r="W2463" s="13" t="n">
        <v>0</v>
      </c>
      <c r="X2463" s="12" t="s">
        <v>2178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KAPO UVA 200ML</v>
      </c>
      <c r="AC2463" s="1" t="n">
        <v>1209351</v>
      </c>
    </row>
    <row r="2464" customFormat="false" ht="12.75" hidden="false" customHeight="true" outlineLevel="0" collapsed="false">
      <c r="A2464" s="10" t="n">
        <v>1</v>
      </c>
      <c r="B2464" s="11" t="n">
        <v>46226</v>
      </c>
      <c r="C2464" s="11" t="n">
        <v>46235</v>
      </c>
      <c r="D2464" s="10" t="n">
        <v>1792</v>
      </c>
      <c r="E2464" s="12" t="s">
        <v>141</v>
      </c>
      <c r="F2464" s="10" t="n">
        <v>24</v>
      </c>
      <c r="G2464" s="12" t="s">
        <v>57</v>
      </c>
      <c r="H2464" s="10" t="n">
        <v>2110405</v>
      </c>
      <c r="I2464" s="12" t="s">
        <v>106</v>
      </c>
      <c r="J2464" s="10" t="n">
        <v>1440674</v>
      </c>
      <c r="L2464" s="10" t="n">
        <v>592792</v>
      </c>
      <c r="M2464" s="12" t="s">
        <v>36</v>
      </c>
      <c r="N2464" s="12" t="s">
        <v>66</v>
      </c>
      <c r="P2464" s="10" t="n">
        <v>101</v>
      </c>
      <c r="Q2464" s="12" t="s">
        <v>107</v>
      </c>
      <c r="R2464" s="12" t="s">
        <v>142</v>
      </c>
      <c r="S2464" s="10" t="n">
        <v>1240203</v>
      </c>
      <c r="T2464" s="12" t="s">
        <v>143</v>
      </c>
      <c r="U2464" s="13" t="n">
        <v>486.45</v>
      </c>
      <c r="W2464" s="13" t="n">
        <v>0</v>
      </c>
      <c r="X2464" s="12" t="s">
        <v>2179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46228</v>
      </c>
      <c r="C2465" s="11" t="n">
        <v>46235</v>
      </c>
      <c r="D2465" s="10" t="n">
        <v>1625</v>
      </c>
      <c r="E2465" s="12" t="s">
        <v>243</v>
      </c>
      <c r="F2465" s="10" t="n">
        <v>24</v>
      </c>
      <c r="G2465" s="12" t="s">
        <v>57</v>
      </c>
      <c r="H2465" s="10" t="n">
        <v>2110405</v>
      </c>
      <c r="I2465" s="12" t="s">
        <v>106</v>
      </c>
      <c r="J2465" s="10" t="n">
        <v>1449957</v>
      </c>
      <c r="L2465" s="10" t="n">
        <v>14815</v>
      </c>
      <c r="M2465" s="12" t="s">
        <v>36</v>
      </c>
      <c r="N2465" s="12" t="s">
        <v>66</v>
      </c>
      <c r="P2465" s="10" t="n">
        <v>103</v>
      </c>
      <c r="Q2465" s="12" t="s">
        <v>61</v>
      </c>
      <c r="R2465" s="12" t="s">
        <v>62</v>
      </c>
      <c r="S2465" s="10" t="n">
        <v>1130101</v>
      </c>
      <c r="T2465" s="12" t="s">
        <v>63</v>
      </c>
      <c r="U2465" s="13" t="n">
        <v>4716.8</v>
      </c>
      <c r="W2465" s="13" t="n">
        <v>0</v>
      </c>
      <c r="X2465" s="12" t="s">
        <v>2180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TRASEIRO DE BOI L1</v>
      </c>
      <c r="AC2465" s="1" t="n">
        <v>14815</v>
      </c>
    </row>
    <row r="2466" customFormat="false" ht="12.75" hidden="false" customHeight="true" outlineLevel="0" collapsed="false">
      <c r="A2466" s="10" t="n">
        <v>1</v>
      </c>
      <c r="B2466" s="11" t="n">
        <v>46228</v>
      </c>
      <c r="C2466" s="11" t="n">
        <v>46235</v>
      </c>
      <c r="D2466" s="10" t="n">
        <v>754</v>
      </c>
      <c r="E2466" s="12" t="s">
        <v>182</v>
      </c>
      <c r="F2466" s="10" t="n">
        <v>24</v>
      </c>
      <c r="G2466" s="12" t="s">
        <v>57</v>
      </c>
      <c r="H2466" s="10" t="n">
        <v>2110101</v>
      </c>
      <c r="I2466" s="12" t="s">
        <v>58</v>
      </c>
      <c r="J2466" s="10" t="n">
        <v>1449964</v>
      </c>
      <c r="L2466" s="10" t="n">
        <v>32050</v>
      </c>
      <c r="M2466" s="12" t="s">
        <v>36</v>
      </c>
      <c r="N2466" s="12" t="s">
        <v>66</v>
      </c>
      <c r="P2466" s="10" t="n">
        <v>103</v>
      </c>
      <c r="Q2466" s="12" t="s">
        <v>61</v>
      </c>
      <c r="R2466" s="12" t="s">
        <v>62</v>
      </c>
      <c r="S2466" s="10" t="n">
        <v>1130101</v>
      </c>
      <c r="T2466" s="12" t="s">
        <v>63</v>
      </c>
      <c r="U2466" s="13" t="n">
        <v>2967.5</v>
      </c>
      <c r="W2466" s="13" t="n">
        <v>0</v>
      </c>
      <c r="X2466" s="12" t="s">
        <v>2181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/>
      <c r="AC2466" s="1"/>
    </row>
    <row r="2467" customFormat="false" ht="12.75" hidden="false" customHeight="true" outlineLevel="0" collapsed="false">
      <c r="A2467" s="10" t="n">
        <v>1</v>
      </c>
      <c r="B2467" s="11" t="n">
        <v>46235</v>
      </c>
      <c r="C2467" s="11" t="n">
        <v>46235</v>
      </c>
      <c r="D2467" s="10" t="n">
        <v>33</v>
      </c>
      <c r="E2467" s="12" t="s">
        <v>93</v>
      </c>
      <c r="F2467" s="10" t="n">
        <v>13</v>
      </c>
      <c r="G2467" s="12" t="s">
        <v>119</v>
      </c>
      <c r="H2467" s="10" t="n">
        <v>2110101</v>
      </c>
      <c r="I2467" s="12" t="s">
        <v>58</v>
      </c>
      <c r="J2467" s="10" t="n">
        <v>1482644</v>
      </c>
      <c r="L2467" s="10" t="n">
        <v>5422</v>
      </c>
      <c r="M2467" s="12" t="s">
        <v>36</v>
      </c>
      <c r="N2467" s="12" t="s">
        <v>60</v>
      </c>
      <c r="P2467" s="10" t="n">
        <v>104</v>
      </c>
      <c r="Q2467" s="12" t="s">
        <v>38</v>
      </c>
      <c r="R2467" s="12" t="s">
        <v>62</v>
      </c>
      <c r="S2467" s="10" t="n">
        <v>1130101</v>
      </c>
      <c r="T2467" s="12" t="s">
        <v>63</v>
      </c>
      <c r="U2467" s="13" t="n">
        <v>280</v>
      </c>
      <c r="W2467" s="13" t="n">
        <v>280</v>
      </c>
      <c r="X2467" s="12" t="s">
        <v>121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/>
      <c r="AC2467" s="1"/>
    </row>
    <row r="2468" customFormat="false" ht="12.75" hidden="false" customHeight="true" outlineLevel="0" collapsed="false">
      <c r="A2468" s="10" t="n">
        <v>1</v>
      </c>
      <c r="B2468" s="11" t="n">
        <v>46235</v>
      </c>
      <c r="C2468" s="11" t="n">
        <v>46235</v>
      </c>
      <c r="D2468" s="10" t="n">
        <v>1137</v>
      </c>
      <c r="E2468" s="12" t="s">
        <v>105</v>
      </c>
      <c r="F2468" s="10" t="n">
        <v>34</v>
      </c>
      <c r="G2468" s="12" t="s">
        <v>94</v>
      </c>
      <c r="H2468" s="10" t="n">
        <v>2110405</v>
      </c>
      <c r="I2468" s="12" t="s">
        <v>106</v>
      </c>
      <c r="J2468" s="10" t="n">
        <v>1482647</v>
      </c>
      <c r="L2468" s="10" t="n">
        <v>608858</v>
      </c>
      <c r="M2468" s="12" t="s">
        <v>36</v>
      </c>
      <c r="N2468" s="12" t="s">
        <v>66</v>
      </c>
      <c r="P2468" s="10" t="n">
        <v>101</v>
      </c>
      <c r="Q2468" s="12" t="s">
        <v>107</v>
      </c>
      <c r="R2468" s="12" t="s">
        <v>43</v>
      </c>
      <c r="S2468" s="10" t="n">
        <v>4210309</v>
      </c>
      <c r="T2468" s="12" t="s">
        <v>49</v>
      </c>
      <c r="U2468" s="13" t="n">
        <v>1820</v>
      </c>
      <c r="W2468" s="13" t="n">
        <v>0</v>
      </c>
      <c r="X2468" s="12" t="s">
        <v>2182</v>
      </c>
      <c r="Z2468" s="1" t="str">
        <f aca="false">IF($T2468="","",IFERROR(INDEX('Resumo Grupos'!$AC$3:$AC$200,MATCH($T2468,'Resumo Grupos'!$AB$3:$AB$200,0)),"n/d"))</f>
        <v>Salários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46235</v>
      </c>
      <c r="C2469" s="11" t="n">
        <v>46235</v>
      </c>
      <c r="D2469" s="10" t="n">
        <v>1137</v>
      </c>
      <c r="E2469" s="12" t="s">
        <v>105</v>
      </c>
      <c r="F2469" s="10" t="n">
        <v>34</v>
      </c>
      <c r="G2469" s="12" t="s">
        <v>94</v>
      </c>
      <c r="H2469" s="10" t="n">
        <v>2110405</v>
      </c>
      <c r="I2469" s="12" t="s">
        <v>106</v>
      </c>
      <c r="J2469" s="10" t="n">
        <v>1482687</v>
      </c>
      <c r="L2469" s="10" t="n">
        <v>608874</v>
      </c>
      <c r="M2469" s="12" t="s">
        <v>36</v>
      </c>
      <c r="N2469" s="12" t="s">
        <v>66</v>
      </c>
      <c r="P2469" s="10" t="n">
        <v>101</v>
      </c>
      <c r="Q2469" s="12" t="s">
        <v>107</v>
      </c>
      <c r="R2469" s="12" t="s">
        <v>43</v>
      </c>
      <c r="S2469" s="10" t="n">
        <v>4210309</v>
      </c>
      <c r="T2469" s="12" t="s">
        <v>49</v>
      </c>
      <c r="U2469" s="13" t="n">
        <v>780</v>
      </c>
      <c r="W2469" s="13" t="n">
        <v>0</v>
      </c>
      <c r="X2469" s="12" t="s">
        <v>2183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0" t="n">
        <v>1</v>
      </c>
      <c r="B2470" s="11" t="n">
        <v>46235</v>
      </c>
      <c r="C2470" s="11" t="n">
        <v>46235</v>
      </c>
      <c r="D2470" s="10" t="n">
        <v>10096</v>
      </c>
      <c r="E2470" s="12" t="s">
        <v>1716</v>
      </c>
      <c r="F2470" s="10" t="n">
        <v>13</v>
      </c>
      <c r="G2470" s="12" t="s">
        <v>119</v>
      </c>
      <c r="H2470" s="10" t="n">
        <v>2110101</v>
      </c>
      <c r="I2470" s="12" t="s">
        <v>58</v>
      </c>
      <c r="J2470" s="10" t="n">
        <v>1508551</v>
      </c>
      <c r="L2470" s="10" t="n">
        <v>107</v>
      </c>
      <c r="M2470" s="12" t="s">
        <v>36</v>
      </c>
      <c r="N2470" s="12" t="s">
        <v>60</v>
      </c>
      <c r="P2470" s="10" t="n">
        <v>104</v>
      </c>
      <c r="Q2470" s="12" t="s">
        <v>38</v>
      </c>
      <c r="R2470" s="12" t="s">
        <v>62</v>
      </c>
      <c r="S2470" s="10" t="n">
        <v>1130101</v>
      </c>
      <c r="T2470" s="12" t="s">
        <v>63</v>
      </c>
      <c r="U2470" s="13" t="n">
        <v>600</v>
      </c>
      <c r="W2470" s="13" t="n">
        <v>0</v>
      </c>
      <c r="X2470" s="12" t="s">
        <v>2184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ACAI DE ANORI</v>
      </c>
      <c r="AC2470" s="1" t="n">
        <v>107</v>
      </c>
    </row>
    <row r="2471" customFormat="false" ht="12.75" hidden="false" customHeight="true" outlineLevel="0" collapsed="false">
      <c r="A2471" s="10" t="n">
        <v>1</v>
      </c>
      <c r="B2471" s="11" t="n">
        <v>46236</v>
      </c>
      <c r="C2471" s="11" t="n">
        <v>46236</v>
      </c>
      <c r="D2471" s="10" t="n">
        <v>0</v>
      </c>
      <c r="E2471" s="12" t="s">
        <v>33</v>
      </c>
      <c r="F2471" s="10" t="n">
        <v>17</v>
      </c>
      <c r="G2471" s="12" t="s">
        <v>34</v>
      </c>
      <c r="H2471" s="10" t="n">
        <v>1110101</v>
      </c>
      <c r="I2471" s="12" t="s">
        <v>35</v>
      </c>
      <c r="J2471" s="10" t="n">
        <v>1504066</v>
      </c>
      <c r="L2471" s="10" t="n">
        <v>1504066</v>
      </c>
      <c r="M2471" s="12" t="s">
        <v>36</v>
      </c>
      <c r="N2471" s="12" t="s">
        <v>37</v>
      </c>
      <c r="P2471" s="10" t="n">
        <v>104</v>
      </c>
      <c r="Q2471" s="12" t="s">
        <v>38</v>
      </c>
      <c r="R2471" s="12" t="s">
        <v>43</v>
      </c>
      <c r="S2471" s="10" t="n">
        <v>4210310</v>
      </c>
      <c r="T2471" s="12" t="s">
        <v>397</v>
      </c>
      <c r="U2471" s="13" t="n">
        <v>212</v>
      </c>
      <c r="W2471" s="13" t="n">
        <v>212</v>
      </c>
      <c r="X2471" s="12" t="s">
        <v>1777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0" t="n">
        <v>1</v>
      </c>
      <c r="B2472" s="11" t="n">
        <v>46236</v>
      </c>
      <c r="C2472" s="11" t="n">
        <v>46236</v>
      </c>
      <c r="D2472" s="10" t="n">
        <v>0</v>
      </c>
      <c r="E2472" s="12" t="s">
        <v>33</v>
      </c>
      <c r="F2472" s="10" t="n">
        <v>17</v>
      </c>
      <c r="G2472" s="12" t="s">
        <v>34</v>
      </c>
      <c r="H2472" s="10" t="n">
        <v>1110101</v>
      </c>
      <c r="I2472" s="12" t="s">
        <v>35</v>
      </c>
      <c r="J2472" s="10" t="n">
        <v>1504076</v>
      </c>
      <c r="L2472" s="10" t="n">
        <v>1504076</v>
      </c>
      <c r="M2472" s="12" t="s">
        <v>36</v>
      </c>
      <c r="N2472" s="12" t="s">
        <v>37</v>
      </c>
      <c r="P2472" s="10" t="n">
        <v>104</v>
      </c>
      <c r="Q2472" s="12" t="s">
        <v>38</v>
      </c>
      <c r="R2472" s="12" t="s">
        <v>43</v>
      </c>
      <c r="S2472" s="10" t="n">
        <v>4210310</v>
      </c>
      <c r="T2472" s="12" t="s">
        <v>397</v>
      </c>
      <c r="U2472" s="13" t="n">
        <v>244</v>
      </c>
      <c r="W2472" s="13" t="n">
        <v>244</v>
      </c>
      <c r="X2472" s="12" t="s">
        <v>1776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46114</v>
      </c>
      <c r="C2473" s="11" t="n">
        <v>46236</v>
      </c>
      <c r="D2473" s="10" t="n">
        <v>1460</v>
      </c>
      <c r="E2473" s="12" t="s">
        <v>152</v>
      </c>
      <c r="F2473" s="10" t="n">
        <v>24</v>
      </c>
      <c r="G2473" s="12" t="s">
        <v>57</v>
      </c>
      <c r="H2473" s="10" t="n">
        <v>2110405</v>
      </c>
      <c r="I2473" s="12" t="s">
        <v>106</v>
      </c>
      <c r="J2473" s="10" t="n">
        <v>920174</v>
      </c>
      <c r="L2473" s="10" t="n">
        <v>391878</v>
      </c>
      <c r="M2473" s="12" t="s">
        <v>272</v>
      </c>
      <c r="N2473" s="12" t="s">
        <v>66</v>
      </c>
      <c r="P2473" s="10" t="n">
        <v>101</v>
      </c>
      <c r="Q2473" s="12" t="s">
        <v>107</v>
      </c>
      <c r="R2473" s="12" t="s">
        <v>112</v>
      </c>
      <c r="S2473" s="10" t="n">
        <v>4220199</v>
      </c>
      <c r="T2473" s="12" t="s">
        <v>113</v>
      </c>
      <c r="U2473" s="13" t="n">
        <v>711.69</v>
      </c>
      <c r="W2473" s="13" t="n">
        <v>0</v>
      </c>
      <c r="X2473" s="12" t="s">
        <v>154</v>
      </c>
      <c r="Z2473" s="1" t="str">
        <f aca="false">IF($T2473="","",IFERROR(INDEX('Resumo Grupos'!$AC$3:$AC$200,MATCH($T2473,'Resumo Grupos'!$AB$3:$AB$200,0)),"n/d"))</f>
        <v>Pagamentos outros não operacionais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46192</v>
      </c>
      <c r="C2474" s="11" t="n">
        <v>46236</v>
      </c>
      <c r="D2474" s="10" t="n">
        <v>10037</v>
      </c>
      <c r="E2474" s="12" t="s">
        <v>615</v>
      </c>
      <c r="F2474" s="10" t="n">
        <v>24</v>
      </c>
      <c r="G2474" s="12" t="s">
        <v>57</v>
      </c>
      <c r="H2474" s="10" t="n">
        <v>2110101</v>
      </c>
      <c r="I2474" s="12" t="s">
        <v>58</v>
      </c>
      <c r="J2474" s="10" t="n">
        <v>1273218</v>
      </c>
      <c r="L2474" s="10" t="n">
        <v>2494</v>
      </c>
      <c r="M2474" s="12" t="s">
        <v>59</v>
      </c>
      <c r="N2474" s="12" t="s">
        <v>60</v>
      </c>
      <c r="P2474" s="10" t="n">
        <v>103</v>
      </c>
      <c r="Q2474" s="12" t="s">
        <v>61</v>
      </c>
      <c r="R2474" s="12" t="s">
        <v>62</v>
      </c>
      <c r="S2474" s="10" t="n">
        <v>1130101</v>
      </c>
      <c r="T2474" s="12" t="s">
        <v>63</v>
      </c>
      <c r="U2474" s="13" t="n">
        <v>1098.8</v>
      </c>
      <c r="W2474" s="13" t="n">
        <v>0</v>
      </c>
      <c r="X2474" s="12" t="s">
        <v>2185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RACAO BOLT CAES KG</v>
      </c>
      <c r="AC2474" s="1" t="n">
        <v>2494</v>
      </c>
    </row>
    <row r="2475" customFormat="false" ht="12.75" hidden="false" customHeight="true" outlineLevel="0" collapsed="false">
      <c r="A2475" s="10" t="n">
        <v>1</v>
      </c>
      <c r="B2475" s="11" t="n">
        <v>46209</v>
      </c>
      <c r="C2475" s="11" t="n">
        <v>46236</v>
      </c>
      <c r="D2475" s="10" t="n">
        <v>10020</v>
      </c>
      <c r="E2475" s="12" t="s">
        <v>298</v>
      </c>
      <c r="F2475" s="10" t="n">
        <v>24</v>
      </c>
      <c r="G2475" s="12" t="s">
        <v>57</v>
      </c>
      <c r="H2475" s="10" t="n">
        <v>2110101</v>
      </c>
      <c r="I2475" s="12" t="s">
        <v>58</v>
      </c>
      <c r="J2475" s="10" t="n">
        <v>1360452</v>
      </c>
      <c r="L2475" s="10" t="n">
        <v>707</v>
      </c>
      <c r="M2475" s="12" t="s">
        <v>153</v>
      </c>
      <c r="N2475" s="12" t="s">
        <v>60</v>
      </c>
      <c r="P2475" s="10" t="n">
        <v>103</v>
      </c>
      <c r="Q2475" s="12" t="s">
        <v>61</v>
      </c>
      <c r="R2475" s="12" t="s">
        <v>62</v>
      </c>
      <c r="S2475" s="10" t="n">
        <v>1130101</v>
      </c>
      <c r="T2475" s="12" t="s">
        <v>63</v>
      </c>
      <c r="U2475" s="13" t="n">
        <v>410.7</v>
      </c>
      <c r="W2475" s="13" t="n">
        <v>0</v>
      </c>
      <c r="X2475" s="12" t="s">
        <v>2186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V-CORT ACETATO DEXAMETASONA 20 COMP</v>
      </c>
      <c r="AC2475" s="1" t="n">
        <v>707</v>
      </c>
    </row>
    <row r="2476" customFormat="false" ht="12.75" hidden="false" customHeight="true" outlineLevel="0" collapsed="false">
      <c r="A2476" s="10" t="n">
        <v>1</v>
      </c>
      <c r="B2476" s="11" t="n">
        <v>46226</v>
      </c>
      <c r="C2476" s="11" t="n">
        <v>46236</v>
      </c>
      <c r="D2476" s="10" t="n">
        <v>1723</v>
      </c>
      <c r="E2476" s="12" t="s">
        <v>302</v>
      </c>
      <c r="F2476" s="10" t="n">
        <v>24</v>
      </c>
      <c r="G2476" s="12" t="s">
        <v>57</v>
      </c>
      <c r="H2476" s="10" t="n">
        <v>2110405</v>
      </c>
      <c r="I2476" s="12" t="s">
        <v>106</v>
      </c>
      <c r="J2476" s="10" t="n">
        <v>1440234</v>
      </c>
      <c r="L2476" s="10" t="n">
        <v>173664</v>
      </c>
      <c r="M2476" s="12" t="s">
        <v>36</v>
      </c>
      <c r="N2476" s="12" t="s">
        <v>66</v>
      </c>
      <c r="P2476" s="10" t="n">
        <v>103</v>
      </c>
      <c r="Q2476" s="12" t="s">
        <v>61</v>
      </c>
      <c r="R2476" s="12" t="s">
        <v>62</v>
      </c>
      <c r="S2476" s="10" t="n">
        <v>1130101</v>
      </c>
      <c r="T2476" s="12" t="s">
        <v>63</v>
      </c>
      <c r="U2476" s="13" t="n">
        <v>3547.2</v>
      </c>
      <c r="W2476" s="13" t="n">
        <v>0</v>
      </c>
      <c r="X2476" s="12" t="s">
        <v>2187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0" t="n">
        <v>1</v>
      </c>
      <c r="B2477" s="11" t="n">
        <v>46234</v>
      </c>
      <c r="C2477" s="11" t="n">
        <v>46236</v>
      </c>
      <c r="D2477" s="10" t="n">
        <v>49</v>
      </c>
      <c r="E2477" s="12" t="s">
        <v>189</v>
      </c>
      <c r="F2477" s="10" t="n">
        <v>34</v>
      </c>
      <c r="G2477" s="12" t="s">
        <v>94</v>
      </c>
      <c r="H2477" s="10" t="n">
        <v>2110405</v>
      </c>
      <c r="I2477" s="12" t="s">
        <v>106</v>
      </c>
      <c r="J2477" s="10" t="n">
        <v>1477906</v>
      </c>
      <c r="L2477" s="10" t="n">
        <v>607083</v>
      </c>
      <c r="M2477" s="12" t="s">
        <v>36</v>
      </c>
      <c r="N2477" s="12" t="s">
        <v>66</v>
      </c>
      <c r="P2477" s="10" t="n">
        <v>101</v>
      </c>
      <c r="Q2477" s="12" t="s">
        <v>107</v>
      </c>
      <c r="R2477" s="12" t="s">
        <v>190</v>
      </c>
      <c r="S2477" s="10" t="n">
        <v>2110901</v>
      </c>
      <c r="T2477" s="12" t="s">
        <v>191</v>
      </c>
      <c r="U2477" s="13" t="n">
        <v>16429.68</v>
      </c>
      <c r="W2477" s="13" t="n">
        <v>0</v>
      </c>
      <c r="X2477" s="12" t="s">
        <v>2188</v>
      </c>
      <c r="Z2477" s="1" t="str">
        <f aca="false">IF($T2477="","",IFERROR(INDEX('Resumo Grupos'!$AC$3:$AC$200,MATCH($T2477,'Resumo Grupos'!$AB$3:$AB$200,0)),"n/d"))</f>
        <v>Empréstimo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12.75" hidden="false" customHeight="true" outlineLevel="0" collapsed="false">
      <c r="A2478" s="10" t="n">
        <v>1</v>
      </c>
      <c r="B2478" s="11" t="n">
        <v>46237</v>
      </c>
      <c r="C2478" s="11" t="n">
        <v>46237</v>
      </c>
      <c r="D2478" s="10" t="n">
        <v>0</v>
      </c>
      <c r="E2478" s="12" t="s">
        <v>33</v>
      </c>
      <c r="F2478" s="10" t="n">
        <v>17</v>
      </c>
      <c r="G2478" s="12" t="s">
        <v>34</v>
      </c>
      <c r="H2478" s="10" t="n">
        <v>1110101</v>
      </c>
      <c r="I2478" s="12" t="s">
        <v>35</v>
      </c>
      <c r="J2478" s="10" t="n">
        <v>1509266</v>
      </c>
      <c r="L2478" s="10" t="n">
        <v>1509266</v>
      </c>
      <c r="M2478" s="12" t="s">
        <v>36</v>
      </c>
      <c r="N2478" s="12" t="s">
        <v>37</v>
      </c>
      <c r="P2478" s="10" t="n">
        <v>104</v>
      </c>
      <c r="Q2478" s="12" t="s">
        <v>38</v>
      </c>
      <c r="R2478" s="12" t="s">
        <v>149</v>
      </c>
      <c r="S2478" s="10" t="n">
        <v>1120601</v>
      </c>
      <c r="T2478" s="12" t="s">
        <v>150</v>
      </c>
      <c r="U2478" s="13" t="n">
        <v>350</v>
      </c>
      <c r="W2478" s="13" t="n">
        <v>350</v>
      </c>
      <c r="X2478" s="12" t="s">
        <v>2189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ACAI DE ANORI</v>
      </c>
      <c r="AC2478" s="1" t="n">
        <v>5443</v>
      </c>
    </row>
    <row r="2479" customFormat="false" ht="12.75" hidden="false" customHeight="true" outlineLevel="0" collapsed="false">
      <c r="A2479" s="10" t="n">
        <v>1</v>
      </c>
      <c r="B2479" s="11" t="n">
        <v>46230</v>
      </c>
      <c r="C2479" s="11" t="n">
        <v>46237</v>
      </c>
      <c r="D2479" s="10" t="n">
        <v>1614</v>
      </c>
      <c r="E2479" s="12" t="s">
        <v>89</v>
      </c>
      <c r="F2479" s="10" t="n">
        <v>24</v>
      </c>
      <c r="G2479" s="12" t="s">
        <v>57</v>
      </c>
      <c r="H2479" s="10" t="n">
        <v>2110405</v>
      </c>
      <c r="I2479" s="12" t="s">
        <v>106</v>
      </c>
      <c r="J2479" s="10" t="n">
        <v>1460045</v>
      </c>
      <c r="L2479" s="10" t="n">
        <v>11479</v>
      </c>
      <c r="M2479" s="12" t="s">
        <v>59</v>
      </c>
      <c r="N2479" s="12" t="s">
        <v>66</v>
      </c>
      <c r="P2479" s="10" t="n">
        <v>103</v>
      </c>
      <c r="Q2479" s="12" t="s">
        <v>61</v>
      </c>
      <c r="R2479" s="12" t="s">
        <v>62</v>
      </c>
      <c r="S2479" s="10" t="n">
        <v>1130101</v>
      </c>
      <c r="T2479" s="12" t="s">
        <v>63</v>
      </c>
      <c r="U2479" s="13" t="n">
        <v>713.31</v>
      </c>
      <c r="W2479" s="13" t="n">
        <v>0</v>
      </c>
      <c r="X2479" s="12" t="s">
        <v>2190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SORV. KARU SUPREME1L</v>
      </c>
      <c r="AC2479" s="1" t="n">
        <v>11479</v>
      </c>
    </row>
    <row r="2480" customFormat="false" ht="12.75" hidden="false" customHeight="true" outlineLevel="0" collapsed="false">
      <c r="A2480" s="10" t="n">
        <v>1</v>
      </c>
      <c r="B2480" s="11" t="n">
        <v>46230</v>
      </c>
      <c r="C2480" s="11" t="n">
        <v>46237</v>
      </c>
      <c r="D2480" s="10" t="n">
        <v>1631</v>
      </c>
      <c r="E2480" s="12" t="s">
        <v>101</v>
      </c>
      <c r="F2480" s="10" t="n">
        <v>24</v>
      </c>
      <c r="G2480" s="12" t="s">
        <v>57</v>
      </c>
      <c r="H2480" s="10" t="n">
        <v>2110405</v>
      </c>
      <c r="I2480" s="12" t="s">
        <v>106</v>
      </c>
      <c r="J2480" s="10" t="n">
        <v>1460073</v>
      </c>
      <c r="L2480" s="10" t="n">
        <v>15181</v>
      </c>
      <c r="M2480" s="12" t="s">
        <v>36</v>
      </c>
      <c r="N2480" s="12" t="s">
        <v>66</v>
      </c>
      <c r="P2480" s="10" t="n">
        <v>103</v>
      </c>
      <c r="Q2480" s="12" t="s">
        <v>61</v>
      </c>
      <c r="R2480" s="12" t="s">
        <v>62</v>
      </c>
      <c r="S2480" s="10" t="n">
        <v>1130101</v>
      </c>
      <c r="T2480" s="12" t="s">
        <v>63</v>
      </c>
      <c r="U2480" s="13" t="n">
        <v>730</v>
      </c>
      <c r="W2480" s="13" t="n">
        <v>0</v>
      </c>
      <c r="X2480" s="12" t="s">
        <v>2191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IOGURTE AMAZONGURT D</v>
      </c>
      <c r="AC2480" s="1" t="n">
        <v>15181</v>
      </c>
    </row>
    <row r="2481" customFormat="false" ht="12.75" hidden="false" customHeight="true" outlineLevel="0" collapsed="false">
      <c r="A2481" s="10" t="n">
        <v>1</v>
      </c>
      <c r="B2481" s="11" t="n">
        <v>46230</v>
      </c>
      <c r="C2481" s="11" t="n">
        <v>46237</v>
      </c>
      <c r="D2481" s="10" t="n">
        <v>218</v>
      </c>
      <c r="E2481" s="12" t="s">
        <v>2035</v>
      </c>
      <c r="F2481" s="10" t="n">
        <v>34</v>
      </c>
      <c r="G2481" s="12" t="s">
        <v>94</v>
      </c>
      <c r="H2481" s="10" t="n">
        <v>2110405</v>
      </c>
      <c r="I2481" s="12" t="s">
        <v>106</v>
      </c>
      <c r="J2481" s="10" t="n">
        <v>1459621</v>
      </c>
      <c r="L2481" s="10" t="n">
        <v>600416</v>
      </c>
      <c r="M2481" s="12" t="s">
        <v>36</v>
      </c>
      <c r="N2481" s="12" t="s">
        <v>66</v>
      </c>
      <c r="P2481" s="10" t="n">
        <v>101</v>
      </c>
      <c r="Q2481" s="12" t="s">
        <v>107</v>
      </c>
      <c r="R2481" s="12" t="s">
        <v>43</v>
      </c>
      <c r="S2481" s="10" t="n">
        <v>4210301</v>
      </c>
      <c r="T2481" s="12" t="s">
        <v>333</v>
      </c>
      <c r="U2481" s="13" t="n">
        <v>4296.29</v>
      </c>
      <c r="W2481" s="13" t="n">
        <v>0</v>
      </c>
      <c r="X2481" s="12" t="s">
        <v>2192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12.75" hidden="false" customHeight="true" outlineLevel="0" collapsed="false">
      <c r="A2482" s="10" t="n">
        <v>1</v>
      </c>
      <c r="B2482" s="11" t="n">
        <v>46216</v>
      </c>
      <c r="C2482" s="11" t="n">
        <v>46237</v>
      </c>
      <c r="D2482" s="10" t="n">
        <v>1608</v>
      </c>
      <c r="E2482" s="12" t="s">
        <v>75</v>
      </c>
      <c r="F2482" s="10" t="n">
        <v>24</v>
      </c>
      <c r="G2482" s="12" t="s">
        <v>57</v>
      </c>
      <c r="H2482" s="10" t="n">
        <v>2110405</v>
      </c>
      <c r="I2482" s="12" t="s">
        <v>106</v>
      </c>
      <c r="J2482" s="10" t="n">
        <v>1393857</v>
      </c>
      <c r="L2482" s="10" t="n">
        <v>1690878</v>
      </c>
      <c r="M2482" s="12" t="s">
        <v>59</v>
      </c>
      <c r="N2482" s="12" t="s">
        <v>66</v>
      </c>
      <c r="P2482" s="10" t="n">
        <v>103</v>
      </c>
      <c r="Q2482" s="12" t="s">
        <v>61</v>
      </c>
      <c r="R2482" s="12" t="s">
        <v>62</v>
      </c>
      <c r="S2482" s="10" t="n">
        <v>1130101</v>
      </c>
      <c r="T2482" s="12" t="s">
        <v>63</v>
      </c>
      <c r="U2482" s="13" t="n">
        <v>1039.09</v>
      </c>
      <c r="W2482" s="13" t="n">
        <v>0</v>
      </c>
      <c r="X2482" s="12" t="s">
        <v>2193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SAZON CALDO CARNE 32</v>
      </c>
      <c r="AC2482" s="1" t="n">
        <v>1690878</v>
      </c>
    </row>
    <row r="2483" customFormat="false" ht="12.75" hidden="false" customHeight="true" outlineLevel="0" collapsed="false">
      <c r="A2483" s="10" t="n">
        <v>1</v>
      </c>
      <c r="B2483" s="11" t="n">
        <v>46220</v>
      </c>
      <c r="C2483" s="11" t="n">
        <v>46237</v>
      </c>
      <c r="D2483" s="10" t="n">
        <v>10014</v>
      </c>
      <c r="E2483" s="12" t="s">
        <v>436</v>
      </c>
      <c r="F2483" s="10" t="n">
        <v>24</v>
      </c>
      <c r="G2483" s="12" t="s">
        <v>57</v>
      </c>
      <c r="H2483" s="10" t="n">
        <v>2110405</v>
      </c>
      <c r="I2483" s="12" t="s">
        <v>106</v>
      </c>
      <c r="J2483" s="10" t="n">
        <v>1411209</v>
      </c>
      <c r="L2483" s="10" t="n">
        <v>3541</v>
      </c>
      <c r="M2483" s="12" t="s">
        <v>36</v>
      </c>
      <c r="N2483" s="12" t="s">
        <v>66</v>
      </c>
      <c r="P2483" s="10" t="n">
        <v>103</v>
      </c>
      <c r="Q2483" s="12" t="s">
        <v>61</v>
      </c>
      <c r="R2483" s="12" t="s">
        <v>62</v>
      </c>
      <c r="S2483" s="10" t="n">
        <v>1130101</v>
      </c>
      <c r="T2483" s="12" t="s">
        <v>63</v>
      </c>
      <c r="U2483" s="13" t="n">
        <v>1630.16</v>
      </c>
      <c r="W2483" s="13" t="n">
        <v>0</v>
      </c>
      <c r="X2483" s="12" t="s">
        <v>2194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PAO HAMBURGUER SANTO PAO</v>
      </c>
      <c r="AC2483" s="1" t="n">
        <v>3541</v>
      </c>
    </row>
    <row r="2484" customFormat="false" ht="12.75" hidden="false" customHeight="true" outlineLevel="0" collapsed="false">
      <c r="A2484" s="10" t="n">
        <v>1</v>
      </c>
      <c r="B2484" s="11" t="n">
        <v>46226</v>
      </c>
      <c r="C2484" s="11" t="n">
        <v>46237</v>
      </c>
      <c r="D2484" s="10" t="n">
        <v>1287</v>
      </c>
      <c r="E2484" s="12" t="s">
        <v>694</v>
      </c>
      <c r="F2484" s="10" t="n">
        <v>24</v>
      </c>
      <c r="G2484" s="12" t="s">
        <v>57</v>
      </c>
      <c r="H2484" s="10" t="n">
        <v>2110405</v>
      </c>
      <c r="I2484" s="12" t="s">
        <v>106</v>
      </c>
      <c r="J2484" s="10" t="n">
        <v>1439598</v>
      </c>
      <c r="L2484" s="10" t="n">
        <v>281541</v>
      </c>
      <c r="M2484" s="12" t="s">
        <v>59</v>
      </c>
      <c r="N2484" s="12" t="s">
        <v>66</v>
      </c>
      <c r="P2484" s="10" t="n">
        <v>103</v>
      </c>
      <c r="Q2484" s="12" t="s">
        <v>61</v>
      </c>
      <c r="R2484" s="12" t="s">
        <v>39</v>
      </c>
      <c r="S2484" s="10" t="n">
        <v>4210228</v>
      </c>
      <c r="T2484" s="12" t="s">
        <v>506</v>
      </c>
      <c r="U2484" s="13" t="n">
        <v>175</v>
      </c>
      <c r="W2484" s="13" t="n">
        <v>0</v>
      </c>
      <c r="X2484" s="12" t="s">
        <v>2195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12.75" hidden="false" customHeight="true" outlineLevel="0" collapsed="false">
      <c r="A2485" s="10" t="n">
        <v>1</v>
      </c>
      <c r="B2485" s="11" t="n">
        <v>46223</v>
      </c>
      <c r="C2485" s="11" t="n">
        <v>46237</v>
      </c>
      <c r="D2485" s="10" t="n">
        <v>1699</v>
      </c>
      <c r="E2485" s="12" t="s">
        <v>428</v>
      </c>
      <c r="F2485" s="10" t="n">
        <v>24</v>
      </c>
      <c r="G2485" s="12" t="s">
        <v>57</v>
      </c>
      <c r="H2485" s="10" t="n">
        <v>2110405</v>
      </c>
      <c r="I2485" s="12" t="s">
        <v>106</v>
      </c>
      <c r="J2485" s="10" t="n">
        <v>1424330</v>
      </c>
      <c r="L2485" s="10" t="n">
        <v>308176</v>
      </c>
      <c r="M2485" s="12" t="s">
        <v>36</v>
      </c>
      <c r="N2485" s="12" t="s">
        <v>66</v>
      </c>
      <c r="P2485" s="10" t="n">
        <v>103</v>
      </c>
      <c r="Q2485" s="12" t="s">
        <v>61</v>
      </c>
      <c r="R2485" s="12" t="s">
        <v>62</v>
      </c>
      <c r="S2485" s="10" t="n">
        <v>1130101</v>
      </c>
      <c r="T2485" s="12" t="s">
        <v>63</v>
      </c>
      <c r="U2485" s="13" t="n">
        <v>1529.2</v>
      </c>
      <c r="W2485" s="13" t="n">
        <v>0</v>
      </c>
      <c r="X2485" s="12" t="s">
        <v>2196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CONS CARNE BO320G</v>
      </c>
      <c r="AC2485" s="1" t="n">
        <v>308176</v>
      </c>
    </row>
    <row r="2486" customFormat="false" ht="12.75" hidden="false" customHeight="true" outlineLevel="0" collapsed="false">
      <c r="A2486" s="10" t="n">
        <v>1</v>
      </c>
      <c r="B2486" s="11" t="n">
        <v>46224</v>
      </c>
      <c r="C2486" s="11" t="n">
        <v>46237</v>
      </c>
      <c r="D2486" s="10" t="n">
        <v>1740</v>
      </c>
      <c r="E2486" s="12" t="s">
        <v>296</v>
      </c>
      <c r="F2486" s="10" t="n">
        <v>24</v>
      </c>
      <c r="G2486" s="12" t="s">
        <v>57</v>
      </c>
      <c r="H2486" s="10" t="n">
        <v>2110405</v>
      </c>
      <c r="I2486" s="12" t="s">
        <v>106</v>
      </c>
      <c r="J2486" s="10" t="n">
        <v>1431693</v>
      </c>
      <c r="L2486" s="10" t="n">
        <v>1249231</v>
      </c>
      <c r="M2486" s="12" t="s">
        <v>36</v>
      </c>
      <c r="N2486" s="12" t="s">
        <v>66</v>
      </c>
      <c r="P2486" s="10" t="n">
        <v>103</v>
      </c>
      <c r="Q2486" s="12" t="s">
        <v>61</v>
      </c>
      <c r="R2486" s="12" t="s">
        <v>62</v>
      </c>
      <c r="S2486" s="10" t="n">
        <v>1130101</v>
      </c>
      <c r="T2486" s="12" t="s">
        <v>63</v>
      </c>
      <c r="U2486" s="13" t="n">
        <v>2044.9</v>
      </c>
      <c r="W2486" s="13" t="n">
        <v>0</v>
      </c>
      <c r="X2486" s="12" t="s">
        <v>2197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LINGUI DE FRANGO KG</v>
      </c>
      <c r="AC2486" s="1" t="n">
        <v>1249231</v>
      </c>
    </row>
    <row r="2487" customFormat="false" ht="12.75" hidden="false" customHeight="true" outlineLevel="0" collapsed="false">
      <c r="A2487" s="10" t="n">
        <v>1</v>
      </c>
      <c r="B2487" s="11" t="n">
        <v>46225</v>
      </c>
      <c r="C2487" s="11" t="n">
        <v>46237</v>
      </c>
      <c r="D2487" s="10" t="n">
        <v>1666</v>
      </c>
      <c r="E2487" s="12" t="s">
        <v>56</v>
      </c>
      <c r="F2487" s="10" t="n">
        <v>24</v>
      </c>
      <c r="G2487" s="12" t="s">
        <v>57</v>
      </c>
      <c r="H2487" s="10" t="n">
        <v>2110405</v>
      </c>
      <c r="I2487" s="12" t="s">
        <v>106</v>
      </c>
      <c r="J2487" s="10" t="n">
        <v>1435035</v>
      </c>
      <c r="L2487" s="10" t="n">
        <v>567587</v>
      </c>
      <c r="M2487" s="12" t="s">
        <v>59</v>
      </c>
      <c r="N2487" s="12" t="s">
        <v>66</v>
      </c>
      <c r="P2487" s="10" t="n">
        <v>103</v>
      </c>
      <c r="Q2487" s="12" t="s">
        <v>61</v>
      </c>
      <c r="R2487" s="12" t="s">
        <v>62</v>
      </c>
      <c r="S2487" s="10" t="n">
        <v>1130101</v>
      </c>
      <c r="T2487" s="12" t="s">
        <v>63</v>
      </c>
      <c r="U2487" s="13" t="n">
        <v>5740.89</v>
      </c>
      <c r="W2487" s="13" t="n">
        <v>0</v>
      </c>
      <c r="X2487" s="12" t="s">
        <v>2198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DUNHILL CARLTON BLEN</v>
      </c>
      <c r="AC2487" s="1" t="n">
        <v>567587</v>
      </c>
    </row>
    <row r="2488" customFormat="false" ht="12.75" hidden="false" customHeight="true" outlineLevel="0" collapsed="false">
      <c r="A2488" s="10" t="n">
        <v>1</v>
      </c>
      <c r="B2488" s="11" t="n">
        <v>46227</v>
      </c>
      <c r="C2488" s="11" t="n">
        <v>46237</v>
      </c>
      <c r="D2488" s="10" t="n">
        <v>1723</v>
      </c>
      <c r="E2488" s="12" t="s">
        <v>302</v>
      </c>
      <c r="F2488" s="10" t="n">
        <v>24</v>
      </c>
      <c r="G2488" s="12" t="s">
        <v>57</v>
      </c>
      <c r="H2488" s="10" t="n">
        <v>2110405</v>
      </c>
      <c r="I2488" s="12" t="s">
        <v>106</v>
      </c>
      <c r="J2488" s="10" t="n">
        <v>1445157</v>
      </c>
      <c r="L2488" s="10" t="n">
        <v>173742</v>
      </c>
      <c r="M2488" s="12" t="s">
        <v>36</v>
      </c>
      <c r="N2488" s="12" t="s">
        <v>66</v>
      </c>
      <c r="P2488" s="10" t="n">
        <v>103</v>
      </c>
      <c r="Q2488" s="12" t="s">
        <v>61</v>
      </c>
      <c r="R2488" s="12" t="s">
        <v>62</v>
      </c>
      <c r="S2488" s="10" t="n">
        <v>1130101</v>
      </c>
      <c r="T2488" s="12" t="s">
        <v>63</v>
      </c>
      <c r="U2488" s="13" t="n">
        <v>5892.2</v>
      </c>
      <c r="W2488" s="13" t="n">
        <v>0</v>
      </c>
      <c r="X2488" s="12" t="s">
        <v>2199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/>
      <c r="AC2488" s="1"/>
    </row>
    <row r="2489" customFormat="false" ht="12.75" hidden="false" customHeight="true" outlineLevel="0" collapsed="false">
      <c r="A2489" s="10" t="n">
        <v>1</v>
      </c>
      <c r="B2489" s="11" t="n">
        <v>46230</v>
      </c>
      <c r="C2489" s="11" t="n">
        <v>46237</v>
      </c>
      <c r="D2489" s="10" t="n">
        <v>1650</v>
      </c>
      <c r="E2489" s="12" t="s">
        <v>99</v>
      </c>
      <c r="F2489" s="10" t="n">
        <v>24</v>
      </c>
      <c r="G2489" s="12" t="s">
        <v>57</v>
      </c>
      <c r="H2489" s="10" t="n">
        <v>2110405</v>
      </c>
      <c r="I2489" s="12" t="s">
        <v>106</v>
      </c>
      <c r="J2489" s="10" t="n">
        <v>1460090</v>
      </c>
      <c r="L2489" s="10" t="n">
        <v>227030</v>
      </c>
      <c r="M2489" s="12" t="s">
        <v>36</v>
      </c>
      <c r="N2489" s="12" t="s">
        <v>66</v>
      </c>
      <c r="P2489" s="10" t="n">
        <v>103</v>
      </c>
      <c r="Q2489" s="12" t="s">
        <v>61</v>
      </c>
      <c r="R2489" s="12" t="s">
        <v>62</v>
      </c>
      <c r="S2489" s="10" t="n">
        <v>1130101</v>
      </c>
      <c r="T2489" s="12" t="s">
        <v>63</v>
      </c>
      <c r="U2489" s="13" t="n">
        <v>331.14</v>
      </c>
      <c r="W2489" s="13" t="n">
        <v>0</v>
      </c>
      <c r="X2489" s="12" t="s">
        <v>2200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IOG.B.COMODORO SAC</v>
      </c>
      <c r="AC2489" s="1" t="n">
        <v>227030</v>
      </c>
    </row>
    <row r="2490" customFormat="false" ht="12.75" hidden="false" customHeight="true" outlineLevel="0" collapsed="false">
      <c r="A2490" s="10" t="n">
        <v>1</v>
      </c>
      <c r="B2490" s="11" t="n">
        <v>46230</v>
      </c>
      <c r="C2490" s="11" t="n">
        <v>46237</v>
      </c>
      <c r="D2490" s="10" t="n">
        <v>1123</v>
      </c>
      <c r="E2490" s="12" t="s">
        <v>247</v>
      </c>
      <c r="F2490" s="10" t="n">
        <v>24</v>
      </c>
      <c r="G2490" s="12" t="s">
        <v>57</v>
      </c>
      <c r="H2490" s="10" t="n">
        <v>2110405</v>
      </c>
      <c r="I2490" s="12" t="s">
        <v>106</v>
      </c>
      <c r="J2490" s="10" t="n">
        <v>1460097</v>
      </c>
      <c r="L2490" s="10" t="n">
        <v>44711</v>
      </c>
      <c r="M2490" s="12" t="s">
        <v>36</v>
      </c>
      <c r="N2490" s="12" t="s">
        <v>66</v>
      </c>
      <c r="P2490" s="10" t="n">
        <v>103</v>
      </c>
      <c r="Q2490" s="12" t="s">
        <v>61</v>
      </c>
      <c r="R2490" s="12" t="s">
        <v>62</v>
      </c>
      <c r="S2490" s="10" t="n">
        <v>1130101</v>
      </c>
      <c r="T2490" s="12" t="s">
        <v>63</v>
      </c>
      <c r="U2490" s="13" t="n">
        <v>1380</v>
      </c>
      <c r="W2490" s="13" t="n">
        <v>0</v>
      </c>
      <c r="X2490" s="12" t="s">
        <v>2201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/>
      <c r="AC2490" s="1"/>
    </row>
    <row r="2491" customFormat="false" ht="12.75" hidden="false" customHeight="true" outlineLevel="0" collapsed="false">
      <c r="A2491" s="10" t="n">
        <v>1</v>
      </c>
      <c r="B2491" s="11" t="n">
        <v>46230</v>
      </c>
      <c r="C2491" s="11" t="n">
        <v>46237</v>
      </c>
      <c r="D2491" s="10" t="n">
        <v>1276</v>
      </c>
      <c r="E2491" s="12" t="s">
        <v>440</v>
      </c>
      <c r="F2491" s="10" t="n">
        <v>24</v>
      </c>
      <c r="G2491" s="12" t="s">
        <v>57</v>
      </c>
      <c r="H2491" s="10" t="n">
        <v>2110405</v>
      </c>
      <c r="I2491" s="12" t="s">
        <v>106</v>
      </c>
      <c r="J2491" s="10" t="n">
        <v>1460111</v>
      </c>
      <c r="L2491" s="10" t="n">
        <v>3104</v>
      </c>
      <c r="M2491" s="12" t="s">
        <v>36</v>
      </c>
      <c r="N2491" s="12" t="s">
        <v>66</v>
      </c>
      <c r="P2491" s="10" t="n">
        <v>103</v>
      </c>
      <c r="Q2491" s="12" t="s">
        <v>61</v>
      </c>
      <c r="R2491" s="12" t="s">
        <v>62</v>
      </c>
      <c r="S2491" s="10" t="n">
        <v>1130101</v>
      </c>
      <c r="T2491" s="12" t="s">
        <v>63</v>
      </c>
      <c r="U2491" s="13" t="n">
        <v>1408.5</v>
      </c>
      <c r="W2491" s="13" t="n">
        <v>0</v>
      </c>
      <c r="X2491" s="12" t="s">
        <v>2202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PRESUNTO DE PERU 200</v>
      </c>
      <c r="AC2491" s="1" t="n">
        <v>3104</v>
      </c>
    </row>
    <row r="2492" customFormat="false" ht="12.75" hidden="false" customHeight="true" outlineLevel="0" collapsed="false">
      <c r="A2492" s="10" t="n">
        <v>1</v>
      </c>
      <c r="B2492" s="11" t="n">
        <v>46230</v>
      </c>
      <c r="C2492" s="11" t="n">
        <v>46237</v>
      </c>
      <c r="D2492" s="10" t="n">
        <v>1625</v>
      </c>
      <c r="E2492" s="12" t="s">
        <v>243</v>
      </c>
      <c r="F2492" s="10" t="n">
        <v>24</v>
      </c>
      <c r="G2492" s="12" t="s">
        <v>57</v>
      </c>
      <c r="H2492" s="10" t="n">
        <v>2110405</v>
      </c>
      <c r="I2492" s="12" t="s">
        <v>106</v>
      </c>
      <c r="J2492" s="10" t="n">
        <v>1460223</v>
      </c>
      <c r="L2492" s="10" t="n">
        <v>14838</v>
      </c>
      <c r="M2492" s="12" t="s">
        <v>36</v>
      </c>
      <c r="N2492" s="12" t="s">
        <v>66</v>
      </c>
      <c r="P2492" s="10" t="n">
        <v>103</v>
      </c>
      <c r="Q2492" s="12" t="s">
        <v>61</v>
      </c>
      <c r="R2492" s="12" t="s">
        <v>62</v>
      </c>
      <c r="S2492" s="10" t="n">
        <v>1130101</v>
      </c>
      <c r="T2492" s="12" t="s">
        <v>63</v>
      </c>
      <c r="U2492" s="13" t="n">
        <v>2393.6</v>
      </c>
      <c r="W2492" s="13" t="n">
        <v>0</v>
      </c>
      <c r="X2492" s="12" t="s">
        <v>2203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TRASEIRO DE BOI L1</v>
      </c>
      <c r="AC2492" s="1" t="n">
        <v>14838</v>
      </c>
    </row>
    <row r="2493" customFormat="false" ht="12.75" hidden="false" customHeight="true" outlineLevel="0" collapsed="false">
      <c r="A2493" s="10" t="n">
        <v>1</v>
      </c>
      <c r="B2493" s="11" t="n">
        <v>46232</v>
      </c>
      <c r="C2493" s="11" t="n">
        <v>46237</v>
      </c>
      <c r="D2493" s="10" t="n">
        <v>1810</v>
      </c>
      <c r="E2493" s="12" t="s">
        <v>280</v>
      </c>
      <c r="F2493" s="10" t="n">
        <v>24</v>
      </c>
      <c r="G2493" s="12" t="s">
        <v>57</v>
      </c>
      <c r="H2493" s="10" t="n">
        <v>2110405</v>
      </c>
      <c r="I2493" s="12" t="s">
        <v>106</v>
      </c>
      <c r="J2493" s="10" t="n">
        <v>1469140</v>
      </c>
      <c r="L2493" s="10" t="n">
        <v>85345</v>
      </c>
      <c r="M2493" s="12" t="s">
        <v>36</v>
      </c>
      <c r="N2493" s="12" t="s">
        <v>66</v>
      </c>
      <c r="P2493" s="10" t="n">
        <v>103</v>
      </c>
      <c r="Q2493" s="12" t="s">
        <v>61</v>
      </c>
      <c r="R2493" s="12" t="s">
        <v>62</v>
      </c>
      <c r="S2493" s="10" t="n">
        <v>1130101</v>
      </c>
      <c r="T2493" s="12" t="s">
        <v>63</v>
      </c>
      <c r="U2493" s="13" t="n">
        <v>184.5</v>
      </c>
      <c r="W2493" s="13" t="n">
        <v>0</v>
      </c>
      <c r="X2493" s="12" t="s">
        <v>2204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MILHO PRA PIPOCA DON</v>
      </c>
      <c r="AC2493" s="1" t="n">
        <v>85345</v>
      </c>
    </row>
    <row r="2494" customFormat="false" ht="12.75" hidden="false" customHeight="true" outlineLevel="0" collapsed="false">
      <c r="A2494" s="10" t="n">
        <v>1</v>
      </c>
      <c r="B2494" s="11" t="n">
        <v>46232</v>
      </c>
      <c r="C2494" s="11" t="n">
        <v>46237</v>
      </c>
      <c r="D2494" s="10" t="n">
        <v>1328</v>
      </c>
      <c r="E2494" s="12" t="s">
        <v>363</v>
      </c>
      <c r="F2494" s="10" t="n">
        <v>24</v>
      </c>
      <c r="G2494" s="12" t="s">
        <v>57</v>
      </c>
      <c r="H2494" s="10" t="n">
        <v>2110405</v>
      </c>
      <c r="I2494" s="12" t="s">
        <v>106</v>
      </c>
      <c r="J2494" s="10" t="n">
        <v>1469791</v>
      </c>
      <c r="L2494" s="10" t="n">
        <v>4203</v>
      </c>
      <c r="M2494" s="12" t="s">
        <v>36</v>
      </c>
      <c r="N2494" s="12" t="s">
        <v>66</v>
      </c>
      <c r="P2494" s="10" t="n">
        <v>103</v>
      </c>
      <c r="Q2494" s="12" t="s">
        <v>61</v>
      </c>
      <c r="R2494" s="12" t="s">
        <v>62</v>
      </c>
      <c r="S2494" s="10" t="n">
        <v>1130101</v>
      </c>
      <c r="T2494" s="12" t="s">
        <v>63</v>
      </c>
      <c r="U2494" s="13" t="n">
        <v>299.5</v>
      </c>
      <c r="W2494" s="13" t="n">
        <v>0</v>
      </c>
      <c r="X2494" s="12" t="s">
        <v>2205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PAO DE FORMABODEGA</v>
      </c>
      <c r="AC2494" s="1" t="n">
        <v>4203</v>
      </c>
    </row>
    <row r="2495" customFormat="false" ht="12.75" hidden="false" customHeight="true" outlineLevel="0" collapsed="false">
      <c r="A2495" s="10" t="n">
        <v>1</v>
      </c>
      <c r="B2495" s="11" t="n">
        <v>46232</v>
      </c>
      <c r="C2495" s="11" t="n">
        <v>46237</v>
      </c>
      <c r="D2495" s="10" t="n">
        <v>1658</v>
      </c>
      <c r="E2495" s="12" t="s">
        <v>438</v>
      </c>
      <c r="F2495" s="10" t="n">
        <v>24</v>
      </c>
      <c r="G2495" s="12" t="s">
        <v>57</v>
      </c>
      <c r="H2495" s="10" t="n">
        <v>2110405</v>
      </c>
      <c r="I2495" s="12" t="s">
        <v>106</v>
      </c>
      <c r="J2495" s="10" t="n">
        <v>1470157</v>
      </c>
      <c r="L2495" s="10" t="n">
        <v>145468</v>
      </c>
      <c r="M2495" s="12" t="s">
        <v>36</v>
      </c>
      <c r="N2495" s="12" t="s">
        <v>66</v>
      </c>
      <c r="P2495" s="10" t="n">
        <v>103</v>
      </c>
      <c r="Q2495" s="12" t="s">
        <v>61</v>
      </c>
      <c r="R2495" s="12" t="s">
        <v>62</v>
      </c>
      <c r="S2495" s="10" t="n">
        <v>1130101</v>
      </c>
      <c r="T2495" s="12" t="s">
        <v>63</v>
      </c>
      <c r="U2495" s="13" t="n">
        <v>728.4</v>
      </c>
      <c r="W2495" s="13" t="n">
        <v>0</v>
      </c>
      <c r="X2495" s="12" t="s">
        <v>2206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REFRIGERANTE TETE COLA 2L</v>
      </c>
      <c r="AC2495" s="1" t="n">
        <v>145468</v>
      </c>
    </row>
    <row r="2496" customFormat="false" ht="12.75" hidden="false" customHeight="true" outlineLevel="0" collapsed="false">
      <c r="A2496" s="10" t="n">
        <v>1</v>
      </c>
      <c r="B2496" s="11" t="n">
        <v>46232</v>
      </c>
      <c r="C2496" s="11" t="n">
        <v>46237</v>
      </c>
      <c r="D2496" s="10" t="n">
        <v>1899</v>
      </c>
      <c r="E2496" s="12" t="s">
        <v>97</v>
      </c>
      <c r="F2496" s="10" t="n">
        <v>24</v>
      </c>
      <c r="G2496" s="12" t="s">
        <v>57</v>
      </c>
      <c r="H2496" s="10" t="n">
        <v>2110405</v>
      </c>
      <c r="I2496" s="12" t="s">
        <v>106</v>
      </c>
      <c r="J2496" s="10" t="n">
        <v>1470177</v>
      </c>
      <c r="L2496" s="10" t="n">
        <v>736</v>
      </c>
      <c r="M2496" s="12" t="s">
        <v>36</v>
      </c>
      <c r="N2496" s="12" t="s">
        <v>66</v>
      </c>
      <c r="P2496" s="10" t="n">
        <v>103</v>
      </c>
      <c r="Q2496" s="12" t="s">
        <v>61</v>
      </c>
      <c r="R2496" s="12" t="s">
        <v>62</v>
      </c>
      <c r="S2496" s="10" t="n">
        <v>1130101</v>
      </c>
      <c r="T2496" s="12" t="s">
        <v>63</v>
      </c>
      <c r="U2496" s="13" t="n">
        <v>329.7</v>
      </c>
      <c r="W2496" s="13" t="n">
        <v>0</v>
      </c>
      <c r="X2496" s="12" t="s">
        <v>2207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PAO FORMA REAL MADRI</v>
      </c>
      <c r="AC2496" s="1" t="n">
        <v>736</v>
      </c>
    </row>
    <row r="2497" customFormat="false" ht="12.75" hidden="false" customHeight="true" outlineLevel="0" collapsed="false">
      <c r="A2497" s="10" t="n">
        <v>1</v>
      </c>
      <c r="B2497" s="11" t="n">
        <v>46233</v>
      </c>
      <c r="C2497" s="11" t="n">
        <v>46237</v>
      </c>
      <c r="D2497" s="10" t="n">
        <v>1614</v>
      </c>
      <c r="E2497" s="12" t="s">
        <v>89</v>
      </c>
      <c r="F2497" s="10" t="n">
        <v>24</v>
      </c>
      <c r="G2497" s="12" t="s">
        <v>57</v>
      </c>
      <c r="H2497" s="10" t="n">
        <v>2110405</v>
      </c>
      <c r="I2497" s="12" t="s">
        <v>106</v>
      </c>
      <c r="J2497" s="10" t="n">
        <v>1473362</v>
      </c>
      <c r="L2497" s="10" t="n">
        <v>11493</v>
      </c>
      <c r="M2497" s="12" t="s">
        <v>36</v>
      </c>
      <c r="N2497" s="12" t="s">
        <v>66</v>
      </c>
      <c r="P2497" s="10" t="n">
        <v>103</v>
      </c>
      <c r="Q2497" s="12" t="s">
        <v>61</v>
      </c>
      <c r="R2497" s="12" t="s">
        <v>62</v>
      </c>
      <c r="S2497" s="10" t="n">
        <v>1130101</v>
      </c>
      <c r="T2497" s="12" t="s">
        <v>63</v>
      </c>
      <c r="U2497" s="13" t="n">
        <v>285.48</v>
      </c>
      <c r="W2497" s="13" t="n">
        <v>0</v>
      </c>
      <c r="X2497" s="12" t="s">
        <v>2208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SORVETE KARU BRIGADE</v>
      </c>
      <c r="AC2497" s="1" t="n">
        <v>11493</v>
      </c>
    </row>
    <row r="2498" customFormat="false" ht="12.75" hidden="false" customHeight="true" outlineLevel="0" collapsed="false">
      <c r="A2498" s="10" t="n">
        <v>1</v>
      </c>
      <c r="B2498" s="11" t="n">
        <v>46233</v>
      </c>
      <c r="C2498" s="11" t="n">
        <v>46237</v>
      </c>
      <c r="D2498" s="10" t="n">
        <v>10018</v>
      </c>
      <c r="E2498" s="12" t="s">
        <v>368</v>
      </c>
      <c r="F2498" s="10" t="n">
        <v>34</v>
      </c>
      <c r="G2498" s="12" t="s">
        <v>94</v>
      </c>
      <c r="H2498" s="10" t="n">
        <v>2110405</v>
      </c>
      <c r="I2498" s="12" t="s">
        <v>106</v>
      </c>
      <c r="J2498" s="10" t="n">
        <v>1474514</v>
      </c>
      <c r="L2498" s="10" t="n">
        <v>352</v>
      </c>
      <c r="M2498" s="12" t="s">
        <v>36</v>
      </c>
      <c r="N2498" s="12" t="s">
        <v>66</v>
      </c>
      <c r="P2498" s="10" t="n">
        <v>103</v>
      </c>
      <c r="Q2498" s="12" t="s">
        <v>61</v>
      </c>
      <c r="R2498" s="12" t="s">
        <v>62</v>
      </c>
      <c r="S2498" s="10" t="n">
        <v>1130101</v>
      </c>
      <c r="T2498" s="12" t="s">
        <v>63</v>
      </c>
      <c r="U2498" s="13" t="n">
        <v>4244.34</v>
      </c>
      <c r="W2498" s="13" t="n">
        <v>0</v>
      </c>
      <c r="X2498" s="12" t="s">
        <v>2209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CARVAO VEGETAL 3KG</v>
      </c>
      <c r="AC2498" s="1" t="n">
        <v>352</v>
      </c>
    </row>
    <row r="2499" customFormat="false" ht="12.75" hidden="false" customHeight="true" outlineLevel="0" collapsed="false">
      <c r="A2499" s="10" t="n">
        <v>1</v>
      </c>
      <c r="B2499" s="11" t="n">
        <v>46234</v>
      </c>
      <c r="C2499" s="11" t="n">
        <v>46237</v>
      </c>
      <c r="D2499" s="10" t="n">
        <v>33</v>
      </c>
      <c r="E2499" s="12" t="s">
        <v>93</v>
      </c>
      <c r="F2499" s="10" t="n">
        <v>34</v>
      </c>
      <c r="G2499" s="12" t="s">
        <v>94</v>
      </c>
      <c r="H2499" s="10" t="n">
        <v>2110101</v>
      </c>
      <c r="I2499" s="12" t="s">
        <v>58</v>
      </c>
      <c r="J2499" s="10" t="n">
        <v>1479224</v>
      </c>
      <c r="L2499" s="10" t="n">
        <v>5421</v>
      </c>
      <c r="M2499" s="12" t="s">
        <v>36</v>
      </c>
      <c r="N2499" s="12" t="s">
        <v>60</v>
      </c>
      <c r="P2499" s="10" t="n">
        <v>103</v>
      </c>
      <c r="Q2499" s="12" t="s">
        <v>61</v>
      </c>
      <c r="R2499" s="12" t="s">
        <v>62</v>
      </c>
      <c r="S2499" s="10" t="n">
        <v>1130101</v>
      </c>
      <c r="T2499" s="12" t="s">
        <v>63</v>
      </c>
      <c r="U2499" s="13" t="n">
        <v>600</v>
      </c>
      <c r="W2499" s="13" t="n">
        <v>0</v>
      </c>
      <c r="X2499" s="12" t="s">
        <v>2210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/>
      <c r="AC2499" s="1"/>
    </row>
    <row r="2500" customFormat="false" ht="12.75" hidden="false" customHeight="true" outlineLevel="0" collapsed="false">
      <c r="A2500" s="10" t="n">
        <v>1</v>
      </c>
      <c r="B2500" s="11" t="n">
        <v>46237</v>
      </c>
      <c r="C2500" s="11" t="n">
        <v>46237</v>
      </c>
      <c r="D2500" s="10" t="n">
        <v>1936</v>
      </c>
      <c r="E2500" s="12" t="s">
        <v>1217</v>
      </c>
      <c r="F2500" s="10" t="n">
        <v>24</v>
      </c>
      <c r="G2500" s="12" t="s">
        <v>57</v>
      </c>
      <c r="H2500" s="10" t="n">
        <v>2110405</v>
      </c>
      <c r="I2500" s="12" t="s">
        <v>106</v>
      </c>
      <c r="J2500" s="10" t="n">
        <v>1493456</v>
      </c>
      <c r="L2500" s="10" t="n">
        <v>612897</v>
      </c>
      <c r="M2500" s="12" t="s">
        <v>36</v>
      </c>
      <c r="N2500" s="12" t="s">
        <v>66</v>
      </c>
      <c r="P2500" s="10" t="n">
        <v>102</v>
      </c>
      <c r="Q2500" s="12" t="s">
        <v>125</v>
      </c>
      <c r="R2500" s="12" t="s">
        <v>62</v>
      </c>
      <c r="S2500" s="10" t="n">
        <v>1130101</v>
      </c>
      <c r="T2500" s="12" t="s">
        <v>63</v>
      </c>
      <c r="U2500" s="13" t="n">
        <v>600.5</v>
      </c>
      <c r="W2500" s="13" t="n">
        <v>0</v>
      </c>
      <c r="X2500" s="12" t="s">
        <v>2211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/>
      <c r="AC2500" s="1"/>
    </row>
    <row r="2501" customFormat="false" ht="12.75" hidden="false" customHeight="true" outlineLevel="0" collapsed="false">
      <c r="A2501" s="10" t="n">
        <v>1</v>
      </c>
      <c r="B2501" s="11" t="n">
        <v>46237</v>
      </c>
      <c r="C2501" s="11" t="n">
        <v>46237</v>
      </c>
      <c r="D2501" s="10" t="n">
        <v>10006</v>
      </c>
      <c r="E2501" s="12" t="s">
        <v>312</v>
      </c>
      <c r="F2501" s="10" t="n">
        <v>34</v>
      </c>
      <c r="G2501" s="12" t="s">
        <v>94</v>
      </c>
      <c r="H2501" s="10" t="n">
        <v>2110405</v>
      </c>
      <c r="I2501" s="12" t="s">
        <v>106</v>
      </c>
      <c r="J2501" s="10" t="n">
        <v>1495150</v>
      </c>
      <c r="L2501" s="10" t="n">
        <v>613093</v>
      </c>
      <c r="M2501" s="12" t="s">
        <v>36</v>
      </c>
      <c r="N2501" s="12" t="s">
        <v>66</v>
      </c>
      <c r="P2501" s="10" t="n">
        <v>102</v>
      </c>
      <c r="Q2501" s="12" t="s">
        <v>125</v>
      </c>
      <c r="R2501" s="12" t="s">
        <v>39</v>
      </c>
      <c r="S2501" s="10" t="n">
        <v>4210232</v>
      </c>
      <c r="T2501" s="12" t="s">
        <v>503</v>
      </c>
      <c r="U2501" s="13" t="n">
        <v>1200</v>
      </c>
      <c r="W2501" s="13" t="n">
        <v>0</v>
      </c>
      <c r="X2501" s="12" t="s">
        <v>2212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  <c r="AB2501" s="1"/>
      <c r="AC2501" s="1"/>
    </row>
    <row r="2502" customFormat="false" ht="12.75" hidden="false" customHeight="true" outlineLevel="0" collapsed="false">
      <c r="A2502" s="10" t="n">
        <v>1</v>
      </c>
      <c r="B2502" s="11" t="n">
        <v>46237</v>
      </c>
      <c r="C2502" s="11" t="n">
        <v>46237</v>
      </c>
      <c r="D2502" s="10" t="n">
        <v>103</v>
      </c>
      <c r="E2502" s="12" t="s">
        <v>2213</v>
      </c>
      <c r="F2502" s="10" t="n">
        <v>34</v>
      </c>
      <c r="G2502" s="12" t="s">
        <v>94</v>
      </c>
      <c r="H2502" s="10" t="n">
        <v>2110405</v>
      </c>
      <c r="I2502" s="12" t="s">
        <v>106</v>
      </c>
      <c r="J2502" s="10" t="n">
        <v>1495399</v>
      </c>
      <c r="L2502" s="10" t="n">
        <v>613142</v>
      </c>
      <c r="M2502" s="12" t="s">
        <v>36</v>
      </c>
      <c r="N2502" s="12" t="s">
        <v>66</v>
      </c>
      <c r="P2502" s="10" t="n">
        <v>102</v>
      </c>
      <c r="Q2502" s="12" t="s">
        <v>125</v>
      </c>
      <c r="R2502" s="12" t="s">
        <v>43</v>
      </c>
      <c r="S2502" s="10" t="n">
        <v>4210310</v>
      </c>
      <c r="T2502" s="12" t="s">
        <v>397</v>
      </c>
      <c r="U2502" s="13" t="n">
        <v>515</v>
      </c>
      <c r="W2502" s="13" t="n">
        <v>0</v>
      </c>
      <c r="X2502" s="12" t="s">
        <v>2214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0" t="n">
        <v>1</v>
      </c>
      <c r="B2503" s="11" t="n">
        <v>46237</v>
      </c>
      <c r="C2503" s="11" t="n">
        <v>46237</v>
      </c>
      <c r="D2503" s="10" t="n">
        <v>515</v>
      </c>
      <c r="E2503" s="12" t="s">
        <v>124</v>
      </c>
      <c r="F2503" s="10" t="n">
        <v>34</v>
      </c>
      <c r="G2503" s="12" t="s">
        <v>94</v>
      </c>
      <c r="H2503" s="10" t="n">
        <v>2110405</v>
      </c>
      <c r="I2503" s="12" t="s">
        <v>106</v>
      </c>
      <c r="J2503" s="10" t="n">
        <v>1495579</v>
      </c>
      <c r="L2503" s="10" t="n">
        <v>613197</v>
      </c>
      <c r="M2503" s="12" t="s">
        <v>36</v>
      </c>
      <c r="N2503" s="12" t="s">
        <v>66</v>
      </c>
      <c r="P2503" s="10" t="n">
        <v>102</v>
      </c>
      <c r="Q2503" s="12" t="s">
        <v>125</v>
      </c>
      <c r="R2503" s="12" t="s">
        <v>112</v>
      </c>
      <c r="S2503" s="10" t="n">
        <v>4220199</v>
      </c>
      <c r="T2503" s="12" t="s">
        <v>113</v>
      </c>
      <c r="U2503" s="13" t="n">
        <v>338</v>
      </c>
      <c r="W2503" s="13" t="n">
        <v>0</v>
      </c>
      <c r="X2503" s="12" t="s">
        <v>2215</v>
      </c>
      <c r="Z2503" s="1" t="str">
        <f aca="false">IF($T2503="","",IFERROR(INDEX('Resumo Grupos'!$AC$3:$AC$200,MATCH($T2503,'Resumo Grupos'!$AB$3:$AB$200,0)),"n/d"))</f>
        <v>Pagamentos outros não operacionais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0" t="n">
        <v>1</v>
      </c>
      <c r="B2504" s="11" t="n">
        <v>46237</v>
      </c>
      <c r="C2504" s="11" t="n">
        <v>46237</v>
      </c>
      <c r="D2504" s="10" t="n">
        <v>10096</v>
      </c>
      <c r="E2504" s="12" t="s">
        <v>1716</v>
      </c>
      <c r="F2504" s="10" t="n">
        <v>13</v>
      </c>
      <c r="G2504" s="12" t="s">
        <v>119</v>
      </c>
      <c r="H2504" s="10" t="n">
        <v>2110101</v>
      </c>
      <c r="I2504" s="12" t="s">
        <v>58</v>
      </c>
      <c r="J2504" s="10" t="n">
        <v>1508508</v>
      </c>
      <c r="L2504" s="10" t="n">
        <v>114</v>
      </c>
      <c r="M2504" s="12" t="s">
        <v>36</v>
      </c>
      <c r="N2504" s="12" t="s">
        <v>60</v>
      </c>
      <c r="P2504" s="10" t="n">
        <v>104</v>
      </c>
      <c r="Q2504" s="12" t="s">
        <v>38</v>
      </c>
      <c r="R2504" s="12" t="s">
        <v>62</v>
      </c>
      <c r="S2504" s="10" t="n">
        <v>1130101</v>
      </c>
      <c r="T2504" s="12" t="s">
        <v>63</v>
      </c>
      <c r="U2504" s="13" t="n">
        <v>300</v>
      </c>
      <c r="W2504" s="13" t="n">
        <v>0</v>
      </c>
      <c r="X2504" s="12" t="s">
        <v>2216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BOLO MIYAZAKI GRANDE</v>
      </c>
      <c r="AC2504" s="1" t="n">
        <v>114</v>
      </c>
    </row>
    <row r="2505" customFormat="false" ht="12.75" hidden="false" customHeight="true" outlineLevel="0" collapsed="false">
      <c r="A2505" s="10" t="n">
        <v>1</v>
      </c>
      <c r="B2505" s="11" t="n">
        <v>46237</v>
      </c>
      <c r="C2505" s="11" t="n">
        <v>46237</v>
      </c>
      <c r="D2505" s="10" t="n">
        <v>978</v>
      </c>
      <c r="E2505" s="12" t="s">
        <v>118</v>
      </c>
      <c r="F2505" s="10" t="n">
        <v>13</v>
      </c>
      <c r="G2505" s="12" t="s">
        <v>119</v>
      </c>
      <c r="H2505" s="10" t="n">
        <v>2110101</v>
      </c>
      <c r="I2505" s="12" t="s">
        <v>58</v>
      </c>
      <c r="J2505" s="10" t="n">
        <v>1508593</v>
      </c>
      <c r="L2505" s="10" t="n">
        <v>426</v>
      </c>
      <c r="M2505" s="12" t="s">
        <v>36</v>
      </c>
      <c r="N2505" s="12" t="s">
        <v>60</v>
      </c>
      <c r="P2505" s="10" t="n">
        <v>104</v>
      </c>
      <c r="Q2505" s="12" t="s">
        <v>38</v>
      </c>
      <c r="R2505" s="12" t="s">
        <v>62</v>
      </c>
      <c r="S2505" s="10" t="n">
        <v>1130101</v>
      </c>
      <c r="T2505" s="12" t="s">
        <v>63</v>
      </c>
      <c r="U2505" s="13" t="n">
        <v>564</v>
      </c>
      <c r="W2505" s="13" t="n">
        <v>0</v>
      </c>
      <c r="X2505" s="12" t="s">
        <v>2217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DAN GELO CUBO 5 KG</v>
      </c>
      <c r="AC2505" s="1" t="n">
        <v>426</v>
      </c>
    </row>
    <row r="2506" customFormat="false" ht="12.75" hidden="false" customHeight="true" outlineLevel="0" collapsed="false">
      <c r="A2506" s="10" t="n">
        <v>1</v>
      </c>
      <c r="B2506" s="11" t="n">
        <v>46240</v>
      </c>
      <c r="C2506" s="11" t="n">
        <v>46237</v>
      </c>
      <c r="D2506" s="10" t="n">
        <v>557</v>
      </c>
      <c r="E2506" s="12" t="s">
        <v>263</v>
      </c>
      <c r="F2506" s="10" t="n">
        <v>34</v>
      </c>
      <c r="G2506" s="12" t="s">
        <v>94</v>
      </c>
      <c r="H2506" s="10" t="n">
        <v>2110405</v>
      </c>
      <c r="I2506" s="12" t="s">
        <v>106</v>
      </c>
      <c r="J2506" s="10" t="n">
        <v>1122744</v>
      </c>
      <c r="L2506" s="10" t="n">
        <v>469459</v>
      </c>
      <c r="M2506" s="12" t="s">
        <v>272</v>
      </c>
      <c r="N2506" s="12" t="s">
        <v>66</v>
      </c>
      <c r="P2506" s="10" t="n">
        <v>102</v>
      </c>
      <c r="Q2506" s="12" t="s">
        <v>125</v>
      </c>
      <c r="R2506" s="12" t="s">
        <v>39</v>
      </c>
      <c r="S2506" s="10" t="n">
        <v>4210206</v>
      </c>
      <c r="T2506" s="12" t="s">
        <v>264</v>
      </c>
      <c r="U2506" s="13" t="n">
        <v>258.62</v>
      </c>
      <c r="W2506" s="13" t="n">
        <v>0</v>
      </c>
      <c r="X2506" s="12" t="s">
        <v>265</v>
      </c>
      <c r="Z2506" s="1" t="str">
        <f aca="false">IF($T2506="","",IFERROR(INDEX('Resumo Grupos'!$AC$3:$AC$200,MATCH($T2506,'Resumo Grupos'!$AB$3:$AB$200,0)),"n/d"))</f>
        <v>Despesa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46238</v>
      </c>
      <c r="C2507" s="11" t="n">
        <v>46238</v>
      </c>
      <c r="D2507" s="10" t="n">
        <v>0</v>
      </c>
      <c r="E2507" s="12" t="s">
        <v>33</v>
      </c>
      <c r="F2507" s="10" t="n">
        <v>17</v>
      </c>
      <c r="G2507" s="12" t="s">
        <v>34</v>
      </c>
      <c r="H2507" s="10" t="n">
        <v>1110101</v>
      </c>
      <c r="I2507" s="12" t="s">
        <v>35</v>
      </c>
      <c r="J2507" s="10" t="n">
        <v>1536895</v>
      </c>
      <c r="L2507" s="10" t="n">
        <v>1536895</v>
      </c>
      <c r="M2507" s="12" t="s">
        <v>36</v>
      </c>
      <c r="N2507" s="12" t="s">
        <v>37</v>
      </c>
      <c r="P2507" s="10" t="n">
        <v>104</v>
      </c>
      <c r="Q2507" s="12" t="s">
        <v>38</v>
      </c>
      <c r="R2507" s="12" t="s">
        <v>62</v>
      </c>
      <c r="S2507" s="10" t="n">
        <v>1130101</v>
      </c>
      <c r="T2507" s="12" t="s">
        <v>63</v>
      </c>
      <c r="U2507" s="13" t="n">
        <v>375</v>
      </c>
      <c r="W2507" s="13" t="n">
        <v>375</v>
      </c>
      <c r="X2507" s="12" t="s">
        <v>2218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/>
      <c r="AC2507" s="1"/>
    </row>
    <row r="2508" customFormat="false" ht="36.75" hidden="false" customHeight="true" outlineLevel="0" collapsed="false">
      <c r="A2508" s="10" t="n">
        <v>1</v>
      </c>
      <c r="B2508" s="11" t="n">
        <v>46238</v>
      </c>
      <c r="C2508" s="11" t="n">
        <v>46238</v>
      </c>
      <c r="D2508" s="10" t="n">
        <v>0</v>
      </c>
      <c r="E2508" s="12" t="s">
        <v>33</v>
      </c>
      <c r="F2508" s="10" t="n">
        <v>17</v>
      </c>
      <c r="G2508" s="12" t="s">
        <v>34</v>
      </c>
      <c r="H2508" s="10" t="n">
        <v>1110101</v>
      </c>
      <c r="I2508" s="12" t="s">
        <v>35</v>
      </c>
      <c r="J2508" s="10" t="n">
        <v>1605204</v>
      </c>
      <c r="L2508" s="10" t="n">
        <v>1605204</v>
      </c>
      <c r="M2508" s="12" t="s">
        <v>36</v>
      </c>
      <c r="N2508" s="12" t="s">
        <v>37</v>
      </c>
      <c r="P2508" s="10" t="n">
        <v>104</v>
      </c>
      <c r="Q2508" s="12" t="s">
        <v>38</v>
      </c>
      <c r="R2508" s="12" t="s">
        <v>43</v>
      </c>
      <c r="S2508" s="10" t="n">
        <v>4210318</v>
      </c>
      <c r="T2508" s="12" t="s">
        <v>449</v>
      </c>
      <c r="U2508" s="13" t="n">
        <v>100</v>
      </c>
      <c r="W2508" s="13" t="n">
        <v>100</v>
      </c>
      <c r="X2508" s="12" t="s">
        <v>832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46238</v>
      </c>
      <c r="D2509" s="10" t="n">
        <v>607</v>
      </c>
      <c r="E2509" s="12" t="s">
        <v>214</v>
      </c>
      <c r="F2509" s="10" t="n">
        <v>24</v>
      </c>
      <c r="G2509" s="12" t="s">
        <v>57</v>
      </c>
      <c r="H2509" s="10" t="n">
        <v>2110101</v>
      </c>
      <c r="I2509" s="12" t="s">
        <v>58</v>
      </c>
      <c r="J2509" s="10" t="n">
        <v>1335231</v>
      </c>
      <c r="L2509" s="10" t="n">
        <v>11002</v>
      </c>
      <c r="M2509" s="12" t="s">
        <v>59</v>
      </c>
      <c r="N2509" s="12" t="s">
        <v>60</v>
      </c>
      <c r="P2509" s="10" t="n">
        <v>103</v>
      </c>
      <c r="Q2509" s="12" t="s">
        <v>61</v>
      </c>
      <c r="R2509" s="12" t="s">
        <v>62</v>
      </c>
      <c r="S2509" s="10" t="n">
        <v>1130101</v>
      </c>
      <c r="T2509" s="12" t="s">
        <v>63</v>
      </c>
      <c r="U2509" s="13" t="n">
        <v>1849.57</v>
      </c>
      <c r="W2509" s="13" t="n">
        <v>1849.57</v>
      </c>
      <c r="X2509" s="12" t="s">
        <v>2219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46209</v>
      </c>
      <c r="C2510" s="11" t="n">
        <v>46238</v>
      </c>
      <c r="D2510" s="10" t="n">
        <v>1611</v>
      </c>
      <c r="E2510" s="12" t="s">
        <v>238</v>
      </c>
      <c r="F2510" s="10" t="n">
        <v>24</v>
      </c>
      <c r="G2510" s="12" t="s">
        <v>57</v>
      </c>
      <c r="H2510" s="10" t="n">
        <v>2110101</v>
      </c>
      <c r="I2510" s="12" t="s">
        <v>58</v>
      </c>
      <c r="J2510" s="10" t="n">
        <v>1360267</v>
      </c>
      <c r="L2510" s="10" t="n">
        <v>561687</v>
      </c>
      <c r="M2510" s="12" t="s">
        <v>153</v>
      </c>
      <c r="N2510" s="12" t="s">
        <v>66</v>
      </c>
      <c r="P2510" s="10" t="n">
        <v>103</v>
      </c>
      <c r="Q2510" s="12" t="s">
        <v>61</v>
      </c>
      <c r="R2510" s="12" t="s">
        <v>62</v>
      </c>
      <c r="S2510" s="10" t="n">
        <v>1130101</v>
      </c>
      <c r="T2510" s="12" t="s">
        <v>63</v>
      </c>
      <c r="U2510" s="13" t="n">
        <v>3184.12</v>
      </c>
      <c r="W2510" s="13" t="n">
        <v>3184.12</v>
      </c>
      <c r="X2510" s="12" t="s">
        <v>2220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54.75" hidden="false" customHeight="true" outlineLevel="0" collapsed="false">
      <c r="A2511" s="10" t="n">
        <v>1</v>
      </c>
      <c r="B2511" s="11" t="n">
        <v>46209</v>
      </c>
      <c r="C2511" s="11" t="n">
        <v>46238</v>
      </c>
      <c r="D2511" s="10" t="n">
        <v>816</v>
      </c>
      <c r="E2511" s="12" t="s">
        <v>274</v>
      </c>
      <c r="F2511" s="10" t="n">
        <v>34</v>
      </c>
      <c r="G2511" s="12" t="s">
        <v>94</v>
      </c>
      <c r="H2511" s="10" t="n">
        <v>2110405</v>
      </c>
      <c r="I2511" s="12" t="s">
        <v>106</v>
      </c>
      <c r="J2511" s="10" t="n">
        <v>480233</v>
      </c>
      <c r="L2511" s="10" t="n">
        <v>216087</v>
      </c>
      <c r="M2511" s="12" t="s">
        <v>272</v>
      </c>
      <c r="N2511" s="12" t="s">
        <v>66</v>
      </c>
      <c r="P2511" s="10" t="n">
        <v>102</v>
      </c>
      <c r="Q2511" s="12" t="s">
        <v>125</v>
      </c>
      <c r="R2511" s="12" t="s">
        <v>112</v>
      </c>
      <c r="S2511" s="10" t="n">
        <v>4220199</v>
      </c>
      <c r="T2511" s="12" t="s">
        <v>113</v>
      </c>
      <c r="U2511" s="13" t="n">
        <v>2000</v>
      </c>
      <c r="W2511" s="13" t="n">
        <v>2000</v>
      </c>
      <c r="X2511" s="12" t="s">
        <v>275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0" t="n">
        <v>1</v>
      </c>
      <c r="B2512" s="11" t="n">
        <v>46211</v>
      </c>
      <c r="C2512" s="11" t="n">
        <v>46238</v>
      </c>
      <c r="D2512" s="10" t="n">
        <v>1705</v>
      </c>
      <c r="E2512" s="12" t="s">
        <v>173</v>
      </c>
      <c r="F2512" s="10" t="n">
        <v>24</v>
      </c>
      <c r="G2512" s="12" t="s">
        <v>57</v>
      </c>
      <c r="H2512" s="10" t="n">
        <v>2110101</v>
      </c>
      <c r="I2512" s="12" t="s">
        <v>58</v>
      </c>
      <c r="J2512" s="10" t="n">
        <v>1369139</v>
      </c>
      <c r="L2512" s="10" t="n">
        <v>1190625</v>
      </c>
      <c r="M2512" s="12" t="s">
        <v>36</v>
      </c>
      <c r="N2512" s="12" t="s">
        <v>60</v>
      </c>
      <c r="P2512" s="10" t="n">
        <v>103</v>
      </c>
      <c r="Q2512" s="12" t="s">
        <v>61</v>
      </c>
      <c r="R2512" s="12" t="s">
        <v>62</v>
      </c>
      <c r="S2512" s="10" t="n">
        <v>1130101</v>
      </c>
      <c r="T2512" s="12" t="s">
        <v>63</v>
      </c>
      <c r="U2512" s="13" t="n">
        <v>94.32</v>
      </c>
      <c r="W2512" s="13" t="n">
        <v>94.32</v>
      </c>
      <c r="X2512" s="12" t="s">
        <v>2221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APER CAMPARI VD 748M</v>
      </c>
      <c r="AC2512" s="1" t="n">
        <v>1190625</v>
      </c>
    </row>
    <row r="2513" customFormat="false" ht="54.75" hidden="false" customHeight="true" outlineLevel="0" collapsed="false">
      <c r="A2513" s="10" t="n">
        <v>1</v>
      </c>
      <c r="B2513" s="11" t="n">
        <v>46211</v>
      </c>
      <c r="C2513" s="11" t="n">
        <v>46238</v>
      </c>
      <c r="D2513" s="10" t="n">
        <v>1636</v>
      </c>
      <c r="E2513" s="12" t="s">
        <v>91</v>
      </c>
      <c r="F2513" s="10" t="n">
        <v>24</v>
      </c>
      <c r="G2513" s="12" t="s">
        <v>57</v>
      </c>
      <c r="H2513" s="10" t="n">
        <v>2110101</v>
      </c>
      <c r="I2513" s="12" t="s">
        <v>58</v>
      </c>
      <c r="J2513" s="10" t="n">
        <v>1370892</v>
      </c>
      <c r="L2513" s="10" t="n">
        <v>3216535</v>
      </c>
      <c r="M2513" s="12" t="s">
        <v>36</v>
      </c>
      <c r="N2513" s="12" t="s">
        <v>60</v>
      </c>
      <c r="P2513" s="10" t="n">
        <v>103</v>
      </c>
      <c r="Q2513" s="12" t="s">
        <v>61</v>
      </c>
      <c r="R2513" s="12" t="s">
        <v>62</v>
      </c>
      <c r="S2513" s="10" t="n">
        <v>1130101</v>
      </c>
      <c r="T2513" s="12" t="s">
        <v>63</v>
      </c>
      <c r="U2513" s="13" t="n">
        <v>2406.33</v>
      </c>
      <c r="W2513" s="13" t="n">
        <v>2406.33</v>
      </c>
      <c r="X2513" s="12" t="s">
        <v>2222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BISC. RICHESTER RECH QUAD CHOCO ANI 130G</v>
      </c>
      <c r="AC2513" s="1" t="n">
        <v>3216535</v>
      </c>
    </row>
    <row r="2514" customFormat="false" ht="45.75" hidden="false" customHeight="true" outlineLevel="0" collapsed="false">
      <c r="A2514" s="10" t="n">
        <v>1</v>
      </c>
      <c r="B2514" s="11" t="n">
        <v>46216</v>
      </c>
      <c r="C2514" s="11" t="n">
        <v>46238</v>
      </c>
      <c r="D2514" s="10" t="n">
        <v>1624</v>
      </c>
      <c r="E2514" s="12" t="s">
        <v>282</v>
      </c>
      <c r="F2514" s="10" t="n">
        <v>24</v>
      </c>
      <c r="G2514" s="12" t="s">
        <v>57</v>
      </c>
      <c r="H2514" s="10" t="n">
        <v>2110405</v>
      </c>
      <c r="I2514" s="12" t="s">
        <v>106</v>
      </c>
      <c r="J2514" s="10" t="n">
        <v>1393007</v>
      </c>
      <c r="L2514" s="10" t="n">
        <v>662479</v>
      </c>
      <c r="M2514" s="12" t="s">
        <v>36</v>
      </c>
      <c r="N2514" s="12" t="s">
        <v>66</v>
      </c>
      <c r="P2514" s="10" t="n">
        <v>103</v>
      </c>
      <c r="Q2514" s="12" t="s">
        <v>61</v>
      </c>
      <c r="R2514" s="12" t="s">
        <v>62</v>
      </c>
      <c r="S2514" s="10" t="n">
        <v>1130101</v>
      </c>
      <c r="T2514" s="12" t="s">
        <v>63</v>
      </c>
      <c r="U2514" s="13" t="n">
        <v>823.64</v>
      </c>
      <c r="W2514" s="13" t="n">
        <v>823.64</v>
      </c>
      <c r="X2514" s="12" t="s">
        <v>2223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RACAO DOG MIX PREMIUM AGRANEL</v>
      </c>
      <c r="AC2514" s="1" t="n">
        <v>662479</v>
      </c>
    </row>
    <row r="2515" customFormat="false" ht="54.75" hidden="false" customHeight="true" outlineLevel="0" collapsed="false">
      <c r="A2515" s="10" t="n">
        <v>1</v>
      </c>
      <c r="B2515" s="11" t="n">
        <v>46217</v>
      </c>
      <c r="C2515" s="11" t="n">
        <v>46238</v>
      </c>
      <c r="D2515" s="10" t="n">
        <v>1458</v>
      </c>
      <c r="E2515" s="12" t="s">
        <v>2224</v>
      </c>
      <c r="F2515" s="10" t="n">
        <v>24</v>
      </c>
      <c r="G2515" s="12" t="s">
        <v>57</v>
      </c>
      <c r="H2515" s="10" t="n">
        <v>2110405</v>
      </c>
      <c r="I2515" s="12" t="s">
        <v>106</v>
      </c>
      <c r="J2515" s="10" t="n">
        <v>1397060</v>
      </c>
      <c r="L2515" s="10" t="n">
        <v>10861</v>
      </c>
      <c r="M2515" s="12" t="s">
        <v>36</v>
      </c>
      <c r="N2515" s="12" t="s">
        <v>66</v>
      </c>
      <c r="P2515" s="10" t="n">
        <v>103</v>
      </c>
      <c r="Q2515" s="12" t="s">
        <v>61</v>
      </c>
      <c r="R2515" s="12" t="s">
        <v>62</v>
      </c>
      <c r="S2515" s="10" t="n">
        <v>1130101</v>
      </c>
      <c r="T2515" s="12" t="s">
        <v>63</v>
      </c>
      <c r="U2515" s="13" t="n">
        <v>909.9</v>
      </c>
      <c r="W2515" s="13" t="n">
        <v>909.9</v>
      </c>
      <c r="X2515" s="12" t="s">
        <v>2225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63.75" hidden="false" customHeight="true" outlineLevel="0" collapsed="false">
      <c r="A2516" s="10" t="n">
        <v>1</v>
      </c>
      <c r="B2516" s="11" t="n">
        <v>46218</v>
      </c>
      <c r="C2516" s="11" t="n">
        <v>46238</v>
      </c>
      <c r="D2516" s="10" t="n">
        <v>1612</v>
      </c>
      <c r="E2516" s="12" t="s">
        <v>225</v>
      </c>
      <c r="F2516" s="10" t="n">
        <v>24</v>
      </c>
      <c r="G2516" s="12" t="s">
        <v>57</v>
      </c>
      <c r="H2516" s="10" t="n">
        <v>2110405</v>
      </c>
      <c r="I2516" s="12" t="s">
        <v>106</v>
      </c>
      <c r="J2516" s="10" t="n">
        <v>1401084</v>
      </c>
      <c r="L2516" s="10" t="n">
        <v>2300748</v>
      </c>
      <c r="M2516" s="12" t="s">
        <v>36</v>
      </c>
      <c r="N2516" s="12" t="s">
        <v>66</v>
      </c>
      <c r="P2516" s="10" t="n">
        <v>103</v>
      </c>
      <c r="Q2516" s="12" t="s">
        <v>61</v>
      </c>
      <c r="R2516" s="12" t="s">
        <v>62</v>
      </c>
      <c r="S2516" s="10" t="n">
        <v>1130101</v>
      </c>
      <c r="T2516" s="12" t="s">
        <v>63</v>
      </c>
      <c r="U2516" s="13" t="n">
        <v>2237.12</v>
      </c>
      <c r="W2516" s="13" t="n">
        <v>2237.12</v>
      </c>
      <c r="X2516" s="12" t="s">
        <v>2226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RED BULL SUGAR FREE</v>
      </c>
      <c r="AC2516" s="1" t="n">
        <v>2300748</v>
      </c>
    </row>
    <row r="2517" customFormat="false" ht="45.75" hidden="false" customHeight="true" outlineLevel="0" collapsed="false">
      <c r="A2517" s="10" t="n">
        <v>1</v>
      </c>
      <c r="B2517" s="11" t="n">
        <v>46218</v>
      </c>
      <c r="C2517" s="11" t="n">
        <v>46238</v>
      </c>
      <c r="D2517" s="10" t="n">
        <v>1612</v>
      </c>
      <c r="E2517" s="12" t="s">
        <v>225</v>
      </c>
      <c r="F2517" s="10" t="n">
        <v>24</v>
      </c>
      <c r="G2517" s="12" t="s">
        <v>57</v>
      </c>
      <c r="H2517" s="10" t="n">
        <v>2110405</v>
      </c>
      <c r="I2517" s="12" t="s">
        <v>106</v>
      </c>
      <c r="J2517" s="10" t="n">
        <v>1401597</v>
      </c>
      <c r="L2517" s="10" t="n">
        <v>2300749</v>
      </c>
      <c r="M2517" s="12" t="s">
        <v>36</v>
      </c>
      <c r="N2517" s="12" t="s">
        <v>66</v>
      </c>
      <c r="P2517" s="10" t="n">
        <v>103</v>
      </c>
      <c r="Q2517" s="12" t="s">
        <v>61</v>
      </c>
      <c r="R2517" s="12" t="s">
        <v>62</v>
      </c>
      <c r="S2517" s="10" t="n">
        <v>1130101</v>
      </c>
      <c r="T2517" s="12" t="s">
        <v>63</v>
      </c>
      <c r="U2517" s="13" t="n">
        <v>555.15</v>
      </c>
      <c r="W2517" s="13" t="n">
        <v>555.15</v>
      </c>
      <c r="X2517" s="12" t="s">
        <v>2227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AGUA SANI BRILUX1L</v>
      </c>
      <c r="AC2517" s="1" t="n">
        <v>2300749</v>
      </c>
    </row>
    <row r="2518" customFormat="false" ht="54.75" hidden="false" customHeight="true" outlineLevel="0" collapsed="false">
      <c r="A2518" s="10" t="n">
        <v>1</v>
      </c>
      <c r="B2518" s="11" t="n">
        <v>46218</v>
      </c>
      <c r="C2518" s="11" t="n">
        <v>46238</v>
      </c>
      <c r="D2518" s="10" t="n">
        <v>1667</v>
      </c>
      <c r="E2518" s="12" t="s">
        <v>65</v>
      </c>
      <c r="F2518" s="10" t="n">
        <v>24</v>
      </c>
      <c r="G2518" s="12" t="s">
        <v>57</v>
      </c>
      <c r="H2518" s="10" t="n">
        <v>2110405</v>
      </c>
      <c r="I2518" s="12" t="s">
        <v>106</v>
      </c>
      <c r="J2518" s="10" t="n">
        <v>1401680</v>
      </c>
      <c r="L2518" s="10" t="n">
        <v>396457</v>
      </c>
      <c r="M2518" s="12" t="s">
        <v>36</v>
      </c>
      <c r="N2518" s="12" t="s">
        <v>66</v>
      </c>
      <c r="P2518" s="10" t="n">
        <v>103</v>
      </c>
      <c r="Q2518" s="12" t="s">
        <v>61</v>
      </c>
      <c r="R2518" s="12" t="s">
        <v>62</v>
      </c>
      <c r="S2518" s="10" t="n">
        <v>1130101</v>
      </c>
      <c r="T2518" s="12" t="s">
        <v>63</v>
      </c>
      <c r="U2518" s="13" t="n">
        <v>1224.01</v>
      </c>
      <c r="W2518" s="13" t="n">
        <v>1224.01</v>
      </c>
      <c r="X2518" s="12" t="s">
        <v>2228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ACHO MARATA SCH 200G</v>
      </c>
      <c r="AC2518" s="1" t="n">
        <v>396457</v>
      </c>
    </row>
    <row r="2519" customFormat="false" ht="54.75" hidden="false" customHeight="true" outlineLevel="0" collapsed="false">
      <c r="A2519" s="10" t="n">
        <v>1</v>
      </c>
      <c r="B2519" s="11" t="n">
        <v>46219</v>
      </c>
      <c r="C2519" s="11" t="n">
        <v>46238</v>
      </c>
      <c r="D2519" s="10" t="n">
        <v>1637</v>
      </c>
      <c r="E2519" s="12" t="s">
        <v>68</v>
      </c>
      <c r="F2519" s="10" t="n">
        <v>24</v>
      </c>
      <c r="G2519" s="12" t="s">
        <v>57</v>
      </c>
      <c r="H2519" s="10" t="n">
        <v>2110405</v>
      </c>
      <c r="I2519" s="12" t="s">
        <v>106</v>
      </c>
      <c r="J2519" s="10" t="n">
        <v>1406548</v>
      </c>
      <c r="L2519" s="10" t="n">
        <v>1905834</v>
      </c>
      <c r="M2519" s="12" t="s">
        <v>36</v>
      </c>
      <c r="N2519" s="12" t="s">
        <v>66</v>
      </c>
      <c r="P2519" s="10" t="n">
        <v>103</v>
      </c>
      <c r="Q2519" s="12" t="s">
        <v>61</v>
      </c>
      <c r="R2519" s="12" t="s">
        <v>62</v>
      </c>
      <c r="S2519" s="10" t="n">
        <v>1130101</v>
      </c>
      <c r="T2519" s="12" t="s">
        <v>63</v>
      </c>
      <c r="U2519" s="13" t="n">
        <v>479.64</v>
      </c>
      <c r="W2519" s="13" t="n">
        <v>479.64</v>
      </c>
      <c r="X2519" s="12" t="s">
        <v>2229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CAFE DO NORT 250G</v>
      </c>
      <c r="AC2519" s="1" t="n">
        <v>1905834</v>
      </c>
    </row>
    <row r="2520" customFormat="false" ht="54.75" hidden="false" customHeight="true" outlineLevel="0" collapsed="false">
      <c r="A2520" s="10" t="n">
        <v>1</v>
      </c>
      <c r="B2520" s="11" t="n">
        <v>46224</v>
      </c>
      <c r="C2520" s="11" t="n">
        <v>46238</v>
      </c>
      <c r="D2520" s="10" t="n">
        <v>1114</v>
      </c>
      <c r="E2520" s="12" t="s">
        <v>169</v>
      </c>
      <c r="F2520" s="10" t="n">
        <v>24</v>
      </c>
      <c r="G2520" s="12" t="s">
        <v>57</v>
      </c>
      <c r="H2520" s="10" t="n">
        <v>2110405</v>
      </c>
      <c r="I2520" s="12" t="s">
        <v>106</v>
      </c>
      <c r="J2520" s="10" t="n">
        <v>1430968</v>
      </c>
      <c r="L2520" s="10" t="n">
        <v>41617</v>
      </c>
      <c r="M2520" s="12" t="s">
        <v>36</v>
      </c>
      <c r="N2520" s="12" t="s">
        <v>66</v>
      </c>
      <c r="P2520" s="10" t="n">
        <v>103</v>
      </c>
      <c r="Q2520" s="12" t="s">
        <v>61</v>
      </c>
      <c r="R2520" s="12" t="s">
        <v>62</v>
      </c>
      <c r="S2520" s="10" t="n">
        <v>1130101</v>
      </c>
      <c r="T2520" s="12" t="s">
        <v>63</v>
      </c>
      <c r="U2520" s="13" t="n">
        <v>3510.17</v>
      </c>
      <c r="W2520" s="13" t="n">
        <v>3510.17</v>
      </c>
      <c r="X2520" s="12" t="s">
        <v>2230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PAO MASSA FINA 70127</v>
      </c>
      <c r="AC2520" s="1" t="n">
        <v>41617</v>
      </c>
    </row>
    <row r="2521" customFormat="false" ht="45.75" hidden="false" customHeight="true" outlineLevel="0" collapsed="false">
      <c r="A2521" s="10" t="n">
        <v>1</v>
      </c>
      <c r="B2521" s="11" t="n">
        <v>46225</v>
      </c>
      <c r="C2521" s="11" t="n">
        <v>46238</v>
      </c>
      <c r="D2521" s="10" t="n">
        <v>1671</v>
      </c>
      <c r="E2521" s="12" t="s">
        <v>385</v>
      </c>
      <c r="F2521" s="10" t="n">
        <v>24</v>
      </c>
      <c r="G2521" s="12" t="s">
        <v>57</v>
      </c>
      <c r="H2521" s="10" t="n">
        <v>2110405</v>
      </c>
      <c r="I2521" s="12" t="s">
        <v>106</v>
      </c>
      <c r="J2521" s="10" t="n">
        <v>1433691</v>
      </c>
      <c r="L2521" s="10" t="n">
        <v>581016</v>
      </c>
      <c r="M2521" s="12" t="s">
        <v>36</v>
      </c>
      <c r="N2521" s="12" t="s">
        <v>66</v>
      </c>
      <c r="P2521" s="10" t="n">
        <v>103</v>
      </c>
      <c r="Q2521" s="12" t="s">
        <v>61</v>
      </c>
      <c r="R2521" s="12" t="s">
        <v>62</v>
      </c>
      <c r="S2521" s="10" t="n">
        <v>1130101</v>
      </c>
      <c r="T2521" s="12" t="s">
        <v>63</v>
      </c>
      <c r="U2521" s="13" t="n">
        <v>621.07</v>
      </c>
      <c r="W2521" s="13" t="n">
        <v>621.07</v>
      </c>
      <c r="X2521" s="12" t="s">
        <v>2231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MAMADEIRA FIONA 240M</v>
      </c>
      <c r="AC2521" s="1" t="n">
        <v>581016</v>
      </c>
    </row>
    <row r="2522" customFormat="false" ht="36.75" hidden="false" customHeight="true" outlineLevel="0" collapsed="false">
      <c r="A2522" s="10" t="n">
        <v>1</v>
      </c>
      <c r="B2522" s="11" t="n">
        <v>46225</v>
      </c>
      <c r="C2522" s="11" t="n">
        <v>46238</v>
      </c>
      <c r="D2522" s="10" t="n">
        <v>1672</v>
      </c>
      <c r="E2522" s="12" t="s">
        <v>171</v>
      </c>
      <c r="F2522" s="10" t="n">
        <v>24</v>
      </c>
      <c r="G2522" s="12" t="s">
        <v>57</v>
      </c>
      <c r="H2522" s="10" t="n">
        <v>2110405</v>
      </c>
      <c r="I2522" s="12" t="s">
        <v>106</v>
      </c>
      <c r="J2522" s="10" t="n">
        <v>1435975</v>
      </c>
      <c r="L2522" s="10" t="n">
        <v>1398219</v>
      </c>
      <c r="M2522" s="12" t="s">
        <v>36</v>
      </c>
      <c r="N2522" s="12" t="s">
        <v>66</v>
      </c>
      <c r="P2522" s="10" t="n">
        <v>103</v>
      </c>
      <c r="Q2522" s="12" t="s">
        <v>61</v>
      </c>
      <c r="R2522" s="12" t="s">
        <v>62</v>
      </c>
      <c r="S2522" s="10" t="n">
        <v>1130101</v>
      </c>
      <c r="T2522" s="12" t="s">
        <v>63</v>
      </c>
      <c r="U2522" s="13" t="n">
        <v>2113.2</v>
      </c>
      <c r="W2522" s="13" t="n">
        <v>2113.2</v>
      </c>
      <c r="X2522" s="12" t="s">
        <v>2232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AGUAYARA GALAO 20L</v>
      </c>
      <c r="AC2522" s="1" t="n">
        <v>1398219</v>
      </c>
    </row>
    <row r="2523" customFormat="false" ht="45.75" hidden="false" customHeight="true" outlineLevel="0" collapsed="false">
      <c r="A2523" s="10" t="n">
        <v>1</v>
      </c>
      <c r="B2523" s="11" t="n">
        <v>46226</v>
      </c>
      <c r="C2523" s="11" t="n">
        <v>46238</v>
      </c>
      <c r="D2523" s="10" t="n">
        <v>1665</v>
      </c>
      <c r="E2523" s="12" t="s">
        <v>278</v>
      </c>
      <c r="F2523" s="10" t="n">
        <v>24</v>
      </c>
      <c r="G2523" s="12" t="s">
        <v>57</v>
      </c>
      <c r="H2523" s="10" t="n">
        <v>2110405</v>
      </c>
      <c r="I2523" s="12" t="s">
        <v>106</v>
      </c>
      <c r="J2523" s="10" t="n">
        <v>1439198</v>
      </c>
      <c r="L2523" s="10" t="n">
        <v>134892</v>
      </c>
      <c r="M2523" s="12" t="s">
        <v>36</v>
      </c>
      <c r="N2523" s="12" t="s">
        <v>66</v>
      </c>
      <c r="P2523" s="10" t="n">
        <v>103</v>
      </c>
      <c r="Q2523" s="12" t="s">
        <v>61</v>
      </c>
      <c r="R2523" s="12" t="s">
        <v>62</v>
      </c>
      <c r="S2523" s="10" t="n">
        <v>1130101</v>
      </c>
      <c r="T2523" s="12" t="s">
        <v>63</v>
      </c>
      <c r="U2523" s="13" t="n">
        <v>194.4</v>
      </c>
      <c r="W2523" s="13" t="n">
        <v>194.4</v>
      </c>
      <c r="X2523" s="12" t="s">
        <v>2233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REQUEIJÃO CATUPIRY C</v>
      </c>
      <c r="AC2523" s="1" t="n">
        <v>134892</v>
      </c>
    </row>
    <row r="2524" customFormat="false" ht="36.75" hidden="false" customHeight="true" outlineLevel="0" collapsed="false">
      <c r="A2524" s="10" t="n">
        <v>1</v>
      </c>
      <c r="B2524" s="11" t="n">
        <v>46226</v>
      </c>
      <c r="C2524" s="11" t="n">
        <v>46238</v>
      </c>
      <c r="D2524" s="10" t="n">
        <v>1643</v>
      </c>
      <c r="E2524" s="12" t="s">
        <v>1206</v>
      </c>
      <c r="F2524" s="10" t="n">
        <v>24</v>
      </c>
      <c r="G2524" s="12" t="s">
        <v>57</v>
      </c>
      <c r="H2524" s="10" t="n">
        <v>2110405</v>
      </c>
      <c r="I2524" s="12" t="s">
        <v>106</v>
      </c>
      <c r="J2524" s="10" t="n">
        <v>1439214</v>
      </c>
      <c r="L2524" s="10" t="n">
        <v>10753</v>
      </c>
      <c r="M2524" s="12" t="s">
        <v>36</v>
      </c>
      <c r="N2524" s="12" t="s">
        <v>66</v>
      </c>
      <c r="P2524" s="10" t="n">
        <v>103</v>
      </c>
      <c r="Q2524" s="12" t="s">
        <v>61</v>
      </c>
      <c r="R2524" s="12" t="s">
        <v>62</v>
      </c>
      <c r="S2524" s="10" t="n">
        <v>1130101</v>
      </c>
      <c r="T2524" s="12" t="s">
        <v>63</v>
      </c>
      <c r="U2524" s="13" t="n">
        <v>228</v>
      </c>
      <c r="W2524" s="13" t="n">
        <v>228</v>
      </c>
      <c r="X2524" s="12" t="s">
        <v>2234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COCADA CASMORENINH</v>
      </c>
      <c r="AC2524" s="1" t="n">
        <v>10753</v>
      </c>
    </row>
    <row r="2525" customFormat="false" ht="45.75" hidden="false" customHeight="true" outlineLevel="0" collapsed="false">
      <c r="A2525" s="10" t="n">
        <v>1</v>
      </c>
      <c r="B2525" s="11" t="n">
        <v>46226</v>
      </c>
      <c r="C2525" s="11" t="n">
        <v>46238</v>
      </c>
      <c r="D2525" s="10" t="n">
        <v>1402</v>
      </c>
      <c r="E2525" s="12" t="s">
        <v>716</v>
      </c>
      <c r="F2525" s="10" t="n">
        <v>24</v>
      </c>
      <c r="G2525" s="12" t="s">
        <v>57</v>
      </c>
      <c r="H2525" s="10" t="n">
        <v>2110101</v>
      </c>
      <c r="I2525" s="12" t="s">
        <v>58</v>
      </c>
      <c r="J2525" s="10" t="n">
        <v>1439539</v>
      </c>
      <c r="L2525" s="10" t="n">
        <v>3735</v>
      </c>
      <c r="M2525" s="12" t="s">
        <v>36</v>
      </c>
      <c r="N2525" s="12" t="s">
        <v>66</v>
      </c>
      <c r="P2525" s="10" t="n">
        <v>103</v>
      </c>
      <c r="Q2525" s="12" t="s">
        <v>61</v>
      </c>
      <c r="R2525" s="12" t="s">
        <v>39</v>
      </c>
      <c r="S2525" s="10" t="n">
        <v>4210299</v>
      </c>
      <c r="T2525" s="12" t="s">
        <v>2235</v>
      </c>
      <c r="U2525" s="13" t="n">
        <v>2771.05</v>
      </c>
      <c r="W2525" s="13" t="n">
        <v>2771.05</v>
      </c>
      <c r="X2525" s="12" t="s">
        <v>2236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  <c r="AB2525" s="1"/>
      <c r="AC2525" s="1"/>
    </row>
    <row r="2526" customFormat="false" ht="36.75" hidden="false" customHeight="true" outlineLevel="0" collapsed="false">
      <c r="A2526" s="10" t="n">
        <v>1</v>
      </c>
      <c r="B2526" s="11" t="n">
        <v>46232</v>
      </c>
      <c r="C2526" s="11" t="n">
        <v>46238</v>
      </c>
      <c r="D2526" s="10" t="n">
        <v>1642</v>
      </c>
      <c r="E2526" s="12" t="s">
        <v>184</v>
      </c>
      <c r="F2526" s="10" t="n">
        <v>24</v>
      </c>
      <c r="G2526" s="12" t="s">
        <v>57</v>
      </c>
      <c r="H2526" s="10" t="n">
        <v>2110405</v>
      </c>
      <c r="I2526" s="12" t="s">
        <v>106</v>
      </c>
      <c r="J2526" s="10" t="n">
        <v>1469751</v>
      </c>
      <c r="L2526" s="10" t="n">
        <v>1033944</v>
      </c>
      <c r="M2526" s="12" t="s">
        <v>36</v>
      </c>
      <c r="N2526" s="12" t="s">
        <v>66</v>
      </c>
      <c r="P2526" s="10" t="n">
        <v>103</v>
      </c>
      <c r="Q2526" s="12" t="s">
        <v>61</v>
      </c>
      <c r="R2526" s="12" t="s">
        <v>62</v>
      </c>
      <c r="S2526" s="10" t="n">
        <v>1130101</v>
      </c>
      <c r="T2526" s="12" t="s">
        <v>63</v>
      </c>
      <c r="U2526" s="13" t="n">
        <v>554.3</v>
      </c>
      <c r="W2526" s="13" t="n">
        <v>554.3</v>
      </c>
      <c r="X2526" s="12" t="s">
        <v>2237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PAO DE FORMA BROTHER</v>
      </c>
      <c r="AC2526" s="1" t="n">
        <v>1033944</v>
      </c>
    </row>
    <row r="2527" customFormat="false" ht="54.75" hidden="false" customHeight="true" outlineLevel="0" collapsed="false">
      <c r="A2527" s="10" t="n">
        <v>1</v>
      </c>
      <c r="B2527" s="11" t="n">
        <v>46232</v>
      </c>
      <c r="C2527" s="11" t="n">
        <v>46238</v>
      </c>
      <c r="D2527" s="10" t="n">
        <v>1286</v>
      </c>
      <c r="E2527" s="12" t="s">
        <v>359</v>
      </c>
      <c r="F2527" s="10" t="n">
        <v>24</v>
      </c>
      <c r="G2527" s="12" t="s">
        <v>57</v>
      </c>
      <c r="H2527" s="10" t="n">
        <v>2110405</v>
      </c>
      <c r="I2527" s="12" t="s">
        <v>106</v>
      </c>
      <c r="J2527" s="10" t="n">
        <v>1469776</v>
      </c>
      <c r="L2527" s="10" t="n">
        <v>10419</v>
      </c>
      <c r="M2527" s="12" t="s">
        <v>36</v>
      </c>
      <c r="N2527" s="12" t="s">
        <v>66</v>
      </c>
      <c r="P2527" s="10" t="n">
        <v>103</v>
      </c>
      <c r="Q2527" s="12" t="s">
        <v>61</v>
      </c>
      <c r="R2527" s="12" t="s">
        <v>62</v>
      </c>
      <c r="S2527" s="10" t="n">
        <v>1130101</v>
      </c>
      <c r="T2527" s="12" t="s">
        <v>63</v>
      </c>
      <c r="U2527" s="13" t="n">
        <v>864</v>
      </c>
      <c r="W2527" s="13" t="n">
        <v>864</v>
      </c>
      <c r="X2527" s="12" t="s">
        <v>2238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PAO FRANCES CONG 80G</v>
      </c>
      <c r="AC2527" s="1" t="n">
        <v>10419</v>
      </c>
    </row>
    <row r="2528" customFormat="false" ht="36.75" hidden="false" customHeight="true" outlineLevel="0" collapsed="false">
      <c r="A2528" s="10" t="n">
        <v>1</v>
      </c>
      <c r="B2528" s="11" t="n">
        <v>46233</v>
      </c>
      <c r="C2528" s="11" t="n">
        <v>46238</v>
      </c>
      <c r="D2528" s="10" t="n">
        <v>1899</v>
      </c>
      <c r="E2528" s="12" t="s">
        <v>97</v>
      </c>
      <c r="F2528" s="10" t="n">
        <v>24</v>
      </c>
      <c r="G2528" s="12" t="s">
        <v>57</v>
      </c>
      <c r="H2528" s="10" t="n">
        <v>2110405</v>
      </c>
      <c r="I2528" s="12" t="s">
        <v>106</v>
      </c>
      <c r="J2528" s="10" t="n">
        <v>1474627</v>
      </c>
      <c r="L2528" s="10" t="n">
        <v>738</v>
      </c>
      <c r="M2528" s="12" t="s">
        <v>36</v>
      </c>
      <c r="N2528" s="12" t="s">
        <v>66</v>
      </c>
      <c r="P2528" s="10" t="n">
        <v>103</v>
      </c>
      <c r="Q2528" s="12" t="s">
        <v>61</v>
      </c>
      <c r="R2528" s="12" t="s">
        <v>62</v>
      </c>
      <c r="S2528" s="10" t="n">
        <v>1130101</v>
      </c>
      <c r="T2528" s="12" t="s">
        <v>63</v>
      </c>
      <c r="U2528" s="13" t="n">
        <v>700</v>
      </c>
      <c r="W2528" s="13" t="n">
        <v>700</v>
      </c>
      <c r="X2528" s="12" t="s">
        <v>2239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PAO CASEIRO AMANT</v>
      </c>
      <c r="AC2528" s="1" t="n">
        <v>738</v>
      </c>
    </row>
    <row r="2529" customFormat="false" ht="45.75" hidden="false" customHeight="true" outlineLevel="0" collapsed="false">
      <c r="A2529" s="10" t="n">
        <v>1</v>
      </c>
      <c r="B2529" s="11" t="n">
        <v>46235</v>
      </c>
      <c r="C2529" s="11" t="n">
        <v>46238</v>
      </c>
      <c r="D2529" s="10" t="n">
        <v>642</v>
      </c>
      <c r="E2529" s="12" t="s">
        <v>186</v>
      </c>
      <c r="F2529" s="10" t="n">
        <v>24</v>
      </c>
      <c r="G2529" s="12" t="s">
        <v>57</v>
      </c>
      <c r="H2529" s="10" t="n">
        <v>2110405</v>
      </c>
      <c r="I2529" s="12" t="s">
        <v>106</v>
      </c>
      <c r="J2529" s="10" t="n">
        <v>1481714</v>
      </c>
      <c r="L2529" s="10" t="n">
        <v>568</v>
      </c>
      <c r="M2529" s="12" t="s">
        <v>36</v>
      </c>
      <c r="N2529" s="12" t="s">
        <v>66</v>
      </c>
      <c r="P2529" s="10" t="n">
        <v>103</v>
      </c>
      <c r="Q2529" s="12" t="s">
        <v>61</v>
      </c>
      <c r="R2529" s="12" t="s">
        <v>62</v>
      </c>
      <c r="S2529" s="10" t="n">
        <v>1130101</v>
      </c>
      <c r="T2529" s="12" t="s">
        <v>63</v>
      </c>
      <c r="U2529" s="13" t="n">
        <v>840</v>
      </c>
      <c r="W2529" s="13" t="n">
        <v>840</v>
      </c>
      <c r="X2529" s="12" t="s">
        <v>2240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BOLO BLOOM 600G</v>
      </c>
      <c r="AC2529" s="1" t="n">
        <v>568</v>
      </c>
    </row>
    <row r="2530" customFormat="false" ht="45.75" hidden="false" customHeight="true" outlineLevel="0" collapsed="false">
      <c r="A2530" s="10" t="n">
        <v>1</v>
      </c>
      <c r="B2530" s="11" t="n">
        <v>46238</v>
      </c>
      <c r="C2530" s="11" t="n">
        <v>46238</v>
      </c>
      <c r="D2530" s="10" t="n">
        <v>862</v>
      </c>
      <c r="E2530" s="12" t="s">
        <v>502</v>
      </c>
      <c r="F2530" s="10" t="n">
        <v>24</v>
      </c>
      <c r="G2530" s="12" t="s">
        <v>57</v>
      </c>
      <c r="H2530" s="10" t="n">
        <v>2110405</v>
      </c>
      <c r="I2530" s="12" t="s">
        <v>106</v>
      </c>
      <c r="J2530" s="10" t="n">
        <v>1498819</v>
      </c>
      <c r="L2530" s="10" t="n">
        <v>614572</v>
      </c>
      <c r="M2530" s="12" t="s">
        <v>36</v>
      </c>
      <c r="N2530" s="12" t="s">
        <v>66</v>
      </c>
      <c r="P2530" s="10" t="n">
        <v>101</v>
      </c>
      <c r="Q2530" s="12" t="s">
        <v>107</v>
      </c>
      <c r="R2530" s="12" t="s">
        <v>39</v>
      </c>
      <c r="S2530" s="10" t="n">
        <v>4210233</v>
      </c>
      <c r="T2530" s="12" t="s">
        <v>313</v>
      </c>
      <c r="U2530" s="13" t="n">
        <v>270.9</v>
      </c>
      <c r="W2530" s="13" t="n">
        <v>270.9</v>
      </c>
      <c r="X2530" s="12" t="s">
        <v>2241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46238</v>
      </c>
      <c r="C2531" s="11" t="n">
        <v>46238</v>
      </c>
      <c r="D2531" s="10" t="n">
        <v>16</v>
      </c>
      <c r="E2531" s="12" t="s">
        <v>111</v>
      </c>
      <c r="F2531" s="10" t="n">
        <v>24</v>
      </c>
      <c r="G2531" s="12" t="s">
        <v>57</v>
      </c>
      <c r="H2531" s="10" t="n">
        <v>2110405</v>
      </c>
      <c r="I2531" s="12" t="s">
        <v>106</v>
      </c>
      <c r="J2531" s="10" t="n">
        <v>1498827</v>
      </c>
      <c r="L2531" s="10" t="n">
        <v>614573</v>
      </c>
      <c r="M2531" s="12" t="s">
        <v>36</v>
      </c>
      <c r="N2531" s="12" t="s">
        <v>66</v>
      </c>
      <c r="P2531" s="10" t="n">
        <v>101</v>
      </c>
      <c r="Q2531" s="12" t="s">
        <v>107</v>
      </c>
      <c r="R2531" s="12" t="s">
        <v>112</v>
      </c>
      <c r="S2531" s="10" t="n">
        <v>4220199</v>
      </c>
      <c r="T2531" s="12" t="s">
        <v>113</v>
      </c>
      <c r="U2531" s="13" t="n">
        <v>262.5</v>
      </c>
      <c r="W2531" s="13" t="n">
        <v>262.5</v>
      </c>
      <c r="X2531" s="12" t="s">
        <v>2242</v>
      </c>
      <c r="Z2531" s="1" t="str">
        <f aca="false">IF($T2531="","",IFERROR(INDEX('Resumo Grupos'!$AC$3:$AC$200,MATCH($T2531,'Resumo Grupos'!$AB$3:$AB$200,0)),"n/d"))</f>
        <v>Pagamentos outros não operacionais</v>
      </c>
      <c r="AA2531" s="1" t="str">
        <f aca="false">IF($T2531="","",IF(COUNTIF('Resumo Grupos'!$AE$3:$AE$40,$T2531)&gt;0,"NAO","SIM"))</f>
        <v>SIM</v>
      </c>
      <c r="AB2531" s="1"/>
      <c r="AC2531" s="1"/>
    </row>
    <row r="2532" customFormat="false" ht="45.75" hidden="false" customHeight="true" outlineLevel="0" collapsed="false">
      <c r="A2532" s="10" t="n">
        <v>1</v>
      </c>
      <c r="B2532" s="11" t="n">
        <v>46238</v>
      </c>
      <c r="C2532" s="11" t="n">
        <v>46238</v>
      </c>
      <c r="D2532" s="10" t="n">
        <v>33</v>
      </c>
      <c r="E2532" s="12" t="s">
        <v>93</v>
      </c>
      <c r="F2532" s="10" t="n">
        <v>13</v>
      </c>
      <c r="G2532" s="12" t="s">
        <v>119</v>
      </c>
      <c r="H2532" s="10" t="n">
        <v>2110101</v>
      </c>
      <c r="I2532" s="12" t="s">
        <v>58</v>
      </c>
      <c r="J2532" s="10" t="n">
        <v>1499090</v>
      </c>
      <c r="L2532" s="10" t="n">
        <v>5427</v>
      </c>
      <c r="M2532" s="12" t="s">
        <v>36</v>
      </c>
      <c r="N2532" s="12" t="s">
        <v>60</v>
      </c>
      <c r="P2532" s="10" t="n">
        <v>104</v>
      </c>
      <c r="Q2532" s="12" t="s">
        <v>38</v>
      </c>
      <c r="R2532" s="12" t="s">
        <v>62</v>
      </c>
      <c r="S2532" s="10" t="n">
        <v>1130101</v>
      </c>
      <c r="T2532" s="12" t="s">
        <v>63</v>
      </c>
      <c r="U2532" s="13" t="n">
        <v>200</v>
      </c>
      <c r="W2532" s="13" t="n">
        <v>200</v>
      </c>
      <c r="X2532" s="12" t="s">
        <v>2243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/>
      <c r="AC2532" s="1"/>
    </row>
    <row r="2533" customFormat="false" ht="45.75" hidden="false" customHeight="true" outlineLevel="0" collapsed="false">
      <c r="A2533" s="10" t="n">
        <v>1</v>
      </c>
      <c r="B2533" s="11" t="n">
        <v>46238</v>
      </c>
      <c r="C2533" s="11" t="n">
        <v>46238</v>
      </c>
      <c r="D2533" s="10" t="n">
        <v>1961</v>
      </c>
      <c r="E2533" s="12" t="s">
        <v>1148</v>
      </c>
      <c r="F2533" s="10" t="n">
        <v>34</v>
      </c>
      <c r="G2533" s="12" t="s">
        <v>94</v>
      </c>
      <c r="H2533" s="10" t="n">
        <v>2110405</v>
      </c>
      <c r="I2533" s="12" t="s">
        <v>106</v>
      </c>
      <c r="J2533" s="10" t="n">
        <v>1500417</v>
      </c>
      <c r="L2533" s="10" t="n">
        <v>615017</v>
      </c>
      <c r="M2533" s="12" t="s">
        <v>36</v>
      </c>
      <c r="N2533" s="12" t="s">
        <v>66</v>
      </c>
      <c r="P2533" s="10" t="n">
        <v>101</v>
      </c>
      <c r="Q2533" s="12" t="s">
        <v>107</v>
      </c>
      <c r="R2533" s="12" t="s">
        <v>43</v>
      </c>
      <c r="S2533" s="10" t="n">
        <v>4210310</v>
      </c>
      <c r="T2533" s="12" t="s">
        <v>397</v>
      </c>
      <c r="U2533" s="13" t="n">
        <v>380</v>
      </c>
      <c r="W2533" s="13" t="n">
        <v>380</v>
      </c>
      <c r="X2533" s="12" t="s">
        <v>2244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46238</v>
      </c>
      <c r="C2534" s="11" t="n">
        <v>46238</v>
      </c>
      <c r="D2534" s="10" t="n">
        <v>514</v>
      </c>
      <c r="E2534" s="12" t="s">
        <v>731</v>
      </c>
      <c r="F2534" s="10" t="n">
        <v>34</v>
      </c>
      <c r="G2534" s="12" t="s">
        <v>94</v>
      </c>
      <c r="H2534" s="10" t="n">
        <v>2110405</v>
      </c>
      <c r="I2534" s="12" t="s">
        <v>106</v>
      </c>
      <c r="J2534" s="10" t="n">
        <v>1500532</v>
      </c>
      <c r="L2534" s="10" t="n">
        <v>615044</v>
      </c>
      <c r="M2534" s="12" t="s">
        <v>36</v>
      </c>
      <c r="N2534" s="12" t="s">
        <v>66</v>
      </c>
      <c r="P2534" s="10" t="n">
        <v>101</v>
      </c>
      <c r="Q2534" s="12" t="s">
        <v>107</v>
      </c>
      <c r="R2534" s="12" t="s">
        <v>112</v>
      </c>
      <c r="S2534" s="10" t="n">
        <v>4220199</v>
      </c>
      <c r="T2534" s="12" t="s">
        <v>113</v>
      </c>
      <c r="U2534" s="13" t="n">
        <v>50</v>
      </c>
      <c r="W2534" s="13" t="n">
        <v>50</v>
      </c>
      <c r="X2534" s="12" t="s">
        <v>2245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46238</v>
      </c>
      <c r="D2535" s="10" t="n">
        <v>17</v>
      </c>
      <c r="E2535" s="12" t="s">
        <v>115</v>
      </c>
      <c r="F2535" s="10" t="n">
        <v>34</v>
      </c>
      <c r="G2535" s="12" t="s">
        <v>94</v>
      </c>
      <c r="H2535" s="10" t="n">
        <v>2110405</v>
      </c>
      <c r="I2535" s="12" t="s">
        <v>106</v>
      </c>
      <c r="J2535" s="10" t="n">
        <v>1500762</v>
      </c>
      <c r="L2535" s="10" t="n">
        <v>615096</v>
      </c>
      <c r="M2535" s="12" t="s">
        <v>36</v>
      </c>
      <c r="N2535" s="12" t="s">
        <v>66</v>
      </c>
      <c r="P2535" s="10" t="n">
        <v>101</v>
      </c>
      <c r="Q2535" s="12" t="s">
        <v>107</v>
      </c>
      <c r="R2535" s="12" t="s">
        <v>39</v>
      </c>
      <c r="S2535" s="10" t="n">
        <v>4210222</v>
      </c>
      <c r="T2535" s="12" t="s">
        <v>2246</v>
      </c>
      <c r="U2535" s="13" t="n">
        <v>514.36</v>
      </c>
      <c r="W2535" s="13" t="n">
        <v>514.36</v>
      </c>
      <c r="X2535" s="12" t="s">
        <v>2247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46238</v>
      </c>
      <c r="D2536" s="10" t="n">
        <v>33</v>
      </c>
      <c r="E2536" s="12" t="s">
        <v>93</v>
      </c>
      <c r="F2536" s="10" t="n">
        <v>34</v>
      </c>
      <c r="G2536" s="12" t="s">
        <v>94</v>
      </c>
      <c r="H2536" s="10" t="n">
        <v>2110101</v>
      </c>
      <c r="I2536" s="12" t="s">
        <v>58</v>
      </c>
      <c r="J2536" s="10" t="n">
        <v>1500738</v>
      </c>
      <c r="L2536" s="10" t="n">
        <v>5432</v>
      </c>
      <c r="M2536" s="12" t="s">
        <v>36</v>
      </c>
      <c r="N2536" s="12" t="s">
        <v>60</v>
      </c>
      <c r="P2536" s="10" t="n">
        <v>104</v>
      </c>
      <c r="Q2536" s="12" t="s">
        <v>38</v>
      </c>
      <c r="R2536" s="12" t="s">
        <v>62</v>
      </c>
      <c r="S2536" s="10" t="n">
        <v>1130101</v>
      </c>
      <c r="T2536" s="12" t="s">
        <v>63</v>
      </c>
      <c r="U2536" s="13" t="n">
        <v>2770</v>
      </c>
      <c r="W2536" s="13" t="n">
        <v>2770</v>
      </c>
      <c r="X2536" s="12" t="s">
        <v>2248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46238</v>
      </c>
      <c r="C2537" s="11" t="n">
        <v>46238</v>
      </c>
      <c r="D2537" s="10" t="n">
        <v>17</v>
      </c>
      <c r="E2537" s="12" t="s">
        <v>115</v>
      </c>
      <c r="F2537" s="10" t="n">
        <v>34</v>
      </c>
      <c r="G2537" s="12" t="s">
        <v>94</v>
      </c>
      <c r="H2537" s="10" t="n">
        <v>1110202</v>
      </c>
      <c r="I2537" s="12" t="s">
        <v>497</v>
      </c>
      <c r="J2537" s="10" t="n">
        <v>1500772</v>
      </c>
      <c r="L2537" s="10" t="n">
        <v>615100</v>
      </c>
      <c r="M2537" s="12" t="s">
        <v>36</v>
      </c>
      <c r="N2537" s="12" t="s">
        <v>66</v>
      </c>
      <c r="P2537" s="10" t="n">
        <v>101</v>
      </c>
      <c r="Q2537" s="12" t="s">
        <v>107</v>
      </c>
      <c r="R2537" s="12" t="s">
        <v>112</v>
      </c>
      <c r="S2537" s="10" t="n">
        <v>4220199</v>
      </c>
      <c r="T2537" s="12" t="s">
        <v>113</v>
      </c>
      <c r="U2537" s="13" t="n">
        <v>10000</v>
      </c>
      <c r="W2537" s="13" t="n">
        <v>10000</v>
      </c>
      <c r="X2537" s="12" t="s">
        <v>2249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  <c r="AB2537" s="1"/>
      <c r="AC2537" s="1"/>
    </row>
    <row r="2538" customFormat="false" ht="63.75" hidden="false" customHeight="true" outlineLevel="0" collapsed="false">
      <c r="A2538" s="10" t="n">
        <v>1</v>
      </c>
      <c r="B2538" s="11" t="n">
        <v>46238</v>
      </c>
      <c r="C2538" s="11" t="n">
        <v>46238</v>
      </c>
      <c r="D2538" s="10" t="n">
        <v>33</v>
      </c>
      <c r="E2538" s="12" t="s">
        <v>93</v>
      </c>
      <c r="F2538" s="10" t="n">
        <v>34</v>
      </c>
      <c r="G2538" s="12" t="s">
        <v>94</v>
      </c>
      <c r="H2538" s="10" t="n">
        <v>2110101</v>
      </c>
      <c r="I2538" s="12" t="s">
        <v>58</v>
      </c>
      <c r="J2538" s="10" t="n">
        <v>1500873</v>
      </c>
      <c r="L2538" s="10" t="n">
        <v>5437</v>
      </c>
      <c r="M2538" s="12" t="s">
        <v>36</v>
      </c>
      <c r="N2538" s="12" t="s">
        <v>60</v>
      </c>
      <c r="P2538" s="10" t="n">
        <v>104</v>
      </c>
      <c r="Q2538" s="12" t="s">
        <v>38</v>
      </c>
      <c r="R2538" s="12" t="s">
        <v>62</v>
      </c>
      <c r="S2538" s="10" t="n">
        <v>1130101</v>
      </c>
      <c r="T2538" s="12" t="s">
        <v>63</v>
      </c>
      <c r="U2538" s="13" t="n">
        <v>710</v>
      </c>
      <c r="W2538" s="13" t="n">
        <v>710</v>
      </c>
      <c r="X2538" s="12" t="s">
        <v>2250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46238</v>
      </c>
      <c r="C2539" s="11" t="n">
        <v>46238</v>
      </c>
      <c r="D2539" s="10" t="n">
        <v>1639</v>
      </c>
      <c r="E2539" s="12" t="s">
        <v>1224</v>
      </c>
      <c r="F2539" s="10" t="n">
        <v>13</v>
      </c>
      <c r="G2539" s="12" t="s">
        <v>119</v>
      </c>
      <c r="H2539" s="10" t="n">
        <v>2110101</v>
      </c>
      <c r="I2539" s="12" t="s">
        <v>58</v>
      </c>
      <c r="J2539" s="10" t="n">
        <v>1508490</v>
      </c>
      <c r="L2539" s="10" t="n">
        <v>7322</v>
      </c>
      <c r="M2539" s="12" t="s">
        <v>36</v>
      </c>
      <c r="N2539" s="12" t="s">
        <v>60</v>
      </c>
      <c r="P2539" s="10" t="n">
        <v>104</v>
      </c>
      <c r="Q2539" s="12" t="s">
        <v>38</v>
      </c>
      <c r="R2539" s="12" t="s">
        <v>62</v>
      </c>
      <c r="S2539" s="10" t="n">
        <v>1130101</v>
      </c>
      <c r="T2539" s="12" t="s">
        <v>63</v>
      </c>
      <c r="U2539" s="13" t="n">
        <v>205</v>
      </c>
      <c r="W2539" s="13" t="n">
        <v>0</v>
      </c>
      <c r="X2539" s="12" t="s">
        <v>2251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BISCOITO AGUA E SAL PRINCESINHA 400G</v>
      </c>
      <c r="AC2539" s="1" t="n">
        <v>7322</v>
      </c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46238</v>
      </c>
      <c r="D2540" s="10" t="n">
        <v>515</v>
      </c>
      <c r="E2540" s="12" t="s">
        <v>124</v>
      </c>
      <c r="F2540" s="10" t="n">
        <v>34</v>
      </c>
      <c r="G2540" s="12" t="s">
        <v>94</v>
      </c>
      <c r="H2540" s="10" t="n">
        <v>2110405</v>
      </c>
      <c r="I2540" s="12" t="s">
        <v>106</v>
      </c>
      <c r="J2540" s="10" t="n">
        <v>1509501</v>
      </c>
      <c r="L2540" s="10" t="n">
        <v>618408</v>
      </c>
      <c r="M2540" s="12" t="s">
        <v>36</v>
      </c>
      <c r="N2540" s="12" t="s">
        <v>66</v>
      </c>
      <c r="P2540" s="10" t="n">
        <v>102</v>
      </c>
      <c r="Q2540" s="12" t="s">
        <v>125</v>
      </c>
      <c r="R2540" s="12" t="s">
        <v>126</v>
      </c>
      <c r="S2540" s="10" t="n">
        <v>4210504</v>
      </c>
      <c r="T2540" s="12" t="s">
        <v>199</v>
      </c>
      <c r="U2540" s="13" t="n">
        <v>32.17</v>
      </c>
      <c r="W2540" s="13" t="n">
        <v>32.17</v>
      </c>
      <c r="X2540" s="12" t="s">
        <v>2252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  <c r="AB2540" s="1"/>
      <c r="AC2540" s="1"/>
    </row>
    <row r="2541" customFormat="false" ht="36.75" hidden="false" customHeight="true" outlineLevel="0" collapsed="false">
      <c r="A2541" s="10" t="n">
        <v>1</v>
      </c>
      <c r="B2541" s="11" t="n">
        <v>46238</v>
      </c>
      <c r="C2541" s="11" t="n">
        <v>46238</v>
      </c>
      <c r="D2541" s="10" t="n">
        <v>515</v>
      </c>
      <c r="E2541" s="12" t="s">
        <v>124</v>
      </c>
      <c r="F2541" s="10" t="n">
        <v>34</v>
      </c>
      <c r="G2541" s="12" t="s">
        <v>94</v>
      </c>
      <c r="H2541" s="10" t="n">
        <v>2110405</v>
      </c>
      <c r="I2541" s="12" t="s">
        <v>106</v>
      </c>
      <c r="J2541" s="10" t="n">
        <v>1509530</v>
      </c>
      <c r="L2541" s="10" t="n">
        <v>618414</v>
      </c>
      <c r="M2541" s="12" t="s">
        <v>36</v>
      </c>
      <c r="N2541" s="12" t="s">
        <v>66</v>
      </c>
      <c r="P2541" s="10" t="n">
        <v>102</v>
      </c>
      <c r="Q2541" s="12" t="s">
        <v>125</v>
      </c>
      <c r="R2541" s="12" t="s">
        <v>126</v>
      </c>
      <c r="S2541" s="10" t="n">
        <v>4210505</v>
      </c>
      <c r="T2541" s="12" t="s">
        <v>201</v>
      </c>
      <c r="U2541" s="13" t="n">
        <v>584.66</v>
      </c>
      <c r="W2541" s="13" t="n">
        <v>584.66</v>
      </c>
      <c r="X2541" s="12" t="s">
        <v>2253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46238</v>
      </c>
      <c r="C2542" s="11" t="n">
        <v>46238</v>
      </c>
      <c r="D2542" s="10" t="n">
        <v>515</v>
      </c>
      <c r="E2542" s="12" t="s">
        <v>124</v>
      </c>
      <c r="F2542" s="10" t="n">
        <v>34</v>
      </c>
      <c r="G2542" s="12" t="s">
        <v>94</v>
      </c>
      <c r="H2542" s="10" t="n">
        <v>2110405</v>
      </c>
      <c r="I2542" s="12" t="s">
        <v>106</v>
      </c>
      <c r="J2542" s="10" t="n">
        <v>1509530</v>
      </c>
      <c r="L2542" s="10" t="n">
        <v>618414</v>
      </c>
      <c r="M2542" s="12" t="s">
        <v>59</v>
      </c>
      <c r="N2542" s="12" t="s">
        <v>66</v>
      </c>
      <c r="P2542" s="10" t="n">
        <v>102</v>
      </c>
      <c r="Q2542" s="12" t="s">
        <v>125</v>
      </c>
      <c r="R2542" s="12" t="s">
        <v>126</v>
      </c>
      <c r="S2542" s="10" t="n">
        <v>4210505</v>
      </c>
      <c r="T2542" s="12" t="s">
        <v>201</v>
      </c>
      <c r="U2542" s="13" t="n">
        <v>835.34</v>
      </c>
      <c r="W2542" s="13" t="n">
        <v>835.34</v>
      </c>
      <c r="X2542" s="12" t="s">
        <v>2254</v>
      </c>
      <c r="Z2542" s="1" t="str">
        <f aca="false">IF($T2542="","",IFERROR(INDEX('Resumo Grupos'!$AC$3:$AC$200,MATCH($T2542,'Resumo Grupos'!$AB$3:$AB$200,0)),"n/d"))</f>
        <v>Despesa</v>
      </c>
      <c r="AA2542" s="1" t="str">
        <f aca="false">IF($T2542="","",IF(COUNTIF('Resumo Grupos'!$AE$3:$AE$40,$T2542)&gt;0,"NAO","SIM"))</f>
        <v>SIM</v>
      </c>
      <c r="AB2542" s="1"/>
      <c r="AC2542" s="1"/>
    </row>
    <row r="2543" customFormat="false" ht="36.75" hidden="false" customHeight="true" outlineLevel="0" collapsed="false">
      <c r="A2543" s="10" t="n">
        <v>1</v>
      </c>
      <c r="B2543" s="11" t="n">
        <v>46238</v>
      </c>
      <c r="C2543" s="11" t="n">
        <v>46238</v>
      </c>
      <c r="D2543" s="10" t="n">
        <v>515</v>
      </c>
      <c r="E2543" s="12" t="s">
        <v>124</v>
      </c>
      <c r="F2543" s="10" t="n">
        <v>34</v>
      </c>
      <c r="G2543" s="12" t="s">
        <v>94</v>
      </c>
      <c r="H2543" s="10" t="n">
        <v>2110405</v>
      </c>
      <c r="I2543" s="12" t="s">
        <v>106</v>
      </c>
      <c r="J2543" s="10" t="n">
        <v>1509548</v>
      </c>
      <c r="L2543" s="10" t="n">
        <v>618425</v>
      </c>
      <c r="M2543" s="12" t="s">
        <v>36</v>
      </c>
      <c r="N2543" s="12" t="s">
        <v>66</v>
      </c>
      <c r="P2543" s="10" t="n">
        <v>102</v>
      </c>
      <c r="Q2543" s="12" t="s">
        <v>125</v>
      </c>
      <c r="R2543" s="12" t="s">
        <v>126</v>
      </c>
      <c r="S2543" s="10" t="n">
        <v>4210504</v>
      </c>
      <c r="T2543" s="12" t="s">
        <v>199</v>
      </c>
      <c r="U2543" s="13" t="n">
        <v>1774.03</v>
      </c>
      <c r="W2543" s="13" t="n">
        <v>1774.03</v>
      </c>
      <c r="X2543" s="12" t="s">
        <v>2255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45.75" hidden="false" customHeight="true" outlineLevel="0" collapsed="false">
      <c r="A2544" s="10" t="n">
        <v>1</v>
      </c>
      <c r="B2544" s="11" t="n">
        <v>46238</v>
      </c>
      <c r="C2544" s="11" t="n">
        <v>46238</v>
      </c>
      <c r="D2544" s="10" t="n">
        <v>16</v>
      </c>
      <c r="E2544" s="12" t="s">
        <v>111</v>
      </c>
      <c r="F2544" s="10" t="n">
        <v>34</v>
      </c>
      <c r="G2544" s="12" t="s">
        <v>94</v>
      </c>
      <c r="H2544" s="10" t="n">
        <v>2110405</v>
      </c>
      <c r="I2544" s="12" t="s">
        <v>106</v>
      </c>
      <c r="J2544" s="10" t="n">
        <v>1509655</v>
      </c>
      <c r="L2544" s="10" t="n">
        <v>618452</v>
      </c>
      <c r="M2544" s="12" t="s">
        <v>36</v>
      </c>
      <c r="N2544" s="12" t="s">
        <v>66</v>
      </c>
      <c r="P2544" s="10" t="n">
        <v>102</v>
      </c>
      <c r="Q2544" s="12" t="s">
        <v>125</v>
      </c>
      <c r="R2544" s="12" t="s">
        <v>112</v>
      </c>
      <c r="S2544" s="10" t="n">
        <v>4220199</v>
      </c>
      <c r="T2544" s="12" t="s">
        <v>113</v>
      </c>
      <c r="U2544" s="13" t="n">
        <v>4761</v>
      </c>
      <c r="W2544" s="13" t="n">
        <v>4761</v>
      </c>
      <c r="X2544" s="12" t="s">
        <v>2256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45.75" hidden="false" customHeight="true" outlineLevel="0" collapsed="false">
      <c r="A2545" s="10" t="n">
        <v>1</v>
      </c>
      <c r="B2545" s="11" t="n">
        <v>46239</v>
      </c>
      <c r="C2545" s="11" t="n">
        <v>46239</v>
      </c>
      <c r="D2545" s="10" t="n">
        <v>0</v>
      </c>
      <c r="E2545" s="12" t="s">
        <v>33</v>
      </c>
      <c r="F2545" s="10" t="n">
        <v>17</v>
      </c>
      <c r="G2545" s="12" t="s">
        <v>34</v>
      </c>
      <c r="H2545" s="10" t="n">
        <v>1110101</v>
      </c>
      <c r="I2545" s="12" t="s">
        <v>35</v>
      </c>
      <c r="J2545" s="10" t="n">
        <v>1509372</v>
      </c>
      <c r="L2545" s="10" t="n">
        <v>1509372</v>
      </c>
      <c r="M2545" s="12" t="s">
        <v>36</v>
      </c>
      <c r="N2545" s="12" t="s">
        <v>37</v>
      </c>
      <c r="P2545" s="10" t="n">
        <v>104</v>
      </c>
      <c r="Q2545" s="12" t="s">
        <v>38</v>
      </c>
      <c r="R2545" s="12" t="s">
        <v>149</v>
      </c>
      <c r="S2545" s="10" t="n">
        <v>1120601</v>
      </c>
      <c r="T2545" s="12" t="s">
        <v>150</v>
      </c>
      <c r="U2545" s="13" t="n">
        <v>350</v>
      </c>
      <c r="W2545" s="13" t="n">
        <v>350</v>
      </c>
      <c r="X2545" s="12" t="s">
        <v>2257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ACAI DE ANORI</v>
      </c>
      <c r="AC2545" s="1" t="n">
        <v>5444</v>
      </c>
    </row>
    <row r="2546" customFormat="false" ht="45.75" hidden="false" customHeight="true" outlineLevel="0" collapsed="false">
      <c r="A2546" s="10" t="n">
        <v>1</v>
      </c>
      <c r="B2546" s="11" t="n">
        <v>46142</v>
      </c>
      <c r="C2546" s="11" t="n">
        <v>46239</v>
      </c>
      <c r="D2546" s="10" t="n">
        <v>607</v>
      </c>
      <c r="E2546" s="12" t="s">
        <v>214</v>
      </c>
      <c r="F2546" s="10" t="n">
        <v>24</v>
      </c>
      <c r="G2546" s="12" t="s">
        <v>57</v>
      </c>
      <c r="H2546" s="10" t="n">
        <v>2110101</v>
      </c>
      <c r="I2546" s="12" t="s">
        <v>58</v>
      </c>
      <c r="J2546" s="10" t="n">
        <v>1028242</v>
      </c>
      <c r="L2546" s="10" t="n">
        <v>10262</v>
      </c>
      <c r="M2546" s="12" t="s">
        <v>215</v>
      </c>
      <c r="N2546" s="12" t="s">
        <v>60</v>
      </c>
      <c r="P2546" s="10" t="n">
        <v>103</v>
      </c>
      <c r="Q2546" s="12" t="s">
        <v>61</v>
      </c>
      <c r="R2546" s="12" t="s">
        <v>62</v>
      </c>
      <c r="S2546" s="10" t="n">
        <v>1130101</v>
      </c>
      <c r="T2546" s="12" t="s">
        <v>63</v>
      </c>
      <c r="U2546" s="13" t="n">
        <v>1488.3</v>
      </c>
      <c r="W2546" s="13" t="n">
        <v>0</v>
      </c>
      <c r="X2546" s="12" t="s">
        <v>2258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nao encontrado</v>
      </c>
      <c r="AC2546" s="1" t="n">
        <v>10262</v>
      </c>
    </row>
    <row r="2547" customFormat="false" ht="45.75" hidden="false" customHeight="true" outlineLevel="0" collapsed="false">
      <c r="A2547" s="10" t="n">
        <v>1</v>
      </c>
      <c r="B2547" s="11" t="n">
        <v>46147</v>
      </c>
      <c r="C2547" s="11" t="n">
        <v>46239</v>
      </c>
      <c r="D2547" s="10" t="n">
        <v>956</v>
      </c>
      <c r="E2547" s="12" t="s">
        <v>327</v>
      </c>
      <c r="F2547" s="10" t="n">
        <v>34</v>
      </c>
      <c r="G2547" s="12" t="s">
        <v>94</v>
      </c>
      <c r="H2547" s="10" t="n">
        <v>2110405</v>
      </c>
      <c r="I2547" s="12" t="s">
        <v>106</v>
      </c>
      <c r="J2547" s="10" t="n">
        <v>1053484</v>
      </c>
      <c r="L2547" s="10" t="n">
        <v>443312</v>
      </c>
      <c r="M2547" s="12" t="s">
        <v>153</v>
      </c>
      <c r="N2547" s="12" t="s">
        <v>66</v>
      </c>
      <c r="P2547" s="10" t="n">
        <v>101</v>
      </c>
      <c r="Q2547" s="12" t="s">
        <v>107</v>
      </c>
      <c r="R2547" s="12" t="s">
        <v>328</v>
      </c>
      <c r="S2547" s="10" t="n">
        <v>4210111</v>
      </c>
      <c r="T2547" s="12" t="s">
        <v>329</v>
      </c>
      <c r="U2547" s="13" t="n">
        <v>4300</v>
      </c>
      <c r="W2547" s="13" t="n">
        <v>0</v>
      </c>
      <c r="X2547" s="12" t="s">
        <v>330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  <c r="AB2547" s="1"/>
      <c r="AC2547" s="1"/>
    </row>
    <row r="2548" customFormat="false" ht="18.75" hidden="false" customHeight="true" outlineLevel="0" collapsed="false">
      <c r="A2548" s="10" t="n">
        <v>1</v>
      </c>
      <c r="B2548" s="11" t="n">
        <v>46185</v>
      </c>
      <c r="C2548" s="11" t="n">
        <v>46239</v>
      </c>
      <c r="D2548" s="10" t="n">
        <v>1768</v>
      </c>
      <c r="E2548" s="12" t="s">
        <v>628</v>
      </c>
      <c r="F2548" s="10" t="n">
        <v>34</v>
      </c>
      <c r="G2548" s="12" t="s">
        <v>94</v>
      </c>
      <c r="H2548" s="10" t="n">
        <v>2110405</v>
      </c>
      <c r="I2548" s="12" t="s">
        <v>106</v>
      </c>
      <c r="J2548" s="10" t="n">
        <v>1240158</v>
      </c>
      <c r="L2548" s="10" t="n">
        <v>515079</v>
      </c>
      <c r="M2548" s="12" t="s">
        <v>59</v>
      </c>
      <c r="N2548" s="12" t="s">
        <v>66</v>
      </c>
      <c r="P2548" s="10" t="n">
        <v>102</v>
      </c>
      <c r="Q2548" s="12" t="s">
        <v>125</v>
      </c>
      <c r="R2548" s="12" t="s">
        <v>39</v>
      </c>
      <c r="S2548" s="10" t="n">
        <v>4210202</v>
      </c>
      <c r="T2548" s="12" t="s">
        <v>629</v>
      </c>
      <c r="U2548" s="13" t="n">
        <v>2431.5</v>
      </c>
      <c r="W2548" s="13" t="n">
        <v>0</v>
      </c>
      <c r="X2548" s="12" t="s">
        <v>630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/>
      <c r="AC2548" s="1"/>
    </row>
    <row r="2549" customFormat="false" ht="45.75" hidden="false" customHeight="true" outlineLevel="0" collapsed="false">
      <c r="A2549" s="10" t="n">
        <v>1</v>
      </c>
      <c r="B2549" s="11" t="n">
        <v>46208</v>
      </c>
      <c r="C2549" s="11" t="n">
        <v>46239</v>
      </c>
      <c r="D2549" s="10" t="n">
        <v>17</v>
      </c>
      <c r="E2549" s="12" t="s">
        <v>115</v>
      </c>
      <c r="F2549" s="10" t="n">
        <v>24</v>
      </c>
      <c r="G2549" s="12" t="s">
        <v>57</v>
      </c>
      <c r="H2549" s="10" t="n">
        <v>2110405</v>
      </c>
      <c r="I2549" s="12" t="s">
        <v>106</v>
      </c>
      <c r="J2549" s="10" t="n">
        <v>1359969</v>
      </c>
      <c r="L2549" s="10" t="n">
        <v>561604</v>
      </c>
      <c r="M2549" s="12" t="s">
        <v>59</v>
      </c>
      <c r="N2549" s="12" t="s">
        <v>66</v>
      </c>
      <c r="P2549" s="10" t="n">
        <v>101</v>
      </c>
      <c r="Q2549" s="12" t="s">
        <v>107</v>
      </c>
      <c r="R2549" s="12" t="s">
        <v>112</v>
      </c>
      <c r="S2549" s="10" t="n">
        <v>4220199</v>
      </c>
      <c r="T2549" s="12" t="s">
        <v>113</v>
      </c>
      <c r="U2549" s="13" t="n">
        <v>631.05</v>
      </c>
      <c r="W2549" s="13" t="n">
        <v>0</v>
      </c>
      <c r="X2549" s="12" t="s">
        <v>1299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36.75" hidden="false" customHeight="true" outlineLevel="0" collapsed="false">
      <c r="A2550" s="10" t="n">
        <v>1</v>
      </c>
      <c r="B2550" s="11" t="n">
        <v>46209</v>
      </c>
      <c r="C2550" s="11" t="n">
        <v>46239</v>
      </c>
      <c r="D2550" s="10" t="n">
        <v>714</v>
      </c>
      <c r="E2550" s="12" t="s">
        <v>370</v>
      </c>
      <c r="F2550" s="10" t="n">
        <v>34</v>
      </c>
      <c r="G2550" s="12" t="s">
        <v>94</v>
      </c>
      <c r="H2550" s="10" t="n">
        <v>2110405</v>
      </c>
      <c r="I2550" s="12" t="s">
        <v>106</v>
      </c>
      <c r="J2550" s="10" t="n">
        <v>1207135</v>
      </c>
      <c r="L2550" s="10" t="n">
        <v>502146</v>
      </c>
      <c r="M2550" s="12" t="s">
        <v>153</v>
      </c>
      <c r="N2550" s="12" t="s">
        <v>66</v>
      </c>
      <c r="P2550" s="10" t="n">
        <v>102</v>
      </c>
      <c r="Q2550" s="12" t="s">
        <v>125</v>
      </c>
      <c r="R2550" s="12" t="s">
        <v>328</v>
      </c>
      <c r="S2550" s="10" t="n">
        <v>4210111</v>
      </c>
      <c r="T2550" s="12" t="s">
        <v>329</v>
      </c>
      <c r="U2550" s="13" t="n">
        <v>3000</v>
      </c>
      <c r="W2550" s="13" t="n">
        <v>0</v>
      </c>
      <c r="X2550" s="12" t="s">
        <v>371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45.75" hidden="false" customHeight="true" outlineLevel="0" collapsed="false">
      <c r="A2551" s="10" t="n">
        <v>1</v>
      </c>
      <c r="B2551" s="11" t="n">
        <v>46209</v>
      </c>
      <c r="C2551" s="11" t="n">
        <v>46239</v>
      </c>
      <c r="D2551" s="10" t="n">
        <v>16</v>
      </c>
      <c r="E2551" s="12" t="s">
        <v>111</v>
      </c>
      <c r="F2551" s="10" t="n">
        <v>34</v>
      </c>
      <c r="G2551" s="12" t="s">
        <v>94</v>
      </c>
      <c r="H2551" s="10" t="n">
        <v>2110405</v>
      </c>
      <c r="I2551" s="12" t="s">
        <v>106</v>
      </c>
      <c r="J2551" s="10" t="n">
        <v>1207139</v>
      </c>
      <c r="L2551" s="10" t="n">
        <v>502148</v>
      </c>
      <c r="M2551" s="12" t="s">
        <v>153</v>
      </c>
      <c r="N2551" s="12" t="s">
        <v>66</v>
      </c>
      <c r="P2551" s="10" t="n">
        <v>102</v>
      </c>
      <c r="Q2551" s="12" t="s">
        <v>125</v>
      </c>
      <c r="R2551" s="12" t="s">
        <v>112</v>
      </c>
      <c r="S2551" s="10" t="n">
        <v>4220199</v>
      </c>
      <c r="T2551" s="12" t="s">
        <v>113</v>
      </c>
      <c r="U2551" s="13" t="n">
        <v>350</v>
      </c>
      <c r="W2551" s="13" t="n">
        <v>0</v>
      </c>
      <c r="X2551" s="12" t="s">
        <v>373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45.75" hidden="false" customHeight="true" outlineLevel="0" collapsed="false">
      <c r="A2552" s="10" t="n">
        <v>1</v>
      </c>
      <c r="B2552" s="11" t="n">
        <v>46212</v>
      </c>
      <c r="C2552" s="11" t="n">
        <v>46239</v>
      </c>
      <c r="D2552" s="10" t="n">
        <v>911</v>
      </c>
      <c r="E2552" s="12" t="s">
        <v>223</v>
      </c>
      <c r="F2552" s="10" t="n">
        <v>24</v>
      </c>
      <c r="G2552" s="12" t="s">
        <v>57</v>
      </c>
      <c r="H2552" s="10" t="n">
        <v>2110101</v>
      </c>
      <c r="I2552" s="12" t="s">
        <v>58</v>
      </c>
      <c r="J2552" s="10" t="n">
        <v>1374163</v>
      </c>
      <c r="L2552" s="10" t="n">
        <v>53383</v>
      </c>
      <c r="M2552" s="12" t="s">
        <v>36</v>
      </c>
      <c r="N2552" s="12" t="s">
        <v>60</v>
      </c>
      <c r="P2552" s="10" t="n">
        <v>103</v>
      </c>
      <c r="Q2552" s="12" t="s">
        <v>61</v>
      </c>
      <c r="R2552" s="12" t="s">
        <v>62</v>
      </c>
      <c r="S2552" s="10" t="n">
        <v>1130101</v>
      </c>
      <c r="T2552" s="12" t="s">
        <v>63</v>
      </c>
      <c r="U2552" s="13" t="n">
        <v>990.72</v>
      </c>
      <c r="W2552" s="13" t="n">
        <v>0</v>
      </c>
      <c r="X2552" s="12" t="s">
        <v>2259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SUCO TAMPICO 1L</v>
      </c>
      <c r="AC2552" s="1" t="n">
        <v>53383</v>
      </c>
    </row>
    <row r="2553" customFormat="false" ht="45.75" hidden="false" customHeight="true" outlineLevel="0" collapsed="false">
      <c r="A2553" s="10" t="n">
        <v>1</v>
      </c>
      <c r="B2553" s="11" t="n">
        <v>46230</v>
      </c>
      <c r="C2553" s="11" t="n">
        <v>46239</v>
      </c>
      <c r="D2553" s="10" t="n">
        <v>218</v>
      </c>
      <c r="E2553" s="12" t="s">
        <v>2035</v>
      </c>
      <c r="F2553" s="10" t="n">
        <v>34</v>
      </c>
      <c r="G2553" s="12" t="s">
        <v>94</v>
      </c>
      <c r="H2553" s="10" t="n">
        <v>2110405</v>
      </c>
      <c r="I2553" s="12" t="s">
        <v>106</v>
      </c>
      <c r="J2553" s="10" t="n">
        <v>1459638</v>
      </c>
      <c r="L2553" s="10" t="n">
        <v>600419</v>
      </c>
      <c r="M2553" s="12" t="s">
        <v>36</v>
      </c>
      <c r="N2553" s="12" t="s">
        <v>66</v>
      </c>
      <c r="P2553" s="10" t="n">
        <v>101</v>
      </c>
      <c r="Q2553" s="12" t="s">
        <v>107</v>
      </c>
      <c r="R2553" s="12" t="s">
        <v>43</v>
      </c>
      <c r="S2553" s="10" t="n">
        <v>4210301</v>
      </c>
      <c r="T2553" s="12" t="s">
        <v>333</v>
      </c>
      <c r="U2553" s="13" t="n">
        <v>4070.48</v>
      </c>
      <c r="W2553" s="13" t="n">
        <v>0</v>
      </c>
      <c r="X2553" s="12" t="s">
        <v>2260</v>
      </c>
      <c r="Z2553" s="1" t="str">
        <f aca="false">IF($T2553="","",IFERROR(INDEX('Resumo Grupos'!$AC$3:$AC$200,MATCH($T2553,'Resumo Grupos'!$AB$3:$AB$200,0)),"n/d"))</f>
        <v>Salários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54.75" hidden="false" customHeight="true" outlineLevel="0" collapsed="false">
      <c r="A2554" s="10" t="n">
        <v>1</v>
      </c>
      <c r="B2554" s="11" t="n">
        <v>46218</v>
      </c>
      <c r="C2554" s="11" t="n">
        <v>46239</v>
      </c>
      <c r="D2554" s="10" t="n">
        <v>1699</v>
      </c>
      <c r="E2554" s="12" t="s">
        <v>428</v>
      </c>
      <c r="F2554" s="10" t="n">
        <v>24</v>
      </c>
      <c r="G2554" s="12" t="s">
        <v>57</v>
      </c>
      <c r="H2554" s="10" t="n">
        <v>2110405</v>
      </c>
      <c r="I2554" s="12" t="s">
        <v>106</v>
      </c>
      <c r="J2554" s="10" t="n">
        <v>1401907</v>
      </c>
      <c r="L2554" s="10" t="n">
        <v>307805</v>
      </c>
      <c r="M2554" s="12" t="s">
        <v>153</v>
      </c>
      <c r="N2554" s="12" t="s">
        <v>66</v>
      </c>
      <c r="P2554" s="10" t="n">
        <v>103</v>
      </c>
      <c r="Q2554" s="12" t="s">
        <v>61</v>
      </c>
      <c r="R2554" s="12" t="s">
        <v>62</v>
      </c>
      <c r="S2554" s="10" t="n">
        <v>1130101</v>
      </c>
      <c r="T2554" s="12" t="s">
        <v>63</v>
      </c>
      <c r="U2554" s="13" t="n">
        <v>732.46</v>
      </c>
      <c r="W2554" s="13" t="n">
        <v>0</v>
      </c>
      <c r="X2554" s="12" t="s">
        <v>2261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SUCO JANDAIA GOIABA 500ML</v>
      </c>
      <c r="AC2554" s="1" t="n">
        <v>307805</v>
      </c>
    </row>
    <row r="2555" customFormat="false" ht="54.75" hidden="false" customHeight="true" outlineLevel="0" collapsed="false">
      <c r="A2555" s="10" t="n">
        <v>1</v>
      </c>
      <c r="B2555" s="11" t="n">
        <v>46218</v>
      </c>
      <c r="C2555" s="11" t="n">
        <v>46239</v>
      </c>
      <c r="D2555" s="10" t="n">
        <v>957</v>
      </c>
      <c r="E2555" s="12" t="s">
        <v>157</v>
      </c>
      <c r="F2555" s="10" t="n">
        <v>24</v>
      </c>
      <c r="G2555" s="12" t="s">
        <v>57</v>
      </c>
      <c r="H2555" s="10" t="n">
        <v>2110405</v>
      </c>
      <c r="I2555" s="12" t="s">
        <v>106</v>
      </c>
      <c r="J2555" s="10" t="n">
        <v>1402587</v>
      </c>
      <c r="L2555" s="10" t="n">
        <v>21048</v>
      </c>
      <c r="M2555" s="12" t="s">
        <v>36</v>
      </c>
      <c r="N2555" s="12" t="s">
        <v>66</v>
      </c>
      <c r="P2555" s="10" t="n">
        <v>103</v>
      </c>
      <c r="Q2555" s="12" t="s">
        <v>61</v>
      </c>
      <c r="R2555" s="12" t="s">
        <v>62</v>
      </c>
      <c r="S2555" s="10" t="n">
        <v>1130101</v>
      </c>
      <c r="T2555" s="12" t="s">
        <v>63</v>
      </c>
      <c r="U2555" s="13" t="n">
        <v>1475.42</v>
      </c>
      <c r="W2555" s="13" t="n">
        <v>0</v>
      </c>
      <c r="X2555" s="12" t="s">
        <v>2262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RAÇÃO CHAMP CÃO FILHOTE 900G</v>
      </c>
      <c r="AC2555" s="1" t="n">
        <v>21048</v>
      </c>
    </row>
    <row r="2556" customFormat="false" ht="54.75" hidden="false" customHeight="true" outlineLevel="0" collapsed="false">
      <c r="A2556" s="10" t="n">
        <v>1</v>
      </c>
      <c r="B2556" s="11" t="n">
        <v>46219</v>
      </c>
      <c r="C2556" s="11" t="n">
        <v>46239</v>
      </c>
      <c r="D2556" s="10" t="n">
        <v>1605</v>
      </c>
      <c r="E2556" s="12" t="s">
        <v>2263</v>
      </c>
      <c r="F2556" s="10" t="n">
        <v>24</v>
      </c>
      <c r="G2556" s="12" t="s">
        <v>57</v>
      </c>
      <c r="H2556" s="10" t="n">
        <v>2110405</v>
      </c>
      <c r="I2556" s="12" t="s">
        <v>106</v>
      </c>
      <c r="J2556" s="10" t="n">
        <v>1405688</v>
      </c>
      <c r="L2556" s="10" t="n">
        <v>218815</v>
      </c>
      <c r="M2556" s="12" t="s">
        <v>36</v>
      </c>
      <c r="N2556" s="12" t="s">
        <v>66</v>
      </c>
      <c r="P2556" s="10" t="n">
        <v>103</v>
      </c>
      <c r="Q2556" s="12" t="s">
        <v>61</v>
      </c>
      <c r="R2556" s="12" t="s">
        <v>62</v>
      </c>
      <c r="S2556" s="10" t="n">
        <v>1130101</v>
      </c>
      <c r="T2556" s="12" t="s">
        <v>63</v>
      </c>
      <c r="U2556" s="13" t="n">
        <v>527.04</v>
      </c>
      <c r="W2556" s="13" t="n">
        <v>0</v>
      </c>
      <c r="X2556" s="12" t="s">
        <v>2264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ACHOC ITALAKIN 200ML</v>
      </c>
      <c r="AC2556" s="1" t="n">
        <v>218815</v>
      </c>
    </row>
    <row r="2557" customFormat="false" ht="54.75" hidden="false" customHeight="true" outlineLevel="0" collapsed="false">
      <c r="A2557" s="10" t="n">
        <v>1</v>
      </c>
      <c r="B2557" s="11" t="n">
        <v>46219</v>
      </c>
      <c r="C2557" s="11" t="n">
        <v>46239</v>
      </c>
      <c r="D2557" s="10" t="n">
        <v>1612</v>
      </c>
      <c r="E2557" s="12" t="s">
        <v>225</v>
      </c>
      <c r="F2557" s="10" t="n">
        <v>24</v>
      </c>
      <c r="G2557" s="12" t="s">
        <v>57</v>
      </c>
      <c r="H2557" s="10" t="n">
        <v>2110405</v>
      </c>
      <c r="I2557" s="12" t="s">
        <v>106</v>
      </c>
      <c r="J2557" s="10" t="n">
        <v>1406414</v>
      </c>
      <c r="L2557" s="10" t="n">
        <v>2301161</v>
      </c>
      <c r="M2557" s="12" t="s">
        <v>36</v>
      </c>
      <c r="N2557" s="12" t="s">
        <v>66</v>
      </c>
      <c r="P2557" s="10" t="n">
        <v>103</v>
      </c>
      <c r="Q2557" s="12" t="s">
        <v>61</v>
      </c>
      <c r="R2557" s="12" t="s">
        <v>62</v>
      </c>
      <c r="S2557" s="10" t="n">
        <v>1130101</v>
      </c>
      <c r="T2557" s="12" t="s">
        <v>63</v>
      </c>
      <c r="U2557" s="13" t="n">
        <v>1828.54</v>
      </c>
      <c r="W2557" s="13" t="n">
        <v>0</v>
      </c>
      <c r="X2557" s="12" t="s">
        <v>2265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KIBON CREMOSÍSSIMO NAPOL 1,5L</v>
      </c>
      <c r="AC2557" s="1" t="n">
        <v>2301161</v>
      </c>
    </row>
    <row r="2558" customFormat="false" ht="36.75" hidden="false" customHeight="true" outlineLevel="0" collapsed="false">
      <c r="A2558" s="10" t="n">
        <v>1</v>
      </c>
      <c r="B2558" s="11" t="n">
        <v>46219</v>
      </c>
      <c r="C2558" s="11" t="n">
        <v>46239</v>
      </c>
      <c r="D2558" s="10" t="n">
        <v>1601</v>
      </c>
      <c r="E2558" s="12" t="s">
        <v>227</v>
      </c>
      <c r="F2558" s="10" t="n">
        <v>24</v>
      </c>
      <c r="G2558" s="12" t="s">
        <v>57</v>
      </c>
      <c r="H2558" s="10" t="n">
        <v>2110405</v>
      </c>
      <c r="I2558" s="12" t="s">
        <v>106</v>
      </c>
      <c r="J2558" s="10" t="n">
        <v>1407173</v>
      </c>
      <c r="L2558" s="10" t="n">
        <v>854259</v>
      </c>
      <c r="M2558" s="12" t="s">
        <v>36</v>
      </c>
      <c r="N2558" s="12" t="s">
        <v>66</v>
      </c>
      <c r="P2558" s="10" t="n">
        <v>103</v>
      </c>
      <c r="Q2558" s="12" t="s">
        <v>61</v>
      </c>
      <c r="R2558" s="12" t="s">
        <v>62</v>
      </c>
      <c r="S2558" s="10" t="n">
        <v>1130101</v>
      </c>
      <c r="T2558" s="12" t="s">
        <v>63</v>
      </c>
      <c r="U2558" s="13" t="n">
        <v>546.17</v>
      </c>
      <c r="W2558" s="13" t="n">
        <v>0</v>
      </c>
      <c r="X2558" s="12" t="s">
        <v>2266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SARD ROBIN CRUS 125G</v>
      </c>
      <c r="AC2558" s="1" t="n">
        <v>854259</v>
      </c>
    </row>
    <row r="2559" customFormat="false" ht="36.75" hidden="false" customHeight="true" outlineLevel="0" collapsed="false">
      <c r="A2559" s="10" t="n">
        <v>1</v>
      </c>
      <c r="B2559" s="11" t="n">
        <v>46220</v>
      </c>
      <c r="C2559" s="11" t="n">
        <v>46239</v>
      </c>
      <c r="D2559" s="10" t="n">
        <v>1613</v>
      </c>
      <c r="E2559" s="12" t="s">
        <v>240</v>
      </c>
      <c r="F2559" s="10" t="n">
        <v>24</v>
      </c>
      <c r="G2559" s="12" t="s">
        <v>57</v>
      </c>
      <c r="H2559" s="10" t="n">
        <v>2110405</v>
      </c>
      <c r="I2559" s="12" t="s">
        <v>106</v>
      </c>
      <c r="J2559" s="10" t="n">
        <v>1411781</v>
      </c>
      <c r="L2559" s="10" t="n">
        <v>1608648</v>
      </c>
      <c r="M2559" s="12" t="s">
        <v>59</v>
      </c>
      <c r="N2559" s="12" t="s">
        <v>66</v>
      </c>
      <c r="P2559" s="10" t="n">
        <v>103</v>
      </c>
      <c r="Q2559" s="12" t="s">
        <v>61</v>
      </c>
      <c r="R2559" s="12" t="s">
        <v>62</v>
      </c>
      <c r="S2559" s="10" t="n">
        <v>1130101</v>
      </c>
      <c r="T2559" s="12" t="s">
        <v>63</v>
      </c>
      <c r="U2559" s="13" t="n">
        <v>4171.51</v>
      </c>
      <c r="W2559" s="13" t="n">
        <v>0</v>
      </c>
      <c r="X2559" s="12" t="s">
        <v>2267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FILE PEITOA GRANEL</v>
      </c>
      <c r="AC2559" s="1" t="n">
        <v>1608648</v>
      </c>
    </row>
    <row r="2560" customFormat="false" ht="54.75" hidden="false" customHeight="true" outlineLevel="0" collapsed="false">
      <c r="A2560" s="10" t="n">
        <v>1</v>
      </c>
      <c r="B2560" s="11" t="n">
        <v>46223</v>
      </c>
      <c r="C2560" s="11" t="n">
        <v>46239</v>
      </c>
      <c r="D2560" s="10" t="n">
        <v>1637</v>
      </c>
      <c r="E2560" s="12" t="s">
        <v>68</v>
      </c>
      <c r="F2560" s="10" t="n">
        <v>24</v>
      </c>
      <c r="G2560" s="12" t="s">
        <v>57</v>
      </c>
      <c r="H2560" s="10" t="n">
        <v>2110405</v>
      </c>
      <c r="I2560" s="12" t="s">
        <v>106</v>
      </c>
      <c r="J2560" s="10" t="n">
        <v>1424302</v>
      </c>
      <c r="L2560" s="10" t="n">
        <v>1906316</v>
      </c>
      <c r="M2560" s="12" t="s">
        <v>36</v>
      </c>
      <c r="N2560" s="12" t="s">
        <v>66</v>
      </c>
      <c r="P2560" s="10" t="n">
        <v>103</v>
      </c>
      <c r="Q2560" s="12" t="s">
        <v>61</v>
      </c>
      <c r="R2560" s="12" t="s">
        <v>62</v>
      </c>
      <c r="S2560" s="10" t="n">
        <v>1130101</v>
      </c>
      <c r="T2560" s="12" t="s">
        <v>63</v>
      </c>
      <c r="U2560" s="13" t="n">
        <v>832.4</v>
      </c>
      <c r="W2560" s="13" t="n">
        <v>0</v>
      </c>
      <c r="X2560" s="12" t="s">
        <v>2268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CREM LEIT MOCOCA200G</v>
      </c>
      <c r="AC2560" s="1" t="n">
        <v>1906316</v>
      </c>
    </row>
    <row r="2561" customFormat="false" ht="45.75" hidden="false" customHeight="true" outlineLevel="0" collapsed="false">
      <c r="A2561" s="10" t="n">
        <v>1</v>
      </c>
      <c r="B2561" s="11" t="n">
        <v>46225</v>
      </c>
      <c r="C2561" s="11" t="n">
        <v>46239</v>
      </c>
      <c r="D2561" s="10" t="n">
        <v>1659</v>
      </c>
      <c r="E2561" s="12" t="s">
        <v>78</v>
      </c>
      <c r="F2561" s="10" t="n">
        <v>24</v>
      </c>
      <c r="G2561" s="12" t="s">
        <v>57</v>
      </c>
      <c r="H2561" s="10" t="n">
        <v>2110405</v>
      </c>
      <c r="I2561" s="12" t="s">
        <v>106</v>
      </c>
      <c r="J2561" s="10" t="n">
        <v>1435386</v>
      </c>
      <c r="L2561" s="10" t="n">
        <v>886068</v>
      </c>
      <c r="M2561" s="12" t="s">
        <v>36</v>
      </c>
      <c r="N2561" s="12" t="s">
        <v>66</v>
      </c>
      <c r="P2561" s="10" t="n">
        <v>103</v>
      </c>
      <c r="Q2561" s="12" t="s">
        <v>61</v>
      </c>
      <c r="R2561" s="12" t="s">
        <v>62</v>
      </c>
      <c r="S2561" s="10" t="n">
        <v>1130101</v>
      </c>
      <c r="T2561" s="12" t="s">
        <v>63</v>
      </c>
      <c r="U2561" s="13" t="n">
        <v>1420.57</v>
      </c>
      <c r="W2561" s="13" t="n">
        <v>0</v>
      </c>
      <c r="X2561" s="12" t="s">
        <v>2269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SAB BARRA ECON 500G</v>
      </c>
      <c r="AC2561" s="1" t="n">
        <v>886068</v>
      </c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46239</v>
      </c>
      <c r="D2562" s="10" t="n">
        <v>1671</v>
      </c>
      <c r="E2562" s="12" t="s">
        <v>385</v>
      </c>
      <c r="F2562" s="10" t="n">
        <v>24</v>
      </c>
      <c r="G2562" s="12" t="s">
        <v>57</v>
      </c>
      <c r="H2562" s="10" t="n">
        <v>2110405</v>
      </c>
      <c r="I2562" s="12" t="s">
        <v>106</v>
      </c>
      <c r="J2562" s="10" t="n">
        <v>1439103</v>
      </c>
      <c r="L2562" s="10" t="n">
        <v>592343</v>
      </c>
      <c r="M2562" s="12" t="s">
        <v>36</v>
      </c>
      <c r="N2562" s="12" t="s">
        <v>66</v>
      </c>
      <c r="P2562" s="10" t="n">
        <v>104</v>
      </c>
      <c r="Q2562" s="12" t="s">
        <v>38</v>
      </c>
      <c r="R2562" s="12" t="s">
        <v>62</v>
      </c>
      <c r="S2562" s="10" t="n">
        <v>1130101</v>
      </c>
      <c r="T2562" s="12" t="s">
        <v>63</v>
      </c>
      <c r="U2562" s="13" t="n">
        <v>1471.39</v>
      </c>
      <c r="W2562" s="13" t="n">
        <v>0</v>
      </c>
      <c r="X2562" s="12" t="s">
        <v>2270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SABONETE PROTEX CREAM 85G</v>
      </c>
      <c r="AC2562" s="1" t="n">
        <v>581288</v>
      </c>
    </row>
    <row r="2563" customFormat="false" ht="36.75" hidden="false" customHeight="true" outlineLevel="0" collapsed="false">
      <c r="A2563" s="10" t="n">
        <v>1</v>
      </c>
      <c r="B2563" s="11" t="n">
        <v>46226</v>
      </c>
      <c r="C2563" s="11" t="n">
        <v>46239</v>
      </c>
      <c r="D2563" s="10" t="n">
        <v>1749</v>
      </c>
      <c r="E2563" s="12" t="s">
        <v>800</v>
      </c>
      <c r="F2563" s="10" t="n">
        <v>24</v>
      </c>
      <c r="G2563" s="12" t="s">
        <v>57</v>
      </c>
      <c r="H2563" s="10" t="n">
        <v>2110405</v>
      </c>
      <c r="I2563" s="12" t="s">
        <v>106</v>
      </c>
      <c r="J2563" s="10" t="n">
        <v>1439282</v>
      </c>
      <c r="L2563" s="10" t="n">
        <v>2785</v>
      </c>
      <c r="M2563" s="12" t="s">
        <v>36</v>
      </c>
      <c r="N2563" s="12" t="s">
        <v>66</v>
      </c>
      <c r="P2563" s="10" t="n">
        <v>103</v>
      </c>
      <c r="Q2563" s="12" t="s">
        <v>61</v>
      </c>
      <c r="R2563" s="12" t="s">
        <v>62</v>
      </c>
      <c r="S2563" s="10" t="n">
        <v>1130101</v>
      </c>
      <c r="T2563" s="12" t="s">
        <v>63</v>
      </c>
      <c r="U2563" s="13" t="n">
        <v>2195.6</v>
      </c>
      <c r="W2563" s="13" t="n">
        <v>0</v>
      </c>
      <c r="X2563" s="12" t="s">
        <v>2271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46226</v>
      </c>
      <c r="C2564" s="11" t="n">
        <v>46239</v>
      </c>
      <c r="D2564" s="10" t="n">
        <v>1608</v>
      </c>
      <c r="E2564" s="12" t="s">
        <v>75</v>
      </c>
      <c r="F2564" s="10" t="n">
        <v>24</v>
      </c>
      <c r="G2564" s="12" t="s">
        <v>57</v>
      </c>
      <c r="H2564" s="10" t="n">
        <v>2110405</v>
      </c>
      <c r="I2564" s="12" t="s">
        <v>106</v>
      </c>
      <c r="J2564" s="10" t="n">
        <v>1439448</v>
      </c>
      <c r="L2564" s="10" t="n">
        <v>592413</v>
      </c>
      <c r="M2564" s="12" t="s">
        <v>36</v>
      </c>
      <c r="N2564" s="12" t="s">
        <v>66</v>
      </c>
      <c r="P2564" s="10" t="n">
        <v>104</v>
      </c>
      <c r="Q2564" s="12" t="s">
        <v>38</v>
      </c>
      <c r="R2564" s="12" t="s">
        <v>62</v>
      </c>
      <c r="S2564" s="10" t="n">
        <v>1130101</v>
      </c>
      <c r="T2564" s="12" t="s">
        <v>63</v>
      </c>
      <c r="U2564" s="13" t="n">
        <v>1790.09</v>
      </c>
      <c r="W2564" s="13" t="n">
        <v>0</v>
      </c>
      <c r="X2564" s="12" t="s">
        <v>2272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NISSIN LAMEN GALINHA</v>
      </c>
      <c r="AC2564" s="1" t="n">
        <v>1696462</v>
      </c>
    </row>
    <row r="2565" customFormat="false" ht="54.75" hidden="false" customHeight="true" outlineLevel="0" collapsed="false">
      <c r="A2565" s="10" t="n">
        <v>1</v>
      </c>
      <c r="B2565" s="11" t="n">
        <v>46226</v>
      </c>
      <c r="C2565" s="11" t="n">
        <v>46239</v>
      </c>
      <c r="D2565" s="10" t="n">
        <v>1745</v>
      </c>
      <c r="E2565" s="12" t="s">
        <v>284</v>
      </c>
      <c r="F2565" s="10" t="n">
        <v>24</v>
      </c>
      <c r="G2565" s="12" t="s">
        <v>57</v>
      </c>
      <c r="H2565" s="10" t="n">
        <v>2110405</v>
      </c>
      <c r="I2565" s="12" t="s">
        <v>106</v>
      </c>
      <c r="J2565" s="10" t="n">
        <v>1440158</v>
      </c>
      <c r="L2565" s="10" t="n">
        <v>353326</v>
      </c>
      <c r="M2565" s="12" t="s">
        <v>36</v>
      </c>
      <c r="N2565" s="12" t="s">
        <v>66</v>
      </c>
      <c r="P2565" s="10" t="n">
        <v>103</v>
      </c>
      <c r="Q2565" s="12" t="s">
        <v>61</v>
      </c>
      <c r="R2565" s="12" t="s">
        <v>62</v>
      </c>
      <c r="S2565" s="10" t="n">
        <v>1130101</v>
      </c>
      <c r="T2565" s="12" t="s">
        <v>63</v>
      </c>
      <c r="U2565" s="13" t="n">
        <v>2063.42</v>
      </c>
      <c r="W2565" s="13" t="n">
        <v>0</v>
      </c>
      <c r="X2565" s="12" t="s">
        <v>2273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46227</v>
      </c>
      <c r="C2566" s="11" t="n">
        <v>46239</v>
      </c>
      <c r="D2566" s="10" t="n">
        <v>1613</v>
      </c>
      <c r="E2566" s="12" t="s">
        <v>240</v>
      </c>
      <c r="F2566" s="10" t="n">
        <v>24</v>
      </c>
      <c r="G2566" s="12" t="s">
        <v>57</v>
      </c>
      <c r="H2566" s="10" t="n">
        <v>2110405</v>
      </c>
      <c r="I2566" s="12" t="s">
        <v>106</v>
      </c>
      <c r="J2566" s="10" t="n">
        <v>1443677</v>
      </c>
      <c r="L2566" s="10" t="n">
        <v>1611343</v>
      </c>
      <c r="M2566" s="12" t="s">
        <v>36</v>
      </c>
      <c r="N2566" s="12" t="s">
        <v>66</v>
      </c>
      <c r="P2566" s="10" t="n">
        <v>103</v>
      </c>
      <c r="Q2566" s="12" t="s">
        <v>61</v>
      </c>
      <c r="R2566" s="12" t="s">
        <v>62</v>
      </c>
      <c r="S2566" s="10" t="n">
        <v>1130101</v>
      </c>
      <c r="T2566" s="12" t="s">
        <v>63</v>
      </c>
      <c r="U2566" s="13" t="n">
        <v>447.25</v>
      </c>
      <c r="W2566" s="13" t="n">
        <v>0</v>
      </c>
      <c r="X2566" s="12" t="s">
        <v>2274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NUGGETS DE FRANGO SA</v>
      </c>
      <c r="AC2566" s="1" t="n">
        <v>1611343</v>
      </c>
    </row>
    <row r="2567" customFormat="false" ht="45.75" hidden="false" customHeight="true" outlineLevel="0" collapsed="false">
      <c r="A2567" s="10" t="n">
        <v>1</v>
      </c>
      <c r="B2567" s="11" t="n">
        <v>46228</v>
      </c>
      <c r="C2567" s="11" t="n">
        <v>46239</v>
      </c>
      <c r="D2567" s="10" t="n">
        <v>1061</v>
      </c>
      <c r="E2567" s="12" t="s">
        <v>331</v>
      </c>
      <c r="F2567" s="10" t="n">
        <v>34</v>
      </c>
      <c r="G2567" s="12" t="s">
        <v>94</v>
      </c>
      <c r="H2567" s="10" t="n">
        <v>2110405</v>
      </c>
      <c r="I2567" s="12" t="s">
        <v>106</v>
      </c>
      <c r="J2567" s="10" t="n">
        <v>1448839</v>
      </c>
      <c r="L2567" s="10" t="n">
        <v>596058</v>
      </c>
      <c r="M2567" s="12" t="s">
        <v>36</v>
      </c>
      <c r="N2567" s="12" t="s">
        <v>66</v>
      </c>
      <c r="P2567" s="10" t="n">
        <v>101</v>
      </c>
      <c r="Q2567" s="12" t="s">
        <v>107</v>
      </c>
      <c r="R2567" s="12" t="s">
        <v>112</v>
      </c>
      <c r="S2567" s="10" t="n">
        <v>4220199</v>
      </c>
      <c r="T2567" s="12" t="s">
        <v>113</v>
      </c>
      <c r="U2567" s="13" t="n">
        <v>1500</v>
      </c>
      <c r="W2567" s="13" t="n">
        <v>0</v>
      </c>
      <c r="X2567" s="12" t="s">
        <v>332</v>
      </c>
      <c r="Z2567" s="1" t="str">
        <f aca="false">IF($T2567="","",IFERROR(INDEX('Resumo Grupos'!$AC$3:$AC$200,MATCH($T2567,'Resumo Grupos'!$AB$3:$AB$200,0)),"n/d"))</f>
        <v>Pagamentos outros não operacionais</v>
      </c>
      <c r="AA2567" s="1" t="str">
        <f aca="false">IF($T2567="","",IF(COUNTIF('Resumo Grupos'!$AE$3:$AE$40,$T2567)&gt;0,"NAO","SIM"))</f>
        <v>SIM</v>
      </c>
      <c r="AB2567" s="1"/>
      <c r="AC2567" s="1"/>
    </row>
    <row r="2568" customFormat="false" ht="45.75" hidden="false" customHeight="true" outlineLevel="0" collapsed="false">
      <c r="A2568" s="10" t="n">
        <v>1</v>
      </c>
      <c r="B2568" s="11" t="n">
        <v>46228</v>
      </c>
      <c r="C2568" s="11" t="n">
        <v>46239</v>
      </c>
      <c r="D2568" s="10" t="n">
        <v>16</v>
      </c>
      <c r="E2568" s="12" t="s">
        <v>111</v>
      </c>
      <c r="F2568" s="10" t="n">
        <v>34</v>
      </c>
      <c r="G2568" s="12" t="s">
        <v>94</v>
      </c>
      <c r="H2568" s="10" t="n">
        <v>2110405</v>
      </c>
      <c r="I2568" s="12" t="s">
        <v>106</v>
      </c>
      <c r="J2568" s="10" t="n">
        <v>1448856</v>
      </c>
      <c r="L2568" s="10" t="n">
        <v>596062</v>
      </c>
      <c r="M2568" s="12" t="s">
        <v>36</v>
      </c>
      <c r="N2568" s="12" t="s">
        <v>66</v>
      </c>
      <c r="P2568" s="10" t="n">
        <v>101</v>
      </c>
      <c r="Q2568" s="12" t="s">
        <v>107</v>
      </c>
      <c r="R2568" s="12" t="s">
        <v>43</v>
      </c>
      <c r="S2568" s="10" t="n">
        <v>4210301</v>
      </c>
      <c r="T2568" s="12" t="s">
        <v>333</v>
      </c>
      <c r="U2568" s="13" t="n">
        <v>500</v>
      </c>
      <c r="W2568" s="13" t="n">
        <v>0</v>
      </c>
      <c r="X2568" s="12" t="s">
        <v>2275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46232</v>
      </c>
      <c r="C2569" s="11" t="n">
        <v>46239</v>
      </c>
      <c r="D2569" s="10" t="n">
        <v>1778</v>
      </c>
      <c r="E2569" s="12" t="s">
        <v>304</v>
      </c>
      <c r="F2569" s="10" t="n">
        <v>24</v>
      </c>
      <c r="G2569" s="12" t="s">
        <v>57</v>
      </c>
      <c r="H2569" s="10" t="n">
        <v>2110405</v>
      </c>
      <c r="I2569" s="12" t="s">
        <v>106</v>
      </c>
      <c r="J2569" s="10" t="n">
        <v>1469191</v>
      </c>
      <c r="L2569" s="10" t="n">
        <v>124472855</v>
      </c>
      <c r="M2569" s="12" t="s">
        <v>36</v>
      </c>
      <c r="N2569" s="12" t="s">
        <v>66</v>
      </c>
      <c r="P2569" s="10" t="n">
        <v>101</v>
      </c>
      <c r="Q2569" s="12" t="s">
        <v>107</v>
      </c>
      <c r="R2569" s="12" t="s">
        <v>39</v>
      </c>
      <c r="S2569" s="10" t="n">
        <v>4210207</v>
      </c>
      <c r="T2569" s="12" t="s">
        <v>305</v>
      </c>
      <c r="U2569" s="13" t="n">
        <v>196.58</v>
      </c>
      <c r="W2569" s="13" t="n">
        <v>0</v>
      </c>
      <c r="X2569" s="12" t="s">
        <v>2276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  <c r="AB2569" s="1"/>
      <c r="AC2569" s="1"/>
    </row>
    <row r="2570" customFormat="false" ht="54.75" hidden="false" customHeight="true" outlineLevel="0" collapsed="false">
      <c r="A2570" s="10" t="n">
        <v>1</v>
      </c>
      <c r="B2570" s="11" t="n">
        <v>46232</v>
      </c>
      <c r="C2570" s="11" t="n">
        <v>46239</v>
      </c>
      <c r="D2570" s="10" t="n">
        <v>33</v>
      </c>
      <c r="E2570" s="12" t="s">
        <v>93</v>
      </c>
      <c r="F2570" s="10" t="n">
        <v>24</v>
      </c>
      <c r="G2570" s="12" t="s">
        <v>57</v>
      </c>
      <c r="H2570" s="10" t="n">
        <v>2110101</v>
      </c>
      <c r="I2570" s="12" t="s">
        <v>58</v>
      </c>
      <c r="J2570" s="10" t="n">
        <v>1469574</v>
      </c>
      <c r="L2570" s="10" t="n">
        <v>5387</v>
      </c>
      <c r="M2570" s="12" t="s">
        <v>36</v>
      </c>
      <c r="N2570" s="12" t="s">
        <v>60</v>
      </c>
      <c r="P2570" s="10" t="n">
        <v>103</v>
      </c>
      <c r="Q2570" s="12" t="s">
        <v>61</v>
      </c>
      <c r="R2570" s="12" t="s">
        <v>62</v>
      </c>
      <c r="S2570" s="10" t="n">
        <v>1130101</v>
      </c>
      <c r="T2570" s="12" t="s">
        <v>63</v>
      </c>
      <c r="U2570" s="13" t="n">
        <v>280</v>
      </c>
      <c r="W2570" s="13" t="n">
        <v>0</v>
      </c>
      <c r="X2570" s="12" t="s">
        <v>2277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46232</v>
      </c>
      <c r="C2571" s="11" t="n">
        <v>46239</v>
      </c>
      <c r="D2571" s="10" t="n">
        <v>754</v>
      </c>
      <c r="E2571" s="12" t="s">
        <v>182</v>
      </c>
      <c r="F2571" s="10" t="n">
        <v>24</v>
      </c>
      <c r="G2571" s="12" t="s">
        <v>57</v>
      </c>
      <c r="H2571" s="10" t="n">
        <v>2110405</v>
      </c>
      <c r="I2571" s="12" t="s">
        <v>106</v>
      </c>
      <c r="J2571" s="10" t="n">
        <v>1469648</v>
      </c>
      <c r="L2571" s="10" t="n">
        <v>32114</v>
      </c>
      <c r="M2571" s="12" t="s">
        <v>36</v>
      </c>
      <c r="N2571" s="12" t="s">
        <v>66</v>
      </c>
      <c r="P2571" s="10" t="n">
        <v>103</v>
      </c>
      <c r="Q2571" s="12" t="s">
        <v>61</v>
      </c>
      <c r="R2571" s="12" t="s">
        <v>62</v>
      </c>
      <c r="S2571" s="10" t="n">
        <v>1130101</v>
      </c>
      <c r="T2571" s="12" t="s">
        <v>63</v>
      </c>
      <c r="U2571" s="13" t="n">
        <v>3642.5</v>
      </c>
      <c r="W2571" s="13" t="n">
        <v>0</v>
      </c>
      <c r="X2571" s="12" t="s">
        <v>2278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46232</v>
      </c>
      <c r="C2572" s="11" t="n">
        <v>46239</v>
      </c>
      <c r="D2572" s="10" t="n">
        <v>714</v>
      </c>
      <c r="E2572" s="12" t="s">
        <v>370</v>
      </c>
      <c r="F2572" s="10" t="n">
        <v>34</v>
      </c>
      <c r="G2572" s="12" t="s">
        <v>94</v>
      </c>
      <c r="H2572" s="10" t="n">
        <v>2110405</v>
      </c>
      <c r="I2572" s="12" t="s">
        <v>106</v>
      </c>
      <c r="J2572" s="10" t="n">
        <v>1470158</v>
      </c>
      <c r="L2572" s="10" t="n">
        <v>604127</v>
      </c>
      <c r="M2572" s="12" t="s">
        <v>36</v>
      </c>
      <c r="N2572" s="12" t="s">
        <v>66</v>
      </c>
      <c r="P2572" s="10" t="n">
        <v>101</v>
      </c>
      <c r="Q2572" s="12" t="s">
        <v>107</v>
      </c>
      <c r="R2572" s="12" t="s">
        <v>112</v>
      </c>
      <c r="S2572" s="10" t="n">
        <v>4220199</v>
      </c>
      <c r="T2572" s="12" t="s">
        <v>113</v>
      </c>
      <c r="U2572" s="13" t="n">
        <v>6150</v>
      </c>
      <c r="W2572" s="13" t="n">
        <v>0</v>
      </c>
      <c r="X2572" s="12" t="s">
        <v>372</v>
      </c>
      <c r="Z2572" s="1" t="str">
        <f aca="false">IF($T2572="","",IFERROR(INDEX('Resumo Grupos'!$AC$3:$AC$200,MATCH($T2572,'Resumo Grupos'!$AB$3:$AB$200,0)),"n/d"))</f>
        <v>Pagamentos outros não operacionais</v>
      </c>
      <c r="AA2572" s="1" t="str">
        <f aca="false">IF($T2572="","",IF(COUNTIF('Resumo Grupos'!$AE$3:$AE$40,$T2572)&gt;0,"NAO","SIM"))</f>
        <v>SIM</v>
      </c>
      <c r="AB2572" s="1"/>
      <c r="AC2572" s="1"/>
    </row>
    <row r="2573" customFormat="false" ht="45.75" hidden="false" customHeight="true" outlineLevel="0" collapsed="false">
      <c r="A2573" s="10" t="n">
        <v>1</v>
      </c>
      <c r="B2573" s="11" t="n">
        <v>46235</v>
      </c>
      <c r="C2573" s="11" t="n">
        <v>46239</v>
      </c>
      <c r="D2573" s="10" t="n">
        <v>1363</v>
      </c>
      <c r="E2573" s="12" t="s">
        <v>180</v>
      </c>
      <c r="F2573" s="10" t="n">
        <v>24</v>
      </c>
      <c r="G2573" s="12" t="s">
        <v>57</v>
      </c>
      <c r="H2573" s="10" t="n">
        <v>2110405</v>
      </c>
      <c r="I2573" s="12" t="s">
        <v>106</v>
      </c>
      <c r="J2573" s="10" t="n">
        <v>1481738</v>
      </c>
      <c r="L2573" s="10" t="n">
        <v>3624</v>
      </c>
      <c r="M2573" s="12" t="s">
        <v>36</v>
      </c>
      <c r="N2573" s="12" t="s">
        <v>66</v>
      </c>
      <c r="P2573" s="10" t="n">
        <v>103</v>
      </c>
      <c r="Q2573" s="12" t="s">
        <v>61</v>
      </c>
      <c r="R2573" s="12" t="s">
        <v>62</v>
      </c>
      <c r="S2573" s="10" t="n">
        <v>1130101</v>
      </c>
      <c r="T2573" s="12" t="s">
        <v>63</v>
      </c>
      <c r="U2573" s="13" t="n">
        <v>287</v>
      </c>
      <c r="W2573" s="13" t="n">
        <v>0</v>
      </c>
      <c r="X2573" s="12" t="s">
        <v>2279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PAO HAMBURGUER SANTO PAO</v>
      </c>
      <c r="AC2573" s="1" t="n">
        <v>3624</v>
      </c>
    </row>
    <row r="2574" customFormat="false" ht="54.75" hidden="false" customHeight="true" outlineLevel="0" collapsed="false">
      <c r="A2574" s="10" t="n">
        <v>1</v>
      </c>
      <c r="B2574" s="11" t="n">
        <v>46238</v>
      </c>
      <c r="C2574" s="11" t="n">
        <v>46239</v>
      </c>
      <c r="D2574" s="10" t="n">
        <v>33</v>
      </c>
      <c r="E2574" s="12" t="s">
        <v>93</v>
      </c>
      <c r="F2574" s="10" t="n">
        <v>34</v>
      </c>
      <c r="G2574" s="12" t="s">
        <v>94</v>
      </c>
      <c r="H2574" s="10" t="n">
        <v>2110101</v>
      </c>
      <c r="I2574" s="12" t="s">
        <v>58</v>
      </c>
      <c r="J2574" s="10" t="n">
        <v>1501635</v>
      </c>
      <c r="L2574" s="10" t="n">
        <v>5438</v>
      </c>
      <c r="M2574" s="12" t="s">
        <v>36</v>
      </c>
      <c r="N2574" s="12" t="s">
        <v>60</v>
      </c>
      <c r="P2574" s="10" t="n">
        <v>104</v>
      </c>
      <c r="Q2574" s="12" t="s">
        <v>38</v>
      </c>
      <c r="R2574" s="12" t="s">
        <v>62</v>
      </c>
      <c r="S2574" s="10" t="n">
        <v>1130101</v>
      </c>
      <c r="T2574" s="12" t="s">
        <v>63</v>
      </c>
      <c r="U2574" s="13" t="n">
        <v>1581</v>
      </c>
      <c r="W2574" s="13" t="n">
        <v>0</v>
      </c>
      <c r="X2574" s="12" t="s">
        <v>252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/>
      <c r="AC2574" s="1"/>
    </row>
    <row r="2575" customFormat="false" ht="54.75" hidden="false" customHeight="true" outlineLevel="0" collapsed="false">
      <c r="A2575" s="10" t="n">
        <v>1</v>
      </c>
      <c r="B2575" s="11" t="n">
        <v>46238</v>
      </c>
      <c r="C2575" s="11" t="n">
        <v>46239</v>
      </c>
      <c r="D2575" s="10" t="n">
        <v>1615</v>
      </c>
      <c r="E2575" s="12" t="s">
        <v>253</v>
      </c>
      <c r="F2575" s="10" t="n">
        <v>34</v>
      </c>
      <c r="G2575" s="12" t="s">
        <v>94</v>
      </c>
      <c r="H2575" s="10" t="n">
        <v>2110101</v>
      </c>
      <c r="I2575" s="12" t="s">
        <v>58</v>
      </c>
      <c r="J2575" s="10" t="n">
        <v>1501658</v>
      </c>
      <c r="L2575" s="10" t="n">
        <v>15021</v>
      </c>
      <c r="M2575" s="12" t="s">
        <v>36</v>
      </c>
      <c r="N2575" s="12" t="s">
        <v>60</v>
      </c>
      <c r="P2575" s="10" t="n">
        <v>104</v>
      </c>
      <c r="Q2575" s="12" t="s">
        <v>38</v>
      </c>
      <c r="R2575" s="12" t="s">
        <v>62</v>
      </c>
      <c r="S2575" s="10" t="n">
        <v>1130101</v>
      </c>
      <c r="T2575" s="12" t="s">
        <v>63</v>
      </c>
      <c r="U2575" s="13" t="n">
        <v>750</v>
      </c>
      <c r="W2575" s="13" t="n">
        <v>0</v>
      </c>
      <c r="X2575" s="12" t="s">
        <v>2280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  <c r="AB2575" s="1" t="str">
        <f aca="false">IFERROR(INDEX('Mov Entradas (Rel 10497)'!$L:$L,MATCH(AC2575,'Mov Entradas (Rel 10497)'!$I:$I,0)),"nao encontrado")</f>
        <v>ALHO KG</v>
      </c>
      <c r="AC2575" s="1" t="n">
        <v>15021</v>
      </c>
    </row>
    <row r="2576" customFormat="false" ht="36.75" hidden="false" customHeight="true" outlineLevel="0" collapsed="false">
      <c r="A2576" s="10" t="n">
        <v>1</v>
      </c>
      <c r="B2576" s="11" t="n">
        <v>46238</v>
      </c>
      <c r="C2576" s="11" t="n">
        <v>46239</v>
      </c>
      <c r="D2576" s="10" t="n">
        <v>33</v>
      </c>
      <c r="E2576" s="12" t="s">
        <v>93</v>
      </c>
      <c r="F2576" s="10" t="n">
        <v>34</v>
      </c>
      <c r="G2576" s="12" t="s">
        <v>94</v>
      </c>
      <c r="H2576" s="10" t="n">
        <v>2110405</v>
      </c>
      <c r="I2576" s="12" t="s">
        <v>106</v>
      </c>
      <c r="J2576" s="10" t="n">
        <v>1501680</v>
      </c>
      <c r="L2576" s="10" t="n">
        <v>615474</v>
      </c>
      <c r="M2576" s="12" t="s">
        <v>36</v>
      </c>
      <c r="N2576" s="12" t="s">
        <v>66</v>
      </c>
      <c r="P2576" s="10" t="n">
        <v>104</v>
      </c>
      <c r="Q2576" s="12" t="s">
        <v>38</v>
      </c>
      <c r="R2576" s="12" t="s">
        <v>62</v>
      </c>
      <c r="S2576" s="10" t="n">
        <v>1130101</v>
      </c>
      <c r="T2576" s="12" t="s">
        <v>63</v>
      </c>
      <c r="U2576" s="13" t="n">
        <v>70</v>
      </c>
      <c r="W2576" s="13" t="n">
        <v>0</v>
      </c>
      <c r="X2576" s="12" t="s">
        <v>1183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/>
      <c r="AC2576" s="1"/>
    </row>
    <row r="2577" customFormat="false" ht="45.75" hidden="false" customHeight="true" outlineLevel="0" collapsed="false">
      <c r="A2577" s="10" t="n">
        <v>1</v>
      </c>
      <c r="B2577" s="11" t="n">
        <v>46239</v>
      </c>
      <c r="C2577" s="11" t="n">
        <v>46239</v>
      </c>
      <c r="D2577" s="10" t="n">
        <v>10067</v>
      </c>
      <c r="E2577" s="12" t="s">
        <v>2281</v>
      </c>
      <c r="F2577" s="10" t="n">
        <v>24</v>
      </c>
      <c r="G2577" s="12" t="s">
        <v>57</v>
      </c>
      <c r="H2577" s="10" t="n">
        <v>2110101</v>
      </c>
      <c r="I2577" s="12" t="s">
        <v>58</v>
      </c>
      <c r="J2577" s="10" t="n">
        <v>1503907</v>
      </c>
      <c r="L2577" s="10" t="n">
        <v>616391</v>
      </c>
      <c r="M2577" s="12" t="s">
        <v>36</v>
      </c>
      <c r="N2577" s="12" t="s">
        <v>66</v>
      </c>
      <c r="P2577" s="10" t="n">
        <v>102</v>
      </c>
      <c r="Q2577" s="12" t="s">
        <v>125</v>
      </c>
      <c r="R2577" s="12" t="s">
        <v>39</v>
      </c>
      <c r="S2577" s="10" t="n">
        <v>4210227</v>
      </c>
      <c r="T2577" s="12" t="s">
        <v>40</v>
      </c>
      <c r="U2577" s="13" t="n">
        <v>216.48</v>
      </c>
      <c r="W2577" s="13" t="n">
        <v>0</v>
      </c>
      <c r="X2577" s="12" t="s">
        <v>2282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  <c r="AB2577" s="1"/>
      <c r="AC2577" s="1"/>
    </row>
    <row r="2578" customFormat="false" ht="45.75" hidden="false" customHeight="true" outlineLevel="0" collapsed="false">
      <c r="A2578" s="10" t="n">
        <v>1</v>
      </c>
      <c r="B2578" s="11" t="n">
        <v>46239</v>
      </c>
      <c r="C2578" s="11" t="n">
        <v>46239</v>
      </c>
      <c r="D2578" s="10" t="n">
        <v>17</v>
      </c>
      <c r="E2578" s="12" t="s">
        <v>115</v>
      </c>
      <c r="F2578" s="10" t="n">
        <v>34</v>
      </c>
      <c r="G2578" s="12" t="s">
        <v>94</v>
      </c>
      <c r="H2578" s="10" t="n">
        <v>2110405</v>
      </c>
      <c r="I2578" s="12" t="s">
        <v>106</v>
      </c>
      <c r="J2578" s="10" t="n">
        <v>1504687</v>
      </c>
      <c r="L2578" s="10" t="n">
        <v>616564</v>
      </c>
      <c r="M2578" s="12" t="s">
        <v>36</v>
      </c>
      <c r="N2578" s="12" t="s">
        <v>66</v>
      </c>
      <c r="P2578" s="10" t="n">
        <v>101</v>
      </c>
      <c r="Q2578" s="12" t="s">
        <v>107</v>
      </c>
      <c r="R2578" s="12" t="s">
        <v>112</v>
      </c>
      <c r="S2578" s="10" t="n">
        <v>4220199</v>
      </c>
      <c r="T2578" s="12" t="s">
        <v>113</v>
      </c>
      <c r="U2578" s="13" t="n">
        <v>220</v>
      </c>
      <c r="W2578" s="13" t="n">
        <v>0</v>
      </c>
      <c r="X2578" s="12" t="s">
        <v>2283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  <c r="AB2578" s="1"/>
      <c r="AC2578" s="1"/>
    </row>
    <row r="2579" customFormat="false" ht="45.75" hidden="false" customHeight="true" outlineLevel="0" collapsed="false">
      <c r="A2579" s="10" t="n">
        <v>1</v>
      </c>
      <c r="B2579" s="11" t="n">
        <v>46239</v>
      </c>
      <c r="C2579" s="11" t="n">
        <v>46239</v>
      </c>
      <c r="D2579" s="10" t="n">
        <v>33</v>
      </c>
      <c r="E2579" s="12" t="s">
        <v>93</v>
      </c>
      <c r="F2579" s="10" t="n">
        <v>34</v>
      </c>
      <c r="G2579" s="12" t="s">
        <v>94</v>
      </c>
      <c r="H2579" s="10" t="n">
        <v>2110101</v>
      </c>
      <c r="I2579" s="12" t="s">
        <v>58</v>
      </c>
      <c r="J2579" s="10" t="n">
        <v>1505339</v>
      </c>
      <c r="L2579" s="10" t="n">
        <v>5439</v>
      </c>
      <c r="M2579" s="12" t="s">
        <v>36</v>
      </c>
      <c r="N2579" s="12" t="s">
        <v>60</v>
      </c>
      <c r="P2579" s="10" t="n">
        <v>104</v>
      </c>
      <c r="Q2579" s="12" t="s">
        <v>38</v>
      </c>
      <c r="R2579" s="12" t="s">
        <v>62</v>
      </c>
      <c r="S2579" s="10" t="n">
        <v>1130101</v>
      </c>
      <c r="T2579" s="12" t="s">
        <v>63</v>
      </c>
      <c r="U2579" s="13" t="n">
        <v>500</v>
      </c>
      <c r="W2579" s="13" t="n">
        <v>0</v>
      </c>
      <c r="X2579" s="12" t="s">
        <v>2284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0" t="n">
        <v>1</v>
      </c>
      <c r="B2580" s="11" t="n">
        <v>46239</v>
      </c>
      <c r="C2580" s="11" t="n">
        <v>46239</v>
      </c>
      <c r="D2580" s="10" t="n">
        <v>10096</v>
      </c>
      <c r="E2580" s="12" t="s">
        <v>1716</v>
      </c>
      <c r="F2580" s="10" t="n">
        <v>13</v>
      </c>
      <c r="G2580" s="12" t="s">
        <v>119</v>
      </c>
      <c r="H2580" s="10" t="n">
        <v>2110101</v>
      </c>
      <c r="I2580" s="12" t="s">
        <v>58</v>
      </c>
      <c r="J2580" s="10" t="n">
        <v>1508427</v>
      </c>
      <c r="L2580" s="10" t="n">
        <v>122</v>
      </c>
      <c r="M2580" s="12" t="s">
        <v>36</v>
      </c>
      <c r="N2580" s="12" t="s">
        <v>60</v>
      </c>
      <c r="P2580" s="10" t="n">
        <v>104</v>
      </c>
      <c r="Q2580" s="12" t="s">
        <v>38</v>
      </c>
      <c r="R2580" s="12" t="s">
        <v>62</v>
      </c>
      <c r="S2580" s="10" t="n">
        <v>1130101</v>
      </c>
      <c r="T2580" s="12" t="s">
        <v>63</v>
      </c>
      <c r="U2580" s="13" t="n">
        <v>280</v>
      </c>
      <c r="W2580" s="13" t="n">
        <v>0</v>
      </c>
      <c r="X2580" s="12" t="s">
        <v>2285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LIMAO KG</v>
      </c>
      <c r="AC2580" s="1" t="n">
        <v>122</v>
      </c>
    </row>
    <row r="2581" customFormat="false" ht="45.75" hidden="false" customHeight="true" outlineLevel="0" collapsed="false">
      <c r="A2581" s="10" t="n">
        <v>1</v>
      </c>
      <c r="B2581" s="11" t="n">
        <v>46239</v>
      </c>
      <c r="C2581" s="11" t="n">
        <v>46239</v>
      </c>
      <c r="D2581" s="10" t="n">
        <v>717</v>
      </c>
      <c r="E2581" s="12" t="s">
        <v>131</v>
      </c>
      <c r="F2581" s="10" t="n">
        <v>34</v>
      </c>
      <c r="G2581" s="12" t="s">
        <v>94</v>
      </c>
      <c r="H2581" s="10" t="n">
        <v>2110405</v>
      </c>
      <c r="I2581" s="12" t="s">
        <v>106</v>
      </c>
      <c r="J2581" s="10" t="n">
        <v>1509165</v>
      </c>
      <c r="L2581" s="10" t="n">
        <v>618316</v>
      </c>
      <c r="M2581" s="12" t="s">
        <v>36</v>
      </c>
      <c r="N2581" s="12" t="s">
        <v>66</v>
      </c>
      <c r="P2581" s="10" t="n">
        <v>102</v>
      </c>
      <c r="Q2581" s="12" t="s">
        <v>125</v>
      </c>
      <c r="R2581" s="12" t="s">
        <v>112</v>
      </c>
      <c r="S2581" s="10" t="n">
        <v>4220199</v>
      </c>
      <c r="T2581" s="12" t="s">
        <v>113</v>
      </c>
      <c r="U2581" s="13" t="n">
        <v>610</v>
      </c>
      <c r="W2581" s="13" t="n">
        <v>0</v>
      </c>
      <c r="X2581" s="12" t="s">
        <v>2286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45.75" hidden="false" customHeight="true" outlineLevel="0" collapsed="false">
      <c r="A2582" s="10" t="n">
        <v>1</v>
      </c>
      <c r="B2582" s="11" t="n">
        <v>46240</v>
      </c>
      <c r="C2582" s="11" t="n">
        <v>46240</v>
      </c>
      <c r="D2582" s="10" t="n">
        <v>0</v>
      </c>
      <c r="E2582" s="12" t="s">
        <v>33</v>
      </c>
      <c r="F2582" s="10" t="n">
        <v>17</v>
      </c>
      <c r="G2582" s="12" t="s">
        <v>34</v>
      </c>
      <c r="H2582" s="10" t="n">
        <v>1110101</v>
      </c>
      <c r="I2582" s="12" t="s">
        <v>35</v>
      </c>
      <c r="J2582" s="10" t="n">
        <v>1510381</v>
      </c>
      <c r="L2582" s="10" t="n">
        <v>1510381</v>
      </c>
      <c r="M2582" s="12" t="s">
        <v>36</v>
      </c>
      <c r="N2582" s="12" t="s">
        <v>37</v>
      </c>
      <c r="P2582" s="10" t="n">
        <v>101</v>
      </c>
      <c r="Q2582" s="12" t="s">
        <v>107</v>
      </c>
      <c r="R2582" s="12" t="s">
        <v>149</v>
      </c>
      <c r="S2582" s="10" t="n">
        <v>1120602</v>
      </c>
      <c r="T2582" s="12" t="s">
        <v>2287</v>
      </c>
      <c r="U2582" s="13" t="n">
        <v>1233.98</v>
      </c>
      <c r="W2582" s="13" t="n">
        <v>1233.98</v>
      </c>
      <c r="X2582" s="12" t="s">
        <v>2288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63.75" hidden="false" customHeight="true" outlineLevel="0" collapsed="false">
      <c r="A2583" s="10" t="n">
        <v>1</v>
      </c>
      <c r="B2583" s="11" t="n">
        <v>46240</v>
      </c>
      <c r="C2583" s="11" t="n">
        <v>46240</v>
      </c>
      <c r="D2583" s="10" t="n">
        <v>0</v>
      </c>
      <c r="E2583" s="12" t="s">
        <v>33</v>
      </c>
      <c r="F2583" s="10" t="n">
        <v>17</v>
      </c>
      <c r="G2583" s="12" t="s">
        <v>34</v>
      </c>
      <c r="H2583" s="10" t="n">
        <v>1110101</v>
      </c>
      <c r="I2583" s="12" t="s">
        <v>35</v>
      </c>
      <c r="J2583" s="10" t="n">
        <v>1510396</v>
      </c>
      <c r="L2583" s="10" t="n">
        <v>1510396</v>
      </c>
      <c r="M2583" s="12" t="s">
        <v>36</v>
      </c>
      <c r="N2583" s="12" t="s">
        <v>37</v>
      </c>
      <c r="P2583" s="10" t="n">
        <v>101</v>
      </c>
      <c r="Q2583" s="12" t="s">
        <v>107</v>
      </c>
      <c r="R2583" s="12" t="s">
        <v>149</v>
      </c>
      <c r="S2583" s="10" t="n">
        <v>1120602</v>
      </c>
      <c r="T2583" s="12" t="s">
        <v>2287</v>
      </c>
      <c r="U2583" s="13" t="n">
        <v>483.68</v>
      </c>
      <c r="W2583" s="13" t="n">
        <v>483.68</v>
      </c>
      <c r="X2583" s="12" t="s">
        <v>2289</v>
      </c>
      <c r="Z2583" s="1" t="str">
        <f aca="false">IF($T2583="","",IFERROR(INDEX('Resumo Grupos'!$AC$3:$AC$200,MATCH($T2583,'Resumo Grupos'!$AB$3:$AB$200,0)),"n/d"))</f>
        <v>Salários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12.75" hidden="false" customHeight="true" outlineLevel="0" collapsed="false">
      <c r="A2584" s="10" t="n">
        <v>1</v>
      </c>
      <c r="B2584" s="11" t="n">
        <v>46240</v>
      </c>
      <c r="C2584" s="11" t="n">
        <v>46240</v>
      </c>
      <c r="D2584" s="10" t="n">
        <v>0</v>
      </c>
      <c r="E2584" s="12" t="s">
        <v>33</v>
      </c>
      <c r="F2584" s="10" t="n">
        <v>17</v>
      </c>
      <c r="G2584" s="12" t="s">
        <v>34</v>
      </c>
      <c r="H2584" s="10" t="n">
        <v>1110101</v>
      </c>
      <c r="I2584" s="12" t="s">
        <v>35</v>
      </c>
      <c r="J2584" s="10" t="n">
        <v>1510467</v>
      </c>
      <c r="L2584" s="10" t="n">
        <v>1510467</v>
      </c>
      <c r="M2584" s="12" t="s">
        <v>36</v>
      </c>
      <c r="N2584" s="12" t="s">
        <v>37</v>
      </c>
      <c r="P2584" s="10" t="n">
        <v>101</v>
      </c>
      <c r="Q2584" s="12" t="s">
        <v>107</v>
      </c>
      <c r="R2584" s="12" t="s">
        <v>149</v>
      </c>
      <c r="S2584" s="10" t="n">
        <v>1120602</v>
      </c>
      <c r="T2584" s="12" t="s">
        <v>2287</v>
      </c>
      <c r="U2584" s="13" t="n">
        <v>2450.52</v>
      </c>
      <c r="W2584" s="13" t="n">
        <v>2450.52</v>
      </c>
      <c r="X2584" s="12" t="s">
        <v>2290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46240</v>
      </c>
      <c r="C2585" s="11" t="n">
        <v>46240</v>
      </c>
      <c r="D2585" s="10" t="n">
        <v>0</v>
      </c>
      <c r="E2585" s="12" t="s">
        <v>33</v>
      </c>
      <c r="F2585" s="10" t="n">
        <v>17</v>
      </c>
      <c r="G2585" s="12" t="s">
        <v>34</v>
      </c>
      <c r="H2585" s="10" t="n">
        <v>1110101</v>
      </c>
      <c r="I2585" s="12" t="s">
        <v>35</v>
      </c>
      <c r="J2585" s="10" t="n">
        <v>1528443</v>
      </c>
      <c r="L2585" s="10" t="n">
        <v>1528443</v>
      </c>
      <c r="M2585" s="12" t="s">
        <v>36</v>
      </c>
      <c r="N2585" s="12" t="s">
        <v>37</v>
      </c>
      <c r="P2585" s="10" t="n">
        <v>104</v>
      </c>
      <c r="Q2585" s="12" t="s">
        <v>38</v>
      </c>
      <c r="R2585" s="12" t="s">
        <v>149</v>
      </c>
      <c r="S2585" s="10" t="n">
        <v>1120601</v>
      </c>
      <c r="T2585" s="12" t="s">
        <v>150</v>
      </c>
      <c r="U2585" s="13" t="n">
        <v>300</v>
      </c>
      <c r="W2585" s="13" t="n">
        <v>300</v>
      </c>
      <c r="X2585" s="12" t="s">
        <v>2291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  <c r="AB2585" s="1" t="str">
        <f aca="false">IFERROR(INDEX('Mov Entradas (Rel 10497)'!$L:$L,MATCH(AC2585,'Mov Entradas (Rel 10497)'!$I:$I,0)),"nao encontrado")</f>
        <v>ACAI DE ANORI</v>
      </c>
      <c r="AC2585" s="1" t="n">
        <v>5457</v>
      </c>
    </row>
    <row r="2586" customFormat="false" ht="12.75" hidden="false" customHeight="true" outlineLevel="0" collapsed="false">
      <c r="A2586" s="10" t="n">
        <v>1</v>
      </c>
      <c r="B2586" s="11" t="n">
        <v>46092</v>
      </c>
      <c r="C2586" s="11" t="n">
        <v>46240</v>
      </c>
      <c r="D2586" s="10" t="n">
        <v>16</v>
      </c>
      <c r="E2586" s="12" t="s">
        <v>111</v>
      </c>
      <c r="F2586" s="10" t="n">
        <v>11</v>
      </c>
      <c r="G2586" s="12" t="s">
        <v>195</v>
      </c>
      <c r="H2586" s="10" t="n">
        <v>2110405</v>
      </c>
      <c r="I2586" s="12" t="s">
        <v>106</v>
      </c>
      <c r="J2586" s="10" t="n">
        <v>784488</v>
      </c>
      <c r="L2586" s="10" t="n">
        <v>338625</v>
      </c>
      <c r="M2586" s="12" t="s">
        <v>153</v>
      </c>
      <c r="N2586" s="12" t="s">
        <v>66</v>
      </c>
      <c r="P2586" s="10" t="n">
        <v>101</v>
      </c>
      <c r="Q2586" s="12" t="s">
        <v>107</v>
      </c>
      <c r="R2586" s="12" t="s">
        <v>112</v>
      </c>
      <c r="S2586" s="10" t="n">
        <v>4220199</v>
      </c>
      <c r="T2586" s="12" t="s">
        <v>113</v>
      </c>
      <c r="U2586" s="13" t="n">
        <v>3600</v>
      </c>
      <c r="W2586" s="13" t="n">
        <v>0</v>
      </c>
      <c r="X2586" s="12" t="s">
        <v>2292</v>
      </c>
      <c r="Z2586" s="1" t="str">
        <f aca="false">IF($T2586="","",IFERROR(INDEX('Resumo Grupos'!$AC$3:$AC$200,MATCH($T2586,'Resumo Grupos'!$AB$3:$AB$200,0)),"n/d"))</f>
        <v>Pagamentos outros não operacionais</v>
      </c>
      <c r="AA2586" s="1" t="str">
        <f aca="false">IF($T2586="","",IF(COUNTIF('Resumo Grupos'!$AE$3:$AE$40,$T2586)&gt;0,"NAO","SIM"))</f>
        <v>SIM</v>
      </c>
      <c r="AB2586" s="1"/>
      <c r="AC2586" s="1"/>
    </row>
    <row r="2587" customFormat="false" ht="12.75" hidden="false" customHeight="true" outlineLevel="0" collapsed="false">
      <c r="A2587" s="10" t="n">
        <v>1</v>
      </c>
      <c r="B2587" s="11" t="n">
        <v>46211</v>
      </c>
      <c r="C2587" s="11" t="n">
        <v>46240</v>
      </c>
      <c r="D2587" s="10" t="n">
        <v>1830</v>
      </c>
      <c r="E2587" s="12" t="s">
        <v>138</v>
      </c>
      <c r="F2587" s="10" t="n">
        <v>24</v>
      </c>
      <c r="G2587" s="12" t="s">
        <v>57</v>
      </c>
      <c r="H2587" s="10" t="n">
        <v>2110405</v>
      </c>
      <c r="I2587" s="12" t="s">
        <v>106</v>
      </c>
      <c r="J2587" s="10" t="n">
        <v>1370639</v>
      </c>
      <c r="L2587" s="10" t="n">
        <v>1053</v>
      </c>
      <c r="M2587" s="12" t="s">
        <v>36</v>
      </c>
      <c r="N2587" s="12" t="s">
        <v>66</v>
      </c>
      <c r="P2587" s="10" t="n">
        <v>101</v>
      </c>
      <c r="Q2587" s="12" t="s">
        <v>107</v>
      </c>
      <c r="R2587" s="12" t="s">
        <v>43</v>
      </c>
      <c r="S2587" s="10" t="n">
        <v>4210319</v>
      </c>
      <c r="T2587" s="12" t="s">
        <v>703</v>
      </c>
      <c r="U2587" s="13" t="n">
        <v>209</v>
      </c>
      <c r="W2587" s="13" t="n">
        <v>209</v>
      </c>
      <c r="X2587" s="12" t="s">
        <v>2293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0" t="n">
        <v>1</v>
      </c>
      <c r="B2588" s="11" t="n">
        <v>46213</v>
      </c>
      <c r="C2588" s="11" t="n">
        <v>46240</v>
      </c>
      <c r="D2588" s="10" t="n">
        <v>1626</v>
      </c>
      <c r="E2588" s="12" t="s">
        <v>65</v>
      </c>
      <c r="F2588" s="10" t="n">
        <v>24</v>
      </c>
      <c r="G2588" s="12" t="s">
        <v>57</v>
      </c>
      <c r="H2588" s="10" t="n">
        <v>2110405</v>
      </c>
      <c r="I2588" s="12" t="s">
        <v>106</v>
      </c>
      <c r="J2588" s="10" t="n">
        <v>1376626</v>
      </c>
      <c r="L2588" s="10" t="n">
        <v>312590</v>
      </c>
      <c r="M2588" s="12" t="s">
        <v>153</v>
      </c>
      <c r="N2588" s="12" t="s">
        <v>66</v>
      </c>
      <c r="P2588" s="10" t="n">
        <v>103</v>
      </c>
      <c r="Q2588" s="12" t="s">
        <v>61</v>
      </c>
      <c r="R2588" s="12" t="s">
        <v>62</v>
      </c>
      <c r="S2588" s="10" t="n">
        <v>1130101</v>
      </c>
      <c r="T2588" s="12" t="s">
        <v>63</v>
      </c>
      <c r="U2588" s="13" t="n">
        <v>1643.75</v>
      </c>
      <c r="W2588" s="13" t="n">
        <v>1643.75</v>
      </c>
      <c r="X2588" s="12" t="s">
        <v>2294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CALABRESA SEARA KG</v>
      </c>
      <c r="AC2588" s="1" t="n">
        <v>312590</v>
      </c>
    </row>
    <row r="2589" customFormat="false" ht="12.75" hidden="false" customHeight="true" outlineLevel="0" collapsed="false">
      <c r="A2589" s="10" t="n">
        <v>1</v>
      </c>
      <c r="B2589" s="11" t="n">
        <v>46213</v>
      </c>
      <c r="C2589" s="11" t="n">
        <v>46240</v>
      </c>
      <c r="D2589" s="10" t="n">
        <v>1740</v>
      </c>
      <c r="E2589" s="12" t="s">
        <v>296</v>
      </c>
      <c r="F2589" s="10" t="n">
        <v>24</v>
      </c>
      <c r="G2589" s="12" t="s">
        <v>57</v>
      </c>
      <c r="H2589" s="10" t="n">
        <v>2110405</v>
      </c>
      <c r="I2589" s="12" t="s">
        <v>106</v>
      </c>
      <c r="J2589" s="10" t="n">
        <v>1376989</v>
      </c>
      <c r="L2589" s="10" t="n">
        <v>1245715</v>
      </c>
      <c r="M2589" s="12" t="s">
        <v>59</v>
      </c>
      <c r="N2589" s="12" t="s">
        <v>66</v>
      </c>
      <c r="P2589" s="10" t="n">
        <v>103</v>
      </c>
      <c r="Q2589" s="12" t="s">
        <v>61</v>
      </c>
      <c r="R2589" s="12" t="s">
        <v>62</v>
      </c>
      <c r="S2589" s="10" t="n">
        <v>1130101</v>
      </c>
      <c r="T2589" s="12" t="s">
        <v>63</v>
      </c>
      <c r="U2589" s="13" t="n">
        <v>828.44</v>
      </c>
      <c r="W2589" s="13" t="n">
        <v>828.44</v>
      </c>
      <c r="X2589" s="12" t="s">
        <v>2295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IOG NATURAL MEL COPO</v>
      </c>
      <c r="AC2589" s="1" t="n">
        <v>1245715</v>
      </c>
    </row>
    <row r="2590" customFormat="false" ht="12.75" hidden="false" customHeight="true" outlineLevel="0" collapsed="false">
      <c r="A2590" s="10" t="n">
        <v>1</v>
      </c>
      <c r="B2590" s="11" t="n">
        <v>46219</v>
      </c>
      <c r="C2590" s="11" t="n">
        <v>46240</v>
      </c>
      <c r="D2590" s="10" t="n">
        <v>1636</v>
      </c>
      <c r="E2590" s="12" t="s">
        <v>91</v>
      </c>
      <c r="F2590" s="10" t="n">
        <v>24</v>
      </c>
      <c r="G2590" s="12" t="s">
        <v>57</v>
      </c>
      <c r="H2590" s="10" t="n">
        <v>2110405</v>
      </c>
      <c r="I2590" s="12" t="s">
        <v>106</v>
      </c>
      <c r="J2590" s="10" t="n">
        <v>1407061</v>
      </c>
      <c r="L2590" s="10" t="n">
        <v>3220224</v>
      </c>
      <c r="M2590" s="12" t="s">
        <v>36</v>
      </c>
      <c r="N2590" s="12" t="s">
        <v>66</v>
      </c>
      <c r="P2590" s="10" t="n">
        <v>103</v>
      </c>
      <c r="Q2590" s="12" t="s">
        <v>61</v>
      </c>
      <c r="R2590" s="12" t="s">
        <v>62</v>
      </c>
      <c r="S2590" s="10" t="n">
        <v>1130101</v>
      </c>
      <c r="T2590" s="12" t="s">
        <v>63</v>
      </c>
      <c r="U2590" s="13" t="n">
        <v>1757.52</v>
      </c>
      <c r="W2590" s="13" t="n">
        <v>1757.52</v>
      </c>
      <c r="X2590" s="12" t="s">
        <v>2296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AZEITE MARIA TRAD. 5</v>
      </c>
      <c r="AC2590" s="1" t="n">
        <v>3220224</v>
      </c>
    </row>
    <row r="2591" customFormat="false" ht="12.75" hidden="false" customHeight="true" outlineLevel="0" collapsed="false">
      <c r="A2591" s="10" t="n">
        <v>1</v>
      </c>
      <c r="B2591" s="11" t="n">
        <v>46219</v>
      </c>
      <c r="C2591" s="11" t="n">
        <v>46240</v>
      </c>
      <c r="D2591" s="10" t="n">
        <v>1601</v>
      </c>
      <c r="E2591" s="12" t="s">
        <v>227</v>
      </c>
      <c r="F2591" s="10" t="n">
        <v>24</v>
      </c>
      <c r="G2591" s="12" t="s">
        <v>57</v>
      </c>
      <c r="H2591" s="10" t="n">
        <v>2110405</v>
      </c>
      <c r="I2591" s="12" t="s">
        <v>106</v>
      </c>
      <c r="J2591" s="10" t="n">
        <v>1407452</v>
      </c>
      <c r="L2591" s="10" t="n">
        <v>854275</v>
      </c>
      <c r="M2591" s="12" t="s">
        <v>59</v>
      </c>
      <c r="N2591" s="12" t="s">
        <v>66</v>
      </c>
      <c r="P2591" s="10" t="n">
        <v>103</v>
      </c>
      <c r="Q2591" s="12" t="s">
        <v>61</v>
      </c>
      <c r="R2591" s="12" t="s">
        <v>62</v>
      </c>
      <c r="S2591" s="10" t="n">
        <v>1130101</v>
      </c>
      <c r="T2591" s="12" t="s">
        <v>63</v>
      </c>
      <c r="U2591" s="13" t="n">
        <v>748.7</v>
      </c>
      <c r="W2591" s="13" t="n">
        <v>748.7</v>
      </c>
      <c r="X2591" s="12" t="s">
        <v>2297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46220</v>
      </c>
      <c r="C2592" s="11" t="n">
        <v>46240</v>
      </c>
      <c r="D2592" s="10" t="n">
        <v>1608</v>
      </c>
      <c r="E2592" s="12" t="s">
        <v>75</v>
      </c>
      <c r="F2592" s="10" t="n">
        <v>24</v>
      </c>
      <c r="G2592" s="12" t="s">
        <v>57</v>
      </c>
      <c r="H2592" s="10" t="n">
        <v>2110405</v>
      </c>
      <c r="I2592" s="12" t="s">
        <v>106</v>
      </c>
      <c r="J2592" s="10" t="n">
        <v>1410646</v>
      </c>
      <c r="L2592" s="10" t="n">
        <v>1693814</v>
      </c>
      <c r="M2592" s="12" t="s">
        <v>36</v>
      </c>
      <c r="N2592" s="12" t="s">
        <v>66</v>
      </c>
      <c r="P2592" s="10" t="n">
        <v>103</v>
      </c>
      <c r="Q2592" s="12" t="s">
        <v>61</v>
      </c>
      <c r="R2592" s="12" t="s">
        <v>62</v>
      </c>
      <c r="S2592" s="10" t="n">
        <v>1130101</v>
      </c>
      <c r="T2592" s="12" t="s">
        <v>63</v>
      </c>
      <c r="U2592" s="13" t="n">
        <v>2799.83</v>
      </c>
      <c r="W2592" s="13" t="n">
        <v>2799.83</v>
      </c>
      <c r="X2592" s="12" t="s">
        <v>2298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DANONE GREGO UNID FR</v>
      </c>
      <c r="AC2592" s="1" t="n">
        <v>1693814</v>
      </c>
    </row>
    <row r="2593" customFormat="false" ht="12.75" hidden="false" customHeight="true" outlineLevel="0" collapsed="false">
      <c r="A2593" s="10" t="n">
        <v>1</v>
      </c>
      <c r="B2593" s="11" t="n">
        <v>46221</v>
      </c>
      <c r="C2593" s="11" t="n">
        <v>46240</v>
      </c>
      <c r="D2593" s="10" t="n">
        <v>1675</v>
      </c>
      <c r="E2593" s="12" t="s">
        <v>103</v>
      </c>
      <c r="F2593" s="10" t="n">
        <v>24</v>
      </c>
      <c r="G2593" s="12" t="s">
        <v>57</v>
      </c>
      <c r="H2593" s="10" t="n">
        <v>2110405</v>
      </c>
      <c r="I2593" s="12" t="s">
        <v>106</v>
      </c>
      <c r="J2593" s="10" t="n">
        <v>1415719</v>
      </c>
      <c r="L2593" s="10" t="n">
        <v>502189</v>
      </c>
      <c r="M2593" s="12" t="s">
        <v>36</v>
      </c>
      <c r="N2593" s="12" t="s">
        <v>66</v>
      </c>
      <c r="P2593" s="10" t="n">
        <v>103</v>
      </c>
      <c r="Q2593" s="12" t="s">
        <v>61</v>
      </c>
      <c r="R2593" s="12" t="s">
        <v>62</v>
      </c>
      <c r="S2593" s="10" t="n">
        <v>1130101</v>
      </c>
      <c r="T2593" s="12" t="s">
        <v>63</v>
      </c>
      <c r="U2593" s="13" t="n">
        <v>1181.96</v>
      </c>
      <c r="W2593" s="13" t="n">
        <v>1181.96</v>
      </c>
      <c r="X2593" s="12" t="s">
        <v>2299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DS LEITE D ROSAS 60M</v>
      </c>
      <c r="AC2593" s="1" t="n">
        <v>502189</v>
      </c>
    </row>
    <row r="2594" customFormat="false" ht="12.75" hidden="false" customHeight="true" outlineLevel="0" collapsed="false">
      <c r="A2594" s="10" t="n">
        <v>1</v>
      </c>
      <c r="B2594" s="11" t="n">
        <v>46223</v>
      </c>
      <c r="C2594" s="11" t="n">
        <v>46240</v>
      </c>
      <c r="D2594" s="10" t="n">
        <v>1676</v>
      </c>
      <c r="E2594" s="12" t="s">
        <v>231</v>
      </c>
      <c r="F2594" s="10" t="n">
        <v>24</v>
      </c>
      <c r="G2594" s="12" t="s">
        <v>57</v>
      </c>
      <c r="H2594" s="10" t="n">
        <v>2110405</v>
      </c>
      <c r="I2594" s="12" t="s">
        <v>106</v>
      </c>
      <c r="J2594" s="10" t="n">
        <v>1424767</v>
      </c>
      <c r="L2594" s="10" t="n">
        <v>10857</v>
      </c>
      <c r="M2594" s="12" t="s">
        <v>36</v>
      </c>
      <c r="N2594" s="12" t="s">
        <v>66</v>
      </c>
      <c r="P2594" s="10" t="n">
        <v>103</v>
      </c>
      <c r="Q2594" s="12" t="s">
        <v>61</v>
      </c>
      <c r="R2594" s="12" t="s">
        <v>62</v>
      </c>
      <c r="S2594" s="10" t="n">
        <v>1130101</v>
      </c>
      <c r="T2594" s="12" t="s">
        <v>63</v>
      </c>
      <c r="U2594" s="13" t="n">
        <v>1608.44</v>
      </c>
      <c r="W2594" s="13" t="n">
        <v>1608.44</v>
      </c>
      <c r="X2594" s="12" t="s">
        <v>2300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MOLHO DE ALHO CEPERA</v>
      </c>
      <c r="AC2594" s="1" t="n">
        <v>10857</v>
      </c>
    </row>
    <row r="2595" customFormat="false" ht="12.75" hidden="false" customHeight="true" outlineLevel="0" collapsed="false">
      <c r="A2595" s="10" t="n">
        <v>1</v>
      </c>
      <c r="B2595" s="11" t="n">
        <v>46223</v>
      </c>
      <c r="C2595" s="11" t="n">
        <v>46240</v>
      </c>
      <c r="D2595" s="10" t="n">
        <v>1718</v>
      </c>
      <c r="E2595" s="12" t="s">
        <v>159</v>
      </c>
      <c r="F2595" s="10" t="n">
        <v>24</v>
      </c>
      <c r="G2595" s="12" t="s">
        <v>57</v>
      </c>
      <c r="H2595" s="10" t="n">
        <v>2110405</v>
      </c>
      <c r="I2595" s="12" t="s">
        <v>106</v>
      </c>
      <c r="J2595" s="10" t="n">
        <v>1425328</v>
      </c>
      <c r="L2595" s="10" t="n">
        <v>682525</v>
      </c>
      <c r="M2595" s="12" t="s">
        <v>36</v>
      </c>
      <c r="N2595" s="12" t="s">
        <v>66</v>
      </c>
      <c r="P2595" s="10" t="n">
        <v>103</v>
      </c>
      <c r="Q2595" s="12" t="s">
        <v>61</v>
      </c>
      <c r="R2595" s="12" t="s">
        <v>62</v>
      </c>
      <c r="S2595" s="10" t="n">
        <v>1130101</v>
      </c>
      <c r="T2595" s="12" t="s">
        <v>63</v>
      </c>
      <c r="U2595" s="13" t="n">
        <v>698.48</v>
      </c>
      <c r="W2595" s="13" t="n">
        <v>698.48</v>
      </c>
      <c r="X2595" s="12" t="s">
        <v>2301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BISCOITO OREO 36G</v>
      </c>
      <c r="AC2595" s="1" t="n">
        <v>682525</v>
      </c>
    </row>
    <row r="2596" customFormat="false" ht="12.75" hidden="false" customHeight="true" outlineLevel="0" collapsed="false">
      <c r="A2596" s="10" t="n">
        <v>1</v>
      </c>
      <c r="B2596" s="11" t="n">
        <v>46225</v>
      </c>
      <c r="C2596" s="11" t="n">
        <v>46240</v>
      </c>
      <c r="D2596" s="10" t="n">
        <v>10009</v>
      </c>
      <c r="E2596" s="12" t="s">
        <v>233</v>
      </c>
      <c r="F2596" s="10" t="n">
        <v>24</v>
      </c>
      <c r="G2596" s="12" t="s">
        <v>57</v>
      </c>
      <c r="H2596" s="10" t="n">
        <v>2110405</v>
      </c>
      <c r="I2596" s="12" t="s">
        <v>106</v>
      </c>
      <c r="J2596" s="10" t="n">
        <v>1434102</v>
      </c>
      <c r="L2596" s="10" t="n">
        <v>1428642</v>
      </c>
      <c r="M2596" s="12" t="s">
        <v>153</v>
      </c>
      <c r="N2596" s="12" t="s">
        <v>66</v>
      </c>
      <c r="P2596" s="10" t="n">
        <v>103</v>
      </c>
      <c r="Q2596" s="12" t="s">
        <v>61</v>
      </c>
      <c r="R2596" s="12" t="s">
        <v>62</v>
      </c>
      <c r="S2596" s="10" t="n">
        <v>1130101</v>
      </c>
      <c r="T2596" s="12" t="s">
        <v>63</v>
      </c>
      <c r="U2596" s="13" t="n">
        <v>957.84</v>
      </c>
      <c r="W2596" s="13" t="n">
        <v>957.84</v>
      </c>
      <c r="X2596" s="12" t="s">
        <v>2302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TEMP MAGGI FONDO120G</v>
      </c>
      <c r="AC2596" s="1" t="n">
        <v>1428642</v>
      </c>
    </row>
    <row r="2597" customFormat="false" ht="12.75" hidden="false" customHeight="true" outlineLevel="0" collapsed="false">
      <c r="A2597" s="10" t="n">
        <v>1</v>
      </c>
      <c r="B2597" s="11" t="n">
        <v>46225</v>
      </c>
      <c r="C2597" s="11" t="n">
        <v>46240</v>
      </c>
      <c r="D2597" s="10" t="n">
        <v>794</v>
      </c>
      <c r="E2597" s="12" t="s">
        <v>365</v>
      </c>
      <c r="F2597" s="10" t="n">
        <v>24</v>
      </c>
      <c r="G2597" s="12" t="s">
        <v>57</v>
      </c>
      <c r="H2597" s="10" t="n">
        <v>2110405</v>
      </c>
      <c r="I2597" s="12" t="s">
        <v>106</v>
      </c>
      <c r="J2597" s="10" t="n">
        <v>1435872</v>
      </c>
      <c r="L2597" s="10" t="n">
        <v>8403</v>
      </c>
      <c r="M2597" s="12" t="s">
        <v>36</v>
      </c>
      <c r="N2597" s="12" t="s">
        <v>66</v>
      </c>
      <c r="P2597" s="10" t="n">
        <v>103</v>
      </c>
      <c r="Q2597" s="12" t="s">
        <v>61</v>
      </c>
      <c r="R2597" s="12" t="s">
        <v>62</v>
      </c>
      <c r="S2597" s="10" t="n">
        <v>1130101</v>
      </c>
      <c r="T2597" s="12" t="s">
        <v>63</v>
      </c>
      <c r="U2597" s="13" t="n">
        <v>2621.74</v>
      </c>
      <c r="W2597" s="13" t="n">
        <v>2621.74</v>
      </c>
      <c r="X2597" s="12" t="s">
        <v>2303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/>
      <c r="AC2597" s="1"/>
    </row>
    <row r="2598" customFormat="false" ht="12.75" hidden="false" customHeight="true" outlineLevel="0" collapsed="false">
      <c r="A2598" s="10" t="n">
        <v>1</v>
      </c>
      <c r="B2598" s="11" t="n">
        <v>46225</v>
      </c>
      <c r="C2598" s="11" t="n">
        <v>46240</v>
      </c>
      <c r="D2598" s="10" t="n">
        <v>1740</v>
      </c>
      <c r="E2598" s="12" t="s">
        <v>296</v>
      </c>
      <c r="F2598" s="10" t="n">
        <v>24</v>
      </c>
      <c r="G2598" s="12" t="s">
        <v>57</v>
      </c>
      <c r="H2598" s="10" t="n">
        <v>2110405</v>
      </c>
      <c r="I2598" s="12" t="s">
        <v>106</v>
      </c>
      <c r="J2598" s="10" t="n">
        <v>1435938</v>
      </c>
      <c r="L2598" s="10" t="n">
        <v>1248470</v>
      </c>
      <c r="M2598" s="12" t="s">
        <v>36</v>
      </c>
      <c r="N2598" s="12" t="s">
        <v>66</v>
      </c>
      <c r="P2598" s="10" t="n">
        <v>103</v>
      </c>
      <c r="Q2598" s="12" t="s">
        <v>61</v>
      </c>
      <c r="R2598" s="12" t="s">
        <v>62</v>
      </c>
      <c r="S2598" s="10" t="n">
        <v>1130101</v>
      </c>
      <c r="T2598" s="12" t="s">
        <v>63</v>
      </c>
      <c r="U2598" s="13" t="n">
        <v>662.72</v>
      </c>
      <c r="W2598" s="13" t="n">
        <v>662.72</v>
      </c>
      <c r="X2598" s="12" t="s">
        <v>2304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IOG BI-CAMADA MGO CO</v>
      </c>
      <c r="AC2598" s="1" t="n">
        <v>1248470</v>
      </c>
    </row>
    <row r="2599" customFormat="false" ht="12.75" hidden="false" customHeight="true" outlineLevel="0" collapsed="false">
      <c r="A2599" s="10" t="n">
        <v>1</v>
      </c>
      <c r="B2599" s="11" t="n">
        <v>46226</v>
      </c>
      <c r="C2599" s="11" t="n">
        <v>46240</v>
      </c>
      <c r="D2599" s="10" t="n">
        <v>1667</v>
      </c>
      <c r="E2599" s="12" t="s">
        <v>65</v>
      </c>
      <c r="F2599" s="10" t="n">
        <v>24</v>
      </c>
      <c r="G2599" s="12" t="s">
        <v>57</v>
      </c>
      <c r="H2599" s="10" t="n">
        <v>2110405</v>
      </c>
      <c r="I2599" s="12" t="s">
        <v>106</v>
      </c>
      <c r="J2599" s="10" t="n">
        <v>1439734</v>
      </c>
      <c r="L2599" s="10" t="n">
        <v>396990</v>
      </c>
      <c r="M2599" s="12" t="s">
        <v>36</v>
      </c>
      <c r="N2599" s="12" t="s">
        <v>66</v>
      </c>
      <c r="P2599" s="10" t="n">
        <v>103</v>
      </c>
      <c r="Q2599" s="12" t="s">
        <v>61</v>
      </c>
      <c r="R2599" s="12" t="s">
        <v>62</v>
      </c>
      <c r="S2599" s="10" t="n">
        <v>1130101</v>
      </c>
      <c r="T2599" s="12" t="s">
        <v>63</v>
      </c>
      <c r="U2599" s="13" t="n">
        <v>398.7</v>
      </c>
      <c r="W2599" s="13" t="n">
        <v>398.7</v>
      </c>
      <c r="X2599" s="12" t="s">
        <v>2305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BAR CER CASTANHA/CHO</v>
      </c>
      <c r="AC2599" s="1" t="n">
        <v>396990</v>
      </c>
    </row>
    <row r="2600" customFormat="false" ht="12.75" hidden="false" customHeight="true" outlineLevel="0" collapsed="false">
      <c r="A2600" s="10" t="n">
        <v>1</v>
      </c>
      <c r="B2600" s="11" t="n">
        <v>46226</v>
      </c>
      <c r="C2600" s="11" t="n">
        <v>46240</v>
      </c>
      <c r="D2600" s="10" t="n">
        <v>1616</v>
      </c>
      <c r="E2600" s="12" t="s">
        <v>590</v>
      </c>
      <c r="F2600" s="10" t="n">
        <v>24</v>
      </c>
      <c r="G2600" s="12" t="s">
        <v>57</v>
      </c>
      <c r="H2600" s="10" t="n">
        <v>2110405</v>
      </c>
      <c r="I2600" s="12" t="s">
        <v>106</v>
      </c>
      <c r="J2600" s="10" t="n">
        <v>1440106</v>
      </c>
      <c r="L2600" s="10" t="n">
        <v>592593</v>
      </c>
      <c r="M2600" s="12" t="s">
        <v>36</v>
      </c>
      <c r="N2600" s="12" t="s">
        <v>66</v>
      </c>
      <c r="P2600" s="10" t="n">
        <v>104</v>
      </c>
      <c r="Q2600" s="12" t="s">
        <v>38</v>
      </c>
      <c r="R2600" s="12" t="s">
        <v>62</v>
      </c>
      <c r="S2600" s="10" t="n">
        <v>1130101</v>
      </c>
      <c r="T2600" s="12" t="s">
        <v>63</v>
      </c>
      <c r="U2600" s="13" t="n">
        <v>605.92</v>
      </c>
      <c r="W2600" s="13" t="n">
        <v>605.92</v>
      </c>
      <c r="X2600" s="12" t="s">
        <v>2306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 t="str">
        <f aca="false">IFERROR(INDEX('Mov Entradas (Rel 10497)'!$L:$L,MATCH(AC2600,'Mov Entradas (Rel 10497)'!$I:$I,0)),"nao encontrado")</f>
        <v>PINHO BRIL SILVESTRE</v>
      </c>
      <c r="AC2600" s="1" t="n">
        <v>651360</v>
      </c>
    </row>
    <row r="2601" customFormat="false" ht="12.75" hidden="false" customHeight="true" outlineLevel="0" collapsed="false">
      <c r="A2601" s="10" t="n">
        <v>1</v>
      </c>
      <c r="B2601" s="11" t="n">
        <v>46226</v>
      </c>
      <c r="C2601" s="11" t="n">
        <v>46240</v>
      </c>
      <c r="D2601" s="10" t="n">
        <v>10037</v>
      </c>
      <c r="E2601" s="12" t="s">
        <v>615</v>
      </c>
      <c r="F2601" s="10" t="n">
        <v>24</v>
      </c>
      <c r="G2601" s="12" t="s">
        <v>57</v>
      </c>
      <c r="H2601" s="10" t="n">
        <v>2110405</v>
      </c>
      <c r="I2601" s="12" t="s">
        <v>106</v>
      </c>
      <c r="J2601" s="10" t="n">
        <v>1440179</v>
      </c>
      <c r="L2601" s="10" t="n">
        <v>2808</v>
      </c>
      <c r="M2601" s="12" t="s">
        <v>59</v>
      </c>
      <c r="N2601" s="12" t="s">
        <v>66</v>
      </c>
      <c r="P2601" s="10" t="n">
        <v>103</v>
      </c>
      <c r="Q2601" s="12" t="s">
        <v>61</v>
      </c>
      <c r="R2601" s="12" t="s">
        <v>62</v>
      </c>
      <c r="S2601" s="10" t="n">
        <v>1130101</v>
      </c>
      <c r="T2601" s="12" t="s">
        <v>63</v>
      </c>
      <c r="U2601" s="13" t="n">
        <v>445.37</v>
      </c>
      <c r="W2601" s="13" t="n">
        <v>445.37</v>
      </c>
      <c r="X2601" s="12" t="s">
        <v>2307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KELLMAT RATOEIRA ADE</v>
      </c>
      <c r="AC2601" s="1" t="n">
        <v>2808</v>
      </c>
    </row>
    <row r="2602" customFormat="false" ht="12.75" hidden="false" customHeight="true" outlineLevel="0" collapsed="false">
      <c r="A2602" s="10" t="n">
        <v>1</v>
      </c>
      <c r="B2602" s="11" t="n">
        <v>46226</v>
      </c>
      <c r="C2602" s="11" t="n">
        <v>46240</v>
      </c>
      <c r="D2602" s="10" t="n">
        <v>1616</v>
      </c>
      <c r="E2602" s="12" t="s">
        <v>590</v>
      </c>
      <c r="F2602" s="10" t="n">
        <v>24</v>
      </c>
      <c r="G2602" s="12" t="s">
        <v>57</v>
      </c>
      <c r="H2602" s="10" t="n">
        <v>2110405</v>
      </c>
      <c r="I2602" s="12" t="s">
        <v>106</v>
      </c>
      <c r="J2602" s="10" t="n">
        <v>1440186</v>
      </c>
      <c r="L2602" s="10" t="n">
        <v>592618</v>
      </c>
      <c r="M2602" s="12" t="s">
        <v>36</v>
      </c>
      <c r="N2602" s="12" t="s">
        <v>66</v>
      </c>
      <c r="P2602" s="10" t="n">
        <v>104</v>
      </c>
      <c r="Q2602" s="12" t="s">
        <v>38</v>
      </c>
      <c r="R2602" s="12" t="s">
        <v>62</v>
      </c>
      <c r="S2602" s="10" t="n">
        <v>1130101</v>
      </c>
      <c r="T2602" s="12" t="s">
        <v>63</v>
      </c>
      <c r="U2602" s="13" t="n">
        <v>434.05</v>
      </c>
      <c r="W2602" s="13" t="n">
        <v>434.05</v>
      </c>
      <c r="X2602" s="12" t="s">
        <v>2308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AZEITE GALLO TU 200ML LT</v>
      </c>
      <c r="AC2602" s="1" t="n">
        <v>651362</v>
      </c>
    </row>
    <row r="2603" customFormat="false" ht="12.75" hidden="false" customHeight="true" outlineLevel="0" collapsed="false">
      <c r="A2603" s="10" t="n">
        <v>1</v>
      </c>
      <c r="B2603" s="11" t="n">
        <v>46226</v>
      </c>
      <c r="C2603" s="11" t="n">
        <v>46240</v>
      </c>
      <c r="D2603" s="10" t="n">
        <v>1626</v>
      </c>
      <c r="E2603" s="12" t="s">
        <v>65</v>
      </c>
      <c r="F2603" s="10" t="n">
        <v>24</v>
      </c>
      <c r="G2603" s="12" t="s">
        <v>57</v>
      </c>
      <c r="H2603" s="10" t="n">
        <v>2110405</v>
      </c>
      <c r="I2603" s="12" t="s">
        <v>106</v>
      </c>
      <c r="J2603" s="10" t="n">
        <v>1440328</v>
      </c>
      <c r="L2603" s="10" t="n">
        <v>592650</v>
      </c>
      <c r="M2603" s="12" t="s">
        <v>36</v>
      </c>
      <c r="N2603" s="12" t="s">
        <v>66</v>
      </c>
      <c r="P2603" s="10" t="n">
        <v>104</v>
      </c>
      <c r="Q2603" s="12" t="s">
        <v>38</v>
      </c>
      <c r="R2603" s="12" t="s">
        <v>62</v>
      </c>
      <c r="S2603" s="10" t="n">
        <v>1130101</v>
      </c>
      <c r="T2603" s="12" t="s">
        <v>63</v>
      </c>
      <c r="U2603" s="13" t="n">
        <v>907.87</v>
      </c>
      <c r="W2603" s="13" t="n">
        <v>907.87</v>
      </c>
      <c r="X2603" s="12" t="s">
        <v>2309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TEKITOS TRAD 300G</v>
      </c>
      <c r="AC2603" s="1" t="n">
        <v>314382</v>
      </c>
    </row>
    <row r="2604" customFormat="false" ht="12.75" hidden="false" customHeight="true" outlineLevel="0" collapsed="false">
      <c r="A2604" s="10" t="n">
        <v>1</v>
      </c>
      <c r="B2604" s="11" t="n">
        <v>46228</v>
      </c>
      <c r="C2604" s="11" t="n">
        <v>46240</v>
      </c>
      <c r="D2604" s="10" t="n">
        <v>1668</v>
      </c>
      <c r="E2604" s="12" t="s">
        <v>81</v>
      </c>
      <c r="F2604" s="10" t="n">
        <v>24</v>
      </c>
      <c r="G2604" s="12" t="s">
        <v>57</v>
      </c>
      <c r="H2604" s="10" t="n">
        <v>2110405</v>
      </c>
      <c r="I2604" s="12" t="s">
        <v>106</v>
      </c>
      <c r="J2604" s="10" t="n">
        <v>1449563</v>
      </c>
      <c r="L2604" s="10" t="n">
        <v>739552</v>
      </c>
      <c r="M2604" s="12" t="s">
        <v>36</v>
      </c>
      <c r="N2604" s="12" t="s">
        <v>66</v>
      </c>
      <c r="P2604" s="10" t="n">
        <v>103</v>
      </c>
      <c r="Q2604" s="12" t="s">
        <v>61</v>
      </c>
      <c r="R2604" s="12" t="s">
        <v>62</v>
      </c>
      <c r="S2604" s="10" t="n">
        <v>1130101</v>
      </c>
      <c r="T2604" s="12" t="s">
        <v>63</v>
      </c>
      <c r="U2604" s="13" t="n">
        <v>340</v>
      </c>
      <c r="W2604" s="13" t="n">
        <v>340</v>
      </c>
      <c r="X2604" s="12" t="s">
        <v>2310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MARMITEX ISOP COPOBRAS C/10UND</v>
      </c>
      <c r="AC2604" s="1" t="n">
        <v>739552</v>
      </c>
    </row>
    <row r="2605" customFormat="false" ht="12.75" hidden="false" customHeight="true" outlineLevel="0" collapsed="false">
      <c r="A2605" s="10" t="n">
        <v>1</v>
      </c>
      <c r="B2605" s="11" t="n">
        <v>46228</v>
      </c>
      <c r="C2605" s="11" t="n">
        <v>46240</v>
      </c>
      <c r="D2605" s="10" t="n">
        <v>10009</v>
      </c>
      <c r="E2605" s="12" t="s">
        <v>233</v>
      </c>
      <c r="F2605" s="10" t="n">
        <v>24</v>
      </c>
      <c r="G2605" s="12" t="s">
        <v>57</v>
      </c>
      <c r="H2605" s="10" t="n">
        <v>2110405</v>
      </c>
      <c r="I2605" s="12" t="s">
        <v>106</v>
      </c>
      <c r="J2605" s="10" t="n">
        <v>1449995</v>
      </c>
      <c r="L2605" s="10" t="n">
        <v>1431708</v>
      </c>
      <c r="M2605" s="12" t="s">
        <v>59</v>
      </c>
      <c r="N2605" s="12" t="s">
        <v>66</v>
      </c>
      <c r="P2605" s="10" t="n">
        <v>103</v>
      </c>
      <c r="Q2605" s="12" t="s">
        <v>61</v>
      </c>
      <c r="R2605" s="12" t="s">
        <v>62</v>
      </c>
      <c r="S2605" s="10" t="n">
        <v>1130101</v>
      </c>
      <c r="T2605" s="12" t="s">
        <v>63</v>
      </c>
      <c r="U2605" s="13" t="n">
        <v>1721.47</v>
      </c>
      <c r="W2605" s="13" t="n">
        <v>1721.47</v>
      </c>
      <c r="X2605" s="12" t="s">
        <v>2311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SOPAO MAGGI CARN 200</v>
      </c>
      <c r="AC2605" s="1" t="n">
        <v>1431708</v>
      </c>
    </row>
    <row r="2606" customFormat="false" ht="12.75" hidden="false" customHeight="true" outlineLevel="0" collapsed="false">
      <c r="A2606" s="10" t="n">
        <v>1</v>
      </c>
      <c r="B2606" s="11" t="n">
        <v>46233</v>
      </c>
      <c r="C2606" s="11" t="n">
        <v>46240</v>
      </c>
      <c r="D2606" s="10" t="n">
        <v>1614</v>
      </c>
      <c r="E2606" s="12" t="s">
        <v>89</v>
      </c>
      <c r="F2606" s="10" t="n">
        <v>24</v>
      </c>
      <c r="G2606" s="12" t="s">
        <v>57</v>
      </c>
      <c r="H2606" s="10" t="n">
        <v>2110405</v>
      </c>
      <c r="I2606" s="12" t="s">
        <v>106</v>
      </c>
      <c r="J2606" s="10" t="n">
        <v>1473362</v>
      </c>
      <c r="L2606" s="10" t="n">
        <v>11493</v>
      </c>
      <c r="M2606" s="12" t="s">
        <v>59</v>
      </c>
      <c r="N2606" s="12" t="s">
        <v>66</v>
      </c>
      <c r="P2606" s="10" t="n">
        <v>103</v>
      </c>
      <c r="Q2606" s="12" t="s">
        <v>61</v>
      </c>
      <c r="R2606" s="12" t="s">
        <v>62</v>
      </c>
      <c r="S2606" s="10" t="n">
        <v>1130101</v>
      </c>
      <c r="T2606" s="12" t="s">
        <v>63</v>
      </c>
      <c r="U2606" s="13" t="n">
        <v>285.48</v>
      </c>
      <c r="W2606" s="13" t="n">
        <v>285.48</v>
      </c>
      <c r="X2606" s="12" t="s">
        <v>2312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SORVETE KARU BRIGADE</v>
      </c>
      <c r="AC2606" s="1" t="n">
        <v>11493</v>
      </c>
    </row>
    <row r="2607" customFormat="false" ht="12.75" hidden="false" customHeight="true" outlineLevel="0" collapsed="false">
      <c r="A2607" s="10" t="n">
        <v>1</v>
      </c>
      <c r="B2607" s="11" t="n">
        <v>46233</v>
      </c>
      <c r="C2607" s="11" t="n">
        <v>46240</v>
      </c>
      <c r="D2607" s="10" t="n">
        <v>1609</v>
      </c>
      <c r="E2607" s="12" t="s">
        <v>87</v>
      </c>
      <c r="F2607" s="10" t="n">
        <v>24</v>
      </c>
      <c r="G2607" s="12" t="s">
        <v>57</v>
      </c>
      <c r="H2607" s="10" t="n">
        <v>2110405</v>
      </c>
      <c r="I2607" s="12" t="s">
        <v>106</v>
      </c>
      <c r="J2607" s="10" t="n">
        <v>1474673</v>
      </c>
      <c r="L2607" s="10" t="n">
        <v>5888</v>
      </c>
      <c r="M2607" s="12" t="s">
        <v>36</v>
      </c>
      <c r="N2607" s="12" t="s">
        <v>66</v>
      </c>
      <c r="P2607" s="10" t="n">
        <v>103</v>
      </c>
      <c r="Q2607" s="12" t="s">
        <v>61</v>
      </c>
      <c r="R2607" s="12" t="s">
        <v>62</v>
      </c>
      <c r="S2607" s="10" t="n">
        <v>1130101</v>
      </c>
      <c r="T2607" s="12" t="s">
        <v>63</v>
      </c>
      <c r="U2607" s="13" t="n">
        <v>365</v>
      </c>
      <c r="W2607" s="13" t="n">
        <v>365</v>
      </c>
      <c r="X2607" s="12" t="s">
        <v>2313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FAZENDINH LAR 500 ML</v>
      </c>
      <c r="AC2607" s="1" t="n">
        <v>5888</v>
      </c>
    </row>
    <row r="2608" customFormat="false" ht="12.75" hidden="false" customHeight="true" outlineLevel="0" collapsed="false">
      <c r="A2608" s="10" t="n">
        <v>1</v>
      </c>
      <c r="B2608" s="11" t="n">
        <v>46233</v>
      </c>
      <c r="C2608" s="11" t="n">
        <v>46240</v>
      </c>
      <c r="D2608" s="10" t="n">
        <v>1625</v>
      </c>
      <c r="E2608" s="12" t="s">
        <v>243</v>
      </c>
      <c r="F2608" s="10" t="n">
        <v>24</v>
      </c>
      <c r="G2608" s="12" t="s">
        <v>57</v>
      </c>
      <c r="H2608" s="10" t="n">
        <v>2110405</v>
      </c>
      <c r="I2608" s="12" t="s">
        <v>106</v>
      </c>
      <c r="J2608" s="10" t="n">
        <v>1474777</v>
      </c>
      <c r="L2608" s="10" t="n">
        <v>14881</v>
      </c>
      <c r="M2608" s="12" t="s">
        <v>36</v>
      </c>
      <c r="N2608" s="12" t="s">
        <v>66</v>
      </c>
      <c r="P2608" s="10" t="n">
        <v>103</v>
      </c>
      <c r="Q2608" s="12" t="s">
        <v>61</v>
      </c>
      <c r="R2608" s="12" t="s">
        <v>62</v>
      </c>
      <c r="S2608" s="10" t="n">
        <v>1130101</v>
      </c>
      <c r="T2608" s="12" t="s">
        <v>63</v>
      </c>
      <c r="U2608" s="13" t="n">
        <v>4726.7</v>
      </c>
      <c r="W2608" s="13" t="n">
        <v>4726.7</v>
      </c>
      <c r="X2608" s="12" t="s">
        <v>2314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TRASEIRO DE BOI L1</v>
      </c>
      <c r="AC2608" s="1" t="n">
        <v>14881</v>
      </c>
    </row>
    <row r="2609" customFormat="false" ht="12.75" hidden="false" customHeight="true" outlineLevel="0" collapsed="false">
      <c r="A2609" s="10" t="n">
        <v>1</v>
      </c>
      <c r="B2609" s="11" t="n">
        <v>46235</v>
      </c>
      <c r="C2609" s="11" t="n">
        <v>46240</v>
      </c>
      <c r="D2609" s="10" t="n">
        <v>1899</v>
      </c>
      <c r="E2609" s="12" t="s">
        <v>97</v>
      </c>
      <c r="F2609" s="10" t="n">
        <v>24</v>
      </c>
      <c r="G2609" s="12" t="s">
        <v>57</v>
      </c>
      <c r="H2609" s="10" t="n">
        <v>2110405</v>
      </c>
      <c r="I2609" s="12" t="s">
        <v>106</v>
      </c>
      <c r="J2609" s="10" t="n">
        <v>1481751</v>
      </c>
      <c r="L2609" s="10" t="n">
        <v>739</v>
      </c>
      <c r="M2609" s="12" t="s">
        <v>36</v>
      </c>
      <c r="N2609" s="12" t="s">
        <v>66</v>
      </c>
      <c r="P2609" s="10" t="n">
        <v>103</v>
      </c>
      <c r="Q2609" s="12" t="s">
        <v>61</v>
      </c>
      <c r="R2609" s="12" t="s">
        <v>62</v>
      </c>
      <c r="S2609" s="10" t="n">
        <v>1130101</v>
      </c>
      <c r="T2609" s="12" t="s">
        <v>63</v>
      </c>
      <c r="U2609" s="13" t="n">
        <v>739.15</v>
      </c>
      <c r="W2609" s="13" t="n">
        <v>739.15</v>
      </c>
      <c r="X2609" s="12" t="s">
        <v>2315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PAO FORMA REAL MADRI</v>
      </c>
      <c r="AC2609" s="1" t="n">
        <v>739</v>
      </c>
    </row>
    <row r="2610" customFormat="false" ht="12.75" hidden="false" customHeight="true" outlineLevel="0" collapsed="false">
      <c r="A2610" s="10" t="n">
        <v>1</v>
      </c>
      <c r="B2610" s="11" t="n">
        <v>46238</v>
      </c>
      <c r="C2610" s="11" t="n">
        <v>46240</v>
      </c>
      <c r="D2610" s="10" t="n">
        <v>642</v>
      </c>
      <c r="E2610" s="12" t="s">
        <v>186</v>
      </c>
      <c r="F2610" s="10" t="n">
        <v>24</v>
      </c>
      <c r="G2610" s="12" t="s">
        <v>57</v>
      </c>
      <c r="H2610" s="10" t="n">
        <v>2110405</v>
      </c>
      <c r="I2610" s="12" t="s">
        <v>106</v>
      </c>
      <c r="J2610" s="10" t="n">
        <v>1500381</v>
      </c>
      <c r="L2610" s="10" t="n">
        <v>576</v>
      </c>
      <c r="M2610" s="12" t="s">
        <v>36</v>
      </c>
      <c r="N2610" s="12" t="s">
        <v>66</v>
      </c>
      <c r="P2610" s="10" t="n">
        <v>103</v>
      </c>
      <c r="Q2610" s="12" t="s">
        <v>61</v>
      </c>
      <c r="R2610" s="12" t="s">
        <v>62</v>
      </c>
      <c r="S2610" s="10" t="n">
        <v>1130101</v>
      </c>
      <c r="T2610" s="12" t="s">
        <v>63</v>
      </c>
      <c r="U2610" s="13" t="n">
        <v>816</v>
      </c>
      <c r="W2610" s="13" t="n">
        <v>816</v>
      </c>
      <c r="X2610" s="12" t="s">
        <v>2316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BOLO BLOOM 600G</v>
      </c>
      <c r="AC2610" s="1" t="n">
        <v>576</v>
      </c>
    </row>
    <row r="2611" customFormat="false" ht="12.75" hidden="false" customHeight="true" outlineLevel="0" collapsed="false">
      <c r="A2611" s="10" t="n">
        <v>1</v>
      </c>
      <c r="B2611" s="11" t="n">
        <v>46240</v>
      </c>
      <c r="C2611" s="11" t="n">
        <v>46240</v>
      </c>
      <c r="D2611" s="10" t="n">
        <v>1137</v>
      </c>
      <c r="E2611" s="12" t="s">
        <v>105</v>
      </c>
      <c r="F2611" s="10" t="n">
        <v>34</v>
      </c>
      <c r="G2611" s="12" t="s">
        <v>94</v>
      </c>
      <c r="H2611" s="10" t="n">
        <v>2110405</v>
      </c>
      <c r="I2611" s="12" t="s">
        <v>106</v>
      </c>
      <c r="J2611" s="10" t="n">
        <v>1508284</v>
      </c>
      <c r="L2611" s="10" t="n">
        <v>618072</v>
      </c>
      <c r="M2611" s="12" t="s">
        <v>36</v>
      </c>
      <c r="N2611" s="12" t="s">
        <v>66</v>
      </c>
      <c r="P2611" s="10" t="n">
        <v>101</v>
      </c>
      <c r="Q2611" s="12" t="s">
        <v>107</v>
      </c>
      <c r="R2611" s="12" t="s">
        <v>43</v>
      </c>
      <c r="S2611" s="10" t="n">
        <v>4210301</v>
      </c>
      <c r="T2611" s="12" t="s">
        <v>333</v>
      </c>
      <c r="U2611" s="13" t="n">
        <v>1284.5</v>
      </c>
      <c r="W2611" s="13" t="n">
        <v>1284.5</v>
      </c>
      <c r="X2611" s="12" t="s">
        <v>2317</v>
      </c>
      <c r="Z2611" s="1" t="str">
        <f aca="false">IF($T2611="","",IFERROR(INDEX('Resumo Grupos'!$AC$3:$AC$200,MATCH($T2611,'Resumo Grupos'!$AB$3:$AB$200,0)),"n/d"))</f>
        <v>Salários</v>
      </c>
      <c r="AA2611" s="1" t="str">
        <f aca="false">IF($T2611="","",IF(COUNTIF('Resumo Grupos'!$AE$3:$AE$40,$T2611)&gt;0,"NAO","SIM"))</f>
        <v>SIM</v>
      </c>
      <c r="AB2611" s="1"/>
      <c r="AC2611" s="1"/>
    </row>
    <row r="2612" customFormat="false" ht="12.75" hidden="false" customHeight="true" outlineLevel="0" collapsed="false">
      <c r="A2612" s="10" t="n">
        <v>1</v>
      </c>
      <c r="B2612" s="11" t="n">
        <v>46240</v>
      </c>
      <c r="C2612" s="11" t="n">
        <v>46240</v>
      </c>
      <c r="D2612" s="10" t="n">
        <v>1137</v>
      </c>
      <c r="E2612" s="12" t="s">
        <v>105</v>
      </c>
      <c r="F2612" s="10" t="n">
        <v>34</v>
      </c>
      <c r="G2612" s="12" t="s">
        <v>94</v>
      </c>
      <c r="H2612" s="10" t="n">
        <v>2110405</v>
      </c>
      <c r="I2612" s="12" t="s">
        <v>106</v>
      </c>
      <c r="J2612" s="10" t="n">
        <v>1508287</v>
      </c>
      <c r="L2612" s="10" t="n">
        <v>618073</v>
      </c>
      <c r="M2612" s="12" t="s">
        <v>36</v>
      </c>
      <c r="N2612" s="12" t="s">
        <v>66</v>
      </c>
      <c r="P2612" s="10" t="n">
        <v>101</v>
      </c>
      <c r="Q2612" s="12" t="s">
        <v>107</v>
      </c>
      <c r="R2612" s="12" t="s">
        <v>43</v>
      </c>
      <c r="S2612" s="10" t="n">
        <v>4210301</v>
      </c>
      <c r="T2612" s="12" t="s">
        <v>333</v>
      </c>
      <c r="U2612" s="13" t="n">
        <v>378.58</v>
      </c>
      <c r="W2612" s="13" t="n">
        <v>378.58</v>
      </c>
      <c r="X2612" s="12" t="s">
        <v>2317</v>
      </c>
      <c r="Z2612" s="1" t="str">
        <f aca="false">IF($T2612="","",IFERROR(INDEX('Resumo Grupos'!$AC$3:$AC$200,MATCH($T2612,'Resumo Grupos'!$AB$3:$AB$200,0)),"n/d"))</f>
        <v>Salários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46240</v>
      </c>
      <c r="C2613" s="11" t="n">
        <v>46240</v>
      </c>
      <c r="D2613" s="10" t="n">
        <v>1961</v>
      </c>
      <c r="E2613" s="12" t="s">
        <v>1148</v>
      </c>
      <c r="F2613" s="10" t="n">
        <v>34</v>
      </c>
      <c r="G2613" s="12" t="s">
        <v>94</v>
      </c>
      <c r="H2613" s="10" t="n">
        <v>2110405</v>
      </c>
      <c r="I2613" s="12" t="s">
        <v>106</v>
      </c>
      <c r="J2613" s="10" t="n">
        <v>1508789</v>
      </c>
      <c r="L2613" s="10" t="n">
        <v>618218</v>
      </c>
      <c r="M2613" s="12" t="s">
        <v>36</v>
      </c>
      <c r="N2613" s="12" t="s">
        <v>66</v>
      </c>
      <c r="P2613" s="10" t="n">
        <v>101</v>
      </c>
      <c r="Q2613" s="12" t="s">
        <v>107</v>
      </c>
      <c r="R2613" s="12" t="s">
        <v>43</v>
      </c>
      <c r="S2613" s="10" t="n">
        <v>4210310</v>
      </c>
      <c r="T2613" s="12" t="s">
        <v>397</v>
      </c>
      <c r="U2613" s="13" t="n">
        <v>220</v>
      </c>
      <c r="W2613" s="13" t="n">
        <v>220</v>
      </c>
      <c r="X2613" s="12" t="s">
        <v>2318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  <c r="AB2613" s="1"/>
      <c r="AC2613" s="1"/>
    </row>
    <row r="2614" customFormat="false" ht="12.75" hidden="false" customHeight="true" outlineLevel="0" collapsed="false">
      <c r="A2614" s="10" t="n">
        <v>1</v>
      </c>
      <c r="B2614" s="11" t="n">
        <v>46240</v>
      </c>
      <c r="C2614" s="11" t="n">
        <v>46240</v>
      </c>
      <c r="D2614" s="10" t="n">
        <v>33</v>
      </c>
      <c r="E2614" s="12" t="s">
        <v>93</v>
      </c>
      <c r="F2614" s="10" t="n">
        <v>13</v>
      </c>
      <c r="G2614" s="12" t="s">
        <v>119</v>
      </c>
      <c r="H2614" s="10" t="n">
        <v>2110101</v>
      </c>
      <c r="I2614" s="12" t="s">
        <v>58</v>
      </c>
      <c r="J2614" s="10" t="n">
        <v>1509045</v>
      </c>
      <c r="L2614" s="10" t="n">
        <v>5440</v>
      </c>
      <c r="M2614" s="12" t="s">
        <v>36</v>
      </c>
      <c r="N2614" s="12" t="s">
        <v>60</v>
      </c>
      <c r="P2614" s="10" t="n">
        <v>104</v>
      </c>
      <c r="Q2614" s="12" t="s">
        <v>38</v>
      </c>
      <c r="R2614" s="12" t="s">
        <v>62</v>
      </c>
      <c r="S2614" s="10" t="n">
        <v>1130101</v>
      </c>
      <c r="T2614" s="12" t="s">
        <v>63</v>
      </c>
      <c r="U2614" s="13" t="n">
        <v>350</v>
      </c>
      <c r="W2614" s="13" t="n">
        <v>350</v>
      </c>
      <c r="X2614" s="12" t="s">
        <v>2319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/>
      <c r="AC2614" s="1"/>
    </row>
    <row r="2615" customFormat="false" ht="12.75" hidden="false" customHeight="true" outlineLevel="0" collapsed="false">
      <c r="A2615" s="10" t="n">
        <v>1</v>
      </c>
      <c r="B2615" s="11" t="n">
        <v>46240</v>
      </c>
      <c r="C2615" s="11" t="n">
        <v>46240</v>
      </c>
      <c r="D2615" s="10" t="n">
        <v>33</v>
      </c>
      <c r="E2615" s="12" t="s">
        <v>93</v>
      </c>
      <c r="F2615" s="10" t="n">
        <v>13</v>
      </c>
      <c r="G2615" s="12" t="s">
        <v>119</v>
      </c>
      <c r="H2615" s="10" t="n">
        <v>2110101</v>
      </c>
      <c r="I2615" s="12" t="s">
        <v>58</v>
      </c>
      <c r="J2615" s="10" t="n">
        <v>1509219</v>
      </c>
      <c r="L2615" s="10" t="n">
        <v>5442</v>
      </c>
      <c r="M2615" s="12" t="s">
        <v>36</v>
      </c>
      <c r="N2615" s="12" t="s">
        <v>60</v>
      </c>
      <c r="P2615" s="10" t="n">
        <v>104</v>
      </c>
      <c r="Q2615" s="12" t="s">
        <v>38</v>
      </c>
      <c r="R2615" s="12" t="s">
        <v>62</v>
      </c>
      <c r="S2615" s="10" t="n">
        <v>1130101</v>
      </c>
      <c r="T2615" s="12" t="s">
        <v>63</v>
      </c>
      <c r="U2615" s="13" t="n">
        <v>420</v>
      </c>
      <c r="W2615" s="13" t="n">
        <v>420</v>
      </c>
      <c r="X2615" s="12" t="s">
        <v>2320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/>
      <c r="AC2615" s="1"/>
    </row>
    <row r="2616" customFormat="false" ht="12.75" hidden="false" customHeight="true" outlineLevel="0" collapsed="false">
      <c r="A2616" s="10" t="n">
        <v>1</v>
      </c>
      <c r="B2616" s="11" t="n">
        <v>46240</v>
      </c>
      <c r="C2616" s="11" t="n">
        <v>46240</v>
      </c>
      <c r="D2616" s="10" t="n">
        <v>33</v>
      </c>
      <c r="E2616" s="12" t="s">
        <v>93</v>
      </c>
      <c r="F2616" s="10" t="n">
        <v>13</v>
      </c>
      <c r="G2616" s="12" t="s">
        <v>119</v>
      </c>
      <c r="H2616" s="10" t="n">
        <v>2110101</v>
      </c>
      <c r="I2616" s="12" t="s">
        <v>58</v>
      </c>
      <c r="J2616" s="10" t="n">
        <v>1509244</v>
      </c>
      <c r="L2616" s="10" t="n">
        <v>5443</v>
      </c>
      <c r="M2616" s="12" t="s">
        <v>36</v>
      </c>
      <c r="N2616" s="12" t="s">
        <v>60</v>
      </c>
      <c r="P2616" s="10" t="n">
        <v>104</v>
      </c>
      <c r="Q2616" s="12" t="s">
        <v>38</v>
      </c>
      <c r="R2616" s="12" t="s">
        <v>62</v>
      </c>
      <c r="S2616" s="10" t="n">
        <v>1130101</v>
      </c>
      <c r="T2616" s="12" t="s">
        <v>63</v>
      </c>
      <c r="U2616" s="13" t="n">
        <v>350</v>
      </c>
      <c r="W2616" s="13" t="n">
        <v>350</v>
      </c>
      <c r="X2616" s="12" t="s">
        <v>2321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/>
      <c r="AC2616" s="1"/>
    </row>
    <row r="2617" customFormat="false" ht="12.75" hidden="false" customHeight="true" outlineLevel="0" collapsed="false">
      <c r="A2617" s="10" t="n">
        <v>1</v>
      </c>
      <c r="B2617" s="11" t="n">
        <v>46240</v>
      </c>
      <c r="C2617" s="11" t="n">
        <v>46240</v>
      </c>
      <c r="D2617" s="10" t="n">
        <v>33</v>
      </c>
      <c r="E2617" s="12" t="s">
        <v>93</v>
      </c>
      <c r="F2617" s="10" t="n">
        <v>13</v>
      </c>
      <c r="G2617" s="12" t="s">
        <v>119</v>
      </c>
      <c r="H2617" s="10" t="n">
        <v>2110101</v>
      </c>
      <c r="I2617" s="12" t="s">
        <v>58</v>
      </c>
      <c r="J2617" s="10" t="n">
        <v>1509334</v>
      </c>
      <c r="L2617" s="10" t="n">
        <v>5444</v>
      </c>
      <c r="M2617" s="12" t="s">
        <v>36</v>
      </c>
      <c r="N2617" s="12" t="s">
        <v>60</v>
      </c>
      <c r="P2617" s="10" t="n">
        <v>104</v>
      </c>
      <c r="Q2617" s="12" t="s">
        <v>38</v>
      </c>
      <c r="R2617" s="12" t="s">
        <v>62</v>
      </c>
      <c r="S2617" s="10" t="n">
        <v>1130101</v>
      </c>
      <c r="T2617" s="12" t="s">
        <v>63</v>
      </c>
      <c r="U2617" s="13" t="n">
        <v>350</v>
      </c>
      <c r="W2617" s="13" t="n">
        <v>350</v>
      </c>
      <c r="X2617" s="12" t="s">
        <v>2322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46240</v>
      </c>
      <c r="C2618" s="11" t="n">
        <v>46240</v>
      </c>
      <c r="D2618" s="10" t="n">
        <v>978</v>
      </c>
      <c r="E2618" s="12" t="s">
        <v>118</v>
      </c>
      <c r="F2618" s="10" t="n">
        <v>13</v>
      </c>
      <c r="G2618" s="12" t="s">
        <v>119</v>
      </c>
      <c r="H2618" s="10" t="n">
        <v>2110101</v>
      </c>
      <c r="I2618" s="12" t="s">
        <v>58</v>
      </c>
      <c r="J2618" s="10" t="n">
        <v>1509405</v>
      </c>
      <c r="L2618" s="10" t="n">
        <v>443</v>
      </c>
      <c r="M2618" s="12" t="s">
        <v>36</v>
      </c>
      <c r="N2618" s="12" t="s">
        <v>60</v>
      </c>
      <c r="P2618" s="10" t="n">
        <v>104</v>
      </c>
      <c r="Q2618" s="12" t="s">
        <v>38</v>
      </c>
      <c r="R2618" s="12" t="s">
        <v>62</v>
      </c>
      <c r="S2618" s="10" t="n">
        <v>1130101</v>
      </c>
      <c r="T2618" s="12" t="s">
        <v>63</v>
      </c>
      <c r="U2618" s="13" t="n">
        <v>405.5</v>
      </c>
      <c r="W2618" s="13" t="n">
        <v>0</v>
      </c>
      <c r="X2618" s="12" t="s">
        <v>2323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DAN GELO CUBO 5 KG</v>
      </c>
      <c r="AC2618" s="1" t="n">
        <v>443</v>
      </c>
    </row>
    <row r="2619" customFormat="false" ht="12.75" hidden="false" customHeight="true" outlineLevel="0" collapsed="false">
      <c r="A2619" s="10" t="n">
        <v>1</v>
      </c>
      <c r="B2619" s="11" t="n">
        <v>46240</v>
      </c>
      <c r="C2619" s="11" t="n">
        <v>46240</v>
      </c>
      <c r="D2619" s="10" t="n">
        <v>1137</v>
      </c>
      <c r="E2619" s="12" t="s">
        <v>105</v>
      </c>
      <c r="F2619" s="10" t="n">
        <v>34</v>
      </c>
      <c r="G2619" s="12" t="s">
        <v>94</v>
      </c>
      <c r="H2619" s="10" t="n">
        <v>2110405</v>
      </c>
      <c r="I2619" s="12" t="s">
        <v>106</v>
      </c>
      <c r="J2619" s="10" t="n">
        <v>1510054</v>
      </c>
      <c r="L2619" s="10" t="n">
        <v>618572</v>
      </c>
      <c r="M2619" s="12" t="s">
        <v>36</v>
      </c>
      <c r="N2619" s="12" t="s">
        <v>66</v>
      </c>
      <c r="P2619" s="10" t="n">
        <v>101</v>
      </c>
      <c r="Q2619" s="12" t="s">
        <v>107</v>
      </c>
      <c r="R2619" s="12" t="s">
        <v>43</v>
      </c>
      <c r="S2619" s="10" t="n">
        <v>4210301</v>
      </c>
      <c r="T2619" s="12" t="s">
        <v>333</v>
      </c>
      <c r="U2619" s="13" t="n">
        <v>21294.16</v>
      </c>
      <c r="W2619" s="13" t="n">
        <v>21294.16</v>
      </c>
      <c r="X2619" s="12" t="s">
        <v>2324</v>
      </c>
      <c r="Z2619" s="1" t="str">
        <f aca="false">IF($T2619="","",IFERROR(INDEX('Resumo Grupos'!$AC$3:$AC$200,MATCH($T2619,'Resumo Grupos'!$AB$3:$AB$200,0)),"n/d"))</f>
        <v>Salários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0" t="n">
        <v>1</v>
      </c>
      <c r="B2620" s="11" t="n">
        <v>46240</v>
      </c>
      <c r="C2620" s="11" t="n">
        <v>46240</v>
      </c>
      <c r="D2620" s="10" t="n">
        <v>1936</v>
      </c>
      <c r="E2620" s="12" t="s">
        <v>1217</v>
      </c>
      <c r="F2620" s="10" t="n">
        <v>34</v>
      </c>
      <c r="G2620" s="12" t="s">
        <v>94</v>
      </c>
      <c r="H2620" s="10" t="n">
        <v>2110405</v>
      </c>
      <c r="I2620" s="12" t="s">
        <v>106</v>
      </c>
      <c r="J2620" s="10" t="n">
        <v>1513693</v>
      </c>
      <c r="L2620" s="10" t="n">
        <v>619965</v>
      </c>
      <c r="M2620" s="12" t="s">
        <v>36</v>
      </c>
      <c r="N2620" s="12" t="s">
        <v>66</v>
      </c>
      <c r="P2620" s="10" t="n">
        <v>102</v>
      </c>
      <c r="Q2620" s="12" t="s">
        <v>125</v>
      </c>
      <c r="R2620" s="12" t="s">
        <v>62</v>
      </c>
      <c r="S2620" s="10" t="n">
        <v>1130101</v>
      </c>
      <c r="T2620" s="12" t="s">
        <v>63</v>
      </c>
      <c r="U2620" s="13" t="n">
        <v>626.05</v>
      </c>
      <c r="W2620" s="13" t="n">
        <v>626.05</v>
      </c>
      <c r="X2620" s="12" t="s">
        <v>2325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/>
      <c r="AC2620" s="1"/>
    </row>
    <row r="2621" customFormat="false" ht="12.75" hidden="false" customHeight="true" outlineLevel="0" collapsed="false">
      <c r="A2621" s="10" t="n">
        <v>1</v>
      </c>
      <c r="B2621" s="11" t="n">
        <v>46240</v>
      </c>
      <c r="C2621" s="11" t="n">
        <v>46240</v>
      </c>
      <c r="D2621" s="10" t="n">
        <v>1187</v>
      </c>
      <c r="E2621" s="12" t="s">
        <v>489</v>
      </c>
      <c r="F2621" s="10" t="n">
        <v>13</v>
      </c>
      <c r="G2621" s="12" t="s">
        <v>119</v>
      </c>
      <c r="H2621" s="10" t="n">
        <v>2110101</v>
      </c>
      <c r="I2621" s="12" t="s">
        <v>58</v>
      </c>
      <c r="J2621" s="10" t="n">
        <v>1518718</v>
      </c>
      <c r="L2621" s="10" t="n">
        <v>237</v>
      </c>
      <c r="M2621" s="12" t="s">
        <v>36</v>
      </c>
      <c r="N2621" s="12" t="s">
        <v>60</v>
      </c>
      <c r="P2621" s="10" t="n">
        <v>104</v>
      </c>
      <c r="Q2621" s="12" t="s">
        <v>38</v>
      </c>
      <c r="R2621" s="12" t="s">
        <v>62</v>
      </c>
      <c r="S2621" s="10" t="n">
        <v>1130101</v>
      </c>
      <c r="T2621" s="12" t="s">
        <v>63</v>
      </c>
      <c r="U2621" s="13" t="n">
        <v>750</v>
      </c>
      <c r="W2621" s="13" t="n">
        <v>0</v>
      </c>
      <c r="X2621" s="12" t="s">
        <v>2326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GELO DE MORANGO</v>
      </c>
      <c r="AC2621" s="1" t="n">
        <v>237</v>
      </c>
    </row>
    <row r="2622" customFormat="false" ht="12.75" hidden="false" customHeight="true" outlineLevel="0" collapsed="false">
      <c r="A2622" s="10" t="n">
        <v>1</v>
      </c>
      <c r="B2622" s="11" t="n">
        <v>46241</v>
      </c>
      <c r="C2622" s="11" t="n">
        <v>46241</v>
      </c>
      <c r="D2622" s="10" t="n">
        <v>0</v>
      </c>
      <c r="E2622" s="12" t="s">
        <v>33</v>
      </c>
      <c r="F2622" s="10" t="n">
        <v>17</v>
      </c>
      <c r="G2622" s="12" t="s">
        <v>34</v>
      </c>
      <c r="H2622" s="10" t="n">
        <v>1110101</v>
      </c>
      <c r="I2622" s="12" t="s">
        <v>35</v>
      </c>
      <c r="J2622" s="10" t="n">
        <v>1528666</v>
      </c>
      <c r="L2622" s="10" t="n">
        <v>1528666</v>
      </c>
      <c r="M2622" s="12" t="s">
        <v>36</v>
      </c>
      <c r="N2622" s="12" t="s">
        <v>37</v>
      </c>
      <c r="P2622" s="10" t="n">
        <v>104</v>
      </c>
      <c r="Q2622" s="12" t="s">
        <v>38</v>
      </c>
      <c r="R2622" s="12" t="s">
        <v>149</v>
      </c>
      <c r="S2622" s="10" t="n">
        <v>1120601</v>
      </c>
      <c r="T2622" s="12" t="s">
        <v>150</v>
      </c>
      <c r="U2622" s="13" t="n">
        <v>300</v>
      </c>
      <c r="W2622" s="13" t="n">
        <v>300</v>
      </c>
      <c r="X2622" s="12" t="s">
        <v>2327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ACAI DE ANORI</v>
      </c>
      <c r="AC2622" s="1" t="n">
        <v>5459</v>
      </c>
    </row>
    <row r="2623" customFormat="false" ht="12.75" hidden="false" customHeight="true" outlineLevel="0" collapsed="false">
      <c r="A2623" s="10" t="n">
        <v>1</v>
      </c>
      <c r="B2623" s="11" t="n">
        <v>46241</v>
      </c>
      <c r="C2623" s="11" t="n">
        <v>46241</v>
      </c>
      <c r="D2623" s="10" t="n">
        <v>0</v>
      </c>
      <c r="E2623" s="12" t="s">
        <v>33</v>
      </c>
      <c r="F2623" s="10" t="n">
        <v>17</v>
      </c>
      <c r="G2623" s="12" t="s">
        <v>34</v>
      </c>
      <c r="H2623" s="10" t="n">
        <v>1110101</v>
      </c>
      <c r="I2623" s="12" t="s">
        <v>35</v>
      </c>
      <c r="J2623" s="10" t="n">
        <v>1536931</v>
      </c>
      <c r="L2623" s="10" t="n">
        <v>1536931</v>
      </c>
      <c r="M2623" s="12" t="s">
        <v>36</v>
      </c>
      <c r="N2623" s="12" t="s">
        <v>37</v>
      </c>
      <c r="P2623" s="10" t="n">
        <v>104</v>
      </c>
      <c r="Q2623" s="12" t="s">
        <v>38</v>
      </c>
      <c r="R2623" s="12" t="s">
        <v>62</v>
      </c>
      <c r="S2623" s="10" t="n">
        <v>1130101</v>
      </c>
      <c r="T2623" s="12" t="s">
        <v>63</v>
      </c>
      <c r="U2623" s="13" t="n">
        <v>210</v>
      </c>
      <c r="W2623" s="13" t="n">
        <v>210</v>
      </c>
      <c r="X2623" s="12" t="s">
        <v>2328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46148</v>
      </c>
      <c r="C2624" s="11" t="n">
        <v>46241</v>
      </c>
      <c r="D2624" s="10" t="n">
        <v>607</v>
      </c>
      <c r="E2624" s="12" t="s">
        <v>214</v>
      </c>
      <c r="F2624" s="10" t="n">
        <v>24</v>
      </c>
      <c r="G2624" s="12" t="s">
        <v>57</v>
      </c>
      <c r="H2624" s="10" t="n">
        <v>2110101</v>
      </c>
      <c r="I2624" s="12" t="s">
        <v>58</v>
      </c>
      <c r="J2624" s="10" t="n">
        <v>1057743</v>
      </c>
      <c r="L2624" s="10" t="n">
        <v>10336</v>
      </c>
      <c r="M2624" s="12" t="s">
        <v>215</v>
      </c>
      <c r="N2624" s="12" t="s">
        <v>60</v>
      </c>
      <c r="P2624" s="10" t="n">
        <v>103</v>
      </c>
      <c r="Q2624" s="12" t="s">
        <v>61</v>
      </c>
      <c r="R2624" s="12" t="s">
        <v>62</v>
      </c>
      <c r="S2624" s="10" t="n">
        <v>1130101</v>
      </c>
      <c r="T2624" s="12" t="s">
        <v>63</v>
      </c>
      <c r="U2624" s="13" t="n">
        <v>250.38</v>
      </c>
      <c r="W2624" s="13" t="n">
        <v>250.38</v>
      </c>
      <c r="X2624" s="12" t="s">
        <v>2329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nao encontrado</v>
      </c>
      <c r="AC2624" s="1" t="n">
        <v>10336</v>
      </c>
    </row>
    <row r="2625" customFormat="false" ht="12.75" hidden="false" customHeight="true" outlineLevel="0" collapsed="false">
      <c r="A2625" s="10" t="n">
        <v>1</v>
      </c>
      <c r="B2625" s="11" t="n">
        <v>46230</v>
      </c>
      <c r="C2625" s="11" t="n">
        <v>46241</v>
      </c>
      <c r="D2625" s="10" t="n">
        <v>1705</v>
      </c>
      <c r="E2625" s="12" t="s">
        <v>173</v>
      </c>
      <c r="F2625" s="10" t="n">
        <v>24</v>
      </c>
      <c r="G2625" s="12" t="s">
        <v>57</v>
      </c>
      <c r="H2625" s="10" t="n">
        <v>2110405</v>
      </c>
      <c r="I2625" s="12" t="s">
        <v>106</v>
      </c>
      <c r="J2625" s="10" t="n">
        <v>1458857</v>
      </c>
      <c r="L2625" s="10" t="n">
        <v>1950823</v>
      </c>
      <c r="M2625" s="12" t="s">
        <v>36</v>
      </c>
      <c r="N2625" s="12" t="s">
        <v>66</v>
      </c>
      <c r="P2625" s="10" t="n">
        <v>103</v>
      </c>
      <c r="Q2625" s="12" t="s">
        <v>61</v>
      </c>
      <c r="R2625" s="12" t="s">
        <v>62</v>
      </c>
      <c r="S2625" s="10" t="n">
        <v>1130101</v>
      </c>
      <c r="T2625" s="12" t="s">
        <v>63</v>
      </c>
      <c r="U2625" s="13" t="n">
        <v>65.93</v>
      </c>
      <c r="W2625" s="13" t="n">
        <v>65.93</v>
      </c>
      <c r="X2625" s="12" t="s">
        <v>2330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EMBALAGEM KS/NS ULTR</v>
      </c>
      <c r="AC2625" s="1" t="n">
        <v>1950823</v>
      </c>
    </row>
    <row r="2626" customFormat="false" ht="12.75" hidden="false" customHeight="true" outlineLevel="0" collapsed="false">
      <c r="A2626" s="10" t="n">
        <v>1</v>
      </c>
      <c r="B2626" s="11" t="n">
        <v>46212</v>
      </c>
      <c r="C2626" s="11" t="n">
        <v>46241</v>
      </c>
      <c r="D2626" s="10" t="n">
        <v>10011</v>
      </c>
      <c r="E2626" s="12" t="s">
        <v>221</v>
      </c>
      <c r="F2626" s="10" t="n">
        <v>24</v>
      </c>
      <c r="G2626" s="12" t="s">
        <v>57</v>
      </c>
      <c r="H2626" s="10" t="n">
        <v>2110405</v>
      </c>
      <c r="I2626" s="12" t="s">
        <v>106</v>
      </c>
      <c r="J2626" s="10" t="n">
        <v>1375344</v>
      </c>
      <c r="L2626" s="10" t="n">
        <v>34611</v>
      </c>
      <c r="M2626" s="12" t="s">
        <v>36</v>
      </c>
      <c r="N2626" s="12" t="s">
        <v>66</v>
      </c>
      <c r="P2626" s="10" t="n">
        <v>103</v>
      </c>
      <c r="Q2626" s="12" t="s">
        <v>61</v>
      </c>
      <c r="R2626" s="12" t="s">
        <v>62</v>
      </c>
      <c r="S2626" s="10" t="n">
        <v>1130101</v>
      </c>
      <c r="T2626" s="12" t="s">
        <v>63</v>
      </c>
      <c r="U2626" s="13" t="n">
        <v>1091.08</v>
      </c>
      <c r="W2626" s="13" t="n">
        <v>1091.08</v>
      </c>
      <c r="X2626" s="12" t="s">
        <v>2331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GP BISCOITO CAO AD F</v>
      </c>
      <c r="AC2626" s="1" t="n">
        <v>34611</v>
      </c>
    </row>
    <row r="2627" customFormat="false" ht="12.75" hidden="false" customHeight="true" outlineLevel="0" collapsed="false">
      <c r="A2627" s="10" t="n">
        <v>1</v>
      </c>
      <c r="B2627" s="11" t="n">
        <v>46212</v>
      </c>
      <c r="C2627" s="11" t="n">
        <v>46241</v>
      </c>
      <c r="D2627" s="10" t="n">
        <v>1718</v>
      </c>
      <c r="E2627" s="12" t="s">
        <v>159</v>
      </c>
      <c r="F2627" s="10" t="n">
        <v>24</v>
      </c>
      <c r="G2627" s="12" t="s">
        <v>57</v>
      </c>
      <c r="H2627" s="10" t="n">
        <v>2110405</v>
      </c>
      <c r="I2627" s="12" t="s">
        <v>106</v>
      </c>
      <c r="J2627" s="10" t="n">
        <v>1375395</v>
      </c>
      <c r="L2627" s="10" t="n">
        <v>681131</v>
      </c>
      <c r="M2627" s="12" t="s">
        <v>153</v>
      </c>
      <c r="N2627" s="12" t="s">
        <v>66</v>
      </c>
      <c r="P2627" s="10" t="n">
        <v>103</v>
      </c>
      <c r="Q2627" s="12" t="s">
        <v>61</v>
      </c>
      <c r="R2627" s="12" t="s">
        <v>62</v>
      </c>
      <c r="S2627" s="10" t="n">
        <v>1130101</v>
      </c>
      <c r="T2627" s="12" t="s">
        <v>63</v>
      </c>
      <c r="U2627" s="13" t="n">
        <v>871.12</v>
      </c>
      <c r="W2627" s="13" t="n">
        <v>871.12</v>
      </c>
      <c r="X2627" s="12" t="s">
        <v>2332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/>
      <c r="AC2627" s="1"/>
    </row>
    <row r="2628" customFormat="false" ht="12.75" hidden="false" customHeight="true" outlineLevel="0" collapsed="false">
      <c r="A2628" s="10" t="n">
        <v>1</v>
      </c>
      <c r="B2628" s="11" t="n">
        <v>46214</v>
      </c>
      <c r="C2628" s="11" t="n">
        <v>46241</v>
      </c>
      <c r="D2628" s="10" t="n">
        <v>794</v>
      </c>
      <c r="E2628" s="12" t="s">
        <v>365</v>
      </c>
      <c r="F2628" s="10" t="n">
        <v>24</v>
      </c>
      <c r="G2628" s="12" t="s">
        <v>57</v>
      </c>
      <c r="H2628" s="10" t="n">
        <v>2110405</v>
      </c>
      <c r="I2628" s="12" t="s">
        <v>106</v>
      </c>
      <c r="J2628" s="10" t="n">
        <v>1381993</v>
      </c>
      <c r="L2628" s="10" t="n">
        <v>8364</v>
      </c>
      <c r="M2628" s="12" t="s">
        <v>59</v>
      </c>
      <c r="N2628" s="12" t="s">
        <v>66</v>
      </c>
      <c r="P2628" s="10" t="n">
        <v>103</v>
      </c>
      <c r="Q2628" s="12" t="s">
        <v>61</v>
      </c>
      <c r="R2628" s="12" t="s">
        <v>62</v>
      </c>
      <c r="S2628" s="10" t="n">
        <v>1130101</v>
      </c>
      <c r="T2628" s="12" t="s">
        <v>63</v>
      </c>
      <c r="U2628" s="13" t="n">
        <v>523.67</v>
      </c>
      <c r="W2628" s="13" t="n">
        <v>523.67</v>
      </c>
      <c r="X2628" s="12" t="s">
        <v>2333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12.75" hidden="false" customHeight="true" outlineLevel="0" collapsed="false">
      <c r="A2629" s="10" t="n">
        <v>1</v>
      </c>
      <c r="B2629" s="11" t="n">
        <v>46216</v>
      </c>
      <c r="C2629" s="11" t="n">
        <v>46241</v>
      </c>
      <c r="D2629" s="10" t="n">
        <v>1705</v>
      </c>
      <c r="E2629" s="12" t="s">
        <v>173</v>
      </c>
      <c r="F2629" s="10" t="n">
        <v>24</v>
      </c>
      <c r="G2629" s="12" t="s">
        <v>57</v>
      </c>
      <c r="H2629" s="10" t="n">
        <v>2110405</v>
      </c>
      <c r="I2629" s="12" t="s">
        <v>106</v>
      </c>
      <c r="J2629" s="10" t="n">
        <v>1392743</v>
      </c>
      <c r="L2629" s="10" t="n">
        <v>1197029</v>
      </c>
      <c r="M2629" s="12" t="s">
        <v>36</v>
      </c>
      <c r="N2629" s="12" t="s">
        <v>66</v>
      </c>
      <c r="P2629" s="10" t="n">
        <v>103</v>
      </c>
      <c r="Q2629" s="12" t="s">
        <v>61</v>
      </c>
      <c r="R2629" s="12" t="s">
        <v>62</v>
      </c>
      <c r="S2629" s="10" t="n">
        <v>1130101</v>
      </c>
      <c r="T2629" s="12" t="s">
        <v>63</v>
      </c>
      <c r="U2629" s="13" t="n">
        <v>215.52</v>
      </c>
      <c r="W2629" s="13" t="n">
        <v>215.52</v>
      </c>
      <c r="X2629" s="12" t="s">
        <v>2334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12.75" hidden="false" customHeight="true" outlineLevel="0" collapsed="false">
      <c r="A2630" s="10" t="n">
        <v>1</v>
      </c>
      <c r="B2630" s="11" t="n">
        <v>46218</v>
      </c>
      <c r="C2630" s="11" t="n">
        <v>46241</v>
      </c>
      <c r="D2630" s="10" t="n">
        <v>10011</v>
      </c>
      <c r="E2630" s="12" t="s">
        <v>221</v>
      </c>
      <c r="F2630" s="10" t="n">
        <v>24</v>
      </c>
      <c r="G2630" s="12" t="s">
        <v>57</v>
      </c>
      <c r="H2630" s="10" t="n">
        <v>2110405</v>
      </c>
      <c r="I2630" s="12" t="s">
        <v>106</v>
      </c>
      <c r="J2630" s="10" t="n">
        <v>1401989</v>
      </c>
      <c r="L2630" s="10" t="n">
        <v>34663</v>
      </c>
      <c r="M2630" s="12" t="s">
        <v>36</v>
      </c>
      <c r="N2630" s="12" t="s">
        <v>66</v>
      </c>
      <c r="P2630" s="10" t="n">
        <v>103</v>
      </c>
      <c r="Q2630" s="12" t="s">
        <v>61</v>
      </c>
      <c r="R2630" s="12" t="s">
        <v>62</v>
      </c>
      <c r="S2630" s="10" t="n">
        <v>1130101</v>
      </c>
      <c r="T2630" s="12" t="s">
        <v>63</v>
      </c>
      <c r="U2630" s="13" t="n">
        <v>2006</v>
      </c>
      <c r="W2630" s="13" t="n">
        <v>2006</v>
      </c>
      <c r="X2630" s="12" t="s">
        <v>2335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RC GT GRANPLUS 10,1K</v>
      </c>
      <c r="AC2630" s="1" t="n">
        <v>34663</v>
      </c>
    </row>
    <row r="2631" customFormat="false" ht="12.75" hidden="false" customHeight="true" outlineLevel="0" collapsed="false">
      <c r="A2631" s="10" t="n">
        <v>1</v>
      </c>
      <c r="B2631" s="11" t="n">
        <v>46223</v>
      </c>
      <c r="C2631" s="11" t="n">
        <v>46241</v>
      </c>
      <c r="D2631" s="10" t="n">
        <v>1107</v>
      </c>
      <c r="E2631" s="12" t="s">
        <v>155</v>
      </c>
      <c r="F2631" s="10" t="n">
        <v>24</v>
      </c>
      <c r="G2631" s="12" t="s">
        <v>57</v>
      </c>
      <c r="H2631" s="10" t="n">
        <v>2110405</v>
      </c>
      <c r="I2631" s="12" t="s">
        <v>106</v>
      </c>
      <c r="J2631" s="10" t="n">
        <v>1423979</v>
      </c>
      <c r="L2631" s="10" t="n">
        <v>430879</v>
      </c>
      <c r="M2631" s="12" t="s">
        <v>59</v>
      </c>
      <c r="N2631" s="12" t="s">
        <v>66</v>
      </c>
      <c r="P2631" s="10" t="n">
        <v>103</v>
      </c>
      <c r="Q2631" s="12" t="s">
        <v>61</v>
      </c>
      <c r="R2631" s="12" t="s">
        <v>62</v>
      </c>
      <c r="S2631" s="10" t="n">
        <v>1130101</v>
      </c>
      <c r="T2631" s="12" t="s">
        <v>63</v>
      </c>
      <c r="U2631" s="13" t="n">
        <v>1180.51</v>
      </c>
      <c r="W2631" s="13" t="n">
        <v>1180.51</v>
      </c>
      <c r="X2631" s="12" t="s">
        <v>2336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BARRA BAUDUC GOIABA</v>
      </c>
      <c r="AC2631" s="1" t="n">
        <v>430879</v>
      </c>
    </row>
    <row r="2632" customFormat="false" ht="12.75" hidden="false" customHeight="true" outlineLevel="0" collapsed="false">
      <c r="A2632" s="10" t="n">
        <v>1</v>
      </c>
      <c r="B2632" s="11" t="n">
        <v>46225</v>
      </c>
      <c r="C2632" s="11" t="n">
        <v>46241</v>
      </c>
      <c r="D2632" s="10" t="n">
        <v>10017</v>
      </c>
      <c r="E2632" s="12" t="s">
        <v>871</v>
      </c>
      <c r="F2632" s="10" t="n">
        <v>24</v>
      </c>
      <c r="G2632" s="12" t="s">
        <v>57</v>
      </c>
      <c r="H2632" s="10" t="n">
        <v>2110405</v>
      </c>
      <c r="I2632" s="12" t="s">
        <v>106</v>
      </c>
      <c r="J2632" s="10" t="n">
        <v>1434930</v>
      </c>
      <c r="L2632" s="10" t="n">
        <v>194574</v>
      </c>
      <c r="M2632" s="12" t="s">
        <v>59</v>
      </c>
      <c r="N2632" s="12" t="s">
        <v>66</v>
      </c>
      <c r="P2632" s="10" t="n">
        <v>103</v>
      </c>
      <c r="Q2632" s="12" t="s">
        <v>61</v>
      </c>
      <c r="R2632" s="12" t="s">
        <v>62</v>
      </c>
      <c r="S2632" s="10" t="n">
        <v>1130101</v>
      </c>
      <c r="T2632" s="12" t="s">
        <v>63</v>
      </c>
      <c r="U2632" s="13" t="n">
        <v>808.45</v>
      </c>
      <c r="W2632" s="13" t="n">
        <v>808.45</v>
      </c>
      <c r="X2632" s="12" t="s">
        <v>2337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OLEO PEROBA LAV 100M</v>
      </c>
      <c r="AC2632" s="1" t="n">
        <v>194574</v>
      </c>
    </row>
    <row r="2633" customFormat="false" ht="12.75" hidden="false" customHeight="true" outlineLevel="0" collapsed="false">
      <c r="A2633" s="10" t="n">
        <v>1</v>
      </c>
      <c r="B2633" s="11" t="n">
        <v>46226</v>
      </c>
      <c r="C2633" s="11" t="n">
        <v>46241</v>
      </c>
      <c r="D2633" s="10" t="n">
        <v>1402</v>
      </c>
      <c r="E2633" s="12" t="s">
        <v>716</v>
      </c>
      <c r="F2633" s="10" t="n">
        <v>24</v>
      </c>
      <c r="G2633" s="12" t="s">
        <v>57</v>
      </c>
      <c r="H2633" s="10" t="n">
        <v>2110405</v>
      </c>
      <c r="I2633" s="12" t="s">
        <v>106</v>
      </c>
      <c r="J2633" s="10" t="n">
        <v>1439563</v>
      </c>
      <c r="L2633" s="10" t="n">
        <v>3858</v>
      </c>
      <c r="M2633" s="12" t="s">
        <v>36</v>
      </c>
      <c r="N2633" s="12" t="s">
        <v>66</v>
      </c>
      <c r="P2633" s="10" t="n">
        <v>103</v>
      </c>
      <c r="Q2633" s="12" t="s">
        <v>61</v>
      </c>
      <c r="R2633" s="12" t="s">
        <v>39</v>
      </c>
      <c r="S2633" s="10" t="n">
        <v>4210227</v>
      </c>
      <c r="T2633" s="12" t="s">
        <v>40</v>
      </c>
      <c r="U2633" s="13" t="n">
        <v>994.74</v>
      </c>
      <c r="W2633" s="13" t="n">
        <v>994.74</v>
      </c>
      <c r="X2633" s="12" t="s">
        <v>2338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12.75" hidden="false" customHeight="true" outlineLevel="0" collapsed="false">
      <c r="A2634" s="10" t="n">
        <v>1</v>
      </c>
      <c r="B2634" s="11" t="n">
        <v>46226</v>
      </c>
      <c r="C2634" s="11" t="n">
        <v>46241</v>
      </c>
      <c r="D2634" s="10" t="n">
        <v>1666</v>
      </c>
      <c r="E2634" s="12" t="s">
        <v>56</v>
      </c>
      <c r="F2634" s="10" t="n">
        <v>24</v>
      </c>
      <c r="G2634" s="12" t="s">
        <v>57</v>
      </c>
      <c r="H2634" s="10" t="n">
        <v>2110405</v>
      </c>
      <c r="I2634" s="12" t="s">
        <v>106</v>
      </c>
      <c r="J2634" s="10" t="n">
        <v>1440189</v>
      </c>
      <c r="L2634" s="10" t="n">
        <v>568312</v>
      </c>
      <c r="M2634" s="12" t="s">
        <v>59</v>
      </c>
      <c r="N2634" s="12" t="s">
        <v>66</v>
      </c>
      <c r="P2634" s="10" t="n">
        <v>103</v>
      </c>
      <c r="Q2634" s="12" t="s">
        <v>61</v>
      </c>
      <c r="R2634" s="12" t="s">
        <v>62</v>
      </c>
      <c r="S2634" s="10" t="n">
        <v>1130101</v>
      </c>
      <c r="T2634" s="12" t="s">
        <v>63</v>
      </c>
      <c r="U2634" s="13" t="n">
        <v>7635.42</v>
      </c>
      <c r="W2634" s="13" t="n">
        <v>7635.42</v>
      </c>
      <c r="X2634" s="12" t="s">
        <v>2339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568312</v>
      </c>
    </row>
    <row r="2635" customFormat="false" ht="12.75" hidden="false" customHeight="true" outlineLevel="0" collapsed="false">
      <c r="A2635" s="10" t="n">
        <v>1</v>
      </c>
      <c r="B2635" s="11" t="n">
        <v>46226</v>
      </c>
      <c r="C2635" s="11" t="n">
        <v>46241</v>
      </c>
      <c r="D2635" s="10" t="n">
        <v>10017</v>
      </c>
      <c r="E2635" s="12" t="s">
        <v>871</v>
      </c>
      <c r="F2635" s="10" t="n">
        <v>24</v>
      </c>
      <c r="G2635" s="12" t="s">
        <v>57</v>
      </c>
      <c r="H2635" s="10" t="n">
        <v>2110405</v>
      </c>
      <c r="I2635" s="12" t="s">
        <v>106</v>
      </c>
      <c r="J2635" s="10" t="n">
        <v>1440211</v>
      </c>
      <c r="L2635" s="10" t="n">
        <v>592622</v>
      </c>
      <c r="M2635" s="12" t="s">
        <v>36</v>
      </c>
      <c r="N2635" s="12" t="s">
        <v>66</v>
      </c>
      <c r="P2635" s="10" t="n">
        <v>104</v>
      </c>
      <c r="Q2635" s="12" t="s">
        <v>38</v>
      </c>
      <c r="R2635" s="12" t="s">
        <v>62</v>
      </c>
      <c r="S2635" s="10" t="n">
        <v>1130101</v>
      </c>
      <c r="T2635" s="12" t="s">
        <v>63</v>
      </c>
      <c r="U2635" s="13" t="n">
        <v>868.36</v>
      </c>
      <c r="W2635" s="13" t="n">
        <v>868.36</v>
      </c>
      <c r="X2635" s="12" t="s">
        <v>2340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LEITE ITALAC INTE 1L</v>
      </c>
      <c r="AC2635" s="1" t="n">
        <v>194785</v>
      </c>
    </row>
    <row r="2636" customFormat="false" ht="12.75" hidden="false" customHeight="true" outlineLevel="0" collapsed="false">
      <c r="A2636" s="10" t="n">
        <v>1</v>
      </c>
      <c r="B2636" s="11" t="n">
        <v>46228</v>
      </c>
      <c r="C2636" s="11" t="n">
        <v>46241</v>
      </c>
      <c r="D2636" s="10" t="n">
        <v>1270</v>
      </c>
      <c r="E2636" s="12" t="s">
        <v>349</v>
      </c>
      <c r="F2636" s="10" t="n">
        <v>24</v>
      </c>
      <c r="G2636" s="12" t="s">
        <v>57</v>
      </c>
      <c r="H2636" s="10" t="n">
        <v>2110405</v>
      </c>
      <c r="I2636" s="12" t="s">
        <v>106</v>
      </c>
      <c r="J2636" s="10" t="n">
        <v>1450031</v>
      </c>
      <c r="L2636" s="10" t="n">
        <v>2702</v>
      </c>
      <c r="M2636" s="12" t="s">
        <v>36</v>
      </c>
      <c r="N2636" s="12" t="s">
        <v>66</v>
      </c>
      <c r="P2636" s="10" t="n">
        <v>103</v>
      </c>
      <c r="Q2636" s="12" t="s">
        <v>61</v>
      </c>
      <c r="R2636" s="12" t="s">
        <v>62</v>
      </c>
      <c r="S2636" s="10" t="n">
        <v>1130101</v>
      </c>
      <c r="T2636" s="12" t="s">
        <v>63</v>
      </c>
      <c r="U2636" s="13" t="n">
        <v>581.5</v>
      </c>
      <c r="W2636" s="13" t="n">
        <v>581.5</v>
      </c>
      <c r="X2636" s="12" t="s">
        <v>2341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SEMENTE GIRASSOL 200G MESA FARTA</v>
      </c>
      <c r="AC2636" s="1" t="n">
        <v>2702</v>
      </c>
    </row>
    <row r="2637" customFormat="false" ht="12.75" hidden="false" customHeight="true" outlineLevel="0" collapsed="false">
      <c r="A2637" s="10" t="n">
        <v>1</v>
      </c>
      <c r="B2637" s="11" t="n">
        <v>46228</v>
      </c>
      <c r="C2637" s="11" t="n">
        <v>46241</v>
      </c>
      <c r="D2637" s="10" t="n">
        <v>1657</v>
      </c>
      <c r="E2637" s="12" t="s">
        <v>1204</v>
      </c>
      <c r="F2637" s="10" t="n">
        <v>24</v>
      </c>
      <c r="G2637" s="12" t="s">
        <v>57</v>
      </c>
      <c r="H2637" s="10" t="n">
        <v>2110405</v>
      </c>
      <c r="I2637" s="12" t="s">
        <v>106</v>
      </c>
      <c r="J2637" s="10" t="n">
        <v>1450043</v>
      </c>
      <c r="L2637" s="10" t="n">
        <v>296100</v>
      </c>
      <c r="M2637" s="12" t="s">
        <v>36</v>
      </c>
      <c r="N2637" s="12" t="s">
        <v>66</v>
      </c>
      <c r="P2637" s="10" t="n">
        <v>103</v>
      </c>
      <c r="Q2637" s="12" t="s">
        <v>61</v>
      </c>
      <c r="R2637" s="12" t="s">
        <v>62</v>
      </c>
      <c r="S2637" s="10" t="n">
        <v>1130101</v>
      </c>
      <c r="T2637" s="12" t="s">
        <v>63</v>
      </c>
      <c r="U2637" s="13" t="n">
        <v>925.97</v>
      </c>
      <c r="W2637" s="13" t="n">
        <v>925.97</v>
      </c>
      <c r="X2637" s="12" t="s">
        <v>2342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12.75" hidden="false" customHeight="true" outlineLevel="0" collapsed="false">
      <c r="A2638" s="10" t="n">
        <v>1</v>
      </c>
      <c r="B2638" s="11" t="n">
        <v>46228</v>
      </c>
      <c r="C2638" s="11" t="n">
        <v>46241</v>
      </c>
      <c r="D2638" s="10" t="n">
        <v>1114</v>
      </c>
      <c r="E2638" s="12" t="s">
        <v>169</v>
      </c>
      <c r="F2638" s="10" t="n">
        <v>24</v>
      </c>
      <c r="G2638" s="12" t="s">
        <v>57</v>
      </c>
      <c r="H2638" s="10" t="n">
        <v>2110405</v>
      </c>
      <c r="I2638" s="12" t="s">
        <v>106</v>
      </c>
      <c r="J2638" s="10" t="n">
        <v>1450174</v>
      </c>
      <c r="L2638" s="10" t="n">
        <v>41958</v>
      </c>
      <c r="M2638" s="12" t="s">
        <v>36</v>
      </c>
      <c r="N2638" s="12" t="s">
        <v>66</v>
      </c>
      <c r="P2638" s="10" t="n">
        <v>103</v>
      </c>
      <c r="Q2638" s="12" t="s">
        <v>61</v>
      </c>
      <c r="R2638" s="12" t="s">
        <v>62</v>
      </c>
      <c r="S2638" s="10" t="n">
        <v>1130101</v>
      </c>
      <c r="T2638" s="12" t="s">
        <v>63</v>
      </c>
      <c r="U2638" s="13" t="n">
        <v>5054.39</v>
      </c>
      <c r="W2638" s="13" t="n">
        <v>5054.39</v>
      </c>
      <c r="X2638" s="12" t="s">
        <v>2343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PAO MASSA FINA 70127</v>
      </c>
      <c r="AC2638" s="1" t="n">
        <v>41958</v>
      </c>
    </row>
    <row r="2639" customFormat="false" ht="12.75" hidden="false" customHeight="true" outlineLevel="0" collapsed="false">
      <c r="A2639" s="10" t="n">
        <v>1</v>
      </c>
      <c r="B2639" s="11" t="n">
        <v>46230</v>
      </c>
      <c r="C2639" s="11" t="n">
        <v>46241</v>
      </c>
      <c r="D2639" s="10" t="n">
        <v>1705</v>
      </c>
      <c r="E2639" s="12" t="s">
        <v>173</v>
      </c>
      <c r="F2639" s="10" t="n">
        <v>24</v>
      </c>
      <c r="G2639" s="12" t="s">
        <v>57</v>
      </c>
      <c r="H2639" s="10" t="n">
        <v>2110405</v>
      </c>
      <c r="I2639" s="12" t="s">
        <v>106</v>
      </c>
      <c r="J2639" s="10" t="n">
        <v>1457905</v>
      </c>
      <c r="L2639" s="10" t="n">
        <v>1951962</v>
      </c>
      <c r="M2639" s="12" t="s">
        <v>36</v>
      </c>
      <c r="N2639" s="12" t="s">
        <v>66</v>
      </c>
      <c r="P2639" s="10" t="n">
        <v>103</v>
      </c>
      <c r="Q2639" s="12" t="s">
        <v>61</v>
      </c>
      <c r="R2639" s="12" t="s">
        <v>62</v>
      </c>
      <c r="S2639" s="10" t="n">
        <v>1130101</v>
      </c>
      <c r="T2639" s="12" t="s">
        <v>63</v>
      </c>
      <c r="U2639" s="13" t="n">
        <v>5518.6</v>
      </c>
      <c r="W2639" s="13" t="n">
        <v>5518.6</v>
      </c>
      <c r="X2639" s="12" t="s">
        <v>2344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REFR COCA COLA 200ML</v>
      </c>
      <c r="AC2639" s="1" t="n">
        <v>1951962</v>
      </c>
    </row>
    <row r="2640" customFormat="false" ht="12.75" hidden="false" customHeight="true" outlineLevel="0" collapsed="false">
      <c r="A2640" s="10" t="n">
        <v>1</v>
      </c>
      <c r="B2640" s="11" t="n">
        <v>46230</v>
      </c>
      <c r="C2640" s="11" t="n">
        <v>46241</v>
      </c>
      <c r="D2640" s="10" t="n">
        <v>1705</v>
      </c>
      <c r="E2640" s="12" t="s">
        <v>173</v>
      </c>
      <c r="F2640" s="10" t="n">
        <v>24</v>
      </c>
      <c r="G2640" s="12" t="s">
        <v>57</v>
      </c>
      <c r="H2640" s="10" t="n">
        <v>2110405</v>
      </c>
      <c r="I2640" s="12" t="s">
        <v>106</v>
      </c>
      <c r="J2640" s="10" t="n">
        <v>1458370</v>
      </c>
      <c r="L2640" s="10" t="n">
        <v>1217731</v>
      </c>
      <c r="M2640" s="12" t="s">
        <v>36</v>
      </c>
      <c r="N2640" s="12" t="s">
        <v>66</v>
      </c>
      <c r="P2640" s="10" t="n">
        <v>103</v>
      </c>
      <c r="Q2640" s="12" t="s">
        <v>61</v>
      </c>
      <c r="R2640" s="12" t="s">
        <v>62</v>
      </c>
      <c r="S2640" s="10" t="n">
        <v>1130101</v>
      </c>
      <c r="T2640" s="12" t="s">
        <v>63</v>
      </c>
      <c r="U2640" s="13" t="n">
        <v>3459.51</v>
      </c>
      <c r="W2640" s="13" t="n">
        <v>3459.51</v>
      </c>
      <c r="X2640" s="12" t="s">
        <v>2345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 t="str">
        <f aca="false">IFERROR(INDEX('Mov Entradas (Rel 10497)'!$L:$L,MATCH(AC2640,'Mov Entradas (Rel 10497)'!$I:$I,0)),"nao encontrado")</f>
        <v>KAPO UVA 200ML</v>
      </c>
      <c r="AC2640" s="1" t="n">
        <v>1217731</v>
      </c>
    </row>
    <row r="2641" customFormat="false" ht="12.75" hidden="false" customHeight="true" outlineLevel="0" collapsed="false">
      <c r="A2641" s="10" t="n">
        <v>1</v>
      </c>
      <c r="B2641" s="11" t="n">
        <v>46230</v>
      </c>
      <c r="C2641" s="11" t="n">
        <v>46241</v>
      </c>
      <c r="D2641" s="10" t="n">
        <v>1705</v>
      </c>
      <c r="E2641" s="12" t="s">
        <v>173</v>
      </c>
      <c r="F2641" s="10" t="n">
        <v>24</v>
      </c>
      <c r="G2641" s="12" t="s">
        <v>57</v>
      </c>
      <c r="H2641" s="10" t="n">
        <v>2110405</v>
      </c>
      <c r="I2641" s="12" t="s">
        <v>106</v>
      </c>
      <c r="J2641" s="10" t="n">
        <v>1458410</v>
      </c>
      <c r="L2641" s="10" t="n">
        <v>1216466</v>
      </c>
      <c r="M2641" s="12" t="s">
        <v>36</v>
      </c>
      <c r="N2641" s="12" t="s">
        <v>66</v>
      </c>
      <c r="P2641" s="10" t="n">
        <v>103</v>
      </c>
      <c r="Q2641" s="12" t="s">
        <v>61</v>
      </c>
      <c r="R2641" s="12" t="s">
        <v>62</v>
      </c>
      <c r="S2641" s="10" t="n">
        <v>1130101</v>
      </c>
      <c r="T2641" s="12" t="s">
        <v>63</v>
      </c>
      <c r="U2641" s="13" t="n">
        <v>152.38</v>
      </c>
      <c r="W2641" s="13" t="n">
        <v>152.38</v>
      </c>
      <c r="X2641" s="12" t="s">
        <v>2346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VASILHAME CERVEJA 1L RETORNAVEL</v>
      </c>
      <c r="AC2641" s="1" t="n">
        <v>1216466</v>
      </c>
    </row>
    <row r="2642" customFormat="false" ht="12.75" hidden="false" customHeight="true" outlineLevel="0" collapsed="false">
      <c r="A2642" s="10" t="n">
        <v>1</v>
      </c>
      <c r="B2642" s="11" t="n">
        <v>46230</v>
      </c>
      <c r="C2642" s="11" t="n">
        <v>46241</v>
      </c>
      <c r="D2642" s="10" t="n">
        <v>1613</v>
      </c>
      <c r="E2642" s="12" t="s">
        <v>240</v>
      </c>
      <c r="F2642" s="10" t="n">
        <v>24</v>
      </c>
      <c r="G2642" s="12" t="s">
        <v>57</v>
      </c>
      <c r="H2642" s="10" t="n">
        <v>2110405</v>
      </c>
      <c r="I2642" s="12" t="s">
        <v>106</v>
      </c>
      <c r="J2642" s="10" t="n">
        <v>1460199</v>
      </c>
      <c r="L2642" s="10" t="n">
        <v>1611963</v>
      </c>
      <c r="M2642" s="12" t="s">
        <v>36</v>
      </c>
      <c r="N2642" s="12" t="s">
        <v>66</v>
      </c>
      <c r="P2642" s="10" t="n">
        <v>103</v>
      </c>
      <c r="Q2642" s="12" t="s">
        <v>61</v>
      </c>
      <c r="R2642" s="12" t="s">
        <v>62</v>
      </c>
      <c r="S2642" s="10" t="n">
        <v>1130101</v>
      </c>
      <c r="T2642" s="12" t="s">
        <v>63</v>
      </c>
      <c r="U2642" s="13" t="n">
        <v>676.2</v>
      </c>
      <c r="W2642" s="13" t="n">
        <v>676.2</v>
      </c>
      <c r="X2642" s="12" t="s">
        <v>2347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SALSICHA PERDIGÃO KG</v>
      </c>
      <c r="AC2642" s="1" t="n">
        <v>1611963</v>
      </c>
    </row>
    <row r="2643" customFormat="false" ht="12.75" hidden="false" customHeight="true" outlineLevel="0" collapsed="false">
      <c r="A2643" s="10" t="n">
        <v>1</v>
      </c>
      <c r="B2643" s="11" t="n">
        <v>46232</v>
      </c>
      <c r="C2643" s="11" t="n">
        <v>46241</v>
      </c>
      <c r="D2643" s="10" t="n">
        <v>1723</v>
      </c>
      <c r="E2643" s="12" t="s">
        <v>302</v>
      </c>
      <c r="F2643" s="10" t="n">
        <v>24</v>
      </c>
      <c r="G2643" s="12" t="s">
        <v>57</v>
      </c>
      <c r="H2643" s="10" t="n">
        <v>2110405</v>
      </c>
      <c r="I2643" s="12" t="s">
        <v>106</v>
      </c>
      <c r="J2643" s="10" t="n">
        <v>1469410</v>
      </c>
      <c r="L2643" s="10" t="n">
        <v>173886</v>
      </c>
      <c r="M2643" s="12" t="s">
        <v>36</v>
      </c>
      <c r="N2643" s="12" t="s">
        <v>66</v>
      </c>
      <c r="P2643" s="10" t="n">
        <v>103</v>
      </c>
      <c r="Q2643" s="12" t="s">
        <v>61</v>
      </c>
      <c r="R2643" s="12" t="s">
        <v>62</v>
      </c>
      <c r="S2643" s="10" t="n">
        <v>1130101</v>
      </c>
      <c r="T2643" s="12" t="s">
        <v>63</v>
      </c>
      <c r="U2643" s="13" t="n">
        <v>5242.4</v>
      </c>
      <c r="W2643" s="13" t="n">
        <v>5242.4</v>
      </c>
      <c r="X2643" s="12" t="s">
        <v>2348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TRASEIRO DE BOI L1</v>
      </c>
      <c r="AC2643" s="1" t="n">
        <v>173886</v>
      </c>
    </row>
    <row r="2644" customFormat="false" ht="12.75" hidden="false" customHeight="true" outlineLevel="0" collapsed="false">
      <c r="A2644" s="10" t="n">
        <v>1</v>
      </c>
      <c r="B2644" s="11" t="n">
        <v>46234</v>
      </c>
      <c r="C2644" s="11" t="n">
        <v>46241</v>
      </c>
      <c r="D2644" s="10" t="n">
        <v>33</v>
      </c>
      <c r="E2644" s="12" t="s">
        <v>93</v>
      </c>
      <c r="F2644" s="10" t="n">
        <v>34</v>
      </c>
      <c r="G2644" s="12" t="s">
        <v>94</v>
      </c>
      <c r="H2644" s="10" t="n">
        <v>2110101</v>
      </c>
      <c r="I2644" s="12" t="s">
        <v>58</v>
      </c>
      <c r="J2644" s="10" t="n">
        <v>1478271</v>
      </c>
      <c r="L2644" s="10" t="n">
        <v>5400</v>
      </c>
      <c r="M2644" s="12" t="s">
        <v>36</v>
      </c>
      <c r="N2644" s="12" t="s">
        <v>60</v>
      </c>
      <c r="P2644" s="10" t="n">
        <v>103</v>
      </c>
      <c r="Q2644" s="12" t="s">
        <v>61</v>
      </c>
      <c r="R2644" s="12" t="s">
        <v>62</v>
      </c>
      <c r="S2644" s="10" t="n">
        <v>1130101</v>
      </c>
      <c r="T2644" s="12" t="s">
        <v>63</v>
      </c>
      <c r="U2644" s="13" t="n">
        <v>1560</v>
      </c>
      <c r="W2644" s="13" t="n">
        <v>1560</v>
      </c>
      <c r="X2644" s="12" t="s">
        <v>2349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46235</v>
      </c>
      <c r="C2645" s="11" t="n">
        <v>46241</v>
      </c>
      <c r="D2645" s="10" t="n">
        <v>1642</v>
      </c>
      <c r="E2645" s="12" t="s">
        <v>184</v>
      </c>
      <c r="F2645" s="10" t="n">
        <v>24</v>
      </c>
      <c r="G2645" s="12" t="s">
        <v>57</v>
      </c>
      <c r="H2645" s="10" t="n">
        <v>2110405</v>
      </c>
      <c r="I2645" s="12" t="s">
        <v>106</v>
      </c>
      <c r="J2645" s="10" t="n">
        <v>1481798</v>
      </c>
      <c r="L2645" s="10" t="n">
        <v>1034623</v>
      </c>
      <c r="M2645" s="12" t="s">
        <v>36</v>
      </c>
      <c r="N2645" s="12" t="s">
        <v>66</v>
      </c>
      <c r="P2645" s="10" t="n">
        <v>103</v>
      </c>
      <c r="Q2645" s="12" t="s">
        <v>61</v>
      </c>
      <c r="R2645" s="12" t="s">
        <v>62</v>
      </c>
      <c r="S2645" s="10" t="n">
        <v>1130101</v>
      </c>
      <c r="T2645" s="12" t="s">
        <v>63</v>
      </c>
      <c r="U2645" s="13" t="n">
        <v>556.5</v>
      </c>
      <c r="W2645" s="13" t="n">
        <v>556.5</v>
      </c>
      <c r="X2645" s="12" t="s">
        <v>2350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PAO TORRADO BROTHERS</v>
      </c>
      <c r="AC2645" s="1" t="n">
        <v>1034623</v>
      </c>
    </row>
    <row r="2646" customFormat="false" ht="12.75" hidden="false" customHeight="true" outlineLevel="0" collapsed="false">
      <c r="A2646" s="10" t="n">
        <v>1</v>
      </c>
      <c r="B2646" s="11" t="n">
        <v>46235</v>
      </c>
      <c r="C2646" s="11" t="n">
        <v>46241</v>
      </c>
      <c r="D2646" s="10" t="n">
        <v>1286</v>
      </c>
      <c r="E2646" s="12" t="s">
        <v>359</v>
      </c>
      <c r="F2646" s="10" t="n">
        <v>24</v>
      </c>
      <c r="G2646" s="12" t="s">
        <v>57</v>
      </c>
      <c r="H2646" s="10" t="n">
        <v>2110405</v>
      </c>
      <c r="I2646" s="12" t="s">
        <v>106</v>
      </c>
      <c r="J2646" s="10" t="n">
        <v>1482229</v>
      </c>
      <c r="L2646" s="10" t="n">
        <v>10438</v>
      </c>
      <c r="M2646" s="12" t="s">
        <v>36</v>
      </c>
      <c r="N2646" s="12" t="s">
        <v>66</v>
      </c>
      <c r="P2646" s="10" t="n">
        <v>103</v>
      </c>
      <c r="Q2646" s="12" t="s">
        <v>61</v>
      </c>
      <c r="R2646" s="12" t="s">
        <v>62</v>
      </c>
      <c r="S2646" s="10" t="n">
        <v>1130101</v>
      </c>
      <c r="T2646" s="12" t="s">
        <v>63</v>
      </c>
      <c r="U2646" s="13" t="n">
        <v>1026</v>
      </c>
      <c r="W2646" s="13" t="n">
        <v>1026</v>
      </c>
      <c r="X2646" s="12" t="s">
        <v>2351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PAO FRANCES CONG 80G</v>
      </c>
      <c r="AC2646" s="1" t="n">
        <v>10438</v>
      </c>
    </row>
    <row r="2647" customFormat="false" ht="12.75" hidden="false" customHeight="true" outlineLevel="0" collapsed="false">
      <c r="A2647" s="10" t="n">
        <v>1</v>
      </c>
      <c r="B2647" s="11" t="n">
        <v>46237</v>
      </c>
      <c r="C2647" s="11" t="n">
        <v>46241</v>
      </c>
      <c r="D2647" s="10" t="n">
        <v>1899</v>
      </c>
      <c r="E2647" s="12" t="s">
        <v>97</v>
      </c>
      <c r="F2647" s="10" t="n">
        <v>24</v>
      </c>
      <c r="G2647" s="12" t="s">
        <v>57</v>
      </c>
      <c r="H2647" s="10" t="n">
        <v>2110405</v>
      </c>
      <c r="I2647" s="12" t="s">
        <v>106</v>
      </c>
      <c r="J2647" s="10" t="n">
        <v>1495710</v>
      </c>
      <c r="L2647" s="10" t="n">
        <v>741</v>
      </c>
      <c r="M2647" s="12" t="s">
        <v>36</v>
      </c>
      <c r="N2647" s="12" t="s">
        <v>66</v>
      </c>
      <c r="P2647" s="10" t="n">
        <v>103</v>
      </c>
      <c r="Q2647" s="12" t="s">
        <v>61</v>
      </c>
      <c r="R2647" s="12" t="s">
        <v>62</v>
      </c>
      <c r="S2647" s="10" t="n">
        <v>1130101</v>
      </c>
      <c r="T2647" s="12" t="s">
        <v>63</v>
      </c>
      <c r="U2647" s="13" t="n">
        <v>700</v>
      </c>
      <c r="W2647" s="13" t="n">
        <v>700</v>
      </c>
      <c r="X2647" s="12" t="s">
        <v>2352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PAO CASEIRO AMANT</v>
      </c>
      <c r="AC2647" s="1" t="n">
        <v>741</v>
      </c>
    </row>
    <row r="2648" customFormat="false" ht="12.75" hidden="false" customHeight="true" outlineLevel="0" collapsed="false">
      <c r="A2648" s="10" t="n">
        <v>1</v>
      </c>
      <c r="B2648" s="11" t="n">
        <v>46237</v>
      </c>
      <c r="C2648" s="11" t="n">
        <v>46241</v>
      </c>
      <c r="D2648" s="10" t="n">
        <v>1899</v>
      </c>
      <c r="E2648" s="12" t="s">
        <v>97</v>
      </c>
      <c r="F2648" s="10" t="n">
        <v>24</v>
      </c>
      <c r="G2648" s="12" t="s">
        <v>57</v>
      </c>
      <c r="H2648" s="10" t="n">
        <v>2110405</v>
      </c>
      <c r="I2648" s="12" t="s">
        <v>106</v>
      </c>
      <c r="J2648" s="10" t="n">
        <v>1495726</v>
      </c>
      <c r="L2648" s="10" t="n">
        <v>742</v>
      </c>
      <c r="M2648" s="12" t="s">
        <v>36</v>
      </c>
      <c r="N2648" s="12" t="s">
        <v>66</v>
      </c>
      <c r="P2648" s="10" t="n">
        <v>103</v>
      </c>
      <c r="Q2648" s="12" t="s">
        <v>61</v>
      </c>
      <c r="R2648" s="12" t="s">
        <v>62</v>
      </c>
      <c r="S2648" s="10" t="n">
        <v>1130101</v>
      </c>
      <c r="T2648" s="12" t="s">
        <v>63</v>
      </c>
      <c r="U2648" s="13" t="n">
        <v>474.5</v>
      </c>
      <c r="W2648" s="13" t="n">
        <v>474.5</v>
      </c>
      <c r="X2648" s="12" t="s">
        <v>2353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SAC LIX MERC OLI 100</v>
      </c>
      <c r="AC2648" s="1" t="n">
        <v>742</v>
      </c>
    </row>
    <row r="2649" customFormat="false" ht="12.75" hidden="false" customHeight="true" outlineLevel="0" collapsed="false">
      <c r="A2649" s="10" t="n">
        <v>1</v>
      </c>
      <c r="B2649" s="11" t="n">
        <v>46241</v>
      </c>
      <c r="C2649" s="11" t="n">
        <v>46241</v>
      </c>
      <c r="D2649" s="10" t="n">
        <v>17</v>
      </c>
      <c r="E2649" s="12" t="s">
        <v>115</v>
      </c>
      <c r="F2649" s="10" t="n">
        <v>34</v>
      </c>
      <c r="G2649" s="12" t="s">
        <v>94</v>
      </c>
      <c r="H2649" s="10" t="n">
        <v>2110405</v>
      </c>
      <c r="I2649" s="12" t="s">
        <v>106</v>
      </c>
      <c r="J2649" s="10" t="n">
        <v>1512942</v>
      </c>
      <c r="L2649" s="10" t="n">
        <v>619809</v>
      </c>
      <c r="M2649" s="12" t="s">
        <v>36</v>
      </c>
      <c r="N2649" s="12" t="s">
        <v>66</v>
      </c>
      <c r="P2649" s="10" t="n">
        <v>101</v>
      </c>
      <c r="Q2649" s="12" t="s">
        <v>107</v>
      </c>
      <c r="R2649" s="12" t="s">
        <v>112</v>
      </c>
      <c r="S2649" s="10" t="n">
        <v>4220199</v>
      </c>
      <c r="T2649" s="12" t="s">
        <v>113</v>
      </c>
      <c r="U2649" s="13" t="n">
        <v>150</v>
      </c>
      <c r="W2649" s="13" t="n">
        <v>150</v>
      </c>
      <c r="X2649" s="12" t="s">
        <v>2354</v>
      </c>
      <c r="Z2649" s="1" t="str">
        <f aca="false">IF($T2649="","",IFERROR(INDEX('Resumo Grupos'!$AC$3:$AC$200,MATCH($T2649,'Resumo Grupos'!$AB$3:$AB$200,0)),"n/d"))</f>
        <v>Pagamentos outros não operacionais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46241</v>
      </c>
      <c r="C2650" s="11" t="n">
        <v>46241</v>
      </c>
      <c r="D2650" s="10" t="n">
        <v>1195</v>
      </c>
      <c r="E2650" s="12" t="s">
        <v>338</v>
      </c>
      <c r="F2650" s="10" t="n">
        <v>24</v>
      </c>
      <c r="G2650" s="12" t="s">
        <v>57</v>
      </c>
      <c r="H2650" s="10" t="n">
        <v>2110405</v>
      </c>
      <c r="I2650" s="12" t="s">
        <v>106</v>
      </c>
      <c r="J2650" s="10" t="n">
        <v>1152372</v>
      </c>
      <c r="L2650" s="10" t="n">
        <v>480964</v>
      </c>
      <c r="M2650" s="12" t="s">
        <v>59</v>
      </c>
      <c r="N2650" s="12" t="s">
        <v>66</v>
      </c>
      <c r="P2650" s="10" t="n">
        <v>102</v>
      </c>
      <c r="Q2650" s="12" t="s">
        <v>125</v>
      </c>
      <c r="R2650" s="12" t="s">
        <v>43</v>
      </c>
      <c r="S2650" s="10" t="n">
        <v>4210311</v>
      </c>
      <c r="T2650" s="12" t="s">
        <v>339</v>
      </c>
      <c r="U2650" s="13" t="n">
        <v>3001.44</v>
      </c>
      <c r="W2650" s="13" t="n">
        <v>3001.44</v>
      </c>
      <c r="X2650" s="12" t="s">
        <v>1289</v>
      </c>
      <c r="Z2650" s="1" t="str">
        <f aca="false">IF($T2650="","",IFERROR(INDEX('Resumo Grupos'!$AC$3:$AC$200,MATCH($T2650,'Resumo Grupos'!$AB$3:$AB$200,0)),"n/d"))</f>
        <v>Salários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46241</v>
      </c>
      <c r="C2651" s="11" t="n">
        <v>46241</v>
      </c>
      <c r="D2651" s="10" t="n">
        <v>1000001</v>
      </c>
      <c r="E2651" s="12" t="s">
        <v>900</v>
      </c>
      <c r="F2651" s="10" t="n">
        <v>24</v>
      </c>
      <c r="G2651" s="12" t="s">
        <v>57</v>
      </c>
      <c r="H2651" s="10" t="n">
        <v>2110405</v>
      </c>
      <c r="I2651" s="12" t="s">
        <v>106</v>
      </c>
      <c r="J2651" s="10" t="n">
        <v>1463045</v>
      </c>
      <c r="L2651" s="10" t="n">
        <v>601783</v>
      </c>
      <c r="M2651" s="12" t="s">
        <v>59</v>
      </c>
      <c r="N2651" s="12" t="s">
        <v>66</v>
      </c>
      <c r="P2651" s="10" t="n">
        <v>102</v>
      </c>
      <c r="Q2651" s="12" t="s">
        <v>125</v>
      </c>
      <c r="R2651" s="12" t="s">
        <v>112</v>
      </c>
      <c r="S2651" s="10" t="n">
        <v>4220199</v>
      </c>
      <c r="T2651" s="12" t="s">
        <v>113</v>
      </c>
      <c r="U2651" s="13" t="n">
        <v>2413.98</v>
      </c>
      <c r="W2651" s="13" t="n">
        <v>2413.98</v>
      </c>
      <c r="X2651" s="12" t="s">
        <v>2044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46241</v>
      </c>
      <c r="C2652" s="11" t="n">
        <v>46241</v>
      </c>
      <c r="D2652" s="10" t="n">
        <v>1779</v>
      </c>
      <c r="E2652" s="12" t="s">
        <v>985</v>
      </c>
      <c r="F2652" s="10" t="n">
        <v>34</v>
      </c>
      <c r="G2652" s="12" t="s">
        <v>94</v>
      </c>
      <c r="H2652" s="10" t="n">
        <v>2110405</v>
      </c>
      <c r="I2652" s="12" t="s">
        <v>106</v>
      </c>
      <c r="J2652" s="10" t="n">
        <v>1513472</v>
      </c>
      <c r="L2652" s="10" t="n">
        <v>619925</v>
      </c>
      <c r="M2652" s="12" t="s">
        <v>36</v>
      </c>
      <c r="N2652" s="12" t="s">
        <v>66</v>
      </c>
      <c r="P2652" s="10" t="n">
        <v>102</v>
      </c>
      <c r="Q2652" s="12" t="s">
        <v>125</v>
      </c>
      <c r="R2652" s="12" t="s">
        <v>126</v>
      </c>
      <c r="S2652" s="10" t="n">
        <v>4210504</v>
      </c>
      <c r="T2652" s="12" t="s">
        <v>199</v>
      </c>
      <c r="U2652" s="13" t="n">
        <v>93.1</v>
      </c>
      <c r="W2652" s="13" t="n">
        <v>0</v>
      </c>
      <c r="X2652" s="12" t="s">
        <v>2355</v>
      </c>
      <c r="Z2652" s="1" t="str">
        <f aca="false">IF($T2652="","",IFERROR(INDEX('Resumo Grupos'!$AC$3:$AC$200,MATCH($T2652,'Resumo Grupos'!$AB$3:$AB$200,0)),"n/d"))</f>
        <v>Despesa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46241</v>
      </c>
      <c r="C2653" s="11" t="n">
        <v>46241</v>
      </c>
      <c r="D2653" s="10" t="n">
        <v>515</v>
      </c>
      <c r="E2653" s="12" t="s">
        <v>124</v>
      </c>
      <c r="F2653" s="10" t="n">
        <v>34</v>
      </c>
      <c r="G2653" s="12" t="s">
        <v>94</v>
      </c>
      <c r="H2653" s="10" t="n">
        <v>2110405</v>
      </c>
      <c r="I2653" s="12" t="s">
        <v>106</v>
      </c>
      <c r="J2653" s="10" t="n">
        <v>1513478</v>
      </c>
      <c r="L2653" s="10" t="n">
        <v>619928</v>
      </c>
      <c r="M2653" s="12" t="s">
        <v>36</v>
      </c>
      <c r="N2653" s="12" t="s">
        <v>66</v>
      </c>
      <c r="P2653" s="10" t="n">
        <v>102</v>
      </c>
      <c r="Q2653" s="12" t="s">
        <v>125</v>
      </c>
      <c r="R2653" s="12" t="s">
        <v>112</v>
      </c>
      <c r="S2653" s="10" t="n">
        <v>4220199</v>
      </c>
      <c r="T2653" s="12" t="s">
        <v>113</v>
      </c>
      <c r="U2653" s="13" t="n">
        <v>100</v>
      </c>
      <c r="W2653" s="13" t="n">
        <v>100</v>
      </c>
      <c r="X2653" s="12" t="s">
        <v>2356</v>
      </c>
      <c r="Z2653" s="1" t="str">
        <f aca="false">IF($T2653="","",IFERROR(INDEX('Resumo Grupos'!$AC$3:$AC$200,MATCH($T2653,'Resumo Grupos'!$AB$3:$AB$200,0)),"n/d"))</f>
        <v>Pagamentos outros não operacionais</v>
      </c>
      <c r="AA2653" s="1" t="str">
        <f aca="false">IF($T2653="","",IF(COUNTIF('Resumo Grupos'!$AE$3:$AE$40,$T2653)&gt;0,"NAO","SIM"))</f>
        <v>SIM</v>
      </c>
      <c r="AB2653" s="1"/>
      <c r="AC2653" s="1"/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46241</v>
      </c>
      <c r="D2654" s="10" t="n">
        <v>17</v>
      </c>
      <c r="E2654" s="12" t="s">
        <v>115</v>
      </c>
      <c r="F2654" s="10" t="n">
        <v>34</v>
      </c>
      <c r="G2654" s="12" t="s">
        <v>94</v>
      </c>
      <c r="H2654" s="10" t="n">
        <v>2110405</v>
      </c>
      <c r="I2654" s="12" t="s">
        <v>106</v>
      </c>
      <c r="J2654" s="10" t="n">
        <v>1514377</v>
      </c>
      <c r="L2654" s="10" t="n">
        <v>620132</v>
      </c>
      <c r="M2654" s="12" t="s">
        <v>36</v>
      </c>
      <c r="N2654" s="12" t="s">
        <v>66</v>
      </c>
      <c r="P2654" s="10" t="n">
        <v>101</v>
      </c>
      <c r="Q2654" s="12" t="s">
        <v>107</v>
      </c>
      <c r="R2654" s="12" t="s">
        <v>112</v>
      </c>
      <c r="S2654" s="10" t="n">
        <v>4220199</v>
      </c>
      <c r="T2654" s="12" t="s">
        <v>113</v>
      </c>
      <c r="U2654" s="13" t="n">
        <v>1303.99</v>
      </c>
      <c r="W2654" s="13" t="n">
        <v>1303.99</v>
      </c>
      <c r="X2654" s="12" t="s">
        <v>2357</v>
      </c>
      <c r="Z2654" s="1" t="str">
        <f aca="false">IF($T2654="","",IFERROR(INDEX('Resumo Grupos'!$AC$3:$AC$200,MATCH($T2654,'Resumo Grupos'!$AB$3:$AB$200,0)),"n/d"))</f>
        <v>Pagamentos outros não operacionais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46241</v>
      </c>
      <c r="D2655" s="10" t="n">
        <v>33</v>
      </c>
      <c r="E2655" s="12" t="s">
        <v>93</v>
      </c>
      <c r="F2655" s="10" t="n">
        <v>34</v>
      </c>
      <c r="G2655" s="12" t="s">
        <v>94</v>
      </c>
      <c r="H2655" s="10" t="n">
        <v>2110101</v>
      </c>
      <c r="I2655" s="12" t="s">
        <v>58</v>
      </c>
      <c r="J2655" s="10" t="n">
        <v>1514611</v>
      </c>
      <c r="L2655" s="10" t="n">
        <v>5453</v>
      </c>
      <c r="M2655" s="12" t="s">
        <v>36</v>
      </c>
      <c r="N2655" s="12" t="s">
        <v>60</v>
      </c>
      <c r="P2655" s="10" t="n">
        <v>104</v>
      </c>
      <c r="Q2655" s="12" t="s">
        <v>38</v>
      </c>
      <c r="R2655" s="12" t="s">
        <v>62</v>
      </c>
      <c r="S2655" s="10" t="n">
        <v>1130101</v>
      </c>
      <c r="T2655" s="12" t="s">
        <v>63</v>
      </c>
      <c r="U2655" s="13" t="n">
        <v>3404</v>
      </c>
      <c r="W2655" s="13" t="n">
        <v>3404</v>
      </c>
      <c r="X2655" s="12" t="s">
        <v>197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46241</v>
      </c>
      <c r="C2656" s="11" t="n">
        <v>46241</v>
      </c>
      <c r="D2656" s="10" t="n">
        <v>33</v>
      </c>
      <c r="E2656" s="12" t="s">
        <v>93</v>
      </c>
      <c r="F2656" s="10" t="n">
        <v>34</v>
      </c>
      <c r="G2656" s="12" t="s">
        <v>94</v>
      </c>
      <c r="H2656" s="10" t="n">
        <v>2110101</v>
      </c>
      <c r="I2656" s="12" t="s">
        <v>58</v>
      </c>
      <c r="J2656" s="10" t="n">
        <v>1514687</v>
      </c>
      <c r="L2656" s="10" t="n">
        <v>5454</v>
      </c>
      <c r="M2656" s="12" t="s">
        <v>36</v>
      </c>
      <c r="N2656" s="12" t="s">
        <v>60</v>
      </c>
      <c r="P2656" s="10" t="n">
        <v>104</v>
      </c>
      <c r="Q2656" s="12" t="s">
        <v>38</v>
      </c>
      <c r="R2656" s="12" t="s">
        <v>62</v>
      </c>
      <c r="S2656" s="10" t="n">
        <v>1130101</v>
      </c>
      <c r="T2656" s="12" t="s">
        <v>63</v>
      </c>
      <c r="U2656" s="13" t="n">
        <v>830</v>
      </c>
      <c r="W2656" s="13" t="n">
        <v>830</v>
      </c>
      <c r="X2656" s="12" t="s">
        <v>2358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/>
      <c r="AC2656" s="1"/>
    </row>
    <row r="2657" customFormat="false" ht="12.75" hidden="false" customHeight="true" outlineLevel="0" collapsed="false">
      <c r="A2657" s="10" t="n">
        <v>1</v>
      </c>
      <c r="B2657" s="11" t="n">
        <v>46241</v>
      </c>
      <c r="C2657" s="11" t="n">
        <v>46241</v>
      </c>
      <c r="D2657" s="10" t="n">
        <v>10096</v>
      </c>
      <c r="E2657" s="12" t="s">
        <v>1716</v>
      </c>
      <c r="F2657" s="10" t="n">
        <v>13</v>
      </c>
      <c r="G2657" s="12" t="s">
        <v>119</v>
      </c>
      <c r="H2657" s="10" t="n">
        <v>2110101</v>
      </c>
      <c r="I2657" s="12" t="s">
        <v>58</v>
      </c>
      <c r="J2657" s="10" t="n">
        <v>1515613</v>
      </c>
      <c r="L2657" s="10" t="n">
        <v>131</v>
      </c>
      <c r="M2657" s="12" t="s">
        <v>36</v>
      </c>
      <c r="N2657" s="12" t="s">
        <v>60</v>
      </c>
      <c r="P2657" s="10" t="n">
        <v>104</v>
      </c>
      <c r="Q2657" s="12" t="s">
        <v>38</v>
      </c>
      <c r="R2657" s="12" t="s">
        <v>62</v>
      </c>
      <c r="S2657" s="10" t="n">
        <v>1130101</v>
      </c>
      <c r="T2657" s="12" t="s">
        <v>63</v>
      </c>
      <c r="U2657" s="13" t="n">
        <v>420</v>
      </c>
      <c r="W2657" s="13" t="n">
        <v>0</v>
      </c>
      <c r="X2657" s="12" t="s">
        <v>2359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BOLO MIYAZAKI GRANDE</v>
      </c>
      <c r="AC2657" s="1" t="n">
        <v>131</v>
      </c>
    </row>
    <row r="2658" customFormat="false" ht="12.75" hidden="false" customHeight="true" outlineLevel="0" collapsed="false">
      <c r="A2658" s="10" t="n">
        <v>1</v>
      </c>
      <c r="B2658" s="11" t="n">
        <v>46241</v>
      </c>
      <c r="C2658" s="11" t="n">
        <v>46241</v>
      </c>
      <c r="D2658" s="10" t="n">
        <v>1783</v>
      </c>
      <c r="E2658" s="12" t="s">
        <v>1024</v>
      </c>
      <c r="F2658" s="10" t="n">
        <v>13</v>
      </c>
      <c r="G2658" s="12" t="s">
        <v>119</v>
      </c>
      <c r="H2658" s="10" t="n">
        <v>2110101</v>
      </c>
      <c r="I2658" s="12" t="s">
        <v>58</v>
      </c>
      <c r="J2658" s="10" t="n">
        <v>1515625</v>
      </c>
      <c r="L2658" s="10" t="n">
        <v>526</v>
      </c>
      <c r="M2658" s="12" t="s">
        <v>36</v>
      </c>
      <c r="N2658" s="12" t="s">
        <v>60</v>
      </c>
      <c r="P2658" s="10" t="n">
        <v>104</v>
      </c>
      <c r="Q2658" s="12" t="s">
        <v>38</v>
      </c>
      <c r="R2658" s="12" t="s">
        <v>62</v>
      </c>
      <c r="S2658" s="10" t="n">
        <v>1130101</v>
      </c>
      <c r="T2658" s="12" t="s">
        <v>63</v>
      </c>
      <c r="U2658" s="13" t="n">
        <v>160.32</v>
      </c>
      <c r="W2658" s="13" t="n">
        <v>0</v>
      </c>
      <c r="X2658" s="12" t="s">
        <v>2360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BLOOM 600G</v>
      </c>
      <c r="AC2658" s="1" t="n">
        <v>526</v>
      </c>
    </row>
    <row r="2659" customFormat="false" ht="12.75" hidden="false" customHeight="true" outlineLevel="0" collapsed="false">
      <c r="A2659" s="10" t="n">
        <v>1</v>
      </c>
      <c r="B2659" s="11" t="n">
        <v>46241</v>
      </c>
      <c r="C2659" s="11" t="n">
        <v>46241</v>
      </c>
      <c r="D2659" s="10" t="n">
        <v>10035</v>
      </c>
      <c r="E2659" s="12" t="s">
        <v>376</v>
      </c>
      <c r="F2659" s="10" t="n">
        <v>13</v>
      </c>
      <c r="G2659" s="12" t="s">
        <v>119</v>
      </c>
      <c r="H2659" s="10" t="n">
        <v>2110101</v>
      </c>
      <c r="I2659" s="12" t="s">
        <v>58</v>
      </c>
      <c r="J2659" s="10" t="n">
        <v>1518708</v>
      </c>
      <c r="L2659" s="10" t="n">
        <v>396</v>
      </c>
      <c r="M2659" s="12" t="s">
        <v>36</v>
      </c>
      <c r="N2659" s="12" t="s">
        <v>60</v>
      </c>
      <c r="P2659" s="10" t="n">
        <v>104</v>
      </c>
      <c r="Q2659" s="12" t="s">
        <v>38</v>
      </c>
      <c r="R2659" s="12" t="s">
        <v>62</v>
      </c>
      <c r="S2659" s="10" t="n">
        <v>1130101</v>
      </c>
      <c r="T2659" s="12" t="s">
        <v>63</v>
      </c>
      <c r="U2659" s="13" t="n">
        <v>470</v>
      </c>
      <c r="W2659" s="13" t="n">
        <v>0</v>
      </c>
      <c r="X2659" s="12" t="s">
        <v>2024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  <c r="AB2659" s="1" t="str">
        <f aca="false">IFERROR(INDEX('Mov Entradas (Rel 10497)'!$L:$L,MATCH(AC2659,'Mov Entradas (Rel 10497)'!$I:$I,0)),"nao encontrado")</f>
        <v>CARVAO VEGETAL 3KG</v>
      </c>
      <c r="AC2659" s="1" t="n">
        <v>396</v>
      </c>
    </row>
    <row r="2660" customFormat="false" ht="12.75" hidden="false" customHeight="true" outlineLevel="0" collapsed="false">
      <c r="A2660" s="10" t="n">
        <v>1</v>
      </c>
      <c r="B2660" s="11" t="n">
        <v>46241</v>
      </c>
      <c r="C2660" s="11" t="n">
        <v>46241</v>
      </c>
      <c r="D2660" s="10" t="n">
        <v>1173</v>
      </c>
      <c r="E2660" s="12" t="s">
        <v>988</v>
      </c>
      <c r="F2660" s="10" t="n">
        <v>13</v>
      </c>
      <c r="G2660" s="12" t="s">
        <v>119</v>
      </c>
      <c r="H2660" s="10" t="n">
        <v>2110101</v>
      </c>
      <c r="I2660" s="12" t="s">
        <v>58</v>
      </c>
      <c r="J2660" s="10" t="n">
        <v>1518728</v>
      </c>
      <c r="L2660" s="10" t="n">
        <v>1046</v>
      </c>
      <c r="M2660" s="12" t="s">
        <v>36</v>
      </c>
      <c r="N2660" s="12" t="s">
        <v>60</v>
      </c>
      <c r="P2660" s="10" t="n">
        <v>104</v>
      </c>
      <c r="Q2660" s="12" t="s">
        <v>38</v>
      </c>
      <c r="R2660" s="12" t="s">
        <v>62</v>
      </c>
      <c r="S2660" s="10" t="n">
        <v>1130101</v>
      </c>
      <c r="T2660" s="12" t="s">
        <v>63</v>
      </c>
      <c r="U2660" s="13" t="n">
        <v>180</v>
      </c>
      <c r="W2660" s="13" t="n">
        <v>0</v>
      </c>
      <c r="X2660" s="12" t="s">
        <v>2361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GOMA DE TAPIOCA 1 KG</v>
      </c>
      <c r="AC2660" s="1" t="n">
        <v>1046</v>
      </c>
    </row>
    <row r="2661" customFormat="false" ht="12.75" hidden="false" customHeight="true" outlineLevel="0" collapsed="false">
      <c r="A2661" s="10" t="n">
        <v>1</v>
      </c>
      <c r="B2661" s="11" t="n">
        <v>46241</v>
      </c>
      <c r="C2661" s="11" t="n">
        <v>46241</v>
      </c>
      <c r="D2661" s="10" t="n">
        <v>1391</v>
      </c>
      <c r="E2661" s="12" t="s">
        <v>445</v>
      </c>
      <c r="F2661" s="10" t="n">
        <v>34</v>
      </c>
      <c r="G2661" s="12" t="s">
        <v>94</v>
      </c>
      <c r="H2661" s="10" t="n">
        <v>2110405</v>
      </c>
      <c r="I2661" s="12" t="s">
        <v>106</v>
      </c>
      <c r="J2661" s="10" t="n">
        <v>1529520</v>
      </c>
      <c r="L2661" s="10" t="n">
        <v>414</v>
      </c>
      <c r="M2661" s="12" t="s">
        <v>36</v>
      </c>
      <c r="N2661" s="12" t="s">
        <v>66</v>
      </c>
      <c r="P2661" s="10" t="n">
        <v>103</v>
      </c>
      <c r="Q2661" s="12" t="s">
        <v>61</v>
      </c>
      <c r="R2661" s="12" t="s">
        <v>62</v>
      </c>
      <c r="S2661" s="10" t="n">
        <v>1130101</v>
      </c>
      <c r="T2661" s="12" t="s">
        <v>63</v>
      </c>
      <c r="U2661" s="13" t="n">
        <v>360</v>
      </c>
      <c r="W2661" s="13" t="n">
        <v>360</v>
      </c>
      <c r="X2661" s="12" t="s">
        <v>2362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46242</v>
      </c>
      <c r="C2662" s="11" t="n">
        <v>46242</v>
      </c>
      <c r="D2662" s="10" t="n">
        <v>0</v>
      </c>
      <c r="E2662" s="12" t="s">
        <v>33</v>
      </c>
      <c r="F2662" s="10" t="n">
        <v>17</v>
      </c>
      <c r="G2662" s="12" t="s">
        <v>34</v>
      </c>
      <c r="H2662" s="10" t="n">
        <v>1110101</v>
      </c>
      <c r="I2662" s="12" t="s">
        <v>35</v>
      </c>
      <c r="J2662" s="10" t="n">
        <v>1528646</v>
      </c>
      <c r="L2662" s="10" t="n">
        <v>1528646</v>
      </c>
      <c r="M2662" s="12" t="s">
        <v>36</v>
      </c>
      <c r="N2662" s="12" t="s">
        <v>37</v>
      </c>
      <c r="P2662" s="10" t="n">
        <v>104</v>
      </c>
      <c r="Q2662" s="12" t="s">
        <v>38</v>
      </c>
      <c r="R2662" s="12" t="s">
        <v>149</v>
      </c>
      <c r="S2662" s="10" t="n">
        <v>1120601</v>
      </c>
      <c r="T2662" s="12" t="s">
        <v>150</v>
      </c>
      <c r="U2662" s="13" t="n">
        <v>525</v>
      </c>
      <c r="W2662" s="13" t="n">
        <v>525</v>
      </c>
      <c r="X2662" s="12" t="s">
        <v>2363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ACAI DE ANORI</v>
      </c>
      <c r="AC2662" s="1" t="n">
        <v>5458</v>
      </c>
    </row>
    <row r="2663" customFormat="false" ht="12.75" hidden="false" customHeight="true" outlineLevel="0" collapsed="false">
      <c r="A2663" s="10" t="n">
        <v>1</v>
      </c>
      <c r="B2663" s="11" t="n">
        <v>46202</v>
      </c>
      <c r="C2663" s="11" t="n">
        <v>46242</v>
      </c>
      <c r="D2663" s="10" t="n">
        <v>1624</v>
      </c>
      <c r="E2663" s="12" t="s">
        <v>282</v>
      </c>
      <c r="F2663" s="10" t="n">
        <v>24</v>
      </c>
      <c r="G2663" s="12" t="s">
        <v>57</v>
      </c>
      <c r="H2663" s="10" t="n">
        <v>2110101</v>
      </c>
      <c r="I2663" s="12" t="s">
        <v>58</v>
      </c>
      <c r="J2663" s="10" t="n">
        <v>1322405</v>
      </c>
      <c r="L2663" s="10" t="n">
        <v>660505</v>
      </c>
      <c r="M2663" s="12" t="s">
        <v>59</v>
      </c>
      <c r="N2663" s="12" t="s">
        <v>60</v>
      </c>
      <c r="P2663" s="10" t="n">
        <v>103</v>
      </c>
      <c r="Q2663" s="12" t="s">
        <v>61</v>
      </c>
      <c r="R2663" s="12" t="s">
        <v>62</v>
      </c>
      <c r="S2663" s="10" t="n">
        <v>1130101</v>
      </c>
      <c r="T2663" s="12" t="s">
        <v>63</v>
      </c>
      <c r="U2663" s="13" t="n">
        <v>660</v>
      </c>
      <c r="W2663" s="13" t="n">
        <v>660</v>
      </c>
      <c r="X2663" s="12" t="s">
        <v>2364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PUTZ GRANULADO SANITARIO CN 4KG</v>
      </c>
      <c r="AC2663" s="1" t="n">
        <v>660505</v>
      </c>
    </row>
    <row r="2664" customFormat="false" ht="12.75" hidden="false" customHeight="true" outlineLevel="0" collapsed="false">
      <c r="A2664" s="10" t="n">
        <v>1</v>
      </c>
      <c r="B2664" s="11" t="n">
        <v>46212</v>
      </c>
      <c r="C2664" s="11" t="n">
        <v>46242</v>
      </c>
      <c r="D2664" s="10" t="n">
        <v>10037</v>
      </c>
      <c r="E2664" s="12" t="s">
        <v>615</v>
      </c>
      <c r="F2664" s="10" t="n">
        <v>24</v>
      </c>
      <c r="G2664" s="12" t="s">
        <v>57</v>
      </c>
      <c r="H2664" s="10" t="n">
        <v>2110405</v>
      </c>
      <c r="I2664" s="12" t="s">
        <v>106</v>
      </c>
      <c r="J2664" s="10" t="n">
        <v>1374662</v>
      </c>
      <c r="L2664" s="10" t="n">
        <v>2737</v>
      </c>
      <c r="M2664" s="12" t="s">
        <v>59</v>
      </c>
      <c r="N2664" s="12" t="s">
        <v>66</v>
      </c>
      <c r="P2664" s="10" t="n">
        <v>103</v>
      </c>
      <c r="Q2664" s="12" t="s">
        <v>61</v>
      </c>
      <c r="R2664" s="12" t="s">
        <v>62</v>
      </c>
      <c r="S2664" s="10" t="n">
        <v>1130101</v>
      </c>
      <c r="T2664" s="12" t="s">
        <v>63</v>
      </c>
      <c r="U2664" s="13" t="n">
        <v>527.3</v>
      </c>
      <c r="W2664" s="13" t="n">
        <v>527.3</v>
      </c>
      <c r="X2664" s="12" t="s">
        <v>2365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RC. BIRBO CAES CARNE BLEND KG</v>
      </c>
      <c r="AC2664" s="1" t="n">
        <v>2737</v>
      </c>
    </row>
    <row r="2665" customFormat="false" ht="12.75" hidden="false" customHeight="true" outlineLevel="0" collapsed="false">
      <c r="A2665" s="10" t="n">
        <v>1</v>
      </c>
      <c r="B2665" s="11" t="n">
        <v>46237</v>
      </c>
      <c r="C2665" s="11" t="n">
        <v>46242</v>
      </c>
      <c r="D2665" s="10" t="n">
        <v>754</v>
      </c>
      <c r="E2665" s="12" t="s">
        <v>182</v>
      </c>
      <c r="F2665" s="10" t="n">
        <v>24</v>
      </c>
      <c r="G2665" s="12" t="s">
        <v>57</v>
      </c>
      <c r="H2665" s="10" t="n">
        <v>2110405</v>
      </c>
      <c r="I2665" s="12" t="s">
        <v>106</v>
      </c>
      <c r="J2665" s="10" t="n">
        <v>1495440</v>
      </c>
      <c r="L2665" s="10" t="n">
        <v>32187</v>
      </c>
      <c r="M2665" s="12" t="s">
        <v>36</v>
      </c>
      <c r="N2665" s="12" t="s">
        <v>66</v>
      </c>
      <c r="P2665" s="10" t="n">
        <v>103</v>
      </c>
      <c r="Q2665" s="12" t="s">
        <v>61</v>
      </c>
      <c r="R2665" s="12" t="s">
        <v>62</v>
      </c>
      <c r="S2665" s="10" t="n">
        <v>1130101</v>
      </c>
      <c r="T2665" s="12" t="s">
        <v>63</v>
      </c>
      <c r="U2665" s="13" t="n">
        <v>3557.5</v>
      </c>
      <c r="W2665" s="13" t="n">
        <v>3557.5</v>
      </c>
      <c r="X2665" s="12" t="s">
        <v>2366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12.75" hidden="false" customHeight="true" outlineLevel="0" collapsed="false">
      <c r="A2666" s="10" t="n">
        <v>1</v>
      </c>
      <c r="B2666" s="11" t="n">
        <v>46237</v>
      </c>
      <c r="C2666" s="11" t="n">
        <v>46242</v>
      </c>
      <c r="D2666" s="10" t="n">
        <v>1625</v>
      </c>
      <c r="E2666" s="12" t="s">
        <v>243</v>
      </c>
      <c r="F2666" s="10" t="n">
        <v>24</v>
      </c>
      <c r="G2666" s="12" t="s">
        <v>57</v>
      </c>
      <c r="H2666" s="10" t="n">
        <v>2110405</v>
      </c>
      <c r="I2666" s="12" t="s">
        <v>106</v>
      </c>
      <c r="J2666" s="10" t="n">
        <v>1495532</v>
      </c>
      <c r="L2666" s="10" t="n">
        <v>14907</v>
      </c>
      <c r="M2666" s="12" t="s">
        <v>36</v>
      </c>
      <c r="N2666" s="12" t="s">
        <v>66</v>
      </c>
      <c r="P2666" s="10" t="n">
        <v>103</v>
      </c>
      <c r="Q2666" s="12" t="s">
        <v>61</v>
      </c>
      <c r="R2666" s="12" t="s">
        <v>62</v>
      </c>
      <c r="S2666" s="10" t="n">
        <v>1130101</v>
      </c>
      <c r="T2666" s="12" t="s">
        <v>63</v>
      </c>
      <c r="U2666" s="13" t="n">
        <v>4044.8</v>
      </c>
      <c r="W2666" s="13" t="n">
        <v>4044.8</v>
      </c>
      <c r="X2666" s="12" t="s">
        <v>2367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46241</v>
      </c>
      <c r="C2667" s="11" t="n">
        <v>46242</v>
      </c>
      <c r="D2667" s="10" t="n">
        <v>33</v>
      </c>
      <c r="E2667" s="12" t="s">
        <v>93</v>
      </c>
      <c r="F2667" s="10" t="n">
        <v>34</v>
      </c>
      <c r="G2667" s="12" t="s">
        <v>94</v>
      </c>
      <c r="H2667" s="10" t="n">
        <v>2110101</v>
      </c>
      <c r="I2667" s="12" t="s">
        <v>58</v>
      </c>
      <c r="J2667" s="10" t="n">
        <v>1514851</v>
      </c>
      <c r="L2667" s="10" t="n">
        <v>5455</v>
      </c>
      <c r="M2667" s="12" t="s">
        <v>36</v>
      </c>
      <c r="N2667" s="12" t="s">
        <v>60</v>
      </c>
      <c r="P2667" s="10" t="n">
        <v>104</v>
      </c>
      <c r="Q2667" s="12" t="s">
        <v>38</v>
      </c>
      <c r="R2667" s="12" t="s">
        <v>62</v>
      </c>
      <c r="S2667" s="10" t="n">
        <v>1130101</v>
      </c>
      <c r="T2667" s="12" t="s">
        <v>63</v>
      </c>
      <c r="U2667" s="13" t="n">
        <v>3382</v>
      </c>
      <c r="W2667" s="13" t="n">
        <v>3382</v>
      </c>
      <c r="X2667" s="12" t="s">
        <v>252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12.75" hidden="false" customHeight="true" outlineLevel="0" collapsed="false">
      <c r="A2668" s="10" t="n">
        <v>1</v>
      </c>
      <c r="B2668" s="11" t="n">
        <v>46241</v>
      </c>
      <c r="C2668" s="11" t="n">
        <v>46242</v>
      </c>
      <c r="D2668" s="10" t="n">
        <v>1615</v>
      </c>
      <c r="E2668" s="12" t="s">
        <v>253</v>
      </c>
      <c r="F2668" s="10" t="n">
        <v>34</v>
      </c>
      <c r="G2668" s="12" t="s">
        <v>94</v>
      </c>
      <c r="H2668" s="10" t="n">
        <v>2110101</v>
      </c>
      <c r="I2668" s="12" t="s">
        <v>58</v>
      </c>
      <c r="J2668" s="10" t="n">
        <v>1514916</v>
      </c>
      <c r="L2668" s="10" t="n">
        <v>5456</v>
      </c>
      <c r="M2668" s="12" t="s">
        <v>36</v>
      </c>
      <c r="N2668" s="12" t="s">
        <v>60</v>
      </c>
      <c r="P2668" s="10" t="n">
        <v>104</v>
      </c>
      <c r="Q2668" s="12" t="s">
        <v>38</v>
      </c>
      <c r="R2668" s="12" t="s">
        <v>62</v>
      </c>
      <c r="S2668" s="10" t="n">
        <v>1130101</v>
      </c>
      <c r="T2668" s="12" t="s">
        <v>63</v>
      </c>
      <c r="U2668" s="13" t="n">
        <v>1610</v>
      </c>
      <c r="W2668" s="13" t="n">
        <v>1610</v>
      </c>
      <c r="X2668" s="12" t="s">
        <v>2368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nao encontrado</v>
      </c>
      <c r="AC2668" s="1" t="n">
        <v>15054</v>
      </c>
    </row>
    <row r="2669" customFormat="false" ht="12.75" hidden="false" customHeight="true" outlineLevel="0" collapsed="false">
      <c r="A2669" s="10" t="n">
        <v>1</v>
      </c>
      <c r="B2669" s="11" t="n">
        <v>46241</v>
      </c>
      <c r="C2669" s="11" t="n">
        <v>46242</v>
      </c>
      <c r="D2669" s="10" t="n">
        <v>33</v>
      </c>
      <c r="E2669" s="12" t="s">
        <v>93</v>
      </c>
      <c r="F2669" s="10" t="n">
        <v>34</v>
      </c>
      <c r="G2669" s="12" t="s">
        <v>94</v>
      </c>
      <c r="H2669" s="10" t="n">
        <v>2110405</v>
      </c>
      <c r="I2669" s="12" t="s">
        <v>106</v>
      </c>
      <c r="J2669" s="10" t="n">
        <v>1515329</v>
      </c>
      <c r="L2669" s="10" t="n">
        <v>620434</v>
      </c>
      <c r="M2669" s="12" t="s">
        <v>36</v>
      </c>
      <c r="N2669" s="12" t="s">
        <v>66</v>
      </c>
      <c r="P2669" s="10" t="n">
        <v>104</v>
      </c>
      <c r="Q2669" s="12" t="s">
        <v>38</v>
      </c>
      <c r="R2669" s="12" t="s">
        <v>62</v>
      </c>
      <c r="S2669" s="10" t="n">
        <v>1130101</v>
      </c>
      <c r="T2669" s="12" t="s">
        <v>63</v>
      </c>
      <c r="U2669" s="13" t="n">
        <v>70</v>
      </c>
      <c r="W2669" s="13" t="n">
        <v>70</v>
      </c>
      <c r="X2669" s="12" t="s">
        <v>1183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/>
      <c r="AC2669" s="1"/>
    </row>
    <row r="2670" customFormat="false" ht="12.75" hidden="false" customHeight="true" outlineLevel="0" collapsed="false">
      <c r="A2670" s="10" t="n">
        <v>1</v>
      </c>
      <c r="B2670" s="11" t="n">
        <v>46242</v>
      </c>
      <c r="C2670" s="11" t="n">
        <v>46242</v>
      </c>
      <c r="D2670" s="10" t="n">
        <v>978</v>
      </c>
      <c r="E2670" s="12" t="s">
        <v>118</v>
      </c>
      <c r="F2670" s="10" t="n">
        <v>13</v>
      </c>
      <c r="G2670" s="12" t="s">
        <v>119</v>
      </c>
      <c r="H2670" s="10" t="n">
        <v>2110101</v>
      </c>
      <c r="I2670" s="12" t="s">
        <v>58</v>
      </c>
      <c r="J2670" s="10" t="n">
        <v>1518674</v>
      </c>
      <c r="L2670" s="10" t="n">
        <v>455</v>
      </c>
      <c r="M2670" s="12" t="s">
        <v>36</v>
      </c>
      <c r="N2670" s="12" t="s">
        <v>60</v>
      </c>
      <c r="P2670" s="10" t="n">
        <v>104</v>
      </c>
      <c r="Q2670" s="12" t="s">
        <v>38</v>
      </c>
      <c r="R2670" s="12" t="s">
        <v>62</v>
      </c>
      <c r="S2670" s="10" t="n">
        <v>1130101</v>
      </c>
      <c r="T2670" s="12" t="s">
        <v>63</v>
      </c>
      <c r="U2670" s="13" t="n">
        <v>390</v>
      </c>
      <c r="W2670" s="13" t="n">
        <v>0</v>
      </c>
      <c r="X2670" s="12" t="s">
        <v>2369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DAN GELO CUBO 5 KG</v>
      </c>
      <c r="AC2670" s="1" t="n">
        <v>455</v>
      </c>
    </row>
    <row r="2671" customFormat="false" ht="12.75" hidden="false" customHeight="true" outlineLevel="0" collapsed="false">
      <c r="A2671" s="10" t="n">
        <v>1</v>
      </c>
      <c r="B2671" s="11" t="n">
        <v>46242</v>
      </c>
      <c r="C2671" s="11" t="n">
        <v>46242</v>
      </c>
      <c r="D2671" s="10" t="n">
        <v>10096</v>
      </c>
      <c r="E2671" s="12" t="s">
        <v>1716</v>
      </c>
      <c r="F2671" s="10" t="n">
        <v>13</v>
      </c>
      <c r="G2671" s="12" t="s">
        <v>119</v>
      </c>
      <c r="H2671" s="10" t="n">
        <v>2110101</v>
      </c>
      <c r="I2671" s="12" t="s">
        <v>58</v>
      </c>
      <c r="J2671" s="10" t="n">
        <v>1528968</v>
      </c>
      <c r="L2671" s="10" t="n">
        <v>140</v>
      </c>
      <c r="M2671" s="12" t="s">
        <v>36</v>
      </c>
      <c r="N2671" s="12" t="s">
        <v>60</v>
      </c>
      <c r="P2671" s="10" t="n">
        <v>104</v>
      </c>
      <c r="Q2671" s="12" t="s">
        <v>38</v>
      </c>
      <c r="R2671" s="12" t="s">
        <v>62</v>
      </c>
      <c r="S2671" s="10" t="n">
        <v>1130101</v>
      </c>
      <c r="T2671" s="12" t="s">
        <v>63</v>
      </c>
      <c r="U2671" s="13" t="n">
        <v>840</v>
      </c>
      <c r="W2671" s="13" t="n">
        <v>0</v>
      </c>
      <c r="X2671" s="12" t="s">
        <v>2370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BOLO MIYAZAKI GRANDE</v>
      </c>
      <c r="AC2671" s="1" t="n">
        <v>140</v>
      </c>
    </row>
    <row r="2672" customFormat="false" ht="12.75" hidden="false" customHeight="true" outlineLevel="0" collapsed="false">
      <c r="A2672" s="10" t="n">
        <v>1</v>
      </c>
      <c r="B2672" s="11" t="n">
        <v>46243</v>
      </c>
      <c r="C2672" s="11" t="n">
        <v>46243</v>
      </c>
      <c r="D2672" s="10" t="n">
        <v>0</v>
      </c>
      <c r="E2672" s="12" t="s">
        <v>33</v>
      </c>
      <c r="F2672" s="10" t="n">
        <v>17</v>
      </c>
      <c r="G2672" s="12" t="s">
        <v>34</v>
      </c>
      <c r="H2672" s="10" t="n">
        <v>1110101</v>
      </c>
      <c r="I2672" s="12" t="s">
        <v>35</v>
      </c>
      <c r="J2672" s="10" t="n">
        <v>1536718</v>
      </c>
      <c r="L2672" s="10" t="n">
        <v>1536718</v>
      </c>
      <c r="M2672" s="12" t="s">
        <v>36</v>
      </c>
      <c r="N2672" s="12" t="s">
        <v>37</v>
      </c>
      <c r="P2672" s="10" t="n">
        <v>104</v>
      </c>
      <c r="Q2672" s="12" t="s">
        <v>38</v>
      </c>
      <c r="R2672" s="12" t="s">
        <v>43</v>
      </c>
      <c r="S2672" s="10" t="n">
        <v>4210310</v>
      </c>
      <c r="T2672" s="12" t="s">
        <v>397</v>
      </c>
      <c r="U2672" s="13" t="n">
        <v>222</v>
      </c>
      <c r="W2672" s="13" t="n">
        <v>222</v>
      </c>
      <c r="X2672" s="12" t="s">
        <v>2371</v>
      </c>
      <c r="Z2672" s="1" t="str">
        <f aca="false">IF($T2672="","",IFERROR(INDEX('Resumo Grupos'!$AC$3:$AC$200,MATCH($T2672,'Resumo Grupos'!$AB$3:$AB$200,0)),"n/d"))</f>
        <v>Despesa</v>
      </c>
      <c r="AA2672" s="1" t="str">
        <f aca="false">IF($T2672="","",IF(COUNTIF('Resumo Grupos'!$AE$3:$AE$40,$T2672)&gt;0,"NAO","SIM"))</f>
        <v>SIM</v>
      </c>
      <c r="AB2672" s="1"/>
      <c r="AC2672" s="1"/>
    </row>
    <row r="2673" customFormat="false" ht="12.75" hidden="false" customHeight="true" outlineLevel="0" collapsed="false">
      <c r="A2673" s="10" t="n">
        <v>1</v>
      </c>
      <c r="B2673" s="11" t="n">
        <v>46243</v>
      </c>
      <c r="C2673" s="11" t="n">
        <v>46243</v>
      </c>
      <c r="D2673" s="10" t="n">
        <v>0</v>
      </c>
      <c r="E2673" s="12" t="s">
        <v>33</v>
      </c>
      <c r="F2673" s="10" t="n">
        <v>17</v>
      </c>
      <c r="G2673" s="12" t="s">
        <v>34</v>
      </c>
      <c r="H2673" s="10" t="n">
        <v>1110101</v>
      </c>
      <c r="I2673" s="12" t="s">
        <v>35</v>
      </c>
      <c r="J2673" s="10" t="n">
        <v>1536786</v>
      </c>
      <c r="L2673" s="10" t="n">
        <v>1536786</v>
      </c>
      <c r="M2673" s="12" t="s">
        <v>36</v>
      </c>
      <c r="N2673" s="12" t="s">
        <v>37</v>
      </c>
      <c r="P2673" s="10" t="n">
        <v>104</v>
      </c>
      <c r="Q2673" s="12" t="s">
        <v>38</v>
      </c>
      <c r="R2673" s="12" t="s">
        <v>43</v>
      </c>
      <c r="S2673" s="10" t="n">
        <v>4210310</v>
      </c>
      <c r="T2673" s="12" t="s">
        <v>397</v>
      </c>
      <c r="U2673" s="13" t="n">
        <v>232</v>
      </c>
      <c r="W2673" s="13" t="n">
        <v>232</v>
      </c>
      <c r="X2673" s="12" t="s">
        <v>2372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12.75" hidden="false" customHeight="true" outlineLevel="0" collapsed="false">
      <c r="A2674" s="10" t="n">
        <v>1</v>
      </c>
      <c r="B2674" s="11" t="n">
        <v>46203</v>
      </c>
      <c r="C2674" s="11" t="n">
        <v>46243</v>
      </c>
      <c r="D2674" s="10" t="n">
        <v>10011</v>
      </c>
      <c r="E2674" s="12" t="s">
        <v>221</v>
      </c>
      <c r="F2674" s="10" t="n">
        <v>24</v>
      </c>
      <c r="G2674" s="12" t="s">
        <v>57</v>
      </c>
      <c r="H2674" s="10" t="n">
        <v>2110101</v>
      </c>
      <c r="I2674" s="12" t="s">
        <v>58</v>
      </c>
      <c r="J2674" s="10" t="n">
        <v>1330475</v>
      </c>
      <c r="L2674" s="10" t="n">
        <v>34300</v>
      </c>
      <c r="M2674" s="12" t="s">
        <v>153</v>
      </c>
      <c r="N2674" s="12" t="s">
        <v>60</v>
      </c>
      <c r="P2674" s="10" t="n">
        <v>103</v>
      </c>
      <c r="Q2674" s="12" t="s">
        <v>61</v>
      </c>
      <c r="R2674" s="12" t="s">
        <v>62</v>
      </c>
      <c r="S2674" s="10" t="n">
        <v>1130101</v>
      </c>
      <c r="T2674" s="12" t="s">
        <v>63</v>
      </c>
      <c r="U2674" s="13" t="n">
        <v>3377.6</v>
      </c>
      <c r="W2674" s="13" t="n">
        <v>3377.6</v>
      </c>
      <c r="X2674" s="12" t="s">
        <v>2373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RACAO GRAN P. FILH.</v>
      </c>
      <c r="AC2674" s="1" t="n">
        <v>34300</v>
      </c>
    </row>
    <row r="2675" customFormat="false" ht="12.75" hidden="false" customHeight="true" outlineLevel="0" collapsed="false">
      <c r="A2675" s="10" t="n">
        <v>1</v>
      </c>
      <c r="B2675" s="11" t="n">
        <v>46209</v>
      </c>
      <c r="C2675" s="11" t="n">
        <v>46243</v>
      </c>
      <c r="D2675" s="10" t="n">
        <v>10020</v>
      </c>
      <c r="E2675" s="12" t="s">
        <v>298</v>
      </c>
      <c r="F2675" s="10" t="n">
        <v>24</v>
      </c>
      <c r="G2675" s="12" t="s">
        <v>57</v>
      </c>
      <c r="H2675" s="10" t="n">
        <v>2110101</v>
      </c>
      <c r="I2675" s="12" t="s">
        <v>58</v>
      </c>
      <c r="J2675" s="10" t="n">
        <v>1360452</v>
      </c>
      <c r="L2675" s="10" t="n">
        <v>707</v>
      </c>
      <c r="M2675" s="12" t="s">
        <v>460</v>
      </c>
      <c r="N2675" s="12" t="s">
        <v>60</v>
      </c>
      <c r="P2675" s="10" t="n">
        <v>103</v>
      </c>
      <c r="Q2675" s="12" t="s">
        <v>61</v>
      </c>
      <c r="R2675" s="12" t="s">
        <v>62</v>
      </c>
      <c r="S2675" s="10" t="n">
        <v>1130101</v>
      </c>
      <c r="T2675" s="12" t="s">
        <v>63</v>
      </c>
      <c r="U2675" s="13" t="n">
        <v>410.7</v>
      </c>
      <c r="W2675" s="13" t="n">
        <v>410.7</v>
      </c>
      <c r="X2675" s="12" t="s">
        <v>2374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V-CORT ACETATO DEXAMETASONA 20 COMP</v>
      </c>
      <c r="AC2675" s="1" t="n">
        <v>707</v>
      </c>
    </row>
    <row r="2676" customFormat="false" ht="12.75" hidden="false" customHeight="true" outlineLevel="0" collapsed="false">
      <c r="A2676" s="10" t="n">
        <v>1</v>
      </c>
      <c r="B2676" s="11" t="n">
        <v>46244</v>
      </c>
      <c r="C2676" s="11" t="n">
        <v>46244</v>
      </c>
      <c r="D2676" s="10" t="n">
        <v>0</v>
      </c>
      <c r="E2676" s="12" t="s">
        <v>33</v>
      </c>
      <c r="F2676" s="10" t="n">
        <v>17</v>
      </c>
      <c r="G2676" s="12" t="s">
        <v>34</v>
      </c>
      <c r="H2676" s="10" t="n">
        <v>1110101</v>
      </c>
      <c r="I2676" s="12" t="s">
        <v>35</v>
      </c>
      <c r="J2676" s="10" t="n">
        <v>1528810</v>
      </c>
      <c r="L2676" s="10" t="n">
        <v>1528810</v>
      </c>
      <c r="M2676" s="12" t="s">
        <v>36</v>
      </c>
      <c r="N2676" s="12" t="s">
        <v>37</v>
      </c>
      <c r="P2676" s="10" t="n">
        <v>101</v>
      </c>
      <c r="Q2676" s="12" t="s">
        <v>107</v>
      </c>
      <c r="R2676" s="12" t="s">
        <v>149</v>
      </c>
      <c r="S2676" s="10" t="n">
        <v>1120602</v>
      </c>
      <c r="T2676" s="12" t="s">
        <v>2287</v>
      </c>
      <c r="U2676" s="13" t="n">
        <v>560</v>
      </c>
      <c r="W2676" s="13" t="n">
        <v>560</v>
      </c>
      <c r="X2676" s="12" t="s">
        <v>2375</v>
      </c>
      <c r="Z2676" s="1" t="str">
        <f aca="false">IF($T2676="","",IFERROR(INDEX('Resumo Grupos'!$AC$3:$AC$200,MATCH($T2676,'Resumo Grupos'!$AB$3:$AB$200,0)),"n/d"))</f>
        <v>Salários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12.75" hidden="false" customHeight="true" outlineLevel="0" collapsed="false">
      <c r="A2677" s="10" t="n">
        <v>1</v>
      </c>
      <c r="B2677" s="11" t="n">
        <v>46244</v>
      </c>
      <c r="C2677" s="11" t="n">
        <v>46244</v>
      </c>
      <c r="D2677" s="10" t="n">
        <v>0</v>
      </c>
      <c r="E2677" s="12" t="s">
        <v>33</v>
      </c>
      <c r="F2677" s="10" t="n">
        <v>17</v>
      </c>
      <c r="G2677" s="12" t="s">
        <v>34</v>
      </c>
      <c r="H2677" s="10" t="n">
        <v>1110101</v>
      </c>
      <c r="I2677" s="12" t="s">
        <v>35</v>
      </c>
      <c r="J2677" s="10" t="n">
        <v>1528840</v>
      </c>
      <c r="L2677" s="10" t="n">
        <v>1528840</v>
      </c>
      <c r="M2677" s="12" t="s">
        <v>36</v>
      </c>
      <c r="N2677" s="12" t="s">
        <v>37</v>
      </c>
      <c r="P2677" s="10" t="n">
        <v>101</v>
      </c>
      <c r="Q2677" s="12" t="s">
        <v>107</v>
      </c>
      <c r="R2677" s="12" t="s">
        <v>149</v>
      </c>
      <c r="S2677" s="10" t="n">
        <v>1120602</v>
      </c>
      <c r="T2677" s="12" t="s">
        <v>2287</v>
      </c>
      <c r="U2677" s="13" t="n">
        <v>600</v>
      </c>
      <c r="W2677" s="13" t="n">
        <v>600</v>
      </c>
      <c r="X2677" s="12" t="s">
        <v>2376</v>
      </c>
      <c r="Z2677" s="1" t="str">
        <f aca="false">IF($T2677="","",IFERROR(INDEX('Resumo Grupos'!$AC$3:$AC$200,MATCH($T2677,'Resumo Grupos'!$AB$3:$AB$200,0)),"n/d"))</f>
        <v>Salários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46244</v>
      </c>
      <c r="C2678" s="11" t="n">
        <v>46244</v>
      </c>
      <c r="D2678" s="10" t="n">
        <v>0</v>
      </c>
      <c r="E2678" s="12" t="s">
        <v>33</v>
      </c>
      <c r="F2678" s="10" t="n">
        <v>17</v>
      </c>
      <c r="G2678" s="12" t="s">
        <v>34</v>
      </c>
      <c r="H2678" s="10" t="n">
        <v>1110101</v>
      </c>
      <c r="I2678" s="12" t="s">
        <v>35</v>
      </c>
      <c r="J2678" s="10" t="n">
        <v>1535402</v>
      </c>
      <c r="L2678" s="10" t="n">
        <v>1535402</v>
      </c>
      <c r="M2678" s="12" t="s">
        <v>36</v>
      </c>
      <c r="N2678" s="12" t="s">
        <v>37</v>
      </c>
      <c r="P2678" s="10" t="n">
        <v>104</v>
      </c>
      <c r="Q2678" s="12" t="s">
        <v>38</v>
      </c>
      <c r="R2678" s="12" t="s">
        <v>149</v>
      </c>
      <c r="S2678" s="10" t="n">
        <v>1120601</v>
      </c>
      <c r="T2678" s="12" t="s">
        <v>150</v>
      </c>
      <c r="U2678" s="13" t="n">
        <v>375</v>
      </c>
      <c r="W2678" s="13" t="n">
        <v>375</v>
      </c>
      <c r="X2678" s="12" t="s">
        <v>2377</v>
      </c>
      <c r="Z2678" s="1" t="str">
        <f aca="false">IF($T2678="","",IFERROR(INDEX('Resumo Grupos'!$AC$3:$AC$200,MATCH($T2678,'Resumo Grupos'!$AB$3:$AB$200,0)),"n/d"))</f>
        <v>Despesa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ACAI DE ANORI</v>
      </c>
      <c r="AC2678" s="1" t="n">
        <v>5475</v>
      </c>
    </row>
    <row r="2679" customFormat="false" ht="12.75" hidden="false" customHeight="true" outlineLevel="0" collapsed="false">
      <c r="A2679" s="10" t="n">
        <v>1</v>
      </c>
      <c r="B2679" s="11" t="n">
        <v>46244</v>
      </c>
      <c r="C2679" s="11" t="n">
        <v>46244</v>
      </c>
      <c r="D2679" s="10" t="n">
        <v>0</v>
      </c>
      <c r="E2679" s="12" t="s">
        <v>33</v>
      </c>
      <c r="F2679" s="10" t="n">
        <v>17</v>
      </c>
      <c r="G2679" s="12" t="s">
        <v>34</v>
      </c>
      <c r="H2679" s="10" t="n">
        <v>1110101</v>
      </c>
      <c r="I2679" s="12" t="s">
        <v>35</v>
      </c>
      <c r="J2679" s="10" t="n">
        <v>1536438</v>
      </c>
      <c r="L2679" s="10" t="n">
        <v>1536438</v>
      </c>
      <c r="M2679" s="12" t="s">
        <v>36</v>
      </c>
      <c r="N2679" s="12" t="s">
        <v>37</v>
      </c>
      <c r="P2679" s="10" t="n">
        <v>104</v>
      </c>
      <c r="Q2679" s="12" t="s">
        <v>38</v>
      </c>
      <c r="R2679" s="12" t="s">
        <v>39</v>
      </c>
      <c r="S2679" s="10" t="n">
        <v>4210227</v>
      </c>
      <c r="T2679" s="12" t="s">
        <v>40</v>
      </c>
      <c r="U2679" s="13" t="n">
        <v>79</v>
      </c>
      <c r="W2679" s="13" t="n">
        <v>79</v>
      </c>
      <c r="X2679" s="12" t="s">
        <v>2378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46244</v>
      </c>
      <c r="C2680" s="11" t="n">
        <v>46244</v>
      </c>
      <c r="D2680" s="10" t="n">
        <v>0</v>
      </c>
      <c r="E2680" s="12" t="s">
        <v>33</v>
      </c>
      <c r="F2680" s="10" t="n">
        <v>17</v>
      </c>
      <c r="G2680" s="12" t="s">
        <v>34</v>
      </c>
      <c r="H2680" s="10" t="n">
        <v>1110101</v>
      </c>
      <c r="I2680" s="12" t="s">
        <v>35</v>
      </c>
      <c r="J2680" s="10" t="n">
        <v>1605651</v>
      </c>
      <c r="L2680" s="10" t="n">
        <v>1605651</v>
      </c>
      <c r="M2680" s="12" t="s">
        <v>36</v>
      </c>
      <c r="N2680" s="12" t="s">
        <v>37</v>
      </c>
      <c r="P2680" s="10" t="n">
        <v>104</v>
      </c>
      <c r="Q2680" s="12" t="s">
        <v>38</v>
      </c>
      <c r="R2680" s="12" t="s">
        <v>39</v>
      </c>
      <c r="S2680" s="10" t="n">
        <v>4210209</v>
      </c>
      <c r="T2680" s="12" t="s">
        <v>54</v>
      </c>
      <c r="U2680" s="13" t="n">
        <v>45.85</v>
      </c>
      <c r="W2680" s="13" t="n">
        <v>45.85</v>
      </c>
      <c r="X2680" s="12" t="s">
        <v>2379</v>
      </c>
      <c r="Z2680" s="1" t="str">
        <f aca="false">IF($T2680="","",IFERROR(INDEX('Resumo Grupos'!$AC$3:$AC$200,MATCH($T2680,'Resumo Grupos'!$AB$3:$AB$200,0)),"n/d"))</f>
        <v>Despesa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ENGATE FLEXIVEL 120CM (1784 C18) UN QTD.</v>
      </c>
      <c r="AC2680" s="1" t="n">
        <v>109236</v>
      </c>
    </row>
    <row r="2681" customFormat="false" ht="12.75" hidden="false" customHeight="true" outlineLevel="0" collapsed="false">
      <c r="A2681" s="10" t="n">
        <v>1</v>
      </c>
      <c r="B2681" s="11" t="n">
        <v>46029</v>
      </c>
      <c r="C2681" s="11" t="n">
        <v>46244</v>
      </c>
      <c r="D2681" s="10" t="n">
        <v>105</v>
      </c>
      <c r="E2681" s="12" t="s">
        <v>499</v>
      </c>
      <c r="F2681" s="10" t="n">
        <v>46</v>
      </c>
      <c r="G2681" s="12" t="s">
        <v>500</v>
      </c>
      <c r="H2681" s="10" t="n">
        <v>2110405</v>
      </c>
      <c r="I2681" s="12" t="s">
        <v>106</v>
      </c>
      <c r="J2681" s="10" t="n">
        <v>651504</v>
      </c>
      <c r="L2681" s="10" t="n">
        <v>287048</v>
      </c>
      <c r="M2681" s="12" t="s">
        <v>1950</v>
      </c>
      <c r="N2681" s="12" t="s">
        <v>66</v>
      </c>
      <c r="P2681" s="10" t="n">
        <v>101</v>
      </c>
      <c r="Q2681" s="12" t="s">
        <v>107</v>
      </c>
      <c r="R2681" s="12" t="s">
        <v>112</v>
      </c>
      <c r="S2681" s="10" t="n">
        <v>4220199</v>
      </c>
      <c r="T2681" s="12" t="s">
        <v>113</v>
      </c>
      <c r="U2681" s="13" t="n">
        <v>1567.08</v>
      </c>
      <c r="W2681" s="13" t="n">
        <v>0</v>
      </c>
      <c r="X2681" s="12" t="s">
        <v>2380</v>
      </c>
      <c r="Z2681" s="1" t="str">
        <f aca="false">IF($T2681="","",IFERROR(INDEX('Resumo Grupos'!$AC$3:$AC$200,MATCH($T2681,'Resumo Grupos'!$AB$3:$AB$200,0)),"n/d"))</f>
        <v>Pagamentos outros não operacionais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12.75" hidden="false" customHeight="true" outlineLevel="0" collapsed="false">
      <c r="A2682" s="10" t="n">
        <v>1</v>
      </c>
      <c r="B2682" s="11" t="n">
        <v>46092</v>
      </c>
      <c r="C2682" s="11" t="n">
        <v>46244</v>
      </c>
      <c r="D2682" s="10" t="n">
        <v>1835</v>
      </c>
      <c r="E2682" s="12" t="s">
        <v>505</v>
      </c>
      <c r="F2682" s="10" t="n">
        <v>46</v>
      </c>
      <c r="G2682" s="12" t="s">
        <v>500</v>
      </c>
      <c r="H2682" s="10" t="n">
        <v>2110405</v>
      </c>
      <c r="I2682" s="12" t="s">
        <v>106</v>
      </c>
      <c r="J2682" s="10" t="n">
        <v>927300</v>
      </c>
      <c r="L2682" s="10" t="n">
        <v>99886</v>
      </c>
      <c r="M2682" s="12" t="s">
        <v>272</v>
      </c>
      <c r="N2682" s="12" t="s">
        <v>66</v>
      </c>
      <c r="P2682" s="10" t="n">
        <v>101</v>
      </c>
      <c r="Q2682" s="12" t="s">
        <v>107</v>
      </c>
      <c r="R2682" s="12" t="s">
        <v>39</v>
      </c>
      <c r="S2682" s="10" t="n">
        <v>4210228</v>
      </c>
      <c r="T2682" s="12" t="s">
        <v>506</v>
      </c>
      <c r="U2682" s="13" t="n">
        <v>225.13</v>
      </c>
      <c r="W2682" s="13" t="n">
        <v>0</v>
      </c>
      <c r="X2682" s="12" t="s">
        <v>2381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46135</v>
      </c>
      <c r="C2683" s="11" t="n">
        <v>46244</v>
      </c>
      <c r="D2683" s="10" t="n">
        <v>1758</v>
      </c>
      <c r="E2683" s="12" t="s">
        <v>523</v>
      </c>
      <c r="F2683" s="10" t="n">
        <v>46</v>
      </c>
      <c r="G2683" s="12" t="s">
        <v>500</v>
      </c>
      <c r="H2683" s="10" t="n">
        <v>2110405</v>
      </c>
      <c r="I2683" s="12" t="s">
        <v>106</v>
      </c>
      <c r="J2683" s="10" t="n">
        <v>993744</v>
      </c>
      <c r="L2683" s="10" t="n">
        <v>420093</v>
      </c>
      <c r="M2683" s="12" t="s">
        <v>460</v>
      </c>
      <c r="N2683" s="12" t="s">
        <v>66</v>
      </c>
      <c r="P2683" s="10" t="n">
        <v>101</v>
      </c>
      <c r="Q2683" s="12" t="s">
        <v>107</v>
      </c>
      <c r="R2683" s="12" t="s">
        <v>112</v>
      </c>
      <c r="S2683" s="10" t="n">
        <v>4220199</v>
      </c>
      <c r="T2683" s="12" t="s">
        <v>113</v>
      </c>
      <c r="U2683" s="13" t="n">
        <v>130</v>
      </c>
      <c r="W2683" s="13" t="n">
        <v>0</v>
      </c>
      <c r="X2683" s="12" t="s">
        <v>2382</v>
      </c>
      <c r="Z2683" s="1" t="str">
        <f aca="false">IF($T2683="","",IFERROR(INDEX('Resumo Grupos'!$AC$3:$AC$200,MATCH($T2683,'Resumo Grupos'!$AB$3:$AB$200,0)),"n/d"))</f>
        <v>Pagamentos outros não operacionais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46139</v>
      </c>
      <c r="C2684" s="11" t="n">
        <v>46244</v>
      </c>
      <c r="D2684" s="10" t="n">
        <v>1835</v>
      </c>
      <c r="E2684" s="12" t="s">
        <v>505</v>
      </c>
      <c r="F2684" s="10" t="n">
        <v>46</v>
      </c>
      <c r="G2684" s="12" t="s">
        <v>500</v>
      </c>
      <c r="H2684" s="10" t="n">
        <v>2110405</v>
      </c>
      <c r="I2684" s="12" t="s">
        <v>106</v>
      </c>
      <c r="J2684" s="10" t="n">
        <v>1014538</v>
      </c>
      <c r="L2684" s="10" t="n">
        <v>102658</v>
      </c>
      <c r="M2684" s="12" t="s">
        <v>153</v>
      </c>
      <c r="N2684" s="12" t="s">
        <v>66</v>
      </c>
      <c r="P2684" s="10" t="n">
        <v>101</v>
      </c>
      <c r="Q2684" s="12" t="s">
        <v>107</v>
      </c>
      <c r="R2684" s="12" t="s">
        <v>39</v>
      </c>
      <c r="S2684" s="10" t="n">
        <v>4210227</v>
      </c>
      <c r="T2684" s="12" t="s">
        <v>40</v>
      </c>
      <c r="U2684" s="13" t="n">
        <v>103.11</v>
      </c>
      <c r="W2684" s="13" t="n">
        <v>0</v>
      </c>
      <c r="X2684" s="12" t="s">
        <v>2383</v>
      </c>
      <c r="Z2684" s="1" t="str">
        <f aca="false">IF($T2684="","",IFERROR(INDEX('Resumo Grupos'!$AC$3:$AC$200,MATCH($T2684,'Resumo Grupos'!$AB$3:$AB$200,0)),"n/d"))</f>
        <v>Despesa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nao encontrado</v>
      </c>
      <c r="AC2684" s="1" t="n">
        <v>102658</v>
      </c>
    </row>
    <row r="2685" customFormat="false" ht="12.75" hidden="false" customHeight="true" outlineLevel="0" collapsed="false">
      <c r="A2685" s="10" t="n">
        <v>1</v>
      </c>
      <c r="B2685" s="11" t="n">
        <v>46112</v>
      </c>
      <c r="C2685" s="11" t="n">
        <v>46244</v>
      </c>
      <c r="D2685" s="10" t="n">
        <v>10006</v>
      </c>
      <c r="E2685" s="12" t="s">
        <v>312</v>
      </c>
      <c r="F2685" s="10" t="n">
        <v>46</v>
      </c>
      <c r="G2685" s="12" t="s">
        <v>500</v>
      </c>
      <c r="H2685" s="10" t="n">
        <v>2110405</v>
      </c>
      <c r="I2685" s="12" t="s">
        <v>106</v>
      </c>
      <c r="J2685" s="10" t="n">
        <v>1085756</v>
      </c>
      <c r="L2685" s="10" t="n">
        <v>455404</v>
      </c>
      <c r="M2685" s="12" t="s">
        <v>460</v>
      </c>
      <c r="N2685" s="12" t="s">
        <v>66</v>
      </c>
      <c r="P2685" s="10" t="n">
        <v>101</v>
      </c>
      <c r="Q2685" s="12" t="s">
        <v>107</v>
      </c>
      <c r="R2685" s="12" t="s">
        <v>39</v>
      </c>
      <c r="S2685" s="10" t="n">
        <v>4210232</v>
      </c>
      <c r="T2685" s="12" t="s">
        <v>503</v>
      </c>
      <c r="U2685" s="13" t="n">
        <v>375</v>
      </c>
      <c r="W2685" s="13" t="n">
        <v>0</v>
      </c>
      <c r="X2685" s="12" t="s">
        <v>2384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46169</v>
      </c>
      <c r="C2686" s="11" t="n">
        <v>46244</v>
      </c>
      <c r="D2686" s="10" t="n">
        <v>546</v>
      </c>
      <c r="E2686" s="12" t="s">
        <v>1473</v>
      </c>
      <c r="F2686" s="10" t="n">
        <v>46</v>
      </c>
      <c r="G2686" s="12" t="s">
        <v>500</v>
      </c>
      <c r="H2686" s="10" t="n">
        <v>2110405</v>
      </c>
      <c r="I2686" s="12" t="s">
        <v>106</v>
      </c>
      <c r="J2686" s="10" t="n">
        <v>1176263</v>
      </c>
      <c r="L2686" s="10" t="n">
        <v>2639</v>
      </c>
      <c r="M2686" s="12" t="s">
        <v>59</v>
      </c>
      <c r="N2686" s="12" t="s">
        <v>66</v>
      </c>
      <c r="P2686" s="10" t="n">
        <v>101</v>
      </c>
      <c r="Q2686" s="12" t="s">
        <v>107</v>
      </c>
      <c r="R2686" s="12" t="s">
        <v>39</v>
      </c>
      <c r="S2686" s="10" t="n">
        <v>4210227</v>
      </c>
      <c r="T2686" s="12" t="s">
        <v>40</v>
      </c>
      <c r="U2686" s="13" t="n">
        <v>158.85</v>
      </c>
      <c r="W2686" s="13" t="n">
        <v>0</v>
      </c>
      <c r="X2686" s="12" t="s">
        <v>2385</v>
      </c>
      <c r="Z2686" s="1" t="str">
        <f aca="false">IF($T2686="","",IFERROR(INDEX('Resumo Grupos'!$AC$3:$AC$200,MATCH($T2686,'Resumo Grupos'!$AB$3:$AB$200,0)),"n/d"))</f>
        <v>Despesa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46182</v>
      </c>
      <c r="C2687" s="11" t="n">
        <v>46244</v>
      </c>
      <c r="D2687" s="10" t="n">
        <v>1898</v>
      </c>
      <c r="E2687" s="12" t="s">
        <v>513</v>
      </c>
      <c r="F2687" s="10" t="n">
        <v>46</v>
      </c>
      <c r="G2687" s="12" t="s">
        <v>500</v>
      </c>
      <c r="H2687" s="10" t="n">
        <v>2110405</v>
      </c>
      <c r="I2687" s="12" t="s">
        <v>106</v>
      </c>
      <c r="J2687" s="10" t="n">
        <v>1226797</v>
      </c>
      <c r="L2687" s="10" t="n">
        <v>5536</v>
      </c>
      <c r="M2687" s="12" t="s">
        <v>59</v>
      </c>
      <c r="N2687" s="12" t="s">
        <v>66</v>
      </c>
      <c r="P2687" s="10" t="n">
        <v>101</v>
      </c>
      <c r="Q2687" s="12" t="s">
        <v>107</v>
      </c>
      <c r="R2687" s="12" t="s">
        <v>39</v>
      </c>
      <c r="S2687" s="10" t="n">
        <v>4210226</v>
      </c>
      <c r="T2687" s="12" t="s">
        <v>510</v>
      </c>
      <c r="U2687" s="13" t="n">
        <v>157.89</v>
      </c>
      <c r="W2687" s="13" t="n">
        <v>0</v>
      </c>
      <c r="X2687" s="12" t="s">
        <v>2386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nao encontrado</v>
      </c>
      <c r="AC2687" s="1" t="n">
        <v>5</v>
      </c>
    </row>
    <row r="2688" customFormat="false" ht="12.75" hidden="false" customHeight="true" outlineLevel="0" collapsed="false">
      <c r="A2688" s="10" t="n">
        <v>1</v>
      </c>
      <c r="B2688" s="11" t="n">
        <v>46153</v>
      </c>
      <c r="C2688" s="11" t="n">
        <v>46244</v>
      </c>
      <c r="D2688" s="10" t="n">
        <v>1898</v>
      </c>
      <c r="E2688" s="12" t="s">
        <v>513</v>
      </c>
      <c r="F2688" s="10" t="n">
        <v>46</v>
      </c>
      <c r="G2688" s="12" t="s">
        <v>500</v>
      </c>
      <c r="H2688" s="10" t="n">
        <v>2110405</v>
      </c>
      <c r="I2688" s="12" t="s">
        <v>106</v>
      </c>
      <c r="J2688" s="10" t="n">
        <v>1230688</v>
      </c>
      <c r="L2688" s="10" t="n">
        <v>5484</v>
      </c>
      <c r="M2688" s="12" t="s">
        <v>153</v>
      </c>
      <c r="N2688" s="12" t="s">
        <v>66</v>
      </c>
      <c r="P2688" s="10" t="n">
        <v>101</v>
      </c>
      <c r="Q2688" s="12" t="s">
        <v>107</v>
      </c>
      <c r="R2688" s="12" t="s">
        <v>39</v>
      </c>
      <c r="S2688" s="10" t="n">
        <v>4210205</v>
      </c>
      <c r="T2688" s="12" t="s">
        <v>514</v>
      </c>
      <c r="U2688" s="13" t="n">
        <v>120.12</v>
      </c>
      <c r="W2688" s="13" t="n">
        <v>0</v>
      </c>
      <c r="X2688" s="12" t="s">
        <v>2387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CAR TON COMP SAMSUNG</v>
      </c>
      <c r="AC2688" s="1" t="n">
        <v>5484</v>
      </c>
    </row>
    <row r="2689" customFormat="false" ht="12.75" hidden="false" customHeight="true" outlineLevel="0" collapsed="false">
      <c r="A2689" s="10" t="n">
        <v>1</v>
      </c>
      <c r="B2689" s="11" t="n">
        <v>46183</v>
      </c>
      <c r="C2689" s="11" t="n">
        <v>46244</v>
      </c>
      <c r="D2689" s="10" t="n">
        <v>1747</v>
      </c>
      <c r="E2689" s="12" t="s">
        <v>1478</v>
      </c>
      <c r="F2689" s="10" t="n">
        <v>46</v>
      </c>
      <c r="G2689" s="12" t="s">
        <v>500</v>
      </c>
      <c r="H2689" s="10" t="n">
        <v>2110405</v>
      </c>
      <c r="I2689" s="12" t="s">
        <v>106</v>
      </c>
      <c r="J2689" s="10" t="n">
        <v>1231737</v>
      </c>
      <c r="L2689" s="10" t="n">
        <v>1529878</v>
      </c>
      <c r="M2689" s="12" t="s">
        <v>59</v>
      </c>
      <c r="N2689" s="12" t="s">
        <v>66</v>
      </c>
      <c r="P2689" s="10" t="n">
        <v>101</v>
      </c>
      <c r="Q2689" s="12" t="s">
        <v>107</v>
      </c>
      <c r="R2689" s="12" t="s">
        <v>43</v>
      </c>
      <c r="S2689" s="10" t="n">
        <v>4210317</v>
      </c>
      <c r="T2689" s="12" t="s">
        <v>529</v>
      </c>
      <c r="U2689" s="13" t="n">
        <v>116.07</v>
      </c>
      <c r="W2689" s="13" t="n">
        <v>0</v>
      </c>
      <c r="X2689" s="12" t="s">
        <v>1479</v>
      </c>
      <c r="Z2689" s="1" t="str">
        <f aca="false">IF($T2689="","",IFERROR(INDEX('Resumo Grupos'!$AC$3:$AC$200,MATCH($T2689,'Resumo Grupos'!$AB$3:$AB$200,0)),"n/d"))</f>
        <v>Salários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BOTA PVC CANO CURTO</v>
      </c>
      <c r="AC2689" s="1" t="n">
        <v>1529878</v>
      </c>
    </row>
    <row r="2690" customFormat="false" ht="12.75" hidden="false" customHeight="true" outlineLevel="0" collapsed="false">
      <c r="A2690" s="10" t="n">
        <v>1</v>
      </c>
      <c r="B2690" s="11" t="n">
        <v>46204</v>
      </c>
      <c r="C2690" s="11" t="n">
        <v>46244</v>
      </c>
      <c r="D2690" s="10" t="n">
        <v>1008</v>
      </c>
      <c r="E2690" s="12" t="s">
        <v>2388</v>
      </c>
      <c r="F2690" s="10" t="n">
        <v>46</v>
      </c>
      <c r="G2690" s="12" t="s">
        <v>500</v>
      </c>
      <c r="H2690" s="10" t="n">
        <v>2110405</v>
      </c>
      <c r="I2690" s="12" t="s">
        <v>106</v>
      </c>
      <c r="J2690" s="10" t="n">
        <v>1336323</v>
      </c>
      <c r="L2690" s="10" t="n">
        <v>1657</v>
      </c>
      <c r="M2690" s="12" t="s">
        <v>36</v>
      </c>
      <c r="N2690" s="12" t="s">
        <v>66</v>
      </c>
      <c r="P2690" s="10" t="n">
        <v>101</v>
      </c>
      <c r="Q2690" s="12" t="s">
        <v>107</v>
      </c>
      <c r="R2690" s="12" t="s">
        <v>39</v>
      </c>
      <c r="S2690" s="10" t="n">
        <v>4210232</v>
      </c>
      <c r="T2690" s="12" t="s">
        <v>503</v>
      </c>
      <c r="U2690" s="13" t="n">
        <v>208</v>
      </c>
      <c r="W2690" s="13" t="n">
        <v>0</v>
      </c>
      <c r="X2690" s="12" t="s">
        <v>2389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  <c r="AB2690" s="1"/>
      <c r="AC2690" s="1"/>
    </row>
    <row r="2691" customFormat="false" ht="12.75" hidden="false" customHeight="true" outlineLevel="0" collapsed="false">
      <c r="A2691" s="10" t="n">
        <v>1</v>
      </c>
      <c r="B2691" s="11" t="n">
        <v>46211</v>
      </c>
      <c r="C2691" s="11" t="n">
        <v>46244</v>
      </c>
      <c r="D2691" s="10" t="n">
        <v>10026</v>
      </c>
      <c r="E2691" s="12" t="s">
        <v>819</v>
      </c>
      <c r="F2691" s="10" t="n">
        <v>24</v>
      </c>
      <c r="G2691" s="12" t="s">
        <v>57</v>
      </c>
      <c r="H2691" s="10" t="n">
        <v>2110405</v>
      </c>
      <c r="I2691" s="12" t="s">
        <v>106</v>
      </c>
      <c r="J2691" s="10" t="n">
        <v>1370737</v>
      </c>
      <c r="L2691" s="10" t="n">
        <v>565779</v>
      </c>
      <c r="M2691" s="12" t="s">
        <v>36</v>
      </c>
      <c r="N2691" s="12" t="s">
        <v>66</v>
      </c>
      <c r="P2691" s="10" t="n">
        <v>101</v>
      </c>
      <c r="Q2691" s="12" t="s">
        <v>107</v>
      </c>
      <c r="R2691" s="12" t="s">
        <v>39</v>
      </c>
      <c r="S2691" s="10" t="n">
        <v>4210222</v>
      </c>
      <c r="T2691" s="12" t="s">
        <v>2246</v>
      </c>
      <c r="U2691" s="13" t="n">
        <v>666.67</v>
      </c>
      <c r="W2691" s="13" t="n">
        <v>0</v>
      </c>
      <c r="X2691" s="12" t="s">
        <v>2390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  <c r="AB2691" s="1"/>
      <c r="AC2691" s="1"/>
    </row>
    <row r="2692" customFormat="false" ht="12.75" hidden="false" customHeight="true" outlineLevel="0" collapsed="false">
      <c r="A2692" s="10" t="n">
        <v>1</v>
      </c>
      <c r="B2692" s="11" t="n">
        <v>46211</v>
      </c>
      <c r="C2692" s="11" t="n">
        <v>46244</v>
      </c>
      <c r="D2692" s="10" t="n">
        <v>10026</v>
      </c>
      <c r="E2692" s="12" t="s">
        <v>819</v>
      </c>
      <c r="F2692" s="10" t="n">
        <v>24</v>
      </c>
      <c r="G2692" s="12" t="s">
        <v>57</v>
      </c>
      <c r="H2692" s="10" t="n">
        <v>2110405</v>
      </c>
      <c r="I2692" s="12" t="s">
        <v>106</v>
      </c>
      <c r="J2692" s="10" t="n">
        <v>1370749</v>
      </c>
      <c r="L2692" s="10" t="n">
        <v>565780</v>
      </c>
      <c r="M2692" s="12" t="s">
        <v>36</v>
      </c>
      <c r="N2692" s="12" t="s">
        <v>66</v>
      </c>
      <c r="P2692" s="10" t="n">
        <v>101</v>
      </c>
      <c r="Q2692" s="12" t="s">
        <v>107</v>
      </c>
      <c r="R2692" s="12" t="s">
        <v>112</v>
      </c>
      <c r="S2692" s="10" t="n">
        <v>4220199</v>
      </c>
      <c r="T2692" s="12" t="s">
        <v>113</v>
      </c>
      <c r="U2692" s="13" t="n">
        <v>2000</v>
      </c>
      <c r="W2692" s="13" t="n">
        <v>2000</v>
      </c>
      <c r="X2692" s="12" t="s">
        <v>2391</v>
      </c>
      <c r="Z2692" s="1" t="str">
        <f aca="false">IF($T2692="","",IFERROR(INDEX('Resumo Grupos'!$AC$3:$AC$200,MATCH($T2692,'Resumo Grupos'!$AB$3:$AB$200,0)),"n/d"))</f>
        <v>Pagamentos outros não operacionais</v>
      </c>
      <c r="AA2692" s="1" t="str">
        <f aca="false">IF($T2692="","",IF(COUNTIF('Resumo Grupos'!$AE$3:$AE$40,$T2692)&gt;0,"NAO","SIM"))</f>
        <v>SIM</v>
      </c>
      <c r="AB2692" s="1"/>
      <c r="AC2692" s="1"/>
    </row>
    <row r="2693" customFormat="false" ht="12.75" hidden="false" customHeight="true" outlineLevel="0" collapsed="false">
      <c r="A2693" s="10" t="n">
        <v>1</v>
      </c>
      <c r="B2693" s="11" t="n">
        <v>46213</v>
      </c>
      <c r="C2693" s="11" t="n">
        <v>46244</v>
      </c>
      <c r="D2693" s="10" t="n">
        <v>1914</v>
      </c>
      <c r="E2693" s="12" t="s">
        <v>2392</v>
      </c>
      <c r="F2693" s="10" t="n">
        <v>46</v>
      </c>
      <c r="G2693" s="12" t="s">
        <v>500</v>
      </c>
      <c r="H2693" s="10" t="n">
        <v>2110405</v>
      </c>
      <c r="I2693" s="12" t="s">
        <v>106</v>
      </c>
      <c r="J2693" s="10" t="n">
        <v>1377369</v>
      </c>
      <c r="L2693" s="10" t="n">
        <v>28968</v>
      </c>
      <c r="M2693" s="12" t="s">
        <v>36</v>
      </c>
      <c r="N2693" s="12" t="s">
        <v>66</v>
      </c>
      <c r="P2693" s="10" t="n">
        <v>101</v>
      </c>
      <c r="Q2693" s="12" t="s">
        <v>107</v>
      </c>
      <c r="R2693" s="12" t="s">
        <v>39</v>
      </c>
      <c r="S2693" s="10" t="n">
        <v>4210232</v>
      </c>
      <c r="T2693" s="12" t="s">
        <v>503</v>
      </c>
      <c r="U2693" s="13" t="n">
        <v>935.28</v>
      </c>
      <c r="W2693" s="13" t="n">
        <v>0</v>
      </c>
      <c r="X2693" s="12" t="s">
        <v>2393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LEITOR DE CODIGO DE BARRAS ELGIN 8600IA</v>
      </c>
      <c r="AC2693" s="1" t="n">
        <v>28968</v>
      </c>
    </row>
    <row r="2694" customFormat="false" ht="12.75" hidden="false" customHeight="true" outlineLevel="0" collapsed="false">
      <c r="A2694" s="10" t="n">
        <v>1</v>
      </c>
      <c r="B2694" s="11" t="n">
        <v>46199</v>
      </c>
      <c r="C2694" s="11" t="n">
        <v>46244</v>
      </c>
      <c r="D2694" s="10" t="n">
        <v>1758</v>
      </c>
      <c r="E2694" s="12" t="s">
        <v>523</v>
      </c>
      <c r="F2694" s="10" t="n">
        <v>46</v>
      </c>
      <c r="G2694" s="12" t="s">
        <v>500</v>
      </c>
      <c r="H2694" s="10" t="n">
        <v>2110405</v>
      </c>
      <c r="I2694" s="12" t="s">
        <v>106</v>
      </c>
      <c r="J2694" s="10" t="n">
        <v>1378055</v>
      </c>
      <c r="L2694" s="10" t="n">
        <v>568065</v>
      </c>
      <c r="M2694" s="12" t="s">
        <v>59</v>
      </c>
      <c r="N2694" s="12" t="s">
        <v>66</v>
      </c>
      <c r="P2694" s="10" t="n">
        <v>101</v>
      </c>
      <c r="Q2694" s="12" t="s">
        <v>107</v>
      </c>
      <c r="R2694" s="12" t="s">
        <v>39</v>
      </c>
      <c r="S2694" s="10" t="n">
        <v>4210227</v>
      </c>
      <c r="T2694" s="12" t="s">
        <v>40</v>
      </c>
      <c r="U2694" s="13" t="n">
        <v>429.66</v>
      </c>
      <c r="W2694" s="13" t="n">
        <v>0</v>
      </c>
      <c r="X2694" s="12" t="s">
        <v>2394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  <c r="AB2694" s="1"/>
      <c r="AC2694" s="1"/>
    </row>
    <row r="2695" customFormat="false" ht="12.75" hidden="false" customHeight="true" outlineLevel="0" collapsed="false">
      <c r="A2695" s="10" t="n">
        <v>1</v>
      </c>
      <c r="B2695" s="11" t="n">
        <v>46213</v>
      </c>
      <c r="C2695" s="11" t="n">
        <v>46244</v>
      </c>
      <c r="D2695" s="10" t="n">
        <v>1465</v>
      </c>
      <c r="E2695" s="12" t="s">
        <v>1496</v>
      </c>
      <c r="F2695" s="10" t="n">
        <v>46</v>
      </c>
      <c r="G2695" s="12" t="s">
        <v>500</v>
      </c>
      <c r="H2695" s="10" t="n">
        <v>2110405</v>
      </c>
      <c r="I2695" s="12" t="s">
        <v>106</v>
      </c>
      <c r="J2695" s="10" t="n">
        <v>1378075</v>
      </c>
      <c r="L2695" s="10" t="n">
        <v>568085</v>
      </c>
      <c r="M2695" s="12" t="s">
        <v>36</v>
      </c>
      <c r="N2695" s="12" t="s">
        <v>66</v>
      </c>
      <c r="P2695" s="10" t="n">
        <v>101</v>
      </c>
      <c r="Q2695" s="12" t="s">
        <v>107</v>
      </c>
      <c r="R2695" s="12" t="s">
        <v>39</v>
      </c>
      <c r="S2695" s="10" t="n">
        <v>4210228</v>
      </c>
      <c r="T2695" s="12" t="s">
        <v>506</v>
      </c>
      <c r="U2695" s="13" t="n">
        <v>86.76</v>
      </c>
      <c r="W2695" s="13" t="n">
        <v>0</v>
      </c>
      <c r="X2695" s="12" t="s">
        <v>2395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  <c r="AB2695" s="1"/>
      <c r="AC2695" s="1"/>
    </row>
    <row r="2696" customFormat="false" ht="12.75" hidden="false" customHeight="true" outlineLevel="0" collapsed="false">
      <c r="A2696" s="10" t="n">
        <v>1</v>
      </c>
      <c r="B2696" s="11" t="n">
        <v>46183</v>
      </c>
      <c r="C2696" s="11" t="n">
        <v>46244</v>
      </c>
      <c r="D2696" s="10" t="n">
        <v>16</v>
      </c>
      <c r="E2696" s="12" t="s">
        <v>111</v>
      </c>
      <c r="F2696" s="10" t="n">
        <v>46</v>
      </c>
      <c r="G2696" s="12" t="s">
        <v>500</v>
      </c>
      <c r="H2696" s="10" t="n">
        <v>2110405</v>
      </c>
      <c r="I2696" s="12" t="s">
        <v>106</v>
      </c>
      <c r="J2696" s="10" t="n">
        <v>1378230</v>
      </c>
      <c r="L2696" s="10" t="n">
        <v>568166</v>
      </c>
      <c r="M2696" s="12" t="s">
        <v>59</v>
      </c>
      <c r="N2696" s="12" t="s">
        <v>66</v>
      </c>
      <c r="P2696" s="10" t="n">
        <v>101</v>
      </c>
      <c r="Q2696" s="12" t="s">
        <v>107</v>
      </c>
      <c r="R2696" s="12" t="s">
        <v>112</v>
      </c>
      <c r="S2696" s="10" t="n">
        <v>4220199</v>
      </c>
      <c r="T2696" s="12" t="s">
        <v>113</v>
      </c>
      <c r="U2696" s="13" t="n">
        <v>331.61</v>
      </c>
      <c r="W2696" s="13" t="n">
        <v>0</v>
      </c>
      <c r="X2696" s="12" t="s">
        <v>2396</v>
      </c>
      <c r="Z2696" s="1" t="str">
        <f aca="false">IF($T2696="","",IFERROR(INDEX('Resumo Grupos'!$AC$3:$AC$200,MATCH($T2696,'Resumo Grupos'!$AB$3:$AB$200,0)),"n/d"))</f>
        <v>Pagamentos outros não operacionais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46174</v>
      </c>
      <c r="C2697" s="11" t="n">
        <v>46244</v>
      </c>
      <c r="D2697" s="10" t="n">
        <v>1933</v>
      </c>
      <c r="E2697" s="12" t="s">
        <v>1522</v>
      </c>
      <c r="F2697" s="10" t="n">
        <v>46</v>
      </c>
      <c r="G2697" s="12" t="s">
        <v>500</v>
      </c>
      <c r="H2697" s="10" t="n">
        <v>2110405</v>
      </c>
      <c r="I2697" s="12" t="s">
        <v>106</v>
      </c>
      <c r="J2697" s="10" t="n">
        <v>1382032</v>
      </c>
      <c r="L2697" s="10" t="n">
        <v>570381</v>
      </c>
      <c r="M2697" s="12" t="s">
        <v>59</v>
      </c>
      <c r="N2697" s="12" t="s">
        <v>66</v>
      </c>
      <c r="P2697" s="10" t="n">
        <v>101</v>
      </c>
      <c r="Q2697" s="12" t="s">
        <v>107</v>
      </c>
      <c r="R2697" s="12" t="s">
        <v>112</v>
      </c>
      <c r="S2697" s="10" t="n">
        <v>4220199</v>
      </c>
      <c r="T2697" s="12" t="s">
        <v>113</v>
      </c>
      <c r="U2697" s="13" t="n">
        <v>600</v>
      </c>
      <c r="W2697" s="13" t="n">
        <v>0</v>
      </c>
      <c r="X2697" s="12" t="s">
        <v>1523</v>
      </c>
      <c r="Z2697" s="1" t="str">
        <f aca="false">IF($T2697="","",IFERROR(INDEX('Resumo Grupos'!$AC$3:$AC$200,MATCH($T2697,'Resumo Grupos'!$AB$3:$AB$200,0)),"n/d"))</f>
        <v>Pagamentos outros não operacionais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46209</v>
      </c>
      <c r="C2698" s="11" t="n">
        <v>46244</v>
      </c>
      <c r="D2698" s="10" t="n">
        <v>930</v>
      </c>
      <c r="E2698" s="12" t="s">
        <v>537</v>
      </c>
      <c r="F2698" s="10" t="n">
        <v>46</v>
      </c>
      <c r="G2698" s="12" t="s">
        <v>500</v>
      </c>
      <c r="H2698" s="10" t="n">
        <v>2110405</v>
      </c>
      <c r="I2698" s="12" t="s">
        <v>106</v>
      </c>
      <c r="J2698" s="10" t="n">
        <v>1382123</v>
      </c>
      <c r="L2698" s="10" t="n">
        <v>570412</v>
      </c>
      <c r="M2698" s="12" t="s">
        <v>36</v>
      </c>
      <c r="N2698" s="12" t="s">
        <v>66</v>
      </c>
      <c r="P2698" s="10" t="n">
        <v>101</v>
      </c>
      <c r="Q2698" s="12" t="s">
        <v>107</v>
      </c>
      <c r="R2698" s="12" t="s">
        <v>39</v>
      </c>
      <c r="S2698" s="10" t="n">
        <v>4210232</v>
      </c>
      <c r="T2698" s="12" t="s">
        <v>503</v>
      </c>
      <c r="U2698" s="13" t="n">
        <v>44</v>
      </c>
      <c r="W2698" s="13" t="n">
        <v>0</v>
      </c>
      <c r="X2698" s="12" t="s">
        <v>2397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  <c r="AB2698" s="1"/>
      <c r="AC2698" s="1"/>
    </row>
    <row r="2699" customFormat="false" ht="12.75" hidden="false" customHeight="true" outlineLevel="0" collapsed="false">
      <c r="A2699" s="10" t="n">
        <v>1</v>
      </c>
      <c r="B2699" s="11" t="n">
        <v>46216</v>
      </c>
      <c r="C2699" s="11" t="n">
        <v>46244</v>
      </c>
      <c r="D2699" s="10" t="n">
        <v>1608</v>
      </c>
      <c r="E2699" s="12" t="s">
        <v>75</v>
      </c>
      <c r="F2699" s="10" t="n">
        <v>24</v>
      </c>
      <c r="G2699" s="12" t="s">
        <v>57</v>
      </c>
      <c r="H2699" s="10" t="n">
        <v>2110405</v>
      </c>
      <c r="I2699" s="12" t="s">
        <v>106</v>
      </c>
      <c r="J2699" s="10" t="n">
        <v>1393462</v>
      </c>
      <c r="L2699" s="10" t="n">
        <v>1690976</v>
      </c>
      <c r="M2699" s="12" t="s">
        <v>36</v>
      </c>
      <c r="N2699" s="12" t="s">
        <v>66</v>
      </c>
      <c r="P2699" s="10" t="n">
        <v>103</v>
      </c>
      <c r="Q2699" s="12" t="s">
        <v>61</v>
      </c>
      <c r="R2699" s="12" t="s">
        <v>62</v>
      </c>
      <c r="S2699" s="10" t="n">
        <v>1130101</v>
      </c>
      <c r="T2699" s="12" t="s">
        <v>63</v>
      </c>
      <c r="U2699" s="13" t="n">
        <v>2819.44</v>
      </c>
      <c r="W2699" s="13" t="n">
        <v>2819.44</v>
      </c>
      <c r="X2699" s="12" t="s">
        <v>2398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AMENDOIM ELMA 40G</v>
      </c>
      <c r="AC2699" s="1" t="n">
        <v>1690976</v>
      </c>
    </row>
    <row r="2700" customFormat="false" ht="12.75" hidden="false" customHeight="true" outlineLevel="0" collapsed="false">
      <c r="A2700" s="10" t="n">
        <v>1</v>
      </c>
      <c r="B2700" s="11" t="n">
        <v>46216</v>
      </c>
      <c r="C2700" s="11" t="n">
        <v>46244</v>
      </c>
      <c r="D2700" s="10" t="n">
        <v>1608</v>
      </c>
      <c r="E2700" s="12" t="s">
        <v>75</v>
      </c>
      <c r="F2700" s="10" t="n">
        <v>24</v>
      </c>
      <c r="G2700" s="12" t="s">
        <v>57</v>
      </c>
      <c r="H2700" s="10" t="n">
        <v>2110405</v>
      </c>
      <c r="I2700" s="12" t="s">
        <v>106</v>
      </c>
      <c r="J2700" s="10" t="n">
        <v>1393857</v>
      </c>
      <c r="L2700" s="10" t="n">
        <v>1690878</v>
      </c>
      <c r="M2700" s="12" t="s">
        <v>153</v>
      </c>
      <c r="N2700" s="12" t="s">
        <v>66</v>
      </c>
      <c r="P2700" s="10" t="n">
        <v>103</v>
      </c>
      <c r="Q2700" s="12" t="s">
        <v>61</v>
      </c>
      <c r="R2700" s="12" t="s">
        <v>62</v>
      </c>
      <c r="S2700" s="10" t="n">
        <v>1130101</v>
      </c>
      <c r="T2700" s="12" t="s">
        <v>63</v>
      </c>
      <c r="U2700" s="13" t="n">
        <v>1039.09</v>
      </c>
      <c r="W2700" s="13" t="n">
        <v>1039.09</v>
      </c>
      <c r="X2700" s="12" t="s">
        <v>2399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SAZON CALDO CARNE 32</v>
      </c>
      <c r="AC2700" s="1" t="n">
        <v>1690878</v>
      </c>
    </row>
    <row r="2701" customFormat="false" ht="12.75" hidden="false" customHeight="true" outlineLevel="0" collapsed="false">
      <c r="A2701" s="10" t="n">
        <v>1</v>
      </c>
      <c r="B2701" s="11" t="n">
        <v>46216</v>
      </c>
      <c r="C2701" s="11" t="n">
        <v>46244</v>
      </c>
      <c r="D2701" s="10" t="n">
        <v>1717</v>
      </c>
      <c r="E2701" s="12" t="s">
        <v>2400</v>
      </c>
      <c r="F2701" s="10" t="n">
        <v>46</v>
      </c>
      <c r="G2701" s="12" t="s">
        <v>500</v>
      </c>
      <c r="H2701" s="10" t="n">
        <v>2110405</v>
      </c>
      <c r="I2701" s="12" t="s">
        <v>106</v>
      </c>
      <c r="J2701" s="10" t="n">
        <v>1394062</v>
      </c>
      <c r="L2701" s="10" t="n">
        <v>51412</v>
      </c>
      <c r="M2701" s="12" t="s">
        <v>36</v>
      </c>
      <c r="N2701" s="12" t="s">
        <v>66</v>
      </c>
      <c r="P2701" s="10" t="n">
        <v>103</v>
      </c>
      <c r="Q2701" s="12" t="s">
        <v>61</v>
      </c>
      <c r="R2701" s="12" t="s">
        <v>62</v>
      </c>
      <c r="S2701" s="10" t="n">
        <v>1130101</v>
      </c>
      <c r="T2701" s="12" t="s">
        <v>63</v>
      </c>
      <c r="U2701" s="13" t="n">
        <v>319.2</v>
      </c>
      <c r="W2701" s="13" t="n">
        <v>0</v>
      </c>
      <c r="X2701" s="12" t="s">
        <v>2401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12.75" hidden="false" customHeight="true" outlineLevel="0" collapsed="false">
      <c r="A2702" s="10" t="n">
        <v>1</v>
      </c>
      <c r="B2702" s="11" t="n">
        <v>46218</v>
      </c>
      <c r="C2702" s="11" t="n">
        <v>46244</v>
      </c>
      <c r="D2702" s="10" t="n">
        <v>957</v>
      </c>
      <c r="E2702" s="12" t="s">
        <v>157</v>
      </c>
      <c r="F2702" s="10" t="n">
        <v>24</v>
      </c>
      <c r="G2702" s="12" t="s">
        <v>57</v>
      </c>
      <c r="H2702" s="10" t="n">
        <v>2110405</v>
      </c>
      <c r="I2702" s="12" t="s">
        <v>106</v>
      </c>
      <c r="J2702" s="10" t="n">
        <v>1402047</v>
      </c>
      <c r="L2702" s="10" t="n">
        <v>21047</v>
      </c>
      <c r="M2702" s="12" t="s">
        <v>36</v>
      </c>
      <c r="N2702" s="12" t="s">
        <v>66</v>
      </c>
      <c r="P2702" s="10" t="n">
        <v>103</v>
      </c>
      <c r="Q2702" s="12" t="s">
        <v>61</v>
      </c>
      <c r="R2702" s="12" t="s">
        <v>62</v>
      </c>
      <c r="S2702" s="10" t="n">
        <v>1130101</v>
      </c>
      <c r="T2702" s="12" t="s">
        <v>63</v>
      </c>
      <c r="U2702" s="13" t="n">
        <v>2186.18</v>
      </c>
      <c r="W2702" s="13" t="n">
        <v>2186.18</v>
      </c>
      <c r="X2702" s="12" t="s">
        <v>2402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SCH DOG PEDIGR FIL</v>
      </c>
      <c r="AC2702" s="1" t="n">
        <v>21047</v>
      </c>
    </row>
    <row r="2703" customFormat="false" ht="12.75" hidden="false" customHeight="true" outlineLevel="0" collapsed="false">
      <c r="A2703" s="10" t="n">
        <v>1</v>
      </c>
      <c r="B2703" s="11" t="n">
        <v>46219</v>
      </c>
      <c r="C2703" s="11" t="n">
        <v>46244</v>
      </c>
      <c r="D2703" s="10" t="n">
        <v>1280</v>
      </c>
      <c r="E2703" s="12" t="s">
        <v>2403</v>
      </c>
      <c r="F2703" s="10" t="n">
        <v>46</v>
      </c>
      <c r="G2703" s="12" t="s">
        <v>500</v>
      </c>
      <c r="H2703" s="10" t="n">
        <v>2110405</v>
      </c>
      <c r="I2703" s="12" t="s">
        <v>106</v>
      </c>
      <c r="J2703" s="10" t="n">
        <v>1407597</v>
      </c>
      <c r="L2703" s="10" t="n">
        <v>580167</v>
      </c>
      <c r="M2703" s="12" t="s">
        <v>36</v>
      </c>
      <c r="N2703" s="12" t="s">
        <v>66</v>
      </c>
      <c r="P2703" s="10" t="n">
        <v>101</v>
      </c>
      <c r="Q2703" s="12" t="s">
        <v>107</v>
      </c>
      <c r="R2703" s="12" t="s">
        <v>39</v>
      </c>
      <c r="S2703" s="10" t="n">
        <v>4210228</v>
      </c>
      <c r="T2703" s="12" t="s">
        <v>506</v>
      </c>
      <c r="U2703" s="13" t="n">
        <v>13.98</v>
      </c>
      <c r="W2703" s="13" t="n">
        <v>0</v>
      </c>
      <c r="X2703" s="12" t="s">
        <v>2404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46224</v>
      </c>
      <c r="C2704" s="11" t="n">
        <v>46244</v>
      </c>
      <c r="D2704" s="10" t="n">
        <v>1740</v>
      </c>
      <c r="E2704" s="12" t="s">
        <v>296</v>
      </c>
      <c r="F2704" s="10" t="n">
        <v>24</v>
      </c>
      <c r="G2704" s="12" t="s">
        <v>57</v>
      </c>
      <c r="H2704" s="10" t="n">
        <v>2110405</v>
      </c>
      <c r="I2704" s="12" t="s">
        <v>106</v>
      </c>
      <c r="J2704" s="10" t="n">
        <v>1431693</v>
      </c>
      <c r="L2704" s="10" t="n">
        <v>1249231</v>
      </c>
      <c r="M2704" s="12" t="s">
        <v>59</v>
      </c>
      <c r="N2704" s="12" t="s">
        <v>66</v>
      </c>
      <c r="P2704" s="10" t="n">
        <v>103</v>
      </c>
      <c r="Q2704" s="12" t="s">
        <v>61</v>
      </c>
      <c r="R2704" s="12" t="s">
        <v>62</v>
      </c>
      <c r="S2704" s="10" t="n">
        <v>1130101</v>
      </c>
      <c r="T2704" s="12" t="s">
        <v>63</v>
      </c>
      <c r="U2704" s="13" t="n">
        <v>2044.89</v>
      </c>
      <c r="W2704" s="13" t="n">
        <v>2044.89</v>
      </c>
      <c r="X2704" s="12" t="s">
        <v>2405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LINGUI DE FRANGO KG</v>
      </c>
      <c r="AC2704" s="1" t="n">
        <v>1249231</v>
      </c>
    </row>
    <row r="2705" customFormat="false" ht="12.75" hidden="false" customHeight="true" outlineLevel="0" collapsed="false">
      <c r="A2705" s="10" t="n">
        <v>1</v>
      </c>
      <c r="B2705" s="11" t="n">
        <v>46226</v>
      </c>
      <c r="C2705" s="11" t="n">
        <v>46244</v>
      </c>
      <c r="D2705" s="10" t="n">
        <v>10033</v>
      </c>
      <c r="E2705" s="12" t="s">
        <v>344</v>
      </c>
      <c r="F2705" s="10" t="n">
        <v>24</v>
      </c>
      <c r="G2705" s="12" t="s">
        <v>57</v>
      </c>
      <c r="H2705" s="10" t="n">
        <v>2110405</v>
      </c>
      <c r="I2705" s="12" t="s">
        <v>106</v>
      </c>
      <c r="J2705" s="10" t="n">
        <v>1439582</v>
      </c>
      <c r="L2705" s="10" t="n">
        <v>592457</v>
      </c>
      <c r="M2705" s="12" t="s">
        <v>36</v>
      </c>
      <c r="N2705" s="12" t="s">
        <v>66</v>
      </c>
      <c r="P2705" s="10" t="n">
        <v>104</v>
      </c>
      <c r="Q2705" s="12" t="s">
        <v>38</v>
      </c>
      <c r="R2705" s="12" t="s">
        <v>62</v>
      </c>
      <c r="S2705" s="10" t="n">
        <v>1130101</v>
      </c>
      <c r="T2705" s="12" t="s">
        <v>63</v>
      </c>
      <c r="U2705" s="13" t="n">
        <v>1958.46</v>
      </c>
      <c r="W2705" s="13" t="n">
        <v>1958.46</v>
      </c>
      <c r="X2705" s="12" t="s">
        <v>2406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TIN MAXTON 1.0 PRETO</v>
      </c>
      <c r="AC2705" s="1" t="n">
        <v>104754</v>
      </c>
    </row>
    <row r="2706" customFormat="false" ht="12.75" hidden="false" customHeight="true" outlineLevel="0" collapsed="false">
      <c r="A2706" s="10" t="n">
        <v>1</v>
      </c>
      <c r="B2706" s="11" t="n">
        <v>46226</v>
      </c>
      <c r="C2706" s="11" t="n">
        <v>46244</v>
      </c>
      <c r="D2706" s="10" t="n">
        <v>1893</v>
      </c>
      <c r="E2706" s="12" t="s">
        <v>2407</v>
      </c>
      <c r="F2706" s="10" t="n">
        <v>34</v>
      </c>
      <c r="G2706" s="12" t="s">
        <v>94</v>
      </c>
      <c r="H2706" s="10" t="n">
        <v>2110405</v>
      </c>
      <c r="I2706" s="12" t="s">
        <v>106</v>
      </c>
      <c r="J2706" s="10" t="n">
        <v>1440493</v>
      </c>
      <c r="L2706" s="10" t="n">
        <v>592715</v>
      </c>
      <c r="M2706" s="12" t="s">
        <v>36</v>
      </c>
      <c r="N2706" s="12" t="s">
        <v>66</v>
      </c>
      <c r="P2706" s="10" t="n">
        <v>101</v>
      </c>
      <c r="Q2706" s="12" t="s">
        <v>107</v>
      </c>
      <c r="R2706" s="12" t="s">
        <v>43</v>
      </c>
      <c r="S2706" s="10" t="n">
        <v>4210315</v>
      </c>
      <c r="T2706" s="12" t="s">
        <v>574</v>
      </c>
      <c r="U2706" s="13" t="n">
        <v>209.99</v>
      </c>
      <c r="W2706" s="13" t="n">
        <v>0</v>
      </c>
      <c r="X2706" s="12" t="s">
        <v>2408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46227</v>
      </c>
      <c r="C2707" s="11" t="n">
        <v>46244</v>
      </c>
      <c r="D2707" s="10" t="n">
        <v>1878</v>
      </c>
      <c r="E2707" s="12" t="s">
        <v>2409</v>
      </c>
      <c r="F2707" s="10" t="n">
        <v>46</v>
      </c>
      <c r="G2707" s="12" t="s">
        <v>500</v>
      </c>
      <c r="H2707" s="10" t="n">
        <v>2110405</v>
      </c>
      <c r="I2707" s="12" t="s">
        <v>106</v>
      </c>
      <c r="J2707" s="10" t="n">
        <v>1444896</v>
      </c>
      <c r="L2707" s="10" t="n">
        <v>594406</v>
      </c>
      <c r="M2707" s="12" t="s">
        <v>36</v>
      </c>
      <c r="N2707" s="12" t="s">
        <v>66</v>
      </c>
      <c r="P2707" s="10" t="n">
        <v>102</v>
      </c>
      <c r="Q2707" s="12" t="s">
        <v>125</v>
      </c>
      <c r="R2707" s="12" t="s">
        <v>39</v>
      </c>
      <c r="S2707" s="10" t="n">
        <v>4210227</v>
      </c>
      <c r="T2707" s="12" t="s">
        <v>40</v>
      </c>
      <c r="U2707" s="13" t="n">
        <v>44</v>
      </c>
      <c r="W2707" s="13" t="n">
        <v>0</v>
      </c>
      <c r="X2707" s="12" t="s">
        <v>2410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46231</v>
      </c>
      <c r="C2708" s="11" t="n">
        <v>46244</v>
      </c>
      <c r="D2708" s="10" t="n">
        <v>1835</v>
      </c>
      <c r="E2708" s="12" t="s">
        <v>505</v>
      </c>
      <c r="F2708" s="10" t="n">
        <v>46</v>
      </c>
      <c r="G2708" s="12" t="s">
        <v>500</v>
      </c>
      <c r="H2708" s="10" t="n">
        <v>2110405</v>
      </c>
      <c r="I2708" s="12" t="s">
        <v>106</v>
      </c>
      <c r="J2708" s="10" t="n">
        <v>1464175</v>
      </c>
      <c r="L2708" s="10" t="n">
        <v>108113</v>
      </c>
      <c r="M2708" s="12" t="s">
        <v>36</v>
      </c>
      <c r="N2708" s="12" t="s">
        <v>66</v>
      </c>
      <c r="P2708" s="10" t="n">
        <v>103</v>
      </c>
      <c r="Q2708" s="12" t="s">
        <v>61</v>
      </c>
      <c r="R2708" s="12" t="s">
        <v>39</v>
      </c>
      <c r="S2708" s="10" t="n">
        <v>4210228</v>
      </c>
      <c r="T2708" s="12" t="s">
        <v>506</v>
      </c>
      <c r="U2708" s="13" t="n">
        <v>13.76</v>
      </c>
      <c r="W2708" s="13" t="n">
        <v>0</v>
      </c>
      <c r="X2708" s="12" t="s">
        <v>2411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46232</v>
      </c>
      <c r="C2709" s="11" t="n">
        <v>46244</v>
      </c>
      <c r="D2709" s="10" t="n">
        <v>1810</v>
      </c>
      <c r="E2709" s="12" t="s">
        <v>280</v>
      </c>
      <c r="F2709" s="10" t="n">
        <v>24</v>
      </c>
      <c r="G2709" s="12" t="s">
        <v>57</v>
      </c>
      <c r="H2709" s="10" t="n">
        <v>2110405</v>
      </c>
      <c r="I2709" s="12" t="s">
        <v>106</v>
      </c>
      <c r="J2709" s="10" t="n">
        <v>1469140</v>
      </c>
      <c r="L2709" s="10" t="n">
        <v>85345</v>
      </c>
      <c r="M2709" s="12" t="s">
        <v>59</v>
      </c>
      <c r="N2709" s="12" t="s">
        <v>66</v>
      </c>
      <c r="P2709" s="10" t="n">
        <v>103</v>
      </c>
      <c r="Q2709" s="12" t="s">
        <v>61</v>
      </c>
      <c r="R2709" s="12" t="s">
        <v>62</v>
      </c>
      <c r="S2709" s="10" t="n">
        <v>1130101</v>
      </c>
      <c r="T2709" s="12" t="s">
        <v>63</v>
      </c>
      <c r="U2709" s="13" t="n">
        <v>184.5</v>
      </c>
      <c r="W2709" s="13" t="n">
        <v>184.5</v>
      </c>
      <c r="X2709" s="12" t="s">
        <v>2412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MILHO PRA PIPOCA DON</v>
      </c>
      <c r="AC2709" s="1" t="n">
        <v>85345</v>
      </c>
    </row>
    <row r="2710" customFormat="false" ht="12.75" hidden="false" customHeight="true" outlineLevel="0" collapsed="false">
      <c r="A2710" s="10" t="n">
        <v>1</v>
      </c>
      <c r="B2710" s="11" t="n">
        <v>46232</v>
      </c>
      <c r="C2710" s="11" t="n">
        <v>46244</v>
      </c>
      <c r="D2710" s="10" t="n">
        <v>1810</v>
      </c>
      <c r="E2710" s="12" t="s">
        <v>280</v>
      </c>
      <c r="F2710" s="10" t="n">
        <v>24</v>
      </c>
      <c r="G2710" s="12" t="s">
        <v>57</v>
      </c>
      <c r="H2710" s="10" t="n">
        <v>2110405</v>
      </c>
      <c r="I2710" s="12" t="s">
        <v>106</v>
      </c>
      <c r="J2710" s="10" t="n">
        <v>1469179</v>
      </c>
      <c r="L2710" s="10" t="n">
        <v>85346</v>
      </c>
      <c r="M2710" s="12" t="s">
        <v>36</v>
      </c>
      <c r="N2710" s="12" t="s">
        <v>66</v>
      </c>
      <c r="P2710" s="10" t="n">
        <v>103</v>
      </c>
      <c r="Q2710" s="12" t="s">
        <v>61</v>
      </c>
      <c r="R2710" s="12" t="s">
        <v>62</v>
      </c>
      <c r="S2710" s="10" t="n">
        <v>1130101</v>
      </c>
      <c r="T2710" s="12" t="s">
        <v>63</v>
      </c>
      <c r="U2710" s="13" t="n">
        <v>1164.5</v>
      </c>
      <c r="W2710" s="13" t="n">
        <v>1164.5</v>
      </c>
      <c r="X2710" s="12" t="s">
        <v>2413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FEIJAO CARIOCA  DONA DE 1K</v>
      </c>
      <c r="AC2710" s="1" t="n">
        <v>85346</v>
      </c>
    </row>
    <row r="2711" customFormat="false" ht="12.75" hidden="false" customHeight="true" outlineLevel="0" collapsed="false">
      <c r="A2711" s="10" t="n">
        <v>1</v>
      </c>
      <c r="B2711" s="11" t="n">
        <v>46232</v>
      </c>
      <c r="C2711" s="11" t="n">
        <v>46244</v>
      </c>
      <c r="D2711" s="10" t="n">
        <v>1778</v>
      </c>
      <c r="E2711" s="12" t="s">
        <v>304</v>
      </c>
      <c r="F2711" s="10" t="n">
        <v>24</v>
      </c>
      <c r="G2711" s="12" t="s">
        <v>57</v>
      </c>
      <c r="H2711" s="10" t="n">
        <v>2110405</v>
      </c>
      <c r="I2711" s="12" t="s">
        <v>106</v>
      </c>
      <c r="J2711" s="10" t="n">
        <v>1469303</v>
      </c>
      <c r="L2711" s="10" t="n">
        <v>124473366</v>
      </c>
      <c r="M2711" s="12" t="s">
        <v>36</v>
      </c>
      <c r="N2711" s="12" t="s">
        <v>66</v>
      </c>
      <c r="P2711" s="10" t="n">
        <v>101</v>
      </c>
      <c r="Q2711" s="12" t="s">
        <v>107</v>
      </c>
      <c r="R2711" s="12" t="s">
        <v>39</v>
      </c>
      <c r="S2711" s="10" t="n">
        <v>4210207</v>
      </c>
      <c r="T2711" s="12" t="s">
        <v>305</v>
      </c>
      <c r="U2711" s="13" t="n">
        <v>273.13</v>
      </c>
      <c r="W2711" s="13" t="n">
        <v>273.13</v>
      </c>
      <c r="X2711" s="12" t="s">
        <v>2414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12.75" hidden="false" customHeight="true" outlineLevel="0" collapsed="false">
      <c r="A2712" s="10" t="n">
        <v>1</v>
      </c>
      <c r="B2712" s="11" t="n">
        <v>46232</v>
      </c>
      <c r="C2712" s="11" t="n">
        <v>46244</v>
      </c>
      <c r="D2712" s="10" t="n">
        <v>514</v>
      </c>
      <c r="E2712" s="12" t="s">
        <v>731</v>
      </c>
      <c r="F2712" s="10" t="n">
        <v>45</v>
      </c>
      <c r="G2712" s="12" t="s">
        <v>1528</v>
      </c>
      <c r="H2712" s="10" t="n">
        <v>2110405</v>
      </c>
      <c r="I2712" s="12" t="s">
        <v>106</v>
      </c>
      <c r="J2712" s="10" t="n">
        <v>1469577</v>
      </c>
      <c r="L2712" s="10" t="n">
        <v>603909</v>
      </c>
      <c r="M2712" s="12" t="s">
        <v>36</v>
      </c>
      <c r="N2712" s="12" t="s">
        <v>66</v>
      </c>
      <c r="P2712" s="10" t="n">
        <v>101</v>
      </c>
      <c r="Q2712" s="12" t="s">
        <v>107</v>
      </c>
      <c r="R2712" s="12" t="s">
        <v>112</v>
      </c>
      <c r="S2712" s="10" t="n">
        <v>4220199</v>
      </c>
      <c r="T2712" s="12" t="s">
        <v>113</v>
      </c>
      <c r="U2712" s="13" t="n">
        <v>383.13</v>
      </c>
      <c r="W2712" s="13" t="n">
        <v>0</v>
      </c>
      <c r="X2712" s="12" t="s">
        <v>2415</v>
      </c>
      <c r="Z2712" s="1" t="str">
        <f aca="false">IF($T2712="","",IFERROR(INDEX('Resumo Grupos'!$AC$3:$AC$200,MATCH($T2712,'Resumo Grupos'!$AB$3:$AB$200,0)),"n/d"))</f>
        <v>Pagamentos outros não operacionais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12.75" hidden="false" customHeight="true" outlineLevel="0" collapsed="false">
      <c r="A2713" s="10" t="n">
        <v>1</v>
      </c>
      <c r="B2713" s="11" t="n">
        <v>46233</v>
      </c>
      <c r="C2713" s="11" t="n">
        <v>46244</v>
      </c>
      <c r="D2713" s="10" t="n">
        <v>1621</v>
      </c>
      <c r="E2713" s="12" t="s">
        <v>351</v>
      </c>
      <c r="F2713" s="10" t="n">
        <v>24</v>
      </c>
      <c r="G2713" s="12" t="s">
        <v>57</v>
      </c>
      <c r="H2713" s="10" t="n">
        <v>2110405</v>
      </c>
      <c r="I2713" s="12" t="s">
        <v>106</v>
      </c>
      <c r="J2713" s="10" t="n">
        <v>1474720</v>
      </c>
      <c r="L2713" s="10" t="n">
        <v>931981</v>
      </c>
      <c r="M2713" s="12" t="s">
        <v>36</v>
      </c>
      <c r="N2713" s="12" t="s">
        <v>66</v>
      </c>
      <c r="P2713" s="10" t="n">
        <v>103</v>
      </c>
      <c r="Q2713" s="12" t="s">
        <v>61</v>
      </c>
      <c r="R2713" s="12" t="s">
        <v>62</v>
      </c>
      <c r="S2713" s="10" t="n">
        <v>1130101</v>
      </c>
      <c r="T2713" s="12" t="s">
        <v>63</v>
      </c>
      <c r="U2713" s="13" t="n">
        <v>4669.12</v>
      </c>
      <c r="W2713" s="13" t="n">
        <v>4669.12</v>
      </c>
      <c r="X2713" s="12" t="s">
        <v>2416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REFR. ANTAR DIET 350ML</v>
      </c>
      <c r="AC2713" s="1" t="n">
        <v>931981</v>
      </c>
    </row>
    <row r="2714" customFormat="false" ht="12.75" hidden="false" customHeight="true" outlineLevel="0" collapsed="false">
      <c r="A2714" s="10" t="n">
        <v>1</v>
      </c>
      <c r="B2714" s="11" t="n">
        <v>46233</v>
      </c>
      <c r="C2714" s="11" t="n">
        <v>46244</v>
      </c>
      <c r="D2714" s="10" t="n">
        <v>1621</v>
      </c>
      <c r="E2714" s="12" t="s">
        <v>351</v>
      </c>
      <c r="F2714" s="10" t="n">
        <v>24</v>
      </c>
      <c r="G2714" s="12" t="s">
        <v>57</v>
      </c>
      <c r="H2714" s="10" t="n">
        <v>2110405</v>
      </c>
      <c r="I2714" s="12" t="s">
        <v>106</v>
      </c>
      <c r="J2714" s="10" t="n">
        <v>1474734</v>
      </c>
      <c r="L2714" s="10" t="n">
        <v>931982</v>
      </c>
      <c r="M2714" s="12" t="s">
        <v>36</v>
      </c>
      <c r="N2714" s="12" t="s">
        <v>66</v>
      </c>
      <c r="P2714" s="10" t="n">
        <v>103</v>
      </c>
      <c r="Q2714" s="12" t="s">
        <v>61</v>
      </c>
      <c r="R2714" s="12" t="s">
        <v>62</v>
      </c>
      <c r="S2714" s="10" t="n">
        <v>1130101</v>
      </c>
      <c r="T2714" s="12" t="s">
        <v>63</v>
      </c>
      <c r="U2714" s="13" t="n">
        <v>223.09</v>
      </c>
      <c r="W2714" s="13" t="n">
        <v>223.09</v>
      </c>
      <c r="X2714" s="12" t="s">
        <v>2417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CERVEJA BUDWISER 269</v>
      </c>
      <c r="AC2714" s="1" t="n">
        <v>931982</v>
      </c>
    </row>
    <row r="2715" customFormat="false" ht="12.75" hidden="false" customHeight="true" outlineLevel="0" collapsed="false">
      <c r="A2715" s="10" t="n">
        <v>1</v>
      </c>
      <c r="B2715" s="11" t="n">
        <v>46233</v>
      </c>
      <c r="C2715" s="11" t="n">
        <v>46244</v>
      </c>
      <c r="D2715" s="10" t="n">
        <v>1621</v>
      </c>
      <c r="E2715" s="12" t="s">
        <v>351</v>
      </c>
      <c r="F2715" s="10" t="n">
        <v>24</v>
      </c>
      <c r="G2715" s="12" t="s">
        <v>57</v>
      </c>
      <c r="H2715" s="10" t="n">
        <v>2110405</v>
      </c>
      <c r="I2715" s="12" t="s">
        <v>106</v>
      </c>
      <c r="J2715" s="10" t="n">
        <v>1474752</v>
      </c>
      <c r="L2715" s="10" t="n">
        <v>931983</v>
      </c>
      <c r="M2715" s="12" t="s">
        <v>36</v>
      </c>
      <c r="N2715" s="12" t="s">
        <v>66</v>
      </c>
      <c r="P2715" s="10" t="n">
        <v>103</v>
      </c>
      <c r="Q2715" s="12" t="s">
        <v>61</v>
      </c>
      <c r="R2715" s="12" t="s">
        <v>62</v>
      </c>
      <c r="S2715" s="10" t="n">
        <v>1130101</v>
      </c>
      <c r="T2715" s="12" t="s">
        <v>63</v>
      </c>
      <c r="U2715" s="13" t="n">
        <v>157.71</v>
      </c>
      <c r="W2715" s="13" t="n">
        <v>157.71</v>
      </c>
      <c r="X2715" s="12" t="s">
        <v>2418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 BRAHMA ZERO 350ML</v>
      </c>
      <c r="AC2715" s="1" t="n">
        <v>931983</v>
      </c>
    </row>
    <row r="2716" customFormat="false" ht="12.75" hidden="false" customHeight="true" outlineLevel="0" collapsed="false">
      <c r="A2716" s="10" t="n">
        <v>1</v>
      </c>
      <c r="B2716" s="11" t="n">
        <v>46234</v>
      </c>
      <c r="C2716" s="11" t="n">
        <v>46244</v>
      </c>
      <c r="D2716" s="10" t="n">
        <v>1723</v>
      </c>
      <c r="E2716" s="12" t="s">
        <v>302</v>
      </c>
      <c r="F2716" s="10" t="n">
        <v>24</v>
      </c>
      <c r="G2716" s="12" t="s">
        <v>57</v>
      </c>
      <c r="H2716" s="10" t="n">
        <v>2110405</v>
      </c>
      <c r="I2716" s="12" t="s">
        <v>106</v>
      </c>
      <c r="J2716" s="10" t="n">
        <v>1478789</v>
      </c>
      <c r="L2716" s="10" t="n">
        <v>174095</v>
      </c>
      <c r="M2716" s="12" t="s">
        <v>36</v>
      </c>
      <c r="N2716" s="12" t="s">
        <v>66</v>
      </c>
      <c r="P2716" s="10" t="n">
        <v>103</v>
      </c>
      <c r="Q2716" s="12" t="s">
        <v>61</v>
      </c>
      <c r="R2716" s="12" t="s">
        <v>62</v>
      </c>
      <c r="S2716" s="10" t="n">
        <v>1130101</v>
      </c>
      <c r="T2716" s="12" t="s">
        <v>63</v>
      </c>
      <c r="U2716" s="13" t="n">
        <v>3288.4</v>
      </c>
      <c r="W2716" s="13" t="n">
        <v>3288.4</v>
      </c>
      <c r="X2716" s="12" t="s">
        <v>2419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TRASEIRO DE BOI L1</v>
      </c>
      <c r="AC2716" s="1" t="n">
        <v>174095</v>
      </c>
    </row>
    <row r="2717" customFormat="false" ht="12.75" hidden="false" customHeight="true" outlineLevel="0" collapsed="false">
      <c r="A2717" s="10" t="n">
        <v>1</v>
      </c>
      <c r="B2717" s="11" t="n">
        <v>46234</v>
      </c>
      <c r="C2717" s="11" t="n">
        <v>46244</v>
      </c>
      <c r="D2717" s="10" t="n">
        <v>1621</v>
      </c>
      <c r="E2717" s="12" t="s">
        <v>351</v>
      </c>
      <c r="F2717" s="10" t="n">
        <v>24</v>
      </c>
      <c r="G2717" s="12" t="s">
        <v>57</v>
      </c>
      <c r="H2717" s="10" t="n">
        <v>2110405</v>
      </c>
      <c r="I2717" s="12" t="s">
        <v>106</v>
      </c>
      <c r="J2717" s="10" t="n">
        <v>1479582</v>
      </c>
      <c r="L2717" s="10" t="n">
        <v>933625</v>
      </c>
      <c r="M2717" s="12" t="s">
        <v>36</v>
      </c>
      <c r="N2717" s="12" t="s">
        <v>66</v>
      </c>
      <c r="P2717" s="10" t="n">
        <v>103</v>
      </c>
      <c r="Q2717" s="12" t="s">
        <v>61</v>
      </c>
      <c r="R2717" s="12" t="s">
        <v>62</v>
      </c>
      <c r="S2717" s="10" t="n">
        <v>1130101</v>
      </c>
      <c r="T2717" s="12" t="s">
        <v>63</v>
      </c>
      <c r="U2717" s="13" t="n">
        <v>242.43</v>
      </c>
      <c r="W2717" s="13" t="n">
        <v>242.43</v>
      </c>
      <c r="X2717" s="12" t="s">
        <v>2420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BRAHMA DUPLO MALTE L</v>
      </c>
      <c r="AC2717" s="1" t="n">
        <v>933625</v>
      </c>
    </row>
    <row r="2718" customFormat="false" ht="12.75" hidden="false" customHeight="true" outlineLevel="0" collapsed="false">
      <c r="A2718" s="10" t="n">
        <v>1</v>
      </c>
      <c r="B2718" s="11" t="n">
        <v>46234</v>
      </c>
      <c r="C2718" s="11" t="n">
        <v>46244</v>
      </c>
      <c r="D2718" s="10" t="n">
        <v>1621</v>
      </c>
      <c r="E2718" s="12" t="s">
        <v>351</v>
      </c>
      <c r="F2718" s="10" t="n">
        <v>24</v>
      </c>
      <c r="G2718" s="12" t="s">
        <v>57</v>
      </c>
      <c r="H2718" s="10" t="n">
        <v>1110202</v>
      </c>
      <c r="I2718" s="12" t="s">
        <v>497</v>
      </c>
      <c r="J2718" s="10" t="n">
        <v>1479622</v>
      </c>
      <c r="L2718" s="10" t="n">
        <v>933624</v>
      </c>
      <c r="M2718" s="12" t="s">
        <v>36</v>
      </c>
      <c r="N2718" s="12" t="s">
        <v>66</v>
      </c>
      <c r="P2718" s="10" t="n">
        <v>103</v>
      </c>
      <c r="Q2718" s="12" t="s">
        <v>61</v>
      </c>
      <c r="R2718" s="12" t="s">
        <v>62</v>
      </c>
      <c r="S2718" s="10" t="n">
        <v>1130101</v>
      </c>
      <c r="T2718" s="12" t="s">
        <v>63</v>
      </c>
      <c r="U2718" s="13" t="n">
        <v>938.92</v>
      </c>
      <c r="W2718" s="13" t="n">
        <v>938.92</v>
      </c>
      <c r="X2718" s="12" t="s">
        <v>2421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BARE DE LATINHA 350M</v>
      </c>
      <c r="AC2718" s="1" t="n">
        <v>933624</v>
      </c>
    </row>
    <row r="2719" customFormat="false" ht="12.75" hidden="false" customHeight="true" outlineLevel="0" collapsed="false">
      <c r="A2719" s="10" t="n">
        <v>1</v>
      </c>
      <c r="B2719" s="11" t="n">
        <v>46237</v>
      </c>
      <c r="C2719" s="11" t="n">
        <v>46244</v>
      </c>
      <c r="D2719" s="10" t="n">
        <v>1631</v>
      </c>
      <c r="E2719" s="12" t="s">
        <v>101</v>
      </c>
      <c r="F2719" s="10" t="n">
        <v>24</v>
      </c>
      <c r="G2719" s="12" t="s">
        <v>57</v>
      </c>
      <c r="H2719" s="10" t="n">
        <v>2110405</v>
      </c>
      <c r="I2719" s="12" t="s">
        <v>106</v>
      </c>
      <c r="J2719" s="10" t="n">
        <v>1495666</v>
      </c>
      <c r="L2719" s="10" t="n">
        <v>15204</v>
      </c>
      <c r="M2719" s="12" t="s">
        <v>36</v>
      </c>
      <c r="N2719" s="12" t="s">
        <v>66</v>
      </c>
      <c r="P2719" s="10" t="n">
        <v>103</v>
      </c>
      <c r="Q2719" s="12" t="s">
        <v>61</v>
      </c>
      <c r="R2719" s="12" t="s">
        <v>62</v>
      </c>
      <c r="S2719" s="10" t="n">
        <v>1130101</v>
      </c>
      <c r="T2719" s="12" t="s">
        <v>63</v>
      </c>
      <c r="U2719" s="13" t="n">
        <v>659.7</v>
      </c>
      <c r="W2719" s="13" t="n">
        <v>659.7</v>
      </c>
      <c r="X2719" s="12" t="s">
        <v>2422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IOGURTE AMAZONGURT D</v>
      </c>
      <c r="AC2719" s="1" t="n">
        <v>15204</v>
      </c>
    </row>
    <row r="2720" customFormat="false" ht="12.75" hidden="false" customHeight="true" outlineLevel="0" collapsed="false">
      <c r="A2720" s="10" t="n">
        <v>1</v>
      </c>
      <c r="B2720" s="11" t="n">
        <v>46237</v>
      </c>
      <c r="C2720" s="11" t="n">
        <v>46244</v>
      </c>
      <c r="D2720" s="10" t="n">
        <v>1292</v>
      </c>
      <c r="E2720" s="12" t="s">
        <v>361</v>
      </c>
      <c r="F2720" s="10" t="n">
        <v>24</v>
      </c>
      <c r="G2720" s="12" t="s">
        <v>57</v>
      </c>
      <c r="H2720" s="10" t="n">
        <v>1110202</v>
      </c>
      <c r="I2720" s="12" t="s">
        <v>497</v>
      </c>
      <c r="J2720" s="10" t="n">
        <v>1495679</v>
      </c>
      <c r="L2720" s="10" t="n">
        <v>3752</v>
      </c>
      <c r="M2720" s="12" t="s">
        <v>36</v>
      </c>
      <c r="N2720" s="12" t="s">
        <v>66</v>
      </c>
      <c r="P2720" s="10" t="n">
        <v>103</v>
      </c>
      <c r="Q2720" s="12" t="s">
        <v>61</v>
      </c>
      <c r="R2720" s="12" t="s">
        <v>62</v>
      </c>
      <c r="S2720" s="10" t="n">
        <v>1130101</v>
      </c>
      <c r="T2720" s="12" t="s">
        <v>63</v>
      </c>
      <c r="U2720" s="13" t="n">
        <v>965</v>
      </c>
      <c r="W2720" s="13" t="n">
        <v>965</v>
      </c>
      <c r="X2720" s="12" t="s">
        <v>2423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/>
      <c r="AC2720" s="1"/>
    </row>
    <row r="2721" customFormat="false" ht="12.75" hidden="false" customHeight="true" outlineLevel="0" collapsed="false">
      <c r="A2721" s="10" t="n">
        <v>1</v>
      </c>
      <c r="B2721" s="11" t="n">
        <v>46237</v>
      </c>
      <c r="C2721" s="11" t="n">
        <v>46244</v>
      </c>
      <c r="D2721" s="10" t="n">
        <v>581</v>
      </c>
      <c r="E2721" s="12" t="s">
        <v>316</v>
      </c>
      <c r="F2721" s="10" t="n">
        <v>24</v>
      </c>
      <c r="G2721" s="12" t="s">
        <v>57</v>
      </c>
      <c r="H2721" s="10" t="n">
        <v>2110405</v>
      </c>
      <c r="I2721" s="12" t="s">
        <v>106</v>
      </c>
      <c r="J2721" s="10" t="n">
        <v>1495739</v>
      </c>
      <c r="L2721" s="10" t="n">
        <v>31724</v>
      </c>
      <c r="M2721" s="12" t="s">
        <v>36</v>
      </c>
      <c r="N2721" s="12" t="s">
        <v>66</v>
      </c>
      <c r="P2721" s="10" t="n">
        <v>103</v>
      </c>
      <c r="Q2721" s="12" t="s">
        <v>61</v>
      </c>
      <c r="R2721" s="12" t="s">
        <v>62</v>
      </c>
      <c r="S2721" s="10" t="n">
        <v>1130101</v>
      </c>
      <c r="T2721" s="12" t="s">
        <v>63</v>
      </c>
      <c r="U2721" s="13" t="n">
        <v>363.5</v>
      </c>
      <c r="W2721" s="13" t="n">
        <v>363.5</v>
      </c>
      <c r="X2721" s="12" t="s">
        <v>2424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GOMA DE MANDIOCA AMA</v>
      </c>
      <c r="AC2721" s="1" t="n">
        <v>31724</v>
      </c>
    </row>
    <row r="2722" customFormat="false" ht="12.75" hidden="false" customHeight="true" outlineLevel="0" collapsed="false">
      <c r="A2722" s="10" t="n">
        <v>1</v>
      </c>
      <c r="B2722" s="11" t="n">
        <v>46238</v>
      </c>
      <c r="C2722" s="11" t="n">
        <v>46244</v>
      </c>
      <c r="D2722" s="10" t="n">
        <v>1645</v>
      </c>
      <c r="E2722" s="12" t="s">
        <v>2425</v>
      </c>
      <c r="F2722" s="10" t="n">
        <v>24</v>
      </c>
      <c r="G2722" s="12" t="s">
        <v>57</v>
      </c>
      <c r="H2722" s="10" t="n">
        <v>2110405</v>
      </c>
      <c r="I2722" s="12" t="s">
        <v>106</v>
      </c>
      <c r="J2722" s="10" t="n">
        <v>1498727</v>
      </c>
      <c r="L2722" s="10" t="n">
        <v>142307</v>
      </c>
      <c r="M2722" s="12" t="s">
        <v>36</v>
      </c>
      <c r="N2722" s="12" t="s">
        <v>66</v>
      </c>
      <c r="P2722" s="10" t="n">
        <v>103</v>
      </c>
      <c r="Q2722" s="12" t="s">
        <v>61</v>
      </c>
      <c r="R2722" s="12" t="s">
        <v>62</v>
      </c>
      <c r="S2722" s="10" t="n">
        <v>1130101</v>
      </c>
      <c r="T2722" s="12" t="s">
        <v>63</v>
      </c>
      <c r="U2722" s="13" t="n">
        <v>841.5</v>
      </c>
      <c r="W2722" s="13" t="n">
        <v>841.5</v>
      </c>
      <c r="X2722" s="12" t="s">
        <v>2426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BISC BEIJO DE MOCA RAINHA 200G</v>
      </c>
      <c r="AC2722" s="1" t="n">
        <v>142307</v>
      </c>
    </row>
    <row r="2723" customFormat="false" ht="12.75" hidden="false" customHeight="true" outlineLevel="0" collapsed="false">
      <c r="A2723" s="10" t="n">
        <v>1</v>
      </c>
      <c r="B2723" s="11" t="n">
        <v>46238</v>
      </c>
      <c r="C2723" s="11" t="n">
        <v>46244</v>
      </c>
      <c r="D2723" s="10" t="n">
        <v>1650</v>
      </c>
      <c r="E2723" s="12" t="s">
        <v>99</v>
      </c>
      <c r="F2723" s="10" t="n">
        <v>24</v>
      </c>
      <c r="G2723" s="12" t="s">
        <v>57</v>
      </c>
      <c r="H2723" s="10" t="n">
        <v>2110405</v>
      </c>
      <c r="I2723" s="12" t="s">
        <v>106</v>
      </c>
      <c r="J2723" s="10" t="n">
        <v>1498817</v>
      </c>
      <c r="L2723" s="10" t="n">
        <v>227628</v>
      </c>
      <c r="M2723" s="12" t="s">
        <v>36</v>
      </c>
      <c r="N2723" s="12" t="s">
        <v>66</v>
      </c>
      <c r="P2723" s="10" t="n">
        <v>103</v>
      </c>
      <c r="Q2723" s="12" t="s">
        <v>61</v>
      </c>
      <c r="R2723" s="12" t="s">
        <v>62</v>
      </c>
      <c r="S2723" s="10" t="n">
        <v>1130101</v>
      </c>
      <c r="T2723" s="12" t="s">
        <v>63</v>
      </c>
      <c r="U2723" s="13" t="n">
        <v>592.01</v>
      </c>
      <c r="W2723" s="13" t="n">
        <v>592.01</v>
      </c>
      <c r="X2723" s="12" t="s">
        <v>2427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IOG.B.COMODORO SAC</v>
      </c>
      <c r="AC2723" s="1" t="n">
        <v>227628</v>
      </c>
    </row>
    <row r="2724" customFormat="false" ht="12.75" hidden="false" customHeight="true" outlineLevel="0" collapsed="false">
      <c r="A2724" s="10" t="n">
        <v>1</v>
      </c>
      <c r="B2724" s="11" t="n">
        <v>46238</v>
      </c>
      <c r="C2724" s="11" t="n">
        <v>46244</v>
      </c>
      <c r="D2724" s="10" t="n">
        <v>1363</v>
      </c>
      <c r="E2724" s="12" t="s">
        <v>180</v>
      </c>
      <c r="F2724" s="10" t="n">
        <v>24</v>
      </c>
      <c r="G2724" s="12" t="s">
        <v>57</v>
      </c>
      <c r="H2724" s="10" t="n">
        <v>2110405</v>
      </c>
      <c r="I2724" s="12" t="s">
        <v>106</v>
      </c>
      <c r="J2724" s="10" t="n">
        <v>1498860</v>
      </c>
      <c r="L2724" s="10" t="n">
        <v>3658</v>
      </c>
      <c r="M2724" s="12" t="s">
        <v>36</v>
      </c>
      <c r="N2724" s="12" t="s">
        <v>66</v>
      </c>
      <c r="P2724" s="10" t="n">
        <v>103</v>
      </c>
      <c r="Q2724" s="12" t="s">
        <v>61</v>
      </c>
      <c r="R2724" s="12" t="s">
        <v>62</v>
      </c>
      <c r="S2724" s="10" t="n">
        <v>1130101</v>
      </c>
      <c r="T2724" s="12" t="s">
        <v>63</v>
      </c>
      <c r="U2724" s="13" t="n">
        <v>370</v>
      </c>
      <c r="W2724" s="13" t="n">
        <v>370</v>
      </c>
      <c r="X2724" s="12" t="s">
        <v>2428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PAO HAMBURGUER SANTO PAO</v>
      </c>
      <c r="AC2724" s="1" t="n">
        <v>3658</v>
      </c>
    </row>
    <row r="2725" customFormat="false" ht="12.75" hidden="false" customHeight="true" outlineLevel="0" collapsed="false">
      <c r="A2725" s="10" t="n">
        <v>1</v>
      </c>
      <c r="B2725" s="11" t="n">
        <v>46238</v>
      </c>
      <c r="C2725" s="11" t="n">
        <v>46244</v>
      </c>
      <c r="D2725" s="10" t="n">
        <v>560</v>
      </c>
      <c r="E2725" s="12" t="s">
        <v>974</v>
      </c>
      <c r="F2725" s="10" t="n">
        <v>24</v>
      </c>
      <c r="G2725" s="12" t="s">
        <v>57</v>
      </c>
      <c r="H2725" s="10" t="n">
        <v>2110405</v>
      </c>
      <c r="I2725" s="12" t="s">
        <v>106</v>
      </c>
      <c r="J2725" s="10" t="n">
        <v>1498883</v>
      </c>
      <c r="L2725" s="10" t="n">
        <v>1957</v>
      </c>
      <c r="M2725" s="12" t="s">
        <v>36</v>
      </c>
      <c r="N2725" s="12" t="s">
        <v>66</v>
      </c>
      <c r="P2725" s="10" t="n">
        <v>103</v>
      </c>
      <c r="Q2725" s="12" t="s">
        <v>61</v>
      </c>
      <c r="R2725" s="12" t="s">
        <v>62</v>
      </c>
      <c r="S2725" s="10" t="n">
        <v>1130101</v>
      </c>
      <c r="T2725" s="12" t="s">
        <v>63</v>
      </c>
      <c r="U2725" s="13" t="n">
        <v>570</v>
      </c>
      <c r="W2725" s="13" t="n">
        <v>570</v>
      </c>
      <c r="X2725" s="12" t="s">
        <v>2429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BROA 50G</v>
      </c>
      <c r="AC2725" s="1" t="n">
        <v>1957</v>
      </c>
    </row>
    <row r="2726" customFormat="false" ht="12.75" hidden="false" customHeight="true" outlineLevel="0" collapsed="false">
      <c r="A2726" s="10" t="n">
        <v>1</v>
      </c>
      <c r="B2726" s="11" t="n">
        <v>46238</v>
      </c>
      <c r="C2726" s="11" t="n">
        <v>46244</v>
      </c>
      <c r="D2726" s="10" t="n">
        <v>10065</v>
      </c>
      <c r="E2726" s="12" t="s">
        <v>946</v>
      </c>
      <c r="F2726" s="10" t="n">
        <v>24</v>
      </c>
      <c r="G2726" s="12" t="s">
        <v>57</v>
      </c>
      <c r="H2726" s="10" t="n">
        <v>2110405</v>
      </c>
      <c r="I2726" s="12" t="s">
        <v>106</v>
      </c>
      <c r="J2726" s="10" t="n">
        <v>1500404</v>
      </c>
      <c r="L2726" s="10" t="n">
        <v>78</v>
      </c>
      <c r="M2726" s="12" t="s">
        <v>36</v>
      </c>
      <c r="N2726" s="12" t="s">
        <v>66</v>
      </c>
      <c r="P2726" s="10" t="n">
        <v>103</v>
      </c>
      <c r="Q2726" s="12" t="s">
        <v>61</v>
      </c>
      <c r="R2726" s="12" t="s">
        <v>62</v>
      </c>
      <c r="S2726" s="10" t="n">
        <v>1130101</v>
      </c>
      <c r="T2726" s="12" t="s">
        <v>63</v>
      </c>
      <c r="U2726" s="13" t="n">
        <v>288</v>
      </c>
      <c r="W2726" s="13" t="n">
        <v>288</v>
      </c>
      <c r="X2726" s="12" t="s">
        <v>2430</v>
      </c>
      <c r="Z2726" s="1" t="str">
        <f aca="false">IF($T2726="","",IFERROR(INDEX('Resumo Grupos'!$AC$3:$AC$200,MATCH($T2726,'Resumo Grupos'!$AB$3:$AB$200,0)),"n/d"))</f>
        <v>Mercadoria</v>
      </c>
      <c r="AA2726" s="1" t="str">
        <f aca="false">IF($T2726="","",IF(COUNTIF('Resumo Grupos'!$AE$3:$AE$40,$T2726)&gt;0,"NAO","SIM"))</f>
        <v>SIM</v>
      </c>
      <c r="AB2726" s="1" t="str">
        <f aca="false">IFERROR(INDEX('Mov Entradas (Rel 10497)'!$L:$L,MATCH(AC2726,'Mov Entradas (Rel 10497)'!$I:$I,0)),"nao encontrado")</f>
        <v>MOLHO DE PIMENTA CHURRASCO 250ML</v>
      </c>
      <c r="AC2726" s="1" t="n">
        <v>78</v>
      </c>
    </row>
    <row r="2727" customFormat="false" ht="12.75" hidden="false" customHeight="true" outlineLevel="0" collapsed="false">
      <c r="A2727" s="10" t="n">
        <v>1</v>
      </c>
      <c r="B2727" s="11" t="n">
        <v>46239</v>
      </c>
      <c r="C2727" s="11" t="n">
        <v>46244</v>
      </c>
      <c r="D2727" s="10" t="n">
        <v>686</v>
      </c>
      <c r="E2727" s="12" t="s">
        <v>1073</v>
      </c>
      <c r="F2727" s="10" t="n">
        <v>34</v>
      </c>
      <c r="G2727" s="12" t="s">
        <v>94</v>
      </c>
      <c r="H2727" s="10" t="n">
        <v>2110101</v>
      </c>
      <c r="I2727" s="12" t="s">
        <v>58</v>
      </c>
      <c r="J2727" s="10" t="n">
        <v>1504381</v>
      </c>
      <c r="L2727" s="10" t="n">
        <v>1399</v>
      </c>
      <c r="M2727" s="12" t="s">
        <v>36</v>
      </c>
      <c r="N2727" s="12" t="s">
        <v>66</v>
      </c>
      <c r="P2727" s="10" t="n">
        <v>103</v>
      </c>
      <c r="Q2727" s="12" t="s">
        <v>61</v>
      </c>
      <c r="R2727" s="12" t="s">
        <v>62</v>
      </c>
      <c r="S2727" s="10" t="n">
        <v>1130101</v>
      </c>
      <c r="T2727" s="12" t="s">
        <v>63</v>
      </c>
      <c r="U2727" s="13" t="n">
        <v>280</v>
      </c>
      <c r="W2727" s="13" t="n">
        <v>280</v>
      </c>
      <c r="X2727" s="12" t="s">
        <v>2431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FAROFA  DE MAND TEMP 500G REI DA FAROFA</v>
      </c>
      <c r="AC2727" s="1" t="n">
        <v>1399</v>
      </c>
    </row>
    <row r="2728" customFormat="false" ht="12.75" hidden="false" customHeight="true" outlineLevel="0" collapsed="false">
      <c r="A2728" s="10" t="n">
        <v>1</v>
      </c>
      <c r="B2728" s="11" t="n">
        <v>46240</v>
      </c>
      <c r="C2728" s="11" t="n">
        <v>46244</v>
      </c>
      <c r="D2728" s="10" t="n">
        <v>1899</v>
      </c>
      <c r="E2728" s="12" t="s">
        <v>97</v>
      </c>
      <c r="F2728" s="10" t="n">
        <v>24</v>
      </c>
      <c r="G2728" s="12" t="s">
        <v>57</v>
      </c>
      <c r="H2728" s="10" t="n">
        <v>2110405</v>
      </c>
      <c r="I2728" s="12" t="s">
        <v>106</v>
      </c>
      <c r="J2728" s="10" t="n">
        <v>1508560</v>
      </c>
      <c r="L2728" s="10" t="n">
        <v>748</v>
      </c>
      <c r="M2728" s="12" t="s">
        <v>36</v>
      </c>
      <c r="N2728" s="12" t="s">
        <v>66</v>
      </c>
      <c r="P2728" s="10" t="n">
        <v>103</v>
      </c>
      <c r="Q2728" s="12" t="s">
        <v>61</v>
      </c>
      <c r="R2728" s="12" t="s">
        <v>62</v>
      </c>
      <c r="S2728" s="10" t="n">
        <v>1130101</v>
      </c>
      <c r="T2728" s="12" t="s">
        <v>63</v>
      </c>
      <c r="U2728" s="13" t="n">
        <v>524.4</v>
      </c>
      <c r="W2728" s="13" t="n">
        <v>524.4</v>
      </c>
      <c r="X2728" s="12" t="s">
        <v>2432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PAO FORMA REAL MADRI</v>
      </c>
      <c r="AC2728" s="1" t="n">
        <v>748</v>
      </c>
    </row>
    <row r="2729" customFormat="false" ht="12.75" hidden="false" customHeight="true" outlineLevel="0" collapsed="false">
      <c r="A2729" s="10" t="n">
        <v>1</v>
      </c>
      <c r="B2729" s="11" t="n">
        <v>46240</v>
      </c>
      <c r="C2729" s="11" t="n">
        <v>46244</v>
      </c>
      <c r="D2729" s="10" t="n">
        <v>1899</v>
      </c>
      <c r="E2729" s="12" t="s">
        <v>97</v>
      </c>
      <c r="F2729" s="10" t="n">
        <v>24</v>
      </c>
      <c r="G2729" s="12" t="s">
        <v>57</v>
      </c>
      <c r="H2729" s="10" t="n">
        <v>2110405</v>
      </c>
      <c r="I2729" s="12" t="s">
        <v>106</v>
      </c>
      <c r="J2729" s="10" t="n">
        <v>1508847</v>
      </c>
      <c r="L2729" s="10" t="n">
        <v>750</v>
      </c>
      <c r="M2729" s="12" t="s">
        <v>36</v>
      </c>
      <c r="N2729" s="12" t="s">
        <v>66</v>
      </c>
      <c r="P2729" s="10" t="n">
        <v>103</v>
      </c>
      <c r="Q2729" s="12" t="s">
        <v>61</v>
      </c>
      <c r="R2729" s="12" t="s">
        <v>62</v>
      </c>
      <c r="S2729" s="10" t="n">
        <v>1130101</v>
      </c>
      <c r="T2729" s="12" t="s">
        <v>63</v>
      </c>
      <c r="U2729" s="13" t="n">
        <v>490</v>
      </c>
      <c r="W2729" s="13" t="n">
        <v>490</v>
      </c>
      <c r="X2729" s="12" t="s">
        <v>2433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PAO CASEIRO AMANT</v>
      </c>
      <c r="AC2729" s="1" t="n">
        <v>750</v>
      </c>
    </row>
    <row r="2730" customFormat="false" ht="12.75" hidden="false" customHeight="true" outlineLevel="0" collapsed="false">
      <c r="A2730" s="10" t="n">
        <v>1</v>
      </c>
      <c r="B2730" s="11" t="n">
        <v>46240</v>
      </c>
      <c r="C2730" s="11" t="n">
        <v>46244</v>
      </c>
      <c r="D2730" s="10" t="n">
        <v>1899</v>
      </c>
      <c r="E2730" s="12" t="s">
        <v>97</v>
      </c>
      <c r="F2730" s="10" t="n">
        <v>24</v>
      </c>
      <c r="G2730" s="12" t="s">
        <v>57</v>
      </c>
      <c r="H2730" s="10" t="n">
        <v>2110405</v>
      </c>
      <c r="I2730" s="12" t="s">
        <v>106</v>
      </c>
      <c r="J2730" s="10" t="n">
        <v>1508860</v>
      </c>
      <c r="L2730" s="10" t="n">
        <v>749</v>
      </c>
      <c r="M2730" s="12" t="s">
        <v>36</v>
      </c>
      <c r="N2730" s="12" t="s">
        <v>66</v>
      </c>
      <c r="P2730" s="10" t="n">
        <v>103</v>
      </c>
      <c r="Q2730" s="12" t="s">
        <v>61</v>
      </c>
      <c r="R2730" s="12" t="s">
        <v>62</v>
      </c>
      <c r="S2730" s="10" t="n">
        <v>1130101</v>
      </c>
      <c r="T2730" s="12" t="s">
        <v>63</v>
      </c>
      <c r="U2730" s="13" t="n">
        <v>420</v>
      </c>
      <c r="W2730" s="13" t="n">
        <v>420</v>
      </c>
      <c r="X2730" s="12" t="s">
        <v>2434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PAO CASEIRO AMANTEIG</v>
      </c>
      <c r="AC2730" s="1" t="n">
        <v>749</v>
      </c>
    </row>
    <row r="2731" customFormat="false" ht="12.75" hidden="false" customHeight="true" outlineLevel="0" collapsed="false">
      <c r="A2731" s="10" t="n">
        <v>1</v>
      </c>
      <c r="B2731" s="11" t="n">
        <v>46240</v>
      </c>
      <c r="C2731" s="11" t="n">
        <v>46244</v>
      </c>
      <c r="D2731" s="10" t="n">
        <v>1614</v>
      </c>
      <c r="E2731" s="12" t="s">
        <v>89</v>
      </c>
      <c r="F2731" s="10" t="n">
        <v>24</v>
      </c>
      <c r="G2731" s="12" t="s">
        <v>57</v>
      </c>
      <c r="H2731" s="10" t="n">
        <v>2110405</v>
      </c>
      <c r="I2731" s="12" t="s">
        <v>106</v>
      </c>
      <c r="J2731" s="10" t="n">
        <v>1509557</v>
      </c>
      <c r="L2731" s="10" t="n">
        <v>11530</v>
      </c>
      <c r="M2731" s="12" t="s">
        <v>36</v>
      </c>
      <c r="N2731" s="12" t="s">
        <v>66</v>
      </c>
      <c r="P2731" s="10" t="n">
        <v>103</v>
      </c>
      <c r="Q2731" s="12" t="s">
        <v>61</v>
      </c>
      <c r="R2731" s="12" t="s">
        <v>62</v>
      </c>
      <c r="S2731" s="10" t="n">
        <v>1130101</v>
      </c>
      <c r="T2731" s="12" t="s">
        <v>63</v>
      </c>
      <c r="U2731" s="13" t="n">
        <v>695.21</v>
      </c>
      <c r="W2731" s="13" t="n">
        <v>695.21</v>
      </c>
      <c r="X2731" s="12" t="s">
        <v>2435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SORVETE KARU BRIGADE</v>
      </c>
      <c r="AC2731" s="1" t="n">
        <v>11530</v>
      </c>
    </row>
    <row r="2732" customFormat="false" ht="12.75" hidden="false" customHeight="true" outlineLevel="0" collapsed="false">
      <c r="A2732" s="10" t="n">
        <v>1</v>
      </c>
      <c r="B2732" s="11" t="n">
        <v>46241</v>
      </c>
      <c r="C2732" s="11" t="n">
        <v>46244</v>
      </c>
      <c r="D2732" s="10" t="n">
        <v>17</v>
      </c>
      <c r="E2732" s="12" t="s">
        <v>115</v>
      </c>
      <c r="F2732" s="10" t="n">
        <v>34</v>
      </c>
      <c r="G2732" s="12" t="s">
        <v>94</v>
      </c>
      <c r="H2732" s="10" t="n">
        <v>2110405</v>
      </c>
      <c r="I2732" s="12" t="s">
        <v>106</v>
      </c>
      <c r="J2732" s="10" t="n">
        <v>1512942</v>
      </c>
      <c r="L2732" s="10" t="n">
        <v>619809</v>
      </c>
      <c r="M2732" s="12" t="s">
        <v>59</v>
      </c>
      <c r="N2732" s="12" t="s">
        <v>66</v>
      </c>
      <c r="P2732" s="10" t="n">
        <v>101</v>
      </c>
      <c r="Q2732" s="12" t="s">
        <v>107</v>
      </c>
      <c r="R2732" s="12" t="s">
        <v>112</v>
      </c>
      <c r="S2732" s="10" t="n">
        <v>4220199</v>
      </c>
      <c r="T2732" s="12" t="s">
        <v>113</v>
      </c>
      <c r="U2732" s="13" t="n">
        <v>150</v>
      </c>
      <c r="W2732" s="13" t="n">
        <v>150</v>
      </c>
      <c r="X2732" s="12" t="s">
        <v>2436</v>
      </c>
      <c r="Z2732" s="1" t="str">
        <f aca="false">IF($T2732="","",IFERROR(INDEX('Resumo Grupos'!$AC$3:$AC$200,MATCH($T2732,'Resumo Grupos'!$AB$3:$AB$200,0)),"n/d"))</f>
        <v>Pagamentos outros não operacionais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46241</v>
      </c>
      <c r="C2733" s="11" t="n">
        <v>46244</v>
      </c>
      <c r="D2733" s="10" t="n">
        <v>10018</v>
      </c>
      <c r="E2733" s="12" t="s">
        <v>368</v>
      </c>
      <c r="F2733" s="10" t="n">
        <v>34</v>
      </c>
      <c r="G2733" s="12" t="s">
        <v>94</v>
      </c>
      <c r="H2733" s="10" t="n">
        <v>2110405</v>
      </c>
      <c r="I2733" s="12" t="s">
        <v>106</v>
      </c>
      <c r="J2733" s="10" t="n">
        <v>1513405</v>
      </c>
      <c r="L2733" s="10" t="n">
        <v>354</v>
      </c>
      <c r="M2733" s="12" t="s">
        <v>36</v>
      </c>
      <c r="N2733" s="12" t="s">
        <v>66</v>
      </c>
      <c r="P2733" s="10" t="n">
        <v>103</v>
      </c>
      <c r="Q2733" s="12" t="s">
        <v>61</v>
      </c>
      <c r="R2733" s="12" t="s">
        <v>62</v>
      </c>
      <c r="S2733" s="10" t="n">
        <v>1130101</v>
      </c>
      <c r="T2733" s="12" t="s">
        <v>63</v>
      </c>
      <c r="U2733" s="13" t="n">
        <v>3354.4</v>
      </c>
      <c r="W2733" s="13" t="n">
        <v>3354.4</v>
      </c>
      <c r="X2733" s="12" t="s">
        <v>2437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OVOS BRANCO UNID</v>
      </c>
      <c r="AC2733" s="1" t="n">
        <v>354</v>
      </c>
    </row>
    <row r="2734" customFormat="false" ht="12.75" hidden="false" customHeight="true" outlineLevel="0" collapsed="false">
      <c r="A2734" s="10" t="n">
        <v>1</v>
      </c>
      <c r="B2734" s="11" t="n">
        <v>46242</v>
      </c>
      <c r="C2734" s="11" t="n">
        <v>46244</v>
      </c>
      <c r="D2734" s="10" t="n">
        <v>642</v>
      </c>
      <c r="E2734" s="12" t="s">
        <v>186</v>
      </c>
      <c r="F2734" s="10" t="n">
        <v>24</v>
      </c>
      <c r="G2734" s="12" t="s">
        <v>57</v>
      </c>
      <c r="H2734" s="10" t="n">
        <v>2110405</v>
      </c>
      <c r="I2734" s="12" t="s">
        <v>106</v>
      </c>
      <c r="J2734" s="10" t="n">
        <v>1517769</v>
      </c>
      <c r="L2734" s="10" t="n">
        <v>578</v>
      </c>
      <c r="M2734" s="12" t="s">
        <v>36</v>
      </c>
      <c r="N2734" s="12" t="s">
        <v>66</v>
      </c>
      <c r="P2734" s="10" t="n">
        <v>103</v>
      </c>
      <c r="Q2734" s="12" t="s">
        <v>61</v>
      </c>
      <c r="R2734" s="12" t="s">
        <v>62</v>
      </c>
      <c r="S2734" s="10" t="n">
        <v>1130101</v>
      </c>
      <c r="T2734" s="12" t="s">
        <v>63</v>
      </c>
      <c r="U2734" s="13" t="n">
        <v>1152</v>
      </c>
      <c r="W2734" s="13" t="n">
        <v>1152</v>
      </c>
      <c r="X2734" s="12" t="s">
        <v>2438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BOLO BLOOM 600G</v>
      </c>
      <c r="AC2734" s="1" t="n">
        <v>578</v>
      </c>
    </row>
    <row r="2735" customFormat="false" ht="12.75" hidden="false" customHeight="true" outlineLevel="0" collapsed="false">
      <c r="A2735" s="10" t="n">
        <v>1</v>
      </c>
      <c r="B2735" s="11" t="n">
        <v>46202</v>
      </c>
      <c r="C2735" s="11" t="n">
        <v>46244</v>
      </c>
      <c r="D2735" s="10" t="n">
        <v>1105</v>
      </c>
      <c r="E2735" s="12" t="s">
        <v>544</v>
      </c>
      <c r="F2735" s="10" t="n">
        <v>46</v>
      </c>
      <c r="G2735" s="12" t="s">
        <v>500</v>
      </c>
      <c r="H2735" s="10" t="n">
        <v>2110405</v>
      </c>
      <c r="I2735" s="12" t="s">
        <v>106</v>
      </c>
      <c r="J2735" s="10" t="n">
        <v>1518296</v>
      </c>
      <c r="L2735" s="10" t="n">
        <v>621646</v>
      </c>
      <c r="M2735" s="12" t="s">
        <v>36</v>
      </c>
      <c r="N2735" s="12" t="s">
        <v>66</v>
      </c>
      <c r="P2735" s="10" t="n">
        <v>101</v>
      </c>
      <c r="Q2735" s="12" t="s">
        <v>107</v>
      </c>
      <c r="R2735" s="12" t="s">
        <v>39</v>
      </c>
      <c r="S2735" s="10" t="n">
        <v>4210208</v>
      </c>
      <c r="T2735" s="12" t="s">
        <v>545</v>
      </c>
      <c r="U2735" s="13" t="n">
        <v>43</v>
      </c>
      <c r="W2735" s="13" t="n">
        <v>0</v>
      </c>
      <c r="X2735" s="12" t="s">
        <v>2439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  <c r="AB2735" s="1"/>
      <c r="AC2735" s="1"/>
    </row>
    <row r="2736" customFormat="false" ht="12.75" hidden="false" customHeight="true" outlineLevel="0" collapsed="false">
      <c r="A2736" s="10" t="n">
        <v>1</v>
      </c>
      <c r="B2736" s="11" t="n">
        <v>46200</v>
      </c>
      <c r="C2736" s="11" t="n">
        <v>46244</v>
      </c>
      <c r="D2736" s="10" t="n">
        <v>1331</v>
      </c>
      <c r="E2736" s="12" t="s">
        <v>562</v>
      </c>
      <c r="F2736" s="10" t="n">
        <v>46</v>
      </c>
      <c r="G2736" s="12" t="s">
        <v>500</v>
      </c>
      <c r="H2736" s="10" t="n">
        <v>2110405</v>
      </c>
      <c r="I2736" s="12" t="s">
        <v>106</v>
      </c>
      <c r="J2736" s="10" t="n">
        <v>1518346</v>
      </c>
      <c r="L2736" s="10" t="n">
        <v>621657</v>
      </c>
      <c r="M2736" s="12" t="s">
        <v>36</v>
      </c>
      <c r="N2736" s="12" t="s">
        <v>66</v>
      </c>
      <c r="P2736" s="10" t="n">
        <v>101</v>
      </c>
      <c r="Q2736" s="12" t="s">
        <v>107</v>
      </c>
      <c r="R2736" s="12" t="s">
        <v>39</v>
      </c>
      <c r="S2736" s="10" t="n">
        <v>4210209</v>
      </c>
      <c r="T2736" s="12" t="s">
        <v>54</v>
      </c>
      <c r="U2736" s="13" t="n">
        <v>197.14</v>
      </c>
      <c r="W2736" s="13" t="n">
        <v>0</v>
      </c>
      <c r="X2736" s="12" t="s">
        <v>2440</v>
      </c>
      <c r="Z2736" s="1" t="str">
        <f aca="false">IF($T2736="","",IFERROR(INDEX('Resumo Grupos'!$AC$3:$AC$200,MATCH($T2736,'Resumo Grupos'!$AB$3:$AB$200,0)),"n/d"))</f>
        <v>Despesa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12.75" hidden="false" customHeight="true" outlineLevel="0" collapsed="false">
      <c r="A2737" s="10" t="n">
        <v>1</v>
      </c>
      <c r="B2737" s="11" t="n">
        <v>46206</v>
      </c>
      <c r="C2737" s="11" t="n">
        <v>46244</v>
      </c>
      <c r="D2737" s="10" t="n">
        <v>1331</v>
      </c>
      <c r="E2737" s="12" t="s">
        <v>562</v>
      </c>
      <c r="F2737" s="10" t="n">
        <v>46</v>
      </c>
      <c r="G2737" s="12" t="s">
        <v>500</v>
      </c>
      <c r="H2737" s="10" t="n">
        <v>2110405</v>
      </c>
      <c r="I2737" s="12" t="s">
        <v>106</v>
      </c>
      <c r="J2737" s="10" t="n">
        <v>1518362</v>
      </c>
      <c r="L2737" s="10" t="n">
        <v>621658</v>
      </c>
      <c r="M2737" s="12" t="s">
        <v>36</v>
      </c>
      <c r="N2737" s="12" t="s">
        <v>66</v>
      </c>
      <c r="P2737" s="10" t="n">
        <v>101</v>
      </c>
      <c r="Q2737" s="12" t="s">
        <v>107</v>
      </c>
      <c r="R2737" s="12" t="s">
        <v>39</v>
      </c>
      <c r="S2737" s="10" t="n">
        <v>4210209</v>
      </c>
      <c r="T2737" s="12" t="s">
        <v>54</v>
      </c>
      <c r="U2737" s="13" t="n">
        <v>73.03</v>
      </c>
      <c r="W2737" s="13" t="n">
        <v>0</v>
      </c>
      <c r="X2737" s="12" t="s">
        <v>2441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/>
      <c r="AC2737" s="1"/>
    </row>
    <row r="2738" customFormat="false" ht="12.75" hidden="false" customHeight="true" outlineLevel="0" collapsed="false">
      <c r="A2738" s="10" t="n">
        <v>1</v>
      </c>
      <c r="B2738" s="11" t="n">
        <v>46242</v>
      </c>
      <c r="C2738" s="11" t="n">
        <v>46244</v>
      </c>
      <c r="D2738" s="10" t="n">
        <v>1259</v>
      </c>
      <c r="E2738" s="12" t="s">
        <v>2442</v>
      </c>
      <c r="F2738" s="10" t="n">
        <v>46</v>
      </c>
      <c r="G2738" s="12" t="s">
        <v>500</v>
      </c>
      <c r="H2738" s="10" t="n">
        <v>2110405</v>
      </c>
      <c r="I2738" s="12" t="s">
        <v>106</v>
      </c>
      <c r="J2738" s="10" t="n">
        <v>1518395</v>
      </c>
      <c r="L2738" s="10" t="n">
        <v>621666</v>
      </c>
      <c r="M2738" s="12" t="s">
        <v>36</v>
      </c>
      <c r="N2738" s="12" t="s">
        <v>66</v>
      </c>
      <c r="P2738" s="10" t="n">
        <v>101</v>
      </c>
      <c r="Q2738" s="12" t="s">
        <v>107</v>
      </c>
      <c r="R2738" s="12" t="s">
        <v>39</v>
      </c>
      <c r="S2738" s="10" t="n">
        <v>4210209</v>
      </c>
      <c r="T2738" s="12" t="s">
        <v>54</v>
      </c>
      <c r="U2738" s="13" t="n">
        <v>70</v>
      </c>
      <c r="W2738" s="13" t="n">
        <v>0</v>
      </c>
      <c r="X2738" s="12" t="s">
        <v>2441</v>
      </c>
      <c r="Z2738" s="1" t="str">
        <f aca="false">IF($T2738="","",IFERROR(INDEX('Resumo Grupos'!$AC$3:$AC$200,MATCH($T2738,'Resumo Grupos'!$AB$3:$AB$200,0)),"n/d"))</f>
        <v>Despesa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0" t="n">
        <v>1</v>
      </c>
      <c r="B2739" s="11" t="n">
        <v>46216</v>
      </c>
      <c r="C2739" s="11" t="n">
        <v>46244</v>
      </c>
      <c r="D2739" s="10" t="n">
        <v>1331</v>
      </c>
      <c r="E2739" s="12" t="s">
        <v>562</v>
      </c>
      <c r="F2739" s="10" t="n">
        <v>46</v>
      </c>
      <c r="G2739" s="12" t="s">
        <v>500</v>
      </c>
      <c r="H2739" s="10" t="n">
        <v>2110405</v>
      </c>
      <c r="I2739" s="12" t="s">
        <v>106</v>
      </c>
      <c r="J2739" s="10" t="n">
        <v>1518424</v>
      </c>
      <c r="L2739" s="10" t="n">
        <v>621678</v>
      </c>
      <c r="M2739" s="12" t="s">
        <v>36</v>
      </c>
      <c r="N2739" s="12" t="s">
        <v>66</v>
      </c>
      <c r="P2739" s="10" t="n">
        <v>101</v>
      </c>
      <c r="Q2739" s="12" t="s">
        <v>107</v>
      </c>
      <c r="R2739" s="12" t="s">
        <v>39</v>
      </c>
      <c r="S2739" s="10" t="n">
        <v>4210209</v>
      </c>
      <c r="T2739" s="12" t="s">
        <v>54</v>
      </c>
      <c r="U2739" s="13" t="n">
        <v>83.86</v>
      </c>
      <c r="W2739" s="13" t="n">
        <v>0</v>
      </c>
      <c r="X2739" s="12" t="s">
        <v>2443</v>
      </c>
      <c r="Z2739" s="1" t="str">
        <f aca="false">IF($T2739="","",IFERROR(INDEX('Resumo Grupos'!$AC$3:$AC$200,MATCH($T2739,'Resumo Grupos'!$AB$3:$AB$200,0)),"n/d"))</f>
        <v>Despesa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0" t="n">
        <v>1</v>
      </c>
      <c r="B2740" s="11" t="n">
        <v>46220</v>
      </c>
      <c r="C2740" s="11" t="n">
        <v>46244</v>
      </c>
      <c r="D2740" s="10" t="n">
        <v>1331</v>
      </c>
      <c r="E2740" s="12" t="s">
        <v>562</v>
      </c>
      <c r="F2740" s="10" t="n">
        <v>46</v>
      </c>
      <c r="G2740" s="12" t="s">
        <v>500</v>
      </c>
      <c r="H2740" s="10" t="n">
        <v>2110405</v>
      </c>
      <c r="I2740" s="12" t="s">
        <v>106</v>
      </c>
      <c r="J2740" s="10" t="n">
        <v>1518430</v>
      </c>
      <c r="L2740" s="10" t="n">
        <v>621685</v>
      </c>
      <c r="M2740" s="12" t="s">
        <v>36</v>
      </c>
      <c r="N2740" s="12" t="s">
        <v>66</v>
      </c>
      <c r="P2740" s="10" t="n">
        <v>101</v>
      </c>
      <c r="Q2740" s="12" t="s">
        <v>107</v>
      </c>
      <c r="R2740" s="12" t="s">
        <v>39</v>
      </c>
      <c r="S2740" s="10" t="n">
        <v>4210209</v>
      </c>
      <c r="T2740" s="12" t="s">
        <v>54</v>
      </c>
      <c r="U2740" s="13" t="n">
        <v>443.99</v>
      </c>
      <c r="W2740" s="13" t="n">
        <v>0</v>
      </c>
      <c r="X2740" s="12" t="s">
        <v>2444</v>
      </c>
      <c r="Z2740" s="1" t="str">
        <f aca="false">IF($T2740="","",IFERROR(INDEX('Resumo Grupos'!$AC$3:$AC$200,MATCH($T2740,'Resumo Grupos'!$AB$3:$AB$200,0)),"n/d"))</f>
        <v>Despesa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36.75" hidden="false" customHeight="true" outlineLevel="0" collapsed="false">
      <c r="A2741" s="10" t="n">
        <v>1</v>
      </c>
      <c r="B2741" s="11" t="n">
        <v>46223</v>
      </c>
      <c r="C2741" s="11" t="n">
        <v>46244</v>
      </c>
      <c r="D2741" s="10" t="n">
        <v>1331</v>
      </c>
      <c r="E2741" s="12" t="s">
        <v>562</v>
      </c>
      <c r="F2741" s="10" t="n">
        <v>46</v>
      </c>
      <c r="G2741" s="12" t="s">
        <v>500</v>
      </c>
      <c r="H2741" s="10" t="n">
        <v>2110405</v>
      </c>
      <c r="I2741" s="12" t="s">
        <v>106</v>
      </c>
      <c r="J2741" s="10" t="n">
        <v>1518437</v>
      </c>
      <c r="L2741" s="10" t="n">
        <v>621688</v>
      </c>
      <c r="M2741" s="12" t="s">
        <v>36</v>
      </c>
      <c r="N2741" s="12" t="s">
        <v>66</v>
      </c>
      <c r="P2741" s="10" t="n">
        <v>101</v>
      </c>
      <c r="Q2741" s="12" t="s">
        <v>107</v>
      </c>
      <c r="R2741" s="12" t="s">
        <v>39</v>
      </c>
      <c r="S2741" s="10" t="n">
        <v>4210209</v>
      </c>
      <c r="T2741" s="12" t="s">
        <v>54</v>
      </c>
      <c r="U2741" s="13" t="n">
        <v>64.52</v>
      </c>
      <c r="W2741" s="13" t="n">
        <v>0</v>
      </c>
      <c r="X2741" s="12" t="s">
        <v>2445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36.75" hidden="false" customHeight="true" outlineLevel="0" collapsed="false">
      <c r="A2742" s="10" t="n">
        <v>1</v>
      </c>
      <c r="B2742" s="11" t="n">
        <v>46244</v>
      </c>
      <c r="C2742" s="11" t="n">
        <v>46244</v>
      </c>
      <c r="D2742" s="10" t="n">
        <v>33</v>
      </c>
      <c r="E2742" s="12" t="s">
        <v>93</v>
      </c>
      <c r="F2742" s="10" t="n">
        <v>13</v>
      </c>
      <c r="G2742" s="12" t="s">
        <v>119</v>
      </c>
      <c r="H2742" s="10" t="n">
        <v>2110101</v>
      </c>
      <c r="I2742" s="12" t="s">
        <v>58</v>
      </c>
      <c r="J2742" s="10" t="n">
        <v>1528419</v>
      </c>
      <c r="L2742" s="10" t="n">
        <v>5457</v>
      </c>
      <c r="M2742" s="12" t="s">
        <v>36</v>
      </c>
      <c r="N2742" s="12" t="s">
        <v>60</v>
      </c>
      <c r="P2742" s="10" t="n">
        <v>104</v>
      </c>
      <c r="Q2742" s="12" t="s">
        <v>38</v>
      </c>
      <c r="R2742" s="12" t="s">
        <v>62</v>
      </c>
      <c r="S2742" s="10" t="n">
        <v>1130101</v>
      </c>
      <c r="T2742" s="12" t="s">
        <v>63</v>
      </c>
      <c r="U2742" s="13" t="n">
        <v>300</v>
      </c>
      <c r="W2742" s="13" t="n">
        <v>300</v>
      </c>
      <c r="X2742" s="12" t="s">
        <v>2446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0" t="n">
        <v>1</v>
      </c>
      <c r="B2743" s="11" t="n">
        <v>46244</v>
      </c>
      <c r="C2743" s="11" t="n">
        <v>46244</v>
      </c>
      <c r="D2743" s="10" t="n">
        <v>33</v>
      </c>
      <c r="E2743" s="12" t="s">
        <v>93</v>
      </c>
      <c r="F2743" s="10" t="n">
        <v>13</v>
      </c>
      <c r="G2743" s="12" t="s">
        <v>119</v>
      </c>
      <c r="H2743" s="10" t="n">
        <v>2110101</v>
      </c>
      <c r="I2743" s="12" t="s">
        <v>58</v>
      </c>
      <c r="J2743" s="10" t="n">
        <v>1528628</v>
      </c>
      <c r="L2743" s="10" t="n">
        <v>5458</v>
      </c>
      <c r="M2743" s="12" t="s">
        <v>36</v>
      </c>
      <c r="N2743" s="12" t="s">
        <v>60</v>
      </c>
      <c r="P2743" s="10" t="n">
        <v>104</v>
      </c>
      <c r="Q2743" s="12" t="s">
        <v>38</v>
      </c>
      <c r="R2743" s="12" t="s">
        <v>62</v>
      </c>
      <c r="S2743" s="10" t="n">
        <v>1130101</v>
      </c>
      <c r="T2743" s="12" t="s">
        <v>63</v>
      </c>
      <c r="U2743" s="13" t="n">
        <v>525</v>
      </c>
      <c r="W2743" s="13" t="n">
        <v>525</v>
      </c>
      <c r="X2743" s="12" t="s">
        <v>2447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0" t="n">
        <v>1</v>
      </c>
      <c r="B2744" s="11" t="n">
        <v>46244</v>
      </c>
      <c r="C2744" s="11" t="n">
        <v>46244</v>
      </c>
      <c r="D2744" s="10" t="n">
        <v>33</v>
      </c>
      <c r="E2744" s="12" t="s">
        <v>93</v>
      </c>
      <c r="F2744" s="10" t="n">
        <v>13</v>
      </c>
      <c r="G2744" s="12" t="s">
        <v>119</v>
      </c>
      <c r="H2744" s="10" t="n">
        <v>2110101</v>
      </c>
      <c r="I2744" s="12" t="s">
        <v>58</v>
      </c>
      <c r="J2744" s="10" t="n">
        <v>1528663</v>
      </c>
      <c r="L2744" s="10" t="n">
        <v>5459</v>
      </c>
      <c r="M2744" s="12" t="s">
        <v>36</v>
      </c>
      <c r="N2744" s="12" t="s">
        <v>60</v>
      </c>
      <c r="P2744" s="10" t="n">
        <v>104</v>
      </c>
      <c r="Q2744" s="12" t="s">
        <v>38</v>
      </c>
      <c r="R2744" s="12" t="s">
        <v>62</v>
      </c>
      <c r="S2744" s="10" t="n">
        <v>1130101</v>
      </c>
      <c r="T2744" s="12" t="s">
        <v>63</v>
      </c>
      <c r="U2744" s="13" t="n">
        <v>300</v>
      </c>
      <c r="W2744" s="13" t="n">
        <v>300</v>
      </c>
      <c r="X2744" s="12" t="s">
        <v>2448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46225</v>
      </c>
      <c r="C2745" s="11" t="n">
        <v>46244</v>
      </c>
      <c r="D2745" s="10" t="n">
        <v>105</v>
      </c>
      <c r="E2745" s="12" t="s">
        <v>499</v>
      </c>
      <c r="F2745" s="10" t="n">
        <v>46</v>
      </c>
      <c r="G2745" s="12" t="s">
        <v>500</v>
      </c>
      <c r="H2745" s="10" t="n">
        <v>2110405</v>
      </c>
      <c r="I2745" s="12" t="s">
        <v>106</v>
      </c>
      <c r="J2745" s="10" t="n">
        <v>1528808</v>
      </c>
      <c r="L2745" s="10" t="n">
        <v>625710</v>
      </c>
      <c r="M2745" s="12" t="s">
        <v>36</v>
      </c>
      <c r="N2745" s="12" t="s">
        <v>66</v>
      </c>
      <c r="P2745" s="10" t="n">
        <v>101</v>
      </c>
      <c r="Q2745" s="12" t="s">
        <v>107</v>
      </c>
      <c r="R2745" s="12" t="s">
        <v>112</v>
      </c>
      <c r="S2745" s="10" t="n">
        <v>4220199</v>
      </c>
      <c r="T2745" s="12" t="s">
        <v>113</v>
      </c>
      <c r="U2745" s="13" t="n">
        <v>560</v>
      </c>
      <c r="W2745" s="13" t="n">
        <v>0</v>
      </c>
      <c r="X2745" s="12" t="s">
        <v>2449</v>
      </c>
      <c r="Z2745" s="1" t="str">
        <f aca="false">IF($T2745="","",IFERROR(INDEX('Resumo Grupos'!$AC$3:$AC$200,MATCH($T2745,'Resumo Grupos'!$AB$3:$AB$200,0)),"n/d"))</f>
        <v>Pagamentos outros não operacionais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45.75" hidden="false" customHeight="true" outlineLevel="0" collapsed="false">
      <c r="A2746" s="10" t="n">
        <v>1</v>
      </c>
      <c r="B2746" s="11" t="n">
        <v>46199</v>
      </c>
      <c r="C2746" s="11" t="n">
        <v>46244</v>
      </c>
      <c r="D2746" s="10" t="n">
        <v>1242</v>
      </c>
      <c r="E2746" s="12" t="s">
        <v>1488</v>
      </c>
      <c r="F2746" s="10" t="n">
        <v>46</v>
      </c>
      <c r="G2746" s="12" t="s">
        <v>500</v>
      </c>
      <c r="H2746" s="10" t="n">
        <v>2110405</v>
      </c>
      <c r="I2746" s="12" t="s">
        <v>106</v>
      </c>
      <c r="J2746" s="10" t="n">
        <v>1529016</v>
      </c>
      <c r="L2746" s="10" t="n">
        <v>625769</v>
      </c>
      <c r="M2746" s="12" t="s">
        <v>36</v>
      </c>
      <c r="N2746" s="12" t="s">
        <v>66</v>
      </c>
      <c r="P2746" s="10" t="n">
        <v>101</v>
      </c>
      <c r="Q2746" s="12" t="s">
        <v>107</v>
      </c>
      <c r="R2746" s="12" t="s">
        <v>112</v>
      </c>
      <c r="S2746" s="10" t="n">
        <v>4220199</v>
      </c>
      <c r="T2746" s="12" t="s">
        <v>113</v>
      </c>
      <c r="U2746" s="13" t="n">
        <v>160</v>
      </c>
      <c r="W2746" s="13" t="n">
        <v>0</v>
      </c>
      <c r="X2746" s="12" t="s">
        <v>2450</v>
      </c>
      <c r="Z2746" s="1" t="str">
        <f aca="false">IF($T2746="","",IFERROR(INDEX('Resumo Grupos'!$AC$3:$AC$200,MATCH($T2746,'Resumo Grupos'!$AB$3:$AB$200,0)),"n/d"))</f>
        <v>Pagamentos outros não operacionais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0" t="n">
        <v>1</v>
      </c>
      <c r="B2747" s="11" t="n">
        <v>46244</v>
      </c>
      <c r="C2747" s="11" t="n">
        <v>46244</v>
      </c>
      <c r="D2747" s="10" t="n">
        <v>1936</v>
      </c>
      <c r="E2747" s="12" t="s">
        <v>1217</v>
      </c>
      <c r="F2747" s="10" t="n">
        <v>24</v>
      </c>
      <c r="G2747" s="12" t="s">
        <v>57</v>
      </c>
      <c r="H2747" s="10" t="n">
        <v>2110405</v>
      </c>
      <c r="I2747" s="12" t="s">
        <v>106</v>
      </c>
      <c r="J2747" s="10" t="n">
        <v>1530560</v>
      </c>
      <c r="L2747" s="10" t="n">
        <v>626216</v>
      </c>
      <c r="M2747" s="12" t="s">
        <v>36</v>
      </c>
      <c r="N2747" s="12" t="s">
        <v>66</v>
      </c>
      <c r="P2747" s="10" t="n">
        <v>102</v>
      </c>
      <c r="Q2747" s="12" t="s">
        <v>125</v>
      </c>
      <c r="R2747" s="12" t="s">
        <v>62</v>
      </c>
      <c r="S2747" s="10" t="n">
        <v>1130101</v>
      </c>
      <c r="T2747" s="12" t="s">
        <v>63</v>
      </c>
      <c r="U2747" s="13" t="n">
        <v>700</v>
      </c>
      <c r="W2747" s="13" t="n">
        <v>700</v>
      </c>
      <c r="X2747" s="12" t="s">
        <v>2451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36.75" hidden="false" customHeight="true" outlineLevel="0" collapsed="false">
      <c r="A2748" s="10" t="n">
        <v>1</v>
      </c>
      <c r="B2748" s="11" t="n">
        <v>46244</v>
      </c>
      <c r="C2748" s="11" t="n">
        <v>46244</v>
      </c>
      <c r="D2748" s="10" t="n">
        <v>1000001</v>
      </c>
      <c r="E2748" s="12" t="s">
        <v>900</v>
      </c>
      <c r="F2748" s="10" t="n">
        <v>24</v>
      </c>
      <c r="G2748" s="12" t="s">
        <v>57</v>
      </c>
      <c r="H2748" s="10" t="n">
        <v>2110405</v>
      </c>
      <c r="I2748" s="12" t="s">
        <v>106</v>
      </c>
      <c r="J2748" s="10" t="n">
        <v>1530576</v>
      </c>
      <c r="L2748" s="10" t="n">
        <v>626217</v>
      </c>
      <c r="M2748" s="12" t="s">
        <v>36</v>
      </c>
      <c r="N2748" s="12" t="s">
        <v>66</v>
      </c>
      <c r="P2748" s="10" t="n">
        <v>102</v>
      </c>
      <c r="Q2748" s="12" t="s">
        <v>125</v>
      </c>
      <c r="R2748" s="12" t="s">
        <v>112</v>
      </c>
      <c r="S2748" s="10" t="n">
        <v>4220199</v>
      </c>
      <c r="T2748" s="12" t="s">
        <v>113</v>
      </c>
      <c r="U2748" s="13" t="n">
        <v>1068.8</v>
      </c>
      <c r="W2748" s="13" t="n">
        <v>1068.8</v>
      </c>
      <c r="X2748" s="12" t="s">
        <v>2452</v>
      </c>
      <c r="Z2748" s="1" t="str">
        <f aca="false">IF($T2748="","",IFERROR(INDEX('Resumo Grupos'!$AC$3:$AC$200,MATCH($T2748,'Resumo Grupos'!$AB$3:$AB$200,0)),"n/d"))</f>
        <v>Pagamentos outros não operacionais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0" t="n">
        <v>1</v>
      </c>
      <c r="B2749" s="11" t="n">
        <v>46244</v>
      </c>
      <c r="C2749" s="11" t="n">
        <v>46244</v>
      </c>
      <c r="D2749" s="10" t="n">
        <v>1000001</v>
      </c>
      <c r="E2749" s="12" t="s">
        <v>900</v>
      </c>
      <c r="F2749" s="10" t="n">
        <v>24</v>
      </c>
      <c r="G2749" s="12" t="s">
        <v>57</v>
      </c>
      <c r="H2749" s="10" t="n">
        <v>2110101</v>
      </c>
      <c r="I2749" s="12" t="s">
        <v>58</v>
      </c>
      <c r="J2749" s="10" t="n">
        <v>1530584</v>
      </c>
      <c r="L2749" s="10" t="n">
        <v>626223</v>
      </c>
      <c r="M2749" s="12" t="s">
        <v>36</v>
      </c>
      <c r="N2749" s="12" t="s">
        <v>66</v>
      </c>
      <c r="P2749" s="10" t="n">
        <v>102</v>
      </c>
      <c r="Q2749" s="12" t="s">
        <v>125</v>
      </c>
      <c r="R2749" s="12" t="s">
        <v>112</v>
      </c>
      <c r="S2749" s="10" t="n">
        <v>4220199</v>
      </c>
      <c r="T2749" s="12" t="s">
        <v>113</v>
      </c>
      <c r="U2749" s="13" t="n">
        <v>3752.9</v>
      </c>
      <c r="W2749" s="13" t="n">
        <v>3752.9</v>
      </c>
      <c r="X2749" s="12" t="s">
        <v>2452</v>
      </c>
      <c r="Z2749" s="1" t="str">
        <f aca="false">IF($T2749="","",IFERROR(INDEX('Resumo Grupos'!$AC$3:$AC$200,MATCH($T2749,'Resumo Grupos'!$AB$3:$AB$200,0)),"n/d"))</f>
        <v>Pagamentos outros não operacionais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45.75" hidden="false" customHeight="true" outlineLevel="0" collapsed="false">
      <c r="A2750" s="10" t="n">
        <v>1</v>
      </c>
      <c r="B2750" s="11" t="n">
        <v>46244</v>
      </c>
      <c r="C2750" s="11" t="n">
        <v>46244</v>
      </c>
      <c r="D2750" s="10" t="n">
        <v>514</v>
      </c>
      <c r="E2750" s="12" t="s">
        <v>731</v>
      </c>
      <c r="F2750" s="10" t="n">
        <v>34</v>
      </c>
      <c r="G2750" s="12" t="s">
        <v>94</v>
      </c>
      <c r="H2750" s="10" t="n">
        <v>2110405</v>
      </c>
      <c r="I2750" s="12" t="s">
        <v>106</v>
      </c>
      <c r="J2750" s="10" t="n">
        <v>1530589</v>
      </c>
      <c r="L2750" s="10" t="n">
        <v>626224</v>
      </c>
      <c r="M2750" s="12" t="s">
        <v>36</v>
      </c>
      <c r="N2750" s="12" t="s">
        <v>66</v>
      </c>
      <c r="P2750" s="10" t="n">
        <v>102</v>
      </c>
      <c r="Q2750" s="12" t="s">
        <v>125</v>
      </c>
      <c r="R2750" s="12" t="s">
        <v>112</v>
      </c>
      <c r="S2750" s="10" t="n">
        <v>4220199</v>
      </c>
      <c r="T2750" s="12" t="s">
        <v>113</v>
      </c>
      <c r="U2750" s="13" t="n">
        <v>100</v>
      </c>
      <c r="W2750" s="13" t="n">
        <v>100</v>
      </c>
      <c r="X2750" s="12" t="s">
        <v>2453</v>
      </c>
      <c r="Z2750" s="1" t="str">
        <f aca="false">IF($T2750="","",IFERROR(INDEX('Resumo Grupos'!$AC$3:$AC$200,MATCH($T2750,'Resumo Grupos'!$AB$3:$AB$200,0)),"n/d"))</f>
        <v>Pagamentos outros não operacionais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45.75" hidden="false" customHeight="true" outlineLevel="0" collapsed="false">
      <c r="A2751" s="10" t="n">
        <v>1</v>
      </c>
      <c r="B2751" s="11" t="n">
        <v>46244</v>
      </c>
      <c r="C2751" s="11" t="n">
        <v>46244</v>
      </c>
      <c r="D2751" s="10" t="n">
        <v>1779</v>
      </c>
      <c r="E2751" s="12" t="s">
        <v>985</v>
      </c>
      <c r="F2751" s="10" t="n">
        <v>34</v>
      </c>
      <c r="G2751" s="12" t="s">
        <v>94</v>
      </c>
      <c r="H2751" s="10" t="n">
        <v>2110405</v>
      </c>
      <c r="I2751" s="12" t="s">
        <v>106</v>
      </c>
      <c r="J2751" s="10" t="n">
        <v>1535093</v>
      </c>
      <c r="L2751" s="10" t="n">
        <v>627179</v>
      </c>
      <c r="M2751" s="12" t="s">
        <v>36</v>
      </c>
      <c r="N2751" s="12" t="s">
        <v>66</v>
      </c>
      <c r="P2751" s="10" t="n">
        <v>102</v>
      </c>
      <c r="Q2751" s="12" t="s">
        <v>125</v>
      </c>
      <c r="R2751" s="12" t="s">
        <v>112</v>
      </c>
      <c r="S2751" s="10" t="n">
        <v>4220199</v>
      </c>
      <c r="T2751" s="12" t="s">
        <v>113</v>
      </c>
      <c r="U2751" s="13" t="n">
        <v>169</v>
      </c>
      <c r="W2751" s="13" t="n">
        <v>169</v>
      </c>
      <c r="X2751" s="12" t="s">
        <v>2454</v>
      </c>
      <c r="Z2751" s="1" t="str">
        <f aca="false">IF($T2751="","",IFERROR(INDEX('Resumo Grupos'!$AC$3:$AC$200,MATCH($T2751,'Resumo Grupos'!$AB$3:$AB$200,0)),"n/d"))</f>
        <v>Pagamentos outros não operacionais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36.75" hidden="false" customHeight="true" outlineLevel="0" collapsed="false">
      <c r="A2752" s="10" t="n">
        <v>1</v>
      </c>
      <c r="B2752" s="11" t="n">
        <v>46244</v>
      </c>
      <c r="C2752" s="11" t="n">
        <v>46244</v>
      </c>
      <c r="D2752" s="10" t="n">
        <v>515</v>
      </c>
      <c r="E2752" s="12" t="s">
        <v>124</v>
      </c>
      <c r="F2752" s="10" t="n">
        <v>34</v>
      </c>
      <c r="G2752" s="12" t="s">
        <v>94</v>
      </c>
      <c r="H2752" s="10" t="n">
        <v>2110405</v>
      </c>
      <c r="I2752" s="12" t="s">
        <v>106</v>
      </c>
      <c r="J2752" s="10" t="n">
        <v>1535122</v>
      </c>
      <c r="L2752" s="10" t="n">
        <v>627187</v>
      </c>
      <c r="M2752" s="12" t="s">
        <v>36</v>
      </c>
      <c r="N2752" s="12" t="s">
        <v>66</v>
      </c>
      <c r="P2752" s="10" t="n">
        <v>102</v>
      </c>
      <c r="Q2752" s="12" t="s">
        <v>125</v>
      </c>
      <c r="R2752" s="12" t="s">
        <v>126</v>
      </c>
      <c r="S2752" s="10" t="n">
        <v>4210502</v>
      </c>
      <c r="T2752" s="12" t="s">
        <v>1026</v>
      </c>
      <c r="U2752" s="13" t="n">
        <v>10036.2</v>
      </c>
      <c r="W2752" s="13" t="n">
        <v>10036.2</v>
      </c>
      <c r="X2752" s="12" t="s">
        <v>2455</v>
      </c>
      <c r="Z2752" s="1" t="str">
        <f aca="false">IF($T2752="","",IFERROR(INDEX('Resumo Grupos'!$AC$3:$AC$200,MATCH($T2752,'Resumo Grupos'!$AB$3:$AB$200,0)),"n/d"))</f>
        <v>Empréstimo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54.75" hidden="false" customHeight="true" outlineLevel="0" collapsed="false">
      <c r="A2753" s="10" t="n">
        <v>1</v>
      </c>
      <c r="B2753" s="11" t="n">
        <v>46244</v>
      </c>
      <c r="C2753" s="11" t="n">
        <v>46244</v>
      </c>
      <c r="D2753" s="10" t="n">
        <v>4</v>
      </c>
      <c r="E2753" s="12" t="s">
        <v>2168</v>
      </c>
      <c r="F2753" s="10" t="n">
        <v>34</v>
      </c>
      <c r="G2753" s="12" t="s">
        <v>94</v>
      </c>
      <c r="H2753" s="10" t="n">
        <v>2110405</v>
      </c>
      <c r="I2753" s="12" t="s">
        <v>106</v>
      </c>
      <c r="J2753" s="10" t="n">
        <v>1535374</v>
      </c>
      <c r="L2753" s="10" t="n">
        <v>627254</v>
      </c>
      <c r="M2753" s="12" t="s">
        <v>36</v>
      </c>
      <c r="N2753" s="12" t="s">
        <v>66</v>
      </c>
      <c r="P2753" s="10" t="n">
        <v>102</v>
      </c>
      <c r="Q2753" s="12" t="s">
        <v>125</v>
      </c>
      <c r="R2753" s="12" t="s">
        <v>43</v>
      </c>
      <c r="S2753" s="10" t="n">
        <v>4210301</v>
      </c>
      <c r="T2753" s="12" t="s">
        <v>333</v>
      </c>
      <c r="U2753" s="13" t="n">
        <v>1300</v>
      </c>
      <c r="W2753" s="13" t="n">
        <v>1300</v>
      </c>
      <c r="X2753" s="12" t="s">
        <v>2456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  <c r="AB2753" s="1"/>
      <c r="AC2753" s="1"/>
    </row>
    <row r="2754" customFormat="false" ht="82.5" hidden="false" customHeight="true" outlineLevel="0" collapsed="false">
      <c r="A2754" s="10" t="n">
        <v>1</v>
      </c>
      <c r="B2754" s="11" t="n">
        <v>46244</v>
      </c>
      <c r="C2754" s="11" t="n">
        <v>46244</v>
      </c>
      <c r="D2754" s="10" t="n">
        <v>514</v>
      </c>
      <c r="E2754" s="12" t="s">
        <v>731</v>
      </c>
      <c r="F2754" s="10" t="n">
        <v>34</v>
      </c>
      <c r="G2754" s="12" t="s">
        <v>94</v>
      </c>
      <c r="H2754" s="10" t="n">
        <v>2110405</v>
      </c>
      <c r="I2754" s="12" t="s">
        <v>106</v>
      </c>
      <c r="J2754" s="10" t="n">
        <v>1535387</v>
      </c>
      <c r="L2754" s="10" t="n">
        <v>627263</v>
      </c>
      <c r="M2754" s="12" t="s">
        <v>36</v>
      </c>
      <c r="N2754" s="12" t="s">
        <v>66</v>
      </c>
      <c r="P2754" s="10" t="n">
        <v>102</v>
      </c>
      <c r="Q2754" s="12" t="s">
        <v>125</v>
      </c>
      <c r="R2754" s="12" t="s">
        <v>112</v>
      </c>
      <c r="S2754" s="10" t="n">
        <v>4220199</v>
      </c>
      <c r="T2754" s="12" t="s">
        <v>113</v>
      </c>
      <c r="U2754" s="13" t="n">
        <v>9183.61</v>
      </c>
      <c r="W2754" s="13" t="n">
        <v>9183.61</v>
      </c>
      <c r="X2754" s="12" t="s">
        <v>2457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  <c r="AB2754" s="1"/>
      <c r="AC2754" s="1"/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46244</v>
      </c>
      <c r="D2755" s="10" t="n">
        <v>978</v>
      </c>
      <c r="E2755" s="12" t="s">
        <v>118</v>
      </c>
      <c r="F2755" s="10" t="n">
        <v>13</v>
      </c>
      <c r="G2755" s="12" t="s">
        <v>119</v>
      </c>
      <c r="H2755" s="10" t="n">
        <v>2110101</v>
      </c>
      <c r="I2755" s="12" t="s">
        <v>58</v>
      </c>
      <c r="J2755" s="10" t="n">
        <v>1536219</v>
      </c>
      <c r="L2755" s="10" t="n">
        <v>458</v>
      </c>
      <c r="M2755" s="12" t="s">
        <v>36</v>
      </c>
      <c r="N2755" s="12" t="s">
        <v>60</v>
      </c>
      <c r="P2755" s="10" t="n">
        <v>104</v>
      </c>
      <c r="Q2755" s="12" t="s">
        <v>38</v>
      </c>
      <c r="R2755" s="12" t="s">
        <v>62</v>
      </c>
      <c r="S2755" s="10" t="n">
        <v>1130101</v>
      </c>
      <c r="T2755" s="12" t="s">
        <v>63</v>
      </c>
      <c r="U2755" s="13" t="n">
        <v>448</v>
      </c>
      <c r="W2755" s="13" t="n">
        <v>0</v>
      </c>
      <c r="X2755" s="12" t="s">
        <v>2458</v>
      </c>
      <c r="Z2755" s="1" t="str">
        <f aca="false">IF($T2755="","",IFERROR(INDEX('Resumo Grupos'!$AC$3:$AC$200,MATCH($T2755,'Resumo Grupos'!$AB$3:$AB$200,0)),"n/d"))</f>
        <v>Mercadoria</v>
      </c>
      <c r="AA2755" s="1" t="str">
        <f aca="false">IF($T2755="","",IF(COUNTIF('Resumo Grupos'!$AE$3:$AE$40,$T2755)&gt;0,"NAO","SIM"))</f>
        <v>SIM</v>
      </c>
      <c r="AB2755" s="1" t="str">
        <f aca="false">IFERROR(INDEX('Mov Entradas (Rel 10497)'!$L:$L,MATCH(AC2755,'Mov Entradas (Rel 10497)'!$I:$I,0)),"nao encontrado")</f>
        <v>DAN GELO CUBO 5 KG</v>
      </c>
      <c r="AC2755" s="1" t="n">
        <v>458</v>
      </c>
    </row>
    <row r="2756" customFormat="false" ht="82.5" hidden="false" customHeight="true" outlineLevel="0" collapsed="false">
      <c r="A2756" s="10" t="n">
        <v>1</v>
      </c>
      <c r="B2756" s="11" t="n">
        <v>46244</v>
      </c>
      <c r="C2756" s="11" t="n">
        <v>46244</v>
      </c>
      <c r="D2756" s="10" t="n">
        <v>1779</v>
      </c>
      <c r="E2756" s="12" t="s">
        <v>985</v>
      </c>
      <c r="F2756" s="10" t="n">
        <v>37</v>
      </c>
      <c r="G2756" s="12" t="s">
        <v>1524</v>
      </c>
      <c r="H2756" s="10" t="n">
        <v>2110405</v>
      </c>
      <c r="I2756" s="12" t="s">
        <v>106</v>
      </c>
      <c r="J2756" s="10" t="n">
        <v>1542611</v>
      </c>
      <c r="L2756" s="10" t="n">
        <v>631075</v>
      </c>
      <c r="M2756" s="12" t="s">
        <v>36</v>
      </c>
      <c r="N2756" s="12" t="s">
        <v>66</v>
      </c>
      <c r="P2756" s="10" t="n">
        <v>101</v>
      </c>
      <c r="Q2756" s="12" t="s">
        <v>107</v>
      </c>
      <c r="R2756" s="12" t="s">
        <v>257</v>
      </c>
      <c r="S2756" s="10" t="n">
        <v>1140104</v>
      </c>
      <c r="T2756" s="12" t="s">
        <v>1525</v>
      </c>
      <c r="U2756" s="13" t="n">
        <v>16.83</v>
      </c>
      <c r="W2756" s="13" t="n">
        <v>0</v>
      </c>
      <c r="X2756" s="12" t="s">
        <v>2459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  <c r="AB2756" s="1"/>
      <c r="AC2756" s="1"/>
    </row>
    <row r="2757" customFormat="false" ht="82.5" hidden="false" customHeight="true" outlineLevel="0" collapsed="false">
      <c r="A2757" s="10" t="n">
        <v>1</v>
      </c>
      <c r="B2757" s="11" t="n">
        <v>46244</v>
      </c>
      <c r="C2757" s="11" t="n">
        <v>46244</v>
      </c>
      <c r="D2757" s="10" t="n">
        <v>1835</v>
      </c>
      <c r="E2757" s="12" t="s">
        <v>505</v>
      </c>
      <c r="F2757" s="10" t="n">
        <v>13</v>
      </c>
      <c r="G2757" s="12" t="s">
        <v>119</v>
      </c>
      <c r="H2757" s="10" t="n">
        <v>2110102</v>
      </c>
      <c r="I2757" s="12" t="s">
        <v>83</v>
      </c>
      <c r="J2757" s="10" t="n">
        <v>1605634</v>
      </c>
      <c r="L2757" s="10" t="n">
        <v>109236</v>
      </c>
      <c r="M2757" s="12" t="s">
        <v>36</v>
      </c>
      <c r="N2757" s="12" t="s">
        <v>60</v>
      </c>
      <c r="P2757" s="10" t="n">
        <v>104</v>
      </c>
      <c r="Q2757" s="12" t="s">
        <v>38</v>
      </c>
      <c r="R2757" s="12" t="s">
        <v>328</v>
      </c>
      <c r="S2757" s="10" t="n">
        <v>4210116</v>
      </c>
      <c r="T2757" s="12" t="s">
        <v>2460</v>
      </c>
      <c r="U2757" s="13" t="n">
        <v>104.15</v>
      </c>
      <c r="W2757" s="13" t="n">
        <v>0</v>
      </c>
      <c r="X2757" s="12" t="s">
        <v>2461</v>
      </c>
      <c r="Z2757" s="1" t="str">
        <f aca="false">IF($T2757="","",IFERROR(INDEX('Resumo Grupos'!$AC$3:$AC$200,MATCH($T2757,'Resumo Grupos'!$AB$3:$AB$200,0)),"n/d"))</f>
        <v>Despesa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ENGATE FLEXIVEL 120CM (1784 C18) UN QTD.</v>
      </c>
      <c r="AC2757" s="1" t="n">
        <v>109236</v>
      </c>
    </row>
    <row r="2758" customFormat="false" ht="82.5" hidden="false" customHeight="true" outlineLevel="0" collapsed="false">
      <c r="A2758" s="10" t="n">
        <v>1</v>
      </c>
      <c r="B2758" s="11" t="n">
        <v>46245</v>
      </c>
      <c r="C2758" s="11" t="n">
        <v>46245</v>
      </c>
      <c r="D2758" s="10" t="n">
        <v>0</v>
      </c>
      <c r="E2758" s="12" t="s">
        <v>33</v>
      </c>
      <c r="F2758" s="10" t="n">
        <v>17</v>
      </c>
      <c r="G2758" s="12" t="s">
        <v>34</v>
      </c>
      <c r="H2758" s="10" t="n">
        <v>1110101</v>
      </c>
      <c r="I2758" s="12" t="s">
        <v>35</v>
      </c>
      <c r="J2758" s="10" t="n">
        <v>1535552</v>
      </c>
      <c r="L2758" s="10" t="n">
        <v>1535552</v>
      </c>
      <c r="M2758" s="12" t="s">
        <v>36</v>
      </c>
      <c r="N2758" s="12" t="s">
        <v>37</v>
      </c>
      <c r="P2758" s="10" t="n">
        <v>104</v>
      </c>
      <c r="Q2758" s="12" t="s">
        <v>38</v>
      </c>
      <c r="R2758" s="12" t="s">
        <v>149</v>
      </c>
      <c r="S2758" s="10" t="n">
        <v>1120601</v>
      </c>
      <c r="T2758" s="12" t="s">
        <v>150</v>
      </c>
      <c r="U2758" s="13" t="n">
        <v>300</v>
      </c>
      <c r="W2758" s="13" t="n">
        <v>300</v>
      </c>
      <c r="X2758" s="12" t="s">
        <v>2462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ACAI DE ANORI</v>
      </c>
      <c r="AC2758" s="1" t="n">
        <v>5476</v>
      </c>
    </row>
    <row r="2759" customFormat="false" ht="82.5" hidden="false" customHeight="true" outlineLevel="0" collapsed="false">
      <c r="A2759" s="10" t="n">
        <v>1</v>
      </c>
      <c r="B2759" s="11" t="n">
        <v>46245</v>
      </c>
      <c r="C2759" s="11" t="n">
        <v>46245</v>
      </c>
      <c r="D2759" s="10" t="n">
        <v>0</v>
      </c>
      <c r="E2759" s="12" t="s">
        <v>33</v>
      </c>
      <c r="F2759" s="10" t="n">
        <v>17</v>
      </c>
      <c r="G2759" s="12" t="s">
        <v>34</v>
      </c>
      <c r="H2759" s="10" t="n">
        <v>1110101</v>
      </c>
      <c r="I2759" s="12" t="s">
        <v>35</v>
      </c>
      <c r="J2759" s="10" t="n">
        <v>1536573</v>
      </c>
      <c r="L2759" s="10" t="n">
        <v>1536573</v>
      </c>
      <c r="M2759" s="12" t="s">
        <v>36</v>
      </c>
      <c r="N2759" s="12" t="s">
        <v>37</v>
      </c>
      <c r="P2759" s="10" t="n">
        <v>104</v>
      </c>
      <c r="Q2759" s="12" t="s">
        <v>38</v>
      </c>
      <c r="R2759" s="12" t="s">
        <v>62</v>
      </c>
      <c r="S2759" s="10" t="n">
        <v>1130101</v>
      </c>
      <c r="T2759" s="12" t="s">
        <v>63</v>
      </c>
      <c r="U2759" s="13" t="n">
        <v>170</v>
      </c>
      <c r="W2759" s="13" t="n">
        <v>170</v>
      </c>
      <c r="X2759" s="12" t="s">
        <v>2463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46164</v>
      </c>
      <c r="C2760" s="11" t="n">
        <v>46245</v>
      </c>
      <c r="D2760" s="10" t="n">
        <v>515</v>
      </c>
      <c r="E2760" s="12" t="s">
        <v>124</v>
      </c>
      <c r="F2760" s="10" t="n">
        <v>34</v>
      </c>
      <c r="G2760" s="12" t="s">
        <v>94</v>
      </c>
      <c r="H2760" s="10" t="n">
        <v>2110405</v>
      </c>
      <c r="I2760" s="12" t="s">
        <v>106</v>
      </c>
      <c r="J2760" s="10" t="n">
        <v>1137849</v>
      </c>
      <c r="L2760" s="10" t="n">
        <v>474941</v>
      </c>
      <c r="M2760" s="12" t="s">
        <v>153</v>
      </c>
      <c r="N2760" s="12" t="s">
        <v>66</v>
      </c>
      <c r="P2760" s="10" t="n">
        <v>101</v>
      </c>
      <c r="Q2760" s="12" t="s">
        <v>107</v>
      </c>
      <c r="R2760" s="12" t="s">
        <v>190</v>
      </c>
      <c r="S2760" s="10" t="n">
        <v>2110901</v>
      </c>
      <c r="T2760" s="12" t="s">
        <v>191</v>
      </c>
      <c r="U2760" s="13" t="n">
        <v>15770.14</v>
      </c>
      <c r="W2760" s="13" t="n">
        <v>15770.14</v>
      </c>
      <c r="X2760" s="12" t="s">
        <v>2464</v>
      </c>
      <c r="Z2760" s="1" t="str">
        <f aca="false">IF($T2760="","",IFERROR(INDEX('Resumo Grupos'!$AC$3:$AC$200,MATCH($T2760,'Resumo Grupos'!$AB$3:$AB$200,0)),"n/d"))</f>
        <v>Empréstimo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46216</v>
      </c>
      <c r="C2761" s="11" t="n">
        <v>46245</v>
      </c>
      <c r="D2761" s="10" t="n">
        <v>1624</v>
      </c>
      <c r="E2761" s="12" t="s">
        <v>282</v>
      </c>
      <c r="F2761" s="10" t="n">
        <v>24</v>
      </c>
      <c r="G2761" s="12" t="s">
        <v>57</v>
      </c>
      <c r="H2761" s="10" t="n">
        <v>2110405</v>
      </c>
      <c r="I2761" s="12" t="s">
        <v>106</v>
      </c>
      <c r="J2761" s="10" t="n">
        <v>1393007</v>
      </c>
      <c r="L2761" s="10" t="n">
        <v>662479</v>
      </c>
      <c r="M2761" s="12" t="s">
        <v>59</v>
      </c>
      <c r="N2761" s="12" t="s">
        <v>66</v>
      </c>
      <c r="P2761" s="10" t="n">
        <v>103</v>
      </c>
      <c r="Q2761" s="12" t="s">
        <v>61</v>
      </c>
      <c r="R2761" s="12" t="s">
        <v>62</v>
      </c>
      <c r="S2761" s="10" t="n">
        <v>1130101</v>
      </c>
      <c r="T2761" s="12" t="s">
        <v>63</v>
      </c>
      <c r="U2761" s="13" t="n">
        <v>823.62</v>
      </c>
      <c r="W2761" s="13" t="n">
        <v>823.62</v>
      </c>
      <c r="X2761" s="12" t="s">
        <v>2465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RACAO DOG MIX PREMIUM AGRANEL</v>
      </c>
      <c r="AC2761" s="1" t="n">
        <v>662479</v>
      </c>
    </row>
    <row r="2762" customFormat="false" ht="82.5" hidden="false" customHeight="true" outlineLevel="0" collapsed="false">
      <c r="A2762" s="10" t="n">
        <v>1</v>
      </c>
      <c r="B2762" s="11" t="n">
        <v>46219</v>
      </c>
      <c r="C2762" s="11" t="n">
        <v>46245</v>
      </c>
      <c r="D2762" s="10" t="n">
        <v>1637</v>
      </c>
      <c r="E2762" s="12" t="s">
        <v>68</v>
      </c>
      <c r="F2762" s="10" t="n">
        <v>24</v>
      </c>
      <c r="G2762" s="12" t="s">
        <v>57</v>
      </c>
      <c r="H2762" s="10" t="n">
        <v>2110405</v>
      </c>
      <c r="I2762" s="12" t="s">
        <v>106</v>
      </c>
      <c r="J2762" s="10" t="n">
        <v>1406479</v>
      </c>
      <c r="L2762" s="10" t="n">
        <v>1905835</v>
      </c>
      <c r="M2762" s="12" t="s">
        <v>36</v>
      </c>
      <c r="N2762" s="12" t="s">
        <v>66</v>
      </c>
      <c r="P2762" s="10" t="n">
        <v>103</v>
      </c>
      <c r="Q2762" s="12" t="s">
        <v>61</v>
      </c>
      <c r="R2762" s="12" t="s">
        <v>62</v>
      </c>
      <c r="S2762" s="10" t="n">
        <v>1130101</v>
      </c>
      <c r="T2762" s="12" t="s">
        <v>63</v>
      </c>
      <c r="U2762" s="13" t="n">
        <v>639.52</v>
      </c>
      <c r="W2762" s="13" t="n">
        <v>639.52</v>
      </c>
      <c r="X2762" s="12" t="s">
        <v>2466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CAFE DO NORT 250G</v>
      </c>
      <c r="AC2762" s="1" t="n">
        <v>1905835</v>
      </c>
    </row>
    <row r="2763" customFormat="false" ht="82.5" hidden="false" customHeight="true" outlineLevel="0" collapsed="false">
      <c r="A2763" s="10" t="n">
        <v>1</v>
      </c>
      <c r="B2763" s="11" t="n">
        <v>46223</v>
      </c>
      <c r="C2763" s="11" t="n">
        <v>46245</v>
      </c>
      <c r="D2763" s="10" t="n">
        <v>1671</v>
      </c>
      <c r="E2763" s="12" t="s">
        <v>385</v>
      </c>
      <c r="F2763" s="10" t="n">
        <v>24</v>
      </c>
      <c r="G2763" s="12" t="s">
        <v>57</v>
      </c>
      <c r="H2763" s="10" t="n">
        <v>2110405</v>
      </c>
      <c r="I2763" s="12" t="s">
        <v>106</v>
      </c>
      <c r="J2763" s="10" t="n">
        <v>1424628</v>
      </c>
      <c r="L2763" s="10" t="n">
        <v>581015</v>
      </c>
      <c r="M2763" s="12" t="s">
        <v>36</v>
      </c>
      <c r="N2763" s="12" t="s">
        <v>66</v>
      </c>
      <c r="P2763" s="10" t="n">
        <v>103</v>
      </c>
      <c r="Q2763" s="12" t="s">
        <v>61</v>
      </c>
      <c r="R2763" s="12" t="s">
        <v>62</v>
      </c>
      <c r="S2763" s="10" t="n">
        <v>1130101</v>
      </c>
      <c r="T2763" s="12" t="s">
        <v>63</v>
      </c>
      <c r="U2763" s="13" t="n">
        <v>612.71</v>
      </c>
      <c r="W2763" s="13" t="n">
        <v>612.71</v>
      </c>
      <c r="X2763" s="12" t="s">
        <v>2467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AER NIVEA DRY 150ML</v>
      </c>
      <c r="AC2763" s="1" t="n">
        <v>581015</v>
      </c>
    </row>
    <row r="2764" customFormat="false" ht="36.75" hidden="false" customHeight="true" outlineLevel="0" collapsed="false">
      <c r="A2764" s="10" t="n">
        <v>1</v>
      </c>
      <c r="B2764" s="11" t="n">
        <v>46226</v>
      </c>
      <c r="C2764" s="11" t="n">
        <v>46245</v>
      </c>
      <c r="D2764" s="10" t="n">
        <v>1612</v>
      </c>
      <c r="E2764" s="12" t="s">
        <v>225</v>
      </c>
      <c r="F2764" s="10" t="n">
        <v>24</v>
      </c>
      <c r="G2764" s="12" t="s">
        <v>57</v>
      </c>
      <c r="H2764" s="10" t="n">
        <v>2110405</v>
      </c>
      <c r="I2764" s="12" t="s">
        <v>106</v>
      </c>
      <c r="J2764" s="10" t="n">
        <v>1439513</v>
      </c>
      <c r="L2764" s="10" t="n">
        <v>592437</v>
      </c>
      <c r="M2764" s="12" t="s">
        <v>36</v>
      </c>
      <c r="N2764" s="12" t="s">
        <v>66</v>
      </c>
      <c r="P2764" s="10" t="n">
        <v>104</v>
      </c>
      <c r="Q2764" s="12" t="s">
        <v>38</v>
      </c>
      <c r="R2764" s="12" t="s">
        <v>62</v>
      </c>
      <c r="S2764" s="10" t="n">
        <v>1130101</v>
      </c>
      <c r="T2764" s="12" t="s">
        <v>63</v>
      </c>
      <c r="U2764" s="13" t="n">
        <v>683.04</v>
      </c>
      <c r="W2764" s="13" t="n">
        <v>683.04</v>
      </c>
      <c r="X2764" s="12" t="s">
        <v>2468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VINAGRE MINHOTO VINH</v>
      </c>
      <c r="AC2764" s="1" t="n">
        <v>2302521</v>
      </c>
    </row>
    <row r="2765" customFormat="false" ht="45.75" hidden="false" customHeight="true" outlineLevel="0" collapsed="false">
      <c r="A2765" s="10" t="n">
        <v>1</v>
      </c>
      <c r="B2765" s="11" t="n">
        <v>46226</v>
      </c>
      <c r="C2765" s="11" t="n">
        <v>46245</v>
      </c>
      <c r="D2765" s="10" t="n">
        <v>1668</v>
      </c>
      <c r="E2765" s="12" t="s">
        <v>81</v>
      </c>
      <c r="F2765" s="10" t="n">
        <v>24</v>
      </c>
      <c r="G2765" s="12" t="s">
        <v>57</v>
      </c>
      <c r="H2765" s="10" t="n">
        <v>2110405</v>
      </c>
      <c r="I2765" s="12" t="s">
        <v>106</v>
      </c>
      <c r="J2765" s="10" t="n">
        <v>1439648</v>
      </c>
      <c r="L2765" s="10" t="n">
        <v>740924</v>
      </c>
      <c r="M2765" s="12" t="s">
        <v>36</v>
      </c>
      <c r="N2765" s="12" t="s">
        <v>66</v>
      </c>
      <c r="P2765" s="10" t="n">
        <v>103</v>
      </c>
      <c r="Q2765" s="12" t="s">
        <v>61</v>
      </c>
      <c r="R2765" s="12" t="s">
        <v>39</v>
      </c>
      <c r="S2765" s="10" t="n">
        <v>4210299</v>
      </c>
      <c r="T2765" s="12" t="s">
        <v>2235</v>
      </c>
      <c r="U2765" s="13" t="n">
        <v>1662.92</v>
      </c>
      <c r="W2765" s="13" t="n">
        <v>1662.92</v>
      </c>
      <c r="X2765" s="12" t="s">
        <v>2469</v>
      </c>
      <c r="Z2765" s="1" t="str">
        <f aca="false">IF($T2765="","",IFERROR(INDEX('Resumo Grupos'!$AC$3:$AC$200,MATCH($T2765,'Resumo Grupos'!$AB$3:$AB$200,0)),"n/d"))</f>
        <v>Despesa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46226</v>
      </c>
      <c r="C2766" s="11" t="n">
        <v>46245</v>
      </c>
      <c r="D2766" s="10" t="n">
        <v>1668</v>
      </c>
      <c r="E2766" s="12" t="s">
        <v>81</v>
      </c>
      <c r="F2766" s="10" t="n">
        <v>24</v>
      </c>
      <c r="G2766" s="12" t="s">
        <v>57</v>
      </c>
      <c r="H2766" s="10" t="n">
        <v>2110405</v>
      </c>
      <c r="I2766" s="12" t="s">
        <v>106</v>
      </c>
      <c r="J2766" s="10" t="n">
        <v>1439664</v>
      </c>
      <c r="L2766" s="10" t="n">
        <v>740926</v>
      </c>
      <c r="M2766" s="12" t="s">
        <v>36</v>
      </c>
      <c r="N2766" s="12" t="s">
        <v>66</v>
      </c>
      <c r="P2766" s="10" t="n">
        <v>103</v>
      </c>
      <c r="Q2766" s="12" t="s">
        <v>61</v>
      </c>
      <c r="R2766" s="12" t="s">
        <v>39</v>
      </c>
      <c r="S2766" s="10" t="n">
        <v>4210299</v>
      </c>
      <c r="T2766" s="12" t="s">
        <v>2235</v>
      </c>
      <c r="U2766" s="13" t="n">
        <v>451.39</v>
      </c>
      <c r="W2766" s="13" t="n">
        <v>451.39</v>
      </c>
      <c r="X2766" s="12" t="s">
        <v>2470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  <c r="AB2766" s="1"/>
      <c r="AC2766" s="1"/>
    </row>
    <row r="2767" customFormat="false" ht="45.75" hidden="false" customHeight="true" outlineLevel="0" collapsed="false">
      <c r="A2767" s="10" t="n">
        <v>1</v>
      </c>
      <c r="B2767" s="11" t="n">
        <v>46232</v>
      </c>
      <c r="C2767" s="11" t="n">
        <v>46245</v>
      </c>
      <c r="D2767" s="10" t="n">
        <v>630</v>
      </c>
      <c r="E2767" s="12" t="s">
        <v>592</v>
      </c>
      <c r="F2767" s="10" t="n">
        <v>24</v>
      </c>
      <c r="G2767" s="12" t="s">
        <v>57</v>
      </c>
      <c r="H2767" s="10" t="n">
        <v>2110405</v>
      </c>
      <c r="I2767" s="12" t="s">
        <v>106</v>
      </c>
      <c r="J2767" s="10" t="n">
        <v>1469203</v>
      </c>
      <c r="L2767" s="10" t="n">
        <v>603817</v>
      </c>
      <c r="M2767" s="12" t="s">
        <v>36</v>
      </c>
      <c r="N2767" s="12" t="s">
        <v>66</v>
      </c>
      <c r="P2767" s="10" t="n">
        <v>101</v>
      </c>
      <c r="Q2767" s="12" t="s">
        <v>107</v>
      </c>
      <c r="R2767" s="12" t="s">
        <v>43</v>
      </c>
      <c r="S2767" s="10" t="n">
        <v>4210311</v>
      </c>
      <c r="T2767" s="12" t="s">
        <v>339</v>
      </c>
      <c r="U2767" s="13" t="n">
        <v>130.84</v>
      </c>
      <c r="W2767" s="13" t="n">
        <v>130.84</v>
      </c>
      <c r="X2767" s="12" t="s">
        <v>2471</v>
      </c>
      <c r="Z2767" s="1" t="str">
        <f aca="false">IF($T2767="","",IFERROR(INDEX('Resumo Grupos'!$AC$3:$AC$200,MATCH($T2767,'Resumo Grupos'!$AB$3:$AB$200,0)),"n/d"))</f>
        <v>Salários</v>
      </c>
      <c r="AA2767" s="1" t="str">
        <f aca="false">IF($T2767="","",IF(COUNTIF('Resumo Grupos'!$AE$3:$AE$40,$T2767)&gt;0,"NAO","SIM"))</f>
        <v>SIM</v>
      </c>
      <c r="AB2767" s="1"/>
      <c r="AC2767" s="1"/>
    </row>
    <row r="2768" customFormat="false" ht="54.75" hidden="false" customHeight="true" outlineLevel="0" collapsed="false">
      <c r="A2768" s="10" t="n">
        <v>1</v>
      </c>
      <c r="B2768" s="11" t="n">
        <v>46232</v>
      </c>
      <c r="C2768" s="11" t="n">
        <v>46245</v>
      </c>
      <c r="D2768" s="10" t="n">
        <v>1114</v>
      </c>
      <c r="E2768" s="12" t="s">
        <v>169</v>
      </c>
      <c r="F2768" s="10" t="n">
        <v>24</v>
      </c>
      <c r="G2768" s="12" t="s">
        <v>57</v>
      </c>
      <c r="H2768" s="10" t="n">
        <v>2110405</v>
      </c>
      <c r="I2768" s="12" t="s">
        <v>106</v>
      </c>
      <c r="J2768" s="10" t="n">
        <v>1469780</v>
      </c>
      <c r="L2768" s="10" t="n">
        <v>42217</v>
      </c>
      <c r="M2768" s="12" t="s">
        <v>36</v>
      </c>
      <c r="N2768" s="12" t="s">
        <v>66</v>
      </c>
      <c r="P2768" s="10" t="n">
        <v>103</v>
      </c>
      <c r="Q2768" s="12" t="s">
        <v>61</v>
      </c>
      <c r="R2768" s="12" t="s">
        <v>62</v>
      </c>
      <c r="S2768" s="10" t="n">
        <v>1130101</v>
      </c>
      <c r="T2768" s="12" t="s">
        <v>63</v>
      </c>
      <c r="U2768" s="13" t="n">
        <v>3523.17</v>
      </c>
      <c r="W2768" s="13" t="n">
        <v>3523.17</v>
      </c>
      <c r="X2768" s="12" t="s">
        <v>2472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BOLO CONFEITADO PRES</v>
      </c>
      <c r="AC2768" s="1" t="n">
        <v>42217</v>
      </c>
    </row>
    <row r="2769" customFormat="false" ht="45.75" hidden="false" customHeight="true" outlineLevel="0" collapsed="false">
      <c r="A2769" s="10" t="n">
        <v>1</v>
      </c>
      <c r="B2769" s="11" t="n">
        <v>46238</v>
      </c>
      <c r="C2769" s="11" t="n">
        <v>46245</v>
      </c>
      <c r="D2769" s="10" t="n">
        <v>1286</v>
      </c>
      <c r="E2769" s="12" t="s">
        <v>359</v>
      </c>
      <c r="F2769" s="10" t="n">
        <v>24</v>
      </c>
      <c r="G2769" s="12" t="s">
        <v>57</v>
      </c>
      <c r="H2769" s="10" t="n">
        <v>2110405</v>
      </c>
      <c r="I2769" s="12" t="s">
        <v>106</v>
      </c>
      <c r="J2769" s="10" t="n">
        <v>1500876</v>
      </c>
      <c r="L2769" s="10" t="n">
        <v>10468</v>
      </c>
      <c r="M2769" s="12" t="s">
        <v>36</v>
      </c>
      <c r="N2769" s="12" t="s">
        <v>66</v>
      </c>
      <c r="P2769" s="10" t="n">
        <v>103</v>
      </c>
      <c r="Q2769" s="12" t="s">
        <v>61</v>
      </c>
      <c r="R2769" s="12" t="s">
        <v>62</v>
      </c>
      <c r="S2769" s="10" t="n">
        <v>1130101</v>
      </c>
      <c r="T2769" s="12" t="s">
        <v>63</v>
      </c>
      <c r="U2769" s="13" t="n">
        <v>648</v>
      </c>
      <c r="W2769" s="13" t="n">
        <v>648</v>
      </c>
      <c r="X2769" s="12" t="s">
        <v>2473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PAO FRANCES CONG 80G</v>
      </c>
      <c r="AC2769" s="1" t="n">
        <v>10468</v>
      </c>
    </row>
    <row r="2770" customFormat="false" ht="45.75" hidden="false" customHeight="true" outlineLevel="0" collapsed="false">
      <c r="A2770" s="10" t="n">
        <v>1</v>
      </c>
      <c r="B2770" s="11" t="n">
        <v>46238</v>
      </c>
      <c r="C2770" s="11" t="n">
        <v>46245</v>
      </c>
      <c r="D2770" s="10" t="n">
        <v>1642</v>
      </c>
      <c r="E2770" s="12" t="s">
        <v>184</v>
      </c>
      <c r="F2770" s="10" t="n">
        <v>24</v>
      </c>
      <c r="G2770" s="12" t="s">
        <v>57</v>
      </c>
      <c r="H2770" s="10" t="n">
        <v>2110405</v>
      </c>
      <c r="I2770" s="12" t="s">
        <v>106</v>
      </c>
      <c r="J2770" s="10" t="n">
        <v>1500899</v>
      </c>
      <c r="L2770" s="10" t="n">
        <v>1035089</v>
      </c>
      <c r="M2770" s="12" t="s">
        <v>36</v>
      </c>
      <c r="N2770" s="12" t="s">
        <v>66</v>
      </c>
      <c r="P2770" s="10" t="n">
        <v>103</v>
      </c>
      <c r="Q2770" s="12" t="s">
        <v>61</v>
      </c>
      <c r="R2770" s="12" t="s">
        <v>62</v>
      </c>
      <c r="S2770" s="10" t="n">
        <v>1130101</v>
      </c>
      <c r="T2770" s="12" t="s">
        <v>63</v>
      </c>
      <c r="U2770" s="13" t="n">
        <v>706.95</v>
      </c>
      <c r="W2770" s="13" t="n">
        <v>706.95</v>
      </c>
      <c r="X2770" s="12" t="s">
        <v>2474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PAO TORRADO BROTHERS</v>
      </c>
      <c r="AC2770" s="1" t="n">
        <v>1035089</v>
      </c>
    </row>
    <row r="2771" customFormat="false" ht="45.75" hidden="false" customHeight="true" outlineLevel="0" collapsed="false">
      <c r="A2771" s="10" t="n">
        <v>1</v>
      </c>
      <c r="B2771" s="11" t="n">
        <v>46244</v>
      </c>
      <c r="C2771" s="11" t="n">
        <v>46245</v>
      </c>
      <c r="D2771" s="10" t="n">
        <v>1899</v>
      </c>
      <c r="E2771" s="12" t="s">
        <v>97</v>
      </c>
      <c r="F2771" s="10" t="n">
        <v>24</v>
      </c>
      <c r="G2771" s="12" t="s">
        <v>57</v>
      </c>
      <c r="H2771" s="10" t="n">
        <v>2110405</v>
      </c>
      <c r="I2771" s="12" t="s">
        <v>106</v>
      </c>
      <c r="J2771" s="10" t="n">
        <v>1528675</v>
      </c>
      <c r="L2771" s="10" t="n">
        <v>753</v>
      </c>
      <c r="M2771" s="12" t="s">
        <v>36</v>
      </c>
      <c r="N2771" s="12" t="s">
        <v>66</v>
      </c>
      <c r="P2771" s="10" t="n">
        <v>103</v>
      </c>
      <c r="Q2771" s="12" t="s">
        <v>61</v>
      </c>
      <c r="R2771" s="12" t="s">
        <v>62</v>
      </c>
      <c r="S2771" s="10" t="n">
        <v>1130101</v>
      </c>
      <c r="T2771" s="12" t="s">
        <v>63</v>
      </c>
      <c r="U2771" s="13" t="n">
        <v>519.78</v>
      </c>
      <c r="W2771" s="13" t="n">
        <v>519.78</v>
      </c>
      <c r="X2771" s="12" t="s">
        <v>2475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PAO FORMA REAL MADRI</v>
      </c>
      <c r="AC2771" s="1" t="n">
        <v>753</v>
      </c>
    </row>
    <row r="2772" customFormat="false" ht="36.75" hidden="false" customHeight="true" outlineLevel="0" collapsed="false">
      <c r="A2772" s="10" t="n">
        <v>1</v>
      </c>
      <c r="B2772" s="11" t="n">
        <v>46244</v>
      </c>
      <c r="C2772" s="11" t="n">
        <v>46245</v>
      </c>
      <c r="D2772" s="10" t="n">
        <v>1061</v>
      </c>
      <c r="E2772" s="12" t="s">
        <v>331</v>
      </c>
      <c r="F2772" s="10" t="n">
        <v>34</v>
      </c>
      <c r="G2772" s="12" t="s">
        <v>94</v>
      </c>
      <c r="H2772" s="10" t="n">
        <v>2110405</v>
      </c>
      <c r="I2772" s="12" t="s">
        <v>106</v>
      </c>
      <c r="J2772" s="10" t="n">
        <v>1448819</v>
      </c>
      <c r="L2772" s="10" t="n">
        <v>596052</v>
      </c>
      <c r="M2772" s="12" t="s">
        <v>59</v>
      </c>
      <c r="N2772" s="12" t="s">
        <v>66</v>
      </c>
      <c r="P2772" s="10" t="n">
        <v>101</v>
      </c>
      <c r="Q2772" s="12" t="s">
        <v>107</v>
      </c>
      <c r="R2772" s="12" t="s">
        <v>43</v>
      </c>
      <c r="S2772" s="10" t="n">
        <v>4210301</v>
      </c>
      <c r="T2772" s="12" t="s">
        <v>333</v>
      </c>
      <c r="U2772" s="13" t="n">
        <v>750.97</v>
      </c>
      <c r="W2772" s="13" t="n">
        <v>0</v>
      </c>
      <c r="X2772" s="12" t="s">
        <v>2476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  <c r="AB2772" s="1"/>
      <c r="AC2772" s="1"/>
    </row>
    <row r="2773" customFormat="false" ht="36.75" hidden="false" customHeight="true" outlineLevel="0" collapsed="false">
      <c r="A2773" s="10" t="n">
        <v>1</v>
      </c>
      <c r="B2773" s="11" t="n">
        <v>46238</v>
      </c>
      <c r="C2773" s="11" t="n">
        <v>46245</v>
      </c>
      <c r="D2773" s="10" t="n">
        <v>754</v>
      </c>
      <c r="E2773" s="12" t="s">
        <v>182</v>
      </c>
      <c r="F2773" s="10" t="n">
        <v>24</v>
      </c>
      <c r="G2773" s="12" t="s">
        <v>57</v>
      </c>
      <c r="H2773" s="10" t="n">
        <v>2110405</v>
      </c>
      <c r="I2773" s="12" t="s">
        <v>106</v>
      </c>
      <c r="J2773" s="10" t="n">
        <v>1532609</v>
      </c>
      <c r="L2773" s="10" t="n">
        <v>32221</v>
      </c>
      <c r="M2773" s="12" t="s">
        <v>36</v>
      </c>
      <c r="N2773" s="12" t="s">
        <v>66</v>
      </c>
      <c r="P2773" s="10" t="n">
        <v>103</v>
      </c>
      <c r="Q2773" s="12" t="s">
        <v>61</v>
      </c>
      <c r="R2773" s="12" t="s">
        <v>62</v>
      </c>
      <c r="S2773" s="10" t="n">
        <v>1130101</v>
      </c>
      <c r="T2773" s="12" t="s">
        <v>63</v>
      </c>
      <c r="U2773" s="13" t="n">
        <v>3157.5</v>
      </c>
      <c r="W2773" s="13" t="n">
        <v>3157.5</v>
      </c>
      <c r="X2773" s="12" t="s">
        <v>2477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TRASEIRO DE BOI L1</v>
      </c>
      <c r="AC2773" s="1" t="n">
        <v>32221</v>
      </c>
    </row>
    <row r="2774" customFormat="false" ht="45.75" hidden="false" customHeight="true" outlineLevel="0" collapsed="false">
      <c r="A2774" s="10" t="n">
        <v>1</v>
      </c>
      <c r="B2774" s="11" t="n">
        <v>46245</v>
      </c>
      <c r="C2774" s="11" t="n">
        <v>46245</v>
      </c>
      <c r="D2774" s="10" t="n">
        <v>33</v>
      </c>
      <c r="E2774" s="12" t="s">
        <v>93</v>
      </c>
      <c r="F2774" s="10" t="n">
        <v>34</v>
      </c>
      <c r="G2774" s="12" t="s">
        <v>94</v>
      </c>
      <c r="H2774" s="10" t="n">
        <v>2110101</v>
      </c>
      <c r="I2774" s="12" t="s">
        <v>58</v>
      </c>
      <c r="J2774" s="10" t="n">
        <v>1533001</v>
      </c>
      <c r="L2774" s="10" t="n">
        <v>5469</v>
      </c>
      <c r="M2774" s="12" t="s">
        <v>36</v>
      </c>
      <c r="N2774" s="12" t="s">
        <v>60</v>
      </c>
      <c r="P2774" s="10" t="n">
        <v>104</v>
      </c>
      <c r="Q2774" s="12" t="s">
        <v>38</v>
      </c>
      <c r="R2774" s="12" t="s">
        <v>62</v>
      </c>
      <c r="S2774" s="10" t="n">
        <v>1130101</v>
      </c>
      <c r="T2774" s="12" t="s">
        <v>63</v>
      </c>
      <c r="U2774" s="13" t="n">
        <v>2580</v>
      </c>
      <c r="W2774" s="13" t="n">
        <v>2580</v>
      </c>
      <c r="X2774" s="12" t="s">
        <v>2478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/>
      <c r="AC2774" s="1"/>
    </row>
    <row r="2775" customFormat="false" ht="36.75" hidden="false" customHeight="true" outlineLevel="0" collapsed="false">
      <c r="A2775" s="10" t="n">
        <v>1</v>
      </c>
      <c r="B2775" s="11" t="n">
        <v>46245</v>
      </c>
      <c r="C2775" s="11" t="n">
        <v>46245</v>
      </c>
      <c r="D2775" s="10" t="n">
        <v>33</v>
      </c>
      <c r="E2775" s="12" t="s">
        <v>93</v>
      </c>
      <c r="F2775" s="10" t="n">
        <v>34</v>
      </c>
      <c r="G2775" s="12" t="s">
        <v>94</v>
      </c>
      <c r="H2775" s="10" t="n">
        <v>2110101</v>
      </c>
      <c r="I2775" s="12" t="s">
        <v>58</v>
      </c>
      <c r="J2775" s="10" t="n">
        <v>1533251</v>
      </c>
      <c r="L2775" s="10" t="n">
        <v>5474</v>
      </c>
      <c r="M2775" s="12" t="s">
        <v>36</v>
      </c>
      <c r="N2775" s="12" t="s">
        <v>60</v>
      </c>
      <c r="P2775" s="10" t="n">
        <v>104</v>
      </c>
      <c r="Q2775" s="12" t="s">
        <v>38</v>
      </c>
      <c r="R2775" s="12" t="s">
        <v>62</v>
      </c>
      <c r="S2775" s="10" t="n">
        <v>1130101</v>
      </c>
      <c r="T2775" s="12" t="s">
        <v>63</v>
      </c>
      <c r="U2775" s="13" t="n">
        <v>1100</v>
      </c>
      <c r="W2775" s="13" t="n">
        <v>1100</v>
      </c>
      <c r="X2775" s="12" t="s">
        <v>2479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/>
      <c r="AC2775" s="1"/>
    </row>
    <row r="2776" customFormat="false" ht="54.75" hidden="false" customHeight="true" outlineLevel="0" collapsed="false">
      <c r="A2776" s="10" t="n">
        <v>1</v>
      </c>
      <c r="B2776" s="11" t="n">
        <v>46245</v>
      </c>
      <c r="C2776" s="11" t="n">
        <v>46245</v>
      </c>
      <c r="D2776" s="10" t="n">
        <v>1779</v>
      </c>
      <c r="E2776" s="12" t="s">
        <v>985</v>
      </c>
      <c r="F2776" s="10" t="n">
        <v>34</v>
      </c>
      <c r="G2776" s="12" t="s">
        <v>94</v>
      </c>
      <c r="H2776" s="10" t="n">
        <v>2110101</v>
      </c>
      <c r="I2776" s="12" t="s">
        <v>58</v>
      </c>
      <c r="J2776" s="10" t="n">
        <v>1535127</v>
      </c>
      <c r="L2776" s="10" t="n">
        <v>627188</v>
      </c>
      <c r="M2776" s="12" t="s">
        <v>36</v>
      </c>
      <c r="N2776" s="12" t="s">
        <v>66</v>
      </c>
      <c r="P2776" s="10" t="n">
        <v>101</v>
      </c>
      <c r="Q2776" s="12" t="s">
        <v>107</v>
      </c>
      <c r="R2776" s="12" t="s">
        <v>190</v>
      </c>
      <c r="S2776" s="10" t="n">
        <v>2110901</v>
      </c>
      <c r="T2776" s="12" t="s">
        <v>191</v>
      </c>
      <c r="U2776" s="13" t="n">
        <v>4095.48</v>
      </c>
      <c r="W2776" s="13" t="n">
        <v>4095.48</v>
      </c>
      <c r="X2776" s="12" t="s">
        <v>2480</v>
      </c>
      <c r="Z2776" s="1" t="str">
        <f aca="false">IF($T2776="","",IFERROR(INDEX('Resumo Grupos'!$AC$3:$AC$200,MATCH($T2776,'Resumo Grupos'!$AB$3:$AB$200,0)),"n/d"))</f>
        <v>Empréstimo</v>
      </c>
      <c r="AA2776" s="1" t="str">
        <f aca="false">IF($T2776="","",IF(COUNTIF('Resumo Grupos'!$AE$3:$AE$40,$T2776)&gt;0,"NAO","SIM"))</f>
        <v>SIM</v>
      </c>
      <c r="AB2776" s="1"/>
      <c r="AC2776" s="1"/>
    </row>
    <row r="2777" customFormat="false" ht="36.75" hidden="false" customHeight="true" outlineLevel="0" collapsed="false">
      <c r="A2777" s="10" t="n">
        <v>1</v>
      </c>
      <c r="B2777" s="11" t="n">
        <v>46245</v>
      </c>
      <c r="C2777" s="11" t="n">
        <v>46245</v>
      </c>
      <c r="D2777" s="10" t="n">
        <v>10096</v>
      </c>
      <c r="E2777" s="12" t="s">
        <v>1716</v>
      </c>
      <c r="F2777" s="10" t="n">
        <v>13</v>
      </c>
      <c r="G2777" s="12" t="s">
        <v>119</v>
      </c>
      <c r="H2777" s="10" t="n">
        <v>2110101</v>
      </c>
      <c r="I2777" s="12" t="s">
        <v>58</v>
      </c>
      <c r="J2777" s="10" t="n">
        <v>1536254</v>
      </c>
      <c r="L2777" s="10" t="n">
        <v>150</v>
      </c>
      <c r="M2777" s="12" t="s">
        <v>36</v>
      </c>
      <c r="N2777" s="12" t="s">
        <v>60</v>
      </c>
      <c r="P2777" s="10" t="n">
        <v>104</v>
      </c>
      <c r="Q2777" s="12" t="s">
        <v>38</v>
      </c>
      <c r="R2777" s="12" t="s">
        <v>62</v>
      </c>
      <c r="S2777" s="10" t="n">
        <v>1130101</v>
      </c>
      <c r="T2777" s="12" t="s">
        <v>63</v>
      </c>
      <c r="U2777" s="13" t="n">
        <v>280</v>
      </c>
      <c r="W2777" s="13" t="n">
        <v>0</v>
      </c>
      <c r="X2777" s="12" t="s">
        <v>2481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BOLO MIYAZAKI GRANDE</v>
      </c>
      <c r="AC2777" s="1" t="n">
        <v>150</v>
      </c>
    </row>
    <row r="2778" customFormat="false" ht="45.75" hidden="false" customHeight="true" outlineLevel="0" collapsed="false">
      <c r="A2778" s="10" t="n">
        <v>1</v>
      </c>
      <c r="B2778" s="11" t="n">
        <v>46246</v>
      </c>
      <c r="C2778" s="11" t="n">
        <v>46246</v>
      </c>
      <c r="D2778" s="10" t="n">
        <v>0</v>
      </c>
      <c r="E2778" s="12" t="s">
        <v>33</v>
      </c>
      <c r="F2778" s="10" t="n">
        <v>17</v>
      </c>
      <c r="G2778" s="12" t="s">
        <v>34</v>
      </c>
      <c r="H2778" s="10" t="n">
        <v>1110101</v>
      </c>
      <c r="I2778" s="12" t="s">
        <v>35</v>
      </c>
      <c r="J2778" s="10" t="n">
        <v>1543392</v>
      </c>
      <c r="L2778" s="10" t="n">
        <v>1543392</v>
      </c>
      <c r="M2778" s="12" t="s">
        <v>36</v>
      </c>
      <c r="N2778" s="12" t="s">
        <v>37</v>
      </c>
      <c r="P2778" s="10" t="n">
        <v>104</v>
      </c>
      <c r="Q2778" s="12" t="s">
        <v>38</v>
      </c>
      <c r="R2778" s="12" t="s">
        <v>149</v>
      </c>
      <c r="S2778" s="10" t="n">
        <v>1120601</v>
      </c>
      <c r="T2778" s="12" t="s">
        <v>150</v>
      </c>
      <c r="U2778" s="13" t="n">
        <v>375</v>
      </c>
      <c r="W2778" s="13" t="n">
        <v>375</v>
      </c>
      <c r="X2778" s="12" t="s">
        <v>2482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ACAI DE ANORI</v>
      </c>
      <c r="AC2778" s="1" t="n">
        <v>5477</v>
      </c>
    </row>
    <row r="2779" customFormat="false" ht="63.75" hidden="false" customHeight="true" outlineLevel="0" collapsed="false">
      <c r="A2779" s="10" t="n">
        <v>1</v>
      </c>
      <c r="B2779" s="11" t="n">
        <v>46246</v>
      </c>
      <c r="C2779" s="11" t="n">
        <v>46246</v>
      </c>
      <c r="D2779" s="10" t="n">
        <v>0</v>
      </c>
      <c r="E2779" s="12" t="s">
        <v>33</v>
      </c>
      <c r="F2779" s="10" t="n">
        <v>17</v>
      </c>
      <c r="G2779" s="12" t="s">
        <v>34</v>
      </c>
      <c r="H2779" s="10" t="n">
        <v>1110101</v>
      </c>
      <c r="I2779" s="12" t="s">
        <v>35</v>
      </c>
      <c r="J2779" s="10" t="n">
        <v>1551922</v>
      </c>
      <c r="L2779" s="10" t="n">
        <v>1551922</v>
      </c>
      <c r="M2779" s="12" t="s">
        <v>36</v>
      </c>
      <c r="N2779" s="12" t="s">
        <v>37</v>
      </c>
      <c r="P2779" s="10" t="n">
        <v>104</v>
      </c>
      <c r="Q2779" s="12" t="s">
        <v>38</v>
      </c>
      <c r="R2779" s="12" t="s">
        <v>39</v>
      </c>
      <c r="S2779" s="10" t="n">
        <v>4210229</v>
      </c>
      <c r="T2779" s="12" t="s">
        <v>1371</v>
      </c>
      <c r="U2779" s="13" t="n">
        <v>200</v>
      </c>
      <c r="W2779" s="13" t="n">
        <v>200</v>
      </c>
      <c r="X2779" s="12" t="s">
        <v>2483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46192</v>
      </c>
      <c r="C2780" s="11" t="n">
        <v>46246</v>
      </c>
      <c r="D2780" s="10" t="n">
        <v>957</v>
      </c>
      <c r="E2780" s="12" t="s">
        <v>157</v>
      </c>
      <c r="F2780" s="10" t="n">
        <v>24</v>
      </c>
      <c r="G2780" s="12" t="s">
        <v>57</v>
      </c>
      <c r="H2780" s="10" t="n">
        <v>2110101</v>
      </c>
      <c r="I2780" s="12" t="s">
        <v>58</v>
      </c>
      <c r="J2780" s="10" t="n">
        <v>1273051</v>
      </c>
      <c r="L2780" s="10" t="n">
        <v>20498</v>
      </c>
      <c r="M2780" s="12" t="s">
        <v>59</v>
      </c>
      <c r="N2780" s="12" t="s">
        <v>60</v>
      </c>
      <c r="P2780" s="10" t="n">
        <v>103</v>
      </c>
      <c r="Q2780" s="12" t="s">
        <v>61</v>
      </c>
      <c r="R2780" s="12" t="s">
        <v>62</v>
      </c>
      <c r="S2780" s="10" t="n">
        <v>1130101</v>
      </c>
      <c r="T2780" s="12" t="s">
        <v>63</v>
      </c>
      <c r="U2780" s="13" t="n">
        <v>8427.07</v>
      </c>
      <c r="W2780" s="13" t="n">
        <v>8427.07</v>
      </c>
      <c r="X2780" s="12" t="s">
        <v>2484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PEDIGREE CARNE. AO M</v>
      </c>
      <c r="AC2780" s="1" t="n">
        <v>20498</v>
      </c>
    </row>
    <row r="2781" customFormat="false" ht="63.75" hidden="false" customHeight="true" outlineLevel="0" collapsed="false">
      <c r="A2781" s="10" t="n">
        <v>1</v>
      </c>
      <c r="B2781" s="11" t="n">
        <v>46218</v>
      </c>
      <c r="C2781" s="11" t="n">
        <v>46246</v>
      </c>
      <c r="D2781" s="10" t="n">
        <v>1390</v>
      </c>
      <c r="E2781" s="12" t="s">
        <v>1619</v>
      </c>
      <c r="F2781" s="10" t="n">
        <v>24</v>
      </c>
      <c r="G2781" s="12" t="s">
        <v>57</v>
      </c>
      <c r="H2781" s="10" t="n">
        <v>2110405</v>
      </c>
      <c r="I2781" s="12" t="s">
        <v>106</v>
      </c>
      <c r="J2781" s="10" t="n">
        <v>1401827</v>
      </c>
      <c r="L2781" s="10" t="n">
        <v>6933</v>
      </c>
      <c r="M2781" s="12" t="s">
        <v>36</v>
      </c>
      <c r="N2781" s="12" t="s">
        <v>66</v>
      </c>
      <c r="P2781" s="10" t="n">
        <v>103</v>
      </c>
      <c r="Q2781" s="12" t="s">
        <v>61</v>
      </c>
      <c r="R2781" s="12" t="s">
        <v>62</v>
      </c>
      <c r="S2781" s="10" t="n">
        <v>1130101</v>
      </c>
      <c r="T2781" s="12" t="s">
        <v>63</v>
      </c>
      <c r="U2781" s="13" t="n">
        <v>548.94</v>
      </c>
      <c r="W2781" s="13" t="n">
        <v>548.94</v>
      </c>
      <c r="X2781" s="12" t="s">
        <v>2485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/>
      <c r="AC2781" s="1"/>
    </row>
    <row r="2782" customFormat="false" ht="18.75" hidden="false" customHeight="true" outlineLevel="0" collapsed="false">
      <c r="A2782" s="10" t="n">
        <v>1</v>
      </c>
      <c r="B2782" s="11" t="n">
        <v>46223</v>
      </c>
      <c r="C2782" s="11" t="n">
        <v>46246</v>
      </c>
      <c r="D2782" s="10" t="n">
        <v>1637</v>
      </c>
      <c r="E2782" s="12" t="s">
        <v>68</v>
      </c>
      <c r="F2782" s="10" t="n">
        <v>24</v>
      </c>
      <c r="G2782" s="12" t="s">
        <v>57</v>
      </c>
      <c r="H2782" s="10" t="n">
        <v>2110405</v>
      </c>
      <c r="I2782" s="12" t="s">
        <v>106</v>
      </c>
      <c r="J2782" s="10" t="n">
        <v>1424145</v>
      </c>
      <c r="L2782" s="10" t="n">
        <v>1906317</v>
      </c>
      <c r="M2782" s="12" t="s">
        <v>36</v>
      </c>
      <c r="N2782" s="12" t="s">
        <v>66</v>
      </c>
      <c r="P2782" s="10" t="n">
        <v>103</v>
      </c>
      <c r="Q2782" s="12" t="s">
        <v>61</v>
      </c>
      <c r="R2782" s="12" t="s">
        <v>62</v>
      </c>
      <c r="S2782" s="10" t="n">
        <v>1130101</v>
      </c>
      <c r="T2782" s="12" t="s">
        <v>63</v>
      </c>
      <c r="U2782" s="13" t="n">
        <v>958.5</v>
      </c>
      <c r="W2782" s="13" t="n">
        <v>958.5</v>
      </c>
      <c r="X2782" s="12" t="s">
        <v>2486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LEITE EM PO INTEGRAL DULEIT 400G</v>
      </c>
      <c r="AC2782" s="1" t="n">
        <v>1906317</v>
      </c>
    </row>
    <row r="2783" customFormat="false" ht="45.75" hidden="false" customHeight="true" outlineLevel="0" collapsed="false">
      <c r="A2783" s="10" t="n">
        <v>1</v>
      </c>
      <c r="B2783" s="11" t="n">
        <v>46225</v>
      </c>
      <c r="C2783" s="11" t="n">
        <v>46246</v>
      </c>
      <c r="D2783" s="10" t="n">
        <v>10011</v>
      </c>
      <c r="E2783" s="12" t="s">
        <v>221</v>
      </c>
      <c r="F2783" s="10" t="n">
        <v>24</v>
      </c>
      <c r="G2783" s="12" t="s">
        <v>57</v>
      </c>
      <c r="H2783" s="10" t="n">
        <v>2110405</v>
      </c>
      <c r="I2783" s="12" t="s">
        <v>106</v>
      </c>
      <c r="J2783" s="10" t="n">
        <v>1435119</v>
      </c>
      <c r="L2783" s="10" t="n">
        <v>34737</v>
      </c>
      <c r="M2783" s="12" t="s">
        <v>36</v>
      </c>
      <c r="N2783" s="12" t="s">
        <v>66</v>
      </c>
      <c r="P2783" s="10" t="n">
        <v>103</v>
      </c>
      <c r="Q2783" s="12" t="s">
        <v>61</v>
      </c>
      <c r="R2783" s="12" t="s">
        <v>62</v>
      </c>
      <c r="S2783" s="10" t="n">
        <v>1130101</v>
      </c>
      <c r="T2783" s="12" t="s">
        <v>63</v>
      </c>
      <c r="U2783" s="13" t="n">
        <v>807.05</v>
      </c>
      <c r="W2783" s="13" t="n">
        <v>807.05</v>
      </c>
      <c r="X2783" s="12" t="s">
        <v>2487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RC GRAN PLUS GATO AD SALMAO E ARROZ KG</v>
      </c>
      <c r="AC2783" s="1" t="n">
        <v>34737</v>
      </c>
    </row>
    <row r="2784" customFormat="false" ht="45.75" hidden="false" customHeight="true" outlineLevel="0" collapsed="false">
      <c r="A2784" s="10" t="n">
        <v>1</v>
      </c>
      <c r="B2784" s="11" t="n">
        <v>46225</v>
      </c>
      <c r="C2784" s="11" t="n">
        <v>46246</v>
      </c>
      <c r="D2784" s="10" t="n">
        <v>1659</v>
      </c>
      <c r="E2784" s="12" t="s">
        <v>78</v>
      </c>
      <c r="F2784" s="10" t="n">
        <v>24</v>
      </c>
      <c r="G2784" s="12" t="s">
        <v>57</v>
      </c>
      <c r="H2784" s="10" t="n">
        <v>2110405</v>
      </c>
      <c r="I2784" s="12" t="s">
        <v>106</v>
      </c>
      <c r="J2784" s="10" t="n">
        <v>1435386</v>
      </c>
      <c r="L2784" s="10" t="n">
        <v>886068</v>
      </c>
      <c r="M2784" s="12" t="s">
        <v>59</v>
      </c>
      <c r="N2784" s="12" t="s">
        <v>66</v>
      </c>
      <c r="P2784" s="10" t="n">
        <v>103</v>
      </c>
      <c r="Q2784" s="12" t="s">
        <v>61</v>
      </c>
      <c r="R2784" s="12" t="s">
        <v>62</v>
      </c>
      <c r="S2784" s="10" t="n">
        <v>1130101</v>
      </c>
      <c r="T2784" s="12" t="s">
        <v>63</v>
      </c>
      <c r="U2784" s="13" t="n">
        <v>1420.58</v>
      </c>
      <c r="W2784" s="13" t="n">
        <v>1420.58</v>
      </c>
      <c r="X2784" s="12" t="s">
        <v>2488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  <c r="AB2784" s="1" t="str">
        <f aca="false">IFERROR(INDEX('Mov Entradas (Rel 10497)'!$L:$L,MATCH(AC2784,'Mov Entradas (Rel 10497)'!$I:$I,0)),"nao encontrado")</f>
        <v>SAB BARRA ECON 500G</v>
      </c>
      <c r="AC2784" s="1" t="n">
        <v>886068</v>
      </c>
    </row>
    <row r="2785" customFormat="false" ht="45.75" hidden="false" customHeight="true" outlineLevel="0" collapsed="false">
      <c r="A2785" s="10" t="n">
        <v>1</v>
      </c>
      <c r="B2785" s="11" t="n">
        <v>46226</v>
      </c>
      <c r="C2785" s="11" t="n">
        <v>46246</v>
      </c>
      <c r="D2785" s="10" t="n">
        <v>1671</v>
      </c>
      <c r="E2785" s="12" t="s">
        <v>385</v>
      </c>
      <c r="F2785" s="10" t="n">
        <v>24</v>
      </c>
      <c r="G2785" s="12" t="s">
        <v>57</v>
      </c>
      <c r="H2785" s="10" t="n">
        <v>2110405</v>
      </c>
      <c r="I2785" s="12" t="s">
        <v>106</v>
      </c>
      <c r="J2785" s="10" t="n">
        <v>1439103</v>
      </c>
      <c r="L2785" s="10" t="n">
        <v>592343</v>
      </c>
      <c r="M2785" s="12" t="s">
        <v>59</v>
      </c>
      <c r="N2785" s="12" t="s">
        <v>66</v>
      </c>
      <c r="P2785" s="10" t="n">
        <v>104</v>
      </c>
      <c r="Q2785" s="12" t="s">
        <v>38</v>
      </c>
      <c r="R2785" s="12" t="s">
        <v>62</v>
      </c>
      <c r="S2785" s="10" t="n">
        <v>1130101</v>
      </c>
      <c r="T2785" s="12" t="s">
        <v>63</v>
      </c>
      <c r="U2785" s="13" t="n">
        <v>1473.38</v>
      </c>
      <c r="W2785" s="13" t="n">
        <v>1473.38</v>
      </c>
      <c r="X2785" s="12" t="s">
        <v>2489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SABONETE PROTEX CREAM 85G</v>
      </c>
      <c r="AC2785" s="1" t="n">
        <v>581288</v>
      </c>
    </row>
    <row r="2786" customFormat="false" ht="45.75" hidden="false" customHeight="true" outlineLevel="0" collapsed="false">
      <c r="A2786" s="10" t="n">
        <v>1</v>
      </c>
      <c r="B2786" s="11" t="n">
        <v>46226</v>
      </c>
      <c r="C2786" s="11" t="n">
        <v>46246</v>
      </c>
      <c r="D2786" s="10" t="n">
        <v>957</v>
      </c>
      <c r="E2786" s="12" t="s">
        <v>157</v>
      </c>
      <c r="F2786" s="10" t="n">
        <v>24</v>
      </c>
      <c r="G2786" s="12" t="s">
        <v>57</v>
      </c>
      <c r="H2786" s="10" t="n">
        <v>2110405</v>
      </c>
      <c r="I2786" s="12" t="s">
        <v>106</v>
      </c>
      <c r="J2786" s="10" t="n">
        <v>1439137</v>
      </c>
      <c r="L2786" s="10" t="n">
        <v>21188</v>
      </c>
      <c r="M2786" s="12" t="s">
        <v>36</v>
      </c>
      <c r="N2786" s="12" t="s">
        <v>66</v>
      </c>
      <c r="P2786" s="10" t="n">
        <v>103</v>
      </c>
      <c r="Q2786" s="12" t="s">
        <v>61</v>
      </c>
      <c r="R2786" s="12" t="s">
        <v>62</v>
      </c>
      <c r="S2786" s="10" t="n">
        <v>1130101</v>
      </c>
      <c r="T2786" s="12" t="s">
        <v>63</v>
      </c>
      <c r="U2786" s="13" t="n">
        <v>3458.9</v>
      </c>
      <c r="W2786" s="13" t="n">
        <v>3458.9</v>
      </c>
      <c r="X2786" s="12" t="s">
        <v>2490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WHISKA FRANGO KG AGR</v>
      </c>
      <c r="AC2786" s="1" t="n">
        <v>21188</v>
      </c>
    </row>
    <row r="2787" customFormat="false" ht="36.75" hidden="false" customHeight="true" outlineLevel="0" collapsed="false">
      <c r="A2787" s="10" t="n">
        <v>1</v>
      </c>
      <c r="B2787" s="11" t="n">
        <v>46226</v>
      </c>
      <c r="C2787" s="11" t="n">
        <v>46246</v>
      </c>
      <c r="D2787" s="10" t="n">
        <v>1749</v>
      </c>
      <c r="E2787" s="12" t="s">
        <v>800</v>
      </c>
      <c r="F2787" s="10" t="n">
        <v>24</v>
      </c>
      <c r="G2787" s="12" t="s">
        <v>57</v>
      </c>
      <c r="H2787" s="10" t="n">
        <v>2110405</v>
      </c>
      <c r="I2787" s="12" t="s">
        <v>106</v>
      </c>
      <c r="J2787" s="10" t="n">
        <v>1439282</v>
      </c>
      <c r="L2787" s="10" t="n">
        <v>2785</v>
      </c>
      <c r="M2787" s="12" t="s">
        <v>59</v>
      </c>
      <c r="N2787" s="12" t="s">
        <v>66</v>
      </c>
      <c r="P2787" s="10" t="n">
        <v>103</v>
      </c>
      <c r="Q2787" s="12" t="s">
        <v>61</v>
      </c>
      <c r="R2787" s="12" t="s">
        <v>62</v>
      </c>
      <c r="S2787" s="10" t="n">
        <v>1130101</v>
      </c>
      <c r="T2787" s="12" t="s">
        <v>63</v>
      </c>
      <c r="U2787" s="13" t="n">
        <v>2195.6</v>
      </c>
      <c r="W2787" s="13" t="n">
        <v>2195.6</v>
      </c>
      <c r="X2787" s="12" t="s">
        <v>2491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46226</v>
      </c>
      <c r="C2788" s="11" t="n">
        <v>46246</v>
      </c>
      <c r="D2788" s="10" t="n">
        <v>1608</v>
      </c>
      <c r="E2788" s="12" t="s">
        <v>75</v>
      </c>
      <c r="F2788" s="10" t="n">
        <v>24</v>
      </c>
      <c r="G2788" s="12" t="s">
        <v>57</v>
      </c>
      <c r="H2788" s="10" t="n">
        <v>2110405</v>
      </c>
      <c r="I2788" s="12" t="s">
        <v>106</v>
      </c>
      <c r="J2788" s="10" t="n">
        <v>1439448</v>
      </c>
      <c r="L2788" s="10" t="n">
        <v>592413</v>
      </c>
      <c r="M2788" s="12" t="s">
        <v>59</v>
      </c>
      <c r="N2788" s="12" t="s">
        <v>66</v>
      </c>
      <c r="P2788" s="10" t="n">
        <v>104</v>
      </c>
      <c r="Q2788" s="12" t="s">
        <v>38</v>
      </c>
      <c r="R2788" s="12" t="s">
        <v>62</v>
      </c>
      <c r="S2788" s="10" t="n">
        <v>1130101</v>
      </c>
      <c r="T2788" s="12" t="s">
        <v>63</v>
      </c>
      <c r="U2788" s="13" t="n">
        <v>1790.11</v>
      </c>
      <c r="W2788" s="13" t="n">
        <v>1790.11</v>
      </c>
      <c r="X2788" s="12" t="s">
        <v>2272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NISSIN LAMEN GALINHA</v>
      </c>
      <c r="AC2788" s="1" t="n">
        <v>1696462</v>
      </c>
    </row>
    <row r="2789" customFormat="false" ht="54.75" hidden="false" customHeight="true" outlineLevel="0" collapsed="false">
      <c r="A2789" s="10" t="n">
        <v>1</v>
      </c>
      <c r="B2789" s="11" t="n">
        <v>46226</v>
      </c>
      <c r="C2789" s="11" t="n">
        <v>46246</v>
      </c>
      <c r="D2789" s="10" t="n">
        <v>1402</v>
      </c>
      <c r="E2789" s="12" t="s">
        <v>716</v>
      </c>
      <c r="F2789" s="10" t="n">
        <v>24</v>
      </c>
      <c r="G2789" s="12" t="s">
        <v>57</v>
      </c>
      <c r="H2789" s="10" t="n">
        <v>2110405</v>
      </c>
      <c r="I2789" s="12" t="s">
        <v>106</v>
      </c>
      <c r="J2789" s="10" t="n">
        <v>1439699</v>
      </c>
      <c r="L2789" s="10" t="n">
        <v>3899</v>
      </c>
      <c r="M2789" s="12" t="s">
        <v>36</v>
      </c>
      <c r="N2789" s="12" t="s">
        <v>66</v>
      </c>
      <c r="P2789" s="10" t="n">
        <v>103</v>
      </c>
      <c r="Q2789" s="12" t="s">
        <v>61</v>
      </c>
      <c r="R2789" s="12" t="s">
        <v>39</v>
      </c>
      <c r="S2789" s="10" t="n">
        <v>4210299</v>
      </c>
      <c r="T2789" s="12" t="s">
        <v>2235</v>
      </c>
      <c r="U2789" s="13" t="n">
        <v>1478.5</v>
      </c>
      <c r="W2789" s="13" t="n">
        <v>1478.5</v>
      </c>
      <c r="X2789" s="12" t="s">
        <v>2492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46226</v>
      </c>
      <c r="C2790" s="11" t="n">
        <v>46246</v>
      </c>
      <c r="D2790" s="10" t="n">
        <v>1745</v>
      </c>
      <c r="E2790" s="12" t="s">
        <v>284</v>
      </c>
      <c r="F2790" s="10" t="n">
        <v>24</v>
      </c>
      <c r="G2790" s="12" t="s">
        <v>57</v>
      </c>
      <c r="H2790" s="10" t="n">
        <v>2110405</v>
      </c>
      <c r="I2790" s="12" t="s">
        <v>106</v>
      </c>
      <c r="J2790" s="10" t="n">
        <v>1440158</v>
      </c>
      <c r="L2790" s="10" t="n">
        <v>353326</v>
      </c>
      <c r="M2790" s="12" t="s">
        <v>59</v>
      </c>
      <c r="N2790" s="12" t="s">
        <v>66</v>
      </c>
      <c r="P2790" s="10" t="n">
        <v>103</v>
      </c>
      <c r="Q2790" s="12" t="s">
        <v>61</v>
      </c>
      <c r="R2790" s="12" t="s">
        <v>62</v>
      </c>
      <c r="S2790" s="10" t="n">
        <v>1130101</v>
      </c>
      <c r="T2790" s="12" t="s">
        <v>63</v>
      </c>
      <c r="U2790" s="13" t="n">
        <v>2063.42</v>
      </c>
      <c r="W2790" s="13" t="n">
        <v>2063.42</v>
      </c>
      <c r="X2790" s="12" t="s">
        <v>2493</v>
      </c>
      <c r="Z2790" s="1" t="str">
        <f aca="false">IF($T2790="","",IFERROR(INDEX('Resumo Grupos'!$AC$3:$AC$200,MATCH($T2790,'Resumo Grupos'!$AB$3:$AB$200,0)),"n/d"))</f>
        <v>Mercadoria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46227</v>
      </c>
      <c r="C2791" s="11" t="n">
        <v>46246</v>
      </c>
      <c r="D2791" s="10" t="n">
        <v>1624</v>
      </c>
      <c r="E2791" s="12" t="s">
        <v>282</v>
      </c>
      <c r="F2791" s="10" t="n">
        <v>24</v>
      </c>
      <c r="G2791" s="12" t="s">
        <v>57</v>
      </c>
      <c r="H2791" s="10" t="n">
        <v>2110405</v>
      </c>
      <c r="I2791" s="12" t="s">
        <v>106</v>
      </c>
      <c r="J2791" s="10" t="n">
        <v>1443647</v>
      </c>
      <c r="L2791" s="10" t="n">
        <v>665164</v>
      </c>
      <c r="M2791" s="12" t="s">
        <v>36</v>
      </c>
      <c r="N2791" s="12" t="s">
        <v>66</v>
      </c>
      <c r="P2791" s="10" t="n">
        <v>103</v>
      </c>
      <c r="Q2791" s="12" t="s">
        <v>61</v>
      </c>
      <c r="R2791" s="12" t="s">
        <v>62</v>
      </c>
      <c r="S2791" s="10" t="n">
        <v>1130101</v>
      </c>
      <c r="T2791" s="12" t="s">
        <v>63</v>
      </c>
      <c r="U2791" s="13" t="n">
        <v>853.9</v>
      </c>
      <c r="W2791" s="13" t="n">
        <v>853.9</v>
      </c>
      <c r="X2791" s="12" t="s">
        <v>2494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MILHO QUIRELA KG</v>
      </c>
      <c r="AC2791" s="1" t="n">
        <v>665164</v>
      </c>
    </row>
    <row r="2792" customFormat="false" ht="45.75" hidden="false" customHeight="true" outlineLevel="0" collapsed="false">
      <c r="A2792" s="10" t="n">
        <v>1</v>
      </c>
      <c r="B2792" s="11" t="n">
        <v>46227</v>
      </c>
      <c r="C2792" s="11" t="n">
        <v>46246</v>
      </c>
      <c r="D2792" s="10" t="n">
        <v>1613</v>
      </c>
      <c r="E2792" s="12" t="s">
        <v>240</v>
      </c>
      <c r="F2792" s="10" t="n">
        <v>24</v>
      </c>
      <c r="G2792" s="12" t="s">
        <v>57</v>
      </c>
      <c r="H2792" s="10" t="n">
        <v>2110405</v>
      </c>
      <c r="I2792" s="12" t="s">
        <v>106</v>
      </c>
      <c r="J2792" s="10" t="n">
        <v>1443677</v>
      </c>
      <c r="L2792" s="10" t="n">
        <v>1611343</v>
      </c>
      <c r="M2792" s="12" t="s">
        <v>59</v>
      </c>
      <c r="N2792" s="12" t="s">
        <v>66</v>
      </c>
      <c r="P2792" s="10" t="n">
        <v>103</v>
      </c>
      <c r="Q2792" s="12" t="s">
        <v>61</v>
      </c>
      <c r="R2792" s="12" t="s">
        <v>62</v>
      </c>
      <c r="S2792" s="10" t="n">
        <v>1130101</v>
      </c>
      <c r="T2792" s="12" t="s">
        <v>63</v>
      </c>
      <c r="U2792" s="13" t="n">
        <v>447.25</v>
      </c>
      <c r="W2792" s="13" t="n">
        <v>447.25</v>
      </c>
      <c r="X2792" s="12" t="s">
        <v>2495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NUGGETS DE FRANGO SA</v>
      </c>
      <c r="AC2792" s="1" t="n">
        <v>1611343</v>
      </c>
    </row>
    <row r="2793" customFormat="false" ht="45.75" hidden="false" customHeight="true" outlineLevel="0" collapsed="false">
      <c r="A2793" s="10" t="n">
        <v>1</v>
      </c>
      <c r="B2793" s="11" t="n">
        <v>46228</v>
      </c>
      <c r="C2793" s="11" t="n">
        <v>46246</v>
      </c>
      <c r="D2793" s="10" t="n">
        <v>1636</v>
      </c>
      <c r="E2793" s="12" t="s">
        <v>91</v>
      </c>
      <c r="F2793" s="10" t="n">
        <v>24</v>
      </c>
      <c r="G2793" s="12" t="s">
        <v>57</v>
      </c>
      <c r="H2793" s="10" t="n">
        <v>2110405</v>
      </c>
      <c r="I2793" s="12" t="s">
        <v>106</v>
      </c>
      <c r="J2793" s="10" t="n">
        <v>1449938</v>
      </c>
      <c r="L2793" s="10" t="n">
        <v>3223292</v>
      </c>
      <c r="M2793" s="12" t="s">
        <v>36</v>
      </c>
      <c r="N2793" s="12" t="s">
        <v>66</v>
      </c>
      <c r="P2793" s="10" t="n">
        <v>103</v>
      </c>
      <c r="Q2793" s="12" t="s">
        <v>61</v>
      </c>
      <c r="R2793" s="12" t="s">
        <v>62</v>
      </c>
      <c r="S2793" s="10" t="n">
        <v>1130101</v>
      </c>
      <c r="T2793" s="12" t="s">
        <v>63</v>
      </c>
      <c r="U2793" s="13" t="n">
        <v>1641.4</v>
      </c>
      <c r="W2793" s="13" t="n">
        <v>1641.4</v>
      </c>
      <c r="X2793" s="12" t="s">
        <v>2496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PIPOCA MICRO MANT CINEM 100G YOKI</v>
      </c>
      <c r="AC2793" s="1" t="n">
        <v>3223292</v>
      </c>
    </row>
    <row r="2794" customFormat="false" ht="36.75" hidden="false" customHeight="true" outlineLevel="0" collapsed="false">
      <c r="A2794" s="10" t="n">
        <v>1</v>
      </c>
      <c r="B2794" s="11" t="n">
        <v>46235</v>
      </c>
      <c r="C2794" s="11" t="n">
        <v>46246</v>
      </c>
      <c r="D2794" s="10" t="n">
        <v>1613</v>
      </c>
      <c r="E2794" s="12" t="s">
        <v>240</v>
      </c>
      <c r="F2794" s="10" t="n">
        <v>24</v>
      </c>
      <c r="G2794" s="12" t="s">
        <v>57</v>
      </c>
      <c r="H2794" s="10" t="n">
        <v>2110405</v>
      </c>
      <c r="I2794" s="12" t="s">
        <v>106</v>
      </c>
      <c r="J2794" s="10" t="n">
        <v>1482290</v>
      </c>
      <c r="L2794" s="10" t="n">
        <v>1614419</v>
      </c>
      <c r="M2794" s="12" t="s">
        <v>36</v>
      </c>
      <c r="N2794" s="12" t="s">
        <v>66</v>
      </c>
      <c r="P2794" s="10" t="n">
        <v>103</v>
      </c>
      <c r="Q2794" s="12" t="s">
        <v>61</v>
      </c>
      <c r="R2794" s="12" t="s">
        <v>62</v>
      </c>
      <c r="S2794" s="10" t="n">
        <v>1130101</v>
      </c>
      <c r="T2794" s="12" t="s">
        <v>63</v>
      </c>
      <c r="U2794" s="13" t="n">
        <v>1798.15</v>
      </c>
      <c r="W2794" s="13" t="n">
        <v>1798.15</v>
      </c>
      <c r="X2794" s="12" t="s">
        <v>2497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LINGUI MISTA FINA KG</v>
      </c>
      <c r="AC2794" s="1" t="n">
        <v>1614419</v>
      </c>
    </row>
    <row r="2795" customFormat="false" ht="36.75" hidden="false" customHeight="true" outlineLevel="0" collapsed="false">
      <c r="A2795" s="10" t="n">
        <v>1</v>
      </c>
      <c r="B2795" s="11" t="n">
        <v>46240</v>
      </c>
      <c r="C2795" s="11" t="n">
        <v>46246</v>
      </c>
      <c r="D2795" s="10" t="n">
        <v>1123</v>
      </c>
      <c r="E2795" s="12" t="s">
        <v>247</v>
      </c>
      <c r="F2795" s="10" t="n">
        <v>24</v>
      </c>
      <c r="G2795" s="12" t="s">
        <v>57</v>
      </c>
      <c r="H2795" s="10" t="n">
        <v>2110405</v>
      </c>
      <c r="I2795" s="12" t="s">
        <v>106</v>
      </c>
      <c r="J2795" s="10" t="n">
        <v>1508498</v>
      </c>
      <c r="L2795" s="10" t="n">
        <v>45442</v>
      </c>
      <c r="M2795" s="12" t="s">
        <v>36</v>
      </c>
      <c r="N2795" s="12" t="s">
        <v>66</v>
      </c>
      <c r="P2795" s="10" t="n">
        <v>103</v>
      </c>
      <c r="Q2795" s="12" t="s">
        <v>61</v>
      </c>
      <c r="R2795" s="12" t="s">
        <v>62</v>
      </c>
      <c r="S2795" s="10" t="n">
        <v>1130101</v>
      </c>
      <c r="T2795" s="12" t="s">
        <v>63</v>
      </c>
      <c r="U2795" s="13" t="n">
        <v>1380</v>
      </c>
      <c r="W2795" s="13" t="n">
        <v>1380</v>
      </c>
      <c r="X2795" s="12" t="s">
        <v>2498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QUEIJO MUSSARELA INT</v>
      </c>
      <c r="AC2795" s="1" t="n">
        <v>45442</v>
      </c>
    </row>
    <row r="2796" customFormat="false" ht="54.75" hidden="false" customHeight="true" outlineLevel="0" collapsed="false">
      <c r="A2796" s="10" t="n">
        <v>1</v>
      </c>
      <c r="B2796" s="11" t="n">
        <v>46240</v>
      </c>
      <c r="C2796" s="11" t="n">
        <v>46246</v>
      </c>
      <c r="D2796" s="10" t="n">
        <v>1024</v>
      </c>
      <c r="E2796" s="12" t="s">
        <v>783</v>
      </c>
      <c r="F2796" s="10" t="n">
        <v>24</v>
      </c>
      <c r="G2796" s="12" t="s">
        <v>57</v>
      </c>
      <c r="H2796" s="10" t="n">
        <v>2110405</v>
      </c>
      <c r="I2796" s="12" t="s">
        <v>106</v>
      </c>
      <c r="J2796" s="10" t="n">
        <v>1508619</v>
      </c>
      <c r="L2796" s="10" t="n">
        <v>615120</v>
      </c>
      <c r="M2796" s="12" t="s">
        <v>36</v>
      </c>
      <c r="N2796" s="12" t="s">
        <v>66</v>
      </c>
      <c r="P2796" s="10" t="n">
        <v>103</v>
      </c>
      <c r="Q2796" s="12" t="s">
        <v>61</v>
      </c>
      <c r="R2796" s="12" t="s">
        <v>62</v>
      </c>
      <c r="S2796" s="10" t="n">
        <v>1130101</v>
      </c>
      <c r="T2796" s="12" t="s">
        <v>63</v>
      </c>
      <c r="U2796" s="13" t="n">
        <v>630</v>
      </c>
      <c r="W2796" s="13" t="n">
        <v>630</v>
      </c>
      <c r="X2796" s="12" t="s">
        <v>2499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AGUA MIN SNT CLAU 2L</v>
      </c>
      <c r="AC2796" s="1" t="n">
        <v>615120</v>
      </c>
    </row>
    <row r="2797" customFormat="false" ht="63.75" hidden="false" customHeight="true" outlineLevel="0" collapsed="false">
      <c r="A2797" s="10" t="n">
        <v>1</v>
      </c>
      <c r="B2797" s="11" t="n">
        <v>46240</v>
      </c>
      <c r="C2797" s="11" t="n">
        <v>46246</v>
      </c>
      <c r="D2797" s="10" t="n">
        <v>33</v>
      </c>
      <c r="E2797" s="12" t="s">
        <v>93</v>
      </c>
      <c r="F2797" s="10" t="n">
        <v>34</v>
      </c>
      <c r="G2797" s="12" t="s">
        <v>94</v>
      </c>
      <c r="H2797" s="10" t="n">
        <v>2110101</v>
      </c>
      <c r="I2797" s="12" t="s">
        <v>58</v>
      </c>
      <c r="J2797" s="10" t="n">
        <v>1509125</v>
      </c>
      <c r="L2797" s="10" t="n">
        <v>5441</v>
      </c>
      <c r="M2797" s="12" t="s">
        <v>36</v>
      </c>
      <c r="N2797" s="12" t="s">
        <v>60</v>
      </c>
      <c r="P2797" s="10" t="n">
        <v>103</v>
      </c>
      <c r="Q2797" s="12" t="s">
        <v>61</v>
      </c>
      <c r="R2797" s="12" t="s">
        <v>62</v>
      </c>
      <c r="S2797" s="10" t="n">
        <v>1130101</v>
      </c>
      <c r="T2797" s="12" t="s">
        <v>63</v>
      </c>
      <c r="U2797" s="13" t="n">
        <v>1800</v>
      </c>
      <c r="W2797" s="13" t="n">
        <v>1800</v>
      </c>
      <c r="X2797" s="12" t="s">
        <v>2500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/>
      <c r="AC2797" s="1"/>
    </row>
    <row r="2798" customFormat="false" ht="45.75" hidden="false" customHeight="true" outlineLevel="0" collapsed="false">
      <c r="A2798" s="10" t="n">
        <v>1</v>
      </c>
      <c r="B2798" s="11" t="n">
        <v>46241</v>
      </c>
      <c r="C2798" s="11" t="n">
        <v>46246</v>
      </c>
      <c r="D2798" s="10" t="n">
        <v>887</v>
      </c>
      <c r="E2798" s="12" t="s">
        <v>573</v>
      </c>
      <c r="F2798" s="10" t="n">
        <v>24</v>
      </c>
      <c r="G2798" s="12" t="s">
        <v>57</v>
      </c>
      <c r="H2798" s="10" t="n">
        <v>2110405</v>
      </c>
      <c r="I2798" s="12" t="s">
        <v>106</v>
      </c>
      <c r="J2798" s="10" t="n">
        <v>1514434</v>
      </c>
      <c r="L2798" s="10" t="n">
        <v>620151</v>
      </c>
      <c r="M2798" s="12" t="s">
        <v>36</v>
      </c>
      <c r="N2798" s="12" t="s">
        <v>66</v>
      </c>
      <c r="P2798" s="10" t="n">
        <v>101</v>
      </c>
      <c r="Q2798" s="12" t="s">
        <v>107</v>
      </c>
      <c r="R2798" s="12" t="s">
        <v>43</v>
      </c>
      <c r="S2798" s="10" t="n">
        <v>4210315</v>
      </c>
      <c r="T2798" s="12" t="s">
        <v>574</v>
      </c>
      <c r="U2798" s="13" t="n">
        <v>199.8</v>
      </c>
      <c r="W2798" s="13" t="n">
        <v>199.8</v>
      </c>
      <c r="X2798" s="12" t="s">
        <v>851</v>
      </c>
      <c r="Z2798" s="1" t="str">
        <f aca="false">IF($T2798="","",IFERROR(INDEX('Resumo Grupos'!$AC$3:$AC$200,MATCH($T2798,'Resumo Grupos'!$AB$3:$AB$200,0)),"n/d"))</f>
        <v>Despesa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46245</v>
      </c>
      <c r="C2799" s="11" t="n">
        <v>46246</v>
      </c>
      <c r="D2799" s="10" t="n">
        <v>33</v>
      </c>
      <c r="E2799" s="12" t="s">
        <v>93</v>
      </c>
      <c r="F2799" s="10" t="n">
        <v>34</v>
      </c>
      <c r="G2799" s="12" t="s">
        <v>94</v>
      </c>
      <c r="H2799" s="10" t="n">
        <v>2110101</v>
      </c>
      <c r="I2799" s="12" t="s">
        <v>58</v>
      </c>
      <c r="J2799" s="10" t="n">
        <v>1532676</v>
      </c>
      <c r="L2799" s="10" t="n">
        <v>5466</v>
      </c>
      <c r="M2799" s="12" t="s">
        <v>36</v>
      </c>
      <c r="N2799" s="12" t="s">
        <v>60</v>
      </c>
      <c r="P2799" s="10" t="n">
        <v>104</v>
      </c>
      <c r="Q2799" s="12" t="s">
        <v>38</v>
      </c>
      <c r="R2799" s="12" t="s">
        <v>62</v>
      </c>
      <c r="S2799" s="10" t="n">
        <v>1130101</v>
      </c>
      <c r="T2799" s="12" t="s">
        <v>63</v>
      </c>
      <c r="U2799" s="13" t="n">
        <v>695</v>
      </c>
      <c r="W2799" s="13" t="n">
        <v>695</v>
      </c>
      <c r="X2799" s="12" t="s">
        <v>252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46245</v>
      </c>
      <c r="C2800" s="11" t="n">
        <v>46246</v>
      </c>
      <c r="D2800" s="10" t="n">
        <v>33</v>
      </c>
      <c r="E2800" s="12" t="s">
        <v>93</v>
      </c>
      <c r="F2800" s="10" t="n">
        <v>34</v>
      </c>
      <c r="G2800" s="12" t="s">
        <v>94</v>
      </c>
      <c r="H2800" s="10" t="n">
        <v>2110405</v>
      </c>
      <c r="I2800" s="12" t="s">
        <v>106</v>
      </c>
      <c r="J2800" s="10" t="n">
        <v>1532715</v>
      </c>
      <c r="L2800" s="10" t="n">
        <v>626515</v>
      </c>
      <c r="M2800" s="12" t="s">
        <v>36</v>
      </c>
      <c r="N2800" s="12" t="s">
        <v>66</v>
      </c>
      <c r="P2800" s="10" t="n">
        <v>104</v>
      </c>
      <c r="Q2800" s="12" t="s">
        <v>38</v>
      </c>
      <c r="R2800" s="12" t="s">
        <v>62</v>
      </c>
      <c r="S2800" s="10" t="n">
        <v>1130101</v>
      </c>
      <c r="T2800" s="12" t="s">
        <v>63</v>
      </c>
      <c r="U2800" s="13" t="n">
        <v>160</v>
      </c>
      <c r="W2800" s="13" t="n">
        <v>160</v>
      </c>
      <c r="X2800" s="12" t="s">
        <v>1971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46245</v>
      </c>
      <c r="C2801" s="11" t="n">
        <v>46246</v>
      </c>
      <c r="D2801" s="10" t="n">
        <v>1615</v>
      </c>
      <c r="E2801" s="12" t="s">
        <v>253</v>
      </c>
      <c r="F2801" s="10" t="n">
        <v>34</v>
      </c>
      <c r="G2801" s="12" t="s">
        <v>94</v>
      </c>
      <c r="H2801" s="10" t="n">
        <v>2110101</v>
      </c>
      <c r="I2801" s="12" t="s">
        <v>58</v>
      </c>
      <c r="J2801" s="10" t="n">
        <v>1532725</v>
      </c>
      <c r="L2801" s="10" t="n">
        <v>15076</v>
      </c>
      <c r="M2801" s="12" t="s">
        <v>36</v>
      </c>
      <c r="N2801" s="12" t="s">
        <v>60</v>
      </c>
      <c r="P2801" s="10" t="n">
        <v>104</v>
      </c>
      <c r="Q2801" s="12" t="s">
        <v>38</v>
      </c>
      <c r="R2801" s="12" t="s">
        <v>62</v>
      </c>
      <c r="S2801" s="10" t="n">
        <v>1130101</v>
      </c>
      <c r="T2801" s="12" t="s">
        <v>63</v>
      </c>
      <c r="U2801" s="13" t="n">
        <v>470</v>
      </c>
      <c r="W2801" s="13" t="n">
        <v>470</v>
      </c>
      <c r="X2801" s="12" t="s">
        <v>2501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MACA FUJI KG</v>
      </c>
      <c r="AC2801" s="1" t="n">
        <v>15076</v>
      </c>
    </row>
    <row r="2802" customFormat="false" ht="36.75" hidden="false" customHeight="true" outlineLevel="0" collapsed="false">
      <c r="A2802" s="10" t="n">
        <v>1</v>
      </c>
      <c r="B2802" s="11" t="n">
        <v>46246</v>
      </c>
      <c r="C2802" s="11" t="n">
        <v>46246</v>
      </c>
      <c r="D2802" s="10" t="n">
        <v>10003</v>
      </c>
      <c r="E2802" s="12" t="s">
        <v>2502</v>
      </c>
      <c r="F2802" s="10" t="n">
        <v>34</v>
      </c>
      <c r="G2802" s="12" t="s">
        <v>94</v>
      </c>
      <c r="H2802" s="10" t="n">
        <v>2110405</v>
      </c>
      <c r="I2802" s="12" t="s">
        <v>106</v>
      </c>
      <c r="J2802" s="10" t="n">
        <v>1534374</v>
      </c>
      <c r="L2802" s="10" t="n">
        <v>626909</v>
      </c>
      <c r="M2802" s="12" t="s">
        <v>36</v>
      </c>
      <c r="N2802" s="12" t="s">
        <v>66</v>
      </c>
      <c r="P2802" s="10" t="n">
        <v>101</v>
      </c>
      <c r="Q2802" s="12" t="s">
        <v>107</v>
      </c>
      <c r="R2802" s="12" t="s">
        <v>39</v>
      </c>
      <c r="S2802" s="10" t="n">
        <v>4210299</v>
      </c>
      <c r="T2802" s="12" t="s">
        <v>2235</v>
      </c>
      <c r="U2802" s="13" t="n">
        <v>99</v>
      </c>
      <c r="W2802" s="13" t="n">
        <v>99</v>
      </c>
      <c r="X2802" s="12" t="s">
        <v>2503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  <c r="AB2802" s="1"/>
      <c r="AC2802" s="1"/>
    </row>
    <row r="2803" customFormat="false" ht="45.75" hidden="false" customHeight="true" outlineLevel="0" collapsed="false">
      <c r="A2803" s="10" t="n">
        <v>1</v>
      </c>
      <c r="B2803" s="11" t="n">
        <v>46246</v>
      </c>
      <c r="C2803" s="11" t="n">
        <v>46246</v>
      </c>
      <c r="D2803" s="10" t="n">
        <v>17</v>
      </c>
      <c r="E2803" s="12" t="s">
        <v>115</v>
      </c>
      <c r="F2803" s="10" t="n">
        <v>24</v>
      </c>
      <c r="G2803" s="12" t="s">
        <v>57</v>
      </c>
      <c r="H2803" s="10" t="n">
        <v>2110405</v>
      </c>
      <c r="I2803" s="12" t="s">
        <v>106</v>
      </c>
      <c r="J2803" s="10" t="n">
        <v>1323809</v>
      </c>
      <c r="L2803" s="10" t="n">
        <v>548260</v>
      </c>
      <c r="M2803" s="12" t="s">
        <v>59</v>
      </c>
      <c r="N2803" s="12" t="s">
        <v>66</v>
      </c>
      <c r="P2803" s="10" t="n">
        <v>101</v>
      </c>
      <c r="Q2803" s="12" t="s">
        <v>107</v>
      </c>
      <c r="R2803" s="12" t="s">
        <v>112</v>
      </c>
      <c r="S2803" s="10" t="n">
        <v>4220199</v>
      </c>
      <c r="T2803" s="12" t="s">
        <v>113</v>
      </c>
      <c r="U2803" s="13" t="n">
        <v>870.06</v>
      </c>
      <c r="W2803" s="13" t="n">
        <v>870.06</v>
      </c>
      <c r="X2803" s="12" t="s">
        <v>1355</v>
      </c>
      <c r="Z2803" s="1" t="str">
        <f aca="false">IF($T2803="","",IFERROR(INDEX('Resumo Grupos'!$AC$3:$AC$200,MATCH($T2803,'Resumo Grupos'!$AB$3:$AB$200,0)),"n/d"))</f>
        <v>Pagamentos outros não operacionais</v>
      </c>
      <c r="AA2803" s="1" t="str">
        <f aca="false">IF($T2803="","",IF(COUNTIF('Resumo Grupos'!$AE$3:$AE$40,$T2803)&gt;0,"NAO","SIM"))</f>
        <v>SIM</v>
      </c>
      <c r="AB2803" s="1"/>
      <c r="AC2803" s="1"/>
    </row>
    <row r="2804" customFormat="false" ht="45.75" hidden="false" customHeight="true" outlineLevel="0" collapsed="false">
      <c r="A2804" s="10" t="n">
        <v>1</v>
      </c>
      <c r="B2804" s="11" t="n">
        <v>46246</v>
      </c>
      <c r="C2804" s="11" t="n">
        <v>46246</v>
      </c>
      <c r="D2804" s="10" t="n">
        <v>514</v>
      </c>
      <c r="E2804" s="12" t="s">
        <v>731</v>
      </c>
      <c r="F2804" s="10" t="n">
        <v>34</v>
      </c>
      <c r="G2804" s="12" t="s">
        <v>94</v>
      </c>
      <c r="H2804" s="10" t="n">
        <v>2110405</v>
      </c>
      <c r="I2804" s="12" t="s">
        <v>106</v>
      </c>
      <c r="J2804" s="10" t="n">
        <v>1535102</v>
      </c>
      <c r="L2804" s="10" t="n">
        <v>627182</v>
      </c>
      <c r="M2804" s="12" t="s">
        <v>36</v>
      </c>
      <c r="N2804" s="12" t="s">
        <v>66</v>
      </c>
      <c r="P2804" s="10" t="n">
        <v>102</v>
      </c>
      <c r="Q2804" s="12" t="s">
        <v>125</v>
      </c>
      <c r="R2804" s="12" t="s">
        <v>126</v>
      </c>
      <c r="S2804" s="10" t="n">
        <v>4210504</v>
      </c>
      <c r="T2804" s="12" t="s">
        <v>199</v>
      </c>
      <c r="U2804" s="13" t="n">
        <v>422</v>
      </c>
      <c r="W2804" s="13" t="n">
        <v>0</v>
      </c>
      <c r="X2804" s="12" t="s">
        <v>2504</v>
      </c>
      <c r="Z2804" s="1" t="str">
        <f aca="false">IF($T2804="","",IFERROR(INDEX('Resumo Grupos'!$AC$3:$AC$200,MATCH($T2804,'Resumo Grupos'!$AB$3:$AB$200,0)),"n/d"))</f>
        <v>Despesa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36.75" hidden="false" customHeight="true" outlineLevel="0" collapsed="false">
      <c r="A2805" s="10" t="n">
        <v>1</v>
      </c>
      <c r="B2805" s="11" t="n">
        <v>46246</v>
      </c>
      <c r="C2805" s="11" t="n">
        <v>46246</v>
      </c>
      <c r="D2805" s="10" t="n">
        <v>514</v>
      </c>
      <c r="E2805" s="12" t="s">
        <v>731</v>
      </c>
      <c r="F2805" s="10" t="n">
        <v>34</v>
      </c>
      <c r="G2805" s="12" t="s">
        <v>94</v>
      </c>
      <c r="H2805" s="10" t="n">
        <v>2110405</v>
      </c>
      <c r="I2805" s="12" t="s">
        <v>106</v>
      </c>
      <c r="J2805" s="10" t="n">
        <v>1535103</v>
      </c>
      <c r="L2805" s="10" t="n">
        <v>627183</v>
      </c>
      <c r="M2805" s="12" t="s">
        <v>36</v>
      </c>
      <c r="N2805" s="12" t="s">
        <v>66</v>
      </c>
      <c r="P2805" s="10" t="n">
        <v>102</v>
      </c>
      <c r="Q2805" s="12" t="s">
        <v>125</v>
      </c>
      <c r="R2805" s="12" t="s">
        <v>112</v>
      </c>
      <c r="S2805" s="10" t="n">
        <v>4220199</v>
      </c>
      <c r="T2805" s="12" t="s">
        <v>113</v>
      </c>
      <c r="U2805" s="13" t="n">
        <v>400</v>
      </c>
      <c r="W2805" s="13" t="n">
        <v>400</v>
      </c>
      <c r="X2805" s="12" t="s">
        <v>2505</v>
      </c>
      <c r="Z2805" s="1" t="str">
        <f aca="false">IF($T2805="","",IFERROR(INDEX('Resumo Grupos'!$AC$3:$AC$200,MATCH($T2805,'Resumo Grupos'!$AB$3:$AB$200,0)),"n/d"))</f>
        <v>Pagamentos outros não operacionais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54.75" hidden="false" customHeight="true" outlineLevel="0" collapsed="false">
      <c r="A2806" s="10" t="n">
        <v>1</v>
      </c>
      <c r="B2806" s="11" t="n">
        <v>46246</v>
      </c>
      <c r="C2806" s="11" t="n">
        <v>46246</v>
      </c>
      <c r="D2806" s="10" t="n">
        <v>515</v>
      </c>
      <c r="E2806" s="12" t="s">
        <v>124</v>
      </c>
      <c r="F2806" s="10" t="n">
        <v>34</v>
      </c>
      <c r="G2806" s="12" t="s">
        <v>94</v>
      </c>
      <c r="H2806" s="10" t="n">
        <v>2110405</v>
      </c>
      <c r="I2806" s="12" t="s">
        <v>106</v>
      </c>
      <c r="J2806" s="10" t="n">
        <v>1535203</v>
      </c>
      <c r="L2806" s="10" t="n">
        <v>627190</v>
      </c>
      <c r="M2806" s="12" t="s">
        <v>36</v>
      </c>
      <c r="N2806" s="12" t="s">
        <v>66</v>
      </c>
      <c r="P2806" s="10" t="n">
        <v>102</v>
      </c>
      <c r="Q2806" s="12" t="s">
        <v>125</v>
      </c>
      <c r="R2806" s="12" t="s">
        <v>112</v>
      </c>
      <c r="S2806" s="10" t="n">
        <v>4220199</v>
      </c>
      <c r="T2806" s="12" t="s">
        <v>113</v>
      </c>
      <c r="U2806" s="13" t="n">
        <v>507</v>
      </c>
      <c r="W2806" s="13" t="n">
        <v>507</v>
      </c>
      <c r="X2806" s="12" t="s">
        <v>2506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54.75" hidden="false" customHeight="true" outlineLevel="0" collapsed="false">
      <c r="A2807" s="10" t="n">
        <v>1</v>
      </c>
      <c r="B2807" s="11" t="n">
        <v>46246</v>
      </c>
      <c r="C2807" s="11" t="n">
        <v>46246</v>
      </c>
      <c r="D2807" s="10" t="n">
        <v>33</v>
      </c>
      <c r="E2807" s="12" t="s">
        <v>93</v>
      </c>
      <c r="F2807" s="10" t="n">
        <v>13</v>
      </c>
      <c r="G2807" s="12" t="s">
        <v>119</v>
      </c>
      <c r="H2807" s="10" t="n">
        <v>2110101</v>
      </c>
      <c r="I2807" s="12" t="s">
        <v>58</v>
      </c>
      <c r="J2807" s="10" t="n">
        <v>1535362</v>
      </c>
      <c r="L2807" s="10" t="n">
        <v>5475</v>
      </c>
      <c r="M2807" s="12" t="s">
        <v>36</v>
      </c>
      <c r="N2807" s="12" t="s">
        <v>60</v>
      </c>
      <c r="P2807" s="10" t="n">
        <v>104</v>
      </c>
      <c r="Q2807" s="12" t="s">
        <v>38</v>
      </c>
      <c r="R2807" s="12" t="s">
        <v>62</v>
      </c>
      <c r="S2807" s="10" t="n">
        <v>1130101</v>
      </c>
      <c r="T2807" s="12" t="s">
        <v>63</v>
      </c>
      <c r="U2807" s="13" t="n">
        <v>375</v>
      </c>
      <c r="W2807" s="13" t="n">
        <v>375</v>
      </c>
      <c r="X2807" s="12" t="s">
        <v>2507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36.75" hidden="false" customHeight="true" outlineLevel="0" collapsed="false">
      <c r="A2808" s="10" t="n">
        <v>1</v>
      </c>
      <c r="B2808" s="11" t="n">
        <v>46246</v>
      </c>
      <c r="C2808" s="11" t="n">
        <v>46246</v>
      </c>
      <c r="D2808" s="10" t="n">
        <v>33</v>
      </c>
      <c r="E2808" s="12" t="s">
        <v>93</v>
      </c>
      <c r="F2808" s="10" t="n">
        <v>13</v>
      </c>
      <c r="G2808" s="12" t="s">
        <v>119</v>
      </c>
      <c r="H2808" s="10" t="n">
        <v>2110101</v>
      </c>
      <c r="I2808" s="12" t="s">
        <v>58</v>
      </c>
      <c r="J2808" s="10" t="n">
        <v>1535485</v>
      </c>
      <c r="L2808" s="10" t="n">
        <v>5476</v>
      </c>
      <c r="M2808" s="12" t="s">
        <v>36</v>
      </c>
      <c r="N2808" s="12" t="s">
        <v>60</v>
      </c>
      <c r="P2808" s="10" t="n">
        <v>104</v>
      </c>
      <c r="Q2808" s="12" t="s">
        <v>38</v>
      </c>
      <c r="R2808" s="12" t="s">
        <v>62</v>
      </c>
      <c r="S2808" s="10" t="n">
        <v>1130101</v>
      </c>
      <c r="T2808" s="12" t="s">
        <v>63</v>
      </c>
      <c r="U2808" s="13" t="n">
        <v>300</v>
      </c>
      <c r="W2808" s="13" t="n">
        <v>300</v>
      </c>
      <c r="X2808" s="12" t="s">
        <v>2508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36.75" hidden="false" customHeight="true" outlineLevel="0" collapsed="false">
      <c r="A2809" s="10" t="n">
        <v>1</v>
      </c>
      <c r="B2809" s="11" t="n">
        <v>46246</v>
      </c>
      <c r="C2809" s="11" t="n">
        <v>46246</v>
      </c>
      <c r="D2809" s="10" t="n">
        <v>905</v>
      </c>
      <c r="E2809" s="12" t="s">
        <v>1368</v>
      </c>
      <c r="F2809" s="10" t="n">
        <v>34</v>
      </c>
      <c r="G2809" s="12" t="s">
        <v>94</v>
      </c>
      <c r="H2809" s="10" t="n">
        <v>2110405</v>
      </c>
      <c r="I2809" s="12" t="s">
        <v>106</v>
      </c>
      <c r="J2809" s="10" t="n">
        <v>1537351</v>
      </c>
      <c r="L2809" s="10" t="n">
        <v>628347</v>
      </c>
      <c r="M2809" s="12" t="s">
        <v>36</v>
      </c>
      <c r="N2809" s="12" t="s">
        <v>66</v>
      </c>
      <c r="P2809" s="10" t="n">
        <v>101</v>
      </c>
      <c r="Q2809" s="12" t="s">
        <v>107</v>
      </c>
      <c r="R2809" s="12" t="s">
        <v>39</v>
      </c>
      <c r="S2809" s="10" t="n">
        <v>4210227</v>
      </c>
      <c r="T2809" s="12" t="s">
        <v>40</v>
      </c>
      <c r="U2809" s="13" t="n">
        <v>200</v>
      </c>
      <c r="W2809" s="13" t="n">
        <v>200</v>
      </c>
      <c r="X2809" s="12" t="s">
        <v>2509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46246</v>
      </c>
      <c r="C2810" s="11" t="n">
        <v>46246</v>
      </c>
      <c r="D2810" s="10" t="n">
        <v>10096</v>
      </c>
      <c r="E2810" s="12" t="s">
        <v>1716</v>
      </c>
      <c r="F2810" s="10" t="n">
        <v>13</v>
      </c>
      <c r="G2810" s="12" t="s">
        <v>119</v>
      </c>
      <c r="H2810" s="10" t="n">
        <v>2110101</v>
      </c>
      <c r="I2810" s="12" t="s">
        <v>58</v>
      </c>
      <c r="J2810" s="10" t="n">
        <v>1545850</v>
      </c>
      <c r="L2810" s="10" t="n">
        <v>152</v>
      </c>
      <c r="M2810" s="12" t="s">
        <v>36</v>
      </c>
      <c r="N2810" s="12" t="s">
        <v>60</v>
      </c>
      <c r="P2810" s="10" t="n">
        <v>104</v>
      </c>
      <c r="Q2810" s="12" t="s">
        <v>38</v>
      </c>
      <c r="R2810" s="12" t="s">
        <v>62</v>
      </c>
      <c r="S2810" s="10" t="n">
        <v>1130101</v>
      </c>
      <c r="T2810" s="12" t="s">
        <v>63</v>
      </c>
      <c r="U2810" s="13" t="n">
        <v>280</v>
      </c>
      <c r="W2810" s="13" t="n">
        <v>0</v>
      </c>
      <c r="X2810" s="12" t="s">
        <v>2510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BOLO MIYAZAKI GRANDE</v>
      </c>
      <c r="AC2810" s="1" t="n">
        <v>152</v>
      </c>
    </row>
    <row r="2811" customFormat="false" ht="54.75" hidden="false" customHeight="true" outlineLevel="0" collapsed="false">
      <c r="A2811" s="10" t="n">
        <v>1</v>
      </c>
      <c r="B2811" s="11" t="n">
        <v>46247</v>
      </c>
      <c r="C2811" s="11" t="n">
        <v>46247</v>
      </c>
      <c r="D2811" s="10" t="n">
        <v>0</v>
      </c>
      <c r="E2811" s="12" t="s">
        <v>33</v>
      </c>
      <c r="F2811" s="10" t="n">
        <v>17</v>
      </c>
      <c r="G2811" s="12" t="s">
        <v>34</v>
      </c>
      <c r="H2811" s="10" t="n">
        <v>1110101</v>
      </c>
      <c r="I2811" s="12" t="s">
        <v>35</v>
      </c>
      <c r="J2811" s="10" t="n">
        <v>1573048</v>
      </c>
      <c r="L2811" s="10" t="n">
        <v>1573048</v>
      </c>
      <c r="M2811" s="12" t="s">
        <v>36</v>
      </c>
      <c r="N2811" s="12" t="s">
        <v>37</v>
      </c>
      <c r="P2811" s="10" t="n">
        <v>104</v>
      </c>
      <c r="Q2811" s="12" t="s">
        <v>38</v>
      </c>
      <c r="R2811" s="12" t="s">
        <v>39</v>
      </c>
      <c r="S2811" s="10" t="n">
        <v>4210227</v>
      </c>
      <c r="T2811" s="12" t="s">
        <v>40</v>
      </c>
      <c r="U2811" s="13" t="n">
        <v>40</v>
      </c>
      <c r="W2811" s="13" t="n">
        <v>40</v>
      </c>
      <c r="X2811" s="12" t="s">
        <v>2511</v>
      </c>
      <c r="Z2811" s="1" t="str">
        <f aca="false">IF($T2811="","",IFERROR(INDEX('Resumo Grupos'!$AC$3:$AC$200,MATCH($T2811,'Resumo Grupos'!$AB$3:$AB$200,0)),"n/d"))</f>
        <v>Despesa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36.75" hidden="false" customHeight="true" outlineLevel="0" collapsed="false">
      <c r="A2812" s="10" t="n">
        <v>1</v>
      </c>
      <c r="B2812" s="11" t="n">
        <v>46105</v>
      </c>
      <c r="C2812" s="11" t="n">
        <v>46247</v>
      </c>
      <c r="D2812" s="10" t="n">
        <v>10056</v>
      </c>
      <c r="E2812" s="12" t="s">
        <v>638</v>
      </c>
      <c r="F2812" s="10" t="n">
        <v>42</v>
      </c>
      <c r="G2812" s="12" t="s">
        <v>639</v>
      </c>
      <c r="H2812" s="10" t="n">
        <v>2110405</v>
      </c>
      <c r="I2812" s="12" t="s">
        <v>106</v>
      </c>
      <c r="J2812" s="10" t="n">
        <v>848843</v>
      </c>
      <c r="L2812" s="10" t="n">
        <v>363960</v>
      </c>
      <c r="M2812" s="12" t="s">
        <v>272</v>
      </c>
      <c r="N2812" s="12" t="s">
        <v>66</v>
      </c>
      <c r="P2812" s="10" t="n">
        <v>101</v>
      </c>
      <c r="Q2812" s="12" t="s">
        <v>107</v>
      </c>
      <c r="R2812" s="12" t="s">
        <v>112</v>
      </c>
      <c r="S2812" s="10" t="n">
        <v>4220199</v>
      </c>
      <c r="T2812" s="12" t="s">
        <v>113</v>
      </c>
      <c r="U2812" s="13" t="n">
        <v>333.33</v>
      </c>
      <c r="W2812" s="13" t="n">
        <v>0</v>
      </c>
      <c r="X2812" s="12" t="s">
        <v>640</v>
      </c>
      <c r="Z2812" s="1" t="str">
        <f aca="false">IF($T2812="","",IFERROR(INDEX('Resumo Grupos'!$AC$3:$AC$200,MATCH($T2812,'Resumo Grupos'!$AB$3:$AB$200,0)),"n/d"))</f>
        <v>Pagamentos outros não operacionais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45.75" hidden="false" customHeight="true" outlineLevel="0" collapsed="false">
      <c r="A2813" s="10" t="n">
        <v>1</v>
      </c>
      <c r="B2813" s="11" t="n">
        <v>46219</v>
      </c>
      <c r="C2813" s="11" t="n">
        <v>46247</v>
      </c>
      <c r="D2813" s="10" t="n">
        <v>1601</v>
      </c>
      <c r="E2813" s="12" t="s">
        <v>227</v>
      </c>
      <c r="F2813" s="10" t="n">
        <v>24</v>
      </c>
      <c r="G2813" s="12" t="s">
        <v>57</v>
      </c>
      <c r="H2813" s="10" t="n">
        <v>2110405</v>
      </c>
      <c r="I2813" s="12" t="s">
        <v>106</v>
      </c>
      <c r="J2813" s="10" t="n">
        <v>1407452</v>
      </c>
      <c r="L2813" s="10" t="n">
        <v>854275</v>
      </c>
      <c r="M2813" s="12" t="s">
        <v>153</v>
      </c>
      <c r="N2813" s="12" t="s">
        <v>66</v>
      </c>
      <c r="P2813" s="10" t="n">
        <v>103</v>
      </c>
      <c r="Q2813" s="12" t="s">
        <v>61</v>
      </c>
      <c r="R2813" s="12" t="s">
        <v>62</v>
      </c>
      <c r="S2813" s="10" t="n">
        <v>1130101</v>
      </c>
      <c r="T2813" s="12" t="s">
        <v>63</v>
      </c>
      <c r="U2813" s="13" t="n">
        <v>748.69</v>
      </c>
      <c r="W2813" s="13" t="n">
        <v>748.69</v>
      </c>
      <c r="X2813" s="12" t="s">
        <v>2512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46220</v>
      </c>
      <c r="C2814" s="11" t="n">
        <v>46247</v>
      </c>
      <c r="D2814" s="10" t="n">
        <v>10012</v>
      </c>
      <c r="E2814" s="12" t="s">
        <v>236</v>
      </c>
      <c r="F2814" s="10" t="n">
        <v>24</v>
      </c>
      <c r="G2814" s="12" t="s">
        <v>57</v>
      </c>
      <c r="H2814" s="10" t="n">
        <v>2110405</v>
      </c>
      <c r="I2814" s="12" t="s">
        <v>106</v>
      </c>
      <c r="J2814" s="10" t="n">
        <v>1411310</v>
      </c>
      <c r="L2814" s="10" t="n">
        <v>1964147</v>
      </c>
      <c r="M2814" s="12" t="s">
        <v>36</v>
      </c>
      <c r="N2814" s="12" t="s">
        <v>66</v>
      </c>
      <c r="P2814" s="10" t="n">
        <v>103</v>
      </c>
      <c r="Q2814" s="12" t="s">
        <v>61</v>
      </c>
      <c r="R2814" s="12" t="s">
        <v>62</v>
      </c>
      <c r="S2814" s="10" t="n">
        <v>1130101</v>
      </c>
      <c r="T2814" s="12" t="s">
        <v>63</v>
      </c>
      <c r="U2814" s="13" t="n">
        <v>1129.22</v>
      </c>
      <c r="W2814" s="13" t="n">
        <v>1129.22</v>
      </c>
      <c r="X2814" s="12" t="s">
        <v>2513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ESM IMP S BRILHO</v>
      </c>
      <c r="AC2814" s="1" t="n">
        <v>1964147</v>
      </c>
    </row>
    <row r="2815" customFormat="false" ht="45.75" hidden="false" customHeight="true" outlineLevel="0" collapsed="false">
      <c r="A2815" s="10" t="n">
        <v>1</v>
      </c>
      <c r="B2815" s="11" t="n">
        <v>46221</v>
      </c>
      <c r="C2815" s="11" t="n">
        <v>46247</v>
      </c>
      <c r="D2815" s="10" t="n">
        <v>1675</v>
      </c>
      <c r="E2815" s="12" t="s">
        <v>103</v>
      </c>
      <c r="F2815" s="10" t="n">
        <v>24</v>
      </c>
      <c r="G2815" s="12" t="s">
        <v>57</v>
      </c>
      <c r="H2815" s="10" t="n">
        <v>2110405</v>
      </c>
      <c r="I2815" s="12" t="s">
        <v>106</v>
      </c>
      <c r="J2815" s="10" t="n">
        <v>1415719</v>
      </c>
      <c r="L2815" s="10" t="n">
        <v>502189</v>
      </c>
      <c r="M2815" s="12" t="s">
        <v>59</v>
      </c>
      <c r="N2815" s="12" t="s">
        <v>66</v>
      </c>
      <c r="P2815" s="10" t="n">
        <v>103</v>
      </c>
      <c r="Q2815" s="12" t="s">
        <v>61</v>
      </c>
      <c r="R2815" s="12" t="s">
        <v>62</v>
      </c>
      <c r="S2815" s="10" t="n">
        <v>1130101</v>
      </c>
      <c r="T2815" s="12" t="s">
        <v>63</v>
      </c>
      <c r="U2815" s="13" t="n">
        <v>1181.96</v>
      </c>
      <c r="W2815" s="13" t="n">
        <v>1181.96</v>
      </c>
      <c r="X2815" s="12" t="s">
        <v>2514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DS LEITE D ROSAS 60M</v>
      </c>
      <c r="AC2815" s="1" t="n">
        <v>502189</v>
      </c>
    </row>
    <row r="2816" customFormat="false" ht="36.75" hidden="false" customHeight="true" outlineLevel="0" collapsed="false">
      <c r="A2816" s="10" t="n">
        <v>1</v>
      </c>
      <c r="B2816" s="11" t="n">
        <v>46225</v>
      </c>
      <c r="C2816" s="11" t="n">
        <v>46247</v>
      </c>
      <c r="D2816" s="10" t="n">
        <v>794</v>
      </c>
      <c r="E2816" s="12" t="s">
        <v>365</v>
      </c>
      <c r="F2816" s="10" t="n">
        <v>24</v>
      </c>
      <c r="G2816" s="12" t="s">
        <v>57</v>
      </c>
      <c r="H2816" s="10" t="n">
        <v>2110405</v>
      </c>
      <c r="I2816" s="12" t="s">
        <v>106</v>
      </c>
      <c r="J2816" s="10" t="n">
        <v>1435872</v>
      </c>
      <c r="L2816" s="10" t="n">
        <v>8403</v>
      </c>
      <c r="M2816" s="12" t="s">
        <v>59</v>
      </c>
      <c r="N2816" s="12" t="s">
        <v>66</v>
      </c>
      <c r="P2816" s="10" t="n">
        <v>103</v>
      </c>
      <c r="Q2816" s="12" t="s">
        <v>61</v>
      </c>
      <c r="R2816" s="12" t="s">
        <v>62</v>
      </c>
      <c r="S2816" s="10" t="n">
        <v>1130101</v>
      </c>
      <c r="T2816" s="12" t="s">
        <v>63</v>
      </c>
      <c r="U2816" s="13" t="n">
        <v>2621.74</v>
      </c>
      <c r="W2816" s="13" t="n">
        <v>2621.74</v>
      </c>
      <c r="X2816" s="12" t="s">
        <v>2515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54.75" hidden="false" customHeight="true" outlineLevel="0" collapsed="false">
      <c r="A2817" s="10" t="n">
        <v>1</v>
      </c>
      <c r="B2817" s="11" t="n">
        <v>46225</v>
      </c>
      <c r="C2817" s="11" t="n">
        <v>46247</v>
      </c>
      <c r="D2817" s="10" t="n">
        <v>1740</v>
      </c>
      <c r="E2817" s="12" t="s">
        <v>296</v>
      </c>
      <c r="F2817" s="10" t="n">
        <v>24</v>
      </c>
      <c r="G2817" s="12" t="s">
        <v>57</v>
      </c>
      <c r="H2817" s="10" t="n">
        <v>2110405</v>
      </c>
      <c r="I2817" s="12" t="s">
        <v>106</v>
      </c>
      <c r="J2817" s="10" t="n">
        <v>1435938</v>
      </c>
      <c r="L2817" s="10" t="n">
        <v>1248470</v>
      </c>
      <c r="M2817" s="12" t="s">
        <v>59</v>
      </c>
      <c r="N2817" s="12" t="s">
        <v>66</v>
      </c>
      <c r="P2817" s="10" t="n">
        <v>103</v>
      </c>
      <c r="Q2817" s="12" t="s">
        <v>61</v>
      </c>
      <c r="R2817" s="12" t="s">
        <v>62</v>
      </c>
      <c r="S2817" s="10" t="n">
        <v>1130101</v>
      </c>
      <c r="T2817" s="12" t="s">
        <v>63</v>
      </c>
      <c r="U2817" s="13" t="n">
        <v>662.72</v>
      </c>
      <c r="W2817" s="13" t="n">
        <v>662.72</v>
      </c>
      <c r="X2817" s="12" t="s">
        <v>2516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IOG BI-CAMADA MGO CO</v>
      </c>
      <c r="AC2817" s="1" t="n">
        <v>1248470</v>
      </c>
    </row>
    <row r="2818" customFormat="false" ht="54.75" hidden="false" customHeight="true" outlineLevel="0" collapsed="false">
      <c r="A2818" s="10" t="n">
        <v>1</v>
      </c>
      <c r="B2818" s="11" t="n">
        <v>46226</v>
      </c>
      <c r="C2818" s="11" t="n">
        <v>46247</v>
      </c>
      <c r="D2818" s="10" t="n">
        <v>1668</v>
      </c>
      <c r="E2818" s="12" t="s">
        <v>81</v>
      </c>
      <c r="F2818" s="10" t="n">
        <v>24</v>
      </c>
      <c r="G2818" s="12" t="s">
        <v>57</v>
      </c>
      <c r="H2818" s="10" t="n">
        <v>2110405</v>
      </c>
      <c r="I2818" s="12" t="s">
        <v>106</v>
      </c>
      <c r="J2818" s="10" t="n">
        <v>1439478</v>
      </c>
      <c r="L2818" s="10" t="n">
        <v>739551</v>
      </c>
      <c r="M2818" s="12" t="s">
        <v>36</v>
      </c>
      <c r="N2818" s="12" t="s">
        <v>66</v>
      </c>
      <c r="P2818" s="10" t="n">
        <v>103</v>
      </c>
      <c r="Q2818" s="12" t="s">
        <v>61</v>
      </c>
      <c r="R2818" s="12" t="s">
        <v>39</v>
      </c>
      <c r="S2818" s="10" t="n">
        <v>4210299</v>
      </c>
      <c r="T2818" s="12" t="s">
        <v>2235</v>
      </c>
      <c r="U2818" s="13" t="n">
        <v>544.02</v>
      </c>
      <c r="W2818" s="13" t="n">
        <v>544.02</v>
      </c>
      <c r="X2818" s="12" t="s">
        <v>2517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LUVA DE VINIL TAM G</v>
      </c>
      <c r="AC2818" s="1" t="n">
        <v>739551</v>
      </c>
    </row>
    <row r="2819" customFormat="false" ht="45.75" hidden="false" customHeight="true" outlineLevel="0" collapsed="false">
      <c r="A2819" s="10" t="n">
        <v>1</v>
      </c>
      <c r="B2819" s="11" t="n">
        <v>46226</v>
      </c>
      <c r="C2819" s="11" t="n">
        <v>46247</v>
      </c>
      <c r="D2819" s="10" t="n">
        <v>1616</v>
      </c>
      <c r="E2819" s="12" t="s">
        <v>590</v>
      </c>
      <c r="F2819" s="10" t="n">
        <v>24</v>
      </c>
      <c r="G2819" s="12" t="s">
        <v>57</v>
      </c>
      <c r="H2819" s="10" t="n">
        <v>2110405</v>
      </c>
      <c r="I2819" s="12" t="s">
        <v>106</v>
      </c>
      <c r="J2819" s="10" t="n">
        <v>1440106</v>
      </c>
      <c r="L2819" s="10" t="n">
        <v>592593</v>
      </c>
      <c r="M2819" s="12" t="s">
        <v>59</v>
      </c>
      <c r="N2819" s="12" t="s">
        <v>66</v>
      </c>
      <c r="P2819" s="10" t="n">
        <v>104</v>
      </c>
      <c r="Q2819" s="12" t="s">
        <v>38</v>
      </c>
      <c r="R2819" s="12" t="s">
        <v>62</v>
      </c>
      <c r="S2819" s="10" t="n">
        <v>1130101</v>
      </c>
      <c r="T2819" s="12" t="s">
        <v>63</v>
      </c>
      <c r="U2819" s="13" t="n">
        <v>605.93</v>
      </c>
      <c r="W2819" s="13" t="n">
        <v>605.93</v>
      </c>
      <c r="X2819" s="12" t="s">
        <v>2518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PINHO BRIL SILVESTRE</v>
      </c>
      <c r="AC2819" s="1" t="n">
        <v>651360</v>
      </c>
    </row>
    <row r="2820" customFormat="false" ht="54.75" hidden="false" customHeight="true" outlineLevel="0" collapsed="false">
      <c r="A2820" s="10" t="n">
        <v>1</v>
      </c>
      <c r="B2820" s="11" t="n">
        <v>46226</v>
      </c>
      <c r="C2820" s="11" t="n">
        <v>46247</v>
      </c>
      <c r="D2820" s="10" t="n">
        <v>10021</v>
      </c>
      <c r="E2820" s="12" t="s">
        <v>2519</v>
      </c>
      <c r="F2820" s="10" t="n">
        <v>24</v>
      </c>
      <c r="G2820" s="12" t="s">
        <v>57</v>
      </c>
      <c r="H2820" s="10" t="n">
        <v>2110405</v>
      </c>
      <c r="I2820" s="12" t="s">
        <v>106</v>
      </c>
      <c r="J2820" s="10" t="n">
        <v>1440166</v>
      </c>
      <c r="L2820" s="10" t="n">
        <v>134703</v>
      </c>
      <c r="M2820" s="12" t="s">
        <v>36</v>
      </c>
      <c r="N2820" s="12" t="s">
        <v>66</v>
      </c>
      <c r="P2820" s="10" t="n">
        <v>103</v>
      </c>
      <c r="Q2820" s="12" t="s">
        <v>61</v>
      </c>
      <c r="R2820" s="12" t="s">
        <v>62</v>
      </c>
      <c r="S2820" s="10" t="n">
        <v>1130101</v>
      </c>
      <c r="T2820" s="12" t="s">
        <v>63</v>
      </c>
      <c r="U2820" s="13" t="n">
        <v>774.49</v>
      </c>
      <c r="W2820" s="13" t="n">
        <v>774.49</v>
      </c>
      <c r="X2820" s="12" t="s">
        <v>2520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RACAO MATISSE CAST.</v>
      </c>
      <c r="AC2820" s="1" t="n">
        <v>134703</v>
      </c>
    </row>
    <row r="2821" customFormat="false" ht="54.75" hidden="false" customHeight="true" outlineLevel="0" collapsed="false">
      <c r="A2821" s="10" t="n">
        <v>1</v>
      </c>
      <c r="B2821" s="11" t="n">
        <v>46226</v>
      </c>
      <c r="C2821" s="11" t="n">
        <v>46247</v>
      </c>
      <c r="D2821" s="10" t="n">
        <v>1616</v>
      </c>
      <c r="E2821" s="12" t="s">
        <v>590</v>
      </c>
      <c r="F2821" s="10" t="n">
        <v>24</v>
      </c>
      <c r="G2821" s="12" t="s">
        <v>57</v>
      </c>
      <c r="H2821" s="10" t="n">
        <v>2110405</v>
      </c>
      <c r="I2821" s="12" t="s">
        <v>106</v>
      </c>
      <c r="J2821" s="10" t="n">
        <v>1440186</v>
      </c>
      <c r="L2821" s="10" t="n">
        <v>592618</v>
      </c>
      <c r="M2821" s="12" t="s">
        <v>59</v>
      </c>
      <c r="N2821" s="12" t="s">
        <v>66</v>
      </c>
      <c r="P2821" s="10" t="n">
        <v>104</v>
      </c>
      <c r="Q2821" s="12" t="s">
        <v>38</v>
      </c>
      <c r="R2821" s="12" t="s">
        <v>62</v>
      </c>
      <c r="S2821" s="10" t="n">
        <v>1130101</v>
      </c>
      <c r="T2821" s="12" t="s">
        <v>63</v>
      </c>
      <c r="U2821" s="13" t="n">
        <v>434.06</v>
      </c>
      <c r="W2821" s="13" t="n">
        <v>434.06</v>
      </c>
      <c r="X2821" s="12" t="s">
        <v>2308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AZEITE GALLO TU 200ML LT</v>
      </c>
      <c r="AC2821" s="1" t="n">
        <v>651362</v>
      </c>
    </row>
    <row r="2822" customFormat="false" ht="54.75" hidden="false" customHeight="true" outlineLevel="0" collapsed="false">
      <c r="A2822" s="10" t="n">
        <v>1</v>
      </c>
      <c r="B2822" s="11" t="n">
        <v>46226</v>
      </c>
      <c r="C2822" s="11" t="n">
        <v>46247</v>
      </c>
      <c r="D2822" s="10" t="n">
        <v>1608</v>
      </c>
      <c r="E2822" s="12" t="s">
        <v>75</v>
      </c>
      <c r="F2822" s="10" t="n">
        <v>24</v>
      </c>
      <c r="G2822" s="12" t="s">
        <v>57</v>
      </c>
      <c r="H2822" s="10" t="n">
        <v>2110405</v>
      </c>
      <c r="I2822" s="12" t="s">
        <v>106</v>
      </c>
      <c r="J2822" s="10" t="n">
        <v>1440285</v>
      </c>
      <c r="L2822" s="10" t="n">
        <v>1697798</v>
      </c>
      <c r="M2822" s="12" t="s">
        <v>36</v>
      </c>
      <c r="N2822" s="12" t="s">
        <v>66</v>
      </c>
      <c r="P2822" s="10" t="n">
        <v>103</v>
      </c>
      <c r="Q2822" s="12" t="s">
        <v>61</v>
      </c>
      <c r="R2822" s="12" t="s">
        <v>39</v>
      </c>
      <c r="S2822" s="10" t="n">
        <v>4210228</v>
      </c>
      <c r="T2822" s="12" t="s">
        <v>506</v>
      </c>
      <c r="U2822" s="13" t="n">
        <v>1571.92</v>
      </c>
      <c r="W2822" s="13" t="n">
        <v>1571.92</v>
      </c>
      <c r="X2822" s="12" t="s">
        <v>2521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0" t="n">
        <v>1</v>
      </c>
      <c r="B2823" s="11" t="n">
        <v>46226</v>
      </c>
      <c r="C2823" s="11" t="n">
        <v>46247</v>
      </c>
      <c r="D2823" s="10" t="n">
        <v>1626</v>
      </c>
      <c r="E2823" s="12" t="s">
        <v>65</v>
      </c>
      <c r="F2823" s="10" t="n">
        <v>24</v>
      </c>
      <c r="G2823" s="12" t="s">
        <v>57</v>
      </c>
      <c r="H2823" s="10" t="n">
        <v>2110405</v>
      </c>
      <c r="I2823" s="12" t="s">
        <v>106</v>
      </c>
      <c r="J2823" s="10" t="n">
        <v>1440328</v>
      </c>
      <c r="L2823" s="10" t="n">
        <v>592650</v>
      </c>
      <c r="M2823" s="12" t="s">
        <v>59</v>
      </c>
      <c r="N2823" s="12" t="s">
        <v>66</v>
      </c>
      <c r="P2823" s="10" t="n">
        <v>104</v>
      </c>
      <c r="Q2823" s="12" t="s">
        <v>38</v>
      </c>
      <c r="R2823" s="12" t="s">
        <v>62</v>
      </c>
      <c r="S2823" s="10" t="n">
        <v>1130101</v>
      </c>
      <c r="T2823" s="12" t="s">
        <v>63</v>
      </c>
      <c r="U2823" s="13" t="n">
        <v>907.88</v>
      </c>
      <c r="W2823" s="13" t="n">
        <v>907.88</v>
      </c>
      <c r="X2823" s="12" t="s">
        <v>2309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TEKITOS TRAD 300G</v>
      </c>
      <c r="AC2823" s="1" t="n">
        <v>314382</v>
      </c>
    </row>
    <row r="2824" customFormat="false" ht="54.75" hidden="false" customHeight="true" outlineLevel="0" collapsed="false">
      <c r="A2824" s="10" t="n">
        <v>1</v>
      </c>
      <c r="B2824" s="11" t="n">
        <v>46226</v>
      </c>
      <c r="C2824" s="11" t="n">
        <v>46247</v>
      </c>
      <c r="D2824" s="10" t="n">
        <v>10099</v>
      </c>
      <c r="E2824" s="12" t="s">
        <v>2522</v>
      </c>
      <c r="F2824" s="10" t="n">
        <v>42</v>
      </c>
      <c r="G2824" s="12" t="s">
        <v>639</v>
      </c>
      <c r="H2824" s="10" t="n">
        <v>2110405</v>
      </c>
      <c r="I2824" s="12" t="s">
        <v>106</v>
      </c>
      <c r="J2824" s="10" t="n">
        <v>1441040</v>
      </c>
      <c r="L2824" s="10" t="n">
        <v>19144</v>
      </c>
      <c r="M2824" s="12" t="s">
        <v>36</v>
      </c>
      <c r="N2824" s="12" t="s">
        <v>66</v>
      </c>
      <c r="P2824" s="10" t="n">
        <v>101</v>
      </c>
      <c r="Q2824" s="12" t="s">
        <v>107</v>
      </c>
      <c r="R2824" s="12" t="s">
        <v>62</v>
      </c>
      <c r="S2824" s="10" t="n">
        <v>1130101</v>
      </c>
      <c r="T2824" s="12" t="s">
        <v>63</v>
      </c>
      <c r="U2824" s="13" t="n">
        <v>518.41</v>
      </c>
      <c r="W2824" s="13" t="n">
        <v>518.41</v>
      </c>
      <c r="X2824" s="12" t="s">
        <v>2523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FN FRESH M SENSI AD MP CORD 10,1KG</v>
      </c>
      <c r="AC2824" s="1" t="n">
        <v>19144</v>
      </c>
    </row>
    <row r="2825" customFormat="false" ht="45.75" hidden="false" customHeight="true" outlineLevel="0" collapsed="false">
      <c r="A2825" s="10" t="n">
        <v>1</v>
      </c>
      <c r="B2825" s="11" t="n">
        <v>46227</v>
      </c>
      <c r="C2825" s="11" t="n">
        <v>46247</v>
      </c>
      <c r="D2825" s="10" t="n">
        <v>1740</v>
      </c>
      <c r="E2825" s="12" t="s">
        <v>296</v>
      </c>
      <c r="F2825" s="10" t="n">
        <v>24</v>
      </c>
      <c r="G2825" s="12" t="s">
        <v>57</v>
      </c>
      <c r="H2825" s="10" t="n">
        <v>2110405</v>
      </c>
      <c r="I2825" s="12" t="s">
        <v>106</v>
      </c>
      <c r="J2825" s="10" t="n">
        <v>1443664</v>
      </c>
      <c r="L2825" s="10" t="n">
        <v>1250798</v>
      </c>
      <c r="M2825" s="12" t="s">
        <v>36</v>
      </c>
      <c r="N2825" s="12" t="s">
        <v>66</v>
      </c>
      <c r="P2825" s="10" t="n">
        <v>103</v>
      </c>
      <c r="Q2825" s="12" t="s">
        <v>61</v>
      </c>
      <c r="R2825" s="12" t="s">
        <v>62</v>
      </c>
      <c r="S2825" s="10" t="n">
        <v>1130101</v>
      </c>
      <c r="T2825" s="12" t="s">
        <v>63</v>
      </c>
      <c r="U2825" s="13" t="n">
        <v>762.96</v>
      </c>
      <c r="W2825" s="13" t="n">
        <v>762.96</v>
      </c>
      <c r="X2825" s="12" t="s">
        <v>2524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IOG BI-CAMADA MGO CO</v>
      </c>
      <c r="AC2825" s="1" t="n">
        <v>1250798</v>
      </c>
    </row>
    <row r="2826" customFormat="false" ht="45.75" hidden="false" customHeight="true" outlineLevel="0" collapsed="false">
      <c r="A2826" s="10" t="n">
        <v>1</v>
      </c>
      <c r="B2826" s="11" t="n">
        <v>46228</v>
      </c>
      <c r="C2826" s="11" t="n">
        <v>46247</v>
      </c>
      <c r="D2826" s="10" t="n">
        <v>10009</v>
      </c>
      <c r="E2826" s="12" t="s">
        <v>233</v>
      </c>
      <c r="F2826" s="10" t="n">
        <v>24</v>
      </c>
      <c r="G2826" s="12" t="s">
        <v>57</v>
      </c>
      <c r="H2826" s="10" t="n">
        <v>2110405</v>
      </c>
      <c r="I2826" s="12" t="s">
        <v>106</v>
      </c>
      <c r="J2826" s="10" t="n">
        <v>1449995</v>
      </c>
      <c r="L2826" s="10" t="n">
        <v>1431708</v>
      </c>
      <c r="M2826" s="12" t="s">
        <v>153</v>
      </c>
      <c r="N2826" s="12" t="s">
        <v>66</v>
      </c>
      <c r="P2826" s="10" t="n">
        <v>103</v>
      </c>
      <c r="Q2826" s="12" t="s">
        <v>61</v>
      </c>
      <c r="R2826" s="12" t="s">
        <v>62</v>
      </c>
      <c r="S2826" s="10" t="n">
        <v>1130101</v>
      </c>
      <c r="T2826" s="12" t="s">
        <v>63</v>
      </c>
      <c r="U2826" s="13" t="n">
        <v>1721.47</v>
      </c>
      <c r="W2826" s="13" t="n">
        <v>1721.47</v>
      </c>
      <c r="X2826" s="12" t="s">
        <v>2525</v>
      </c>
      <c r="Z2826" s="1" t="str">
        <f aca="false">IF($T2826="","",IFERROR(INDEX('Resumo Grupos'!$AC$3:$AC$200,MATCH($T2826,'Resumo Grupos'!$AB$3:$AB$200,0)),"n/d"))</f>
        <v>Mercadoria</v>
      </c>
      <c r="AA2826" s="1" t="str">
        <f aca="false">IF($T2826="","",IF(COUNTIF('Resumo Grupos'!$AE$3:$AE$40,$T2826)&gt;0,"NAO","SIM"))</f>
        <v>SIM</v>
      </c>
      <c r="AB2826" s="1" t="str">
        <f aca="false">IFERROR(INDEX('Mov Entradas (Rel 10497)'!$L:$L,MATCH(AC2826,'Mov Entradas (Rel 10497)'!$I:$I,0)),"nao encontrado")</f>
        <v>SOPAO MAGGI CARN 200</v>
      </c>
      <c r="AC2826" s="1" t="n">
        <v>1431708</v>
      </c>
    </row>
    <row r="2827" customFormat="false" ht="45.75" hidden="false" customHeight="true" outlineLevel="0" collapsed="false">
      <c r="A2827" s="10" t="n">
        <v>1</v>
      </c>
      <c r="B2827" s="11" t="n">
        <v>46228</v>
      </c>
      <c r="C2827" s="11" t="n">
        <v>46247</v>
      </c>
      <c r="D2827" s="10" t="n">
        <v>10009</v>
      </c>
      <c r="E2827" s="12" t="s">
        <v>233</v>
      </c>
      <c r="F2827" s="10" t="n">
        <v>24</v>
      </c>
      <c r="G2827" s="12" t="s">
        <v>57</v>
      </c>
      <c r="H2827" s="10" t="n">
        <v>2110405</v>
      </c>
      <c r="I2827" s="12" t="s">
        <v>106</v>
      </c>
      <c r="J2827" s="10" t="n">
        <v>1450017</v>
      </c>
      <c r="L2827" s="10" t="n">
        <v>1431398</v>
      </c>
      <c r="M2827" s="12" t="s">
        <v>36</v>
      </c>
      <c r="N2827" s="12" t="s">
        <v>66</v>
      </c>
      <c r="P2827" s="10" t="n">
        <v>103</v>
      </c>
      <c r="Q2827" s="12" t="s">
        <v>61</v>
      </c>
      <c r="R2827" s="12" t="s">
        <v>62</v>
      </c>
      <c r="S2827" s="10" t="n">
        <v>1130101</v>
      </c>
      <c r="T2827" s="12" t="s">
        <v>63</v>
      </c>
      <c r="U2827" s="13" t="n">
        <v>637.5</v>
      </c>
      <c r="W2827" s="13" t="n">
        <v>637.5</v>
      </c>
      <c r="X2827" s="12" t="s">
        <v>2526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LEIT MOCA LATA 395G</v>
      </c>
      <c r="AC2827" s="1" t="n">
        <v>1431398</v>
      </c>
    </row>
    <row r="2828" customFormat="false" ht="45.75" hidden="false" customHeight="true" outlineLevel="0" collapsed="false">
      <c r="A2828" s="10" t="n">
        <v>1</v>
      </c>
      <c r="B2828" s="11" t="n">
        <v>46228</v>
      </c>
      <c r="C2828" s="11" t="n">
        <v>46247</v>
      </c>
      <c r="D2828" s="10" t="n">
        <v>1637</v>
      </c>
      <c r="E2828" s="12" t="s">
        <v>68</v>
      </c>
      <c r="F2828" s="10" t="n">
        <v>24</v>
      </c>
      <c r="G2828" s="12" t="s">
        <v>57</v>
      </c>
      <c r="H2828" s="10" t="n">
        <v>2110405</v>
      </c>
      <c r="I2828" s="12" t="s">
        <v>106</v>
      </c>
      <c r="J2828" s="10" t="n">
        <v>1450076</v>
      </c>
      <c r="L2828" s="10" t="n">
        <v>1910465</v>
      </c>
      <c r="M2828" s="12" t="s">
        <v>36</v>
      </c>
      <c r="N2828" s="12" t="s">
        <v>66</v>
      </c>
      <c r="P2828" s="10" t="n">
        <v>103</v>
      </c>
      <c r="Q2828" s="12" t="s">
        <v>61</v>
      </c>
      <c r="R2828" s="12" t="s">
        <v>62</v>
      </c>
      <c r="S2828" s="10" t="n">
        <v>1130101</v>
      </c>
      <c r="T2828" s="12" t="s">
        <v>63</v>
      </c>
      <c r="U2828" s="13" t="n">
        <v>1009.05</v>
      </c>
      <c r="W2828" s="13" t="n">
        <v>1009.05</v>
      </c>
      <c r="X2828" s="12" t="s">
        <v>2527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MOCOQUINHA 200ML</v>
      </c>
      <c r="AC2828" s="1" t="n">
        <v>1910465</v>
      </c>
    </row>
    <row r="2829" customFormat="false" ht="45.75" hidden="false" customHeight="true" outlineLevel="0" collapsed="false">
      <c r="A2829" s="10" t="n">
        <v>1</v>
      </c>
      <c r="B2829" s="11" t="n">
        <v>46231</v>
      </c>
      <c r="C2829" s="11" t="n">
        <v>46247</v>
      </c>
      <c r="D2829" s="10" t="n">
        <v>1611</v>
      </c>
      <c r="E2829" s="12" t="s">
        <v>238</v>
      </c>
      <c r="F2829" s="10" t="n">
        <v>24</v>
      </c>
      <c r="G2829" s="12" t="s">
        <v>57</v>
      </c>
      <c r="H2829" s="10" t="n">
        <v>2110405</v>
      </c>
      <c r="I2829" s="12" t="s">
        <v>106</v>
      </c>
      <c r="J2829" s="10" t="n">
        <v>1462932</v>
      </c>
      <c r="L2829" s="10" t="n">
        <v>1784397</v>
      </c>
      <c r="M2829" s="12" t="s">
        <v>36</v>
      </c>
      <c r="N2829" s="12" t="s">
        <v>66</v>
      </c>
      <c r="P2829" s="10" t="n">
        <v>103</v>
      </c>
      <c r="Q2829" s="12" t="s">
        <v>61</v>
      </c>
      <c r="R2829" s="12" t="s">
        <v>62</v>
      </c>
      <c r="S2829" s="10" t="n">
        <v>1130101</v>
      </c>
      <c r="T2829" s="12" t="s">
        <v>63</v>
      </c>
      <c r="U2829" s="13" t="n">
        <v>955.52</v>
      </c>
      <c r="W2829" s="13" t="n">
        <v>955.52</v>
      </c>
      <c r="X2829" s="12" t="s">
        <v>2528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/>
      <c r="AC2829" s="1"/>
    </row>
    <row r="2830" customFormat="false" ht="45.75" hidden="false" customHeight="true" outlineLevel="0" collapsed="false">
      <c r="A2830" s="10" t="n">
        <v>1</v>
      </c>
      <c r="B2830" s="11" t="n">
        <v>46232</v>
      </c>
      <c r="C2830" s="11" t="n">
        <v>46247</v>
      </c>
      <c r="D2830" s="10" t="n">
        <v>1664</v>
      </c>
      <c r="E2830" s="12" t="s">
        <v>1160</v>
      </c>
      <c r="F2830" s="10" t="n">
        <v>24</v>
      </c>
      <c r="G2830" s="12" t="s">
        <v>57</v>
      </c>
      <c r="H2830" s="10" t="n">
        <v>2110405</v>
      </c>
      <c r="I2830" s="12" t="s">
        <v>106</v>
      </c>
      <c r="J2830" s="10" t="n">
        <v>1469025</v>
      </c>
      <c r="L2830" s="10" t="n">
        <v>79231</v>
      </c>
      <c r="M2830" s="12" t="s">
        <v>36</v>
      </c>
      <c r="N2830" s="12" t="s">
        <v>66</v>
      </c>
      <c r="P2830" s="10" t="n">
        <v>103</v>
      </c>
      <c r="Q2830" s="12" t="s">
        <v>61</v>
      </c>
      <c r="R2830" s="12" t="s">
        <v>62</v>
      </c>
      <c r="S2830" s="10" t="n">
        <v>1130101</v>
      </c>
      <c r="T2830" s="12" t="s">
        <v>63</v>
      </c>
      <c r="U2830" s="13" t="n">
        <v>3261.6</v>
      </c>
      <c r="W2830" s="13" t="n">
        <v>3261.6</v>
      </c>
      <c r="X2830" s="12" t="s">
        <v>2529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ENERGETICO BALLY TRAD 2L</v>
      </c>
      <c r="AC2830" s="1" t="n">
        <v>79231</v>
      </c>
    </row>
    <row r="2831" customFormat="false" ht="36.75" hidden="false" customHeight="true" outlineLevel="0" collapsed="false">
      <c r="A2831" s="10" t="n">
        <v>1</v>
      </c>
      <c r="B2831" s="11" t="n">
        <v>46233</v>
      </c>
      <c r="C2831" s="11" t="n">
        <v>46247</v>
      </c>
      <c r="D2831" s="10" t="n">
        <v>1705</v>
      </c>
      <c r="E2831" s="12" t="s">
        <v>173</v>
      </c>
      <c r="F2831" s="10" t="n">
        <v>24</v>
      </c>
      <c r="G2831" s="12" t="s">
        <v>57</v>
      </c>
      <c r="H2831" s="10" t="n">
        <v>2110405</v>
      </c>
      <c r="I2831" s="12" t="s">
        <v>106</v>
      </c>
      <c r="J2831" s="10" t="n">
        <v>1472670</v>
      </c>
      <c r="L2831" s="10" t="n">
        <v>1224519</v>
      </c>
      <c r="M2831" s="12" t="s">
        <v>36</v>
      </c>
      <c r="N2831" s="12" t="s">
        <v>66</v>
      </c>
      <c r="P2831" s="10" t="n">
        <v>103</v>
      </c>
      <c r="Q2831" s="12" t="s">
        <v>61</v>
      </c>
      <c r="R2831" s="12" t="s">
        <v>62</v>
      </c>
      <c r="S2831" s="10" t="n">
        <v>1130101</v>
      </c>
      <c r="T2831" s="12" t="s">
        <v>63</v>
      </c>
      <c r="U2831" s="13" t="n">
        <v>291.66</v>
      </c>
      <c r="W2831" s="13" t="n">
        <v>291.66</v>
      </c>
      <c r="X2831" s="12" t="s">
        <v>2530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CERV HEINEKEN L/N 330ML</v>
      </c>
      <c r="AC2831" s="1" t="n">
        <v>1224519</v>
      </c>
    </row>
    <row r="2832" customFormat="false" ht="45.75" hidden="false" customHeight="true" outlineLevel="0" collapsed="false">
      <c r="A2832" s="10" t="n">
        <v>1</v>
      </c>
      <c r="B2832" s="11" t="n">
        <v>46233</v>
      </c>
      <c r="C2832" s="11" t="n">
        <v>46247</v>
      </c>
      <c r="D2832" s="10" t="n">
        <v>1705</v>
      </c>
      <c r="E2832" s="12" t="s">
        <v>173</v>
      </c>
      <c r="F2832" s="10" t="n">
        <v>24</v>
      </c>
      <c r="G2832" s="12" t="s">
        <v>57</v>
      </c>
      <c r="H2832" s="10" t="n">
        <v>2110405</v>
      </c>
      <c r="I2832" s="12" t="s">
        <v>106</v>
      </c>
      <c r="J2832" s="10" t="n">
        <v>1472741</v>
      </c>
      <c r="L2832" s="10" t="n">
        <v>1225932</v>
      </c>
      <c r="M2832" s="12" t="s">
        <v>36</v>
      </c>
      <c r="N2832" s="12" t="s">
        <v>66</v>
      </c>
      <c r="P2832" s="10" t="n">
        <v>103</v>
      </c>
      <c r="Q2832" s="12" t="s">
        <v>61</v>
      </c>
      <c r="R2832" s="12" t="s">
        <v>62</v>
      </c>
      <c r="S2832" s="10" t="n">
        <v>1130101</v>
      </c>
      <c r="T2832" s="12" t="s">
        <v>63</v>
      </c>
      <c r="U2832" s="13" t="n">
        <v>2841.78</v>
      </c>
      <c r="W2832" s="13" t="n">
        <v>2841.78</v>
      </c>
      <c r="X2832" s="12" t="s">
        <v>2531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  <c r="AB2832" s="1" t="str">
        <f aca="false">IFERROR(INDEX('Mov Entradas (Rel 10497)'!$L:$L,MATCH(AC2832,'Mov Entradas (Rel 10497)'!$I:$I,0)),"nao encontrado")</f>
        <v>KAPO UVA 200ML</v>
      </c>
      <c r="AC2832" s="1" t="n">
        <v>1225932</v>
      </c>
    </row>
    <row r="2833" customFormat="false" ht="63.75" hidden="false" customHeight="true" outlineLevel="0" collapsed="false">
      <c r="A2833" s="10" t="n">
        <v>1</v>
      </c>
      <c r="B2833" s="11" t="n">
        <v>46233</v>
      </c>
      <c r="C2833" s="11" t="n">
        <v>46247</v>
      </c>
      <c r="D2833" s="10" t="n">
        <v>1705</v>
      </c>
      <c r="E2833" s="12" t="s">
        <v>173</v>
      </c>
      <c r="F2833" s="10" t="n">
        <v>24</v>
      </c>
      <c r="G2833" s="12" t="s">
        <v>57</v>
      </c>
      <c r="H2833" s="10" t="n">
        <v>2110405</v>
      </c>
      <c r="I2833" s="12" t="s">
        <v>106</v>
      </c>
      <c r="J2833" s="10" t="n">
        <v>1472992</v>
      </c>
      <c r="L2833" s="10" t="n">
        <v>1959703</v>
      </c>
      <c r="M2833" s="12" t="s">
        <v>36</v>
      </c>
      <c r="N2833" s="12" t="s">
        <v>66</v>
      </c>
      <c r="P2833" s="10" t="n">
        <v>103</v>
      </c>
      <c r="Q2833" s="12" t="s">
        <v>61</v>
      </c>
      <c r="R2833" s="12" t="s">
        <v>62</v>
      </c>
      <c r="S2833" s="10" t="n">
        <v>1130101</v>
      </c>
      <c r="T2833" s="12" t="s">
        <v>63</v>
      </c>
      <c r="U2833" s="13" t="n">
        <v>7097.53</v>
      </c>
      <c r="W2833" s="13" t="n">
        <v>7097.53</v>
      </c>
      <c r="X2833" s="12" t="s">
        <v>2532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REFR COCA COLA 200ML</v>
      </c>
      <c r="AC2833" s="1" t="n">
        <v>1959703</v>
      </c>
    </row>
    <row r="2834" customFormat="false" ht="12.75" hidden="false" customHeight="true" outlineLevel="0" collapsed="false">
      <c r="A2834" s="14" t="n">
        <v>1</v>
      </c>
      <c r="B2834" s="15" t="n">
        <v>46238</v>
      </c>
      <c r="C2834" s="15" t="n">
        <v>46247</v>
      </c>
      <c r="D2834" s="14" t="n">
        <v>1723</v>
      </c>
      <c r="E2834" s="1" t="s">
        <v>302</v>
      </c>
      <c r="F2834" s="14" t="n">
        <v>24</v>
      </c>
      <c r="G2834" s="1" t="s">
        <v>57</v>
      </c>
      <c r="H2834" s="14" t="n">
        <v>2110405</v>
      </c>
      <c r="I2834" s="1" t="s">
        <v>106</v>
      </c>
      <c r="J2834" s="14" t="n">
        <v>1500543</v>
      </c>
      <c r="L2834" s="14" t="n">
        <v>174223</v>
      </c>
      <c r="M2834" s="1" t="s">
        <v>36</v>
      </c>
      <c r="N2834" s="1" t="s">
        <v>66</v>
      </c>
      <c r="P2834" s="14" t="n">
        <v>103</v>
      </c>
      <c r="Q2834" s="1" t="s">
        <v>61</v>
      </c>
      <c r="R2834" s="1" t="s">
        <v>62</v>
      </c>
      <c r="S2834" s="14" t="n">
        <v>1130101</v>
      </c>
      <c r="T2834" s="1" t="s">
        <v>63</v>
      </c>
      <c r="U2834" s="16" t="n">
        <v>5869.6</v>
      </c>
      <c r="W2834" s="16" t="n">
        <v>5869.6</v>
      </c>
      <c r="X2834" s="1" t="s">
        <v>2533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/>
      <c r="AC2834" s="1"/>
    </row>
    <row r="2835" customFormat="false" ht="12.75" hidden="false" customHeight="true" outlineLevel="0" collapsed="false">
      <c r="A2835" s="14" t="n">
        <v>1</v>
      </c>
      <c r="B2835" s="15" t="n">
        <v>46240</v>
      </c>
      <c r="C2835" s="15" t="n">
        <v>46247</v>
      </c>
      <c r="D2835" s="14" t="n">
        <v>754</v>
      </c>
      <c r="E2835" s="1" t="s">
        <v>182</v>
      </c>
      <c r="F2835" s="14" t="n">
        <v>24</v>
      </c>
      <c r="G2835" s="1" t="s">
        <v>57</v>
      </c>
      <c r="H2835" s="14" t="n">
        <v>2110405</v>
      </c>
      <c r="I2835" s="1" t="s">
        <v>106</v>
      </c>
      <c r="J2835" s="14" t="n">
        <v>1509268</v>
      </c>
      <c r="L2835" s="14" t="n">
        <v>32272</v>
      </c>
      <c r="M2835" s="1" t="s">
        <v>36</v>
      </c>
      <c r="N2835" s="1" t="s">
        <v>66</v>
      </c>
      <c r="P2835" s="14" t="n">
        <v>103</v>
      </c>
      <c r="Q2835" s="1" t="s">
        <v>61</v>
      </c>
      <c r="R2835" s="1" t="s">
        <v>62</v>
      </c>
      <c r="S2835" s="14" t="n">
        <v>1130101</v>
      </c>
      <c r="T2835" s="1" t="s">
        <v>63</v>
      </c>
      <c r="U2835" s="16" t="n">
        <v>1968.7</v>
      </c>
      <c r="W2835" s="16" t="n">
        <v>1968.7</v>
      </c>
      <c r="X2835" s="1" t="s">
        <v>2534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PATINHO BOVINO KG</v>
      </c>
      <c r="AC2835" s="1" t="n">
        <v>32272</v>
      </c>
    </row>
    <row r="2836" customFormat="false" ht="12.75" hidden="false" customHeight="true" outlineLevel="0" collapsed="false">
      <c r="A2836" s="14" t="n">
        <v>1</v>
      </c>
      <c r="B2836" s="15" t="n">
        <v>46240</v>
      </c>
      <c r="C2836" s="15" t="n">
        <v>46247</v>
      </c>
      <c r="D2836" s="14" t="n">
        <v>1625</v>
      </c>
      <c r="E2836" s="1" t="s">
        <v>243</v>
      </c>
      <c r="F2836" s="14" t="n">
        <v>24</v>
      </c>
      <c r="G2836" s="1" t="s">
        <v>57</v>
      </c>
      <c r="H2836" s="14" t="n">
        <v>2110405</v>
      </c>
      <c r="I2836" s="1" t="s">
        <v>106</v>
      </c>
      <c r="J2836" s="14" t="n">
        <v>1509472</v>
      </c>
      <c r="L2836" s="14" t="n">
        <v>14959</v>
      </c>
      <c r="M2836" s="1" t="s">
        <v>36</v>
      </c>
      <c r="N2836" s="1" t="s">
        <v>66</v>
      </c>
      <c r="P2836" s="14" t="n">
        <v>103</v>
      </c>
      <c r="Q2836" s="1" t="s">
        <v>61</v>
      </c>
      <c r="R2836" s="1" t="s">
        <v>62</v>
      </c>
      <c r="S2836" s="14" t="n">
        <v>1130101</v>
      </c>
      <c r="T2836" s="1" t="s">
        <v>63</v>
      </c>
      <c r="U2836" s="16" t="n">
        <v>3860.7</v>
      </c>
      <c r="W2836" s="16" t="n">
        <v>3860.7</v>
      </c>
      <c r="X2836" s="1" t="s">
        <v>2535</v>
      </c>
      <c r="Z2836" s="1" t="str">
        <f aca="false">IF($T2836="","",IFERROR(INDEX('Resumo Grupos'!$AC$3:$AC$200,MATCH($T2836,'Resumo Grupos'!$AB$3:$AB$200,0)),"n/d"))</f>
        <v>Mercadoria</v>
      </c>
      <c r="AA2836" s="1" t="str">
        <f aca="false">IF($T2836="","",IF(COUNTIF('Resumo Grupos'!$AE$3:$AE$40,$T2836)&gt;0,"NAO","SIM"))</f>
        <v>SIM</v>
      </c>
      <c r="AB2836" s="1" t="str">
        <f aca="false">IFERROR(INDEX('Mov Entradas (Rel 10497)'!$L:$L,MATCH(AC2836,'Mov Entradas (Rel 10497)'!$I:$I,0)),"nao encontrado")</f>
        <v>TRASEIRO DE BOI L1</v>
      </c>
      <c r="AC2836" s="1" t="n">
        <v>14959</v>
      </c>
    </row>
    <row r="2837" customFormat="false" ht="12.75" hidden="false" customHeight="true" outlineLevel="0" collapsed="false">
      <c r="A2837" s="14" t="n">
        <v>1</v>
      </c>
      <c r="B2837" s="15" t="n">
        <v>46240</v>
      </c>
      <c r="C2837" s="15" t="n">
        <v>46247</v>
      </c>
      <c r="D2837" s="14" t="n">
        <v>1614</v>
      </c>
      <c r="E2837" s="1" t="s">
        <v>89</v>
      </c>
      <c r="F2837" s="14" t="n">
        <v>24</v>
      </c>
      <c r="G2837" s="1" t="s">
        <v>57</v>
      </c>
      <c r="H2837" s="14" t="n">
        <v>2110405</v>
      </c>
      <c r="I2837" s="1" t="s">
        <v>106</v>
      </c>
      <c r="J2837" s="14" t="n">
        <v>1509557</v>
      </c>
      <c r="L2837" s="14" t="n">
        <v>11530</v>
      </c>
      <c r="M2837" s="1" t="s">
        <v>59</v>
      </c>
      <c r="N2837" s="1" t="s">
        <v>66</v>
      </c>
      <c r="P2837" s="14" t="n">
        <v>103</v>
      </c>
      <c r="Q2837" s="1" t="s">
        <v>61</v>
      </c>
      <c r="R2837" s="1" t="s">
        <v>62</v>
      </c>
      <c r="S2837" s="14" t="n">
        <v>1130101</v>
      </c>
      <c r="T2837" s="1" t="s">
        <v>63</v>
      </c>
      <c r="U2837" s="16" t="n">
        <v>695.21</v>
      </c>
      <c r="W2837" s="16" t="n">
        <v>695.21</v>
      </c>
      <c r="X2837" s="1" t="s">
        <v>2536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SORVETE KARU BRIGADE</v>
      </c>
      <c r="AC2837" s="1" t="n">
        <v>11530</v>
      </c>
    </row>
    <row r="2838" customFormat="false" ht="12.75" hidden="false" customHeight="true" outlineLevel="0" collapsed="false">
      <c r="A2838" s="14" t="n">
        <v>1</v>
      </c>
      <c r="B2838" s="15" t="n">
        <v>46105</v>
      </c>
      <c r="C2838" s="15" t="n">
        <v>46247</v>
      </c>
      <c r="D2838" s="14" t="n">
        <v>10056</v>
      </c>
      <c r="E2838" s="1" t="s">
        <v>638</v>
      </c>
      <c r="F2838" s="14" t="n">
        <v>42</v>
      </c>
      <c r="G2838" s="1" t="s">
        <v>639</v>
      </c>
      <c r="H2838" s="14" t="n">
        <v>2110405</v>
      </c>
      <c r="I2838" s="1" t="s">
        <v>106</v>
      </c>
      <c r="J2838" s="14" t="n">
        <v>1514486</v>
      </c>
      <c r="L2838" s="14" t="n">
        <v>620165</v>
      </c>
      <c r="M2838" s="1" t="s">
        <v>36</v>
      </c>
      <c r="N2838" s="1" t="s">
        <v>66</v>
      </c>
      <c r="P2838" s="14" t="n">
        <v>101</v>
      </c>
      <c r="Q2838" s="1" t="s">
        <v>107</v>
      </c>
      <c r="R2838" s="1" t="s">
        <v>112</v>
      </c>
      <c r="S2838" s="14" t="n">
        <v>4220199</v>
      </c>
      <c r="T2838" s="1" t="s">
        <v>113</v>
      </c>
      <c r="U2838" s="16" t="n">
        <v>233.35</v>
      </c>
      <c r="W2838" s="16" t="n">
        <v>233.35</v>
      </c>
      <c r="X2838" s="1" t="s">
        <v>2537</v>
      </c>
      <c r="Z2838" s="1" t="str">
        <f aca="false">IF($T2838="","",IFERROR(INDEX('Resumo Grupos'!$AC$3:$AC$200,MATCH($T2838,'Resumo Grupos'!$AB$3:$AB$200,0)),"n/d"))</f>
        <v>Pagamentos outros não operacionais</v>
      </c>
      <c r="AA2838" s="1" t="str">
        <f aca="false">IF($T2838="","",IF(COUNTIF('Resumo Grupos'!$AE$3:$AE$40,$T2838)&gt;0,"NAO","SIM"))</f>
        <v>SIM</v>
      </c>
      <c r="AB2838" s="1"/>
      <c r="AC2838" s="1"/>
    </row>
    <row r="2839" customFormat="false" ht="12.75" hidden="false" customHeight="true" outlineLevel="0" collapsed="false">
      <c r="A2839" s="14" t="n">
        <v>1</v>
      </c>
      <c r="B2839" s="15" t="n">
        <v>46241</v>
      </c>
      <c r="C2839" s="15" t="n">
        <v>46247</v>
      </c>
      <c r="D2839" s="14" t="n">
        <v>1789</v>
      </c>
      <c r="E2839" s="1" t="s">
        <v>618</v>
      </c>
      <c r="F2839" s="14" t="n">
        <v>24</v>
      </c>
      <c r="G2839" s="1" t="s">
        <v>57</v>
      </c>
      <c r="H2839" s="14" t="n">
        <v>2110405</v>
      </c>
      <c r="I2839" s="1" t="s">
        <v>106</v>
      </c>
      <c r="J2839" s="14" t="n">
        <v>1514497</v>
      </c>
      <c r="L2839" s="14" t="n">
        <v>119441429</v>
      </c>
      <c r="M2839" s="1" t="s">
        <v>36</v>
      </c>
      <c r="N2839" s="1" t="s">
        <v>66</v>
      </c>
      <c r="P2839" s="14" t="n">
        <v>101</v>
      </c>
      <c r="Q2839" s="1" t="s">
        <v>107</v>
      </c>
      <c r="R2839" s="1" t="s">
        <v>328</v>
      </c>
      <c r="S2839" s="14" t="n">
        <v>4210112</v>
      </c>
      <c r="T2839" s="1" t="s">
        <v>619</v>
      </c>
      <c r="U2839" s="16" t="n">
        <v>18429.49</v>
      </c>
      <c r="W2839" s="16" t="n">
        <v>18429.49</v>
      </c>
      <c r="X2839" s="1" t="s">
        <v>2538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4" t="n">
        <v>1</v>
      </c>
      <c r="B2840" s="15" t="n">
        <v>46242</v>
      </c>
      <c r="C2840" s="15" t="n">
        <v>46247</v>
      </c>
      <c r="D2840" s="14" t="n">
        <v>10019</v>
      </c>
      <c r="E2840" s="1" t="s">
        <v>288</v>
      </c>
      <c r="F2840" s="14" t="n">
        <v>24</v>
      </c>
      <c r="G2840" s="1" t="s">
        <v>57</v>
      </c>
      <c r="H2840" s="14" t="n">
        <v>2110405</v>
      </c>
      <c r="I2840" s="1" t="s">
        <v>106</v>
      </c>
      <c r="J2840" s="14" t="n">
        <v>1517889</v>
      </c>
      <c r="L2840" s="14" t="n">
        <v>32287</v>
      </c>
      <c r="M2840" s="1" t="s">
        <v>36</v>
      </c>
      <c r="N2840" s="1" t="s">
        <v>66</v>
      </c>
      <c r="P2840" s="14" t="n">
        <v>103</v>
      </c>
      <c r="Q2840" s="1" t="s">
        <v>61</v>
      </c>
      <c r="R2840" s="1" t="s">
        <v>62</v>
      </c>
      <c r="S2840" s="14" t="n">
        <v>1130101</v>
      </c>
      <c r="T2840" s="1" t="s">
        <v>63</v>
      </c>
      <c r="U2840" s="16" t="n">
        <v>4154.08</v>
      </c>
      <c r="W2840" s="16" t="n">
        <v>4154.08</v>
      </c>
      <c r="X2840" s="1" t="s">
        <v>2539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/>
      <c r="AC2840" s="1"/>
    </row>
    <row r="2841" customFormat="false" ht="12.75" hidden="false" customHeight="true" outlineLevel="0" collapsed="false">
      <c r="A2841" s="14" t="n">
        <v>1</v>
      </c>
      <c r="B2841" s="15" t="n">
        <v>46244</v>
      </c>
      <c r="C2841" s="15" t="n">
        <v>46247</v>
      </c>
      <c r="D2841" s="14" t="n">
        <v>1363</v>
      </c>
      <c r="E2841" s="1" t="s">
        <v>180</v>
      </c>
      <c r="F2841" s="14" t="n">
        <v>24</v>
      </c>
      <c r="G2841" s="1" t="s">
        <v>57</v>
      </c>
      <c r="H2841" s="14" t="n">
        <v>2110405</v>
      </c>
      <c r="I2841" s="1" t="s">
        <v>106</v>
      </c>
      <c r="J2841" s="14" t="n">
        <v>1528654</v>
      </c>
      <c r="L2841" s="14" t="n">
        <v>3683</v>
      </c>
      <c r="M2841" s="1" t="s">
        <v>36</v>
      </c>
      <c r="N2841" s="1" t="s">
        <v>66</v>
      </c>
      <c r="P2841" s="14" t="n">
        <v>103</v>
      </c>
      <c r="Q2841" s="1" t="s">
        <v>61</v>
      </c>
      <c r="R2841" s="1" t="s">
        <v>62</v>
      </c>
      <c r="S2841" s="14" t="n">
        <v>1130101</v>
      </c>
      <c r="T2841" s="1" t="s">
        <v>63</v>
      </c>
      <c r="U2841" s="16" t="n">
        <v>426</v>
      </c>
      <c r="W2841" s="16" t="n">
        <v>426</v>
      </c>
      <c r="X2841" s="1" t="s">
        <v>2540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46244</v>
      </c>
      <c r="C2842" s="15" t="n">
        <v>46247</v>
      </c>
      <c r="D2842" s="14" t="n">
        <v>1328</v>
      </c>
      <c r="E2842" s="1" t="s">
        <v>363</v>
      </c>
      <c r="F2842" s="14" t="n">
        <v>24</v>
      </c>
      <c r="G2842" s="1" t="s">
        <v>57</v>
      </c>
      <c r="H2842" s="14" t="n">
        <v>2110405</v>
      </c>
      <c r="I2842" s="1" t="s">
        <v>106</v>
      </c>
      <c r="J2842" s="14" t="n">
        <v>1528680</v>
      </c>
      <c r="L2842" s="14" t="n">
        <v>4312</v>
      </c>
      <c r="M2842" s="1" t="s">
        <v>36</v>
      </c>
      <c r="N2842" s="1" t="s">
        <v>66</v>
      </c>
      <c r="P2842" s="14" t="n">
        <v>103</v>
      </c>
      <c r="Q2842" s="1" t="s">
        <v>61</v>
      </c>
      <c r="R2842" s="1" t="s">
        <v>62</v>
      </c>
      <c r="S2842" s="14" t="n">
        <v>1130101</v>
      </c>
      <c r="T2842" s="1" t="s">
        <v>63</v>
      </c>
      <c r="U2842" s="16" t="n">
        <v>290</v>
      </c>
      <c r="W2842" s="16" t="n">
        <v>290</v>
      </c>
      <c r="X2842" s="1" t="s">
        <v>2541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PAO DE FORMABODEGA</v>
      </c>
      <c r="AC2842" s="1" t="n">
        <v>4312</v>
      </c>
    </row>
    <row r="2843" customFormat="false" ht="12.75" hidden="false" customHeight="true" outlineLevel="0" collapsed="false">
      <c r="A2843" s="14" t="n">
        <v>1</v>
      </c>
      <c r="B2843" s="15" t="n">
        <v>46244</v>
      </c>
      <c r="C2843" s="15" t="n">
        <v>46247</v>
      </c>
      <c r="D2843" s="14" t="n">
        <v>1276</v>
      </c>
      <c r="E2843" s="1" t="s">
        <v>440</v>
      </c>
      <c r="F2843" s="14" t="n">
        <v>24</v>
      </c>
      <c r="G2843" s="1" t="s">
        <v>57</v>
      </c>
      <c r="H2843" s="14" t="n">
        <v>2110405</v>
      </c>
      <c r="I2843" s="1" t="s">
        <v>106</v>
      </c>
      <c r="J2843" s="14" t="n">
        <v>1528689</v>
      </c>
      <c r="L2843" s="14" t="n">
        <v>3146</v>
      </c>
      <c r="M2843" s="1" t="s">
        <v>36</v>
      </c>
      <c r="N2843" s="1" t="s">
        <v>66</v>
      </c>
      <c r="P2843" s="14" t="n">
        <v>103</v>
      </c>
      <c r="Q2843" s="1" t="s">
        <v>61</v>
      </c>
      <c r="R2843" s="1" t="s">
        <v>62</v>
      </c>
      <c r="S2843" s="14" t="n">
        <v>1130101</v>
      </c>
      <c r="T2843" s="1" t="s">
        <v>63</v>
      </c>
      <c r="U2843" s="16" t="n">
        <v>1254</v>
      </c>
      <c r="W2843" s="16" t="n">
        <v>1254</v>
      </c>
      <c r="X2843" s="1" t="s">
        <v>2542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PRESUNTO DE PERU 200</v>
      </c>
      <c r="AC2843" s="1" t="n">
        <v>3146</v>
      </c>
    </row>
    <row r="2844" customFormat="false" ht="12.75" hidden="false" customHeight="true" outlineLevel="0" collapsed="false">
      <c r="A2844" s="14" t="n">
        <v>1</v>
      </c>
      <c r="B2844" s="15" t="n">
        <v>46244</v>
      </c>
      <c r="C2844" s="15" t="n">
        <v>46247</v>
      </c>
      <c r="D2844" s="14" t="n">
        <v>1276</v>
      </c>
      <c r="E2844" s="1" t="s">
        <v>440</v>
      </c>
      <c r="F2844" s="14" t="n">
        <v>24</v>
      </c>
      <c r="G2844" s="1" t="s">
        <v>57</v>
      </c>
      <c r="H2844" s="14" t="n">
        <v>2110405</v>
      </c>
      <c r="I2844" s="1" t="s">
        <v>106</v>
      </c>
      <c r="J2844" s="14" t="n">
        <v>1528712</v>
      </c>
      <c r="L2844" s="14" t="n">
        <v>3145</v>
      </c>
      <c r="M2844" s="1" t="s">
        <v>36</v>
      </c>
      <c r="N2844" s="1" t="s">
        <v>66</v>
      </c>
      <c r="P2844" s="14" t="n">
        <v>103</v>
      </c>
      <c r="Q2844" s="1" t="s">
        <v>61</v>
      </c>
      <c r="R2844" s="1" t="s">
        <v>39</v>
      </c>
      <c r="S2844" s="14" t="n">
        <v>4210228</v>
      </c>
      <c r="T2844" s="1" t="s">
        <v>506</v>
      </c>
      <c r="U2844" s="16" t="n">
        <v>743.5</v>
      </c>
      <c r="W2844" s="16" t="n">
        <v>743.5</v>
      </c>
      <c r="X2844" s="1" t="s">
        <v>2543</v>
      </c>
      <c r="Z2844" s="1" t="str">
        <f aca="false">IF($T2844="","",IFERROR(INDEX('Resumo Grupos'!$AC$3:$AC$200,MATCH($T2844,'Resumo Grupos'!$AB$3:$AB$200,0)),"n/d"))</f>
        <v>Despesa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QUEIJO COALHO FATIAD</v>
      </c>
      <c r="AC2844" s="1" t="n">
        <v>3145</v>
      </c>
    </row>
    <row r="2845" customFormat="false" ht="12.75" hidden="false" customHeight="true" outlineLevel="0" collapsed="false">
      <c r="A2845" s="14" t="n">
        <v>1</v>
      </c>
      <c r="B2845" s="15" t="n">
        <v>46244</v>
      </c>
      <c r="C2845" s="15" t="n">
        <v>46247</v>
      </c>
      <c r="D2845" s="14" t="n">
        <v>1024</v>
      </c>
      <c r="E2845" s="1" t="s">
        <v>783</v>
      </c>
      <c r="F2845" s="14" t="n">
        <v>24</v>
      </c>
      <c r="G2845" s="1" t="s">
        <v>57</v>
      </c>
      <c r="H2845" s="14" t="n">
        <v>2110405</v>
      </c>
      <c r="I2845" s="1" t="s">
        <v>106</v>
      </c>
      <c r="J2845" s="14" t="n">
        <v>1528729</v>
      </c>
      <c r="L2845" s="14" t="n">
        <v>616331</v>
      </c>
      <c r="M2845" s="1" t="s">
        <v>36</v>
      </c>
      <c r="N2845" s="1" t="s">
        <v>66</v>
      </c>
      <c r="P2845" s="14" t="n">
        <v>103</v>
      </c>
      <c r="Q2845" s="1" t="s">
        <v>61</v>
      </c>
      <c r="R2845" s="1" t="s">
        <v>62</v>
      </c>
      <c r="S2845" s="14" t="n">
        <v>1130101</v>
      </c>
      <c r="T2845" s="1" t="s">
        <v>63</v>
      </c>
      <c r="U2845" s="16" t="n">
        <v>855</v>
      </c>
      <c r="W2845" s="16" t="n">
        <v>855</v>
      </c>
      <c r="X2845" s="1" t="s">
        <v>2544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REAL CLASSICO 2L PET</v>
      </c>
      <c r="AC2845" s="1" t="n">
        <v>616331</v>
      </c>
    </row>
    <row r="2846" customFormat="false" ht="12.75" hidden="false" customHeight="true" outlineLevel="0" collapsed="false">
      <c r="A2846" s="14" t="n">
        <v>1</v>
      </c>
      <c r="B2846" s="15" t="n">
        <v>46244</v>
      </c>
      <c r="C2846" s="15" t="n">
        <v>46247</v>
      </c>
      <c r="D2846" s="14" t="n">
        <v>1899</v>
      </c>
      <c r="E2846" s="1" t="s">
        <v>97</v>
      </c>
      <c r="F2846" s="14" t="n">
        <v>24</v>
      </c>
      <c r="G2846" s="1" t="s">
        <v>57</v>
      </c>
      <c r="H2846" s="14" t="n">
        <v>2110405</v>
      </c>
      <c r="I2846" s="1" t="s">
        <v>106</v>
      </c>
      <c r="J2846" s="14" t="n">
        <v>1528754</v>
      </c>
      <c r="L2846" s="14" t="n">
        <v>754</v>
      </c>
      <c r="M2846" s="1" t="s">
        <v>36</v>
      </c>
      <c r="N2846" s="1" t="s">
        <v>66</v>
      </c>
      <c r="P2846" s="14" t="n">
        <v>103</v>
      </c>
      <c r="Q2846" s="1" t="s">
        <v>61</v>
      </c>
      <c r="R2846" s="1" t="s">
        <v>62</v>
      </c>
      <c r="S2846" s="14" t="n">
        <v>1130101</v>
      </c>
      <c r="T2846" s="1" t="s">
        <v>63</v>
      </c>
      <c r="U2846" s="16" t="n">
        <v>770</v>
      </c>
      <c r="W2846" s="16" t="n">
        <v>770</v>
      </c>
      <c r="X2846" s="1" t="s">
        <v>2545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PAO CASEIRO AMANT</v>
      </c>
      <c r="AC2846" s="1" t="n">
        <v>754</v>
      </c>
    </row>
    <row r="2847" customFormat="false" ht="12.75" hidden="false" customHeight="true" outlineLevel="0" collapsed="false">
      <c r="A2847" s="14" t="n">
        <v>1</v>
      </c>
      <c r="B2847" s="15" t="n">
        <v>46244</v>
      </c>
      <c r="C2847" s="15" t="n">
        <v>46247</v>
      </c>
      <c r="D2847" s="14" t="n">
        <v>1614</v>
      </c>
      <c r="E2847" s="1" t="s">
        <v>89</v>
      </c>
      <c r="F2847" s="14" t="n">
        <v>24</v>
      </c>
      <c r="G2847" s="1" t="s">
        <v>57</v>
      </c>
      <c r="H2847" s="14" t="n">
        <v>2110405</v>
      </c>
      <c r="I2847" s="1" t="s">
        <v>106</v>
      </c>
      <c r="J2847" s="14" t="n">
        <v>1529852</v>
      </c>
      <c r="L2847" s="14" t="n">
        <v>11542</v>
      </c>
      <c r="M2847" s="1" t="s">
        <v>36</v>
      </c>
      <c r="N2847" s="1" t="s">
        <v>66</v>
      </c>
      <c r="P2847" s="14" t="n">
        <v>103</v>
      </c>
      <c r="Q2847" s="1" t="s">
        <v>61</v>
      </c>
      <c r="R2847" s="1" t="s">
        <v>62</v>
      </c>
      <c r="S2847" s="14" t="n">
        <v>1130101</v>
      </c>
      <c r="T2847" s="1" t="s">
        <v>63</v>
      </c>
      <c r="U2847" s="16" t="n">
        <v>472.44</v>
      </c>
      <c r="W2847" s="16" t="n">
        <v>472.44</v>
      </c>
      <c r="X2847" s="1" t="s">
        <v>2546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POTE SORVETE KARU CR</v>
      </c>
      <c r="AC2847" s="1" t="n">
        <v>11542</v>
      </c>
    </row>
    <row r="2848" customFormat="false" ht="12.75" hidden="false" customHeight="true" outlineLevel="0" collapsed="false">
      <c r="A2848" s="14" t="n">
        <v>1</v>
      </c>
      <c r="B2848" s="15" t="n">
        <v>46245</v>
      </c>
      <c r="C2848" s="15" t="n">
        <v>46247</v>
      </c>
      <c r="D2848" s="14" t="n">
        <v>642</v>
      </c>
      <c r="E2848" s="1" t="s">
        <v>186</v>
      </c>
      <c r="F2848" s="14" t="n">
        <v>24</v>
      </c>
      <c r="G2848" s="1" t="s">
        <v>57</v>
      </c>
      <c r="H2848" s="14" t="n">
        <v>2110405</v>
      </c>
      <c r="I2848" s="1" t="s">
        <v>106</v>
      </c>
      <c r="J2848" s="14" t="n">
        <v>1533211</v>
      </c>
      <c r="L2848" s="14" t="n">
        <v>595</v>
      </c>
      <c r="M2848" s="1" t="s">
        <v>36</v>
      </c>
      <c r="N2848" s="1" t="s">
        <v>66</v>
      </c>
      <c r="P2848" s="14" t="n">
        <v>103</v>
      </c>
      <c r="Q2848" s="1" t="s">
        <v>61</v>
      </c>
      <c r="R2848" s="1" t="s">
        <v>62</v>
      </c>
      <c r="S2848" s="14" t="n">
        <v>1130101</v>
      </c>
      <c r="T2848" s="1" t="s">
        <v>63</v>
      </c>
      <c r="U2848" s="16" t="n">
        <v>240</v>
      </c>
      <c r="W2848" s="16" t="n">
        <v>240</v>
      </c>
      <c r="X2848" s="1" t="s">
        <v>2547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BOLO BLOOM 600G</v>
      </c>
      <c r="AC2848" s="1" t="n">
        <v>595</v>
      </c>
    </row>
    <row r="2849" customFormat="false" ht="12.75" hidden="false" customHeight="true" outlineLevel="0" collapsed="false">
      <c r="A2849" s="14" t="n">
        <v>1</v>
      </c>
      <c r="B2849" s="15" t="n">
        <v>46246</v>
      </c>
      <c r="C2849" s="15" t="n">
        <v>46247</v>
      </c>
      <c r="D2849" s="14" t="n">
        <v>10009</v>
      </c>
      <c r="E2849" s="1" t="s">
        <v>233</v>
      </c>
      <c r="F2849" s="14" t="n">
        <v>24</v>
      </c>
      <c r="G2849" s="1" t="s">
        <v>57</v>
      </c>
      <c r="H2849" s="14" t="n">
        <v>2110405</v>
      </c>
      <c r="I2849" s="1" t="s">
        <v>106</v>
      </c>
      <c r="J2849" s="14" t="n">
        <v>1537273</v>
      </c>
      <c r="L2849" s="14" t="n">
        <v>1436399</v>
      </c>
      <c r="M2849" s="1" t="s">
        <v>36</v>
      </c>
      <c r="N2849" s="1" t="s">
        <v>66</v>
      </c>
      <c r="P2849" s="14" t="n">
        <v>103</v>
      </c>
      <c r="Q2849" s="1" t="s">
        <v>61</v>
      </c>
      <c r="R2849" s="1" t="s">
        <v>62</v>
      </c>
      <c r="S2849" s="14" t="n">
        <v>1130101</v>
      </c>
      <c r="T2849" s="1" t="s">
        <v>63</v>
      </c>
      <c r="U2849" s="16" t="n">
        <v>1032.24</v>
      </c>
      <c r="W2849" s="16" t="n">
        <v>1032.24</v>
      </c>
      <c r="X2849" s="1" t="s">
        <v>2548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AVEIA NESTL FLOC170G</v>
      </c>
      <c r="AC2849" s="1" t="n">
        <v>1436399</v>
      </c>
    </row>
    <row r="2850" customFormat="false" ht="12.75" hidden="false" customHeight="true" outlineLevel="0" collapsed="false">
      <c r="A2850" s="14" t="n">
        <v>1</v>
      </c>
      <c r="B2850" s="15" t="n">
        <v>46247</v>
      </c>
      <c r="C2850" s="15" t="n">
        <v>46247</v>
      </c>
      <c r="D2850" s="14" t="n">
        <v>10003</v>
      </c>
      <c r="E2850" s="1" t="s">
        <v>2502</v>
      </c>
      <c r="F2850" s="14" t="n">
        <v>34</v>
      </c>
      <c r="G2850" s="1" t="s">
        <v>94</v>
      </c>
      <c r="H2850" s="14" t="n">
        <v>2110405</v>
      </c>
      <c r="I2850" s="1" t="s">
        <v>106</v>
      </c>
      <c r="J2850" s="14" t="n">
        <v>1540734</v>
      </c>
      <c r="L2850" s="14" t="n">
        <v>630172</v>
      </c>
      <c r="M2850" s="1" t="s">
        <v>36</v>
      </c>
      <c r="N2850" s="1" t="s">
        <v>66</v>
      </c>
      <c r="P2850" s="14" t="n">
        <v>101</v>
      </c>
      <c r="Q2850" s="1" t="s">
        <v>107</v>
      </c>
      <c r="R2850" s="1" t="s">
        <v>39</v>
      </c>
      <c r="S2850" s="14" t="n">
        <v>4210299</v>
      </c>
      <c r="T2850" s="1" t="s">
        <v>2235</v>
      </c>
      <c r="U2850" s="16" t="n">
        <v>150.13</v>
      </c>
      <c r="W2850" s="16" t="n">
        <v>150.13</v>
      </c>
      <c r="X2850" s="1" t="s">
        <v>2549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4" t="n">
        <v>1</v>
      </c>
      <c r="B2851" s="15" t="n">
        <v>46247</v>
      </c>
      <c r="C2851" s="15" t="n">
        <v>46247</v>
      </c>
      <c r="D2851" s="14" t="n">
        <v>1936</v>
      </c>
      <c r="E2851" s="1" t="s">
        <v>1217</v>
      </c>
      <c r="F2851" s="14" t="n">
        <v>24</v>
      </c>
      <c r="G2851" s="1" t="s">
        <v>57</v>
      </c>
      <c r="H2851" s="14" t="n">
        <v>2110405</v>
      </c>
      <c r="I2851" s="1" t="s">
        <v>106</v>
      </c>
      <c r="J2851" s="14" t="n">
        <v>1540870</v>
      </c>
      <c r="L2851" s="14" t="n">
        <v>630173</v>
      </c>
      <c r="M2851" s="1" t="s">
        <v>36</v>
      </c>
      <c r="N2851" s="1" t="s">
        <v>66</v>
      </c>
      <c r="P2851" s="14" t="n">
        <v>102</v>
      </c>
      <c r="Q2851" s="1" t="s">
        <v>125</v>
      </c>
      <c r="R2851" s="1" t="s">
        <v>62</v>
      </c>
      <c r="S2851" s="14" t="n">
        <v>1130101</v>
      </c>
      <c r="T2851" s="1" t="s">
        <v>63</v>
      </c>
      <c r="U2851" s="16" t="n">
        <v>115.35</v>
      </c>
      <c r="W2851" s="16" t="n">
        <v>115.35</v>
      </c>
      <c r="X2851" s="1" t="s">
        <v>2550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</row>
    <row r="2852" customFormat="false" ht="12.75" hidden="false" customHeight="true" outlineLevel="0" collapsed="false">
      <c r="A2852" s="14" t="n">
        <v>1</v>
      </c>
      <c r="B2852" s="15" t="n">
        <v>46247</v>
      </c>
      <c r="C2852" s="15" t="n">
        <v>46247</v>
      </c>
      <c r="D2852" s="14" t="n">
        <v>515</v>
      </c>
      <c r="E2852" s="1" t="s">
        <v>124</v>
      </c>
      <c r="F2852" s="14" t="n">
        <v>42</v>
      </c>
      <c r="G2852" s="1" t="s">
        <v>639</v>
      </c>
      <c r="H2852" s="14" t="n">
        <v>2110405</v>
      </c>
      <c r="I2852" s="1" t="s">
        <v>106</v>
      </c>
      <c r="J2852" s="14" t="n">
        <v>1540890</v>
      </c>
      <c r="L2852" s="14" t="n">
        <v>630174</v>
      </c>
      <c r="M2852" s="1" t="s">
        <v>36</v>
      </c>
      <c r="N2852" s="1" t="s">
        <v>66</v>
      </c>
      <c r="P2852" s="14" t="n">
        <v>102</v>
      </c>
      <c r="Q2852" s="1" t="s">
        <v>125</v>
      </c>
      <c r="R2852" s="1" t="s">
        <v>257</v>
      </c>
      <c r="S2852" s="14" t="n">
        <v>1140104</v>
      </c>
      <c r="T2852" s="1" t="s">
        <v>1525</v>
      </c>
      <c r="U2852" s="16" t="n">
        <v>18.75</v>
      </c>
      <c r="W2852" s="16" t="n">
        <v>18.75</v>
      </c>
      <c r="X2852" s="1" t="s">
        <v>2551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4" t="n">
        <v>1</v>
      </c>
      <c r="B2853" s="15" t="n">
        <v>46247</v>
      </c>
      <c r="C2853" s="15" t="n">
        <v>46247</v>
      </c>
      <c r="D2853" s="14" t="n">
        <v>33</v>
      </c>
      <c r="E2853" s="1" t="s">
        <v>93</v>
      </c>
      <c r="F2853" s="14" t="n">
        <v>13</v>
      </c>
      <c r="G2853" s="1" t="s">
        <v>119</v>
      </c>
      <c r="H2853" s="14" t="n">
        <v>2110101</v>
      </c>
      <c r="I2853" s="1" t="s">
        <v>58</v>
      </c>
      <c r="J2853" s="14" t="n">
        <v>1541317</v>
      </c>
      <c r="L2853" s="14" t="n">
        <v>5477</v>
      </c>
      <c r="M2853" s="1" t="s">
        <v>36</v>
      </c>
      <c r="N2853" s="1" t="s">
        <v>60</v>
      </c>
      <c r="P2853" s="14" t="n">
        <v>104</v>
      </c>
      <c r="Q2853" s="1" t="s">
        <v>38</v>
      </c>
      <c r="R2853" s="1" t="s">
        <v>62</v>
      </c>
      <c r="S2853" s="14" t="n">
        <v>1130101</v>
      </c>
      <c r="T2853" s="1" t="s">
        <v>63</v>
      </c>
      <c r="U2853" s="16" t="n">
        <v>375</v>
      </c>
      <c r="W2853" s="16" t="n">
        <v>375</v>
      </c>
      <c r="X2853" s="1" t="s">
        <v>2552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46247</v>
      </c>
      <c r="C2854" s="15" t="n">
        <v>46247</v>
      </c>
      <c r="D2854" s="14" t="n">
        <v>17</v>
      </c>
      <c r="E2854" s="1" t="s">
        <v>115</v>
      </c>
      <c r="F2854" s="14" t="n">
        <v>34</v>
      </c>
      <c r="G2854" s="1" t="s">
        <v>94</v>
      </c>
      <c r="H2854" s="14" t="n">
        <v>2110405</v>
      </c>
      <c r="I2854" s="1" t="s">
        <v>106</v>
      </c>
      <c r="J2854" s="14" t="n">
        <v>1542423</v>
      </c>
      <c r="L2854" s="14" t="n">
        <v>630978</v>
      </c>
      <c r="M2854" s="1" t="s">
        <v>36</v>
      </c>
      <c r="N2854" s="1" t="s">
        <v>66</v>
      </c>
      <c r="P2854" s="14" t="n">
        <v>101</v>
      </c>
      <c r="Q2854" s="1" t="s">
        <v>107</v>
      </c>
      <c r="R2854" s="1" t="s">
        <v>112</v>
      </c>
      <c r="S2854" s="14" t="n">
        <v>4220199</v>
      </c>
      <c r="T2854" s="1" t="s">
        <v>113</v>
      </c>
      <c r="U2854" s="16" t="n">
        <v>253.57</v>
      </c>
      <c r="W2854" s="16" t="n">
        <v>253.57</v>
      </c>
      <c r="X2854" s="1" t="s">
        <v>2553</v>
      </c>
      <c r="Z2854" s="1" t="str">
        <f aca="false">IF($T2854="","",IFERROR(INDEX('Resumo Grupos'!$AC$3:$AC$200,MATCH($T2854,'Resumo Grupos'!$AB$3:$AB$200,0)),"n/d"))</f>
        <v>Pagamentos outros não operacionais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46247</v>
      </c>
      <c r="C2855" s="15" t="n">
        <v>46247</v>
      </c>
      <c r="D2855" s="14" t="n">
        <v>33</v>
      </c>
      <c r="E2855" s="1" t="s">
        <v>93</v>
      </c>
      <c r="F2855" s="14" t="n">
        <v>13</v>
      </c>
      <c r="G2855" s="1" t="s">
        <v>119</v>
      </c>
      <c r="H2855" s="14" t="n">
        <v>2110101</v>
      </c>
      <c r="I2855" s="1" t="s">
        <v>58</v>
      </c>
      <c r="J2855" s="14" t="n">
        <v>1543506</v>
      </c>
      <c r="L2855" s="14" t="n">
        <v>5478</v>
      </c>
      <c r="M2855" s="1" t="s">
        <v>36</v>
      </c>
      <c r="N2855" s="1" t="s">
        <v>60</v>
      </c>
      <c r="P2855" s="14" t="n">
        <v>104</v>
      </c>
      <c r="Q2855" s="1" t="s">
        <v>38</v>
      </c>
      <c r="R2855" s="1" t="s">
        <v>62</v>
      </c>
      <c r="S2855" s="14" t="n">
        <v>1130101</v>
      </c>
      <c r="T2855" s="1" t="s">
        <v>63</v>
      </c>
      <c r="U2855" s="16" t="n">
        <v>300</v>
      </c>
      <c r="W2855" s="16" t="n">
        <v>0</v>
      </c>
      <c r="X2855" s="1" t="s">
        <v>2554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46247</v>
      </c>
      <c r="C2856" s="15" t="n">
        <v>46247</v>
      </c>
      <c r="D2856" s="14" t="n">
        <v>10096</v>
      </c>
      <c r="E2856" s="1" t="s">
        <v>1716</v>
      </c>
      <c r="F2856" s="14" t="n">
        <v>13</v>
      </c>
      <c r="G2856" s="1" t="s">
        <v>119</v>
      </c>
      <c r="H2856" s="14" t="n">
        <v>2110101</v>
      </c>
      <c r="I2856" s="1" t="s">
        <v>58</v>
      </c>
      <c r="J2856" s="14" t="n">
        <v>1545809</v>
      </c>
      <c r="L2856" s="14" t="n">
        <v>157</v>
      </c>
      <c r="M2856" s="1" t="s">
        <v>36</v>
      </c>
      <c r="N2856" s="1" t="s">
        <v>60</v>
      </c>
      <c r="P2856" s="14" t="n">
        <v>104</v>
      </c>
      <c r="Q2856" s="1" t="s">
        <v>38</v>
      </c>
      <c r="R2856" s="1" t="s">
        <v>62</v>
      </c>
      <c r="S2856" s="14" t="n">
        <v>1130101</v>
      </c>
      <c r="T2856" s="1" t="s">
        <v>63</v>
      </c>
      <c r="U2856" s="16" t="n">
        <v>316</v>
      </c>
      <c r="W2856" s="16" t="n">
        <v>0</v>
      </c>
      <c r="X2856" s="1" t="s">
        <v>2555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BOLO MIYAZAKI GRANDE</v>
      </c>
      <c r="AC2856" s="1" t="n">
        <v>157</v>
      </c>
    </row>
    <row r="2857" customFormat="false" ht="12.75" hidden="false" customHeight="true" outlineLevel="0" collapsed="false">
      <c r="A2857" s="14" t="n">
        <v>1</v>
      </c>
      <c r="B2857" s="15" t="n">
        <v>46247</v>
      </c>
      <c r="C2857" s="15" t="n">
        <v>46247</v>
      </c>
      <c r="D2857" s="14" t="n">
        <v>978</v>
      </c>
      <c r="E2857" s="1" t="s">
        <v>118</v>
      </c>
      <c r="F2857" s="14" t="n">
        <v>13</v>
      </c>
      <c r="G2857" s="1" t="s">
        <v>119</v>
      </c>
      <c r="H2857" s="14" t="n">
        <v>2110101</v>
      </c>
      <c r="I2857" s="1" t="s">
        <v>58</v>
      </c>
      <c r="J2857" s="14" t="n">
        <v>1545903</v>
      </c>
      <c r="L2857" s="14" t="n">
        <v>479</v>
      </c>
      <c r="M2857" s="1" t="s">
        <v>36</v>
      </c>
      <c r="N2857" s="1" t="s">
        <v>60</v>
      </c>
      <c r="P2857" s="14" t="n">
        <v>104</v>
      </c>
      <c r="Q2857" s="1" t="s">
        <v>38</v>
      </c>
      <c r="R2857" s="1" t="s">
        <v>62</v>
      </c>
      <c r="S2857" s="14" t="n">
        <v>1130101</v>
      </c>
      <c r="T2857" s="1" t="s">
        <v>63</v>
      </c>
      <c r="U2857" s="16" t="n">
        <v>480</v>
      </c>
      <c r="W2857" s="16" t="n">
        <v>0</v>
      </c>
      <c r="X2857" s="1" t="s">
        <v>2556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DAN GELO CUBO 5 KG</v>
      </c>
      <c r="AC2857" s="1" t="n">
        <v>479</v>
      </c>
    </row>
    <row r="2858" customFormat="false" ht="12.75" hidden="false" customHeight="true" outlineLevel="0" collapsed="false">
      <c r="A2858" s="14" t="n">
        <v>1</v>
      </c>
      <c r="B2858" s="15" t="n">
        <v>46247</v>
      </c>
      <c r="C2858" s="15" t="n">
        <v>46247</v>
      </c>
      <c r="D2858" s="14" t="n">
        <v>1391</v>
      </c>
      <c r="E2858" s="1" t="s">
        <v>445</v>
      </c>
      <c r="F2858" s="14" t="n">
        <v>13</v>
      </c>
      <c r="G2858" s="1" t="s">
        <v>119</v>
      </c>
      <c r="H2858" s="14" t="n">
        <v>2110101</v>
      </c>
      <c r="I2858" s="1" t="s">
        <v>58</v>
      </c>
      <c r="J2858" s="14" t="n">
        <v>1546221</v>
      </c>
      <c r="L2858" s="14" t="n">
        <v>415</v>
      </c>
      <c r="M2858" s="1" t="s">
        <v>36</v>
      </c>
      <c r="N2858" s="1" t="s">
        <v>60</v>
      </c>
      <c r="P2858" s="14" t="n">
        <v>104</v>
      </c>
      <c r="Q2858" s="1" t="s">
        <v>38</v>
      </c>
      <c r="R2858" s="1" t="s">
        <v>62</v>
      </c>
      <c r="S2858" s="14" t="n">
        <v>1130101</v>
      </c>
      <c r="T2858" s="1" t="s">
        <v>63</v>
      </c>
      <c r="U2858" s="16" t="n">
        <v>108</v>
      </c>
      <c r="W2858" s="16" t="n">
        <v>0</v>
      </c>
      <c r="X2858" s="1" t="s">
        <v>2557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BRIGADEIRO CASEIRO</v>
      </c>
      <c r="AC2858" s="1" t="n">
        <v>415</v>
      </c>
    </row>
    <row r="2859" customFormat="false" ht="12.75" hidden="false" customHeight="true" outlineLevel="0" collapsed="false">
      <c r="A2859" s="14" t="n">
        <v>1</v>
      </c>
      <c r="B2859" s="15" t="n">
        <v>46247</v>
      </c>
      <c r="C2859" s="15" t="n">
        <v>46247</v>
      </c>
      <c r="D2859" s="14" t="n">
        <v>48</v>
      </c>
      <c r="E2859" s="1" t="s">
        <v>1184</v>
      </c>
      <c r="F2859" s="14" t="n">
        <v>34</v>
      </c>
      <c r="G2859" s="1" t="s">
        <v>94</v>
      </c>
      <c r="H2859" s="14" t="n">
        <v>2110405</v>
      </c>
      <c r="I2859" s="1" t="s">
        <v>106</v>
      </c>
      <c r="J2859" s="14" t="n">
        <v>1563602</v>
      </c>
      <c r="L2859" s="14" t="n">
        <v>639348</v>
      </c>
      <c r="M2859" s="1" t="s">
        <v>36</v>
      </c>
      <c r="N2859" s="1" t="s">
        <v>66</v>
      </c>
      <c r="P2859" s="14" t="n">
        <v>102</v>
      </c>
      <c r="Q2859" s="1" t="s">
        <v>125</v>
      </c>
      <c r="R2859" s="1" t="s">
        <v>39</v>
      </c>
      <c r="S2859" s="14" t="n">
        <v>4210227</v>
      </c>
      <c r="T2859" s="1" t="s">
        <v>40</v>
      </c>
      <c r="U2859" s="16" t="n">
        <v>51.94</v>
      </c>
      <c r="W2859" s="16" t="n">
        <v>51.94</v>
      </c>
      <c r="X2859" s="1" t="s">
        <v>2558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4" t="n">
        <v>1</v>
      </c>
      <c r="B2860" s="15" t="n">
        <v>46248</v>
      </c>
      <c r="C2860" s="15" t="n">
        <v>46248</v>
      </c>
      <c r="D2860" s="14" t="n">
        <v>0</v>
      </c>
      <c r="E2860" s="1" t="s">
        <v>33</v>
      </c>
      <c r="F2860" s="14" t="n">
        <v>17</v>
      </c>
      <c r="G2860" s="1" t="s">
        <v>34</v>
      </c>
      <c r="H2860" s="14" t="n">
        <v>1110101</v>
      </c>
      <c r="I2860" s="1" t="s">
        <v>35</v>
      </c>
      <c r="J2860" s="14" t="n">
        <v>1546705</v>
      </c>
      <c r="L2860" s="14" t="n">
        <v>1546705</v>
      </c>
      <c r="M2860" s="1" t="s">
        <v>36</v>
      </c>
      <c r="N2860" s="1" t="s">
        <v>37</v>
      </c>
      <c r="P2860" s="14" t="n">
        <v>101</v>
      </c>
      <c r="Q2860" s="1" t="s">
        <v>107</v>
      </c>
      <c r="R2860" s="1" t="s">
        <v>149</v>
      </c>
      <c r="S2860" s="14" t="n">
        <v>1120602</v>
      </c>
      <c r="T2860" s="1" t="s">
        <v>2287</v>
      </c>
      <c r="U2860" s="16" t="n">
        <v>1567.07</v>
      </c>
      <c r="W2860" s="16" t="n">
        <v>1567.07</v>
      </c>
      <c r="X2860" s="1" t="s">
        <v>2559</v>
      </c>
      <c r="Z2860" s="1" t="str">
        <f aca="false">IF($T2860="","",IFERROR(INDEX('Resumo Grupos'!$AC$3:$AC$200,MATCH($T2860,'Resumo Grupos'!$AB$3:$AB$200,0)),"n/d"))</f>
        <v>Salários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12.75" hidden="false" customHeight="true" outlineLevel="0" collapsed="false">
      <c r="A2861" s="14" t="n">
        <v>1</v>
      </c>
      <c r="B2861" s="15" t="n">
        <v>46248</v>
      </c>
      <c r="C2861" s="15" t="n">
        <v>46248</v>
      </c>
      <c r="D2861" s="14" t="n">
        <v>0</v>
      </c>
      <c r="E2861" s="1" t="s">
        <v>33</v>
      </c>
      <c r="F2861" s="14" t="n">
        <v>17</v>
      </c>
      <c r="G2861" s="1" t="s">
        <v>34</v>
      </c>
      <c r="H2861" s="14" t="n">
        <v>1110101</v>
      </c>
      <c r="I2861" s="1" t="s">
        <v>35</v>
      </c>
      <c r="J2861" s="14" t="n">
        <v>1551933</v>
      </c>
      <c r="L2861" s="14" t="n">
        <v>1551933</v>
      </c>
      <c r="M2861" s="1" t="s">
        <v>36</v>
      </c>
      <c r="N2861" s="1" t="s">
        <v>37</v>
      </c>
      <c r="P2861" s="14" t="n">
        <v>104</v>
      </c>
      <c r="Q2861" s="1" t="s">
        <v>38</v>
      </c>
      <c r="R2861" s="1" t="s">
        <v>62</v>
      </c>
      <c r="S2861" s="14" t="n">
        <v>1130101</v>
      </c>
      <c r="T2861" s="1" t="s">
        <v>63</v>
      </c>
      <c r="U2861" s="16" t="n">
        <v>205</v>
      </c>
      <c r="W2861" s="16" t="n">
        <v>205</v>
      </c>
      <c r="X2861" s="1" t="s">
        <v>2560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4" t="n">
        <v>1</v>
      </c>
      <c r="B2862" s="15" t="n">
        <v>46248</v>
      </c>
      <c r="C2862" s="15" t="n">
        <v>46248</v>
      </c>
      <c r="D2862" s="14" t="n">
        <v>0</v>
      </c>
      <c r="E2862" s="1" t="s">
        <v>33</v>
      </c>
      <c r="F2862" s="14" t="n">
        <v>17</v>
      </c>
      <c r="G2862" s="1" t="s">
        <v>34</v>
      </c>
      <c r="H2862" s="14" t="n">
        <v>1110101</v>
      </c>
      <c r="I2862" s="1" t="s">
        <v>35</v>
      </c>
      <c r="J2862" s="14" t="n">
        <v>1573519</v>
      </c>
      <c r="L2862" s="14" t="n">
        <v>1573519</v>
      </c>
      <c r="M2862" s="1" t="s">
        <v>36</v>
      </c>
      <c r="N2862" s="1" t="s">
        <v>37</v>
      </c>
      <c r="P2862" s="14" t="n">
        <v>104</v>
      </c>
      <c r="Q2862" s="1" t="s">
        <v>38</v>
      </c>
      <c r="R2862" s="1" t="s">
        <v>39</v>
      </c>
      <c r="S2862" s="14" t="n">
        <v>4210227</v>
      </c>
      <c r="T2862" s="1" t="s">
        <v>40</v>
      </c>
      <c r="U2862" s="16" t="n">
        <v>350</v>
      </c>
      <c r="W2862" s="16" t="n">
        <v>350</v>
      </c>
      <c r="X2862" s="1" t="s">
        <v>2561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46248</v>
      </c>
      <c r="C2863" s="15" t="n">
        <v>46248</v>
      </c>
      <c r="D2863" s="14" t="n">
        <v>0</v>
      </c>
      <c r="E2863" s="1" t="s">
        <v>33</v>
      </c>
      <c r="F2863" s="14" t="n">
        <v>17</v>
      </c>
      <c r="G2863" s="1" t="s">
        <v>34</v>
      </c>
      <c r="H2863" s="14" t="n">
        <v>1110101</v>
      </c>
      <c r="I2863" s="1" t="s">
        <v>35</v>
      </c>
      <c r="J2863" s="14" t="n">
        <v>1605193</v>
      </c>
      <c r="L2863" s="14" t="n">
        <v>1605193</v>
      </c>
      <c r="M2863" s="1" t="s">
        <v>36</v>
      </c>
      <c r="N2863" s="1" t="s">
        <v>37</v>
      </c>
      <c r="P2863" s="14" t="n">
        <v>104</v>
      </c>
      <c r="Q2863" s="1" t="s">
        <v>38</v>
      </c>
      <c r="R2863" s="1" t="s">
        <v>43</v>
      </c>
      <c r="S2863" s="14" t="n">
        <v>4210318</v>
      </c>
      <c r="T2863" s="1" t="s">
        <v>449</v>
      </c>
      <c r="U2863" s="16" t="n">
        <v>70</v>
      </c>
      <c r="W2863" s="16" t="n">
        <v>70</v>
      </c>
      <c r="X2863" s="1" t="s">
        <v>1049</v>
      </c>
      <c r="Z2863" s="1" t="str">
        <f aca="false">IF($T2863="","",IFERROR(INDEX('Resumo Grupos'!$AC$3:$AC$200,MATCH($T2863,'Resumo Grupos'!$AB$3:$AB$200,0)),"n/d"))</f>
        <v>Salários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46204</v>
      </c>
      <c r="C2864" s="15" t="n">
        <v>46248</v>
      </c>
      <c r="D2864" s="14" t="n">
        <v>607</v>
      </c>
      <c r="E2864" s="1" t="s">
        <v>214</v>
      </c>
      <c r="F2864" s="14" t="n">
        <v>24</v>
      </c>
      <c r="G2864" s="1" t="s">
        <v>57</v>
      </c>
      <c r="H2864" s="14" t="n">
        <v>2110101</v>
      </c>
      <c r="I2864" s="1" t="s">
        <v>58</v>
      </c>
      <c r="J2864" s="14" t="n">
        <v>1335231</v>
      </c>
      <c r="L2864" s="14" t="n">
        <v>11002</v>
      </c>
      <c r="M2864" s="1" t="s">
        <v>153</v>
      </c>
      <c r="N2864" s="1" t="s">
        <v>60</v>
      </c>
      <c r="P2864" s="14" t="n">
        <v>103</v>
      </c>
      <c r="Q2864" s="1" t="s">
        <v>61</v>
      </c>
      <c r="R2864" s="1" t="s">
        <v>62</v>
      </c>
      <c r="S2864" s="14" t="n">
        <v>1130101</v>
      </c>
      <c r="T2864" s="1" t="s">
        <v>63</v>
      </c>
      <c r="U2864" s="16" t="n">
        <v>1849.57</v>
      </c>
      <c r="W2864" s="16" t="n">
        <v>1849.57</v>
      </c>
      <c r="X2864" s="1" t="s">
        <v>2562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FINO TRATO BIFINHO CARNE 65G</v>
      </c>
      <c r="AC2864" s="1" t="n">
        <v>11002</v>
      </c>
    </row>
    <row r="2865" customFormat="false" ht="12.75" hidden="false" customHeight="true" outlineLevel="0" collapsed="false">
      <c r="A2865" s="14" t="n">
        <v>1</v>
      </c>
      <c r="B2865" s="15" t="n">
        <v>46214</v>
      </c>
      <c r="C2865" s="15" t="n">
        <v>46248</v>
      </c>
      <c r="D2865" s="14" t="n">
        <v>794</v>
      </c>
      <c r="E2865" s="1" t="s">
        <v>365</v>
      </c>
      <c r="F2865" s="14" t="n">
        <v>24</v>
      </c>
      <c r="G2865" s="1" t="s">
        <v>57</v>
      </c>
      <c r="H2865" s="14" t="n">
        <v>2110405</v>
      </c>
      <c r="I2865" s="1" t="s">
        <v>106</v>
      </c>
      <c r="J2865" s="14" t="n">
        <v>1381993</v>
      </c>
      <c r="L2865" s="14" t="n">
        <v>8364</v>
      </c>
      <c r="M2865" s="1" t="s">
        <v>153</v>
      </c>
      <c r="N2865" s="1" t="s">
        <v>66</v>
      </c>
      <c r="P2865" s="14" t="n">
        <v>103</v>
      </c>
      <c r="Q2865" s="1" t="s">
        <v>61</v>
      </c>
      <c r="R2865" s="1" t="s">
        <v>62</v>
      </c>
      <c r="S2865" s="14" t="n">
        <v>1130101</v>
      </c>
      <c r="T2865" s="1" t="s">
        <v>63</v>
      </c>
      <c r="U2865" s="16" t="n">
        <v>523.66</v>
      </c>
      <c r="W2865" s="16" t="n">
        <v>523.66</v>
      </c>
      <c r="X2865" s="1" t="s">
        <v>2563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46225</v>
      </c>
      <c r="C2866" s="15" t="n">
        <v>46248</v>
      </c>
      <c r="D2866" s="14" t="n">
        <v>10012</v>
      </c>
      <c r="E2866" s="1" t="s">
        <v>236</v>
      </c>
      <c r="F2866" s="14" t="n">
        <v>24</v>
      </c>
      <c r="G2866" s="1" t="s">
        <v>57</v>
      </c>
      <c r="H2866" s="14" t="n">
        <v>2110405</v>
      </c>
      <c r="I2866" s="1" t="s">
        <v>106</v>
      </c>
      <c r="J2866" s="14" t="n">
        <v>1434176</v>
      </c>
      <c r="L2866" s="14" t="n">
        <v>1964247</v>
      </c>
      <c r="M2866" s="1" t="s">
        <v>36</v>
      </c>
      <c r="N2866" s="1" t="s">
        <v>66</v>
      </c>
      <c r="P2866" s="14" t="n">
        <v>103</v>
      </c>
      <c r="Q2866" s="1" t="s">
        <v>61</v>
      </c>
      <c r="R2866" s="1" t="s">
        <v>62</v>
      </c>
      <c r="S2866" s="14" t="n">
        <v>1130101</v>
      </c>
      <c r="T2866" s="1" t="s">
        <v>63</v>
      </c>
      <c r="U2866" s="16" t="n">
        <v>945.12</v>
      </c>
      <c r="W2866" s="16" t="n">
        <v>945.12</v>
      </c>
      <c r="X2866" s="1" t="s">
        <v>2564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FRALDA PANDA G 07UN</v>
      </c>
      <c r="AC2866" s="1" t="n">
        <v>1964247</v>
      </c>
    </row>
    <row r="2867" customFormat="false" ht="12.75" hidden="false" customHeight="true" outlineLevel="0" collapsed="false">
      <c r="A2867" s="14" t="n">
        <v>1</v>
      </c>
      <c r="B2867" s="15" t="n">
        <v>46226</v>
      </c>
      <c r="C2867" s="15" t="n">
        <v>46248</v>
      </c>
      <c r="D2867" s="14" t="n">
        <v>1608</v>
      </c>
      <c r="E2867" s="1" t="s">
        <v>75</v>
      </c>
      <c r="F2867" s="14" t="n">
        <v>24</v>
      </c>
      <c r="G2867" s="1" t="s">
        <v>57</v>
      </c>
      <c r="H2867" s="14" t="n">
        <v>2110405</v>
      </c>
      <c r="I2867" s="1" t="s">
        <v>106</v>
      </c>
      <c r="J2867" s="14" t="n">
        <v>1439247</v>
      </c>
      <c r="L2867" s="14" t="n">
        <v>1698036</v>
      </c>
      <c r="M2867" s="1" t="s">
        <v>36</v>
      </c>
      <c r="N2867" s="1" t="s">
        <v>66</v>
      </c>
      <c r="P2867" s="14" t="n">
        <v>103</v>
      </c>
      <c r="Q2867" s="1" t="s">
        <v>61</v>
      </c>
      <c r="R2867" s="1" t="s">
        <v>62</v>
      </c>
      <c r="S2867" s="14" t="n">
        <v>1130101</v>
      </c>
      <c r="T2867" s="1" t="s">
        <v>63</v>
      </c>
      <c r="U2867" s="16" t="n">
        <v>2010.78</v>
      </c>
      <c r="W2867" s="16" t="n">
        <v>2010.78</v>
      </c>
      <c r="X2867" s="1" t="s">
        <v>2565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DANONE GREGO UNID FR</v>
      </c>
      <c r="AC2867" s="1" t="n">
        <v>1698036</v>
      </c>
    </row>
    <row r="2868" customFormat="false" ht="12.75" hidden="false" customHeight="true" outlineLevel="0" collapsed="false">
      <c r="A2868" s="14" t="n">
        <v>1</v>
      </c>
      <c r="B2868" s="15" t="n">
        <v>46226</v>
      </c>
      <c r="C2868" s="15" t="n">
        <v>46248</v>
      </c>
      <c r="D2868" s="14" t="n">
        <v>1666</v>
      </c>
      <c r="E2868" s="1" t="s">
        <v>56</v>
      </c>
      <c r="F2868" s="14" t="n">
        <v>24</v>
      </c>
      <c r="G2868" s="1" t="s">
        <v>57</v>
      </c>
      <c r="H2868" s="14" t="n">
        <v>2110405</v>
      </c>
      <c r="I2868" s="1" t="s">
        <v>106</v>
      </c>
      <c r="J2868" s="14" t="n">
        <v>1440189</v>
      </c>
      <c r="L2868" s="14" t="n">
        <v>568312</v>
      </c>
      <c r="M2868" s="1" t="s">
        <v>153</v>
      </c>
      <c r="N2868" s="1" t="s">
        <v>66</v>
      </c>
      <c r="P2868" s="14" t="n">
        <v>103</v>
      </c>
      <c r="Q2868" s="1" t="s">
        <v>61</v>
      </c>
      <c r="R2868" s="1" t="s">
        <v>62</v>
      </c>
      <c r="S2868" s="14" t="n">
        <v>1130101</v>
      </c>
      <c r="T2868" s="1" t="s">
        <v>63</v>
      </c>
      <c r="U2868" s="16" t="n">
        <v>7866.8</v>
      </c>
      <c r="W2868" s="16" t="n">
        <v>7866.8</v>
      </c>
      <c r="X2868" s="1" t="s">
        <v>2566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DUNHILL CARLTON BLEN</v>
      </c>
      <c r="AC2868" s="1" t="n">
        <v>568312</v>
      </c>
    </row>
    <row r="2869" customFormat="false" ht="12.75" hidden="false" customHeight="true" outlineLevel="0" collapsed="false">
      <c r="A2869" s="14" t="n">
        <v>1</v>
      </c>
      <c r="B2869" s="15" t="n">
        <v>46226</v>
      </c>
      <c r="C2869" s="15" t="n">
        <v>46248</v>
      </c>
      <c r="D2869" s="14" t="n">
        <v>10017</v>
      </c>
      <c r="E2869" s="1" t="s">
        <v>871</v>
      </c>
      <c r="F2869" s="14" t="n">
        <v>24</v>
      </c>
      <c r="G2869" s="1" t="s">
        <v>57</v>
      </c>
      <c r="H2869" s="14" t="n">
        <v>2110405</v>
      </c>
      <c r="I2869" s="1" t="s">
        <v>106</v>
      </c>
      <c r="J2869" s="14" t="n">
        <v>1440211</v>
      </c>
      <c r="L2869" s="14" t="n">
        <v>592622</v>
      </c>
      <c r="M2869" s="1" t="s">
        <v>59</v>
      </c>
      <c r="N2869" s="1" t="s">
        <v>66</v>
      </c>
      <c r="P2869" s="14" t="n">
        <v>104</v>
      </c>
      <c r="Q2869" s="1" t="s">
        <v>38</v>
      </c>
      <c r="R2869" s="1" t="s">
        <v>62</v>
      </c>
      <c r="S2869" s="14" t="n">
        <v>1130101</v>
      </c>
      <c r="T2869" s="1" t="s">
        <v>63</v>
      </c>
      <c r="U2869" s="16" t="n">
        <v>868.36</v>
      </c>
      <c r="W2869" s="16" t="n">
        <v>868.36</v>
      </c>
      <c r="X2869" s="1" t="s">
        <v>2340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LEITE ITALAC INTE 1L</v>
      </c>
      <c r="AC2869" s="1" t="n">
        <v>194785</v>
      </c>
    </row>
    <row r="2870" customFormat="false" ht="12.75" hidden="false" customHeight="true" outlineLevel="0" collapsed="false">
      <c r="A2870" s="14" t="n">
        <v>1</v>
      </c>
      <c r="B2870" s="15" t="n">
        <v>46228</v>
      </c>
      <c r="C2870" s="15" t="n">
        <v>46248</v>
      </c>
      <c r="D2870" s="14" t="n">
        <v>1657</v>
      </c>
      <c r="E2870" s="1" t="s">
        <v>1204</v>
      </c>
      <c r="F2870" s="14" t="n">
        <v>24</v>
      </c>
      <c r="G2870" s="1" t="s">
        <v>57</v>
      </c>
      <c r="H2870" s="14" t="n">
        <v>2110405</v>
      </c>
      <c r="I2870" s="1" t="s">
        <v>106</v>
      </c>
      <c r="J2870" s="14" t="n">
        <v>1450043</v>
      </c>
      <c r="L2870" s="14" t="n">
        <v>296100</v>
      </c>
      <c r="M2870" s="1" t="s">
        <v>59</v>
      </c>
      <c r="N2870" s="1" t="s">
        <v>66</v>
      </c>
      <c r="P2870" s="14" t="n">
        <v>103</v>
      </c>
      <c r="Q2870" s="1" t="s">
        <v>61</v>
      </c>
      <c r="R2870" s="1" t="s">
        <v>62</v>
      </c>
      <c r="S2870" s="14" t="n">
        <v>1130101</v>
      </c>
      <c r="T2870" s="1" t="s">
        <v>63</v>
      </c>
      <c r="U2870" s="16" t="n">
        <v>925.97</v>
      </c>
      <c r="W2870" s="16" t="n">
        <v>925.97</v>
      </c>
      <c r="X2870" s="1" t="s">
        <v>2567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4" t="n">
        <v>1</v>
      </c>
      <c r="B2871" s="15" t="n">
        <v>46230</v>
      </c>
      <c r="C2871" s="15" t="n">
        <v>46248</v>
      </c>
      <c r="D2871" s="14" t="n">
        <v>1613</v>
      </c>
      <c r="E2871" s="1" t="s">
        <v>240</v>
      </c>
      <c r="F2871" s="14" t="n">
        <v>24</v>
      </c>
      <c r="G2871" s="1" t="s">
        <v>57</v>
      </c>
      <c r="H2871" s="14" t="n">
        <v>2110405</v>
      </c>
      <c r="I2871" s="1" t="s">
        <v>106</v>
      </c>
      <c r="J2871" s="14" t="n">
        <v>1460199</v>
      </c>
      <c r="L2871" s="14" t="n">
        <v>1611963</v>
      </c>
      <c r="M2871" s="1" t="s">
        <v>59</v>
      </c>
      <c r="N2871" s="1" t="s">
        <v>66</v>
      </c>
      <c r="P2871" s="14" t="n">
        <v>103</v>
      </c>
      <c r="Q2871" s="1" t="s">
        <v>61</v>
      </c>
      <c r="R2871" s="1" t="s">
        <v>62</v>
      </c>
      <c r="S2871" s="14" t="n">
        <v>1130101</v>
      </c>
      <c r="T2871" s="1" t="s">
        <v>63</v>
      </c>
      <c r="U2871" s="16" t="n">
        <v>676.2</v>
      </c>
      <c r="W2871" s="16" t="n">
        <v>676.2</v>
      </c>
      <c r="X2871" s="1" t="s">
        <v>2568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SALSICHA PERDIGÃO KG</v>
      </c>
      <c r="AC2871" s="1" t="n">
        <v>1611963</v>
      </c>
    </row>
    <row r="2872" customFormat="false" ht="12.75" hidden="false" customHeight="true" outlineLevel="0" collapsed="false">
      <c r="A2872" s="14" t="n">
        <v>1</v>
      </c>
      <c r="B2872" s="15" t="n">
        <v>46234</v>
      </c>
      <c r="C2872" s="15" t="n">
        <v>46248</v>
      </c>
      <c r="D2872" s="14" t="n">
        <v>1270</v>
      </c>
      <c r="E2872" s="1" t="s">
        <v>349</v>
      </c>
      <c r="F2872" s="14" t="n">
        <v>24</v>
      </c>
      <c r="G2872" s="1" t="s">
        <v>57</v>
      </c>
      <c r="H2872" s="14" t="n">
        <v>2110405</v>
      </c>
      <c r="I2872" s="1" t="s">
        <v>106</v>
      </c>
      <c r="J2872" s="14" t="n">
        <v>1478225</v>
      </c>
      <c r="L2872" s="14" t="n">
        <v>2736</v>
      </c>
      <c r="M2872" s="1" t="s">
        <v>36</v>
      </c>
      <c r="N2872" s="1" t="s">
        <v>66</v>
      </c>
      <c r="P2872" s="14" t="n">
        <v>103</v>
      </c>
      <c r="Q2872" s="1" t="s">
        <v>61</v>
      </c>
      <c r="R2872" s="1" t="s">
        <v>62</v>
      </c>
      <c r="S2872" s="14" t="n">
        <v>1130101</v>
      </c>
      <c r="T2872" s="1" t="s">
        <v>63</v>
      </c>
      <c r="U2872" s="16" t="n">
        <v>555</v>
      </c>
      <c r="W2872" s="16" t="n">
        <v>555</v>
      </c>
      <c r="X2872" s="1" t="s">
        <v>2569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CAMOMILA MESA FARTA</v>
      </c>
      <c r="AC2872" s="1" t="n">
        <v>2736</v>
      </c>
    </row>
    <row r="2873" customFormat="false" ht="12.75" hidden="false" customHeight="true" outlineLevel="0" collapsed="false">
      <c r="A2873" s="14" t="n">
        <v>1</v>
      </c>
      <c r="B2873" s="15" t="n">
        <v>46235</v>
      </c>
      <c r="C2873" s="15" t="n">
        <v>46248</v>
      </c>
      <c r="D2873" s="14" t="n">
        <v>1114</v>
      </c>
      <c r="E2873" s="1" t="s">
        <v>169</v>
      </c>
      <c r="F2873" s="14" t="n">
        <v>24</v>
      </c>
      <c r="G2873" s="1" t="s">
        <v>57</v>
      </c>
      <c r="H2873" s="14" t="n">
        <v>2110405</v>
      </c>
      <c r="I2873" s="1" t="s">
        <v>106</v>
      </c>
      <c r="J2873" s="14" t="n">
        <v>1482214</v>
      </c>
      <c r="L2873" s="14" t="n">
        <v>42703</v>
      </c>
      <c r="M2873" s="1" t="s">
        <v>36</v>
      </c>
      <c r="N2873" s="1" t="s">
        <v>66</v>
      </c>
      <c r="P2873" s="14" t="n">
        <v>103</v>
      </c>
      <c r="Q2873" s="1" t="s">
        <v>61</v>
      </c>
      <c r="R2873" s="1" t="s">
        <v>62</v>
      </c>
      <c r="S2873" s="14" t="n">
        <v>1130101</v>
      </c>
      <c r="T2873" s="1" t="s">
        <v>63</v>
      </c>
      <c r="U2873" s="16" t="n">
        <v>4614.83</v>
      </c>
      <c r="W2873" s="16" t="n">
        <v>4614.83</v>
      </c>
      <c r="X2873" s="1" t="s">
        <v>2570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PAO MASSA FINA 70127</v>
      </c>
      <c r="AC2873" s="1" t="n">
        <v>42703</v>
      </c>
    </row>
    <row r="2874" customFormat="false" ht="12.75" hidden="false" customHeight="true" outlineLevel="0" collapsed="false">
      <c r="A2874" s="14" t="n">
        <v>1</v>
      </c>
      <c r="B2874" s="15" t="n">
        <v>46235</v>
      </c>
      <c r="C2874" s="15" t="n">
        <v>46248</v>
      </c>
      <c r="D2874" s="14" t="n">
        <v>1815</v>
      </c>
      <c r="E2874" s="1" t="s">
        <v>626</v>
      </c>
      <c r="F2874" s="14" t="n">
        <v>24</v>
      </c>
      <c r="G2874" s="1" t="s">
        <v>57</v>
      </c>
      <c r="H2874" s="14" t="n">
        <v>2110405</v>
      </c>
      <c r="I2874" s="1" t="s">
        <v>106</v>
      </c>
      <c r="J2874" s="14" t="n">
        <v>1482383</v>
      </c>
      <c r="L2874" s="14" t="n">
        <v>395526</v>
      </c>
      <c r="M2874" s="1" t="s">
        <v>36</v>
      </c>
      <c r="N2874" s="1" t="s">
        <v>66</v>
      </c>
      <c r="P2874" s="14" t="n">
        <v>103</v>
      </c>
      <c r="Q2874" s="1" t="s">
        <v>61</v>
      </c>
      <c r="R2874" s="1" t="s">
        <v>62</v>
      </c>
      <c r="S2874" s="14" t="n">
        <v>1130101</v>
      </c>
      <c r="T2874" s="1" t="s">
        <v>63</v>
      </c>
      <c r="U2874" s="16" t="n">
        <v>1143.83</v>
      </c>
      <c r="W2874" s="16" t="n">
        <v>1143.83</v>
      </c>
      <c r="X2874" s="1" t="s">
        <v>2571</v>
      </c>
      <c r="Z2874" s="1" t="str">
        <f aca="false">IF($T2874="","",IFERROR(INDEX('Resumo Grupos'!$AC$3:$AC$200,MATCH($T2874,'Resumo Grupos'!$AB$3:$AB$200,0)),"n/d"))</f>
        <v>Mercadoria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4" t="n">
        <v>1</v>
      </c>
      <c r="B2875" s="15" t="n">
        <v>46238</v>
      </c>
      <c r="C2875" s="15" t="n">
        <v>46248</v>
      </c>
      <c r="D2875" s="14" t="n">
        <v>1723</v>
      </c>
      <c r="E2875" s="1" t="s">
        <v>302</v>
      </c>
      <c r="F2875" s="14" t="n">
        <v>24</v>
      </c>
      <c r="G2875" s="1" t="s">
        <v>57</v>
      </c>
      <c r="H2875" s="14" t="n">
        <v>2110405</v>
      </c>
      <c r="I2875" s="1" t="s">
        <v>106</v>
      </c>
      <c r="J2875" s="14" t="n">
        <v>1500804</v>
      </c>
      <c r="L2875" s="14" t="n">
        <v>174276</v>
      </c>
      <c r="M2875" s="1" t="s">
        <v>36</v>
      </c>
      <c r="N2875" s="1" t="s">
        <v>66</v>
      </c>
      <c r="P2875" s="14" t="n">
        <v>103</v>
      </c>
      <c r="Q2875" s="1" t="s">
        <v>61</v>
      </c>
      <c r="R2875" s="1" t="s">
        <v>62</v>
      </c>
      <c r="S2875" s="14" t="n">
        <v>1130101</v>
      </c>
      <c r="T2875" s="1" t="s">
        <v>63</v>
      </c>
      <c r="U2875" s="16" t="n">
        <v>2334.4</v>
      </c>
      <c r="W2875" s="16" t="n">
        <v>2334.4</v>
      </c>
      <c r="X2875" s="1" t="s">
        <v>2572</v>
      </c>
      <c r="Z2875" s="1" t="str">
        <f aca="false">IF($T2875="","",IFERROR(INDEX('Resumo Grupos'!$AC$3:$AC$200,MATCH($T2875,'Resumo Grupos'!$AB$3:$AB$200,0)),"n/d"))</f>
        <v>Mercadoria</v>
      </c>
      <c r="AA2875" s="1" t="str">
        <f aca="false">IF($T2875="","",IF(COUNTIF('Resumo Grupos'!$AE$3:$AE$40,$T2875)&gt;0,"NAO","SIM"))</f>
        <v>SIM</v>
      </c>
      <c r="AB2875" s="1"/>
      <c r="AC2875" s="1"/>
    </row>
    <row r="2876" customFormat="false" ht="12.75" hidden="false" customHeight="true" outlineLevel="0" collapsed="false">
      <c r="A2876" s="14" t="n">
        <v>1</v>
      </c>
      <c r="B2876" s="15" t="n">
        <v>46241</v>
      </c>
      <c r="C2876" s="15" t="n">
        <v>46248</v>
      </c>
      <c r="D2876" s="14" t="n">
        <v>1650</v>
      </c>
      <c r="E2876" s="1" t="s">
        <v>99</v>
      </c>
      <c r="F2876" s="14" t="n">
        <v>24</v>
      </c>
      <c r="G2876" s="1" t="s">
        <v>57</v>
      </c>
      <c r="H2876" s="14" t="n">
        <v>2110405</v>
      </c>
      <c r="I2876" s="1" t="s">
        <v>106</v>
      </c>
      <c r="J2876" s="14" t="n">
        <v>1515395</v>
      </c>
      <c r="L2876" s="14" t="n">
        <v>228213</v>
      </c>
      <c r="M2876" s="1" t="s">
        <v>36</v>
      </c>
      <c r="N2876" s="1" t="s">
        <v>66</v>
      </c>
      <c r="P2876" s="14" t="n">
        <v>103</v>
      </c>
      <c r="Q2876" s="1" t="s">
        <v>61</v>
      </c>
      <c r="R2876" s="1" t="s">
        <v>62</v>
      </c>
      <c r="S2876" s="14" t="n">
        <v>1130101</v>
      </c>
      <c r="T2876" s="1" t="s">
        <v>63</v>
      </c>
      <c r="U2876" s="16" t="n">
        <v>205.32</v>
      </c>
      <c r="W2876" s="16" t="n">
        <v>205.32</v>
      </c>
      <c r="X2876" s="1" t="s">
        <v>2573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MANTEIGATOYA 200G</v>
      </c>
      <c r="AC2876" s="1" t="n">
        <v>228213</v>
      </c>
    </row>
    <row r="2877" customFormat="false" ht="12.75" hidden="false" customHeight="true" outlineLevel="0" collapsed="false">
      <c r="A2877" s="14" t="n">
        <v>1</v>
      </c>
      <c r="B2877" s="15" t="n">
        <v>46242</v>
      </c>
      <c r="C2877" s="15" t="n">
        <v>46248</v>
      </c>
      <c r="D2877" s="14" t="n">
        <v>1815</v>
      </c>
      <c r="E2877" s="1" t="s">
        <v>626</v>
      </c>
      <c r="F2877" s="14" t="n">
        <v>24</v>
      </c>
      <c r="G2877" s="1" t="s">
        <v>57</v>
      </c>
      <c r="H2877" s="14" t="n">
        <v>2110405</v>
      </c>
      <c r="I2877" s="1" t="s">
        <v>106</v>
      </c>
      <c r="J2877" s="14" t="n">
        <v>1517855</v>
      </c>
      <c r="L2877" s="14" t="n">
        <v>396666</v>
      </c>
      <c r="M2877" s="1" t="s">
        <v>36</v>
      </c>
      <c r="N2877" s="1" t="s">
        <v>66</v>
      </c>
      <c r="P2877" s="14" t="n">
        <v>103</v>
      </c>
      <c r="Q2877" s="1" t="s">
        <v>61</v>
      </c>
      <c r="R2877" s="1" t="s">
        <v>62</v>
      </c>
      <c r="S2877" s="14" t="n">
        <v>1130101</v>
      </c>
      <c r="T2877" s="1" t="s">
        <v>63</v>
      </c>
      <c r="U2877" s="16" t="n">
        <v>1052.37</v>
      </c>
      <c r="W2877" s="16" t="n">
        <v>1052.37</v>
      </c>
      <c r="X2877" s="1" t="s">
        <v>2574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46240</v>
      </c>
      <c r="C2878" s="15" t="n">
        <v>46248</v>
      </c>
      <c r="D2878" s="14" t="n">
        <v>1683</v>
      </c>
      <c r="E2878" s="1" t="s">
        <v>677</v>
      </c>
      <c r="F2878" s="14" t="n">
        <v>34</v>
      </c>
      <c r="G2878" s="1" t="s">
        <v>94</v>
      </c>
      <c r="H2878" s="14" t="n">
        <v>2110101</v>
      </c>
      <c r="I2878" s="1" t="s">
        <v>58</v>
      </c>
      <c r="J2878" s="14" t="n">
        <v>1528694</v>
      </c>
      <c r="L2878" s="14" t="n">
        <v>1659689</v>
      </c>
      <c r="M2878" s="1" t="s">
        <v>36</v>
      </c>
      <c r="N2878" s="1" t="s">
        <v>60</v>
      </c>
      <c r="P2878" s="14" t="n">
        <v>104</v>
      </c>
      <c r="Q2878" s="1" t="s">
        <v>38</v>
      </c>
      <c r="R2878" s="1" t="s">
        <v>62</v>
      </c>
      <c r="S2878" s="14" t="n">
        <v>1130101</v>
      </c>
      <c r="T2878" s="1" t="s">
        <v>63</v>
      </c>
      <c r="U2878" s="16" t="n">
        <v>225</v>
      </c>
      <c r="W2878" s="16" t="n">
        <v>225</v>
      </c>
      <c r="X2878" s="1" t="s">
        <v>2575</v>
      </c>
      <c r="Z2878" s="1" t="str">
        <f aca="false">IF($T2878="","",IFERROR(INDEX('Resumo Grupos'!$AC$3:$AC$200,MATCH($T2878,'Resumo Grupos'!$AB$3:$AB$200,0)),"n/d"))</f>
        <v>Mercadoria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COUVE MACO</v>
      </c>
      <c r="AC2878" s="1" t="n">
        <v>1659689</v>
      </c>
    </row>
    <row r="2879" customFormat="false" ht="12.75" hidden="false" customHeight="true" outlineLevel="0" collapsed="false">
      <c r="A2879" s="14" t="n">
        <v>1</v>
      </c>
      <c r="B2879" s="15" t="n">
        <v>46240</v>
      </c>
      <c r="C2879" s="15" t="n">
        <v>46248</v>
      </c>
      <c r="D2879" s="14" t="n">
        <v>1683</v>
      </c>
      <c r="E2879" s="1" t="s">
        <v>677</v>
      </c>
      <c r="F2879" s="14" t="n">
        <v>34</v>
      </c>
      <c r="G2879" s="1" t="s">
        <v>94</v>
      </c>
      <c r="H2879" s="14" t="n">
        <v>2110101</v>
      </c>
      <c r="I2879" s="1" t="s">
        <v>58</v>
      </c>
      <c r="J2879" s="14" t="n">
        <v>1528716</v>
      </c>
      <c r="L2879" s="14" t="n">
        <v>1659694</v>
      </c>
      <c r="M2879" s="1" t="s">
        <v>36</v>
      </c>
      <c r="N2879" s="1" t="s">
        <v>60</v>
      </c>
      <c r="P2879" s="14" t="n">
        <v>104</v>
      </c>
      <c r="Q2879" s="1" t="s">
        <v>38</v>
      </c>
      <c r="R2879" s="1" t="s">
        <v>62</v>
      </c>
      <c r="S2879" s="14" t="n">
        <v>1130101</v>
      </c>
      <c r="T2879" s="1" t="s">
        <v>63</v>
      </c>
      <c r="U2879" s="16" t="n">
        <v>217.5</v>
      </c>
      <c r="W2879" s="16" t="n">
        <v>217.5</v>
      </c>
      <c r="X2879" s="1" t="s">
        <v>2576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COUVE MACO</v>
      </c>
      <c r="AC2879" s="1" t="n">
        <v>1659694</v>
      </c>
    </row>
    <row r="2880" customFormat="false" ht="12.75" hidden="false" customHeight="true" outlineLevel="0" collapsed="false">
      <c r="A2880" s="14" t="n">
        <v>1</v>
      </c>
      <c r="B2880" s="15" t="n">
        <v>46240</v>
      </c>
      <c r="C2880" s="15" t="n">
        <v>46248</v>
      </c>
      <c r="D2880" s="14" t="n">
        <v>1683</v>
      </c>
      <c r="E2880" s="1" t="s">
        <v>677</v>
      </c>
      <c r="F2880" s="14" t="n">
        <v>34</v>
      </c>
      <c r="G2880" s="1" t="s">
        <v>94</v>
      </c>
      <c r="H2880" s="14" t="n">
        <v>2110101</v>
      </c>
      <c r="I2880" s="1" t="s">
        <v>58</v>
      </c>
      <c r="J2880" s="14" t="n">
        <v>1528746</v>
      </c>
      <c r="L2880" s="14" t="n">
        <v>1659706</v>
      </c>
      <c r="M2880" s="1" t="s">
        <v>36</v>
      </c>
      <c r="N2880" s="1" t="s">
        <v>60</v>
      </c>
      <c r="P2880" s="14" t="n">
        <v>104</v>
      </c>
      <c r="Q2880" s="1" t="s">
        <v>38</v>
      </c>
      <c r="R2880" s="1" t="s">
        <v>62</v>
      </c>
      <c r="S2880" s="14" t="n">
        <v>1130101</v>
      </c>
      <c r="T2880" s="1" t="s">
        <v>63</v>
      </c>
      <c r="U2880" s="16" t="n">
        <v>171</v>
      </c>
      <c r="W2880" s="16" t="n">
        <v>171</v>
      </c>
      <c r="X2880" s="1" t="s">
        <v>2577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COUVE MACO</v>
      </c>
      <c r="AC2880" s="1" t="n">
        <v>1659706</v>
      </c>
    </row>
    <row r="2881" customFormat="false" ht="12.75" hidden="false" customHeight="true" outlineLevel="0" collapsed="false">
      <c r="A2881" s="14" t="n">
        <v>1</v>
      </c>
      <c r="B2881" s="15" t="n">
        <v>46242</v>
      </c>
      <c r="C2881" s="15" t="n">
        <v>46248</v>
      </c>
      <c r="D2881" s="14" t="n">
        <v>1683</v>
      </c>
      <c r="E2881" s="1" t="s">
        <v>677</v>
      </c>
      <c r="F2881" s="14" t="n">
        <v>34</v>
      </c>
      <c r="G2881" s="1" t="s">
        <v>94</v>
      </c>
      <c r="H2881" s="14" t="n">
        <v>2110101</v>
      </c>
      <c r="I2881" s="1" t="s">
        <v>58</v>
      </c>
      <c r="J2881" s="14" t="n">
        <v>1528766</v>
      </c>
      <c r="L2881" s="14" t="n">
        <v>1660615</v>
      </c>
      <c r="M2881" s="1" t="s">
        <v>36</v>
      </c>
      <c r="N2881" s="1" t="s">
        <v>60</v>
      </c>
      <c r="P2881" s="14" t="n">
        <v>104</v>
      </c>
      <c r="Q2881" s="1" t="s">
        <v>38</v>
      </c>
      <c r="R2881" s="1" t="s">
        <v>62</v>
      </c>
      <c r="S2881" s="14" t="n">
        <v>1130101</v>
      </c>
      <c r="T2881" s="1" t="s">
        <v>63</v>
      </c>
      <c r="U2881" s="16" t="n">
        <v>261</v>
      </c>
      <c r="W2881" s="16" t="n">
        <v>261</v>
      </c>
      <c r="X2881" s="1" t="s">
        <v>2578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COUVE MACO</v>
      </c>
      <c r="AC2881" s="1" t="n">
        <v>1660615</v>
      </c>
    </row>
    <row r="2882" customFormat="false" ht="12.75" hidden="false" customHeight="true" outlineLevel="0" collapsed="false">
      <c r="A2882" s="14" t="n">
        <v>1</v>
      </c>
      <c r="B2882" s="15" t="n">
        <v>46244</v>
      </c>
      <c r="C2882" s="15" t="n">
        <v>46248</v>
      </c>
      <c r="D2882" s="14" t="n">
        <v>1286</v>
      </c>
      <c r="E2882" s="1" t="s">
        <v>359</v>
      </c>
      <c r="F2882" s="14" t="n">
        <v>24</v>
      </c>
      <c r="G2882" s="1" t="s">
        <v>57</v>
      </c>
      <c r="H2882" s="14" t="n">
        <v>2110405</v>
      </c>
      <c r="I2882" s="1" t="s">
        <v>106</v>
      </c>
      <c r="J2882" s="14" t="n">
        <v>1528779</v>
      </c>
      <c r="L2882" s="14" t="n">
        <v>10502</v>
      </c>
      <c r="M2882" s="1" t="s">
        <v>36</v>
      </c>
      <c r="N2882" s="1" t="s">
        <v>66</v>
      </c>
      <c r="P2882" s="14" t="n">
        <v>103</v>
      </c>
      <c r="Q2882" s="1" t="s">
        <v>61</v>
      </c>
      <c r="R2882" s="1" t="s">
        <v>62</v>
      </c>
      <c r="S2882" s="14" t="n">
        <v>1130101</v>
      </c>
      <c r="T2882" s="1" t="s">
        <v>63</v>
      </c>
      <c r="U2882" s="16" t="n">
        <v>1350</v>
      </c>
      <c r="W2882" s="16" t="n">
        <v>1350</v>
      </c>
      <c r="X2882" s="1" t="s">
        <v>2579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PAO FRANCES CONG 80G</v>
      </c>
      <c r="AC2882" s="1" t="n">
        <v>10502</v>
      </c>
    </row>
    <row r="2883" customFormat="false" ht="12.75" hidden="false" customHeight="true" outlineLevel="0" collapsed="false">
      <c r="A2883" s="14" t="n">
        <v>1</v>
      </c>
      <c r="B2883" s="15" t="n">
        <v>46242</v>
      </c>
      <c r="C2883" s="15" t="n">
        <v>46248</v>
      </c>
      <c r="D2883" s="14" t="n">
        <v>1683</v>
      </c>
      <c r="E2883" s="1" t="s">
        <v>677</v>
      </c>
      <c r="F2883" s="14" t="n">
        <v>34</v>
      </c>
      <c r="G2883" s="1" t="s">
        <v>94</v>
      </c>
      <c r="H2883" s="14" t="n">
        <v>2110101</v>
      </c>
      <c r="I2883" s="1" t="s">
        <v>58</v>
      </c>
      <c r="J2883" s="14" t="n">
        <v>1528788</v>
      </c>
      <c r="L2883" s="14" t="n">
        <v>1660616</v>
      </c>
      <c r="M2883" s="1" t="s">
        <v>36</v>
      </c>
      <c r="N2883" s="1" t="s">
        <v>60</v>
      </c>
      <c r="P2883" s="14" t="n">
        <v>104</v>
      </c>
      <c r="Q2883" s="1" t="s">
        <v>38</v>
      </c>
      <c r="R2883" s="1" t="s">
        <v>62</v>
      </c>
      <c r="S2883" s="14" t="n">
        <v>1130101</v>
      </c>
      <c r="T2883" s="1" t="s">
        <v>63</v>
      </c>
      <c r="U2883" s="16" t="n">
        <v>180</v>
      </c>
      <c r="W2883" s="16" t="n">
        <v>180</v>
      </c>
      <c r="X2883" s="1" t="s">
        <v>2580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CHEIRO VERDE</v>
      </c>
      <c r="AC2883" s="1" t="n">
        <v>1660616</v>
      </c>
    </row>
    <row r="2884" customFormat="false" ht="12.75" hidden="false" customHeight="true" outlineLevel="0" collapsed="false">
      <c r="A2884" s="14" t="n">
        <v>1</v>
      </c>
      <c r="B2884" s="15" t="n">
        <v>46244</v>
      </c>
      <c r="C2884" s="15" t="n">
        <v>46248</v>
      </c>
      <c r="D2884" s="14" t="n">
        <v>581</v>
      </c>
      <c r="E2884" s="1" t="s">
        <v>316</v>
      </c>
      <c r="F2884" s="14" t="n">
        <v>24</v>
      </c>
      <c r="G2884" s="1" t="s">
        <v>57</v>
      </c>
      <c r="H2884" s="14" t="n">
        <v>2110405</v>
      </c>
      <c r="I2884" s="1" t="s">
        <v>106</v>
      </c>
      <c r="J2884" s="14" t="n">
        <v>1528794</v>
      </c>
      <c r="L2884" s="14" t="n">
        <v>31383</v>
      </c>
      <c r="M2884" s="1" t="s">
        <v>36</v>
      </c>
      <c r="N2884" s="1" t="s">
        <v>66</v>
      </c>
      <c r="P2884" s="14" t="n">
        <v>103</v>
      </c>
      <c r="Q2884" s="1" t="s">
        <v>61</v>
      </c>
      <c r="R2884" s="1" t="s">
        <v>62</v>
      </c>
      <c r="S2884" s="14" t="n">
        <v>1130101</v>
      </c>
      <c r="T2884" s="1" t="s">
        <v>63</v>
      </c>
      <c r="U2884" s="16" t="n">
        <v>363.5</v>
      </c>
      <c r="W2884" s="16" t="n">
        <v>363.5</v>
      </c>
      <c r="X2884" s="1" t="s">
        <v>2581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  <c r="AB2884" s="1" t="str">
        <f aca="false">IFERROR(INDEX('Mov Entradas (Rel 10497)'!$L:$L,MATCH(AC2884,'Mov Entradas (Rel 10497)'!$I:$I,0)),"nao encontrado")</f>
        <v>nao encontrado</v>
      </c>
      <c r="AC2884" s="1" t="n">
        <v>31383</v>
      </c>
    </row>
    <row r="2885" customFormat="false" ht="12.75" hidden="false" customHeight="true" outlineLevel="0" collapsed="false">
      <c r="A2885" s="14" t="n">
        <v>1</v>
      </c>
      <c r="B2885" s="15" t="n">
        <v>46244</v>
      </c>
      <c r="C2885" s="15" t="n">
        <v>46248</v>
      </c>
      <c r="D2885" s="14" t="n">
        <v>1819</v>
      </c>
      <c r="E2885" s="1" t="s">
        <v>249</v>
      </c>
      <c r="F2885" s="14" t="n">
        <v>24</v>
      </c>
      <c r="G2885" s="1" t="s">
        <v>57</v>
      </c>
      <c r="H2885" s="14" t="n">
        <v>2110405</v>
      </c>
      <c r="I2885" s="1" t="s">
        <v>106</v>
      </c>
      <c r="J2885" s="14" t="n">
        <v>1528823</v>
      </c>
      <c r="L2885" s="14" t="n">
        <v>17015</v>
      </c>
      <c r="M2885" s="1" t="s">
        <v>36</v>
      </c>
      <c r="N2885" s="1" t="s">
        <v>66</v>
      </c>
      <c r="P2885" s="14" t="n">
        <v>103</v>
      </c>
      <c r="Q2885" s="1" t="s">
        <v>61</v>
      </c>
      <c r="R2885" s="1" t="s">
        <v>62</v>
      </c>
      <c r="S2885" s="14" t="n">
        <v>1130101</v>
      </c>
      <c r="T2885" s="1" t="s">
        <v>63</v>
      </c>
      <c r="U2885" s="16" t="n">
        <v>250</v>
      </c>
      <c r="W2885" s="16" t="n">
        <v>250</v>
      </c>
      <c r="X2885" s="1" t="s">
        <v>2582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LELE MASSAS, MASSA P</v>
      </c>
      <c r="AC2885" s="1" t="n">
        <v>17015</v>
      </c>
    </row>
    <row r="2886" customFormat="false" ht="12.75" hidden="false" customHeight="true" outlineLevel="0" collapsed="false">
      <c r="A2886" s="14" t="n">
        <v>1</v>
      </c>
      <c r="B2886" s="15" t="n">
        <v>46244</v>
      </c>
      <c r="C2886" s="15" t="n">
        <v>46248</v>
      </c>
      <c r="D2886" s="14" t="n">
        <v>1642</v>
      </c>
      <c r="E2886" s="1" t="s">
        <v>184</v>
      </c>
      <c r="F2886" s="14" t="n">
        <v>24</v>
      </c>
      <c r="G2886" s="1" t="s">
        <v>57</v>
      </c>
      <c r="H2886" s="14" t="n">
        <v>2110405</v>
      </c>
      <c r="I2886" s="1" t="s">
        <v>106</v>
      </c>
      <c r="J2886" s="14" t="n">
        <v>1529365</v>
      </c>
      <c r="L2886" s="14" t="n">
        <v>1035724</v>
      </c>
      <c r="M2886" s="1" t="s">
        <v>36</v>
      </c>
      <c r="N2886" s="1" t="s">
        <v>66</v>
      </c>
      <c r="P2886" s="14" t="n">
        <v>103</v>
      </c>
      <c r="Q2886" s="1" t="s">
        <v>61</v>
      </c>
      <c r="R2886" s="1" t="s">
        <v>62</v>
      </c>
      <c r="S2886" s="14" t="n">
        <v>1130101</v>
      </c>
      <c r="T2886" s="1" t="s">
        <v>63</v>
      </c>
      <c r="U2886" s="16" t="n">
        <v>949.68</v>
      </c>
      <c r="W2886" s="16" t="n">
        <v>949.68</v>
      </c>
      <c r="X2886" s="1" t="s">
        <v>2583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MINI PIZZA BROTHERS</v>
      </c>
      <c r="AC2886" s="1" t="n">
        <v>1035724</v>
      </c>
    </row>
    <row r="2887" customFormat="false" ht="12.75" hidden="false" customHeight="true" outlineLevel="0" collapsed="false">
      <c r="A2887" s="14" t="n">
        <v>1</v>
      </c>
      <c r="B2887" s="15" t="n">
        <v>46244</v>
      </c>
      <c r="C2887" s="15" t="n">
        <v>46248</v>
      </c>
      <c r="D2887" s="14" t="n">
        <v>1625</v>
      </c>
      <c r="E2887" s="1" t="s">
        <v>243</v>
      </c>
      <c r="F2887" s="14" t="n">
        <v>24</v>
      </c>
      <c r="G2887" s="1" t="s">
        <v>57</v>
      </c>
      <c r="H2887" s="14" t="n">
        <v>2110405</v>
      </c>
      <c r="I2887" s="1" t="s">
        <v>106</v>
      </c>
      <c r="J2887" s="14" t="n">
        <v>1529966</v>
      </c>
      <c r="L2887" s="14" t="n">
        <v>14969</v>
      </c>
      <c r="M2887" s="1" t="s">
        <v>36</v>
      </c>
      <c r="N2887" s="1" t="s">
        <v>66</v>
      </c>
      <c r="P2887" s="14" t="n">
        <v>103</v>
      </c>
      <c r="Q2887" s="1" t="s">
        <v>61</v>
      </c>
      <c r="R2887" s="1" t="s">
        <v>62</v>
      </c>
      <c r="S2887" s="14" t="n">
        <v>1130101</v>
      </c>
      <c r="T2887" s="1" t="s">
        <v>63</v>
      </c>
      <c r="U2887" s="16" t="n">
        <v>6688</v>
      </c>
      <c r="W2887" s="16" t="n">
        <v>6688</v>
      </c>
      <c r="X2887" s="1" t="s">
        <v>2584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TRASEIRO DE BOI L1</v>
      </c>
      <c r="AC2887" s="1" t="n">
        <v>14969</v>
      </c>
    </row>
    <row r="2888" customFormat="false" ht="12.75" hidden="false" customHeight="true" outlineLevel="0" collapsed="false">
      <c r="A2888" s="14" t="n">
        <v>1</v>
      </c>
      <c r="B2888" s="15" t="n">
        <v>46244</v>
      </c>
      <c r="C2888" s="15" t="n">
        <v>46248</v>
      </c>
      <c r="D2888" s="14" t="n">
        <v>1683</v>
      </c>
      <c r="E2888" s="1" t="s">
        <v>677</v>
      </c>
      <c r="F2888" s="14" t="n">
        <v>34</v>
      </c>
      <c r="G2888" s="1" t="s">
        <v>94</v>
      </c>
      <c r="H2888" s="14" t="n">
        <v>2110101</v>
      </c>
      <c r="I2888" s="1" t="s">
        <v>58</v>
      </c>
      <c r="J2888" s="14" t="n">
        <v>1530153</v>
      </c>
      <c r="L2888" s="14" t="n">
        <v>1661046</v>
      </c>
      <c r="M2888" s="1" t="s">
        <v>36</v>
      </c>
      <c r="N2888" s="1" t="s">
        <v>60</v>
      </c>
      <c r="P2888" s="14" t="n">
        <v>104</v>
      </c>
      <c r="Q2888" s="1" t="s">
        <v>38</v>
      </c>
      <c r="R2888" s="1" t="s">
        <v>62</v>
      </c>
      <c r="S2888" s="14" t="n">
        <v>1130101</v>
      </c>
      <c r="T2888" s="1" t="s">
        <v>63</v>
      </c>
      <c r="U2888" s="16" t="n">
        <v>210</v>
      </c>
      <c r="W2888" s="16" t="n">
        <v>210</v>
      </c>
      <c r="X2888" s="1" t="s">
        <v>2585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COUVE MACO</v>
      </c>
      <c r="AC2888" s="1" t="n">
        <v>1661046</v>
      </c>
    </row>
    <row r="2889" customFormat="false" ht="12.75" hidden="false" customHeight="true" outlineLevel="0" collapsed="false">
      <c r="A2889" s="14" t="n">
        <v>1</v>
      </c>
      <c r="B2889" s="15" t="n">
        <v>46245</v>
      </c>
      <c r="C2889" s="15" t="n">
        <v>46248</v>
      </c>
      <c r="D2889" s="14" t="n">
        <v>1899</v>
      </c>
      <c r="E2889" s="1" t="s">
        <v>97</v>
      </c>
      <c r="F2889" s="14" t="n">
        <v>24</v>
      </c>
      <c r="G2889" s="1" t="s">
        <v>57</v>
      </c>
      <c r="H2889" s="14" t="n">
        <v>2110405</v>
      </c>
      <c r="I2889" s="1" t="s">
        <v>106</v>
      </c>
      <c r="J2889" s="14" t="n">
        <v>1533257</v>
      </c>
      <c r="L2889" s="14" t="n">
        <v>756</v>
      </c>
      <c r="M2889" s="1" t="s">
        <v>36</v>
      </c>
      <c r="N2889" s="1" t="s">
        <v>66</v>
      </c>
      <c r="P2889" s="14" t="n">
        <v>103</v>
      </c>
      <c r="Q2889" s="1" t="s">
        <v>61</v>
      </c>
      <c r="R2889" s="1" t="s">
        <v>62</v>
      </c>
      <c r="S2889" s="14" t="n">
        <v>1130101</v>
      </c>
      <c r="T2889" s="1" t="s">
        <v>63</v>
      </c>
      <c r="U2889" s="16" t="n">
        <v>700</v>
      </c>
      <c r="W2889" s="16" t="n">
        <v>700</v>
      </c>
      <c r="X2889" s="1" t="s">
        <v>2586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PAO CASEIRO AMANT</v>
      </c>
      <c r="AC2889" s="1" t="n">
        <v>756</v>
      </c>
    </row>
    <row r="2890" customFormat="false" ht="12.75" hidden="false" customHeight="true" outlineLevel="0" collapsed="false">
      <c r="A2890" s="14" t="n">
        <v>1</v>
      </c>
      <c r="B2890" s="15" t="n">
        <v>46248</v>
      </c>
      <c r="C2890" s="15" t="n">
        <v>46248</v>
      </c>
      <c r="D2890" s="14" t="n">
        <v>956</v>
      </c>
      <c r="E2890" s="1" t="s">
        <v>327</v>
      </c>
      <c r="F2890" s="14" t="n">
        <v>34</v>
      </c>
      <c r="G2890" s="1" t="s">
        <v>94</v>
      </c>
      <c r="H2890" s="14" t="n">
        <v>2110405</v>
      </c>
      <c r="I2890" s="1" t="s">
        <v>106</v>
      </c>
      <c r="J2890" s="14" t="n">
        <v>1545667</v>
      </c>
      <c r="L2890" s="14" t="n">
        <v>631545</v>
      </c>
      <c r="M2890" s="1" t="s">
        <v>36</v>
      </c>
      <c r="N2890" s="1" t="s">
        <v>66</v>
      </c>
      <c r="P2890" s="14" t="n">
        <v>101</v>
      </c>
      <c r="Q2890" s="1" t="s">
        <v>107</v>
      </c>
      <c r="R2890" s="1" t="s">
        <v>328</v>
      </c>
      <c r="S2890" s="14" t="n">
        <v>4210111</v>
      </c>
      <c r="T2890" s="1" t="s">
        <v>329</v>
      </c>
      <c r="U2890" s="16" t="n">
        <v>500</v>
      </c>
      <c r="W2890" s="16" t="n">
        <v>500</v>
      </c>
      <c r="X2890" s="1" t="s">
        <v>2587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4" t="n">
        <v>1</v>
      </c>
      <c r="B2891" s="15" t="n">
        <v>46246</v>
      </c>
      <c r="C2891" s="15" t="n">
        <v>46248</v>
      </c>
      <c r="D2891" s="14" t="n">
        <v>1683</v>
      </c>
      <c r="E2891" s="1" t="s">
        <v>677</v>
      </c>
      <c r="F2891" s="14" t="n">
        <v>34</v>
      </c>
      <c r="G2891" s="1" t="s">
        <v>94</v>
      </c>
      <c r="H2891" s="14" t="n">
        <v>2110101</v>
      </c>
      <c r="I2891" s="1" t="s">
        <v>58</v>
      </c>
      <c r="J2891" s="14" t="n">
        <v>1543738</v>
      </c>
      <c r="L2891" s="14" t="n">
        <v>1662615</v>
      </c>
      <c r="M2891" s="1" t="s">
        <v>36</v>
      </c>
      <c r="N2891" s="1" t="s">
        <v>60</v>
      </c>
      <c r="P2891" s="14" t="n">
        <v>104</v>
      </c>
      <c r="Q2891" s="1" t="s">
        <v>38</v>
      </c>
      <c r="R2891" s="1" t="s">
        <v>62</v>
      </c>
      <c r="S2891" s="14" t="n">
        <v>1130101</v>
      </c>
      <c r="T2891" s="1" t="s">
        <v>63</v>
      </c>
      <c r="U2891" s="16" t="n">
        <v>225</v>
      </c>
      <c r="W2891" s="16" t="n">
        <v>225</v>
      </c>
      <c r="X2891" s="1" t="s">
        <v>2588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COUVE MACO</v>
      </c>
      <c r="AC2891" s="1" t="n">
        <v>1662615</v>
      </c>
    </row>
    <row r="2892" customFormat="false" ht="12.75" hidden="false" customHeight="true" outlineLevel="0" collapsed="false">
      <c r="A2892" s="14" t="n">
        <v>1</v>
      </c>
      <c r="B2892" s="15" t="n">
        <v>46248</v>
      </c>
      <c r="C2892" s="15" t="n">
        <v>46248</v>
      </c>
      <c r="D2892" s="14" t="n">
        <v>33</v>
      </c>
      <c r="E2892" s="1" t="s">
        <v>93</v>
      </c>
      <c r="F2892" s="14" t="n">
        <v>34</v>
      </c>
      <c r="G2892" s="1" t="s">
        <v>94</v>
      </c>
      <c r="H2892" s="14" t="n">
        <v>2110101</v>
      </c>
      <c r="I2892" s="1" t="s">
        <v>58</v>
      </c>
      <c r="J2892" s="14" t="n">
        <v>1545728</v>
      </c>
      <c r="L2892" s="14" t="n">
        <v>5487</v>
      </c>
      <c r="M2892" s="1" t="s">
        <v>36</v>
      </c>
      <c r="N2892" s="1" t="s">
        <v>60</v>
      </c>
      <c r="P2892" s="14" t="n">
        <v>104</v>
      </c>
      <c r="Q2892" s="1" t="s">
        <v>38</v>
      </c>
      <c r="R2892" s="1" t="s">
        <v>62</v>
      </c>
      <c r="S2892" s="14" t="n">
        <v>1130101</v>
      </c>
      <c r="T2892" s="1" t="s">
        <v>63</v>
      </c>
      <c r="U2892" s="16" t="n">
        <v>690</v>
      </c>
      <c r="W2892" s="16" t="n">
        <v>690</v>
      </c>
      <c r="X2892" s="1" t="s">
        <v>2589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4" t="n">
        <v>1</v>
      </c>
      <c r="B2893" s="15" t="n">
        <v>46248</v>
      </c>
      <c r="C2893" s="15" t="n">
        <v>46248</v>
      </c>
      <c r="D2893" s="14" t="n">
        <v>33</v>
      </c>
      <c r="E2893" s="1" t="s">
        <v>93</v>
      </c>
      <c r="F2893" s="14" t="n">
        <v>34</v>
      </c>
      <c r="G2893" s="1" t="s">
        <v>94</v>
      </c>
      <c r="H2893" s="14" t="n">
        <v>2110101</v>
      </c>
      <c r="I2893" s="1" t="s">
        <v>58</v>
      </c>
      <c r="J2893" s="14" t="n">
        <v>1546819</v>
      </c>
      <c r="L2893" s="14" t="n">
        <v>5488</v>
      </c>
      <c r="M2893" s="1" t="s">
        <v>36</v>
      </c>
      <c r="N2893" s="1" t="s">
        <v>60</v>
      </c>
      <c r="P2893" s="14" t="n">
        <v>104</v>
      </c>
      <c r="Q2893" s="1" t="s">
        <v>38</v>
      </c>
      <c r="R2893" s="1" t="s">
        <v>62</v>
      </c>
      <c r="S2893" s="14" t="n">
        <v>1130101</v>
      </c>
      <c r="T2893" s="1" t="s">
        <v>63</v>
      </c>
      <c r="U2893" s="16" t="n">
        <v>3247.75</v>
      </c>
      <c r="W2893" s="16" t="n">
        <v>3247.75</v>
      </c>
      <c r="X2893" s="1" t="s">
        <v>2590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46248</v>
      </c>
      <c r="C2894" s="15" t="n">
        <v>46248</v>
      </c>
      <c r="D2894" s="14" t="n">
        <v>33</v>
      </c>
      <c r="E2894" s="1" t="s">
        <v>93</v>
      </c>
      <c r="F2894" s="14" t="n">
        <v>34</v>
      </c>
      <c r="G2894" s="1" t="s">
        <v>94</v>
      </c>
      <c r="H2894" s="14" t="n">
        <v>2110101</v>
      </c>
      <c r="I2894" s="1" t="s">
        <v>58</v>
      </c>
      <c r="J2894" s="14" t="n">
        <v>1547189</v>
      </c>
      <c r="L2894" s="14" t="n">
        <v>5489</v>
      </c>
      <c r="M2894" s="1" t="s">
        <v>36</v>
      </c>
      <c r="N2894" s="1" t="s">
        <v>60</v>
      </c>
      <c r="P2894" s="14" t="n">
        <v>104</v>
      </c>
      <c r="Q2894" s="1" t="s">
        <v>38</v>
      </c>
      <c r="R2894" s="1" t="s">
        <v>62</v>
      </c>
      <c r="S2894" s="14" t="n">
        <v>1130101</v>
      </c>
      <c r="T2894" s="1" t="s">
        <v>63</v>
      </c>
      <c r="U2894" s="16" t="n">
        <v>3089</v>
      </c>
      <c r="W2894" s="16" t="n">
        <v>3089</v>
      </c>
      <c r="X2894" s="1" t="s">
        <v>252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4" t="n">
        <v>1</v>
      </c>
      <c r="B2895" s="15" t="n">
        <v>46248</v>
      </c>
      <c r="C2895" s="15" t="n">
        <v>46248</v>
      </c>
      <c r="D2895" s="14" t="n">
        <v>33</v>
      </c>
      <c r="E2895" s="1" t="s">
        <v>93</v>
      </c>
      <c r="F2895" s="14" t="n">
        <v>34</v>
      </c>
      <c r="G2895" s="1" t="s">
        <v>94</v>
      </c>
      <c r="H2895" s="14" t="n">
        <v>2110405</v>
      </c>
      <c r="I2895" s="1" t="s">
        <v>106</v>
      </c>
      <c r="J2895" s="14" t="n">
        <v>1547232</v>
      </c>
      <c r="L2895" s="14" t="n">
        <v>632152</v>
      </c>
      <c r="M2895" s="1" t="s">
        <v>36</v>
      </c>
      <c r="N2895" s="1" t="s">
        <v>66</v>
      </c>
      <c r="P2895" s="14" t="n">
        <v>104</v>
      </c>
      <c r="Q2895" s="1" t="s">
        <v>38</v>
      </c>
      <c r="R2895" s="1" t="s">
        <v>62</v>
      </c>
      <c r="S2895" s="14" t="n">
        <v>1130101</v>
      </c>
      <c r="T2895" s="1" t="s">
        <v>63</v>
      </c>
      <c r="U2895" s="16" t="n">
        <v>140</v>
      </c>
      <c r="W2895" s="16" t="n">
        <v>140</v>
      </c>
      <c r="X2895" s="1" t="s">
        <v>2591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46248</v>
      </c>
      <c r="C2896" s="15" t="n">
        <v>46248</v>
      </c>
      <c r="D2896" s="14" t="n">
        <v>1137</v>
      </c>
      <c r="E2896" s="1" t="s">
        <v>105</v>
      </c>
      <c r="F2896" s="14" t="n">
        <v>34</v>
      </c>
      <c r="G2896" s="1" t="s">
        <v>94</v>
      </c>
      <c r="H2896" s="14" t="n">
        <v>2110405</v>
      </c>
      <c r="I2896" s="1" t="s">
        <v>106</v>
      </c>
      <c r="J2896" s="14" t="n">
        <v>1548271</v>
      </c>
      <c r="L2896" s="14" t="n">
        <v>632796</v>
      </c>
      <c r="M2896" s="1" t="s">
        <v>36</v>
      </c>
      <c r="N2896" s="1" t="s">
        <v>66</v>
      </c>
      <c r="P2896" s="14" t="n">
        <v>101</v>
      </c>
      <c r="Q2896" s="1" t="s">
        <v>107</v>
      </c>
      <c r="R2896" s="1" t="s">
        <v>43</v>
      </c>
      <c r="S2896" s="14" t="n">
        <v>4210301</v>
      </c>
      <c r="T2896" s="1" t="s">
        <v>333</v>
      </c>
      <c r="U2896" s="16" t="n">
        <v>2300</v>
      </c>
      <c r="W2896" s="16" t="n">
        <v>2300</v>
      </c>
      <c r="X2896" s="1" t="s">
        <v>2592</v>
      </c>
      <c r="Z2896" s="1" t="str">
        <f aca="false">IF($T2896="","",IFERROR(INDEX('Resumo Grupos'!$AC$3:$AC$200,MATCH($T2896,'Resumo Grupos'!$AB$3:$AB$200,0)),"n/d"))</f>
        <v>Salários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46248</v>
      </c>
      <c r="C2897" s="15" t="n">
        <v>46248</v>
      </c>
      <c r="D2897" s="14" t="n">
        <v>1137</v>
      </c>
      <c r="E2897" s="1" t="s">
        <v>105</v>
      </c>
      <c r="F2897" s="14" t="n">
        <v>34</v>
      </c>
      <c r="G2897" s="1" t="s">
        <v>94</v>
      </c>
      <c r="H2897" s="14" t="n">
        <v>2110405</v>
      </c>
      <c r="I2897" s="1" t="s">
        <v>106</v>
      </c>
      <c r="J2897" s="14" t="n">
        <v>1548279</v>
      </c>
      <c r="L2897" s="14" t="n">
        <v>632803</v>
      </c>
      <c r="M2897" s="1" t="s">
        <v>36</v>
      </c>
      <c r="N2897" s="1" t="s">
        <v>66</v>
      </c>
      <c r="P2897" s="14" t="n">
        <v>101</v>
      </c>
      <c r="Q2897" s="1" t="s">
        <v>107</v>
      </c>
      <c r="R2897" s="1" t="s">
        <v>43</v>
      </c>
      <c r="S2897" s="14" t="n">
        <v>4210301</v>
      </c>
      <c r="T2897" s="1" t="s">
        <v>333</v>
      </c>
      <c r="U2897" s="16" t="n">
        <v>7000</v>
      </c>
      <c r="W2897" s="16" t="n">
        <v>7000</v>
      </c>
      <c r="X2897" s="1" t="s">
        <v>2593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46248</v>
      </c>
      <c r="C2898" s="15" t="n">
        <v>46248</v>
      </c>
      <c r="D2898" s="14" t="n">
        <v>1615</v>
      </c>
      <c r="E2898" s="1" t="s">
        <v>253</v>
      </c>
      <c r="F2898" s="14" t="n">
        <v>34</v>
      </c>
      <c r="G2898" s="1" t="s">
        <v>94</v>
      </c>
      <c r="H2898" s="14" t="n">
        <v>2110101</v>
      </c>
      <c r="I2898" s="1" t="s">
        <v>58</v>
      </c>
      <c r="J2898" s="14" t="n">
        <v>1551275</v>
      </c>
      <c r="L2898" s="14" t="n">
        <v>15114</v>
      </c>
      <c r="M2898" s="1" t="s">
        <v>36</v>
      </c>
      <c r="N2898" s="1" t="s">
        <v>60</v>
      </c>
      <c r="P2898" s="14" t="n">
        <v>104</v>
      </c>
      <c r="Q2898" s="1" t="s">
        <v>38</v>
      </c>
      <c r="R2898" s="1" t="s">
        <v>62</v>
      </c>
      <c r="S2898" s="14" t="n">
        <v>1130101</v>
      </c>
      <c r="T2898" s="1" t="s">
        <v>63</v>
      </c>
      <c r="U2898" s="16" t="n">
        <v>1440</v>
      </c>
      <c r="W2898" s="16" t="n">
        <v>1440</v>
      </c>
      <c r="X2898" s="1" t="s">
        <v>2594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ALHO KG</v>
      </c>
      <c r="AC2898" s="1" t="n">
        <v>15114</v>
      </c>
    </row>
    <row r="2899" customFormat="false" ht="12.75" hidden="false" customHeight="true" outlineLevel="0" collapsed="false">
      <c r="A2899" s="14" t="n">
        <v>1</v>
      </c>
      <c r="B2899" s="15" t="n">
        <v>46248</v>
      </c>
      <c r="C2899" s="15" t="n">
        <v>46248</v>
      </c>
      <c r="D2899" s="14" t="n">
        <v>10096</v>
      </c>
      <c r="E2899" s="1" t="s">
        <v>1716</v>
      </c>
      <c r="F2899" s="14" t="n">
        <v>13</v>
      </c>
      <c r="G2899" s="1" t="s">
        <v>119</v>
      </c>
      <c r="H2899" s="14" t="n">
        <v>2110101</v>
      </c>
      <c r="I2899" s="1" t="s">
        <v>58</v>
      </c>
      <c r="J2899" s="14" t="n">
        <v>1551640</v>
      </c>
      <c r="L2899" s="14" t="n">
        <v>163</v>
      </c>
      <c r="M2899" s="1" t="s">
        <v>36</v>
      </c>
      <c r="N2899" s="1" t="s">
        <v>60</v>
      </c>
      <c r="P2899" s="14" t="n">
        <v>104</v>
      </c>
      <c r="Q2899" s="1" t="s">
        <v>38</v>
      </c>
      <c r="R2899" s="1" t="s">
        <v>62</v>
      </c>
      <c r="S2899" s="14" t="n">
        <v>1130101</v>
      </c>
      <c r="T2899" s="1" t="s">
        <v>63</v>
      </c>
      <c r="U2899" s="16" t="n">
        <v>408</v>
      </c>
      <c r="W2899" s="16" t="n">
        <v>0</v>
      </c>
      <c r="X2899" s="1" t="s">
        <v>2595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BOLO MIYAZAKI GRANDE</v>
      </c>
      <c r="AC2899" s="1" t="n">
        <v>163</v>
      </c>
    </row>
    <row r="2900" customFormat="false" ht="12.75" hidden="false" customHeight="true" outlineLevel="0" collapsed="false">
      <c r="A2900" s="14" t="n">
        <v>1</v>
      </c>
      <c r="B2900" s="15" t="n">
        <v>46248</v>
      </c>
      <c r="C2900" s="15" t="n">
        <v>46248</v>
      </c>
      <c r="D2900" s="14" t="n">
        <v>1683</v>
      </c>
      <c r="E2900" s="1" t="s">
        <v>677</v>
      </c>
      <c r="F2900" s="14" t="n">
        <v>34</v>
      </c>
      <c r="G2900" s="1" t="s">
        <v>94</v>
      </c>
      <c r="H2900" s="14" t="n">
        <v>2110101</v>
      </c>
      <c r="I2900" s="1" t="s">
        <v>58</v>
      </c>
      <c r="J2900" s="14" t="n">
        <v>1551760</v>
      </c>
      <c r="L2900" s="14" t="n">
        <v>1664299</v>
      </c>
      <c r="M2900" s="1" t="s">
        <v>36</v>
      </c>
      <c r="N2900" s="1" t="s">
        <v>60</v>
      </c>
      <c r="P2900" s="14" t="n">
        <v>104</v>
      </c>
      <c r="Q2900" s="1" t="s">
        <v>38</v>
      </c>
      <c r="R2900" s="1" t="s">
        <v>62</v>
      </c>
      <c r="S2900" s="14" t="n">
        <v>1130101</v>
      </c>
      <c r="T2900" s="1" t="s">
        <v>63</v>
      </c>
      <c r="U2900" s="16" t="n">
        <v>135</v>
      </c>
      <c r="W2900" s="16" t="n">
        <v>135</v>
      </c>
      <c r="X2900" s="1" t="s">
        <v>2596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COUVE MACO</v>
      </c>
      <c r="AC2900" s="1" t="n">
        <v>1664299</v>
      </c>
    </row>
    <row r="2901" customFormat="false" ht="12.75" hidden="false" customHeight="true" outlineLevel="0" collapsed="false">
      <c r="A2901" s="14" t="n">
        <v>1</v>
      </c>
      <c r="B2901" s="15" t="n">
        <v>46248</v>
      </c>
      <c r="C2901" s="15" t="n">
        <v>46248</v>
      </c>
      <c r="D2901" s="14" t="n">
        <v>10035</v>
      </c>
      <c r="E2901" s="1" t="s">
        <v>376</v>
      </c>
      <c r="F2901" s="14" t="n">
        <v>13</v>
      </c>
      <c r="G2901" s="1" t="s">
        <v>119</v>
      </c>
      <c r="H2901" s="14" t="n">
        <v>2110101</v>
      </c>
      <c r="I2901" s="1" t="s">
        <v>58</v>
      </c>
      <c r="J2901" s="14" t="n">
        <v>1567959</v>
      </c>
      <c r="L2901" s="14" t="n">
        <v>404</v>
      </c>
      <c r="M2901" s="1" t="s">
        <v>36</v>
      </c>
      <c r="N2901" s="1" t="s">
        <v>60</v>
      </c>
      <c r="P2901" s="14" t="n">
        <v>104</v>
      </c>
      <c r="Q2901" s="1" t="s">
        <v>38</v>
      </c>
      <c r="R2901" s="1" t="s">
        <v>62</v>
      </c>
      <c r="S2901" s="14" t="n">
        <v>1130101</v>
      </c>
      <c r="T2901" s="1" t="s">
        <v>63</v>
      </c>
      <c r="U2901" s="16" t="n">
        <v>614</v>
      </c>
      <c r="W2901" s="16" t="n">
        <v>0</v>
      </c>
      <c r="X2901" s="1" t="s">
        <v>2597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  <c r="AB2901" s="1" t="str">
        <f aca="false">IFERROR(INDEX('Mov Entradas (Rel 10497)'!$L:$L,MATCH(AC2901,'Mov Entradas (Rel 10497)'!$I:$I,0)),"nao encontrado")</f>
        <v>CARVAO VEGETAL 3KG</v>
      </c>
      <c r="AC2901" s="1" t="n">
        <v>404</v>
      </c>
    </row>
    <row r="2902" customFormat="false" ht="12.75" hidden="false" customHeight="true" outlineLevel="0" collapsed="false">
      <c r="A2902" s="14" t="n">
        <v>1</v>
      </c>
      <c r="B2902" s="15" t="n">
        <v>46249</v>
      </c>
      <c r="C2902" s="15" t="n">
        <v>46249</v>
      </c>
      <c r="D2902" s="14" t="n">
        <v>0</v>
      </c>
      <c r="E2902" s="1" t="s">
        <v>33</v>
      </c>
      <c r="F2902" s="14" t="n">
        <v>17</v>
      </c>
      <c r="G2902" s="1" t="s">
        <v>34</v>
      </c>
      <c r="H2902" s="14" t="n">
        <v>1110101</v>
      </c>
      <c r="I2902" s="1" t="s">
        <v>35</v>
      </c>
      <c r="J2902" s="14" t="n">
        <v>1551743</v>
      </c>
      <c r="L2902" s="14" t="n">
        <v>1551743</v>
      </c>
      <c r="M2902" s="1" t="s">
        <v>36</v>
      </c>
      <c r="N2902" s="1" t="s">
        <v>37</v>
      </c>
      <c r="P2902" s="14" t="n">
        <v>101</v>
      </c>
      <c r="Q2902" s="1" t="s">
        <v>107</v>
      </c>
      <c r="R2902" s="1" t="s">
        <v>149</v>
      </c>
      <c r="S2902" s="14" t="n">
        <v>1120602</v>
      </c>
      <c r="T2902" s="1" t="s">
        <v>2287</v>
      </c>
      <c r="U2902" s="16" t="n">
        <v>300</v>
      </c>
      <c r="W2902" s="16" t="n">
        <v>300</v>
      </c>
      <c r="X2902" s="1" t="s">
        <v>2598</v>
      </c>
      <c r="Z2902" s="1" t="str">
        <f aca="false">IF($T2902="","",IFERROR(INDEX('Resumo Grupos'!$AC$3:$AC$200,MATCH($T2902,'Resumo Grupos'!$AB$3:$AB$200,0)),"n/d"))</f>
        <v>Salários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12.75" hidden="false" customHeight="true" outlineLevel="0" collapsed="false">
      <c r="A2903" s="14" t="n">
        <v>1</v>
      </c>
      <c r="B2903" s="15" t="n">
        <v>46249</v>
      </c>
      <c r="C2903" s="15" t="n">
        <v>46249</v>
      </c>
      <c r="D2903" s="14" t="n">
        <v>0</v>
      </c>
      <c r="E2903" s="1" t="s">
        <v>33</v>
      </c>
      <c r="F2903" s="14" t="n">
        <v>17</v>
      </c>
      <c r="G2903" s="1" t="s">
        <v>34</v>
      </c>
      <c r="H2903" s="14" t="n">
        <v>1110101</v>
      </c>
      <c r="I2903" s="1" t="s">
        <v>35</v>
      </c>
      <c r="J2903" s="14" t="n">
        <v>1560921</v>
      </c>
      <c r="L2903" s="14" t="n">
        <v>1560921</v>
      </c>
      <c r="M2903" s="1" t="s">
        <v>36</v>
      </c>
      <c r="N2903" s="1" t="s">
        <v>37</v>
      </c>
      <c r="P2903" s="14" t="n">
        <v>104</v>
      </c>
      <c r="Q2903" s="1" t="s">
        <v>38</v>
      </c>
      <c r="R2903" s="1" t="s">
        <v>149</v>
      </c>
      <c r="S2903" s="14" t="n">
        <v>1120601</v>
      </c>
      <c r="T2903" s="1" t="s">
        <v>150</v>
      </c>
      <c r="U2903" s="16" t="n">
        <v>510</v>
      </c>
      <c r="W2903" s="16" t="n">
        <v>510</v>
      </c>
      <c r="X2903" s="1" t="s">
        <v>2599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ACAI DE ANORI</v>
      </c>
      <c r="AC2903" s="1" t="n">
        <v>5498</v>
      </c>
    </row>
    <row r="2904" customFormat="false" ht="12.75" hidden="false" customHeight="true" outlineLevel="0" collapsed="false">
      <c r="A2904" s="14" t="n">
        <v>1</v>
      </c>
      <c r="B2904" s="15" t="n">
        <v>46249</v>
      </c>
      <c r="C2904" s="15" t="n">
        <v>46249</v>
      </c>
      <c r="D2904" s="14" t="n">
        <v>0</v>
      </c>
      <c r="E2904" s="1" t="s">
        <v>33</v>
      </c>
      <c r="F2904" s="14" t="n">
        <v>17</v>
      </c>
      <c r="G2904" s="1" t="s">
        <v>34</v>
      </c>
      <c r="H2904" s="14" t="n">
        <v>1110101</v>
      </c>
      <c r="I2904" s="1" t="s">
        <v>35</v>
      </c>
      <c r="J2904" s="14" t="n">
        <v>1580637</v>
      </c>
      <c r="L2904" s="14" t="n">
        <v>1580637</v>
      </c>
      <c r="M2904" s="1" t="s">
        <v>36</v>
      </c>
      <c r="N2904" s="1" t="s">
        <v>37</v>
      </c>
      <c r="P2904" s="14" t="n">
        <v>104</v>
      </c>
      <c r="Q2904" s="1" t="s">
        <v>38</v>
      </c>
      <c r="R2904" s="1" t="s">
        <v>149</v>
      </c>
      <c r="S2904" s="14" t="n">
        <v>1120601</v>
      </c>
      <c r="T2904" s="1" t="s">
        <v>150</v>
      </c>
      <c r="U2904" s="16" t="n">
        <v>90</v>
      </c>
      <c r="W2904" s="16" t="n">
        <v>90</v>
      </c>
      <c r="X2904" s="1" t="s">
        <v>2600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SOMBRINNHA COD.:WZ-257</v>
      </c>
      <c r="AC2904" s="1" t="n">
        <v>417</v>
      </c>
    </row>
    <row r="2905" customFormat="false" ht="12.75" hidden="false" customHeight="true" outlineLevel="0" collapsed="false">
      <c r="A2905" s="14" t="n">
        <v>1</v>
      </c>
      <c r="B2905" s="15" t="n">
        <v>46249</v>
      </c>
      <c r="C2905" s="15" t="n">
        <v>46249</v>
      </c>
      <c r="D2905" s="14" t="n">
        <v>0</v>
      </c>
      <c r="E2905" s="1" t="s">
        <v>33</v>
      </c>
      <c r="F2905" s="14" t="n">
        <v>17</v>
      </c>
      <c r="G2905" s="1" t="s">
        <v>34</v>
      </c>
      <c r="H2905" s="14" t="n">
        <v>1110101</v>
      </c>
      <c r="I2905" s="1" t="s">
        <v>35</v>
      </c>
      <c r="J2905" s="14" t="n">
        <v>1573492</v>
      </c>
      <c r="L2905" s="14" t="n">
        <v>1573492</v>
      </c>
      <c r="M2905" s="1" t="s">
        <v>36</v>
      </c>
      <c r="N2905" s="1" t="s">
        <v>37</v>
      </c>
      <c r="P2905" s="14" t="n">
        <v>104</v>
      </c>
      <c r="Q2905" s="1" t="s">
        <v>38</v>
      </c>
      <c r="R2905" s="1" t="s">
        <v>39</v>
      </c>
      <c r="S2905" s="14" t="n">
        <v>4210229</v>
      </c>
      <c r="T2905" s="1" t="s">
        <v>1371</v>
      </c>
      <c r="U2905" s="16" t="n">
        <v>180</v>
      </c>
      <c r="W2905" s="16" t="n">
        <v>180</v>
      </c>
      <c r="X2905" s="1" t="s">
        <v>2601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12.75" hidden="false" customHeight="true" outlineLevel="0" collapsed="false">
      <c r="A2906" s="14" t="n">
        <v>1</v>
      </c>
      <c r="B2906" s="15" t="n">
        <v>46249</v>
      </c>
      <c r="C2906" s="15" t="n">
        <v>46249</v>
      </c>
      <c r="D2906" s="14" t="n">
        <v>0</v>
      </c>
      <c r="E2906" s="1" t="s">
        <v>33</v>
      </c>
      <c r="F2906" s="14" t="n">
        <v>17</v>
      </c>
      <c r="G2906" s="1" t="s">
        <v>34</v>
      </c>
      <c r="H2906" s="14" t="n">
        <v>1110101</v>
      </c>
      <c r="I2906" s="1" t="s">
        <v>35</v>
      </c>
      <c r="J2906" s="14" t="n">
        <v>1576186</v>
      </c>
      <c r="L2906" s="14" t="n">
        <v>1576186</v>
      </c>
      <c r="M2906" s="1" t="s">
        <v>36</v>
      </c>
      <c r="N2906" s="1" t="s">
        <v>37</v>
      </c>
      <c r="P2906" s="14" t="n">
        <v>104</v>
      </c>
      <c r="Q2906" s="1" t="s">
        <v>38</v>
      </c>
      <c r="R2906" s="1" t="s">
        <v>43</v>
      </c>
      <c r="S2906" s="14" t="n">
        <v>4210306</v>
      </c>
      <c r="T2906" s="1" t="s">
        <v>837</v>
      </c>
      <c r="U2906" s="16" t="n">
        <v>250</v>
      </c>
      <c r="W2906" s="16" t="n">
        <v>250</v>
      </c>
      <c r="X2906" s="1" t="s">
        <v>2602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4" t="n">
        <v>1</v>
      </c>
      <c r="B2907" s="15" t="n">
        <v>46097</v>
      </c>
      <c r="C2907" s="15" t="n">
        <v>46249</v>
      </c>
      <c r="D2907" s="14" t="n">
        <v>1867</v>
      </c>
      <c r="E2907" s="1" t="s">
        <v>665</v>
      </c>
      <c r="F2907" s="14" t="n">
        <v>24</v>
      </c>
      <c r="G2907" s="1" t="s">
        <v>57</v>
      </c>
      <c r="H2907" s="14" t="n">
        <v>2110405</v>
      </c>
      <c r="I2907" s="1" t="s">
        <v>106</v>
      </c>
      <c r="J2907" s="14" t="n">
        <v>809298</v>
      </c>
      <c r="L2907" s="14" t="n">
        <v>100914</v>
      </c>
      <c r="M2907" s="1" t="s">
        <v>457</v>
      </c>
      <c r="N2907" s="1" t="s">
        <v>66</v>
      </c>
      <c r="P2907" s="14" t="n">
        <v>101</v>
      </c>
      <c r="Q2907" s="1" t="s">
        <v>107</v>
      </c>
      <c r="R2907" s="1" t="s">
        <v>666</v>
      </c>
      <c r="S2907" s="14" t="n">
        <v>4210401</v>
      </c>
      <c r="T2907" s="1" t="s">
        <v>667</v>
      </c>
      <c r="U2907" s="16" t="n">
        <v>134.55</v>
      </c>
      <c r="W2907" s="16" t="n">
        <v>134.55</v>
      </c>
      <c r="X2907" s="1" t="s">
        <v>2603</v>
      </c>
      <c r="Z2907" s="1" t="str">
        <f aca="false">IF($T2907="","",IFERROR(INDEX('Resumo Grupos'!$AC$3:$AC$200,MATCH($T2907,'Resumo Grupos'!$AB$3:$AB$200,0)),"n/d"))</f>
        <v>Impostos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12.75" hidden="false" customHeight="true" outlineLevel="0" collapsed="false">
      <c r="A2908" s="14" t="n">
        <v>1</v>
      </c>
      <c r="B2908" s="15" t="n">
        <v>46097</v>
      </c>
      <c r="C2908" s="15" t="n">
        <v>46249</v>
      </c>
      <c r="D2908" s="14" t="n">
        <v>1867</v>
      </c>
      <c r="E2908" s="1" t="s">
        <v>665</v>
      </c>
      <c r="F2908" s="14" t="n">
        <v>24</v>
      </c>
      <c r="G2908" s="1" t="s">
        <v>57</v>
      </c>
      <c r="H2908" s="14" t="n">
        <v>2110405</v>
      </c>
      <c r="I2908" s="1" t="s">
        <v>106</v>
      </c>
      <c r="J2908" s="14" t="n">
        <v>809315</v>
      </c>
      <c r="L2908" s="14" t="n">
        <v>100910</v>
      </c>
      <c r="M2908" s="1" t="s">
        <v>457</v>
      </c>
      <c r="N2908" s="1" t="s">
        <v>66</v>
      </c>
      <c r="P2908" s="14" t="n">
        <v>101</v>
      </c>
      <c r="Q2908" s="1" t="s">
        <v>107</v>
      </c>
      <c r="R2908" s="1" t="s">
        <v>666</v>
      </c>
      <c r="S2908" s="14" t="n">
        <v>4210401</v>
      </c>
      <c r="T2908" s="1" t="s">
        <v>667</v>
      </c>
      <c r="U2908" s="16" t="n">
        <v>185.89</v>
      </c>
      <c r="W2908" s="16" t="n">
        <v>185.89</v>
      </c>
      <c r="X2908" s="1" t="s">
        <v>2604</v>
      </c>
      <c r="Z2908" s="1" t="str">
        <f aca="false">IF($T2908="","",IFERROR(INDEX('Resumo Grupos'!$AC$3:$AC$200,MATCH($T2908,'Resumo Grupos'!$AB$3:$AB$200,0)),"n/d"))</f>
        <v>Impostos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46097</v>
      </c>
      <c r="C2909" s="15" t="n">
        <v>46249</v>
      </c>
      <c r="D2909" s="14" t="n">
        <v>17</v>
      </c>
      <c r="E2909" s="1" t="s">
        <v>115</v>
      </c>
      <c r="F2909" s="14" t="n">
        <v>24</v>
      </c>
      <c r="G2909" s="1" t="s">
        <v>57</v>
      </c>
      <c r="H2909" s="14" t="n">
        <v>2110405</v>
      </c>
      <c r="I2909" s="1" t="s">
        <v>106</v>
      </c>
      <c r="J2909" s="14" t="n">
        <v>809413</v>
      </c>
      <c r="L2909" s="14" t="n">
        <v>2115476</v>
      </c>
      <c r="M2909" s="1" t="s">
        <v>457</v>
      </c>
      <c r="N2909" s="1" t="s">
        <v>66</v>
      </c>
      <c r="P2909" s="14" t="n">
        <v>101</v>
      </c>
      <c r="Q2909" s="1" t="s">
        <v>107</v>
      </c>
      <c r="R2909" s="1" t="s">
        <v>112</v>
      </c>
      <c r="S2909" s="14" t="n">
        <v>4220199</v>
      </c>
      <c r="T2909" s="1" t="s">
        <v>113</v>
      </c>
      <c r="U2909" s="16" t="n">
        <v>102.14</v>
      </c>
      <c r="W2909" s="16" t="n">
        <v>102.14</v>
      </c>
      <c r="X2909" s="1" t="s">
        <v>670</v>
      </c>
      <c r="Z2909" s="1" t="str">
        <f aca="false">IF($T2909="","",IFERROR(INDEX('Resumo Grupos'!$AC$3:$AC$200,MATCH($T2909,'Resumo Grupos'!$AB$3:$AB$200,0)),"n/d"))</f>
        <v>Pagamentos outros não operacionais</v>
      </c>
      <c r="AA2909" s="1" t="str">
        <f aca="false">IF($T2909="","",IF(COUNTIF('Resumo Grupos'!$AE$3:$AE$40,$T2909)&gt;0,"NAO","SIM"))</f>
        <v>SIM</v>
      </c>
    </row>
    <row r="2910" customFormat="false" ht="12.75" hidden="false" customHeight="true" outlineLevel="0" collapsed="false">
      <c r="A2910" s="1" t="n">
        <v>1</v>
      </c>
      <c r="B2910" s="17" t="n">
        <v>46142</v>
      </c>
      <c r="C2910" s="17" t="n">
        <v>46249</v>
      </c>
      <c r="D2910" s="1" t="n">
        <v>607</v>
      </c>
      <c r="E2910" s="1" t="s">
        <v>214</v>
      </c>
      <c r="F2910" s="1" t="n">
        <v>24</v>
      </c>
      <c r="G2910" s="1" t="s">
        <v>57</v>
      </c>
      <c r="H2910" s="1" t="n">
        <v>2110101</v>
      </c>
      <c r="I2910" s="1" t="s">
        <v>58</v>
      </c>
      <c r="J2910" s="1" t="n">
        <v>1028242</v>
      </c>
      <c r="L2910" s="1" t="n">
        <v>10262</v>
      </c>
      <c r="M2910" s="1" t="s">
        <v>636</v>
      </c>
      <c r="N2910" s="1" t="s">
        <v>60</v>
      </c>
      <c r="P2910" s="1" t="n">
        <v>103</v>
      </c>
      <c r="Q2910" s="1" t="s">
        <v>61</v>
      </c>
      <c r="R2910" s="1" t="s">
        <v>62</v>
      </c>
      <c r="S2910" s="1" t="n">
        <v>1130101</v>
      </c>
      <c r="T2910" s="1" t="s">
        <v>63</v>
      </c>
      <c r="U2910" s="1" t="n">
        <v>1488.41</v>
      </c>
      <c r="W2910" s="1" t="n">
        <v>1488.41</v>
      </c>
      <c r="X2910" s="1" t="s">
        <v>2605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10262</v>
      </c>
    </row>
    <row r="2911" customFormat="false" ht="12.75" hidden="false" customHeight="true" outlineLevel="0" collapsed="false">
      <c r="A2911" s="1" t="n">
        <v>1</v>
      </c>
      <c r="B2911" s="17" t="n">
        <v>46218</v>
      </c>
      <c r="C2911" s="17" t="n">
        <v>46249</v>
      </c>
      <c r="D2911" s="1" t="n">
        <v>957</v>
      </c>
      <c r="E2911" s="1" t="s">
        <v>157</v>
      </c>
      <c r="F2911" s="1" t="n">
        <v>24</v>
      </c>
      <c r="G2911" s="1" t="s">
        <v>57</v>
      </c>
      <c r="H2911" s="1" t="n">
        <v>2110405</v>
      </c>
      <c r="I2911" s="1" t="s">
        <v>106</v>
      </c>
      <c r="J2911" s="1" t="n">
        <v>1402587</v>
      </c>
      <c r="L2911" s="1" t="n">
        <v>21048</v>
      </c>
      <c r="M2911" s="1" t="s">
        <v>59</v>
      </c>
      <c r="N2911" s="1" t="s">
        <v>66</v>
      </c>
      <c r="P2911" s="1" t="n">
        <v>103</v>
      </c>
      <c r="Q2911" s="1" t="s">
        <v>61</v>
      </c>
      <c r="R2911" s="1" t="s">
        <v>62</v>
      </c>
      <c r="S2911" s="1" t="n">
        <v>1130101</v>
      </c>
      <c r="T2911" s="1" t="s">
        <v>63</v>
      </c>
      <c r="U2911" s="1" t="n">
        <v>1475.42</v>
      </c>
      <c r="W2911" s="1" t="n">
        <v>1475.42</v>
      </c>
      <c r="X2911" s="1" t="s">
        <v>2606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RAÇÃO CHAMP CÃO FILHOTE 900G</v>
      </c>
      <c r="AC2911" s="1" t="n">
        <v>21048</v>
      </c>
    </row>
    <row r="2912" customFormat="false" ht="12.75" hidden="false" customHeight="true" outlineLevel="0" collapsed="false">
      <c r="A2912" s="1" t="n">
        <v>1</v>
      </c>
      <c r="B2912" s="17" t="n">
        <v>46234</v>
      </c>
      <c r="C2912" s="17" t="n">
        <v>46249</v>
      </c>
      <c r="D2912" s="1" t="n">
        <v>513</v>
      </c>
      <c r="E2912" s="1" t="s">
        <v>683</v>
      </c>
      <c r="F2912" s="1" t="n">
        <v>24</v>
      </c>
      <c r="G2912" s="1" t="s">
        <v>57</v>
      </c>
      <c r="H2912" s="1" t="n">
        <v>2110405</v>
      </c>
      <c r="I2912" s="1" t="s">
        <v>106</v>
      </c>
      <c r="J2912" s="1" t="n">
        <v>1478026</v>
      </c>
      <c r="L2912" s="1" t="n">
        <v>607111</v>
      </c>
      <c r="M2912" s="1" t="s">
        <v>36</v>
      </c>
      <c r="N2912" s="1" t="s">
        <v>66</v>
      </c>
      <c r="P2912" s="1" t="n">
        <v>101</v>
      </c>
      <c r="Q2912" s="1" t="s">
        <v>107</v>
      </c>
      <c r="R2912" s="1" t="s">
        <v>43</v>
      </c>
      <c r="S2912" s="1" t="n">
        <v>4210315</v>
      </c>
      <c r="T2912" s="1" t="s">
        <v>574</v>
      </c>
      <c r="U2912" s="1" t="n">
        <v>179.32</v>
      </c>
      <c r="W2912" s="1" t="n">
        <v>179.32</v>
      </c>
      <c r="X2912" s="1" t="s">
        <v>2607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12.75" hidden="false" customHeight="true" outlineLevel="0" collapsed="false">
      <c r="A2913" s="1" t="n">
        <v>1</v>
      </c>
      <c r="B2913" s="17" t="n">
        <v>46237</v>
      </c>
      <c r="C2913" s="17" t="n">
        <v>46249</v>
      </c>
      <c r="D2913" s="1" t="n">
        <v>1672</v>
      </c>
      <c r="E2913" s="1" t="s">
        <v>171</v>
      </c>
      <c r="F2913" s="1" t="n">
        <v>24</v>
      </c>
      <c r="G2913" s="1" t="s">
        <v>57</v>
      </c>
      <c r="H2913" s="1" t="n">
        <v>2110405</v>
      </c>
      <c r="I2913" s="1" t="s">
        <v>106</v>
      </c>
      <c r="J2913" s="1" t="n">
        <v>1495575</v>
      </c>
      <c r="L2913" s="1" t="n">
        <v>1408028</v>
      </c>
      <c r="M2913" s="1" t="s">
        <v>36</v>
      </c>
      <c r="N2913" s="1" t="s">
        <v>66</v>
      </c>
      <c r="P2913" s="1" t="n">
        <v>103</v>
      </c>
      <c r="Q2913" s="1" t="s">
        <v>61</v>
      </c>
      <c r="R2913" s="1" t="s">
        <v>62</v>
      </c>
      <c r="S2913" s="1" t="n">
        <v>1130101</v>
      </c>
      <c r="T2913" s="1" t="s">
        <v>63</v>
      </c>
      <c r="U2913" s="1" t="n">
        <v>2781.8</v>
      </c>
      <c r="W2913" s="1" t="n">
        <v>2781.8</v>
      </c>
      <c r="X2913" s="1" t="s">
        <v>2608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REFRIG MAGISTRAL 2L</v>
      </c>
      <c r="AC2913" s="1" t="n">
        <v>1408028</v>
      </c>
    </row>
    <row r="2914" customFormat="false" ht="12.75" hidden="false" customHeight="true" outlineLevel="0" collapsed="false">
      <c r="A2914" s="1" t="n">
        <v>1</v>
      </c>
      <c r="B2914" s="17" t="n">
        <v>46240</v>
      </c>
      <c r="C2914" s="17" t="n">
        <v>46249</v>
      </c>
      <c r="D2914" s="1" t="n">
        <v>1723</v>
      </c>
      <c r="E2914" s="1" t="s">
        <v>302</v>
      </c>
      <c r="F2914" s="1" t="n">
        <v>24</v>
      </c>
      <c r="G2914" s="1" t="s">
        <v>57</v>
      </c>
      <c r="H2914" s="1" t="n">
        <v>2110405</v>
      </c>
      <c r="I2914" s="1" t="s">
        <v>106</v>
      </c>
      <c r="J2914" s="1" t="n">
        <v>1509339</v>
      </c>
      <c r="L2914" s="1" t="n">
        <v>174356</v>
      </c>
      <c r="M2914" s="1" t="s">
        <v>36</v>
      </c>
      <c r="N2914" s="1" t="s">
        <v>66</v>
      </c>
      <c r="P2914" s="1" t="n">
        <v>103</v>
      </c>
      <c r="Q2914" s="1" t="s">
        <v>61</v>
      </c>
      <c r="R2914" s="1" t="s">
        <v>62</v>
      </c>
      <c r="S2914" s="1" t="n">
        <v>1130101</v>
      </c>
      <c r="T2914" s="1" t="s">
        <v>63</v>
      </c>
      <c r="U2914" s="1" t="n">
        <v>3322.1</v>
      </c>
      <c r="W2914" s="1" t="n">
        <v>3322.1</v>
      </c>
      <c r="X2914" s="1" t="s">
        <v>2609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TRASEIRO DE BOI L1</v>
      </c>
      <c r="AC2914" s="1" t="n">
        <v>174356</v>
      </c>
    </row>
    <row r="2915" customFormat="false" ht="12.75" hidden="false" customHeight="true" outlineLevel="0" collapsed="false">
      <c r="A2915" s="1" t="n">
        <v>1</v>
      </c>
      <c r="B2915" s="17" t="n">
        <v>46244</v>
      </c>
      <c r="C2915" s="17" t="n">
        <v>46249</v>
      </c>
      <c r="D2915" s="1" t="n">
        <v>1455</v>
      </c>
      <c r="E2915" s="1" t="s">
        <v>887</v>
      </c>
      <c r="F2915" s="1" t="n">
        <v>24</v>
      </c>
      <c r="G2915" s="1" t="s">
        <v>57</v>
      </c>
      <c r="H2915" s="1" t="n">
        <v>2110405</v>
      </c>
      <c r="I2915" s="1" t="s">
        <v>106</v>
      </c>
      <c r="J2915" s="1" t="n">
        <v>1528423</v>
      </c>
      <c r="L2915" s="1" t="n">
        <v>1300</v>
      </c>
      <c r="M2915" s="1" t="s">
        <v>36</v>
      </c>
      <c r="N2915" s="1" t="s">
        <v>66</v>
      </c>
      <c r="P2915" s="1" t="n">
        <v>103</v>
      </c>
      <c r="Q2915" s="1" t="s">
        <v>61</v>
      </c>
      <c r="R2915" s="1" t="s">
        <v>62</v>
      </c>
      <c r="S2915" s="1" t="n">
        <v>1130101</v>
      </c>
      <c r="T2915" s="1" t="s">
        <v>63</v>
      </c>
      <c r="U2915" s="1" t="n">
        <v>1050</v>
      </c>
      <c r="W2915" s="1" t="n">
        <v>1050</v>
      </c>
      <c r="X2915" s="1" t="s">
        <v>2610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PASTEL DE CARNE ITALIA KG</v>
      </c>
      <c r="AC2915" s="1" t="n">
        <v>1300</v>
      </c>
    </row>
    <row r="2916" customFormat="false" ht="12.75" hidden="false" customHeight="true" outlineLevel="0" collapsed="false">
      <c r="A2916" s="1" t="n">
        <v>1</v>
      </c>
      <c r="B2916" s="17" t="n">
        <v>46244</v>
      </c>
      <c r="C2916" s="17" t="n">
        <v>46249</v>
      </c>
      <c r="D2916" s="1" t="n">
        <v>754</v>
      </c>
      <c r="E2916" s="1" t="s">
        <v>182</v>
      </c>
      <c r="F2916" s="1" t="n">
        <v>24</v>
      </c>
      <c r="G2916" s="1" t="s">
        <v>57</v>
      </c>
      <c r="H2916" s="1" t="n">
        <v>2110405</v>
      </c>
      <c r="I2916" s="1" t="s">
        <v>106</v>
      </c>
      <c r="J2916" s="1" t="n">
        <v>1529960</v>
      </c>
      <c r="L2916" s="1" t="n">
        <v>32338</v>
      </c>
      <c r="M2916" s="1" t="s">
        <v>36</v>
      </c>
      <c r="N2916" s="1" t="s">
        <v>66</v>
      </c>
      <c r="P2916" s="1" t="n">
        <v>103</v>
      </c>
      <c r="Q2916" s="1" t="s">
        <v>61</v>
      </c>
      <c r="R2916" s="1" t="s">
        <v>62</v>
      </c>
      <c r="S2916" s="1" t="n">
        <v>1130101</v>
      </c>
      <c r="T2916" s="1" t="s">
        <v>63</v>
      </c>
      <c r="U2916" s="1" t="n">
        <v>1760</v>
      </c>
      <c r="W2916" s="1" t="n">
        <v>1760</v>
      </c>
      <c r="X2916" s="1" t="s">
        <v>2611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FRANGO MARINGA KG</v>
      </c>
      <c r="AC2916" s="1" t="n">
        <v>32338</v>
      </c>
    </row>
    <row r="2917" customFormat="false" ht="12.75" hidden="false" customHeight="true" outlineLevel="0" collapsed="false">
      <c r="A2917" s="1" t="n">
        <v>1</v>
      </c>
      <c r="B2917" s="17" t="n">
        <v>46244</v>
      </c>
      <c r="C2917" s="17" t="n">
        <v>46249</v>
      </c>
      <c r="D2917" s="1" t="n">
        <v>1625</v>
      </c>
      <c r="E2917" s="1" t="s">
        <v>243</v>
      </c>
      <c r="F2917" s="1" t="n">
        <v>24</v>
      </c>
      <c r="G2917" s="1" t="s">
        <v>57</v>
      </c>
      <c r="H2917" s="1" t="n">
        <v>2110405</v>
      </c>
      <c r="I2917" s="1" t="s">
        <v>106</v>
      </c>
      <c r="J2917" s="1" t="n">
        <v>1530094</v>
      </c>
      <c r="L2917" s="1" t="n">
        <v>15000</v>
      </c>
      <c r="M2917" s="1" t="s">
        <v>36</v>
      </c>
      <c r="N2917" s="1" t="s">
        <v>66</v>
      </c>
      <c r="P2917" s="1" t="n">
        <v>103</v>
      </c>
      <c r="Q2917" s="1" t="s">
        <v>61</v>
      </c>
      <c r="R2917" s="1" t="s">
        <v>62</v>
      </c>
      <c r="S2917" s="1" t="n">
        <v>1130101</v>
      </c>
      <c r="T2917" s="1" t="s">
        <v>63</v>
      </c>
      <c r="U2917" s="1" t="n">
        <v>2412.8</v>
      </c>
      <c r="W2917" s="1" t="n">
        <v>2412.8</v>
      </c>
      <c r="X2917" s="1" t="s">
        <v>2612</v>
      </c>
      <c r="Z2917" s="1" t="str">
        <f aca="false">IF($T2917="","",IFERROR(INDEX('Resumo Grupos'!$AC$3:$AC$200,MATCH($T2917,'Resumo Grupos'!$AB$3:$AB$200,0)),"n/d"))</f>
        <v>Mercadoria</v>
      </c>
      <c r="AA2917" s="1" t="str">
        <f aca="false">IF($T2917="","",IF(COUNTIF('Resumo Grupos'!$AE$3:$AE$40,$T2917)&gt;0,"NAO","SIM"))</f>
        <v>SIM</v>
      </c>
      <c r="AB2917" s="1" t="str">
        <f aca="false">IFERROR(INDEX('Mov Entradas (Rel 10497)'!$L:$L,MATCH(AC2917,'Mov Entradas (Rel 10497)'!$I:$I,0)),"nao encontrado")</f>
        <v>TRASEIRO DE BOI L1</v>
      </c>
      <c r="AC2917" s="1" t="n">
        <v>15000</v>
      </c>
    </row>
    <row r="2918" customFormat="false" ht="12.75" hidden="false" customHeight="true" outlineLevel="0" collapsed="false">
      <c r="A2918" s="1" t="n">
        <v>1</v>
      </c>
      <c r="B2918" s="17" t="n">
        <v>46244</v>
      </c>
      <c r="C2918" s="17" t="n">
        <v>46249</v>
      </c>
      <c r="D2918" s="1" t="n">
        <v>1625</v>
      </c>
      <c r="E2918" s="1" t="s">
        <v>243</v>
      </c>
      <c r="F2918" s="1" t="n">
        <v>24</v>
      </c>
      <c r="G2918" s="1" t="s">
        <v>57</v>
      </c>
      <c r="H2918" s="1" t="n">
        <v>2110405</v>
      </c>
      <c r="I2918" s="1" t="s">
        <v>106</v>
      </c>
      <c r="J2918" s="1" t="n">
        <v>1530156</v>
      </c>
      <c r="L2918" s="1" t="n">
        <v>14992</v>
      </c>
      <c r="M2918" s="1" t="s">
        <v>36</v>
      </c>
      <c r="N2918" s="1" t="s">
        <v>66</v>
      </c>
      <c r="P2918" s="1" t="n">
        <v>103</v>
      </c>
      <c r="Q2918" s="1" t="s">
        <v>61</v>
      </c>
      <c r="R2918" s="1" t="s">
        <v>62</v>
      </c>
      <c r="S2918" s="1" t="n">
        <v>1130101</v>
      </c>
      <c r="T2918" s="1" t="s">
        <v>63</v>
      </c>
      <c r="U2918" s="1" t="n">
        <v>4403.2</v>
      </c>
      <c r="W2918" s="1" t="n">
        <v>4403.2</v>
      </c>
      <c r="X2918" s="1" t="s">
        <v>2613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TRASEIRO DE BOI L1</v>
      </c>
      <c r="AC2918" s="1" t="n">
        <v>14992</v>
      </c>
    </row>
    <row r="2919" customFormat="false" ht="12.75" hidden="false" customHeight="true" outlineLevel="0" collapsed="false">
      <c r="A2919" s="1" t="n">
        <v>1</v>
      </c>
      <c r="B2919" s="17" t="n">
        <v>46249</v>
      </c>
      <c r="C2919" s="17" t="n">
        <v>46249</v>
      </c>
      <c r="D2919" s="1" t="n">
        <v>862</v>
      </c>
      <c r="E2919" s="1" t="s">
        <v>502</v>
      </c>
      <c r="F2919" s="1" t="n">
        <v>34</v>
      </c>
      <c r="G2919" s="1" t="s">
        <v>94</v>
      </c>
      <c r="H2919" s="1" t="n">
        <v>2110405</v>
      </c>
      <c r="I2919" s="1" t="s">
        <v>106</v>
      </c>
      <c r="J2919" s="1" t="n">
        <v>1552264</v>
      </c>
      <c r="L2919" s="1" t="n">
        <v>634699</v>
      </c>
      <c r="M2919" s="1" t="s">
        <v>36</v>
      </c>
      <c r="N2919" s="1" t="s">
        <v>66</v>
      </c>
      <c r="P2919" s="1" t="n">
        <v>101</v>
      </c>
      <c r="Q2919" s="1" t="s">
        <v>107</v>
      </c>
      <c r="R2919" s="1" t="s">
        <v>39</v>
      </c>
      <c r="S2919" s="1" t="n">
        <v>4210232</v>
      </c>
      <c r="T2919" s="1" t="s">
        <v>503</v>
      </c>
      <c r="U2919" s="1" t="n">
        <v>800</v>
      </c>
      <c r="W2919" s="1" t="n">
        <v>800</v>
      </c>
      <c r="X2919" s="1" t="s">
        <v>2614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12.75" hidden="false" customHeight="true" outlineLevel="0" collapsed="false">
      <c r="A2920" s="1" t="n">
        <v>1</v>
      </c>
      <c r="B2920" s="17" t="n">
        <v>46249</v>
      </c>
      <c r="C2920" s="17" t="n">
        <v>46249</v>
      </c>
      <c r="D2920" s="1" t="n">
        <v>10096</v>
      </c>
      <c r="E2920" s="1" t="s">
        <v>1716</v>
      </c>
      <c r="F2920" s="1" t="n">
        <v>13</v>
      </c>
      <c r="G2920" s="1" t="s">
        <v>119</v>
      </c>
      <c r="H2920" s="1" t="n">
        <v>2110101</v>
      </c>
      <c r="I2920" s="1" t="s">
        <v>58</v>
      </c>
      <c r="J2920" s="1" t="n">
        <v>1560879</v>
      </c>
      <c r="L2920" s="1" t="n">
        <v>173</v>
      </c>
      <c r="M2920" s="1" t="s">
        <v>36</v>
      </c>
      <c r="N2920" s="1" t="s">
        <v>60</v>
      </c>
      <c r="P2920" s="1" t="n">
        <v>104</v>
      </c>
      <c r="Q2920" s="1" t="s">
        <v>38</v>
      </c>
      <c r="R2920" s="1" t="s">
        <v>62</v>
      </c>
      <c r="S2920" s="1" t="n">
        <v>1130101</v>
      </c>
      <c r="T2920" s="1" t="s">
        <v>63</v>
      </c>
      <c r="U2920" s="1" t="n">
        <v>680</v>
      </c>
      <c r="W2920" s="1" t="n">
        <v>0</v>
      </c>
      <c r="X2920" s="1" t="s">
        <v>2615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BOLO MIYAZAKI GRANDE</v>
      </c>
      <c r="AC2920" s="1" t="n">
        <v>173</v>
      </c>
    </row>
    <row r="2921" customFormat="false" ht="12.75" hidden="false" customHeight="true" outlineLevel="0" collapsed="false">
      <c r="A2921" s="1" t="n">
        <v>1</v>
      </c>
      <c r="B2921" s="17" t="n">
        <v>46249</v>
      </c>
      <c r="C2921" s="17" t="n">
        <v>46249</v>
      </c>
      <c r="D2921" s="1" t="n">
        <v>978</v>
      </c>
      <c r="E2921" s="1" t="s">
        <v>118</v>
      </c>
      <c r="F2921" s="1" t="n">
        <v>13</v>
      </c>
      <c r="G2921" s="1" t="s">
        <v>119</v>
      </c>
      <c r="H2921" s="1" t="n">
        <v>2110101</v>
      </c>
      <c r="I2921" s="1" t="s">
        <v>58</v>
      </c>
      <c r="J2921" s="1" t="n">
        <v>1560886</v>
      </c>
      <c r="L2921" s="1" t="n">
        <v>487</v>
      </c>
      <c r="M2921" s="1" t="s">
        <v>36</v>
      </c>
      <c r="N2921" s="1" t="s">
        <v>60</v>
      </c>
      <c r="P2921" s="1" t="n">
        <v>104</v>
      </c>
      <c r="Q2921" s="1" t="s">
        <v>38</v>
      </c>
      <c r="R2921" s="1" t="s">
        <v>62</v>
      </c>
      <c r="S2921" s="1" t="n">
        <v>1130101</v>
      </c>
      <c r="T2921" s="1" t="s">
        <v>63</v>
      </c>
      <c r="U2921" s="1" t="n">
        <v>359.5</v>
      </c>
      <c r="W2921" s="1" t="n">
        <v>0</v>
      </c>
      <c r="X2921" s="1" t="s">
        <v>2616</v>
      </c>
      <c r="Z2921" s="1" t="str">
        <f aca="false">IF($T2921="","",IFERROR(INDEX('Resumo Grupos'!$AC$3:$AC$200,MATCH($T2921,'Resumo Grupos'!$AB$3:$AB$200,0)),"n/d"))</f>
        <v>Mercadoria</v>
      </c>
      <c r="AA2921" s="1" t="str">
        <f aca="false">IF($T2921="","",IF(COUNTIF('Resumo Grupos'!$AE$3:$AE$40,$T2921)&gt;0,"NAO","SIM"))</f>
        <v>SIM</v>
      </c>
      <c r="AB2921" s="1" t="str">
        <f aca="false">IFERROR(INDEX('Mov Entradas (Rel 10497)'!$L:$L,MATCH(AC2921,'Mov Entradas (Rel 10497)'!$I:$I,0)),"nao encontrado")</f>
        <v>DAN GELO CUBO 5 KG</v>
      </c>
      <c r="AC2921" s="1" t="n">
        <v>487</v>
      </c>
    </row>
    <row r="2922" customFormat="false" ht="12.75" hidden="false" customHeight="true" outlineLevel="0" collapsed="false">
      <c r="A2922" s="1" t="n">
        <v>1</v>
      </c>
      <c r="B2922" s="17" t="n">
        <v>46250</v>
      </c>
      <c r="C2922" s="17" t="n">
        <v>46250</v>
      </c>
      <c r="D2922" s="1" t="n">
        <v>0</v>
      </c>
      <c r="E2922" s="1" t="s">
        <v>33</v>
      </c>
      <c r="F2922" s="1" t="n">
        <v>17</v>
      </c>
      <c r="G2922" s="1" t="s">
        <v>34</v>
      </c>
      <c r="H2922" s="1" t="n">
        <v>1110101</v>
      </c>
      <c r="I2922" s="1" t="s">
        <v>35</v>
      </c>
      <c r="J2922" s="1" t="n">
        <v>1573453</v>
      </c>
      <c r="L2922" s="1" t="n">
        <v>1573453</v>
      </c>
      <c r="M2922" s="1" t="s">
        <v>36</v>
      </c>
      <c r="N2922" s="1" t="s">
        <v>37</v>
      </c>
      <c r="P2922" s="1" t="n">
        <v>104</v>
      </c>
      <c r="Q2922" s="1" t="s">
        <v>38</v>
      </c>
      <c r="R2922" s="1" t="s">
        <v>43</v>
      </c>
      <c r="S2922" s="1" t="n">
        <v>4210310</v>
      </c>
      <c r="T2922" s="1" t="s">
        <v>397</v>
      </c>
      <c r="U2922" s="1" t="n">
        <v>232</v>
      </c>
      <c r="W2922" s="1" t="n">
        <v>232</v>
      </c>
      <c r="X2922" s="1" t="s">
        <v>654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12.75" hidden="false" customHeight="true" outlineLevel="0" collapsed="false">
      <c r="A2923" s="1" t="n">
        <v>1</v>
      </c>
      <c r="B2923" s="17" t="n">
        <v>46250</v>
      </c>
      <c r="C2923" s="17" t="n">
        <v>46250</v>
      </c>
      <c r="D2923" s="1" t="n">
        <v>0</v>
      </c>
      <c r="E2923" s="1" t="s">
        <v>33</v>
      </c>
      <c r="F2923" s="1" t="n">
        <v>17</v>
      </c>
      <c r="G2923" s="1" t="s">
        <v>34</v>
      </c>
      <c r="H2923" s="1" t="n">
        <v>1110101</v>
      </c>
      <c r="I2923" s="1" t="s">
        <v>35</v>
      </c>
      <c r="J2923" s="1" t="n">
        <v>1573469</v>
      </c>
      <c r="L2923" s="1" t="n">
        <v>1573469</v>
      </c>
      <c r="M2923" s="1" t="s">
        <v>36</v>
      </c>
      <c r="N2923" s="1" t="s">
        <v>37</v>
      </c>
      <c r="P2923" s="1" t="n">
        <v>104</v>
      </c>
      <c r="Q2923" s="1" t="s">
        <v>38</v>
      </c>
      <c r="R2923" s="1" t="s">
        <v>43</v>
      </c>
      <c r="S2923" s="1" t="n">
        <v>4210310</v>
      </c>
      <c r="T2923" s="1" t="s">
        <v>397</v>
      </c>
      <c r="U2923" s="1" t="n">
        <v>276</v>
      </c>
      <c r="W2923" s="1" t="n">
        <v>276</v>
      </c>
      <c r="X2923" s="1" t="s">
        <v>655</v>
      </c>
      <c r="Z2923" s="1" t="str">
        <f aca="false">IF($T2923="","",IFERROR(INDEX('Resumo Grupos'!$AC$3:$AC$200,MATCH($T2923,'Resumo Grupos'!$AB$3:$AB$200,0)),"n/d"))</f>
        <v>Despesa</v>
      </c>
      <c r="AA2923" s="1" t="str">
        <f aca="false">IF($T2923="","",IF(COUNTIF('Resumo Grupos'!$AE$3:$AE$40,$T2923)&gt;0,"NAO","SIM"))</f>
        <v>SIM</v>
      </c>
    </row>
    <row r="2924" customFormat="false" ht="12.75" hidden="false" customHeight="true" outlineLevel="0" collapsed="false">
      <c r="A2924" s="1" t="n">
        <v>1</v>
      </c>
      <c r="B2924" s="17" t="n">
        <v>46196</v>
      </c>
      <c r="C2924" s="17" t="n">
        <v>46250</v>
      </c>
      <c r="D2924" s="1" t="n">
        <v>1611</v>
      </c>
      <c r="E2924" s="1" t="s">
        <v>238</v>
      </c>
      <c r="F2924" s="1" t="n">
        <v>24</v>
      </c>
      <c r="G2924" s="1" t="s">
        <v>57</v>
      </c>
      <c r="H2924" s="1" t="n">
        <v>2110101</v>
      </c>
      <c r="I2924" s="1" t="s">
        <v>58</v>
      </c>
      <c r="J2924" s="1" t="n">
        <v>1294640</v>
      </c>
      <c r="L2924" s="1" t="n">
        <v>536311</v>
      </c>
      <c r="M2924" s="1" t="s">
        <v>153</v>
      </c>
      <c r="N2924" s="1" t="s">
        <v>66</v>
      </c>
      <c r="P2924" s="1" t="n">
        <v>103</v>
      </c>
      <c r="Q2924" s="1" t="s">
        <v>61</v>
      </c>
      <c r="R2924" s="1" t="s">
        <v>62</v>
      </c>
      <c r="S2924" s="1" t="n">
        <v>1130101</v>
      </c>
      <c r="T2924" s="1" t="s">
        <v>63</v>
      </c>
      <c r="U2924" s="1" t="n">
        <v>3224.65</v>
      </c>
      <c r="W2924" s="1" t="n">
        <v>3224.65</v>
      </c>
      <c r="X2924" s="1" t="s">
        <v>2617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ISQUEIRO BIC G</v>
      </c>
      <c r="AC2924" s="1" t="n">
        <v>1773396</v>
      </c>
    </row>
    <row r="2925" customFormat="false" ht="12.75" hidden="false" customHeight="true" outlineLevel="0" collapsed="false">
      <c r="A2925" s="1" t="n">
        <v>1</v>
      </c>
      <c r="B2925" s="17" t="n">
        <v>46226</v>
      </c>
      <c r="C2925" s="17" t="n">
        <v>46250</v>
      </c>
      <c r="D2925" s="1" t="n">
        <v>10011</v>
      </c>
      <c r="E2925" s="1" t="s">
        <v>221</v>
      </c>
      <c r="F2925" s="1" t="n">
        <v>24</v>
      </c>
      <c r="G2925" s="1" t="s">
        <v>57</v>
      </c>
      <c r="H2925" s="1" t="n">
        <v>2110405</v>
      </c>
      <c r="I2925" s="1" t="s">
        <v>106</v>
      </c>
      <c r="J2925" s="1" t="n">
        <v>1440273</v>
      </c>
      <c r="L2925" s="1" t="n">
        <v>592643</v>
      </c>
      <c r="M2925" s="1" t="s">
        <v>36</v>
      </c>
      <c r="N2925" s="1" t="s">
        <v>66</v>
      </c>
      <c r="P2925" s="1" t="n">
        <v>104</v>
      </c>
      <c r="Q2925" s="1" t="s">
        <v>38</v>
      </c>
      <c r="R2925" s="1" t="s">
        <v>62</v>
      </c>
      <c r="S2925" s="1" t="n">
        <v>1130101</v>
      </c>
      <c r="T2925" s="1" t="s">
        <v>63</v>
      </c>
      <c r="U2925" s="1" t="n">
        <v>562.94</v>
      </c>
      <c r="W2925" s="1" t="n">
        <v>562.94</v>
      </c>
      <c r="X2925" s="1" t="s">
        <v>2618</v>
      </c>
      <c r="Z2925" s="1" t="str">
        <f aca="false">IF($T2925="","",IFERROR(INDEX('Resumo Grupos'!$AC$3:$AC$200,MATCH($T2925,'Resumo Grupos'!$AB$3:$AB$200,0)),"n/d"))</f>
        <v>Mercadoria</v>
      </c>
      <c r="AA2925" s="1" t="str">
        <f aca="false">IF($T2925="","",IF(COUNTIF('Resumo Grupos'!$AE$3:$AE$40,$T2925)&gt;0,"NAO","SIM"))</f>
        <v>SIM</v>
      </c>
      <c r="AB2925" s="1" t="str">
        <f aca="false">IFERROR(INDEX('Mov Entradas (Rel 10497)'!$L:$L,MATCH(AC2925,'Mov Entradas (Rel 10497)'!$I:$I,0)),"nao encontrado")</f>
        <v>GP GOURMET CAO AD MG OVELHA ARROZ KG</v>
      </c>
      <c r="AC2925" s="1" t="n">
        <v>34780</v>
      </c>
    </row>
    <row r="2926" customFormat="false" ht="12.75" hidden="false" customHeight="true" outlineLevel="0" collapsed="false">
      <c r="A2926" s="1" t="n">
        <v>1</v>
      </c>
      <c r="B2926" s="17" t="n">
        <v>46251</v>
      </c>
      <c r="C2926" s="17" t="n">
        <v>46251</v>
      </c>
      <c r="D2926" s="1" t="n">
        <v>0</v>
      </c>
      <c r="E2926" s="1" t="s">
        <v>33</v>
      </c>
      <c r="F2926" s="1" t="n">
        <v>17</v>
      </c>
      <c r="G2926" s="1" t="s">
        <v>34</v>
      </c>
      <c r="H2926" s="1" t="n">
        <v>1110101</v>
      </c>
      <c r="I2926" s="1" t="s">
        <v>35</v>
      </c>
      <c r="J2926" s="1" t="n">
        <v>1567931</v>
      </c>
      <c r="L2926" s="1" t="n">
        <v>1567931</v>
      </c>
      <c r="M2926" s="1" t="s">
        <v>36</v>
      </c>
      <c r="N2926" s="1" t="s">
        <v>37</v>
      </c>
      <c r="P2926" s="1" t="n">
        <v>104</v>
      </c>
      <c r="Q2926" s="1" t="s">
        <v>38</v>
      </c>
      <c r="R2926" s="1" t="s">
        <v>149</v>
      </c>
      <c r="S2926" s="1" t="n">
        <v>1120601</v>
      </c>
      <c r="T2926" s="1" t="s">
        <v>150</v>
      </c>
      <c r="U2926" s="1" t="n">
        <v>375</v>
      </c>
      <c r="W2926" s="1" t="n">
        <v>375</v>
      </c>
      <c r="X2926" s="1" t="s">
        <v>2619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ACAI DE ANORI</v>
      </c>
      <c r="AC2926" s="1" t="n">
        <v>5516</v>
      </c>
    </row>
    <row r="2927" customFormat="false" ht="12.75" hidden="false" customHeight="true" outlineLevel="0" collapsed="false">
      <c r="A2927" s="1" t="n">
        <v>1</v>
      </c>
      <c r="B2927" s="17" t="n">
        <v>46251</v>
      </c>
      <c r="C2927" s="17" t="n">
        <v>46251</v>
      </c>
      <c r="D2927" s="1" t="n">
        <v>0</v>
      </c>
      <c r="E2927" s="1" t="s">
        <v>33</v>
      </c>
      <c r="F2927" s="1" t="n">
        <v>17</v>
      </c>
      <c r="G2927" s="1" t="s">
        <v>34</v>
      </c>
      <c r="H2927" s="1" t="n">
        <v>1110101</v>
      </c>
      <c r="I2927" s="1" t="s">
        <v>35</v>
      </c>
      <c r="J2927" s="1" t="n">
        <v>1572832</v>
      </c>
      <c r="L2927" s="1" t="n">
        <v>1572832</v>
      </c>
      <c r="M2927" s="1" t="s">
        <v>36</v>
      </c>
      <c r="N2927" s="1" t="s">
        <v>37</v>
      </c>
      <c r="P2927" s="1" t="n">
        <v>104</v>
      </c>
      <c r="Q2927" s="1" t="s">
        <v>38</v>
      </c>
      <c r="R2927" s="1" t="s">
        <v>39</v>
      </c>
      <c r="S2927" s="1" t="n">
        <v>4210209</v>
      </c>
      <c r="T2927" s="1" t="s">
        <v>54</v>
      </c>
      <c r="U2927" s="1" t="n">
        <v>70</v>
      </c>
      <c r="W2927" s="1" t="n">
        <v>70</v>
      </c>
      <c r="X2927" s="1" t="s">
        <v>2620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</row>
    <row r="2928" customFormat="false" ht="12.75" hidden="false" customHeight="true" outlineLevel="0" collapsed="false">
      <c r="A2928" s="1" t="n">
        <v>1</v>
      </c>
      <c r="B2928" s="17" t="n">
        <v>46251</v>
      </c>
      <c r="C2928" s="17" t="n">
        <v>46251</v>
      </c>
      <c r="D2928" s="1" t="n">
        <v>0</v>
      </c>
      <c r="E2928" s="1" t="s">
        <v>33</v>
      </c>
      <c r="F2928" s="1" t="n">
        <v>17</v>
      </c>
      <c r="G2928" s="1" t="s">
        <v>34</v>
      </c>
      <c r="H2928" s="1" t="n">
        <v>1110101</v>
      </c>
      <c r="I2928" s="1" t="s">
        <v>35</v>
      </c>
      <c r="J2928" s="1" t="n">
        <v>1573550</v>
      </c>
      <c r="L2928" s="1" t="n">
        <v>1573550</v>
      </c>
      <c r="M2928" s="1" t="s">
        <v>36</v>
      </c>
      <c r="N2928" s="1" t="s">
        <v>37</v>
      </c>
      <c r="P2928" s="1" t="n">
        <v>104</v>
      </c>
      <c r="Q2928" s="1" t="s">
        <v>38</v>
      </c>
      <c r="R2928" s="1" t="s">
        <v>62</v>
      </c>
      <c r="S2928" s="1" t="n">
        <v>1130101</v>
      </c>
      <c r="T2928" s="1" t="s">
        <v>63</v>
      </c>
      <c r="U2928" s="1" t="n">
        <v>245</v>
      </c>
      <c r="W2928" s="1" t="n">
        <v>245</v>
      </c>
      <c r="X2928" s="1" t="s">
        <v>2621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</row>
    <row r="2929" customFormat="false" ht="12.75" hidden="false" customHeight="true" outlineLevel="0" collapsed="false">
      <c r="A2929" s="1" t="n">
        <v>1</v>
      </c>
      <c r="B2929" s="17" t="n">
        <v>46251</v>
      </c>
      <c r="C2929" s="17" t="n">
        <v>46251</v>
      </c>
      <c r="D2929" s="1" t="n">
        <v>0</v>
      </c>
      <c r="E2929" s="1" t="s">
        <v>33</v>
      </c>
      <c r="F2929" s="1" t="n">
        <v>17</v>
      </c>
      <c r="G2929" s="1" t="s">
        <v>34</v>
      </c>
      <c r="H2929" s="1" t="n">
        <v>1110101</v>
      </c>
      <c r="I2929" s="1" t="s">
        <v>35</v>
      </c>
      <c r="J2929" s="1" t="n">
        <v>1605157</v>
      </c>
      <c r="L2929" s="1" t="n">
        <v>1605157</v>
      </c>
      <c r="M2929" s="1" t="s">
        <v>36</v>
      </c>
      <c r="N2929" s="1" t="s">
        <v>37</v>
      </c>
      <c r="P2929" s="1" t="n">
        <v>104</v>
      </c>
      <c r="Q2929" s="1" t="s">
        <v>38</v>
      </c>
      <c r="R2929" s="1" t="s">
        <v>43</v>
      </c>
      <c r="S2929" s="1" t="n">
        <v>4210318</v>
      </c>
      <c r="T2929" s="1" t="s">
        <v>449</v>
      </c>
      <c r="U2929" s="1" t="n">
        <v>700</v>
      </c>
      <c r="W2929" s="1" t="n">
        <v>700</v>
      </c>
      <c r="X2929" s="1" t="s">
        <v>402</v>
      </c>
      <c r="Z2929" s="1" t="str">
        <f aca="false">IF($T2929="","",IFERROR(INDEX('Resumo Grupos'!$AC$3:$AC$200,MATCH($T2929,'Resumo Grupos'!$AB$3:$AB$200,0)),"n/d"))</f>
        <v>Salários</v>
      </c>
      <c r="AA2929" s="1" t="str">
        <f aca="false">IF($T2929="","",IF(COUNTIF('Resumo Grupos'!$AE$3:$AE$40,$T2929)&gt;0,"NAO","SIM"))</f>
        <v>SIM</v>
      </c>
    </row>
    <row r="2930" customFormat="false" ht="12.75" hidden="false" customHeight="true" outlineLevel="0" collapsed="false">
      <c r="A2930" s="1" t="n">
        <v>1</v>
      </c>
      <c r="B2930" s="17" t="n">
        <v>46251</v>
      </c>
      <c r="C2930" s="17" t="n">
        <v>46251</v>
      </c>
      <c r="D2930" s="1" t="n">
        <v>0</v>
      </c>
      <c r="E2930" s="1" t="s">
        <v>33</v>
      </c>
      <c r="F2930" s="1" t="n">
        <v>17</v>
      </c>
      <c r="G2930" s="1" t="s">
        <v>34</v>
      </c>
      <c r="H2930" s="1" t="n">
        <v>1110101</v>
      </c>
      <c r="I2930" s="1" t="s">
        <v>35</v>
      </c>
      <c r="J2930" s="1" t="n">
        <v>1605183</v>
      </c>
      <c r="L2930" s="1" t="n">
        <v>1605183</v>
      </c>
      <c r="M2930" s="1" t="s">
        <v>36</v>
      </c>
      <c r="N2930" s="1" t="s">
        <v>37</v>
      </c>
      <c r="P2930" s="1" t="n">
        <v>104</v>
      </c>
      <c r="Q2930" s="1" t="s">
        <v>38</v>
      </c>
      <c r="R2930" s="1" t="s">
        <v>43</v>
      </c>
      <c r="S2930" s="1" t="n">
        <v>4210318</v>
      </c>
      <c r="T2930" s="1" t="s">
        <v>449</v>
      </c>
      <c r="U2930" s="1" t="n">
        <v>300</v>
      </c>
      <c r="W2930" s="1" t="n">
        <v>300</v>
      </c>
      <c r="X2930" s="1" t="s">
        <v>832</v>
      </c>
      <c r="Z2930" s="1" t="str">
        <f aca="false">IF($T2930="","",IFERROR(INDEX('Resumo Grupos'!$AC$3:$AC$200,MATCH($T2930,'Resumo Grupos'!$AB$3:$AB$200,0)),"n/d"))</f>
        <v>Salários</v>
      </c>
      <c r="AA2930" s="1" t="str">
        <f aca="false">IF($T2930="","",IF(COUNTIF('Resumo Grupos'!$AE$3:$AE$40,$T2930)&gt;0,"NAO","SIM"))</f>
        <v>SIM</v>
      </c>
    </row>
    <row r="2931" customFormat="false" ht="12.75" hidden="false" customHeight="true" outlineLevel="0" collapsed="false">
      <c r="A2931" s="1" t="n">
        <v>1</v>
      </c>
      <c r="B2931" s="17" t="n">
        <v>46230</v>
      </c>
      <c r="C2931" s="17" t="n">
        <v>46251</v>
      </c>
      <c r="D2931" s="1" t="n">
        <v>1634</v>
      </c>
      <c r="E2931" s="1" t="s">
        <v>2622</v>
      </c>
      <c r="F2931" s="1" t="n">
        <v>24</v>
      </c>
      <c r="G2931" s="1" t="s">
        <v>57</v>
      </c>
      <c r="H2931" s="1" t="n">
        <v>2110405</v>
      </c>
      <c r="I2931" s="1" t="s">
        <v>106</v>
      </c>
      <c r="J2931" s="1" t="n">
        <v>1460028</v>
      </c>
      <c r="L2931" s="1" t="n">
        <v>329028</v>
      </c>
      <c r="M2931" s="1" t="s">
        <v>36</v>
      </c>
      <c r="N2931" s="1" t="s">
        <v>66</v>
      </c>
      <c r="P2931" s="1" t="n">
        <v>103</v>
      </c>
      <c r="Q2931" s="1" t="s">
        <v>61</v>
      </c>
      <c r="R2931" s="1" t="s">
        <v>62</v>
      </c>
      <c r="S2931" s="1" t="n">
        <v>1130101</v>
      </c>
      <c r="T2931" s="1" t="s">
        <v>63</v>
      </c>
      <c r="U2931" s="1" t="n">
        <v>810.35</v>
      </c>
      <c r="W2931" s="1" t="n">
        <v>810.35</v>
      </c>
      <c r="X2931" s="1" t="s">
        <v>2623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AGUA SANI BRINORT 1L</v>
      </c>
      <c r="AC2931" s="1" t="n">
        <v>329028</v>
      </c>
    </row>
    <row r="2932" customFormat="false" ht="12.75" hidden="false" customHeight="true" outlineLevel="0" collapsed="false">
      <c r="A2932" s="1" t="n">
        <v>1</v>
      </c>
      <c r="B2932" s="17" t="n">
        <v>46216</v>
      </c>
      <c r="C2932" s="17" t="n">
        <v>46251</v>
      </c>
      <c r="D2932" s="1" t="n">
        <v>16</v>
      </c>
      <c r="E2932" s="1" t="s">
        <v>111</v>
      </c>
      <c r="F2932" s="1" t="n">
        <v>34</v>
      </c>
      <c r="G2932" s="1" t="s">
        <v>94</v>
      </c>
      <c r="H2932" s="1" t="n">
        <v>2110405</v>
      </c>
      <c r="I2932" s="1" t="s">
        <v>106</v>
      </c>
      <c r="J2932" s="1" t="n">
        <v>784488</v>
      </c>
      <c r="L2932" s="1" t="n">
        <v>338625</v>
      </c>
      <c r="M2932" s="1" t="s">
        <v>460</v>
      </c>
      <c r="N2932" s="1" t="s">
        <v>66</v>
      </c>
      <c r="P2932" s="1" t="n">
        <v>102</v>
      </c>
      <c r="Q2932" s="1" t="s">
        <v>125</v>
      </c>
      <c r="R2932" s="1" t="s">
        <v>112</v>
      </c>
      <c r="S2932" s="1" t="n">
        <v>4220199</v>
      </c>
      <c r="T2932" s="1" t="s">
        <v>113</v>
      </c>
      <c r="U2932" s="1" t="n">
        <v>8000</v>
      </c>
      <c r="W2932" s="1" t="n">
        <v>8000</v>
      </c>
      <c r="X2932" s="1" t="s">
        <v>578</v>
      </c>
      <c r="Z2932" s="1" t="str">
        <f aca="false">IF($T2932="","",IFERROR(INDEX('Resumo Grupos'!$AC$3:$AC$200,MATCH($T2932,'Resumo Grupos'!$AB$3:$AB$200,0)),"n/d"))</f>
        <v>Pagamentos outros não operacionais</v>
      </c>
      <c r="AA2932" s="1" t="str">
        <f aca="false">IF($T2932="","",IF(COUNTIF('Resumo Grupos'!$AE$3:$AE$40,$T2932)&gt;0,"NAO","SIM"))</f>
        <v>SIM</v>
      </c>
    </row>
    <row r="2933" customFormat="false" ht="12.75" hidden="false" customHeight="true" outlineLevel="0" collapsed="false">
      <c r="A2933" s="1" t="n">
        <v>1</v>
      </c>
      <c r="B2933" s="17" t="n">
        <v>46218</v>
      </c>
      <c r="C2933" s="17" t="n">
        <v>46251</v>
      </c>
      <c r="D2933" s="1" t="n">
        <v>10011</v>
      </c>
      <c r="E2933" s="1" t="s">
        <v>221</v>
      </c>
      <c r="F2933" s="1" t="n">
        <v>24</v>
      </c>
      <c r="G2933" s="1" t="s">
        <v>57</v>
      </c>
      <c r="H2933" s="1" t="n">
        <v>2110405</v>
      </c>
      <c r="I2933" s="1" t="s">
        <v>106</v>
      </c>
      <c r="J2933" s="1" t="n">
        <v>1401989</v>
      </c>
      <c r="L2933" s="1" t="n">
        <v>34663</v>
      </c>
      <c r="M2933" s="1" t="s">
        <v>59</v>
      </c>
      <c r="N2933" s="1" t="s">
        <v>66</v>
      </c>
      <c r="P2933" s="1" t="n">
        <v>103</v>
      </c>
      <c r="Q2933" s="1" t="s">
        <v>61</v>
      </c>
      <c r="R2933" s="1" t="s">
        <v>62</v>
      </c>
      <c r="S2933" s="1" t="n">
        <v>1130101</v>
      </c>
      <c r="T2933" s="1" t="s">
        <v>63</v>
      </c>
      <c r="U2933" s="1" t="n">
        <v>2006</v>
      </c>
      <c r="W2933" s="1" t="n">
        <v>2006</v>
      </c>
      <c r="X2933" s="1" t="s">
        <v>2624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RC GT GRANPLUS 10,1K</v>
      </c>
      <c r="AC2933" s="1" t="n">
        <v>34663</v>
      </c>
    </row>
    <row r="2934" customFormat="false" ht="12.75" hidden="false" customHeight="true" outlineLevel="0" collapsed="false">
      <c r="A2934" s="1" t="n">
        <v>1</v>
      </c>
      <c r="B2934" s="17" t="n">
        <v>46224</v>
      </c>
      <c r="C2934" s="17" t="n">
        <v>46251</v>
      </c>
      <c r="D2934" s="1" t="n">
        <v>607</v>
      </c>
      <c r="E2934" s="1" t="s">
        <v>214</v>
      </c>
      <c r="F2934" s="1" t="n">
        <v>24</v>
      </c>
      <c r="G2934" s="1" t="s">
        <v>57</v>
      </c>
      <c r="H2934" s="1" t="n">
        <v>2110405</v>
      </c>
      <c r="I2934" s="1" t="s">
        <v>106</v>
      </c>
      <c r="J2934" s="1" t="n">
        <v>1429152</v>
      </c>
      <c r="L2934" s="1" t="n">
        <v>11134</v>
      </c>
      <c r="M2934" s="1" t="s">
        <v>36</v>
      </c>
      <c r="N2934" s="1" t="s">
        <v>66</v>
      </c>
      <c r="P2934" s="1" t="n">
        <v>103</v>
      </c>
      <c r="Q2934" s="1" t="s">
        <v>61</v>
      </c>
      <c r="R2934" s="1" t="s">
        <v>62</v>
      </c>
      <c r="S2934" s="1" t="n">
        <v>1130101</v>
      </c>
      <c r="T2934" s="1" t="s">
        <v>63</v>
      </c>
      <c r="U2934" s="1" t="n">
        <v>911.85</v>
      </c>
      <c r="W2934" s="1" t="n">
        <v>911.85</v>
      </c>
      <c r="X2934" s="1" t="s">
        <v>2625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PLENO ADULTOS CARNE 15KG</v>
      </c>
      <c r="AC2934" s="1" t="n">
        <v>11134</v>
      </c>
    </row>
    <row r="2935" customFormat="false" ht="12.75" hidden="false" customHeight="true" outlineLevel="0" collapsed="false">
      <c r="A2935" s="1" t="n">
        <v>1</v>
      </c>
      <c r="B2935" s="17" t="n">
        <v>46224</v>
      </c>
      <c r="C2935" s="17" t="n">
        <v>46251</v>
      </c>
      <c r="D2935" s="1" t="n">
        <v>1740</v>
      </c>
      <c r="E2935" s="1" t="s">
        <v>296</v>
      </c>
      <c r="F2935" s="1" t="n">
        <v>24</v>
      </c>
      <c r="G2935" s="1" t="s">
        <v>57</v>
      </c>
      <c r="H2935" s="1" t="n">
        <v>2110405</v>
      </c>
      <c r="I2935" s="1" t="s">
        <v>106</v>
      </c>
      <c r="J2935" s="1" t="n">
        <v>1431693</v>
      </c>
      <c r="L2935" s="1" t="n">
        <v>1249231</v>
      </c>
      <c r="M2935" s="1" t="s">
        <v>153</v>
      </c>
      <c r="N2935" s="1" t="s">
        <v>66</v>
      </c>
      <c r="P2935" s="1" t="n">
        <v>103</v>
      </c>
      <c r="Q2935" s="1" t="s">
        <v>61</v>
      </c>
      <c r="R2935" s="1" t="s">
        <v>62</v>
      </c>
      <c r="S2935" s="1" t="n">
        <v>1130101</v>
      </c>
      <c r="T2935" s="1" t="s">
        <v>63</v>
      </c>
      <c r="U2935" s="1" t="n">
        <v>2044.89</v>
      </c>
      <c r="W2935" s="1" t="n">
        <v>2044.89</v>
      </c>
      <c r="X2935" s="1" t="s">
        <v>2626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LINGUI DE FRANGO KG</v>
      </c>
      <c r="AC2935" s="1" t="n">
        <v>1249231</v>
      </c>
    </row>
    <row r="2936" customFormat="false" ht="12.75" hidden="false" customHeight="true" outlineLevel="0" collapsed="false">
      <c r="A2936" s="1" t="n">
        <v>1</v>
      </c>
      <c r="B2936" s="17" t="n">
        <v>46232</v>
      </c>
      <c r="C2936" s="17" t="n">
        <v>46251</v>
      </c>
      <c r="D2936" s="1" t="n">
        <v>1810</v>
      </c>
      <c r="E2936" s="1" t="s">
        <v>280</v>
      </c>
      <c r="F2936" s="1" t="n">
        <v>24</v>
      </c>
      <c r="G2936" s="1" t="s">
        <v>57</v>
      </c>
      <c r="H2936" s="1" t="n">
        <v>2110405</v>
      </c>
      <c r="I2936" s="1" t="s">
        <v>106</v>
      </c>
      <c r="J2936" s="1" t="n">
        <v>1469179</v>
      </c>
      <c r="L2936" s="1" t="n">
        <v>85346</v>
      </c>
      <c r="M2936" s="1" t="s">
        <v>59</v>
      </c>
      <c r="N2936" s="1" t="s">
        <v>66</v>
      </c>
      <c r="P2936" s="1" t="n">
        <v>103</v>
      </c>
      <c r="Q2936" s="1" t="s">
        <v>61</v>
      </c>
      <c r="R2936" s="1" t="s">
        <v>62</v>
      </c>
      <c r="S2936" s="1" t="n">
        <v>1130101</v>
      </c>
      <c r="T2936" s="1" t="s">
        <v>63</v>
      </c>
      <c r="U2936" s="1" t="n">
        <v>1164.5</v>
      </c>
      <c r="W2936" s="1" t="n">
        <v>1164.5</v>
      </c>
      <c r="X2936" s="1" t="s">
        <v>2627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FEIJAO CARIOCA  DONA DE 1K</v>
      </c>
      <c r="AC2936" s="1" t="n">
        <v>85346</v>
      </c>
    </row>
    <row r="2937" customFormat="false" ht="12.75" hidden="false" customHeight="true" outlineLevel="0" collapsed="false">
      <c r="A2937" s="1" t="n">
        <v>1</v>
      </c>
      <c r="B2937" s="17" t="n">
        <v>46234</v>
      </c>
      <c r="C2937" s="17" t="n">
        <v>46251</v>
      </c>
      <c r="D2937" s="1" t="n">
        <v>1699</v>
      </c>
      <c r="E2937" s="1" t="s">
        <v>428</v>
      </c>
      <c r="F2937" s="1" t="n">
        <v>24</v>
      </c>
      <c r="G2937" s="1" t="s">
        <v>57</v>
      </c>
      <c r="H2937" s="1" t="n">
        <v>2110405</v>
      </c>
      <c r="I2937" s="1" t="s">
        <v>106</v>
      </c>
      <c r="J2937" s="1" t="n">
        <v>1478171</v>
      </c>
      <c r="L2937" s="1" t="n">
        <v>309642</v>
      </c>
      <c r="M2937" s="1" t="s">
        <v>36</v>
      </c>
      <c r="N2937" s="1" t="s">
        <v>66</v>
      </c>
      <c r="P2937" s="1" t="n">
        <v>103</v>
      </c>
      <c r="Q2937" s="1" t="s">
        <v>61</v>
      </c>
      <c r="R2937" s="1" t="s">
        <v>62</v>
      </c>
      <c r="S2937" s="1" t="n">
        <v>1130101</v>
      </c>
      <c r="T2937" s="1" t="s">
        <v>63</v>
      </c>
      <c r="U2937" s="1" t="n">
        <v>1633.1</v>
      </c>
      <c r="W2937" s="1" t="n">
        <v>1633.1</v>
      </c>
      <c r="X2937" s="1" t="s">
        <v>2628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MOLHO GOTA INGLES 150ML</v>
      </c>
      <c r="AC2937" s="1" t="n">
        <v>309642</v>
      </c>
    </row>
    <row r="2938" customFormat="false" ht="12.75" hidden="false" customHeight="true" outlineLevel="0" collapsed="false">
      <c r="A2938" s="1" t="n">
        <v>1</v>
      </c>
      <c r="B2938" s="17" t="n">
        <v>46237</v>
      </c>
      <c r="C2938" s="17" t="n">
        <v>46251</v>
      </c>
      <c r="D2938" s="1" t="n">
        <v>815</v>
      </c>
      <c r="E2938" s="1" t="s">
        <v>746</v>
      </c>
      <c r="F2938" s="1" t="n">
        <v>34</v>
      </c>
      <c r="G2938" s="1" t="s">
        <v>94</v>
      </c>
      <c r="H2938" s="1" t="n">
        <v>2110405</v>
      </c>
      <c r="I2938" s="1" t="s">
        <v>106</v>
      </c>
      <c r="J2938" s="1" t="n">
        <v>1493520</v>
      </c>
      <c r="L2938" s="1" t="n">
        <v>612910</v>
      </c>
      <c r="M2938" s="1" t="s">
        <v>36</v>
      </c>
      <c r="N2938" s="1" t="s">
        <v>66</v>
      </c>
      <c r="P2938" s="1" t="n">
        <v>101</v>
      </c>
      <c r="Q2938" s="1" t="s">
        <v>107</v>
      </c>
      <c r="R2938" s="1" t="s">
        <v>2629</v>
      </c>
      <c r="S2938" s="1" t="n">
        <v>2210202</v>
      </c>
      <c r="T2938" s="1" t="s">
        <v>2629</v>
      </c>
      <c r="U2938" s="1" t="n">
        <v>6000</v>
      </c>
      <c r="W2938" s="1" t="n">
        <v>6000</v>
      </c>
      <c r="X2938" s="1" t="s">
        <v>747</v>
      </c>
      <c r="Z2938" s="1" t="str">
        <f aca="false">IF($T2938="","",IFERROR(INDEX('Resumo Grupos'!$AC$3:$AC$200,MATCH($T2938,'Resumo Grupos'!$AB$3:$AB$200,0)),"n/d"))</f>
        <v>Empréstimo</v>
      </c>
      <c r="AA2938" s="1" t="str">
        <f aca="false">IF($T2938="","",IF(COUNTIF('Resumo Grupos'!$AE$3:$AE$40,$T2938)&gt;0,"NAO","SIM"))</f>
        <v>SIM</v>
      </c>
    </row>
    <row r="2939" customFormat="false" ht="12.75" hidden="false" customHeight="true" outlineLevel="0" collapsed="false">
      <c r="A2939" s="1" t="n">
        <v>1</v>
      </c>
      <c r="B2939" s="17" t="n">
        <v>46237</v>
      </c>
      <c r="C2939" s="17" t="n">
        <v>46251</v>
      </c>
      <c r="D2939" s="1" t="n">
        <v>1699</v>
      </c>
      <c r="E2939" s="1" t="s">
        <v>428</v>
      </c>
      <c r="F2939" s="1" t="n">
        <v>24</v>
      </c>
      <c r="G2939" s="1" t="s">
        <v>57</v>
      </c>
      <c r="H2939" s="1" t="n">
        <v>2110405</v>
      </c>
      <c r="I2939" s="1" t="s">
        <v>106</v>
      </c>
      <c r="J2939" s="1" t="n">
        <v>1495640</v>
      </c>
      <c r="L2939" s="1" t="n">
        <v>309757</v>
      </c>
      <c r="M2939" s="1" t="s">
        <v>36</v>
      </c>
      <c r="N2939" s="1" t="s">
        <v>66</v>
      </c>
      <c r="P2939" s="1" t="n">
        <v>103</v>
      </c>
      <c r="Q2939" s="1" t="s">
        <v>61</v>
      </c>
      <c r="R2939" s="1" t="s">
        <v>62</v>
      </c>
      <c r="S2939" s="1" t="n">
        <v>1130101</v>
      </c>
      <c r="T2939" s="1" t="s">
        <v>63</v>
      </c>
      <c r="U2939" s="1" t="n">
        <v>403.5</v>
      </c>
      <c r="W2939" s="1" t="n">
        <v>403.5</v>
      </c>
      <c r="X2939" s="1" t="s">
        <v>2630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SUCO JANDAI CAJU500M</v>
      </c>
      <c r="AC2939" s="1" t="n">
        <v>309757</v>
      </c>
    </row>
    <row r="2940" customFormat="false" ht="12.75" hidden="false" customHeight="true" outlineLevel="0" collapsed="false">
      <c r="A2940" s="1" t="n">
        <v>1</v>
      </c>
      <c r="B2940" s="17" t="n">
        <v>46241</v>
      </c>
      <c r="C2940" s="17" t="n">
        <v>46251</v>
      </c>
      <c r="D2940" s="1" t="n">
        <v>513</v>
      </c>
      <c r="E2940" s="1" t="s">
        <v>683</v>
      </c>
      <c r="F2940" s="1" t="n">
        <v>24</v>
      </c>
      <c r="G2940" s="1" t="s">
        <v>57</v>
      </c>
      <c r="H2940" s="1" t="n">
        <v>2110405</v>
      </c>
      <c r="I2940" s="1" t="s">
        <v>106</v>
      </c>
      <c r="J2940" s="1" t="n">
        <v>1514449</v>
      </c>
      <c r="L2940" s="1" t="n">
        <v>620154</v>
      </c>
      <c r="M2940" s="1" t="s">
        <v>36</v>
      </c>
      <c r="N2940" s="1" t="s">
        <v>66</v>
      </c>
      <c r="P2940" s="1" t="n">
        <v>101</v>
      </c>
      <c r="Q2940" s="1" t="s">
        <v>107</v>
      </c>
      <c r="R2940" s="1" t="s">
        <v>39</v>
      </c>
      <c r="S2940" s="1" t="n">
        <v>4210206</v>
      </c>
      <c r="T2940" s="1" t="s">
        <v>264</v>
      </c>
      <c r="U2940" s="1" t="n">
        <v>28.09</v>
      </c>
      <c r="W2940" s="1" t="n">
        <v>28.09</v>
      </c>
      <c r="X2940" s="1" t="s">
        <v>2631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</row>
    <row r="2941" customFormat="false" ht="12.75" hidden="false" customHeight="true" outlineLevel="0" collapsed="false">
      <c r="A2941" s="1" t="n">
        <v>1</v>
      </c>
      <c r="B2941" s="17" t="n">
        <v>46242</v>
      </c>
      <c r="C2941" s="17" t="n">
        <v>46251</v>
      </c>
      <c r="D2941" s="1" t="n">
        <v>1621</v>
      </c>
      <c r="E2941" s="1" t="s">
        <v>351</v>
      </c>
      <c r="F2941" s="1" t="n">
        <v>24</v>
      </c>
      <c r="G2941" s="1" t="s">
        <v>57</v>
      </c>
      <c r="H2941" s="1" t="n">
        <v>2110405</v>
      </c>
      <c r="I2941" s="1" t="s">
        <v>106</v>
      </c>
      <c r="J2941" s="1" t="n">
        <v>1517510</v>
      </c>
      <c r="L2941" s="1" t="n">
        <v>942898</v>
      </c>
      <c r="M2941" s="1" t="s">
        <v>36</v>
      </c>
      <c r="N2941" s="1" t="s">
        <v>66</v>
      </c>
      <c r="P2941" s="1" t="n">
        <v>103</v>
      </c>
      <c r="Q2941" s="1" t="s">
        <v>61</v>
      </c>
      <c r="R2941" s="1" t="s">
        <v>62</v>
      </c>
      <c r="S2941" s="1" t="n">
        <v>1130101</v>
      </c>
      <c r="T2941" s="1" t="s">
        <v>63</v>
      </c>
      <c r="U2941" s="1" t="n">
        <v>4870.45</v>
      </c>
      <c r="W2941" s="1" t="n">
        <v>4870.45</v>
      </c>
      <c r="X2941" s="1" t="s">
        <v>2632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 t="str">
        <f aca="false">IFERROR(INDEX('Mov Entradas (Rel 10497)'!$L:$L,MATCH(AC2941,'Mov Entradas (Rel 10497)'!$I:$I,0)),"nao encontrado")</f>
        <v>TRIDENT MORANGO</v>
      </c>
      <c r="AC2941" s="1" t="n">
        <v>942898</v>
      </c>
    </row>
    <row r="2942" customFormat="false" ht="12.75" hidden="false" customHeight="true" outlineLevel="0" collapsed="false">
      <c r="A2942" s="1" t="n">
        <v>1</v>
      </c>
      <c r="B2942" s="17" t="n">
        <v>46242</v>
      </c>
      <c r="C2942" s="17" t="n">
        <v>46251</v>
      </c>
      <c r="D2942" s="1" t="n">
        <v>1621</v>
      </c>
      <c r="E2942" s="1" t="s">
        <v>351</v>
      </c>
      <c r="F2942" s="1" t="n">
        <v>24</v>
      </c>
      <c r="G2942" s="1" t="s">
        <v>57</v>
      </c>
      <c r="H2942" s="1" t="n">
        <v>2110405</v>
      </c>
      <c r="I2942" s="1" t="s">
        <v>106</v>
      </c>
      <c r="J2942" s="1" t="n">
        <v>1517528</v>
      </c>
      <c r="L2942" s="1" t="n">
        <v>942899</v>
      </c>
      <c r="M2942" s="1" t="s">
        <v>36</v>
      </c>
      <c r="N2942" s="1" t="s">
        <v>66</v>
      </c>
      <c r="P2942" s="1" t="n">
        <v>103</v>
      </c>
      <c r="Q2942" s="1" t="s">
        <v>61</v>
      </c>
      <c r="R2942" s="1" t="s">
        <v>62</v>
      </c>
      <c r="S2942" s="1" t="n">
        <v>1130101</v>
      </c>
      <c r="T2942" s="1" t="s">
        <v>63</v>
      </c>
      <c r="U2942" s="1" t="n">
        <v>424.55</v>
      </c>
      <c r="W2942" s="1" t="n">
        <v>424.55</v>
      </c>
      <c r="X2942" s="1" t="s">
        <v>2633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  <c r="AB2942" s="1" t="str">
        <f aca="false">IFERROR(INDEX('Mov Entradas (Rel 10497)'!$L:$L,MATCH(AC2942,'Mov Entradas (Rel 10497)'!$I:$I,0)),"nao encontrado")</f>
        <v>REFR PEPSI 2L</v>
      </c>
      <c r="AC2942" s="1" t="n">
        <v>942899</v>
      </c>
    </row>
    <row r="2943" customFormat="false" ht="12.75" hidden="false" customHeight="true" outlineLevel="0" collapsed="false">
      <c r="A2943" s="1" t="n">
        <v>1</v>
      </c>
      <c r="B2943" s="17" t="n">
        <v>46244</v>
      </c>
      <c r="C2943" s="17" t="n">
        <v>46251</v>
      </c>
      <c r="D2943" s="1" t="n">
        <v>1614</v>
      </c>
      <c r="E2943" s="1" t="s">
        <v>89</v>
      </c>
      <c r="F2943" s="1" t="n">
        <v>24</v>
      </c>
      <c r="G2943" s="1" t="s">
        <v>57</v>
      </c>
      <c r="H2943" s="1" t="n">
        <v>2110405</v>
      </c>
      <c r="I2943" s="1" t="s">
        <v>106</v>
      </c>
      <c r="J2943" s="1" t="n">
        <v>1529852</v>
      </c>
      <c r="L2943" s="1" t="n">
        <v>11542</v>
      </c>
      <c r="M2943" s="1" t="s">
        <v>59</v>
      </c>
      <c r="N2943" s="1" t="s">
        <v>66</v>
      </c>
      <c r="P2943" s="1" t="n">
        <v>103</v>
      </c>
      <c r="Q2943" s="1" t="s">
        <v>61</v>
      </c>
      <c r="R2943" s="1" t="s">
        <v>62</v>
      </c>
      <c r="S2943" s="1" t="n">
        <v>1130101</v>
      </c>
      <c r="T2943" s="1" t="s">
        <v>63</v>
      </c>
      <c r="U2943" s="1" t="n">
        <v>472.45</v>
      </c>
      <c r="W2943" s="1" t="n">
        <v>472.45</v>
      </c>
      <c r="X2943" s="1" t="s">
        <v>2634</v>
      </c>
      <c r="Z2943" s="1" t="str">
        <f aca="false">IF($T2943="","",IFERROR(INDEX('Resumo Grupos'!$AC$3:$AC$200,MATCH($T2943,'Resumo Grupos'!$AB$3:$AB$200,0)),"n/d"))</f>
        <v>Mercadoria</v>
      </c>
      <c r="AA2943" s="1" t="str">
        <f aca="false">IF($T2943="","",IF(COUNTIF('Resumo Grupos'!$AE$3:$AE$40,$T2943)&gt;0,"NAO","SIM"))</f>
        <v>SIM</v>
      </c>
      <c r="AB2943" s="1" t="str">
        <f aca="false">IFERROR(INDEX('Mov Entradas (Rel 10497)'!$L:$L,MATCH(AC2943,'Mov Entradas (Rel 10497)'!$I:$I,0)),"nao encontrado")</f>
        <v>POTE SORVETE KARU CR</v>
      </c>
      <c r="AC2943" s="1" t="n">
        <v>11542</v>
      </c>
    </row>
    <row r="2944" customFormat="false" ht="12.75" hidden="false" customHeight="true" outlineLevel="0" collapsed="false">
      <c r="A2944" s="1" t="n">
        <v>1</v>
      </c>
      <c r="B2944" s="17" t="n">
        <v>46244</v>
      </c>
      <c r="C2944" s="17" t="n">
        <v>46251</v>
      </c>
      <c r="D2944" s="1" t="n">
        <v>754</v>
      </c>
      <c r="E2944" s="1" t="s">
        <v>182</v>
      </c>
      <c r="F2944" s="1" t="n">
        <v>24</v>
      </c>
      <c r="G2944" s="1" t="s">
        <v>57</v>
      </c>
      <c r="H2944" s="1" t="n">
        <v>2110405</v>
      </c>
      <c r="I2944" s="1" t="s">
        <v>106</v>
      </c>
      <c r="J2944" s="1" t="n">
        <v>1530278</v>
      </c>
      <c r="L2944" s="1" t="n">
        <v>32360</v>
      </c>
      <c r="M2944" s="1" t="s">
        <v>36</v>
      </c>
      <c r="N2944" s="1" t="s">
        <v>66</v>
      </c>
      <c r="P2944" s="1" t="n">
        <v>103</v>
      </c>
      <c r="Q2944" s="1" t="s">
        <v>61</v>
      </c>
      <c r="R2944" s="1" t="s">
        <v>62</v>
      </c>
      <c r="S2944" s="1" t="n">
        <v>1130101</v>
      </c>
      <c r="T2944" s="1" t="s">
        <v>63</v>
      </c>
      <c r="U2944" s="1" t="n">
        <v>3325</v>
      </c>
      <c r="W2944" s="1" t="n">
        <v>3325</v>
      </c>
      <c r="X2944" s="1" t="s">
        <v>2635</v>
      </c>
      <c r="Z2944" s="1" t="str">
        <f aca="false">IF($T2944="","",IFERROR(INDEX('Resumo Grupos'!$AC$3:$AC$200,MATCH($T2944,'Resumo Grupos'!$AB$3:$AB$200,0)),"n/d"))</f>
        <v>Mercadoria</v>
      </c>
      <c r="AA2944" s="1" t="str">
        <f aca="false">IF($T2944="","",IF(COUNTIF('Resumo Grupos'!$AE$3:$AE$40,$T2944)&gt;0,"NAO","SIM"))</f>
        <v>SIM</v>
      </c>
      <c r="AB2944" s="1" t="str">
        <f aca="false">IFERROR(INDEX('Mov Entradas (Rel 10497)'!$L:$L,MATCH(AC2944,'Mov Entradas (Rel 10497)'!$I:$I,0)),"nao encontrado")</f>
        <v>TRASEIRO DE BOI L1</v>
      </c>
      <c r="AC2944" s="1" t="n">
        <v>32360</v>
      </c>
    </row>
    <row r="2945" customFormat="false" ht="12.75" hidden="false" customHeight="true" outlineLevel="0" collapsed="false">
      <c r="A2945" s="1" t="n">
        <v>1</v>
      </c>
      <c r="B2945" s="17" t="n">
        <v>46244</v>
      </c>
      <c r="C2945" s="17" t="n">
        <v>46251</v>
      </c>
      <c r="D2945" s="1" t="n">
        <v>1631</v>
      </c>
      <c r="E2945" s="1" t="s">
        <v>101</v>
      </c>
      <c r="F2945" s="1" t="n">
        <v>24</v>
      </c>
      <c r="G2945" s="1" t="s">
        <v>57</v>
      </c>
      <c r="H2945" s="1" t="n">
        <v>2110405</v>
      </c>
      <c r="I2945" s="1" t="s">
        <v>106</v>
      </c>
      <c r="J2945" s="1" t="n">
        <v>1530311</v>
      </c>
      <c r="L2945" s="1" t="n">
        <v>15235</v>
      </c>
      <c r="M2945" s="1" t="s">
        <v>36</v>
      </c>
      <c r="N2945" s="1" t="s">
        <v>66</v>
      </c>
      <c r="P2945" s="1" t="n">
        <v>103</v>
      </c>
      <c r="Q2945" s="1" t="s">
        <v>61</v>
      </c>
      <c r="R2945" s="1" t="s">
        <v>62</v>
      </c>
      <c r="S2945" s="1" t="n">
        <v>1130101</v>
      </c>
      <c r="T2945" s="1" t="s">
        <v>63</v>
      </c>
      <c r="U2945" s="1" t="n">
        <v>721.74</v>
      </c>
      <c r="W2945" s="1" t="n">
        <v>721.74</v>
      </c>
      <c r="X2945" s="1" t="s">
        <v>2636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IOGURTE AMAZONGURT D</v>
      </c>
      <c r="AC2945" s="1" t="n">
        <v>15235</v>
      </c>
    </row>
    <row r="2946" customFormat="false" ht="12.75" hidden="false" customHeight="true" outlineLevel="0" collapsed="false">
      <c r="A2946" s="1" t="n">
        <v>1</v>
      </c>
      <c r="B2946" s="17" t="n">
        <v>46244</v>
      </c>
      <c r="C2946" s="17" t="n">
        <v>46251</v>
      </c>
      <c r="D2946" s="1" t="n">
        <v>1292</v>
      </c>
      <c r="E2946" s="1" t="s">
        <v>361</v>
      </c>
      <c r="F2946" s="1" t="n">
        <v>24</v>
      </c>
      <c r="G2946" s="1" t="s">
        <v>57</v>
      </c>
      <c r="H2946" s="1" t="n">
        <v>2110405</v>
      </c>
      <c r="I2946" s="1" t="s">
        <v>106</v>
      </c>
      <c r="J2946" s="1" t="n">
        <v>1530320</v>
      </c>
      <c r="L2946" s="1" t="n">
        <v>3798</v>
      </c>
      <c r="M2946" s="1" t="s">
        <v>36</v>
      </c>
      <c r="N2946" s="1" t="s">
        <v>66</v>
      </c>
      <c r="P2946" s="1" t="n">
        <v>103</v>
      </c>
      <c r="Q2946" s="1" t="s">
        <v>61</v>
      </c>
      <c r="R2946" s="1" t="s">
        <v>62</v>
      </c>
      <c r="S2946" s="1" t="n">
        <v>1130101</v>
      </c>
      <c r="T2946" s="1" t="s">
        <v>63</v>
      </c>
      <c r="U2946" s="1" t="n">
        <v>2313.5</v>
      </c>
      <c r="W2946" s="1" t="n">
        <v>2313.5</v>
      </c>
      <c r="X2946" s="1" t="s">
        <v>2637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MORTADELA SABOR 200G</v>
      </c>
      <c r="AC2946" s="1" t="n">
        <v>3798</v>
      </c>
    </row>
    <row r="2947" customFormat="false" ht="12.75" hidden="false" customHeight="true" outlineLevel="0" collapsed="false">
      <c r="A2947" s="1" t="n">
        <v>1</v>
      </c>
      <c r="B2947" s="17" t="n">
        <v>46245</v>
      </c>
      <c r="C2947" s="17" t="n">
        <v>46251</v>
      </c>
      <c r="D2947" s="1" t="n">
        <v>1328</v>
      </c>
      <c r="E2947" s="1" t="s">
        <v>363</v>
      </c>
      <c r="F2947" s="1" t="n">
        <v>24</v>
      </c>
      <c r="G2947" s="1" t="s">
        <v>57</v>
      </c>
      <c r="H2947" s="1" t="n">
        <v>2110405</v>
      </c>
      <c r="I2947" s="1" t="s">
        <v>106</v>
      </c>
      <c r="J2947" s="1" t="n">
        <v>1533237</v>
      </c>
      <c r="L2947" s="1" t="n">
        <v>4335</v>
      </c>
      <c r="M2947" s="1" t="s">
        <v>36</v>
      </c>
      <c r="N2947" s="1" t="s">
        <v>66</v>
      </c>
      <c r="P2947" s="1" t="n">
        <v>103</v>
      </c>
      <c r="Q2947" s="1" t="s">
        <v>61</v>
      </c>
      <c r="R2947" s="1" t="s">
        <v>62</v>
      </c>
      <c r="S2947" s="1" t="n">
        <v>1130101</v>
      </c>
      <c r="T2947" s="1" t="s">
        <v>63</v>
      </c>
      <c r="U2947" s="1" t="n">
        <v>255</v>
      </c>
      <c r="W2947" s="1" t="n">
        <v>255</v>
      </c>
      <c r="X2947" s="1" t="s">
        <v>2638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DE HAMBURGUER KG</v>
      </c>
      <c r="AC2947" s="1" t="n">
        <v>43493</v>
      </c>
    </row>
    <row r="2948" customFormat="false" ht="12.75" hidden="false" customHeight="true" outlineLevel="0" collapsed="false">
      <c r="A2948" s="1" t="n">
        <v>1</v>
      </c>
      <c r="B2948" s="17" t="n">
        <v>46245</v>
      </c>
      <c r="C2948" s="17" t="n">
        <v>46251</v>
      </c>
      <c r="D2948" s="1" t="n">
        <v>1650</v>
      </c>
      <c r="E2948" s="1" t="s">
        <v>99</v>
      </c>
      <c r="F2948" s="1" t="n">
        <v>24</v>
      </c>
      <c r="G2948" s="1" t="s">
        <v>57</v>
      </c>
      <c r="H2948" s="1" t="n">
        <v>2110405</v>
      </c>
      <c r="I2948" s="1" t="s">
        <v>106</v>
      </c>
      <c r="J2948" s="1" t="n">
        <v>1533253</v>
      </c>
      <c r="L2948" s="1" t="n">
        <v>228288</v>
      </c>
      <c r="M2948" s="1" t="s">
        <v>36</v>
      </c>
      <c r="N2948" s="1" t="s">
        <v>66</v>
      </c>
      <c r="P2948" s="1" t="n">
        <v>103</v>
      </c>
      <c r="Q2948" s="1" t="s">
        <v>61</v>
      </c>
      <c r="R2948" s="1" t="s">
        <v>62</v>
      </c>
      <c r="S2948" s="1" t="n">
        <v>1130101</v>
      </c>
      <c r="T2948" s="1" t="s">
        <v>63</v>
      </c>
      <c r="U2948" s="1" t="n">
        <v>661.21</v>
      </c>
      <c r="W2948" s="1" t="n">
        <v>661.21</v>
      </c>
      <c r="X2948" s="1" t="s">
        <v>2639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IOG.B.COMODORO SAC</v>
      </c>
      <c r="AC2948" s="1" t="n">
        <v>228288</v>
      </c>
    </row>
    <row r="2949" customFormat="false" ht="12.75" hidden="false" customHeight="true" outlineLevel="0" collapsed="false">
      <c r="A2949" s="1" t="n">
        <v>1</v>
      </c>
      <c r="B2949" s="17" t="n">
        <v>46246</v>
      </c>
      <c r="C2949" s="17" t="n">
        <v>46251</v>
      </c>
      <c r="D2949" s="1" t="n">
        <v>1357</v>
      </c>
      <c r="E2949" s="1" t="s">
        <v>694</v>
      </c>
      <c r="F2949" s="1" t="n">
        <v>24</v>
      </c>
      <c r="G2949" s="1" t="s">
        <v>57</v>
      </c>
      <c r="H2949" s="1" t="n">
        <v>2110405</v>
      </c>
      <c r="I2949" s="1" t="s">
        <v>106</v>
      </c>
      <c r="J2949" s="1" t="n">
        <v>1537717</v>
      </c>
      <c r="L2949" s="1" t="n">
        <v>282949</v>
      </c>
      <c r="M2949" s="1" t="s">
        <v>36</v>
      </c>
      <c r="N2949" s="1" t="s">
        <v>66</v>
      </c>
      <c r="P2949" s="1" t="n">
        <v>103</v>
      </c>
      <c r="Q2949" s="1" t="s">
        <v>61</v>
      </c>
      <c r="R2949" s="1" t="s">
        <v>2081</v>
      </c>
      <c r="S2949" s="1" t="n">
        <v>4110102</v>
      </c>
      <c r="T2949" s="1" t="s">
        <v>2640</v>
      </c>
      <c r="U2949" s="1" t="n">
        <v>465.35</v>
      </c>
      <c r="W2949" s="1" t="n">
        <v>465.35</v>
      </c>
      <c r="X2949" s="1" t="s">
        <v>2641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MARGARINA MEDALHA DE OURO 80% 15KG</v>
      </c>
      <c r="AC2949" s="1" t="n">
        <v>282949</v>
      </c>
    </row>
    <row r="2950" customFormat="false" ht="12.75" hidden="false" customHeight="true" outlineLevel="0" collapsed="false">
      <c r="A2950" s="1" t="n">
        <v>1</v>
      </c>
      <c r="B2950" s="17" t="n">
        <v>46251</v>
      </c>
      <c r="C2950" s="17" t="n">
        <v>46251</v>
      </c>
      <c r="D2950" s="1" t="n">
        <v>10104</v>
      </c>
      <c r="E2950" s="1" t="s">
        <v>2642</v>
      </c>
      <c r="F2950" s="1" t="n">
        <v>34</v>
      </c>
      <c r="G2950" s="1" t="s">
        <v>94</v>
      </c>
      <c r="H2950" s="1" t="n">
        <v>2110405</v>
      </c>
      <c r="I2950" s="1" t="s">
        <v>106</v>
      </c>
      <c r="J2950" s="1" t="n">
        <v>1563382</v>
      </c>
      <c r="L2950" s="1" t="n">
        <v>639271</v>
      </c>
      <c r="M2950" s="1" t="s">
        <v>36</v>
      </c>
      <c r="N2950" s="1" t="s">
        <v>66</v>
      </c>
      <c r="P2950" s="1" t="n">
        <v>101</v>
      </c>
      <c r="Q2950" s="1" t="s">
        <v>107</v>
      </c>
      <c r="R2950" s="1" t="s">
        <v>112</v>
      </c>
      <c r="S2950" s="1" t="n">
        <v>4220199</v>
      </c>
      <c r="T2950" s="1" t="s">
        <v>113</v>
      </c>
      <c r="U2950" s="1" t="n">
        <v>1000</v>
      </c>
      <c r="W2950" s="1" t="n">
        <v>1000</v>
      </c>
      <c r="X2950" s="1" t="s">
        <v>2643</v>
      </c>
      <c r="Z2950" s="1" t="str">
        <f aca="false">IF($T2950="","",IFERROR(INDEX('Resumo Grupos'!$AC$3:$AC$200,MATCH($T2950,'Resumo Grupos'!$AB$3:$AB$200,0)),"n/d"))</f>
        <v>Pagamentos outros não operacionais</v>
      </c>
      <c r="AA2950" s="1" t="str">
        <f aca="false">IF($T2950="","",IF(COUNTIF('Resumo Grupos'!$AE$3:$AE$40,$T2950)&gt;0,"NAO","SIM"))</f>
        <v>SIM</v>
      </c>
    </row>
    <row r="2951" customFormat="false" ht="12.75" hidden="false" customHeight="true" outlineLevel="0" collapsed="false">
      <c r="A2951" s="1" t="n">
        <v>1</v>
      </c>
      <c r="B2951" s="17" t="n">
        <v>46246</v>
      </c>
      <c r="C2951" s="17" t="n">
        <v>46251</v>
      </c>
      <c r="D2951" s="1" t="n">
        <v>1899</v>
      </c>
      <c r="E2951" s="1" t="s">
        <v>97</v>
      </c>
      <c r="F2951" s="1" t="n">
        <v>24</v>
      </c>
      <c r="G2951" s="1" t="s">
        <v>57</v>
      </c>
      <c r="H2951" s="1" t="n">
        <v>2110405</v>
      </c>
      <c r="I2951" s="1" t="s">
        <v>106</v>
      </c>
      <c r="J2951" s="1" t="n">
        <v>1537759</v>
      </c>
      <c r="L2951" s="1" t="n">
        <v>758</v>
      </c>
      <c r="M2951" s="1" t="s">
        <v>36</v>
      </c>
      <c r="N2951" s="1" t="s">
        <v>66</v>
      </c>
      <c r="P2951" s="1" t="n">
        <v>103</v>
      </c>
      <c r="Q2951" s="1" t="s">
        <v>61</v>
      </c>
      <c r="R2951" s="1" t="s">
        <v>62</v>
      </c>
      <c r="S2951" s="1" t="n">
        <v>1130101</v>
      </c>
      <c r="T2951" s="1" t="s">
        <v>63</v>
      </c>
      <c r="U2951" s="1" t="n">
        <v>452</v>
      </c>
      <c r="W2951" s="1" t="n">
        <v>452</v>
      </c>
      <c r="X2951" s="1" t="s">
        <v>2644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PAO FORMA REAL MADRI</v>
      </c>
      <c r="AC2951" s="1" t="n">
        <v>758</v>
      </c>
    </row>
    <row r="2952" customFormat="false" ht="12.75" hidden="false" customHeight="true" outlineLevel="0" collapsed="false">
      <c r="A2952" s="1" t="n">
        <v>1</v>
      </c>
      <c r="B2952" s="17" t="n">
        <v>46248</v>
      </c>
      <c r="C2952" s="17" t="n">
        <v>46251</v>
      </c>
      <c r="D2952" s="1" t="n">
        <v>1899</v>
      </c>
      <c r="E2952" s="1" t="s">
        <v>97</v>
      </c>
      <c r="F2952" s="1" t="n">
        <v>24</v>
      </c>
      <c r="G2952" s="1" t="s">
        <v>57</v>
      </c>
      <c r="H2952" s="1" t="n">
        <v>2110405</v>
      </c>
      <c r="I2952" s="1" t="s">
        <v>106</v>
      </c>
      <c r="J2952" s="1" t="n">
        <v>1547106</v>
      </c>
      <c r="L2952" s="1" t="n">
        <v>759</v>
      </c>
      <c r="M2952" s="1" t="s">
        <v>36</v>
      </c>
      <c r="N2952" s="1" t="s">
        <v>66</v>
      </c>
      <c r="P2952" s="1" t="n">
        <v>103</v>
      </c>
      <c r="Q2952" s="1" t="s">
        <v>61</v>
      </c>
      <c r="R2952" s="1" t="s">
        <v>62</v>
      </c>
      <c r="S2952" s="1" t="n">
        <v>1130101</v>
      </c>
      <c r="T2952" s="1" t="s">
        <v>63</v>
      </c>
      <c r="U2952" s="1" t="n">
        <v>840</v>
      </c>
      <c r="W2952" s="1" t="n">
        <v>840</v>
      </c>
      <c r="X2952" s="1" t="s">
        <v>2645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PAO CASEIRO AMANT</v>
      </c>
      <c r="AC2952" s="1" t="n">
        <v>759</v>
      </c>
    </row>
    <row r="2953" customFormat="false" ht="12.75" hidden="false" customHeight="true" outlineLevel="0" collapsed="false">
      <c r="A2953" s="1" t="n">
        <v>1</v>
      </c>
      <c r="B2953" s="17" t="n">
        <v>46251</v>
      </c>
      <c r="C2953" s="17" t="n">
        <v>46251</v>
      </c>
      <c r="D2953" s="1" t="n">
        <v>33</v>
      </c>
      <c r="E2953" s="1" t="s">
        <v>93</v>
      </c>
      <c r="F2953" s="1" t="n">
        <v>13</v>
      </c>
      <c r="G2953" s="1" t="s">
        <v>119</v>
      </c>
      <c r="H2953" s="1" t="n">
        <v>2110101</v>
      </c>
      <c r="I2953" s="1" t="s">
        <v>58</v>
      </c>
      <c r="J2953" s="1" t="n">
        <v>1560904</v>
      </c>
      <c r="L2953" s="1" t="n">
        <v>5498</v>
      </c>
      <c r="M2953" s="1" t="s">
        <v>36</v>
      </c>
      <c r="N2953" s="1" t="s">
        <v>60</v>
      </c>
      <c r="P2953" s="1" t="n">
        <v>104</v>
      </c>
      <c r="Q2953" s="1" t="s">
        <v>38</v>
      </c>
      <c r="R2953" s="1" t="s">
        <v>62</v>
      </c>
      <c r="S2953" s="1" t="n">
        <v>1130101</v>
      </c>
      <c r="T2953" s="1" t="s">
        <v>63</v>
      </c>
      <c r="U2953" s="1" t="n">
        <v>510</v>
      </c>
      <c r="W2953" s="1" t="n">
        <v>510</v>
      </c>
      <c r="X2953" s="1" t="s">
        <v>2646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</row>
    <row r="2954" customFormat="false" ht="12.75" hidden="false" customHeight="true" outlineLevel="0" collapsed="false">
      <c r="A2954" s="1" t="n">
        <v>1</v>
      </c>
      <c r="B2954" s="17" t="n">
        <v>46251</v>
      </c>
      <c r="C2954" s="17" t="n">
        <v>46251</v>
      </c>
      <c r="D2954" s="1" t="n">
        <v>514</v>
      </c>
      <c r="E2954" s="1" t="s">
        <v>731</v>
      </c>
      <c r="F2954" s="1" t="n">
        <v>34</v>
      </c>
      <c r="G2954" s="1" t="s">
        <v>94</v>
      </c>
      <c r="H2954" s="1" t="n">
        <v>2110405</v>
      </c>
      <c r="I2954" s="1" t="s">
        <v>106</v>
      </c>
      <c r="J2954" s="1" t="n">
        <v>1562164</v>
      </c>
      <c r="L2954" s="1" t="n">
        <v>638897</v>
      </c>
      <c r="M2954" s="1" t="s">
        <v>36</v>
      </c>
      <c r="N2954" s="1" t="s">
        <v>66</v>
      </c>
      <c r="P2954" s="1" t="n">
        <v>102</v>
      </c>
      <c r="Q2954" s="1" t="s">
        <v>125</v>
      </c>
      <c r="R2954" s="1" t="s">
        <v>39</v>
      </c>
      <c r="S2954" s="1" t="n">
        <v>4210210</v>
      </c>
      <c r="T2954" s="1" t="s">
        <v>732</v>
      </c>
      <c r="U2954" s="1" t="n">
        <v>709.67</v>
      </c>
      <c r="W2954" s="1" t="n">
        <v>0</v>
      </c>
      <c r="X2954" s="1" t="s">
        <v>2647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12.75" hidden="false" customHeight="true" outlineLevel="0" collapsed="false">
      <c r="A2955" s="1" t="n">
        <v>1</v>
      </c>
      <c r="B2955" s="17" t="n">
        <v>46251</v>
      </c>
      <c r="C2955" s="17" t="n">
        <v>46251</v>
      </c>
      <c r="D2955" s="1" t="n">
        <v>515</v>
      </c>
      <c r="E2955" s="1" t="s">
        <v>124</v>
      </c>
      <c r="F2955" s="1" t="n">
        <v>34</v>
      </c>
      <c r="G2955" s="1" t="s">
        <v>94</v>
      </c>
      <c r="H2955" s="1" t="n">
        <v>2110405</v>
      </c>
      <c r="I2955" s="1" t="s">
        <v>106</v>
      </c>
      <c r="J2955" s="1" t="n">
        <v>1562169</v>
      </c>
      <c r="L2955" s="1" t="n">
        <v>638899</v>
      </c>
      <c r="M2955" s="1" t="s">
        <v>36</v>
      </c>
      <c r="N2955" s="1" t="s">
        <v>66</v>
      </c>
      <c r="P2955" s="1" t="n">
        <v>102</v>
      </c>
      <c r="Q2955" s="1" t="s">
        <v>125</v>
      </c>
      <c r="R2955" s="1" t="s">
        <v>112</v>
      </c>
      <c r="S2955" s="1" t="n">
        <v>4220199</v>
      </c>
      <c r="T2955" s="1" t="s">
        <v>113</v>
      </c>
      <c r="U2955" s="1" t="n">
        <v>700</v>
      </c>
      <c r="W2955" s="1" t="n">
        <v>700</v>
      </c>
      <c r="X2955" s="1" t="s">
        <v>2648</v>
      </c>
      <c r="Z2955" s="1" t="str">
        <f aca="false">IF($T2955="","",IFERROR(INDEX('Resumo Grupos'!$AC$3:$AC$200,MATCH($T2955,'Resumo Grupos'!$AB$3:$AB$200,0)),"n/d"))</f>
        <v>Pagamentos outros não operacionais</v>
      </c>
      <c r="AA2955" s="1" t="str">
        <f aca="false">IF($T2955="","",IF(COUNTIF('Resumo Grupos'!$AE$3:$AE$40,$T2955)&gt;0,"NAO","SIM"))</f>
        <v>SIM</v>
      </c>
    </row>
    <row r="2956" customFormat="false" ht="12.75" hidden="false" customHeight="true" outlineLevel="0" collapsed="false">
      <c r="A2956" s="1" t="n">
        <v>1</v>
      </c>
      <c r="B2956" s="17" t="n">
        <v>46251</v>
      </c>
      <c r="C2956" s="17" t="n">
        <v>46251</v>
      </c>
      <c r="D2956" s="1" t="n">
        <v>17</v>
      </c>
      <c r="E2956" s="1" t="s">
        <v>115</v>
      </c>
      <c r="F2956" s="1" t="n">
        <v>34</v>
      </c>
      <c r="G2956" s="1" t="s">
        <v>94</v>
      </c>
      <c r="H2956" s="1" t="n">
        <v>2110405</v>
      </c>
      <c r="I2956" s="1" t="s">
        <v>106</v>
      </c>
      <c r="J2956" s="1" t="n">
        <v>1563284</v>
      </c>
      <c r="L2956" s="1" t="n">
        <v>639233</v>
      </c>
      <c r="M2956" s="1" t="s">
        <v>36</v>
      </c>
      <c r="N2956" s="1" t="s">
        <v>66</v>
      </c>
      <c r="P2956" s="1" t="n">
        <v>101</v>
      </c>
      <c r="Q2956" s="1" t="s">
        <v>107</v>
      </c>
      <c r="R2956" s="1" t="s">
        <v>112</v>
      </c>
      <c r="S2956" s="1" t="n">
        <v>4220199</v>
      </c>
      <c r="T2956" s="1" t="s">
        <v>113</v>
      </c>
      <c r="U2956" s="1" t="n">
        <v>10000</v>
      </c>
      <c r="W2956" s="1" t="n">
        <v>10000</v>
      </c>
      <c r="X2956" s="1" t="s">
        <v>2649</v>
      </c>
      <c r="Z2956" s="1" t="str">
        <f aca="false">IF($T2956="","",IFERROR(INDEX('Resumo Grupos'!$AC$3:$AC$200,MATCH($T2956,'Resumo Grupos'!$AB$3:$AB$200,0)),"n/d"))</f>
        <v>Pagamentos outros não operacionais</v>
      </c>
      <c r="AA2956" s="1" t="str">
        <f aca="false">IF($T2956="","",IF(COUNTIF('Resumo Grupos'!$AE$3:$AE$40,$T2956)&gt;0,"NAO","SIM"))</f>
        <v>SIM</v>
      </c>
    </row>
    <row r="2957" customFormat="false" ht="12.75" hidden="false" customHeight="true" outlineLevel="0" collapsed="false">
      <c r="A2957" s="1" t="n">
        <v>1</v>
      </c>
      <c r="B2957" s="17" t="n">
        <v>46251</v>
      </c>
      <c r="C2957" s="17" t="n">
        <v>46251</v>
      </c>
      <c r="D2957" s="1" t="n">
        <v>1936</v>
      </c>
      <c r="E2957" s="1" t="s">
        <v>1217</v>
      </c>
      <c r="F2957" s="1" t="n">
        <v>24</v>
      </c>
      <c r="G2957" s="1" t="s">
        <v>57</v>
      </c>
      <c r="H2957" s="1" t="n">
        <v>2110405</v>
      </c>
      <c r="I2957" s="1" t="s">
        <v>106</v>
      </c>
      <c r="J2957" s="1" t="n">
        <v>1567434</v>
      </c>
      <c r="L2957" s="1" t="n">
        <v>640743</v>
      </c>
      <c r="M2957" s="1" t="s">
        <v>36</v>
      </c>
      <c r="N2957" s="1" t="s">
        <v>66</v>
      </c>
      <c r="P2957" s="1" t="n">
        <v>102</v>
      </c>
      <c r="Q2957" s="1" t="s">
        <v>125</v>
      </c>
      <c r="R2957" s="1" t="s">
        <v>62</v>
      </c>
      <c r="S2957" s="1" t="n">
        <v>1130101</v>
      </c>
      <c r="T2957" s="1" t="s">
        <v>63</v>
      </c>
      <c r="U2957" s="1" t="n">
        <v>1375.95</v>
      </c>
      <c r="W2957" s="1" t="n">
        <v>1375.95</v>
      </c>
      <c r="X2957" s="1" t="s">
        <v>2650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</row>
    <row r="2958" customFormat="false" ht="12.75" hidden="false" customHeight="true" outlineLevel="0" collapsed="false">
      <c r="A2958" s="1" t="n">
        <v>1</v>
      </c>
      <c r="B2958" s="17" t="n">
        <v>46251</v>
      </c>
      <c r="C2958" s="17" t="n">
        <v>46251</v>
      </c>
      <c r="D2958" s="1" t="n">
        <v>978</v>
      </c>
      <c r="E2958" s="1" t="s">
        <v>118</v>
      </c>
      <c r="F2958" s="1" t="n">
        <v>13</v>
      </c>
      <c r="G2958" s="1" t="s">
        <v>119</v>
      </c>
      <c r="H2958" s="1" t="n">
        <v>2110101</v>
      </c>
      <c r="I2958" s="1" t="s">
        <v>58</v>
      </c>
      <c r="J2958" s="1" t="n">
        <v>1573209</v>
      </c>
      <c r="L2958" s="1" t="n">
        <v>491</v>
      </c>
      <c r="M2958" s="1" t="s">
        <v>36</v>
      </c>
      <c r="N2958" s="1" t="s">
        <v>60</v>
      </c>
      <c r="P2958" s="1" t="n">
        <v>104</v>
      </c>
      <c r="Q2958" s="1" t="s">
        <v>38</v>
      </c>
      <c r="R2958" s="1" t="s">
        <v>62</v>
      </c>
      <c r="S2958" s="1" t="n">
        <v>1130101</v>
      </c>
      <c r="T2958" s="1" t="s">
        <v>63</v>
      </c>
      <c r="U2958" s="1" t="n">
        <v>324.5</v>
      </c>
      <c r="W2958" s="1" t="n">
        <v>0</v>
      </c>
      <c r="X2958" s="1" t="s">
        <v>2651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DAN GELO CUBO 5 KG</v>
      </c>
      <c r="AC2958" s="1" t="n">
        <v>491</v>
      </c>
    </row>
    <row r="2959" customFormat="false" ht="12.75" hidden="false" customHeight="true" outlineLevel="0" collapsed="false">
      <c r="A2959" s="1" t="n">
        <v>1</v>
      </c>
      <c r="B2959" s="17" t="n">
        <v>46251</v>
      </c>
      <c r="C2959" s="17" t="n">
        <v>46251</v>
      </c>
      <c r="D2959" s="1" t="n">
        <v>10096</v>
      </c>
      <c r="E2959" s="1" t="s">
        <v>1716</v>
      </c>
      <c r="F2959" s="1" t="n">
        <v>13</v>
      </c>
      <c r="G2959" s="1" t="s">
        <v>119</v>
      </c>
      <c r="H2959" s="1" t="n">
        <v>2110101</v>
      </c>
      <c r="I2959" s="1" t="s">
        <v>58</v>
      </c>
      <c r="J2959" s="1" t="n">
        <v>1573224</v>
      </c>
      <c r="L2959" s="1" t="n">
        <v>177</v>
      </c>
      <c r="M2959" s="1" t="s">
        <v>36</v>
      </c>
      <c r="N2959" s="1" t="s">
        <v>60</v>
      </c>
      <c r="P2959" s="1" t="n">
        <v>104</v>
      </c>
      <c r="Q2959" s="1" t="s">
        <v>38</v>
      </c>
      <c r="R2959" s="1" t="s">
        <v>62</v>
      </c>
      <c r="S2959" s="1" t="n">
        <v>1130101</v>
      </c>
      <c r="T2959" s="1" t="s">
        <v>63</v>
      </c>
      <c r="U2959" s="1" t="n">
        <v>240</v>
      </c>
      <c r="W2959" s="1" t="n">
        <v>0</v>
      </c>
      <c r="X2959" s="1" t="s">
        <v>2652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BOLO MIYAZAKI GRANDE</v>
      </c>
      <c r="AC2959" s="1" t="n">
        <v>177</v>
      </c>
    </row>
    <row r="2960" customFormat="false" ht="12.75" hidden="false" customHeight="true" outlineLevel="0" collapsed="false">
      <c r="A2960" s="1" t="n">
        <v>1</v>
      </c>
      <c r="B2960" s="17" t="n">
        <v>46191</v>
      </c>
      <c r="C2960" s="17" t="n">
        <v>46252</v>
      </c>
      <c r="D2960" s="1" t="n">
        <v>514</v>
      </c>
      <c r="E2960" s="1" t="s">
        <v>731</v>
      </c>
      <c r="F2960" s="1" t="n">
        <v>34</v>
      </c>
      <c r="G2960" s="1" t="s">
        <v>94</v>
      </c>
      <c r="H2960" s="1" t="n">
        <v>2110405</v>
      </c>
      <c r="I2960" s="1" t="s">
        <v>106</v>
      </c>
      <c r="J2960" s="1" t="n">
        <v>1309516</v>
      </c>
      <c r="L2960" s="1" t="n">
        <v>541968</v>
      </c>
      <c r="M2960" s="1" t="s">
        <v>153</v>
      </c>
      <c r="N2960" s="1" t="s">
        <v>66</v>
      </c>
      <c r="P2960" s="1" t="n">
        <v>101</v>
      </c>
      <c r="Q2960" s="1" t="s">
        <v>107</v>
      </c>
      <c r="R2960" s="1" t="s">
        <v>190</v>
      </c>
      <c r="S2960" s="1" t="n">
        <v>2110901</v>
      </c>
      <c r="T2960" s="1" t="s">
        <v>191</v>
      </c>
      <c r="U2960" s="1" t="n">
        <v>3370.37</v>
      </c>
      <c r="W2960" s="1" t="n">
        <v>3370.37</v>
      </c>
      <c r="X2960" s="1" t="s">
        <v>789</v>
      </c>
      <c r="Z2960" s="1" t="str">
        <f aca="false">IF($T2960="","",IFERROR(INDEX('Resumo Grupos'!$AC$3:$AC$200,MATCH($T2960,'Resumo Grupos'!$AB$3:$AB$200,0)),"n/d"))</f>
        <v>Empréstimo</v>
      </c>
      <c r="AA2960" s="1" t="str">
        <f aca="false">IF($T2960="","",IF(COUNTIF('Resumo Grupos'!$AE$3:$AE$40,$T2960)&gt;0,"NAO","SIM"))</f>
        <v>SIM</v>
      </c>
    </row>
    <row r="2961" customFormat="false" ht="12.75" hidden="false" customHeight="true" outlineLevel="0" collapsed="false">
      <c r="A2961" s="1" t="n">
        <v>1</v>
      </c>
      <c r="B2961" s="17" t="n">
        <v>46206</v>
      </c>
      <c r="C2961" s="17" t="n">
        <v>46252</v>
      </c>
      <c r="D2961" s="1" t="n">
        <v>804</v>
      </c>
      <c r="E2961" s="1" t="s">
        <v>1260</v>
      </c>
      <c r="F2961" s="1" t="n">
        <v>34</v>
      </c>
      <c r="G2961" s="1" t="s">
        <v>94</v>
      </c>
      <c r="H2961" s="1" t="n">
        <v>2110405</v>
      </c>
      <c r="I2961" s="1" t="s">
        <v>106</v>
      </c>
      <c r="J2961" s="1" t="n">
        <v>1345479</v>
      </c>
      <c r="L2961" s="1" t="n">
        <v>555726</v>
      </c>
      <c r="M2961" s="1" t="s">
        <v>59</v>
      </c>
      <c r="N2961" s="1" t="s">
        <v>66</v>
      </c>
      <c r="P2961" s="1" t="n">
        <v>101</v>
      </c>
      <c r="Q2961" s="1" t="s">
        <v>107</v>
      </c>
      <c r="R2961" s="1" t="s">
        <v>39</v>
      </c>
      <c r="S2961" s="1" t="n">
        <v>4210203</v>
      </c>
      <c r="T2961" s="1" t="s">
        <v>1262</v>
      </c>
      <c r="U2961" s="1" t="n">
        <v>764.43</v>
      </c>
      <c r="W2961" s="1" t="n">
        <v>0</v>
      </c>
      <c r="X2961" s="1" t="s">
        <v>1766</v>
      </c>
      <c r="Z2961" s="1" t="str">
        <f aca="false">IF($T2961="","",IFERROR(INDEX('Resumo Grupos'!$AC$3:$AC$200,MATCH($T2961,'Resumo Grupos'!$AB$3:$AB$200,0)),"n/d"))</f>
        <v>Despesa</v>
      </c>
      <c r="AA2961" s="1" t="str">
        <f aca="false">IF($T2961="","",IF(COUNTIF('Resumo Grupos'!$AE$3:$AE$40,$T2961)&gt;0,"NAO","SIM"))</f>
        <v>SIM</v>
      </c>
    </row>
    <row r="2962" customFormat="false" ht="12.75" hidden="false" customHeight="true" outlineLevel="0" collapsed="false">
      <c r="A2962" s="1" t="n">
        <v>1</v>
      </c>
      <c r="B2962" s="17" t="n">
        <v>46206</v>
      </c>
      <c r="C2962" s="17" t="n">
        <v>46252</v>
      </c>
      <c r="D2962" s="1" t="n">
        <v>804</v>
      </c>
      <c r="E2962" s="1" t="s">
        <v>1260</v>
      </c>
      <c r="F2962" s="1" t="n">
        <v>34</v>
      </c>
      <c r="G2962" s="1" t="s">
        <v>94</v>
      </c>
      <c r="H2962" s="1" t="n">
        <v>1110202</v>
      </c>
      <c r="I2962" s="1" t="s">
        <v>497</v>
      </c>
      <c r="J2962" s="1" t="n">
        <v>1345494</v>
      </c>
      <c r="L2962" s="1" t="n">
        <v>555731</v>
      </c>
      <c r="M2962" s="1" t="s">
        <v>59</v>
      </c>
      <c r="N2962" s="1" t="s">
        <v>66</v>
      </c>
      <c r="P2962" s="1" t="n">
        <v>101</v>
      </c>
      <c r="Q2962" s="1" t="s">
        <v>107</v>
      </c>
      <c r="R2962" s="1" t="s">
        <v>112</v>
      </c>
      <c r="S2962" s="1" t="n">
        <v>4220199</v>
      </c>
      <c r="T2962" s="1" t="s">
        <v>113</v>
      </c>
      <c r="U2962" s="1" t="n">
        <v>1621</v>
      </c>
      <c r="W2962" s="1" t="n">
        <v>1621</v>
      </c>
      <c r="X2962" s="1" t="s">
        <v>1767</v>
      </c>
      <c r="Z2962" s="1" t="str">
        <f aca="false">IF($T2962="","",IFERROR(INDEX('Resumo Grupos'!$AC$3:$AC$200,MATCH($T2962,'Resumo Grupos'!$AB$3:$AB$200,0)),"n/d"))</f>
        <v>Pagamentos outros não operacionais</v>
      </c>
      <c r="AA2962" s="1" t="str">
        <f aca="false">IF($T2962="","",IF(COUNTIF('Resumo Grupos'!$AE$3:$AE$40,$T2962)&gt;0,"NAO","SIM"))</f>
        <v>SIM</v>
      </c>
    </row>
    <row r="2963" customFormat="false" ht="12.75" hidden="false" customHeight="true" outlineLevel="0" collapsed="false">
      <c r="A2963" s="1" t="n">
        <v>1</v>
      </c>
      <c r="B2963" s="17" t="n">
        <v>46216</v>
      </c>
      <c r="C2963" s="17" t="n">
        <v>46252</v>
      </c>
      <c r="D2963" s="1" t="n">
        <v>1624</v>
      </c>
      <c r="E2963" s="1" t="s">
        <v>282</v>
      </c>
      <c r="F2963" s="1" t="n">
        <v>24</v>
      </c>
      <c r="G2963" s="1" t="s">
        <v>57</v>
      </c>
      <c r="H2963" s="1" t="n">
        <v>2110405</v>
      </c>
      <c r="I2963" s="1" t="s">
        <v>106</v>
      </c>
      <c r="J2963" s="1" t="n">
        <v>1393007</v>
      </c>
      <c r="L2963" s="1" t="n">
        <v>662479</v>
      </c>
      <c r="M2963" s="1" t="s">
        <v>153</v>
      </c>
      <c r="N2963" s="1" t="s">
        <v>66</v>
      </c>
      <c r="P2963" s="1" t="n">
        <v>103</v>
      </c>
      <c r="Q2963" s="1" t="s">
        <v>61</v>
      </c>
      <c r="R2963" s="1" t="s">
        <v>62</v>
      </c>
      <c r="S2963" s="1" t="n">
        <v>1130101</v>
      </c>
      <c r="T2963" s="1" t="s">
        <v>63</v>
      </c>
      <c r="U2963" s="1" t="n">
        <v>823.62</v>
      </c>
      <c r="W2963" s="1" t="n">
        <v>823.62</v>
      </c>
      <c r="X2963" s="1" t="s">
        <v>2653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RACAO DOG MIX PREMIUM AGRANEL</v>
      </c>
      <c r="AC2963" s="1" t="n">
        <v>662479</v>
      </c>
    </row>
    <row r="2964" customFormat="false" ht="12.75" hidden="false" customHeight="true" outlineLevel="0" collapsed="false">
      <c r="A2964" s="1" t="n">
        <v>1</v>
      </c>
      <c r="B2964" s="17" t="n">
        <v>46219</v>
      </c>
      <c r="C2964" s="17" t="n">
        <v>46252</v>
      </c>
      <c r="D2964" s="1" t="n">
        <v>1637</v>
      </c>
      <c r="E2964" s="1" t="s">
        <v>68</v>
      </c>
      <c r="F2964" s="1" t="n">
        <v>24</v>
      </c>
      <c r="G2964" s="1" t="s">
        <v>57</v>
      </c>
      <c r="H2964" s="1" t="n">
        <v>1110202</v>
      </c>
      <c r="I2964" s="1" t="s">
        <v>497</v>
      </c>
      <c r="J2964" s="1" t="n">
        <v>1406521</v>
      </c>
      <c r="L2964" s="1" t="n">
        <v>1905836</v>
      </c>
      <c r="M2964" s="1" t="s">
        <v>36</v>
      </c>
      <c r="N2964" s="1" t="s">
        <v>66</v>
      </c>
      <c r="P2964" s="1" t="n">
        <v>103</v>
      </c>
      <c r="Q2964" s="1" t="s">
        <v>61</v>
      </c>
      <c r="R2964" s="1" t="s">
        <v>62</v>
      </c>
      <c r="S2964" s="1" t="n">
        <v>1130101</v>
      </c>
      <c r="T2964" s="1" t="s">
        <v>63</v>
      </c>
      <c r="U2964" s="1" t="n">
        <v>479.64</v>
      </c>
      <c r="W2964" s="1" t="n">
        <v>479.64</v>
      </c>
      <c r="X2964" s="1" t="s">
        <v>2654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CAFE DO NORT 250G</v>
      </c>
      <c r="AC2964" s="1" t="n">
        <v>1905836</v>
      </c>
    </row>
    <row r="2965" customFormat="false" ht="12.75" hidden="false" customHeight="true" outlineLevel="0" collapsed="false">
      <c r="A2965" s="1" t="n">
        <v>1</v>
      </c>
      <c r="B2965" s="17" t="n">
        <v>46223</v>
      </c>
      <c r="C2965" s="17" t="n">
        <v>46252</v>
      </c>
      <c r="D2965" s="1" t="n">
        <v>1671</v>
      </c>
      <c r="E2965" s="1" t="s">
        <v>385</v>
      </c>
      <c r="F2965" s="1" t="n">
        <v>24</v>
      </c>
      <c r="G2965" s="1" t="s">
        <v>57</v>
      </c>
      <c r="H2965" s="1" t="n">
        <v>2110405</v>
      </c>
      <c r="I2965" s="1" t="s">
        <v>106</v>
      </c>
      <c r="J2965" s="1" t="n">
        <v>1424628</v>
      </c>
      <c r="L2965" s="1" t="n">
        <v>581015</v>
      </c>
      <c r="M2965" s="1" t="s">
        <v>59</v>
      </c>
      <c r="N2965" s="1" t="s">
        <v>66</v>
      </c>
      <c r="P2965" s="1" t="n">
        <v>103</v>
      </c>
      <c r="Q2965" s="1" t="s">
        <v>61</v>
      </c>
      <c r="R2965" s="1" t="s">
        <v>62</v>
      </c>
      <c r="S2965" s="1" t="n">
        <v>1130101</v>
      </c>
      <c r="T2965" s="1" t="s">
        <v>63</v>
      </c>
      <c r="U2965" s="1" t="n">
        <v>614.72</v>
      </c>
      <c r="W2965" s="1" t="n">
        <v>614.72</v>
      </c>
      <c r="X2965" s="1" t="s">
        <v>2655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AER NIVEA DRY 150ML</v>
      </c>
      <c r="AC2965" s="1" t="n">
        <v>581015</v>
      </c>
    </row>
    <row r="2966" customFormat="false" ht="12.75" hidden="false" customHeight="true" outlineLevel="0" collapsed="false">
      <c r="A2966" s="1" t="n">
        <v>1</v>
      </c>
      <c r="B2966" s="17" t="n">
        <v>46225</v>
      </c>
      <c r="C2966" s="17" t="n">
        <v>46252</v>
      </c>
      <c r="D2966" s="1" t="n">
        <v>1671</v>
      </c>
      <c r="E2966" s="1" t="s">
        <v>385</v>
      </c>
      <c r="F2966" s="1" t="n">
        <v>24</v>
      </c>
      <c r="G2966" s="1" t="s">
        <v>57</v>
      </c>
      <c r="H2966" s="1" t="n">
        <v>2110405</v>
      </c>
      <c r="I2966" s="1" t="s">
        <v>106</v>
      </c>
      <c r="J2966" s="1" t="n">
        <v>1433691</v>
      </c>
      <c r="L2966" s="1" t="n">
        <v>581016</v>
      </c>
      <c r="M2966" s="1" t="s">
        <v>59</v>
      </c>
      <c r="N2966" s="1" t="s">
        <v>66</v>
      </c>
      <c r="P2966" s="1" t="n">
        <v>103</v>
      </c>
      <c r="Q2966" s="1" t="s">
        <v>61</v>
      </c>
      <c r="R2966" s="1" t="s">
        <v>62</v>
      </c>
      <c r="S2966" s="1" t="n">
        <v>1130101</v>
      </c>
      <c r="T2966" s="1" t="s">
        <v>63</v>
      </c>
      <c r="U2966" s="1" t="n">
        <v>623.07</v>
      </c>
      <c r="W2966" s="1" t="n">
        <v>623.07</v>
      </c>
      <c r="X2966" s="1" t="s">
        <v>2656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MAMADEIRA FIONA 240M</v>
      </c>
      <c r="AC2966" s="1" t="n">
        <v>581016</v>
      </c>
    </row>
    <row r="2967" customFormat="false" ht="12.75" hidden="false" customHeight="true" outlineLevel="0" collapsed="false">
      <c r="A2967" s="1" t="n">
        <v>1</v>
      </c>
      <c r="B2967" s="17" t="n">
        <v>46226</v>
      </c>
      <c r="C2967" s="17" t="n">
        <v>46252</v>
      </c>
      <c r="D2967" s="1" t="n">
        <v>1078</v>
      </c>
      <c r="E2967" s="1" t="s">
        <v>81</v>
      </c>
      <c r="F2967" s="1" t="n">
        <v>24</v>
      </c>
      <c r="G2967" s="1" t="s">
        <v>57</v>
      </c>
      <c r="H2967" s="1" t="n">
        <v>1110202</v>
      </c>
      <c r="I2967" s="1" t="s">
        <v>497</v>
      </c>
      <c r="J2967" s="1" t="n">
        <v>1439355</v>
      </c>
      <c r="L2967" s="1" t="n">
        <v>29536</v>
      </c>
      <c r="M2967" s="1" t="s">
        <v>36</v>
      </c>
      <c r="N2967" s="1" t="s">
        <v>66</v>
      </c>
      <c r="P2967" s="1" t="n">
        <v>103</v>
      </c>
      <c r="Q2967" s="1" t="s">
        <v>61</v>
      </c>
      <c r="R2967" s="1" t="s">
        <v>62</v>
      </c>
      <c r="S2967" s="1" t="n">
        <v>1130101</v>
      </c>
      <c r="T2967" s="1" t="s">
        <v>63</v>
      </c>
      <c r="U2967" s="1" t="n">
        <v>425.94</v>
      </c>
      <c r="W2967" s="1" t="n">
        <v>425.94</v>
      </c>
      <c r="X2967" s="1" t="s">
        <v>2657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MARGARIN PRIMOR 250G</v>
      </c>
      <c r="AC2967" s="1" t="n">
        <v>29536</v>
      </c>
    </row>
    <row r="2968" customFormat="false" ht="12.75" hidden="false" customHeight="true" outlineLevel="0" collapsed="false">
      <c r="A2968" s="1" t="n">
        <v>1</v>
      </c>
      <c r="B2968" s="17" t="n">
        <v>46226</v>
      </c>
      <c r="C2968" s="17" t="n">
        <v>46252</v>
      </c>
      <c r="D2968" s="1" t="n">
        <v>1608</v>
      </c>
      <c r="E2968" s="1" t="s">
        <v>75</v>
      </c>
      <c r="F2968" s="1" t="n">
        <v>24</v>
      </c>
      <c r="G2968" s="1" t="s">
        <v>57</v>
      </c>
      <c r="H2968" s="1" t="n">
        <v>1110202</v>
      </c>
      <c r="I2968" s="1" t="s">
        <v>497</v>
      </c>
      <c r="J2968" s="1" t="n">
        <v>1439646</v>
      </c>
      <c r="L2968" s="1" t="n">
        <v>592474</v>
      </c>
      <c r="M2968" s="1" t="s">
        <v>36</v>
      </c>
      <c r="N2968" s="1" t="s">
        <v>66</v>
      </c>
      <c r="P2968" s="1" t="n">
        <v>104</v>
      </c>
      <c r="Q2968" s="1" t="s">
        <v>38</v>
      </c>
      <c r="R2968" s="1" t="s">
        <v>62</v>
      </c>
      <c r="S2968" s="1" t="n">
        <v>1130101</v>
      </c>
      <c r="T2968" s="1" t="s">
        <v>63</v>
      </c>
      <c r="U2968" s="1" t="n">
        <v>1610.06</v>
      </c>
      <c r="W2968" s="1" t="n">
        <v>1610.06</v>
      </c>
      <c r="X2968" s="1" t="s">
        <v>2658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TODDYNHO CHOCOLATE</v>
      </c>
      <c r="AC2968" s="1" t="n">
        <v>1696209</v>
      </c>
    </row>
    <row r="2969" customFormat="false" ht="12.75" hidden="false" customHeight="true" outlineLevel="0" collapsed="false">
      <c r="A2969" s="1" t="n">
        <v>1</v>
      </c>
      <c r="B2969" s="17" t="n">
        <v>46226</v>
      </c>
      <c r="C2969" s="17" t="n">
        <v>46252</v>
      </c>
      <c r="D2969" s="1" t="n">
        <v>1668</v>
      </c>
      <c r="E2969" s="1" t="s">
        <v>81</v>
      </c>
      <c r="F2969" s="1" t="n">
        <v>24</v>
      </c>
      <c r="G2969" s="1" t="s">
        <v>57</v>
      </c>
      <c r="H2969" s="1" t="n">
        <v>1110202</v>
      </c>
      <c r="I2969" s="1" t="s">
        <v>497</v>
      </c>
      <c r="J2969" s="1" t="n">
        <v>1440125</v>
      </c>
      <c r="L2969" s="1" t="n">
        <v>740923</v>
      </c>
      <c r="M2969" s="1" t="s">
        <v>36</v>
      </c>
      <c r="N2969" s="1" t="s">
        <v>66</v>
      </c>
      <c r="P2969" s="1" t="n">
        <v>103</v>
      </c>
      <c r="Q2969" s="1" t="s">
        <v>61</v>
      </c>
      <c r="R2969" s="1" t="s">
        <v>62</v>
      </c>
      <c r="S2969" s="1" t="n">
        <v>1130101</v>
      </c>
      <c r="T2969" s="1" t="s">
        <v>63</v>
      </c>
      <c r="U2969" s="1" t="n">
        <v>1437.93</v>
      </c>
      <c r="W2969" s="1" t="n">
        <v>1437.93</v>
      </c>
      <c r="X2969" s="1" t="s">
        <v>2659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PAPEL TOALHA SCALA N</v>
      </c>
      <c r="AC2969" s="1" t="n">
        <v>740923</v>
      </c>
    </row>
    <row r="2970" customFormat="false" ht="12.75" hidden="false" customHeight="true" outlineLevel="0" collapsed="false">
      <c r="A2970" s="1" t="n">
        <v>1</v>
      </c>
      <c r="B2970" s="17" t="n">
        <v>46232</v>
      </c>
      <c r="C2970" s="17" t="n">
        <v>46252</v>
      </c>
      <c r="D2970" s="1" t="n">
        <v>1636</v>
      </c>
      <c r="E2970" s="1" t="s">
        <v>91</v>
      </c>
      <c r="F2970" s="1" t="n">
        <v>24</v>
      </c>
      <c r="G2970" s="1" t="s">
        <v>57</v>
      </c>
      <c r="H2970" s="1" t="n">
        <v>1110202</v>
      </c>
      <c r="I2970" s="1" t="s">
        <v>497</v>
      </c>
      <c r="J2970" s="1" t="n">
        <v>1469726</v>
      </c>
      <c r="L2970" s="1" t="n">
        <v>3226195</v>
      </c>
      <c r="M2970" s="1" t="s">
        <v>36</v>
      </c>
      <c r="N2970" s="1" t="s">
        <v>66</v>
      </c>
      <c r="P2970" s="1" t="n">
        <v>103</v>
      </c>
      <c r="Q2970" s="1" t="s">
        <v>61</v>
      </c>
      <c r="R2970" s="1" t="s">
        <v>62</v>
      </c>
      <c r="S2970" s="1" t="n">
        <v>1130101</v>
      </c>
      <c r="T2970" s="1" t="s">
        <v>63</v>
      </c>
      <c r="U2970" s="1" t="n">
        <v>1399.98</v>
      </c>
      <c r="W2970" s="1" t="n">
        <v>1399.98</v>
      </c>
      <c r="X2970" s="1" t="s">
        <v>2660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PEDRA SANIT GLADE PI</v>
      </c>
      <c r="AC2970" s="1" t="n">
        <v>3226195</v>
      </c>
    </row>
    <row r="2971" customFormat="false" ht="12.75" hidden="false" customHeight="true" outlineLevel="0" collapsed="false">
      <c r="A2971" s="1" t="n">
        <v>1</v>
      </c>
      <c r="B2971" s="17" t="n">
        <v>46232</v>
      </c>
      <c r="C2971" s="17" t="n">
        <v>46252</v>
      </c>
      <c r="D2971" s="1" t="n">
        <v>1402</v>
      </c>
      <c r="E2971" s="1" t="s">
        <v>716</v>
      </c>
      <c r="F2971" s="1" t="n">
        <v>24</v>
      </c>
      <c r="G2971" s="1" t="s">
        <v>57</v>
      </c>
      <c r="H2971" s="1" t="n">
        <v>1110202</v>
      </c>
      <c r="I2971" s="1" t="s">
        <v>497</v>
      </c>
      <c r="J2971" s="1" t="n">
        <v>1470133</v>
      </c>
      <c r="L2971" s="1" t="n">
        <v>4014</v>
      </c>
      <c r="M2971" s="1" t="s">
        <v>36</v>
      </c>
      <c r="N2971" s="1" t="s">
        <v>66</v>
      </c>
      <c r="P2971" s="1" t="n">
        <v>103</v>
      </c>
      <c r="Q2971" s="1" t="s">
        <v>61</v>
      </c>
      <c r="R2971" s="1" t="s">
        <v>39</v>
      </c>
      <c r="S2971" s="1" t="n">
        <v>4210299</v>
      </c>
      <c r="T2971" s="1" t="s">
        <v>2235</v>
      </c>
      <c r="U2971" s="1" t="n">
        <v>1178.62</v>
      </c>
      <c r="W2971" s="1" t="n">
        <v>1178.62</v>
      </c>
      <c r="X2971" s="1" t="s">
        <v>2661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</row>
    <row r="2972" customFormat="false" ht="12.75" hidden="false" customHeight="true" outlineLevel="0" collapsed="false">
      <c r="A2972" s="1" t="n">
        <v>1</v>
      </c>
      <c r="B2972" s="17" t="n">
        <v>46237</v>
      </c>
      <c r="C2972" s="17" t="n">
        <v>46252</v>
      </c>
      <c r="D2972" s="1" t="n">
        <v>1705</v>
      </c>
      <c r="E2972" s="1" t="s">
        <v>173</v>
      </c>
      <c r="F2972" s="1" t="n">
        <v>24</v>
      </c>
      <c r="G2972" s="1" t="s">
        <v>57</v>
      </c>
      <c r="H2972" s="1" t="n">
        <v>1110202</v>
      </c>
      <c r="I2972" s="1" t="s">
        <v>497</v>
      </c>
      <c r="J2972" s="1" t="n">
        <v>1495590</v>
      </c>
      <c r="L2972" s="1" t="n">
        <v>1966628</v>
      </c>
      <c r="M2972" s="1" t="s">
        <v>36</v>
      </c>
      <c r="N2972" s="1" t="s">
        <v>66</v>
      </c>
      <c r="P2972" s="1" t="n">
        <v>103</v>
      </c>
      <c r="Q2972" s="1" t="s">
        <v>61</v>
      </c>
      <c r="R2972" s="1" t="s">
        <v>62</v>
      </c>
      <c r="S2972" s="1" t="n">
        <v>1130101</v>
      </c>
      <c r="T2972" s="1" t="s">
        <v>63</v>
      </c>
      <c r="U2972" s="1" t="n">
        <v>4547.54</v>
      </c>
      <c r="W2972" s="1" t="n">
        <v>4547.54</v>
      </c>
      <c r="X2972" s="1" t="s">
        <v>2662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REFRI. COCA COLA ORI</v>
      </c>
      <c r="AC2972" s="1" t="n">
        <v>1966628</v>
      </c>
    </row>
    <row r="2973" customFormat="false" ht="12.75" hidden="false" customHeight="true" outlineLevel="0" collapsed="false">
      <c r="A2973" s="1" t="n">
        <v>1</v>
      </c>
      <c r="B2973" s="17" t="n">
        <v>46237</v>
      </c>
      <c r="C2973" s="17" t="n">
        <v>46252</v>
      </c>
      <c r="D2973" s="1" t="n">
        <v>1705</v>
      </c>
      <c r="E2973" s="1" t="s">
        <v>173</v>
      </c>
      <c r="F2973" s="1" t="n">
        <v>24</v>
      </c>
      <c r="G2973" s="1" t="s">
        <v>57</v>
      </c>
      <c r="H2973" s="1" t="n">
        <v>1110202</v>
      </c>
      <c r="I2973" s="1" t="s">
        <v>497</v>
      </c>
      <c r="J2973" s="1" t="n">
        <v>1495603</v>
      </c>
      <c r="L2973" s="1" t="n">
        <v>1230481</v>
      </c>
      <c r="M2973" s="1" t="s">
        <v>36</v>
      </c>
      <c r="N2973" s="1" t="s">
        <v>66</v>
      </c>
      <c r="P2973" s="1" t="n">
        <v>103</v>
      </c>
      <c r="Q2973" s="1" t="s">
        <v>61</v>
      </c>
      <c r="R2973" s="1" t="s">
        <v>62</v>
      </c>
      <c r="S2973" s="1" t="n">
        <v>1130101</v>
      </c>
      <c r="T2973" s="1" t="s">
        <v>63</v>
      </c>
      <c r="U2973" s="1" t="n">
        <v>1763.36</v>
      </c>
      <c r="W2973" s="1" t="n">
        <v>1763.36</v>
      </c>
      <c r="X2973" s="1" t="s">
        <v>2663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KAPO UVA 200ML</v>
      </c>
      <c r="AC2973" s="1" t="n">
        <v>1230481</v>
      </c>
    </row>
    <row r="2974" customFormat="false" ht="12.75" hidden="false" customHeight="true" outlineLevel="0" collapsed="false">
      <c r="A2974" s="1" t="n">
        <v>1</v>
      </c>
      <c r="B2974" s="17" t="n">
        <v>46238</v>
      </c>
      <c r="C2974" s="17" t="n">
        <v>46252</v>
      </c>
      <c r="D2974" s="1" t="n">
        <v>1740</v>
      </c>
      <c r="E2974" s="1" t="s">
        <v>296</v>
      </c>
      <c r="F2974" s="1" t="n">
        <v>24</v>
      </c>
      <c r="G2974" s="1" t="s">
        <v>57</v>
      </c>
      <c r="H2974" s="1" t="n">
        <v>1110202</v>
      </c>
      <c r="I2974" s="1" t="s">
        <v>497</v>
      </c>
      <c r="J2974" s="1" t="n">
        <v>1500861</v>
      </c>
      <c r="L2974" s="1" t="n">
        <v>1254539</v>
      </c>
      <c r="M2974" s="1" t="s">
        <v>36</v>
      </c>
      <c r="N2974" s="1" t="s">
        <v>66</v>
      </c>
      <c r="P2974" s="1" t="n">
        <v>103</v>
      </c>
      <c r="Q2974" s="1" t="s">
        <v>61</v>
      </c>
      <c r="R2974" s="1" t="s">
        <v>62</v>
      </c>
      <c r="S2974" s="1" t="n">
        <v>1130101</v>
      </c>
      <c r="T2974" s="1" t="s">
        <v>63</v>
      </c>
      <c r="U2974" s="1" t="n">
        <v>1343.02</v>
      </c>
      <c r="W2974" s="1" t="n">
        <v>1343.02</v>
      </c>
      <c r="X2974" s="1" t="s">
        <v>2664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LINGUI DE FRANGO KG</v>
      </c>
      <c r="AC2974" s="1" t="n">
        <v>1254539</v>
      </c>
    </row>
    <row r="2975" customFormat="false" ht="12.75" hidden="false" customHeight="true" outlineLevel="0" collapsed="false">
      <c r="A2975" s="1" t="n">
        <v>1</v>
      </c>
      <c r="B2975" s="17" t="n">
        <v>46238</v>
      </c>
      <c r="C2975" s="17" t="n">
        <v>46252</v>
      </c>
      <c r="D2975" s="1" t="n">
        <v>1114</v>
      </c>
      <c r="E2975" s="1" t="s">
        <v>169</v>
      </c>
      <c r="F2975" s="1" t="n">
        <v>24</v>
      </c>
      <c r="G2975" s="1" t="s">
        <v>57</v>
      </c>
      <c r="H2975" s="1" t="n">
        <v>1110202</v>
      </c>
      <c r="I2975" s="1" t="s">
        <v>497</v>
      </c>
      <c r="J2975" s="1" t="n">
        <v>1500914</v>
      </c>
      <c r="L2975" s="1" t="n">
        <v>42976</v>
      </c>
      <c r="M2975" s="1" t="s">
        <v>36</v>
      </c>
      <c r="N2975" s="1" t="s">
        <v>66</v>
      </c>
      <c r="P2975" s="1" t="n">
        <v>103</v>
      </c>
      <c r="Q2975" s="1" t="s">
        <v>61</v>
      </c>
      <c r="R2975" s="1" t="s">
        <v>62</v>
      </c>
      <c r="S2975" s="1" t="n">
        <v>1130101</v>
      </c>
      <c r="T2975" s="1" t="s">
        <v>63</v>
      </c>
      <c r="U2975" s="1" t="n">
        <v>3136.93</v>
      </c>
      <c r="W2975" s="1" t="n">
        <v>3136.93</v>
      </c>
      <c r="X2975" s="1" t="s">
        <v>2665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PASTEL FOLHADO QUEIJ</v>
      </c>
      <c r="AC2975" s="1" t="n">
        <v>42976</v>
      </c>
    </row>
    <row r="2976" customFormat="false" ht="12.75" hidden="false" customHeight="true" outlineLevel="0" collapsed="false">
      <c r="A2976" s="1" t="n">
        <v>1</v>
      </c>
      <c r="B2976" s="17" t="n">
        <v>46242</v>
      </c>
      <c r="C2976" s="17" t="n">
        <v>46252</v>
      </c>
      <c r="D2976" s="1" t="n">
        <v>1621</v>
      </c>
      <c r="E2976" s="1" t="s">
        <v>351</v>
      </c>
      <c r="F2976" s="1" t="n">
        <v>24</v>
      </c>
      <c r="G2976" s="1" t="s">
        <v>57</v>
      </c>
      <c r="H2976" s="1" t="n">
        <v>2110405</v>
      </c>
      <c r="I2976" s="1" t="s">
        <v>106</v>
      </c>
      <c r="J2976" s="1" t="n">
        <v>1518657</v>
      </c>
      <c r="L2976" s="1" t="n">
        <v>946596</v>
      </c>
      <c r="M2976" s="1" t="s">
        <v>36</v>
      </c>
      <c r="N2976" s="1" t="s">
        <v>66</v>
      </c>
      <c r="P2976" s="1" t="n">
        <v>103</v>
      </c>
      <c r="Q2976" s="1" t="s">
        <v>61</v>
      </c>
      <c r="R2976" s="1" t="s">
        <v>62</v>
      </c>
      <c r="S2976" s="1" t="n">
        <v>1130101</v>
      </c>
      <c r="T2976" s="1" t="s">
        <v>63</v>
      </c>
      <c r="U2976" s="1" t="n">
        <v>523.94</v>
      </c>
      <c r="W2976" s="1" t="n">
        <v>523.94</v>
      </c>
      <c r="X2976" s="1" t="s">
        <v>2666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  <c r="AB2976" s="1" t="str">
        <f aca="false">IFERROR(INDEX('Mov Entradas (Rel 10497)'!$L:$L,MATCH(AC2976,'Mov Entradas (Rel 10497)'!$I:$I,0)),"nao encontrado")</f>
        <v>CERMICHE ULTRA N LON</v>
      </c>
      <c r="AC2976" s="1" t="n">
        <v>946596</v>
      </c>
    </row>
    <row r="2977" customFormat="false" ht="12.75" hidden="false" customHeight="true" outlineLevel="0" collapsed="false">
      <c r="A2977" s="1" t="n">
        <v>1</v>
      </c>
      <c r="B2977" s="17" t="n">
        <v>46242</v>
      </c>
      <c r="C2977" s="17" t="n">
        <v>46252</v>
      </c>
      <c r="D2977" s="1" t="n">
        <v>1621</v>
      </c>
      <c r="E2977" s="1" t="s">
        <v>351</v>
      </c>
      <c r="F2977" s="1" t="n">
        <v>24</v>
      </c>
      <c r="G2977" s="1" t="s">
        <v>57</v>
      </c>
      <c r="H2977" s="1" t="n">
        <v>2110405</v>
      </c>
      <c r="I2977" s="1" t="s">
        <v>106</v>
      </c>
      <c r="J2977" s="1" t="n">
        <v>1518686</v>
      </c>
      <c r="L2977" s="1" t="n">
        <v>946595</v>
      </c>
      <c r="M2977" s="1" t="s">
        <v>36</v>
      </c>
      <c r="N2977" s="1" t="s">
        <v>66</v>
      </c>
      <c r="P2977" s="1" t="n">
        <v>103</v>
      </c>
      <c r="Q2977" s="1" t="s">
        <v>61</v>
      </c>
      <c r="R2977" s="1" t="s">
        <v>62</v>
      </c>
      <c r="S2977" s="1" t="n">
        <v>1130101</v>
      </c>
      <c r="T2977" s="1" t="s">
        <v>63</v>
      </c>
      <c r="U2977" s="1" t="n">
        <v>599.4</v>
      </c>
      <c r="W2977" s="1" t="n">
        <v>599.4</v>
      </c>
      <c r="X2977" s="1" t="s">
        <v>2667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CERMICHE ULTRA N LON</v>
      </c>
      <c r="AC2977" s="1" t="n">
        <v>946596</v>
      </c>
    </row>
    <row r="2978" customFormat="false" ht="12.75" hidden="false" customHeight="true" outlineLevel="0" collapsed="false">
      <c r="A2978" s="1" t="n">
        <v>1</v>
      </c>
      <c r="B2978" s="17" t="n">
        <v>46245</v>
      </c>
      <c r="C2978" s="17" t="n">
        <v>46252</v>
      </c>
      <c r="D2978" s="1" t="n">
        <v>1642</v>
      </c>
      <c r="E2978" s="1" t="s">
        <v>184</v>
      </c>
      <c r="F2978" s="1" t="n">
        <v>24</v>
      </c>
      <c r="G2978" s="1" t="s">
        <v>57</v>
      </c>
      <c r="H2978" s="1" t="n">
        <v>2110405</v>
      </c>
      <c r="I2978" s="1" t="s">
        <v>106</v>
      </c>
      <c r="J2978" s="1" t="n">
        <v>1533264</v>
      </c>
      <c r="L2978" s="1" t="n">
        <v>1036253</v>
      </c>
      <c r="M2978" s="1" t="s">
        <v>36</v>
      </c>
      <c r="N2978" s="1" t="s">
        <v>66</v>
      </c>
      <c r="P2978" s="1" t="n">
        <v>103</v>
      </c>
      <c r="Q2978" s="1" t="s">
        <v>61</v>
      </c>
      <c r="R2978" s="1" t="s">
        <v>62</v>
      </c>
      <c r="S2978" s="1" t="n">
        <v>1130101</v>
      </c>
      <c r="T2978" s="1" t="s">
        <v>63</v>
      </c>
      <c r="U2978" s="1" t="n">
        <v>524.6</v>
      </c>
      <c r="W2978" s="1" t="n">
        <v>524.6</v>
      </c>
      <c r="X2978" s="1" t="s">
        <v>2668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PAO DE FORMA BROTHER</v>
      </c>
      <c r="AC2978" s="1" t="n">
        <v>1036253</v>
      </c>
    </row>
    <row r="2979" customFormat="false" ht="12.75" hidden="false" customHeight="true" outlineLevel="0" collapsed="false">
      <c r="A2979" s="1" t="n">
        <v>1</v>
      </c>
      <c r="B2979" s="17" t="n">
        <v>46246</v>
      </c>
      <c r="C2979" s="17" t="n">
        <v>46252</v>
      </c>
      <c r="D2979" s="1" t="n">
        <v>1286</v>
      </c>
      <c r="E2979" s="1" t="s">
        <v>359</v>
      </c>
      <c r="F2979" s="1" t="n">
        <v>24</v>
      </c>
      <c r="G2979" s="1" t="s">
        <v>57</v>
      </c>
      <c r="H2979" s="1" t="n">
        <v>2110405</v>
      </c>
      <c r="I2979" s="1" t="s">
        <v>106</v>
      </c>
      <c r="J2979" s="1" t="n">
        <v>1537726</v>
      </c>
      <c r="L2979" s="1" t="n">
        <v>10524</v>
      </c>
      <c r="M2979" s="1" t="s">
        <v>36</v>
      </c>
      <c r="N2979" s="1" t="s">
        <v>66</v>
      </c>
      <c r="P2979" s="1" t="n">
        <v>103</v>
      </c>
      <c r="Q2979" s="1" t="s">
        <v>61</v>
      </c>
      <c r="R2979" s="1" t="s">
        <v>62</v>
      </c>
      <c r="S2979" s="1" t="n">
        <v>1130101</v>
      </c>
      <c r="T2979" s="1" t="s">
        <v>63</v>
      </c>
      <c r="U2979" s="1" t="n">
        <v>972</v>
      </c>
      <c r="W2979" s="1" t="n">
        <v>972</v>
      </c>
      <c r="X2979" s="1" t="s">
        <v>2669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PAO FRANCES CONG 80G</v>
      </c>
      <c r="AC2979" s="1" t="n">
        <v>10524</v>
      </c>
    </row>
    <row r="2980" customFormat="false" ht="12.75" hidden="false" customHeight="true" outlineLevel="0" collapsed="false">
      <c r="A2980" s="1" t="n">
        <v>1</v>
      </c>
      <c r="B2980" s="17" t="n">
        <v>46247</v>
      </c>
      <c r="C2980" s="17" t="n">
        <v>46252</v>
      </c>
      <c r="D2980" s="1" t="n">
        <v>218</v>
      </c>
      <c r="E2980" s="1" t="s">
        <v>2035</v>
      </c>
      <c r="F2980" s="1" t="n">
        <v>34</v>
      </c>
      <c r="G2980" s="1" t="s">
        <v>94</v>
      </c>
      <c r="H2980" s="1" t="n">
        <v>2110405</v>
      </c>
      <c r="I2980" s="1" t="s">
        <v>106</v>
      </c>
      <c r="J2980" s="1" t="n">
        <v>1459638</v>
      </c>
      <c r="L2980" s="1" t="n">
        <v>600419</v>
      </c>
      <c r="M2980" s="1" t="s">
        <v>59</v>
      </c>
      <c r="N2980" s="1" t="s">
        <v>66</v>
      </c>
      <c r="P2980" s="1" t="n">
        <v>101</v>
      </c>
      <c r="Q2980" s="1" t="s">
        <v>107</v>
      </c>
      <c r="R2980" s="1" t="s">
        <v>43</v>
      </c>
      <c r="S2980" s="1" t="n">
        <v>4210301</v>
      </c>
      <c r="T2980" s="1" t="s">
        <v>333</v>
      </c>
      <c r="U2980" s="1" t="n">
        <v>1774.05</v>
      </c>
      <c r="W2980" s="1" t="n">
        <v>1774.05</v>
      </c>
      <c r="X2980" s="1" t="s">
        <v>2670</v>
      </c>
      <c r="Z2980" s="1" t="str">
        <f aca="false">IF($T2980="","",IFERROR(INDEX('Resumo Grupos'!$AC$3:$AC$200,MATCH($T2980,'Resumo Grupos'!$AB$3:$AB$200,0)),"n/d"))</f>
        <v>Salários</v>
      </c>
      <c r="AA2980" s="1" t="str">
        <f aca="false">IF($T2980="","",IF(COUNTIF('Resumo Grupos'!$AE$3:$AE$40,$T2980)&gt;0,"NAO","SIM"))</f>
        <v>SIM</v>
      </c>
    </row>
    <row r="2981" customFormat="false" ht="12.75" hidden="false" customHeight="true" outlineLevel="0" collapsed="false">
      <c r="A2981" s="1" t="n">
        <v>1</v>
      </c>
      <c r="B2981" s="17" t="n">
        <v>46249</v>
      </c>
      <c r="C2981" s="17" t="n">
        <v>46252</v>
      </c>
      <c r="D2981" s="1" t="n">
        <v>642</v>
      </c>
      <c r="E2981" s="1" t="s">
        <v>186</v>
      </c>
      <c r="F2981" s="1" t="n">
        <v>24</v>
      </c>
      <c r="G2981" s="1" t="s">
        <v>57</v>
      </c>
      <c r="H2981" s="1" t="n">
        <v>2110405</v>
      </c>
      <c r="I2981" s="1" t="s">
        <v>106</v>
      </c>
      <c r="J2981" s="1" t="n">
        <v>1551698</v>
      </c>
      <c r="L2981" s="1" t="n">
        <v>599</v>
      </c>
      <c r="M2981" s="1" t="s">
        <v>36</v>
      </c>
      <c r="N2981" s="1" t="s">
        <v>66</v>
      </c>
      <c r="P2981" s="1" t="n">
        <v>103</v>
      </c>
      <c r="Q2981" s="1" t="s">
        <v>61</v>
      </c>
      <c r="R2981" s="1" t="s">
        <v>62</v>
      </c>
      <c r="S2981" s="1" t="n">
        <v>1130101</v>
      </c>
      <c r="T2981" s="1" t="s">
        <v>63</v>
      </c>
      <c r="U2981" s="1" t="n">
        <v>648</v>
      </c>
      <c r="W2981" s="1" t="n">
        <v>648</v>
      </c>
      <c r="X2981" s="1" t="s">
        <v>2671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BOLO BLOOM 600G</v>
      </c>
      <c r="AC2981" s="1" t="n">
        <v>599</v>
      </c>
    </row>
    <row r="2982" customFormat="false" ht="12.75" hidden="false" customHeight="true" outlineLevel="0" collapsed="false">
      <c r="A2982" s="1" t="n">
        <v>1</v>
      </c>
      <c r="B2982" s="17" t="n">
        <v>46252</v>
      </c>
      <c r="C2982" s="17" t="n">
        <v>46252</v>
      </c>
      <c r="D2982" s="1" t="n">
        <v>33</v>
      </c>
      <c r="E2982" s="1" t="s">
        <v>93</v>
      </c>
      <c r="F2982" s="1" t="n">
        <v>34</v>
      </c>
      <c r="G2982" s="1" t="s">
        <v>94</v>
      </c>
      <c r="H2982" s="1" t="n">
        <v>2110101</v>
      </c>
      <c r="I2982" s="1" t="s">
        <v>58</v>
      </c>
      <c r="J2982" s="1" t="n">
        <v>1566459</v>
      </c>
      <c r="L2982" s="1" t="n">
        <v>5505</v>
      </c>
      <c r="M2982" s="1" t="s">
        <v>36</v>
      </c>
      <c r="N2982" s="1" t="s">
        <v>60</v>
      </c>
      <c r="P2982" s="1" t="n">
        <v>104</v>
      </c>
      <c r="Q2982" s="1" t="s">
        <v>38</v>
      </c>
      <c r="R2982" s="1" t="s">
        <v>62</v>
      </c>
      <c r="S2982" s="1" t="n">
        <v>1130101</v>
      </c>
      <c r="T2982" s="1" t="s">
        <v>63</v>
      </c>
      <c r="U2982" s="1" t="n">
        <v>1175</v>
      </c>
      <c r="W2982" s="1" t="n">
        <v>1175</v>
      </c>
      <c r="X2982" s="1" t="s">
        <v>2672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12.75" hidden="false" customHeight="true" outlineLevel="0" collapsed="false">
      <c r="A2983" s="1" t="n">
        <v>1</v>
      </c>
      <c r="B2983" s="17" t="n">
        <v>46252</v>
      </c>
      <c r="C2983" s="17" t="n">
        <v>46252</v>
      </c>
      <c r="D2983" s="1" t="n">
        <v>33</v>
      </c>
      <c r="E2983" s="1" t="s">
        <v>93</v>
      </c>
      <c r="F2983" s="1" t="n">
        <v>34</v>
      </c>
      <c r="G2983" s="1" t="s">
        <v>94</v>
      </c>
      <c r="H2983" s="1" t="n">
        <v>2110101</v>
      </c>
      <c r="I2983" s="1" t="s">
        <v>58</v>
      </c>
      <c r="J2983" s="1" t="n">
        <v>1567398</v>
      </c>
      <c r="L2983" s="1" t="n">
        <v>5514</v>
      </c>
      <c r="M2983" s="1" t="s">
        <v>36</v>
      </c>
      <c r="N2983" s="1" t="s">
        <v>60</v>
      </c>
      <c r="P2983" s="1" t="n">
        <v>104</v>
      </c>
      <c r="Q2983" s="1" t="s">
        <v>38</v>
      </c>
      <c r="R2983" s="1" t="s">
        <v>62</v>
      </c>
      <c r="S2983" s="1" t="n">
        <v>1130101</v>
      </c>
      <c r="T2983" s="1" t="s">
        <v>63</v>
      </c>
      <c r="U2983" s="1" t="n">
        <v>3283</v>
      </c>
      <c r="W2983" s="1" t="n">
        <v>3283</v>
      </c>
      <c r="X2983" s="1" t="s">
        <v>197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</row>
    <row r="2984" customFormat="false" ht="12.75" hidden="false" customHeight="true" outlineLevel="0" collapsed="false">
      <c r="A2984" s="1" t="n">
        <v>1</v>
      </c>
      <c r="B2984" s="17" t="n">
        <v>46252</v>
      </c>
      <c r="C2984" s="17" t="n">
        <v>46252</v>
      </c>
      <c r="D2984" s="1" t="n">
        <v>33</v>
      </c>
      <c r="E2984" s="1" t="s">
        <v>93</v>
      </c>
      <c r="F2984" s="1" t="n">
        <v>13</v>
      </c>
      <c r="G2984" s="1" t="s">
        <v>119</v>
      </c>
      <c r="H2984" s="1" t="n">
        <v>2110101</v>
      </c>
      <c r="I2984" s="1" t="s">
        <v>58</v>
      </c>
      <c r="J2984" s="1" t="n">
        <v>1567876</v>
      </c>
      <c r="L2984" s="1" t="n">
        <v>5516</v>
      </c>
      <c r="M2984" s="1" t="s">
        <v>36</v>
      </c>
      <c r="N2984" s="1" t="s">
        <v>60</v>
      </c>
      <c r="P2984" s="1" t="n">
        <v>104</v>
      </c>
      <c r="Q2984" s="1" t="s">
        <v>38</v>
      </c>
      <c r="R2984" s="1" t="s">
        <v>62</v>
      </c>
      <c r="S2984" s="1" t="n">
        <v>1130101</v>
      </c>
      <c r="T2984" s="1" t="s">
        <v>63</v>
      </c>
      <c r="U2984" s="1" t="n">
        <v>375</v>
      </c>
      <c r="W2984" s="1" t="n">
        <v>375</v>
      </c>
      <c r="X2984" s="1" t="s">
        <v>2673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</row>
    <row r="2985" customFormat="false" ht="12.75" hidden="false" customHeight="true" outlineLevel="0" collapsed="false">
      <c r="A2985" s="1" t="n">
        <v>1</v>
      </c>
      <c r="B2985" s="17" t="n">
        <v>46252</v>
      </c>
      <c r="C2985" s="17" t="n">
        <v>46252</v>
      </c>
      <c r="D2985" s="1" t="n">
        <v>1757</v>
      </c>
      <c r="E2985" s="1" t="s">
        <v>930</v>
      </c>
      <c r="F2985" s="1" t="n">
        <v>34</v>
      </c>
      <c r="G2985" s="1" t="s">
        <v>94</v>
      </c>
      <c r="H2985" s="1" t="n">
        <v>2110405</v>
      </c>
      <c r="I2985" s="1" t="s">
        <v>106</v>
      </c>
      <c r="J2985" s="1" t="n">
        <v>1571098</v>
      </c>
      <c r="L2985" s="1" t="n">
        <v>642188</v>
      </c>
      <c r="M2985" s="1" t="s">
        <v>36</v>
      </c>
      <c r="N2985" s="1" t="s">
        <v>66</v>
      </c>
      <c r="P2985" s="1" t="n">
        <v>101</v>
      </c>
      <c r="Q2985" s="1" t="s">
        <v>107</v>
      </c>
      <c r="R2985" s="1" t="s">
        <v>39</v>
      </c>
      <c r="S2985" s="1" t="n">
        <v>4210223</v>
      </c>
      <c r="T2985" s="1" t="s">
        <v>134</v>
      </c>
      <c r="U2985" s="1" t="n">
        <v>615</v>
      </c>
      <c r="W2985" s="1" t="n">
        <v>615</v>
      </c>
      <c r="X2985" s="1" t="s">
        <v>2674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12.75" hidden="false" customHeight="true" outlineLevel="0" collapsed="false">
      <c r="A2986" s="1" t="n">
        <v>1</v>
      </c>
      <c r="B2986" s="17" t="n">
        <v>46253</v>
      </c>
      <c r="C2986" s="17" t="n">
        <v>46252</v>
      </c>
      <c r="D2986" s="1" t="n">
        <v>1391</v>
      </c>
      <c r="E2986" s="1" t="s">
        <v>445</v>
      </c>
      <c r="F2986" s="1" t="n">
        <v>13</v>
      </c>
      <c r="G2986" s="1" t="s">
        <v>119</v>
      </c>
      <c r="H2986" s="1" t="n">
        <v>2110101</v>
      </c>
      <c r="I2986" s="1" t="s">
        <v>58</v>
      </c>
      <c r="J2986" s="1" t="n">
        <v>1573302</v>
      </c>
      <c r="L2986" s="1" t="n">
        <v>416</v>
      </c>
      <c r="M2986" s="1" t="s">
        <v>36</v>
      </c>
      <c r="N2986" s="1" t="s">
        <v>60</v>
      </c>
      <c r="P2986" s="1" t="n">
        <v>104</v>
      </c>
      <c r="Q2986" s="1" t="s">
        <v>38</v>
      </c>
      <c r="R2986" s="1" t="s">
        <v>62</v>
      </c>
      <c r="S2986" s="1" t="n">
        <v>1130101</v>
      </c>
      <c r="T2986" s="1" t="s">
        <v>63</v>
      </c>
      <c r="U2986" s="1" t="n">
        <v>464</v>
      </c>
      <c r="W2986" s="1" t="n">
        <v>0</v>
      </c>
      <c r="X2986" s="1" t="s">
        <v>2675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HARINA PAN</v>
      </c>
      <c r="AC2986" s="1" t="n">
        <v>416</v>
      </c>
    </row>
    <row r="2987" customFormat="false" ht="12.75" hidden="false" customHeight="true" outlineLevel="0" collapsed="false">
      <c r="A2987" s="1" t="n">
        <v>1</v>
      </c>
      <c r="B2987" s="17" t="n">
        <v>46253</v>
      </c>
      <c r="C2987" s="17" t="n">
        <v>46253</v>
      </c>
      <c r="D2987" s="1" t="n">
        <v>0</v>
      </c>
      <c r="E2987" s="1" t="s">
        <v>33</v>
      </c>
      <c r="F2987" s="1" t="n">
        <v>17</v>
      </c>
      <c r="G2987" s="1" t="s">
        <v>34</v>
      </c>
      <c r="H2987" s="1" t="n">
        <v>1110101</v>
      </c>
      <c r="I2987" s="1" t="s">
        <v>35</v>
      </c>
      <c r="J2987" s="1" t="n">
        <v>1605201</v>
      </c>
      <c r="L2987" s="1" t="n">
        <v>1605201</v>
      </c>
      <c r="M2987" s="1" t="s">
        <v>36</v>
      </c>
      <c r="N2987" s="1" t="s">
        <v>37</v>
      </c>
      <c r="P2987" s="1" t="n">
        <v>104</v>
      </c>
      <c r="Q2987" s="1" t="s">
        <v>38</v>
      </c>
      <c r="R2987" s="1" t="s">
        <v>43</v>
      </c>
      <c r="S2987" s="1" t="n">
        <v>4210318</v>
      </c>
      <c r="T2987" s="1" t="s">
        <v>449</v>
      </c>
      <c r="U2987" s="1" t="n">
        <v>250</v>
      </c>
      <c r="W2987" s="1" t="n">
        <v>250</v>
      </c>
      <c r="X2987" s="1" t="s">
        <v>148</v>
      </c>
      <c r="Z2987" s="1" t="str">
        <f aca="false">IF($T2987="","",IFERROR(INDEX('Resumo Grupos'!$AC$3:$AC$200,MATCH($T2987,'Resumo Grupos'!$AB$3:$AB$200,0)),"n/d"))</f>
        <v>Salários</v>
      </c>
      <c r="AA2987" s="1" t="str">
        <f aca="false">IF($T2987="","",IF(COUNTIF('Resumo Grupos'!$AE$3:$AE$40,$T2987)&gt;0,"NAO","SIM"))</f>
        <v>SIM</v>
      </c>
    </row>
    <row r="2988" customFormat="false" ht="12.75" hidden="false" customHeight="true" outlineLevel="0" collapsed="false">
      <c r="A2988" s="1" t="n">
        <v>1</v>
      </c>
      <c r="B2988" s="17" t="n">
        <v>46225</v>
      </c>
      <c r="C2988" s="17" t="n">
        <v>46253</v>
      </c>
      <c r="D2988" s="1" t="n">
        <v>1659</v>
      </c>
      <c r="E2988" s="1" t="s">
        <v>78</v>
      </c>
      <c r="F2988" s="1" t="n">
        <v>24</v>
      </c>
      <c r="G2988" s="1" t="s">
        <v>57</v>
      </c>
      <c r="H2988" s="1" t="n">
        <v>2110405</v>
      </c>
      <c r="I2988" s="1" t="s">
        <v>106</v>
      </c>
      <c r="J2988" s="1" t="n">
        <v>1435386</v>
      </c>
      <c r="L2988" s="1" t="n">
        <v>886068</v>
      </c>
      <c r="M2988" s="1" t="s">
        <v>153</v>
      </c>
      <c r="N2988" s="1" t="s">
        <v>66</v>
      </c>
      <c r="P2988" s="1" t="n">
        <v>103</v>
      </c>
      <c r="Q2988" s="1" t="s">
        <v>61</v>
      </c>
      <c r="R2988" s="1" t="s">
        <v>62</v>
      </c>
      <c r="S2988" s="1" t="n">
        <v>1130101</v>
      </c>
      <c r="T2988" s="1" t="s">
        <v>63</v>
      </c>
      <c r="U2988" s="1" t="n">
        <v>1420.58</v>
      </c>
      <c r="W2988" s="1" t="n">
        <v>1420.58</v>
      </c>
      <c r="X2988" s="1" t="s">
        <v>2676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SAB BARRA ECON 500G</v>
      </c>
      <c r="AC2988" s="1" t="n">
        <v>886068</v>
      </c>
    </row>
    <row r="2989" customFormat="false" ht="12.75" hidden="false" customHeight="true" outlineLevel="0" collapsed="false">
      <c r="A2989" s="1" t="n">
        <v>1</v>
      </c>
      <c r="B2989" s="17" t="n">
        <v>46226</v>
      </c>
      <c r="C2989" s="17" t="n">
        <v>46253</v>
      </c>
      <c r="D2989" s="1" t="n">
        <v>1671</v>
      </c>
      <c r="E2989" s="1" t="s">
        <v>385</v>
      </c>
      <c r="F2989" s="1" t="n">
        <v>24</v>
      </c>
      <c r="G2989" s="1" t="s">
        <v>57</v>
      </c>
      <c r="H2989" s="1" t="n">
        <v>2110405</v>
      </c>
      <c r="I2989" s="1" t="s">
        <v>106</v>
      </c>
      <c r="J2989" s="1" t="n">
        <v>1439103</v>
      </c>
      <c r="L2989" s="1" t="n">
        <v>592343</v>
      </c>
      <c r="M2989" s="1" t="s">
        <v>153</v>
      </c>
      <c r="N2989" s="1" t="s">
        <v>66</v>
      </c>
      <c r="P2989" s="1" t="n">
        <v>104</v>
      </c>
      <c r="Q2989" s="1" t="s">
        <v>38</v>
      </c>
      <c r="R2989" s="1" t="s">
        <v>62</v>
      </c>
      <c r="S2989" s="1" t="n">
        <v>1130101</v>
      </c>
      <c r="T2989" s="1" t="s">
        <v>63</v>
      </c>
      <c r="U2989" s="1" t="n">
        <v>1473.38</v>
      </c>
      <c r="W2989" s="1" t="n">
        <v>1473.38</v>
      </c>
      <c r="X2989" s="1" t="s">
        <v>2489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SABONETE PROTEX CREAM 85G</v>
      </c>
      <c r="AC2989" s="1" t="n">
        <v>581288</v>
      </c>
    </row>
    <row r="2990" customFormat="false" ht="12.75" hidden="false" customHeight="true" outlineLevel="0" collapsed="false">
      <c r="A2990" s="1" t="n">
        <v>1</v>
      </c>
      <c r="B2990" s="17" t="n">
        <v>46226</v>
      </c>
      <c r="C2990" s="17" t="n">
        <v>46253</v>
      </c>
      <c r="D2990" s="1" t="n">
        <v>1921</v>
      </c>
      <c r="E2990" s="1" t="s">
        <v>276</v>
      </c>
      <c r="F2990" s="1" t="n">
        <v>24</v>
      </c>
      <c r="G2990" s="1" t="s">
        <v>57</v>
      </c>
      <c r="H2990" s="1" t="n">
        <v>2110405</v>
      </c>
      <c r="I2990" s="1" t="s">
        <v>106</v>
      </c>
      <c r="J2990" s="1" t="n">
        <v>1439220</v>
      </c>
      <c r="L2990" s="1" t="n">
        <v>592373</v>
      </c>
      <c r="M2990" s="1" t="s">
        <v>36</v>
      </c>
      <c r="N2990" s="1" t="s">
        <v>66</v>
      </c>
      <c r="P2990" s="1" t="n">
        <v>104</v>
      </c>
      <c r="Q2990" s="1" t="s">
        <v>38</v>
      </c>
      <c r="R2990" s="1" t="s">
        <v>62</v>
      </c>
      <c r="S2990" s="1" t="n">
        <v>1130101</v>
      </c>
      <c r="T2990" s="1" t="s">
        <v>63</v>
      </c>
      <c r="U2990" s="1" t="n">
        <v>2021.39</v>
      </c>
      <c r="W2990" s="1" t="n">
        <v>2021.39</v>
      </c>
      <c r="X2990" s="1" t="s">
        <v>2677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CANJICA MILHO BRANCO 400G</v>
      </c>
      <c r="AC2990" s="1" t="n">
        <v>21118</v>
      </c>
    </row>
    <row r="2991" customFormat="false" ht="12.75" hidden="false" customHeight="true" outlineLevel="0" collapsed="false">
      <c r="A2991" s="1" t="n">
        <v>1</v>
      </c>
      <c r="B2991" s="17" t="n">
        <v>46226</v>
      </c>
      <c r="C2991" s="17" t="n">
        <v>46253</v>
      </c>
      <c r="D2991" s="1" t="n">
        <v>1659</v>
      </c>
      <c r="E2991" s="1" t="s">
        <v>78</v>
      </c>
      <c r="F2991" s="1" t="n">
        <v>24</v>
      </c>
      <c r="G2991" s="1" t="s">
        <v>57</v>
      </c>
      <c r="H2991" s="1" t="n">
        <v>2110405</v>
      </c>
      <c r="I2991" s="1" t="s">
        <v>106</v>
      </c>
      <c r="J2991" s="1" t="n">
        <v>1439267</v>
      </c>
      <c r="L2991" s="1" t="n">
        <v>592384</v>
      </c>
      <c r="M2991" s="1" t="s">
        <v>36</v>
      </c>
      <c r="N2991" s="1" t="s">
        <v>66</v>
      </c>
      <c r="P2991" s="1" t="n">
        <v>104</v>
      </c>
      <c r="Q2991" s="1" t="s">
        <v>38</v>
      </c>
      <c r="R2991" s="1" t="s">
        <v>62</v>
      </c>
      <c r="S2991" s="1" t="n">
        <v>1130101</v>
      </c>
      <c r="T2991" s="1" t="s">
        <v>63</v>
      </c>
      <c r="U2991" s="1" t="n">
        <v>1039.32</v>
      </c>
      <c r="W2991" s="1" t="n">
        <v>1039.32</v>
      </c>
      <c r="X2991" s="1" t="s">
        <v>2678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SAND RIDER STREET INF PTO/CZA-25/31</v>
      </c>
      <c r="AC2991" s="1" t="n">
        <v>885524</v>
      </c>
    </row>
    <row r="2992" customFormat="false" ht="12.75" hidden="false" customHeight="true" outlineLevel="0" collapsed="false">
      <c r="A2992" s="1" t="n">
        <v>1</v>
      </c>
      <c r="B2992" s="17" t="n">
        <v>46226</v>
      </c>
      <c r="C2992" s="17" t="n">
        <v>46253</v>
      </c>
      <c r="D2992" s="1" t="n">
        <v>1608</v>
      </c>
      <c r="E2992" s="1" t="s">
        <v>75</v>
      </c>
      <c r="F2992" s="1" t="n">
        <v>24</v>
      </c>
      <c r="G2992" s="1" t="s">
        <v>57</v>
      </c>
      <c r="H2992" s="1" t="n">
        <v>2110405</v>
      </c>
      <c r="I2992" s="1" t="s">
        <v>106</v>
      </c>
      <c r="J2992" s="1" t="n">
        <v>1439448</v>
      </c>
      <c r="L2992" s="1" t="n">
        <v>592413</v>
      </c>
      <c r="M2992" s="1" t="s">
        <v>153</v>
      </c>
      <c r="N2992" s="1" t="s">
        <v>66</v>
      </c>
      <c r="P2992" s="1" t="n">
        <v>104</v>
      </c>
      <c r="Q2992" s="1" t="s">
        <v>38</v>
      </c>
      <c r="R2992" s="1" t="s">
        <v>62</v>
      </c>
      <c r="S2992" s="1" t="n">
        <v>1130101</v>
      </c>
      <c r="T2992" s="1" t="s">
        <v>63</v>
      </c>
      <c r="U2992" s="1" t="n">
        <v>1790.11</v>
      </c>
      <c r="W2992" s="1" t="n">
        <v>1790.11</v>
      </c>
      <c r="X2992" s="1" t="s">
        <v>2272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NISSIN LAMEN GALINHA</v>
      </c>
      <c r="AC2992" s="1" t="n">
        <v>1696462</v>
      </c>
    </row>
    <row r="2993" customFormat="false" ht="12.75" hidden="false" customHeight="true" outlineLevel="0" collapsed="false">
      <c r="A2993" s="1" t="n">
        <v>1</v>
      </c>
      <c r="B2993" s="17" t="n">
        <v>46226</v>
      </c>
      <c r="C2993" s="17" t="n">
        <v>46253</v>
      </c>
      <c r="D2993" s="1" t="n">
        <v>1745</v>
      </c>
      <c r="E2993" s="1" t="s">
        <v>284</v>
      </c>
      <c r="F2993" s="1" t="n">
        <v>24</v>
      </c>
      <c r="G2993" s="1" t="s">
        <v>57</v>
      </c>
      <c r="H2993" s="1" t="n">
        <v>2110405</v>
      </c>
      <c r="I2993" s="1" t="s">
        <v>106</v>
      </c>
      <c r="J2993" s="1" t="n">
        <v>1440158</v>
      </c>
      <c r="L2993" s="1" t="n">
        <v>353326</v>
      </c>
      <c r="M2993" s="1" t="s">
        <v>153</v>
      </c>
      <c r="N2993" s="1" t="s">
        <v>66</v>
      </c>
      <c r="P2993" s="1" t="n">
        <v>103</v>
      </c>
      <c r="Q2993" s="1" t="s">
        <v>61</v>
      </c>
      <c r="R2993" s="1" t="s">
        <v>62</v>
      </c>
      <c r="S2993" s="1" t="n">
        <v>1130101</v>
      </c>
      <c r="T2993" s="1" t="s">
        <v>63</v>
      </c>
      <c r="U2993" s="1" t="n">
        <v>2063.47</v>
      </c>
      <c r="W2993" s="1" t="n">
        <v>2063.47</v>
      </c>
      <c r="X2993" s="1" t="s">
        <v>2679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</row>
    <row r="2994" customFormat="false" ht="12.75" hidden="false" customHeight="true" outlineLevel="0" collapsed="false">
      <c r="A2994" s="1" t="n">
        <v>1</v>
      </c>
      <c r="B2994" s="17" t="n">
        <v>46227</v>
      </c>
      <c r="C2994" s="17" t="n">
        <v>46253</v>
      </c>
      <c r="D2994" s="1" t="n">
        <v>1624</v>
      </c>
      <c r="E2994" s="1" t="s">
        <v>282</v>
      </c>
      <c r="F2994" s="1" t="n">
        <v>24</v>
      </c>
      <c r="G2994" s="1" t="s">
        <v>57</v>
      </c>
      <c r="H2994" s="1" t="n">
        <v>2110405</v>
      </c>
      <c r="I2994" s="1" t="s">
        <v>106</v>
      </c>
      <c r="J2994" s="1" t="n">
        <v>1443647</v>
      </c>
      <c r="L2994" s="1" t="n">
        <v>665164</v>
      </c>
      <c r="M2994" s="1" t="s">
        <v>59</v>
      </c>
      <c r="N2994" s="1" t="s">
        <v>66</v>
      </c>
      <c r="P2994" s="1" t="n">
        <v>103</v>
      </c>
      <c r="Q2994" s="1" t="s">
        <v>61</v>
      </c>
      <c r="R2994" s="1" t="s">
        <v>62</v>
      </c>
      <c r="S2994" s="1" t="n">
        <v>1130101</v>
      </c>
      <c r="T2994" s="1" t="s">
        <v>63</v>
      </c>
      <c r="U2994" s="1" t="n">
        <v>853.9</v>
      </c>
      <c r="W2994" s="1" t="n">
        <v>853.9</v>
      </c>
      <c r="X2994" s="1" t="s">
        <v>2680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MILHO QUIRELA KG</v>
      </c>
      <c r="AC2994" s="1" t="n">
        <v>665164</v>
      </c>
    </row>
    <row r="2995" customFormat="false" ht="12.75" hidden="false" customHeight="true" outlineLevel="0" collapsed="false">
      <c r="A2995" s="1" t="n">
        <v>1</v>
      </c>
      <c r="B2995" s="17" t="n">
        <v>46228</v>
      </c>
      <c r="C2995" s="17" t="n">
        <v>46253</v>
      </c>
      <c r="D2995" s="1" t="n">
        <v>1636</v>
      </c>
      <c r="E2995" s="1" t="s">
        <v>91</v>
      </c>
      <c r="F2995" s="1" t="n">
        <v>24</v>
      </c>
      <c r="G2995" s="1" t="s">
        <v>57</v>
      </c>
      <c r="H2995" s="1" t="n">
        <v>2110405</v>
      </c>
      <c r="I2995" s="1" t="s">
        <v>106</v>
      </c>
      <c r="J2995" s="1" t="n">
        <v>1449938</v>
      </c>
      <c r="L2995" s="1" t="n">
        <v>3223292</v>
      </c>
      <c r="M2995" s="1" t="s">
        <v>59</v>
      </c>
      <c r="N2995" s="1" t="s">
        <v>66</v>
      </c>
      <c r="P2995" s="1" t="n">
        <v>103</v>
      </c>
      <c r="Q2995" s="1" t="s">
        <v>61</v>
      </c>
      <c r="R2995" s="1" t="s">
        <v>62</v>
      </c>
      <c r="S2995" s="1" t="n">
        <v>1130101</v>
      </c>
      <c r="T2995" s="1" t="s">
        <v>63</v>
      </c>
      <c r="U2995" s="1" t="n">
        <v>1643.31</v>
      </c>
      <c r="W2995" s="1" t="n">
        <v>1643.31</v>
      </c>
      <c r="X2995" s="1" t="s">
        <v>2681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PIPOCA MICRO MANT CINEM 100G YOKI</v>
      </c>
      <c r="AC2995" s="1" t="n">
        <v>3223292</v>
      </c>
    </row>
    <row r="2996" customFormat="false" ht="12.75" hidden="false" customHeight="true" outlineLevel="0" collapsed="false">
      <c r="A2996" s="1" t="n">
        <v>1</v>
      </c>
      <c r="B2996" s="17" t="n">
        <v>46235</v>
      </c>
      <c r="C2996" s="17" t="n">
        <v>46253</v>
      </c>
      <c r="D2996" s="1" t="n">
        <v>1613</v>
      </c>
      <c r="E2996" s="1" t="s">
        <v>240</v>
      </c>
      <c r="F2996" s="1" t="n">
        <v>24</v>
      </c>
      <c r="G2996" s="1" t="s">
        <v>57</v>
      </c>
      <c r="H2996" s="1" t="n">
        <v>2110405</v>
      </c>
      <c r="I2996" s="1" t="s">
        <v>106</v>
      </c>
      <c r="J2996" s="1" t="n">
        <v>1482290</v>
      </c>
      <c r="L2996" s="1" t="n">
        <v>1614419</v>
      </c>
      <c r="M2996" s="1" t="s">
        <v>59</v>
      </c>
      <c r="N2996" s="1" t="s">
        <v>66</v>
      </c>
      <c r="P2996" s="1" t="n">
        <v>103</v>
      </c>
      <c r="Q2996" s="1" t="s">
        <v>61</v>
      </c>
      <c r="R2996" s="1" t="s">
        <v>62</v>
      </c>
      <c r="S2996" s="1" t="n">
        <v>1130101</v>
      </c>
      <c r="T2996" s="1" t="s">
        <v>63</v>
      </c>
      <c r="U2996" s="1" t="n">
        <v>1798.15</v>
      </c>
      <c r="W2996" s="1" t="n">
        <v>1798.15</v>
      </c>
      <c r="X2996" s="1" t="s">
        <v>2682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LINGUI MISTA FINA KG</v>
      </c>
      <c r="AC2996" s="1" t="n">
        <v>1614419</v>
      </c>
    </row>
    <row r="2997" customFormat="false" ht="12.75" hidden="false" customHeight="true" outlineLevel="0" collapsed="false">
      <c r="A2997" s="1" t="n">
        <v>1</v>
      </c>
      <c r="B2997" s="17" t="n">
        <v>46239</v>
      </c>
      <c r="C2997" s="17" t="n">
        <v>46253</v>
      </c>
      <c r="D2997" s="1" t="n">
        <v>1643</v>
      </c>
      <c r="E2997" s="1" t="s">
        <v>1206</v>
      </c>
      <c r="F2997" s="1" t="n">
        <v>24</v>
      </c>
      <c r="G2997" s="1" t="s">
        <v>57</v>
      </c>
      <c r="H2997" s="1" t="n">
        <v>2110405</v>
      </c>
      <c r="I2997" s="1" t="s">
        <v>106</v>
      </c>
      <c r="J2997" s="1" t="n">
        <v>1503722</v>
      </c>
      <c r="L2997" s="1" t="n">
        <v>10800</v>
      </c>
      <c r="M2997" s="1" t="s">
        <v>36</v>
      </c>
      <c r="N2997" s="1" t="s">
        <v>66</v>
      </c>
      <c r="P2997" s="1" t="n">
        <v>103</v>
      </c>
      <c r="Q2997" s="1" t="s">
        <v>61</v>
      </c>
      <c r="R2997" s="1" t="s">
        <v>62</v>
      </c>
      <c r="S2997" s="1" t="n">
        <v>1130101</v>
      </c>
      <c r="T2997" s="1" t="s">
        <v>63</v>
      </c>
      <c r="U2997" s="1" t="n">
        <v>228</v>
      </c>
      <c r="W2997" s="1" t="n">
        <v>228</v>
      </c>
      <c r="X2997" s="1" t="s">
        <v>2683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COCADA CASMORENINH</v>
      </c>
      <c r="AC2997" s="1" t="n">
        <v>10800</v>
      </c>
    </row>
    <row r="2998" customFormat="false" ht="12.75" hidden="false" customHeight="true" outlineLevel="0" collapsed="false">
      <c r="A2998" s="1" t="n">
        <v>1</v>
      </c>
      <c r="B2998" s="17" t="n">
        <v>46240</v>
      </c>
      <c r="C2998" s="17" t="n">
        <v>46253</v>
      </c>
      <c r="D2998" s="1" t="n">
        <v>1670</v>
      </c>
      <c r="E2998" s="1" t="s">
        <v>755</v>
      </c>
      <c r="F2998" s="1" t="n">
        <v>24</v>
      </c>
      <c r="G2998" s="1" t="s">
        <v>57</v>
      </c>
      <c r="H2998" s="1" t="n">
        <v>2110405</v>
      </c>
      <c r="I2998" s="1" t="s">
        <v>106</v>
      </c>
      <c r="J2998" s="1" t="n">
        <v>1508591</v>
      </c>
      <c r="L2998" s="1" t="n">
        <v>271909</v>
      </c>
      <c r="M2998" s="1" t="s">
        <v>36</v>
      </c>
      <c r="N2998" s="1" t="s">
        <v>66</v>
      </c>
      <c r="P2998" s="1" t="n">
        <v>103</v>
      </c>
      <c r="Q2998" s="1" t="s">
        <v>61</v>
      </c>
      <c r="R2998" s="1" t="s">
        <v>62</v>
      </c>
      <c r="S2998" s="1" t="n">
        <v>1130101</v>
      </c>
      <c r="T2998" s="1" t="s">
        <v>63</v>
      </c>
      <c r="U2998" s="1" t="n">
        <v>758</v>
      </c>
      <c r="W2998" s="1" t="n">
        <v>758</v>
      </c>
      <c r="X2998" s="1" t="s">
        <v>2684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POLPA DE TAPEREBA 10</v>
      </c>
      <c r="AC2998" s="1" t="n">
        <v>271909</v>
      </c>
    </row>
    <row r="2999" customFormat="false" ht="12.75" hidden="false" customHeight="true" outlineLevel="0" collapsed="false">
      <c r="A2999" s="1" t="n">
        <v>1</v>
      </c>
      <c r="B2999" s="17" t="n">
        <v>46241</v>
      </c>
      <c r="C2999" s="17" t="n">
        <v>46253</v>
      </c>
      <c r="D2999" s="1" t="n">
        <v>1613</v>
      </c>
      <c r="E2999" s="1" t="s">
        <v>240</v>
      </c>
      <c r="F2999" s="1" t="n">
        <v>24</v>
      </c>
      <c r="G2999" s="1" t="s">
        <v>57</v>
      </c>
      <c r="H2999" s="1" t="n">
        <v>2110405</v>
      </c>
      <c r="I2999" s="1" t="s">
        <v>106</v>
      </c>
      <c r="J2999" s="1" t="n">
        <v>1515520</v>
      </c>
      <c r="L2999" s="1" t="n">
        <v>1616799</v>
      </c>
      <c r="M2999" s="1" t="s">
        <v>36</v>
      </c>
      <c r="N2999" s="1" t="s">
        <v>66</v>
      </c>
      <c r="P2999" s="1" t="n">
        <v>103</v>
      </c>
      <c r="Q2999" s="1" t="s">
        <v>61</v>
      </c>
      <c r="R2999" s="1" t="s">
        <v>62</v>
      </c>
      <c r="S2999" s="1" t="n">
        <v>1130101</v>
      </c>
      <c r="T2999" s="1" t="s">
        <v>63</v>
      </c>
      <c r="U2999" s="1" t="n">
        <v>3101.67</v>
      </c>
      <c r="W2999" s="1" t="n">
        <v>3101.67</v>
      </c>
      <c r="X2999" s="1" t="s">
        <v>2685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CORACAO DE FRANGO KG</v>
      </c>
      <c r="AC2999" s="1" t="n">
        <v>1616799</v>
      </c>
    </row>
    <row r="3000" customFormat="false" ht="12.75" hidden="false" customHeight="true" outlineLevel="0" collapsed="false">
      <c r="A3000" s="1" t="n">
        <v>1</v>
      </c>
      <c r="B3000" s="17" t="n">
        <v>46241</v>
      </c>
      <c r="C3000" s="17" t="n">
        <v>46253</v>
      </c>
      <c r="D3000" s="1" t="n">
        <v>1613</v>
      </c>
      <c r="E3000" s="1" t="s">
        <v>240</v>
      </c>
      <c r="F3000" s="1" t="n">
        <v>24</v>
      </c>
      <c r="G3000" s="1" t="s">
        <v>57</v>
      </c>
      <c r="H3000" s="1" t="n">
        <v>2110405</v>
      </c>
      <c r="I3000" s="1" t="s">
        <v>106</v>
      </c>
      <c r="J3000" s="1" t="n">
        <v>1515617</v>
      </c>
      <c r="L3000" s="1" t="n">
        <v>1616568</v>
      </c>
      <c r="M3000" s="1" t="s">
        <v>36</v>
      </c>
      <c r="N3000" s="1" t="s">
        <v>66</v>
      </c>
      <c r="P3000" s="1" t="n">
        <v>103</v>
      </c>
      <c r="Q3000" s="1" t="s">
        <v>61</v>
      </c>
      <c r="R3000" s="1" t="s">
        <v>62</v>
      </c>
      <c r="S3000" s="1" t="n">
        <v>1130101</v>
      </c>
      <c r="T3000" s="1" t="s">
        <v>63</v>
      </c>
      <c r="U3000" s="1" t="n">
        <v>634.73</v>
      </c>
      <c r="W3000" s="1" t="n">
        <v>634.73</v>
      </c>
      <c r="X3000" s="1" t="s">
        <v>2686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CARRE SUINO KG</v>
      </c>
      <c r="AC3000" s="1" t="n">
        <v>1616568</v>
      </c>
    </row>
    <row r="3001" customFormat="false" ht="12.75" hidden="false" customHeight="true" outlineLevel="0" collapsed="false">
      <c r="A3001" s="1" t="n">
        <v>1</v>
      </c>
      <c r="B3001" s="17" t="n">
        <v>46248</v>
      </c>
      <c r="C3001" s="17" t="n">
        <v>46253</v>
      </c>
      <c r="D3001" s="1" t="n">
        <v>10018</v>
      </c>
      <c r="E3001" s="1" t="s">
        <v>368</v>
      </c>
      <c r="F3001" s="1" t="n">
        <v>34</v>
      </c>
      <c r="G3001" s="1" t="s">
        <v>94</v>
      </c>
      <c r="H3001" s="1" t="n">
        <v>2110405</v>
      </c>
      <c r="I3001" s="1" t="s">
        <v>106</v>
      </c>
      <c r="J3001" s="1" t="n">
        <v>1547026</v>
      </c>
      <c r="L3001" s="1" t="n">
        <v>359</v>
      </c>
      <c r="M3001" s="1" t="s">
        <v>36</v>
      </c>
      <c r="N3001" s="1" t="s">
        <v>66</v>
      </c>
      <c r="P3001" s="1" t="n">
        <v>103</v>
      </c>
      <c r="Q3001" s="1" t="s">
        <v>61</v>
      </c>
      <c r="R3001" s="1" t="s">
        <v>62</v>
      </c>
      <c r="S3001" s="1" t="n">
        <v>1130101</v>
      </c>
      <c r="T3001" s="1" t="s">
        <v>63</v>
      </c>
      <c r="U3001" s="1" t="n">
        <v>899.5</v>
      </c>
      <c r="W3001" s="1" t="n">
        <v>899.5</v>
      </c>
      <c r="X3001" s="1" t="s">
        <v>2687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OVOS BRANCO UNID</v>
      </c>
      <c r="AC3001" s="1" t="n">
        <v>359</v>
      </c>
    </row>
    <row r="3002" customFormat="false" ht="12.75" hidden="false" customHeight="true" outlineLevel="0" collapsed="false">
      <c r="A3002" s="1" t="n">
        <v>1</v>
      </c>
      <c r="B3002" s="17" t="n">
        <v>46252</v>
      </c>
      <c r="C3002" s="17" t="n">
        <v>46253</v>
      </c>
      <c r="D3002" s="1" t="n">
        <v>1363</v>
      </c>
      <c r="E3002" s="1" t="s">
        <v>180</v>
      </c>
      <c r="F3002" s="1" t="n">
        <v>24</v>
      </c>
      <c r="G3002" s="1" t="s">
        <v>57</v>
      </c>
      <c r="H3002" s="1" t="n">
        <v>2110405</v>
      </c>
      <c r="I3002" s="1" t="s">
        <v>106</v>
      </c>
      <c r="J3002" s="1" t="n">
        <v>1566839</v>
      </c>
      <c r="L3002" s="1" t="n">
        <v>3722</v>
      </c>
      <c r="M3002" s="1" t="s">
        <v>36</v>
      </c>
      <c r="N3002" s="1" t="s">
        <v>66</v>
      </c>
      <c r="P3002" s="1" t="n">
        <v>103</v>
      </c>
      <c r="Q3002" s="1" t="s">
        <v>61</v>
      </c>
      <c r="R3002" s="1" t="s">
        <v>62</v>
      </c>
      <c r="S3002" s="1" t="n">
        <v>1130101</v>
      </c>
      <c r="T3002" s="1" t="s">
        <v>63</v>
      </c>
      <c r="U3002" s="1" t="n">
        <v>266</v>
      </c>
      <c r="W3002" s="1" t="n">
        <v>266</v>
      </c>
      <c r="X3002" s="1" t="s">
        <v>2688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PAO HAMBURGUER SANTO PAO</v>
      </c>
      <c r="AC3002" s="1" t="n">
        <v>3722</v>
      </c>
    </row>
    <row r="3003" customFormat="false" ht="12.75" hidden="false" customHeight="true" outlineLevel="0" collapsed="false">
      <c r="A3003" s="1" t="n">
        <v>1</v>
      </c>
      <c r="B3003" s="17" t="n">
        <v>46252</v>
      </c>
      <c r="C3003" s="17" t="n">
        <v>46253</v>
      </c>
      <c r="D3003" s="1" t="n">
        <v>33</v>
      </c>
      <c r="E3003" s="1" t="s">
        <v>93</v>
      </c>
      <c r="F3003" s="1" t="n">
        <v>34</v>
      </c>
      <c r="G3003" s="1" t="s">
        <v>94</v>
      </c>
      <c r="H3003" s="1" t="n">
        <v>2110101</v>
      </c>
      <c r="I3003" s="1" t="s">
        <v>58</v>
      </c>
      <c r="J3003" s="1" t="n">
        <v>1567624</v>
      </c>
      <c r="L3003" s="1" t="n">
        <v>5515</v>
      </c>
      <c r="M3003" s="1" t="s">
        <v>36</v>
      </c>
      <c r="N3003" s="1" t="s">
        <v>60</v>
      </c>
      <c r="P3003" s="1" t="n">
        <v>104</v>
      </c>
      <c r="Q3003" s="1" t="s">
        <v>38</v>
      </c>
      <c r="R3003" s="1" t="s">
        <v>62</v>
      </c>
      <c r="S3003" s="1" t="n">
        <v>1130101</v>
      </c>
      <c r="T3003" s="1" t="s">
        <v>63</v>
      </c>
      <c r="U3003" s="1" t="n">
        <v>1259</v>
      </c>
      <c r="W3003" s="1" t="n">
        <v>1259</v>
      </c>
      <c r="X3003" s="1" t="s">
        <v>252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</row>
    <row r="3004" customFormat="false" ht="12.75" hidden="false" customHeight="true" outlineLevel="0" collapsed="false">
      <c r="A3004" s="1" t="n">
        <v>1</v>
      </c>
      <c r="B3004" s="17" t="n">
        <v>46252</v>
      </c>
      <c r="C3004" s="17" t="n">
        <v>46253</v>
      </c>
      <c r="D3004" s="1" t="n">
        <v>1615</v>
      </c>
      <c r="E3004" s="1" t="s">
        <v>253</v>
      </c>
      <c r="F3004" s="1" t="n">
        <v>34</v>
      </c>
      <c r="G3004" s="1" t="s">
        <v>94</v>
      </c>
      <c r="H3004" s="1" t="n">
        <v>2110101</v>
      </c>
      <c r="I3004" s="1" t="s">
        <v>58</v>
      </c>
      <c r="J3004" s="1" t="n">
        <v>1567671</v>
      </c>
      <c r="L3004" s="1" t="n">
        <v>15133</v>
      </c>
      <c r="M3004" s="1" t="s">
        <v>36</v>
      </c>
      <c r="N3004" s="1" t="s">
        <v>60</v>
      </c>
      <c r="P3004" s="1" t="n">
        <v>104</v>
      </c>
      <c r="Q3004" s="1" t="s">
        <v>38</v>
      </c>
      <c r="R3004" s="1" t="s">
        <v>62</v>
      </c>
      <c r="S3004" s="1" t="n">
        <v>1130101</v>
      </c>
      <c r="T3004" s="1" t="s">
        <v>63</v>
      </c>
      <c r="U3004" s="1" t="n">
        <v>750</v>
      </c>
      <c r="W3004" s="1" t="n">
        <v>750</v>
      </c>
      <c r="X3004" s="1" t="s">
        <v>2689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MACA FUJI KG</v>
      </c>
      <c r="AC3004" s="1" t="n">
        <v>15133</v>
      </c>
    </row>
    <row r="3005" customFormat="false" ht="12.75" hidden="false" customHeight="true" outlineLevel="0" collapsed="false">
      <c r="A3005" s="1" t="n">
        <v>1</v>
      </c>
      <c r="B3005" s="17" t="n">
        <v>46253</v>
      </c>
      <c r="C3005" s="17" t="n">
        <v>46253</v>
      </c>
      <c r="D3005" s="1" t="n">
        <v>578</v>
      </c>
      <c r="E3005" s="1" t="s">
        <v>735</v>
      </c>
      <c r="F3005" s="1" t="n">
        <v>24</v>
      </c>
      <c r="G3005" s="1" t="s">
        <v>57</v>
      </c>
      <c r="H3005" s="1" t="n">
        <v>2110405</v>
      </c>
      <c r="I3005" s="1" t="s">
        <v>106</v>
      </c>
      <c r="J3005" s="1" t="n">
        <v>1572830</v>
      </c>
      <c r="L3005" s="1" t="n">
        <v>642685</v>
      </c>
      <c r="M3005" s="1" t="s">
        <v>36</v>
      </c>
      <c r="N3005" s="1" t="s">
        <v>66</v>
      </c>
      <c r="P3005" s="1" t="n">
        <v>101</v>
      </c>
      <c r="Q3005" s="1" t="s">
        <v>107</v>
      </c>
      <c r="R3005" s="1" t="s">
        <v>257</v>
      </c>
      <c r="S3005" s="1" t="n">
        <v>1140101</v>
      </c>
      <c r="T3005" s="1" t="s">
        <v>738</v>
      </c>
      <c r="U3005" s="1" t="n">
        <v>169.69</v>
      </c>
      <c r="W3005" s="1" t="n">
        <v>0</v>
      </c>
      <c r="X3005" s="1" t="s">
        <v>2690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</row>
    <row r="3006" customFormat="false" ht="12.75" hidden="false" customHeight="true" outlineLevel="0" collapsed="false">
      <c r="A3006" s="1" t="n">
        <v>1</v>
      </c>
      <c r="B3006" s="17" t="n">
        <v>46253</v>
      </c>
      <c r="C3006" s="17" t="n">
        <v>46253</v>
      </c>
      <c r="D3006" s="1" t="n">
        <v>33</v>
      </c>
      <c r="E3006" s="1" t="s">
        <v>93</v>
      </c>
      <c r="F3006" s="1" t="n">
        <v>13</v>
      </c>
      <c r="G3006" s="1" t="s">
        <v>119</v>
      </c>
      <c r="H3006" s="1" t="n">
        <v>2110101</v>
      </c>
      <c r="I3006" s="1" t="s">
        <v>58</v>
      </c>
      <c r="J3006" s="1" t="n">
        <v>1572960</v>
      </c>
      <c r="L3006" s="1" t="n">
        <v>5518</v>
      </c>
      <c r="M3006" s="1" t="s">
        <v>36</v>
      </c>
      <c r="N3006" s="1" t="s">
        <v>60</v>
      </c>
      <c r="P3006" s="1" t="n">
        <v>104</v>
      </c>
      <c r="Q3006" s="1" t="s">
        <v>38</v>
      </c>
      <c r="R3006" s="1" t="s">
        <v>62</v>
      </c>
      <c r="S3006" s="1" t="n">
        <v>1130101</v>
      </c>
      <c r="T3006" s="1" t="s">
        <v>63</v>
      </c>
      <c r="U3006" s="1" t="n">
        <v>300</v>
      </c>
      <c r="W3006" s="1" t="n">
        <v>0</v>
      </c>
      <c r="X3006" s="1" t="s">
        <v>121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12.75" hidden="false" customHeight="true" outlineLevel="0" collapsed="false">
      <c r="A3007" s="1" t="n">
        <v>1</v>
      </c>
      <c r="B3007" s="17" t="n">
        <v>46253</v>
      </c>
      <c r="C3007" s="17" t="n">
        <v>46253</v>
      </c>
      <c r="D3007" s="1" t="n">
        <v>978</v>
      </c>
      <c r="E3007" s="1" t="s">
        <v>118</v>
      </c>
      <c r="F3007" s="1" t="n">
        <v>13</v>
      </c>
      <c r="G3007" s="1" t="s">
        <v>119</v>
      </c>
      <c r="H3007" s="1" t="n">
        <v>2110101</v>
      </c>
      <c r="I3007" s="1" t="s">
        <v>58</v>
      </c>
      <c r="J3007" s="1" t="n">
        <v>1573002</v>
      </c>
      <c r="L3007" s="1" t="n">
        <v>502</v>
      </c>
      <c r="M3007" s="1" t="s">
        <v>36</v>
      </c>
      <c r="N3007" s="1" t="s">
        <v>60</v>
      </c>
      <c r="P3007" s="1" t="n">
        <v>104</v>
      </c>
      <c r="Q3007" s="1" t="s">
        <v>38</v>
      </c>
      <c r="R3007" s="1" t="s">
        <v>62</v>
      </c>
      <c r="S3007" s="1" t="n">
        <v>1130101</v>
      </c>
      <c r="T3007" s="1" t="s">
        <v>63</v>
      </c>
      <c r="U3007" s="1" t="n">
        <v>359.5</v>
      </c>
      <c r="W3007" s="1" t="n">
        <v>0</v>
      </c>
      <c r="X3007" s="1" t="s">
        <v>2691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DAN GELO CUBO 5 KG</v>
      </c>
      <c r="AC3007" s="1" t="n">
        <v>502</v>
      </c>
    </row>
    <row r="3008" customFormat="false" ht="12.75" hidden="false" customHeight="true" outlineLevel="0" collapsed="false">
      <c r="A3008" s="1" t="n">
        <v>1</v>
      </c>
      <c r="B3008" s="17" t="n">
        <v>46253</v>
      </c>
      <c r="C3008" s="17" t="n">
        <v>46253</v>
      </c>
      <c r="D3008" s="1" t="n">
        <v>714</v>
      </c>
      <c r="E3008" s="1" t="s">
        <v>370</v>
      </c>
      <c r="F3008" s="1" t="n">
        <v>34</v>
      </c>
      <c r="G3008" s="1" t="s">
        <v>94</v>
      </c>
      <c r="H3008" s="1" t="n">
        <v>2110405</v>
      </c>
      <c r="I3008" s="1" t="s">
        <v>106</v>
      </c>
      <c r="J3008" s="1" t="n">
        <v>1576263</v>
      </c>
      <c r="L3008" s="1" t="n">
        <v>644021</v>
      </c>
      <c r="M3008" s="1" t="s">
        <v>36</v>
      </c>
      <c r="N3008" s="1" t="s">
        <v>66</v>
      </c>
      <c r="P3008" s="1" t="n">
        <v>101</v>
      </c>
      <c r="Q3008" s="1" t="s">
        <v>107</v>
      </c>
      <c r="R3008" s="1" t="s">
        <v>112</v>
      </c>
      <c r="S3008" s="1" t="n">
        <v>4220199</v>
      </c>
      <c r="T3008" s="1" t="s">
        <v>113</v>
      </c>
      <c r="U3008" s="1" t="n">
        <v>2000</v>
      </c>
      <c r="W3008" s="1" t="n">
        <v>2000</v>
      </c>
      <c r="X3008" s="1" t="s">
        <v>2692</v>
      </c>
      <c r="Z3008" s="1" t="str">
        <f aca="false">IF($T3008="","",IFERROR(INDEX('Resumo Grupos'!$AC$3:$AC$200,MATCH($T3008,'Resumo Grupos'!$AB$3:$AB$200,0)),"n/d"))</f>
        <v>Pagamentos outros não operacionais</v>
      </c>
      <c r="AA3008" s="1" t="str">
        <f aca="false">IF($T3008="","",IF(COUNTIF('Resumo Grupos'!$AE$3:$AE$40,$T3008)&gt;0,"NAO","SIM"))</f>
        <v>SIM</v>
      </c>
    </row>
    <row r="3009" customFormat="false" ht="12.75" hidden="false" customHeight="true" outlineLevel="0" collapsed="false">
      <c r="A3009" s="1" t="n">
        <v>1</v>
      </c>
      <c r="B3009" s="17" t="n">
        <v>46253</v>
      </c>
      <c r="C3009" s="17" t="n">
        <v>46253</v>
      </c>
      <c r="D3009" s="1" t="n">
        <v>578</v>
      </c>
      <c r="E3009" s="1" t="s">
        <v>735</v>
      </c>
      <c r="F3009" s="1" t="n">
        <v>24</v>
      </c>
      <c r="G3009" s="1" t="s">
        <v>57</v>
      </c>
      <c r="H3009" s="1" t="n">
        <v>2110405</v>
      </c>
      <c r="I3009" s="1" t="s">
        <v>106</v>
      </c>
      <c r="J3009" s="1" t="n">
        <v>1576375</v>
      </c>
      <c r="L3009" s="1" t="n">
        <v>644047</v>
      </c>
      <c r="M3009" s="1" t="s">
        <v>36</v>
      </c>
      <c r="N3009" s="1" t="s">
        <v>66</v>
      </c>
      <c r="P3009" s="1" t="n">
        <v>101</v>
      </c>
      <c r="Q3009" s="1" t="s">
        <v>107</v>
      </c>
      <c r="R3009" s="1" t="s">
        <v>112</v>
      </c>
      <c r="S3009" s="1" t="n">
        <v>4220199</v>
      </c>
      <c r="T3009" s="1" t="s">
        <v>113</v>
      </c>
      <c r="U3009" s="1" t="n">
        <v>500</v>
      </c>
      <c r="W3009" s="1" t="n">
        <v>500</v>
      </c>
      <c r="X3009" s="1" t="s">
        <v>2693</v>
      </c>
      <c r="Z3009" s="1" t="str">
        <f aca="false">IF($T3009="","",IFERROR(INDEX('Resumo Grupos'!$AC$3:$AC$200,MATCH($T3009,'Resumo Grupos'!$AB$3:$AB$200,0)),"n/d"))</f>
        <v>Pagamentos outros não operacionais</v>
      </c>
      <c r="AA3009" s="1" t="str">
        <f aca="false">IF($T3009="","",IF(COUNTIF('Resumo Grupos'!$AE$3:$AE$40,$T3009)&gt;0,"NAO","SIM"))</f>
        <v>SIM</v>
      </c>
    </row>
    <row r="3010" customFormat="false" ht="12.75" hidden="false" customHeight="true" outlineLevel="0" collapsed="false">
      <c r="A3010" s="1" t="n">
        <v>1</v>
      </c>
      <c r="B3010" s="17" t="n">
        <v>46254</v>
      </c>
      <c r="C3010" s="17" t="n">
        <v>46254</v>
      </c>
      <c r="D3010" s="1" t="n">
        <v>0</v>
      </c>
      <c r="E3010" s="1" t="s">
        <v>33</v>
      </c>
      <c r="F3010" s="1" t="n">
        <v>17</v>
      </c>
      <c r="G3010" s="1" t="s">
        <v>34</v>
      </c>
      <c r="H3010" s="1" t="n">
        <v>1110101</v>
      </c>
      <c r="I3010" s="1" t="s">
        <v>35</v>
      </c>
      <c r="J3010" s="1" t="n">
        <v>1585118</v>
      </c>
      <c r="L3010" s="1" t="n">
        <v>1585118</v>
      </c>
      <c r="M3010" s="1" t="s">
        <v>36</v>
      </c>
      <c r="N3010" s="1" t="s">
        <v>37</v>
      </c>
      <c r="P3010" s="1" t="n">
        <v>104</v>
      </c>
      <c r="Q3010" s="1" t="s">
        <v>38</v>
      </c>
      <c r="R3010" s="1" t="s">
        <v>149</v>
      </c>
      <c r="S3010" s="1" t="n">
        <v>1120601</v>
      </c>
      <c r="T3010" s="1" t="s">
        <v>150</v>
      </c>
      <c r="U3010" s="1" t="n">
        <v>360</v>
      </c>
      <c r="W3010" s="1" t="n">
        <v>360</v>
      </c>
      <c r="X3010" s="1" t="s">
        <v>2694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BOLO MIYAZAKI GRANDE</v>
      </c>
      <c r="AC3010" s="1" t="n">
        <v>197</v>
      </c>
    </row>
    <row r="3011" customFormat="false" ht="12.75" hidden="false" customHeight="true" outlineLevel="0" collapsed="false">
      <c r="A3011" s="1" t="n">
        <v>1</v>
      </c>
      <c r="B3011" s="17" t="n">
        <v>46254</v>
      </c>
      <c r="C3011" s="17" t="n">
        <v>46254</v>
      </c>
      <c r="D3011" s="1" t="n">
        <v>0</v>
      </c>
      <c r="E3011" s="1" t="s">
        <v>33</v>
      </c>
      <c r="F3011" s="1" t="n">
        <v>17</v>
      </c>
      <c r="G3011" s="1" t="s">
        <v>34</v>
      </c>
      <c r="H3011" s="1" t="n">
        <v>1110101</v>
      </c>
      <c r="I3011" s="1" t="s">
        <v>35</v>
      </c>
      <c r="J3011" s="1" t="n">
        <v>1605151</v>
      </c>
      <c r="L3011" s="1" t="n">
        <v>1605151</v>
      </c>
      <c r="M3011" s="1" t="s">
        <v>36</v>
      </c>
      <c r="N3011" s="1" t="s">
        <v>37</v>
      </c>
      <c r="P3011" s="1" t="n">
        <v>104</v>
      </c>
      <c r="Q3011" s="1" t="s">
        <v>38</v>
      </c>
      <c r="R3011" s="1" t="s">
        <v>43</v>
      </c>
      <c r="S3011" s="1" t="n">
        <v>4210318</v>
      </c>
      <c r="T3011" s="1" t="s">
        <v>449</v>
      </c>
      <c r="U3011" s="1" t="n">
        <v>100</v>
      </c>
      <c r="W3011" s="1" t="n">
        <v>100</v>
      </c>
      <c r="X3011" s="1" t="s">
        <v>53</v>
      </c>
      <c r="Z3011" s="1" t="str">
        <f aca="false">IF($T3011="","",IFERROR(INDEX('Resumo Grupos'!$AC$3:$AC$200,MATCH($T3011,'Resumo Grupos'!$AB$3:$AB$200,0)),"n/d"))</f>
        <v>Salários</v>
      </c>
      <c r="AA3011" s="1" t="str">
        <f aca="false">IF($T3011="","",IF(COUNTIF('Resumo Grupos'!$AE$3:$AE$40,$T3011)&gt;0,"NAO","SIM"))</f>
        <v>SIM</v>
      </c>
    </row>
    <row r="3012" customFormat="false" ht="12.75" hidden="false" customHeight="true" outlineLevel="0" collapsed="false">
      <c r="A3012" s="1" t="n">
        <v>1</v>
      </c>
      <c r="B3012" s="17" t="n">
        <v>46220</v>
      </c>
      <c r="C3012" s="17" t="n">
        <v>46254</v>
      </c>
      <c r="D3012" s="1" t="n">
        <v>10012</v>
      </c>
      <c r="E3012" s="1" t="s">
        <v>236</v>
      </c>
      <c r="F3012" s="1" t="n">
        <v>24</v>
      </c>
      <c r="G3012" s="1" t="s">
        <v>57</v>
      </c>
      <c r="H3012" s="1" t="n">
        <v>2110405</v>
      </c>
      <c r="I3012" s="1" t="s">
        <v>106</v>
      </c>
      <c r="J3012" s="1" t="n">
        <v>1411310</v>
      </c>
      <c r="L3012" s="1" t="n">
        <v>1964147</v>
      </c>
      <c r="M3012" s="1" t="s">
        <v>59</v>
      </c>
      <c r="N3012" s="1" t="s">
        <v>66</v>
      </c>
      <c r="P3012" s="1" t="n">
        <v>103</v>
      </c>
      <c r="Q3012" s="1" t="s">
        <v>61</v>
      </c>
      <c r="R3012" s="1" t="s">
        <v>62</v>
      </c>
      <c r="S3012" s="1" t="n">
        <v>1130101</v>
      </c>
      <c r="T3012" s="1" t="s">
        <v>63</v>
      </c>
      <c r="U3012" s="1" t="n">
        <v>1129.22</v>
      </c>
      <c r="W3012" s="1" t="n">
        <v>1129.22</v>
      </c>
      <c r="X3012" s="1" t="s">
        <v>2695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ESM IMP S BRILHO</v>
      </c>
      <c r="AC3012" s="1" t="n">
        <v>1964147</v>
      </c>
    </row>
    <row r="3013" customFormat="false" ht="12.75" hidden="false" customHeight="true" outlineLevel="0" collapsed="false">
      <c r="A3013" s="1" t="n">
        <v>1</v>
      </c>
      <c r="B3013" s="17" t="n">
        <v>46221</v>
      </c>
      <c r="C3013" s="17" t="n">
        <v>46254</v>
      </c>
      <c r="D3013" s="1" t="n">
        <v>1675</v>
      </c>
      <c r="E3013" s="1" t="s">
        <v>103</v>
      </c>
      <c r="F3013" s="1" t="n">
        <v>24</v>
      </c>
      <c r="G3013" s="1" t="s">
        <v>57</v>
      </c>
      <c r="H3013" s="1" t="n">
        <v>2110405</v>
      </c>
      <c r="I3013" s="1" t="s">
        <v>106</v>
      </c>
      <c r="J3013" s="1" t="n">
        <v>1415719</v>
      </c>
      <c r="L3013" s="1" t="n">
        <v>502189</v>
      </c>
      <c r="M3013" s="1" t="s">
        <v>153</v>
      </c>
      <c r="N3013" s="1" t="s">
        <v>66</v>
      </c>
      <c r="P3013" s="1" t="n">
        <v>103</v>
      </c>
      <c r="Q3013" s="1" t="s">
        <v>61</v>
      </c>
      <c r="R3013" s="1" t="s">
        <v>62</v>
      </c>
      <c r="S3013" s="1" t="n">
        <v>1130101</v>
      </c>
      <c r="T3013" s="1" t="s">
        <v>63</v>
      </c>
      <c r="U3013" s="1" t="n">
        <v>1181.96</v>
      </c>
      <c r="W3013" s="1" t="n">
        <v>1181.96</v>
      </c>
      <c r="X3013" s="1" t="s">
        <v>2696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DS LEITE D ROSAS 60M</v>
      </c>
      <c r="AC3013" s="1" t="n">
        <v>502189</v>
      </c>
    </row>
    <row r="3014" customFormat="false" ht="12.75" hidden="false" customHeight="true" outlineLevel="0" collapsed="false">
      <c r="A3014" s="1" t="n">
        <v>1</v>
      </c>
      <c r="B3014" s="17" t="n">
        <v>46223</v>
      </c>
      <c r="C3014" s="17" t="n">
        <v>46254</v>
      </c>
      <c r="D3014" s="1" t="n">
        <v>542</v>
      </c>
      <c r="E3014" s="1" t="s">
        <v>846</v>
      </c>
      <c r="F3014" s="1" t="n">
        <v>34</v>
      </c>
      <c r="G3014" s="1" t="s">
        <v>94</v>
      </c>
      <c r="H3014" s="1" t="n">
        <v>2110405</v>
      </c>
      <c r="I3014" s="1" t="s">
        <v>106</v>
      </c>
      <c r="J3014" s="1" t="n">
        <v>1424234</v>
      </c>
      <c r="L3014" s="1" t="n">
        <v>587289</v>
      </c>
      <c r="M3014" s="1" t="s">
        <v>59</v>
      </c>
      <c r="N3014" s="1" t="s">
        <v>66</v>
      </c>
      <c r="P3014" s="1" t="n">
        <v>101</v>
      </c>
      <c r="Q3014" s="1" t="s">
        <v>107</v>
      </c>
      <c r="R3014" s="1" t="s">
        <v>328</v>
      </c>
      <c r="S3014" s="1" t="n">
        <v>4210107</v>
      </c>
      <c r="T3014" s="1" t="s">
        <v>847</v>
      </c>
      <c r="U3014" s="1" t="n">
        <v>464.96</v>
      </c>
      <c r="W3014" s="1" t="n">
        <v>0</v>
      </c>
      <c r="X3014" s="1" t="s">
        <v>2697</v>
      </c>
      <c r="Z3014" s="1" t="str">
        <f aca="false">IF($T3014="","",IFERROR(INDEX('Resumo Grupos'!$AC$3:$AC$200,MATCH($T3014,'Resumo Grupos'!$AB$3:$AB$200,0)),"n/d"))</f>
        <v>Despesa</v>
      </c>
      <c r="AA3014" s="1" t="str">
        <f aca="false">IF($T3014="","",IF(COUNTIF('Resumo Grupos'!$AE$3:$AE$40,$T3014)&gt;0,"NAO","SIM"))</f>
        <v>SIM</v>
      </c>
    </row>
    <row r="3015" customFormat="false" ht="12.75" hidden="false" customHeight="true" outlineLevel="0" collapsed="false">
      <c r="A3015" s="1" t="n">
        <v>1</v>
      </c>
      <c r="B3015" s="17" t="n">
        <v>46223</v>
      </c>
      <c r="C3015" s="17" t="n">
        <v>46254</v>
      </c>
      <c r="D3015" s="1" t="n">
        <v>542</v>
      </c>
      <c r="E3015" s="1" t="s">
        <v>846</v>
      </c>
      <c r="F3015" s="1" t="n">
        <v>34</v>
      </c>
      <c r="G3015" s="1" t="s">
        <v>94</v>
      </c>
      <c r="H3015" s="1" t="n">
        <v>2110405</v>
      </c>
      <c r="I3015" s="1" t="s">
        <v>106</v>
      </c>
      <c r="J3015" s="1" t="n">
        <v>1424241</v>
      </c>
      <c r="L3015" s="1" t="n">
        <v>587291</v>
      </c>
      <c r="M3015" s="1" t="s">
        <v>59</v>
      </c>
      <c r="N3015" s="1" t="s">
        <v>66</v>
      </c>
      <c r="P3015" s="1" t="n">
        <v>101</v>
      </c>
      <c r="Q3015" s="1" t="s">
        <v>107</v>
      </c>
      <c r="R3015" s="1" t="s">
        <v>112</v>
      </c>
      <c r="S3015" s="1" t="n">
        <v>4220199</v>
      </c>
      <c r="T3015" s="1" t="s">
        <v>113</v>
      </c>
      <c r="U3015" s="1" t="n">
        <v>900</v>
      </c>
      <c r="W3015" s="1" t="n">
        <v>900</v>
      </c>
      <c r="X3015" s="1" t="s">
        <v>1819</v>
      </c>
      <c r="Z3015" s="1" t="str">
        <f aca="false">IF($T3015="","",IFERROR(INDEX('Resumo Grupos'!$AC$3:$AC$200,MATCH($T3015,'Resumo Grupos'!$AB$3:$AB$200,0)),"n/d"))</f>
        <v>Pagamentos outros não operacionais</v>
      </c>
      <c r="AA3015" s="1" t="str">
        <f aca="false">IF($T3015="","",IF(COUNTIF('Resumo Grupos'!$AE$3:$AE$40,$T3015)&gt;0,"NAO","SIM"))</f>
        <v>SIM</v>
      </c>
    </row>
    <row r="3016" customFormat="false" ht="12.75" hidden="false" customHeight="true" outlineLevel="0" collapsed="false">
      <c r="A3016" s="1" t="n">
        <v>1</v>
      </c>
      <c r="B3016" s="17" t="n">
        <v>46225</v>
      </c>
      <c r="C3016" s="17" t="n">
        <v>46254</v>
      </c>
      <c r="D3016" s="1" t="n">
        <v>794</v>
      </c>
      <c r="E3016" s="1" t="s">
        <v>365</v>
      </c>
      <c r="F3016" s="1" t="n">
        <v>24</v>
      </c>
      <c r="G3016" s="1" t="s">
        <v>57</v>
      </c>
      <c r="H3016" s="1" t="n">
        <v>2110405</v>
      </c>
      <c r="I3016" s="1" t="s">
        <v>106</v>
      </c>
      <c r="J3016" s="1" t="n">
        <v>1435872</v>
      </c>
      <c r="L3016" s="1" t="n">
        <v>8403</v>
      </c>
      <c r="M3016" s="1" t="s">
        <v>153</v>
      </c>
      <c r="N3016" s="1" t="s">
        <v>66</v>
      </c>
      <c r="P3016" s="1" t="n">
        <v>103</v>
      </c>
      <c r="Q3016" s="1" t="s">
        <v>61</v>
      </c>
      <c r="R3016" s="1" t="s">
        <v>62</v>
      </c>
      <c r="S3016" s="1" t="n">
        <v>1130101</v>
      </c>
      <c r="T3016" s="1" t="s">
        <v>63</v>
      </c>
      <c r="U3016" s="1" t="n">
        <v>2621.74</v>
      </c>
      <c r="W3016" s="1" t="n">
        <v>2621.74</v>
      </c>
      <c r="X3016" s="1" t="s">
        <v>2698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</row>
    <row r="3017" customFormat="false" ht="12.75" hidden="false" customHeight="true" outlineLevel="0" collapsed="false">
      <c r="A3017" s="1" t="n">
        <v>1</v>
      </c>
      <c r="B3017" s="17" t="n">
        <v>46226</v>
      </c>
      <c r="C3017" s="17" t="n">
        <v>46254</v>
      </c>
      <c r="D3017" s="1" t="n">
        <v>1608</v>
      </c>
      <c r="E3017" s="1" t="s">
        <v>75</v>
      </c>
      <c r="F3017" s="1" t="n">
        <v>24</v>
      </c>
      <c r="G3017" s="1" t="s">
        <v>57</v>
      </c>
      <c r="H3017" s="1" t="n">
        <v>2110405</v>
      </c>
      <c r="I3017" s="1" t="s">
        <v>106</v>
      </c>
      <c r="J3017" s="1" t="n">
        <v>1439702</v>
      </c>
      <c r="L3017" s="1" t="n">
        <v>592490</v>
      </c>
      <c r="M3017" s="1" t="s">
        <v>36</v>
      </c>
      <c r="N3017" s="1" t="s">
        <v>66</v>
      </c>
      <c r="P3017" s="1" t="n">
        <v>104</v>
      </c>
      <c r="Q3017" s="1" t="s">
        <v>38</v>
      </c>
      <c r="R3017" s="1" t="s">
        <v>62</v>
      </c>
      <c r="S3017" s="1" t="n">
        <v>1130101</v>
      </c>
      <c r="T3017" s="1" t="s">
        <v>63</v>
      </c>
      <c r="U3017" s="1" t="n">
        <v>1938.06</v>
      </c>
      <c r="W3017" s="1" t="n">
        <v>1938.06</v>
      </c>
      <c r="X3017" s="1" t="s">
        <v>2699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CHEETOS ONDA REQUEIJAO 160G</v>
      </c>
      <c r="AC3017" s="1" t="n">
        <v>1697653</v>
      </c>
    </row>
    <row r="3018" customFormat="false" ht="12.75" hidden="false" customHeight="true" outlineLevel="0" collapsed="false">
      <c r="A3018" s="1" t="n">
        <v>1</v>
      </c>
      <c r="B3018" s="17" t="n">
        <v>46226</v>
      </c>
      <c r="C3018" s="17" t="n">
        <v>46254</v>
      </c>
      <c r="D3018" s="1" t="n">
        <v>1616</v>
      </c>
      <c r="E3018" s="1" t="s">
        <v>590</v>
      </c>
      <c r="F3018" s="1" t="n">
        <v>24</v>
      </c>
      <c r="G3018" s="1" t="s">
        <v>57</v>
      </c>
      <c r="H3018" s="1" t="n">
        <v>2110405</v>
      </c>
      <c r="I3018" s="1" t="s">
        <v>106</v>
      </c>
      <c r="J3018" s="1" t="n">
        <v>1440106</v>
      </c>
      <c r="L3018" s="1" t="n">
        <v>592593</v>
      </c>
      <c r="M3018" s="1" t="s">
        <v>153</v>
      </c>
      <c r="N3018" s="1" t="s">
        <v>66</v>
      </c>
      <c r="P3018" s="1" t="n">
        <v>104</v>
      </c>
      <c r="Q3018" s="1" t="s">
        <v>38</v>
      </c>
      <c r="R3018" s="1" t="s">
        <v>62</v>
      </c>
      <c r="S3018" s="1" t="n">
        <v>1130101</v>
      </c>
      <c r="T3018" s="1" t="s">
        <v>63</v>
      </c>
      <c r="U3018" s="1" t="n">
        <v>605.93</v>
      </c>
      <c r="W3018" s="1" t="n">
        <v>605.93</v>
      </c>
      <c r="X3018" s="1" t="s">
        <v>2700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PINHO BRIL SILVESTRE</v>
      </c>
      <c r="AC3018" s="1" t="n">
        <v>651360</v>
      </c>
    </row>
    <row r="3019" customFormat="false" ht="12.75" hidden="false" customHeight="true" outlineLevel="0" collapsed="false">
      <c r="A3019" s="1" t="n">
        <v>1</v>
      </c>
      <c r="B3019" s="17" t="n">
        <v>46226</v>
      </c>
      <c r="C3019" s="17" t="n">
        <v>46254</v>
      </c>
      <c r="D3019" s="1" t="n">
        <v>10021</v>
      </c>
      <c r="E3019" s="1" t="s">
        <v>2519</v>
      </c>
      <c r="F3019" s="1" t="n">
        <v>24</v>
      </c>
      <c r="G3019" s="1" t="s">
        <v>57</v>
      </c>
      <c r="H3019" s="1" t="n">
        <v>2110405</v>
      </c>
      <c r="I3019" s="1" t="s">
        <v>106</v>
      </c>
      <c r="J3019" s="1" t="n">
        <v>1440166</v>
      </c>
      <c r="L3019" s="1" t="n">
        <v>134703</v>
      </c>
      <c r="M3019" s="1" t="s">
        <v>59</v>
      </c>
      <c r="N3019" s="1" t="s">
        <v>66</v>
      </c>
      <c r="P3019" s="1" t="n">
        <v>103</v>
      </c>
      <c r="Q3019" s="1" t="s">
        <v>61</v>
      </c>
      <c r="R3019" s="1" t="s">
        <v>62</v>
      </c>
      <c r="S3019" s="1" t="n">
        <v>1130101</v>
      </c>
      <c r="T3019" s="1" t="s">
        <v>63</v>
      </c>
      <c r="U3019" s="1" t="n">
        <v>774.48</v>
      </c>
      <c r="W3019" s="1" t="n">
        <v>774.48</v>
      </c>
      <c r="X3019" s="1" t="s">
        <v>2701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RACAO MATISSE CAST.</v>
      </c>
      <c r="AC3019" s="1" t="n">
        <v>134703</v>
      </c>
    </row>
    <row r="3020" customFormat="false" ht="12.75" hidden="false" customHeight="true" outlineLevel="0" collapsed="false">
      <c r="A3020" s="1" t="n">
        <v>1</v>
      </c>
      <c r="B3020" s="17" t="n">
        <v>46226</v>
      </c>
      <c r="C3020" s="17" t="n">
        <v>46254</v>
      </c>
      <c r="D3020" s="1" t="n">
        <v>1616</v>
      </c>
      <c r="E3020" s="1" t="s">
        <v>590</v>
      </c>
      <c r="F3020" s="1" t="n">
        <v>24</v>
      </c>
      <c r="G3020" s="1" t="s">
        <v>57</v>
      </c>
      <c r="H3020" s="1" t="n">
        <v>2110405</v>
      </c>
      <c r="I3020" s="1" t="s">
        <v>106</v>
      </c>
      <c r="J3020" s="1" t="n">
        <v>1440186</v>
      </c>
      <c r="L3020" s="1" t="n">
        <v>592618</v>
      </c>
      <c r="M3020" s="1" t="s">
        <v>153</v>
      </c>
      <c r="N3020" s="1" t="s">
        <v>66</v>
      </c>
      <c r="P3020" s="1" t="n">
        <v>104</v>
      </c>
      <c r="Q3020" s="1" t="s">
        <v>38</v>
      </c>
      <c r="R3020" s="1" t="s">
        <v>62</v>
      </c>
      <c r="S3020" s="1" t="n">
        <v>1130101</v>
      </c>
      <c r="T3020" s="1" t="s">
        <v>63</v>
      </c>
      <c r="U3020" s="1" t="n">
        <v>434.06</v>
      </c>
      <c r="W3020" s="1" t="n">
        <v>434.06</v>
      </c>
      <c r="X3020" s="1" t="s">
        <v>2308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AZEITE GALLO TU 200ML LT</v>
      </c>
      <c r="AC3020" s="1" t="n">
        <v>651362</v>
      </c>
    </row>
    <row r="3021" customFormat="false" ht="12.75" hidden="false" customHeight="true" outlineLevel="0" collapsed="false">
      <c r="A3021" s="1" t="n">
        <v>1</v>
      </c>
      <c r="B3021" s="17" t="n">
        <v>46228</v>
      </c>
      <c r="C3021" s="17" t="n">
        <v>46254</v>
      </c>
      <c r="D3021" s="1" t="n">
        <v>1637</v>
      </c>
      <c r="E3021" s="1" t="s">
        <v>68</v>
      </c>
      <c r="F3021" s="1" t="n">
        <v>24</v>
      </c>
      <c r="G3021" s="1" t="s">
        <v>57</v>
      </c>
      <c r="H3021" s="1" t="n">
        <v>2110405</v>
      </c>
      <c r="I3021" s="1" t="s">
        <v>106</v>
      </c>
      <c r="J3021" s="1" t="n">
        <v>1450066</v>
      </c>
      <c r="L3021" s="1" t="n">
        <v>1910466</v>
      </c>
      <c r="M3021" s="1" t="s">
        <v>36</v>
      </c>
      <c r="N3021" s="1" t="s">
        <v>66</v>
      </c>
      <c r="P3021" s="1" t="n">
        <v>103</v>
      </c>
      <c r="Q3021" s="1" t="s">
        <v>61</v>
      </c>
      <c r="R3021" s="1" t="s">
        <v>62</v>
      </c>
      <c r="S3021" s="1" t="n">
        <v>1130101</v>
      </c>
      <c r="T3021" s="1" t="s">
        <v>63</v>
      </c>
      <c r="U3021" s="1" t="n">
        <v>1013.07</v>
      </c>
      <c r="W3021" s="1" t="n">
        <v>1013.07</v>
      </c>
      <c r="X3021" s="1" t="s">
        <v>2702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MOCOQUINHA 200ML</v>
      </c>
      <c r="AC3021" s="1" t="n">
        <v>1910466</v>
      </c>
    </row>
    <row r="3022" customFormat="false" ht="12.75" hidden="false" customHeight="true" outlineLevel="0" collapsed="false">
      <c r="A3022" s="1" t="n">
        <v>1</v>
      </c>
      <c r="B3022" s="17" t="n">
        <v>46233</v>
      </c>
      <c r="C3022" s="17" t="n">
        <v>46254</v>
      </c>
      <c r="D3022" s="1" t="n">
        <v>1608</v>
      </c>
      <c r="E3022" s="1" t="s">
        <v>75</v>
      </c>
      <c r="F3022" s="1" t="n">
        <v>24</v>
      </c>
      <c r="G3022" s="1" t="s">
        <v>57</v>
      </c>
      <c r="H3022" s="1" t="n">
        <v>2110405</v>
      </c>
      <c r="I3022" s="1" t="s">
        <v>106</v>
      </c>
      <c r="J3022" s="1" t="n">
        <v>1473434</v>
      </c>
      <c r="L3022" s="1" t="n">
        <v>1701960</v>
      </c>
      <c r="M3022" s="1" t="s">
        <v>36</v>
      </c>
      <c r="N3022" s="1" t="s">
        <v>66</v>
      </c>
      <c r="P3022" s="1" t="n">
        <v>103</v>
      </c>
      <c r="Q3022" s="1" t="s">
        <v>61</v>
      </c>
      <c r="R3022" s="1" t="s">
        <v>62</v>
      </c>
      <c r="S3022" s="1" t="n">
        <v>1130101</v>
      </c>
      <c r="T3022" s="1" t="s">
        <v>63</v>
      </c>
      <c r="U3022" s="1" t="n">
        <v>944.96</v>
      </c>
      <c r="W3022" s="1" t="n">
        <v>944.96</v>
      </c>
      <c r="X3022" s="1" t="s">
        <v>2703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  <c r="AB3022" s="1" t="str">
        <f aca="false">IFERROR(INDEX('Mov Entradas (Rel 10497)'!$L:$L,MATCH(AC3022,'Mov Entradas (Rel 10497)'!$I:$I,0)),"nao encontrado")</f>
        <v>AMENDOIM JAPONES 5</v>
      </c>
      <c r="AC3022" s="1" t="n">
        <v>1701960</v>
      </c>
    </row>
    <row r="3023" customFormat="false" ht="12.75" hidden="false" customHeight="true" outlineLevel="0" collapsed="false">
      <c r="A3023" s="1" t="n">
        <v>1</v>
      </c>
      <c r="B3023" s="17" t="n">
        <v>46233</v>
      </c>
      <c r="C3023" s="17" t="n">
        <v>46254</v>
      </c>
      <c r="D3023" s="1" t="n">
        <v>1740</v>
      </c>
      <c r="E3023" s="1" t="s">
        <v>296</v>
      </c>
      <c r="F3023" s="1" t="n">
        <v>24</v>
      </c>
      <c r="G3023" s="1" t="s">
        <v>57</v>
      </c>
      <c r="H3023" s="1" t="n">
        <v>2110405</v>
      </c>
      <c r="I3023" s="1" t="s">
        <v>106</v>
      </c>
      <c r="J3023" s="1" t="n">
        <v>1474666</v>
      </c>
      <c r="L3023" s="1" t="n">
        <v>1253285</v>
      </c>
      <c r="M3023" s="1" t="s">
        <v>36</v>
      </c>
      <c r="N3023" s="1" t="s">
        <v>66</v>
      </c>
      <c r="P3023" s="1" t="n">
        <v>103</v>
      </c>
      <c r="Q3023" s="1" t="s">
        <v>61</v>
      </c>
      <c r="R3023" s="1" t="s">
        <v>62</v>
      </c>
      <c r="S3023" s="1" t="n">
        <v>1130101</v>
      </c>
      <c r="T3023" s="1" t="s">
        <v>63</v>
      </c>
      <c r="U3023" s="1" t="n">
        <v>989.77</v>
      </c>
      <c r="W3023" s="1" t="n">
        <v>989.77</v>
      </c>
      <c r="X3023" s="1" t="s">
        <v>2704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  <c r="AB3023" s="1" t="str">
        <f aca="false">IFERROR(INDEX('Mov Entradas (Rel 10497)'!$L:$L,MATCH(AC3023,'Mov Entradas (Rel 10497)'!$I:$I,0)),"nao encontrado")</f>
        <v>IOG BI-CAMADA MGO CO</v>
      </c>
      <c r="AC3023" s="1" t="n">
        <v>1253285</v>
      </c>
    </row>
    <row r="3024" customFormat="false" ht="12.75" hidden="false" customHeight="true" outlineLevel="0" collapsed="false">
      <c r="A3024" s="1" t="n">
        <v>1</v>
      </c>
      <c r="B3024" s="17" t="n">
        <v>46233</v>
      </c>
      <c r="C3024" s="17" t="n">
        <v>46254</v>
      </c>
      <c r="D3024" s="1" t="n">
        <v>1608</v>
      </c>
      <c r="E3024" s="1" t="s">
        <v>75</v>
      </c>
      <c r="F3024" s="1" t="n">
        <v>24</v>
      </c>
      <c r="G3024" s="1" t="s">
        <v>57</v>
      </c>
      <c r="H3024" s="1" t="n">
        <v>2110405</v>
      </c>
      <c r="I3024" s="1" t="s">
        <v>106</v>
      </c>
      <c r="J3024" s="1" t="n">
        <v>1474699</v>
      </c>
      <c r="L3024" s="1" t="n">
        <v>1701839</v>
      </c>
      <c r="M3024" s="1" t="s">
        <v>36</v>
      </c>
      <c r="N3024" s="1" t="s">
        <v>66</v>
      </c>
      <c r="P3024" s="1" t="n">
        <v>103</v>
      </c>
      <c r="Q3024" s="1" t="s">
        <v>61</v>
      </c>
      <c r="R3024" s="1" t="s">
        <v>62</v>
      </c>
      <c r="S3024" s="1" t="n">
        <v>1130101</v>
      </c>
      <c r="T3024" s="1" t="s">
        <v>63</v>
      </c>
      <c r="U3024" s="1" t="n">
        <v>2902.64</v>
      </c>
      <c r="W3024" s="1" t="n">
        <v>2902.64</v>
      </c>
      <c r="X3024" s="1" t="s">
        <v>2705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  <c r="AB3024" s="1" t="str">
        <f aca="false">IFERROR(INDEX('Mov Entradas (Rel 10497)'!$L:$L,MATCH(AC3024,'Mov Entradas (Rel 10497)'!$I:$I,0)),"nao encontrado")</f>
        <v>DANONE GREGO UNID FR</v>
      </c>
      <c r="AC3024" s="1" t="n">
        <v>1701839</v>
      </c>
    </row>
    <row r="3025" customFormat="false" ht="12.75" hidden="false" customHeight="true" outlineLevel="0" collapsed="false">
      <c r="A3025" s="1" t="n">
        <v>1</v>
      </c>
      <c r="B3025" s="17" t="n">
        <v>46234</v>
      </c>
      <c r="C3025" s="17" t="n">
        <v>46254</v>
      </c>
      <c r="D3025" s="1" t="n">
        <v>659</v>
      </c>
      <c r="E3025" s="1" t="s">
        <v>841</v>
      </c>
      <c r="F3025" s="1" t="n">
        <v>24</v>
      </c>
      <c r="G3025" s="1" t="s">
        <v>57</v>
      </c>
      <c r="H3025" s="1" t="n">
        <v>2110405</v>
      </c>
      <c r="I3025" s="1" t="s">
        <v>106</v>
      </c>
      <c r="J3025" s="1" t="n">
        <v>1478178</v>
      </c>
      <c r="L3025" s="1" t="n">
        <v>607145</v>
      </c>
      <c r="M3025" s="1" t="s">
        <v>36</v>
      </c>
      <c r="N3025" s="1" t="s">
        <v>66</v>
      </c>
      <c r="P3025" s="1" t="n">
        <v>101</v>
      </c>
      <c r="Q3025" s="1" t="s">
        <v>107</v>
      </c>
      <c r="R3025" s="1" t="s">
        <v>43</v>
      </c>
      <c r="S3025" s="1" t="n">
        <v>4210311</v>
      </c>
      <c r="T3025" s="1" t="s">
        <v>339</v>
      </c>
      <c r="U3025" s="1" t="n">
        <v>6193.08</v>
      </c>
      <c r="W3025" s="1" t="n">
        <v>6193.08</v>
      </c>
      <c r="X3025" s="1" t="s">
        <v>1803</v>
      </c>
      <c r="Z3025" s="1" t="str">
        <f aca="false">IF($T3025="","",IFERROR(INDEX('Resumo Grupos'!$AC$3:$AC$200,MATCH($T3025,'Resumo Grupos'!$AB$3:$AB$200,0)),"n/d"))</f>
        <v>Salários</v>
      </c>
      <c r="AA3025" s="1" t="str">
        <f aca="false">IF($T3025="","",IF(COUNTIF('Resumo Grupos'!$AE$3:$AE$40,$T3025)&gt;0,"NAO","SIM"))</f>
        <v>SIM</v>
      </c>
    </row>
    <row r="3026" customFormat="false" ht="12.75" hidden="false" customHeight="true" outlineLevel="0" collapsed="false">
      <c r="A3026" s="1" t="n">
        <v>1</v>
      </c>
      <c r="B3026" s="17" t="n">
        <v>46240</v>
      </c>
      <c r="C3026" s="17" t="n">
        <v>46254</v>
      </c>
      <c r="D3026" s="1" t="n">
        <v>1612</v>
      </c>
      <c r="E3026" s="1" t="s">
        <v>225</v>
      </c>
      <c r="F3026" s="1" t="n">
        <v>24</v>
      </c>
      <c r="G3026" s="1" t="s">
        <v>57</v>
      </c>
      <c r="H3026" s="1" t="n">
        <v>2110405</v>
      </c>
      <c r="I3026" s="1" t="s">
        <v>106</v>
      </c>
      <c r="J3026" s="1" t="n">
        <v>1508279</v>
      </c>
      <c r="L3026" s="1" t="n">
        <v>2307727</v>
      </c>
      <c r="M3026" s="1" t="s">
        <v>36</v>
      </c>
      <c r="N3026" s="1" t="s">
        <v>66</v>
      </c>
      <c r="P3026" s="1" t="n">
        <v>103</v>
      </c>
      <c r="Q3026" s="1" t="s">
        <v>61</v>
      </c>
      <c r="R3026" s="1" t="s">
        <v>62</v>
      </c>
      <c r="S3026" s="1" t="n">
        <v>1130101</v>
      </c>
      <c r="T3026" s="1" t="s">
        <v>63</v>
      </c>
      <c r="U3026" s="1" t="n">
        <v>1167.16</v>
      </c>
      <c r="W3026" s="1" t="n">
        <v>1167.16</v>
      </c>
      <c r="X3026" s="1" t="s">
        <v>2706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AGUA SANI BRILUX1L</v>
      </c>
      <c r="AC3026" s="1" t="n">
        <v>2307727</v>
      </c>
    </row>
    <row r="3027" customFormat="false" ht="12.75" hidden="false" customHeight="true" outlineLevel="0" collapsed="false">
      <c r="A3027" s="1" t="n">
        <v>1</v>
      </c>
      <c r="B3027" s="17" t="n">
        <v>46240</v>
      </c>
      <c r="C3027" s="17" t="n">
        <v>46254</v>
      </c>
      <c r="D3027" s="1" t="n">
        <v>1608</v>
      </c>
      <c r="E3027" s="1" t="s">
        <v>75</v>
      </c>
      <c r="F3027" s="1" t="n">
        <v>24</v>
      </c>
      <c r="G3027" s="1" t="s">
        <v>57</v>
      </c>
      <c r="H3027" s="1" t="n">
        <v>2110405</v>
      </c>
      <c r="I3027" s="1" t="s">
        <v>106</v>
      </c>
      <c r="J3027" s="1" t="n">
        <v>1508347</v>
      </c>
      <c r="L3027" s="1" t="n">
        <v>1706774</v>
      </c>
      <c r="M3027" s="1" t="s">
        <v>36</v>
      </c>
      <c r="N3027" s="1" t="s">
        <v>66</v>
      </c>
      <c r="P3027" s="1" t="n">
        <v>103</v>
      </c>
      <c r="Q3027" s="1" t="s">
        <v>61</v>
      </c>
      <c r="R3027" s="1" t="s">
        <v>62</v>
      </c>
      <c r="S3027" s="1" t="n">
        <v>1130101</v>
      </c>
      <c r="T3027" s="1" t="s">
        <v>63</v>
      </c>
      <c r="U3027" s="1" t="n">
        <v>1141.89</v>
      </c>
      <c r="W3027" s="1" t="n">
        <v>1141.89</v>
      </c>
      <c r="X3027" s="1" t="s">
        <v>2707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NISSIN LAMEN GALINHA</v>
      </c>
      <c r="AC3027" s="1" t="n">
        <v>1706774</v>
      </c>
    </row>
    <row r="3028" customFormat="false" ht="12.75" hidden="false" customHeight="true" outlineLevel="0" collapsed="false">
      <c r="A3028" s="1" t="n">
        <v>1</v>
      </c>
      <c r="B3028" s="17" t="n">
        <v>46240</v>
      </c>
      <c r="C3028" s="17" t="n">
        <v>46254</v>
      </c>
      <c r="D3028" s="1" t="n">
        <v>1601</v>
      </c>
      <c r="E3028" s="1" t="s">
        <v>227</v>
      </c>
      <c r="F3028" s="1" t="n">
        <v>24</v>
      </c>
      <c r="G3028" s="1" t="s">
        <v>57</v>
      </c>
      <c r="H3028" s="1" t="n">
        <v>2110405</v>
      </c>
      <c r="I3028" s="1" t="s">
        <v>106</v>
      </c>
      <c r="J3028" s="1" t="n">
        <v>1508387</v>
      </c>
      <c r="L3028" s="1" t="n">
        <v>860853</v>
      </c>
      <c r="M3028" s="1" t="s">
        <v>36</v>
      </c>
      <c r="N3028" s="1" t="s">
        <v>66</v>
      </c>
      <c r="P3028" s="1" t="n">
        <v>103</v>
      </c>
      <c r="Q3028" s="1" t="s">
        <v>61</v>
      </c>
      <c r="R3028" s="1" t="s">
        <v>62</v>
      </c>
      <c r="S3028" s="1" t="n">
        <v>1130101</v>
      </c>
      <c r="T3028" s="1" t="s">
        <v>63</v>
      </c>
      <c r="U3028" s="1" t="n">
        <v>545.87</v>
      </c>
      <c r="W3028" s="1" t="n">
        <v>545.87</v>
      </c>
      <c r="X3028" s="1" t="s">
        <v>2708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</row>
    <row r="3029" customFormat="false" ht="12.75" hidden="false" customHeight="true" outlineLevel="0" collapsed="false">
      <c r="A3029" s="1" t="n">
        <v>1</v>
      </c>
      <c r="B3029" s="17" t="n">
        <v>46240</v>
      </c>
      <c r="C3029" s="17" t="n">
        <v>46254</v>
      </c>
      <c r="D3029" s="1" t="n">
        <v>10017</v>
      </c>
      <c r="E3029" s="1" t="s">
        <v>871</v>
      </c>
      <c r="F3029" s="1" t="n">
        <v>24</v>
      </c>
      <c r="G3029" s="1" t="s">
        <v>57</v>
      </c>
      <c r="H3029" s="1" t="n">
        <v>2110405</v>
      </c>
      <c r="I3029" s="1" t="s">
        <v>106</v>
      </c>
      <c r="J3029" s="1" t="n">
        <v>1508414</v>
      </c>
      <c r="L3029" s="1" t="n">
        <v>195281</v>
      </c>
      <c r="M3029" s="1" t="s">
        <v>36</v>
      </c>
      <c r="N3029" s="1" t="s">
        <v>66</v>
      </c>
      <c r="P3029" s="1" t="n">
        <v>103</v>
      </c>
      <c r="Q3029" s="1" t="s">
        <v>61</v>
      </c>
      <c r="R3029" s="1" t="s">
        <v>62</v>
      </c>
      <c r="S3029" s="1" t="n">
        <v>1130101</v>
      </c>
      <c r="T3029" s="1" t="s">
        <v>63</v>
      </c>
      <c r="U3029" s="1" t="n">
        <v>1164.1</v>
      </c>
      <c r="W3029" s="1" t="n">
        <v>1164.1</v>
      </c>
      <c r="X3029" s="1" t="s">
        <v>2709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DETE LIMP ECONO 500M</v>
      </c>
      <c r="AC3029" s="1" t="n">
        <v>195281</v>
      </c>
    </row>
    <row r="3030" customFormat="false" ht="12.75" hidden="false" customHeight="true" outlineLevel="0" collapsed="false">
      <c r="A3030" s="1" t="n">
        <v>1</v>
      </c>
      <c r="B3030" s="17" t="n">
        <v>46242</v>
      </c>
      <c r="C3030" s="17" t="n">
        <v>46254</v>
      </c>
      <c r="D3030" s="1" t="n">
        <v>1675</v>
      </c>
      <c r="E3030" s="1" t="s">
        <v>103</v>
      </c>
      <c r="F3030" s="1" t="n">
        <v>24</v>
      </c>
      <c r="G3030" s="1" t="s">
        <v>57</v>
      </c>
      <c r="H3030" s="1" t="n">
        <v>2110405</v>
      </c>
      <c r="I3030" s="1" t="s">
        <v>106</v>
      </c>
      <c r="J3030" s="1" t="n">
        <v>1518493</v>
      </c>
      <c r="L3030" s="1" t="n">
        <v>506570</v>
      </c>
      <c r="M3030" s="1" t="s">
        <v>36</v>
      </c>
      <c r="N3030" s="1" t="s">
        <v>66</v>
      </c>
      <c r="P3030" s="1" t="n">
        <v>103</v>
      </c>
      <c r="Q3030" s="1" t="s">
        <v>61</v>
      </c>
      <c r="R3030" s="1" t="s">
        <v>62</v>
      </c>
      <c r="S3030" s="1" t="n">
        <v>1130101</v>
      </c>
      <c r="T3030" s="1" t="s">
        <v>63</v>
      </c>
      <c r="U3030" s="1" t="n">
        <v>729.66</v>
      </c>
      <c r="W3030" s="1" t="n">
        <v>729.66</v>
      </c>
      <c r="X3030" s="1" t="s">
        <v>2710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MAC.D BENTA ESP 500G</v>
      </c>
      <c r="AC3030" s="1" t="n">
        <v>506570</v>
      </c>
    </row>
    <row r="3031" customFormat="false" ht="12.75" hidden="false" customHeight="true" outlineLevel="0" collapsed="false">
      <c r="A3031" s="1" t="n">
        <v>1</v>
      </c>
      <c r="B3031" s="17" t="n">
        <v>46240</v>
      </c>
      <c r="C3031" s="17" t="n">
        <v>46254</v>
      </c>
      <c r="D3031" s="1" t="n">
        <v>1114</v>
      </c>
      <c r="E3031" s="1" t="s">
        <v>169</v>
      </c>
      <c r="F3031" s="1" t="n">
        <v>24</v>
      </c>
      <c r="G3031" s="1" t="s">
        <v>57</v>
      </c>
      <c r="H3031" s="1" t="n">
        <v>2110405</v>
      </c>
      <c r="I3031" s="1" t="s">
        <v>106</v>
      </c>
      <c r="J3031" s="1" t="n">
        <v>1508869</v>
      </c>
      <c r="L3031" s="1" t="n">
        <v>144460</v>
      </c>
      <c r="M3031" s="1" t="s">
        <v>36</v>
      </c>
      <c r="N3031" s="1" t="s">
        <v>66</v>
      </c>
      <c r="P3031" s="1" t="n">
        <v>103</v>
      </c>
      <c r="Q3031" s="1" t="s">
        <v>61</v>
      </c>
      <c r="R3031" s="1" t="s">
        <v>62</v>
      </c>
      <c r="S3031" s="1" t="n">
        <v>1130101</v>
      </c>
      <c r="T3031" s="1" t="s">
        <v>63</v>
      </c>
      <c r="U3031" s="1" t="n">
        <v>353.4</v>
      </c>
      <c r="W3031" s="1" t="n">
        <v>353.4</v>
      </c>
      <c r="X3031" s="1" t="s">
        <v>2711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BATATA TRAD CONGELAD</v>
      </c>
      <c r="AC3031" s="1" t="n">
        <v>144460</v>
      </c>
    </row>
    <row r="3032" customFormat="false" ht="12.75" hidden="false" customHeight="true" outlineLevel="0" collapsed="false">
      <c r="A3032" s="1" t="n">
        <v>1</v>
      </c>
      <c r="B3032" s="17" t="n">
        <v>46240</v>
      </c>
      <c r="C3032" s="17" t="n">
        <v>46254</v>
      </c>
      <c r="D3032" s="1" t="n">
        <v>1114</v>
      </c>
      <c r="E3032" s="1" t="s">
        <v>169</v>
      </c>
      <c r="F3032" s="1" t="n">
        <v>24</v>
      </c>
      <c r="G3032" s="1" t="s">
        <v>57</v>
      </c>
      <c r="H3032" s="1" t="n">
        <v>2110405</v>
      </c>
      <c r="I3032" s="1" t="s">
        <v>106</v>
      </c>
      <c r="J3032" s="1" t="n">
        <v>1508887</v>
      </c>
      <c r="L3032" s="1" t="n">
        <v>43208</v>
      </c>
      <c r="M3032" s="1" t="s">
        <v>36</v>
      </c>
      <c r="N3032" s="1" t="s">
        <v>66</v>
      </c>
      <c r="P3032" s="1" t="n">
        <v>103</v>
      </c>
      <c r="Q3032" s="1" t="s">
        <v>61</v>
      </c>
      <c r="R3032" s="1" t="s">
        <v>62</v>
      </c>
      <c r="S3032" s="1" t="n">
        <v>1130101</v>
      </c>
      <c r="T3032" s="1" t="s">
        <v>63</v>
      </c>
      <c r="U3032" s="1" t="n">
        <v>367.29</v>
      </c>
      <c r="W3032" s="1" t="n">
        <v>367.29</v>
      </c>
      <c r="X3032" s="1" t="s">
        <v>2712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PCT PAO DE QUEIJO COQUET</v>
      </c>
      <c r="AC3032" s="1" t="n">
        <v>43208</v>
      </c>
    </row>
    <row r="3033" customFormat="false" ht="12.75" hidden="false" customHeight="true" outlineLevel="0" collapsed="false">
      <c r="A3033" s="1" t="n">
        <v>1</v>
      </c>
      <c r="B3033" s="17" t="n">
        <v>46241</v>
      </c>
      <c r="C3033" s="17" t="n">
        <v>46254</v>
      </c>
      <c r="D3033" s="1" t="n">
        <v>1626</v>
      </c>
      <c r="E3033" s="1" t="s">
        <v>65</v>
      </c>
      <c r="F3033" s="1" t="n">
        <v>24</v>
      </c>
      <c r="G3033" s="1" t="s">
        <v>57</v>
      </c>
      <c r="H3033" s="1" t="n">
        <v>2110405</v>
      </c>
      <c r="I3033" s="1" t="s">
        <v>106</v>
      </c>
      <c r="J3033" s="1" t="n">
        <v>1513163</v>
      </c>
      <c r="L3033" s="1" t="n">
        <v>316329</v>
      </c>
      <c r="M3033" s="1" t="s">
        <v>36</v>
      </c>
      <c r="N3033" s="1" t="s">
        <v>66</v>
      </c>
      <c r="P3033" s="1" t="n">
        <v>103</v>
      </c>
      <c r="Q3033" s="1" t="s">
        <v>61</v>
      </c>
      <c r="R3033" s="1" t="s">
        <v>62</v>
      </c>
      <c r="S3033" s="1" t="n">
        <v>1130101</v>
      </c>
      <c r="T3033" s="1" t="s">
        <v>63</v>
      </c>
      <c r="U3033" s="1" t="n">
        <v>1276.95</v>
      </c>
      <c r="W3033" s="1" t="n">
        <v>1276.95</v>
      </c>
      <c r="X3033" s="1" t="s">
        <v>2713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12.75" hidden="false" customHeight="true" outlineLevel="0" collapsed="false">
      <c r="A3034" s="1" t="n">
        <v>1</v>
      </c>
      <c r="B3034" s="17" t="n">
        <v>46241</v>
      </c>
      <c r="C3034" s="17" t="n">
        <v>46254</v>
      </c>
      <c r="D3034" s="1" t="n">
        <v>17</v>
      </c>
      <c r="E3034" s="1" t="s">
        <v>115</v>
      </c>
      <c r="F3034" s="1" t="n">
        <v>24</v>
      </c>
      <c r="G3034" s="1" t="s">
        <v>57</v>
      </c>
      <c r="H3034" s="1" t="n">
        <v>2110405</v>
      </c>
      <c r="I3034" s="1" t="s">
        <v>106</v>
      </c>
      <c r="J3034" s="1" t="n">
        <v>1514421</v>
      </c>
      <c r="L3034" s="1" t="n">
        <v>620148</v>
      </c>
      <c r="M3034" s="1" t="s">
        <v>36</v>
      </c>
      <c r="N3034" s="1" t="s">
        <v>66</v>
      </c>
      <c r="P3034" s="1" t="n">
        <v>101</v>
      </c>
      <c r="Q3034" s="1" t="s">
        <v>107</v>
      </c>
      <c r="R3034" s="1" t="s">
        <v>112</v>
      </c>
      <c r="S3034" s="1" t="n">
        <v>4220199</v>
      </c>
      <c r="T3034" s="1" t="s">
        <v>113</v>
      </c>
      <c r="U3034" s="1" t="n">
        <v>621.17</v>
      </c>
      <c r="W3034" s="1" t="n">
        <v>621.17</v>
      </c>
      <c r="X3034" s="1" t="s">
        <v>2714</v>
      </c>
      <c r="Z3034" s="1" t="str">
        <f aca="false">IF($T3034="","",IFERROR(INDEX('Resumo Grupos'!$AC$3:$AC$200,MATCH($T3034,'Resumo Grupos'!$AB$3:$AB$200,0)),"n/d"))</f>
        <v>Pagamentos outros não operacionais</v>
      </c>
      <c r="AA3034" s="1" t="str">
        <f aca="false">IF($T3034="","",IF(COUNTIF('Resumo Grupos'!$AE$3:$AE$40,$T3034)&gt;0,"NAO","SIM"))</f>
        <v>SIM</v>
      </c>
    </row>
    <row r="3035" customFormat="false" ht="12.75" hidden="false" customHeight="true" outlineLevel="0" collapsed="false">
      <c r="A3035" s="1" t="n">
        <v>1</v>
      </c>
      <c r="B3035" s="17" t="n">
        <v>46241</v>
      </c>
      <c r="C3035" s="17" t="n">
        <v>46254</v>
      </c>
      <c r="D3035" s="1" t="n">
        <v>10028</v>
      </c>
      <c r="E3035" s="1" t="s">
        <v>850</v>
      </c>
      <c r="F3035" s="1" t="n">
        <v>24</v>
      </c>
      <c r="G3035" s="1" t="s">
        <v>57</v>
      </c>
      <c r="H3035" s="1" t="n">
        <v>2110405</v>
      </c>
      <c r="I3035" s="1" t="s">
        <v>106</v>
      </c>
      <c r="J3035" s="1" t="n">
        <v>1370662</v>
      </c>
      <c r="L3035" s="1" t="n">
        <v>565739</v>
      </c>
      <c r="M3035" s="1" t="s">
        <v>59</v>
      </c>
      <c r="N3035" s="1" t="s">
        <v>66</v>
      </c>
      <c r="P3035" s="1" t="n">
        <v>101</v>
      </c>
      <c r="Q3035" s="1" t="s">
        <v>107</v>
      </c>
      <c r="R3035" s="1" t="s">
        <v>43</v>
      </c>
      <c r="S3035" s="1" t="n">
        <v>4210315</v>
      </c>
      <c r="T3035" s="1" t="s">
        <v>574</v>
      </c>
      <c r="U3035" s="1" t="n">
        <v>595.9</v>
      </c>
      <c r="W3035" s="1" t="n">
        <v>595.9</v>
      </c>
      <c r="X3035" s="1" t="s">
        <v>1800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12.75" hidden="false" customHeight="true" outlineLevel="0" collapsed="false">
      <c r="A3036" s="1" t="n">
        <v>1</v>
      </c>
      <c r="B3036" s="17" t="n">
        <v>46242</v>
      </c>
      <c r="C3036" s="17" t="n">
        <v>46254</v>
      </c>
      <c r="D3036" s="1" t="n">
        <v>10019</v>
      </c>
      <c r="E3036" s="1" t="s">
        <v>288</v>
      </c>
      <c r="F3036" s="1" t="n">
        <v>24</v>
      </c>
      <c r="G3036" s="1" t="s">
        <v>57</v>
      </c>
      <c r="H3036" s="1" t="n">
        <v>2110405</v>
      </c>
      <c r="I3036" s="1" t="s">
        <v>106</v>
      </c>
      <c r="J3036" s="1" t="n">
        <v>1517889</v>
      </c>
      <c r="L3036" s="1" t="n">
        <v>32287</v>
      </c>
      <c r="M3036" s="1" t="s">
        <v>59</v>
      </c>
      <c r="N3036" s="1" t="s">
        <v>66</v>
      </c>
      <c r="P3036" s="1" t="n">
        <v>103</v>
      </c>
      <c r="Q3036" s="1" t="s">
        <v>61</v>
      </c>
      <c r="R3036" s="1" t="s">
        <v>62</v>
      </c>
      <c r="S3036" s="1" t="n">
        <v>1130101</v>
      </c>
      <c r="T3036" s="1" t="s">
        <v>63</v>
      </c>
      <c r="U3036" s="1" t="n">
        <v>4154.08</v>
      </c>
      <c r="W3036" s="1" t="n">
        <v>4154.08</v>
      </c>
      <c r="X3036" s="1" t="s">
        <v>2715</v>
      </c>
      <c r="Z3036" s="1" t="str">
        <f aca="false">IF($T3036="","",IFERROR(INDEX('Resumo Grupos'!$AC$3:$AC$200,MATCH($T3036,'Resumo Grupos'!$AB$3:$AB$200,0)),"n/d"))</f>
        <v>Mercadoria</v>
      </c>
      <c r="AA3036" s="1" t="str">
        <f aca="false">IF($T3036="","",IF(COUNTIF('Resumo Grupos'!$AE$3:$AE$40,$T3036)&gt;0,"NAO","SIM"))</f>
        <v>SIM</v>
      </c>
    </row>
    <row r="3037" customFormat="false" ht="12.75" hidden="false" customHeight="true" outlineLevel="0" collapsed="false">
      <c r="A3037" s="1" t="n">
        <v>1</v>
      </c>
      <c r="B3037" s="17" t="n">
        <v>46242</v>
      </c>
      <c r="C3037" s="17" t="n">
        <v>46254</v>
      </c>
      <c r="D3037" s="1" t="n">
        <v>10002</v>
      </c>
      <c r="E3037" s="1" t="s">
        <v>291</v>
      </c>
      <c r="F3037" s="1" t="n">
        <v>24</v>
      </c>
      <c r="G3037" s="1" t="s">
        <v>57</v>
      </c>
      <c r="H3037" s="1" t="n">
        <v>2110405</v>
      </c>
      <c r="I3037" s="1" t="s">
        <v>106</v>
      </c>
      <c r="J3037" s="1" t="n">
        <v>1518747</v>
      </c>
      <c r="L3037" s="1" t="n">
        <v>197290</v>
      </c>
      <c r="M3037" s="1" t="s">
        <v>36</v>
      </c>
      <c r="N3037" s="1" t="s">
        <v>66</v>
      </c>
      <c r="P3037" s="1" t="n">
        <v>103</v>
      </c>
      <c r="Q3037" s="1" t="s">
        <v>61</v>
      </c>
      <c r="R3037" s="1" t="s">
        <v>62</v>
      </c>
      <c r="S3037" s="1" t="n">
        <v>1130101</v>
      </c>
      <c r="T3037" s="1" t="s">
        <v>63</v>
      </c>
      <c r="U3037" s="1" t="n">
        <v>925.09</v>
      </c>
      <c r="W3037" s="1" t="n">
        <v>925.09</v>
      </c>
      <c r="X3037" s="1" t="s">
        <v>2716</v>
      </c>
      <c r="Z3037" s="1" t="str">
        <f aca="false">IF($T3037="","",IFERROR(INDEX('Resumo Grupos'!$AC$3:$AC$200,MATCH($T3037,'Resumo Grupos'!$AB$3:$AB$200,0)),"n/d"))</f>
        <v>Mercadoria</v>
      </c>
      <c r="AA3037" s="1" t="str">
        <f aca="false">IF($T3037="","",IF(COUNTIF('Resumo Grupos'!$AE$3:$AE$40,$T3037)&gt;0,"NAO","SIM"))</f>
        <v>SIM</v>
      </c>
      <c r="AB3037" s="1" t="str">
        <f aca="false">IFERROR(INDEX('Mov Entradas (Rel 10497)'!$L:$L,MATCH(AC3037,'Mov Entradas (Rel 10497)'!$I:$I,0)),"nao encontrado")</f>
        <v>POLPA BRASFRUT CAJA</v>
      </c>
      <c r="AC3037" s="1" t="n">
        <v>197290</v>
      </c>
    </row>
    <row r="3038" customFormat="false" ht="12.75" hidden="false" customHeight="true" outlineLevel="0" collapsed="false">
      <c r="A3038" s="1" t="n">
        <v>1</v>
      </c>
      <c r="B3038" s="17" t="n">
        <v>46246</v>
      </c>
      <c r="C3038" s="17" t="n">
        <v>46254</v>
      </c>
      <c r="D3038" s="1" t="n">
        <v>1932</v>
      </c>
      <c r="E3038" s="1" t="s">
        <v>865</v>
      </c>
      <c r="F3038" s="1" t="n">
        <v>24</v>
      </c>
      <c r="G3038" s="1" t="s">
        <v>57</v>
      </c>
      <c r="H3038" s="1" t="n">
        <v>2110405</v>
      </c>
      <c r="I3038" s="1" t="s">
        <v>106</v>
      </c>
      <c r="J3038" s="1" t="n">
        <v>1370654</v>
      </c>
      <c r="L3038" s="1" t="n">
        <v>565734</v>
      </c>
      <c r="M3038" s="1" t="s">
        <v>59</v>
      </c>
      <c r="N3038" s="1" t="s">
        <v>66</v>
      </c>
      <c r="P3038" s="1" t="n">
        <v>101</v>
      </c>
      <c r="Q3038" s="1" t="s">
        <v>107</v>
      </c>
      <c r="R3038" s="1" t="s">
        <v>43</v>
      </c>
      <c r="S3038" s="1" t="n">
        <v>4210315</v>
      </c>
      <c r="T3038" s="1" t="s">
        <v>574</v>
      </c>
      <c r="U3038" s="1" t="n">
        <v>139.97</v>
      </c>
      <c r="W3038" s="1" t="n">
        <v>139.97</v>
      </c>
      <c r="X3038" s="1" t="s">
        <v>851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12.75" hidden="false" customHeight="true" outlineLevel="0" collapsed="false">
      <c r="A3039" s="1" t="n">
        <v>1</v>
      </c>
      <c r="B3039" s="17" t="n">
        <v>46246</v>
      </c>
      <c r="C3039" s="17" t="n">
        <v>46254</v>
      </c>
      <c r="D3039" s="1" t="n">
        <v>10009</v>
      </c>
      <c r="E3039" s="1" t="s">
        <v>233</v>
      </c>
      <c r="F3039" s="1" t="n">
        <v>24</v>
      </c>
      <c r="G3039" s="1" t="s">
        <v>57</v>
      </c>
      <c r="H3039" s="1" t="n">
        <v>2110405</v>
      </c>
      <c r="I3039" s="1" t="s">
        <v>106</v>
      </c>
      <c r="J3039" s="1" t="n">
        <v>1537273</v>
      </c>
      <c r="L3039" s="1" t="n">
        <v>1436399</v>
      </c>
      <c r="M3039" s="1" t="s">
        <v>59</v>
      </c>
      <c r="N3039" s="1" t="s">
        <v>66</v>
      </c>
      <c r="P3039" s="1" t="n">
        <v>103</v>
      </c>
      <c r="Q3039" s="1" t="s">
        <v>61</v>
      </c>
      <c r="R3039" s="1" t="s">
        <v>62</v>
      </c>
      <c r="S3039" s="1" t="n">
        <v>1130101</v>
      </c>
      <c r="T3039" s="1" t="s">
        <v>63</v>
      </c>
      <c r="U3039" s="1" t="n">
        <v>1001.88</v>
      </c>
      <c r="W3039" s="1" t="n">
        <v>1001.88</v>
      </c>
      <c r="X3039" s="1" t="s">
        <v>2717</v>
      </c>
      <c r="Z3039" s="1" t="str">
        <f aca="false">IF($T3039="","",IFERROR(INDEX('Resumo Grupos'!$AC$3:$AC$200,MATCH($T3039,'Resumo Grupos'!$AB$3:$AB$200,0)),"n/d"))</f>
        <v>Mercadoria</v>
      </c>
      <c r="AA3039" s="1" t="str">
        <f aca="false">IF($T3039="","",IF(COUNTIF('Resumo Grupos'!$AE$3:$AE$40,$T3039)&gt;0,"NAO","SIM"))</f>
        <v>SIM</v>
      </c>
      <c r="AB3039" s="1" t="str">
        <f aca="false">IFERROR(INDEX('Mov Entradas (Rel 10497)'!$L:$L,MATCH(AC3039,'Mov Entradas (Rel 10497)'!$I:$I,0)),"nao encontrado")</f>
        <v>AVEIA NESTL FLOC170G</v>
      </c>
      <c r="AC3039" s="1" t="n">
        <v>1436399</v>
      </c>
    </row>
    <row r="3040" customFormat="false" ht="12.75" hidden="false" customHeight="true" outlineLevel="0" collapsed="false">
      <c r="A3040" s="1" t="n">
        <v>1</v>
      </c>
      <c r="B3040" s="17" t="n">
        <v>46248</v>
      </c>
      <c r="C3040" s="17" t="n">
        <v>46254</v>
      </c>
      <c r="D3040" s="1" t="n">
        <v>1024</v>
      </c>
      <c r="E3040" s="1" t="s">
        <v>783</v>
      </c>
      <c r="F3040" s="1" t="n">
        <v>24</v>
      </c>
      <c r="G3040" s="1" t="s">
        <v>57</v>
      </c>
      <c r="H3040" s="1" t="n">
        <v>2110405</v>
      </c>
      <c r="I3040" s="1" t="s">
        <v>106</v>
      </c>
      <c r="J3040" s="1" t="n">
        <v>1547324</v>
      </c>
      <c r="L3040" s="1" t="n">
        <v>621791</v>
      </c>
      <c r="M3040" s="1" t="s">
        <v>36</v>
      </c>
      <c r="N3040" s="1" t="s">
        <v>66</v>
      </c>
      <c r="P3040" s="1" t="n">
        <v>103</v>
      </c>
      <c r="Q3040" s="1" t="s">
        <v>61</v>
      </c>
      <c r="R3040" s="1" t="s">
        <v>62</v>
      </c>
      <c r="S3040" s="1" t="n">
        <v>1130101</v>
      </c>
      <c r="T3040" s="1" t="s">
        <v>63</v>
      </c>
      <c r="U3040" s="1" t="n">
        <v>370</v>
      </c>
      <c r="W3040" s="1" t="n">
        <v>370</v>
      </c>
      <c r="X3040" s="1" t="s">
        <v>2718</v>
      </c>
      <c r="Z3040" s="1" t="str">
        <f aca="false">IF($T3040="","",IFERROR(INDEX('Resumo Grupos'!$AC$3:$AC$200,MATCH($T3040,'Resumo Grupos'!$AB$3:$AB$200,0)),"n/d"))</f>
        <v>Mercadoria</v>
      </c>
      <c r="AA3040" s="1" t="str">
        <f aca="false">IF($T3040="","",IF(COUNTIF('Resumo Grupos'!$AE$3:$AE$40,$T3040)&gt;0,"NAO","SIM"))</f>
        <v>SIM</v>
      </c>
      <c r="AB3040" s="1" t="str">
        <f aca="false">IFERROR(INDEX('Mov Entradas (Rel 10497)'!$L:$L,MATCH(AC3040,'Mov Entradas (Rel 10497)'!$I:$I,0)),"nao encontrado")</f>
        <v>REAL CLASSICO 2L PET</v>
      </c>
      <c r="AC3040" s="1" t="n">
        <v>621791</v>
      </c>
    </row>
    <row r="3041" customFormat="false" ht="12.75" hidden="false" customHeight="true" outlineLevel="0" collapsed="false">
      <c r="A3041" s="1" t="n">
        <v>1</v>
      </c>
      <c r="B3041" s="17" t="n">
        <v>46249</v>
      </c>
      <c r="C3041" s="17" t="n">
        <v>46254</v>
      </c>
      <c r="D3041" s="1" t="n">
        <v>1276</v>
      </c>
      <c r="E3041" s="1" t="s">
        <v>440</v>
      </c>
      <c r="F3041" s="1" t="n">
        <v>24</v>
      </c>
      <c r="G3041" s="1" t="s">
        <v>57</v>
      </c>
      <c r="H3041" s="1" t="n">
        <v>2110405</v>
      </c>
      <c r="I3041" s="1" t="s">
        <v>106</v>
      </c>
      <c r="J3041" s="1" t="n">
        <v>1551978</v>
      </c>
      <c r="L3041" s="1" t="n">
        <v>3181</v>
      </c>
      <c r="M3041" s="1" t="s">
        <v>36</v>
      </c>
      <c r="N3041" s="1" t="s">
        <v>66</v>
      </c>
      <c r="P3041" s="1" t="n">
        <v>103</v>
      </c>
      <c r="Q3041" s="1" t="s">
        <v>61</v>
      </c>
      <c r="R3041" s="1" t="s">
        <v>62</v>
      </c>
      <c r="S3041" s="1" t="n">
        <v>1130101</v>
      </c>
      <c r="T3041" s="1" t="s">
        <v>63</v>
      </c>
      <c r="U3041" s="1" t="n">
        <v>1783.5</v>
      </c>
      <c r="W3041" s="1" t="n">
        <v>1783.5</v>
      </c>
      <c r="X3041" s="1" t="s">
        <v>2719</v>
      </c>
      <c r="Z3041" s="1" t="str">
        <f aca="false">IF($T3041="","",IFERROR(INDEX('Resumo Grupos'!$AC$3:$AC$200,MATCH($T3041,'Resumo Grupos'!$AB$3:$AB$200,0)),"n/d"))</f>
        <v>Mercadoria</v>
      </c>
      <c r="AA3041" s="1" t="str">
        <f aca="false">IF($T3041="","",IF(COUNTIF('Resumo Grupos'!$AE$3:$AE$40,$T3041)&gt;0,"NAO","SIM"))</f>
        <v>SIM</v>
      </c>
      <c r="AB3041" s="1" t="str">
        <f aca="false">IFERROR(INDEX('Mov Entradas (Rel 10497)'!$L:$L,MATCH(AC3041,'Mov Entradas (Rel 10497)'!$I:$I,0)),"nao encontrado")</f>
        <v>PRESUNTO DE PERU 200</v>
      </c>
      <c r="AC3041" s="1" t="n">
        <v>3181</v>
      </c>
    </row>
    <row r="3042" customFormat="false" ht="12.75" hidden="false" customHeight="true" outlineLevel="0" collapsed="false">
      <c r="A3042" s="1" t="n">
        <v>1</v>
      </c>
      <c r="B3042" s="17" t="n">
        <v>46251</v>
      </c>
      <c r="C3042" s="17" t="n">
        <v>46254</v>
      </c>
      <c r="D3042" s="1" t="n">
        <v>1899</v>
      </c>
      <c r="E3042" s="1" t="s">
        <v>97</v>
      </c>
      <c r="F3042" s="1" t="n">
        <v>24</v>
      </c>
      <c r="G3042" s="1" t="s">
        <v>57</v>
      </c>
      <c r="H3042" s="1" t="n">
        <v>2110405</v>
      </c>
      <c r="I3042" s="1" t="s">
        <v>106</v>
      </c>
      <c r="J3042" s="1" t="n">
        <v>1561154</v>
      </c>
      <c r="L3042" s="1" t="n">
        <v>762</v>
      </c>
      <c r="M3042" s="1" t="s">
        <v>36</v>
      </c>
      <c r="N3042" s="1" t="s">
        <v>66</v>
      </c>
      <c r="P3042" s="1" t="n">
        <v>103</v>
      </c>
      <c r="Q3042" s="1" t="s">
        <v>61</v>
      </c>
      <c r="R3042" s="1" t="s">
        <v>62</v>
      </c>
      <c r="S3042" s="1" t="n">
        <v>1130101</v>
      </c>
      <c r="T3042" s="1" t="s">
        <v>63</v>
      </c>
      <c r="U3042" s="1" t="n">
        <v>1008.7</v>
      </c>
      <c r="W3042" s="1" t="n">
        <v>1008.7</v>
      </c>
      <c r="X3042" s="1" t="s">
        <v>2720</v>
      </c>
      <c r="Z3042" s="1" t="str">
        <f aca="false">IF($T3042="","",IFERROR(INDEX('Resumo Grupos'!$AC$3:$AC$200,MATCH($T3042,'Resumo Grupos'!$AB$3:$AB$200,0)),"n/d"))</f>
        <v>Mercadoria</v>
      </c>
      <c r="AA3042" s="1" t="str">
        <f aca="false">IF($T3042="","",IF(COUNTIF('Resumo Grupos'!$AE$3:$AE$40,$T3042)&gt;0,"NAO","SIM"))</f>
        <v>SIM</v>
      </c>
      <c r="AB3042" s="1" t="str">
        <f aca="false">IFERROR(INDEX('Mov Entradas (Rel 10497)'!$L:$L,MATCH(AC3042,'Mov Entradas (Rel 10497)'!$I:$I,0)),"nao encontrado")</f>
        <v>PAO FORMA REAL MADRI</v>
      </c>
      <c r="AC3042" s="1" t="n">
        <v>762</v>
      </c>
    </row>
    <row r="3043" customFormat="false" ht="12.75" hidden="false" customHeight="true" outlineLevel="0" collapsed="false">
      <c r="A3043" s="1" t="n">
        <v>1</v>
      </c>
      <c r="B3043" s="17" t="n">
        <v>46251</v>
      </c>
      <c r="C3043" s="17" t="n">
        <v>46254</v>
      </c>
      <c r="D3043" s="1" t="n">
        <v>1947</v>
      </c>
      <c r="E3043" s="1" t="s">
        <v>813</v>
      </c>
      <c r="F3043" s="1" t="n">
        <v>34</v>
      </c>
      <c r="G3043" s="1" t="s">
        <v>94</v>
      </c>
      <c r="H3043" s="1" t="n">
        <v>2110405</v>
      </c>
      <c r="I3043" s="1" t="s">
        <v>106</v>
      </c>
      <c r="J3043" s="1" t="n">
        <v>1561636</v>
      </c>
      <c r="L3043" s="1" t="n">
        <v>7</v>
      </c>
      <c r="M3043" s="1" t="s">
        <v>36</v>
      </c>
      <c r="N3043" s="1" t="s">
        <v>66</v>
      </c>
      <c r="P3043" s="1" t="n">
        <v>101</v>
      </c>
      <c r="Q3043" s="1" t="s">
        <v>107</v>
      </c>
      <c r="R3043" s="1" t="s">
        <v>892</v>
      </c>
      <c r="S3043" s="1" t="n">
        <v>2110707</v>
      </c>
      <c r="T3043" s="1" t="s">
        <v>893</v>
      </c>
      <c r="U3043" s="1" t="n">
        <v>5899.7</v>
      </c>
      <c r="W3043" s="1" t="n">
        <v>5899.7</v>
      </c>
      <c r="X3043" s="1" t="s">
        <v>2721</v>
      </c>
      <c r="Z3043" s="1" t="str">
        <f aca="false">IF($T3043="","",IFERROR(INDEX('Resumo Grupos'!$AC$3:$AC$200,MATCH($T3043,'Resumo Grupos'!$AB$3:$AB$200,0)),"n/d"))</f>
        <v>Impostos</v>
      </c>
      <c r="AA3043" s="1" t="str">
        <f aca="false">IF($T3043="","",IF(COUNTIF('Resumo Grupos'!$AE$3:$AE$40,$T3043)&gt;0,"NAO","SIM"))</f>
        <v>SIM</v>
      </c>
    </row>
    <row r="3044" customFormat="false" ht="12.75" hidden="false" customHeight="true" outlineLevel="0" collapsed="false">
      <c r="A3044" s="1" t="n">
        <v>1</v>
      </c>
      <c r="B3044" s="17" t="n">
        <v>46251</v>
      </c>
      <c r="C3044" s="17" t="n">
        <v>46254</v>
      </c>
      <c r="D3044" s="1" t="n">
        <v>947</v>
      </c>
      <c r="E3044" s="1" t="s">
        <v>881</v>
      </c>
      <c r="F3044" s="1" t="n">
        <v>24</v>
      </c>
      <c r="G3044" s="1" t="s">
        <v>57</v>
      </c>
      <c r="H3044" s="1" t="n">
        <v>2110405</v>
      </c>
      <c r="I3044" s="1" t="s">
        <v>106</v>
      </c>
      <c r="J3044" s="1" t="n">
        <v>1561689</v>
      </c>
      <c r="L3044" s="1" t="n">
        <v>29104746</v>
      </c>
      <c r="M3044" s="1" t="s">
        <v>36</v>
      </c>
      <c r="N3044" s="1" t="s">
        <v>66</v>
      </c>
      <c r="P3044" s="1" t="n">
        <v>101</v>
      </c>
      <c r="Q3044" s="1" t="s">
        <v>107</v>
      </c>
      <c r="R3044" s="1" t="s">
        <v>882</v>
      </c>
      <c r="S3044" s="1" t="n">
        <v>1240105</v>
      </c>
      <c r="T3044" s="1" t="s">
        <v>883</v>
      </c>
      <c r="U3044" s="1" t="n">
        <v>129</v>
      </c>
      <c r="W3044" s="1" t="n">
        <v>129</v>
      </c>
      <c r="X3044" s="1" t="s">
        <v>2722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12.75" hidden="false" customHeight="true" outlineLevel="0" collapsed="false">
      <c r="A3045" s="1" t="n">
        <v>1</v>
      </c>
      <c r="B3045" s="17" t="n">
        <v>46251</v>
      </c>
      <c r="C3045" s="17" t="n">
        <v>46254</v>
      </c>
      <c r="D3045" s="1" t="n">
        <v>1276</v>
      </c>
      <c r="E3045" s="1" t="s">
        <v>440</v>
      </c>
      <c r="F3045" s="1" t="n">
        <v>24</v>
      </c>
      <c r="G3045" s="1" t="s">
        <v>57</v>
      </c>
      <c r="H3045" s="1" t="n">
        <v>2110405</v>
      </c>
      <c r="I3045" s="1" t="s">
        <v>106</v>
      </c>
      <c r="J3045" s="1" t="n">
        <v>1562382</v>
      </c>
      <c r="L3045" s="1" t="n">
        <v>3182</v>
      </c>
      <c r="M3045" s="1" t="s">
        <v>36</v>
      </c>
      <c r="N3045" s="1" t="s">
        <v>66</v>
      </c>
      <c r="P3045" s="1" t="n">
        <v>103</v>
      </c>
      <c r="Q3045" s="1" t="s">
        <v>61</v>
      </c>
      <c r="R3045" s="1" t="s">
        <v>2081</v>
      </c>
      <c r="S3045" s="1" t="n">
        <v>4110102</v>
      </c>
      <c r="T3045" s="1" t="s">
        <v>2640</v>
      </c>
      <c r="U3045" s="1" t="n">
        <v>742.5</v>
      </c>
      <c r="W3045" s="1" t="n">
        <v>742.5</v>
      </c>
      <c r="X3045" s="1" t="s">
        <v>2723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  <c r="AB3045" s="1" t="str">
        <f aca="false">IFERROR(INDEX('Mov Entradas (Rel 10497)'!$L:$L,MATCH(AC3045,'Mov Entradas (Rel 10497)'!$I:$I,0)),"nao encontrado")</f>
        <v>QUEIJO COALHO FATIAD</v>
      </c>
      <c r="AC3045" s="1" t="n">
        <v>3182</v>
      </c>
    </row>
    <row r="3046" customFormat="false" ht="12.75" hidden="false" customHeight="true" outlineLevel="0" collapsed="false">
      <c r="A3046" s="1" t="n">
        <v>1</v>
      </c>
      <c r="B3046" s="17" t="n">
        <v>46252</v>
      </c>
      <c r="C3046" s="17" t="n">
        <v>46254</v>
      </c>
      <c r="D3046" s="1" t="n">
        <v>1614</v>
      </c>
      <c r="E3046" s="1" t="s">
        <v>89</v>
      </c>
      <c r="F3046" s="1" t="n">
        <v>24</v>
      </c>
      <c r="G3046" s="1" t="s">
        <v>57</v>
      </c>
      <c r="H3046" s="1" t="n">
        <v>2110405</v>
      </c>
      <c r="I3046" s="1" t="s">
        <v>106</v>
      </c>
      <c r="J3046" s="1" t="n">
        <v>1565827</v>
      </c>
      <c r="L3046" s="1" t="n">
        <v>11564</v>
      </c>
      <c r="M3046" s="1" t="s">
        <v>36</v>
      </c>
      <c r="N3046" s="1" t="s">
        <v>66</v>
      </c>
      <c r="P3046" s="1" t="n">
        <v>103</v>
      </c>
      <c r="Q3046" s="1" t="s">
        <v>61</v>
      </c>
      <c r="R3046" s="1" t="s">
        <v>62</v>
      </c>
      <c r="S3046" s="1" t="n">
        <v>1130101</v>
      </c>
      <c r="T3046" s="1" t="s">
        <v>63</v>
      </c>
      <c r="U3046" s="1" t="n">
        <v>495.56</v>
      </c>
      <c r="W3046" s="1" t="n">
        <v>495.56</v>
      </c>
      <c r="X3046" s="1" t="s">
        <v>2724</v>
      </c>
      <c r="Z3046" s="1" t="str">
        <f aca="false">IF($T3046="","",IFERROR(INDEX('Resumo Grupos'!$AC$3:$AC$200,MATCH($T3046,'Resumo Grupos'!$AB$3:$AB$200,0)),"n/d"))</f>
        <v>Mercadoria</v>
      </c>
      <c r="AA3046" s="1" t="str">
        <f aca="false">IF($T3046="","",IF(COUNTIF('Resumo Grupos'!$AE$3:$AE$40,$T3046)&gt;0,"NAO","SIM"))</f>
        <v>SIM</v>
      </c>
      <c r="AB3046" s="1" t="str">
        <f aca="false">IFERROR(INDEX('Mov Entradas (Rel 10497)'!$L:$L,MATCH(AC3046,'Mov Entradas (Rel 10497)'!$I:$I,0)),"nao encontrado")</f>
        <v>SORVETE KARU BRIGADE</v>
      </c>
      <c r="AC3046" s="1" t="n">
        <v>11564</v>
      </c>
    </row>
    <row r="3047" customFormat="false" ht="12.75" hidden="false" customHeight="true" outlineLevel="0" collapsed="false">
      <c r="A3047" s="1" t="n">
        <v>1</v>
      </c>
      <c r="B3047" s="17" t="n">
        <v>46253</v>
      </c>
      <c r="C3047" s="17" t="n">
        <v>46254</v>
      </c>
      <c r="D3047" s="1" t="n">
        <v>642</v>
      </c>
      <c r="E3047" s="1" t="s">
        <v>186</v>
      </c>
      <c r="F3047" s="1" t="n">
        <v>24</v>
      </c>
      <c r="G3047" s="1" t="s">
        <v>57</v>
      </c>
      <c r="H3047" s="1" t="n">
        <v>2110405</v>
      </c>
      <c r="I3047" s="1" t="s">
        <v>106</v>
      </c>
      <c r="J3047" s="1" t="n">
        <v>1572024</v>
      </c>
      <c r="L3047" s="1" t="n">
        <v>604</v>
      </c>
      <c r="M3047" s="1" t="s">
        <v>36</v>
      </c>
      <c r="N3047" s="1" t="s">
        <v>66</v>
      </c>
      <c r="P3047" s="1" t="n">
        <v>103</v>
      </c>
      <c r="Q3047" s="1" t="s">
        <v>61</v>
      </c>
      <c r="R3047" s="1" t="s">
        <v>62</v>
      </c>
      <c r="S3047" s="1" t="n">
        <v>1130101</v>
      </c>
      <c r="T3047" s="1" t="s">
        <v>63</v>
      </c>
      <c r="U3047" s="1" t="n">
        <v>600</v>
      </c>
      <c r="W3047" s="1" t="n">
        <v>600</v>
      </c>
      <c r="X3047" s="1" t="s">
        <v>2725</v>
      </c>
      <c r="Z3047" s="1" t="str">
        <f aca="false">IF($T3047="","",IFERROR(INDEX('Resumo Grupos'!$AC$3:$AC$200,MATCH($T3047,'Resumo Grupos'!$AB$3:$AB$200,0)),"n/d"))</f>
        <v>Mercadoria</v>
      </c>
      <c r="AA3047" s="1" t="str">
        <f aca="false">IF($T3047="","",IF(COUNTIF('Resumo Grupos'!$AE$3:$AE$40,$T3047)&gt;0,"NAO","SIM"))</f>
        <v>SIM</v>
      </c>
      <c r="AB3047" s="1" t="str">
        <f aca="false">IFERROR(INDEX('Mov Entradas (Rel 10497)'!$L:$L,MATCH(AC3047,'Mov Entradas (Rel 10497)'!$I:$I,0)),"nao encontrado")</f>
        <v>BOLO BLOOM 600G</v>
      </c>
      <c r="AC3047" s="1" t="n">
        <v>604</v>
      </c>
    </row>
    <row r="3048" customFormat="false" ht="12.75" hidden="false" customHeight="true" outlineLevel="0" collapsed="false">
      <c r="A3048" s="1" t="n">
        <v>1</v>
      </c>
      <c r="B3048" s="17" t="n">
        <v>46253</v>
      </c>
      <c r="C3048" s="17" t="n">
        <v>46254</v>
      </c>
      <c r="D3048" s="1" t="n">
        <v>1807</v>
      </c>
      <c r="E3048" s="1" t="s">
        <v>256</v>
      </c>
      <c r="F3048" s="1" t="n">
        <v>24</v>
      </c>
      <c r="G3048" s="1" t="s">
        <v>57</v>
      </c>
      <c r="H3048" s="1" t="n">
        <v>2110405</v>
      </c>
      <c r="I3048" s="1" t="s">
        <v>106</v>
      </c>
      <c r="J3048" s="1" t="n">
        <v>1572080</v>
      </c>
      <c r="L3048" s="1" t="n">
        <v>642483</v>
      </c>
      <c r="M3048" s="1" t="s">
        <v>36</v>
      </c>
      <c r="N3048" s="1" t="s">
        <v>66</v>
      </c>
      <c r="P3048" s="1" t="n">
        <v>101</v>
      </c>
      <c r="Q3048" s="1" t="s">
        <v>107</v>
      </c>
      <c r="R3048" s="1" t="s">
        <v>892</v>
      </c>
      <c r="S3048" s="1" t="n">
        <v>2110701</v>
      </c>
      <c r="T3048" s="1" t="s">
        <v>895</v>
      </c>
      <c r="U3048" s="1" t="n">
        <v>5521.86</v>
      </c>
      <c r="W3048" s="1" t="n">
        <v>5521.86</v>
      </c>
      <c r="X3048" s="1" t="s">
        <v>2726</v>
      </c>
      <c r="Z3048" s="1" t="str">
        <f aca="false">IF($T3048="","",IFERROR(INDEX('Resumo Grupos'!$AC$3:$AC$200,MATCH($T3048,'Resumo Grupos'!$AB$3:$AB$200,0)),"n/d"))</f>
        <v>Impostos</v>
      </c>
      <c r="AA3048" s="1" t="str">
        <f aca="false">IF($T3048="","",IF(COUNTIF('Resumo Grupos'!$AE$3:$AE$40,$T3048)&gt;0,"NAO","SIM"))</f>
        <v>SIM</v>
      </c>
    </row>
    <row r="3049" customFormat="false" ht="12.75" hidden="false" customHeight="true" outlineLevel="0" collapsed="false">
      <c r="A3049" s="1" t="n">
        <v>1</v>
      </c>
      <c r="B3049" s="17" t="n">
        <v>46253</v>
      </c>
      <c r="C3049" s="17" t="n">
        <v>46254</v>
      </c>
      <c r="D3049" s="1" t="n">
        <v>1947</v>
      </c>
      <c r="E3049" s="1" t="s">
        <v>813</v>
      </c>
      <c r="F3049" s="1" t="n">
        <v>34</v>
      </c>
      <c r="G3049" s="1" t="s">
        <v>94</v>
      </c>
      <c r="H3049" s="1" t="n">
        <v>2110405</v>
      </c>
      <c r="I3049" s="1" t="s">
        <v>106</v>
      </c>
      <c r="J3049" s="1" t="n">
        <v>1572571</v>
      </c>
      <c r="L3049" s="1" t="n">
        <v>642608</v>
      </c>
      <c r="M3049" s="1" t="s">
        <v>36</v>
      </c>
      <c r="N3049" s="1" t="s">
        <v>66</v>
      </c>
      <c r="P3049" s="1" t="n">
        <v>101</v>
      </c>
      <c r="Q3049" s="1" t="s">
        <v>107</v>
      </c>
      <c r="R3049" s="1" t="s">
        <v>43</v>
      </c>
      <c r="S3049" s="1" t="n">
        <v>4210303</v>
      </c>
      <c r="T3049" s="1" t="s">
        <v>814</v>
      </c>
      <c r="U3049" s="1" t="n">
        <v>3709.82</v>
      </c>
      <c r="W3049" s="1" t="n">
        <v>3709.82</v>
      </c>
      <c r="X3049" s="1" t="s">
        <v>2727</v>
      </c>
      <c r="Z3049" s="1" t="str">
        <f aca="false">IF($T3049="","",IFERROR(INDEX('Resumo Grupos'!$AC$3:$AC$200,MATCH($T3049,'Resumo Grupos'!$AB$3:$AB$200,0)),"n/d"))</f>
        <v>Impostos</v>
      </c>
      <c r="AA3049" s="1" t="str">
        <f aca="false">IF($T3049="","",IF(COUNTIF('Resumo Grupos'!$AE$3:$AE$40,$T3049)&gt;0,"NAO","SIM"))</f>
        <v>SIM</v>
      </c>
    </row>
    <row r="3050" customFormat="false" ht="12.75" hidden="false" customHeight="true" outlineLevel="0" collapsed="false">
      <c r="A3050" s="1" t="n">
        <v>1</v>
      </c>
      <c r="B3050" s="17" t="n">
        <v>46253</v>
      </c>
      <c r="C3050" s="17" t="n">
        <v>46254</v>
      </c>
      <c r="D3050" s="1" t="n">
        <v>1947</v>
      </c>
      <c r="E3050" s="1" t="s">
        <v>813</v>
      </c>
      <c r="F3050" s="1" t="n">
        <v>34</v>
      </c>
      <c r="G3050" s="1" t="s">
        <v>94</v>
      </c>
      <c r="H3050" s="1" t="n">
        <v>2110405</v>
      </c>
      <c r="I3050" s="1" t="s">
        <v>106</v>
      </c>
      <c r="J3050" s="1" t="n">
        <v>1572646</v>
      </c>
      <c r="L3050" s="1" t="n">
        <v>642634</v>
      </c>
      <c r="M3050" s="1" t="s">
        <v>36</v>
      </c>
      <c r="N3050" s="1" t="s">
        <v>66</v>
      </c>
      <c r="P3050" s="1" t="n">
        <v>101</v>
      </c>
      <c r="Q3050" s="1" t="s">
        <v>107</v>
      </c>
      <c r="R3050" s="1" t="s">
        <v>43</v>
      </c>
      <c r="S3050" s="1" t="n">
        <v>4210302</v>
      </c>
      <c r="T3050" s="1" t="s">
        <v>816</v>
      </c>
      <c r="U3050" s="1" t="n">
        <v>7932.1</v>
      </c>
      <c r="W3050" s="1" t="n">
        <v>7932.1</v>
      </c>
      <c r="X3050" s="1" t="s">
        <v>2728</v>
      </c>
      <c r="Z3050" s="1" t="str">
        <f aca="false">IF($T3050="","",IFERROR(INDEX('Resumo Grupos'!$AC$3:$AC$200,MATCH($T3050,'Resumo Grupos'!$AB$3:$AB$200,0)),"n/d"))</f>
        <v>Impostos</v>
      </c>
      <c r="AA3050" s="1" t="str">
        <f aca="false">IF($T3050="","",IF(COUNTIF('Resumo Grupos'!$AE$3:$AE$40,$T3050)&gt;0,"NAO","SIM"))</f>
        <v>SIM</v>
      </c>
    </row>
    <row r="3051" customFormat="false" ht="12.75" hidden="false" customHeight="true" outlineLevel="0" collapsed="false">
      <c r="A3051" s="1" t="n">
        <v>1</v>
      </c>
      <c r="B3051" s="17" t="n">
        <v>46253</v>
      </c>
      <c r="C3051" s="17" t="n">
        <v>46254</v>
      </c>
      <c r="D3051" s="1" t="n">
        <v>33</v>
      </c>
      <c r="E3051" s="1" t="s">
        <v>93</v>
      </c>
      <c r="F3051" s="1" t="n">
        <v>34</v>
      </c>
      <c r="G3051" s="1" t="s">
        <v>94</v>
      </c>
      <c r="H3051" s="1" t="n">
        <v>2110101</v>
      </c>
      <c r="I3051" s="1" t="s">
        <v>58</v>
      </c>
      <c r="J3051" s="1" t="n">
        <v>1572770</v>
      </c>
      <c r="L3051" s="1" t="n">
        <v>5517</v>
      </c>
      <c r="M3051" s="1" t="s">
        <v>36</v>
      </c>
      <c r="N3051" s="1" t="s">
        <v>60</v>
      </c>
      <c r="P3051" s="1" t="n">
        <v>104</v>
      </c>
      <c r="Q3051" s="1" t="s">
        <v>38</v>
      </c>
      <c r="R3051" s="1" t="s">
        <v>62</v>
      </c>
      <c r="S3051" s="1" t="n">
        <v>1130101</v>
      </c>
      <c r="T3051" s="1" t="s">
        <v>63</v>
      </c>
      <c r="U3051" s="1" t="n">
        <v>429</v>
      </c>
      <c r="W3051" s="1" t="n">
        <v>429</v>
      </c>
      <c r="X3051" s="1" t="s">
        <v>2729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</row>
    <row r="3052" customFormat="false" ht="12.75" hidden="false" customHeight="true" outlineLevel="0" collapsed="false">
      <c r="A3052" s="1" t="n">
        <v>1</v>
      </c>
      <c r="B3052" s="17" t="n">
        <v>46254</v>
      </c>
      <c r="C3052" s="17" t="n">
        <v>46254</v>
      </c>
      <c r="D3052" s="1" t="n">
        <v>1391</v>
      </c>
      <c r="E3052" s="1" t="s">
        <v>445</v>
      </c>
      <c r="F3052" s="1" t="n">
        <v>13</v>
      </c>
      <c r="G3052" s="1" t="s">
        <v>119</v>
      </c>
      <c r="H3052" s="1" t="n">
        <v>2110101</v>
      </c>
      <c r="I3052" s="1" t="s">
        <v>58</v>
      </c>
      <c r="J3052" s="1" t="n">
        <v>1580613</v>
      </c>
      <c r="L3052" s="1" t="n">
        <v>417</v>
      </c>
      <c r="M3052" s="1" t="s">
        <v>36</v>
      </c>
      <c r="N3052" s="1" t="s">
        <v>60</v>
      </c>
      <c r="P3052" s="1" t="n">
        <v>104</v>
      </c>
      <c r="Q3052" s="1" t="s">
        <v>38</v>
      </c>
      <c r="R3052" s="1" t="s">
        <v>62</v>
      </c>
      <c r="S3052" s="1" t="n">
        <v>1130101</v>
      </c>
      <c r="T3052" s="1" t="s">
        <v>63</v>
      </c>
      <c r="U3052" s="1" t="n">
        <v>90</v>
      </c>
      <c r="W3052" s="1" t="n">
        <v>90</v>
      </c>
      <c r="X3052" s="1" t="s">
        <v>2730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SOMBRINNHA COD.:WZ-257</v>
      </c>
      <c r="AC3052" s="1" t="n">
        <v>417</v>
      </c>
    </row>
    <row r="3053" customFormat="false" ht="12.75" hidden="false" customHeight="true" outlineLevel="0" collapsed="false">
      <c r="A3053" s="1" t="n">
        <v>1</v>
      </c>
      <c r="B3053" s="17" t="n">
        <v>46254</v>
      </c>
      <c r="C3053" s="17" t="n">
        <v>46254</v>
      </c>
      <c r="D3053" s="1" t="n">
        <v>1936</v>
      </c>
      <c r="E3053" s="1" t="s">
        <v>1217</v>
      </c>
      <c r="F3053" s="1" t="n">
        <v>24</v>
      </c>
      <c r="G3053" s="1" t="s">
        <v>57</v>
      </c>
      <c r="H3053" s="1" t="n">
        <v>2110405</v>
      </c>
      <c r="I3053" s="1" t="s">
        <v>106</v>
      </c>
      <c r="J3053" s="1" t="n">
        <v>1582430</v>
      </c>
      <c r="L3053" s="1" t="n">
        <v>646184</v>
      </c>
      <c r="M3053" s="1" t="s">
        <v>36</v>
      </c>
      <c r="N3053" s="1" t="s">
        <v>66</v>
      </c>
      <c r="P3053" s="1" t="n">
        <v>102</v>
      </c>
      <c r="Q3053" s="1" t="s">
        <v>125</v>
      </c>
      <c r="R3053" s="1" t="s">
        <v>62</v>
      </c>
      <c r="S3053" s="1" t="n">
        <v>1130101</v>
      </c>
      <c r="T3053" s="1" t="s">
        <v>63</v>
      </c>
      <c r="U3053" s="1" t="n">
        <v>95.55</v>
      </c>
      <c r="W3053" s="1" t="n">
        <v>95.55</v>
      </c>
      <c r="X3053" s="1" t="s">
        <v>2325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</row>
    <row r="3054" customFormat="false" ht="12.75" hidden="false" customHeight="true" outlineLevel="0" collapsed="false">
      <c r="A3054" s="1" t="n">
        <v>1</v>
      </c>
      <c r="B3054" s="17" t="n">
        <v>46254</v>
      </c>
      <c r="C3054" s="17" t="n">
        <v>46254</v>
      </c>
      <c r="D3054" s="1" t="n">
        <v>1000001</v>
      </c>
      <c r="E3054" s="1" t="s">
        <v>900</v>
      </c>
      <c r="F3054" s="1" t="n">
        <v>24</v>
      </c>
      <c r="G3054" s="1" t="s">
        <v>57</v>
      </c>
      <c r="H3054" s="1" t="n">
        <v>2110405</v>
      </c>
      <c r="I3054" s="1" t="s">
        <v>106</v>
      </c>
      <c r="J3054" s="1" t="n">
        <v>1582498</v>
      </c>
      <c r="L3054" s="1" t="n">
        <v>646206</v>
      </c>
      <c r="M3054" s="1" t="s">
        <v>36</v>
      </c>
      <c r="N3054" s="1" t="s">
        <v>66</v>
      </c>
      <c r="P3054" s="1" t="n">
        <v>102</v>
      </c>
      <c r="Q3054" s="1" t="s">
        <v>125</v>
      </c>
      <c r="R3054" s="1" t="s">
        <v>112</v>
      </c>
      <c r="S3054" s="1" t="n">
        <v>4220199</v>
      </c>
      <c r="T3054" s="1" t="s">
        <v>113</v>
      </c>
      <c r="U3054" s="1" t="n">
        <v>589.29</v>
      </c>
      <c r="W3054" s="1" t="n">
        <v>589.29</v>
      </c>
      <c r="X3054" s="1" t="s">
        <v>1419</v>
      </c>
      <c r="Z3054" s="1" t="str">
        <f aca="false">IF($T3054="","",IFERROR(INDEX('Resumo Grupos'!$AC$3:$AC$200,MATCH($T3054,'Resumo Grupos'!$AB$3:$AB$200,0)),"n/d"))</f>
        <v>Pagamentos outros não operacionais</v>
      </c>
      <c r="AA3054" s="1" t="str">
        <f aca="false">IF($T3054="","",IF(COUNTIF('Resumo Grupos'!$AE$3:$AE$40,$T3054)&gt;0,"NAO","SIM"))</f>
        <v>SIM</v>
      </c>
    </row>
    <row r="3055" customFormat="false" ht="12.75" hidden="false" customHeight="true" outlineLevel="0" collapsed="false">
      <c r="A3055" s="1" t="n">
        <v>1</v>
      </c>
      <c r="B3055" s="17" t="n">
        <v>46254</v>
      </c>
      <c r="C3055" s="17" t="n">
        <v>46254</v>
      </c>
      <c r="D3055" s="1" t="n">
        <v>1000001</v>
      </c>
      <c r="E3055" s="1" t="s">
        <v>900</v>
      </c>
      <c r="F3055" s="1" t="n">
        <v>24</v>
      </c>
      <c r="G3055" s="1" t="s">
        <v>57</v>
      </c>
      <c r="H3055" s="1" t="n">
        <v>2110405</v>
      </c>
      <c r="I3055" s="1" t="s">
        <v>106</v>
      </c>
      <c r="J3055" s="1" t="n">
        <v>1582528</v>
      </c>
      <c r="L3055" s="1" t="n">
        <v>646221</v>
      </c>
      <c r="M3055" s="1" t="s">
        <v>36</v>
      </c>
      <c r="N3055" s="1" t="s">
        <v>66</v>
      </c>
      <c r="P3055" s="1" t="n">
        <v>102</v>
      </c>
      <c r="Q3055" s="1" t="s">
        <v>125</v>
      </c>
      <c r="R3055" s="1" t="s">
        <v>112</v>
      </c>
      <c r="S3055" s="1" t="n">
        <v>4220199</v>
      </c>
      <c r="T3055" s="1" t="s">
        <v>113</v>
      </c>
      <c r="U3055" s="1" t="n">
        <v>1342.68</v>
      </c>
      <c r="W3055" s="1" t="n">
        <v>1342.68</v>
      </c>
      <c r="X3055" s="1" t="s">
        <v>1028</v>
      </c>
      <c r="Z3055" s="1" t="str">
        <f aca="false">IF($T3055="","",IFERROR(INDEX('Resumo Grupos'!$AC$3:$AC$200,MATCH($T3055,'Resumo Grupos'!$AB$3:$AB$200,0)),"n/d"))</f>
        <v>Pagamentos outros não operacionais</v>
      </c>
      <c r="AA3055" s="1" t="str">
        <f aca="false">IF($T3055="","",IF(COUNTIF('Resumo Grupos'!$AE$3:$AE$40,$T3055)&gt;0,"NAO","SIM"))</f>
        <v>SIM</v>
      </c>
    </row>
    <row r="3056" customFormat="false" ht="12.75" hidden="false" customHeight="true" outlineLevel="0" collapsed="false">
      <c r="A3056" s="1" t="n">
        <v>1</v>
      </c>
      <c r="B3056" s="17" t="n">
        <v>46254</v>
      </c>
      <c r="C3056" s="17" t="n">
        <v>46254</v>
      </c>
      <c r="D3056" s="1" t="n">
        <v>1000001</v>
      </c>
      <c r="E3056" s="1" t="s">
        <v>900</v>
      </c>
      <c r="F3056" s="1" t="n">
        <v>24</v>
      </c>
      <c r="G3056" s="1" t="s">
        <v>57</v>
      </c>
      <c r="H3056" s="1" t="n">
        <v>2110405</v>
      </c>
      <c r="I3056" s="1" t="s">
        <v>106</v>
      </c>
      <c r="J3056" s="1" t="n">
        <v>1582595</v>
      </c>
      <c r="L3056" s="1" t="n">
        <v>646230</v>
      </c>
      <c r="M3056" s="1" t="s">
        <v>36</v>
      </c>
      <c r="N3056" s="1" t="s">
        <v>66</v>
      </c>
      <c r="P3056" s="1" t="n">
        <v>102</v>
      </c>
      <c r="Q3056" s="1" t="s">
        <v>125</v>
      </c>
      <c r="R3056" s="1" t="s">
        <v>112</v>
      </c>
      <c r="S3056" s="1" t="n">
        <v>4220199</v>
      </c>
      <c r="T3056" s="1" t="s">
        <v>113</v>
      </c>
      <c r="U3056" s="1" t="n">
        <v>142.9</v>
      </c>
      <c r="W3056" s="1" t="n">
        <v>142.9</v>
      </c>
      <c r="X3056" s="1" t="s">
        <v>1419</v>
      </c>
      <c r="Z3056" s="1" t="str">
        <f aca="false">IF($T3056="","",IFERROR(INDEX('Resumo Grupos'!$AC$3:$AC$200,MATCH($T3056,'Resumo Grupos'!$AB$3:$AB$200,0)),"n/d"))</f>
        <v>Pagamentos outros não operacionais</v>
      </c>
      <c r="AA3056" s="1" t="str">
        <f aca="false">IF($T3056="","",IF(COUNTIF('Resumo Grupos'!$AE$3:$AE$40,$T3056)&gt;0,"NAO","SIM"))</f>
        <v>SIM</v>
      </c>
    </row>
    <row r="3057" customFormat="false" ht="12.75" hidden="false" customHeight="true" outlineLevel="0" collapsed="false">
      <c r="A3057" s="1" t="n">
        <v>1</v>
      </c>
      <c r="B3057" s="17" t="n">
        <v>46255</v>
      </c>
      <c r="C3057" s="17" t="n">
        <v>46255</v>
      </c>
      <c r="D3057" s="1" t="n">
        <v>0</v>
      </c>
      <c r="E3057" s="1" t="s">
        <v>33</v>
      </c>
      <c r="F3057" s="1" t="n">
        <v>17</v>
      </c>
      <c r="G3057" s="1" t="s">
        <v>34</v>
      </c>
      <c r="H3057" s="1" t="n">
        <v>1110101</v>
      </c>
      <c r="I3057" s="1" t="s">
        <v>35</v>
      </c>
      <c r="J3057" s="1" t="n">
        <v>1585192</v>
      </c>
      <c r="L3057" s="1" t="n">
        <v>1585192</v>
      </c>
      <c r="M3057" s="1" t="s">
        <v>36</v>
      </c>
      <c r="N3057" s="1" t="s">
        <v>37</v>
      </c>
      <c r="P3057" s="1" t="n">
        <v>104</v>
      </c>
      <c r="Q3057" s="1" t="s">
        <v>38</v>
      </c>
      <c r="R3057" s="1" t="s">
        <v>149</v>
      </c>
      <c r="S3057" s="1" t="n">
        <v>1120601</v>
      </c>
      <c r="T3057" s="1" t="s">
        <v>150</v>
      </c>
      <c r="U3057" s="1" t="n">
        <v>300</v>
      </c>
      <c r="W3057" s="1" t="n">
        <v>300</v>
      </c>
      <c r="X3057" s="1" t="s">
        <v>2731</v>
      </c>
      <c r="Z3057" s="1" t="str">
        <f aca="false">IF($T3057="","",IFERROR(INDEX('Resumo Grupos'!$AC$3:$AC$200,MATCH($T3057,'Resumo Grupos'!$AB$3:$AB$200,0)),"n/d"))</f>
        <v>Despesa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ACAI DE ANORI</v>
      </c>
      <c r="AC3057" s="1" t="n">
        <v>5545</v>
      </c>
    </row>
    <row r="3058" customFormat="false" ht="12.75" hidden="false" customHeight="true" outlineLevel="0" collapsed="false">
      <c r="A3058" s="1" t="n">
        <v>1</v>
      </c>
      <c r="B3058" s="17" t="n">
        <v>46255</v>
      </c>
      <c r="C3058" s="17" t="n">
        <v>46255</v>
      </c>
      <c r="D3058" s="1" t="n">
        <v>0</v>
      </c>
      <c r="E3058" s="1" t="s">
        <v>33</v>
      </c>
      <c r="F3058" s="1" t="n">
        <v>17</v>
      </c>
      <c r="G3058" s="1" t="s">
        <v>34</v>
      </c>
      <c r="H3058" s="1" t="n">
        <v>1110101</v>
      </c>
      <c r="I3058" s="1" t="s">
        <v>35</v>
      </c>
      <c r="J3058" s="1" t="n">
        <v>1585248</v>
      </c>
      <c r="L3058" s="1" t="n">
        <v>1585248</v>
      </c>
      <c r="M3058" s="1" t="s">
        <v>36</v>
      </c>
      <c r="N3058" s="1" t="s">
        <v>37</v>
      </c>
      <c r="P3058" s="1" t="n">
        <v>104</v>
      </c>
      <c r="Q3058" s="1" t="s">
        <v>38</v>
      </c>
      <c r="R3058" s="1" t="s">
        <v>62</v>
      </c>
      <c r="S3058" s="1" t="n">
        <v>1130101</v>
      </c>
      <c r="T3058" s="1" t="s">
        <v>63</v>
      </c>
      <c r="U3058" s="1" t="n">
        <v>226</v>
      </c>
      <c r="W3058" s="1" t="n">
        <v>226</v>
      </c>
      <c r="X3058" s="1" t="s">
        <v>2732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</row>
    <row r="3059" customFormat="false" ht="12.75" hidden="false" customHeight="true" outlineLevel="0" collapsed="false">
      <c r="A3059" s="1" t="n">
        <v>1</v>
      </c>
      <c r="B3059" s="17" t="n">
        <v>46255</v>
      </c>
      <c r="C3059" s="17" t="n">
        <v>46255</v>
      </c>
      <c r="D3059" s="1" t="n">
        <v>0</v>
      </c>
      <c r="E3059" s="1" t="s">
        <v>33</v>
      </c>
      <c r="F3059" s="1" t="n">
        <v>17</v>
      </c>
      <c r="G3059" s="1" t="s">
        <v>34</v>
      </c>
      <c r="H3059" s="1" t="n">
        <v>1110101</v>
      </c>
      <c r="I3059" s="1" t="s">
        <v>35</v>
      </c>
      <c r="J3059" s="1" t="n">
        <v>1605549</v>
      </c>
      <c r="L3059" s="1" t="n">
        <v>1605549</v>
      </c>
      <c r="M3059" s="1" t="s">
        <v>36</v>
      </c>
      <c r="N3059" s="1" t="s">
        <v>37</v>
      </c>
      <c r="P3059" s="1" t="n">
        <v>104</v>
      </c>
      <c r="Q3059" s="1" t="s">
        <v>38</v>
      </c>
      <c r="R3059" s="1" t="s">
        <v>39</v>
      </c>
      <c r="S3059" s="1" t="n">
        <v>4210227</v>
      </c>
      <c r="T3059" s="1" t="s">
        <v>40</v>
      </c>
      <c r="U3059" s="1" t="n">
        <v>150</v>
      </c>
      <c r="W3059" s="1" t="n">
        <v>150</v>
      </c>
      <c r="X3059" s="1" t="s">
        <v>2733</v>
      </c>
      <c r="Z3059" s="1" t="str">
        <f aca="false">IF($T3059="","",IFERROR(INDEX('Resumo Grupos'!$AC$3:$AC$200,MATCH($T3059,'Resumo Grupos'!$AB$3:$AB$200,0)),"n/d"))</f>
        <v>Despesa</v>
      </c>
      <c r="AA3059" s="1" t="str">
        <f aca="false">IF($T3059="","",IF(COUNTIF('Resumo Grupos'!$AE$3:$AE$40,$T3059)&gt;0,"NAO","SIM"))</f>
        <v>SIM</v>
      </c>
    </row>
    <row r="3060" customFormat="false" ht="12.75" hidden="false" customHeight="true" outlineLevel="0" collapsed="false">
      <c r="A3060" s="1" t="n">
        <v>1</v>
      </c>
      <c r="B3060" s="17" t="n">
        <v>46255</v>
      </c>
      <c r="C3060" s="17" t="n">
        <v>46255</v>
      </c>
      <c r="D3060" s="1" t="n">
        <v>0</v>
      </c>
      <c r="E3060" s="1" t="s">
        <v>33</v>
      </c>
      <c r="F3060" s="1" t="n">
        <v>17</v>
      </c>
      <c r="G3060" s="1" t="s">
        <v>34</v>
      </c>
      <c r="H3060" s="1" t="n">
        <v>1110101</v>
      </c>
      <c r="I3060" s="1" t="s">
        <v>35</v>
      </c>
      <c r="J3060" s="1" t="n">
        <v>1646818</v>
      </c>
      <c r="L3060" s="1" t="n">
        <v>1646818</v>
      </c>
      <c r="M3060" s="1" t="s">
        <v>36</v>
      </c>
      <c r="N3060" s="1" t="s">
        <v>37</v>
      </c>
      <c r="P3060" s="1" t="n">
        <v>104</v>
      </c>
      <c r="Q3060" s="1" t="s">
        <v>38</v>
      </c>
      <c r="R3060" s="1" t="s">
        <v>149</v>
      </c>
      <c r="S3060" s="1" t="n">
        <v>1120601</v>
      </c>
      <c r="T3060" s="1" t="s">
        <v>150</v>
      </c>
      <c r="U3060" s="1" t="n">
        <v>108</v>
      </c>
      <c r="W3060" s="1" t="n">
        <v>108</v>
      </c>
      <c r="X3060" s="1" t="s">
        <v>2734</v>
      </c>
      <c r="Z3060" s="1" t="str">
        <f aca="false">IF($T3060="","",IFERROR(INDEX('Resumo Grupos'!$AC$3:$AC$200,MATCH($T3060,'Resumo Grupos'!$AB$3:$AB$200,0)),"n/d"))</f>
        <v>Despesa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BRIGADEIRO CASEIRO</v>
      </c>
      <c r="AC3060" s="1" t="n">
        <v>422</v>
      </c>
    </row>
    <row r="3061" customFormat="false" ht="12.75" hidden="false" customHeight="true" outlineLevel="0" collapsed="false">
      <c r="A3061" s="1" t="n">
        <v>1</v>
      </c>
      <c r="B3061" s="17" t="n">
        <v>46226</v>
      </c>
      <c r="C3061" s="17" t="n">
        <v>46255</v>
      </c>
      <c r="D3061" s="1" t="n">
        <v>10017</v>
      </c>
      <c r="E3061" s="1" t="s">
        <v>871</v>
      </c>
      <c r="F3061" s="1" t="n">
        <v>24</v>
      </c>
      <c r="G3061" s="1" t="s">
        <v>57</v>
      </c>
      <c r="H3061" s="1" t="n">
        <v>2110405</v>
      </c>
      <c r="I3061" s="1" t="s">
        <v>106</v>
      </c>
      <c r="J3061" s="1" t="n">
        <v>1440211</v>
      </c>
      <c r="L3061" s="1" t="n">
        <v>592622</v>
      </c>
      <c r="M3061" s="1" t="s">
        <v>153</v>
      </c>
      <c r="N3061" s="1" t="s">
        <v>66</v>
      </c>
      <c r="P3061" s="1" t="n">
        <v>104</v>
      </c>
      <c r="Q3061" s="1" t="s">
        <v>38</v>
      </c>
      <c r="R3061" s="1" t="s">
        <v>62</v>
      </c>
      <c r="S3061" s="1" t="n">
        <v>1130101</v>
      </c>
      <c r="T3061" s="1" t="s">
        <v>63</v>
      </c>
      <c r="U3061" s="1" t="n">
        <v>868.36</v>
      </c>
      <c r="W3061" s="1" t="n">
        <v>868.36</v>
      </c>
      <c r="X3061" s="1" t="s">
        <v>2340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LEITE ITALAC INTE 1L</v>
      </c>
      <c r="AC3061" s="1" t="n">
        <v>194785</v>
      </c>
    </row>
    <row r="3062" customFormat="false" ht="12.75" hidden="false" customHeight="true" outlineLevel="0" collapsed="false">
      <c r="A3062" s="1" t="n">
        <v>1</v>
      </c>
      <c r="B3062" s="17" t="n">
        <v>46228</v>
      </c>
      <c r="C3062" s="17" t="n">
        <v>46255</v>
      </c>
      <c r="D3062" s="1" t="n">
        <v>1608</v>
      </c>
      <c r="E3062" s="1" t="s">
        <v>75</v>
      </c>
      <c r="F3062" s="1" t="n">
        <v>24</v>
      </c>
      <c r="G3062" s="1" t="s">
        <v>57</v>
      </c>
      <c r="H3062" s="1" t="n">
        <v>2110405</v>
      </c>
      <c r="I3062" s="1" t="s">
        <v>106</v>
      </c>
      <c r="J3062" s="1" t="n">
        <v>1449982</v>
      </c>
      <c r="L3062" s="1" t="n">
        <v>1698394</v>
      </c>
      <c r="M3062" s="1" t="s">
        <v>36</v>
      </c>
      <c r="N3062" s="1" t="s">
        <v>66</v>
      </c>
      <c r="P3062" s="1" t="n">
        <v>103</v>
      </c>
      <c r="Q3062" s="1" t="s">
        <v>61</v>
      </c>
      <c r="R3062" s="1" t="s">
        <v>62</v>
      </c>
      <c r="S3062" s="1" t="n">
        <v>1130101</v>
      </c>
      <c r="T3062" s="1" t="s">
        <v>63</v>
      </c>
      <c r="U3062" s="1" t="n">
        <v>1365.55</v>
      </c>
      <c r="W3062" s="1" t="n">
        <v>1365.55</v>
      </c>
      <c r="X3062" s="1" t="s">
        <v>2735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AVEIA FLOCOS FINOS 5</v>
      </c>
      <c r="AC3062" s="1" t="n">
        <v>1698394</v>
      </c>
    </row>
    <row r="3063" customFormat="false" ht="12.75" hidden="false" customHeight="true" outlineLevel="0" collapsed="false">
      <c r="A3063" s="1" t="n">
        <v>1</v>
      </c>
      <c r="B3063" s="17" t="n">
        <v>46228</v>
      </c>
      <c r="C3063" s="17" t="n">
        <v>46255</v>
      </c>
      <c r="D3063" s="1" t="n">
        <v>1657</v>
      </c>
      <c r="E3063" s="1" t="s">
        <v>1204</v>
      </c>
      <c r="F3063" s="1" t="n">
        <v>24</v>
      </c>
      <c r="G3063" s="1" t="s">
        <v>57</v>
      </c>
      <c r="H3063" s="1" t="n">
        <v>2110405</v>
      </c>
      <c r="I3063" s="1" t="s">
        <v>106</v>
      </c>
      <c r="J3063" s="1" t="n">
        <v>1450043</v>
      </c>
      <c r="L3063" s="1" t="n">
        <v>296100</v>
      </c>
      <c r="M3063" s="1" t="s">
        <v>153</v>
      </c>
      <c r="N3063" s="1" t="s">
        <v>66</v>
      </c>
      <c r="P3063" s="1" t="n">
        <v>103</v>
      </c>
      <c r="Q3063" s="1" t="s">
        <v>61</v>
      </c>
      <c r="R3063" s="1" t="s">
        <v>62</v>
      </c>
      <c r="S3063" s="1" t="n">
        <v>1130101</v>
      </c>
      <c r="T3063" s="1" t="s">
        <v>63</v>
      </c>
      <c r="U3063" s="1" t="n">
        <v>925.98</v>
      </c>
      <c r="W3063" s="1" t="n">
        <v>925.98</v>
      </c>
      <c r="X3063" s="1" t="s">
        <v>2736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</row>
    <row r="3064" customFormat="false" ht="12.75" hidden="false" customHeight="true" outlineLevel="0" collapsed="false">
      <c r="A3064" s="1" t="n">
        <v>1</v>
      </c>
      <c r="B3064" s="17" t="n">
        <v>46235</v>
      </c>
      <c r="C3064" s="17" t="n">
        <v>46255</v>
      </c>
      <c r="D3064" s="1" t="n">
        <v>1815</v>
      </c>
      <c r="E3064" s="1" t="s">
        <v>626</v>
      </c>
      <c r="F3064" s="1" t="n">
        <v>24</v>
      </c>
      <c r="G3064" s="1" t="s">
        <v>57</v>
      </c>
      <c r="H3064" s="1" t="n">
        <v>2110405</v>
      </c>
      <c r="I3064" s="1" t="s">
        <v>106</v>
      </c>
      <c r="J3064" s="1" t="n">
        <v>1482383</v>
      </c>
      <c r="L3064" s="1" t="n">
        <v>395526</v>
      </c>
      <c r="M3064" s="1" t="s">
        <v>59</v>
      </c>
      <c r="N3064" s="1" t="s">
        <v>66</v>
      </c>
      <c r="P3064" s="1" t="n">
        <v>103</v>
      </c>
      <c r="Q3064" s="1" t="s">
        <v>61</v>
      </c>
      <c r="R3064" s="1" t="s">
        <v>62</v>
      </c>
      <c r="S3064" s="1" t="n">
        <v>1130101</v>
      </c>
      <c r="T3064" s="1" t="s">
        <v>63</v>
      </c>
      <c r="U3064" s="1" t="n">
        <v>1143.82</v>
      </c>
      <c r="W3064" s="1" t="n">
        <v>1143.82</v>
      </c>
      <c r="X3064" s="1" t="s">
        <v>2737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</row>
    <row r="3065" customFormat="false" ht="12.75" hidden="false" customHeight="true" outlineLevel="0" collapsed="false">
      <c r="A3065" s="1" t="n">
        <v>1</v>
      </c>
      <c r="B3065" s="17" t="n">
        <v>46241</v>
      </c>
      <c r="C3065" s="17" t="n">
        <v>46255</v>
      </c>
      <c r="D3065" s="1" t="n">
        <v>1366</v>
      </c>
      <c r="E3065" s="1" t="s">
        <v>2738</v>
      </c>
      <c r="F3065" s="1" t="n">
        <v>24</v>
      </c>
      <c r="G3065" s="1" t="s">
        <v>57</v>
      </c>
      <c r="H3065" s="1" t="n">
        <v>2110405</v>
      </c>
      <c r="I3065" s="1" t="s">
        <v>106</v>
      </c>
      <c r="J3065" s="1" t="n">
        <v>1514427</v>
      </c>
      <c r="L3065" s="1" t="n">
        <v>249</v>
      </c>
      <c r="M3065" s="1" t="s">
        <v>36</v>
      </c>
      <c r="N3065" s="1" t="s">
        <v>66</v>
      </c>
      <c r="P3065" s="1" t="n">
        <v>103</v>
      </c>
      <c r="Q3065" s="1" t="s">
        <v>61</v>
      </c>
      <c r="R3065" s="1" t="s">
        <v>62</v>
      </c>
      <c r="S3065" s="1" t="n">
        <v>1130101</v>
      </c>
      <c r="T3065" s="1" t="s">
        <v>63</v>
      </c>
      <c r="U3065" s="1" t="n">
        <v>435.4</v>
      </c>
      <c r="W3065" s="1" t="n">
        <v>435.4</v>
      </c>
      <c r="X3065" s="1" t="s">
        <v>2739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CASTANHA DE CAJU BP 30G</v>
      </c>
      <c r="AC3065" s="1" t="n">
        <v>249</v>
      </c>
    </row>
    <row r="3066" customFormat="false" ht="12.75" hidden="false" customHeight="true" outlineLevel="0" collapsed="false">
      <c r="A3066" s="1" t="n">
        <v>1</v>
      </c>
      <c r="B3066" s="17" t="n">
        <v>46241</v>
      </c>
      <c r="C3066" s="17" t="n">
        <v>46255</v>
      </c>
      <c r="D3066" s="1" t="n">
        <v>1608</v>
      </c>
      <c r="E3066" s="1" t="s">
        <v>75</v>
      </c>
      <c r="F3066" s="1" t="n">
        <v>24</v>
      </c>
      <c r="G3066" s="1" t="s">
        <v>57</v>
      </c>
      <c r="H3066" s="1" t="n">
        <v>2110405</v>
      </c>
      <c r="I3066" s="1" t="s">
        <v>106</v>
      </c>
      <c r="J3066" s="1" t="n">
        <v>1514839</v>
      </c>
      <c r="L3066" s="1" t="n">
        <v>1707352</v>
      </c>
      <c r="M3066" s="1" t="s">
        <v>36</v>
      </c>
      <c r="N3066" s="1" t="s">
        <v>66</v>
      </c>
      <c r="P3066" s="1" t="n">
        <v>103</v>
      </c>
      <c r="Q3066" s="1" t="s">
        <v>61</v>
      </c>
      <c r="R3066" s="1" t="s">
        <v>62</v>
      </c>
      <c r="S3066" s="1" t="n">
        <v>1130101</v>
      </c>
      <c r="T3066" s="1" t="s">
        <v>63</v>
      </c>
      <c r="U3066" s="1" t="n">
        <v>953.13</v>
      </c>
      <c r="W3066" s="1" t="n">
        <v>953.13</v>
      </c>
      <c r="X3066" s="1" t="s">
        <v>2740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ACHOC TODDY 200G</v>
      </c>
      <c r="AC3066" s="1" t="n">
        <v>1707352</v>
      </c>
    </row>
    <row r="3067" customFormat="false" ht="12.75" hidden="false" customHeight="true" outlineLevel="0" collapsed="false">
      <c r="A3067" s="1" t="n">
        <v>1</v>
      </c>
      <c r="B3067" s="17" t="n">
        <v>46242</v>
      </c>
      <c r="C3067" s="17" t="n">
        <v>46255</v>
      </c>
      <c r="D3067" s="1" t="n">
        <v>1815</v>
      </c>
      <c r="E3067" s="1" t="s">
        <v>626</v>
      </c>
      <c r="F3067" s="1" t="n">
        <v>24</v>
      </c>
      <c r="G3067" s="1" t="s">
        <v>57</v>
      </c>
      <c r="H3067" s="1" t="n">
        <v>2110405</v>
      </c>
      <c r="I3067" s="1" t="s">
        <v>106</v>
      </c>
      <c r="J3067" s="1" t="n">
        <v>1517855</v>
      </c>
      <c r="L3067" s="1" t="n">
        <v>396666</v>
      </c>
      <c r="M3067" s="1" t="s">
        <v>59</v>
      </c>
      <c r="N3067" s="1" t="s">
        <v>66</v>
      </c>
      <c r="P3067" s="1" t="n">
        <v>103</v>
      </c>
      <c r="Q3067" s="1" t="s">
        <v>61</v>
      </c>
      <c r="R3067" s="1" t="s">
        <v>62</v>
      </c>
      <c r="S3067" s="1" t="n">
        <v>1130101</v>
      </c>
      <c r="T3067" s="1" t="s">
        <v>63</v>
      </c>
      <c r="U3067" s="1" t="n">
        <v>1052.37</v>
      </c>
      <c r="W3067" s="1" t="n">
        <v>1052.37</v>
      </c>
      <c r="X3067" s="1" t="s">
        <v>2741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</row>
    <row r="3068" customFormat="false" ht="12.75" hidden="false" customHeight="true" outlineLevel="0" collapsed="false">
      <c r="A3068" s="1" t="n">
        <v>1</v>
      </c>
      <c r="B3068" s="17" t="n">
        <v>46242</v>
      </c>
      <c r="C3068" s="17" t="n">
        <v>46255</v>
      </c>
      <c r="D3068" s="1" t="n">
        <v>1700</v>
      </c>
      <c r="E3068" s="1" t="s">
        <v>2742</v>
      </c>
      <c r="F3068" s="1" t="n">
        <v>24</v>
      </c>
      <c r="G3068" s="1" t="s">
        <v>57</v>
      </c>
      <c r="H3068" s="1" t="n">
        <v>2110405</v>
      </c>
      <c r="I3068" s="1" t="s">
        <v>106</v>
      </c>
      <c r="J3068" s="1" t="n">
        <v>1518180</v>
      </c>
      <c r="L3068" s="1" t="n">
        <v>295194</v>
      </c>
      <c r="M3068" s="1" t="s">
        <v>36</v>
      </c>
      <c r="N3068" s="1" t="s">
        <v>66</v>
      </c>
      <c r="P3068" s="1" t="n">
        <v>103</v>
      </c>
      <c r="Q3068" s="1" t="s">
        <v>61</v>
      </c>
      <c r="R3068" s="1" t="s">
        <v>62</v>
      </c>
      <c r="S3068" s="1" t="n">
        <v>1130101</v>
      </c>
      <c r="T3068" s="1" t="s">
        <v>63</v>
      </c>
      <c r="U3068" s="1" t="n">
        <v>687.96</v>
      </c>
      <c r="W3068" s="1" t="n">
        <v>687.96</v>
      </c>
      <c r="X3068" s="1" t="s">
        <v>2743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SAB BARRA ECON 500G</v>
      </c>
      <c r="AC3068" s="1" t="n">
        <v>295194</v>
      </c>
    </row>
    <row r="3069" customFormat="false" ht="12.75" hidden="false" customHeight="true" outlineLevel="0" collapsed="false">
      <c r="A3069" s="1" t="n">
        <v>1</v>
      </c>
      <c r="B3069" s="17" t="n">
        <v>46242</v>
      </c>
      <c r="C3069" s="17" t="n">
        <v>46255</v>
      </c>
      <c r="D3069" s="1" t="n">
        <v>1196</v>
      </c>
      <c r="E3069" s="1" t="s">
        <v>430</v>
      </c>
      <c r="F3069" s="1" t="n">
        <v>24</v>
      </c>
      <c r="G3069" s="1" t="s">
        <v>57</v>
      </c>
      <c r="H3069" s="1" t="n">
        <v>2110405</v>
      </c>
      <c r="I3069" s="1" t="s">
        <v>106</v>
      </c>
      <c r="J3069" s="1" t="n">
        <v>1518443</v>
      </c>
      <c r="L3069" s="1" t="n">
        <v>12716</v>
      </c>
      <c r="M3069" s="1" t="s">
        <v>36</v>
      </c>
      <c r="N3069" s="1" t="s">
        <v>66</v>
      </c>
      <c r="P3069" s="1" t="n">
        <v>103</v>
      </c>
      <c r="Q3069" s="1" t="s">
        <v>61</v>
      </c>
      <c r="R3069" s="1" t="s">
        <v>62</v>
      </c>
      <c r="S3069" s="1" t="n">
        <v>1130101</v>
      </c>
      <c r="T3069" s="1" t="s">
        <v>63</v>
      </c>
      <c r="U3069" s="1" t="n">
        <v>1287.53</v>
      </c>
      <c r="W3069" s="1" t="n">
        <v>1287.53</v>
      </c>
      <c r="X3069" s="1" t="s">
        <v>2744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</row>
    <row r="3070" customFormat="false" ht="12.75" hidden="false" customHeight="true" outlineLevel="0" collapsed="false">
      <c r="A3070" s="1" t="n">
        <v>1</v>
      </c>
      <c r="B3070" s="17" t="n">
        <v>46242</v>
      </c>
      <c r="C3070" s="17" t="n">
        <v>46255</v>
      </c>
      <c r="D3070" s="1" t="n">
        <v>1665</v>
      </c>
      <c r="E3070" s="1" t="s">
        <v>278</v>
      </c>
      <c r="F3070" s="1" t="n">
        <v>24</v>
      </c>
      <c r="G3070" s="1" t="s">
        <v>57</v>
      </c>
      <c r="H3070" s="1" t="n">
        <v>2110405</v>
      </c>
      <c r="I3070" s="1" t="s">
        <v>106</v>
      </c>
      <c r="J3070" s="1" t="n">
        <v>1518725</v>
      </c>
      <c r="L3070" s="1" t="n">
        <v>135970</v>
      </c>
      <c r="M3070" s="1" t="s">
        <v>36</v>
      </c>
      <c r="N3070" s="1" t="s">
        <v>66</v>
      </c>
      <c r="P3070" s="1" t="n">
        <v>103</v>
      </c>
      <c r="Q3070" s="1" t="s">
        <v>61</v>
      </c>
      <c r="R3070" s="1" t="s">
        <v>62</v>
      </c>
      <c r="S3070" s="1" t="n">
        <v>1130101</v>
      </c>
      <c r="T3070" s="1" t="s">
        <v>63</v>
      </c>
      <c r="U3070" s="1" t="n">
        <v>291.6</v>
      </c>
      <c r="W3070" s="1" t="n">
        <v>291.6</v>
      </c>
      <c r="X3070" s="1" t="s">
        <v>2745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REQUEIJÃO CATUPIRY C</v>
      </c>
      <c r="AC3070" s="1" t="n">
        <v>135970</v>
      </c>
    </row>
    <row r="3071" customFormat="false" ht="12.75" hidden="false" customHeight="true" outlineLevel="0" collapsed="false">
      <c r="A3071" s="1" t="n">
        <v>1</v>
      </c>
      <c r="B3071" s="17" t="n">
        <v>46244</v>
      </c>
      <c r="C3071" s="17" t="n">
        <v>46255</v>
      </c>
      <c r="D3071" s="1" t="n">
        <v>1612</v>
      </c>
      <c r="E3071" s="1" t="s">
        <v>225</v>
      </c>
      <c r="F3071" s="1" t="n">
        <v>24</v>
      </c>
      <c r="G3071" s="1" t="s">
        <v>57</v>
      </c>
      <c r="H3071" s="1" t="n">
        <v>2110405</v>
      </c>
      <c r="I3071" s="1" t="s">
        <v>106</v>
      </c>
      <c r="J3071" s="1" t="n">
        <v>1528938</v>
      </c>
      <c r="L3071" s="1" t="n">
        <v>2308194</v>
      </c>
      <c r="M3071" s="1" t="s">
        <v>36</v>
      </c>
      <c r="N3071" s="1" t="s">
        <v>66</v>
      </c>
      <c r="P3071" s="1" t="n">
        <v>103</v>
      </c>
      <c r="Q3071" s="1" t="s">
        <v>61</v>
      </c>
      <c r="R3071" s="1" t="s">
        <v>62</v>
      </c>
      <c r="S3071" s="1" t="n">
        <v>1130101</v>
      </c>
      <c r="T3071" s="1" t="s">
        <v>63</v>
      </c>
      <c r="U3071" s="1" t="n">
        <v>625.82</v>
      </c>
      <c r="W3071" s="1" t="n">
        <v>625.82</v>
      </c>
      <c r="X3071" s="1" t="s">
        <v>2746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KIBON CREMOSÍSSIMO NAPOL 1,5L</v>
      </c>
      <c r="AC3071" s="1" t="n">
        <v>2308194</v>
      </c>
    </row>
    <row r="3072" customFormat="false" ht="12.75" hidden="false" customHeight="true" outlineLevel="0" collapsed="false">
      <c r="A3072" s="1" t="n">
        <v>1</v>
      </c>
      <c r="B3072" s="17" t="n">
        <v>46244</v>
      </c>
      <c r="C3072" s="17" t="n">
        <v>46255</v>
      </c>
      <c r="D3072" s="1" t="n">
        <v>1114</v>
      </c>
      <c r="E3072" s="1" t="s">
        <v>169</v>
      </c>
      <c r="F3072" s="1" t="n">
        <v>24</v>
      </c>
      <c r="G3072" s="1" t="s">
        <v>57</v>
      </c>
      <c r="H3072" s="1" t="n">
        <v>2110405</v>
      </c>
      <c r="I3072" s="1" t="s">
        <v>106</v>
      </c>
      <c r="J3072" s="1" t="n">
        <v>1529283</v>
      </c>
      <c r="L3072" s="1" t="n">
        <v>43222</v>
      </c>
      <c r="M3072" s="1" t="s">
        <v>36</v>
      </c>
      <c r="N3072" s="1" t="s">
        <v>66</v>
      </c>
      <c r="P3072" s="1" t="n">
        <v>103</v>
      </c>
      <c r="Q3072" s="1" t="s">
        <v>61</v>
      </c>
      <c r="R3072" s="1" t="s">
        <v>62</v>
      </c>
      <c r="S3072" s="1" t="n">
        <v>1130101</v>
      </c>
      <c r="T3072" s="1" t="s">
        <v>63</v>
      </c>
      <c r="U3072" s="1" t="n">
        <v>6638.54</v>
      </c>
      <c r="W3072" s="1" t="n">
        <v>6638.54</v>
      </c>
      <c r="X3072" s="1" t="s">
        <v>2747</v>
      </c>
      <c r="Z3072" s="1" t="str">
        <f aca="false">IF($T3072="","",IFERROR(INDEX('Resumo Grupos'!$AC$3:$AC$200,MATCH($T3072,'Resumo Grupos'!$AB$3:$AB$200,0)),"n/d"))</f>
        <v>Mercadoria</v>
      </c>
      <c r="AA3072" s="1" t="str">
        <f aca="false">IF($T3072="","",IF(COUNTIF('Resumo Grupos'!$AE$3:$AE$40,$T3072)&gt;0,"NAO","SIM"))</f>
        <v>SIM</v>
      </c>
      <c r="AB3072" s="1" t="str">
        <f aca="false">IFERROR(INDEX('Mov Entradas (Rel 10497)'!$L:$L,MATCH(AC3072,'Mov Entradas (Rel 10497)'!$I:$I,0)),"nao encontrado")</f>
        <v>PAO MASSA FINA 70127</v>
      </c>
      <c r="AC3072" s="1" t="n">
        <v>43222</v>
      </c>
    </row>
    <row r="3073" customFormat="false" ht="12.75" hidden="false" customHeight="true" outlineLevel="0" collapsed="false">
      <c r="A3073" s="1" t="n">
        <v>1</v>
      </c>
      <c r="B3073" s="17" t="n">
        <v>46244</v>
      </c>
      <c r="C3073" s="17" t="n">
        <v>46255</v>
      </c>
      <c r="D3073" s="1" t="n">
        <v>1270</v>
      </c>
      <c r="E3073" s="1" t="s">
        <v>349</v>
      </c>
      <c r="F3073" s="1" t="n">
        <v>24</v>
      </c>
      <c r="G3073" s="1" t="s">
        <v>57</v>
      </c>
      <c r="H3073" s="1" t="n">
        <v>2110405</v>
      </c>
      <c r="I3073" s="1" t="s">
        <v>106</v>
      </c>
      <c r="J3073" s="1" t="n">
        <v>1529299</v>
      </c>
      <c r="L3073" s="1" t="n">
        <v>2764</v>
      </c>
      <c r="M3073" s="1" t="s">
        <v>36</v>
      </c>
      <c r="N3073" s="1" t="s">
        <v>66</v>
      </c>
      <c r="P3073" s="1" t="n">
        <v>103</v>
      </c>
      <c r="Q3073" s="1" t="s">
        <v>61</v>
      </c>
      <c r="R3073" s="1" t="s">
        <v>62</v>
      </c>
      <c r="S3073" s="1" t="n">
        <v>1130101</v>
      </c>
      <c r="T3073" s="1" t="s">
        <v>63</v>
      </c>
      <c r="U3073" s="1" t="n">
        <v>523</v>
      </c>
      <c r="W3073" s="1" t="n">
        <v>523</v>
      </c>
      <c r="X3073" s="1" t="s">
        <v>2748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  <c r="AB3073" s="1" t="str">
        <f aca="false">IFERROR(INDEX('Mov Entradas (Rel 10497)'!$L:$L,MATCH(AC3073,'Mov Entradas (Rel 10497)'!$I:$I,0)),"nao encontrado")</f>
        <v>CHIMICHURRI 20G MESA FARTA</v>
      </c>
      <c r="AC3073" s="1" t="n">
        <v>2764</v>
      </c>
    </row>
    <row r="3074" customFormat="false" ht="12.75" hidden="false" customHeight="true" outlineLevel="0" collapsed="false">
      <c r="A3074" s="1" t="n">
        <v>1</v>
      </c>
      <c r="B3074" s="17" t="n">
        <v>46244</v>
      </c>
      <c r="C3074" s="17" t="n">
        <v>46255</v>
      </c>
      <c r="D3074" s="1" t="n">
        <v>1705</v>
      </c>
      <c r="E3074" s="1" t="s">
        <v>173</v>
      </c>
      <c r="F3074" s="1" t="n">
        <v>24</v>
      </c>
      <c r="G3074" s="1" t="s">
        <v>57</v>
      </c>
      <c r="H3074" s="1" t="n">
        <v>2110405</v>
      </c>
      <c r="I3074" s="1" t="s">
        <v>106</v>
      </c>
      <c r="J3074" s="1" t="n">
        <v>1529799</v>
      </c>
      <c r="L3074" s="1" t="n">
        <v>1237154</v>
      </c>
      <c r="M3074" s="1" t="s">
        <v>36</v>
      </c>
      <c r="N3074" s="1" t="s">
        <v>66</v>
      </c>
      <c r="P3074" s="1" t="n">
        <v>103</v>
      </c>
      <c r="Q3074" s="1" t="s">
        <v>61</v>
      </c>
      <c r="R3074" s="1" t="s">
        <v>62</v>
      </c>
      <c r="S3074" s="1" t="n">
        <v>1130101</v>
      </c>
      <c r="T3074" s="1" t="s">
        <v>63</v>
      </c>
      <c r="U3074" s="1" t="n">
        <v>2339.45</v>
      </c>
      <c r="W3074" s="1" t="n">
        <v>2339.45</v>
      </c>
      <c r="X3074" s="1" t="s">
        <v>2749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  <c r="AB3074" s="1" t="str">
        <f aca="false">IFERROR(INDEX('Mov Entradas (Rel 10497)'!$L:$L,MATCH(AC3074,'Mov Entradas (Rel 10497)'!$I:$I,0)),"nao encontrado")</f>
        <v>KAPO UVA 200ML</v>
      </c>
      <c r="AC3074" s="1" t="n">
        <v>1237154</v>
      </c>
    </row>
    <row r="3075" customFormat="false" ht="12.75" hidden="false" customHeight="true" outlineLevel="0" collapsed="false">
      <c r="A3075" s="1" t="n">
        <v>1</v>
      </c>
      <c r="B3075" s="17" t="n">
        <v>46244</v>
      </c>
      <c r="C3075" s="17" t="n">
        <v>46255</v>
      </c>
      <c r="D3075" s="1" t="n">
        <v>1705</v>
      </c>
      <c r="E3075" s="1" t="s">
        <v>173</v>
      </c>
      <c r="F3075" s="1" t="n">
        <v>24</v>
      </c>
      <c r="G3075" s="1" t="s">
        <v>57</v>
      </c>
      <c r="H3075" s="1" t="n">
        <v>2110405</v>
      </c>
      <c r="I3075" s="1" t="s">
        <v>106</v>
      </c>
      <c r="J3075" s="1" t="n">
        <v>1529841</v>
      </c>
      <c r="L3075" s="1" t="n">
        <v>1974455</v>
      </c>
      <c r="M3075" s="1" t="s">
        <v>36</v>
      </c>
      <c r="N3075" s="1" t="s">
        <v>66</v>
      </c>
      <c r="P3075" s="1" t="n">
        <v>103</v>
      </c>
      <c r="Q3075" s="1" t="s">
        <v>61</v>
      </c>
      <c r="R3075" s="1" t="s">
        <v>62</v>
      </c>
      <c r="S3075" s="1" t="n">
        <v>1130101</v>
      </c>
      <c r="T3075" s="1" t="s">
        <v>63</v>
      </c>
      <c r="U3075" s="1" t="n">
        <v>6742.71</v>
      </c>
      <c r="W3075" s="1" t="n">
        <v>6742.71</v>
      </c>
      <c r="X3075" s="1" t="s">
        <v>2750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  <c r="AB3075" s="1" t="str">
        <f aca="false">IFERROR(INDEX('Mov Entradas (Rel 10497)'!$L:$L,MATCH(AC3075,'Mov Entradas (Rel 10497)'!$I:$I,0)),"nao encontrado")</f>
        <v>REFR COCA COLA 200ML</v>
      </c>
      <c r="AC3075" s="1" t="n">
        <v>1974455</v>
      </c>
    </row>
    <row r="3076" customFormat="false" ht="12.75" hidden="false" customHeight="true" outlineLevel="0" collapsed="false">
      <c r="A3076" s="1" t="n">
        <v>1</v>
      </c>
      <c r="B3076" s="17" t="n">
        <v>46244</v>
      </c>
      <c r="C3076" s="17" t="n">
        <v>46255</v>
      </c>
      <c r="D3076" s="1" t="n">
        <v>1666</v>
      </c>
      <c r="E3076" s="1" t="s">
        <v>56</v>
      </c>
      <c r="F3076" s="1" t="n">
        <v>24</v>
      </c>
      <c r="G3076" s="1" t="s">
        <v>57</v>
      </c>
      <c r="H3076" s="1" t="n">
        <v>2110405</v>
      </c>
      <c r="I3076" s="1" t="s">
        <v>106</v>
      </c>
      <c r="J3076" s="1" t="n">
        <v>1529882</v>
      </c>
      <c r="L3076" s="1" t="n">
        <v>569302</v>
      </c>
      <c r="M3076" s="1" t="s">
        <v>36</v>
      </c>
      <c r="N3076" s="1" t="s">
        <v>66</v>
      </c>
      <c r="P3076" s="1" t="n">
        <v>103</v>
      </c>
      <c r="Q3076" s="1" t="s">
        <v>61</v>
      </c>
      <c r="R3076" s="1" t="s">
        <v>62</v>
      </c>
      <c r="S3076" s="1" t="n">
        <v>1130101</v>
      </c>
      <c r="T3076" s="1" t="s">
        <v>63</v>
      </c>
      <c r="U3076" s="1" t="n">
        <v>15215.99</v>
      </c>
      <c r="W3076" s="1" t="n">
        <v>15215.99</v>
      </c>
      <c r="X3076" s="1" t="s">
        <v>2751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TABACO TREVO NAT.45G</v>
      </c>
      <c r="AC3076" s="1" t="n">
        <v>569302</v>
      </c>
    </row>
    <row r="3077" customFormat="false" ht="12.75" hidden="false" customHeight="true" outlineLevel="0" collapsed="false">
      <c r="A3077" s="1" t="n">
        <v>1</v>
      </c>
      <c r="B3077" s="17" t="n">
        <v>46246</v>
      </c>
      <c r="C3077" s="17" t="n">
        <v>46255</v>
      </c>
      <c r="D3077" s="1" t="n">
        <v>1779</v>
      </c>
      <c r="E3077" s="1" t="s">
        <v>985</v>
      </c>
      <c r="F3077" s="1" t="n">
        <v>34</v>
      </c>
      <c r="G3077" s="1" t="s">
        <v>94</v>
      </c>
      <c r="H3077" s="1" t="n">
        <v>2110405</v>
      </c>
      <c r="I3077" s="1" t="s">
        <v>106</v>
      </c>
      <c r="J3077" s="1" t="n">
        <v>1535132</v>
      </c>
      <c r="L3077" s="1" t="n">
        <v>627189</v>
      </c>
      <c r="M3077" s="1" t="s">
        <v>36</v>
      </c>
      <c r="N3077" s="1" t="s">
        <v>66</v>
      </c>
      <c r="P3077" s="1" t="n">
        <v>101</v>
      </c>
      <c r="Q3077" s="1" t="s">
        <v>107</v>
      </c>
      <c r="R3077" s="1" t="s">
        <v>190</v>
      </c>
      <c r="S3077" s="1" t="n">
        <v>2110901</v>
      </c>
      <c r="T3077" s="1" t="s">
        <v>191</v>
      </c>
      <c r="U3077" s="1" t="n">
        <v>38689.04</v>
      </c>
      <c r="W3077" s="1" t="n">
        <v>38689.04</v>
      </c>
      <c r="X3077" s="1" t="s">
        <v>2752</v>
      </c>
      <c r="Z3077" s="1" t="str">
        <f aca="false">IF($T3077="","",IFERROR(INDEX('Resumo Grupos'!$AC$3:$AC$200,MATCH($T3077,'Resumo Grupos'!$AB$3:$AB$200,0)),"n/d"))</f>
        <v>Empréstimo</v>
      </c>
      <c r="AA3077" s="1" t="str">
        <f aca="false">IF($T3077="","",IF(COUNTIF('Resumo Grupos'!$AE$3:$AE$40,$T3077)&gt;0,"NAO","SIM"))</f>
        <v>SIM</v>
      </c>
    </row>
    <row r="3078" customFormat="false" ht="12.75" hidden="false" customHeight="true" outlineLevel="0" collapsed="false">
      <c r="A3078" s="1" t="n">
        <v>1</v>
      </c>
      <c r="B3078" s="17" t="n">
        <v>46249</v>
      </c>
      <c r="C3078" s="17" t="n">
        <v>46255</v>
      </c>
      <c r="D3078" s="1" t="n">
        <v>1152</v>
      </c>
      <c r="E3078" s="1" t="s">
        <v>1396</v>
      </c>
      <c r="F3078" s="1" t="n">
        <v>24</v>
      </c>
      <c r="G3078" s="1" t="s">
        <v>57</v>
      </c>
      <c r="H3078" s="1" t="n">
        <v>2110405</v>
      </c>
      <c r="I3078" s="1" t="s">
        <v>106</v>
      </c>
      <c r="J3078" s="1" t="n">
        <v>1551348</v>
      </c>
      <c r="L3078" s="1" t="n">
        <v>268</v>
      </c>
      <c r="M3078" s="1" t="s">
        <v>36</v>
      </c>
      <c r="N3078" s="1" t="s">
        <v>66</v>
      </c>
      <c r="P3078" s="1" t="n">
        <v>103</v>
      </c>
      <c r="Q3078" s="1" t="s">
        <v>61</v>
      </c>
      <c r="R3078" s="1" t="s">
        <v>62</v>
      </c>
      <c r="S3078" s="1" t="n">
        <v>1130101</v>
      </c>
      <c r="T3078" s="1" t="s">
        <v>63</v>
      </c>
      <c r="U3078" s="1" t="n">
        <v>1575</v>
      </c>
      <c r="W3078" s="1" t="n">
        <v>1575</v>
      </c>
      <c r="X3078" s="1" t="s">
        <v>2753</v>
      </c>
      <c r="Z3078" s="1" t="str">
        <f aca="false">IF($T3078="","",IFERROR(INDEX('Resumo Grupos'!$AC$3:$AC$200,MATCH($T3078,'Resumo Grupos'!$AB$3:$AB$200,0)),"n/d"))</f>
        <v>Mercadoria</v>
      </c>
      <c r="AA3078" s="1" t="str">
        <f aca="false">IF($T3078="","",IF(COUNTIF('Resumo Grupos'!$AE$3:$AE$40,$T3078)&gt;0,"NAO","SIM"))</f>
        <v>SIM</v>
      </c>
      <c r="AB3078" s="1" t="str">
        <f aca="false">IFERROR(INDEX('Mov Entradas (Rel 10497)'!$L:$L,MATCH(AC3078,'Mov Entradas (Rel 10497)'!$I:$I,0)),"nao encontrado")</f>
        <v>FARINHA BRANCA TIA NENA 1KG</v>
      </c>
      <c r="AC3078" s="1" t="n">
        <v>268</v>
      </c>
    </row>
    <row r="3079" customFormat="false" ht="12.75" hidden="false" customHeight="true" outlineLevel="0" collapsed="false">
      <c r="A3079" s="1" t="n">
        <v>1</v>
      </c>
      <c r="B3079" s="17" t="n">
        <v>46249</v>
      </c>
      <c r="C3079" s="17" t="n">
        <v>46255</v>
      </c>
      <c r="D3079" s="1" t="n">
        <v>1123</v>
      </c>
      <c r="E3079" s="1" t="s">
        <v>247</v>
      </c>
      <c r="F3079" s="1" t="n">
        <v>24</v>
      </c>
      <c r="G3079" s="1" t="s">
        <v>57</v>
      </c>
      <c r="H3079" s="1" t="n">
        <v>2110405</v>
      </c>
      <c r="I3079" s="1" t="s">
        <v>106</v>
      </c>
      <c r="J3079" s="1" t="n">
        <v>1551913</v>
      </c>
      <c r="L3079" s="1" t="n">
        <v>46104</v>
      </c>
      <c r="M3079" s="1" t="s">
        <v>36</v>
      </c>
      <c r="N3079" s="1" t="s">
        <v>66</v>
      </c>
      <c r="P3079" s="1" t="n">
        <v>103</v>
      </c>
      <c r="Q3079" s="1" t="s">
        <v>61</v>
      </c>
      <c r="R3079" s="1" t="s">
        <v>62</v>
      </c>
      <c r="S3079" s="1" t="n">
        <v>1130101</v>
      </c>
      <c r="T3079" s="1" t="s">
        <v>63</v>
      </c>
      <c r="U3079" s="1" t="n">
        <v>920</v>
      </c>
      <c r="W3079" s="1" t="n">
        <v>920</v>
      </c>
      <c r="X3079" s="1" t="s">
        <v>2754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QUEIJO MUSSARELA INT</v>
      </c>
      <c r="AC3079" s="1" t="n">
        <v>46104</v>
      </c>
    </row>
    <row r="3080" customFormat="false" ht="12.75" hidden="false" customHeight="true" outlineLevel="0" collapsed="false">
      <c r="A3080" s="1" t="n">
        <v>1</v>
      </c>
      <c r="B3080" s="17" t="n">
        <v>46249</v>
      </c>
      <c r="C3080" s="17" t="n">
        <v>46255</v>
      </c>
      <c r="D3080" s="1" t="n">
        <v>1286</v>
      </c>
      <c r="E3080" s="1" t="s">
        <v>359</v>
      </c>
      <c r="F3080" s="1" t="n">
        <v>24</v>
      </c>
      <c r="G3080" s="1" t="s">
        <v>57</v>
      </c>
      <c r="H3080" s="1" t="n">
        <v>2110405</v>
      </c>
      <c r="I3080" s="1" t="s">
        <v>106</v>
      </c>
      <c r="J3080" s="1" t="n">
        <v>1551934</v>
      </c>
      <c r="L3080" s="1" t="n">
        <v>10554</v>
      </c>
      <c r="M3080" s="1" t="s">
        <v>36</v>
      </c>
      <c r="N3080" s="1" t="s">
        <v>66</v>
      </c>
      <c r="P3080" s="1" t="n">
        <v>103</v>
      </c>
      <c r="Q3080" s="1" t="s">
        <v>61</v>
      </c>
      <c r="R3080" s="1" t="s">
        <v>62</v>
      </c>
      <c r="S3080" s="1" t="n">
        <v>1130101</v>
      </c>
      <c r="T3080" s="1" t="s">
        <v>63</v>
      </c>
      <c r="U3080" s="1" t="n">
        <v>864</v>
      </c>
      <c r="W3080" s="1" t="n">
        <v>864</v>
      </c>
      <c r="X3080" s="1" t="s">
        <v>2755</v>
      </c>
      <c r="Z3080" s="1" t="str">
        <f aca="false">IF($T3080="","",IFERROR(INDEX('Resumo Grupos'!$AC$3:$AC$200,MATCH($T3080,'Resumo Grupos'!$AB$3:$AB$200,0)),"n/d"))</f>
        <v>Mercadoria</v>
      </c>
      <c r="AA3080" s="1" t="str">
        <f aca="false">IF($T3080="","",IF(COUNTIF('Resumo Grupos'!$AE$3:$AE$40,$T3080)&gt;0,"NAO","SIM"))</f>
        <v>SIM</v>
      </c>
      <c r="AB3080" s="1" t="str">
        <f aca="false">IFERROR(INDEX('Mov Entradas (Rel 10497)'!$L:$L,MATCH(AC3080,'Mov Entradas (Rel 10497)'!$I:$I,0)),"nao encontrado")</f>
        <v>PAO FRANCES CONG 80G</v>
      </c>
      <c r="AC3080" s="1" t="n">
        <v>10554</v>
      </c>
    </row>
    <row r="3081" customFormat="false" ht="12.75" hidden="false" customHeight="true" outlineLevel="0" collapsed="false">
      <c r="A3081" s="1" t="n">
        <v>1</v>
      </c>
      <c r="B3081" s="17" t="n">
        <v>46249</v>
      </c>
      <c r="C3081" s="17" t="n">
        <v>46255</v>
      </c>
      <c r="D3081" s="1" t="n">
        <v>1815</v>
      </c>
      <c r="E3081" s="1" t="s">
        <v>626</v>
      </c>
      <c r="F3081" s="1" t="n">
        <v>24</v>
      </c>
      <c r="G3081" s="1" t="s">
        <v>57</v>
      </c>
      <c r="H3081" s="1" t="n">
        <v>2110405</v>
      </c>
      <c r="I3081" s="1" t="s">
        <v>106</v>
      </c>
      <c r="J3081" s="1" t="n">
        <v>1552021</v>
      </c>
      <c r="L3081" s="1" t="n">
        <v>397850</v>
      </c>
      <c r="M3081" s="1" t="s">
        <v>36</v>
      </c>
      <c r="N3081" s="1" t="s">
        <v>66</v>
      </c>
      <c r="P3081" s="1" t="n">
        <v>103</v>
      </c>
      <c r="Q3081" s="1" t="s">
        <v>61</v>
      </c>
      <c r="R3081" s="1" t="s">
        <v>62</v>
      </c>
      <c r="S3081" s="1" t="n">
        <v>1130101</v>
      </c>
      <c r="T3081" s="1" t="s">
        <v>63</v>
      </c>
      <c r="U3081" s="1" t="n">
        <v>466</v>
      </c>
      <c r="W3081" s="1" t="n">
        <v>466</v>
      </c>
      <c r="X3081" s="1" t="s">
        <v>2756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</row>
    <row r="3082" customFormat="false" ht="12.75" hidden="false" customHeight="true" outlineLevel="0" collapsed="false">
      <c r="A3082" s="1" t="n">
        <v>1</v>
      </c>
      <c r="B3082" s="17" t="n">
        <v>46249</v>
      </c>
      <c r="C3082" s="17" t="n">
        <v>46255</v>
      </c>
      <c r="D3082" s="1" t="n">
        <v>1642</v>
      </c>
      <c r="E3082" s="1" t="s">
        <v>184</v>
      </c>
      <c r="F3082" s="1" t="n">
        <v>24</v>
      </c>
      <c r="G3082" s="1" t="s">
        <v>57</v>
      </c>
      <c r="H3082" s="1" t="n">
        <v>2110405</v>
      </c>
      <c r="I3082" s="1" t="s">
        <v>106</v>
      </c>
      <c r="J3082" s="1" t="n">
        <v>1552103</v>
      </c>
      <c r="L3082" s="1" t="n">
        <v>1036865</v>
      </c>
      <c r="M3082" s="1" t="s">
        <v>36</v>
      </c>
      <c r="N3082" s="1" t="s">
        <v>66</v>
      </c>
      <c r="P3082" s="1" t="n">
        <v>103</v>
      </c>
      <c r="Q3082" s="1" t="s">
        <v>61</v>
      </c>
      <c r="R3082" s="1" t="s">
        <v>62</v>
      </c>
      <c r="S3082" s="1" t="n">
        <v>1130101</v>
      </c>
      <c r="T3082" s="1" t="s">
        <v>63</v>
      </c>
      <c r="U3082" s="1" t="n">
        <v>461.8</v>
      </c>
      <c r="W3082" s="1" t="n">
        <v>461.8</v>
      </c>
      <c r="X3082" s="1" t="s">
        <v>2757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PAO DE FORMA BROTHER</v>
      </c>
      <c r="AC3082" s="1" t="n">
        <v>1036865</v>
      </c>
    </row>
    <row r="3083" customFormat="false" ht="12.75" hidden="false" customHeight="true" outlineLevel="0" collapsed="false">
      <c r="A3083" s="1" t="n">
        <v>1</v>
      </c>
      <c r="B3083" s="17" t="n">
        <v>46249</v>
      </c>
      <c r="C3083" s="17" t="n">
        <v>46255</v>
      </c>
      <c r="D3083" s="1" t="n">
        <v>1024</v>
      </c>
      <c r="E3083" s="1" t="s">
        <v>783</v>
      </c>
      <c r="F3083" s="1" t="n">
        <v>24</v>
      </c>
      <c r="G3083" s="1" t="s">
        <v>57</v>
      </c>
      <c r="H3083" s="1" t="n">
        <v>2110405</v>
      </c>
      <c r="I3083" s="1" t="s">
        <v>106</v>
      </c>
      <c r="J3083" s="1" t="n">
        <v>1552231</v>
      </c>
      <c r="L3083" s="1" t="n">
        <v>622535</v>
      </c>
      <c r="M3083" s="1" t="s">
        <v>36</v>
      </c>
      <c r="N3083" s="1" t="s">
        <v>66</v>
      </c>
      <c r="P3083" s="1" t="n">
        <v>103</v>
      </c>
      <c r="Q3083" s="1" t="s">
        <v>61</v>
      </c>
      <c r="R3083" s="1" t="s">
        <v>62</v>
      </c>
      <c r="S3083" s="1" t="n">
        <v>1130101</v>
      </c>
      <c r="T3083" s="1" t="s">
        <v>63</v>
      </c>
      <c r="U3083" s="1" t="n">
        <v>120</v>
      </c>
      <c r="W3083" s="1" t="n">
        <v>120</v>
      </c>
      <c r="X3083" s="1" t="s">
        <v>2758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SCLAUDIA C/G 350ML P</v>
      </c>
      <c r="AC3083" s="1" t="n">
        <v>622535</v>
      </c>
    </row>
    <row r="3084" customFormat="false" ht="12.75" hidden="false" customHeight="true" outlineLevel="0" collapsed="false">
      <c r="A3084" s="1" t="n">
        <v>1</v>
      </c>
      <c r="B3084" s="17" t="n">
        <v>46251</v>
      </c>
      <c r="C3084" s="17" t="n">
        <v>46255</v>
      </c>
      <c r="D3084" s="1" t="n">
        <v>33</v>
      </c>
      <c r="E3084" s="1" t="s">
        <v>93</v>
      </c>
      <c r="F3084" s="1" t="n">
        <v>34</v>
      </c>
      <c r="G3084" s="1" t="s">
        <v>94</v>
      </c>
      <c r="H3084" s="1" t="n">
        <v>2110101</v>
      </c>
      <c r="I3084" s="1" t="s">
        <v>58</v>
      </c>
      <c r="J3084" s="1" t="n">
        <v>1560861</v>
      </c>
      <c r="L3084" s="1" t="n">
        <v>5497</v>
      </c>
      <c r="M3084" s="1" t="s">
        <v>36</v>
      </c>
      <c r="N3084" s="1" t="s">
        <v>60</v>
      </c>
      <c r="P3084" s="1" t="n">
        <v>103</v>
      </c>
      <c r="Q3084" s="1" t="s">
        <v>61</v>
      </c>
      <c r="R3084" s="1" t="s">
        <v>62</v>
      </c>
      <c r="S3084" s="1" t="n">
        <v>1130101</v>
      </c>
      <c r="T3084" s="1" t="s">
        <v>63</v>
      </c>
      <c r="U3084" s="1" t="n">
        <v>1349</v>
      </c>
      <c r="W3084" s="1" t="n">
        <v>1349</v>
      </c>
      <c r="X3084" s="1" t="s">
        <v>2759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</row>
    <row r="3085" customFormat="false" ht="12.75" hidden="false" customHeight="true" outlineLevel="0" collapsed="false">
      <c r="A3085" s="1" t="n">
        <v>1</v>
      </c>
      <c r="B3085" s="17" t="n">
        <v>46251</v>
      </c>
      <c r="C3085" s="17" t="n">
        <v>46255</v>
      </c>
      <c r="D3085" s="1" t="n">
        <v>1328</v>
      </c>
      <c r="E3085" s="1" t="s">
        <v>363</v>
      </c>
      <c r="F3085" s="1" t="n">
        <v>24</v>
      </c>
      <c r="G3085" s="1" t="s">
        <v>57</v>
      </c>
      <c r="H3085" s="1" t="n">
        <v>2110405</v>
      </c>
      <c r="I3085" s="1" t="s">
        <v>106</v>
      </c>
      <c r="J3085" s="1" t="n">
        <v>1561067</v>
      </c>
      <c r="L3085" s="1" t="n">
        <v>4384</v>
      </c>
      <c r="M3085" s="1" t="s">
        <v>36</v>
      </c>
      <c r="N3085" s="1" t="s">
        <v>66</v>
      </c>
      <c r="P3085" s="1" t="n">
        <v>103</v>
      </c>
      <c r="Q3085" s="1" t="s">
        <v>61</v>
      </c>
      <c r="R3085" s="1" t="s">
        <v>62</v>
      </c>
      <c r="S3085" s="1" t="n">
        <v>1130101</v>
      </c>
      <c r="T3085" s="1" t="s">
        <v>63</v>
      </c>
      <c r="U3085" s="1" t="n">
        <v>271.25</v>
      </c>
      <c r="W3085" s="1" t="n">
        <v>271.25</v>
      </c>
      <c r="X3085" s="1" t="s">
        <v>2760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PAO BISNAGUIN</v>
      </c>
      <c r="AC3085" s="1" t="n">
        <v>4384</v>
      </c>
    </row>
    <row r="3086" customFormat="false" ht="12.75" hidden="false" customHeight="true" outlineLevel="0" collapsed="false">
      <c r="A3086" s="1" t="n">
        <v>1</v>
      </c>
      <c r="B3086" s="17" t="n">
        <v>46255</v>
      </c>
      <c r="C3086" s="17" t="n">
        <v>46255</v>
      </c>
      <c r="D3086" s="1" t="n">
        <v>1741</v>
      </c>
      <c r="E3086" s="1" t="s">
        <v>825</v>
      </c>
      <c r="F3086" s="1" t="n">
        <v>34</v>
      </c>
      <c r="G3086" s="1" t="s">
        <v>94</v>
      </c>
      <c r="H3086" s="1" t="n">
        <v>2110405</v>
      </c>
      <c r="I3086" s="1" t="s">
        <v>106</v>
      </c>
      <c r="J3086" s="1" t="n">
        <v>1580882</v>
      </c>
      <c r="L3086" s="1" t="n">
        <v>25200</v>
      </c>
      <c r="M3086" s="1" t="s">
        <v>36</v>
      </c>
      <c r="N3086" s="1" t="s">
        <v>66</v>
      </c>
      <c r="P3086" s="1" t="n">
        <v>101</v>
      </c>
      <c r="Q3086" s="1" t="s">
        <v>107</v>
      </c>
      <c r="R3086" s="1" t="s">
        <v>39</v>
      </c>
      <c r="S3086" s="1" t="n">
        <v>4210232</v>
      </c>
      <c r="T3086" s="1" t="s">
        <v>503</v>
      </c>
      <c r="U3086" s="1" t="n">
        <v>504.62</v>
      </c>
      <c r="W3086" s="1" t="n">
        <v>504.62</v>
      </c>
      <c r="X3086" s="1" t="s">
        <v>2761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</row>
    <row r="3087" customFormat="false" ht="12.75" hidden="false" customHeight="true" outlineLevel="0" collapsed="false">
      <c r="A3087" s="1" t="n">
        <v>1</v>
      </c>
      <c r="B3087" s="17" t="n">
        <v>46252</v>
      </c>
      <c r="C3087" s="17" t="n">
        <v>46255</v>
      </c>
      <c r="D3087" s="1" t="n">
        <v>1899</v>
      </c>
      <c r="E3087" s="1" t="s">
        <v>97</v>
      </c>
      <c r="F3087" s="1" t="n">
        <v>24</v>
      </c>
      <c r="G3087" s="1" t="s">
        <v>57</v>
      </c>
      <c r="H3087" s="1" t="n">
        <v>2110405</v>
      </c>
      <c r="I3087" s="1" t="s">
        <v>106</v>
      </c>
      <c r="J3087" s="1" t="n">
        <v>1565864</v>
      </c>
      <c r="L3087" s="1" t="n">
        <v>764</v>
      </c>
      <c r="M3087" s="1" t="s">
        <v>36</v>
      </c>
      <c r="N3087" s="1" t="s">
        <v>66</v>
      </c>
      <c r="P3087" s="1" t="n">
        <v>103</v>
      </c>
      <c r="Q3087" s="1" t="s">
        <v>61</v>
      </c>
      <c r="R3087" s="1" t="s">
        <v>62</v>
      </c>
      <c r="S3087" s="1" t="n">
        <v>1130101</v>
      </c>
      <c r="T3087" s="1" t="s">
        <v>63</v>
      </c>
      <c r="U3087" s="1" t="n">
        <v>1190</v>
      </c>
      <c r="W3087" s="1" t="n">
        <v>1190</v>
      </c>
      <c r="X3087" s="1" t="s">
        <v>2762</v>
      </c>
      <c r="Z3087" s="1" t="str">
        <f aca="false">IF($T3087="","",IFERROR(INDEX('Resumo Grupos'!$AC$3:$AC$200,MATCH($T3087,'Resumo Grupos'!$AB$3:$AB$200,0)),"n/d"))</f>
        <v>Mercadoria</v>
      </c>
      <c r="AA3087" s="1" t="str">
        <f aca="false">IF($T3087="","",IF(COUNTIF('Resumo Grupos'!$AE$3:$AE$40,$T3087)&gt;0,"NAO","SIM"))</f>
        <v>SIM</v>
      </c>
      <c r="AB3087" s="1" t="str">
        <f aca="false">IFERROR(INDEX('Mov Entradas (Rel 10497)'!$L:$L,MATCH(AC3087,'Mov Entradas (Rel 10497)'!$I:$I,0)),"nao encontrado")</f>
        <v>PAO CASEIRO AMANT</v>
      </c>
      <c r="AC3087" s="1" t="n">
        <v>764</v>
      </c>
    </row>
    <row r="3088" customFormat="false" ht="12.75" hidden="false" customHeight="true" outlineLevel="0" collapsed="false">
      <c r="A3088" s="1" t="n">
        <v>1</v>
      </c>
      <c r="B3088" s="17" t="n">
        <v>46255</v>
      </c>
      <c r="C3088" s="17" t="n">
        <v>46255</v>
      </c>
      <c r="D3088" s="1" t="n">
        <v>10035</v>
      </c>
      <c r="E3088" s="1" t="s">
        <v>376</v>
      </c>
      <c r="F3088" s="1" t="n">
        <v>13</v>
      </c>
      <c r="G3088" s="1" t="s">
        <v>119</v>
      </c>
      <c r="H3088" s="1" t="n">
        <v>2110101</v>
      </c>
      <c r="I3088" s="1" t="s">
        <v>58</v>
      </c>
      <c r="J3088" s="1" t="n">
        <v>1580678</v>
      </c>
      <c r="L3088" s="1" t="n">
        <v>411</v>
      </c>
      <c r="M3088" s="1" t="s">
        <v>36</v>
      </c>
      <c r="N3088" s="1" t="s">
        <v>60</v>
      </c>
      <c r="P3088" s="1" t="n">
        <v>104</v>
      </c>
      <c r="Q3088" s="1" t="s">
        <v>38</v>
      </c>
      <c r="R3088" s="1" t="s">
        <v>62</v>
      </c>
      <c r="S3088" s="1" t="n">
        <v>1130101</v>
      </c>
      <c r="T3088" s="1" t="s">
        <v>63</v>
      </c>
      <c r="U3088" s="1" t="n">
        <v>440</v>
      </c>
      <c r="W3088" s="1" t="n">
        <v>0</v>
      </c>
      <c r="X3088" s="1" t="s">
        <v>2763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CARVAO VEGETAL 1,5 K</v>
      </c>
      <c r="AC3088" s="1" t="n">
        <v>411</v>
      </c>
    </row>
    <row r="3089" customFormat="false" ht="12.75" hidden="false" customHeight="true" outlineLevel="0" collapsed="false">
      <c r="A3089" s="1" t="n">
        <v>1</v>
      </c>
      <c r="B3089" s="17" t="n">
        <v>46255</v>
      </c>
      <c r="C3089" s="17" t="n">
        <v>46255</v>
      </c>
      <c r="D3089" s="1" t="n">
        <v>1779</v>
      </c>
      <c r="E3089" s="1" t="s">
        <v>985</v>
      </c>
      <c r="F3089" s="1" t="n">
        <v>34</v>
      </c>
      <c r="G3089" s="1" t="s">
        <v>94</v>
      </c>
      <c r="H3089" s="1" t="n">
        <v>2110405</v>
      </c>
      <c r="I3089" s="1" t="s">
        <v>106</v>
      </c>
      <c r="J3089" s="1" t="n">
        <v>1535132</v>
      </c>
      <c r="L3089" s="1" t="n">
        <v>627189</v>
      </c>
      <c r="M3089" s="1" t="s">
        <v>59</v>
      </c>
      <c r="N3089" s="1" t="s">
        <v>66</v>
      </c>
      <c r="P3089" s="1" t="n">
        <v>102</v>
      </c>
      <c r="Q3089" s="1" t="s">
        <v>125</v>
      </c>
      <c r="R3089" s="1" t="s">
        <v>190</v>
      </c>
      <c r="S3089" s="1" t="n">
        <v>2110901</v>
      </c>
      <c r="T3089" s="1" t="s">
        <v>191</v>
      </c>
      <c r="U3089" s="1" t="n">
        <v>2700.12</v>
      </c>
      <c r="W3089" s="1" t="n">
        <v>2700.12</v>
      </c>
      <c r="X3089" s="1" t="s">
        <v>2752</v>
      </c>
      <c r="Z3089" s="1" t="str">
        <f aca="false">IF($T3089="","",IFERROR(INDEX('Resumo Grupos'!$AC$3:$AC$200,MATCH($T3089,'Resumo Grupos'!$AB$3:$AB$200,0)),"n/d"))</f>
        <v>Empréstimo</v>
      </c>
      <c r="AA3089" s="1" t="str">
        <f aca="false">IF($T3089="","",IF(COUNTIF('Resumo Grupos'!$AE$3:$AE$40,$T3089)&gt;0,"NAO","SIM"))</f>
        <v>SIM</v>
      </c>
    </row>
    <row r="3090" customFormat="false" ht="12.75" hidden="false" customHeight="true" outlineLevel="0" collapsed="false">
      <c r="A3090" s="1" t="n">
        <v>1</v>
      </c>
      <c r="B3090" s="17" t="n">
        <v>46255</v>
      </c>
      <c r="C3090" s="17" t="n">
        <v>46255</v>
      </c>
      <c r="D3090" s="1" t="n">
        <v>33</v>
      </c>
      <c r="E3090" s="1" t="s">
        <v>93</v>
      </c>
      <c r="F3090" s="1" t="n">
        <v>34</v>
      </c>
      <c r="G3090" s="1" t="s">
        <v>94</v>
      </c>
      <c r="H3090" s="1" t="n">
        <v>2110101</v>
      </c>
      <c r="I3090" s="1" t="s">
        <v>58</v>
      </c>
      <c r="J3090" s="1" t="n">
        <v>1581648</v>
      </c>
      <c r="L3090" s="1" t="n">
        <v>5533</v>
      </c>
      <c r="M3090" s="1" t="s">
        <v>36</v>
      </c>
      <c r="N3090" s="1" t="s">
        <v>60</v>
      </c>
      <c r="P3090" s="1" t="n">
        <v>104</v>
      </c>
      <c r="Q3090" s="1" t="s">
        <v>38</v>
      </c>
      <c r="R3090" s="1" t="s">
        <v>62</v>
      </c>
      <c r="S3090" s="1" t="n">
        <v>1130101</v>
      </c>
      <c r="T3090" s="1" t="s">
        <v>63</v>
      </c>
      <c r="U3090" s="1" t="n">
        <v>2449</v>
      </c>
      <c r="W3090" s="1" t="n">
        <v>2449</v>
      </c>
      <c r="X3090" s="1" t="s">
        <v>252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</row>
    <row r="3091" customFormat="false" ht="12.75" hidden="false" customHeight="true" outlineLevel="0" collapsed="false">
      <c r="A3091" s="1" t="n">
        <v>1</v>
      </c>
      <c r="B3091" s="17" t="n">
        <v>46255</v>
      </c>
      <c r="C3091" s="17" t="n">
        <v>46255</v>
      </c>
      <c r="D3091" s="1" t="n">
        <v>33</v>
      </c>
      <c r="E3091" s="1" t="s">
        <v>93</v>
      </c>
      <c r="F3091" s="1" t="n">
        <v>34</v>
      </c>
      <c r="G3091" s="1" t="s">
        <v>94</v>
      </c>
      <c r="H3091" s="1" t="n">
        <v>2110405</v>
      </c>
      <c r="I3091" s="1" t="s">
        <v>106</v>
      </c>
      <c r="J3091" s="1" t="n">
        <v>1581656</v>
      </c>
      <c r="L3091" s="1" t="n">
        <v>645964</v>
      </c>
      <c r="M3091" s="1" t="s">
        <v>36</v>
      </c>
      <c r="N3091" s="1" t="s">
        <v>66</v>
      </c>
      <c r="P3091" s="1" t="n">
        <v>104</v>
      </c>
      <c r="Q3091" s="1" t="s">
        <v>38</v>
      </c>
      <c r="R3091" s="1" t="s">
        <v>62</v>
      </c>
      <c r="S3091" s="1" t="n">
        <v>1130101</v>
      </c>
      <c r="T3091" s="1" t="s">
        <v>63</v>
      </c>
      <c r="U3091" s="1" t="n">
        <v>165</v>
      </c>
      <c r="W3091" s="1" t="n">
        <v>165</v>
      </c>
      <c r="X3091" s="1" t="s">
        <v>1971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</row>
    <row r="3092" customFormat="false" ht="12.75" hidden="false" customHeight="true" outlineLevel="0" collapsed="false">
      <c r="A3092" s="1" t="n">
        <v>1</v>
      </c>
      <c r="B3092" s="17" t="n">
        <v>46255</v>
      </c>
      <c r="C3092" s="17" t="n">
        <v>46255</v>
      </c>
      <c r="D3092" s="1" t="n">
        <v>1615</v>
      </c>
      <c r="E3092" s="1" t="s">
        <v>253</v>
      </c>
      <c r="F3092" s="1" t="n">
        <v>34</v>
      </c>
      <c r="G3092" s="1" t="s">
        <v>94</v>
      </c>
      <c r="H3092" s="1" t="n">
        <v>2110101</v>
      </c>
      <c r="I3092" s="1" t="s">
        <v>58</v>
      </c>
      <c r="J3092" s="1" t="n">
        <v>1581669</v>
      </c>
      <c r="L3092" s="1" t="n">
        <v>15158</v>
      </c>
      <c r="M3092" s="1" t="s">
        <v>36</v>
      </c>
      <c r="N3092" s="1" t="s">
        <v>60</v>
      </c>
      <c r="P3092" s="1" t="n">
        <v>104</v>
      </c>
      <c r="Q3092" s="1" t="s">
        <v>38</v>
      </c>
      <c r="R3092" s="1" t="s">
        <v>62</v>
      </c>
      <c r="S3092" s="1" t="n">
        <v>1130101</v>
      </c>
      <c r="T3092" s="1" t="s">
        <v>63</v>
      </c>
      <c r="U3092" s="1" t="n">
        <v>1330</v>
      </c>
      <c r="W3092" s="1" t="n">
        <v>1330</v>
      </c>
      <c r="X3092" s="1" t="s">
        <v>2764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ALHO KG</v>
      </c>
      <c r="AC3092" s="1" t="n">
        <v>15158</v>
      </c>
    </row>
    <row r="3093" customFormat="false" ht="12.75" hidden="false" customHeight="true" outlineLevel="0" collapsed="false">
      <c r="A3093" s="1" t="n">
        <v>1</v>
      </c>
      <c r="B3093" s="17" t="n">
        <v>46255</v>
      </c>
      <c r="C3093" s="17" t="n">
        <v>46255</v>
      </c>
      <c r="D3093" s="1" t="n">
        <v>33</v>
      </c>
      <c r="E3093" s="1" t="s">
        <v>93</v>
      </c>
      <c r="F3093" s="1" t="n">
        <v>34</v>
      </c>
      <c r="G3093" s="1" t="s">
        <v>94</v>
      </c>
      <c r="H3093" s="1" t="n">
        <v>2110101</v>
      </c>
      <c r="I3093" s="1" t="s">
        <v>58</v>
      </c>
      <c r="J3093" s="1" t="n">
        <v>1582700</v>
      </c>
      <c r="L3093" s="1" t="n">
        <v>5544</v>
      </c>
      <c r="M3093" s="1" t="s">
        <v>36</v>
      </c>
      <c r="N3093" s="1" t="s">
        <v>60</v>
      </c>
      <c r="P3093" s="1" t="n">
        <v>104</v>
      </c>
      <c r="Q3093" s="1" t="s">
        <v>38</v>
      </c>
      <c r="R3093" s="1" t="s">
        <v>62</v>
      </c>
      <c r="S3093" s="1" t="n">
        <v>1130101</v>
      </c>
      <c r="T3093" s="1" t="s">
        <v>63</v>
      </c>
      <c r="U3093" s="1" t="n">
        <v>745</v>
      </c>
      <c r="W3093" s="1" t="n">
        <v>745</v>
      </c>
      <c r="X3093" s="1" t="s">
        <v>2765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</row>
    <row r="3094" customFormat="false" ht="12.75" hidden="false" customHeight="true" outlineLevel="0" collapsed="false">
      <c r="A3094" s="1" t="n">
        <v>1</v>
      </c>
      <c r="B3094" s="17" t="n">
        <v>46255</v>
      </c>
      <c r="C3094" s="17" t="n">
        <v>46255</v>
      </c>
      <c r="D3094" s="1" t="n">
        <v>10096</v>
      </c>
      <c r="E3094" s="1" t="s">
        <v>1716</v>
      </c>
      <c r="F3094" s="1" t="n">
        <v>13</v>
      </c>
      <c r="G3094" s="1" t="s">
        <v>119</v>
      </c>
      <c r="H3094" s="1" t="n">
        <v>2110101</v>
      </c>
      <c r="I3094" s="1" t="s">
        <v>58</v>
      </c>
      <c r="J3094" s="1" t="n">
        <v>1585109</v>
      </c>
      <c r="L3094" s="1" t="n">
        <v>197</v>
      </c>
      <c r="M3094" s="1" t="s">
        <v>36</v>
      </c>
      <c r="N3094" s="1" t="s">
        <v>60</v>
      </c>
      <c r="P3094" s="1" t="n">
        <v>104</v>
      </c>
      <c r="Q3094" s="1" t="s">
        <v>38</v>
      </c>
      <c r="R3094" s="1" t="s">
        <v>62</v>
      </c>
      <c r="S3094" s="1" t="n">
        <v>1130101</v>
      </c>
      <c r="T3094" s="1" t="s">
        <v>63</v>
      </c>
      <c r="U3094" s="1" t="n">
        <v>360</v>
      </c>
      <c r="W3094" s="1" t="n">
        <v>360</v>
      </c>
      <c r="X3094" s="1" t="s">
        <v>2766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BOLO MIYAZAKI GRANDE</v>
      </c>
      <c r="AC3094" s="1" t="n">
        <v>197</v>
      </c>
    </row>
    <row r="3095" customFormat="false" ht="12.75" hidden="false" customHeight="true" outlineLevel="0" collapsed="false">
      <c r="A3095" s="1" t="n">
        <v>1</v>
      </c>
      <c r="B3095" s="17" t="n">
        <v>46255</v>
      </c>
      <c r="C3095" s="17" t="n">
        <v>46255</v>
      </c>
      <c r="D3095" s="1" t="n">
        <v>10096</v>
      </c>
      <c r="E3095" s="1" t="s">
        <v>1716</v>
      </c>
      <c r="F3095" s="1" t="n">
        <v>13</v>
      </c>
      <c r="G3095" s="1" t="s">
        <v>119</v>
      </c>
      <c r="H3095" s="1" t="n">
        <v>2110101</v>
      </c>
      <c r="I3095" s="1" t="s">
        <v>58</v>
      </c>
      <c r="J3095" s="1" t="n">
        <v>1585137</v>
      </c>
      <c r="L3095" s="1" t="n">
        <v>198</v>
      </c>
      <c r="M3095" s="1" t="s">
        <v>36</v>
      </c>
      <c r="N3095" s="1" t="s">
        <v>60</v>
      </c>
      <c r="P3095" s="1" t="n">
        <v>104</v>
      </c>
      <c r="Q3095" s="1" t="s">
        <v>38</v>
      </c>
      <c r="R3095" s="1" t="s">
        <v>62</v>
      </c>
      <c r="S3095" s="1" t="n">
        <v>1130101</v>
      </c>
      <c r="T3095" s="1" t="s">
        <v>63</v>
      </c>
      <c r="U3095" s="1" t="n">
        <v>280</v>
      </c>
      <c r="W3095" s="1" t="n">
        <v>0</v>
      </c>
      <c r="X3095" s="1" t="s">
        <v>2767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BOLO MIYAZAKI GRANDE</v>
      </c>
      <c r="AC3095" s="1" t="n">
        <v>198</v>
      </c>
    </row>
    <row r="3096" customFormat="false" ht="12.75" hidden="false" customHeight="true" outlineLevel="0" collapsed="false">
      <c r="A3096" s="1" t="n">
        <v>1</v>
      </c>
      <c r="B3096" s="17" t="n">
        <v>46256</v>
      </c>
      <c r="C3096" s="17" t="n">
        <v>46256</v>
      </c>
      <c r="D3096" s="1" t="n">
        <v>0</v>
      </c>
      <c r="E3096" s="1" t="s">
        <v>33</v>
      </c>
      <c r="F3096" s="1" t="n">
        <v>17</v>
      </c>
      <c r="G3096" s="1" t="s">
        <v>34</v>
      </c>
      <c r="H3096" s="1" t="n">
        <v>1110101</v>
      </c>
      <c r="I3096" s="1" t="s">
        <v>35</v>
      </c>
      <c r="J3096" s="1" t="n">
        <v>1605114</v>
      </c>
      <c r="L3096" s="1" t="n">
        <v>1605114</v>
      </c>
      <c r="M3096" s="1" t="s">
        <v>36</v>
      </c>
      <c r="N3096" s="1" t="s">
        <v>37</v>
      </c>
      <c r="P3096" s="1" t="n">
        <v>104</v>
      </c>
      <c r="Q3096" s="1" t="s">
        <v>38</v>
      </c>
      <c r="R3096" s="1" t="s">
        <v>43</v>
      </c>
      <c r="S3096" s="1" t="n">
        <v>4210318</v>
      </c>
      <c r="T3096" s="1" t="s">
        <v>449</v>
      </c>
      <c r="U3096" s="1" t="n">
        <v>200</v>
      </c>
      <c r="W3096" s="1" t="n">
        <v>200</v>
      </c>
      <c r="X3096" s="1" t="s">
        <v>1569</v>
      </c>
      <c r="Z3096" s="1" t="str">
        <f aca="false">IF($T3096="","",IFERROR(INDEX('Resumo Grupos'!$AC$3:$AC$200,MATCH($T3096,'Resumo Grupos'!$AB$3:$AB$200,0)),"n/d"))</f>
        <v>Salários</v>
      </c>
      <c r="AA3096" s="1" t="str">
        <f aca="false">IF($T3096="","",IF(COUNTIF('Resumo Grupos'!$AE$3:$AE$40,$T3096)&gt;0,"NAO","SIM"))</f>
        <v>SIM</v>
      </c>
    </row>
    <row r="3097" customFormat="false" ht="12.75" hidden="false" customHeight="true" outlineLevel="0" collapsed="false">
      <c r="A3097" s="1" t="n">
        <v>1</v>
      </c>
      <c r="B3097" s="17" t="n">
        <v>46256</v>
      </c>
      <c r="C3097" s="17" t="n">
        <v>46256</v>
      </c>
      <c r="D3097" s="1" t="n">
        <v>0</v>
      </c>
      <c r="E3097" s="1" t="s">
        <v>33</v>
      </c>
      <c r="F3097" s="1" t="n">
        <v>17</v>
      </c>
      <c r="G3097" s="1" t="s">
        <v>34</v>
      </c>
      <c r="H3097" s="1" t="n">
        <v>1110101</v>
      </c>
      <c r="I3097" s="1" t="s">
        <v>35</v>
      </c>
      <c r="J3097" s="1" t="n">
        <v>1605483</v>
      </c>
      <c r="L3097" s="1" t="n">
        <v>1605483</v>
      </c>
      <c r="M3097" s="1" t="s">
        <v>36</v>
      </c>
      <c r="N3097" s="1" t="s">
        <v>37</v>
      </c>
      <c r="P3097" s="1" t="n">
        <v>104</v>
      </c>
      <c r="Q3097" s="1" t="s">
        <v>38</v>
      </c>
      <c r="R3097" s="1" t="s">
        <v>149</v>
      </c>
      <c r="S3097" s="1" t="n">
        <v>1120601</v>
      </c>
      <c r="T3097" s="1" t="s">
        <v>150</v>
      </c>
      <c r="U3097" s="1" t="n">
        <v>300</v>
      </c>
      <c r="W3097" s="1" t="n">
        <v>300</v>
      </c>
      <c r="X3097" s="1" t="s">
        <v>2768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ACAI DE ANORI</v>
      </c>
      <c r="AC3097" s="1" t="n">
        <v>5556</v>
      </c>
    </row>
    <row r="3098" customFormat="false" ht="12.75" hidden="false" customHeight="true" outlineLevel="0" collapsed="false">
      <c r="A3098" s="1" t="n">
        <v>1</v>
      </c>
      <c r="B3098" s="17" t="n">
        <v>46256</v>
      </c>
      <c r="C3098" s="17" t="n">
        <v>46256</v>
      </c>
      <c r="D3098" s="1" t="n">
        <v>0</v>
      </c>
      <c r="E3098" s="1" t="s">
        <v>33</v>
      </c>
      <c r="F3098" s="1" t="n">
        <v>17</v>
      </c>
      <c r="G3098" s="1" t="s">
        <v>34</v>
      </c>
      <c r="H3098" s="1" t="n">
        <v>1110101</v>
      </c>
      <c r="I3098" s="1" t="s">
        <v>35</v>
      </c>
      <c r="J3098" s="1" t="n">
        <v>1605743</v>
      </c>
      <c r="L3098" s="1" t="n">
        <v>1605743</v>
      </c>
      <c r="M3098" s="1" t="s">
        <v>36</v>
      </c>
      <c r="N3098" s="1" t="s">
        <v>37</v>
      </c>
      <c r="P3098" s="1" t="n">
        <v>104</v>
      </c>
      <c r="Q3098" s="1" t="s">
        <v>38</v>
      </c>
      <c r="R3098" s="1" t="s">
        <v>62</v>
      </c>
      <c r="S3098" s="1" t="n">
        <v>1130101</v>
      </c>
      <c r="T3098" s="1" t="s">
        <v>63</v>
      </c>
      <c r="U3098" s="1" t="n">
        <v>448</v>
      </c>
      <c r="W3098" s="1" t="n">
        <v>448</v>
      </c>
      <c r="X3098" s="1" t="s">
        <v>2769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nao encontrado</v>
      </c>
      <c r="AC3098" s="1" t="n">
        <v>515</v>
      </c>
    </row>
    <row r="3099" customFormat="false" ht="12.75" hidden="false" customHeight="true" outlineLevel="0" collapsed="false">
      <c r="A3099" s="1" t="n">
        <v>1</v>
      </c>
      <c r="B3099" s="17" t="n">
        <v>46225</v>
      </c>
      <c r="C3099" s="17" t="n">
        <v>46256</v>
      </c>
      <c r="D3099" s="1" t="n">
        <v>10011</v>
      </c>
      <c r="E3099" s="1" t="s">
        <v>221</v>
      </c>
      <c r="F3099" s="1" t="n">
        <v>24</v>
      </c>
      <c r="G3099" s="1" t="s">
        <v>57</v>
      </c>
      <c r="H3099" s="1" t="n">
        <v>2110405</v>
      </c>
      <c r="I3099" s="1" t="s">
        <v>106</v>
      </c>
      <c r="J3099" s="1" t="n">
        <v>1435119</v>
      </c>
      <c r="L3099" s="1" t="n">
        <v>34737</v>
      </c>
      <c r="M3099" s="1" t="s">
        <v>59</v>
      </c>
      <c r="N3099" s="1" t="s">
        <v>66</v>
      </c>
      <c r="P3099" s="1" t="n">
        <v>103</v>
      </c>
      <c r="Q3099" s="1" t="s">
        <v>61</v>
      </c>
      <c r="R3099" s="1" t="s">
        <v>62</v>
      </c>
      <c r="S3099" s="1" t="n">
        <v>1130101</v>
      </c>
      <c r="T3099" s="1" t="s">
        <v>63</v>
      </c>
      <c r="U3099" s="1" t="n">
        <v>807.05</v>
      </c>
      <c r="W3099" s="1" t="n">
        <v>807.05</v>
      </c>
      <c r="X3099" s="1" t="s">
        <v>2770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RC GRAN PLUS GATO AD SALMAO E ARROZ KG</v>
      </c>
      <c r="AC3099" s="1" t="n">
        <v>34737</v>
      </c>
    </row>
    <row r="3100" customFormat="false" ht="12.75" hidden="false" customHeight="true" outlineLevel="0" collapsed="false">
      <c r="A3100" s="1" t="n">
        <v>1</v>
      </c>
      <c r="B3100" s="17" t="n">
        <v>46226</v>
      </c>
      <c r="C3100" s="17" t="n">
        <v>46256</v>
      </c>
      <c r="D3100" s="1" t="n">
        <v>957</v>
      </c>
      <c r="E3100" s="1" t="s">
        <v>157</v>
      </c>
      <c r="F3100" s="1" t="n">
        <v>24</v>
      </c>
      <c r="G3100" s="1" t="s">
        <v>57</v>
      </c>
      <c r="H3100" s="1" t="n">
        <v>2110405</v>
      </c>
      <c r="I3100" s="1" t="s">
        <v>106</v>
      </c>
      <c r="J3100" s="1" t="n">
        <v>1439137</v>
      </c>
      <c r="L3100" s="1" t="n">
        <v>21188</v>
      </c>
      <c r="M3100" s="1" t="s">
        <v>59</v>
      </c>
      <c r="N3100" s="1" t="s">
        <v>66</v>
      </c>
      <c r="P3100" s="1" t="n">
        <v>103</v>
      </c>
      <c r="Q3100" s="1" t="s">
        <v>61</v>
      </c>
      <c r="R3100" s="1" t="s">
        <v>62</v>
      </c>
      <c r="S3100" s="1" t="n">
        <v>1130101</v>
      </c>
      <c r="T3100" s="1" t="s">
        <v>63</v>
      </c>
      <c r="U3100" s="1" t="n">
        <v>3458.9</v>
      </c>
      <c r="W3100" s="1" t="n">
        <v>3458.9</v>
      </c>
      <c r="X3100" s="1" t="s">
        <v>2771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WHISKA FRANGO KG AGR</v>
      </c>
      <c r="AC3100" s="1" t="n">
        <v>21188</v>
      </c>
    </row>
    <row r="3101" customFormat="false" ht="12.75" hidden="false" customHeight="true" outlineLevel="0" collapsed="false">
      <c r="A3101" s="1" t="n">
        <v>1</v>
      </c>
      <c r="B3101" s="17" t="n">
        <v>46240</v>
      </c>
      <c r="C3101" s="17" t="n">
        <v>46256</v>
      </c>
      <c r="D3101" s="1" t="n">
        <v>1659</v>
      </c>
      <c r="E3101" s="1" t="s">
        <v>78</v>
      </c>
      <c r="F3101" s="1" t="n">
        <v>24</v>
      </c>
      <c r="G3101" s="1" t="s">
        <v>57</v>
      </c>
      <c r="H3101" s="1" t="n">
        <v>2110405</v>
      </c>
      <c r="I3101" s="1" t="s">
        <v>106</v>
      </c>
      <c r="J3101" s="1" t="n">
        <v>1508900</v>
      </c>
      <c r="L3101" s="1" t="n">
        <v>889410</v>
      </c>
      <c r="M3101" s="1" t="s">
        <v>36</v>
      </c>
      <c r="N3101" s="1" t="s">
        <v>66</v>
      </c>
      <c r="P3101" s="1" t="n">
        <v>103</v>
      </c>
      <c r="Q3101" s="1" t="s">
        <v>61</v>
      </c>
      <c r="R3101" s="1" t="s">
        <v>62</v>
      </c>
      <c r="S3101" s="1" t="n">
        <v>1130101</v>
      </c>
      <c r="T3101" s="1" t="s">
        <v>63</v>
      </c>
      <c r="U3101" s="1" t="n">
        <v>1452.45</v>
      </c>
      <c r="W3101" s="1" t="n">
        <v>1452.45</v>
      </c>
      <c r="X3101" s="1" t="s">
        <v>2772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MOCOQUINHA 200ML</v>
      </c>
      <c r="AC3101" s="1" t="n">
        <v>889410</v>
      </c>
    </row>
    <row r="3102" customFormat="false" ht="12.75" hidden="false" customHeight="true" outlineLevel="0" collapsed="false">
      <c r="A3102" s="1" t="n">
        <v>1</v>
      </c>
      <c r="B3102" s="17" t="n">
        <v>46242</v>
      </c>
      <c r="C3102" s="17" t="n">
        <v>46256</v>
      </c>
      <c r="D3102" s="1" t="n">
        <v>1708</v>
      </c>
      <c r="E3102" s="1" t="s">
        <v>178</v>
      </c>
      <c r="F3102" s="1" t="n">
        <v>24</v>
      </c>
      <c r="G3102" s="1" t="s">
        <v>57</v>
      </c>
      <c r="H3102" s="1" t="n">
        <v>2110405</v>
      </c>
      <c r="I3102" s="1" t="s">
        <v>106</v>
      </c>
      <c r="J3102" s="1" t="n">
        <v>1518534</v>
      </c>
      <c r="L3102" s="1" t="n">
        <v>264963</v>
      </c>
      <c r="M3102" s="1" t="s">
        <v>36</v>
      </c>
      <c r="N3102" s="1" t="s">
        <v>66</v>
      </c>
      <c r="P3102" s="1" t="n">
        <v>103</v>
      </c>
      <c r="Q3102" s="1" t="s">
        <v>61</v>
      </c>
      <c r="R3102" s="1" t="s">
        <v>62</v>
      </c>
      <c r="S3102" s="1" t="n">
        <v>1130101</v>
      </c>
      <c r="T3102" s="1" t="s">
        <v>63</v>
      </c>
      <c r="U3102" s="1" t="n">
        <v>721.52</v>
      </c>
      <c r="W3102" s="1" t="n">
        <v>721.52</v>
      </c>
      <c r="X3102" s="1" t="s">
        <v>2773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VELAS BRANCA N7 REGINA</v>
      </c>
      <c r="AC3102" s="1" t="n">
        <v>264963</v>
      </c>
    </row>
    <row r="3103" customFormat="false" ht="12.75" hidden="false" customHeight="true" outlineLevel="0" collapsed="false">
      <c r="A3103" s="1" t="n">
        <v>1</v>
      </c>
      <c r="B3103" s="17" t="n">
        <v>46246</v>
      </c>
      <c r="C3103" s="17" t="n">
        <v>46256</v>
      </c>
      <c r="D3103" s="1" t="n">
        <v>1723</v>
      </c>
      <c r="E3103" s="1" t="s">
        <v>302</v>
      </c>
      <c r="F3103" s="1" t="n">
        <v>24</v>
      </c>
      <c r="G3103" s="1" t="s">
        <v>57</v>
      </c>
      <c r="H3103" s="1" t="n">
        <v>2110405</v>
      </c>
      <c r="I3103" s="1" t="s">
        <v>106</v>
      </c>
      <c r="J3103" s="1" t="n">
        <v>1537350</v>
      </c>
      <c r="L3103" s="1" t="n">
        <v>174746</v>
      </c>
      <c r="M3103" s="1" t="s">
        <v>36</v>
      </c>
      <c r="N3103" s="1" t="s">
        <v>66</v>
      </c>
      <c r="P3103" s="1" t="n">
        <v>103</v>
      </c>
      <c r="Q3103" s="1" t="s">
        <v>61</v>
      </c>
      <c r="R3103" s="1" t="s">
        <v>62</v>
      </c>
      <c r="S3103" s="1" t="n">
        <v>1130101</v>
      </c>
      <c r="T3103" s="1" t="s">
        <v>63</v>
      </c>
      <c r="U3103" s="1" t="n">
        <v>5918.6</v>
      </c>
      <c r="W3103" s="1" t="n">
        <v>5918.6</v>
      </c>
      <c r="X3103" s="1" t="s">
        <v>2774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TRASEIRO DE BOI L1</v>
      </c>
      <c r="AC3103" s="1" t="n">
        <v>174746</v>
      </c>
    </row>
    <row r="3104" customFormat="false" ht="12.75" hidden="false" customHeight="true" outlineLevel="0" collapsed="false">
      <c r="A3104" s="1" t="n">
        <v>1</v>
      </c>
      <c r="B3104" s="17" t="n">
        <v>46246</v>
      </c>
      <c r="C3104" s="17" t="n">
        <v>46256</v>
      </c>
      <c r="D3104" s="1" t="n">
        <v>1672</v>
      </c>
      <c r="E3104" s="1" t="s">
        <v>171</v>
      </c>
      <c r="F3104" s="1" t="n">
        <v>24</v>
      </c>
      <c r="G3104" s="1" t="s">
        <v>57</v>
      </c>
      <c r="H3104" s="1" t="n">
        <v>2110405</v>
      </c>
      <c r="I3104" s="1" t="s">
        <v>106</v>
      </c>
      <c r="J3104" s="1" t="n">
        <v>1537368</v>
      </c>
      <c r="L3104" s="1" t="n">
        <v>1414621</v>
      </c>
      <c r="M3104" s="1" t="s">
        <v>36</v>
      </c>
      <c r="N3104" s="1" t="s">
        <v>66</v>
      </c>
      <c r="P3104" s="1" t="n">
        <v>103</v>
      </c>
      <c r="Q3104" s="1" t="s">
        <v>61</v>
      </c>
      <c r="R3104" s="1" t="s">
        <v>62</v>
      </c>
      <c r="S3104" s="1" t="n">
        <v>1130101</v>
      </c>
      <c r="T3104" s="1" t="s">
        <v>63</v>
      </c>
      <c r="U3104" s="1" t="n">
        <v>1518.6</v>
      </c>
      <c r="W3104" s="1" t="n">
        <v>1518.6</v>
      </c>
      <c r="X3104" s="1" t="s">
        <v>2775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  <c r="AB3104" s="1" t="str">
        <f aca="false">IFERROR(INDEX('Mov Entradas (Rel 10497)'!$L:$L,MATCH(AC3104,'Mov Entradas (Rel 10497)'!$I:$I,0)),"nao encontrado")</f>
        <v>AGUAYARA GALAO 20L</v>
      </c>
      <c r="AC3104" s="1" t="n">
        <v>1414621</v>
      </c>
    </row>
    <row r="3105" customFormat="false" ht="12.75" hidden="false" customHeight="true" outlineLevel="0" collapsed="false">
      <c r="A3105" s="1" t="n">
        <v>1</v>
      </c>
      <c r="B3105" s="17" t="n">
        <v>46251</v>
      </c>
      <c r="C3105" s="17" t="n">
        <v>46256</v>
      </c>
      <c r="D3105" s="1" t="n">
        <v>1798</v>
      </c>
      <c r="E3105" s="1" t="s">
        <v>355</v>
      </c>
      <c r="F3105" s="1" t="n">
        <v>24</v>
      </c>
      <c r="G3105" s="1" t="s">
        <v>57</v>
      </c>
      <c r="H3105" s="1" t="n">
        <v>2110405</v>
      </c>
      <c r="I3105" s="1" t="s">
        <v>106</v>
      </c>
      <c r="J3105" s="1" t="n">
        <v>1562609</v>
      </c>
      <c r="L3105" s="1" t="n">
        <v>831858</v>
      </c>
      <c r="M3105" s="1" t="s">
        <v>36</v>
      </c>
      <c r="N3105" s="1" t="s">
        <v>66</v>
      </c>
      <c r="P3105" s="1" t="n">
        <v>103</v>
      </c>
      <c r="Q3105" s="1" t="s">
        <v>61</v>
      </c>
      <c r="R3105" s="1" t="s">
        <v>62</v>
      </c>
      <c r="S3105" s="1" t="n">
        <v>1130101</v>
      </c>
      <c r="T3105" s="1" t="s">
        <v>63</v>
      </c>
      <c r="U3105" s="1" t="n">
        <v>1440</v>
      </c>
      <c r="W3105" s="1" t="n">
        <v>1440</v>
      </c>
      <c r="X3105" s="1" t="s">
        <v>2776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  <c r="AB3105" s="1" t="str">
        <f aca="false">IFERROR(INDEX('Mov Entradas (Rel 10497)'!$L:$L,MATCH(AC3105,'Mov Entradas (Rel 10497)'!$I:$I,0)),"nao encontrado")</f>
        <v>CARCACAS SUINAS</v>
      </c>
      <c r="AC3105" s="1" t="n">
        <v>831858</v>
      </c>
    </row>
    <row r="3106" customFormat="false" ht="12.75" hidden="false" customHeight="true" outlineLevel="0" collapsed="false">
      <c r="A3106" s="1" t="n">
        <v>1</v>
      </c>
      <c r="B3106" s="17" t="n">
        <v>46251</v>
      </c>
      <c r="C3106" s="17" t="n">
        <v>46256</v>
      </c>
      <c r="D3106" s="1" t="n">
        <v>1625</v>
      </c>
      <c r="E3106" s="1" t="s">
        <v>243</v>
      </c>
      <c r="F3106" s="1" t="n">
        <v>24</v>
      </c>
      <c r="G3106" s="1" t="s">
        <v>57</v>
      </c>
      <c r="H3106" s="1" t="n">
        <v>2110405</v>
      </c>
      <c r="I3106" s="1" t="s">
        <v>106</v>
      </c>
      <c r="J3106" s="1" t="n">
        <v>1562750</v>
      </c>
      <c r="L3106" s="1" t="n">
        <v>15059</v>
      </c>
      <c r="M3106" s="1" t="s">
        <v>36</v>
      </c>
      <c r="N3106" s="1" t="s">
        <v>66</v>
      </c>
      <c r="P3106" s="1" t="n">
        <v>103</v>
      </c>
      <c r="Q3106" s="1" t="s">
        <v>61</v>
      </c>
      <c r="R3106" s="1" t="s">
        <v>62</v>
      </c>
      <c r="S3106" s="1" t="n">
        <v>1130101</v>
      </c>
      <c r="T3106" s="1" t="s">
        <v>63</v>
      </c>
      <c r="U3106" s="1" t="n">
        <v>7881</v>
      </c>
      <c r="W3106" s="1" t="n">
        <v>7881</v>
      </c>
      <c r="X3106" s="1" t="s">
        <v>2777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</row>
    <row r="3107" customFormat="false" ht="12.75" hidden="false" customHeight="true" outlineLevel="0" collapsed="false">
      <c r="A3107" s="1" t="n">
        <v>1</v>
      </c>
      <c r="B3107" s="17" t="n">
        <v>46256</v>
      </c>
      <c r="C3107" s="17" t="n">
        <v>46256</v>
      </c>
      <c r="D3107" s="1" t="n">
        <v>33</v>
      </c>
      <c r="E3107" s="1" t="s">
        <v>93</v>
      </c>
      <c r="F3107" s="1" t="n">
        <v>13</v>
      </c>
      <c r="G3107" s="1" t="s">
        <v>119</v>
      </c>
      <c r="H3107" s="1" t="n">
        <v>2110101</v>
      </c>
      <c r="I3107" s="1" t="s">
        <v>58</v>
      </c>
      <c r="J3107" s="1" t="n">
        <v>1585148</v>
      </c>
      <c r="L3107" s="1" t="n">
        <v>5545</v>
      </c>
      <c r="M3107" s="1" t="s">
        <v>36</v>
      </c>
      <c r="N3107" s="1" t="s">
        <v>60</v>
      </c>
      <c r="P3107" s="1" t="n">
        <v>104</v>
      </c>
      <c r="Q3107" s="1" t="s">
        <v>38</v>
      </c>
      <c r="R3107" s="1" t="s">
        <v>62</v>
      </c>
      <c r="S3107" s="1" t="n">
        <v>1130101</v>
      </c>
      <c r="T3107" s="1" t="s">
        <v>63</v>
      </c>
      <c r="U3107" s="1" t="n">
        <v>300</v>
      </c>
      <c r="W3107" s="1" t="n">
        <v>300</v>
      </c>
      <c r="X3107" s="1" t="s">
        <v>2778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12.75" hidden="false" customHeight="true" outlineLevel="0" collapsed="false">
      <c r="A3108" s="1" t="n">
        <v>1</v>
      </c>
      <c r="B3108" s="17" t="n">
        <v>46256</v>
      </c>
      <c r="C3108" s="17" t="n">
        <v>46256</v>
      </c>
      <c r="D3108" s="1" t="n">
        <v>10096</v>
      </c>
      <c r="E3108" s="1" t="s">
        <v>1716</v>
      </c>
      <c r="F3108" s="1" t="n">
        <v>13</v>
      </c>
      <c r="G3108" s="1" t="s">
        <v>119</v>
      </c>
      <c r="H3108" s="1" t="n">
        <v>2110101</v>
      </c>
      <c r="I3108" s="1" t="s">
        <v>58</v>
      </c>
      <c r="J3108" s="1" t="n">
        <v>1605699</v>
      </c>
      <c r="L3108" s="1" t="n">
        <v>202</v>
      </c>
      <c r="M3108" s="1" t="s">
        <v>36</v>
      </c>
      <c r="N3108" s="1" t="s">
        <v>60</v>
      </c>
      <c r="P3108" s="1" t="n">
        <v>104</v>
      </c>
      <c r="Q3108" s="1" t="s">
        <v>38</v>
      </c>
      <c r="R3108" s="1" t="s">
        <v>62</v>
      </c>
      <c r="S3108" s="1" t="n">
        <v>1130101</v>
      </c>
      <c r="T3108" s="1" t="s">
        <v>63</v>
      </c>
      <c r="U3108" s="1" t="n">
        <v>420</v>
      </c>
      <c r="W3108" s="1" t="n">
        <v>0</v>
      </c>
      <c r="X3108" s="1" t="s">
        <v>2779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BOLO MIYAZAKI GRANDE</v>
      </c>
      <c r="AC3108" s="1" t="n">
        <v>202</v>
      </c>
    </row>
    <row r="3109" customFormat="false" ht="12.75" hidden="false" customHeight="true" outlineLevel="0" collapsed="false">
      <c r="A3109" s="1" t="n">
        <v>1</v>
      </c>
      <c r="B3109" s="17" t="n">
        <v>46257</v>
      </c>
      <c r="C3109" s="17" t="n">
        <v>46257</v>
      </c>
      <c r="D3109" s="1" t="n">
        <v>0</v>
      </c>
      <c r="E3109" s="1" t="s">
        <v>33</v>
      </c>
      <c r="F3109" s="1" t="n">
        <v>17</v>
      </c>
      <c r="G3109" s="1" t="s">
        <v>34</v>
      </c>
      <c r="H3109" s="1" t="n">
        <v>1110101</v>
      </c>
      <c r="I3109" s="1" t="s">
        <v>35</v>
      </c>
      <c r="J3109" s="1" t="n">
        <v>1605551</v>
      </c>
      <c r="L3109" s="1" t="n">
        <v>1605551</v>
      </c>
      <c r="M3109" s="1" t="s">
        <v>36</v>
      </c>
      <c r="N3109" s="1" t="s">
        <v>37</v>
      </c>
      <c r="P3109" s="1" t="n">
        <v>104</v>
      </c>
      <c r="Q3109" s="1" t="s">
        <v>38</v>
      </c>
      <c r="R3109" s="1" t="s">
        <v>43</v>
      </c>
      <c r="S3109" s="1" t="n">
        <v>4210310</v>
      </c>
      <c r="T3109" s="1" t="s">
        <v>397</v>
      </c>
      <c r="U3109" s="1" t="n">
        <v>286</v>
      </c>
      <c r="W3109" s="1" t="n">
        <v>286</v>
      </c>
      <c r="X3109" s="1" t="s">
        <v>654</v>
      </c>
      <c r="Z3109" s="1" t="str">
        <f aca="false">IF($T3109="","",IFERROR(INDEX('Resumo Grupos'!$AC$3:$AC$200,MATCH($T3109,'Resumo Grupos'!$AB$3:$AB$200,0)),"n/d"))</f>
        <v>Despesa</v>
      </c>
      <c r="AA3109" s="1" t="str">
        <f aca="false">IF($T3109="","",IF(COUNTIF('Resumo Grupos'!$AE$3:$AE$40,$T3109)&gt;0,"NAO","SIM"))</f>
        <v>SIM</v>
      </c>
    </row>
    <row r="3110" customFormat="false" ht="12.75" hidden="false" customHeight="true" outlineLevel="0" collapsed="false">
      <c r="A3110" s="1" t="n">
        <v>1</v>
      </c>
      <c r="B3110" s="17" t="n">
        <v>46257</v>
      </c>
      <c r="C3110" s="17" t="n">
        <v>46257</v>
      </c>
      <c r="D3110" s="1" t="n">
        <v>0</v>
      </c>
      <c r="E3110" s="1" t="s">
        <v>33</v>
      </c>
      <c r="F3110" s="1" t="n">
        <v>17</v>
      </c>
      <c r="G3110" s="1" t="s">
        <v>34</v>
      </c>
      <c r="H3110" s="1" t="n">
        <v>1110101</v>
      </c>
      <c r="I3110" s="1" t="s">
        <v>35</v>
      </c>
      <c r="J3110" s="1" t="n">
        <v>1605554</v>
      </c>
      <c r="L3110" s="1" t="n">
        <v>1605554</v>
      </c>
      <c r="M3110" s="1" t="s">
        <v>36</v>
      </c>
      <c r="N3110" s="1" t="s">
        <v>37</v>
      </c>
      <c r="P3110" s="1" t="n">
        <v>104</v>
      </c>
      <c r="Q3110" s="1" t="s">
        <v>38</v>
      </c>
      <c r="R3110" s="1" t="s">
        <v>43</v>
      </c>
      <c r="S3110" s="1" t="n">
        <v>4210310</v>
      </c>
      <c r="T3110" s="1" t="s">
        <v>397</v>
      </c>
      <c r="U3110" s="1" t="n">
        <v>208</v>
      </c>
      <c r="W3110" s="1" t="n">
        <v>208</v>
      </c>
      <c r="X3110" s="1" t="s">
        <v>655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</row>
    <row r="3111" customFormat="false" ht="12.75" hidden="false" customHeight="true" outlineLevel="0" collapsed="false">
      <c r="A3111" s="1" t="n">
        <v>1</v>
      </c>
      <c r="B3111" s="17" t="n">
        <v>46126</v>
      </c>
      <c r="C3111" s="17" t="n">
        <v>46257</v>
      </c>
      <c r="D3111" s="1" t="n">
        <v>17</v>
      </c>
      <c r="E3111" s="1" t="s">
        <v>115</v>
      </c>
      <c r="F3111" s="1" t="n">
        <v>24</v>
      </c>
      <c r="G3111" s="1" t="s">
        <v>57</v>
      </c>
      <c r="H3111" s="1" t="n">
        <v>2110405</v>
      </c>
      <c r="I3111" s="1" t="s">
        <v>106</v>
      </c>
      <c r="J3111" s="1" t="n">
        <v>950724</v>
      </c>
      <c r="L3111" s="1" t="n">
        <v>403362</v>
      </c>
      <c r="M3111" s="1" t="s">
        <v>272</v>
      </c>
      <c r="N3111" s="1" t="s">
        <v>66</v>
      </c>
      <c r="P3111" s="1" t="n">
        <v>101</v>
      </c>
      <c r="Q3111" s="1" t="s">
        <v>107</v>
      </c>
      <c r="R3111" s="1" t="s">
        <v>112</v>
      </c>
      <c r="S3111" s="1" t="n">
        <v>4220199</v>
      </c>
      <c r="T3111" s="1" t="s">
        <v>113</v>
      </c>
      <c r="U3111" s="1" t="n">
        <v>2720.81</v>
      </c>
      <c r="W3111" s="1" t="n">
        <v>2720.81</v>
      </c>
      <c r="X3111" s="1" t="s">
        <v>2780</v>
      </c>
      <c r="Z3111" s="1" t="str">
        <f aca="false">IF($T3111="","",IFERROR(INDEX('Resumo Grupos'!$AC$3:$AC$200,MATCH($T3111,'Resumo Grupos'!$AB$3:$AB$200,0)),"n/d"))</f>
        <v>Pagamentos outros não operacionais</v>
      </c>
      <c r="AA3111" s="1" t="str">
        <f aca="false">IF($T3111="","",IF(COUNTIF('Resumo Grupos'!$AE$3:$AE$40,$T3111)&gt;0,"NAO","SIM"))</f>
        <v>SIM</v>
      </c>
    </row>
    <row r="3112" customFormat="false" ht="12.75" hidden="false" customHeight="true" outlineLevel="0" collapsed="false">
      <c r="A3112" s="1" t="n">
        <v>1</v>
      </c>
      <c r="B3112" s="17" t="n">
        <v>46247</v>
      </c>
      <c r="C3112" s="17" t="n">
        <v>46257</v>
      </c>
      <c r="D3112" s="1" t="n">
        <v>1723</v>
      </c>
      <c r="E3112" s="1" t="s">
        <v>302</v>
      </c>
      <c r="F3112" s="1" t="n">
        <v>24</v>
      </c>
      <c r="G3112" s="1" t="s">
        <v>57</v>
      </c>
      <c r="H3112" s="1" t="n">
        <v>2110405</v>
      </c>
      <c r="I3112" s="1" t="s">
        <v>106</v>
      </c>
      <c r="J3112" s="1" t="n">
        <v>1543879</v>
      </c>
      <c r="L3112" s="1" t="n">
        <v>174798</v>
      </c>
      <c r="M3112" s="1" t="s">
        <v>36</v>
      </c>
      <c r="N3112" s="1" t="s">
        <v>66</v>
      </c>
      <c r="P3112" s="1" t="n">
        <v>103</v>
      </c>
      <c r="Q3112" s="1" t="s">
        <v>61</v>
      </c>
      <c r="R3112" s="1" t="s">
        <v>62</v>
      </c>
      <c r="S3112" s="1" t="n">
        <v>1130101</v>
      </c>
      <c r="T3112" s="1" t="s">
        <v>63</v>
      </c>
      <c r="U3112" s="1" t="n">
        <v>5788.75</v>
      </c>
      <c r="W3112" s="1" t="n">
        <v>5788.75</v>
      </c>
      <c r="X3112" s="1" t="s">
        <v>2781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12.75" hidden="false" customHeight="true" outlineLevel="0" collapsed="false">
      <c r="A3113" s="1" t="n">
        <v>1</v>
      </c>
      <c r="B3113" s="17" t="n">
        <v>46258</v>
      </c>
      <c r="C3113" s="17" t="n">
        <v>46258</v>
      </c>
      <c r="D3113" s="1" t="n">
        <v>0</v>
      </c>
      <c r="E3113" s="1" t="s">
        <v>33</v>
      </c>
      <c r="F3113" s="1" t="n">
        <v>17</v>
      </c>
      <c r="G3113" s="1" t="s">
        <v>34</v>
      </c>
      <c r="H3113" s="1" t="n">
        <v>1110101</v>
      </c>
      <c r="I3113" s="1" t="s">
        <v>35</v>
      </c>
      <c r="J3113" s="1" t="n">
        <v>1605519</v>
      </c>
      <c r="L3113" s="1" t="n">
        <v>1605519</v>
      </c>
      <c r="M3113" s="1" t="s">
        <v>36</v>
      </c>
      <c r="N3113" s="1" t="s">
        <v>37</v>
      </c>
      <c r="P3113" s="1" t="n">
        <v>104</v>
      </c>
      <c r="Q3113" s="1" t="s">
        <v>38</v>
      </c>
      <c r="R3113" s="1" t="s">
        <v>149</v>
      </c>
      <c r="S3113" s="1" t="n">
        <v>1120601</v>
      </c>
      <c r="T3113" s="1" t="s">
        <v>150</v>
      </c>
      <c r="U3113" s="1" t="n">
        <v>300</v>
      </c>
      <c r="W3113" s="1" t="n">
        <v>300</v>
      </c>
      <c r="X3113" s="1" t="s">
        <v>2782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  <c r="AB3113" s="1" t="str">
        <f aca="false">IFERROR(INDEX('Mov Entradas (Rel 10497)'!$L:$L,MATCH(AC3113,'Mov Entradas (Rel 10497)'!$I:$I,0)),"nao encontrado")</f>
        <v>ACAI DE ANORI</v>
      </c>
      <c r="AC3113" s="1" t="n">
        <v>5557</v>
      </c>
    </row>
    <row r="3114" customFormat="false" ht="12.75" hidden="false" customHeight="true" outlineLevel="0" collapsed="false">
      <c r="A3114" s="1" t="n">
        <v>1</v>
      </c>
      <c r="B3114" s="17" t="n">
        <v>46258</v>
      </c>
      <c r="C3114" s="17" t="n">
        <v>46258</v>
      </c>
      <c r="D3114" s="1" t="n">
        <v>0</v>
      </c>
      <c r="E3114" s="1" t="s">
        <v>33</v>
      </c>
      <c r="F3114" s="1" t="n">
        <v>17</v>
      </c>
      <c r="G3114" s="1" t="s">
        <v>34</v>
      </c>
      <c r="H3114" s="1" t="n">
        <v>1110101</v>
      </c>
      <c r="I3114" s="1" t="s">
        <v>35</v>
      </c>
      <c r="J3114" s="1" t="n">
        <v>1605565</v>
      </c>
      <c r="L3114" s="1" t="n">
        <v>1605565</v>
      </c>
      <c r="M3114" s="1" t="s">
        <v>36</v>
      </c>
      <c r="N3114" s="1" t="s">
        <v>37</v>
      </c>
      <c r="P3114" s="1" t="n">
        <v>104</v>
      </c>
      <c r="Q3114" s="1" t="s">
        <v>38</v>
      </c>
      <c r="R3114" s="1" t="s">
        <v>62</v>
      </c>
      <c r="S3114" s="1" t="n">
        <v>1130101</v>
      </c>
      <c r="T3114" s="1" t="s">
        <v>63</v>
      </c>
      <c r="U3114" s="1" t="n">
        <v>278</v>
      </c>
      <c r="W3114" s="1" t="n">
        <v>278</v>
      </c>
      <c r="X3114" s="1" t="s">
        <v>2783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12.75" hidden="false" customHeight="true" outlineLevel="0" collapsed="false">
      <c r="A3115" s="1" t="n">
        <v>1</v>
      </c>
      <c r="B3115" s="17" t="n">
        <v>46230</v>
      </c>
      <c r="C3115" s="17" t="n">
        <v>46258</v>
      </c>
      <c r="D3115" s="1" t="n">
        <v>1634</v>
      </c>
      <c r="E3115" s="1" t="s">
        <v>2622</v>
      </c>
      <c r="F3115" s="1" t="n">
        <v>24</v>
      </c>
      <c r="G3115" s="1" t="s">
        <v>57</v>
      </c>
      <c r="H3115" s="1" t="n">
        <v>2110405</v>
      </c>
      <c r="I3115" s="1" t="s">
        <v>106</v>
      </c>
      <c r="J3115" s="1" t="n">
        <v>1460028</v>
      </c>
      <c r="L3115" s="1" t="n">
        <v>329028</v>
      </c>
      <c r="M3115" s="1" t="s">
        <v>59</v>
      </c>
      <c r="N3115" s="1" t="s">
        <v>66</v>
      </c>
      <c r="P3115" s="1" t="n">
        <v>103</v>
      </c>
      <c r="Q3115" s="1" t="s">
        <v>61</v>
      </c>
      <c r="R3115" s="1" t="s">
        <v>62</v>
      </c>
      <c r="S3115" s="1" t="n">
        <v>1130101</v>
      </c>
      <c r="T3115" s="1" t="s">
        <v>63</v>
      </c>
      <c r="U3115" s="1" t="n">
        <v>810.36</v>
      </c>
      <c r="W3115" s="1" t="n">
        <v>810.36</v>
      </c>
      <c r="X3115" s="1" t="s">
        <v>2784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  <c r="AB3115" s="1" t="str">
        <f aca="false">IFERROR(INDEX('Mov Entradas (Rel 10497)'!$L:$L,MATCH(AC3115,'Mov Entradas (Rel 10497)'!$I:$I,0)),"nao encontrado")</f>
        <v>AGUA SANI BRINORT 1L</v>
      </c>
      <c r="AC3115" s="1" t="n">
        <v>329028</v>
      </c>
    </row>
    <row r="3116" customFormat="false" ht="12.75" hidden="false" customHeight="true" outlineLevel="0" collapsed="false">
      <c r="A3116" s="1" t="n">
        <v>1</v>
      </c>
      <c r="B3116" s="17" t="n">
        <v>46248</v>
      </c>
      <c r="C3116" s="17" t="n">
        <v>46258</v>
      </c>
      <c r="D3116" s="1" t="n">
        <v>1637</v>
      </c>
      <c r="E3116" s="1" t="s">
        <v>68</v>
      </c>
      <c r="F3116" s="1" t="n">
        <v>24</v>
      </c>
      <c r="G3116" s="1" t="s">
        <v>57</v>
      </c>
      <c r="H3116" s="1" t="n">
        <v>2110405</v>
      </c>
      <c r="I3116" s="1" t="s">
        <v>106</v>
      </c>
      <c r="J3116" s="1" t="n">
        <v>1545480</v>
      </c>
      <c r="L3116" s="1" t="n">
        <v>1917921</v>
      </c>
      <c r="M3116" s="1" t="s">
        <v>36</v>
      </c>
      <c r="N3116" s="1" t="s">
        <v>66</v>
      </c>
      <c r="P3116" s="1" t="n">
        <v>103</v>
      </c>
      <c r="Q3116" s="1" t="s">
        <v>61</v>
      </c>
      <c r="R3116" s="1" t="s">
        <v>62</v>
      </c>
      <c r="S3116" s="1" t="n">
        <v>1130101</v>
      </c>
      <c r="T3116" s="1" t="s">
        <v>63</v>
      </c>
      <c r="U3116" s="1" t="n">
        <v>948.22</v>
      </c>
      <c r="W3116" s="1" t="n">
        <v>948.22</v>
      </c>
      <c r="X3116" s="1" t="s">
        <v>2785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  <c r="AB3116" s="1" t="str">
        <f aca="false">IFERROR(INDEX('Mov Entradas (Rel 10497)'!$L:$L,MATCH(AC3116,'Mov Entradas (Rel 10497)'!$I:$I,0)),"nao encontrado")</f>
        <v>MOLHO GOTA PIMENTA 150ML</v>
      </c>
      <c r="AC3116" s="1" t="n">
        <v>1917921</v>
      </c>
    </row>
    <row r="3117" customFormat="false" ht="12.75" hidden="false" customHeight="true" outlineLevel="0" collapsed="false">
      <c r="A3117" s="1" t="n">
        <v>1</v>
      </c>
      <c r="B3117" s="17" t="n">
        <v>46198</v>
      </c>
      <c r="C3117" s="17" t="n">
        <v>46258</v>
      </c>
      <c r="D3117" s="1" t="n">
        <v>536</v>
      </c>
      <c r="E3117" s="1" t="s">
        <v>953</v>
      </c>
      <c r="F3117" s="1" t="n">
        <v>24</v>
      </c>
      <c r="G3117" s="1" t="s">
        <v>57</v>
      </c>
      <c r="H3117" s="1" t="n">
        <v>2110405</v>
      </c>
      <c r="I3117" s="1" t="s">
        <v>106</v>
      </c>
      <c r="J3117" s="1" t="n">
        <v>847424</v>
      </c>
      <c r="L3117" s="1" t="n">
        <v>363545</v>
      </c>
      <c r="M3117" s="1" t="s">
        <v>457</v>
      </c>
      <c r="N3117" s="1" t="s">
        <v>66</v>
      </c>
      <c r="P3117" s="1" t="n">
        <v>102</v>
      </c>
      <c r="Q3117" s="1" t="s">
        <v>125</v>
      </c>
      <c r="R3117" s="1" t="s">
        <v>39</v>
      </c>
      <c r="S3117" s="1" t="n">
        <v>4210227</v>
      </c>
      <c r="T3117" s="1" t="s">
        <v>40</v>
      </c>
      <c r="U3117" s="1" t="n">
        <v>1001.34</v>
      </c>
      <c r="W3117" s="1" t="n">
        <v>1001.34</v>
      </c>
      <c r="X3117" s="1" t="s">
        <v>954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12.75" hidden="false" customHeight="true" outlineLevel="0" collapsed="false">
      <c r="A3118" s="1" t="n">
        <v>1</v>
      </c>
      <c r="B3118" s="17" t="n">
        <v>46203</v>
      </c>
      <c r="C3118" s="17" t="n">
        <v>46258</v>
      </c>
      <c r="D3118" s="1" t="n">
        <v>10011</v>
      </c>
      <c r="E3118" s="1" t="s">
        <v>221</v>
      </c>
      <c r="F3118" s="1" t="n">
        <v>24</v>
      </c>
      <c r="G3118" s="1" t="s">
        <v>57</v>
      </c>
      <c r="H3118" s="1" t="n">
        <v>2110101</v>
      </c>
      <c r="I3118" s="1" t="s">
        <v>58</v>
      </c>
      <c r="J3118" s="1" t="n">
        <v>1330475</v>
      </c>
      <c r="L3118" s="1" t="n">
        <v>34300</v>
      </c>
      <c r="M3118" s="1" t="s">
        <v>460</v>
      </c>
      <c r="N3118" s="1" t="s">
        <v>60</v>
      </c>
      <c r="P3118" s="1" t="n">
        <v>103</v>
      </c>
      <c r="Q3118" s="1" t="s">
        <v>61</v>
      </c>
      <c r="R3118" s="1" t="s">
        <v>62</v>
      </c>
      <c r="S3118" s="1" t="n">
        <v>1130101</v>
      </c>
      <c r="T3118" s="1" t="s">
        <v>63</v>
      </c>
      <c r="U3118" s="1" t="n">
        <v>3377.6</v>
      </c>
      <c r="W3118" s="1" t="n">
        <v>3377.6</v>
      </c>
      <c r="X3118" s="1" t="s">
        <v>2786</v>
      </c>
      <c r="Z3118" s="1" t="str">
        <f aca="false">IF($T3118="","",IFERROR(INDEX('Resumo Grupos'!$AC$3:$AC$200,MATCH($T3118,'Resumo Grupos'!$AB$3:$AB$200,0)),"n/d"))</f>
        <v>Mercadoria</v>
      </c>
      <c r="AA3118" s="1" t="str">
        <f aca="false">IF($T3118="","",IF(COUNTIF('Resumo Grupos'!$AE$3:$AE$40,$T3118)&gt;0,"NAO","SIM"))</f>
        <v>SIM</v>
      </c>
      <c r="AB3118" s="1" t="str">
        <f aca="false">IFERROR(INDEX('Mov Entradas (Rel 10497)'!$L:$L,MATCH(AC3118,'Mov Entradas (Rel 10497)'!$I:$I,0)),"nao encontrado")</f>
        <v>RACAO GRAN P. FILH.</v>
      </c>
      <c r="AC3118" s="1" t="n">
        <v>34300</v>
      </c>
    </row>
    <row r="3119" customFormat="false" ht="12.75" hidden="false" customHeight="true" outlineLevel="0" collapsed="false">
      <c r="A3119" s="1" t="n">
        <v>1</v>
      </c>
      <c r="B3119" s="17" t="n">
        <v>46204</v>
      </c>
      <c r="C3119" s="17" t="n">
        <v>46258</v>
      </c>
      <c r="D3119" s="1" t="n">
        <v>607</v>
      </c>
      <c r="E3119" s="1" t="s">
        <v>214</v>
      </c>
      <c r="F3119" s="1" t="n">
        <v>24</v>
      </c>
      <c r="G3119" s="1" t="s">
        <v>57</v>
      </c>
      <c r="H3119" s="1" t="n">
        <v>2110101</v>
      </c>
      <c r="I3119" s="1" t="s">
        <v>58</v>
      </c>
      <c r="J3119" s="1" t="n">
        <v>1335231</v>
      </c>
      <c r="L3119" s="1" t="n">
        <v>11002</v>
      </c>
      <c r="M3119" s="1" t="s">
        <v>460</v>
      </c>
      <c r="N3119" s="1" t="s">
        <v>60</v>
      </c>
      <c r="P3119" s="1" t="n">
        <v>103</v>
      </c>
      <c r="Q3119" s="1" t="s">
        <v>61</v>
      </c>
      <c r="R3119" s="1" t="s">
        <v>62</v>
      </c>
      <c r="S3119" s="1" t="n">
        <v>1130101</v>
      </c>
      <c r="T3119" s="1" t="s">
        <v>63</v>
      </c>
      <c r="U3119" s="1" t="n">
        <v>1849.57</v>
      </c>
      <c r="W3119" s="1" t="n">
        <v>1849.57</v>
      </c>
      <c r="X3119" s="1" t="s">
        <v>2787</v>
      </c>
      <c r="Z3119" s="1" t="str">
        <f aca="false">IF($T3119="","",IFERROR(INDEX('Resumo Grupos'!$AC$3:$AC$200,MATCH($T3119,'Resumo Grupos'!$AB$3:$AB$200,0)),"n/d"))</f>
        <v>Mercadoria</v>
      </c>
      <c r="AA3119" s="1" t="str">
        <f aca="false">IF($T3119="","",IF(COUNTIF('Resumo Grupos'!$AE$3:$AE$40,$T3119)&gt;0,"NAO","SIM"))</f>
        <v>SIM</v>
      </c>
      <c r="AB3119" s="1" t="str">
        <f aca="false">IFERROR(INDEX('Mov Entradas (Rel 10497)'!$L:$L,MATCH(AC3119,'Mov Entradas (Rel 10497)'!$I:$I,0)),"nao encontrado")</f>
        <v>FINO TRATO BIFINHO CARNE 65G</v>
      </c>
      <c r="AC3119" s="1" t="n">
        <v>11002</v>
      </c>
    </row>
    <row r="3120" customFormat="false" ht="12.75" hidden="false" customHeight="true" outlineLevel="0" collapsed="false">
      <c r="A3120" s="1" t="n">
        <v>1</v>
      </c>
      <c r="B3120" s="17" t="n">
        <v>46228</v>
      </c>
      <c r="C3120" s="17" t="n">
        <v>46258</v>
      </c>
      <c r="D3120" s="1" t="n">
        <v>1409</v>
      </c>
      <c r="E3120" s="1" t="s">
        <v>2788</v>
      </c>
      <c r="F3120" s="1" t="n">
        <v>24</v>
      </c>
      <c r="G3120" s="1" t="s">
        <v>57</v>
      </c>
      <c r="H3120" s="1" t="n">
        <v>2110405</v>
      </c>
      <c r="I3120" s="1" t="s">
        <v>106</v>
      </c>
      <c r="J3120" s="1" t="n">
        <v>1450142</v>
      </c>
      <c r="L3120" s="1" t="n">
        <v>105914</v>
      </c>
      <c r="M3120" s="1" t="s">
        <v>36</v>
      </c>
      <c r="N3120" s="1" t="s">
        <v>66</v>
      </c>
      <c r="P3120" s="1" t="n">
        <v>103</v>
      </c>
      <c r="Q3120" s="1" t="s">
        <v>61</v>
      </c>
      <c r="R3120" s="1" t="s">
        <v>62</v>
      </c>
      <c r="S3120" s="1" t="n">
        <v>1130101</v>
      </c>
      <c r="T3120" s="1" t="s">
        <v>63</v>
      </c>
      <c r="U3120" s="1" t="n">
        <v>305.97</v>
      </c>
      <c r="W3120" s="1" t="n">
        <v>305.97</v>
      </c>
      <c r="X3120" s="1" t="s">
        <v>2789</v>
      </c>
      <c r="Z3120" s="1" t="str">
        <f aca="false">IF($T3120="","",IFERROR(INDEX('Resumo Grupos'!$AC$3:$AC$200,MATCH($T3120,'Resumo Grupos'!$AB$3:$AB$200,0)),"n/d"))</f>
        <v>Mercadoria</v>
      </c>
      <c r="AA3120" s="1" t="str">
        <f aca="false">IF($T3120="","",IF(COUNTIF('Resumo Grupos'!$AE$3:$AE$40,$T3120)&gt;0,"NAO","SIM"))</f>
        <v>SIM</v>
      </c>
      <c r="AB3120" s="1" t="str">
        <f aca="false">IFERROR(INDEX('Mov Entradas (Rel 10497)'!$L:$L,MATCH(AC3120,'Mov Entradas (Rel 10497)'!$I:$I,0)),"nao encontrado")</f>
        <v>BATERIA MOTO MMGE</v>
      </c>
      <c r="AC3120" s="1" t="n">
        <v>105914</v>
      </c>
    </row>
    <row r="3121" customFormat="false" ht="12.75" hidden="false" customHeight="true" outlineLevel="0" collapsed="false">
      <c r="A3121" s="1" t="n">
        <v>1</v>
      </c>
      <c r="B3121" s="17" t="n">
        <v>46232</v>
      </c>
      <c r="C3121" s="17" t="n">
        <v>46258</v>
      </c>
      <c r="D3121" s="1" t="n">
        <v>1637</v>
      </c>
      <c r="E3121" s="1" t="s">
        <v>68</v>
      </c>
      <c r="F3121" s="1" t="n">
        <v>24</v>
      </c>
      <c r="G3121" s="1" t="s">
        <v>57</v>
      </c>
      <c r="H3121" s="1" t="n">
        <v>2110405</v>
      </c>
      <c r="I3121" s="1" t="s">
        <v>106</v>
      </c>
      <c r="J3121" s="1" t="n">
        <v>1468984</v>
      </c>
      <c r="L3121" s="1" t="n">
        <v>1911152</v>
      </c>
      <c r="M3121" s="1" t="s">
        <v>36</v>
      </c>
      <c r="N3121" s="1" t="s">
        <v>66</v>
      </c>
      <c r="P3121" s="1" t="n">
        <v>103</v>
      </c>
      <c r="Q3121" s="1" t="s">
        <v>61</v>
      </c>
      <c r="R3121" s="1" t="s">
        <v>62</v>
      </c>
      <c r="S3121" s="1" t="n">
        <v>1130101</v>
      </c>
      <c r="T3121" s="1" t="s">
        <v>63</v>
      </c>
      <c r="U3121" s="1" t="n">
        <v>330.75</v>
      </c>
      <c r="W3121" s="1" t="n">
        <v>330.75</v>
      </c>
      <c r="X3121" s="1" t="s">
        <v>2790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  <c r="AB3121" s="1" t="str">
        <f aca="false">IFERROR(INDEX('Mov Entradas (Rel 10497)'!$L:$L,MATCH(AC3121,'Mov Entradas (Rel 10497)'!$I:$I,0)),"nao encontrado")</f>
        <v>BOLACHA CRISTAL 414G</v>
      </c>
      <c r="AC3121" s="1" t="n">
        <v>1911152</v>
      </c>
    </row>
    <row r="3122" customFormat="false" ht="12.75" hidden="false" customHeight="true" outlineLevel="0" collapsed="false">
      <c r="A3122" s="1" t="n">
        <v>1</v>
      </c>
      <c r="B3122" s="17" t="n">
        <v>46234</v>
      </c>
      <c r="C3122" s="17" t="n">
        <v>46258</v>
      </c>
      <c r="D3122" s="1" t="n">
        <v>1699</v>
      </c>
      <c r="E3122" s="1" t="s">
        <v>428</v>
      </c>
      <c r="F3122" s="1" t="n">
        <v>24</v>
      </c>
      <c r="G3122" s="1" t="s">
        <v>57</v>
      </c>
      <c r="H3122" s="1" t="n">
        <v>2110405</v>
      </c>
      <c r="I3122" s="1" t="s">
        <v>106</v>
      </c>
      <c r="J3122" s="1" t="n">
        <v>1478171</v>
      </c>
      <c r="L3122" s="1" t="n">
        <v>309642</v>
      </c>
      <c r="M3122" s="1" t="s">
        <v>59</v>
      </c>
      <c r="N3122" s="1" t="s">
        <v>66</v>
      </c>
      <c r="P3122" s="1" t="n">
        <v>103</v>
      </c>
      <c r="Q3122" s="1" t="s">
        <v>61</v>
      </c>
      <c r="R3122" s="1" t="s">
        <v>62</v>
      </c>
      <c r="S3122" s="1" t="n">
        <v>1130101</v>
      </c>
      <c r="T3122" s="1" t="s">
        <v>63</v>
      </c>
      <c r="U3122" s="1" t="n">
        <v>1633.1</v>
      </c>
      <c r="W3122" s="1" t="n">
        <v>1633.1</v>
      </c>
      <c r="X3122" s="1" t="s">
        <v>2791</v>
      </c>
      <c r="Z3122" s="1" t="str">
        <f aca="false">IF($T3122="","",IFERROR(INDEX('Resumo Grupos'!$AC$3:$AC$200,MATCH($T3122,'Resumo Grupos'!$AB$3:$AB$200,0)),"n/d"))</f>
        <v>Mercadoria</v>
      </c>
      <c r="AA3122" s="1" t="str">
        <f aca="false">IF($T3122="","",IF(COUNTIF('Resumo Grupos'!$AE$3:$AE$40,$T3122)&gt;0,"NAO","SIM"))</f>
        <v>SIM</v>
      </c>
      <c r="AB3122" s="1" t="str">
        <f aca="false">IFERROR(INDEX('Mov Entradas (Rel 10497)'!$L:$L,MATCH(AC3122,'Mov Entradas (Rel 10497)'!$I:$I,0)),"nao encontrado")</f>
        <v>MOLHO GOTA INGLES 150ML</v>
      </c>
      <c r="AC3122" s="1" t="n">
        <v>309642</v>
      </c>
    </row>
    <row r="3123" customFormat="false" ht="12.75" hidden="false" customHeight="true" outlineLevel="0" collapsed="false">
      <c r="A3123" s="1" t="n">
        <v>1</v>
      </c>
      <c r="B3123" s="17" t="n">
        <v>46237</v>
      </c>
      <c r="C3123" s="17" t="n">
        <v>46258</v>
      </c>
      <c r="D3123" s="1" t="n">
        <v>1699</v>
      </c>
      <c r="E3123" s="1" t="s">
        <v>428</v>
      </c>
      <c r="F3123" s="1" t="n">
        <v>24</v>
      </c>
      <c r="G3123" s="1" t="s">
        <v>57</v>
      </c>
      <c r="H3123" s="1" t="n">
        <v>2110405</v>
      </c>
      <c r="I3123" s="1" t="s">
        <v>106</v>
      </c>
      <c r="J3123" s="1" t="n">
        <v>1495640</v>
      </c>
      <c r="L3123" s="1" t="n">
        <v>309757</v>
      </c>
      <c r="M3123" s="1" t="s">
        <v>59</v>
      </c>
      <c r="N3123" s="1" t="s">
        <v>66</v>
      </c>
      <c r="P3123" s="1" t="n">
        <v>103</v>
      </c>
      <c r="Q3123" s="1" t="s">
        <v>61</v>
      </c>
      <c r="R3123" s="1" t="s">
        <v>62</v>
      </c>
      <c r="S3123" s="1" t="n">
        <v>1130101</v>
      </c>
      <c r="T3123" s="1" t="s">
        <v>63</v>
      </c>
      <c r="U3123" s="1" t="n">
        <v>403.5</v>
      </c>
      <c r="W3123" s="1" t="n">
        <v>403.5</v>
      </c>
      <c r="X3123" s="1" t="s">
        <v>2792</v>
      </c>
      <c r="Z3123" s="1" t="str">
        <f aca="false">IF($T3123="","",IFERROR(INDEX('Resumo Grupos'!$AC$3:$AC$200,MATCH($T3123,'Resumo Grupos'!$AB$3:$AB$200,0)),"n/d"))</f>
        <v>Mercadoria</v>
      </c>
      <c r="AA3123" s="1" t="str">
        <f aca="false">IF($T3123="","",IF(COUNTIF('Resumo Grupos'!$AE$3:$AE$40,$T3123)&gt;0,"NAO","SIM"))</f>
        <v>SIM</v>
      </c>
      <c r="AB3123" s="1" t="str">
        <f aca="false">IFERROR(INDEX('Mov Entradas (Rel 10497)'!$L:$L,MATCH(AC3123,'Mov Entradas (Rel 10497)'!$I:$I,0)),"nao encontrado")</f>
        <v>SUCO JANDAI CAJU500M</v>
      </c>
      <c r="AC3123" s="1" t="n">
        <v>309757</v>
      </c>
    </row>
    <row r="3124" customFormat="false" ht="12.75" hidden="false" customHeight="true" outlineLevel="0" collapsed="false">
      <c r="A3124" s="1" t="n">
        <v>1</v>
      </c>
      <c r="B3124" s="17" t="n">
        <v>46238</v>
      </c>
      <c r="C3124" s="17" t="n">
        <v>46258</v>
      </c>
      <c r="D3124" s="1" t="n">
        <v>1668</v>
      </c>
      <c r="E3124" s="1" t="s">
        <v>81</v>
      </c>
      <c r="F3124" s="1" t="n">
        <v>24</v>
      </c>
      <c r="G3124" s="1" t="s">
        <v>57</v>
      </c>
      <c r="H3124" s="1" t="n">
        <v>2110405</v>
      </c>
      <c r="I3124" s="1" t="s">
        <v>106</v>
      </c>
      <c r="J3124" s="1" t="n">
        <v>1500935</v>
      </c>
      <c r="L3124" s="1" t="n">
        <v>745268</v>
      </c>
      <c r="M3124" s="1" t="s">
        <v>36</v>
      </c>
      <c r="N3124" s="1" t="s">
        <v>66</v>
      </c>
      <c r="P3124" s="1" t="n">
        <v>103</v>
      </c>
      <c r="Q3124" s="1" t="s">
        <v>61</v>
      </c>
      <c r="R3124" s="1" t="s">
        <v>62</v>
      </c>
      <c r="S3124" s="1" t="n">
        <v>1130101</v>
      </c>
      <c r="T3124" s="1" t="s">
        <v>63</v>
      </c>
      <c r="U3124" s="1" t="n">
        <v>998.67</v>
      </c>
      <c r="W3124" s="1" t="n">
        <v>998.67</v>
      </c>
      <c r="X3124" s="1" t="s">
        <v>2793</v>
      </c>
      <c r="Z3124" s="1" t="str">
        <f aca="false">IF($T3124="","",IFERROR(INDEX('Resumo Grupos'!$AC$3:$AC$200,MATCH($T3124,'Resumo Grupos'!$AB$3:$AB$200,0)),"n/d"))</f>
        <v>Mercadoria</v>
      </c>
      <c r="AA3124" s="1" t="str">
        <f aca="false">IF($T3124="","",IF(COUNTIF('Resumo Grupos'!$AE$3:$AE$40,$T3124)&gt;0,"NAO","SIM"))</f>
        <v>SIM</v>
      </c>
      <c r="AB3124" s="1" t="str">
        <f aca="false">IFERROR(INDEX('Mov Entradas (Rel 10497)'!$L:$L,MATCH(AC3124,'Mov Entradas (Rel 10497)'!$I:$I,0)),"nao encontrado")</f>
        <v>GUARDANAPO PAPEL SCA</v>
      </c>
      <c r="AC3124" s="1" t="n">
        <v>745268</v>
      </c>
    </row>
    <row r="3125" customFormat="false" ht="12.75" hidden="false" customHeight="true" outlineLevel="0" collapsed="false">
      <c r="A3125" s="1" t="n">
        <v>1</v>
      </c>
      <c r="B3125" s="17" t="n">
        <v>46239</v>
      </c>
      <c r="C3125" s="17" t="n">
        <v>46258</v>
      </c>
      <c r="D3125" s="1" t="n">
        <v>1668</v>
      </c>
      <c r="E3125" s="1" t="s">
        <v>81</v>
      </c>
      <c r="F3125" s="1" t="n">
        <v>24</v>
      </c>
      <c r="G3125" s="1" t="s">
        <v>57</v>
      </c>
      <c r="H3125" s="1" t="n">
        <v>2110405</v>
      </c>
      <c r="I3125" s="1" t="s">
        <v>106</v>
      </c>
      <c r="J3125" s="1" t="n">
        <v>1503711</v>
      </c>
      <c r="L3125" s="1" t="n">
        <v>745264</v>
      </c>
      <c r="M3125" s="1" t="s">
        <v>36</v>
      </c>
      <c r="N3125" s="1" t="s">
        <v>66</v>
      </c>
      <c r="P3125" s="1" t="n">
        <v>103</v>
      </c>
      <c r="Q3125" s="1" t="s">
        <v>61</v>
      </c>
      <c r="R3125" s="1" t="s">
        <v>62</v>
      </c>
      <c r="S3125" s="1" t="n">
        <v>1130101</v>
      </c>
      <c r="T3125" s="1" t="s">
        <v>63</v>
      </c>
      <c r="U3125" s="1" t="n">
        <v>1047.59</v>
      </c>
      <c r="W3125" s="1" t="n">
        <v>1047.59</v>
      </c>
      <c r="X3125" s="1" t="s">
        <v>2794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MARMITEX ISOP COPOBRAS C/10UND</v>
      </c>
      <c r="AC3125" s="1" t="n">
        <v>745264</v>
      </c>
    </row>
    <row r="3126" customFormat="false" ht="12.75" hidden="false" customHeight="true" outlineLevel="0" collapsed="false">
      <c r="A3126" s="1" t="n">
        <v>1</v>
      </c>
      <c r="B3126" s="17" t="n">
        <v>46240</v>
      </c>
      <c r="C3126" s="17" t="n">
        <v>46258</v>
      </c>
      <c r="D3126" s="1" t="n">
        <v>1671</v>
      </c>
      <c r="E3126" s="1" t="s">
        <v>385</v>
      </c>
      <c r="F3126" s="1" t="n">
        <v>24</v>
      </c>
      <c r="G3126" s="1" t="s">
        <v>57</v>
      </c>
      <c r="H3126" s="1" t="n">
        <v>2110405</v>
      </c>
      <c r="I3126" s="1" t="s">
        <v>106</v>
      </c>
      <c r="J3126" s="1" t="n">
        <v>1508432</v>
      </c>
      <c r="L3126" s="1" t="n">
        <v>582245</v>
      </c>
      <c r="M3126" s="1" t="s">
        <v>36</v>
      </c>
      <c r="N3126" s="1" t="s">
        <v>66</v>
      </c>
      <c r="P3126" s="1" t="n">
        <v>103</v>
      </c>
      <c r="Q3126" s="1" t="s">
        <v>61</v>
      </c>
      <c r="R3126" s="1" t="s">
        <v>62</v>
      </c>
      <c r="S3126" s="1" t="n">
        <v>1130101</v>
      </c>
      <c r="T3126" s="1" t="s">
        <v>63</v>
      </c>
      <c r="U3126" s="1" t="n">
        <v>1020.15</v>
      </c>
      <c r="W3126" s="1" t="n">
        <v>1020.15</v>
      </c>
      <c r="X3126" s="1" t="s">
        <v>2795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DS LEITE D ROSA 100M</v>
      </c>
      <c r="AC3126" s="1" t="n">
        <v>585245</v>
      </c>
    </row>
    <row r="3127" customFormat="false" ht="12.75" hidden="false" customHeight="true" outlineLevel="0" collapsed="false">
      <c r="A3127" s="1" t="n">
        <v>1</v>
      </c>
      <c r="B3127" s="17" t="n">
        <v>46240</v>
      </c>
      <c r="C3127" s="17" t="n">
        <v>46258</v>
      </c>
      <c r="D3127" s="1" t="n">
        <v>1637</v>
      </c>
      <c r="E3127" s="1" t="s">
        <v>68</v>
      </c>
      <c r="F3127" s="1" t="n">
        <v>24</v>
      </c>
      <c r="G3127" s="1" t="s">
        <v>57</v>
      </c>
      <c r="H3127" s="1" t="n">
        <v>2110405</v>
      </c>
      <c r="I3127" s="1" t="s">
        <v>106</v>
      </c>
      <c r="J3127" s="1" t="n">
        <v>1509648</v>
      </c>
      <c r="L3127" s="1" t="n">
        <v>1915887</v>
      </c>
      <c r="M3127" s="1" t="s">
        <v>36</v>
      </c>
      <c r="N3127" s="1" t="s">
        <v>66</v>
      </c>
      <c r="P3127" s="1" t="n">
        <v>103</v>
      </c>
      <c r="Q3127" s="1" t="s">
        <v>61</v>
      </c>
      <c r="R3127" s="1" t="s">
        <v>62</v>
      </c>
      <c r="S3127" s="1" t="n">
        <v>1130101</v>
      </c>
      <c r="T3127" s="1" t="s">
        <v>63</v>
      </c>
      <c r="U3127" s="1" t="n">
        <v>2048.4</v>
      </c>
      <c r="W3127" s="1" t="n">
        <v>2048.4</v>
      </c>
      <c r="X3127" s="1" t="s">
        <v>2796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CAFE KIMINO 250G</v>
      </c>
      <c r="AC3127" s="1" t="n">
        <v>1915887</v>
      </c>
    </row>
    <row r="3128" customFormat="false" ht="12.75" hidden="false" customHeight="true" outlineLevel="0" collapsed="false">
      <c r="A3128" s="1" t="n">
        <v>1</v>
      </c>
      <c r="B3128" s="17" t="n">
        <v>46240</v>
      </c>
      <c r="C3128" s="17" t="n">
        <v>46258</v>
      </c>
      <c r="D3128" s="1" t="n">
        <v>1637</v>
      </c>
      <c r="E3128" s="1" t="s">
        <v>68</v>
      </c>
      <c r="F3128" s="1" t="n">
        <v>24</v>
      </c>
      <c r="G3128" s="1" t="s">
        <v>57</v>
      </c>
      <c r="H3128" s="1" t="n">
        <v>2110405</v>
      </c>
      <c r="I3128" s="1" t="s">
        <v>106</v>
      </c>
      <c r="J3128" s="1" t="n">
        <v>1509717</v>
      </c>
      <c r="L3128" s="1" t="n">
        <v>1915884</v>
      </c>
      <c r="M3128" s="1" t="s">
        <v>36</v>
      </c>
      <c r="N3128" s="1" t="s">
        <v>66</v>
      </c>
      <c r="P3128" s="1" t="n">
        <v>103</v>
      </c>
      <c r="Q3128" s="1" t="s">
        <v>61</v>
      </c>
      <c r="R3128" s="1" t="s">
        <v>62</v>
      </c>
      <c r="S3128" s="1" t="n">
        <v>1130101</v>
      </c>
      <c r="T3128" s="1" t="s">
        <v>63</v>
      </c>
      <c r="U3128" s="1" t="n">
        <v>1795</v>
      </c>
      <c r="W3128" s="1" t="n">
        <v>1795</v>
      </c>
      <c r="X3128" s="1" t="s">
        <v>2797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CERVEJA ITAIPAVA 269ML</v>
      </c>
      <c r="AC3128" s="1" t="n">
        <v>1915884</v>
      </c>
    </row>
    <row r="3129" customFormat="false" ht="12.75" hidden="false" customHeight="true" outlineLevel="0" collapsed="false">
      <c r="A3129" s="1" t="n">
        <v>1</v>
      </c>
      <c r="B3129" s="17" t="n">
        <v>46246</v>
      </c>
      <c r="C3129" s="17" t="n">
        <v>46258</v>
      </c>
      <c r="D3129" s="1" t="n">
        <v>1357</v>
      </c>
      <c r="E3129" s="1" t="s">
        <v>694</v>
      </c>
      <c r="F3129" s="1" t="n">
        <v>24</v>
      </c>
      <c r="G3129" s="1" t="s">
        <v>57</v>
      </c>
      <c r="H3129" s="1" t="n">
        <v>2110405</v>
      </c>
      <c r="I3129" s="1" t="s">
        <v>106</v>
      </c>
      <c r="J3129" s="1" t="n">
        <v>1537717</v>
      </c>
      <c r="L3129" s="1" t="n">
        <v>282949</v>
      </c>
      <c r="M3129" s="1" t="s">
        <v>59</v>
      </c>
      <c r="N3129" s="1" t="s">
        <v>66</v>
      </c>
      <c r="P3129" s="1" t="n">
        <v>103</v>
      </c>
      <c r="Q3129" s="1" t="s">
        <v>61</v>
      </c>
      <c r="R3129" s="1" t="s">
        <v>2081</v>
      </c>
      <c r="S3129" s="1" t="n">
        <v>4110102</v>
      </c>
      <c r="T3129" s="1" t="s">
        <v>2640</v>
      </c>
      <c r="U3129" s="1" t="n">
        <v>465.35</v>
      </c>
      <c r="W3129" s="1" t="n">
        <v>465.35</v>
      </c>
      <c r="X3129" s="1" t="s">
        <v>2798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MARGARINA MEDALHA DE OURO 80% 15KG</v>
      </c>
      <c r="AC3129" s="1" t="n">
        <v>282949</v>
      </c>
    </row>
    <row r="3130" customFormat="false" ht="12.75" hidden="false" customHeight="true" outlineLevel="0" collapsed="false">
      <c r="A3130" s="1" t="n">
        <v>1</v>
      </c>
      <c r="B3130" s="17" t="n">
        <v>46246</v>
      </c>
      <c r="C3130" s="17" t="n">
        <v>46258</v>
      </c>
      <c r="D3130" s="1" t="n">
        <v>1636</v>
      </c>
      <c r="E3130" s="1" t="s">
        <v>91</v>
      </c>
      <c r="F3130" s="1" t="n">
        <v>24</v>
      </c>
      <c r="G3130" s="1" t="s">
        <v>57</v>
      </c>
      <c r="H3130" s="1" t="n">
        <v>2110405</v>
      </c>
      <c r="I3130" s="1" t="s">
        <v>106</v>
      </c>
      <c r="J3130" s="1" t="n">
        <v>1536369</v>
      </c>
      <c r="L3130" s="1" t="n">
        <v>3234290</v>
      </c>
      <c r="M3130" s="1" t="s">
        <v>36</v>
      </c>
      <c r="N3130" s="1" t="s">
        <v>66</v>
      </c>
      <c r="P3130" s="1" t="n">
        <v>103</v>
      </c>
      <c r="Q3130" s="1" t="s">
        <v>61</v>
      </c>
      <c r="R3130" s="1" t="s">
        <v>62</v>
      </c>
      <c r="S3130" s="1" t="n">
        <v>1130101</v>
      </c>
      <c r="T3130" s="1" t="s">
        <v>63</v>
      </c>
      <c r="U3130" s="1" t="n">
        <v>726.08</v>
      </c>
      <c r="W3130" s="1" t="n">
        <v>726.08</v>
      </c>
      <c r="X3130" s="1" t="s">
        <v>2799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MILHO PIPOCA NATURAL C/SAL 100G</v>
      </c>
      <c r="AC3130" s="1" t="n">
        <v>3234290</v>
      </c>
    </row>
    <row r="3131" customFormat="false" ht="12.75" hidden="false" customHeight="true" outlineLevel="0" collapsed="false">
      <c r="A3131" s="1" t="n">
        <v>1</v>
      </c>
      <c r="B3131" s="17" t="n">
        <v>46246</v>
      </c>
      <c r="C3131" s="17" t="n">
        <v>46258</v>
      </c>
      <c r="D3131" s="1" t="n">
        <v>10103</v>
      </c>
      <c r="E3131" s="1" t="s">
        <v>2800</v>
      </c>
      <c r="F3131" s="1" t="n">
        <v>24</v>
      </c>
      <c r="G3131" s="1" t="s">
        <v>57</v>
      </c>
      <c r="H3131" s="1" t="n">
        <v>2110405</v>
      </c>
      <c r="I3131" s="1" t="s">
        <v>106</v>
      </c>
      <c r="J3131" s="1" t="n">
        <v>1537587</v>
      </c>
      <c r="L3131" s="1" t="n">
        <v>381</v>
      </c>
      <c r="M3131" s="1" t="s">
        <v>36</v>
      </c>
      <c r="N3131" s="1" t="s">
        <v>66</v>
      </c>
      <c r="P3131" s="1" t="n">
        <v>103</v>
      </c>
      <c r="Q3131" s="1" t="s">
        <v>61</v>
      </c>
      <c r="R3131" s="1" t="s">
        <v>62</v>
      </c>
      <c r="S3131" s="1" t="n">
        <v>1130101</v>
      </c>
      <c r="T3131" s="1" t="s">
        <v>63</v>
      </c>
      <c r="U3131" s="1" t="n">
        <v>300</v>
      </c>
      <c r="W3131" s="1" t="n">
        <v>300</v>
      </c>
      <c r="X3131" s="1" t="s">
        <v>2801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DAN GELO CUBO 5 KG</v>
      </c>
      <c r="AC3131" s="1" t="n">
        <v>381</v>
      </c>
    </row>
    <row r="3132" customFormat="false" ht="12.75" hidden="false" customHeight="true" outlineLevel="0" collapsed="false">
      <c r="A3132" s="1" t="n">
        <v>1</v>
      </c>
      <c r="B3132" s="17" t="n">
        <v>46248</v>
      </c>
      <c r="C3132" s="17" t="n">
        <v>46258</v>
      </c>
      <c r="D3132" s="1" t="n">
        <v>1723</v>
      </c>
      <c r="E3132" s="1" t="s">
        <v>302</v>
      </c>
      <c r="F3132" s="1" t="n">
        <v>24</v>
      </c>
      <c r="G3132" s="1" t="s">
        <v>57</v>
      </c>
      <c r="H3132" s="1" t="n">
        <v>2110405</v>
      </c>
      <c r="I3132" s="1" t="s">
        <v>106</v>
      </c>
      <c r="J3132" s="1" t="n">
        <v>1546986</v>
      </c>
      <c r="L3132" s="1" t="n">
        <v>174869</v>
      </c>
      <c r="M3132" s="1" t="s">
        <v>36</v>
      </c>
      <c r="N3132" s="1" t="s">
        <v>66</v>
      </c>
      <c r="P3132" s="1" t="n">
        <v>103</v>
      </c>
      <c r="Q3132" s="1" t="s">
        <v>61</v>
      </c>
      <c r="R3132" s="1" t="s">
        <v>62</v>
      </c>
      <c r="S3132" s="1" t="n">
        <v>1130101</v>
      </c>
      <c r="T3132" s="1" t="s">
        <v>63</v>
      </c>
      <c r="U3132" s="1" t="n">
        <v>6734.75</v>
      </c>
      <c r="W3132" s="1" t="n">
        <v>6734.75</v>
      </c>
      <c r="X3132" s="1" t="s">
        <v>2802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</row>
    <row r="3133" customFormat="false" ht="12.75" hidden="false" customHeight="true" outlineLevel="0" collapsed="false">
      <c r="A3133" s="1" t="n">
        <v>1</v>
      </c>
      <c r="B3133" s="17" t="n">
        <v>46251</v>
      </c>
      <c r="C3133" s="17" t="n">
        <v>46258</v>
      </c>
      <c r="D3133" s="1" t="n">
        <v>10018</v>
      </c>
      <c r="E3133" s="1" t="s">
        <v>368</v>
      </c>
      <c r="F3133" s="1" t="n">
        <v>34</v>
      </c>
      <c r="G3133" s="1" t="s">
        <v>94</v>
      </c>
      <c r="H3133" s="1" t="n">
        <v>2110405</v>
      </c>
      <c r="I3133" s="1" t="s">
        <v>106</v>
      </c>
      <c r="J3133" s="1" t="n">
        <v>1561191</v>
      </c>
      <c r="L3133" s="1" t="n">
        <v>364</v>
      </c>
      <c r="M3133" s="1" t="s">
        <v>36</v>
      </c>
      <c r="N3133" s="1" t="s">
        <v>66</v>
      </c>
      <c r="P3133" s="1" t="n">
        <v>103</v>
      </c>
      <c r="Q3133" s="1" t="s">
        <v>61</v>
      </c>
      <c r="R3133" s="1" t="s">
        <v>62</v>
      </c>
      <c r="S3133" s="1" t="n">
        <v>1130101</v>
      </c>
      <c r="T3133" s="1" t="s">
        <v>63</v>
      </c>
      <c r="U3133" s="1" t="n">
        <v>2178.8</v>
      </c>
      <c r="W3133" s="1" t="n">
        <v>2178.8</v>
      </c>
      <c r="X3133" s="1" t="s">
        <v>2803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OVOS BRANCO UNID</v>
      </c>
      <c r="AC3133" s="1" t="n">
        <v>364</v>
      </c>
    </row>
    <row r="3134" customFormat="false" ht="12.75" hidden="false" customHeight="true" outlineLevel="0" collapsed="false">
      <c r="A3134" s="1" t="n">
        <v>1</v>
      </c>
      <c r="B3134" s="17" t="n">
        <v>46252</v>
      </c>
      <c r="C3134" s="17" t="n">
        <v>46258</v>
      </c>
      <c r="D3134" s="1" t="n">
        <v>1614</v>
      </c>
      <c r="E3134" s="1" t="s">
        <v>89</v>
      </c>
      <c r="F3134" s="1" t="n">
        <v>24</v>
      </c>
      <c r="G3134" s="1" t="s">
        <v>57</v>
      </c>
      <c r="H3134" s="1" t="n">
        <v>2110405</v>
      </c>
      <c r="I3134" s="1" t="s">
        <v>106</v>
      </c>
      <c r="J3134" s="1" t="n">
        <v>1565827</v>
      </c>
      <c r="L3134" s="1" t="n">
        <v>11564</v>
      </c>
      <c r="M3134" s="1" t="s">
        <v>59</v>
      </c>
      <c r="N3134" s="1" t="s">
        <v>66</v>
      </c>
      <c r="P3134" s="1" t="n">
        <v>103</v>
      </c>
      <c r="Q3134" s="1" t="s">
        <v>61</v>
      </c>
      <c r="R3134" s="1" t="s">
        <v>62</v>
      </c>
      <c r="S3134" s="1" t="n">
        <v>1130101</v>
      </c>
      <c r="T3134" s="1" t="s">
        <v>63</v>
      </c>
      <c r="U3134" s="1" t="n">
        <v>495.55</v>
      </c>
      <c r="W3134" s="1" t="n">
        <v>495.55</v>
      </c>
      <c r="X3134" s="1" t="s">
        <v>2804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SORVETE KARU BRIGADE</v>
      </c>
      <c r="AC3134" s="1" t="n">
        <v>11564</v>
      </c>
    </row>
    <row r="3135" customFormat="false" ht="12.75" hidden="false" customHeight="true" outlineLevel="0" collapsed="false">
      <c r="A3135" s="1" t="n">
        <v>1</v>
      </c>
      <c r="B3135" s="17" t="n">
        <v>46252</v>
      </c>
      <c r="C3135" s="17" t="n">
        <v>46258</v>
      </c>
      <c r="D3135" s="1" t="n">
        <v>1625</v>
      </c>
      <c r="E3135" s="1" t="s">
        <v>243</v>
      </c>
      <c r="F3135" s="1" t="n">
        <v>24</v>
      </c>
      <c r="G3135" s="1" t="s">
        <v>57</v>
      </c>
      <c r="H3135" s="1" t="n">
        <v>2110405</v>
      </c>
      <c r="I3135" s="1" t="s">
        <v>106</v>
      </c>
      <c r="J3135" s="1" t="n">
        <v>1567258</v>
      </c>
      <c r="L3135" s="1" t="n">
        <v>15071</v>
      </c>
      <c r="M3135" s="1" t="s">
        <v>36</v>
      </c>
      <c r="N3135" s="1" t="s">
        <v>66</v>
      </c>
      <c r="P3135" s="1" t="n">
        <v>103</v>
      </c>
      <c r="Q3135" s="1" t="s">
        <v>61</v>
      </c>
      <c r="R3135" s="1" t="s">
        <v>62</v>
      </c>
      <c r="S3135" s="1" t="n">
        <v>1130101</v>
      </c>
      <c r="T3135" s="1" t="s">
        <v>63</v>
      </c>
      <c r="U3135" s="1" t="n">
        <v>3207</v>
      </c>
      <c r="W3135" s="1" t="n">
        <v>3207</v>
      </c>
      <c r="X3135" s="1" t="s">
        <v>2805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</row>
    <row r="3136" customFormat="false" ht="12.75" hidden="false" customHeight="true" outlineLevel="0" collapsed="false">
      <c r="A3136" s="1" t="n">
        <v>1</v>
      </c>
      <c r="B3136" s="17" t="n">
        <v>46252</v>
      </c>
      <c r="C3136" s="17" t="n">
        <v>46258</v>
      </c>
      <c r="D3136" s="1" t="n">
        <v>1666</v>
      </c>
      <c r="E3136" s="1" t="s">
        <v>56</v>
      </c>
      <c r="F3136" s="1" t="n">
        <v>24</v>
      </c>
      <c r="G3136" s="1" t="s">
        <v>57</v>
      </c>
      <c r="H3136" s="1" t="n">
        <v>2110405</v>
      </c>
      <c r="I3136" s="1" t="s">
        <v>106</v>
      </c>
      <c r="J3136" s="1" t="n">
        <v>1567634</v>
      </c>
      <c r="L3136" s="1" t="n">
        <v>570378</v>
      </c>
      <c r="M3136" s="1" t="s">
        <v>36</v>
      </c>
      <c r="N3136" s="1" t="s">
        <v>66</v>
      </c>
      <c r="P3136" s="1" t="n">
        <v>103</v>
      </c>
      <c r="Q3136" s="1" t="s">
        <v>61</v>
      </c>
      <c r="R3136" s="1" t="s">
        <v>62</v>
      </c>
      <c r="S3136" s="1" t="n">
        <v>1130101</v>
      </c>
      <c r="T3136" s="1" t="s">
        <v>63</v>
      </c>
      <c r="U3136" s="1" t="n">
        <v>6804.6</v>
      </c>
      <c r="W3136" s="1" t="n">
        <v>6804.6</v>
      </c>
      <c r="X3136" s="1" t="s">
        <v>2806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SAB LIQ PROTEX CREAM</v>
      </c>
      <c r="AC3136" s="1" t="n">
        <v>586417</v>
      </c>
    </row>
    <row r="3137" customFormat="false" ht="12.75" hidden="false" customHeight="true" outlineLevel="0" collapsed="false">
      <c r="A3137" s="1" t="n">
        <v>1</v>
      </c>
      <c r="B3137" s="17" t="n">
        <v>46254</v>
      </c>
      <c r="C3137" s="17" t="n">
        <v>46258</v>
      </c>
      <c r="D3137" s="1" t="n">
        <v>1899</v>
      </c>
      <c r="E3137" s="1" t="s">
        <v>97</v>
      </c>
      <c r="F3137" s="1" t="n">
        <v>24</v>
      </c>
      <c r="G3137" s="1" t="s">
        <v>57</v>
      </c>
      <c r="H3137" s="1" t="n">
        <v>2110405</v>
      </c>
      <c r="I3137" s="1" t="s">
        <v>106</v>
      </c>
      <c r="J3137" s="1" t="n">
        <v>1575722</v>
      </c>
      <c r="L3137" s="1" t="n">
        <v>768</v>
      </c>
      <c r="M3137" s="1" t="s">
        <v>36</v>
      </c>
      <c r="N3137" s="1" t="s">
        <v>66</v>
      </c>
      <c r="P3137" s="1" t="n">
        <v>103</v>
      </c>
      <c r="Q3137" s="1" t="s">
        <v>61</v>
      </c>
      <c r="R3137" s="1" t="s">
        <v>62</v>
      </c>
      <c r="S3137" s="1" t="n">
        <v>1130101</v>
      </c>
      <c r="T3137" s="1" t="s">
        <v>63</v>
      </c>
      <c r="U3137" s="1" t="n">
        <v>307.2</v>
      </c>
      <c r="W3137" s="1" t="n">
        <v>307.2</v>
      </c>
      <c r="X3137" s="1" t="s">
        <v>2807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PAO FORMA REAL MADRI</v>
      </c>
      <c r="AC3137" s="1" t="n">
        <v>768</v>
      </c>
    </row>
    <row r="3138" customFormat="false" ht="12.75" hidden="false" customHeight="true" outlineLevel="0" collapsed="false">
      <c r="A3138" s="1" t="n">
        <v>1</v>
      </c>
      <c r="B3138" s="17" t="n">
        <v>46254</v>
      </c>
      <c r="C3138" s="17" t="n">
        <v>46258</v>
      </c>
      <c r="D3138" s="1" t="n">
        <v>1631</v>
      </c>
      <c r="E3138" s="1" t="s">
        <v>101</v>
      </c>
      <c r="F3138" s="1" t="n">
        <v>24</v>
      </c>
      <c r="G3138" s="1" t="s">
        <v>57</v>
      </c>
      <c r="H3138" s="1" t="n">
        <v>2110405</v>
      </c>
      <c r="I3138" s="1" t="s">
        <v>106</v>
      </c>
      <c r="J3138" s="1" t="n">
        <v>1575749</v>
      </c>
      <c r="L3138" s="1" t="n">
        <v>15263</v>
      </c>
      <c r="M3138" s="1" t="s">
        <v>36</v>
      </c>
      <c r="N3138" s="1" t="s">
        <v>66</v>
      </c>
      <c r="P3138" s="1" t="n">
        <v>103</v>
      </c>
      <c r="Q3138" s="1" t="s">
        <v>61</v>
      </c>
      <c r="R3138" s="1" t="s">
        <v>62</v>
      </c>
      <c r="S3138" s="1" t="n">
        <v>1130101</v>
      </c>
      <c r="T3138" s="1" t="s">
        <v>63</v>
      </c>
      <c r="U3138" s="1" t="n">
        <v>688.65</v>
      </c>
      <c r="W3138" s="1" t="n">
        <v>688.65</v>
      </c>
      <c r="X3138" s="1" t="s">
        <v>2808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IOGURTE AMAZONGURT D</v>
      </c>
      <c r="AC3138" s="1" t="n">
        <v>15263</v>
      </c>
    </row>
    <row r="3139" customFormat="false" ht="12.75" hidden="false" customHeight="true" outlineLevel="0" collapsed="false">
      <c r="A3139" s="1" t="n">
        <v>1</v>
      </c>
      <c r="B3139" s="17" t="n">
        <v>46254</v>
      </c>
      <c r="C3139" s="17" t="n">
        <v>46258</v>
      </c>
      <c r="D3139" s="1" t="n">
        <v>1650</v>
      </c>
      <c r="E3139" s="1" t="s">
        <v>99</v>
      </c>
      <c r="F3139" s="1" t="n">
        <v>24</v>
      </c>
      <c r="G3139" s="1" t="s">
        <v>57</v>
      </c>
      <c r="H3139" s="1" t="n">
        <v>2110405</v>
      </c>
      <c r="I3139" s="1" t="s">
        <v>106</v>
      </c>
      <c r="J3139" s="1" t="n">
        <v>1575764</v>
      </c>
      <c r="L3139" s="1" t="n">
        <v>228913</v>
      </c>
      <c r="M3139" s="1" t="s">
        <v>36</v>
      </c>
      <c r="N3139" s="1" t="s">
        <v>66</v>
      </c>
      <c r="P3139" s="1" t="n">
        <v>103</v>
      </c>
      <c r="Q3139" s="1" t="s">
        <v>61</v>
      </c>
      <c r="R3139" s="1" t="s">
        <v>62</v>
      </c>
      <c r="S3139" s="1" t="n">
        <v>1130101</v>
      </c>
      <c r="T3139" s="1" t="s">
        <v>63</v>
      </c>
      <c r="U3139" s="1" t="n">
        <v>614.84</v>
      </c>
      <c r="W3139" s="1" t="n">
        <v>614.84</v>
      </c>
      <c r="X3139" s="1" t="s">
        <v>2809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IOG.B.COMODORO SAC</v>
      </c>
      <c r="AC3139" s="1" t="n">
        <v>228913</v>
      </c>
    </row>
    <row r="3140" customFormat="false" ht="12.75" hidden="false" customHeight="true" outlineLevel="0" collapsed="false">
      <c r="A3140" s="1" t="n">
        <v>1</v>
      </c>
      <c r="B3140" s="17" t="n">
        <v>46255</v>
      </c>
      <c r="C3140" s="17" t="n">
        <v>46258</v>
      </c>
      <c r="D3140" s="1" t="n">
        <v>33</v>
      </c>
      <c r="E3140" s="1" t="s">
        <v>93</v>
      </c>
      <c r="F3140" s="1" t="n">
        <v>34</v>
      </c>
      <c r="G3140" s="1" t="s">
        <v>94</v>
      </c>
      <c r="H3140" s="1" t="n">
        <v>2110101</v>
      </c>
      <c r="I3140" s="1" t="s">
        <v>58</v>
      </c>
      <c r="J3140" s="1" t="n">
        <v>1582464</v>
      </c>
      <c r="L3140" s="1" t="n">
        <v>5543</v>
      </c>
      <c r="M3140" s="1" t="s">
        <v>36</v>
      </c>
      <c r="N3140" s="1" t="s">
        <v>60</v>
      </c>
      <c r="P3140" s="1" t="n">
        <v>104</v>
      </c>
      <c r="Q3140" s="1" t="s">
        <v>38</v>
      </c>
      <c r="R3140" s="1" t="s">
        <v>62</v>
      </c>
      <c r="S3140" s="1" t="n">
        <v>1130101</v>
      </c>
      <c r="T3140" s="1" t="s">
        <v>63</v>
      </c>
      <c r="U3140" s="1" t="n">
        <v>2695</v>
      </c>
      <c r="W3140" s="1" t="n">
        <v>2695</v>
      </c>
      <c r="X3140" s="1" t="s">
        <v>2810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</row>
    <row r="3141" customFormat="false" ht="12.75" hidden="false" customHeight="true" outlineLevel="0" collapsed="false">
      <c r="A3141" s="1" t="n">
        <v>1</v>
      </c>
      <c r="B3141" s="17" t="n">
        <v>46256</v>
      </c>
      <c r="C3141" s="17" t="n">
        <v>46258</v>
      </c>
      <c r="D3141" s="1" t="n">
        <v>1899</v>
      </c>
      <c r="E3141" s="1" t="s">
        <v>97</v>
      </c>
      <c r="F3141" s="1" t="n">
        <v>24</v>
      </c>
      <c r="G3141" s="1" t="s">
        <v>57</v>
      </c>
      <c r="H3141" s="1" t="n">
        <v>2110405</v>
      </c>
      <c r="I3141" s="1" t="s">
        <v>106</v>
      </c>
      <c r="J3141" s="1" t="n">
        <v>1585619</v>
      </c>
      <c r="L3141" s="1" t="n">
        <v>770</v>
      </c>
      <c r="M3141" s="1" t="s">
        <v>36</v>
      </c>
      <c r="N3141" s="1" t="s">
        <v>66</v>
      </c>
      <c r="P3141" s="1" t="n">
        <v>103</v>
      </c>
      <c r="Q3141" s="1" t="s">
        <v>61</v>
      </c>
      <c r="R3141" s="1" t="s">
        <v>62</v>
      </c>
      <c r="S3141" s="1" t="n">
        <v>1130101</v>
      </c>
      <c r="T3141" s="1" t="s">
        <v>63</v>
      </c>
      <c r="U3141" s="1" t="n">
        <v>840</v>
      </c>
      <c r="W3141" s="1" t="n">
        <v>840</v>
      </c>
      <c r="X3141" s="1" t="s">
        <v>2811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PAO CASEIRO AMANT</v>
      </c>
      <c r="AC3141" s="1" t="n">
        <v>770</v>
      </c>
    </row>
    <row r="3142" customFormat="false" ht="12.75" hidden="false" customHeight="true" outlineLevel="0" collapsed="false">
      <c r="A3142" s="1" t="n">
        <v>1</v>
      </c>
      <c r="B3142" s="17" t="n">
        <v>46258</v>
      </c>
      <c r="C3142" s="17" t="n">
        <v>46258</v>
      </c>
      <c r="D3142" s="1" t="n">
        <v>1936</v>
      </c>
      <c r="E3142" s="1" t="s">
        <v>1217</v>
      </c>
      <c r="F3142" s="1" t="n">
        <v>24</v>
      </c>
      <c r="G3142" s="1" t="s">
        <v>57</v>
      </c>
      <c r="H3142" s="1" t="n">
        <v>2110101</v>
      </c>
      <c r="I3142" s="1" t="s">
        <v>58</v>
      </c>
      <c r="J3142" s="1" t="n">
        <v>1600416</v>
      </c>
      <c r="L3142" s="1" t="n">
        <v>653428</v>
      </c>
      <c r="M3142" s="1" t="s">
        <v>36</v>
      </c>
      <c r="N3142" s="1" t="s">
        <v>66</v>
      </c>
      <c r="P3142" s="1" t="n">
        <v>102</v>
      </c>
      <c r="Q3142" s="1" t="s">
        <v>125</v>
      </c>
      <c r="R3142" s="1" t="s">
        <v>62</v>
      </c>
      <c r="S3142" s="1" t="n">
        <v>1130101</v>
      </c>
      <c r="T3142" s="1" t="s">
        <v>63</v>
      </c>
      <c r="U3142" s="1" t="n">
        <v>80.7</v>
      </c>
      <c r="W3142" s="1" t="n">
        <v>80.7</v>
      </c>
      <c r="X3142" s="1" t="s">
        <v>2325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</row>
    <row r="3143" customFormat="false" ht="12.75" hidden="false" customHeight="true" outlineLevel="0" collapsed="false">
      <c r="A3143" s="1" t="n">
        <v>1</v>
      </c>
      <c r="B3143" s="17" t="n">
        <v>46258</v>
      </c>
      <c r="C3143" s="17" t="n">
        <v>46258</v>
      </c>
      <c r="D3143" s="1" t="n">
        <v>1741</v>
      </c>
      <c r="E3143" s="1" t="s">
        <v>825</v>
      </c>
      <c r="F3143" s="1" t="n">
        <v>34</v>
      </c>
      <c r="G3143" s="1" t="s">
        <v>94</v>
      </c>
      <c r="H3143" s="1" t="n">
        <v>2110405</v>
      </c>
      <c r="I3143" s="1" t="s">
        <v>106</v>
      </c>
      <c r="J3143" s="1" t="n">
        <v>1600449</v>
      </c>
      <c r="L3143" s="1" t="n">
        <v>653440</v>
      </c>
      <c r="M3143" s="1" t="s">
        <v>36</v>
      </c>
      <c r="N3143" s="1" t="s">
        <v>66</v>
      </c>
      <c r="P3143" s="1" t="n">
        <v>102</v>
      </c>
      <c r="Q3143" s="1" t="s">
        <v>125</v>
      </c>
      <c r="R3143" s="1" t="s">
        <v>39</v>
      </c>
      <c r="S3143" s="1" t="n">
        <v>4210227</v>
      </c>
      <c r="T3143" s="1" t="s">
        <v>40</v>
      </c>
      <c r="U3143" s="1" t="n">
        <v>604.68</v>
      </c>
      <c r="W3143" s="1" t="n">
        <v>604.68</v>
      </c>
      <c r="X3143" s="1" t="s">
        <v>2812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</row>
    <row r="3144" customFormat="false" ht="12.75" hidden="false" customHeight="true" outlineLevel="0" collapsed="false">
      <c r="A3144" s="1" t="n">
        <v>1</v>
      </c>
      <c r="B3144" s="17" t="n">
        <v>46258</v>
      </c>
      <c r="C3144" s="17" t="n">
        <v>46258</v>
      </c>
      <c r="D3144" s="1" t="n">
        <v>10096</v>
      </c>
      <c r="E3144" s="1" t="s">
        <v>1716</v>
      </c>
      <c r="F3144" s="1" t="n">
        <v>13</v>
      </c>
      <c r="G3144" s="1" t="s">
        <v>119</v>
      </c>
      <c r="H3144" s="1" t="n">
        <v>2110101</v>
      </c>
      <c r="I3144" s="1" t="s">
        <v>58</v>
      </c>
      <c r="J3144" s="1" t="n">
        <v>1605675</v>
      </c>
      <c r="L3144" s="1" t="n">
        <v>209</v>
      </c>
      <c r="M3144" s="1" t="s">
        <v>36</v>
      </c>
      <c r="N3144" s="1" t="s">
        <v>60</v>
      </c>
      <c r="P3144" s="1" t="n">
        <v>104</v>
      </c>
      <c r="Q3144" s="1" t="s">
        <v>38</v>
      </c>
      <c r="R3144" s="1" t="s">
        <v>62</v>
      </c>
      <c r="S3144" s="1" t="n">
        <v>1130101</v>
      </c>
      <c r="T3144" s="1" t="s">
        <v>63</v>
      </c>
      <c r="U3144" s="1" t="n">
        <v>280</v>
      </c>
      <c r="W3144" s="1" t="n">
        <v>0</v>
      </c>
      <c r="X3144" s="1" t="s">
        <v>2813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BOLO MIYAZAKI GRANDE</v>
      </c>
      <c r="AC3144" s="1" t="n">
        <v>209</v>
      </c>
    </row>
    <row r="3145" customFormat="false" ht="12.75" hidden="false" customHeight="true" outlineLevel="0" collapsed="false">
      <c r="A3145" s="1" t="n">
        <v>1</v>
      </c>
      <c r="B3145" s="17" t="n">
        <v>46258</v>
      </c>
      <c r="C3145" s="17" t="n">
        <v>46258</v>
      </c>
      <c r="D3145" s="1" t="n">
        <v>978</v>
      </c>
      <c r="E3145" s="1" t="s">
        <v>118</v>
      </c>
      <c r="F3145" s="1" t="n">
        <v>13</v>
      </c>
      <c r="G3145" s="1" t="s">
        <v>119</v>
      </c>
      <c r="H3145" s="1" t="n">
        <v>2110101</v>
      </c>
      <c r="I3145" s="1" t="s">
        <v>58</v>
      </c>
      <c r="J3145" s="1" t="n">
        <v>1605684</v>
      </c>
      <c r="L3145" s="1" t="n">
        <v>518</v>
      </c>
      <c r="M3145" s="1" t="s">
        <v>36</v>
      </c>
      <c r="N3145" s="1" t="s">
        <v>60</v>
      </c>
      <c r="P3145" s="1" t="n">
        <v>104</v>
      </c>
      <c r="Q3145" s="1" t="s">
        <v>38</v>
      </c>
      <c r="R3145" s="1" t="s">
        <v>62</v>
      </c>
      <c r="S3145" s="1" t="n">
        <v>1130101</v>
      </c>
      <c r="T3145" s="1" t="s">
        <v>63</v>
      </c>
      <c r="U3145" s="1" t="n">
        <v>405.5</v>
      </c>
      <c r="W3145" s="1" t="n">
        <v>0</v>
      </c>
      <c r="X3145" s="1" t="s">
        <v>2814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DAN GELO CUBO 5 KG</v>
      </c>
      <c r="AC3145" s="1" t="n">
        <v>518</v>
      </c>
    </row>
    <row r="3146" customFormat="false" ht="12.75" hidden="false" customHeight="true" outlineLevel="0" collapsed="false">
      <c r="A3146" s="1" t="n">
        <v>1</v>
      </c>
      <c r="B3146" s="17" t="n">
        <v>46094</v>
      </c>
      <c r="C3146" s="17" t="n">
        <v>46259</v>
      </c>
      <c r="D3146" s="1" t="n">
        <v>468</v>
      </c>
      <c r="E3146" s="1" t="s">
        <v>963</v>
      </c>
      <c r="F3146" s="1" t="n">
        <v>36</v>
      </c>
      <c r="G3146" s="1" t="s">
        <v>517</v>
      </c>
      <c r="H3146" s="1" t="n">
        <v>2110405</v>
      </c>
      <c r="I3146" s="1" t="s">
        <v>106</v>
      </c>
      <c r="J3146" s="1" t="n">
        <v>1024118</v>
      </c>
      <c r="L3146" s="1" t="n">
        <v>14289</v>
      </c>
      <c r="M3146" s="1" t="s">
        <v>272</v>
      </c>
      <c r="N3146" s="1" t="s">
        <v>66</v>
      </c>
      <c r="P3146" s="1" t="n">
        <v>101</v>
      </c>
      <c r="Q3146" s="1" t="s">
        <v>107</v>
      </c>
      <c r="R3146" s="1" t="s">
        <v>882</v>
      </c>
      <c r="S3146" s="1" t="n">
        <v>1240103</v>
      </c>
      <c r="T3146" s="1" t="s">
        <v>960</v>
      </c>
      <c r="U3146" s="1" t="n">
        <v>1197</v>
      </c>
      <c r="W3146" s="1" t="n">
        <v>0</v>
      </c>
      <c r="X3146" s="1" t="s">
        <v>966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nao encontrado</v>
      </c>
      <c r="AC3146" s="1" t="n">
        <v>14289</v>
      </c>
    </row>
    <row r="3147" customFormat="false" ht="12.75" hidden="false" customHeight="true" outlineLevel="0" collapsed="false">
      <c r="A3147" s="1" t="n">
        <v>1</v>
      </c>
      <c r="B3147" s="17" t="n">
        <v>46038</v>
      </c>
      <c r="C3147" s="17" t="n">
        <v>46259</v>
      </c>
      <c r="D3147" s="1" t="n">
        <v>10039</v>
      </c>
      <c r="E3147" s="1" t="s">
        <v>956</v>
      </c>
      <c r="F3147" s="1" t="n">
        <v>36</v>
      </c>
      <c r="G3147" s="1" t="s">
        <v>517</v>
      </c>
      <c r="H3147" s="1" t="n">
        <v>2110102</v>
      </c>
      <c r="I3147" s="1" t="s">
        <v>83</v>
      </c>
      <c r="J3147" s="1" t="n">
        <v>532309</v>
      </c>
      <c r="L3147" s="1" t="n">
        <v>2543</v>
      </c>
      <c r="M3147" s="1" t="s">
        <v>215</v>
      </c>
      <c r="N3147" s="1" t="s">
        <v>60</v>
      </c>
      <c r="P3147" s="1" t="n">
        <v>101</v>
      </c>
      <c r="Q3147" s="1" t="s">
        <v>107</v>
      </c>
      <c r="R3147" s="1" t="s">
        <v>39</v>
      </c>
      <c r="S3147" s="1" t="n">
        <v>4210204</v>
      </c>
      <c r="T3147" s="1" t="s">
        <v>84</v>
      </c>
      <c r="U3147" s="1" t="n">
        <v>285.77</v>
      </c>
      <c r="W3147" s="1" t="n">
        <v>0</v>
      </c>
      <c r="X3147" s="1" t="s">
        <v>2815</v>
      </c>
      <c r="Z3147" s="1" t="str">
        <f aca="false">IF($T3147="","",IFERROR(INDEX('Resumo Grupos'!$AC$3:$AC$200,MATCH($T3147,'Resumo Grupos'!$AB$3:$AB$200,0)),"n/d"))</f>
        <v>Despesa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2543</v>
      </c>
    </row>
    <row r="3148" customFormat="false" ht="12.75" hidden="false" customHeight="true" outlineLevel="0" collapsed="false">
      <c r="A3148" s="1" t="n">
        <v>1</v>
      </c>
      <c r="B3148" s="17" t="n">
        <v>46085</v>
      </c>
      <c r="C3148" s="17" t="n">
        <v>46259</v>
      </c>
      <c r="D3148" s="1" t="n">
        <v>500</v>
      </c>
      <c r="E3148" s="1" t="s">
        <v>516</v>
      </c>
      <c r="F3148" s="1" t="n">
        <v>36</v>
      </c>
      <c r="G3148" s="1" t="s">
        <v>517</v>
      </c>
      <c r="H3148" s="1" t="n">
        <v>2110101</v>
      </c>
      <c r="I3148" s="1" t="s">
        <v>58</v>
      </c>
      <c r="J3148" s="1" t="n">
        <v>808801</v>
      </c>
      <c r="L3148" s="1" t="n">
        <v>349045</v>
      </c>
      <c r="M3148" s="1" t="s">
        <v>457</v>
      </c>
      <c r="N3148" s="1" t="s">
        <v>66</v>
      </c>
      <c r="P3148" s="1" t="n">
        <v>103</v>
      </c>
      <c r="Q3148" s="1" t="s">
        <v>61</v>
      </c>
      <c r="R3148" s="1" t="s">
        <v>106</v>
      </c>
      <c r="S3148" s="1" t="n">
        <v>2110405</v>
      </c>
      <c r="T3148" s="1" t="s">
        <v>106</v>
      </c>
      <c r="U3148" s="1" t="n">
        <v>399.1</v>
      </c>
      <c r="W3148" s="1" t="n">
        <v>0</v>
      </c>
      <c r="X3148" s="1" t="s">
        <v>2816</v>
      </c>
      <c r="Z3148" s="1" t="str">
        <f aca="false">IF($T3148="","",IFERROR(INDEX('Resumo Grupos'!$AC$3:$AC$200,MATCH($T3148,'Resumo Grupos'!$AB$3:$AB$200,0)),"n/d"))</f>
        <v>Cobertura de conta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nao encontrado</v>
      </c>
      <c r="AC3148" s="1" t="n">
        <v>154967</v>
      </c>
    </row>
    <row r="3149" customFormat="false" ht="12.75" hidden="false" customHeight="true" outlineLevel="0" collapsed="false">
      <c r="A3149" s="1" t="n">
        <v>1</v>
      </c>
      <c r="B3149" s="17" t="n">
        <v>46248</v>
      </c>
      <c r="C3149" s="17" t="n">
        <v>46259</v>
      </c>
      <c r="D3149" s="1" t="n">
        <v>10098</v>
      </c>
      <c r="E3149" s="1" t="s">
        <v>1365</v>
      </c>
      <c r="F3149" s="1" t="n">
        <v>36</v>
      </c>
      <c r="G3149" s="1" t="s">
        <v>517</v>
      </c>
      <c r="H3149" s="1" t="n">
        <v>2110405</v>
      </c>
      <c r="I3149" s="1" t="s">
        <v>106</v>
      </c>
      <c r="J3149" s="1" t="n">
        <v>1545256</v>
      </c>
      <c r="L3149" s="1" t="n">
        <v>1203</v>
      </c>
      <c r="M3149" s="1" t="s">
        <v>36</v>
      </c>
      <c r="N3149" s="1" t="s">
        <v>66</v>
      </c>
      <c r="P3149" s="1" t="n">
        <v>103</v>
      </c>
      <c r="Q3149" s="1" t="s">
        <v>61</v>
      </c>
      <c r="R3149" s="1" t="s">
        <v>62</v>
      </c>
      <c r="S3149" s="1" t="n">
        <v>1130101</v>
      </c>
      <c r="T3149" s="1" t="s">
        <v>63</v>
      </c>
      <c r="U3149" s="1" t="n">
        <v>144.25</v>
      </c>
      <c r="W3149" s="1" t="n">
        <v>0</v>
      </c>
      <c r="X3149" s="1" t="s">
        <v>2817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PAO DE KIKAO 600G REAL PAES</v>
      </c>
      <c r="AC3149" s="1" t="n">
        <v>1203</v>
      </c>
    </row>
    <row r="3150" customFormat="false" ht="12.75" hidden="false" customHeight="true" outlineLevel="0" collapsed="false">
      <c r="A3150" s="1" t="n">
        <v>1</v>
      </c>
      <c r="B3150" s="17" t="n">
        <v>46098</v>
      </c>
      <c r="C3150" s="17" t="n">
        <v>46259</v>
      </c>
      <c r="D3150" s="1" t="n">
        <v>468</v>
      </c>
      <c r="E3150" s="1" t="s">
        <v>963</v>
      </c>
      <c r="F3150" s="1" t="n">
        <v>36</v>
      </c>
      <c r="G3150" s="1" t="s">
        <v>517</v>
      </c>
      <c r="H3150" s="1" t="n">
        <v>2110101</v>
      </c>
      <c r="I3150" s="1" t="s">
        <v>58</v>
      </c>
      <c r="J3150" s="1" t="n">
        <v>826843</v>
      </c>
      <c r="L3150" s="1" t="n">
        <v>355659</v>
      </c>
      <c r="M3150" s="1" t="s">
        <v>272</v>
      </c>
      <c r="N3150" s="1" t="s">
        <v>66</v>
      </c>
      <c r="P3150" s="1" t="n">
        <v>103</v>
      </c>
      <c r="Q3150" s="1" t="s">
        <v>61</v>
      </c>
      <c r="R3150" s="1" t="s">
        <v>62</v>
      </c>
      <c r="S3150" s="1" t="n">
        <v>1130101</v>
      </c>
      <c r="T3150" s="1" t="s">
        <v>63</v>
      </c>
      <c r="U3150" s="1" t="n">
        <v>233.33</v>
      </c>
      <c r="W3150" s="1" t="n">
        <v>0</v>
      </c>
      <c r="X3150" s="1" t="s">
        <v>2818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nao encontrado</v>
      </c>
      <c r="AC3150" s="1" t="n">
        <v>14298</v>
      </c>
    </row>
    <row r="3151" customFormat="false" ht="12.75" hidden="false" customHeight="true" outlineLevel="0" collapsed="false">
      <c r="A3151" s="1" t="n">
        <v>1</v>
      </c>
      <c r="B3151" s="17" t="n">
        <v>46120</v>
      </c>
      <c r="C3151" s="17" t="n">
        <v>46259</v>
      </c>
      <c r="D3151" s="1" t="n">
        <v>500</v>
      </c>
      <c r="E3151" s="1" t="s">
        <v>516</v>
      </c>
      <c r="F3151" s="1" t="n">
        <v>36</v>
      </c>
      <c r="G3151" s="1" t="s">
        <v>517</v>
      </c>
      <c r="H3151" s="1" t="n">
        <v>2110405</v>
      </c>
      <c r="I3151" s="1" t="s">
        <v>106</v>
      </c>
      <c r="J3151" s="1" t="n">
        <v>920498</v>
      </c>
      <c r="L3151" s="1" t="n">
        <v>391987</v>
      </c>
      <c r="M3151" s="1" t="s">
        <v>272</v>
      </c>
      <c r="N3151" s="1" t="s">
        <v>66</v>
      </c>
      <c r="P3151" s="1" t="n">
        <v>103</v>
      </c>
      <c r="Q3151" s="1" t="s">
        <v>61</v>
      </c>
      <c r="R3151" s="1" t="s">
        <v>882</v>
      </c>
      <c r="S3151" s="1" t="n">
        <v>1240103</v>
      </c>
      <c r="T3151" s="1" t="s">
        <v>960</v>
      </c>
      <c r="U3151" s="1" t="n">
        <v>4934.34</v>
      </c>
      <c r="W3151" s="1" t="n">
        <v>0</v>
      </c>
      <c r="X3151" s="1" t="s">
        <v>2819</v>
      </c>
      <c r="Z3151" s="1" t="str">
        <f aca="false">IF($T3151="","",IFERROR(INDEX('Resumo Grupos'!$AC$3:$AC$200,MATCH($T3151,'Resumo Grupos'!$AB$3:$AB$200,0)),"n/d"))</f>
        <v>Despesa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nao encontrado</v>
      </c>
      <c r="AC3151" s="1" t="n">
        <v>156023</v>
      </c>
    </row>
    <row r="3152" customFormat="false" ht="12.75" hidden="false" customHeight="true" outlineLevel="0" collapsed="false">
      <c r="A3152" s="1" t="n">
        <v>1</v>
      </c>
      <c r="B3152" s="17" t="n">
        <v>46198</v>
      </c>
      <c r="C3152" s="17" t="n">
        <v>46259</v>
      </c>
      <c r="D3152" s="1" t="n">
        <v>875</v>
      </c>
      <c r="E3152" s="1" t="s">
        <v>981</v>
      </c>
      <c r="F3152" s="1" t="n">
        <v>36</v>
      </c>
      <c r="G3152" s="1" t="s">
        <v>517</v>
      </c>
      <c r="H3152" s="1" t="n">
        <v>2110101</v>
      </c>
      <c r="I3152" s="1" t="s">
        <v>58</v>
      </c>
      <c r="J3152" s="1" t="n">
        <v>1305944</v>
      </c>
      <c r="L3152" s="1" t="n">
        <v>540382</v>
      </c>
      <c r="M3152" s="1" t="s">
        <v>153</v>
      </c>
      <c r="N3152" s="1" t="s">
        <v>66</v>
      </c>
      <c r="P3152" s="1" t="n">
        <v>102</v>
      </c>
      <c r="Q3152" s="1" t="s">
        <v>125</v>
      </c>
      <c r="R3152" s="1" t="s">
        <v>62</v>
      </c>
      <c r="S3152" s="1" t="n">
        <v>1130101</v>
      </c>
      <c r="T3152" s="1" t="s">
        <v>63</v>
      </c>
      <c r="U3152" s="1" t="n">
        <v>2564.18</v>
      </c>
      <c r="W3152" s="1" t="n">
        <v>0</v>
      </c>
      <c r="X3152" s="1" t="s">
        <v>982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</row>
    <row r="3153" customFormat="false" ht="12.75" hidden="false" customHeight="true" outlineLevel="0" collapsed="false">
      <c r="A3153" s="1" t="n">
        <v>1</v>
      </c>
      <c r="B3153" s="17" t="n">
        <v>46216</v>
      </c>
      <c r="C3153" s="17" t="n">
        <v>46259</v>
      </c>
      <c r="D3153" s="1" t="n">
        <v>1624</v>
      </c>
      <c r="E3153" s="1" t="s">
        <v>282</v>
      </c>
      <c r="F3153" s="1" t="n">
        <v>24</v>
      </c>
      <c r="G3153" s="1" t="s">
        <v>57</v>
      </c>
      <c r="H3153" s="1" t="n">
        <v>2110405</v>
      </c>
      <c r="I3153" s="1" t="s">
        <v>106</v>
      </c>
      <c r="J3153" s="1" t="n">
        <v>1393007</v>
      </c>
      <c r="L3153" s="1" t="n">
        <v>662479</v>
      </c>
      <c r="M3153" s="1" t="s">
        <v>460</v>
      </c>
      <c r="N3153" s="1" t="s">
        <v>66</v>
      </c>
      <c r="P3153" s="1" t="n">
        <v>103</v>
      </c>
      <c r="Q3153" s="1" t="s">
        <v>61</v>
      </c>
      <c r="R3153" s="1" t="s">
        <v>62</v>
      </c>
      <c r="S3153" s="1" t="n">
        <v>1130101</v>
      </c>
      <c r="T3153" s="1" t="s">
        <v>63</v>
      </c>
      <c r="U3153" s="1" t="n">
        <v>823.62</v>
      </c>
      <c r="W3153" s="1" t="n">
        <v>823.62</v>
      </c>
      <c r="X3153" s="1" t="s">
        <v>2820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RACAO DOG MIX PREMIUM AGRANEL</v>
      </c>
      <c r="AC3153" s="1" t="n">
        <v>662479</v>
      </c>
    </row>
    <row r="3154" customFormat="false" ht="12.75" hidden="false" customHeight="true" outlineLevel="0" collapsed="false">
      <c r="A3154" s="1" t="n">
        <v>1</v>
      </c>
      <c r="B3154" s="17" t="n">
        <v>46218</v>
      </c>
      <c r="C3154" s="17" t="n">
        <v>46259</v>
      </c>
      <c r="D3154" s="1" t="n">
        <v>957</v>
      </c>
      <c r="E3154" s="1" t="s">
        <v>157</v>
      </c>
      <c r="F3154" s="1" t="n">
        <v>24</v>
      </c>
      <c r="G3154" s="1" t="s">
        <v>57</v>
      </c>
      <c r="H3154" s="1" t="n">
        <v>2110405</v>
      </c>
      <c r="I3154" s="1" t="s">
        <v>106</v>
      </c>
      <c r="J3154" s="1" t="n">
        <v>1402047</v>
      </c>
      <c r="L3154" s="1" t="n">
        <v>21047</v>
      </c>
      <c r="M3154" s="1" t="s">
        <v>59</v>
      </c>
      <c r="N3154" s="1" t="s">
        <v>66</v>
      </c>
      <c r="P3154" s="1" t="n">
        <v>103</v>
      </c>
      <c r="Q3154" s="1" t="s">
        <v>61</v>
      </c>
      <c r="R3154" s="1" t="s">
        <v>62</v>
      </c>
      <c r="S3154" s="1" t="n">
        <v>1130101</v>
      </c>
      <c r="T3154" s="1" t="s">
        <v>63</v>
      </c>
      <c r="U3154" s="1" t="n">
        <v>2186.19</v>
      </c>
      <c r="W3154" s="1" t="n">
        <v>2186.19</v>
      </c>
      <c r="X3154" s="1" t="s">
        <v>2821</v>
      </c>
      <c r="Z3154" s="1" t="str">
        <f aca="false">IF($T3154="","",IFERROR(INDEX('Resumo Grupos'!$AC$3:$AC$200,MATCH($T3154,'Resumo Grupos'!$AB$3:$AB$200,0)),"n/d"))</f>
        <v>Mercadoria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SCH DOG PEDIGR FIL</v>
      </c>
      <c r="AC3154" s="1" t="n">
        <v>21047</v>
      </c>
    </row>
    <row r="3155" customFormat="false" ht="12.75" hidden="false" customHeight="true" outlineLevel="0" collapsed="false">
      <c r="A3155" s="1" t="n">
        <v>1</v>
      </c>
      <c r="B3155" s="17" t="n">
        <v>46218</v>
      </c>
      <c r="C3155" s="17" t="n">
        <v>46259</v>
      </c>
      <c r="D3155" s="1" t="n">
        <v>957</v>
      </c>
      <c r="E3155" s="1" t="s">
        <v>157</v>
      </c>
      <c r="F3155" s="1" t="n">
        <v>24</v>
      </c>
      <c r="G3155" s="1" t="s">
        <v>57</v>
      </c>
      <c r="H3155" s="1" t="n">
        <v>2110405</v>
      </c>
      <c r="I3155" s="1" t="s">
        <v>106</v>
      </c>
      <c r="J3155" s="1" t="n">
        <v>1402587</v>
      </c>
      <c r="L3155" s="1" t="n">
        <v>21048</v>
      </c>
      <c r="M3155" s="1" t="s">
        <v>153</v>
      </c>
      <c r="N3155" s="1" t="s">
        <v>66</v>
      </c>
      <c r="P3155" s="1" t="n">
        <v>103</v>
      </c>
      <c r="Q3155" s="1" t="s">
        <v>61</v>
      </c>
      <c r="R3155" s="1" t="s">
        <v>62</v>
      </c>
      <c r="S3155" s="1" t="n">
        <v>1130101</v>
      </c>
      <c r="T3155" s="1" t="s">
        <v>63</v>
      </c>
      <c r="U3155" s="1" t="n">
        <v>1475.42</v>
      </c>
      <c r="W3155" s="1" t="n">
        <v>1475.42</v>
      </c>
      <c r="X3155" s="1" t="s">
        <v>2822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 t="str">
        <f aca="false">IFERROR(INDEX('Mov Entradas (Rel 10497)'!$L:$L,MATCH(AC3155,'Mov Entradas (Rel 10497)'!$I:$I,0)),"nao encontrado")</f>
        <v>RAÇÃO CHAMP CÃO FILHOTE 900G</v>
      </c>
      <c r="AC3155" s="1" t="n">
        <v>21048</v>
      </c>
    </row>
    <row r="3156" customFormat="false" ht="12.75" hidden="false" customHeight="true" outlineLevel="0" collapsed="false">
      <c r="A3156" s="1" t="n">
        <v>1</v>
      </c>
      <c r="B3156" s="17" t="n">
        <v>46231</v>
      </c>
      <c r="C3156" s="17" t="n">
        <v>46259</v>
      </c>
      <c r="D3156" s="1" t="n">
        <v>10098</v>
      </c>
      <c r="E3156" s="1" t="s">
        <v>1365</v>
      </c>
      <c r="F3156" s="1" t="n">
        <v>36</v>
      </c>
      <c r="G3156" s="1" t="s">
        <v>517</v>
      </c>
      <c r="H3156" s="1" t="n">
        <v>2110405</v>
      </c>
      <c r="I3156" s="1" t="s">
        <v>106</v>
      </c>
      <c r="J3156" s="1" t="n">
        <v>1463886</v>
      </c>
      <c r="L3156" s="1" t="n">
        <v>1146</v>
      </c>
      <c r="M3156" s="1" t="s">
        <v>36</v>
      </c>
      <c r="N3156" s="1" t="s">
        <v>66</v>
      </c>
      <c r="P3156" s="1" t="n">
        <v>103</v>
      </c>
      <c r="Q3156" s="1" t="s">
        <v>61</v>
      </c>
      <c r="R3156" s="1" t="s">
        <v>62</v>
      </c>
      <c r="S3156" s="1" t="n">
        <v>1130101</v>
      </c>
      <c r="T3156" s="1" t="s">
        <v>63</v>
      </c>
      <c r="U3156" s="1" t="n">
        <v>75.68</v>
      </c>
      <c r="W3156" s="1" t="n">
        <v>0</v>
      </c>
      <c r="X3156" s="1" t="s">
        <v>2823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PAO DE KIKAO 600G REAL PAES</v>
      </c>
      <c r="AC3156" s="1" t="n">
        <v>1146</v>
      </c>
    </row>
    <row r="3157" customFormat="false" ht="12.75" hidden="false" customHeight="true" outlineLevel="0" collapsed="false">
      <c r="A3157" s="1" t="n">
        <v>1</v>
      </c>
      <c r="B3157" s="17" t="n">
        <v>46231</v>
      </c>
      <c r="C3157" s="17" t="n">
        <v>46259</v>
      </c>
      <c r="D3157" s="1" t="n">
        <v>1148</v>
      </c>
      <c r="E3157" s="1" t="s">
        <v>2824</v>
      </c>
      <c r="F3157" s="1" t="n">
        <v>36</v>
      </c>
      <c r="G3157" s="1" t="s">
        <v>517</v>
      </c>
      <c r="H3157" s="1" t="n">
        <v>2110405</v>
      </c>
      <c r="I3157" s="1" t="s">
        <v>106</v>
      </c>
      <c r="J3157" s="1" t="n">
        <v>1464132</v>
      </c>
      <c r="L3157" s="1" t="n">
        <v>1148</v>
      </c>
      <c r="M3157" s="1" t="s">
        <v>36</v>
      </c>
      <c r="N3157" s="1" t="s">
        <v>66</v>
      </c>
      <c r="P3157" s="1" t="n">
        <v>103</v>
      </c>
      <c r="Q3157" s="1" t="s">
        <v>61</v>
      </c>
      <c r="R3157" s="1" t="s">
        <v>62</v>
      </c>
      <c r="S3157" s="1" t="n">
        <v>1130101</v>
      </c>
      <c r="T3157" s="1" t="s">
        <v>63</v>
      </c>
      <c r="U3157" s="1" t="n">
        <v>82.35</v>
      </c>
      <c r="W3157" s="1" t="n">
        <v>0</v>
      </c>
      <c r="X3157" s="1" t="s">
        <v>2825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PAO DE KIKAO 600G REAL PAES</v>
      </c>
      <c r="AC3157" s="1" t="n">
        <v>1148</v>
      </c>
    </row>
    <row r="3158" customFormat="false" ht="12.75" hidden="false" customHeight="true" outlineLevel="0" collapsed="false">
      <c r="A3158" s="1" t="n">
        <v>1</v>
      </c>
      <c r="B3158" s="17" t="n">
        <v>46231</v>
      </c>
      <c r="C3158" s="17" t="n">
        <v>46259</v>
      </c>
      <c r="D3158" s="1" t="n">
        <v>10098</v>
      </c>
      <c r="E3158" s="1" t="s">
        <v>1365</v>
      </c>
      <c r="F3158" s="1" t="n">
        <v>36</v>
      </c>
      <c r="G3158" s="1" t="s">
        <v>517</v>
      </c>
      <c r="H3158" s="1" t="n">
        <v>2110405</v>
      </c>
      <c r="I3158" s="1" t="s">
        <v>106</v>
      </c>
      <c r="J3158" s="1" t="n">
        <v>1464140</v>
      </c>
      <c r="L3158" s="1" t="n">
        <v>1154</v>
      </c>
      <c r="M3158" s="1" t="s">
        <v>36</v>
      </c>
      <c r="N3158" s="1" t="s">
        <v>66</v>
      </c>
      <c r="P3158" s="1" t="n">
        <v>103</v>
      </c>
      <c r="Q3158" s="1" t="s">
        <v>61</v>
      </c>
      <c r="R3158" s="1" t="s">
        <v>62</v>
      </c>
      <c r="S3158" s="1" t="n">
        <v>1130101</v>
      </c>
      <c r="T3158" s="1" t="s">
        <v>63</v>
      </c>
      <c r="U3158" s="1" t="n">
        <v>233.6</v>
      </c>
      <c r="W3158" s="1" t="n">
        <v>0</v>
      </c>
      <c r="X3158" s="1" t="s">
        <v>2826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PAO DE KIKAO 600G REAL PAES</v>
      </c>
      <c r="AC3158" s="1" t="n">
        <v>1154</v>
      </c>
    </row>
    <row r="3159" customFormat="false" ht="12.75" hidden="false" customHeight="true" outlineLevel="0" collapsed="false">
      <c r="A3159" s="1" t="n">
        <v>1</v>
      </c>
      <c r="B3159" s="17" t="n">
        <v>46231</v>
      </c>
      <c r="C3159" s="17" t="n">
        <v>46259</v>
      </c>
      <c r="D3159" s="1" t="n">
        <v>10098</v>
      </c>
      <c r="E3159" s="1" t="s">
        <v>1365</v>
      </c>
      <c r="F3159" s="1" t="n">
        <v>36</v>
      </c>
      <c r="G3159" s="1" t="s">
        <v>517</v>
      </c>
      <c r="H3159" s="1" t="n">
        <v>2110405</v>
      </c>
      <c r="I3159" s="1" t="s">
        <v>106</v>
      </c>
      <c r="J3159" s="1" t="n">
        <v>1464155</v>
      </c>
      <c r="L3159" s="1" t="n">
        <v>1155</v>
      </c>
      <c r="M3159" s="1" t="s">
        <v>36</v>
      </c>
      <c r="N3159" s="1" t="s">
        <v>66</v>
      </c>
      <c r="P3159" s="1" t="n">
        <v>103</v>
      </c>
      <c r="Q3159" s="1" t="s">
        <v>61</v>
      </c>
      <c r="R3159" s="1" t="s">
        <v>62</v>
      </c>
      <c r="S3159" s="1" t="n">
        <v>1130101</v>
      </c>
      <c r="T3159" s="1" t="s">
        <v>63</v>
      </c>
      <c r="U3159" s="1" t="n">
        <v>178.7</v>
      </c>
      <c r="W3159" s="1" t="n">
        <v>0</v>
      </c>
      <c r="X3159" s="1" t="s">
        <v>2827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PAO DE KIKAO 600G REAL PAES</v>
      </c>
      <c r="AC3159" s="1" t="n">
        <v>1155</v>
      </c>
    </row>
    <row r="3160" customFormat="false" ht="12.75" hidden="false" customHeight="true" outlineLevel="0" collapsed="false">
      <c r="A3160" s="1" t="n">
        <v>1</v>
      </c>
      <c r="B3160" s="17" t="n">
        <v>46232</v>
      </c>
      <c r="C3160" s="17" t="n">
        <v>46259</v>
      </c>
      <c r="D3160" s="1" t="n">
        <v>1064</v>
      </c>
      <c r="E3160" s="1" t="s">
        <v>992</v>
      </c>
      <c r="F3160" s="1" t="n">
        <v>36</v>
      </c>
      <c r="G3160" s="1" t="s">
        <v>517</v>
      </c>
      <c r="H3160" s="1" t="n">
        <v>2110405</v>
      </c>
      <c r="I3160" s="1" t="s">
        <v>106</v>
      </c>
      <c r="J3160" s="1" t="n">
        <v>1469530</v>
      </c>
      <c r="L3160" s="1" t="n">
        <v>603893</v>
      </c>
      <c r="M3160" s="1" t="s">
        <v>460</v>
      </c>
      <c r="N3160" s="1" t="s">
        <v>66</v>
      </c>
      <c r="P3160" s="1" t="n">
        <v>102</v>
      </c>
      <c r="Q3160" s="1" t="s">
        <v>125</v>
      </c>
      <c r="R3160" s="1" t="s">
        <v>39</v>
      </c>
      <c r="S3160" s="1" t="n">
        <v>4210227</v>
      </c>
      <c r="T3160" s="1" t="s">
        <v>40</v>
      </c>
      <c r="U3160" s="1" t="n">
        <v>256.58</v>
      </c>
      <c r="W3160" s="1" t="n">
        <v>0</v>
      </c>
      <c r="X3160" s="1" t="s">
        <v>993</v>
      </c>
      <c r="Z3160" s="1" t="str">
        <f aca="false">IF($T3160="","",IFERROR(INDEX('Resumo Grupos'!$AC$3:$AC$200,MATCH($T3160,'Resumo Grupos'!$AB$3:$AB$200,0)),"n/d"))</f>
        <v>Despesa</v>
      </c>
      <c r="AA3160" s="1" t="str">
        <f aca="false">IF($T3160="","",IF(COUNTIF('Resumo Grupos'!$AE$3:$AE$40,$T3160)&gt;0,"NAO","SIM"))</f>
        <v>SIM</v>
      </c>
    </row>
    <row r="3161" customFormat="false" ht="12.75" hidden="false" customHeight="true" outlineLevel="0" collapsed="false">
      <c r="A3161" s="1" t="n">
        <v>1</v>
      </c>
      <c r="B3161" s="17" t="n">
        <v>46238</v>
      </c>
      <c r="C3161" s="17" t="n">
        <v>46259</v>
      </c>
      <c r="D3161" s="1" t="n">
        <v>1740</v>
      </c>
      <c r="E3161" s="1" t="s">
        <v>296</v>
      </c>
      <c r="F3161" s="1" t="n">
        <v>24</v>
      </c>
      <c r="G3161" s="1" t="s">
        <v>57</v>
      </c>
      <c r="H3161" s="1" t="n">
        <v>2110405</v>
      </c>
      <c r="I3161" s="1" t="s">
        <v>106</v>
      </c>
      <c r="J3161" s="1" t="n">
        <v>1500861</v>
      </c>
      <c r="L3161" s="1" t="n">
        <v>1254539</v>
      </c>
      <c r="M3161" s="1" t="s">
        <v>59</v>
      </c>
      <c r="N3161" s="1" t="s">
        <v>66</v>
      </c>
      <c r="P3161" s="1" t="n">
        <v>103</v>
      </c>
      <c r="Q3161" s="1" t="s">
        <v>61</v>
      </c>
      <c r="R3161" s="1" t="s">
        <v>62</v>
      </c>
      <c r="S3161" s="1" t="n">
        <v>1130101</v>
      </c>
      <c r="T3161" s="1" t="s">
        <v>63</v>
      </c>
      <c r="U3161" s="1" t="n">
        <v>1343.03</v>
      </c>
      <c r="W3161" s="1" t="n">
        <v>1343.03</v>
      </c>
      <c r="X3161" s="1" t="s">
        <v>2828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LINGUI DE FRANGO KG</v>
      </c>
      <c r="AC3161" s="1" t="n">
        <v>1254539</v>
      </c>
    </row>
    <row r="3162" customFormat="false" ht="12.75" hidden="false" customHeight="true" outlineLevel="0" collapsed="false">
      <c r="A3162" s="1" t="n">
        <v>1</v>
      </c>
      <c r="B3162" s="17" t="n">
        <v>46239</v>
      </c>
      <c r="C3162" s="17" t="n">
        <v>46259</v>
      </c>
      <c r="D3162" s="1" t="n">
        <v>1402</v>
      </c>
      <c r="E3162" s="1" t="s">
        <v>716</v>
      </c>
      <c r="F3162" s="1" t="n">
        <v>24</v>
      </c>
      <c r="G3162" s="1" t="s">
        <v>57</v>
      </c>
      <c r="H3162" s="1" t="n">
        <v>2110405</v>
      </c>
      <c r="I3162" s="1" t="s">
        <v>106</v>
      </c>
      <c r="J3162" s="1" t="n">
        <v>1503571</v>
      </c>
      <c r="L3162" s="1" t="n">
        <v>4166</v>
      </c>
      <c r="M3162" s="1" t="s">
        <v>36</v>
      </c>
      <c r="N3162" s="1" t="s">
        <v>66</v>
      </c>
      <c r="P3162" s="1" t="n">
        <v>103</v>
      </c>
      <c r="Q3162" s="1" t="s">
        <v>61</v>
      </c>
      <c r="R3162" s="1" t="s">
        <v>39</v>
      </c>
      <c r="S3162" s="1" t="n">
        <v>4210299</v>
      </c>
      <c r="T3162" s="1" t="s">
        <v>2235</v>
      </c>
      <c r="U3162" s="1" t="n">
        <v>1109.15</v>
      </c>
      <c r="W3162" s="1" t="n">
        <v>1109.15</v>
      </c>
      <c r="X3162" s="1" t="s">
        <v>2829</v>
      </c>
      <c r="Z3162" s="1" t="str">
        <f aca="false">IF($T3162="","",IFERROR(INDEX('Resumo Grupos'!$AC$3:$AC$200,MATCH($T3162,'Resumo Grupos'!$AB$3:$AB$200,0)),"n/d"))</f>
        <v>Despesa</v>
      </c>
      <c r="AA3162" s="1" t="str">
        <f aca="false">IF($T3162="","",IF(COUNTIF('Resumo Grupos'!$AE$3:$AE$40,$T3162)&gt;0,"NAO","SIM"))</f>
        <v>SIM</v>
      </c>
    </row>
    <row r="3163" customFormat="false" ht="12.75" hidden="false" customHeight="true" outlineLevel="0" collapsed="false">
      <c r="A3163" s="1" t="n">
        <v>1</v>
      </c>
      <c r="B3163" s="17" t="n">
        <v>46245</v>
      </c>
      <c r="C3163" s="17" t="n">
        <v>46259</v>
      </c>
      <c r="D3163" s="1" t="n">
        <v>10098</v>
      </c>
      <c r="E3163" s="1" t="s">
        <v>1365</v>
      </c>
      <c r="F3163" s="1" t="n">
        <v>36</v>
      </c>
      <c r="G3163" s="1" t="s">
        <v>517</v>
      </c>
      <c r="H3163" s="1" t="n">
        <v>2110405</v>
      </c>
      <c r="I3163" s="1" t="s">
        <v>106</v>
      </c>
      <c r="J3163" s="1" t="n">
        <v>1531896</v>
      </c>
      <c r="L3163" s="1" t="n">
        <v>1199</v>
      </c>
      <c r="M3163" s="1" t="s">
        <v>36</v>
      </c>
      <c r="N3163" s="1" t="s">
        <v>66</v>
      </c>
      <c r="P3163" s="1" t="n">
        <v>103</v>
      </c>
      <c r="Q3163" s="1" t="s">
        <v>61</v>
      </c>
      <c r="R3163" s="1" t="s">
        <v>62</v>
      </c>
      <c r="S3163" s="1" t="n">
        <v>1130101</v>
      </c>
      <c r="T3163" s="1" t="s">
        <v>63</v>
      </c>
      <c r="U3163" s="1" t="n">
        <v>144.25</v>
      </c>
      <c r="W3163" s="1" t="n">
        <v>0</v>
      </c>
      <c r="X3163" s="1" t="s">
        <v>2830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</row>
    <row r="3164" customFormat="false" ht="12.75" hidden="false" customHeight="true" outlineLevel="0" collapsed="false">
      <c r="A3164" s="1" t="n">
        <v>1</v>
      </c>
      <c r="B3164" s="17" t="n">
        <v>46245</v>
      </c>
      <c r="C3164" s="17" t="n">
        <v>46259</v>
      </c>
      <c r="D3164" s="1" t="n">
        <v>1718</v>
      </c>
      <c r="E3164" s="1" t="s">
        <v>159</v>
      </c>
      <c r="F3164" s="1" t="n">
        <v>24</v>
      </c>
      <c r="G3164" s="1" t="s">
        <v>57</v>
      </c>
      <c r="H3164" s="1" t="n">
        <v>2110405</v>
      </c>
      <c r="I3164" s="1" t="s">
        <v>106</v>
      </c>
      <c r="J3164" s="1" t="n">
        <v>1531933</v>
      </c>
      <c r="L3164" s="1" t="n">
        <v>688332</v>
      </c>
      <c r="M3164" s="1" t="s">
        <v>36</v>
      </c>
      <c r="N3164" s="1" t="s">
        <v>66</v>
      </c>
      <c r="P3164" s="1" t="n">
        <v>103</v>
      </c>
      <c r="Q3164" s="1" t="s">
        <v>61</v>
      </c>
      <c r="R3164" s="1" t="s">
        <v>62</v>
      </c>
      <c r="S3164" s="1" t="n">
        <v>1130101</v>
      </c>
      <c r="T3164" s="1" t="s">
        <v>63</v>
      </c>
      <c r="U3164" s="1" t="n">
        <v>436.77</v>
      </c>
      <c r="W3164" s="1" t="n">
        <v>436.77</v>
      </c>
      <c r="X3164" s="1" t="s">
        <v>2831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</row>
    <row r="3165" customFormat="false" ht="12.75" hidden="false" customHeight="true" outlineLevel="0" collapsed="false">
      <c r="A3165" s="1" t="n">
        <v>1</v>
      </c>
      <c r="B3165" s="17" t="n">
        <v>46245</v>
      </c>
      <c r="C3165" s="17" t="n">
        <v>46259</v>
      </c>
      <c r="D3165" s="1" t="n">
        <v>1114</v>
      </c>
      <c r="E3165" s="1" t="s">
        <v>169</v>
      </c>
      <c r="F3165" s="1" t="n">
        <v>24</v>
      </c>
      <c r="G3165" s="1" t="s">
        <v>57</v>
      </c>
      <c r="H3165" s="1" t="n">
        <v>2110405</v>
      </c>
      <c r="I3165" s="1" t="s">
        <v>106</v>
      </c>
      <c r="J3165" s="1" t="n">
        <v>1533228</v>
      </c>
      <c r="L3165" s="1" t="n">
        <v>43493</v>
      </c>
      <c r="M3165" s="1" t="s">
        <v>36</v>
      </c>
      <c r="N3165" s="1" t="s">
        <v>66</v>
      </c>
      <c r="P3165" s="1" t="n">
        <v>103</v>
      </c>
      <c r="Q3165" s="1" t="s">
        <v>61</v>
      </c>
      <c r="R3165" s="1" t="s">
        <v>62</v>
      </c>
      <c r="S3165" s="1" t="n">
        <v>1130101</v>
      </c>
      <c r="T3165" s="1" t="s">
        <v>63</v>
      </c>
      <c r="U3165" s="1" t="n">
        <v>2823.08</v>
      </c>
      <c r="W3165" s="1" t="n">
        <v>2823.08</v>
      </c>
      <c r="X3165" s="1" t="s">
        <v>2832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PAO DE HAMBURGUER KG</v>
      </c>
      <c r="AC3165" s="1" t="n">
        <v>43493</v>
      </c>
    </row>
    <row r="3166" customFormat="false" ht="12.75" hidden="false" customHeight="true" outlineLevel="0" collapsed="false">
      <c r="A3166" s="1" t="n">
        <v>1</v>
      </c>
      <c r="B3166" s="17" t="n">
        <v>46246</v>
      </c>
      <c r="C3166" s="17" t="n">
        <v>46259</v>
      </c>
      <c r="D3166" s="1" t="n">
        <v>794</v>
      </c>
      <c r="E3166" s="1" t="s">
        <v>365</v>
      </c>
      <c r="F3166" s="1" t="n">
        <v>24</v>
      </c>
      <c r="G3166" s="1" t="s">
        <v>57</v>
      </c>
      <c r="H3166" s="1" t="n">
        <v>2110405</v>
      </c>
      <c r="I3166" s="1" t="s">
        <v>106</v>
      </c>
      <c r="J3166" s="1" t="n">
        <v>1536581</v>
      </c>
      <c r="L3166" s="1" t="n">
        <v>8609</v>
      </c>
      <c r="M3166" s="1" t="s">
        <v>36</v>
      </c>
      <c r="N3166" s="1" t="s">
        <v>66</v>
      </c>
      <c r="P3166" s="1" t="n">
        <v>103</v>
      </c>
      <c r="Q3166" s="1" t="s">
        <v>61</v>
      </c>
      <c r="R3166" s="1" t="s">
        <v>62</v>
      </c>
      <c r="S3166" s="1" t="n">
        <v>1130101</v>
      </c>
      <c r="T3166" s="1" t="s">
        <v>63</v>
      </c>
      <c r="U3166" s="1" t="n">
        <v>530</v>
      </c>
      <c r="W3166" s="1" t="n">
        <v>530</v>
      </c>
      <c r="X3166" s="1" t="s">
        <v>2833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</row>
    <row r="3167" customFormat="false" ht="12.75" hidden="false" customHeight="true" outlineLevel="0" collapsed="false">
      <c r="A3167" s="1" t="n">
        <v>1</v>
      </c>
      <c r="B3167" s="17" t="n">
        <v>46251</v>
      </c>
      <c r="C3167" s="17" t="n">
        <v>46259</v>
      </c>
      <c r="D3167" s="1" t="n">
        <v>1621</v>
      </c>
      <c r="E3167" s="1" t="s">
        <v>351</v>
      </c>
      <c r="F3167" s="1" t="n">
        <v>24</v>
      </c>
      <c r="G3167" s="1" t="s">
        <v>57</v>
      </c>
      <c r="H3167" s="1" t="n">
        <v>2110405</v>
      </c>
      <c r="I3167" s="1" t="s">
        <v>106</v>
      </c>
      <c r="J3167" s="1" t="n">
        <v>1561095</v>
      </c>
      <c r="L3167" s="1" t="n">
        <v>959004</v>
      </c>
      <c r="M3167" s="1" t="s">
        <v>36</v>
      </c>
      <c r="N3167" s="1" t="s">
        <v>66</v>
      </c>
      <c r="P3167" s="1" t="n">
        <v>103</v>
      </c>
      <c r="Q3167" s="1" t="s">
        <v>61</v>
      </c>
      <c r="R3167" s="1" t="s">
        <v>62</v>
      </c>
      <c r="S3167" s="1" t="n">
        <v>1130101</v>
      </c>
      <c r="T3167" s="1" t="s">
        <v>63</v>
      </c>
      <c r="U3167" s="1" t="n">
        <v>3057.85</v>
      </c>
      <c r="W3167" s="1" t="n">
        <v>3057.85</v>
      </c>
      <c r="X3167" s="1" t="s">
        <v>2834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</row>
    <row r="3168" customFormat="false" ht="12.75" hidden="false" customHeight="true" outlineLevel="0" collapsed="false">
      <c r="A3168" s="1" t="n">
        <v>1</v>
      </c>
      <c r="B3168" s="17" t="n">
        <v>46254</v>
      </c>
      <c r="C3168" s="17" t="n">
        <v>46259</v>
      </c>
      <c r="D3168" s="1" t="n">
        <v>1642</v>
      </c>
      <c r="E3168" s="1" t="s">
        <v>184</v>
      </c>
      <c r="F3168" s="1" t="n">
        <v>24</v>
      </c>
      <c r="G3168" s="1" t="s">
        <v>57</v>
      </c>
      <c r="H3168" s="1" t="n">
        <v>2110405</v>
      </c>
      <c r="I3168" s="1" t="s">
        <v>106</v>
      </c>
      <c r="J3168" s="1" t="n">
        <v>1575792</v>
      </c>
      <c r="L3168" s="1" t="n">
        <v>1037267</v>
      </c>
      <c r="M3168" s="1" t="s">
        <v>36</v>
      </c>
      <c r="N3168" s="1" t="s">
        <v>66</v>
      </c>
      <c r="P3168" s="1" t="n">
        <v>103</v>
      </c>
      <c r="Q3168" s="1" t="s">
        <v>61</v>
      </c>
      <c r="R3168" s="1" t="s">
        <v>62</v>
      </c>
      <c r="S3168" s="1" t="n">
        <v>1130101</v>
      </c>
      <c r="T3168" s="1" t="s">
        <v>63</v>
      </c>
      <c r="U3168" s="1" t="n">
        <v>470.94</v>
      </c>
      <c r="W3168" s="1" t="n">
        <v>470.94</v>
      </c>
      <c r="X3168" s="1" t="s">
        <v>2835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PAO DE FORMA BROTHER</v>
      </c>
      <c r="AC3168" s="1" t="n">
        <v>1037267</v>
      </c>
    </row>
    <row r="3169" customFormat="false" ht="12.75" hidden="false" customHeight="true" outlineLevel="0" collapsed="false">
      <c r="A3169" s="1" t="n">
        <v>1</v>
      </c>
      <c r="B3169" s="17" t="n">
        <v>46254</v>
      </c>
      <c r="C3169" s="17" t="n">
        <v>46259</v>
      </c>
      <c r="D3169" s="1" t="n">
        <v>17</v>
      </c>
      <c r="E3169" s="1" t="s">
        <v>115</v>
      </c>
      <c r="F3169" s="1" t="n">
        <v>24</v>
      </c>
      <c r="G3169" s="1" t="s">
        <v>57</v>
      </c>
      <c r="H3169" s="1" t="n">
        <v>2110405</v>
      </c>
      <c r="I3169" s="1" t="s">
        <v>106</v>
      </c>
      <c r="J3169" s="1" t="n">
        <v>1577496</v>
      </c>
      <c r="L3169" s="1" t="n">
        <v>644323</v>
      </c>
      <c r="M3169" s="1" t="s">
        <v>36</v>
      </c>
      <c r="N3169" s="1" t="s">
        <v>66</v>
      </c>
      <c r="P3169" s="1" t="n">
        <v>101</v>
      </c>
      <c r="Q3169" s="1" t="s">
        <v>107</v>
      </c>
      <c r="R3169" s="1" t="s">
        <v>112</v>
      </c>
      <c r="S3169" s="1" t="n">
        <v>4220199</v>
      </c>
      <c r="T3169" s="1" t="s">
        <v>113</v>
      </c>
      <c r="U3169" s="1" t="n">
        <v>400</v>
      </c>
      <c r="W3169" s="1" t="n">
        <v>400</v>
      </c>
      <c r="X3169" s="1" t="s">
        <v>2836</v>
      </c>
      <c r="Z3169" s="1" t="str">
        <f aca="false">IF($T3169="","",IFERROR(INDEX('Resumo Grupos'!$AC$3:$AC$200,MATCH($T3169,'Resumo Grupos'!$AB$3:$AB$200,0)),"n/d"))</f>
        <v>Pagamentos outros não operacionais</v>
      </c>
      <c r="AA3169" s="1" t="str">
        <f aca="false">IF($T3169="","",IF(COUNTIF('Resumo Grupos'!$AE$3:$AE$40,$T3169)&gt;0,"NAO","SIM"))</f>
        <v>SIM</v>
      </c>
    </row>
    <row r="3170" customFormat="false" ht="12.75" hidden="false" customHeight="true" outlineLevel="0" collapsed="false">
      <c r="A3170" s="1" t="n">
        <v>1</v>
      </c>
      <c r="B3170" s="17" t="n">
        <v>46256</v>
      </c>
      <c r="C3170" s="17" t="n">
        <v>46259</v>
      </c>
      <c r="D3170" s="1" t="n">
        <v>1614</v>
      </c>
      <c r="E3170" s="1" t="s">
        <v>89</v>
      </c>
      <c r="F3170" s="1" t="n">
        <v>24</v>
      </c>
      <c r="G3170" s="1" t="s">
        <v>57</v>
      </c>
      <c r="H3170" s="1" t="n">
        <v>2110405</v>
      </c>
      <c r="I3170" s="1" t="s">
        <v>106</v>
      </c>
      <c r="J3170" s="1" t="n">
        <v>1585500</v>
      </c>
      <c r="L3170" s="1" t="n">
        <v>11586</v>
      </c>
      <c r="M3170" s="1" t="s">
        <v>36</v>
      </c>
      <c r="N3170" s="1" t="s">
        <v>66</v>
      </c>
      <c r="P3170" s="1" t="n">
        <v>103</v>
      </c>
      <c r="Q3170" s="1" t="s">
        <v>61</v>
      </c>
      <c r="R3170" s="1" t="s">
        <v>62</v>
      </c>
      <c r="S3170" s="1" t="n">
        <v>1130101</v>
      </c>
      <c r="T3170" s="1" t="s">
        <v>63</v>
      </c>
      <c r="U3170" s="1" t="n">
        <v>402.23</v>
      </c>
      <c r="W3170" s="1" t="n">
        <v>402.23</v>
      </c>
      <c r="X3170" s="1" t="s">
        <v>2837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SORVETE KARU BRIGADE</v>
      </c>
      <c r="AC3170" s="1" t="n">
        <v>11586</v>
      </c>
    </row>
    <row r="3171" customFormat="false" ht="12.75" hidden="false" customHeight="true" outlineLevel="0" collapsed="false">
      <c r="A3171" s="1" t="n">
        <v>1</v>
      </c>
      <c r="B3171" s="17" t="n">
        <v>46256</v>
      </c>
      <c r="C3171" s="17" t="n">
        <v>46259</v>
      </c>
      <c r="D3171" s="1" t="n">
        <v>642</v>
      </c>
      <c r="E3171" s="1" t="s">
        <v>186</v>
      </c>
      <c r="F3171" s="1" t="n">
        <v>24</v>
      </c>
      <c r="G3171" s="1" t="s">
        <v>57</v>
      </c>
      <c r="H3171" s="1" t="n">
        <v>2110405</v>
      </c>
      <c r="I3171" s="1" t="s">
        <v>106</v>
      </c>
      <c r="J3171" s="1" t="n">
        <v>1585544</v>
      </c>
      <c r="L3171" s="1" t="n">
        <v>612</v>
      </c>
      <c r="M3171" s="1" t="s">
        <v>36</v>
      </c>
      <c r="N3171" s="1" t="s">
        <v>66</v>
      </c>
      <c r="P3171" s="1" t="n">
        <v>103</v>
      </c>
      <c r="Q3171" s="1" t="s">
        <v>61</v>
      </c>
      <c r="R3171" s="1" t="s">
        <v>62</v>
      </c>
      <c r="S3171" s="1" t="n">
        <v>1130101</v>
      </c>
      <c r="T3171" s="1" t="s">
        <v>63</v>
      </c>
      <c r="U3171" s="1" t="n">
        <v>660</v>
      </c>
      <c r="W3171" s="1" t="n">
        <v>660</v>
      </c>
      <c r="X3171" s="1" t="s">
        <v>2838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BOLO BLOOM 600G</v>
      </c>
      <c r="AC3171" s="1" t="n">
        <v>612</v>
      </c>
    </row>
    <row r="3172" customFormat="false" ht="12.75" hidden="false" customHeight="true" outlineLevel="0" collapsed="false">
      <c r="A3172" s="1" t="n">
        <v>1</v>
      </c>
      <c r="B3172" s="17" t="n">
        <v>46259</v>
      </c>
      <c r="C3172" s="17" t="n">
        <v>46259</v>
      </c>
      <c r="D3172" s="1" t="n">
        <v>1408</v>
      </c>
      <c r="E3172" s="1" t="s">
        <v>1089</v>
      </c>
      <c r="F3172" s="1" t="n">
        <v>24</v>
      </c>
      <c r="G3172" s="1" t="s">
        <v>57</v>
      </c>
      <c r="H3172" s="1" t="n">
        <v>2110405</v>
      </c>
      <c r="I3172" s="1" t="s">
        <v>106</v>
      </c>
      <c r="J3172" s="1" t="n">
        <v>1458628</v>
      </c>
      <c r="L3172" s="1" t="n">
        <v>600178</v>
      </c>
      <c r="M3172" s="1" t="s">
        <v>59</v>
      </c>
      <c r="N3172" s="1" t="s">
        <v>66</v>
      </c>
      <c r="P3172" s="1" t="n">
        <v>102</v>
      </c>
      <c r="Q3172" s="1" t="s">
        <v>125</v>
      </c>
      <c r="R3172" s="1" t="s">
        <v>112</v>
      </c>
      <c r="S3172" s="1" t="n">
        <v>4220199</v>
      </c>
      <c r="T3172" s="1" t="s">
        <v>113</v>
      </c>
      <c r="U3172" s="1" t="n">
        <v>250</v>
      </c>
      <c r="W3172" s="1" t="n">
        <v>250</v>
      </c>
      <c r="X3172" s="1" t="s">
        <v>2020</v>
      </c>
      <c r="Z3172" s="1" t="str">
        <f aca="false">IF($T3172="","",IFERROR(INDEX('Resumo Grupos'!$AC$3:$AC$200,MATCH($T3172,'Resumo Grupos'!$AB$3:$AB$200,0)),"n/d"))</f>
        <v>Pagamentos outros não operacionais</v>
      </c>
      <c r="AA3172" s="1" t="str">
        <f aca="false">IF($T3172="","",IF(COUNTIF('Resumo Grupos'!$AE$3:$AE$40,$T3172)&gt;0,"NAO","SIM"))</f>
        <v>SIM</v>
      </c>
    </row>
    <row r="3173" customFormat="false" ht="12.75" hidden="false" customHeight="true" outlineLevel="0" collapsed="false">
      <c r="A3173" s="1" t="n">
        <v>1</v>
      </c>
      <c r="B3173" s="17" t="n">
        <v>46259</v>
      </c>
      <c r="C3173" s="17" t="n">
        <v>46259</v>
      </c>
      <c r="D3173" s="1" t="n">
        <v>1408</v>
      </c>
      <c r="E3173" s="1" t="s">
        <v>1089</v>
      </c>
      <c r="F3173" s="1" t="n">
        <v>24</v>
      </c>
      <c r="G3173" s="1" t="s">
        <v>57</v>
      </c>
      <c r="H3173" s="1" t="n">
        <v>2110405</v>
      </c>
      <c r="I3173" s="1" t="s">
        <v>106</v>
      </c>
      <c r="J3173" s="1" t="n">
        <v>1458635</v>
      </c>
      <c r="L3173" s="1" t="n">
        <v>600181</v>
      </c>
      <c r="M3173" s="1" t="s">
        <v>59</v>
      </c>
      <c r="N3173" s="1" t="s">
        <v>66</v>
      </c>
      <c r="P3173" s="1" t="n">
        <v>102</v>
      </c>
      <c r="Q3173" s="1" t="s">
        <v>125</v>
      </c>
      <c r="R3173" s="1" t="s">
        <v>39</v>
      </c>
      <c r="S3173" s="1" t="n">
        <v>4210218</v>
      </c>
      <c r="T3173" s="1" t="s">
        <v>1091</v>
      </c>
      <c r="U3173" s="1" t="n">
        <v>125</v>
      </c>
      <c r="W3173" s="1" t="n">
        <v>0</v>
      </c>
      <c r="X3173" s="1" t="s">
        <v>2839</v>
      </c>
      <c r="Z3173" s="1" t="str">
        <f aca="false">IF($T3173="","",IFERROR(INDEX('Resumo Grupos'!$AC$3:$AC$200,MATCH($T3173,'Resumo Grupos'!$AB$3:$AB$200,0)),"n/d"))</f>
        <v>Despesa</v>
      </c>
      <c r="AA3173" s="1" t="str">
        <f aca="false">IF($T3173="","",IF(COUNTIF('Resumo Grupos'!$AE$3:$AE$40,$T3173)&gt;0,"NAO","SIM"))</f>
        <v>SIM</v>
      </c>
    </row>
    <row r="3174" customFormat="false" ht="12.75" hidden="false" customHeight="true" outlineLevel="0" collapsed="false">
      <c r="A3174" s="1" t="n">
        <v>1</v>
      </c>
      <c r="B3174" s="17" t="n">
        <v>46259</v>
      </c>
      <c r="C3174" s="17" t="n">
        <v>46259</v>
      </c>
      <c r="D3174" s="1" t="n">
        <v>1000001</v>
      </c>
      <c r="E3174" s="1" t="s">
        <v>900</v>
      </c>
      <c r="F3174" s="1" t="n">
        <v>24</v>
      </c>
      <c r="G3174" s="1" t="s">
        <v>57</v>
      </c>
      <c r="H3174" s="1" t="n">
        <v>2110405</v>
      </c>
      <c r="I3174" s="1" t="s">
        <v>106</v>
      </c>
      <c r="J3174" s="1" t="n">
        <v>1458713</v>
      </c>
      <c r="L3174" s="1" t="n">
        <v>600207</v>
      </c>
      <c r="M3174" s="1" t="s">
        <v>59</v>
      </c>
      <c r="N3174" s="1" t="s">
        <v>66</v>
      </c>
      <c r="P3174" s="1" t="n">
        <v>102</v>
      </c>
      <c r="Q3174" s="1" t="s">
        <v>125</v>
      </c>
      <c r="R3174" s="1" t="s">
        <v>112</v>
      </c>
      <c r="S3174" s="1" t="n">
        <v>4220199</v>
      </c>
      <c r="T3174" s="1" t="s">
        <v>113</v>
      </c>
      <c r="U3174" s="1" t="n">
        <v>342.86</v>
      </c>
      <c r="W3174" s="1" t="n">
        <v>342.86</v>
      </c>
      <c r="X3174" s="1" t="s">
        <v>1997</v>
      </c>
      <c r="Z3174" s="1" t="str">
        <f aca="false">IF($T3174="","",IFERROR(INDEX('Resumo Grupos'!$AC$3:$AC$200,MATCH($T3174,'Resumo Grupos'!$AB$3:$AB$200,0)),"n/d"))</f>
        <v>Pagamentos outros não operacionais</v>
      </c>
      <c r="AA3174" s="1" t="str">
        <f aca="false">IF($T3174="","",IF(COUNTIF('Resumo Grupos'!$AE$3:$AE$40,$T3174)&gt;0,"NAO","SIM"))</f>
        <v>SIM</v>
      </c>
    </row>
    <row r="3175" customFormat="false" ht="12.75" hidden="false" customHeight="true" outlineLevel="0" collapsed="false">
      <c r="A3175" s="1" t="n">
        <v>1</v>
      </c>
      <c r="B3175" s="17" t="n">
        <v>46231</v>
      </c>
      <c r="C3175" s="17" t="n">
        <v>46259</v>
      </c>
      <c r="D3175" s="1" t="n">
        <v>1331</v>
      </c>
      <c r="E3175" s="1" t="s">
        <v>562</v>
      </c>
      <c r="F3175" s="1" t="n">
        <v>36</v>
      </c>
      <c r="G3175" s="1" t="s">
        <v>517</v>
      </c>
      <c r="H3175" s="1" t="n">
        <v>2110405</v>
      </c>
      <c r="I3175" s="1" t="s">
        <v>106</v>
      </c>
      <c r="J3175" s="1" t="n">
        <v>1599446</v>
      </c>
      <c r="L3175" s="1" t="n">
        <v>653194</v>
      </c>
      <c r="M3175" s="1" t="s">
        <v>36</v>
      </c>
      <c r="N3175" s="1" t="s">
        <v>66</v>
      </c>
      <c r="P3175" s="1" t="n">
        <v>101</v>
      </c>
      <c r="Q3175" s="1" t="s">
        <v>107</v>
      </c>
      <c r="R3175" s="1" t="s">
        <v>39</v>
      </c>
      <c r="S3175" s="1" t="n">
        <v>4210209</v>
      </c>
      <c r="T3175" s="1" t="s">
        <v>54</v>
      </c>
      <c r="U3175" s="1" t="n">
        <v>467.76</v>
      </c>
      <c r="W3175" s="1" t="n">
        <v>0</v>
      </c>
      <c r="X3175" s="1" t="s">
        <v>984</v>
      </c>
      <c r="Z3175" s="1" t="str">
        <f aca="false">IF($T3175="","",IFERROR(INDEX('Resumo Grupos'!$AC$3:$AC$200,MATCH($T3175,'Resumo Grupos'!$AB$3:$AB$200,0)),"n/d"))</f>
        <v>Despesa</v>
      </c>
      <c r="AA3175" s="1" t="str">
        <f aca="false">IF($T3175="","",IF(COUNTIF('Resumo Grupos'!$AE$3:$AE$40,$T3175)&gt;0,"NAO","SIM"))</f>
        <v>SIM</v>
      </c>
    </row>
    <row r="3176" customFormat="false" ht="12.75" hidden="false" customHeight="true" outlineLevel="0" collapsed="false">
      <c r="A3176" s="1" t="n">
        <v>1</v>
      </c>
      <c r="B3176" s="17" t="n">
        <v>46241</v>
      </c>
      <c r="C3176" s="17" t="n">
        <v>46259</v>
      </c>
      <c r="D3176" s="1" t="n">
        <v>10098</v>
      </c>
      <c r="E3176" s="1" t="s">
        <v>1365</v>
      </c>
      <c r="F3176" s="1" t="n">
        <v>36</v>
      </c>
      <c r="G3176" s="1" t="s">
        <v>517</v>
      </c>
      <c r="H3176" s="1" t="n">
        <v>2110405</v>
      </c>
      <c r="I3176" s="1" t="s">
        <v>106</v>
      </c>
      <c r="J3176" s="1" t="n">
        <v>1599467</v>
      </c>
      <c r="L3176" s="1" t="n">
        <v>653200</v>
      </c>
      <c r="M3176" s="1" t="s">
        <v>36</v>
      </c>
      <c r="N3176" s="1" t="s">
        <v>66</v>
      </c>
      <c r="P3176" s="1" t="n">
        <v>101</v>
      </c>
      <c r="Q3176" s="1" t="s">
        <v>107</v>
      </c>
      <c r="R3176" s="1" t="s">
        <v>62</v>
      </c>
      <c r="S3176" s="1" t="n">
        <v>1130101</v>
      </c>
      <c r="T3176" s="1" t="s">
        <v>63</v>
      </c>
      <c r="U3176" s="1" t="n">
        <v>330.75</v>
      </c>
      <c r="W3176" s="1" t="n">
        <v>0</v>
      </c>
      <c r="X3176" s="1" t="s">
        <v>2840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</row>
    <row r="3177" customFormat="false" ht="12.75" hidden="false" customHeight="true" outlineLevel="0" collapsed="false">
      <c r="A3177" s="1" t="n">
        <v>1</v>
      </c>
      <c r="B3177" s="17" t="n">
        <v>46259</v>
      </c>
      <c r="C3177" s="17" t="n">
        <v>46259</v>
      </c>
      <c r="D3177" s="1" t="n">
        <v>33</v>
      </c>
      <c r="E3177" s="1" t="s">
        <v>93</v>
      </c>
      <c r="F3177" s="1" t="n">
        <v>34</v>
      </c>
      <c r="G3177" s="1" t="s">
        <v>94</v>
      </c>
      <c r="H3177" s="1" t="n">
        <v>2110101</v>
      </c>
      <c r="I3177" s="1" t="s">
        <v>58</v>
      </c>
      <c r="J3177" s="1" t="n">
        <v>1600971</v>
      </c>
      <c r="L3177" s="1" t="n">
        <v>5555</v>
      </c>
      <c r="M3177" s="1" t="s">
        <v>36</v>
      </c>
      <c r="N3177" s="1" t="s">
        <v>60</v>
      </c>
      <c r="P3177" s="1" t="n">
        <v>104</v>
      </c>
      <c r="Q3177" s="1" t="s">
        <v>38</v>
      </c>
      <c r="R3177" s="1" t="s">
        <v>62</v>
      </c>
      <c r="S3177" s="1" t="n">
        <v>1130101</v>
      </c>
      <c r="T3177" s="1" t="s">
        <v>63</v>
      </c>
      <c r="U3177" s="1" t="n">
        <v>2238</v>
      </c>
      <c r="W3177" s="1" t="n">
        <v>2238</v>
      </c>
      <c r="X3177" s="1" t="s">
        <v>197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</row>
    <row r="3178" customFormat="false" ht="12.75" hidden="false" customHeight="true" outlineLevel="0" collapsed="false">
      <c r="A3178" s="1" t="n">
        <v>1</v>
      </c>
      <c r="B3178" s="17" t="n">
        <v>46259</v>
      </c>
      <c r="C3178" s="17" t="n">
        <v>46259</v>
      </c>
      <c r="D3178" s="1" t="n">
        <v>1779</v>
      </c>
      <c r="E3178" s="1" t="s">
        <v>985</v>
      </c>
      <c r="F3178" s="1" t="n">
        <v>34</v>
      </c>
      <c r="G3178" s="1" t="s">
        <v>94</v>
      </c>
      <c r="H3178" s="1" t="n">
        <v>2110405</v>
      </c>
      <c r="I3178" s="1" t="s">
        <v>106</v>
      </c>
      <c r="J3178" s="1" t="n">
        <v>1605195</v>
      </c>
      <c r="L3178" s="1" t="n">
        <v>655168</v>
      </c>
      <c r="M3178" s="1" t="s">
        <v>36</v>
      </c>
      <c r="N3178" s="1" t="s">
        <v>66</v>
      </c>
      <c r="P3178" s="1" t="n">
        <v>102</v>
      </c>
      <c r="Q3178" s="1" t="s">
        <v>125</v>
      </c>
      <c r="R3178" s="1" t="s">
        <v>112</v>
      </c>
      <c r="S3178" s="1" t="n">
        <v>4220199</v>
      </c>
      <c r="T3178" s="1" t="s">
        <v>113</v>
      </c>
      <c r="U3178" s="1" t="n">
        <v>7500</v>
      </c>
      <c r="W3178" s="1" t="n">
        <v>7500</v>
      </c>
      <c r="X3178" s="1" t="s">
        <v>2841</v>
      </c>
      <c r="Z3178" s="1" t="str">
        <f aca="false">IF($T3178="","",IFERROR(INDEX('Resumo Grupos'!$AC$3:$AC$200,MATCH($T3178,'Resumo Grupos'!$AB$3:$AB$200,0)),"n/d"))</f>
        <v>Pagamentos outros não operacionais</v>
      </c>
      <c r="AA3178" s="1" t="str">
        <f aca="false">IF($T3178="","",IF(COUNTIF('Resumo Grupos'!$AE$3:$AE$40,$T3178)&gt;0,"NAO","SIM"))</f>
        <v>SIM</v>
      </c>
    </row>
    <row r="3179" customFormat="false" ht="12.75" hidden="false" customHeight="true" outlineLevel="0" collapsed="false">
      <c r="A3179" s="1" t="n">
        <v>1</v>
      </c>
      <c r="B3179" s="17" t="n">
        <v>46259</v>
      </c>
      <c r="C3179" s="17" t="n">
        <v>46259</v>
      </c>
      <c r="D3179" s="1" t="n">
        <v>515</v>
      </c>
      <c r="E3179" s="1" t="s">
        <v>124</v>
      </c>
      <c r="F3179" s="1" t="n">
        <v>34</v>
      </c>
      <c r="G3179" s="1" t="s">
        <v>94</v>
      </c>
      <c r="H3179" s="1" t="n">
        <v>2110405</v>
      </c>
      <c r="I3179" s="1" t="s">
        <v>106</v>
      </c>
      <c r="J3179" s="1" t="n">
        <v>1605222</v>
      </c>
      <c r="L3179" s="1" t="n">
        <v>655171</v>
      </c>
      <c r="M3179" s="1" t="s">
        <v>36</v>
      </c>
      <c r="N3179" s="1" t="s">
        <v>66</v>
      </c>
      <c r="P3179" s="1" t="n">
        <v>102</v>
      </c>
      <c r="Q3179" s="1" t="s">
        <v>125</v>
      </c>
      <c r="R3179" s="1" t="s">
        <v>112</v>
      </c>
      <c r="S3179" s="1" t="n">
        <v>4220199</v>
      </c>
      <c r="T3179" s="1" t="s">
        <v>113</v>
      </c>
      <c r="U3179" s="1" t="n">
        <v>8901</v>
      </c>
      <c r="W3179" s="1" t="n">
        <v>8901</v>
      </c>
      <c r="X3179" s="1" t="s">
        <v>2842</v>
      </c>
      <c r="Z3179" s="1" t="str">
        <f aca="false">IF($T3179="","",IFERROR(INDEX('Resumo Grupos'!$AC$3:$AC$200,MATCH($T3179,'Resumo Grupos'!$AB$3:$AB$200,0)),"n/d"))</f>
        <v>Pagamentos outros não operacionais</v>
      </c>
      <c r="AA3179" s="1" t="str">
        <f aca="false">IF($T3179="","",IF(COUNTIF('Resumo Grupos'!$AE$3:$AE$40,$T3179)&gt;0,"NAO","SIM"))</f>
        <v>SIM</v>
      </c>
    </row>
    <row r="3180" customFormat="false" ht="12.75" hidden="false" customHeight="true" outlineLevel="0" collapsed="false">
      <c r="A3180" s="1" t="n">
        <v>1</v>
      </c>
      <c r="B3180" s="17" t="n">
        <v>46259</v>
      </c>
      <c r="C3180" s="17" t="n">
        <v>46259</v>
      </c>
      <c r="D3180" s="1" t="n">
        <v>17</v>
      </c>
      <c r="E3180" s="1" t="s">
        <v>115</v>
      </c>
      <c r="F3180" s="1" t="n">
        <v>34</v>
      </c>
      <c r="G3180" s="1" t="s">
        <v>94</v>
      </c>
      <c r="H3180" s="1" t="n">
        <v>2110405</v>
      </c>
      <c r="I3180" s="1" t="s">
        <v>106</v>
      </c>
      <c r="J3180" s="1" t="n">
        <v>1605271</v>
      </c>
      <c r="L3180" s="1" t="n">
        <v>655187</v>
      </c>
      <c r="M3180" s="1" t="s">
        <v>36</v>
      </c>
      <c r="N3180" s="1" t="s">
        <v>66</v>
      </c>
      <c r="P3180" s="1" t="n">
        <v>102</v>
      </c>
      <c r="Q3180" s="1" t="s">
        <v>125</v>
      </c>
      <c r="R3180" s="1" t="s">
        <v>112</v>
      </c>
      <c r="S3180" s="1" t="n">
        <v>4220199</v>
      </c>
      <c r="T3180" s="1" t="s">
        <v>113</v>
      </c>
      <c r="U3180" s="1" t="n">
        <v>5000</v>
      </c>
      <c r="W3180" s="1" t="n">
        <v>5000</v>
      </c>
      <c r="X3180" s="1" t="s">
        <v>2843</v>
      </c>
      <c r="Z3180" s="1" t="str">
        <f aca="false">IF($T3180="","",IFERROR(INDEX('Resumo Grupos'!$AC$3:$AC$200,MATCH($T3180,'Resumo Grupos'!$AB$3:$AB$200,0)),"n/d"))</f>
        <v>Pagamentos outros não operacionais</v>
      </c>
      <c r="AA3180" s="1" t="str">
        <f aca="false">IF($T3180="","",IF(COUNTIF('Resumo Grupos'!$AE$3:$AE$40,$T3180)&gt;0,"NAO","SIM"))</f>
        <v>SIM</v>
      </c>
    </row>
    <row r="3181" customFormat="false" ht="12.75" hidden="false" customHeight="true" outlineLevel="0" collapsed="false">
      <c r="A3181" s="1" t="n">
        <v>1</v>
      </c>
      <c r="B3181" s="17" t="n">
        <v>46230</v>
      </c>
      <c r="C3181" s="17" t="n">
        <v>46260</v>
      </c>
      <c r="D3181" s="1" t="n">
        <v>639</v>
      </c>
      <c r="E3181" s="1" t="s">
        <v>217</v>
      </c>
      <c r="F3181" s="1" t="n">
        <v>24</v>
      </c>
      <c r="G3181" s="1" t="s">
        <v>57</v>
      </c>
      <c r="H3181" s="1" t="n">
        <v>2110405</v>
      </c>
      <c r="I3181" s="1" t="s">
        <v>106</v>
      </c>
      <c r="J3181" s="1" t="n">
        <v>1459262</v>
      </c>
      <c r="L3181" s="1" t="n">
        <v>45551</v>
      </c>
      <c r="M3181" s="1" t="s">
        <v>36</v>
      </c>
      <c r="N3181" s="1" t="s">
        <v>66</v>
      </c>
      <c r="P3181" s="1" t="n">
        <v>101</v>
      </c>
      <c r="Q3181" s="1" t="s">
        <v>107</v>
      </c>
      <c r="R3181" s="1" t="s">
        <v>39</v>
      </c>
      <c r="S3181" s="1" t="n">
        <v>4210216</v>
      </c>
      <c r="T3181" s="1" t="s">
        <v>218</v>
      </c>
      <c r="U3181" s="1" t="n">
        <v>420</v>
      </c>
      <c r="W3181" s="1" t="n">
        <v>420</v>
      </c>
      <c r="X3181" s="1" t="s">
        <v>2844</v>
      </c>
      <c r="Z3181" s="1" t="str">
        <f aca="false">IF($T3181="","",IFERROR(INDEX('Resumo Grupos'!$AC$3:$AC$200,MATCH($T3181,'Resumo Grupos'!$AB$3:$AB$200,0)),"n/d"))</f>
        <v>Despesa</v>
      </c>
      <c r="AA3181" s="1" t="str">
        <f aca="false">IF($T3181="","",IF(COUNTIF('Resumo Grupos'!$AE$3:$AE$40,$T3181)&gt;0,"NAO","SIM"))</f>
        <v>SIM</v>
      </c>
    </row>
    <row r="3182" customFormat="false" ht="12.75" hidden="false" customHeight="true" outlineLevel="0" collapsed="false">
      <c r="A3182" s="1" t="n">
        <v>1</v>
      </c>
      <c r="B3182" s="17" t="n">
        <v>46226</v>
      </c>
      <c r="C3182" s="17" t="n">
        <v>46260</v>
      </c>
      <c r="D3182" s="1" t="n">
        <v>1671</v>
      </c>
      <c r="E3182" s="1" t="s">
        <v>385</v>
      </c>
      <c r="F3182" s="1" t="n">
        <v>24</v>
      </c>
      <c r="G3182" s="1" t="s">
        <v>57</v>
      </c>
      <c r="H3182" s="1" t="n">
        <v>2110405</v>
      </c>
      <c r="I3182" s="1" t="s">
        <v>106</v>
      </c>
      <c r="J3182" s="1" t="n">
        <v>1439103</v>
      </c>
      <c r="L3182" s="1" t="n">
        <v>592343</v>
      </c>
      <c r="M3182" s="1" t="s">
        <v>460</v>
      </c>
      <c r="N3182" s="1" t="s">
        <v>66</v>
      </c>
      <c r="P3182" s="1" t="n">
        <v>104</v>
      </c>
      <c r="Q3182" s="1" t="s">
        <v>38</v>
      </c>
      <c r="R3182" s="1" t="s">
        <v>62</v>
      </c>
      <c r="S3182" s="1" t="n">
        <v>1130101</v>
      </c>
      <c r="T3182" s="1" t="s">
        <v>63</v>
      </c>
      <c r="U3182" s="1" t="n">
        <v>1473.38</v>
      </c>
      <c r="W3182" s="1" t="n">
        <v>1473.38</v>
      </c>
      <c r="X3182" s="1" t="s">
        <v>2489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SABONETE PROTEX CREAM 85G</v>
      </c>
      <c r="AC3182" s="1" t="n">
        <v>581288</v>
      </c>
    </row>
    <row r="3183" customFormat="false" ht="12.75" hidden="false" customHeight="true" outlineLevel="0" collapsed="false">
      <c r="A3183" s="1" t="n">
        <v>1</v>
      </c>
      <c r="B3183" s="17" t="n">
        <v>46226</v>
      </c>
      <c r="C3183" s="17" t="n">
        <v>46260</v>
      </c>
      <c r="D3183" s="1" t="n">
        <v>10011</v>
      </c>
      <c r="E3183" s="1" t="s">
        <v>221</v>
      </c>
      <c r="F3183" s="1" t="n">
        <v>24</v>
      </c>
      <c r="G3183" s="1" t="s">
        <v>57</v>
      </c>
      <c r="H3183" s="1" t="n">
        <v>2110405</v>
      </c>
      <c r="I3183" s="1" t="s">
        <v>106</v>
      </c>
      <c r="J3183" s="1" t="n">
        <v>1440273</v>
      </c>
      <c r="L3183" s="1" t="n">
        <v>592643</v>
      </c>
      <c r="M3183" s="1" t="s">
        <v>59</v>
      </c>
      <c r="N3183" s="1" t="s">
        <v>66</v>
      </c>
      <c r="P3183" s="1" t="n">
        <v>104</v>
      </c>
      <c r="Q3183" s="1" t="s">
        <v>38</v>
      </c>
      <c r="R3183" s="1" t="s">
        <v>62</v>
      </c>
      <c r="S3183" s="1" t="n">
        <v>1130101</v>
      </c>
      <c r="T3183" s="1" t="s">
        <v>63</v>
      </c>
      <c r="U3183" s="1" t="n">
        <v>562.93</v>
      </c>
      <c r="W3183" s="1" t="n">
        <v>562.93</v>
      </c>
      <c r="X3183" s="1" t="s">
        <v>2618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GP GOURMET CAO AD MG OVELHA ARROZ KG</v>
      </c>
      <c r="AC3183" s="1" t="n">
        <v>34780</v>
      </c>
    </row>
    <row r="3184" customFormat="false" ht="12.75" hidden="false" customHeight="true" outlineLevel="0" collapsed="false">
      <c r="A3184" s="1" t="n">
        <v>1</v>
      </c>
      <c r="B3184" s="17" t="n">
        <v>46227</v>
      </c>
      <c r="C3184" s="17" t="n">
        <v>46260</v>
      </c>
      <c r="D3184" s="1" t="n">
        <v>1624</v>
      </c>
      <c r="E3184" s="1" t="s">
        <v>282</v>
      </c>
      <c r="F3184" s="1" t="n">
        <v>24</v>
      </c>
      <c r="G3184" s="1" t="s">
        <v>57</v>
      </c>
      <c r="H3184" s="1" t="n">
        <v>2110405</v>
      </c>
      <c r="I3184" s="1" t="s">
        <v>106</v>
      </c>
      <c r="J3184" s="1" t="n">
        <v>1443647</v>
      </c>
      <c r="L3184" s="1" t="n">
        <v>665164</v>
      </c>
      <c r="M3184" s="1" t="s">
        <v>153</v>
      </c>
      <c r="N3184" s="1" t="s">
        <v>66</v>
      </c>
      <c r="P3184" s="1" t="n">
        <v>103</v>
      </c>
      <c r="Q3184" s="1" t="s">
        <v>61</v>
      </c>
      <c r="R3184" s="1" t="s">
        <v>62</v>
      </c>
      <c r="S3184" s="1" t="n">
        <v>1130101</v>
      </c>
      <c r="T3184" s="1" t="s">
        <v>63</v>
      </c>
      <c r="U3184" s="1" t="n">
        <v>853.9</v>
      </c>
      <c r="W3184" s="1" t="n">
        <v>853.9</v>
      </c>
      <c r="X3184" s="1" t="s">
        <v>2845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MILHO QUIRELA KG</v>
      </c>
      <c r="AC3184" s="1" t="n">
        <v>665164</v>
      </c>
    </row>
    <row r="3185" customFormat="false" ht="12.75" hidden="false" customHeight="true" outlineLevel="0" collapsed="false">
      <c r="A3185" s="1" t="n">
        <v>1</v>
      </c>
      <c r="B3185" s="17" t="n">
        <v>46232</v>
      </c>
      <c r="C3185" s="17" t="n">
        <v>46260</v>
      </c>
      <c r="D3185" s="1" t="n">
        <v>1842</v>
      </c>
      <c r="E3185" s="1" t="s">
        <v>718</v>
      </c>
      <c r="F3185" s="1" t="n">
        <v>24</v>
      </c>
      <c r="G3185" s="1" t="s">
        <v>57</v>
      </c>
      <c r="H3185" s="1" t="n">
        <v>2110405</v>
      </c>
      <c r="I3185" s="1" t="s">
        <v>106</v>
      </c>
      <c r="J3185" s="1" t="n">
        <v>1469815</v>
      </c>
      <c r="L3185" s="1" t="n">
        <v>7730</v>
      </c>
      <c r="M3185" s="1" t="s">
        <v>36</v>
      </c>
      <c r="N3185" s="1" t="s">
        <v>66</v>
      </c>
      <c r="P3185" s="1" t="n">
        <v>103</v>
      </c>
      <c r="Q3185" s="1" t="s">
        <v>61</v>
      </c>
      <c r="R3185" s="1" t="s">
        <v>39</v>
      </c>
      <c r="S3185" s="1" t="n">
        <v>4210229</v>
      </c>
      <c r="T3185" s="1" t="s">
        <v>1371</v>
      </c>
      <c r="U3185" s="1" t="n">
        <v>350</v>
      </c>
      <c r="W3185" s="1" t="n">
        <v>350</v>
      </c>
      <c r="X3185" s="1" t="s">
        <v>2846</v>
      </c>
      <c r="Z3185" s="1" t="str">
        <f aca="false">IF($T3185="","",IFERROR(INDEX('Resumo Grupos'!$AC$3:$AC$200,MATCH($T3185,'Resumo Grupos'!$AB$3:$AB$200,0)),"n/d"))</f>
        <v>Despesa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SERRA DE ACOUGUE 2,8</v>
      </c>
      <c r="AC3185" s="1" t="n">
        <v>7730</v>
      </c>
    </row>
    <row r="3186" customFormat="false" ht="12.75" hidden="false" customHeight="true" outlineLevel="0" collapsed="false">
      <c r="A3186" s="1" t="n">
        <v>1</v>
      </c>
      <c r="B3186" s="17" t="n">
        <v>46241</v>
      </c>
      <c r="C3186" s="17" t="n">
        <v>46260</v>
      </c>
      <c r="D3186" s="1" t="n">
        <v>1624</v>
      </c>
      <c r="E3186" s="1" t="s">
        <v>282</v>
      </c>
      <c r="F3186" s="1" t="n">
        <v>24</v>
      </c>
      <c r="G3186" s="1" t="s">
        <v>57</v>
      </c>
      <c r="H3186" s="1" t="n">
        <v>2110405</v>
      </c>
      <c r="I3186" s="1" t="s">
        <v>106</v>
      </c>
      <c r="J3186" s="1" t="n">
        <v>1513655</v>
      </c>
      <c r="L3186" s="1" t="n">
        <v>667391</v>
      </c>
      <c r="M3186" s="1" t="s">
        <v>36</v>
      </c>
      <c r="N3186" s="1" t="s">
        <v>66</v>
      </c>
      <c r="P3186" s="1" t="n">
        <v>103</v>
      </c>
      <c r="Q3186" s="1" t="s">
        <v>61</v>
      </c>
      <c r="R3186" s="1" t="s">
        <v>62</v>
      </c>
      <c r="S3186" s="1" t="n">
        <v>1130101</v>
      </c>
      <c r="T3186" s="1" t="s">
        <v>63</v>
      </c>
      <c r="U3186" s="1" t="n">
        <v>939.08</v>
      </c>
      <c r="W3186" s="1" t="n">
        <v>939.08</v>
      </c>
      <c r="X3186" s="1" t="s">
        <v>2847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BARRAGE CARRAPATICID</v>
      </c>
      <c r="AC3186" s="1" t="n">
        <v>667391</v>
      </c>
    </row>
    <row r="3187" customFormat="false" ht="12.75" hidden="false" customHeight="true" outlineLevel="0" collapsed="false">
      <c r="A3187" s="1" t="n">
        <v>1</v>
      </c>
      <c r="B3187" s="17" t="n">
        <v>46241</v>
      </c>
      <c r="C3187" s="17" t="n">
        <v>46260</v>
      </c>
      <c r="D3187" s="1" t="n">
        <v>1613</v>
      </c>
      <c r="E3187" s="1" t="s">
        <v>240</v>
      </c>
      <c r="F3187" s="1" t="n">
        <v>24</v>
      </c>
      <c r="G3187" s="1" t="s">
        <v>57</v>
      </c>
      <c r="H3187" s="1" t="n">
        <v>2110405</v>
      </c>
      <c r="I3187" s="1" t="s">
        <v>106</v>
      </c>
      <c r="J3187" s="1" t="n">
        <v>1515520</v>
      </c>
      <c r="L3187" s="1" t="n">
        <v>1616799</v>
      </c>
      <c r="M3187" s="1" t="s">
        <v>59</v>
      </c>
      <c r="N3187" s="1" t="s">
        <v>66</v>
      </c>
      <c r="P3187" s="1" t="n">
        <v>103</v>
      </c>
      <c r="Q3187" s="1" t="s">
        <v>61</v>
      </c>
      <c r="R3187" s="1" t="s">
        <v>62</v>
      </c>
      <c r="S3187" s="1" t="n">
        <v>1130101</v>
      </c>
      <c r="T3187" s="1" t="s">
        <v>63</v>
      </c>
      <c r="U3187" s="1" t="n">
        <v>3101.66</v>
      </c>
      <c r="W3187" s="1" t="n">
        <v>3101.66</v>
      </c>
      <c r="X3187" s="1" t="s">
        <v>2848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CORACAO DE FRANGO KG</v>
      </c>
      <c r="AC3187" s="1" t="n">
        <v>1616799</v>
      </c>
    </row>
    <row r="3188" customFormat="false" ht="12.75" hidden="false" customHeight="true" outlineLevel="0" collapsed="false">
      <c r="A3188" s="1" t="n">
        <v>1</v>
      </c>
      <c r="B3188" s="17" t="n">
        <v>46241</v>
      </c>
      <c r="C3188" s="17" t="n">
        <v>46260</v>
      </c>
      <c r="D3188" s="1" t="n">
        <v>1613</v>
      </c>
      <c r="E3188" s="1" t="s">
        <v>240</v>
      </c>
      <c r="F3188" s="1" t="n">
        <v>24</v>
      </c>
      <c r="G3188" s="1" t="s">
        <v>57</v>
      </c>
      <c r="H3188" s="1" t="n">
        <v>2110405</v>
      </c>
      <c r="I3188" s="1" t="s">
        <v>106</v>
      </c>
      <c r="J3188" s="1" t="n">
        <v>1515617</v>
      </c>
      <c r="L3188" s="1" t="n">
        <v>1616568</v>
      </c>
      <c r="M3188" s="1" t="s">
        <v>59</v>
      </c>
      <c r="N3188" s="1" t="s">
        <v>66</v>
      </c>
      <c r="P3188" s="1" t="n">
        <v>103</v>
      </c>
      <c r="Q3188" s="1" t="s">
        <v>61</v>
      </c>
      <c r="R3188" s="1" t="s">
        <v>62</v>
      </c>
      <c r="S3188" s="1" t="n">
        <v>1130101</v>
      </c>
      <c r="T3188" s="1" t="s">
        <v>63</v>
      </c>
      <c r="U3188" s="1" t="n">
        <v>634.72</v>
      </c>
      <c r="W3188" s="1" t="n">
        <v>634.72</v>
      </c>
      <c r="X3188" s="1" t="s">
        <v>2849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CARRE SUINO KG</v>
      </c>
      <c r="AC3188" s="1" t="n">
        <v>1616568</v>
      </c>
    </row>
    <row r="3189" customFormat="false" ht="12.75" hidden="false" customHeight="true" outlineLevel="0" collapsed="false">
      <c r="A3189" s="1" t="n">
        <v>1</v>
      </c>
      <c r="B3189" s="17" t="n">
        <v>46242</v>
      </c>
      <c r="C3189" s="17" t="n">
        <v>46260</v>
      </c>
      <c r="D3189" s="1" t="n">
        <v>1637</v>
      </c>
      <c r="E3189" s="1" t="s">
        <v>68</v>
      </c>
      <c r="F3189" s="1" t="n">
        <v>24</v>
      </c>
      <c r="G3189" s="1" t="s">
        <v>57</v>
      </c>
      <c r="H3189" s="1" t="n">
        <v>2110405</v>
      </c>
      <c r="I3189" s="1" t="s">
        <v>106</v>
      </c>
      <c r="J3189" s="1" t="n">
        <v>1517336</v>
      </c>
      <c r="L3189" s="1" t="n">
        <v>1916562</v>
      </c>
      <c r="M3189" s="1" t="s">
        <v>36</v>
      </c>
      <c r="N3189" s="1" t="s">
        <v>66</v>
      </c>
      <c r="P3189" s="1" t="n">
        <v>103</v>
      </c>
      <c r="Q3189" s="1" t="s">
        <v>61</v>
      </c>
      <c r="R3189" s="1" t="s">
        <v>62</v>
      </c>
      <c r="S3189" s="1" t="n">
        <v>1130101</v>
      </c>
      <c r="T3189" s="1" t="s">
        <v>63</v>
      </c>
      <c r="U3189" s="1" t="n">
        <v>1993.17</v>
      </c>
      <c r="W3189" s="1" t="n">
        <v>1993.17</v>
      </c>
      <c r="X3189" s="1" t="s">
        <v>2850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AGUA SANI BRINORT 1L</v>
      </c>
      <c r="AC3189" s="1" t="n">
        <v>1916562</v>
      </c>
    </row>
    <row r="3190" customFormat="false" ht="12.75" hidden="false" customHeight="true" outlineLevel="0" collapsed="false">
      <c r="A3190" s="1" t="n">
        <v>1</v>
      </c>
      <c r="B3190" s="17" t="n">
        <v>46242</v>
      </c>
      <c r="C3190" s="17" t="n">
        <v>46260</v>
      </c>
      <c r="D3190" s="1" t="n">
        <v>1667</v>
      </c>
      <c r="E3190" s="1" t="s">
        <v>65</v>
      </c>
      <c r="F3190" s="1" t="n">
        <v>24</v>
      </c>
      <c r="G3190" s="1" t="s">
        <v>57</v>
      </c>
      <c r="H3190" s="1" t="n">
        <v>2110405</v>
      </c>
      <c r="I3190" s="1" t="s">
        <v>106</v>
      </c>
      <c r="J3190" s="1" t="n">
        <v>1517980</v>
      </c>
      <c r="L3190" s="1" t="n">
        <v>397841</v>
      </c>
      <c r="M3190" s="1" t="s">
        <v>36</v>
      </c>
      <c r="N3190" s="1" t="s">
        <v>66</v>
      </c>
      <c r="P3190" s="1" t="n">
        <v>103</v>
      </c>
      <c r="Q3190" s="1" t="s">
        <v>61</v>
      </c>
      <c r="R3190" s="1" t="s">
        <v>62</v>
      </c>
      <c r="S3190" s="1" t="n">
        <v>1130101</v>
      </c>
      <c r="T3190" s="1" t="s">
        <v>63</v>
      </c>
      <c r="U3190" s="1" t="n">
        <v>611.73</v>
      </c>
      <c r="W3190" s="1" t="n">
        <v>611.73</v>
      </c>
      <c r="X3190" s="1" t="s">
        <v>2851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MINGUAL D AVEIA ALL</v>
      </c>
      <c r="AC3190" s="1" t="n">
        <v>397841</v>
      </c>
    </row>
    <row r="3191" customFormat="false" ht="12.75" hidden="false" customHeight="true" outlineLevel="0" collapsed="false">
      <c r="A3191" s="1" t="n">
        <v>1</v>
      </c>
      <c r="B3191" s="17" t="n">
        <v>46242</v>
      </c>
      <c r="C3191" s="17" t="n">
        <v>46260</v>
      </c>
      <c r="D3191" s="1" t="n">
        <v>1745</v>
      </c>
      <c r="E3191" s="1" t="s">
        <v>284</v>
      </c>
      <c r="F3191" s="1" t="n">
        <v>24</v>
      </c>
      <c r="G3191" s="1" t="s">
        <v>57</v>
      </c>
      <c r="H3191" s="1" t="n">
        <v>2110405</v>
      </c>
      <c r="I3191" s="1" t="s">
        <v>106</v>
      </c>
      <c r="J3191" s="1" t="n">
        <v>1518168</v>
      </c>
      <c r="L3191" s="1" t="n">
        <v>356122</v>
      </c>
      <c r="M3191" s="1" t="s">
        <v>36</v>
      </c>
      <c r="N3191" s="1" t="s">
        <v>66</v>
      </c>
      <c r="P3191" s="1" t="n">
        <v>103</v>
      </c>
      <c r="Q3191" s="1" t="s">
        <v>61</v>
      </c>
      <c r="R3191" s="1" t="s">
        <v>62</v>
      </c>
      <c r="S3191" s="1" t="n">
        <v>1130101</v>
      </c>
      <c r="T3191" s="1" t="s">
        <v>63</v>
      </c>
      <c r="U3191" s="1" t="n">
        <v>793.41</v>
      </c>
      <c r="W3191" s="1" t="n">
        <v>793.41</v>
      </c>
      <c r="X3191" s="1" t="s">
        <v>2852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MILHO PIPOCA KIMIMO</v>
      </c>
      <c r="AC3191" s="1" t="n">
        <v>356122</v>
      </c>
    </row>
    <row r="3192" customFormat="false" ht="12.75" hidden="false" customHeight="true" outlineLevel="0" collapsed="false">
      <c r="A3192" s="1" t="n">
        <v>1</v>
      </c>
      <c r="B3192" s="17" t="n">
        <v>46242</v>
      </c>
      <c r="C3192" s="17" t="n">
        <v>46260</v>
      </c>
      <c r="D3192" s="1" t="n">
        <v>967</v>
      </c>
      <c r="E3192" s="1" t="s">
        <v>1167</v>
      </c>
      <c r="F3192" s="1" t="n">
        <v>24</v>
      </c>
      <c r="G3192" s="1" t="s">
        <v>57</v>
      </c>
      <c r="H3192" s="1" t="n">
        <v>2110405</v>
      </c>
      <c r="I3192" s="1" t="s">
        <v>106</v>
      </c>
      <c r="J3192" s="1" t="n">
        <v>1518232</v>
      </c>
      <c r="L3192" s="1" t="n">
        <v>36539</v>
      </c>
      <c r="M3192" s="1" t="s">
        <v>36</v>
      </c>
      <c r="N3192" s="1" t="s">
        <v>66</v>
      </c>
      <c r="P3192" s="1" t="n">
        <v>103</v>
      </c>
      <c r="Q3192" s="1" t="s">
        <v>61</v>
      </c>
      <c r="R3192" s="1" t="s">
        <v>62</v>
      </c>
      <c r="S3192" s="1" t="n">
        <v>1130101</v>
      </c>
      <c r="T3192" s="1" t="s">
        <v>63</v>
      </c>
      <c r="U3192" s="1" t="n">
        <v>2402.15</v>
      </c>
      <c r="W3192" s="1" t="n">
        <v>2402.15</v>
      </c>
      <c r="X3192" s="1" t="s">
        <v>2853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</row>
    <row r="3193" customFormat="false" ht="12.75" hidden="false" customHeight="true" outlineLevel="0" collapsed="false">
      <c r="A3193" s="1" t="n">
        <v>1</v>
      </c>
      <c r="B3193" s="17" t="n">
        <v>46244</v>
      </c>
      <c r="C3193" s="17" t="n">
        <v>46260</v>
      </c>
      <c r="D3193" s="1" t="n">
        <v>1668</v>
      </c>
      <c r="E3193" s="1" t="s">
        <v>81</v>
      </c>
      <c r="F3193" s="1" t="n">
        <v>24</v>
      </c>
      <c r="G3193" s="1" t="s">
        <v>57</v>
      </c>
      <c r="H3193" s="1" t="n">
        <v>2110405</v>
      </c>
      <c r="I3193" s="1" t="s">
        <v>106</v>
      </c>
      <c r="J3193" s="1" t="n">
        <v>1528863</v>
      </c>
      <c r="L3193" s="1" t="n">
        <v>746378</v>
      </c>
      <c r="M3193" s="1" t="s">
        <v>36</v>
      </c>
      <c r="N3193" s="1" t="s">
        <v>66</v>
      </c>
      <c r="P3193" s="1" t="n">
        <v>103</v>
      </c>
      <c r="Q3193" s="1" t="s">
        <v>61</v>
      </c>
      <c r="R3193" s="1" t="s">
        <v>39</v>
      </c>
      <c r="S3193" s="1" t="n">
        <v>4210299</v>
      </c>
      <c r="T3193" s="1" t="s">
        <v>2235</v>
      </c>
      <c r="U3193" s="1" t="n">
        <v>871.19</v>
      </c>
      <c r="W3193" s="1" t="n">
        <v>871.19</v>
      </c>
      <c r="X3193" s="1" t="s">
        <v>2854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SACO PAPEL KRAFT 10K</v>
      </c>
      <c r="AC3193" s="1" t="n">
        <v>746378</v>
      </c>
    </row>
    <row r="3194" customFormat="false" ht="12.75" hidden="false" customHeight="true" outlineLevel="0" collapsed="false">
      <c r="A3194" s="1" t="n">
        <v>1</v>
      </c>
      <c r="B3194" s="17" t="n">
        <v>46246</v>
      </c>
      <c r="C3194" s="17" t="n">
        <v>46260</v>
      </c>
      <c r="D3194" s="1" t="n">
        <v>1601</v>
      </c>
      <c r="E3194" s="1" t="s">
        <v>227</v>
      </c>
      <c r="F3194" s="1" t="n">
        <v>24</v>
      </c>
      <c r="G3194" s="1" t="s">
        <v>57</v>
      </c>
      <c r="H3194" s="1" t="n">
        <v>2110405</v>
      </c>
      <c r="I3194" s="1" t="s">
        <v>106</v>
      </c>
      <c r="J3194" s="1" t="n">
        <v>1537246</v>
      </c>
      <c r="L3194" s="1" t="n">
        <v>862283</v>
      </c>
      <c r="M3194" s="1" t="s">
        <v>36</v>
      </c>
      <c r="N3194" s="1" t="s">
        <v>66</v>
      </c>
      <c r="P3194" s="1" t="n">
        <v>103</v>
      </c>
      <c r="Q3194" s="1" t="s">
        <v>61</v>
      </c>
      <c r="R3194" s="1" t="s">
        <v>62</v>
      </c>
      <c r="S3194" s="1" t="n">
        <v>1130101</v>
      </c>
      <c r="T3194" s="1" t="s">
        <v>63</v>
      </c>
      <c r="U3194" s="1" t="n">
        <v>947.55</v>
      </c>
      <c r="W3194" s="1" t="n">
        <v>947.55</v>
      </c>
      <c r="X3194" s="1" t="s">
        <v>2855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</row>
    <row r="3195" customFormat="false" ht="12.75" hidden="false" customHeight="true" outlineLevel="0" collapsed="false">
      <c r="A3195" s="1" t="n">
        <v>1</v>
      </c>
      <c r="B3195" s="17" t="n">
        <v>46247</v>
      </c>
      <c r="C3195" s="17" t="n">
        <v>46260</v>
      </c>
      <c r="D3195" s="1" t="n">
        <v>1608</v>
      </c>
      <c r="E3195" s="1" t="s">
        <v>75</v>
      </c>
      <c r="F3195" s="1" t="n">
        <v>24</v>
      </c>
      <c r="G3195" s="1" t="s">
        <v>57</v>
      </c>
      <c r="H3195" s="1" t="n">
        <v>2110405</v>
      </c>
      <c r="I3195" s="1" t="s">
        <v>106</v>
      </c>
      <c r="J3195" s="1" t="n">
        <v>1540511</v>
      </c>
      <c r="L3195" s="1" t="n">
        <v>1709723</v>
      </c>
      <c r="M3195" s="1" t="s">
        <v>36</v>
      </c>
      <c r="N3195" s="1" t="s">
        <v>66</v>
      </c>
      <c r="P3195" s="1" t="n">
        <v>103</v>
      </c>
      <c r="Q3195" s="1" t="s">
        <v>61</v>
      </c>
      <c r="R3195" s="1" t="s">
        <v>62</v>
      </c>
      <c r="S3195" s="1" t="n">
        <v>1130101</v>
      </c>
      <c r="T3195" s="1" t="s">
        <v>63</v>
      </c>
      <c r="U3195" s="1" t="n">
        <v>684.24</v>
      </c>
      <c r="W3195" s="1" t="n">
        <v>684.24</v>
      </c>
      <c r="X3195" s="1" t="s">
        <v>2856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DANONE GREGO UNID FR</v>
      </c>
      <c r="AC3195" s="1" t="n">
        <v>1709723</v>
      </c>
    </row>
    <row r="3196" customFormat="false" ht="12.75" hidden="false" customHeight="true" outlineLevel="0" collapsed="false">
      <c r="A3196" s="1" t="n">
        <v>1</v>
      </c>
      <c r="B3196" s="17" t="n">
        <v>46247</v>
      </c>
      <c r="C3196" s="17" t="n">
        <v>46260</v>
      </c>
      <c r="D3196" s="1" t="n">
        <v>1636</v>
      </c>
      <c r="E3196" s="1" t="s">
        <v>91</v>
      </c>
      <c r="F3196" s="1" t="n">
        <v>24</v>
      </c>
      <c r="G3196" s="1" t="s">
        <v>57</v>
      </c>
      <c r="H3196" s="1" t="n">
        <v>2110405</v>
      </c>
      <c r="I3196" s="1" t="s">
        <v>106</v>
      </c>
      <c r="J3196" s="1" t="n">
        <v>1541185</v>
      </c>
      <c r="L3196" s="1" t="n">
        <v>3235765</v>
      </c>
      <c r="M3196" s="1" t="s">
        <v>36</v>
      </c>
      <c r="N3196" s="1" t="s">
        <v>66</v>
      </c>
      <c r="P3196" s="1" t="n">
        <v>103</v>
      </c>
      <c r="Q3196" s="1" t="s">
        <v>61</v>
      </c>
      <c r="R3196" s="1" t="s">
        <v>62</v>
      </c>
      <c r="S3196" s="1" t="n">
        <v>1130101</v>
      </c>
      <c r="T3196" s="1" t="s">
        <v>63</v>
      </c>
      <c r="U3196" s="1" t="n">
        <v>1262.69</v>
      </c>
      <c r="W3196" s="1" t="n">
        <v>1262.69</v>
      </c>
      <c r="X3196" s="1" t="s">
        <v>2857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PROBAK II</v>
      </c>
      <c r="AC3196" s="1" t="n">
        <v>3235765</v>
      </c>
    </row>
    <row r="3197" customFormat="false" ht="12.75" hidden="false" customHeight="true" outlineLevel="0" collapsed="false">
      <c r="A3197" s="1" t="n">
        <v>1</v>
      </c>
      <c r="B3197" s="17" t="n">
        <v>46247</v>
      </c>
      <c r="C3197" s="17" t="n">
        <v>46260</v>
      </c>
      <c r="D3197" s="1" t="n">
        <v>1749</v>
      </c>
      <c r="E3197" s="1" t="s">
        <v>800</v>
      </c>
      <c r="F3197" s="1" t="n">
        <v>24</v>
      </c>
      <c r="G3197" s="1" t="s">
        <v>57</v>
      </c>
      <c r="H3197" s="1" t="n">
        <v>2110405</v>
      </c>
      <c r="I3197" s="1" t="s">
        <v>106</v>
      </c>
      <c r="J3197" s="1" t="n">
        <v>1542706</v>
      </c>
      <c r="L3197" s="1" t="n">
        <v>3389</v>
      </c>
      <c r="M3197" s="1" t="s">
        <v>36</v>
      </c>
      <c r="N3197" s="1" t="s">
        <v>66</v>
      </c>
      <c r="P3197" s="1" t="n">
        <v>103</v>
      </c>
      <c r="Q3197" s="1" t="s">
        <v>61</v>
      </c>
      <c r="R3197" s="1" t="s">
        <v>62</v>
      </c>
      <c r="S3197" s="1" t="n">
        <v>1130101</v>
      </c>
      <c r="T3197" s="1" t="s">
        <v>63</v>
      </c>
      <c r="U3197" s="1" t="n">
        <v>815.45</v>
      </c>
      <c r="W3197" s="1" t="n">
        <v>815.45</v>
      </c>
      <c r="X3197" s="1" t="s">
        <v>2858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</row>
    <row r="3198" customFormat="false" ht="12.75" hidden="false" customHeight="true" outlineLevel="0" collapsed="false">
      <c r="A3198" s="1" t="n">
        <v>1</v>
      </c>
      <c r="B3198" s="17" t="n">
        <v>46249</v>
      </c>
      <c r="C3198" s="17" t="n">
        <v>46260</v>
      </c>
      <c r="D3198" s="1" t="n">
        <v>1613</v>
      </c>
      <c r="E3198" s="1" t="s">
        <v>240</v>
      </c>
      <c r="F3198" s="1" t="n">
        <v>24</v>
      </c>
      <c r="G3198" s="1" t="s">
        <v>57</v>
      </c>
      <c r="H3198" s="1" t="n">
        <v>2110405</v>
      </c>
      <c r="I3198" s="1" t="s">
        <v>106</v>
      </c>
      <c r="J3198" s="1" t="n">
        <v>1551828</v>
      </c>
      <c r="L3198" s="1" t="n">
        <v>1619134</v>
      </c>
      <c r="M3198" s="1" t="s">
        <v>36</v>
      </c>
      <c r="N3198" s="1" t="s">
        <v>66</v>
      </c>
      <c r="P3198" s="1" t="n">
        <v>103</v>
      </c>
      <c r="Q3198" s="1" t="s">
        <v>61</v>
      </c>
      <c r="R3198" s="1" t="s">
        <v>62</v>
      </c>
      <c r="S3198" s="1" t="n">
        <v>1130101</v>
      </c>
      <c r="T3198" s="1" t="s">
        <v>63</v>
      </c>
      <c r="U3198" s="1" t="n">
        <v>3149.23</v>
      </c>
      <c r="W3198" s="1" t="n">
        <v>3149.23</v>
      </c>
      <c r="X3198" s="1" t="s">
        <v>2859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FILE PEITOA GRANEL</v>
      </c>
      <c r="AC3198" s="1" t="n">
        <v>1619134</v>
      </c>
    </row>
    <row r="3199" customFormat="false" ht="12.75" hidden="false" customHeight="true" outlineLevel="0" collapsed="false">
      <c r="A3199" s="1" t="n">
        <v>1</v>
      </c>
      <c r="B3199" s="17" t="n">
        <v>46253</v>
      </c>
      <c r="C3199" s="17" t="n">
        <v>46260</v>
      </c>
      <c r="D3199" s="1" t="n">
        <v>928</v>
      </c>
      <c r="E3199" s="1" t="s">
        <v>1018</v>
      </c>
      <c r="F3199" s="1" t="n">
        <v>24</v>
      </c>
      <c r="G3199" s="1" t="s">
        <v>57</v>
      </c>
      <c r="H3199" s="1" t="n">
        <v>2110405</v>
      </c>
      <c r="I3199" s="1" t="s">
        <v>106</v>
      </c>
      <c r="J3199" s="1" t="n">
        <v>1573202</v>
      </c>
      <c r="L3199" s="1" t="n">
        <v>193548447</v>
      </c>
      <c r="M3199" s="1" t="s">
        <v>36</v>
      </c>
      <c r="N3199" s="1" t="s">
        <v>66</v>
      </c>
      <c r="P3199" s="1" t="n">
        <v>101</v>
      </c>
      <c r="Q3199" s="1" t="s">
        <v>107</v>
      </c>
      <c r="R3199" s="1" t="s">
        <v>43</v>
      </c>
      <c r="S3199" s="1" t="n">
        <v>421033</v>
      </c>
      <c r="T3199" s="1" t="s">
        <v>1019</v>
      </c>
      <c r="U3199" s="1" t="n">
        <v>299.9</v>
      </c>
      <c r="W3199" s="1" t="n">
        <v>299.9</v>
      </c>
      <c r="X3199" s="1" t="s">
        <v>2860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</row>
    <row r="3200" customFormat="false" ht="12.75" hidden="false" customHeight="true" outlineLevel="0" collapsed="false">
      <c r="A3200" s="1" t="n">
        <v>1</v>
      </c>
      <c r="B3200" s="17" t="n">
        <v>46254</v>
      </c>
      <c r="C3200" s="17" t="n">
        <v>46260</v>
      </c>
      <c r="D3200" s="1" t="n">
        <v>1286</v>
      </c>
      <c r="E3200" s="1" t="s">
        <v>359</v>
      </c>
      <c r="F3200" s="1" t="n">
        <v>24</v>
      </c>
      <c r="G3200" s="1" t="s">
        <v>57</v>
      </c>
      <c r="H3200" s="1" t="n">
        <v>2110405</v>
      </c>
      <c r="I3200" s="1" t="s">
        <v>106</v>
      </c>
      <c r="J3200" s="1" t="n">
        <v>1575810</v>
      </c>
      <c r="L3200" s="1" t="n">
        <v>10588</v>
      </c>
      <c r="M3200" s="1" t="s">
        <v>36</v>
      </c>
      <c r="N3200" s="1" t="s">
        <v>66</v>
      </c>
      <c r="P3200" s="1" t="n">
        <v>103</v>
      </c>
      <c r="Q3200" s="1" t="s">
        <v>61</v>
      </c>
      <c r="R3200" s="1" t="s">
        <v>62</v>
      </c>
      <c r="S3200" s="1" t="n">
        <v>1130101</v>
      </c>
      <c r="T3200" s="1" t="s">
        <v>63</v>
      </c>
      <c r="U3200" s="1" t="n">
        <v>756</v>
      </c>
      <c r="W3200" s="1" t="n">
        <v>756</v>
      </c>
      <c r="X3200" s="1" t="s">
        <v>2861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 t="str">
        <f aca="false">IFERROR(INDEX('Mov Entradas (Rel 10497)'!$L:$L,MATCH(AC3200,'Mov Entradas (Rel 10497)'!$I:$I,0)),"nao encontrado")</f>
        <v>PAO FRANCES CONG 80G</v>
      </c>
      <c r="AC3200" s="1" t="n">
        <v>10588</v>
      </c>
    </row>
    <row r="3201" customFormat="false" ht="12.75" hidden="false" customHeight="true" outlineLevel="0" collapsed="false">
      <c r="A3201" s="1" t="n">
        <v>1</v>
      </c>
      <c r="B3201" s="17" t="n">
        <v>46254</v>
      </c>
      <c r="C3201" s="17" t="n">
        <v>46260</v>
      </c>
      <c r="D3201" s="1" t="n">
        <v>33</v>
      </c>
      <c r="E3201" s="1" t="s">
        <v>93</v>
      </c>
      <c r="F3201" s="1" t="n">
        <v>24</v>
      </c>
      <c r="G3201" s="1" t="s">
        <v>57</v>
      </c>
      <c r="H3201" s="1" t="n">
        <v>2110101</v>
      </c>
      <c r="I3201" s="1" t="s">
        <v>58</v>
      </c>
      <c r="J3201" s="1" t="n">
        <v>1577716</v>
      </c>
      <c r="L3201" s="1" t="n">
        <v>5528</v>
      </c>
      <c r="M3201" s="1" t="s">
        <v>36</v>
      </c>
      <c r="N3201" s="1" t="s">
        <v>60</v>
      </c>
      <c r="P3201" s="1" t="n">
        <v>103</v>
      </c>
      <c r="Q3201" s="1" t="s">
        <v>61</v>
      </c>
      <c r="R3201" s="1" t="s">
        <v>62</v>
      </c>
      <c r="S3201" s="1" t="n">
        <v>1130101</v>
      </c>
      <c r="T3201" s="1" t="s">
        <v>63</v>
      </c>
      <c r="U3201" s="1" t="n">
        <v>300</v>
      </c>
      <c r="W3201" s="1" t="n">
        <v>300</v>
      </c>
      <c r="X3201" s="1" t="s">
        <v>2862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</row>
    <row r="3202" customFormat="false" ht="12.75" hidden="false" customHeight="true" outlineLevel="0" collapsed="false">
      <c r="A3202" s="1" t="n">
        <v>1</v>
      </c>
      <c r="B3202" s="17" t="n">
        <v>46256</v>
      </c>
      <c r="C3202" s="17" t="n">
        <v>46260</v>
      </c>
      <c r="D3202" s="1" t="n">
        <v>1899</v>
      </c>
      <c r="E3202" s="1" t="s">
        <v>97</v>
      </c>
      <c r="F3202" s="1" t="n">
        <v>24</v>
      </c>
      <c r="G3202" s="1" t="s">
        <v>57</v>
      </c>
      <c r="H3202" s="1" t="n">
        <v>2110405</v>
      </c>
      <c r="I3202" s="1" t="s">
        <v>106</v>
      </c>
      <c r="J3202" s="1" t="n">
        <v>1585630</v>
      </c>
      <c r="L3202" s="1" t="n">
        <v>771</v>
      </c>
      <c r="M3202" s="1" t="s">
        <v>36</v>
      </c>
      <c r="N3202" s="1" t="s">
        <v>66</v>
      </c>
      <c r="P3202" s="1" t="n">
        <v>103</v>
      </c>
      <c r="Q3202" s="1" t="s">
        <v>61</v>
      </c>
      <c r="R3202" s="1" t="s">
        <v>62</v>
      </c>
      <c r="S3202" s="1" t="n">
        <v>1130101</v>
      </c>
      <c r="T3202" s="1" t="s">
        <v>63</v>
      </c>
      <c r="U3202" s="1" t="n">
        <v>422.15</v>
      </c>
      <c r="W3202" s="1" t="n">
        <v>422.15</v>
      </c>
      <c r="X3202" s="1" t="s">
        <v>2863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</row>
    <row r="3203" customFormat="false" ht="12.75" hidden="false" customHeight="true" outlineLevel="0" collapsed="false">
      <c r="A3203" s="1" t="n">
        <v>1</v>
      </c>
      <c r="B3203" s="17" t="n">
        <v>46259</v>
      </c>
      <c r="C3203" s="17" t="n">
        <v>46260</v>
      </c>
      <c r="D3203" s="1" t="n">
        <v>33</v>
      </c>
      <c r="E3203" s="1" t="s">
        <v>93</v>
      </c>
      <c r="F3203" s="1" t="n">
        <v>34</v>
      </c>
      <c r="G3203" s="1" t="s">
        <v>94</v>
      </c>
      <c r="H3203" s="1" t="n">
        <v>2110101</v>
      </c>
      <c r="I3203" s="1" t="s">
        <v>58</v>
      </c>
      <c r="J3203" s="1" t="n">
        <v>1599456</v>
      </c>
      <c r="L3203" s="1" t="n">
        <v>5548</v>
      </c>
      <c r="M3203" s="1" t="s">
        <v>36</v>
      </c>
      <c r="N3203" s="1" t="s">
        <v>60</v>
      </c>
      <c r="P3203" s="1" t="n">
        <v>104</v>
      </c>
      <c r="Q3203" s="1" t="s">
        <v>38</v>
      </c>
      <c r="R3203" s="1" t="s">
        <v>62</v>
      </c>
      <c r="S3203" s="1" t="n">
        <v>1130101</v>
      </c>
      <c r="T3203" s="1" t="s">
        <v>63</v>
      </c>
      <c r="U3203" s="1" t="n">
        <v>1060</v>
      </c>
      <c r="W3203" s="1" t="n">
        <v>1060</v>
      </c>
      <c r="X3203" s="1" t="s">
        <v>2864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</row>
    <row r="3204" customFormat="false" ht="12.75" hidden="false" customHeight="true" outlineLevel="0" collapsed="false">
      <c r="A3204" s="1" t="n">
        <v>1</v>
      </c>
      <c r="B3204" s="17" t="n">
        <v>46259</v>
      </c>
      <c r="C3204" s="17" t="n">
        <v>46260</v>
      </c>
      <c r="D3204" s="1" t="n">
        <v>33</v>
      </c>
      <c r="E3204" s="1" t="s">
        <v>93</v>
      </c>
      <c r="F3204" s="1" t="n">
        <v>34</v>
      </c>
      <c r="G3204" s="1" t="s">
        <v>94</v>
      </c>
      <c r="H3204" s="1" t="n">
        <v>2110101</v>
      </c>
      <c r="I3204" s="1" t="s">
        <v>58</v>
      </c>
      <c r="J3204" s="1" t="n">
        <v>1600167</v>
      </c>
      <c r="L3204" s="1" t="n">
        <v>5550</v>
      </c>
      <c r="M3204" s="1" t="s">
        <v>36</v>
      </c>
      <c r="N3204" s="1" t="s">
        <v>60</v>
      </c>
      <c r="P3204" s="1" t="n">
        <v>104</v>
      </c>
      <c r="Q3204" s="1" t="s">
        <v>38</v>
      </c>
      <c r="R3204" s="1" t="s">
        <v>62</v>
      </c>
      <c r="S3204" s="1" t="n">
        <v>1130101</v>
      </c>
      <c r="T3204" s="1" t="s">
        <v>63</v>
      </c>
      <c r="U3204" s="1" t="n">
        <v>1435</v>
      </c>
      <c r="W3204" s="1" t="n">
        <v>1435</v>
      </c>
      <c r="X3204" s="1" t="s">
        <v>252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</row>
    <row r="3205" customFormat="false" ht="12.75" hidden="false" customHeight="true" outlineLevel="0" collapsed="false">
      <c r="A3205" s="1" t="n">
        <v>1</v>
      </c>
      <c r="B3205" s="17" t="n">
        <v>46259</v>
      </c>
      <c r="C3205" s="17" t="n">
        <v>46260</v>
      </c>
      <c r="D3205" s="1" t="n">
        <v>1615</v>
      </c>
      <c r="E3205" s="1" t="s">
        <v>253</v>
      </c>
      <c r="F3205" s="1" t="n">
        <v>34</v>
      </c>
      <c r="G3205" s="1" t="s">
        <v>94</v>
      </c>
      <c r="H3205" s="1" t="n">
        <v>2110101</v>
      </c>
      <c r="I3205" s="1" t="s">
        <v>58</v>
      </c>
      <c r="J3205" s="1" t="n">
        <v>1600213</v>
      </c>
      <c r="L3205" s="1" t="n">
        <v>15173</v>
      </c>
      <c r="M3205" s="1" t="s">
        <v>36</v>
      </c>
      <c r="N3205" s="1" t="s">
        <v>60</v>
      </c>
      <c r="P3205" s="1" t="n">
        <v>104</v>
      </c>
      <c r="Q3205" s="1" t="s">
        <v>38</v>
      </c>
      <c r="R3205" s="1" t="s">
        <v>62</v>
      </c>
      <c r="S3205" s="1" t="n">
        <v>1130101</v>
      </c>
      <c r="T3205" s="1" t="s">
        <v>63</v>
      </c>
      <c r="U3205" s="1" t="n">
        <v>430</v>
      </c>
      <c r="W3205" s="1" t="n">
        <v>430</v>
      </c>
      <c r="X3205" s="1" t="s">
        <v>2865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MACA FUJI KG</v>
      </c>
      <c r="AC3205" s="1" t="n">
        <v>15173</v>
      </c>
    </row>
    <row r="3206" customFormat="false" ht="12.75" hidden="false" customHeight="true" outlineLevel="0" collapsed="false">
      <c r="A3206" s="1" t="n">
        <v>1</v>
      </c>
      <c r="B3206" s="17" t="n">
        <v>46260</v>
      </c>
      <c r="C3206" s="17" t="n">
        <v>46260</v>
      </c>
      <c r="D3206" s="1" t="n">
        <v>33</v>
      </c>
      <c r="E3206" s="1" t="s">
        <v>93</v>
      </c>
      <c r="F3206" s="1" t="n">
        <v>34</v>
      </c>
      <c r="G3206" s="1" t="s">
        <v>94</v>
      </c>
      <c r="H3206" s="1" t="n">
        <v>2110405</v>
      </c>
      <c r="I3206" s="1" t="s">
        <v>106</v>
      </c>
      <c r="J3206" s="1" t="n">
        <v>1603725</v>
      </c>
      <c r="L3206" s="1" t="n">
        <v>654818</v>
      </c>
      <c r="M3206" s="1" t="s">
        <v>36</v>
      </c>
      <c r="N3206" s="1" t="s">
        <v>66</v>
      </c>
      <c r="P3206" s="1" t="n">
        <v>104</v>
      </c>
      <c r="Q3206" s="1" t="s">
        <v>38</v>
      </c>
      <c r="R3206" s="1" t="s">
        <v>62</v>
      </c>
      <c r="S3206" s="1" t="n">
        <v>1130101</v>
      </c>
      <c r="T3206" s="1" t="s">
        <v>63</v>
      </c>
      <c r="U3206" s="1" t="n">
        <v>70</v>
      </c>
      <c r="W3206" s="1" t="n">
        <v>70</v>
      </c>
      <c r="X3206" s="1" t="s">
        <v>1883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</row>
    <row r="3207" customFormat="false" ht="12.75" hidden="false" customHeight="true" outlineLevel="0" collapsed="false">
      <c r="A3207" s="1" t="n">
        <v>1</v>
      </c>
      <c r="B3207" s="17" t="n">
        <v>46260</v>
      </c>
      <c r="C3207" s="17" t="n">
        <v>46260</v>
      </c>
      <c r="D3207" s="1" t="n">
        <v>33</v>
      </c>
      <c r="E3207" s="1" t="s">
        <v>93</v>
      </c>
      <c r="F3207" s="1" t="n">
        <v>13</v>
      </c>
      <c r="G3207" s="1" t="s">
        <v>119</v>
      </c>
      <c r="H3207" s="1" t="n">
        <v>2110101</v>
      </c>
      <c r="I3207" s="1" t="s">
        <v>58</v>
      </c>
      <c r="J3207" s="1" t="n">
        <v>1605370</v>
      </c>
      <c r="L3207" s="1" t="n">
        <v>5556</v>
      </c>
      <c r="M3207" s="1" t="s">
        <v>36</v>
      </c>
      <c r="N3207" s="1" t="s">
        <v>60</v>
      </c>
      <c r="P3207" s="1" t="n">
        <v>104</v>
      </c>
      <c r="Q3207" s="1" t="s">
        <v>38</v>
      </c>
      <c r="R3207" s="1" t="s">
        <v>62</v>
      </c>
      <c r="S3207" s="1" t="n">
        <v>1130101</v>
      </c>
      <c r="T3207" s="1" t="s">
        <v>63</v>
      </c>
      <c r="U3207" s="1" t="n">
        <v>300</v>
      </c>
      <c r="W3207" s="1" t="n">
        <v>300</v>
      </c>
      <c r="X3207" s="1" t="s">
        <v>2778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</row>
    <row r="3208" customFormat="false" ht="12.75" hidden="false" customHeight="true" outlineLevel="0" collapsed="false">
      <c r="A3208" s="1" t="n">
        <v>1</v>
      </c>
      <c r="B3208" s="17" t="n">
        <v>46260</v>
      </c>
      <c r="C3208" s="17" t="n">
        <v>46260</v>
      </c>
      <c r="D3208" s="1" t="n">
        <v>48</v>
      </c>
      <c r="E3208" s="1" t="s">
        <v>1184</v>
      </c>
      <c r="F3208" s="1" t="n">
        <v>34</v>
      </c>
      <c r="G3208" s="1" t="s">
        <v>94</v>
      </c>
      <c r="H3208" s="1" t="n">
        <v>2110405</v>
      </c>
      <c r="I3208" s="1" t="s">
        <v>106</v>
      </c>
      <c r="J3208" s="1" t="n">
        <v>1605433</v>
      </c>
      <c r="L3208" s="1" t="n">
        <v>655199</v>
      </c>
      <c r="M3208" s="1" t="s">
        <v>36</v>
      </c>
      <c r="N3208" s="1" t="s">
        <v>66</v>
      </c>
      <c r="P3208" s="1" t="n">
        <v>102</v>
      </c>
      <c r="Q3208" s="1" t="s">
        <v>125</v>
      </c>
      <c r="R3208" s="1" t="s">
        <v>112</v>
      </c>
      <c r="S3208" s="1" t="n">
        <v>4220199</v>
      </c>
      <c r="T3208" s="1" t="s">
        <v>113</v>
      </c>
      <c r="U3208" s="1" t="n">
        <v>5500</v>
      </c>
      <c r="W3208" s="1" t="n">
        <v>5500</v>
      </c>
      <c r="X3208" s="1" t="s">
        <v>2866</v>
      </c>
      <c r="Z3208" s="1" t="str">
        <f aca="false">IF($T3208="","",IFERROR(INDEX('Resumo Grupos'!$AC$3:$AC$200,MATCH($T3208,'Resumo Grupos'!$AB$3:$AB$200,0)),"n/d"))</f>
        <v>Pagamentos outros não operacionais</v>
      </c>
      <c r="AA3208" s="1" t="str">
        <f aca="false">IF($T3208="","",IF(COUNTIF('Resumo Grupos'!$AE$3:$AE$40,$T3208)&gt;0,"NAO","SIM"))</f>
        <v>SIM</v>
      </c>
    </row>
    <row r="3209" customFormat="false" ht="12.75" hidden="false" customHeight="true" outlineLevel="0" collapsed="false">
      <c r="A3209" s="1" t="n">
        <v>1</v>
      </c>
      <c r="B3209" s="17" t="n">
        <v>46260</v>
      </c>
      <c r="C3209" s="17" t="n">
        <v>46260</v>
      </c>
      <c r="D3209" s="1" t="n">
        <v>33</v>
      </c>
      <c r="E3209" s="1" t="s">
        <v>93</v>
      </c>
      <c r="F3209" s="1" t="n">
        <v>13</v>
      </c>
      <c r="G3209" s="1" t="s">
        <v>119</v>
      </c>
      <c r="H3209" s="1" t="n">
        <v>2110101</v>
      </c>
      <c r="I3209" s="1" t="s">
        <v>58</v>
      </c>
      <c r="J3209" s="1" t="n">
        <v>1605514</v>
      </c>
      <c r="L3209" s="1" t="n">
        <v>5557</v>
      </c>
      <c r="M3209" s="1" t="s">
        <v>36</v>
      </c>
      <c r="N3209" s="1" t="s">
        <v>60</v>
      </c>
      <c r="P3209" s="1" t="n">
        <v>104</v>
      </c>
      <c r="Q3209" s="1" t="s">
        <v>38</v>
      </c>
      <c r="R3209" s="1" t="s">
        <v>62</v>
      </c>
      <c r="S3209" s="1" t="n">
        <v>1130101</v>
      </c>
      <c r="T3209" s="1" t="s">
        <v>63</v>
      </c>
      <c r="U3209" s="1" t="n">
        <v>300</v>
      </c>
      <c r="W3209" s="1" t="n">
        <v>300</v>
      </c>
      <c r="X3209" s="1" t="s">
        <v>2867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</row>
    <row r="3210" customFormat="false" ht="12.75" hidden="false" customHeight="true" outlineLevel="0" collapsed="false">
      <c r="A3210" s="1" t="n">
        <v>1</v>
      </c>
      <c r="B3210" s="17" t="n">
        <v>46260</v>
      </c>
      <c r="C3210" s="17" t="n">
        <v>46260</v>
      </c>
      <c r="D3210" s="1" t="n">
        <v>1741</v>
      </c>
      <c r="E3210" s="1" t="s">
        <v>825</v>
      </c>
      <c r="F3210" s="1" t="n">
        <v>34</v>
      </c>
      <c r="G3210" s="1" t="s">
        <v>94</v>
      </c>
      <c r="H3210" s="1" t="n">
        <v>2110405</v>
      </c>
      <c r="I3210" s="1" t="s">
        <v>106</v>
      </c>
      <c r="J3210" s="1" t="n">
        <v>1605854</v>
      </c>
      <c r="L3210" s="1" t="n">
        <v>655346</v>
      </c>
      <c r="M3210" s="1" t="s">
        <v>36</v>
      </c>
      <c r="N3210" s="1" t="s">
        <v>66</v>
      </c>
      <c r="P3210" s="1" t="n">
        <v>101</v>
      </c>
      <c r="Q3210" s="1" t="s">
        <v>107</v>
      </c>
      <c r="R3210" s="1" t="s">
        <v>39</v>
      </c>
      <c r="S3210" s="1" t="n">
        <v>4210232</v>
      </c>
      <c r="T3210" s="1" t="s">
        <v>503</v>
      </c>
      <c r="U3210" s="1" t="n">
        <v>129</v>
      </c>
      <c r="W3210" s="1" t="n">
        <v>129</v>
      </c>
      <c r="X3210" s="1" t="s">
        <v>2868</v>
      </c>
      <c r="Z3210" s="1" t="str">
        <f aca="false">IF($T3210="","",IFERROR(INDEX('Resumo Grupos'!$AC$3:$AC$200,MATCH($T3210,'Resumo Grupos'!$AB$3:$AB$200,0)),"n/d"))</f>
        <v>Despesa</v>
      </c>
      <c r="AA3210" s="1" t="str">
        <f aca="false">IF($T3210="","",IF(COUNTIF('Resumo Grupos'!$AE$3:$AE$40,$T3210)&gt;0,"NAO","SIM"))</f>
        <v>SIM</v>
      </c>
    </row>
    <row r="3211" customFormat="false" ht="12.75" hidden="false" customHeight="true" outlineLevel="0" collapsed="false">
      <c r="A3211" s="1" t="n">
        <v>1</v>
      </c>
      <c r="B3211" s="17" t="n">
        <v>46260</v>
      </c>
      <c r="C3211" s="17" t="n">
        <v>46260</v>
      </c>
      <c r="D3211" s="1" t="n">
        <v>33</v>
      </c>
      <c r="E3211" s="1" t="s">
        <v>93</v>
      </c>
      <c r="F3211" s="1" t="n">
        <v>13</v>
      </c>
      <c r="G3211" s="1" t="s">
        <v>119</v>
      </c>
      <c r="H3211" s="1" t="n">
        <v>2110101</v>
      </c>
      <c r="I3211" s="1" t="s">
        <v>58</v>
      </c>
      <c r="J3211" s="1" t="n">
        <v>1605889</v>
      </c>
      <c r="L3211" s="1" t="n">
        <v>5558</v>
      </c>
      <c r="M3211" s="1" t="s">
        <v>36</v>
      </c>
      <c r="N3211" s="1" t="s">
        <v>60</v>
      </c>
      <c r="P3211" s="1" t="n">
        <v>104</v>
      </c>
      <c r="Q3211" s="1" t="s">
        <v>38</v>
      </c>
      <c r="R3211" s="1" t="s">
        <v>62</v>
      </c>
      <c r="S3211" s="1" t="n">
        <v>1130101</v>
      </c>
      <c r="T3211" s="1" t="s">
        <v>63</v>
      </c>
      <c r="U3211" s="1" t="n">
        <v>300</v>
      </c>
      <c r="W3211" s="1" t="n">
        <v>0</v>
      </c>
      <c r="X3211" s="1" t="s">
        <v>121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</row>
    <row r="3212" customFormat="false" ht="12.75" hidden="false" customHeight="true" outlineLevel="0" collapsed="false">
      <c r="A3212" s="1" t="n">
        <v>1</v>
      </c>
      <c r="B3212" s="17" t="n">
        <v>46260</v>
      </c>
      <c r="C3212" s="17" t="n">
        <v>46260</v>
      </c>
      <c r="D3212" s="1" t="n">
        <v>515</v>
      </c>
      <c r="E3212" s="1" t="s">
        <v>124</v>
      </c>
      <c r="F3212" s="1" t="n">
        <v>34</v>
      </c>
      <c r="G3212" s="1" t="s">
        <v>94</v>
      </c>
      <c r="H3212" s="1" t="n">
        <v>2110405</v>
      </c>
      <c r="I3212" s="1" t="s">
        <v>106</v>
      </c>
      <c r="J3212" s="1" t="n">
        <v>1610151</v>
      </c>
      <c r="L3212" s="1" t="n">
        <v>657006</v>
      </c>
      <c r="M3212" s="1" t="s">
        <v>36</v>
      </c>
      <c r="N3212" s="1" t="s">
        <v>66</v>
      </c>
      <c r="P3212" s="1" t="n">
        <v>102</v>
      </c>
      <c r="Q3212" s="1" t="s">
        <v>125</v>
      </c>
      <c r="R3212" s="1" t="s">
        <v>126</v>
      </c>
      <c r="S3212" s="1" t="n">
        <v>4210504</v>
      </c>
      <c r="T3212" s="1" t="s">
        <v>199</v>
      </c>
      <c r="U3212" s="1" t="n">
        <v>165</v>
      </c>
      <c r="W3212" s="1" t="n">
        <v>165</v>
      </c>
      <c r="X3212" s="1" t="s">
        <v>2869</v>
      </c>
      <c r="Z3212" s="1" t="str">
        <f aca="false">IF($T3212="","",IFERROR(INDEX('Resumo Grupos'!$AC$3:$AC$200,MATCH($T3212,'Resumo Grupos'!$AB$3:$AB$200,0)),"n/d"))</f>
        <v>Despesa</v>
      </c>
      <c r="AA3212" s="1" t="str">
        <f aca="false">IF($T3212="","",IF(COUNTIF('Resumo Grupos'!$AE$3:$AE$40,$T3212)&gt;0,"NAO","SIM"))</f>
        <v>SIM</v>
      </c>
    </row>
    <row r="3213" customFormat="false" ht="12.75" hidden="false" customHeight="true" outlineLevel="0" collapsed="false">
      <c r="A3213" s="1" t="n">
        <v>1</v>
      </c>
      <c r="B3213" s="17" t="n">
        <v>46260</v>
      </c>
      <c r="C3213" s="17" t="n">
        <v>46260</v>
      </c>
      <c r="D3213" s="1" t="n">
        <v>10096</v>
      </c>
      <c r="E3213" s="1" t="s">
        <v>1716</v>
      </c>
      <c r="F3213" s="1" t="n">
        <v>13</v>
      </c>
      <c r="G3213" s="1" t="s">
        <v>119</v>
      </c>
      <c r="H3213" s="1" t="n">
        <v>2110101</v>
      </c>
      <c r="I3213" s="1" t="s">
        <v>58</v>
      </c>
      <c r="J3213" s="1" t="n">
        <v>1615582</v>
      </c>
      <c r="L3213" s="1" t="n">
        <v>215</v>
      </c>
      <c r="M3213" s="1" t="s">
        <v>36</v>
      </c>
      <c r="N3213" s="1" t="s">
        <v>60</v>
      </c>
      <c r="P3213" s="1" t="n">
        <v>104</v>
      </c>
      <c r="Q3213" s="1" t="s">
        <v>38</v>
      </c>
      <c r="R3213" s="1" t="s">
        <v>62</v>
      </c>
      <c r="S3213" s="1" t="n">
        <v>1130101</v>
      </c>
      <c r="T3213" s="1" t="s">
        <v>63</v>
      </c>
      <c r="U3213" s="1" t="n">
        <v>280</v>
      </c>
      <c r="W3213" s="1" t="n">
        <v>0</v>
      </c>
      <c r="X3213" s="1" t="s">
        <v>490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GELO DE MORANGO</v>
      </c>
      <c r="AC3213" s="1" t="n">
        <v>215</v>
      </c>
    </row>
    <row r="3214" customFormat="false" ht="12.75" hidden="false" customHeight="true" outlineLevel="0" collapsed="false">
      <c r="A3214" s="1" t="n">
        <v>1</v>
      </c>
      <c r="B3214" s="17" t="n">
        <v>46261</v>
      </c>
      <c r="C3214" s="17" t="n">
        <v>46261</v>
      </c>
      <c r="D3214" s="1" t="n">
        <v>0</v>
      </c>
      <c r="E3214" s="1" t="s">
        <v>33</v>
      </c>
      <c r="F3214" s="1" t="n">
        <v>17</v>
      </c>
      <c r="G3214" s="1" t="s">
        <v>34</v>
      </c>
      <c r="H3214" s="1" t="n">
        <v>1110101</v>
      </c>
      <c r="I3214" s="1" t="s">
        <v>35</v>
      </c>
      <c r="J3214" s="1" t="n">
        <v>1615973</v>
      </c>
      <c r="L3214" s="1" t="n">
        <v>1615973</v>
      </c>
      <c r="M3214" s="1" t="s">
        <v>36</v>
      </c>
      <c r="N3214" s="1" t="s">
        <v>37</v>
      </c>
      <c r="P3214" s="1" t="n">
        <v>104</v>
      </c>
      <c r="Q3214" s="1" t="s">
        <v>38</v>
      </c>
      <c r="R3214" s="1" t="s">
        <v>43</v>
      </c>
      <c r="S3214" s="1" t="n">
        <v>4210318</v>
      </c>
      <c r="T3214" s="1" t="s">
        <v>449</v>
      </c>
      <c r="U3214" s="1" t="n">
        <v>500</v>
      </c>
      <c r="W3214" s="1" t="n">
        <v>500</v>
      </c>
      <c r="X3214" s="1" t="s">
        <v>210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</row>
    <row r="3215" customFormat="false" ht="12.75" hidden="false" customHeight="true" outlineLevel="0" collapsed="false">
      <c r="A3215" s="1" t="n">
        <v>1</v>
      </c>
      <c r="B3215" s="17" t="n">
        <v>46248</v>
      </c>
      <c r="C3215" s="17" t="n">
        <v>46261</v>
      </c>
      <c r="D3215" s="1" t="n">
        <v>1270</v>
      </c>
      <c r="E3215" s="1" t="s">
        <v>349</v>
      </c>
      <c r="F3215" s="1" t="n">
        <v>24</v>
      </c>
      <c r="G3215" s="1" t="s">
        <v>57</v>
      </c>
      <c r="H3215" s="1" t="n">
        <v>2110405</v>
      </c>
      <c r="I3215" s="1" t="s">
        <v>106</v>
      </c>
      <c r="J3215" s="1" t="n">
        <v>1545352</v>
      </c>
      <c r="L3215" s="1" t="n">
        <v>2788</v>
      </c>
      <c r="M3215" s="1" t="s">
        <v>36</v>
      </c>
      <c r="N3215" s="1" t="s">
        <v>66</v>
      </c>
      <c r="P3215" s="1" t="n">
        <v>103</v>
      </c>
      <c r="Q3215" s="1" t="s">
        <v>61</v>
      </c>
      <c r="R3215" s="1" t="s">
        <v>62</v>
      </c>
      <c r="S3215" s="1" t="n">
        <v>1130101</v>
      </c>
      <c r="T3215" s="1" t="s">
        <v>63</v>
      </c>
      <c r="U3215" s="1" t="n">
        <v>409.5</v>
      </c>
      <c r="W3215" s="1" t="n">
        <v>409.5</v>
      </c>
      <c r="X3215" s="1" t="s">
        <v>2870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TEMP. COMPLETO C/ AÇAFRÃO 400G</v>
      </c>
      <c r="AC3215" s="1" t="n">
        <v>2788</v>
      </c>
    </row>
    <row r="3216" customFormat="false" ht="12.75" hidden="false" customHeight="true" outlineLevel="0" collapsed="false">
      <c r="A3216" s="1" t="n">
        <v>1</v>
      </c>
      <c r="B3216" s="17" t="n">
        <v>46218</v>
      </c>
      <c r="C3216" s="17" t="n">
        <v>46261</v>
      </c>
      <c r="D3216" s="1" t="n">
        <v>10011</v>
      </c>
      <c r="E3216" s="1" t="s">
        <v>221</v>
      </c>
      <c r="F3216" s="1" t="n">
        <v>24</v>
      </c>
      <c r="G3216" s="1" t="s">
        <v>57</v>
      </c>
      <c r="H3216" s="1" t="n">
        <v>2110405</v>
      </c>
      <c r="I3216" s="1" t="s">
        <v>106</v>
      </c>
      <c r="J3216" s="1" t="n">
        <v>1401989</v>
      </c>
      <c r="L3216" s="1" t="n">
        <v>34663</v>
      </c>
      <c r="M3216" s="1" t="s">
        <v>153</v>
      </c>
      <c r="N3216" s="1" t="s">
        <v>66</v>
      </c>
      <c r="P3216" s="1" t="n">
        <v>103</v>
      </c>
      <c r="Q3216" s="1" t="s">
        <v>61</v>
      </c>
      <c r="R3216" s="1" t="s">
        <v>62</v>
      </c>
      <c r="S3216" s="1" t="n">
        <v>1130101</v>
      </c>
      <c r="T3216" s="1" t="s">
        <v>63</v>
      </c>
      <c r="U3216" s="1" t="n">
        <v>2006</v>
      </c>
      <c r="W3216" s="1" t="n">
        <v>2006</v>
      </c>
      <c r="X3216" s="1" t="s">
        <v>2871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RC GT GRANPLUS 10,1K</v>
      </c>
      <c r="AC3216" s="1" t="n">
        <v>34663</v>
      </c>
    </row>
    <row r="3217" customFormat="false" ht="12.75" hidden="false" customHeight="true" outlineLevel="0" collapsed="false">
      <c r="A3217" s="1" t="n">
        <v>1</v>
      </c>
      <c r="B3217" s="17" t="n">
        <v>46220</v>
      </c>
      <c r="C3217" s="17" t="n">
        <v>46261</v>
      </c>
      <c r="D3217" s="1" t="n">
        <v>10012</v>
      </c>
      <c r="E3217" s="1" t="s">
        <v>236</v>
      </c>
      <c r="F3217" s="1" t="n">
        <v>24</v>
      </c>
      <c r="G3217" s="1" t="s">
        <v>57</v>
      </c>
      <c r="H3217" s="1" t="n">
        <v>2110405</v>
      </c>
      <c r="I3217" s="1" t="s">
        <v>106</v>
      </c>
      <c r="J3217" s="1" t="n">
        <v>1411310</v>
      </c>
      <c r="L3217" s="1" t="n">
        <v>1964147</v>
      </c>
      <c r="M3217" s="1" t="s">
        <v>153</v>
      </c>
      <c r="N3217" s="1" t="s">
        <v>66</v>
      </c>
      <c r="P3217" s="1" t="n">
        <v>103</v>
      </c>
      <c r="Q3217" s="1" t="s">
        <v>61</v>
      </c>
      <c r="R3217" s="1" t="s">
        <v>62</v>
      </c>
      <c r="S3217" s="1" t="n">
        <v>1130101</v>
      </c>
      <c r="T3217" s="1" t="s">
        <v>63</v>
      </c>
      <c r="U3217" s="1" t="n">
        <v>1129.56</v>
      </c>
      <c r="W3217" s="1" t="n">
        <v>1129.56</v>
      </c>
      <c r="X3217" s="1" t="s">
        <v>2872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ESM IMP S BRILHO</v>
      </c>
      <c r="AC3217" s="1" t="n">
        <v>1964147</v>
      </c>
    </row>
    <row r="3218" customFormat="false" ht="12.75" hidden="false" customHeight="true" outlineLevel="0" collapsed="false">
      <c r="A3218" s="1" t="n">
        <v>1</v>
      </c>
      <c r="B3218" s="17" t="n">
        <v>46224</v>
      </c>
      <c r="C3218" s="17" t="n">
        <v>46261</v>
      </c>
      <c r="D3218" s="1" t="n">
        <v>607</v>
      </c>
      <c r="E3218" s="1" t="s">
        <v>214</v>
      </c>
      <c r="F3218" s="1" t="n">
        <v>24</v>
      </c>
      <c r="G3218" s="1" t="s">
        <v>57</v>
      </c>
      <c r="H3218" s="1" t="n">
        <v>2110405</v>
      </c>
      <c r="I3218" s="1" t="s">
        <v>106</v>
      </c>
      <c r="J3218" s="1" t="n">
        <v>1429152</v>
      </c>
      <c r="L3218" s="1" t="n">
        <v>11134</v>
      </c>
      <c r="M3218" s="1" t="s">
        <v>59</v>
      </c>
      <c r="N3218" s="1" t="s">
        <v>66</v>
      </c>
      <c r="P3218" s="1" t="n">
        <v>103</v>
      </c>
      <c r="Q3218" s="1" t="s">
        <v>61</v>
      </c>
      <c r="R3218" s="1" t="s">
        <v>62</v>
      </c>
      <c r="S3218" s="1" t="n">
        <v>1130101</v>
      </c>
      <c r="T3218" s="1" t="s">
        <v>63</v>
      </c>
      <c r="U3218" s="1" t="n">
        <v>911.85</v>
      </c>
      <c r="W3218" s="1" t="n">
        <v>911.85</v>
      </c>
      <c r="X3218" s="1" t="s">
        <v>2873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PLENO ADULTOS CARNE 15KG</v>
      </c>
      <c r="AC3218" s="1" t="n">
        <v>11134</v>
      </c>
    </row>
    <row r="3219" customFormat="false" ht="12.75" hidden="false" customHeight="true" outlineLevel="0" collapsed="false">
      <c r="A3219" s="1" t="n">
        <v>1</v>
      </c>
      <c r="B3219" s="17" t="n">
        <v>46225</v>
      </c>
      <c r="C3219" s="17" t="n">
        <v>46261</v>
      </c>
      <c r="D3219" s="1" t="n">
        <v>794</v>
      </c>
      <c r="E3219" s="1" t="s">
        <v>365</v>
      </c>
      <c r="F3219" s="1" t="n">
        <v>24</v>
      </c>
      <c r="G3219" s="1" t="s">
        <v>57</v>
      </c>
      <c r="H3219" s="1" t="n">
        <v>2110405</v>
      </c>
      <c r="I3219" s="1" t="s">
        <v>106</v>
      </c>
      <c r="J3219" s="1" t="n">
        <v>1435872</v>
      </c>
      <c r="L3219" s="1" t="n">
        <v>8403</v>
      </c>
      <c r="M3219" s="1" t="s">
        <v>460</v>
      </c>
      <c r="N3219" s="1" t="s">
        <v>66</v>
      </c>
      <c r="P3219" s="1" t="n">
        <v>103</v>
      </c>
      <c r="Q3219" s="1" t="s">
        <v>61</v>
      </c>
      <c r="R3219" s="1" t="s">
        <v>62</v>
      </c>
      <c r="S3219" s="1" t="n">
        <v>1130101</v>
      </c>
      <c r="T3219" s="1" t="s">
        <v>63</v>
      </c>
      <c r="U3219" s="1" t="n">
        <v>2621.73</v>
      </c>
      <c r="W3219" s="1" t="n">
        <v>2621.73</v>
      </c>
      <c r="X3219" s="1" t="s">
        <v>2874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</row>
    <row r="3220" customFormat="false" ht="12.75" hidden="false" customHeight="true" outlineLevel="0" collapsed="false">
      <c r="A3220" s="1" t="n">
        <v>1</v>
      </c>
      <c r="B3220" s="17" t="n">
        <v>46226</v>
      </c>
      <c r="C3220" s="17" t="n">
        <v>46261</v>
      </c>
      <c r="D3220" s="1" t="n">
        <v>10021</v>
      </c>
      <c r="E3220" s="1" t="s">
        <v>2519</v>
      </c>
      <c r="F3220" s="1" t="n">
        <v>24</v>
      </c>
      <c r="G3220" s="1" t="s">
        <v>57</v>
      </c>
      <c r="H3220" s="1" t="n">
        <v>2110405</v>
      </c>
      <c r="I3220" s="1" t="s">
        <v>106</v>
      </c>
      <c r="J3220" s="1" t="n">
        <v>1440166</v>
      </c>
      <c r="L3220" s="1" t="n">
        <v>134703</v>
      </c>
      <c r="M3220" s="1" t="s">
        <v>153</v>
      </c>
      <c r="N3220" s="1" t="s">
        <v>66</v>
      </c>
      <c r="P3220" s="1" t="n">
        <v>103</v>
      </c>
      <c r="Q3220" s="1" t="s">
        <v>61</v>
      </c>
      <c r="R3220" s="1" t="s">
        <v>62</v>
      </c>
      <c r="S3220" s="1" t="n">
        <v>1130101</v>
      </c>
      <c r="T3220" s="1" t="s">
        <v>63</v>
      </c>
      <c r="U3220" s="1" t="n">
        <v>774.48</v>
      </c>
      <c r="W3220" s="1" t="n">
        <v>774.48</v>
      </c>
      <c r="X3220" s="1" t="s">
        <v>2875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RACAO MATISSE CAST.</v>
      </c>
      <c r="AC3220" s="1" t="n">
        <v>134703</v>
      </c>
    </row>
    <row r="3221" customFormat="false" ht="12.75" hidden="false" customHeight="true" outlineLevel="0" collapsed="false">
      <c r="A3221" s="1" t="n">
        <v>1</v>
      </c>
      <c r="B3221" s="17" t="n">
        <v>46228</v>
      </c>
      <c r="C3221" s="17" t="n">
        <v>46261</v>
      </c>
      <c r="D3221" s="1" t="n">
        <v>1637</v>
      </c>
      <c r="E3221" s="1" t="s">
        <v>68</v>
      </c>
      <c r="F3221" s="1" t="n">
        <v>24</v>
      </c>
      <c r="G3221" s="1" t="s">
        <v>57</v>
      </c>
      <c r="H3221" s="1" t="n">
        <v>2110405</v>
      </c>
      <c r="I3221" s="1" t="s">
        <v>106</v>
      </c>
      <c r="J3221" s="1" t="n">
        <v>1450083</v>
      </c>
      <c r="L3221" s="1" t="n">
        <v>1910467</v>
      </c>
      <c r="M3221" s="1" t="s">
        <v>36</v>
      </c>
      <c r="N3221" s="1" t="s">
        <v>66</v>
      </c>
      <c r="P3221" s="1" t="n">
        <v>103</v>
      </c>
      <c r="Q3221" s="1" t="s">
        <v>61</v>
      </c>
      <c r="R3221" s="1" t="s">
        <v>62</v>
      </c>
      <c r="S3221" s="1" t="n">
        <v>1130101</v>
      </c>
      <c r="T3221" s="1" t="s">
        <v>63</v>
      </c>
      <c r="U3221" s="1" t="n">
        <v>998.14</v>
      </c>
      <c r="W3221" s="1" t="n">
        <v>998.14</v>
      </c>
      <c r="X3221" s="1" t="s">
        <v>2876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MOCOQUINHA 200ML</v>
      </c>
      <c r="AC3221" s="1" t="n">
        <v>1910467</v>
      </c>
    </row>
    <row r="3222" customFormat="false" ht="12.75" hidden="false" customHeight="true" outlineLevel="0" collapsed="false">
      <c r="A3222" s="1" t="n">
        <v>1</v>
      </c>
      <c r="B3222" s="17" t="n">
        <v>46233</v>
      </c>
      <c r="C3222" s="17" t="n">
        <v>46261</v>
      </c>
      <c r="D3222" s="1" t="n">
        <v>1608</v>
      </c>
      <c r="E3222" s="1" t="s">
        <v>75</v>
      </c>
      <c r="F3222" s="1" t="n">
        <v>24</v>
      </c>
      <c r="G3222" s="1" t="s">
        <v>57</v>
      </c>
      <c r="H3222" s="1" t="n">
        <v>2110405</v>
      </c>
      <c r="I3222" s="1" t="s">
        <v>106</v>
      </c>
      <c r="J3222" s="1" t="n">
        <v>1473434</v>
      </c>
      <c r="L3222" s="1" t="n">
        <v>1701960</v>
      </c>
      <c r="M3222" s="1" t="s">
        <v>59</v>
      </c>
      <c r="N3222" s="1" t="s">
        <v>66</v>
      </c>
      <c r="P3222" s="1" t="n">
        <v>103</v>
      </c>
      <c r="Q3222" s="1" t="s">
        <v>61</v>
      </c>
      <c r="R3222" s="1" t="s">
        <v>62</v>
      </c>
      <c r="S3222" s="1" t="n">
        <v>1130101</v>
      </c>
      <c r="T3222" s="1" t="s">
        <v>63</v>
      </c>
      <c r="U3222" s="1" t="n">
        <v>944.98</v>
      </c>
      <c r="W3222" s="1" t="n">
        <v>944.98</v>
      </c>
      <c r="X3222" s="1" t="s">
        <v>2877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 t="str">
        <f aca="false">IFERROR(INDEX('Mov Entradas (Rel 10497)'!$L:$L,MATCH(AC3222,'Mov Entradas (Rel 10497)'!$I:$I,0)),"nao encontrado")</f>
        <v>AMENDOIM JAPONES 5</v>
      </c>
      <c r="AC3222" s="1" t="n">
        <v>1701960</v>
      </c>
    </row>
    <row r="3223" customFormat="false" ht="12.75" hidden="false" customHeight="true" outlineLevel="0" collapsed="false">
      <c r="A3223" s="1" t="n">
        <v>1</v>
      </c>
      <c r="B3223" s="17" t="n">
        <v>46240</v>
      </c>
      <c r="C3223" s="17" t="n">
        <v>46261</v>
      </c>
      <c r="D3223" s="1" t="n">
        <v>1612</v>
      </c>
      <c r="E3223" s="1" t="s">
        <v>225</v>
      </c>
      <c r="F3223" s="1" t="n">
        <v>24</v>
      </c>
      <c r="G3223" s="1" t="s">
        <v>57</v>
      </c>
      <c r="H3223" s="1" t="n">
        <v>2110405</v>
      </c>
      <c r="I3223" s="1" t="s">
        <v>106</v>
      </c>
      <c r="J3223" s="1" t="n">
        <v>1508279</v>
      </c>
      <c r="L3223" s="1" t="n">
        <v>2307727</v>
      </c>
      <c r="M3223" s="1" t="s">
        <v>59</v>
      </c>
      <c r="N3223" s="1" t="s">
        <v>66</v>
      </c>
      <c r="P3223" s="1" t="n">
        <v>103</v>
      </c>
      <c r="Q3223" s="1" t="s">
        <v>61</v>
      </c>
      <c r="R3223" s="1" t="s">
        <v>62</v>
      </c>
      <c r="S3223" s="1" t="n">
        <v>1130101</v>
      </c>
      <c r="T3223" s="1" t="s">
        <v>63</v>
      </c>
      <c r="U3223" s="1" t="n">
        <v>1167.15</v>
      </c>
      <c r="W3223" s="1" t="n">
        <v>1167.15</v>
      </c>
      <c r="X3223" s="1" t="s">
        <v>2878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AGUA SANI BRILUX1L</v>
      </c>
      <c r="AC3223" s="1" t="n">
        <v>2307727</v>
      </c>
    </row>
    <row r="3224" customFormat="false" ht="12.75" hidden="false" customHeight="true" outlineLevel="0" collapsed="false">
      <c r="A3224" s="1" t="n">
        <v>1</v>
      </c>
      <c r="B3224" s="17" t="n">
        <v>46240</v>
      </c>
      <c r="C3224" s="17" t="n">
        <v>46261</v>
      </c>
      <c r="D3224" s="1" t="n">
        <v>1608</v>
      </c>
      <c r="E3224" s="1" t="s">
        <v>75</v>
      </c>
      <c r="F3224" s="1" t="n">
        <v>24</v>
      </c>
      <c r="G3224" s="1" t="s">
        <v>57</v>
      </c>
      <c r="H3224" s="1" t="n">
        <v>2110405</v>
      </c>
      <c r="I3224" s="1" t="s">
        <v>106</v>
      </c>
      <c r="J3224" s="1" t="n">
        <v>1508347</v>
      </c>
      <c r="L3224" s="1" t="n">
        <v>1706774</v>
      </c>
      <c r="M3224" s="1" t="s">
        <v>59</v>
      </c>
      <c r="N3224" s="1" t="s">
        <v>66</v>
      </c>
      <c r="P3224" s="1" t="n">
        <v>103</v>
      </c>
      <c r="Q3224" s="1" t="s">
        <v>61</v>
      </c>
      <c r="R3224" s="1" t="s">
        <v>62</v>
      </c>
      <c r="S3224" s="1" t="n">
        <v>1130101</v>
      </c>
      <c r="T3224" s="1" t="s">
        <v>63</v>
      </c>
      <c r="U3224" s="1" t="n">
        <v>1141.92</v>
      </c>
      <c r="W3224" s="1" t="n">
        <v>1141.92</v>
      </c>
      <c r="X3224" s="1" t="s">
        <v>2879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NISSIN LAMEN GALINHA</v>
      </c>
      <c r="AC3224" s="1" t="n">
        <v>1706774</v>
      </c>
    </row>
    <row r="3225" customFormat="false" ht="12.75" hidden="false" customHeight="true" outlineLevel="0" collapsed="false">
      <c r="A3225" s="1" t="n">
        <v>1</v>
      </c>
      <c r="B3225" s="17" t="n">
        <v>46240</v>
      </c>
      <c r="C3225" s="17" t="n">
        <v>46261</v>
      </c>
      <c r="D3225" s="1" t="n">
        <v>1601</v>
      </c>
      <c r="E3225" s="1" t="s">
        <v>227</v>
      </c>
      <c r="F3225" s="1" t="n">
        <v>24</v>
      </c>
      <c r="G3225" s="1" t="s">
        <v>57</v>
      </c>
      <c r="H3225" s="1" t="n">
        <v>2110405</v>
      </c>
      <c r="I3225" s="1" t="s">
        <v>106</v>
      </c>
      <c r="J3225" s="1" t="n">
        <v>1508387</v>
      </c>
      <c r="L3225" s="1" t="n">
        <v>860853</v>
      </c>
      <c r="M3225" s="1" t="s">
        <v>59</v>
      </c>
      <c r="N3225" s="1" t="s">
        <v>66</v>
      </c>
      <c r="P3225" s="1" t="n">
        <v>103</v>
      </c>
      <c r="Q3225" s="1" t="s">
        <v>61</v>
      </c>
      <c r="R3225" s="1" t="s">
        <v>62</v>
      </c>
      <c r="S3225" s="1" t="n">
        <v>1130101</v>
      </c>
      <c r="T3225" s="1" t="s">
        <v>63</v>
      </c>
      <c r="U3225" s="1" t="n">
        <v>545.86</v>
      </c>
      <c r="W3225" s="1" t="n">
        <v>545.86</v>
      </c>
      <c r="X3225" s="1" t="s">
        <v>2880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</row>
    <row r="3226" customFormat="false" ht="12.75" hidden="false" customHeight="true" outlineLevel="0" collapsed="false">
      <c r="A3226" s="1" t="n">
        <v>1</v>
      </c>
      <c r="B3226" s="17" t="n">
        <v>46240</v>
      </c>
      <c r="C3226" s="17" t="n">
        <v>46261</v>
      </c>
      <c r="D3226" s="1" t="n">
        <v>10017</v>
      </c>
      <c r="E3226" s="1" t="s">
        <v>871</v>
      </c>
      <c r="F3226" s="1" t="n">
        <v>24</v>
      </c>
      <c r="G3226" s="1" t="s">
        <v>57</v>
      </c>
      <c r="H3226" s="1" t="n">
        <v>2110405</v>
      </c>
      <c r="I3226" s="1" t="s">
        <v>106</v>
      </c>
      <c r="J3226" s="1" t="n">
        <v>1508414</v>
      </c>
      <c r="L3226" s="1" t="n">
        <v>195281</v>
      </c>
      <c r="M3226" s="1" t="s">
        <v>59</v>
      </c>
      <c r="N3226" s="1" t="s">
        <v>66</v>
      </c>
      <c r="P3226" s="1" t="n">
        <v>103</v>
      </c>
      <c r="Q3226" s="1" t="s">
        <v>61</v>
      </c>
      <c r="R3226" s="1" t="s">
        <v>62</v>
      </c>
      <c r="S3226" s="1" t="n">
        <v>1130101</v>
      </c>
      <c r="T3226" s="1" t="s">
        <v>63</v>
      </c>
      <c r="U3226" s="1" t="n">
        <v>1164.11</v>
      </c>
      <c r="W3226" s="1" t="n">
        <v>1164.11</v>
      </c>
      <c r="X3226" s="1" t="s">
        <v>2881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DETE LIMP ECONO 500M</v>
      </c>
      <c r="AC3226" s="1" t="n">
        <v>195281</v>
      </c>
    </row>
    <row r="3227" customFormat="false" ht="12.75" hidden="false" customHeight="true" outlineLevel="0" collapsed="false">
      <c r="A3227" s="1" t="n">
        <v>1</v>
      </c>
      <c r="B3227" s="17" t="n">
        <v>46241</v>
      </c>
      <c r="C3227" s="17" t="n">
        <v>46261</v>
      </c>
      <c r="D3227" s="1" t="n">
        <v>1626</v>
      </c>
      <c r="E3227" s="1" t="s">
        <v>65</v>
      </c>
      <c r="F3227" s="1" t="n">
        <v>24</v>
      </c>
      <c r="G3227" s="1" t="s">
        <v>57</v>
      </c>
      <c r="H3227" s="1" t="n">
        <v>2110405</v>
      </c>
      <c r="I3227" s="1" t="s">
        <v>106</v>
      </c>
      <c r="J3227" s="1" t="n">
        <v>1513163</v>
      </c>
      <c r="L3227" s="1" t="n">
        <v>316329</v>
      </c>
      <c r="M3227" s="1" t="s">
        <v>59</v>
      </c>
      <c r="N3227" s="1" t="s">
        <v>66</v>
      </c>
      <c r="P3227" s="1" t="n">
        <v>103</v>
      </c>
      <c r="Q3227" s="1" t="s">
        <v>61</v>
      </c>
      <c r="R3227" s="1" t="s">
        <v>62</v>
      </c>
      <c r="S3227" s="1" t="n">
        <v>1130101</v>
      </c>
      <c r="T3227" s="1" t="s">
        <v>63</v>
      </c>
      <c r="U3227" s="1" t="n">
        <v>1276.95</v>
      </c>
      <c r="W3227" s="1" t="n">
        <v>1276.95</v>
      </c>
      <c r="X3227" s="1" t="s">
        <v>2882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</row>
    <row r="3228" customFormat="false" ht="12.75" hidden="false" customHeight="true" outlineLevel="0" collapsed="false">
      <c r="A3228" s="1" t="n">
        <v>1</v>
      </c>
      <c r="B3228" s="17" t="n">
        <v>46242</v>
      </c>
      <c r="C3228" s="17" t="n">
        <v>46261</v>
      </c>
      <c r="D3228" s="1" t="n">
        <v>1675</v>
      </c>
      <c r="E3228" s="1" t="s">
        <v>103</v>
      </c>
      <c r="F3228" s="1" t="n">
        <v>24</v>
      </c>
      <c r="G3228" s="1" t="s">
        <v>57</v>
      </c>
      <c r="H3228" s="1" t="n">
        <v>2110405</v>
      </c>
      <c r="I3228" s="1" t="s">
        <v>106</v>
      </c>
      <c r="J3228" s="1" t="n">
        <v>1518493</v>
      </c>
      <c r="L3228" s="1" t="n">
        <v>506570</v>
      </c>
      <c r="M3228" s="1" t="s">
        <v>59</v>
      </c>
      <c r="N3228" s="1" t="s">
        <v>66</v>
      </c>
      <c r="P3228" s="1" t="n">
        <v>103</v>
      </c>
      <c r="Q3228" s="1" t="s">
        <v>61</v>
      </c>
      <c r="R3228" s="1" t="s">
        <v>62</v>
      </c>
      <c r="S3228" s="1" t="n">
        <v>1130101</v>
      </c>
      <c r="T3228" s="1" t="s">
        <v>63</v>
      </c>
      <c r="U3228" s="1" t="n">
        <v>729.65</v>
      </c>
      <c r="W3228" s="1" t="n">
        <v>729.65</v>
      </c>
      <c r="X3228" s="1" t="s">
        <v>2883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 t="str">
        <f aca="false">IFERROR(INDEX('Mov Entradas (Rel 10497)'!$L:$L,MATCH(AC3228,'Mov Entradas (Rel 10497)'!$I:$I,0)),"nao encontrado")</f>
        <v>MAC.D BENTA ESP 500G</v>
      </c>
      <c r="AC3228" s="1" t="n">
        <v>506570</v>
      </c>
    </row>
    <row r="3229" customFormat="false" ht="12.75" hidden="false" customHeight="true" outlineLevel="0" collapsed="false">
      <c r="A3229" s="1" t="n">
        <v>1</v>
      </c>
      <c r="B3229" s="17" t="n">
        <v>46244</v>
      </c>
      <c r="C3229" s="17" t="n">
        <v>46261</v>
      </c>
      <c r="D3229" s="1" t="n">
        <v>1740</v>
      </c>
      <c r="E3229" s="1" t="s">
        <v>296</v>
      </c>
      <c r="F3229" s="1" t="n">
        <v>24</v>
      </c>
      <c r="G3229" s="1" t="s">
        <v>57</v>
      </c>
      <c r="H3229" s="1" t="n">
        <v>2110405</v>
      </c>
      <c r="I3229" s="1" t="s">
        <v>106</v>
      </c>
      <c r="J3229" s="1" t="n">
        <v>1528885</v>
      </c>
      <c r="L3229" s="1" t="n">
        <v>1256046</v>
      </c>
      <c r="M3229" s="1" t="s">
        <v>36</v>
      </c>
      <c r="N3229" s="1" t="s">
        <v>66</v>
      </c>
      <c r="P3229" s="1" t="n">
        <v>103</v>
      </c>
      <c r="Q3229" s="1" t="s">
        <v>61</v>
      </c>
      <c r="R3229" s="1" t="s">
        <v>62</v>
      </c>
      <c r="S3229" s="1" t="n">
        <v>1130101</v>
      </c>
      <c r="T3229" s="1" t="s">
        <v>63</v>
      </c>
      <c r="U3229" s="1" t="n">
        <v>922.97</v>
      </c>
      <c r="W3229" s="1" t="n">
        <v>922.97</v>
      </c>
      <c r="X3229" s="1" t="s">
        <v>2884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IOG BI-CAMADA MGO CO</v>
      </c>
      <c r="AC3229" s="1" t="n">
        <v>1256046</v>
      </c>
    </row>
    <row r="3230" customFormat="false" ht="12.75" hidden="false" customHeight="true" outlineLevel="0" collapsed="false">
      <c r="A3230" s="1" t="n">
        <v>1</v>
      </c>
      <c r="B3230" s="17" t="n">
        <v>46246</v>
      </c>
      <c r="C3230" s="17" t="n">
        <v>46261</v>
      </c>
      <c r="D3230" s="1" t="n">
        <v>1659</v>
      </c>
      <c r="E3230" s="1" t="s">
        <v>78</v>
      </c>
      <c r="F3230" s="1" t="n">
        <v>24</v>
      </c>
      <c r="G3230" s="1" t="s">
        <v>57</v>
      </c>
      <c r="H3230" s="1" t="n">
        <v>2110405</v>
      </c>
      <c r="I3230" s="1" t="s">
        <v>106</v>
      </c>
      <c r="J3230" s="1" t="n">
        <v>1535642</v>
      </c>
      <c r="L3230" s="1" t="n">
        <v>889987</v>
      </c>
      <c r="M3230" s="1" t="s">
        <v>36</v>
      </c>
      <c r="N3230" s="1" t="s">
        <v>66</v>
      </c>
      <c r="P3230" s="1" t="n">
        <v>103</v>
      </c>
      <c r="Q3230" s="1" t="s">
        <v>61</v>
      </c>
      <c r="R3230" s="1" t="s">
        <v>62</v>
      </c>
      <c r="S3230" s="1" t="n">
        <v>1130101</v>
      </c>
      <c r="T3230" s="1" t="s">
        <v>63</v>
      </c>
      <c r="U3230" s="1" t="n">
        <v>345.95</v>
      </c>
      <c r="W3230" s="1" t="n">
        <v>345.95</v>
      </c>
      <c r="X3230" s="1" t="s">
        <v>2885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 t="str">
        <f aca="false">IFERROR(INDEX('Mov Entradas (Rel 10497)'!$L:$L,MATCH(AC3230,'Mov Entradas (Rel 10497)'!$I:$I,0)),"nao encontrado")</f>
        <v>PH FLORAL 4UNI NEUTR</v>
      </c>
      <c r="AC3230" s="1" t="n">
        <v>889987</v>
      </c>
    </row>
    <row r="3231" customFormat="false" ht="12.75" hidden="false" customHeight="true" outlineLevel="0" collapsed="false">
      <c r="A3231" s="1" t="n">
        <v>1</v>
      </c>
      <c r="B3231" s="17" t="n">
        <v>46246</v>
      </c>
      <c r="C3231" s="17" t="n">
        <v>46261</v>
      </c>
      <c r="D3231" s="1" t="n">
        <v>10009</v>
      </c>
      <c r="E3231" s="1" t="s">
        <v>233</v>
      </c>
      <c r="F3231" s="1" t="n">
        <v>24</v>
      </c>
      <c r="G3231" s="1" t="s">
        <v>57</v>
      </c>
      <c r="H3231" s="1" t="n">
        <v>2110405</v>
      </c>
      <c r="I3231" s="1" t="s">
        <v>106</v>
      </c>
      <c r="J3231" s="1" t="n">
        <v>1537273</v>
      </c>
      <c r="L3231" s="1" t="n">
        <v>1436399</v>
      </c>
      <c r="M3231" s="1" t="s">
        <v>153</v>
      </c>
      <c r="N3231" s="1" t="s">
        <v>66</v>
      </c>
      <c r="P3231" s="1" t="n">
        <v>103</v>
      </c>
      <c r="Q3231" s="1" t="s">
        <v>61</v>
      </c>
      <c r="R3231" s="1" t="s">
        <v>62</v>
      </c>
      <c r="S3231" s="1" t="n">
        <v>1130101</v>
      </c>
      <c r="T3231" s="1" t="s">
        <v>63</v>
      </c>
      <c r="U3231" s="1" t="n">
        <v>1001.87</v>
      </c>
      <c r="W3231" s="1" t="n">
        <v>1001.87</v>
      </c>
      <c r="X3231" s="1" t="s">
        <v>2886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AVEIA NESTL FLOC170G</v>
      </c>
      <c r="AC3231" s="1" t="n">
        <v>1436399</v>
      </c>
    </row>
    <row r="3232" customFormat="false" ht="12.75" hidden="false" customHeight="true" outlineLevel="0" collapsed="false">
      <c r="A3232" s="1" t="n">
        <v>1</v>
      </c>
      <c r="B3232" s="17" t="n">
        <v>46248</v>
      </c>
      <c r="C3232" s="17" t="n">
        <v>46261</v>
      </c>
      <c r="D3232" s="1" t="n">
        <v>10020</v>
      </c>
      <c r="E3232" s="1" t="s">
        <v>298</v>
      </c>
      <c r="F3232" s="1" t="n">
        <v>24</v>
      </c>
      <c r="G3232" s="1" t="s">
        <v>57</v>
      </c>
      <c r="H3232" s="1" t="n">
        <v>2110405</v>
      </c>
      <c r="I3232" s="1" t="s">
        <v>106</v>
      </c>
      <c r="J3232" s="1" t="n">
        <v>1546108</v>
      </c>
      <c r="L3232" s="1" t="n">
        <v>799</v>
      </c>
      <c r="M3232" s="1" t="s">
        <v>36</v>
      </c>
      <c r="N3232" s="1" t="s">
        <v>66</v>
      </c>
      <c r="P3232" s="1" t="n">
        <v>103</v>
      </c>
      <c r="Q3232" s="1" t="s">
        <v>61</v>
      </c>
      <c r="R3232" s="1" t="s">
        <v>62</v>
      </c>
      <c r="S3232" s="1" t="n">
        <v>1130101</v>
      </c>
      <c r="T3232" s="1" t="s">
        <v>63</v>
      </c>
      <c r="U3232" s="1" t="n">
        <v>507.3</v>
      </c>
      <c r="W3232" s="1" t="n">
        <v>507.3</v>
      </c>
      <c r="X3232" s="1" t="s">
        <v>2887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ANTICION CARTELA 1ML</v>
      </c>
      <c r="AC3232" s="1" t="n">
        <v>799</v>
      </c>
    </row>
    <row r="3233" customFormat="false" ht="12.75" hidden="false" customHeight="true" outlineLevel="0" collapsed="false">
      <c r="A3233" s="1" t="n">
        <v>1</v>
      </c>
      <c r="B3233" s="17" t="n">
        <v>46248</v>
      </c>
      <c r="C3233" s="17" t="n">
        <v>46261</v>
      </c>
      <c r="D3233" s="1" t="n">
        <v>1609</v>
      </c>
      <c r="E3233" s="1" t="s">
        <v>87</v>
      </c>
      <c r="F3233" s="1" t="n">
        <v>24</v>
      </c>
      <c r="G3233" s="1" t="s">
        <v>57</v>
      </c>
      <c r="H3233" s="1" t="n">
        <v>2110405</v>
      </c>
      <c r="I3233" s="1" t="s">
        <v>106</v>
      </c>
      <c r="J3233" s="1" t="n">
        <v>1547225</v>
      </c>
      <c r="L3233" s="1" t="n">
        <v>5964</v>
      </c>
      <c r="M3233" s="1" t="s">
        <v>36</v>
      </c>
      <c r="N3233" s="1" t="s">
        <v>66</v>
      </c>
      <c r="P3233" s="1" t="n">
        <v>103</v>
      </c>
      <c r="Q3233" s="1" t="s">
        <v>61</v>
      </c>
      <c r="R3233" s="1" t="s">
        <v>62</v>
      </c>
      <c r="S3233" s="1" t="n">
        <v>1130101</v>
      </c>
      <c r="T3233" s="1" t="s">
        <v>63</v>
      </c>
      <c r="U3233" s="1" t="n">
        <v>1547.95</v>
      </c>
      <c r="W3233" s="1" t="n">
        <v>1547.95</v>
      </c>
      <c r="X3233" s="1" t="s">
        <v>2888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SUCO YOFRUT COPO 300</v>
      </c>
      <c r="AC3233" s="1" t="n">
        <v>5964</v>
      </c>
    </row>
    <row r="3234" customFormat="false" ht="12.75" hidden="false" customHeight="true" outlineLevel="0" collapsed="false">
      <c r="A3234" s="1" t="n">
        <v>1</v>
      </c>
      <c r="B3234" s="17" t="n">
        <v>46251</v>
      </c>
      <c r="C3234" s="17" t="n">
        <v>46261</v>
      </c>
      <c r="D3234" s="1" t="n">
        <v>1671</v>
      </c>
      <c r="E3234" s="1" t="s">
        <v>385</v>
      </c>
      <c r="F3234" s="1" t="n">
        <v>24</v>
      </c>
      <c r="G3234" s="1" t="s">
        <v>57</v>
      </c>
      <c r="H3234" s="1" t="n">
        <v>2110405</v>
      </c>
      <c r="I3234" s="1" t="s">
        <v>106</v>
      </c>
      <c r="J3234" s="1" t="n">
        <v>1562446</v>
      </c>
      <c r="L3234" s="1" t="n">
        <v>586417</v>
      </c>
      <c r="M3234" s="1" t="s">
        <v>36</v>
      </c>
      <c r="N3234" s="1" t="s">
        <v>66</v>
      </c>
      <c r="P3234" s="1" t="n">
        <v>103</v>
      </c>
      <c r="Q3234" s="1" t="s">
        <v>61</v>
      </c>
      <c r="R3234" s="1" t="s">
        <v>62</v>
      </c>
      <c r="S3234" s="1" t="n">
        <v>1130101</v>
      </c>
      <c r="T3234" s="1" t="s">
        <v>63</v>
      </c>
      <c r="U3234" s="1" t="n">
        <v>1584.82</v>
      </c>
      <c r="W3234" s="1" t="n">
        <v>1584.82</v>
      </c>
      <c r="X3234" s="1" t="s">
        <v>2889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SAB LIQ PROTEX CREAM</v>
      </c>
      <c r="AC3234" s="1" t="n">
        <v>586417</v>
      </c>
    </row>
    <row r="3235" customFormat="false" ht="12.75" hidden="false" customHeight="true" outlineLevel="0" collapsed="false">
      <c r="A3235" s="1" t="n">
        <v>1</v>
      </c>
      <c r="B3235" s="17" t="n">
        <v>46254</v>
      </c>
      <c r="C3235" s="17" t="n">
        <v>46261</v>
      </c>
      <c r="D3235" s="1" t="n">
        <v>560</v>
      </c>
      <c r="E3235" s="1" t="s">
        <v>974</v>
      </c>
      <c r="F3235" s="1" t="n">
        <v>24</v>
      </c>
      <c r="G3235" s="1" t="s">
        <v>57</v>
      </c>
      <c r="H3235" s="1" t="n">
        <v>2110405</v>
      </c>
      <c r="I3235" s="1" t="s">
        <v>106</v>
      </c>
      <c r="J3235" s="1" t="n">
        <v>1575849</v>
      </c>
      <c r="L3235" s="1" t="n">
        <v>2056</v>
      </c>
      <c r="M3235" s="1" t="s">
        <v>36</v>
      </c>
      <c r="N3235" s="1" t="s">
        <v>66</v>
      </c>
      <c r="P3235" s="1" t="n">
        <v>103</v>
      </c>
      <c r="Q3235" s="1" t="s">
        <v>61</v>
      </c>
      <c r="R3235" s="1" t="s">
        <v>62</v>
      </c>
      <c r="S3235" s="1" t="n">
        <v>1130101</v>
      </c>
      <c r="T3235" s="1" t="s">
        <v>63</v>
      </c>
      <c r="U3235" s="1" t="n">
        <v>500</v>
      </c>
      <c r="W3235" s="1" t="n">
        <v>500</v>
      </c>
      <c r="X3235" s="1" t="s">
        <v>2890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BISCOITOS DA MARIA S</v>
      </c>
      <c r="AC3235" s="1" t="n">
        <v>2056</v>
      </c>
    </row>
    <row r="3236" customFormat="false" ht="12.75" hidden="false" customHeight="true" outlineLevel="0" collapsed="false">
      <c r="A3236" s="1" t="n">
        <v>1</v>
      </c>
      <c r="B3236" s="17" t="n">
        <v>46254</v>
      </c>
      <c r="C3236" s="17" t="n">
        <v>46261</v>
      </c>
      <c r="D3236" s="1" t="n">
        <v>10105</v>
      </c>
      <c r="E3236" s="1" t="s">
        <v>2891</v>
      </c>
      <c r="F3236" s="1" t="n">
        <v>34</v>
      </c>
      <c r="G3236" s="1" t="s">
        <v>94</v>
      </c>
      <c r="H3236" s="1" t="n">
        <v>2110405</v>
      </c>
      <c r="I3236" s="1" t="s">
        <v>106</v>
      </c>
      <c r="J3236" s="1" t="n">
        <v>1577108</v>
      </c>
      <c r="L3236" s="1" t="n">
        <v>63</v>
      </c>
      <c r="M3236" s="1" t="s">
        <v>36</v>
      </c>
      <c r="N3236" s="1" t="s">
        <v>66</v>
      </c>
      <c r="P3236" s="1" t="n">
        <v>103</v>
      </c>
      <c r="Q3236" s="1" t="s">
        <v>61</v>
      </c>
      <c r="R3236" s="1" t="s">
        <v>62</v>
      </c>
      <c r="S3236" s="1" t="n">
        <v>1130101</v>
      </c>
      <c r="T3236" s="1" t="s">
        <v>63</v>
      </c>
      <c r="U3236" s="1" t="n">
        <v>299.5</v>
      </c>
      <c r="W3236" s="1" t="n">
        <v>299.5</v>
      </c>
      <c r="X3236" s="1" t="s">
        <v>2892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BOLO CASEIRO AMAZONICO</v>
      </c>
      <c r="AC3236" s="1" t="n">
        <v>63</v>
      </c>
    </row>
    <row r="3237" customFormat="false" ht="12.75" hidden="false" customHeight="true" outlineLevel="0" collapsed="false">
      <c r="A3237" s="1" t="n">
        <v>1</v>
      </c>
      <c r="B3237" s="17" t="n">
        <v>46254</v>
      </c>
      <c r="C3237" s="17" t="n">
        <v>46261</v>
      </c>
      <c r="D3237" s="1" t="n">
        <v>1625</v>
      </c>
      <c r="E3237" s="1" t="s">
        <v>243</v>
      </c>
      <c r="F3237" s="1" t="n">
        <v>24</v>
      </c>
      <c r="G3237" s="1" t="s">
        <v>57</v>
      </c>
      <c r="H3237" s="1" t="n">
        <v>2110405</v>
      </c>
      <c r="I3237" s="1" t="s">
        <v>106</v>
      </c>
      <c r="J3237" s="1" t="n">
        <v>1577856</v>
      </c>
      <c r="L3237" s="1" t="n">
        <v>15103</v>
      </c>
      <c r="M3237" s="1" t="s">
        <v>36</v>
      </c>
      <c r="N3237" s="1" t="s">
        <v>66</v>
      </c>
      <c r="P3237" s="1" t="n">
        <v>103</v>
      </c>
      <c r="Q3237" s="1" t="s">
        <v>61</v>
      </c>
      <c r="R3237" s="1" t="s">
        <v>62</v>
      </c>
      <c r="S3237" s="1" t="n">
        <v>1130101</v>
      </c>
      <c r="T3237" s="1" t="s">
        <v>63</v>
      </c>
      <c r="U3237" s="1" t="n">
        <v>2817.75</v>
      </c>
      <c r="W3237" s="1" t="n">
        <v>2817.75</v>
      </c>
      <c r="X3237" s="1" t="s">
        <v>2893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</row>
    <row r="3238" customFormat="false" ht="12.75" hidden="false" customHeight="true" outlineLevel="0" collapsed="false">
      <c r="A3238" s="1" t="n">
        <v>1</v>
      </c>
      <c r="B3238" s="17" t="n">
        <v>46255</v>
      </c>
      <c r="C3238" s="17" t="n">
        <v>46261</v>
      </c>
      <c r="D3238" s="1" t="n">
        <v>10018</v>
      </c>
      <c r="E3238" s="1" t="s">
        <v>368</v>
      </c>
      <c r="F3238" s="1" t="n">
        <v>34</v>
      </c>
      <c r="G3238" s="1" t="s">
        <v>94</v>
      </c>
      <c r="H3238" s="1" t="n">
        <v>2110101</v>
      </c>
      <c r="I3238" s="1" t="s">
        <v>58</v>
      </c>
      <c r="J3238" s="1" t="n">
        <v>1581215</v>
      </c>
      <c r="L3238" s="1" t="n">
        <v>370</v>
      </c>
      <c r="M3238" s="1" t="s">
        <v>36</v>
      </c>
      <c r="N3238" s="1" t="s">
        <v>66</v>
      </c>
      <c r="P3238" s="1" t="n">
        <v>103</v>
      </c>
      <c r="Q3238" s="1" t="s">
        <v>61</v>
      </c>
      <c r="R3238" s="1" t="s">
        <v>62</v>
      </c>
      <c r="S3238" s="1" t="n">
        <v>1130101</v>
      </c>
      <c r="T3238" s="1" t="s">
        <v>63</v>
      </c>
      <c r="U3238" s="1" t="n">
        <v>2709.8</v>
      </c>
      <c r="W3238" s="1" t="n">
        <v>2709.8</v>
      </c>
      <c r="X3238" s="1" t="s">
        <v>2894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OVOS BRANCO UNID</v>
      </c>
      <c r="AC3238" s="1" t="n">
        <v>370</v>
      </c>
    </row>
    <row r="3239" customFormat="false" ht="12.75" hidden="false" customHeight="true" outlineLevel="0" collapsed="false">
      <c r="A3239" s="1" t="n">
        <v>1</v>
      </c>
      <c r="B3239" s="17" t="n">
        <v>46258</v>
      </c>
      <c r="C3239" s="17" t="n">
        <v>46261</v>
      </c>
      <c r="D3239" s="1" t="n">
        <v>642</v>
      </c>
      <c r="E3239" s="1" t="s">
        <v>186</v>
      </c>
      <c r="F3239" s="1" t="n">
        <v>24</v>
      </c>
      <c r="G3239" s="1" t="s">
        <v>57</v>
      </c>
      <c r="H3239" s="1" t="n">
        <v>2110405</v>
      </c>
      <c r="I3239" s="1" t="s">
        <v>106</v>
      </c>
      <c r="J3239" s="1" t="n">
        <v>1603314</v>
      </c>
      <c r="L3239" s="1" t="n">
        <v>620</v>
      </c>
      <c r="M3239" s="1" t="s">
        <v>36</v>
      </c>
      <c r="N3239" s="1" t="s">
        <v>66</v>
      </c>
      <c r="P3239" s="1" t="n">
        <v>103</v>
      </c>
      <c r="Q3239" s="1" t="s">
        <v>61</v>
      </c>
      <c r="R3239" s="1" t="s">
        <v>62</v>
      </c>
      <c r="S3239" s="1" t="n">
        <v>1130101</v>
      </c>
      <c r="T3239" s="1" t="s">
        <v>63</v>
      </c>
      <c r="U3239" s="1" t="n">
        <v>420</v>
      </c>
      <c r="W3239" s="1" t="n">
        <v>420</v>
      </c>
      <c r="X3239" s="1" t="s">
        <v>2895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BOLO BLOOM 600G</v>
      </c>
      <c r="AC3239" s="1" t="n">
        <v>620</v>
      </c>
    </row>
    <row r="3240" customFormat="false" ht="12.75" hidden="false" customHeight="true" outlineLevel="0" collapsed="false">
      <c r="A3240" s="1" t="n">
        <v>1</v>
      </c>
      <c r="B3240" s="17" t="n">
        <v>46260</v>
      </c>
      <c r="C3240" s="17" t="n">
        <v>46261</v>
      </c>
      <c r="D3240" s="1" t="n">
        <v>1741</v>
      </c>
      <c r="E3240" s="1" t="s">
        <v>825</v>
      </c>
      <c r="F3240" s="1" t="n">
        <v>34</v>
      </c>
      <c r="G3240" s="1" t="s">
        <v>94</v>
      </c>
      <c r="H3240" s="1" t="n">
        <v>2110405</v>
      </c>
      <c r="I3240" s="1" t="s">
        <v>106</v>
      </c>
      <c r="J3240" s="1" t="n">
        <v>1605849</v>
      </c>
      <c r="L3240" s="1" t="n">
        <v>25199</v>
      </c>
      <c r="M3240" s="1" t="s">
        <v>36</v>
      </c>
      <c r="N3240" s="1" t="s">
        <v>66</v>
      </c>
      <c r="P3240" s="1" t="n">
        <v>101</v>
      </c>
      <c r="Q3240" s="1" t="s">
        <v>107</v>
      </c>
      <c r="R3240" s="1" t="s">
        <v>39</v>
      </c>
      <c r="S3240" s="1" t="n">
        <v>4210232</v>
      </c>
      <c r="T3240" s="1" t="s">
        <v>503</v>
      </c>
      <c r="U3240" s="1" t="n">
        <v>484.96</v>
      </c>
      <c r="W3240" s="1" t="n">
        <v>484.96</v>
      </c>
      <c r="X3240" s="1" t="s">
        <v>2896</v>
      </c>
      <c r="Z3240" s="1" t="str">
        <f aca="false">IF($T3240="","",IFERROR(INDEX('Resumo Grupos'!$AC$3:$AC$200,MATCH($T3240,'Resumo Grupos'!$AB$3:$AB$200,0)),"n/d"))</f>
        <v>Despesa</v>
      </c>
      <c r="AA3240" s="1" t="str">
        <f aca="false">IF($T3240="","",IF(COUNTIF('Resumo Grupos'!$AE$3:$AE$40,$T3240)&gt;0,"NAO","SIM"))</f>
        <v>SIM</v>
      </c>
    </row>
    <row r="3241" customFormat="false" ht="12.75" hidden="false" customHeight="true" outlineLevel="0" collapsed="false">
      <c r="A3241" s="1" t="n">
        <v>1</v>
      </c>
      <c r="B3241" s="17" t="n">
        <v>46254</v>
      </c>
      <c r="C3241" s="17" t="n">
        <v>46261</v>
      </c>
      <c r="D3241" s="1" t="n">
        <v>754</v>
      </c>
      <c r="E3241" s="1" t="s">
        <v>182</v>
      </c>
      <c r="F3241" s="1" t="n">
        <v>24</v>
      </c>
      <c r="G3241" s="1" t="s">
        <v>57</v>
      </c>
      <c r="H3241" s="1" t="n">
        <v>2110405</v>
      </c>
      <c r="I3241" s="1" t="s">
        <v>106</v>
      </c>
      <c r="J3241" s="1" t="n">
        <v>1608388</v>
      </c>
      <c r="L3241" s="1" t="n">
        <v>32569</v>
      </c>
      <c r="M3241" s="1" t="s">
        <v>36</v>
      </c>
      <c r="N3241" s="1" t="s">
        <v>66</v>
      </c>
      <c r="P3241" s="1" t="n">
        <v>103</v>
      </c>
      <c r="Q3241" s="1" t="s">
        <v>61</v>
      </c>
      <c r="R3241" s="1" t="s">
        <v>62</v>
      </c>
      <c r="S3241" s="1" t="n">
        <v>1130101</v>
      </c>
      <c r="T3241" s="1" t="s">
        <v>63</v>
      </c>
      <c r="U3241" s="1" t="n">
        <v>1170.4</v>
      </c>
      <c r="W3241" s="1" t="n">
        <v>1170.4</v>
      </c>
      <c r="X3241" s="1" t="s">
        <v>2897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DIANTEIRO DE BOI L</v>
      </c>
      <c r="AC3241" s="1" t="n">
        <v>32569</v>
      </c>
    </row>
    <row r="3242" customFormat="false" ht="12.75" hidden="false" customHeight="true" outlineLevel="0" collapsed="false">
      <c r="A3242" s="1" t="n">
        <v>1</v>
      </c>
      <c r="B3242" s="17" t="n">
        <v>46261</v>
      </c>
      <c r="C3242" s="17" t="n">
        <v>46261</v>
      </c>
      <c r="D3242" s="1" t="n">
        <v>717</v>
      </c>
      <c r="E3242" s="1" t="s">
        <v>131</v>
      </c>
      <c r="F3242" s="1" t="n">
        <v>34</v>
      </c>
      <c r="G3242" s="1" t="s">
        <v>94</v>
      </c>
      <c r="H3242" s="1" t="n">
        <v>2110405</v>
      </c>
      <c r="I3242" s="1" t="s">
        <v>106</v>
      </c>
      <c r="J3242" s="1" t="n">
        <v>1609822</v>
      </c>
      <c r="L3242" s="1" t="n">
        <v>656918</v>
      </c>
      <c r="M3242" s="1" t="s">
        <v>36</v>
      </c>
      <c r="N3242" s="1" t="s">
        <v>66</v>
      </c>
      <c r="P3242" s="1" t="n">
        <v>102</v>
      </c>
      <c r="Q3242" s="1" t="s">
        <v>125</v>
      </c>
      <c r="R3242" s="1" t="s">
        <v>112</v>
      </c>
      <c r="S3242" s="1" t="n">
        <v>4220199</v>
      </c>
      <c r="T3242" s="1" t="s">
        <v>113</v>
      </c>
      <c r="U3242" s="1" t="n">
        <v>10</v>
      </c>
      <c r="W3242" s="1" t="n">
        <v>10</v>
      </c>
      <c r="X3242" s="1" t="s">
        <v>2898</v>
      </c>
      <c r="Z3242" s="1" t="str">
        <f aca="false">IF($T3242="","",IFERROR(INDEX('Resumo Grupos'!$AC$3:$AC$200,MATCH($T3242,'Resumo Grupos'!$AB$3:$AB$200,0)),"n/d"))</f>
        <v>Pagamentos outros não operacionais</v>
      </c>
      <c r="AA3242" s="1" t="str">
        <f aca="false">IF($T3242="","",IF(COUNTIF('Resumo Grupos'!$AE$3:$AE$40,$T3242)&gt;0,"NAO","SIM"))</f>
        <v>SIM</v>
      </c>
    </row>
    <row r="3243" customFormat="false" ht="12.75" hidden="false" customHeight="true" outlineLevel="0" collapsed="false">
      <c r="A3243" s="1" t="n">
        <v>1</v>
      </c>
      <c r="B3243" s="17" t="n">
        <v>46261</v>
      </c>
      <c r="C3243" s="17" t="n">
        <v>46261</v>
      </c>
      <c r="D3243" s="1" t="n">
        <v>978</v>
      </c>
      <c r="E3243" s="1" t="s">
        <v>118</v>
      </c>
      <c r="F3243" s="1" t="n">
        <v>13</v>
      </c>
      <c r="G3243" s="1" t="s">
        <v>119</v>
      </c>
      <c r="H3243" s="1" t="n">
        <v>2110101</v>
      </c>
      <c r="I3243" s="1" t="s">
        <v>58</v>
      </c>
      <c r="J3243" s="1" t="n">
        <v>1615312</v>
      </c>
      <c r="L3243" s="1" t="n">
        <v>532</v>
      </c>
      <c r="M3243" s="1" t="s">
        <v>36</v>
      </c>
      <c r="N3243" s="1" t="s">
        <v>60</v>
      </c>
      <c r="P3243" s="1" t="n">
        <v>104</v>
      </c>
      <c r="Q3243" s="1" t="s">
        <v>38</v>
      </c>
      <c r="R3243" s="1" t="s">
        <v>62</v>
      </c>
      <c r="S3243" s="1" t="n">
        <v>1130101</v>
      </c>
      <c r="T3243" s="1" t="s">
        <v>63</v>
      </c>
      <c r="U3243" s="1" t="n">
        <v>450</v>
      </c>
      <c r="W3243" s="1" t="n">
        <v>0</v>
      </c>
      <c r="X3243" s="1" t="s">
        <v>2899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DAN GELO CUBO 5 KG</v>
      </c>
      <c r="AC3243" s="1" t="n">
        <v>532</v>
      </c>
    </row>
    <row r="3244" customFormat="false" ht="12.75" hidden="false" customHeight="true" outlineLevel="0" collapsed="false">
      <c r="A3244" s="1" t="n">
        <v>1</v>
      </c>
      <c r="B3244" s="17" t="n">
        <v>46261</v>
      </c>
      <c r="C3244" s="17" t="n">
        <v>46261</v>
      </c>
      <c r="D3244" s="1" t="n">
        <v>10096</v>
      </c>
      <c r="E3244" s="1" t="s">
        <v>1716</v>
      </c>
      <c r="F3244" s="1" t="n">
        <v>13</v>
      </c>
      <c r="G3244" s="1" t="s">
        <v>119</v>
      </c>
      <c r="H3244" s="1" t="n">
        <v>2110101</v>
      </c>
      <c r="I3244" s="1" t="s">
        <v>58</v>
      </c>
      <c r="J3244" s="1" t="n">
        <v>1615542</v>
      </c>
      <c r="L3244" s="1" t="n">
        <v>223</v>
      </c>
      <c r="M3244" s="1" t="s">
        <v>36</v>
      </c>
      <c r="N3244" s="1" t="s">
        <v>60</v>
      </c>
      <c r="P3244" s="1" t="n">
        <v>104</v>
      </c>
      <c r="Q3244" s="1" t="s">
        <v>38</v>
      </c>
      <c r="R3244" s="1" t="s">
        <v>62</v>
      </c>
      <c r="S3244" s="1" t="n">
        <v>1130101</v>
      </c>
      <c r="T3244" s="1" t="s">
        <v>63</v>
      </c>
      <c r="U3244" s="1" t="n">
        <v>280</v>
      </c>
      <c r="W3244" s="1" t="n">
        <v>0</v>
      </c>
      <c r="X3244" s="1" t="s">
        <v>2900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BOLO MIYAZAKI GRANDE</v>
      </c>
      <c r="AC3244" s="1" t="n">
        <v>223</v>
      </c>
    </row>
    <row r="3245" customFormat="false" ht="12.75" hidden="false" customHeight="true" outlineLevel="0" collapsed="false">
      <c r="A3245" s="1" t="n">
        <v>1</v>
      </c>
      <c r="B3245" s="17" t="n">
        <v>46261</v>
      </c>
      <c r="C3245" s="17" t="n">
        <v>46261</v>
      </c>
      <c r="D3245" s="1" t="n">
        <v>1442</v>
      </c>
      <c r="E3245" s="1" t="s">
        <v>129</v>
      </c>
      <c r="F3245" s="1" t="n">
        <v>34</v>
      </c>
      <c r="G3245" s="1" t="s">
        <v>94</v>
      </c>
      <c r="H3245" s="1" t="n">
        <v>2110405</v>
      </c>
      <c r="I3245" s="1" t="s">
        <v>106</v>
      </c>
      <c r="J3245" s="1" t="n">
        <v>1618632</v>
      </c>
      <c r="L3245" s="1" t="n">
        <v>660188</v>
      </c>
      <c r="M3245" s="1" t="s">
        <v>36</v>
      </c>
      <c r="N3245" s="1" t="s">
        <v>66</v>
      </c>
      <c r="P3245" s="1" t="n">
        <v>102</v>
      </c>
      <c r="Q3245" s="1" t="s">
        <v>125</v>
      </c>
      <c r="R3245" s="1" t="s">
        <v>112</v>
      </c>
      <c r="S3245" s="1" t="n">
        <v>4220199</v>
      </c>
      <c r="T3245" s="1" t="s">
        <v>113</v>
      </c>
      <c r="U3245" s="1" t="n">
        <v>500</v>
      </c>
      <c r="W3245" s="1" t="n">
        <v>500</v>
      </c>
      <c r="X3245" s="1" t="s">
        <v>2901</v>
      </c>
      <c r="Z3245" s="1" t="str">
        <f aca="false">IF($T3245="","",IFERROR(INDEX('Resumo Grupos'!$AC$3:$AC$200,MATCH($T3245,'Resumo Grupos'!$AB$3:$AB$200,0)),"n/d"))</f>
        <v>Pagamentos outros não operacionais</v>
      </c>
      <c r="AA3245" s="1" t="str">
        <f aca="false">IF($T3245="","",IF(COUNTIF('Resumo Grupos'!$AE$3:$AE$40,$T3245)&gt;0,"NAO","SIM"))</f>
        <v>SIM</v>
      </c>
    </row>
    <row r="3246" customFormat="false" ht="12.75" hidden="false" customHeight="true" outlineLevel="0" collapsed="false">
      <c r="A3246" s="1" t="n">
        <v>1</v>
      </c>
      <c r="B3246" s="17" t="n">
        <v>46261</v>
      </c>
      <c r="C3246" s="17" t="n">
        <v>46261</v>
      </c>
      <c r="D3246" s="1" t="n">
        <v>48</v>
      </c>
      <c r="E3246" s="1" t="s">
        <v>1184</v>
      </c>
      <c r="F3246" s="1" t="n">
        <v>34</v>
      </c>
      <c r="G3246" s="1" t="s">
        <v>94</v>
      </c>
      <c r="H3246" s="1" t="n">
        <v>2110405</v>
      </c>
      <c r="I3246" s="1" t="s">
        <v>106</v>
      </c>
      <c r="J3246" s="1" t="n">
        <v>1618637</v>
      </c>
      <c r="L3246" s="1" t="n">
        <v>660190</v>
      </c>
      <c r="M3246" s="1" t="s">
        <v>36</v>
      </c>
      <c r="N3246" s="1" t="s">
        <v>66</v>
      </c>
      <c r="P3246" s="1" t="n">
        <v>102</v>
      </c>
      <c r="Q3246" s="1" t="s">
        <v>125</v>
      </c>
      <c r="R3246" s="1" t="s">
        <v>112</v>
      </c>
      <c r="S3246" s="1" t="n">
        <v>4220199</v>
      </c>
      <c r="T3246" s="1" t="s">
        <v>113</v>
      </c>
      <c r="U3246" s="1" t="n">
        <v>2250</v>
      </c>
      <c r="W3246" s="1" t="n">
        <v>2250</v>
      </c>
      <c r="X3246" s="1" t="s">
        <v>2902</v>
      </c>
      <c r="Z3246" s="1" t="str">
        <f aca="false">IF($T3246="","",IFERROR(INDEX('Resumo Grupos'!$AC$3:$AC$200,MATCH($T3246,'Resumo Grupos'!$AB$3:$AB$200,0)),"n/d"))</f>
        <v>Pagamentos outros não operacionais</v>
      </c>
      <c r="AA3246" s="1" t="str">
        <f aca="false">IF($T3246="","",IF(COUNTIF('Resumo Grupos'!$AE$3:$AE$40,$T3246)&gt;0,"NAO","SIM"))</f>
        <v>SIM</v>
      </c>
    </row>
    <row r="3247" customFormat="false" ht="12.75" hidden="false" customHeight="true" outlineLevel="0" collapsed="false">
      <c r="A3247" s="1" t="n">
        <v>1</v>
      </c>
      <c r="B3247" s="17" t="n">
        <v>46261</v>
      </c>
      <c r="C3247" s="17" t="n">
        <v>46261</v>
      </c>
      <c r="D3247" s="1" t="n">
        <v>717</v>
      </c>
      <c r="E3247" s="1" t="s">
        <v>131</v>
      </c>
      <c r="F3247" s="1" t="n">
        <v>24</v>
      </c>
      <c r="G3247" s="1" t="s">
        <v>57</v>
      </c>
      <c r="H3247" s="1" t="n">
        <v>2110405</v>
      </c>
      <c r="I3247" s="1" t="s">
        <v>106</v>
      </c>
      <c r="J3247" s="1" t="n">
        <v>1618715</v>
      </c>
      <c r="L3247" s="1" t="n">
        <v>660210</v>
      </c>
      <c r="M3247" s="1" t="s">
        <v>36</v>
      </c>
      <c r="N3247" s="1" t="s">
        <v>66</v>
      </c>
      <c r="P3247" s="1" t="n">
        <v>102</v>
      </c>
      <c r="Q3247" s="1" t="s">
        <v>125</v>
      </c>
      <c r="R3247" s="1" t="s">
        <v>62</v>
      </c>
      <c r="S3247" s="1" t="n">
        <v>1130101</v>
      </c>
      <c r="T3247" s="1" t="s">
        <v>63</v>
      </c>
      <c r="U3247" s="1" t="n">
        <v>150</v>
      </c>
      <c r="W3247" s="1" t="n">
        <v>150</v>
      </c>
      <c r="X3247" s="1" t="s">
        <v>2903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</row>
    <row r="3248" customFormat="false" ht="12.75" hidden="false" customHeight="true" outlineLevel="0" collapsed="false">
      <c r="A3248" s="1" t="n">
        <v>1</v>
      </c>
      <c r="B3248" s="17" t="n">
        <v>46262</v>
      </c>
      <c r="C3248" s="17" t="n">
        <v>46262</v>
      </c>
      <c r="D3248" s="1" t="n">
        <v>0</v>
      </c>
      <c r="E3248" s="1" t="s">
        <v>33</v>
      </c>
      <c r="F3248" s="1" t="n">
        <v>17</v>
      </c>
      <c r="G3248" s="1" t="s">
        <v>34</v>
      </c>
      <c r="H3248" s="1" t="n">
        <v>1110101</v>
      </c>
      <c r="I3248" s="1" t="s">
        <v>35</v>
      </c>
      <c r="J3248" s="1" t="n">
        <v>1629970</v>
      </c>
      <c r="L3248" s="1" t="n">
        <v>1629970</v>
      </c>
      <c r="M3248" s="1" t="s">
        <v>36</v>
      </c>
      <c r="N3248" s="1" t="s">
        <v>37</v>
      </c>
      <c r="P3248" s="1" t="n">
        <v>104</v>
      </c>
      <c r="Q3248" s="1" t="s">
        <v>38</v>
      </c>
      <c r="R3248" s="1" t="s">
        <v>43</v>
      </c>
      <c r="S3248" s="1" t="n">
        <v>4210318</v>
      </c>
      <c r="T3248" s="1" t="s">
        <v>449</v>
      </c>
      <c r="U3248" s="1" t="n">
        <v>250</v>
      </c>
      <c r="W3248" s="1" t="n">
        <v>250</v>
      </c>
      <c r="X3248" s="1" t="s">
        <v>53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</row>
    <row r="3249" customFormat="false" ht="12.75" hidden="false" customHeight="true" outlineLevel="0" collapsed="false">
      <c r="A3249" s="1" t="n">
        <v>1</v>
      </c>
      <c r="B3249" s="17" t="n">
        <v>46262</v>
      </c>
      <c r="C3249" s="17" t="n">
        <v>46262</v>
      </c>
      <c r="D3249" s="1" t="n">
        <v>0</v>
      </c>
      <c r="E3249" s="1" t="s">
        <v>33</v>
      </c>
      <c r="F3249" s="1" t="n">
        <v>17</v>
      </c>
      <c r="G3249" s="1" t="s">
        <v>34</v>
      </c>
      <c r="H3249" s="1" t="n">
        <v>1110101</v>
      </c>
      <c r="I3249" s="1" t="s">
        <v>35</v>
      </c>
      <c r="J3249" s="1" t="n">
        <v>1630068</v>
      </c>
      <c r="L3249" s="1" t="n">
        <v>1630068</v>
      </c>
      <c r="M3249" s="1" t="s">
        <v>36</v>
      </c>
      <c r="N3249" s="1" t="s">
        <v>37</v>
      </c>
      <c r="P3249" s="1" t="n">
        <v>104</v>
      </c>
      <c r="Q3249" s="1" t="s">
        <v>38</v>
      </c>
      <c r="R3249" s="1" t="s">
        <v>62</v>
      </c>
      <c r="S3249" s="1" t="n">
        <v>1130101</v>
      </c>
      <c r="T3249" s="1" t="s">
        <v>63</v>
      </c>
      <c r="U3249" s="1" t="n">
        <v>210</v>
      </c>
      <c r="W3249" s="1" t="n">
        <v>210</v>
      </c>
      <c r="X3249" s="1" t="s">
        <v>2904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</row>
    <row r="3250" customFormat="false" ht="12.75" hidden="false" customHeight="true" outlineLevel="0" collapsed="false">
      <c r="A3250" s="1" t="n">
        <v>1</v>
      </c>
      <c r="B3250" s="17" t="n">
        <v>46262</v>
      </c>
      <c r="C3250" s="17" t="n">
        <v>46262</v>
      </c>
      <c r="D3250" s="1" t="n">
        <v>0</v>
      </c>
      <c r="E3250" s="1" t="s">
        <v>33</v>
      </c>
      <c r="F3250" s="1" t="n">
        <v>17</v>
      </c>
      <c r="G3250" s="1" t="s">
        <v>34</v>
      </c>
      <c r="H3250" s="1" t="n">
        <v>1110101</v>
      </c>
      <c r="I3250" s="1" t="s">
        <v>35</v>
      </c>
      <c r="J3250" s="1" t="n">
        <v>1646846</v>
      </c>
      <c r="L3250" s="1" t="n">
        <v>1646846</v>
      </c>
      <c r="M3250" s="1" t="s">
        <v>36</v>
      </c>
      <c r="N3250" s="1" t="s">
        <v>37</v>
      </c>
      <c r="P3250" s="1" t="n">
        <v>104</v>
      </c>
      <c r="Q3250" s="1" t="s">
        <v>38</v>
      </c>
      <c r="R3250" s="1" t="s">
        <v>149</v>
      </c>
      <c r="S3250" s="1" t="n">
        <v>1120601</v>
      </c>
      <c r="T3250" s="1" t="s">
        <v>150</v>
      </c>
      <c r="U3250" s="1" t="n">
        <v>90</v>
      </c>
      <c r="W3250" s="1" t="n">
        <v>90</v>
      </c>
      <c r="X3250" s="1" t="s">
        <v>2905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BRIGADEIRO CASEIRO</v>
      </c>
      <c r="AC3250" s="1" t="n">
        <v>422</v>
      </c>
    </row>
    <row r="3251" customFormat="false" ht="12.75" hidden="false" customHeight="true" outlineLevel="0" collapsed="false">
      <c r="A3251" s="1" t="n">
        <v>1</v>
      </c>
      <c r="B3251" s="17" t="n">
        <v>46228</v>
      </c>
      <c r="C3251" s="17" t="n">
        <v>46262</v>
      </c>
      <c r="D3251" s="1" t="n">
        <v>515</v>
      </c>
      <c r="E3251" s="1" t="s">
        <v>124</v>
      </c>
      <c r="F3251" s="1" t="n">
        <v>34</v>
      </c>
      <c r="G3251" s="1" t="s">
        <v>94</v>
      </c>
      <c r="H3251" s="1" t="n">
        <v>2110405</v>
      </c>
      <c r="I3251" s="1" t="s">
        <v>106</v>
      </c>
      <c r="J3251" s="1" t="n">
        <v>1449535</v>
      </c>
      <c r="L3251" s="1" t="n">
        <v>596258</v>
      </c>
      <c r="M3251" s="1" t="s">
        <v>59</v>
      </c>
      <c r="N3251" s="1" t="s">
        <v>66</v>
      </c>
      <c r="P3251" s="1" t="n">
        <v>101</v>
      </c>
      <c r="Q3251" s="1" t="s">
        <v>107</v>
      </c>
      <c r="R3251" s="1" t="s">
        <v>112</v>
      </c>
      <c r="S3251" s="1" t="n">
        <v>4220199</v>
      </c>
      <c r="T3251" s="1" t="s">
        <v>113</v>
      </c>
      <c r="U3251" s="1" t="n">
        <v>3853.23</v>
      </c>
      <c r="W3251" s="1" t="n">
        <v>3853.23</v>
      </c>
      <c r="X3251" s="1" t="s">
        <v>2906</v>
      </c>
      <c r="Z3251" s="1" t="str">
        <f aca="false">IF($T3251="","",IFERROR(INDEX('Resumo Grupos'!$AC$3:$AC$200,MATCH($T3251,'Resumo Grupos'!$AB$3:$AB$200,0)),"n/d"))</f>
        <v>Pagamentos outros não operacionais</v>
      </c>
      <c r="AA3251" s="1" t="str">
        <f aca="false">IF($T3251="","",IF(COUNTIF('Resumo Grupos'!$AE$3:$AE$40,$T3251)&gt;0,"NAO","SIM"))</f>
        <v>SIM</v>
      </c>
    </row>
    <row r="3252" customFormat="false" ht="12.75" hidden="false" customHeight="true" outlineLevel="0" collapsed="false">
      <c r="A3252" s="1" t="n">
        <v>1</v>
      </c>
      <c r="B3252" s="17" t="n">
        <v>46233</v>
      </c>
      <c r="C3252" s="17" t="n">
        <v>46262</v>
      </c>
      <c r="D3252" s="1" t="n">
        <v>10011</v>
      </c>
      <c r="E3252" s="1" t="s">
        <v>221</v>
      </c>
      <c r="F3252" s="1" t="n">
        <v>24</v>
      </c>
      <c r="G3252" s="1" t="s">
        <v>57</v>
      </c>
      <c r="H3252" s="1" t="n">
        <v>2110405</v>
      </c>
      <c r="I3252" s="1" t="s">
        <v>106</v>
      </c>
      <c r="J3252" s="1" t="n">
        <v>1474652</v>
      </c>
      <c r="L3252" s="1" t="n">
        <v>34855</v>
      </c>
      <c r="M3252" s="1" t="s">
        <v>36</v>
      </c>
      <c r="N3252" s="1" t="s">
        <v>66</v>
      </c>
      <c r="P3252" s="1" t="n">
        <v>103</v>
      </c>
      <c r="Q3252" s="1" t="s">
        <v>61</v>
      </c>
      <c r="R3252" s="1" t="s">
        <v>62</v>
      </c>
      <c r="S3252" s="1" t="n">
        <v>1130101</v>
      </c>
      <c r="T3252" s="1" t="s">
        <v>63</v>
      </c>
      <c r="U3252" s="1" t="n">
        <v>629.55</v>
      </c>
      <c r="W3252" s="1" t="n">
        <v>629.55</v>
      </c>
      <c r="X3252" s="1" t="s">
        <v>2907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GP PFM CAO AD MINIPEQ FRGCEN  KG</v>
      </c>
      <c r="AC3252" s="1" t="n">
        <v>34855</v>
      </c>
    </row>
    <row r="3253" customFormat="false" ht="12.75" hidden="false" customHeight="true" outlineLevel="0" collapsed="false">
      <c r="A3253" s="1" t="n">
        <v>1</v>
      </c>
      <c r="B3253" s="17" t="n">
        <v>46241</v>
      </c>
      <c r="C3253" s="17" t="n">
        <v>46262</v>
      </c>
      <c r="D3253" s="1" t="n">
        <v>1608</v>
      </c>
      <c r="E3253" s="1" t="s">
        <v>75</v>
      </c>
      <c r="F3253" s="1" t="n">
        <v>24</v>
      </c>
      <c r="G3253" s="1" t="s">
        <v>57</v>
      </c>
      <c r="H3253" s="1" t="n">
        <v>2110405</v>
      </c>
      <c r="I3253" s="1" t="s">
        <v>106</v>
      </c>
      <c r="J3253" s="1" t="n">
        <v>1514839</v>
      </c>
      <c r="L3253" s="1" t="n">
        <v>1707352</v>
      </c>
      <c r="M3253" s="1" t="s">
        <v>59</v>
      </c>
      <c r="N3253" s="1" t="s">
        <v>66</v>
      </c>
      <c r="P3253" s="1" t="n">
        <v>103</v>
      </c>
      <c r="Q3253" s="1" t="s">
        <v>61</v>
      </c>
      <c r="R3253" s="1" t="s">
        <v>62</v>
      </c>
      <c r="S3253" s="1" t="n">
        <v>1130101</v>
      </c>
      <c r="T3253" s="1" t="s">
        <v>63</v>
      </c>
      <c r="U3253" s="1" t="n">
        <v>953.13</v>
      </c>
      <c r="W3253" s="1" t="n">
        <v>953.13</v>
      </c>
      <c r="X3253" s="1" t="s">
        <v>2908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ACHOC TODDY 200G</v>
      </c>
      <c r="AC3253" s="1" t="n">
        <v>1707352</v>
      </c>
    </row>
    <row r="3254" customFormat="false" ht="12.75" hidden="false" customHeight="true" outlineLevel="0" collapsed="false">
      <c r="A3254" s="1" t="n">
        <v>1</v>
      </c>
      <c r="B3254" s="17" t="n">
        <v>46242</v>
      </c>
      <c r="C3254" s="17" t="n">
        <v>46262</v>
      </c>
      <c r="D3254" s="1" t="n">
        <v>1815</v>
      </c>
      <c r="E3254" s="1" t="s">
        <v>626</v>
      </c>
      <c r="F3254" s="1" t="n">
        <v>24</v>
      </c>
      <c r="G3254" s="1" t="s">
        <v>57</v>
      </c>
      <c r="H3254" s="1" t="n">
        <v>2110405</v>
      </c>
      <c r="I3254" s="1" t="s">
        <v>106</v>
      </c>
      <c r="J3254" s="1" t="n">
        <v>1517855</v>
      </c>
      <c r="L3254" s="1" t="n">
        <v>396666</v>
      </c>
      <c r="M3254" s="1" t="s">
        <v>153</v>
      </c>
      <c r="N3254" s="1" t="s">
        <v>66</v>
      </c>
      <c r="P3254" s="1" t="n">
        <v>103</v>
      </c>
      <c r="Q3254" s="1" t="s">
        <v>61</v>
      </c>
      <c r="R3254" s="1" t="s">
        <v>62</v>
      </c>
      <c r="S3254" s="1" t="n">
        <v>1130101</v>
      </c>
      <c r="T3254" s="1" t="s">
        <v>63</v>
      </c>
      <c r="U3254" s="1" t="n">
        <v>1052.36</v>
      </c>
      <c r="W3254" s="1" t="n">
        <v>1052.36</v>
      </c>
      <c r="X3254" s="1" t="s">
        <v>2909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</row>
    <row r="3255" customFormat="false" ht="12.75" hidden="false" customHeight="true" outlineLevel="0" collapsed="false">
      <c r="A3255" s="1" t="n">
        <v>1</v>
      </c>
      <c r="B3255" s="17" t="n">
        <v>46242</v>
      </c>
      <c r="C3255" s="17" t="n">
        <v>46262</v>
      </c>
      <c r="D3255" s="1" t="n">
        <v>1700</v>
      </c>
      <c r="E3255" s="1" t="s">
        <v>2742</v>
      </c>
      <c r="F3255" s="1" t="n">
        <v>24</v>
      </c>
      <c r="G3255" s="1" t="s">
        <v>57</v>
      </c>
      <c r="H3255" s="1" t="n">
        <v>2110405</v>
      </c>
      <c r="I3255" s="1" t="s">
        <v>106</v>
      </c>
      <c r="J3255" s="1" t="n">
        <v>1518180</v>
      </c>
      <c r="L3255" s="1" t="n">
        <v>295194</v>
      </c>
      <c r="M3255" s="1" t="s">
        <v>59</v>
      </c>
      <c r="N3255" s="1" t="s">
        <v>66</v>
      </c>
      <c r="P3255" s="1" t="n">
        <v>103</v>
      </c>
      <c r="Q3255" s="1" t="s">
        <v>61</v>
      </c>
      <c r="R3255" s="1" t="s">
        <v>62</v>
      </c>
      <c r="S3255" s="1" t="n">
        <v>1130101</v>
      </c>
      <c r="T3255" s="1" t="s">
        <v>63</v>
      </c>
      <c r="U3255" s="1" t="n">
        <v>687.96</v>
      </c>
      <c r="W3255" s="1" t="n">
        <v>687.96</v>
      </c>
      <c r="X3255" s="1" t="s">
        <v>2910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SAB BARRA ECON 500G</v>
      </c>
      <c r="AC3255" s="1" t="n">
        <v>295194</v>
      </c>
    </row>
    <row r="3256" customFormat="false" ht="12.75" hidden="false" customHeight="true" outlineLevel="0" collapsed="false">
      <c r="A3256" s="1" t="n">
        <v>1</v>
      </c>
      <c r="B3256" s="17" t="n">
        <v>46242</v>
      </c>
      <c r="C3256" s="17" t="n">
        <v>46262</v>
      </c>
      <c r="D3256" s="1" t="n">
        <v>1107</v>
      </c>
      <c r="E3256" s="1" t="s">
        <v>155</v>
      </c>
      <c r="F3256" s="1" t="n">
        <v>24</v>
      </c>
      <c r="G3256" s="1" t="s">
        <v>57</v>
      </c>
      <c r="H3256" s="1" t="n">
        <v>2110405</v>
      </c>
      <c r="I3256" s="1" t="s">
        <v>106</v>
      </c>
      <c r="J3256" s="1" t="n">
        <v>1518289</v>
      </c>
      <c r="L3256" s="1" t="n">
        <v>439388</v>
      </c>
      <c r="M3256" s="1" t="s">
        <v>36</v>
      </c>
      <c r="N3256" s="1" t="s">
        <v>66</v>
      </c>
      <c r="P3256" s="1" t="n">
        <v>103</v>
      </c>
      <c r="Q3256" s="1" t="s">
        <v>61</v>
      </c>
      <c r="R3256" s="1" t="s">
        <v>62</v>
      </c>
      <c r="S3256" s="1" t="n">
        <v>1130101</v>
      </c>
      <c r="T3256" s="1" t="s">
        <v>63</v>
      </c>
      <c r="U3256" s="1" t="n">
        <v>1099.42</v>
      </c>
      <c r="W3256" s="1" t="n">
        <v>1099.42</v>
      </c>
      <c r="X3256" s="1" t="s">
        <v>2911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BOLINHO MORANGO 7308</v>
      </c>
      <c r="AC3256" s="1" t="n">
        <v>439388</v>
      </c>
    </row>
    <row r="3257" customFormat="false" ht="12.75" hidden="false" customHeight="true" outlineLevel="0" collapsed="false">
      <c r="A3257" s="1" t="n">
        <v>1</v>
      </c>
      <c r="B3257" s="17" t="n">
        <v>46242</v>
      </c>
      <c r="C3257" s="17" t="n">
        <v>46262</v>
      </c>
      <c r="D3257" s="1" t="n">
        <v>1196</v>
      </c>
      <c r="E3257" s="1" t="s">
        <v>430</v>
      </c>
      <c r="F3257" s="1" t="n">
        <v>24</v>
      </c>
      <c r="G3257" s="1" t="s">
        <v>57</v>
      </c>
      <c r="H3257" s="1" t="n">
        <v>2110405</v>
      </c>
      <c r="I3257" s="1" t="s">
        <v>106</v>
      </c>
      <c r="J3257" s="1" t="n">
        <v>1518443</v>
      </c>
      <c r="L3257" s="1" t="n">
        <v>12716</v>
      </c>
      <c r="M3257" s="1" t="s">
        <v>59</v>
      </c>
      <c r="N3257" s="1" t="s">
        <v>66</v>
      </c>
      <c r="P3257" s="1" t="n">
        <v>103</v>
      </c>
      <c r="Q3257" s="1" t="s">
        <v>61</v>
      </c>
      <c r="R3257" s="1" t="s">
        <v>62</v>
      </c>
      <c r="S3257" s="1" t="n">
        <v>1130101</v>
      </c>
      <c r="T3257" s="1" t="s">
        <v>63</v>
      </c>
      <c r="U3257" s="1" t="n">
        <v>1287.52</v>
      </c>
      <c r="W3257" s="1" t="n">
        <v>1287.52</v>
      </c>
      <c r="X3257" s="1" t="s">
        <v>2912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</row>
    <row r="3258" customFormat="false" ht="12.75" hidden="false" customHeight="true" outlineLevel="0" collapsed="false">
      <c r="A3258" s="1" t="n">
        <v>1</v>
      </c>
      <c r="B3258" s="17" t="n">
        <v>46244</v>
      </c>
      <c r="C3258" s="17" t="n">
        <v>46262</v>
      </c>
      <c r="D3258" s="1" t="n">
        <v>1612</v>
      </c>
      <c r="E3258" s="1" t="s">
        <v>225</v>
      </c>
      <c r="F3258" s="1" t="n">
        <v>24</v>
      </c>
      <c r="G3258" s="1" t="s">
        <v>57</v>
      </c>
      <c r="H3258" s="1" t="n">
        <v>2110405</v>
      </c>
      <c r="I3258" s="1" t="s">
        <v>106</v>
      </c>
      <c r="J3258" s="1" t="n">
        <v>1528938</v>
      </c>
      <c r="L3258" s="1" t="n">
        <v>2308194</v>
      </c>
      <c r="M3258" s="1" t="s">
        <v>59</v>
      </c>
      <c r="N3258" s="1" t="s">
        <v>66</v>
      </c>
      <c r="P3258" s="1" t="n">
        <v>103</v>
      </c>
      <c r="Q3258" s="1" t="s">
        <v>61</v>
      </c>
      <c r="R3258" s="1" t="s">
        <v>62</v>
      </c>
      <c r="S3258" s="1" t="n">
        <v>1130101</v>
      </c>
      <c r="T3258" s="1" t="s">
        <v>63</v>
      </c>
      <c r="U3258" s="1" t="n">
        <v>625.83</v>
      </c>
      <c r="W3258" s="1" t="n">
        <v>625.83</v>
      </c>
      <c r="X3258" s="1" t="s">
        <v>2913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KIBON CREMOSÍSSIMO NAPOL 1,5L</v>
      </c>
      <c r="AC3258" s="1" t="n">
        <v>2308194</v>
      </c>
    </row>
    <row r="3259" customFormat="false" ht="12.75" hidden="false" customHeight="true" outlineLevel="0" collapsed="false">
      <c r="A3259" s="1" t="n">
        <v>1</v>
      </c>
      <c r="B3259" s="17" t="n">
        <v>46249</v>
      </c>
      <c r="C3259" s="17" t="n">
        <v>46262</v>
      </c>
      <c r="D3259" s="1" t="n">
        <v>1114</v>
      </c>
      <c r="E3259" s="1" t="s">
        <v>169</v>
      </c>
      <c r="F3259" s="1" t="n">
        <v>24</v>
      </c>
      <c r="G3259" s="1" t="s">
        <v>57</v>
      </c>
      <c r="H3259" s="1" t="n">
        <v>2110405</v>
      </c>
      <c r="I3259" s="1" t="s">
        <v>106</v>
      </c>
      <c r="J3259" s="1" t="n">
        <v>1551898</v>
      </c>
      <c r="L3259" s="1" t="n">
        <v>43852</v>
      </c>
      <c r="M3259" s="1" t="s">
        <v>36</v>
      </c>
      <c r="N3259" s="1" t="s">
        <v>66</v>
      </c>
      <c r="P3259" s="1" t="n">
        <v>103</v>
      </c>
      <c r="Q3259" s="1" t="s">
        <v>61</v>
      </c>
      <c r="R3259" s="1" t="s">
        <v>62</v>
      </c>
      <c r="S3259" s="1" t="n">
        <v>1130101</v>
      </c>
      <c r="T3259" s="1" t="s">
        <v>63</v>
      </c>
      <c r="U3259" s="1" t="n">
        <v>5216.27</v>
      </c>
      <c r="W3259" s="1" t="n">
        <v>5216.27</v>
      </c>
      <c r="X3259" s="1" t="s">
        <v>2914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TORTA DE BOMBOM</v>
      </c>
      <c r="AC3259" s="1" t="n">
        <v>43852</v>
      </c>
    </row>
    <row r="3260" customFormat="false" ht="12.75" hidden="false" customHeight="true" outlineLevel="0" collapsed="false">
      <c r="A3260" s="1" t="n">
        <v>1</v>
      </c>
      <c r="B3260" s="17" t="n">
        <v>46249</v>
      </c>
      <c r="C3260" s="17" t="n">
        <v>46262</v>
      </c>
      <c r="D3260" s="1" t="n">
        <v>1815</v>
      </c>
      <c r="E3260" s="1" t="s">
        <v>626</v>
      </c>
      <c r="F3260" s="1" t="n">
        <v>24</v>
      </c>
      <c r="G3260" s="1" t="s">
        <v>57</v>
      </c>
      <c r="H3260" s="1" t="n">
        <v>2110405</v>
      </c>
      <c r="I3260" s="1" t="s">
        <v>106</v>
      </c>
      <c r="J3260" s="1" t="n">
        <v>1552021</v>
      </c>
      <c r="L3260" s="1" t="n">
        <v>397850</v>
      </c>
      <c r="M3260" s="1" t="s">
        <v>59</v>
      </c>
      <c r="N3260" s="1" t="s">
        <v>66</v>
      </c>
      <c r="P3260" s="1" t="n">
        <v>103</v>
      </c>
      <c r="Q3260" s="1" t="s">
        <v>61</v>
      </c>
      <c r="R3260" s="1" t="s">
        <v>62</v>
      </c>
      <c r="S3260" s="1" t="n">
        <v>1130101</v>
      </c>
      <c r="T3260" s="1" t="s">
        <v>63</v>
      </c>
      <c r="U3260" s="1" t="n">
        <v>466</v>
      </c>
      <c r="W3260" s="1" t="n">
        <v>466</v>
      </c>
      <c r="X3260" s="1" t="s">
        <v>2915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</row>
    <row r="3261" customFormat="false" ht="12.75" hidden="false" customHeight="true" outlineLevel="0" collapsed="false">
      <c r="A3261" s="1" t="n">
        <v>1</v>
      </c>
      <c r="B3261" s="17" t="n">
        <v>46249</v>
      </c>
      <c r="C3261" s="17" t="n">
        <v>46262</v>
      </c>
      <c r="D3261" s="1" t="n">
        <v>10011</v>
      </c>
      <c r="E3261" s="1" t="s">
        <v>221</v>
      </c>
      <c r="F3261" s="1" t="n">
        <v>24</v>
      </c>
      <c r="G3261" s="1" t="s">
        <v>57</v>
      </c>
      <c r="H3261" s="1" t="n">
        <v>2110405</v>
      </c>
      <c r="I3261" s="1" t="s">
        <v>106</v>
      </c>
      <c r="J3261" s="1" t="n">
        <v>1552267</v>
      </c>
      <c r="L3261" s="1" t="n">
        <v>35160</v>
      </c>
      <c r="M3261" s="1" t="s">
        <v>36</v>
      </c>
      <c r="N3261" s="1" t="s">
        <v>66</v>
      </c>
      <c r="P3261" s="1" t="n">
        <v>103</v>
      </c>
      <c r="Q3261" s="1" t="s">
        <v>61</v>
      </c>
      <c r="R3261" s="1" t="s">
        <v>62</v>
      </c>
      <c r="S3261" s="1" t="n">
        <v>1130101</v>
      </c>
      <c r="T3261" s="1" t="s">
        <v>63</v>
      </c>
      <c r="U3261" s="1" t="n">
        <v>2836.78</v>
      </c>
      <c r="W3261" s="1" t="n">
        <v>2836.78</v>
      </c>
      <c r="X3261" s="1" t="s">
        <v>2916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RC GRANPLUS GATO FILH FRG E ARROZ KG</v>
      </c>
      <c r="AC3261" s="1" t="n">
        <v>35160</v>
      </c>
    </row>
    <row r="3262" customFormat="false" ht="12.75" hidden="false" customHeight="true" outlineLevel="0" collapsed="false">
      <c r="A3262" s="1" t="n">
        <v>1</v>
      </c>
      <c r="B3262" s="17" t="n">
        <v>46251</v>
      </c>
      <c r="C3262" s="17" t="n">
        <v>46262</v>
      </c>
      <c r="D3262" s="1" t="n">
        <v>1636</v>
      </c>
      <c r="E3262" s="1" t="s">
        <v>91</v>
      </c>
      <c r="F3262" s="1" t="n">
        <v>24</v>
      </c>
      <c r="G3262" s="1" t="s">
        <v>57</v>
      </c>
      <c r="H3262" s="1" t="n">
        <v>2110405</v>
      </c>
      <c r="I3262" s="1" t="s">
        <v>106</v>
      </c>
      <c r="J3262" s="1" t="n">
        <v>1561641</v>
      </c>
      <c r="L3262" s="1" t="n">
        <v>3237031</v>
      </c>
      <c r="M3262" s="1" t="s">
        <v>36</v>
      </c>
      <c r="N3262" s="1" t="s">
        <v>66</v>
      </c>
      <c r="P3262" s="1" t="n">
        <v>103</v>
      </c>
      <c r="Q3262" s="1" t="s">
        <v>61</v>
      </c>
      <c r="R3262" s="1" t="s">
        <v>62</v>
      </c>
      <c r="S3262" s="1" t="n">
        <v>1130101</v>
      </c>
      <c r="T3262" s="1" t="s">
        <v>63</v>
      </c>
      <c r="U3262" s="1" t="n">
        <v>698.08</v>
      </c>
      <c r="W3262" s="1" t="n">
        <v>698.08</v>
      </c>
      <c r="X3262" s="1" t="s">
        <v>2917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AZEITE MARIA TRAD. 5</v>
      </c>
      <c r="AC3262" s="1" t="n">
        <v>3237031</v>
      </c>
    </row>
    <row r="3263" customFormat="false" ht="12.75" hidden="false" customHeight="true" outlineLevel="0" collapsed="false">
      <c r="A3263" s="1" t="n">
        <v>1</v>
      </c>
      <c r="B3263" s="17" t="n">
        <v>46252</v>
      </c>
      <c r="C3263" s="17" t="n">
        <v>46262</v>
      </c>
      <c r="D3263" s="1" t="n">
        <v>1723</v>
      </c>
      <c r="E3263" s="1" t="s">
        <v>302</v>
      </c>
      <c r="F3263" s="1" t="n">
        <v>24</v>
      </c>
      <c r="G3263" s="1" t="s">
        <v>57</v>
      </c>
      <c r="H3263" s="1" t="n">
        <v>2110405</v>
      </c>
      <c r="I3263" s="1" t="s">
        <v>106</v>
      </c>
      <c r="J3263" s="1" t="n">
        <v>1567350</v>
      </c>
      <c r="L3263" s="1" t="n">
        <v>175037</v>
      </c>
      <c r="M3263" s="1" t="s">
        <v>36</v>
      </c>
      <c r="N3263" s="1" t="s">
        <v>66</v>
      </c>
      <c r="P3263" s="1" t="n">
        <v>103</v>
      </c>
      <c r="Q3263" s="1" t="s">
        <v>61</v>
      </c>
      <c r="R3263" s="1" t="s">
        <v>62</v>
      </c>
      <c r="S3263" s="1" t="n">
        <v>1130101</v>
      </c>
      <c r="T3263" s="1" t="s">
        <v>63</v>
      </c>
      <c r="U3263" s="1" t="n">
        <v>3422.6</v>
      </c>
      <c r="W3263" s="1" t="n">
        <v>3422.6</v>
      </c>
      <c r="X3263" s="1" t="s">
        <v>2918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 t="str">
        <f aca="false">IFERROR(INDEX('Mov Entradas (Rel 10497)'!$L:$L,MATCH(AC3263,'Mov Entradas (Rel 10497)'!$I:$I,0)),"nao encontrado")</f>
        <v>TRASEIRO DE BOI L1</v>
      </c>
      <c r="AC3263" s="1" t="n">
        <v>175037</v>
      </c>
    </row>
    <row r="3264" customFormat="false" ht="12.75" hidden="false" customHeight="true" outlineLevel="0" collapsed="false">
      <c r="A3264" s="1" t="n">
        <v>1</v>
      </c>
      <c r="B3264" s="17" t="n">
        <v>46253</v>
      </c>
      <c r="C3264" s="17" t="n">
        <v>46262</v>
      </c>
      <c r="D3264" s="1" t="n">
        <v>10017</v>
      </c>
      <c r="E3264" s="1" t="s">
        <v>871</v>
      </c>
      <c r="F3264" s="1" t="n">
        <v>24</v>
      </c>
      <c r="G3264" s="1" t="s">
        <v>57</v>
      </c>
      <c r="H3264" s="1" t="n">
        <v>2110405</v>
      </c>
      <c r="I3264" s="1" t="s">
        <v>106</v>
      </c>
      <c r="J3264" s="1" t="n">
        <v>1571575</v>
      </c>
      <c r="L3264" s="1" t="n">
        <v>195456</v>
      </c>
      <c r="M3264" s="1" t="s">
        <v>36</v>
      </c>
      <c r="N3264" s="1" t="s">
        <v>66</v>
      </c>
      <c r="P3264" s="1" t="n">
        <v>103</v>
      </c>
      <c r="Q3264" s="1" t="s">
        <v>61</v>
      </c>
      <c r="R3264" s="1" t="s">
        <v>62</v>
      </c>
      <c r="S3264" s="1" t="n">
        <v>1130101</v>
      </c>
      <c r="T3264" s="1" t="s">
        <v>63</v>
      </c>
      <c r="U3264" s="1" t="n">
        <v>792.21</v>
      </c>
      <c r="W3264" s="1" t="n">
        <v>792.21</v>
      </c>
      <c r="X3264" s="1" t="s">
        <v>2919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FEIJOADA BORDON 830G</v>
      </c>
      <c r="AC3264" s="1" t="n">
        <v>195456</v>
      </c>
    </row>
    <row r="3265" customFormat="false" ht="12.75" hidden="false" customHeight="true" outlineLevel="0" collapsed="false">
      <c r="A3265" s="1" t="n">
        <v>1</v>
      </c>
      <c r="B3265" s="17" t="n">
        <v>46253</v>
      </c>
      <c r="C3265" s="17" t="n">
        <v>46262</v>
      </c>
      <c r="D3265" s="1" t="n">
        <v>53</v>
      </c>
      <c r="E3265" s="1" t="s">
        <v>208</v>
      </c>
      <c r="F3265" s="1" t="n">
        <v>34</v>
      </c>
      <c r="G3265" s="1" t="s">
        <v>94</v>
      </c>
      <c r="H3265" s="1" t="n">
        <v>2110405</v>
      </c>
      <c r="I3265" s="1" t="s">
        <v>106</v>
      </c>
      <c r="J3265" s="1" t="n">
        <v>1573405</v>
      </c>
      <c r="L3265" s="1" t="n">
        <v>20252026</v>
      </c>
      <c r="M3265" s="1" t="s">
        <v>36</v>
      </c>
      <c r="N3265" s="1" t="s">
        <v>66</v>
      </c>
      <c r="P3265" s="1" t="n">
        <v>101</v>
      </c>
      <c r="Q3265" s="1" t="s">
        <v>107</v>
      </c>
      <c r="R3265" s="1" t="s">
        <v>43</v>
      </c>
      <c r="S3265" s="1" t="n">
        <v>4210304</v>
      </c>
      <c r="T3265" s="1" t="s">
        <v>2146</v>
      </c>
      <c r="U3265" s="1" t="n">
        <v>2419.29</v>
      </c>
      <c r="W3265" s="1" t="n">
        <v>2419.29</v>
      </c>
      <c r="X3265" s="1" t="s">
        <v>2920</v>
      </c>
      <c r="Z3265" s="1" t="str">
        <f aca="false">IF($T3265="","",IFERROR(INDEX('Resumo Grupos'!$AC$3:$AC$200,MATCH($T3265,'Resumo Grupos'!$AB$3:$AB$200,0)),"n/d"))</f>
        <v>Salários</v>
      </c>
      <c r="AA3265" s="1" t="str">
        <f aca="false">IF($T3265="","",IF(COUNTIF('Resumo Grupos'!$AE$3:$AE$40,$T3265)&gt;0,"NAO","SIM"))</f>
        <v>SIM</v>
      </c>
    </row>
    <row r="3266" customFormat="false" ht="12.75" hidden="false" customHeight="true" outlineLevel="0" collapsed="false">
      <c r="A3266" s="1" t="n">
        <v>1</v>
      </c>
      <c r="B3266" s="17" t="n">
        <v>46253</v>
      </c>
      <c r="C3266" s="17" t="n">
        <v>46262</v>
      </c>
      <c r="D3266" s="1" t="n">
        <v>393</v>
      </c>
      <c r="E3266" s="1" t="s">
        <v>2921</v>
      </c>
      <c r="F3266" s="1" t="n">
        <v>34</v>
      </c>
      <c r="G3266" s="1" t="s">
        <v>94</v>
      </c>
      <c r="H3266" s="1" t="n">
        <v>2110405</v>
      </c>
      <c r="I3266" s="1" t="s">
        <v>106</v>
      </c>
      <c r="J3266" s="1" t="n">
        <v>1573410</v>
      </c>
      <c r="L3266" s="1" t="n">
        <v>202520266</v>
      </c>
      <c r="M3266" s="1" t="s">
        <v>36</v>
      </c>
      <c r="N3266" s="1" t="s">
        <v>66</v>
      </c>
      <c r="P3266" s="1" t="n">
        <v>101</v>
      </c>
      <c r="Q3266" s="1" t="s">
        <v>107</v>
      </c>
      <c r="R3266" s="1" t="s">
        <v>43</v>
      </c>
      <c r="S3266" s="1" t="n">
        <v>4210304</v>
      </c>
      <c r="T3266" s="1" t="s">
        <v>2146</v>
      </c>
      <c r="U3266" s="1" t="n">
        <v>2398.7</v>
      </c>
      <c r="W3266" s="1" t="n">
        <v>2398.7</v>
      </c>
      <c r="X3266" s="1" t="s">
        <v>2920</v>
      </c>
      <c r="Z3266" s="1" t="str">
        <f aca="false">IF($T3266="","",IFERROR(INDEX('Resumo Grupos'!$AC$3:$AC$200,MATCH($T3266,'Resumo Grupos'!$AB$3:$AB$200,0)),"n/d"))</f>
        <v>Salários</v>
      </c>
      <c r="AA3266" s="1" t="str">
        <f aca="false">IF($T3266="","",IF(COUNTIF('Resumo Grupos'!$AE$3:$AE$40,$T3266)&gt;0,"NAO","SIM"))</f>
        <v>SIM</v>
      </c>
    </row>
    <row r="3267" customFormat="false" ht="12.75" hidden="false" customHeight="true" outlineLevel="0" collapsed="false">
      <c r="A3267" s="1" t="n">
        <v>1</v>
      </c>
      <c r="B3267" s="17" t="n">
        <v>46254</v>
      </c>
      <c r="C3267" s="17" t="n">
        <v>46262</v>
      </c>
      <c r="D3267" s="1" t="n">
        <v>1608</v>
      </c>
      <c r="E3267" s="1" t="s">
        <v>75</v>
      </c>
      <c r="F3267" s="1" t="n">
        <v>24</v>
      </c>
      <c r="G3267" s="1" t="s">
        <v>57</v>
      </c>
      <c r="H3267" s="1" t="n">
        <v>2110405</v>
      </c>
      <c r="I3267" s="1" t="s">
        <v>106</v>
      </c>
      <c r="J3267" s="1" t="n">
        <v>1575885</v>
      </c>
      <c r="L3267" s="1" t="n">
        <v>1711227</v>
      </c>
      <c r="M3267" s="1" t="s">
        <v>36</v>
      </c>
      <c r="N3267" s="1" t="s">
        <v>66</v>
      </c>
      <c r="P3267" s="1" t="n">
        <v>103</v>
      </c>
      <c r="Q3267" s="1" t="s">
        <v>61</v>
      </c>
      <c r="R3267" s="1" t="s">
        <v>62</v>
      </c>
      <c r="S3267" s="1" t="n">
        <v>1130101</v>
      </c>
      <c r="T3267" s="1" t="s">
        <v>63</v>
      </c>
      <c r="U3267" s="1" t="n">
        <v>753.3</v>
      </c>
      <c r="W3267" s="1" t="n">
        <v>753.3</v>
      </c>
      <c r="X3267" s="1" t="s">
        <v>2922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BATATA RUFFLES CHURR</v>
      </c>
      <c r="AC3267" s="1" t="n">
        <v>1711227</v>
      </c>
    </row>
    <row r="3268" customFormat="false" ht="12.75" hidden="false" customHeight="true" outlineLevel="0" collapsed="false">
      <c r="A3268" s="1" t="n">
        <v>1</v>
      </c>
      <c r="B3268" s="17" t="n">
        <v>46255</v>
      </c>
      <c r="C3268" s="17" t="n">
        <v>46262</v>
      </c>
      <c r="D3268" s="1" t="n">
        <v>1625</v>
      </c>
      <c r="E3268" s="1" t="s">
        <v>243</v>
      </c>
      <c r="F3268" s="1" t="n">
        <v>24</v>
      </c>
      <c r="G3268" s="1" t="s">
        <v>57</v>
      </c>
      <c r="H3268" s="1" t="n">
        <v>2110405</v>
      </c>
      <c r="I3268" s="1" t="s">
        <v>106</v>
      </c>
      <c r="J3268" s="1" t="n">
        <v>1581764</v>
      </c>
      <c r="L3268" s="1" t="n">
        <v>15112</v>
      </c>
      <c r="M3268" s="1" t="s">
        <v>36</v>
      </c>
      <c r="N3268" s="1" t="s">
        <v>66</v>
      </c>
      <c r="P3268" s="1" t="n">
        <v>103</v>
      </c>
      <c r="Q3268" s="1" t="s">
        <v>61</v>
      </c>
      <c r="R3268" s="1" t="s">
        <v>62</v>
      </c>
      <c r="S3268" s="1" t="n">
        <v>1130101</v>
      </c>
      <c r="T3268" s="1" t="s">
        <v>63</v>
      </c>
      <c r="U3268" s="1" t="n">
        <v>4110.24</v>
      </c>
      <c r="W3268" s="1" t="n">
        <v>4110.24</v>
      </c>
      <c r="X3268" s="1" t="s">
        <v>2923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</row>
    <row r="3269" customFormat="false" ht="12.75" hidden="false" customHeight="true" outlineLevel="0" collapsed="false">
      <c r="A3269" s="1" t="n">
        <v>1</v>
      </c>
      <c r="B3269" s="17" t="n">
        <v>46256</v>
      </c>
      <c r="C3269" s="17" t="n">
        <v>46262</v>
      </c>
      <c r="D3269" s="1" t="n">
        <v>1642</v>
      </c>
      <c r="E3269" s="1" t="s">
        <v>184</v>
      </c>
      <c r="F3269" s="1" t="n">
        <v>24</v>
      </c>
      <c r="G3269" s="1" t="s">
        <v>57</v>
      </c>
      <c r="H3269" s="1" t="n">
        <v>2110405</v>
      </c>
      <c r="I3269" s="1" t="s">
        <v>106</v>
      </c>
      <c r="J3269" s="1" t="n">
        <v>1585644</v>
      </c>
      <c r="L3269" s="1" t="n">
        <v>1037996</v>
      </c>
      <c r="M3269" s="1" t="s">
        <v>36</v>
      </c>
      <c r="N3269" s="1" t="s">
        <v>66</v>
      </c>
      <c r="P3269" s="1" t="n">
        <v>103</v>
      </c>
      <c r="Q3269" s="1" t="s">
        <v>61</v>
      </c>
      <c r="R3269" s="1" t="s">
        <v>62</v>
      </c>
      <c r="S3269" s="1" t="n">
        <v>1130101</v>
      </c>
      <c r="T3269" s="1" t="s">
        <v>63</v>
      </c>
      <c r="U3269" s="1" t="n">
        <v>696.6</v>
      </c>
      <c r="W3269" s="1" t="n">
        <v>696.6</v>
      </c>
      <c r="X3269" s="1" t="s">
        <v>2924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PAO TORRADO BROTHERS</v>
      </c>
      <c r="AC3269" s="1" t="n">
        <v>1037996</v>
      </c>
    </row>
    <row r="3270" customFormat="false" ht="12.75" hidden="false" customHeight="true" outlineLevel="0" collapsed="false">
      <c r="A3270" s="1" t="n">
        <v>1</v>
      </c>
      <c r="B3270" s="17" t="n">
        <v>46256</v>
      </c>
      <c r="C3270" s="17" t="n">
        <v>46262</v>
      </c>
      <c r="D3270" s="1" t="n">
        <v>1292</v>
      </c>
      <c r="E3270" s="1" t="s">
        <v>361</v>
      </c>
      <c r="F3270" s="1" t="n">
        <v>24</v>
      </c>
      <c r="G3270" s="1" t="s">
        <v>57</v>
      </c>
      <c r="H3270" s="1" t="n">
        <v>2110405</v>
      </c>
      <c r="I3270" s="1" t="s">
        <v>106</v>
      </c>
      <c r="J3270" s="1" t="n">
        <v>1585667</v>
      </c>
      <c r="L3270" s="1" t="n">
        <v>3876</v>
      </c>
      <c r="M3270" s="1" t="s">
        <v>36</v>
      </c>
      <c r="N3270" s="1" t="s">
        <v>66</v>
      </c>
      <c r="P3270" s="1" t="n">
        <v>103</v>
      </c>
      <c r="Q3270" s="1" t="s">
        <v>61</v>
      </c>
      <c r="R3270" s="1" t="s">
        <v>62</v>
      </c>
      <c r="S3270" s="1" t="n">
        <v>1130101</v>
      </c>
      <c r="T3270" s="1" t="s">
        <v>63</v>
      </c>
      <c r="U3270" s="1" t="n">
        <v>2061.5</v>
      </c>
      <c r="W3270" s="1" t="n">
        <v>2061.5</v>
      </c>
      <c r="X3270" s="1" t="s">
        <v>2925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MORTADELA SABOR 200G</v>
      </c>
      <c r="AC3270" s="1" t="n">
        <v>3876</v>
      </c>
    </row>
    <row r="3271" customFormat="false" ht="12.75" hidden="false" customHeight="true" outlineLevel="0" collapsed="false">
      <c r="A3271" s="1" t="n">
        <v>1</v>
      </c>
      <c r="B3271" s="17" t="n">
        <v>46256</v>
      </c>
      <c r="C3271" s="17" t="n">
        <v>46262</v>
      </c>
      <c r="D3271" s="1" t="n">
        <v>581</v>
      </c>
      <c r="E3271" s="1" t="s">
        <v>316</v>
      </c>
      <c r="F3271" s="1" t="n">
        <v>24</v>
      </c>
      <c r="G3271" s="1" t="s">
        <v>57</v>
      </c>
      <c r="H3271" s="1" t="n">
        <v>2110405</v>
      </c>
      <c r="I3271" s="1" t="s">
        <v>106</v>
      </c>
      <c r="J3271" s="1" t="n">
        <v>1585693</v>
      </c>
      <c r="L3271" s="1" t="n">
        <v>32059</v>
      </c>
      <c r="M3271" s="1" t="s">
        <v>36</v>
      </c>
      <c r="N3271" s="1" t="s">
        <v>66</v>
      </c>
      <c r="P3271" s="1" t="n">
        <v>103</v>
      </c>
      <c r="Q3271" s="1" t="s">
        <v>61</v>
      </c>
      <c r="R3271" s="1" t="s">
        <v>62</v>
      </c>
      <c r="S3271" s="1" t="n">
        <v>1130101</v>
      </c>
      <c r="T3271" s="1" t="s">
        <v>63</v>
      </c>
      <c r="U3271" s="1" t="n">
        <v>233.5</v>
      </c>
      <c r="W3271" s="1" t="n">
        <v>233.5</v>
      </c>
      <c r="X3271" s="1" t="s">
        <v>2926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GOMA DE MANDIOCA AMA</v>
      </c>
      <c r="AC3271" s="1" t="n">
        <v>32059</v>
      </c>
    </row>
    <row r="3272" customFormat="false" ht="12.75" hidden="false" customHeight="true" outlineLevel="0" collapsed="false">
      <c r="A3272" s="1" t="n">
        <v>1</v>
      </c>
      <c r="B3272" s="17" t="n">
        <v>46259</v>
      </c>
      <c r="C3272" s="17" t="n">
        <v>46262</v>
      </c>
      <c r="D3272" s="1" t="n">
        <v>1614</v>
      </c>
      <c r="E3272" s="1" t="s">
        <v>89</v>
      </c>
      <c r="F3272" s="1" t="n">
        <v>24</v>
      </c>
      <c r="G3272" s="1" t="s">
        <v>57</v>
      </c>
      <c r="H3272" s="1" t="n">
        <v>2110405</v>
      </c>
      <c r="I3272" s="1" t="s">
        <v>106</v>
      </c>
      <c r="J3272" s="1" t="n">
        <v>1601008</v>
      </c>
      <c r="L3272" s="1" t="n">
        <v>11614</v>
      </c>
      <c r="M3272" s="1" t="s">
        <v>36</v>
      </c>
      <c r="N3272" s="1" t="s">
        <v>66</v>
      </c>
      <c r="P3272" s="1" t="n">
        <v>103</v>
      </c>
      <c r="Q3272" s="1" t="s">
        <v>61</v>
      </c>
      <c r="R3272" s="1" t="s">
        <v>62</v>
      </c>
      <c r="S3272" s="1" t="n">
        <v>1130101</v>
      </c>
      <c r="T3272" s="1" t="s">
        <v>63</v>
      </c>
      <c r="U3272" s="1" t="n">
        <v>633.33</v>
      </c>
      <c r="W3272" s="1" t="n">
        <v>633.33</v>
      </c>
      <c r="X3272" s="1" t="s">
        <v>2927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SORV. KARU SUPREME1L</v>
      </c>
      <c r="AC3272" s="1" t="n">
        <v>11614</v>
      </c>
    </row>
    <row r="3273" customFormat="false" ht="12.75" hidden="false" customHeight="true" outlineLevel="0" collapsed="false">
      <c r="A3273" s="1" t="n">
        <v>1</v>
      </c>
      <c r="B3273" s="17" t="n">
        <v>46258</v>
      </c>
      <c r="C3273" s="17" t="n">
        <v>46262</v>
      </c>
      <c r="D3273" s="1" t="n">
        <v>1899</v>
      </c>
      <c r="E3273" s="1" t="s">
        <v>97</v>
      </c>
      <c r="F3273" s="1" t="n">
        <v>24</v>
      </c>
      <c r="G3273" s="1" t="s">
        <v>57</v>
      </c>
      <c r="H3273" s="1" t="n">
        <v>2110405</v>
      </c>
      <c r="I3273" s="1" t="s">
        <v>106</v>
      </c>
      <c r="J3273" s="1" t="n">
        <v>1608246</v>
      </c>
      <c r="L3273" s="1" t="n">
        <v>774</v>
      </c>
      <c r="M3273" s="1" t="s">
        <v>36</v>
      </c>
      <c r="N3273" s="1" t="s">
        <v>66</v>
      </c>
      <c r="P3273" s="1" t="n">
        <v>103</v>
      </c>
      <c r="Q3273" s="1" t="s">
        <v>61</v>
      </c>
      <c r="R3273" s="1" t="s">
        <v>62</v>
      </c>
      <c r="S3273" s="1" t="n">
        <v>1130101</v>
      </c>
      <c r="T3273" s="1" t="s">
        <v>63</v>
      </c>
      <c r="U3273" s="1" t="n">
        <v>162.4</v>
      </c>
      <c r="W3273" s="1" t="n">
        <v>162.4</v>
      </c>
      <c r="X3273" s="1" t="s">
        <v>2928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PAO REAL MADRID 1</v>
      </c>
      <c r="AC3273" s="1" t="n">
        <v>774</v>
      </c>
    </row>
    <row r="3274" customFormat="false" ht="12.75" hidden="false" customHeight="true" outlineLevel="0" collapsed="false">
      <c r="A3274" s="1" t="n">
        <v>1</v>
      </c>
      <c r="B3274" s="17" t="n">
        <v>46258</v>
      </c>
      <c r="C3274" s="17" t="n">
        <v>46262</v>
      </c>
      <c r="D3274" s="1" t="n">
        <v>1899</v>
      </c>
      <c r="E3274" s="1" t="s">
        <v>97</v>
      </c>
      <c r="F3274" s="1" t="n">
        <v>24</v>
      </c>
      <c r="G3274" s="1" t="s">
        <v>57</v>
      </c>
      <c r="H3274" s="1" t="n">
        <v>2110405</v>
      </c>
      <c r="I3274" s="1" t="s">
        <v>106</v>
      </c>
      <c r="J3274" s="1" t="n">
        <v>1608261</v>
      </c>
      <c r="L3274" s="1" t="n">
        <v>773</v>
      </c>
      <c r="M3274" s="1" t="s">
        <v>36</v>
      </c>
      <c r="N3274" s="1" t="s">
        <v>66</v>
      </c>
      <c r="P3274" s="1" t="n">
        <v>103</v>
      </c>
      <c r="Q3274" s="1" t="s">
        <v>61</v>
      </c>
      <c r="R3274" s="1" t="s">
        <v>62</v>
      </c>
      <c r="S3274" s="1" t="n">
        <v>1130101</v>
      </c>
      <c r="T3274" s="1" t="s">
        <v>63</v>
      </c>
      <c r="U3274" s="1" t="n">
        <v>1400</v>
      </c>
      <c r="W3274" s="1" t="n">
        <v>1400</v>
      </c>
      <c r="X3274" s="1" t="s">
        <v>2929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PAO CASEIRO AMANT</v>
      </c>
      <c r="AC3274" s="1" t="n">
        <v>773</v>
      </c>
    </row>
    <row r="3275" customFormat="false" ht="12.75" hidden="false" customHeight="true" outlineLevel="0" collapsed="false">
      <c r="A3275" s="1" t="n">
        <v>1</v>
      </c>
      <c r="B3275" s="17" t="n">
        <v>46255</v>
      </c>
      <c r="C3275" s="17" t="n">
        <v>46262</v>
      </c>
      <c r="D3275" s="1" t="n">
        <v>1328</v>
      </c>
      <c r="E3275" s="1" t="s">
        <v>363</v>
      </c>
      <c r="F3275" s="1" t="n">
        <v>24</v>
      </c>
      <c r="G3275" s="1" t="s">
        <v>57</v>
      </c>
      <c r="H3275" s="1" t="n">
        <v>2110405</v>
      </c>
      <c r="I3275" s="1" t="s">
        <v>106</v>
      </c>
      <c r="J3275" s="1" t="n">
        <v>1608291</v>
      </c>
      <c r="L3275" s="1" t="n">
        <v>4433</v>
      </c>
      <c r="M3275" s="1" t="s">
        <v>36</v>
      </c>
      <c r="N3275" s="1" t="s">
        <v>66</v>
      </c>
      <c r="P3275" s="1" t="n">
        <v>103</v>
      </c>
      <c r="Q3275" s="1" t="s">
        <v>61</v>
      </c>
      <c r="R3275" s="1" t="s">
        <v>62</v>
      </c>
      <c r="S3275" s="1" t="n">
        <v>1130101</v>
      </c>
      <c r="T3275" s="1" t="s">
        <v>63</v>
      </c>
      <c r="U3275" s="1" t="n">
        <v>124.5</v>
      </c>
      <c r="W3275" s="1" t="n">
        <v>124.5</v>
      </c>
      <c r="X3275" s="1" t="s">
        <v>2930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PAO BOATE BODEGA</v>
      </c>
      <c r="AC3275" s="1" t="n">
        <v>4433</v>
      </c>
    </row>
    <row r="3276" customFormat="false" ht="12.75" hidden="false" customHeight="true" outlineLevel="0" collapsed="false">
      <c r="A3276" s="1" t="n">
        <v>1</v>
      </c>
      <c r="B3276" s="17" t="n">
        <v>46262</v>
      </c>
      <c r="C3276" s="17" t="n">
        <v>46262</v>
      </c>
      <c r="D3276" s="1" t="n">
        <v>33</v>
      </c>
      <c r="E3276" s="1" t="s">
        <v>93</v>
      </c>
      <c r="F3276" s="1" t="n">
        <v>34</v>
      </c>
      <c r="G3276" s="1" t="s">
        <v>94</v>
      </c>
      <c r="H3276" s="1" t="n">
        <v>2110101</v>
      </c>
      <c r="I3276" s="1" t="s">
        <v>58</v>
      </c>
      <c r="J3276" s="1" t="n">
        <v>1614573</v>
      </c>
      <c r="L3276" s="1" t="n">
        <v>5566</v>
      </c>
      <c r="M3276" s="1" t="s">
        <v>36</v>
      </c>
      <c r="N3276" s="1" t="s">
        <v>60</v>
      </c>
      <c r="P3276" s="1" t="n">
        <v>104</v>
      </c>
      <c r="Q3276" s="1" t="s">
        <v>38</v>
      </c>
      <c r="R3276" s="1" t="s">
        <v>62</v>
      </c>
      <c r="S3276" s="1" t="n">
        <v>1130101</v>
      </c>
      <c r="T3276" s="1" t="s">
        <v>63</v>
      </c>
      <c r="U3276" s="1" t="n">
        <v>2842.5</v>
      </c>
      <c r="W3276" s="1" t="n">
        <v>2842.5</v>
      </c>
      <c r="X3276" s="1" t="s">
        <v>197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</row>
    <row r="3277" customFormat="false" ht="12.75" hidden="false" customHeight="true" outlineLevel="0" collapsed="false">
      <c r="A3277" s="1" t="n">
        <v>1</v>
      </c>
      <c r="B3277" s="17" t="n">
        <v>46262</v>
      </c>
      <c r="C3277" s="17" t="n">
        <v>46262</v>
      </c>
      <c r="D3277" s="1" t="n">
        <v>33</v>
      </c>
      <c r="E3277" s="1" t="s">
        <v>93</v>
      </c>
      <c r="F3277" s="1" t="n">
        <v>34</v>
      </c>
      <c r="G3277" s="1" t="s">
        <v>94</v>
      </c>
      <c r="H3277" s="1" t="n">
        <v>2110101</v>
      </c>
      <c r="I3277" s="1" t="s">
        <v>58</v>
      </c>
      <c r="J3277" s="1" t="n">
        <v>1614728</v>
      </c>
      <c r="L3277" s="1" t="n">
        <v>5567</v>
      </c>
      <c r="M3277" s="1" t="s">
        <v>36</v>
      </c>
      <c r="N3277" s="1" t="s">
        <v>60</v>
      </c>
      <c r="P3277" s="1" t="n">
        <v>104</v>
      </c>
      <c r="Q3277" s="1" t="s">
        <v>38</v>
      </c>
      <c r="R3277" s="1" t="s">
        <v>62</v>
      </c>
      <c r="S3277" s="1" t="n">
        <v>1130101</v>
      </c>
      <c r="T3277" s="1" t="s">
        <v>63</v>
      </c>
      <c r="U3277" s="1" t="n">
        <v>2375</v>
      </c>
      <c r="W3277" s="1" t="n">
        <v>2375</v>
      </c>
      <c r="X3277" s="1" t="s">
        <v>252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</row>
    <row r="3278" customFormat="false" ht="12.75" hidden="false" customHeight="true" outlineLevel="0" collapsed="false">
      <c r="A3278" s="1" t="n">
        <v>1</v>
      </c>
      <c r="B3278" s="17" t="n">
        <v>46262</v>
      </c>
      <c r="C3278" s="17" t="n">
        <v>46262</v>
      </c>
      <c r="D3278" s="1" t="n">
        <v>1615</v>
      </c>
      <c r="E3278" s="1" t="s">
        <v>253</v>
      </c>
      <c r="F3278" s="1" t="n">
        <v>34</v>
      </c>
      <c r="G3278" s="1" t="s">
        <v>94</v>
      </c>
      <c r="H3278" s="1" t="n">
        <v>2110101</v>
      </c>
      <c r="I3278" s="1" t="s">
        <v>58</v>
      </c>
      <c r="J3278" s="1" t="n">
        <v>1614743</v>
      </c>
      <c r="L3278" s="1" t="n">
        <v>15197</v>
      </c>
      <c r="M3278" s="1" t="s">
        <v>36</v>
      </c>
      <c r="N3278" s="1" t="s">
        <v>60</v>
      </c>
      <c r="P3278" s="1" t="n">
        <v>104</v>
      </c>
      <c r="Q3278" s="1" t="s">
        <v>38</v>
      </c>
      <c r="R3278" s="1" t="s">
        <v>62</v>
      </c>
      <c r="S3278" s="1" t="n">
        <v>1130101</v>
      </c>
      <c r="T3278" s="1" t="s">
        <v>63</v>
      </c>
      <c r="U3278" s="1" t="n">
        <v>1620</v>
      </c>
      <c r="W3278" s="1" t="n">
        <v>1620</v>
      </c>
      <c r="X3278" s="1" t="s">
        <v>2931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ALHO KG</v>
      </c>
      <c r="AC3278" s="1" t="n">
        <v>15197</v>
      </c>
    </row>
    <row r="3279" customFormat="false" ht="12.75" hidden="false" customHeight="true" outlineLevel="0" collapsed="false">
      <c r="A3279" s="1" t="n">
        <v>1</v>
      </c>
      <c r="B3279" s="17" t="n">
        <v>46262</v>
      </c>
      <c r="C3279" s="17" t="n">
        <v>46262</v>
      </c>
      <c r="D3279" s="1" t="n">
        <v>33</v>
      </c>
      <c r="E3279" s="1" t="s">
        <v>93</v>
      </c>
      <c r="F3279" s="1" t="n">
        <v>34</v>
      </c>
      <c r="G3279" s="1" t="s">
        <v>94</v>
      </c>
      <c r="H3279" s="1" t="n">
        <v>2110405</v>
      </c>
      <c r="I3279" s="1" t="s">
        <v>106</v>
      </c>
      <c r="J3279" s="1" t="n">
        <v>1614762</v>
      </c>
      <c r="L3279" s="1" t="n">
        <v>658712</v>
      </c>
      <c r="M3279" s="1" t="s">
        <v>36</v>
      </c>
      <c r="N3279" s="1" t="s">
        <v>66</v>
      </c>
      <c r="P3279" s="1" t="n">
        <v>104</v>
      </c>
      <c r="Q3279" s="1" t="s">
        <v>38</v>
      </c>
      <c r="R3279" s="1" t="s">
        <v>62</v>
      </c>
      <c r="S3279" s="1" t="n">
        <v>1130101</v>
      </c>
      <c r="T3279" s="1" t="s">
        <v>63</v>
      </c>
      <c r="U3279" s="1" t="n">
        <v>300</v>
      </c>
      <c r="W3279" s="1" t="n">
        <v>300</v>
      </c>
      <c r="X3279" s="1" t="s">
        <v>2932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</row>
    <row r="3280" customFormat="false" ht="12.75" hidden="false" customHeight="true" outlineLevel="0" collapsed="false">
      <c r="A3280" s="1" t="n">
        <v>1</v>
      </c>
      <c r="B3280" s="17" t="n">
        <v>46262</v>
      </c>
      <c r="C3280" s="17" t="n">
        <v>46262</v>
      </c>
      <c r="D3280" s="1" t="n">
        <v>48</v>
      </c>
      <c r="E3280" s="1" t="s">
        <v>1184</v>
      </c>
      <c r="F3280" s="1" t="n">
        <v>34</v>
      </c>
      <c r="G3280" s="1" t="s">
        <v>94</v>
      </c>
      <c r="H3280" s="1" t="n">
        <v>2110405</v>
      </c>
      <c r="I3280" s="1" t="s">
        <v>106</v>
      </c>
      <c r="J3280" s="1" t="n">
        <v>1614812</v>
      </c>
      <c r="L3280" s="1" t="n">
        <v>658723</v>
      </c>
      <c r="M3280" s="1" t="s">
        <v>36</v>
      </c>
      <c r="N3280" s="1" t="s">
        <v>66</v>
      </c>
      <c r="P3280" s="1" t="n">
        <v>101</v>
      </c>
      <c r="Q3280" s="1" t="s">
        <v>107</v>
      </c>
      <c r="R3280" s="1" t="s">
        <v>112</v>
      </c>
      <c r="S3280" s="1" t="n">
        <v>4220199</v>
      </c>
      <c r="T3280" s="1" t="s">
        <v>113</v>
      </c>
      <c r="U3280" s="1" t="n">
        <v>2950</v>
      </c>
      <c r="W3280" s="1" t="n">
        <v>2950</v>
      </c>
      <c r="X3280" s="1" t="s">
        <v>2933</v>
      </c>
      <c r="Z3280" s="1" t="str">
        <f aca="false">IF($T3280="","",IFERROR(INDEX('Resumo Grupos'!$AC$3:$AC$200,MATCH($T3280,'Resumo Grupos'!$AB$3:$AB$200,0)),"n/d"))</f>
        <v>Pagamentos outros não operacionais</v>
      </c>
      <c r="AA3280" s="1" t="str">
        <f aca="false">IF($T3280="","",IF(COUNTIF('Resumo Grupos'!$AE$3:$AE$40,$T3280)&gt;0,"NAO","SIM"))</f>
        <v>SIM</v>
      </c>
    </row>
    <row r="3281" customFormat="false" ht="12.75" hidden="false" customHeight="true" outlineLevel="0" collapsed="false">
      <c r="A3281" s="1" t="n">
        <v>1</v>
      </c>
      <c r="B3281" s="17" t="n">
        <v>46262</v>
      </c>
      <c r="C3281" s="17" t="n">
        <v>46262</v>
      </c>
      <c r="D3281" s="1" t="n">
        <v>33</v>
      </c>
      <c r="E3281" s="1" t="s">
        <v>93</v>
      </c>
      <c r="F3281" s="1" t="n">
        <v>34</v>
      </c>
      <c r="G3281" s="1" t="s">
        <v>94</v>
      </c>
      <c r="H3281" s="1" t="n">
        <v>2110101</v>
      </c>
      <c r="I3281" s="1" t="s">
        <v>58</v>
      </c>
      <c r="J3281" s="1" t="n">
        <v>1614818</v>
      </c>
      <c r="L3281" s="1" t="n">
        <v>5569</v>
      </c>
      <c r="M3281" s="1" t="s">
        <v>36</v>
      </c>
      <c r="N3281" s="1" t="s">
        <v>60</v>
      </c>
      <c r="P3281" s="1" t="n">
        <v>104</v>
      </c>
      <c r="Q3281" s="1" t="s">
        <v>38</v>
      </c>
      <c r="R3281" s="1" t="s">
        <v>62</v>
      </c>
      <c r="S3281" s="1" t="n">
        <v>1130101</v>
      </c>
      <c r="T3281" s="1" t="s">
        <v>63</v>
      </c>
      <c r="U3281" s="1" t="n">
        <v>945</v>
      </c>
      <c r="W3281" s="1" t="n">
        <v>945</v>
      </c>
      <c r="X3281" s="1" t="s">
        <v>2479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</row>
    <row r="3282" customFormat="false" ht="12.75" hidden="false" customHeight="true" outlineLevel="0" collapsed="false">
      <c r="A3282" s="1" t="n">
        <v>1</v>
      </c>
      <c r="B3282" s="17" t="n">
        <v>46262</v>
      </c>
      <c r="C3282" s="17" t="n">
        <v>46262</v>
      </c>
      <c r="D3282" s="1" t="n">
        <v>10035</v>
      </c>
      <c r="E3282" s="1" t="s">
        <v>376</v>
      </c>
      <c r="F3282" s="1" t="n">
        <v>13</v>
      </c>
      <c r="G3282" s="1" t="s">
        <v>119</v>
      </c>
      <c r="H3282" s="1" t="n">
        <v>2110101</v>
      </c>
      <c r="I3282" s="1" t="s">
        <v>58</v>
      </c>
      <c r="J3282" s="1" t="n">
        <v>1615549</v>
      </c>
      <c r="L3282" s="1" t="n">
        <v>416</v>
      </c>
      <c r="M3282" s="1" t="s">
        <v>36</v>
      </c>
      <c r="N3282" s="1" t="s">
        <v>60</v>
      </c>
      <c r="P3282" s="1" t="n">
        <v>104</v>
      </c>
      <c r="Q3282" s="1" t="s">
        <v>38</v>
      </c>
      <c r="R3282" s="1" t="s">
        <v>62</v>
      </c>
      <c r="S3282" s="1" t="n">
        <v>1130101</v>
      </c>
      <c r="T3282" s="1" t="s">
        <v>63</v>
      </c>
      <c r="U3282" s="1" t="n">
        <v>429</v>
      </c>
      <c r="W3282" s="1" t="n">
        <v>0</v>
      </c>
      <c r="X3282" s="1" t="s">
        <v>2675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HARINA PAN</v>
      </c>
      <c r="AC3282" s="1" t="n">
        <v>416</v>
      </c>
    </row>
    <row r="3283" customFormat="false" ht="12.75" hidden="false" customHeight="true" outlineLevel="0" collapsed="false">
      <c r="A3283" s="1" t="n">
        <v>1</v>
      </c>
      <c r="B3283" s="17" t="n">
        <v>46263</v>
      </c>
      <c r="C3283" s="17" t="n">
        <v>46263</v>
      </c>
      <c r="D3283" s="1" t="n">
        <v>0</v>
      </c>
      <c r="E3283" s="1" t="s">
        <v>33</v>
      </c>
      <c r="F3283" s="1" t="n">
        <v>17</v>
      </c>
      <c r="G3283" s="1" t="s">
        <v>34</v>
      </c>
      <c r="H3283" s="1" t="n">
        <v>1110101</v>
      </c>
      <c r="I3283" s="1" t="s">
        <v>35</v>
      </c>
      <c r="J3283" s="1" t="n">
        <v>1630016</v>
      </c>
      <c r="L3283" s="1" t="n">
        <v>1630016</v>
      </c>
      <c r="M3283" s="1" t="s">
        <v>36</v>
      </c>
      <c r="N3283" s="1" t="s">
        <v>37</v>
      </c>
      <c r="P3283" s="1" t="n">
        <v>104</v>
      </c>
      <c r="Q3283" s="1" t="s">
        <v>38</v>
      </c>
      <c r="R3283" s="1" t="s">
        <v>149</v>
      </c>
      <c r="S3283" s="1" t="n">
        <v>1120601</v>
      </c>
      <c r="T3283" s="1" t="s">
        <v>150</v>
      </c>
      <c r="U3283" s="1" t="n">
        <v>480</v>
      </c>
      <c r="W3283" s="1" t="n">
        <v>480</v>
      </c>
      <c r="X3283" s="1" t="s">
        <v>2934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ACAI DE ANORI</v>
      </c>
      <c r="AC3283" s="1" t="n">
        <v>5593</v>
      </c>
    </row>
    <row r="3284" customFormat="false" ht="12.75" hidden="false" customHeight="true" outlineLevel="0" collapsed="false">
      <c r="A3284" s="1" t="n">
        <v>1</v>
      </c>
      <c r="B3284" s="17" t="n">
        <v>46263</v>
      </c>
      <c r="C3284" s="17" t="n">
        <v>46263</v>
      </c>
      <c r="D3284" s="1" t="n">
        <v>0</v>
      </c>
      <c r="E3284" s="1" t="s">
        <v>33</v>
      </c>
      <c r="F3284" s="1" t="n">
        <v>17</v>
      </c>
      <c r="G3284" s="1" t="s">
        <v>34</v>
      </c>
      <c r="H3284" s="1" t="n">
        <v>1110101</v>
      </c>
      <c r="I3284" s="1" t="s">
        <v>35</v>
      </c>
      <c r="J3284" s="1" t="n">
        <v>1630866</v>
      </c>
      <c r="L3284" s="1" t="n">
        <v>1630866</v>
      </c>
      <c r="M3284" s="1" t="s">
        <v>36</v>
      </c>
      <c r="N3284" s="1" t="s">
        <v>37</v>
      </c>
      <c r="P3284" s="1" t="n">
        <v>104</v>
      </c>
      <c r="Q3284" s="1" t="s">
        <v>38</v>
      </c>
      <c r="R3284" s="1" t="s">
        <v>149</v>
      </c>
      <c r="S3284" s="1" t="n">
        <v>1120601</v>
      </c>
      <c r="T3284" s="1" t="s">
        <v>150</v>
      </c>
      <c r="U3284" s="1" t="n">
        <v>750</v>
      </c>
      <c r="W3284" s="1" t="n">
        <v>750</v>
      </c>
      <c r="X3284" s="1" t="s">
        <v>2935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GELO DE MORANGO</v>
      </c>
      <c r="AC3284" s="1" t="n">
        <v>608</v>
      </c>
    </row>
    <row r="3285" customFormat="false" ht="12.75" hidden="false" customHeight="true" outlineLevel="0" collapsed="false">
      <c r="A3285" s="1" t="n">
        <v>1</v>
      </c>
      <c r="B3285" s="17" t="n">
        <v>46240</v>
      </c>
      <c r="C3285" s="17" t="n">
        <v>46263</v>
      </c>
      <c r="D3285" s="1" t="n">
        <v>1659</v>
      </c>
      <c r="E3285" s="1" t="s">
        <v>78</v>
      </c>
      <c r="F3285" s="1" t="n">
        <v>24</v>
      </c>
      <c r="G3285" s="1" t="s">
        <v>57</v>
      </c>
      <c r="H3285" s="1" t="n">
        <v>2110405</v>
      </c>
      <c r="I3285" s="1" t="s">
        <v>106</v>
      </c>
      <c r="J3285" s="1" t="n">
        <v>1508900</v>
      </c>
      <c r="L3285" s="1" t="n">
        <v>889410</v>
      </c>
      <c r="M3285" s="1" t="s">
        <v>59</v>
      </c>
      <c r="N3285" s="1" t="s">
        <v>66</v>
      </c>
      <c r="P3285" s="1" t="n">
        <v>103</v>
      </c>
      <c r="Q3285" s="1" t="s">
        <v>61</v>
      </c>
      <c r="R3285" s="1" t="s">
        <v>62</v>
      </c>
      <c r="S3285" s="1" t="n">
        <v>1130101</v>
      </c>
      <c r="T3285" s="1" t="s">
        <v>63</v>
      </c>
      <c r="U3285" s="1" t="n">
        <v>1452.44</v>
      </c>
      <c r="W3285" s="1" t="n">
        <v>1452.44</v>
      </c>
      <c r="X3285" s="1" t="s">
        <v>2936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MOCOQUINHA 200ML</v>
      </c>
      <c r="AC3285" s="1" t="n">
        <v>889410</v>
      </c>
    </row>
    <row r="3286" customFormat="false" ht="12.75" hidden="false" customHeight="true" outlineLevel="0" collapsed="false">
      <c r="A3286" s="1" t="n">
        <v>1</v>
      </c>
      <c r="B3286" s="17" t="n">
        <v>46242</v>
      </c>
      <c r="C3286" s="17" t="n">
        <v>46263</v>
      </c>
      <c r="D3286" s="1" t="n">
        <v>1708</v>
      </c>
      <c r="E3286" s="1" t="s">
        <v>178</v>
      </c>
      <c r="F3286" s="1" t="n">
        <v>24</v>
      </c>
      <c r="G3286" s="1" t="s">
        <v>57</v>
      </c>
      <c r="H3286" s="1" t="n">
        <v>2110405</v>
      </c>
      <c r="I3286" s="1" t="s">
        <v>106</v>
      </c>
      <c r="J3286" s="1" t="n">
        <v>1518534</v>
      </c>
      <c r="L3286" s="1" t="n">
        <v>264963</v>
      </c>
      <c r="M3286" s="1" t="s">
        <v>59</v>
      </c>
      <c r="N3286" s="1" t="s">
        <v>66</v>
      </c>
      <c r="P3286" s="1" t="n">
        <v>103</v>
      </c>
      <c r="Q3286" s="1" t="s">
        <v>61</v>
      </c>
      <c r="R3286" s="1" t="s">
        <v>62</v>
      </c>
      <c r="S3286" s="1" t="n">
        <v>1130101</v>
      </c>
      <c r="T3286" s="1" t="s">
        <v>63</v>
      </c>
      <c r="U3286" s="1" t="n">
        <v>721.52</v>
      </c>
      <c r="W3286" s="1" t="n">
        <v>721.52</v>
      </c>
      <c r="X3286" s="1" t="s">
        <v>2937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VELAS BRANCA N7 REGINA</v>
      </c>
      <c r="AC3286" s="1" t="n">
        <v>264963</v>
      </c>
    </row>
    <row r="3287" customFormat="false" ht="12.75" hidden="false" customHeight="true" outlineLevel="0" collapsed="false">
      <c r="A3287" s="1" t="n">
        <v>1</v>
      </c>
      <c r="B3287" s="17" t="n">
        <v>46252</v>
      </c>
      <c r="C3287" s="17" t="n">
        <v>46263</v>
      </c>
      <c r="D3287" s="1" t="n">
        <v>1705</v>
      </c>
      <c r="E3287" s="1" t="s">
        <v>173</v>
      </c>
      <c r="F3287" s="1" t="n">
        <v>24</v>
      </c>
      <c r="G3287" s="1" t="s">
        <v>57</v>
      </c>
      <c r="H3287" s="1" t="n">
        <v>2110405</v>
      </c>
      <c r="I3287" s="1" t="s">
        <v>106</v>
      </c>
      <c r="J3287" s="1" t="n">
        <v>1565982</v>
      </c>
      <c r="L3287" s="1" t="n">
        <v>1250817</v>
      </c>
      <c r="M3287" s="1" t="s">
        <v>36</v>
      </c>
      <c r="N3287" s="1" t="s">
        <v>66</v>
      </c>
      <c r="P3287" s="1" t="n">
        <v>103</v>
      </c>
      <c r="Q3287" s="1" t="s">
        <v>61</v>
      </c>
      <c r="R3287" s="1" t="s">
        <v>62</v>
      </c>
      <c r="S3287" s="1" t="n">
        <v>1130101</v>
      </c>
      <c r="T3287" s="1" t="s">
        <v>63</v>
      </c>
      <c r="U3287" s="1" t="n">
        <v>152.38</v>
      </c>
      <c r="W3287" s="1" t="n">
        <v>152.38</v>
      </c>
      <c r="X3287" s="1" t="s">
        <v>2938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VASILHAME CERVEJA 1L RETORNAVEL</v>
      </c>
      <c r="AC3287" s="1" t="n">
        <v>1250817</v>
      </c>
    </row>
    <row r="3288" customFormat="false" ht="12.75" hidden="false" customHeight="true" outlineLevel="0" collapsed="false">
      <c r="A3288" s="1" t="n">
        <v>1</v>
      </c>
      <c r="B3288" s="17" t="n">
        <v>46252</v>
      </c>
      <c r="C3288" s="17" t="n">
        <v>46263</v>
      </c>
      <c r="D3288" s="1" t="n">
        <v>1705</v>
      </c>
      <c r="E3288" s="1" t="s">
        <v>173</v>
      </c>
      <c r="F3288" s="1" t="n">
        <v>24</v>
      </c>
      <c r="G3288" s="1" t="s">
        <v>57</v>
      </c>
      <c r="H3288" s="1" t="n">
        <v>2110405</v>
      </c>
      <c r="I3288" s="1" t="s">
        <v>106</v>
      </c>
      <c r="J3288" s="1" t="n">
        <v>1566031</v>
      </c>
      <c r="L3288" s="1" t="n">
        <v>1250842</v>
      </c>
      <c r="M3288" s="1" t="s">
        <v>36</v>
      </c>
      <c r="N3288" s="1" t="s">
        <v>66</v>
      </c>
      <c r="P3288" s="1" t="n">
        <v>103</v>
      </c>
      <c r="Q3288" s="1" t="s">
        <v>61</v>
      </c>
      <c r="R3288" s="1" t="s">
        <v>62</v>
      </c>
      <c r="S3288" s="1" t="n">
        <v>1130101</v>
      </c>
      <c r="T3288" s="1" t="s">
        <v>63</v>
      </c>
      <c r="U3288" s="1" t="n">
        <v>2627.97</v>
      </c>
      <c r="W3288" s="1" t="n">
        <v>2627.97</v>
      </c>
      <c r="X3288" s="1" t="s">
        <v>2939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KAPO UVA 200ML</v>
      </c>
      <c r="AC3288" s="1" t="n">
        <v>1250842</v>
      </c>
    </row>
    <row r="3289" customFormat="false" ht="12.75" hidden="false" customHeight="true" outlineLevel="0" collapsed="false">
      <c r="A3289" s="1" t="n">
        <v>1</v>
      </c>
      <c r="B3289" s="17" t="n">
        <v>46252</v>
      </c>
      <c r="C3289" s="17" t="n">
        <v>46263</v>
      </c>
      <c r="D3289" s="1" t="n">
        <v>1705</v>
      </c>
      <c r="E3289" s="1" t="s">
        <v>173</v>
      </c>
      <c r="F3289" s="1" t="n">
        <v>24</v>
      </c>
      <c r="G3289" s="1" t="s">
        <v>57</v>
      </c>
      <c r="H3289" s="1" t="n">
        <v>2110405</v>
      </c>
      <c r="I3289" s="1" t="s">
        <v>106</v>
      </c>
      <c r="J3289" s="1" t="n">
        <v>1566370</v>
      </c>
      <c r="L3289" s="1" t="n">
        <v>1250879</v>
      </c>
      <c r="M3289" s="1" t="s">
        <v>36</v>
      </c>
      <c r="N3289" s="1" t="s">
        <v>66</v>
      </c>
      <c r="P3289" s="1" t="n">
        <v>103</v>
      </c>
      <c r="Q3289" s="1" t="s">
        <v>61</v>
      </c>
      <c r="R3289" s="1" t="s">
        <v>62</v>
      </c>
      <c r="S3289" s="1" t="n">
        <v>1130101</v>
      </c>
      <c r="T3289" s="1" t="s">
        <v>63</v>
      </c>
      <c r="U3289" s="1" t="n">
        <v>659.34</v>
      </c>
      <c r="W3289" s="1" t="n">
        <v>659.34</v>
      </c>
      <c r="X3289" s="1" t="s">
        <v>2940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CERVEJA KAISER LATA</v>
      </c>
      <c r="AC3289" s="1" t="n">
        <v>1250879</v>
      </c>
    </row>
    <row r="3290" customFormat="false" ht="12.75" hidden="false" customHeight="true" outlineLevel="0" collapsed="false">
      <c r="A3290" s="1" t="n">
        <v>1</v>
      </c>
      <c r="B3290" s="17" t="n">
        <v>46252</v>
      </c>
      <c r="C3290" s="17" t="n">
        <v>46263</v>
      </c>
      <c r="D3290" s="1" t="n">
        <v>1705</v>
      </c>
      <c r="E3290" s="1" t="s">
        <v>173</v>
      </c>
      <c r="F3290" s="1" t="n">
        <v>24</v>
      </c>
      <c r="G3290" s="1" t="s">
        <v>57</v>
      </c>
      <c r="H3290" s="1" t="n">
        <v>2110405</v>
      </c>
      <c r="I3290" s="1" t="s">
        <v>106</v>
      </c>
      <c r="J3290" s="1" t="n">
        <v>1566454</v>
      </c>
      <c r="L3290" s="1" t="n">
        <v>1990959</v>
      </c>
      <c r="M3290" s="1" t="s">
        <v>36</v>
      </c>
      <c r="N3290" s="1" t="s">
        <v>66</v>
      </c>
      <c r="P3290" s="1" t="n">
        <v>103</v>
      </c>
      <c r="Q3290" s="1" t="s">
        <v>61</v>
      </c>
      <c r="R3290" s="1" t="s">
        <v>62</v>
      </c>
      <c r="S3290" s="1" t="n">
        <v>1130101</v>
      </c>
      <c r="T3290" s="1" t="s">
        <v>63</v>
      </c>
      <c r="U3290" s="1" t="n">
        <v>490.11</v>
      </c>
      <c r="W3290" s="1" t="n">
        <v>490.11</v>
      </c>
      <c r="X3290" s="1" t="s">
        <v>2941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REFRI. COCA COLA RETORNAVEL 2L</v>
      </c>
      <c r="AC3290" s="1" t="n">
        <v>1990959</v>
      </c>
    </row>
    <row r="3291" customFormat="false" ht="12.75" hidden="false" customHeight="true" outlineLevel="0" collapsed="false">
      <c r="A3291" s="1" t="n">
        <v>1</v>
      </c>
      <c r="B3291" s="17" t="n">
        <v>46252</v>
      </c>
      <c r="C3291" s="17" t="n">
        <v>46263</v>
      </c>
      <c r="D3291" s="1" t="n">
        <v>1705</v>
      </c>
      <c r="E3291" s="1" t="s">
        <v>173</v>
      </c>
      <c r="F3291" s="1" t="n">
        <v>24</v>
      </c>
      <c r="G3291" s="1" t="s">
        <v>57</v>
      </c>
      <c r="H3291" s="1" t="n">
        <v>2110405</v>
      </c>
      <c r="I3291" s="1" t="s">
        <v>106</v>
      </c>
      <c r="J3291" s="1" t="n">
        <v>1566476</v>
      </c>
      <c r="L3291" s="1" t="n">
        <v>1990972</v>
      </c>
      <c r="M3291" s="1" t="s">
        <v>36</v>
      </c>
      <c r="N3291" s="1" t="s">
        <v>66</v>
      </c>
      <c r="P3291" s="1" t="n">
        <v>103</v>
      </c>
      <c r="Q3291" s="1" t="s">
        <v>61</v>
      </c>
      <c r="R3291" s="1" t="s">
        <v>62</v>
      </c>
      <c r="S3291" s="1" t="n">
        <v>1130101</v>
      </c>
      <c r="T3291" s="1" t="s">
        <v>63</v>
      </c>
      <c r="U3291" s="1" t="n">
        <v>369.57</v>
      </c>
      <c r="W3291" s="1" t="n">
        <v>369.57</v>
      </c>
      <c r="X3291" s="1" t="s">
        <v>2942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FANTA RETORNAVEL 2L</v>
      </c>
      <c r="AC3291" s="1" t="n">
        <v>1990972</v>
      </c>
    </row>
    <row r="3292" customFormat="false" ht="12.75" hidden="false" customHeight="true" outlineLevel="0" collapsed="false">
      <c r="A3292" s="1" t="n">
        <v>1</v>
      </c>
      <c r="B3292" s="17" t="n">
        <v>46252</v>
      </c>
      <c r="C3292" s="17" t="n">
        <v>46263</v>
      </c>
      <c r="D3292" s="1" t="n">
        <v>1705</v>
      </c>
      <c r="E3292" s="1" t="s">
        <v>173</v>
      </c>
      <c r="F3292" s="1" t="n">
        <v>24</v>
      </c>
      <c r="G3292" s="1" t="s">
        <v>57</v>
      </c>
      <c r="H3292" s="1" t="n">
        <v>2110405</v>
      </c>
      <c r="I3292" s="1" t="s">
        <v>106</v>
      </c>
      <c r="J3292" s="1" t="n">
        <v>1566569</v>
      </c>
      <c r="L3292" s="1" t="n">
        <v>1990961</v>
      </c>
      <c r="M3292" s="1" t="s">
        <v>36</v>
      </c>
      <c r="N3292" s="1" t="s">
        <v>66</v>
      </c>
      <c r="P3292" s="1" t="n">
        <v>103</v>
      </c>
      <c r="Q3292" s="1" t="s">
        <v>61</v>
      </c>
      <c r="R3292" s="1" t="s">
        <v>62</v>
      </c>
      <c r="S3292" s="1" t="n">
        <v>1130101</v>
      </c>
      <c r="T3292" s="1" t="s">
        <v>63</v>
      </c>
      <c r="U3292" s="1" t="n">
        <v>76.19</v>
      </c>
      <c r="W3292" s="1" t="n">
        <v>76.19</v>
      </c>
      <c r="X3292" s="1" t="s">
        <v>2943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REF COCA LT 350ML</v>
      </c>
      <c r="AC3292" s="1" t="n">
        <v>1990961</v>
      </c>
    </row>
    <row r="3293" customFormat="false" ht="12.75" hidden="false" customHeight="true" outlineLevel="0" collapsed="false">
      <c r="A3293" s="1" t="n">
        <v>1</v>
      </c>
      <c r="B3293" s="17" t="n">
        <v>46252</v>
      </c>
      <c r="C3293" s="17" t="n">
        <v>46263</v>
      </c>
      <c r="D3293" s="1" t="n">
        <v>1705</v>
      </c>
      <c r="E3293" s="1" t="s">
        <v>173</v>
      </c>
      <c r="F3293" s="1" t="n">
        <v>24</v>
      </c>
      <c r="G3293" s="1" t="s">
        <v>57</v>
      </c>
      <c r="H3293" s="1" t="n">
        <v>2110405</v>
      </c>
      <c r="I3293" s="1" t="s">
        <v>106</v>
      </c>
      <c r="J3293" s="1" t="n">
        <v>1566580</v>
      </c>
      <c r="L3293" s="1" t="n">
        <v>1991099</v>
      </c>
      <c r="M3293" s="1" t="s">
        <v>36</v>
      </c>
      <c r="N3293" s="1" t="s">
        <v>66</v>
      </c>
      <c r="P3293" s="1" t="n">
        <v>103</v>
      </c>
      <c r="Q3293" s="1" t="s">
        <v>61</v>
      </c>
      <c r="R3293" s="1" t="s">
        <v>62</v>
      </c>
      <c r="S3293" s="1" t="n">
        <v>1130101</v>
      </c>
      <c r="T3293" s="1" t="s">
        <v>63</v>
      </c>
      <c r="U3293" s="1" t="n">
        <v>7800.09</v>
      </c>
      <c r="W3293" s="1" t="n">
        <v>7800.09</v>
      </c>
      <c r="X3293" s="1" t="s">
        <v>2944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</row>
    <row r="3294" customFormat="false" ht="12.75" hidden="false" customHeight="true" outlineLevel="0" collapsed="false">
      <c r="A3294" s="1" t="n">
        <v>1</v>
      </c>
      <c r="B3294" s="17" t="n">
        <v>46256</v>
      </c>
      <c r="C3294" s="17" t="n">
        <v>46263</v>
      </c>
      <c r="D3294" s="1" t="n">
        <v>1286</v>
      </c>
      <c r="E3294" s="1" t="s">
        <v>359</v>
      </c>
      <c r="F3294" s="1" t="n">
        <v>24</v>
      </c>
      <c r="G3294" s="1" t="s">
        <v>57</v>
      </c>
      <c r="H3294" s="1" t="n">
        <v>2110405</v>
      </c>
      <c r="I3294" s="1" t="s">
        <v>106</v>
      </c>
      <c r="J3294" s="1" t="n">
        <v>1585711</v>
      </c>
      <c r="L3294" s="1" t="n">
        <v>10608</v>
      </c>
      <c r="M3294" s="1" t="s">
        <v>36</v>
      </c>
      <c r="N3294" s="1" t="s">
        <v>66</v>
      </c>
      <c r="P3294" s="1" t="n">
        <v>103</v>
      </c>
      <c r="Q3294" s="1" t="s">
        <v>61</v>
      </c>
      <c r="R3294" s="1" t="s">
        <v>62</v>
      </c>
      <c r="S3294" s="1" t="n">
        <v>1130101</v>
      </c>
      <c r="T3294" s="1" t="s">
        <v>63</v>
      </c>
      <c r="U3294" s="1" t="n">
        <v>1134</v>
      </c>
      <c r="W3294" s="1" t="n">
        <v>1134</v>
      </c>
      <c r="X3294" s="1" t="s">
        <v>2945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PAO FRANCES CONG 80G</v>
      </c>
      <c r="AC3294" s="1" t="n">
        <v>10608</v>
      </c>
    </row>
    <row r="3295" customFormat="false" ht="12.75" hidden="false" customHeight="true" outlineLevel="0" collapsed="false">
      <c r="A3295" s="1" t="n">
        <v>1</v>
      </c>
      <c r="B3295" s="17" t="n">
        <v>46256</v>
      </c>
      <c r="C3295" s="17" t="n">
        <v>46263</v>
      </c>
      <c r="D3295" s="1" t="n">
        <v>1363</v>
      </c>
      <c r="E3295" s="1" t="s">
        <v>180</v>
      </c>
      <c r="F3295" s="1" t="n">
        <v>24</v>
      </c>
      <c r="G3295" s="1" t="s">
        <v>57</v>
      </c>
      <c r="H3295" s="1" t="n">
        <v>2110405</v>
      </c>
      <c r="I3295" s="1" t="s">
        <v>106</v>
      </c>
      <c r="J3295" s="1" t="n">
        <v>1608282</v>
      </c>
      <c r="L3295" s="1" t="n">
        <v>3792</v>
      </c>
      <c r="M3295" s="1" t="s">
        <v>36</v>
      </c>
      <c r="N3295" s="1" t="s">
        <v>66</v>
      </c>
      <c r="P3295" s="1" t="n">
        <v>103</v>
      </c>
      <c r="Q3295" s="1" t="s">
        <v>61</v>
      </c>
      <c r="R3295" s="1" t="s">
        <v>62</v>
      </c>
      <c r="S3295" s="1" t="n">
        <v>1130101</v>
      </c>
      <c r="T3295" s="1" t="s">
        <v>63</v>
      </c>
      <c r="U3295" s="1" t="n">
        <v>209</v>
      </c>
      <c r="W3295" s="1" t="n">
        <v>209</v>
      </c>
      <c r="X3295" s="1" t="s">
        <v>2946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PAO HAMBURGUER SANTO PAO</v>
      </c>
      <c r="AC3295" s="1" t="n">
        <v>3792</v>
      </c>
    </row>
    <row r="3296" customFormat="false" ht="12.75" hidden="false" customHeight="true" outlineLevel="0" collapsed="false">
      <c r="A3296" s="1" t="n">
        <v>1</v>
      </c>
      <c r="B3296" s="17" t="n">
        <v>46256</v>
      </c>
      <c r="C3296" s="17" t="n">
        <v>46263</v>
      </c>
      <c r="D3296" s="1" t="n">
        <v>1625</v>
      </c>
      <c r="E3296" s="1" t="s">
        <v>243</v>
      </c>
      <c r="F3296" s="1" t="n">
        <v>24</v>
      </c>
      <c r="G3296" s="1" t="s">
        <v>57</v>
      </c>
      <c r="H3296" s="1" t="n">
        <v>2110405</v>
      </c>
      <c r="I3296" s="1" t="s">
        <v>106</v>
      </c>
      <c r="J3296" s="1" t="n">
        <v>1628993</v>
      </c>
      <c r="L3296" s="1" t="n">
        <v>15128</v>
      </c>
      <c r="M3296" s="1" t="s">
        <v>36</v>
      </c>
      <c r="N3296" s="1" t="s">
        <v>66</v>
      </c>
      <c r="P3296" s="1" t="n">
        <v>103</v>
      </c>
      <c r="Q3296" s="1" t="s">
        <v>61</v>
      </c>
      <c r="R3296" s="1" t="s">
        <v>62</v>
      </c>
      <c r="S3296" s="1" t="n">
        <v>1130101</v>
      </c>
      <c r="T3296" s="1" t="s">
        <v>63</v>
      </c>
      <c r="U3296" s="1" t="n">
        <v>9329.84</v>
      </c>
      <c r="W3296" s="1" t="n">
        <v>9329.84</v>
      </c>
      <c r="X3296" s="1" t="s">
        <v>2947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TRASEIRO DE BOI L1</v>
      </c>
      <c r="AC3296" s="1" t="n">
        <v>15128</v>
      </c>
    </row>
    <row r="3297" customFormat="false" ht="12.75" hidden="false" customHeight="true" outlineLevel="0" collapsed="false">
      <c r="A3297" s="1" t="n">
        <v>1</v>
      </c>
      <c r="B3297" s="17" t="n">
        <v>46253</v>
      </c>
      <c r="C3297" s="17" t="n">
        <v>46263</v>
      </c>
      <c r="D3297" s="1" t="n">
        <v>1723</v>
      </c>
      <c r="E3297" s="1" t="s">
        <v>302</v>
      </c>
      <c r="F3297" s="1" t="n">
        <v>24</v>
      </c>
      <c r="G3297" s="1" t="s">
        <v>57</v>
      </c>
      <c r="H3297" s="1" t="n">
        <v>2110405</v>
      </c>
      <c r="I3297" s="1" t="s">
        <v>106</v>
      </c>
      <c r="J3297" s="1" t="n">
        <v>1629081</v>
      </c>
      <c r="L3297" s="1" t="n">
        <v>175107</v>
      </c>
      <c r="M3297" s="1" t="s">
        <v>36</v>
      </c>
      <c r="N3297" s="1" t="s">
        <v>66</v>
      </c>
      <c r="P3297" s="1" t="n">
        <v>103</v>
      </c>
      <c r="Q3297" s="1" t="s">
        <v>61</v>
      </c>
      <c r="R3297" s="1" t="s">
        <v>62</v>
      </c>
      <c r="S3297" s="1" t="n">
        <v>1130101</v>
      </c>
      <c r="T3297" s="1" t="s">
        <v>63</v>
      </c>
      <c r="U3297" s="1" t="n">
        <v>5972.4</v>
      </c>
      <c r="W3297" s="1" t="n">
        <v>5972.4</v>
      </c>
      <c r="X3297" s="1" t="s">
        <v>2948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TRASEIRO DE BOI L1</v>
      </c>
      <c r="AC3297" s="1" t="n">
        <v>175107</v>
      </c>
    </row>
    <row r="3298" customFormat="false" ht="12.75" hidden="false" customHeight="true" outlineLevel="0" collapsed="false">
      <c r="A3298" s="1" t="n">
        <v>1</v>
      </c>
      <c r="B3298" s="17" t="n">
        <v>46263</v>
      </c>
      <c r="C3298" s="17" t="n">
        <v>46263</v>
      </c>
      <c r="D3298" s="1" t="n">
        <v>978</v>
      </c>
      <c r="E3298" s="1" t="s">
        <v>118</v>
      </c>
      <c r="F3298" s="1" t="n">
        <v>13</v>
      </c>
      <c r="G3298" s="1" t="s">
        <v>119</v>
      </c>
      <c r="H3298" s="1" t="n">
        <v>2110101</v>
      </c>
      <c r="I3298" s="1" t="s">
        <v>58</v>
      </c>
      <c r="J3298" s="1" t="n">
        <v>1630244</v>
      </c>
      <c r="L3298" s="1" t="n">
        <v>542</v>
      </c>
      <c r="M3298" s="1" t="s">
        <v>36</v>
      </c>
      <c r="N3298" s="1" t="s">
        <v>60</v>
      </c>
      <c r="P3298" s="1" t="n">
        <v>104</v>
      </c>
      <c r="Q3298" s="1" t="s">
        <v>38</v>
      </c>
      <c r="R3298" s="1" t="s">
        <v>62</v>
      </c>
      <c r="S3298" s="1" t="n">
        <v>1130101</v>
      </c>
      <c r="T3298" s="1" t="s">
        <v>63</v>
      </c>
      <c r="U3298" s="1" t="n">
        <v>400</v>
      </c>
      <c r="W3298" s="1" t="n">
        <v>0</v>
      </c>
      <c r="X3298" s="1" t="s">
        <v>2949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DAN GELO CUBO 5 KG</v>
      </c>
      <c r="AC3298" s="1" t="n">
        <v>542</v>
      </c>
    </row>
    <row r="3299" customFormat="false" ht="12.75" hidden="false" customHeight="true" outlineLevel="0" collapsed="false">
      <c r="A3299" s="1" t="n">
        <v>1</v>
      </c>
      <c r="B3299" s="17" t="n">
        <v>46264</v>
      </c>
      <c r="C3299" s="17" t="n">
        <v>46264</v>
      </c>
      <c r="D3299" s="1" t="n">
        <v>0</v>
      </c>
      <c r="E3299" s="1" t="s">
        <v>33</v>
      </c>
      <c r="F3299" s="1" t="n">
        <v>17</v>
      </c>
      <c r="G3299" s="1" t="s">
        <v>34</v>
      </c>
      <c r="H3299" s="1" t="n">
        <v>1110101</v>
      </c>
      <c r="I3299" s="1" t="s">
        <v>35</v>
      </c>
      <c r="J3299" s="1" t="n">
        <v>1630156</v>
      </c>
      <c r="L3299" s="1" t="n">
        <v>1630156</v>
      </c>
      <c r="M3299" s="1" t="s">
        <v>36</v>
      </c>
      <c r="N3299" s="1" t="s">
        <v>37</v>
      </c>
      <c r="P3299" s="1" t="n">
        <v>104</v>
      </c>
      <c r="Q3299" s="1" t="s">
        <v>38</v>
      </c>
      <c r="R3299" s="1" t="s">
        <v>43</v>
      </c>
      <c r="S3299" s="1" t="n">
        <v>4210310</v>
      </c>
      <c r="T3299" s="1" t="s">
        <v>397</v>
      </c>
      <c r="U3299" s="1" t="n">
        <v>232</v>
      </c>
      <c r="W3299" s="1" t="n">
        <v>232</v>
      </c>
      <c r="X3299" s="1" t="s">
        <v>655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</row>
    <row r="3300" customFormat="false" ht="12.75" hidden="false" customHeight="true" outlineLevel="0" collapsed="false">
      <c r="A3300" s="1" t="n">
        <v>1</v>
      </c>
      <c r="B3300" s="17" t="n">
        <v>46264</v>
      </c>
      <c r="C3300" s="17" t="n">
        <v>46264</v>
      </c>
      <c r="D3300" s="1" t="n">
        <v>0</v>
      </c>
      <c r="E3300" s="1" t="s">
        <v>33</v>
      </c>
      <c r="F3300" s="1" t="n">
        <v>17</v>
      </c>
      <c r="G3300" s="1" t="s">
        <v>34</v>
      </c>
      <c r="H3300" s="1" t="n">
        <v>1110101</v>
      </c>
      <c r="I3300" s="1" t="s">
        <v>35</v>
      </c>
      <c r="J3300" s="1" t="n">
        <v>1630177</v>
      </c>
      <c r="L3300" s="1" t="n">
        <v>1630177</v>
      </c>
      <c r="M3300" s="1" t="s">
        <v>36</v>
      </c>
      <c r="N3300" s="1" t="s">
        <v>37</v>
      </c>
      <c r="P3300" s="1" t="n">
        <v>104</v>
      </c>
      <c r="Q3300" s="1" t="s">
        <v>38</v>
      </c>
      <c r="R3300" s="1" t="s">
        <v>43</v>
      </c>
      <c r="S3300" s="1" t="n">
        <v>4210310</v>
      </c>
      <c r="T3300" s="1" t="s">
        <v>397</v>
      </c>
      <c r="U3300" s="1" t="n">
        <v>192</v>
      </c>
      <c r="W3300" s="1" t="n">
        <v>192</v>
      </c>
      <c r="X3300" s="1" t="s">
        <v>654</v>
      </c>
      <c r="Z3300" s="1" t="str">
        <f aca="false">IF($T3300="","",IFERROR(INDEX('Resumo Grupos'!$AC$3:$AC$200,MATCH($T3300,'Resumo Grupos'!$AB$3:$AB$200,0)),"n/d"))</f>
        <v>Despesa</v>
      </c>
      <c r="AA3300" s="1" t="str">
        <f aca="false">IF($T3300="","",IF(COUNTIF('Resumo Grupos'!$AE$3:$AE$40,$T3300)&gt;0,"NAO","SIM"))</f>
        <v>SIM</v>
      </c>
    </row>
    <row r="3301" customFormat="false" ht="12.75" hidden="false" customHeight="true" outlineLevel="0" collapsed="false">
      <c r="A3301" s="1" t="n">
        <v>1</v>
      </c>
      <c r="B3301" s="17" t="n">
        <v>46232</v>
      </c>
      <c r="C3301" s="17" t="n">
        <v>46264</v>
      </c>
      <c r="D3301" s="1" t="n">
        <v>815</v>
      </c>
      <c r="E3301" s="1" t="s">
        <v>746</v>
      </c>
      <c r="F3301" s="1" t="n">
        <v>34</v>
      </c>
      <c r="G3301" s="1" t="s">
        <v>94</v>
      </c>
      <c r="H3301" s="1" t="n">
        <v>2110405</v>
      </c>
      <c r="I3301" s="1" t="s">
        <v>106</v>
      </c>
      <c r="J3301" s="1" t="n">
        <v>1470128</v>
      </c>
      <c r="L3301" s="1" t="n">
        <v>604118</v>
      </c>
      <c r="M3301" s="1" t="s">
        <v>36</v>
      </c>
      <c r="N3301" s="1" t="s">
        <v>66</v>
      </c>
      <c r="P3301" s="1" t="n">
        <v>101</v>
      </c>
      <c r="Q3301" s="1" t="s">
        <v>107</v>
      </c>
      <c r="R3301" s="1" t="s">
        <v>126</v>
      </c>
      <c r="S3301" s="1" t="n">
        <v>4210502</v>
      </c>
      <c r="T3301" s="1" t="s">
        <v>1026</v>
      </c>
      <c r="U3301" s="1" t="n">
        <v>1000</v>
      </c>
      <c r="W3301" s="1" t="n">
        <v>1000</v>
      </c>
      <c r="X3301" s="1" t="s">
        <v>2950</v>
      </c>
      <c r="Z3301" s="1" t="str">
        <f aca="false">IF($T3301="","",IFERROR(INDEX('Resumo Grupos'!$AC$3:$AC$200,MATCH($T3301,'Resumo Grupos'!$AB$3:$AB$200,0)),"n/d"))</f>
        <v>Empréstimo</v>
      </c>
      <c r="AA3301" s="1" t="str">
        <f aca="false">IF($T3301="","",IF(COUNTIF('Resumo Grupos'!$AE$3:$AE$40,$T3301)&gt;0,"NAO","SIM"))</f>
        <v>SIM</v>
      </c>
    </row>
    <row r="3302" customFormat="false" ht="12.75" hidden="false" customHeight="true" outlineLevel="0" collapsed="false">
      <c r="A3302" s="1" t="n">
        <v>1</v>
      </c>
      <c r="B3302" s="17" t="n">
        <v>46255</v>
      </c>
      <c r="C3302" s="17" t="n">
        <v>46264</v>
      </c>
      <c r="D3302" s="1" t="n">
        <v>10085</v>
      </c>
      <c r="E3302" s="1" t="s">
        <v>1055</v>
      </c>
      <c r="F3302" s="1" t="n">
        <v>24</v>
      </c>
      <c r="G3302" s="1" t="s">
        <v>57</v>
      </c>
      <c r="H3302" s="1" t="n">
        <v>2110405</v>
      </c>
      <c r="I3302" s="1" t="s">
        <v>106</v>
      </c>
      <c r="J3302" s="1" t="n">
        <v>1580432</v>
      </c>
      <c r="L3302" s="1" t="n">
        <v>1578</v>
      </c>
      <c r="M3302" s="1" t="s">
        <v>36</v>
      </c>
      <c r="N3302" s="1" t="s">
        <v>66</v>
      </c>
      <c r="P3302" s="1" t="n">
        <v>103</v>
      </c>
      <c r="Q3302" s="1" t="s">
        <v>61</v>
      </c>
      <c r="R3302" s="1" t="s">
        <v>62</v>
      </c>
      <c r="S3302" s="1" t="n">
        <v>1130101</v>
      </c>
      <c r="T3302" s="1" t="s">
        <v>63</v>
      </c>
      <c r="U3302" s="1" t="n">
        <v>591.41</v>
      </c>
      <c r="W3302" s="1" t="n">
        <v>591.41</v>
      </c>
      <c r="X3302" s="1" t="s">
        <v>2951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CERVEJA IMPERIO PURO MALTE 269ML C/15</v>
      </c>
      <c r="AC3302" s="1" t="n">
        <v>1578</v>
      </c>
    </row>
    <row r="3303" customFormat="false" ht="12.75" hidden="false" customHeight="true" outlineLevel="0" collapsed="false">
      <c r="A3303" s="1" t="n">
        <v>1</v>
      </c>
      <c r="B3303" s="17" t="n">
        <v>46255</v>
      </c>
      <c r="C3303" s="17" t="n">
        <v>46264</v>
      </c>
      <c r="D3303" s="1" t="n">
        <v>1723</v>
      </c>
      <c r="E3303" s="1" t="s">
        <v>302</v>
      </c>
      <c r="F3303" s="1" t="n">
        <v>24</v>
      </c>
      <c r="G3303" s="1" t="s">
        <v>57</v>
      </c>
      <c r="H3303" s="1" t="n">
        <v>2110405</v>
      </c>
      <c r="I3303" s="1" t="s">
        <v>106</v>
      </c>
      <c r="J3303" s="1" t="n">
        <v>1581655</v>
      </c>
      <c r="L3303" s="1" t="n">
        <v>175197</v>
      </c>
      <c r="M3303" s="1" t="s">
        <v>36</v>
      </c>
      <c r="N3303" s="1" t="s">
        <v>66</v>
      </c>
      <c r="P3303" s="1" t="n">
        <v>103</v>
      </c>
      <c r="Q3303" s="1" t="s">
        <v>61</v>
      </c>
      <c r="R3303" s="1" t="s">
        <v>62</v>
      </c>
      <c r="S3303" s="1" t="n">
        <v>1130101</v>
      </c>
      <c r="T3303" s="1" t="s">
        <v>63</v>
      </c>
      <c r="U3303" s="1" t="n">
        <v>4076.8</v>
      </c>
      <c r="W3303" s="1" t="n">
        <v>4076.8</v>
      </c>
      <c r="X3303" s="1" t="s">
        <v>2952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</row>
    <row r="3304" customFormat="false" ht="12.75" hidden="false" customHeight="true" outlineLevel="0" collapsed="false">
      <c r="A3304" s="1" t="n">
        <v>1</v>
      </c>
      <c r="B3304" s="17" t="n">
        <v>46234</v>
      </c>
      <c r="C3304" s="17" t="n">
        <v>46265</v>
      </c>
      <c r="D3304" s="1" t="n">
        <v>1699</v>
      </c>
      <c r="E3304" s="1" t="s">
        <v>428</v>
      </c>
      <c r="F3304" s="1" t="n">
        <v>24</v>
      </c>
      <c r="G3304" s="1" t="s">
        <v>57</v>
      </c>
      <c r="H3304" s="1" t="n">
        <v>2110405</v>
      </c>
      <c r="I3304" s="1" t="s">
        <v>106</v>
      </c>
      <c r="J3304" s="1" t="n">
        <v>1478171</v>
      </c>
      <c r="L3304" s="1" t="n">
        <v>309642</v>
      </c>
      <c r="M3304" s="1" t="s">
        <v>153</v>
      </c>
      <c r="N3304" s="1" t="s">
        <v>66</v>
      </c>
      <c r="P3304" s="1" t="n">
        <v>103</v>
      </c>
      <c r="Q3304" s="1" t="s">
        <v>61</v>
      </c>
      <c r="R3304" s="1" t="s">
        <v>62</v>
      </c>
      <c r="S3304" s="1" t="n">
        <v>1130101</v>
      </c>
      <c r="T3304" s="1" t="s">
        <v>63</v>
      </c>
      <c r="U3304" s="1" t="n">
        <v>1633.1</v>
      </c>
      <c r="W3304" s="1" t="n">
        <v>1633.1</v>
      </c>
      <c r="X3304" s="1" t="s">
        <v>2953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MOLHO GOTA INGLES 150ML</v>
      </c>
      <c r="AC3304" s="1" t="n">
        <v>309642</v>
      </c>
    </row>
    <row r="3305" customFormat="false" ht="12.75" hidden="false" customHeight="true" outlineLevel="0" collapsed="false">
      <c r="A3305" s="1" t="n">
        <v>1</v>
      </c>
      <c r="B3305" s="17" t="n">
        <v>46237</v>
      </c>
      <c r="C3305" s="17" t="n">
        <v>46265</v>
      </c>
      <c r="D3305" s="1" t="n">
        <v>1699</v>
      </c>
      <c r="E3305" s="1" t="s">
        <v>428</v>
      </c>
      <c r="F3305" s="1" t="n">
        <v>24</v>
      </c>
      <c r="G3305" s="1" t="s">
        <v>57</v>
      </c>
      <c r="H3305" s="1" t="n">
        <v>2110405</v>
      </c>
      <c r="I3305" s="1" t="s">
        <v>106</v>
      </c>
      <c r="J3305" s="1" t="n">
        <v>1495640</v>
      </c>
      <c r="L3305" s="1" t="n">
        <v>309757</v>
      </c>
      <c r="M3305" s="1" t="s">
        <v>153</v>
      </c>
      <c r="N3305" s="1" t="s">
        <v>66</v>
      </c>
      <c r="P3305" s="1" t="n">
        <v>103</v>
      </c>
      <c r="Q3305" s="1" t="s">
        <v>61</v>
      </c>
      <c r="R3305" s="1" t="s">
        <v>62</v>
      </c>
      <c r="S3305" s="1" t="n">
        <v>1130101</v>
      </c>
      <c r="T3305" s="1" t="s">
        <v>63</v>
      </c>
      <c r="U3305" s="1" t="n">
        <v>403.5</v>
      </c>
      <c r="W3305" s="1" t="n">
        <v>403.5</v>
      </c>
      <c r="X3305" s="1" t="s">
        <v>2954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SUCO JANDAI CAJU500M</v>
      </c>
      <c r="AC3305" s="1" t="n">
        <v>309757</v>
      </c>
    </row>
    <row r="3306" customFormat="false" ht="12.75" hidden="false" customHeight="true" outlineLevel="0" collapsed="false">
      <c r="A3306" s="1" t="n">
        <v>1</v>
      </c>
      <c r="B3306" s="17" t="n">
        <v>46238</v>
      </c>
      <c r="C3306" s="17" t="n">
        <v>46265</v>
      </c>
      <c r="D3306" s="1" t="n">
        <v>1668</v>
      </c>
      <c r="E3306" s="1" t="s">
        <v>81</v>
      </c>
      <c r="F3306" s="1" t="n">
        <v>24</v>
      </c>
      <c r="G3306" s="1" t="s">
        <v>57</v>
      </c>
      <c r="H3306" s="1" t="n">
        <v>2110405</v>
      </c>
      <c r="I3306" s="1" t="s">
        <v>106</v>
      </c>
      <c r="J3306" s="1" t="n">
        <v>1500935</v>
      </c>
      <c r="L3306" s="1" t="n">
        <v>745268</v>
      </c>
      <c r="M3306" s="1" t="s">
        <v>59</v>
      </c>
      <c r="N3306" s="1" t="s">
        <v>66</v>
      </c>
      <c r="P3306" s="1" t="n">
        <v>103</v>
      </c>
      <c r="Q3306" s="1" t="s">
        <v>61</v>
      </c>
      <c r="R3306" s="1" t="s">
        <v>62</v>
      </c>
      <c r="S3306" s="1" t="n">
        <v>1130101</v>
      </c>
      <c r="T3306" s="1" t="s">
        <v>63</v>
      </c>
      <c r="U3306" s="1" t="n">
        <v>998.66</v>
      </c>
      <c r="W3306" s="1" t="n">
        <v>998.66</v>
      </c>
      <c r="X3306" s="1" t="s">
        <v>2955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GUARDANAPO PAPEL SCA</v>
      </c>
      <c r="AC3306" s="1" t="n">
        <v>745268</v>
      </c>
    </row>
    <row r="3307" customFormat="false" ht="12.75" hidden="false" customHeight="true" outlineLevel="0" collapsed="false">
      <c r="A3307" s="1" t="n">
        <v>1</v>
      </c>
      <c r="B3307" s="17" t="n">
        <v>46240</v>
      </c>
      <c r="C3307" s="17" t="n">
        <v>46265</v>
      </c>
      <c r="D3307" s="1" t="n">
        <v>1316</v>
      </c>
      <c r="E3307" s="1" t="s">
        <v>1095</v>
      </c>
      <c r="F3307" s="1" t="n">
        <v>34</v>
      </c>
      <c r="G3307" s="1" t="s">
        <v>94</v>
      </c>
      <c r="H3307" s="1" t="n">
        <v>2110101</v>
      </c>
      <c r="I3307" s="1" t="s">
        <v>58</v>
      </c>
      <c r="J3307" s="1" t="n">
        <v>1508398</v>
      </c>
      <c r="L3307" s="1" t="n">
        <v>4014</v>
      </c>
      <c r="M3307" s="1" t="s">
        <v>36</v>
      </c>
      <c r="N3307" s="1" t="s">
        <v>60</v>
      </c>
      <c r="P3307" s="1" t="n">
        <v>104</v>
      </c>
      <c r="Q3307" s="1" t="s">
        <v>38</v>
      </c>
      <c r="R3307" s="1" t="s">
        <v>62</v>
      </c>
      <c r="S3307" s="1" t="n">
        <v>1130101</v>
      </c>
      <c r="T3307" s="1" t="s">
        <v>63</v>
      </c>
      <c r="U3307" s="1" t="n">
        <v>160</v>
      </c>
      <c r="W3307" s="1" t="n">
        <v>160</v>
      </c>
      <c r="X3307" s="1" t="s">
        <v>2956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BOBINA F. ESTRELA AL</v>
      </c>
      <c r="AC3307" s="1" t="n">
        <v>4014</v>
      </c>
    </row>
    <row r="3308" customFormat="false" ht="12.75" hidden="false" customHeight="true" outlineLevel="0" collapsed="false">
      <c r="A3308" s="1" t="n">
        <v>1</v>
      </c>
      <c r="B3308" s="17" t="n">
        <v>46248</v>
      </c>
      <c r="C3308" s="17" t="n">
        <v>46265</v>
      </c>
      <c r="D3308" s="1" t="n">
        <v>1637</v>
      </c>
      <c r="E3308" s="1" t="s">
        <v>68</v>
      </c>
      <c r="F3308" s="1" t="n">
        <v>24</v>
      </c>
      <c r="G3308" s="1" t="s">
        <v>57</v>
      </c>
      <c r="H3308" s="1" t="n">
        <v>2110405</v>
      </c>
      <c r="I3308" s="1" t="s">
        <v>106</v>
      </c>
      <c r="J3308" s="1" t="n">
        <v>1545601</v>
      </c>
      <c r="L3308" s="1" t="n">
        <v>1917922</v>
      </c>
      <c r="M3308" s="1" t="s">
        <v>36</v>
      </c>
      <c r="N3308" s="1" t="s">
        <v>66</v>
      </c>
      <c r="P3308" s="1" t="n">
        <v>103</v>
      </c>
      <c r="Q3308" s="1" t="s">
        <v>61</v>
      </c>
      <c r="R3308" s="1" t="s">
        <v>62</v>
      </c>
      <c r="S3308" s="1" t="n">
        <v>1130101</v>
      </c>
      <c r="T3308" s="1" t="s">
        <v>63</v>
      </c>
      <c r="U3308" s="1" t="n">
        <v>836.8</v>
      </c>
      <c r="W3308" s="1" t="n">
        <v>836.8</v>
      </c>
      <c r="X3308" s="1" t="s">
        <v>2957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NISSIN NOSSO SABOR CARNE 70G</v>
      </c>
      <c r="AC3308" s="1" t="n">
        <v>1917922</v>
      </c>
    </row>
    <row r="3309" customFormat="false" ht="12.75" hidden="false" customHeight="true" outlineLevel="0" collapsed="false">
      <c r="A3309" s="1" t="n">
        <v>1</v>
      </c>
      <c r="B3309" s="17" t="n">
        <v>46240</v>
      </c>
      <c r="C3309" s="17" t="n">
        <v>46265</v>
      </c>
      <c r="D3309" s="1" t="n">
        <v>1637</v>
      </c>
      <c r="E3309" s="1" t="s">
        <v>68</v>
      </c>
      <c r="F3309" s="1" t="n">
        <v>24</v>
      </c>
      <c r="G3309" s="1" t="s">
        <v>57</v>
      </c>
      <c r="H3309" s="1" t="n">
        <v>2110405</v>
      </c>
      <c r="I3309" s="1" t="s">
        <v>106</v>
      </c>
      <c r="J3309" s="1" t="n">
        <v>1509615</v>
      </c>
      <c r="L3309" s="1" t="n">
        <v>1915888</v>
      </c>
      <c r="M3309" s="1" t="s">
        <v>36</v>
      </c>
      <c r="N3309" s="1" t="s">
        <v>66</v>
      </c>
      <c r="P3309" s="1" t="n">
        <v>103</v>
      </c>
      <c r="Q3309" s="1" t="s">
        <v>61</v>
      </c>
      <c r="R3309" s="1" t="s">
        <v>62</v>
      </c>
      <c r="S3309" s="1" t="n">
        <v>1130101</v>
      </c>
      <c r="T3309" s="1" t="s">
        <v>63</v>
      </c>
      <c r="U3309" s="1" t="n">
        <v>2003.9</v>
      </c>
      <c r="W3309" s="1" t="n">
        <v>2003.9</v>
      </c>
      <c r="X3309" s="1" t="s">
        <v>2958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LEITE PO ITAMBE 400G</v>
      </c>
      <c r="AC3309" s="1" t="n">
        <v>1915888</v>
      </c>
    </row>
    <row r="3310" customFormat="false" ht="12.75" hidden="false" customHeight="true" outlineLevel="0" collapsed="false">
      <c r="A3310" s="1" t="n">
        <v>1</v>
      </c>
      <c r="B3310" s="17" t="n">
        <v>46240</v>
      </c>
      <c r="C3310" s="17" t="n">
        <v>46265</v>
      </c>
      <c r="D3310" s="1" t="n">
        <v>1637</v>
      </c>
      <c r="E3310" s="1" t="s">
        <v>68</v>
      </c>
      <c r="F3310" s="1" t="n">
        <v>24</v>
      </c>
      <c r="G3310" s="1" t="s">
        <v>57</v>
      </c>
      <c r="H3310" s="1" t="n">
        <v>2110405</v>
      </c>
      <c r="I3310" s="1" t="s">
        <v>106</v>
      </c>
      <c r="J3310" s="1" t="n">
        <v>1509734</v>
      </c>
      <c r="L3310" s="1" t="n">
        <v>1915885</v>
      </c>
      <c r="M3310" s="1" t="s">
        <v>36</v>
      </c>
      <c r="N3310" s="1" t="s">
        <v>66</v>
      </c>
      <c r="P3310" s="1" t="n">
        <v>103</v>
      </c>
      <c r="Q3310" s="1" t="s">
        <v>61</v>
      </c>
      <c r="R3310" s="1" t="s">
        <v>62</v>
      </c>
      <c r="S3310" s="1" t="n">
        <v>1130101</v>
      </c>
      <c r="T3310" s="1" t="s">
        <v>63</v>
      </c>
      <c r="U3310" s="1" t="n">
        <v>1795</v>
      </c>
      <c r="W3310" s="1" t="n">
        <v>1795</v>
      </c>
      <c r="X3310" s="1" t="s">
        <v>2959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CERVEJA ITAIPAVA 269ML</v>
      </c>
      <c r="AC3310" s="1" t="n">
        <v>1915885</v>
      </c>
    </row>
    <row r="3311" customFormat="false" ht="12.75" hidden="false" customHeight="true" outlineLevel="0" collapsed="false">
      <c r="A3311" s="1" t="n">
        <v>1</v>
      </c>
      <c r="B3311" s="17" t="n">
        <v>46242</v>
      </c>
      <c r="C3311" s="17" t="n">
        <v>46265</v>
      </c>
      <c r="D3311" s="1" t="n">
        <v>957</v>
      </c>
      <c r="E3311" s="1" t="s">
        <v>157</v>
      </c>
      <c r="F3311" s="1" t="n">
        <v>24</v>
      </c>
      <c r="G3311" s="1" t="s">
        <v>57</v>
      </c>
      <c r="H3311" s="1" t="n">
        <v>2110405</v>
      </c>
      <c r="I3311" s="1" t="s">
        <v>106</v>
      </c>
      <c r="J3311" s="1" t="n">
        <v>1517801</v>
      </c>
      <c r="L3311" s="1" t="n">
        <v>21578</v>
      </c>
      <c r="M3311" s="1" t="s">
        <v>36</v>
      </c>
      <c r="N3311" s="1" t="s">
        <v>66</v>
      </c>
      <c r="P3311" s="1" t="n">
        <v>103</v>
      </c>
      <c r="Q3311" s="1" t="s">
        <v>61</v>
      </c>
      <c r="R3311" s="1" t="s">
        <v>62</v>
      </c>
      <c r="S3311" s="1" t="n">
        <v>1130101</v>
      </c>
      <c r="T3311" s="1" t="s">
        <v>63</v>
      </c>
      <c r="U3311" s="1" t="n">
        <v>3429</v>
      </c>
      <c r="W3311" s="1" t="n">
        <v>3429</v>
      </c>
      <c r="X3311" s="1" t="s">
        <v>2960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WHISKA FRANGO KG AGR</v>
      </c>
      <c r="AC3311" s="1" t="n">
        <v>21578</v>
      </c>
    </row>
    <row r="3312" customFormat="false" ht="12.75" hidden="false" customHeight="true" outlineLevel="0" collapsed="false">
      <c r="A3312" s="1" t="n">
        <v>1</v>
      </c>
      <c r="B3312" s="17" t="n">
        <v>46246</v>
      </c>
      <c r="C3312" s="17" t="n">
        <v>46265</v>
      </c>
      <c r="D3312" s="1" t="n">
        <v>1636</v>
      </c>
      <c r="E3312" s="1" t="s">
        <v>91</v>
      </c>
      <c r="F3312" s="1" t="n">
        <v>24</v>
      </c>
      <c r="G3312" s="1" t="s">
        <v>57</v>
      </c>
      <c r="H3312" s="1" t="n">
        <v>2110405</v>
      </c>
      <c r="I3312" s="1" t="s">
        <v>106</v>
      </c>
      <c r="J3312" s="1" t="n">
        <v>1536369</v>
      </c>
      <c r="L3312" s="1" t="n">
        <v>3234290</v>
      </c>
      <c r="M3312" s="1" t="s">
        <v>59</v>
      </c>
      <c r="N3312" s="1" t="s">
        <v>66</v>
      </c>
      <c r="P3312" s="1" t="n">
        <v>103</v>
      </c>
      <c r="Q3312" s="1" t="s">
        <v>61</v>
      </c>
      <c r="R3312" s="1" t="s">
        <v>62</v>
      </c>
      <c r="S3312" s="1" t="n">
        <v>1130101</v>
      </c>
      <c r="T3312" s="1" t="s">
        <v>63</v>
      </c>
      <c r="U3312" s="1" t="n">
        <v>727.99</v>
      </c>
      <c r="W3312" s="1" t="n">
        <v>727.99</v>
      </c>
      <c r="X3312" s="1" t="s">
        <v>2961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MILHO PIPOCA NATURAL C/SAL 100G</v>
      </c>
      <c r="AC3312" s="1" t="n">
        <v>3234290</v>
      </c>
    </row>
    <row r="3313" customFormat="false" ht="12.75" hidden="false" customHeight="true" outlineLevel="0" collapsed="false">
      <c r="A3313" s="1" t="n">
        <v>1</v>
      </c>
      <c r="B3313" s="17" t="n">
        <v>46248</v>
      </c>
      <c r="C3313" s="17" t="n">
        <v>46265</v>
      </c>
      <c r="D3313" s="1" t="n">
        <v>1637</v>
      </c>
      <c r="E3313" s="1" t="s">
        <v>68</v>
      </c>
      <c r="F3313" s="1" t="n">
        <v>24</v>
      </c>
      <c r="G3313" s="1" t="s">
        <v>57</v>
      </c>
      <c r="H3313" s="1" t="n">
        <v>2110405</v>
      </c>
      <c r="I3313" s="1" t="s">
        <v>106</v>
      </c>
      <c r="J3313" s="1" t="n">
        <v>1545729</v>
      </c>
      <c r="L3313" s="1" t="n">
        <v>1917925</v>
      </c>
      <c r="M3313" s="1" t="s">
        <v>36</v>
      </c>
      <c r="N3313" s="1" t="s">
        <v>66</v>
      </c>
      <c r="P3313" s="1" t="n">
        <v>103</v>
      </c>
      <c r="Q3313" s="1" t="s">
        <v>61</v>
      </c>
      <c r="R3313" s="1" t="s">
        <v>62</v>
      </c>
      <c r="S3313" s="1" t="n">
        <v>1130101</v>
      </c>
      <c r="T3313" s="1" t="s">
        <v>63</v>
      </c>
      <c r="U3313" s="1" t="n">
        <v>428.17</v>
      </c>
      <c r="W3313" s="1" t="n">
        <v>428.17</v>
      </c>
      <c r="X3313" s="1" t="s">
        <v>2962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AMACIANTE CONC. DOWN</v>
      </c>
      <c r="AC3313" s="1" t="n">
        <v>1917925</v>
      </c>
    </row>
    <row r="3314" customFormat="false" ht="12.75" hidden="false" customHeight="true" outlineLevel="0" collapsed="false">
      <c r="A3314" s="1" t="n">
        <v>1</v>
      </c>
      <c r="B3314" s="17" t="n">
        <v>46248</v>
      </c>
      <c r="C3314" s="17" t="n">
        <v>46265</v>
      </c>
      <c r="D3314" s="1" t="n">
        <v>1316</v>
      </c>
      <c r="E3314" s="1" t="s">
        <v>1095</v>
      </c>
      <c r="F3314" s="1" t="n">
        <v>34</v>
      </c>
      <c r="G3314" s="1" t="s">
        <v>94</v>
      </c>
      <c r="H3314" s="1" t="n">
        <v>2110101</v>
      </c>
      <c r="I3314" s="1" t="s">
        <v>58</v>
      </c>
      <c r="J3314" s="1" t="n">
        <v>1545881</v>
      </c>
      <c r="L3314" s="1" t="n">
        <v>4092</v>
      </c>
      <c r="M3314" s="1" t="s">
        <v>36</v>
      </c>
      <c r="N3314" s="1" t="s">
        <v>60</v>
      </c>
      <c r="P3314" s="1" t="n">
        <v>104</v>
      </c>
      <c r="Q3314" s="1" t="s">
        <v>38</v>
      </c>
      <c r="R3314" s="1" t="s">
        <v>62</v>
      </c>
      <c r="S3314" s="1" t="n">
        <v>1130101</v>
      </c>
      <c r="T3314" s="1" t="s">
        <v>63</v>
      </c>
      <c r="U3314" s="1" t="n">
        <v>200</v>
      </c>
      <c r="W3314" s="1" t="n">
        <v>200</v>
      </c>
      <c r="X3314" s="1" t="s">
        <v>2963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ALFACE MACO </v>
      </c>
      <c r="AC3314" s="1" t="n">
        <v>4092</v>
      </c>
    </row>
    <row r="3315" customFormat="false" ht="12.75" hidden="false" customHeight="true" outlineLevel="0" collapsed="false">
      <c r="A3315" s="1" t="n">
        <v>1</v>
      </c>
      <c r="B3315" s="17" t="n">
        <v>46248</v>
      </c>
      <c r="C3315" s="17" t="n">
        <v>46265</v>
      </c>
      <c r="D3315" s="1" t="n">
        <v>1699</v>
      </c>
      <c r="E3315" s="1" t="s">
        <v>428</v>
      </c>
      <c r="F3315" s="1" t="n">
        <v>24</v>
      </c>
      <c r="G3315" s="1" t="s">
        <v>57</v>
      </c>
      <c r="H3315" s="1" t="n">
        <v>2110405</v>
      </c>
      <c r="I3315" s="1" t="s">
        <v>106</v>
      </c>
      <c r="J3315" s="1" t="n">
        <v>1545933</v>
      </c>
      <c r="L3315" s="1" t="n">
        <v>311117</v>
      </c>
      <c r="M3315" s="1" t="s">
        <v>36</v>
      </c>
      <c r="N3315" s="1" t="s">
        <v>66</v>
      </c>
      <c r="P3315" s="1" t="n">
        <v>103</v>
      </c>
      <c r="Q3315" s="1" t="s">
        <v>61</v>
      </c>
      <c r="R3315" s="1" t="s">
        <v>62</v>
      </c>
      <c r="S3315" s="1" t="n">
        <v>1130101</v>
      </c>
      <c r="T3315" s="1" t="s">
        <v>63</v>
      </c>
      <c r="U3315" s="1" t="n">
        <v>1256.37</v>
      </c>
      <c r="W3315" s="1" t="n">
        <v>1256.37</v>
      </c>
      <c r="X3315" s="1" t="s">
        <v>2964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LING CALABRESA PERD</v>
      </c>
      <c r="AC3315" s="1" t="n">
        <v>311117</v>
      </c>
    </row>
    <row r="3316" customFormat="false" ht="12.75" hidden="false" customHeight="true" outlineLevel="0" collapsed="false">
      <c r="A3316" s="1" t="n">
        <v>1</v>
      </c>
      <c r="B3316" s="17" t="n">
        <v>46252</v>
      </c>
      <c r="C3316" s="17" t="n">
        <v>46265</v>
      </c>
      <c r="D3316" s="1" t="n">
        <v>1196</v>
      </c>
      <c r="E3316" s="1" t="s">
        <v>430</v>
      </c>
      <c r="F3316" s="1" t="n">
        <v>24</v>
      </c>
      <c r="G3316" s="1" t="s">
        <v>57</v>
      </c>
      <c r="H3316" s="1" t="n">
        <v>2110405</v>
      </c>
      <c r="I3316" s="1" t="s">
        <v>106</v>
      </c>
      <c r="J3316" s="1" t="n">
        <v>1567568</v>
      </c>
      <c r="L3316" s="1" t="n">
        <v>12863</v>
      </c>
      <c r="M3316" s="1" t="s">
        <v>36</v>
      </c>
      <c r="N3316" s="1" t="s">
        <v>66</v>
      </c>
      <c r="P3316" s="1" t="n">
        <v>103</v>
      </c>
      <c r="Q3316" s="1" t="s">
        <v>61</v>
      </c>
      <c r="R3316" s="1" t="s">
        <v>62</v>
      </c>
      <c r="S3316" s="1" t="n">
        <v>1130101</v>
      </c>
      <c r="T3316" s="1" t="s">
        <v>63</v>
      </c>
      <c r="U3316" s="1" t="n">
        <v>919.35</v>
      </c>
      <c r="W3316" s="1" t="n">
        <v>919.35</v>
      </c>
      <c r="X3316" s="1" t="s">
        <v>2965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</row>
    <row r="3317" customFormat="false" ht="12.75" hidden="false" customHeight="true" outlineLevel="0" collapsed="false">
      <c r="A3317" s="1" t="n">
        <v>1</v>
      </c>
      <c r="B3317" s="17" t="n">
        <v>46252</v>
      </c>
      <c r="C3317" s="17" t="n">
        <v>46265</v>
      </c>
      <c r="D3317" s="1" t="n">
        <v>1666</v>
      </c>
      <c r="E3317" s="1" t="s">
        <v>56</v>
      </c>
      <c r="F3317" s="1" t="n">
        <v>24</v>
      </c>
      <c r="G3317" s="1" t="s">
        <v>57</v>
      </c>
      <c r="H3317" s="1" t="n">
        <v>2110405</v>
      </c>
      <c r="I3317" s="1" t="s">
        <v>106</v>
      </c>
      <c r="J3317" s="1" t="n">
        <v>1567634</v>
      </c>
      <c r="L3317" s="1" t="n">
        <v>570378</v>
      </c>
      <c r="M3317" s="1" t="s">
        <v>59</v>
      </c>
      <c r="N3317" s="1" t="s">
        <v>66</v>
      </c>
      <c r="P3317" s="1" t="n">
        <v>103</v>
      </c>
      <c r="Q3317" s="1" t="s">
        <v>61</v>
      </c>
      <c r="R3317" s="1" t="s">
        <v>62</v>
      </c>
      <c r="S3317" s="1" t="n">
        <v>1130101</v>
      </c>
      <c r="T3317" s="1" t="s">
        <v>63</v>
      </c>
      <c r="U3317" s="1" t="n">
        <v>6804.61</v>
      </c>
      <c r="W3317" s="1" t="n">
        <v>6804.61</v>
      </c>
      <c r="X3317" s="1" t="s">
        <v>2966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SAB LIQ PROTEX CREAM</v>
      </c>
      <c r="AC3317" s="1" t="n">
        <v>586417</v>
      </c>
    </row>
    <row r="3318" customFormat="false" ht="12.75" hidden="false" customHeight="true" outlineLevel="0" collapsed="false">
      <c r="A3318" s="1" t="n">
        <v>1</v>
      </c>
      <c r="B3318" s="17" t="n">
        <v>46249</v>
      </c>
      <c r="C3318" s="17" t="n">
        <v>46265</v>
      </c>
      <c r="D3318" s="1" t="n">
        <v>1683</v>
      </c>
      <c r="E3318" s="1" t="s">
        <v>677</v>
      </c>
      <c r="F3318" s="1" t="n">
        <v>34</v>
      </c>
      <c r="G3318" s="1" t="s">
        <v>94</v>
      </c>
      <c r="H3318" s="1" t="n">
        <v>2110101</v>
      </c>
      <c r="I3318" s="1" t="s">
        <v>58</v>
      </c>
      <c r="J3318" s="1" t="n">
        <v>1573160</v>
      </c>
      <c r="L3318" s="1" t="n">
        <v>1664733</v>
      </c>
      <c r="M3318" s="1" t="s">
        <v>36</v>
      </c>
      <c r="N3318" s="1" t="s">
        <v>60</v>
      </c>
      <c r="P3318" s="1" t="n">
        <v>104</v>
      </c>
      <c r="Q3318" s="1" t="s">
        <v>38</v>
      </c>
      <c r="R3318" s="1" t="s">
        <v>62</v>
      </c>
      <c r="S3318" s="1" t="n">
        <v>1130101</v>
      </c>
      <c r="T3318" s="1" t="s">
        <v>63</v>
      </c>
      <c r="U3318" s="1" t="n">
        <v>210</v>
      </c>
      <c r="W3318" s="1" t="n">
        <v>210</v>
      </c>
      <c r="X3318" s="1" t="s">
        <v>2967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COUVE MACO</v>
      </c>
      <c r="AC3318" s="1" t="n">
        <v>1664733</v>
      </c>
    </row>
    <row r="3319" customFormat="false" ht="12.75" hidden="false" customHeight="true" outlineLevel="0" collapsed="false">
      <c r="A3319" s="1" t="n">
        <v>1</v>
      </c>
      <c r="B3319" s="17" t="n">
        <v>46252</v>
      </c>
      <c r="C3319" s="17" t="n">
        <v>46265</v>
      </c>
      <c r="D3319" s="1" t="n">
        <v>1683</v>
      </c>
      <c r="E3319" s="1" t="s">
        <v>677</v>
      </c>
      <c r="F3319" s="1" t="n">
        <v>34</v>
      </c>
      <c r="G3319" s="1" t="s">
        <v>94</v>
      </c>
      <c r="H3319" s="1" t="n">
        <v>2110101</v>
      </c>
      <c r="I3319" s="1" t="s">
        <v>58</v>
      </c>
      <c r="J3319" s="1" t="n">
        <v>1573198</v>
      </c>
      <c r="L3319" s="1" t="n">
        <v>1666320</v>
      </c>
      <c r="M3319" s="1" t="s">
        <v>36</v>
      </c>
      <c r="N3319" s="1" t="s">
        <v>60</v>
      </c>
      <c r="P3319" s="1" t="n">
        <v>104</v>
      </c>
      <c r="Q3319" s="1" t="s">
        <v>38</v>
      </c>
      <c r="R3319" s="1" t="s">
        <v>62</v>
      </c>
      <c r="S3319" s="1" t="n">
        <v>1130101</v>
      </c>
      <c r="T3319" s="1" t="s">
        <v>63</v>
      </c>
      <c r="U3319" s="1" t="n">
        <v>210</v>
      </c>
      <c r="W3319" s="1" t="n">
        <v>210</v>
      </c>
      <c r="X3319" s="1" t="s">
        <v>2968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COUVE MACO</v>
      </c>
      <c r="AC3319" s="1" t="n">
        <v>1666320</v>
      </c>
    </row>
    <row r="3320" customFormat="false" ht="12.75" hidden="false" customHeight="true" outlineLevel="0" collapsed="false">
      <c r="A3320" s="1" t="n">
        <v>1</v>
      </c>
      <c r="B3320" s="17" t="n">
        <v>46253</v>
      </c>
      <c r="C3320" s="17" t="n">
        <v>46265</v>
      </c>
      <c r="D3320" s="1" t="n">
        <v>1683</v>
      </c>
      <c r="E3320" s="1" t="s">
        <v>677</v>
      </c>
      <c r="F3320" s="1" t="n">
        <v>34</v>
      </c>
      <c r="G3320" s="1" t="s">
        <v>94</v>
      </c>
      <c r="H3320" s="1" t="n">
        <v>2110101</v>
      </c>
      <c r="I3320" s="1" t="s">
        <v>58</v>
      </c>
      <c r="J3320" s="1" t="n">
        <v>1573284</v>
      </c>
      <c r="L3320" s="1" t="n">
        <v>1666896</v>
      </c>
      <c r="M3320" s="1" t="s">
        <v>36</v>
      </c>
      <c r="N3320" s="1" t="s">
        <v>60</v>
      </c>
      <c r="P3320" s="1" t="n">
        <v>104</v>
      </c>
      <c r="Q3320" s="1" t="s">
        <v>38</v>
      </c>
      <c r="R3320" s="1" t="s">
        <v>62</v>
      </c>
      <c r="S3320" s="1" t="n">
        <v>1130101</v>
      </c>
      <c r="T3320" s="1" t="s">
        <v>63</v>
      </c>
      <c r="U3320" s="1" t="n">
        <v>246</v>
      </c>
      <c r="W3320" s="1" t="n">
        <v>246</v>
      </c>
      <c r="X3320" s="1" t="s">
        <v>2969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COUVE MACO</v>
      </c>
      <c r="AC3320" s="1" t="n">
        <v>1666896</v>
      </c>
    </row>
    <row r="3321" customFormat="false" ht="12.75" hidden="false" customHeight="true" outlineLevel="0" collapsed="false">
      <c r="A3321" s="1" t="n">
        <v>1</v>
      </c>
      <c r="B3321" s="17" t="n">
        <v>46254</v>
      </c>
      <c r="C3321" s="17" t="n">
        <v>46265</v>
      </c>
      <c r="D3321" s="1" t="n">
        <v>1626</v>
      </c>
      <c r="E3321" s="1" t="s">
        <v>65</v>
      </c>
      <c r="F3321" s="1" t="n">
        <v>24</v>
      </c>
      <c r="G3321" s="1" t="s">
        <v>57</v>
      </c>
      <c r="H3321" s="1" t="n">
        <v>2110405</v>
      </c>
      <c r="I3321" s="1" t="s">
        <v>106</v>
      </c>
      <c r="J3321" s="1" t="n">
        <v>1575983</v>
      </c>
      <c r="L3321" s="1" t="n">
        <v>317365</v>
      </c>
      <c r="M3321" s="1" t="s">
        <v>36</v>
      </c>
      <c r="N3321" s="1" t="s">
        <v>66</v>
      </c>
      <c r="P3321" s="1" t="n">
        <v>103</v>
      </c>
      <c r="Q3321" s="1" t="s">
        <v>61</v>
      </c>
      <c r="R3321" s="1" t="s">
        <v>62</v>
      </c>
      <c r="S3321" s="1" t="n">
        <v>1130101</v>
      </c>
      <c r="T3321" s="1" t="s">
        <v>63</v>
      </c>
      <c r="U3321" s="1" t="n">
        <v>989.33</v>
      </c>
      <c r="W3321" s="1" t="n">
        <v>989.33</v>
      </c>
      <c r="X3321" s="1" t="s">
        <v>2970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LASA SEARA CALA 600G</v>
      </c>
      <c r="AC3321" s="1" t="n">
        <v>317365</v>
      </c>
    </row>
    <row r="3322" customFormat="false" ht="12.75" hidden="false" customHeight="true" outlineLevel="0" collapsed="false">
      <c r="A3322" s="1" t="n">
        <v>1</v>
      </c>
      <c r="B3322" s="17" t="n">
        <v>46255</v>
      </c>
      <c r="C3322" s="17" t="n">
        <v>46265</v>
      </c>
      <c r="D3322" s="1" t="n">
        <v>1114</v>
      </c>
      <c r="E3322" s="1" t="s">
        <v>169</v>
      </c>
      <c r="F3322" s="1" t="n">
        <v>24</v>
      </c>
      <c r="G3322" s="1" t="s">
        <v>57</v>
      </c>
      <c r="H3322" s="1" t="n">
        <v>2110405</v>
      </c>
      <c r="I3322" s="1" t="s">
        <v>106</v>
      </c>
      <c r="J3322" s="1" t="n">
        <v>1580351</v>
      </c>
      <c r="L3322" s="1" t="n">
        <v>44111</v>
      </c>
      <c r="M3322" s="1" t="s">
        <v>36</v>
      </c>
      <c r="N3322" s="1" t="s">
        <v>66</v>
      </c>
      <c r="P3322" s="1" t="n">
        <v>103</v>
      </c>
      <c r="Q3322" s="1" t="s">
        <v>61</v>
      </c>
      <c r="R3322" s="1" t="s">
        <v>62</v>
      </c>
      <c r="S3322" s="1" t="n">
        <v>1130101</v>
      </c>
      <c r="T3322" s="1" t="s">
        <v>63</v>
      </c>
      <c r="U3322" s="1" t="n">
        <v>3978.43</v>
      </c>
      <c r="W3322" s="1" t="n">
        <v>3978.43</v>
      </c>
      <c r="X3322" s="1" t="s">
        <v>2971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PAO MASSA FINA 70127</v>
      </c>
      <c r="AC3322" s="1" t="n">
        <v>44111</v>
      </c>
    </row>
    <row r="3323" customFormat="false" ht="12.75" hidden="false" customHeight="true" outlineLevel="0" collapsed="false">
      <c r="A3323" s="1" t="n">
        <v>1</v>
      </c>
      <c r="B3323" s="17" t="n">
        <v>46254</v>
      </c>
      <c r="C3323" s="17" t="n">
        <v>46265</v>
      </c>
      <c r="D3323" s="1" t="n">
        <v>1316</v>
      </c>
      <c r="E3323" s="1" t="s">
        <v>1095</v>
      </c>
      <c r="F3323" s="1" t="n">
        <v>34</v>
      </c>
      <c r="G3323" s="1" t="s">
        <v>94</v>
      </c>
      <c r="H3323" s="1" t="n">
        <v>2110101</v>
      </c>
      <c r="I3323" s="1" t="s">
        <v>58</v>
      </c>
      <c r="J3323" s="1" t="n">
        <v>1580655</v>
      </c>
      <c r="L3323" s="1" t="n">
        <v>4136</v>
      </c>
      <c r="M3323" s="1" t="s">
        <v>36</v>
      </c>
      <c r="N3323" s="1" t="s">
        <v>60</v>
      </c>
      <c r="P3323" s="1" t="n">
        <v>104</v>
      </c>
      <c r="Q3323" s="1" t="s">
        <v>38</v>
      </c>
      <c r="R3323" s="1" t="s">
        <v>62</v>
      </c>
      <c r="S3323" s="1" t="n">
        <v>1130101</v>
      </c>
      <c r="T3323" s="1" t="s">
        <v>63</v>
      </c>
      <c r="U3323" s="1" t="n">
        <v>184</v>
      </c>
      <c r="W3323" s="1" t="n">
        <v>184</v>
      </c>
      <c r="X3323" s="1" t="s">
        <v>2972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ALFACE MACO </v>
      </c>
      <c r="AC3323" s="1" t="n">
        <v>4136</v>
      </c>
    </row>
    <row r="3324" customFormat="false" ht="12.75" hidden="false" customHeight="true" outlineLevel="0" collapsed="false">
      <c r="A3324" s="1" t="n">
        <v>1</v>
      </c>
      <c r="B3324" s="17" t="n">
        <v>46255</v>
      </c>
      <c r="C3324" s="17" t="n">
        <v>46265</v>
      </c>
      <c r="D3324" s="1" t="n">
        <v>1616</v>
      </c>
      <c r="E3324" s="1" t="s">
        <v>590</v>
      </c>
      <c r="F3324" s="1" t="n">
        <v>24</v>
      </c>
      <c r="G3324" s="1" t="s">
        <v>57</v>
      </c>
      <c r="H3324" s="1" t="n">
        <v>2110405</v>
      </c>
      <c r="I3324" s="1" t="s">
        <v>106</v>
      </c>
      <c r="J3324" s="1" t="n">
        <v>1580725</v>
      </c>
      <c r="L3324" s="1" t="n">
        <v>654916</v>
      </c>
      <c r="M3324" s="1" t="s">
        <v>36</v>
      </c>
      <c r="N3324" s="1" t="s">
        <v>66</v>
      </c>
      <c r="P3324" s="1" t="n">
        <v>103</v>
      </c>
      <c r="Q3324" s="1" t="s">
        <v>61</v>
      </c>
      <c r="R3324" s="1" t="s">
        <v>62</v>
      </c>
      <c r="S3324" s="1" t="n">
        <v>1130101</v>
      </c>
      <c r="T3324" s="1" t="s">
        <v>63</v>
      </c>
      <c r="U3324" s="1" t="n">
        <v>431.25</v>
      </c>
      <c r="W3324" s="1" t="n">
        <v>431.25</v>
      </c>
      <c r="X3324" s="1" t="s">
        <v>2973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MAC COMUM GALO PARAFUSO 400G</v>
      </c>
      <c r="AC3324" s="1" t="n">
        <v>654916</v>
      </c>
    </row>
    <row r="3325" customFormat="false" ht="12.75" hidden="false" customHeight="true" outlineLevel="0" collapsed="false">
      <c r="A3325" s="1" t="n">
        <v>1</v>
      </c>
      <c r="B3325" s="17" t="n">
        <v>46255</v>
      </c>
      <c r="C3325" s="17" t="n">
        <v>46265</v>
      </c>
      <c r="D3325" s="1" t="n">
        <v>1616</v>
      </c>
      <c r="E3325" s="1" t="s">
        <v>590</v>
      </c>
      <c r="F3325" s="1" t="n">
        <v>24</v>
      </c>
      <c r="G3325" s="1" t="s">
        <v>57</v>
      </c>
      <c r="H3325" s="1" t="n">
        <v>2110405</v>
      </c>
      <c r="I3325" s="1" t="s">
        <v>106</v>
      </c>
      <c r="J3325" s="1" t="n">
        <v>1580851</v>
      </c>
      <c r="L3325" s="1" t="n">
        <v>654912</v>
      </c>
      <c r="M3325" s="1" t="s">
        <v>36</v>
      </c>
      <c r="N3325" s="1" t="s">
        <v>66</v>
      </c>
      <c r="P3325" s="1" t="n">
        <v>103</v>
      </c>
      <c r="Q3325" s="1" t="s">
        <v>61</v>
      </c>
      <c r="R3325" s="1" t="s">
        <v>62</v>
      </c>
      <c r="S3325" s="1" t="n">
        <v>1130101</v>
      </c>
      <c r="T3325" s="1" t="s">
        <v>63</v>
      </c>
      <c r="U3325" s="1" t="n">
        <v>573.73</v>
      </c>
      <c r="W3325" s="1" t="n">
        <v>573.73</v>
      </c>
      <c r="X3325" s="1" t="s">
        <v>2974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RODO VAI VEM M40CM BETTANIN</v>
      </c>
      <c r="AC3325" s="1" t="n">
        <v>654912</v>
      </c>
    </row>
    <row r="3326" customFormat="false" ht="12.75" hidden="false" customHeight="true" outlineLevel="0" collapsed="false">
      <c r="A3326" s="1" t="n">
        <v>1</v>
      </c>
      <c r="B3326" s="17" t="n">
        <v>46255</v>
      </c>
      <c r="C3326" s="17" t="n">
        <v>46265</v>
      </c>
      <c r="D3326" s="1" t="n">
        <v>1616</v>
      </c>
      <c r="E3326" s="1" t="s">
        <v>590</v>
      </c>
      <c r="F3326" s="1" t="n">
        <v>24</v>
      </c>
      <c r="G3326" s="1" t="s">
        <v>57</v>
      </c>
      <c r="H3326" s="1" t="n">
        <v>2110405</v>
      </c>
      <c r="I3326" s="1" t="s">
        <v>106</v>
      </c>
      <c r="J3326" s="1" t="n">
        <v>1581039</v>
      </c>
      <c r="L3326" s="1" t="n">
        <v>654913</v>
      </c>
      <c r="M3326" s="1" t="s">
        <v>36</v>
      </c>
      <c r="N3326" s="1" t="s">
        <v>66</v>
      </c>
      <c r="P3326" s="1" t="n">
        <v>103</v>
      </c>
      <c r="Q3326" s="1" t="s">
        <v>61</v>
      </c>
      <c r="R3326" s="1" t="s">
        <v>62</v>
      </c>
      <c r="S3326" s="1" t="n">
        <v>1130101</v>
      </c>
      <c r="T3326" s="1" t="s">
        <v>63</v>
      </c>
      <c r="U3326" s="1" t="n">
        <v>759.74</v>
      </c>
      <c r="W3326" s="1" t="n">
        <v>759.74</v>
      </c>
      <c r="X3326" s="1" t="s">
        <v>2975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MON BIJOU CONC MAGIA 500ML</v>
      </c>
      <c r="AC3326" s="1" t="n">
        <v>654913</v>
      </c>
    </row>
    <row r="3327" customFormat="false" ht="12.75" hidden="false" customHeight="true" outlineLevel="0" collapsed="false">
      <c r="A3327" s="1" t="n">
        <v>1</v>
      </c>
      <c r="B3327" s="17" t="n">
        <v>46255</v>
      </c>
      <c r="C3327" s="17" t="n">
        <v>46265</v>
      </c>
      <c r="D3327" s="1" t="n">
        <v>1616</v>
      </c>
      <c r="E3327" s="1" t="s">
        <v>590</v>
      </c>
      <c r="F3327" s="1" t="n">
        <v>24</v>
      </c>
      <c r="G3327" s="1" t="s">
        <v>57</v>
      </c>
      <c r="H3327" s="1" t="n">
        <v>2110405</v>
      </c>
      <c r="I3327" s="1" t="s">
        <v>106</v>
      </c>
      <c r="J3327" s="1" t="n">
        <v>1581187</v>
      </c>
      <c r="L3327" s="1" t="n">
        <v>654915</v>
      </c>
      <c r="M3327" s="1" t="s">
        <v>36</v>
      </c>
      <c r="N3327" s="1" t="s">
        <v>66</v>
      </c>
      <c r="P3327" s="1" t="n">
        <v>103</v>
      </c>
      <c r="Q3327" s="1" t="s">
        <v>61</v>
      </c>
      <c r="R3327" s="1" t="s">
        <v>62</v>
      </c>
      <c r="S3327" s="1" t="n">
        <v>1130101</v>
      </c>
      <c r="T3327" s="1" t="s">
        <v>63</v>
      </c>
      <c r="U3327" s="1" t="n">
        <v>178.95</v>
      </c>
      <c r="W3327" s="1" t="n">
        <v>178.95</v>
      </c>
      <c r="X3327" s="1" t="s">
        <v>2976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MAC GALO INTEGRAL ESPAGUETE8 500G</v>
      </c>
      <c r="AC3327" s="1" t="n">
        <v>654915</v>
      </c>
    </row>
    <row r="3328" customFormat="false" ht="12.75" hidden="false" customHeight="true" outlineLevel="0" collapsed="false">
      <c r="A3328" s="1" t="n">
        <v>1</v>
      </c>
      <c r="B3328" s="17" t="n">
        <v>46256</v>
      </c>
      <c r="C3328" s="17" t="n">
        <v>46265</v>
      </c>
      <c r="D3328" s="1" t="n">
        <v>1739</v>
      </c>
      <c r="E3328" s="1" t="s">
        <v>1482</v>
      </c>
      <c r="F3328" s="1" t="n">
        <v>24</v>
      </c>
      <c r="G3328" s="1" t="s">
        <v>57</v>
      </c>
      <c r="H3328" s="1" t="n">
        <v>2110405</v>
      </c>
      <c r="I3328" s="1" t="s">
        <v>106</v>
      </c>
      <c r="J3328" s="1" t="n">
        <v>1585194</v>
      </c>
      <c r="L3328" s="1" t="n">
        <v>255211</v>
      </c>
      <c r="M3328" s="1" t="s">
        <v>36</v>
      </c>
      <c r="N3328" s="1" t="s">
        <v>66</v>
      </c>
      <c r="P3328" s="1" t="n">
        <v>103</v>
      </c>
      <c r="Q3328" s="1" t="s">
        <v>61</v>
      </c>
      <c r="R3328" s="1" t="s">
        <v>62</v>
      </c>
      <c r="S3328" s="1" t="n">
        <v>1130101</v>
      </c>
      <c r="T3328" s="1" t="s">
        <v>63</v>
      </c>
      <c r="U3328" s="1" t="n">
        <v>614.07</v>
      </c>
      <c r="W3328" s="1" t="n">
        <v>614.07</v>
      </c>
      <c r="X3328" s="1" t="s">
        <v>2977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ABS NATURALMEN C/A 8</v>
      </c>
      <c r="AC3328" s="1" t="n">
        <v>255211</v>
      </c>
    </row>
    <row r="3329" customFormat="false" ht="12.75" hidden="false" customHeight="true" outlineLevel="0" collapsed="false">
      <c r="A3329" s="1" t="n">
        <v>1</v>
      </c>
      <c r="B3329" s="17" t="n">
        <v>46256</v>
      </c>
      <c r="C3329" s="17" t="n">
        <v>46265</v>
      </c>
      <c r="D3329" s="1" t="n">
        <v>1614</v>
      </c>
      <c r="E3329" s="1" t="s">
        <v>89</v>
      </c>
      <c r="F3329" s="1" t="n">
        <v>24</v>
      </c>
      <c r="G3329" s="1" t="s">
        <v>57</v>
      </c>
      <c r="H3329" s="1" t="n">
        <v>2110405</v>
      </c>
      <c r="I3329" s="1" t="s">
        <v>106</v>
      </c>
      <c r="J3329" s="1" t="n">
        <v>1585500</v>
      </c>
      <c r="L3329" s="1" t="n">
        <v>11586</v>
      </c>
      <c r="M3329" s="1" t="s">
        <v>59</v>
      </c>
      <c r="N3329" s="1" t="s">
        <v>66</v>
      </c>
      <c r="P3329" s="1" t="n">
        <v>103</v>
      </c>
      <c r="Q3329" s="1" t="s">
        <v>61</v>
      </c>
      <c r="R3329" s="1" t="s">
        <v>62</v>
      </c>
      <c r="S3329" s="1" t="n">
        <v>1130101</v>
      </c>
      <c r="T3329" s="1" t="s">
        <v>63</v>
      </c>
      <c r="U3329" s="1" t="n">
        <v>402.23</v>
      </c>
      <c r="W3329" s="1" t="n">
        <v>402.23</v>
      </c>
      <c r="X3329" s="1" t="s">
        <v>2978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SORVETE KARU BRIGADE</v>
      </c>
      <c r="AC3329" s="1" t="n">
        <v>11586</v>
      </c>
    </row>
    <row r="3330" customFormat="false" ht="12.75" hidden="false" customHeight="true" outlineLevel="0" collapsed="false">
      <c r="A3330" s="1" t="n">
        <v>1</v>
      </c>
      <c r="B3330" s="17" t="n">
        <v>46256</v>
      </c>
      <c r="C3330" s="17" t="n">
        <v>46265</v>
      </c>
      <c r="D3330" s="1" t="n">
        <v>1704</v>
      </c>
      <c r="E3330" s="1" t="s">
        <v>2979</v>
      </c>
      <c r="F3330" s="1" t="n">
        <v>24</v>
      </c>
      <c r="G3330" s="1" t="s">
        <v>57</v>
      </c>
      <c r="H3330" s="1" t="n">
        <v>2110405</v>
      </c>
      <c r="I3330" s="1" t="s">
        <v>106</v>
      </c>
      <c r="J3330" s="1" t="n">
        <v>1585728</v>
      </c>
      <c r="L3330" s="1" t="n">
        <v>154509</v>
      </c>
      <c r="M3330" s="1" t="s">
        <v>36</v>
      </c>
      <c r="N3330" s="1" t="s">
        <v>66</v>
      </c>
      <c r="P3330" s="1" t="n">
        <v>103</v>
      </c>
      <c r="Q3330" s="1" t="s">
        <v>61</v>
      </c>
      <c r="R3330" s="1" t="s">
        <v>62</v>
      </c>
      <c r="S3330" s="1" t="n">
        <v>1130101</v>
      </c>
      <c r="T3330" s="1" t="s">
        <v>63</v>
      </c>
      <c r="U3330" s="1" t="n">
        <v>3500</v>
      </c>
      <c r="W3330" s="1" t="n">
        <v>3500</v>
      </c>
      <c r="X3330" s="1" t="s">
        <v>2980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OVOS BRANCO UNID</v>
      </c>
      <c r="AC3330" s="1" t="n">
        <v>154509</v>
      </c>
    </row>
    <row r="3331" customFormat="false" ht="12.75" hidden="false" customHeight="true" outlineLevel="0" collapsed="false">
      <c r="A3331" s="1" t="n">
        <v>1</v>
      </c>
      <c r="B3331" s="17" t="n">
        <v>46259</v>
      </c>
      <c r="C3331" s="17" t="n">
        <v>46265</v>
      </c>
      <c r="D3331" s="1" t="n">
        <v>1807</v>
      </c>
      <c r="E3331" s="1" t="s">
        <v>256</v>
      </c>
      <c r="F3331" s="1" t="n">
        <v>24</v>
      </c>
      <c r="G3331" s="1" t="s">
        <v>57</v>
      </c>
      <c r="H3331" s="1" t="n">
        <v>2110405</v>
      </c>
      <c r="I3331" s="1" t="s">
        <v>106</v>
      </c>
      <c r="J3331" s="1" t="n">
        <v>1600825</v>
      </c>
      <c r="L3331" s="1" t="n">
        <v>653548</v>
      </c>
      <c r="M3331" s="1" t="s">
        <v>36</v>
      </c>
      <c r="N3331" s="1" t="s">
        <v>66</v>
      </c>
      <c r="P3331" s="1" t="n">
        <v>101</v>
      </c>
      <c r="Q3331" s="1" t="s">
        <v>107</v>
      </c>
      <c r="R3331" s="1" t="s">
        <v>892</v>
      </c>
      <c r="S3331" s="1" t="n">
        <v>2110712</v>
      </c>
      <c r="T3331" s="1" t="s">
        <v>2093</v>
      </c>
      <c r="U3331" s="1" t="n">
        <v>560.85</v>
      </c>
      <c r="W3331" s="1" t="n">
        <v>560.85</v>
      </c>
      <c r="X3331" s="1" t="s">
        <v>2981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</row>
    <row r="3332" customFormat="false" ht="12.75" hidden="false" customHeight="true" outlineLevel="0" collapsed="false">
      <c r="A3332" s="1" t="n">
        <v>1</v>
      </c>
      <c r="B3332" s="17" t="n">
        <v>46259</v>
      </c>
      <c r="C3332" s="17" t="n">
        <v>46265</v>
      </c>
      <c r="D3332" s="1" t="n">
        <v>1807</v>
      </c>
      <c r="E3332" s="1" t="s">
        <v>256</v>
      </c>
      <c r="F3332" s="1" t="n">
        <v>24</v>
      </c>
      <c r="G3332" s="1" t="s">
        <v>57</v>
      </c>
      <c r="H3332" s="1" t="n">
        <v>2110405</v>
      </c>
      <c r="I3332" s="1" t="s">
        <v>106</v>
      </c>
      <c r="J3332" s="1" t="n">
        <v>1600831</v>
      </c>
      <c r="L3332" s="1" t="n">
        <v>653552</v>
      </c>
      <c r="M3332" s="1" t="s">
        <v>36</v>
      </c>
      <c r="N3332" s="1" t="s">
        <v>66</v>
      </c>
      <c r="P3332" s="1" t="n">
        <v>101</v>
      </c>
      <c r="Q3332" s="1" t="s">
        <v>107</v>
      </c>
      <c r="R3332" s="1" t="s">
        <v>892</v>
      </c>
      <c r="S3332" s="1" t="n">
        <v>2110704</v>
      </c>
      <c r="T3332" s="1" t="s">
        <v>1111</v>
      </c>
      <c r="U3332" s="1" t="n">
        <v>934.75</v>
      </c>
      <c r="W3332" s="1" t="n">
        <v>934.75</v>
      </c>
      <c r="X3332" s="1" t="s">
        <v>2982</v>
      </c>
      <c r="Z3332" s="1" t="str">
        <f aca="false">IF($T3332="","",IFERROR(INDEX('Resumo Grupos'!$AC$3:$AC$200,MATCH($T3332,'Resumo Grupos'!$AB$3:$AB$200,0)),"n/d"))</f>
        <v>Despesa</v>
      </c>
      <c r="AA3332" s="1" t="str">
        <f aca="false">IF($T3332="","",IF(COUNTIF('Resumo Grupos'!$AE$3:$AE$40,$T3332)&gt;0,"NAO","SIM"))</f>
        <v>SIM</v>
      </c>
    </row>
    <row r="3333" customFormat="false" ht="12.75" hidden="false" customHeight="true" outlineLevel="0" collapsed="false">
      <c r="A3333" s="1" t="n">
        <v>1</v>
      </c>
      <c r="B3333" s="17" t="n">
        <v>46256</v>
      </c>
      <c r="C3333" s="17" t="n">
        <v>46265</v>
      </c>
      <c r="D3333" s="1" t="n">
        <v>1316</v>
      </c>
      <c r="E3333" s="1" t="s">
        <v>1095</v>
      </c>
      <c r="F3333" s="1" t="n">
        <v>34</v>
      </c>
      <c r="G3333" s="1" t="s">
        <v>94</v>
      </c>
      <c r="H3333" s="1" t="n">
        <v>2110101</v>
      </c>
      <c r="I3333" s="1" t="s">
        <v>58</v>
      </c>
      <c r="J3333" s="1" t="n">
        <v>1605796</v>
      </c>
      <c r="L3333" s="1" t="n">
        <v>4162</v>
      </c>
      <c r="M3333" s="1" t="s">
        <v>36</v>
      </c>
      <c r="N3333" s="1" t="s">
        <v>60</v>
      </c>
      <c r="P3333" s="1" t="n">
        <v>104</v>
      </c>
      <c r="Q3333" s="1" t="s">
        <v>38</v>
      </c>
      <c r="R3333" s="1" t="s">
        <v>62</v>
      </c>
      <c r="S3333" s="1" t="n">
        <v>1130101</v>
      </c>
      <c r="T3333" s="1" t="s">
        <v>63</v>
      </c>
      <c r="U3333" s="1" t="n">
        <v>200</v>
      </c>
      <c r="W3333" s="1" t="n">
        <v>200</v>
      </c>
      <c r="X3333" s="1" t="s">
        <v>2983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ALFACE MACO </v>
      </c>
      <c r="AC3333" s="1" t="n">
        <v>4162</v>
      </c>
    </row>
    <row r="3334" customFormat="false" ht="12.75" hidden="false" customHeight="true" outlineLevel="0" collapsed="false">
      <c r="A3334" s="1" t="n">
        <v>1</v>
      </c>
      <c r="B3334" s="17" t="n">
        <v>46258</v>
      </c>
      <c r="C3334" s="17" t="n">
        <v>46265</v>
      </c>
      <c r="D3334" s="1" t="n">
        <v>1683</v>
      </c>
      <c r="E3334" s="1" t="s">
        <v>677</v>
      </c>
      <c r="F3334" s="1" t="n">
        <v>34</v>
      </c>
      <c r="G3334" s="1" t="s">
        <v>94</v>
      </c>
      <c r="H3334" s="1" t="n">
        <v>2110101</v>
      </c>
      <c r="I3334" s="1" t="s">
        <v>58</v>
      </c>
      <c r="J3334" s="1" t="n">
        <v>1605845</v>
      </c>
      <c r="L3334" s="1" t="n">
        <v>1669004</v>
      </c>
      <c r="M3334" s="1" t="s">
        <v>36</v>
      </c>
      <c r="N3334" s="1" t="s">
        <v>60</v>
      </c>
      <c r="P3334" s="1" t="n">
        <v>104</v>
      </c>
      <c r="Q3334" s="1" t="s">
        <v>38</v>
      </c>
      <c r="R3334" s="1" t="s">
        <v>62</v>
      </c>
      <c r="S3334" s="1" t="n">
        <v>1130101</v>
      </c>
      <c r="T3334" s="1" t="s">
        <v>63</v>
      </c>
      <c r="U3334" s="1" t="n">
        <v>90</v>
      </c>
      <c r="W3334" s="1" t="n">
        <v>90</v>
      </c>
      <c r="X3334" s="1" t="s">
        <v>2984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CHEIRO VERDE</v>
      </c>
      <c r="AC3334" s="1" t="n">
        <v>1669004</v>
      </c>
    </row>
    <row r="3335" customFormat="false" ht="12.75" hidden="false" customHeight="true" outlineLevel="0" collapsed="false">
      <c r="A3335" s="1" t="n">
        <v>1</v>
      </c>
      <c r="B3335" s="17" t="n">
        <v>46256</v>
      </c>
      <c r="C3335" s="17" t="n">
        <v>46265</v>
      </c>
      <c r="D3335" s="1" t="n">
        <v>1683</v>
      </c>
      <c r="E3335" s="1" t="s">
        <v>677</v>
      </c>
      <c r="F3335" s="1" t="n">
        <v>34</v>
      </c>
      <c r="G3335" s="1" t="s">
        <v>94</v>
      </c>
      <c r="H3335" s="1" t="n">
        <v>2110101</v>
      </c>
      <c r="I3335" s="1" t="s">
        <v>58</v>
      </c>
      <c r="J3335" s="1" t="n">
        <v>1605855</v>
      </c>
      <c r="L3335" s="1" t="n">
        <v>1668469</v>
      </c>
      <c r="M3335" s="1" t="s">
        <v>36</v>
      </c>
      <c r="N3335" s="1" t="s">
        <v>60</v>
      </c>
      <c r="P3335" s="1" t="n">
        <v>104</v>
      </c>
      <c r="Q3335" s="1" t="s">
        <v>38</v>
      </c>
      <c r="R3335" s="1" t="s">
        <v>62</v>
      </c>
      <c r="S3335" s="1" t="n">
        <v>1130101</v>
      </c>
      <c r="T3335" s="1" t="s">
        <v>63</v>
      </c>
      <c r="U3335" s="1" t="n">
        <v>210</v>
      </c>
      <c r="W3335" s="1" t="n">
        <v>210</v>
      </c>
      <c r="X3335" s="1" t="s">
        <v>2985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COUVE MACO</v>
      </c>
      <c r="AC3335" s="1" t="n">
        <v>1668469</v>
      </c>
    </row>
    <row r="3336" customFormat="false" ht="12.75" hidden="false" customHeight="true" outlineLevel="0" collapsed="false">
      <c r="A3336" s="1" t="n">
        <v>1</v>
      </c>
      <c r="B3336" s="17" t="n">
        <v>46260</v>
      </c>
      <c r="C3336" s="17" t="n">
        <v>46265</v>
      </c>
      <c r="D3336" s="1" t="n">
        <v>1683</v>
      </c>
      <c r="E3336" s="1" t="s">
        <v>677</v>
      </c>
      <c r="F3336" s="1" t="n">
        <v>34</v>
      </c>
      <c r="G3336" s="1" t="s">
        <v>94</v>
      </c>
      <c r="H3336" s="1" t="n">
        <v>2110101</v>
      </c>
      <c r="I3336" s="1" t="s">
        <v>58</v>
      </c>
      <c r="J3336" s="1" t="n">
        <v>1605919</v>
      </c>
      <c r="L3336" s="1" t="n">
        <v>1670581</v>
      </c>
      <c r="M3336" s="1" t="s">
        <v>36</v>
      </c>
      <c r="N3336" s="1" t="s">
        <v>60</v>
      </c>
      <c r="P3336" s="1" t="n">
        <v>104</v>
      </c>
      <c r="Q3336" s="1" t="s">
        <v>38</v>
      </c>
      <c r="R3336" s="1" t="s">
        <v>62</v>
      </c>
      <c r="S3336" s="1" t="n">
        <v>1130101</v>
      </c>
      <c r="T3336" s="1" t="s">
        <v>63</v>
      </c>
      <c r="U3336" s="1" t="n">
        <v>261</v>
      </c>
      <c r="W3336" s="1" t="n">
        <v>261</v>
      </c>
      <c r="X3336" s="1" t="s">
        <v>2986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COUVE MACO</v>
      </c>
      <c r="AC3336" s="1" t="n">
        <v>1670581</v>
      </c>
    </row>
    <row r="3337" customFormat="false" ht="12.75" hidden="false" customHeight="true" outlineLevel="0" collapsed="false">
      <c r="A3337" s="1" t="n">
        <v>1</v>
      </c>
      <c r="B3337" s="17" t="n">
        <v>46260</v>
      </c>
      <c r="C3337" s="17" t="n">
        <v>46265</v>
      </c>
      <c r="D3337" s="1" t="n">
        <v>1683</v>
      </c>
      <c r="E3337" s="1" t="s">
        <v>677</v>
      </c>
      <c r="F3337" s="1" t="n">
        <v>34</v>
      </c>
      <c r="G3337" s="1" t="s">
        <v>94</v>
      </c>
      <c r="H3337" s="1" t="n">
        <v>2110101</v>
      </c>
      <c r="I3337" s="1" t="s">
        <v>58</v>
      </c>
      <c r="J3337" s="1" t="n">
        <v>1605949</v>
      </c>
      <c r="L3337" s="1" t="n">
        <v>1670575</v>
      </c>
      <c r="M3337" s="1" t="s">
        <v>36</v>
      </c>
      <c r="N3337" s="1" t="s">
        <v>60</v>
      </c>
      <c r="P3337" s="1" t="n">
        <v>104</v>
      </c>
      <c r="Q3337" s="1" t="s">
        <v>38</v>
      </c>
      <c r="R3337" s="1" t="s">
        <v>62</v>
      </c>
      <c r="S3337" s="1" t="n">
        <v>1130101</v>
      </c>
      <c r="T3337" s="1" t="s">
        <v>63</v>
      </c>
      <c r="U3337" s="1" t="n">
        <v>210</v>
      </c>
      <c r="W3337" s="1" t="n">
        <v>210</v>
      </c>
      <c r="X3337" s="1" t="s">
        <v>2987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COUVE MACO</v>
      </c>
      <c r="AC3337" s="1" t="n">
        <v>1670575</v>
      </c>
    </row>
    <row r="3338" customFormat="false" ht="12.75" hidden="false" customHeight="true" outlineLevel="0" collapsed="false">
      <c r="A3338" s="1" t="n">
        <v>1</v>
      </c>
      <c r="B3338" s="17" t="n">
        <v>46258</v>
      </c>
      <c r="C3338" s="17" t="n">
        <v>46265</v>
      </c>
      <c r="D3338" s="1" t="n">
        <v>1286</v>
      </c>
      <c r="E3338" s="1" t="s">
        <v>359</v>
      </c>
      <c r="F3338" s="1" t="n">
        <v>24</v>
      </c>
      <c r="G3338" s="1" t="s">
        <v>57</v>
      </c>
      <c r="H3338" s="1" t="n">
        <v>2110405</v>
      </c>
      <c r="I3338" s="1" t="s">
        <v>106</v>
      </c>
      <c r="J3338" s="1" t="n">
        <v>1608299</v>
      </c>
      <c r="L3338" s="1" t="n">
        <v>10626</v>
      </c>
      <c r="M3338" s="1" t="s">
        <v>36</v>
      </c>
      <c r="N3338" s="1" t="s">
        <v>66</v>
      </c>
      <c r="P3338" s="1" t="n">
        <v>103</v>
      </c>
      <c r="Q3338" s="1" t="s">
        <v>61</v>
      </c>
      <c r="R3338" s="1" t="s">
        <v>62</v>
      </c>
      <c r="S3338" s="1" t="n">
        <v>1130101</v>
      </c>
      <c r="T3338" s="1" t="s">
        <v>63</v>
      </c>
      <c r="U3338" s="1" t="n">
        <v>810</v>
      </c>
      <c r="W3338" s="1" t="n">
        <v>810</v>
      </c>
      <c r="X3338" s="1" t="s">
        <v>2988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PAO FRANCES CONG 80G</v>
      </c>
      <c r="AC3338" s="1" t="n">
        <v>10626</v>
      </c>
    </row>
    <row r="3339" customFormat="false" ht="12.75" hidden="false" customHeight="true" outlineLevel="0" collapsed="false">
      <c r="A3339" s="1" t="n">
        <v>1</v>
      </c>
      <c r="B3339" s="17" t="n">
        <v>46255</v>
      </c>
      <c r="C3339" s="17" t="n">
        <v>46265</v>
      </c>
      <c r="D3339" s="1" t="n">
        <v>1024</v>
      </c>
      <c r="E3339" s="1" t="s">
        <v>783</v>
      </c>
      <c r="F3339" s="1" t="n">
        <v>24</v>
      </c>
      <c r="G3339" s="1" t="s">
        <v>57</v>
      </c>
      <c r="H3339" s="1" t="n">
        <v>2110405</v>
      </c>
      <c r="I3339" s="1" t="s">
        <v>106</v>
      </c>
      <c r="J3339" s="1" t="n">
        <v>1608311</v>
      </c>
      <c r="L3339" s="1" t="n">
        <v>627491</v>
      </c>
      <c r="M3339" s="1" t="s">
        <v>36</v>
      </c>
      <c r="N3339" s="1" t="s">
        <v>66</v>
      </c>
      <c r="P3339" s="1" t="n">
        <v>103</v>
      </c>
      <c r="Q3339" s="1" t="s">
        <v>61</v>
      </c>
      <c r="R3339" s="1" t="s">
        <v>62</v>
      </c>
      <c r="S3339" s="1" t="n">
        <v>1130101</v>
      </c>
      <c r="T3339" s="1" t="s">
        <v>63</v>
      </c>
      <c r="U3339" s="1" t="n">
        <v>180</v>
      </c>
      <c r="W3339" s="1" t="n">
        <v>180</v>
      </c>
      <c r="X3339" s="1" t="s">
        <v>2989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REFRIG ORANGE 2 L</v>
      </c>
      <c r="AC3339" s="1" t="n">
        <v>627491</v>
      </c>
    </row>
    <row r="3340" customFormat="false" ht="12.75" hidden="false" customHeight="true" outlineLevel="0" collapsed="false">
      <c r="A3340" s="1" t="n">
        <v>1</v>
      </c>
      <c r="B3340" s="17" t="n">
        <v>46258</v>
      </c>
      <c r="C3340" s="17" t="n">
        <v>46265</v>
      </c>
      <c r="D3340" s="1" t="n">
        <v>1631</v>
      </c>
      <c r="E3340" s="1" t="s">
        <v>101</v>
      </c>
      <c r="F3340" s="1" t="n">
        <v>24</v>
      </c>
      <c r="G3340" s="1" t="s">
        <v>57</v>
      </c>
      <c r="H3340" s="1" t="n">
        <v>2110405</v>
      </c>
      <c r="I3340" s="1" t="s">
        <v>106</v>
      </c>
      <c r="J3340" s="1" t="n">
        <v>1608320</v>
      </c>
      <c r="L3340" s="1" t="n">
        <v>15292</v>
      </c>
      <c r="M3340" s="1" t="s">
        <v>36</v>
      </c>
      <c r="N3340" s="1" t="s">
        <v>66</v>
      </c>
      <c r="P3340" s="1" t="n">
        <v>103</v>
      </c>
      <c r="Q3340" s="1" t="s">
        <v>61</v>
      </c>
      <c r="R3340" s="1" t="s">
        <v>62</v>
      </c>
      <c r="S3340" s="1" t="n">
        <v>1130101</v>
      </c>
      <c r="T3340" s="1" t="s">
        <v>63</v>
      </c>
      <c r="U3340" s="1" t="n">
        <v>772.11</v>
      </c>
      <c r="W3340" s="1" t="n">
        <v>772.11</v>
      </c>
      <c r="X3340" s="1" t="s">
        <v>2990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IOGURTE AMAZONGURT D</v>
      </c>
      <c r="AC3340" s="1" t="n">
        <v>15292</v>
      </c>
    </row>
    <row r="3341" customFormat="false" ht="12.75" hidden="false" customHeight="true" outlineLevel="0" collapsed="false">
      <c r="A3341" s="1" t="n">
        <v>1</v>
      </c>
      <c r="B3341" s="17" t="n">
        <v>46258</v>
      </c>
      <c r="C3341" s="17" t="n">
        <v>46265</v>
      </c>
      <c r="D3341" s="1" t="n">
        <v>1123</v>
      </c>
      <c r="E3341" s="1" t="s">
        <v>247</v>
      </c>
      <c r="F3341" s="1" t="n">
        <v>24</v>
      </c>
      <c r="G3341" s="1" t="s">
        <v>57</v>
      </c>
      <c r="H3341" s="1" t="n">
        <v>2110405</v>
      </c>
      <c r="I3341" s="1" t="s">
        <v>106</v>
      </c>
      <c r="J3341" s="1" t="n">
        <v>1608340</v>
      </c>
      <c r="L3341" s="1" t="n">
        <v>46616</v>
      </c>
      <c r="M3341" s="1" t="s">
        <v>36</v>
      </c>
      <c r="N3341" s="1" t="s">
        <v>66</v>
      </c>
      <c r="P3341" s="1" t="n">
        <v>103</v>
      </c>
      <c r="Q3341" s="1" t="s">
        <v>61</v>
      </c>
      <c r="R3341" s="1" t="s">
        <v>62</v>
      </c>
      <c r="S3341" s="1" t="n">
        <v>1130101</v>
      </c>
      <c r="T3341" s="1" t="s">
        <v>63</v>
      </c>
      <c r="U3341" s="1" t="n">
        <v>920</v>
      </c>
      <c r="W3341" s="1" t="n">
        <v>920</v>
      </c>
      <c r="X3341" s="1" t="s">
        <v>2991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QUEIJO MUSSARELA INT</v>
      </c>
      <c r="AC3341" s="1" t="n">
        <v>46616</v>
      </c>
    </row>
    <row r="3342" customFormat="false" ht="12.75" hidden="false" customHeight="true" outlineLevel="0" collapsed="false">
      <c r="A3342" s="1" t="n">
        <v>1</v>
      </c>
      <c r="B3342" s="17" t="n">
        <v>46256</v>
      </c>
      <c r="C3342" s="17" t="n">
        <v>46265</v>
      </c>
      <c r="D3342" s="1" t="n">
        <v>1269</v>
      </c>
      <c r="E3342" s="1" t="s">
        <v>318</v>
      </c>
      <c r="F3342" s="1" t="n">
        <v>24</v>
      </c>
      <c r="G3342" s="1" t="s">
        <v>57</v>
      </c>
      <c r="H3342" s="1" t="n">
        <v>2110405</v>
      </c>
      <c r="I3342" s="1" t="s">
        <v>106</v>
      </c>
      <c r="J3342" s="1" t="n">
        <v>1608372</v>
      </c>
      <c r="L3342" s="1" t="n">
        <v>764</v>
      </c>
      <c r="M3342" s="1" t="s">
        <v>36</v>
      </c>
      <c r="N3342" s="1" t="s">
        <v>66</v>
      </c>
      <c r="P3342" s="1" t="n">
        <v>103</v>
      </c>
      <c r="Q3342" s="1" t="s">
        <v>61</v>
      </c>
      <c r="R3342" s="1" t="s">
        <v>62</v>
      </c>
      <c r="S3342" s="1" t="n">
        <v>1130101</v>
      </c>
      <c r="T3342" s="1" t="s">
        <v>63</v>
      </c>
      <c r="U3342" s="1" t="n">
        <v>609.5</v>
      </c>
      <c r="W3342" s="1" t="n">
        <v>609.5</v>
      </c>
      <c r="X3342" s="1" t="s">
        <v>2992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PAO CASEIRO AMANT</v>
      </c>
      <c r="AC3342" s="1" t="n">
        <v>764</v>
      </c>
    </row>
    <row r="3343" customFormat="false" ht="12.75" hidden="false" customHeight="true" outlineLevel="0" collapsed="false">
      <c r="A3343" s="1" t="n">
        <v>1</v>
      </c>
      <c r="B3343" s="17" t="n">
        <v>46258</v>
      </c>
      <c r="C3343" s="17" t="n">
        <v>46265</v>
      </c>
      <c r="D3343" s="1" t="n">
        <v>1650</v>
      </c>
      <c r="E3343" s="1" t="s">
        <v>99</v>
      </c>
      <c r="F3343" s="1" t="n">
        <v>24</v>
      </c>
      <c r="G3343" s="1" t="s">
        <v>57</v>
      </c>
      <c r="H3343" s="1" t="n">
        <v>2110405</v>
      </c>
      <c r="I3343" s="1" t="s">
        <v>106</v>
      </c>
      <c r="J3343" s="1" t="n">
        <v>1608415</v>
      </c>
      <c r="L3343" s="1" t="n">
        <v>229530</v>
      </c>
      <c r="M3343" s="1" t="s">
        <v>36</v>
      </c>
      <c r="N3343" s="1" t="s">
        <v>66</v>
      </c>
      <c r="P3343" s="1" t="n">
        <v>103</v>
      </c>
      <c r="Q3343" s="1" t="s">
        <v>61</v>
      </c>
      <c r="R3343" s="1" t="s">
        <v>62</v>
      </c>
      <c r="S3343" s="1" t="n">
        <v>1130101</v>
      </c>
      <c r="T3343" s="1" t="s">
        <v>63</v>
      </c>
      <c r="U3343" s="1" t="n">
        <v>331.94</v>
      </c>
      <c r="W3343" s="1" t="n">
        <v>331.94</v>
      </c>
      <c r="X3343" s="1" t="s">
        <v>2993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IOGURT COMODORO 540G</v>
      </c>
      <c r="AC3343" s="1" t="n">
        <v>229530</v>
      </c>
    </row>
    <row r="3344" customFormat="false" ht="12.75" hidden="false" customHeight="true" outlineLevel="0" collapsed="false">
      <c r="A3344" s="1" t="n">
        <v>1</v>
      </c>
      <c r="B3344" s="17" t="n">
        <v>46260</v>
      </c>
      <c r="C3344" s="17" t="n">
        <v>46265</v>
      </c>
      <c r="D3344" s="1" t="n">
        <v>1899</v>
      </c>
      <c r="E3344" s="1" t="s">
        <v>97</v>
      </c>
      <c r="F3344" s="1" t="n">
        <v>24</v>
      </c>
      <c r="G3344" s="1" t="s">
        <v>57</v>
      </c>
      <c r="H3344" s="1" t="n">
        <v>2110405</v>
      </c>
      <c r="I3344" s="1" t="s">
        <v>106</v>
      </c>
      <c r="J3344" s="1" t="n">
        <v>1608792</v>
      </c>
      <c r="L3344" s="1" t="n">
        <v>777</v>
      </c>
      <c r="M3344" s="1" t="s">
        <v>36</v>
      </c>
      <c r="N3344" s="1" t="s">
        <v>66</v>
      </c>
      <c r="P3344" s="1" t="n">
        <v>103</v>
      </c>
      <c r="Q3344" s="1" t="s">
        <v>61</v>
      </c>
      <c r="R3344" s="1" t="s">
        <v>62</v>
      </c>
      <c r="S3344" s="1" t="n">
        <v>1130101</v>
      </c>
      <c r="T3344" s="1" t="s">
        <v>63</v>
      </c>
      <c r="U3344" s="1" t="n">
        <v>189.8</v>
      </c>
      <c r="W3344" s="1" t="n">
        <v>189.8</v>
      </c>
      <c r="X3344" s="1" t="s">
        <v>2994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PAO FORMA REAL MADRI</v>
      </c>
      <c r="AC3344" s="1" t="n">
        <v>777</v>
      </c>
    </row>
    <row r="3345" customFormat="false" ht="12.75" hidden="false" customHeight="true" outlineLevel="0" collapsed="false">
      <c r="A3345" s="1" t="n">
        <v>1</v>
      </c>
      <c r="B3345" s="17" t="n">
        <v>46261</v>
      </c>
      <c r="C3345" s="17" t="n">
        <v>46265</v>
      </c>
      <c r="D3345" s="1" t="n">
        <v>1899</v>
      </c>
      <c r="E3345" s="1" t="s">
        <v>97</v>
      </c>
      <c r="F3345" s="1" t="n">
        <v>24</v>
      </c>
      <c r="G3345" s="1" t="s">
        <v>57</v>
      </c>
      <c r="H3345" s="1" t="n">
        <v>2110405</v>
      </c>
      <c r="I3345" s="1" t="s">
        <v>106</v>
      </c>
      <c r="J3345" s="1" t="n">
        <v>1619502</v>
      </c>
      <c r="L3345" s="1" t="n">
        <v>778</v>
      </c>
      <c r="M3345" s="1" t="s">
        <v>36</v>
      </c>
      <c r="N3345" s="1" t="s">
        <v>66</v>
      </c>
      <c r="P3345" s="1" t="n">
        <v>103</v>
      </c>
      <c r="Q3345" s="1" t="s">
        <v>61</v>
      </c>
      <c r="R3345" s="1" t="s">
        <v>62</v>
      </c>
      <c r="S3345" s="1" t="n">
        <v>1130101</v>
      </c>
      <c r="T3345" s="1" t="s">
        <v>63</v>
      </c>
      <c r="U3345" s="1" t="n">
        <v>840</v>
      </c>
      <c r="W3345" s="1" t="n">
        <v>840</v>
      </c>
      <c r="X3345" s="1" t="s">
        <v>2995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CASEIRO AMANT</v>
      </c>
      <c r="AC3345" s="1" t="n">
        <v>778</v>
      </c>
    </row>
    <row r="3346" customFormat="false" ht="12.75" hidden="false" customHeight="true" outlineLevel="0" collapsed="false">
      <c r="A3346" s="1" t="n">
        <v>1</v>
      </c>
      <c r="B3346" s="17" t="n">
        <v>46262</v>
      </c>
      <c r="C3346" s="17" t="n">
        <v>46265</v>
      </c>
      <c r="D3346" s="1" t="n">
        <v>1683</v>
      </c>
      <c r="E3346" s="1" t="s">
        <v>677</v>
      </c>
      <c r="F3346" s="1" t="n">
        <v>34</v>
      </c>
      <c r="G3346" s="1" t="s">
        <v>94</v>
      </c>
      <c r="H3346" s="1" t="n">
        <v>2110101</v>
      </c>
      <c r="I3346" s="1" t="s">
        <v>58</v>
      </c>
      <c r="J3346" s="1" t="n">
        <v>1629180</v>
      </c>
      <c r="L3346" s="1" t="n">
        <v>1671883</v>
      </c>
      <c r="M3346" s="1" t="s">
        <v>36</v>
      </c>
      <c r="N3346" s="1" t="s">
        <v>60</v>
      </c>
      <c r="P3346" s="1" t="n">
        <v>104</v>
      </c>
      <c r="Q3346" s="1" t="s">
        <v>38</v>
      </c>
      <c r="R3346" s="1" t="s">
        <v>62</v>
      </c>
      <c r="S3346" s="1" t="n">
        <v>1130101</v>
      </c>
      <c r="T3346" s="1" t="s">
        <v>63</v>
      </c>
      <c r="U3346" s="1" t="n">
        <v>210</v>
      </c>
      <c r="W3346" s="1" t="n">
        <v>210</v>
      </c>
      <c r="X3346" s="1" t="s">
        <v>2996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COUVE MACO</v>
      </c>
      <c r="AC3346" s="1" t="n">
        <v>1671883</v>
      </c>
    </row>
    <row r="3347" customFormat="false" ht="12.75" hidden="false" customHeight="true" outlineLevel="0" collapsed="false">
      <c r="A3347" s="1" t="n">
        <v>1</v>
      </c>
      <c r="B3347" s="17" t="n">
        <v>46263</v>
      </c>
      <c r="C3347" s="17" t="n">
        <v>46265</v>
      </c>
      <c r="D3347" s="1" t="n">
        <v>1316</v>
      </c>
      <c r="E3347" s="1" t="s">
        <v>1095</v>
      </c>
      <c r="F3347" s="1" t="n">
        <v>34</v>
      </c>
      <c r="G3347" s="1" t="s">
        <v>94</v>
      </c>
      <c r="H3347" s="1" t="n">
        <v>2110101</v>
      </c>
      <c r="I3347" s="1" t="s">
        <v>58</v>
      </c>
      <c r="J3347" s="1" t="n">
        <v>1629803</v>
      </c>
      <c r="L3347" s="1" t="n">
        <v>4216</v>
      </c>
      <c r="M3347" s="1" t="s">
        <v>36</v>
      </c>
      <c r="N3347" s="1" t="s">
        <v>60</v>
      </c>
      <c r="P3347" s="1" t="n">
        <v>104</v>
      </c>
      <c r="Q3347" s="1" t="s">
        <v>38</v>
      </c>
      <c r="R3347" s="1" t="s">
        <v>62</v>
      </c>
      <c r="S3347" s="1" t="n">
        <v>1130101</v>
      </c>
      <c r="T3347" s="1" t="s">
        <v>63</v>
      </c>
      <c r="U3347" s="1" t="n">
        <v>200</v>
      </c>
      <c r="W3347" s="1" t="n">
        <v>200</v>
      </c>
      <c r="X3347" s="1" t="s">
        <v>2997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ALFACE MACO </v>
      </c>
      <c r="AC3347" s="1" t="n">
        <v>4216</v>
      </c>
    </row>
    <row r="3348" customFormat="false" ht="12.75" hidden="false" customHeight="true" outlineLevel="0" collapsed="false">
      <c r="A3348" s="1" t="n">
        <v>1</v>
      </c>
      <c r="B3348" s="17" t="n">
        <v>46265</v>
      </c>
      <c r="C3348" s="17" t="n">
        <v>46265</v>
      </c>
      <c r="D3348" s="1" t="n">
        <v>1683</v>
      </c>
      <c r="E3348" s="1" t="s">
        <v>677</v>
      </c>
      <c r="F3348" s="1" t="n">
        <v>34</v>
      </c>
      <c r="G3348" s="1" t="s">
        <v>94</v>
      </c>
      <c r="H3348" s="1" t="n">
        <v>2110101</v>
      </c>
      <c r="I3348" s="1" t="s">
        <v>58</v>
      </c>
      <c r="J3348" s="1" t="n">
        <v>1629808</v>
      </c>
      <c r="L3348" s="1" t="n">
        <v>1672518</v>
      </c>
      <c r="M3348" s="1" t="s">
        <v>36</v>
      </c>
      <c r="N3348" s="1" t="s">
        <v>60</v>
      </c>
      <c r="P3348" s="1" t="n">
        <v>104</v>
      </c>
      <c r="Q3348" s="1" t="s">
        <v>38</v>
      </c>
      <c r="R3348" s="1" t="s">
        <v>62</v>
      </c>
      <c r="S3348" s="1" t="n">
        <v>1130101</v>
      </c>
      <c r="T3348" s="1" t="s">
        <v>63</v>
      </c>
      <c r="U3348" s="1" t="n">
        <v>270</v>
      </c>
      <c r="W3348" s="1" t="n">
        <v>270</v>
      </c>
      <c r="X3348" s="1" t="s">
        <v>2998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CHEIRO VERDE</v>
      </c>
      <c r="AC3348" s="1" t="n">
        <v>1672518</v>
      </c>
    </row>
    <row r="3349" customFormat="false" ht="12.75" hidden="false" customHeight="true" outlineLevel="0" collapsed="false">
      <c r="A3349" s="1" t="n">
        <v>1</v>
      </c>
      <c r="B3349" s="17" t="n">
        <v>46265</v>
      </c>
      <c r="C3349" s="17" t="n">
        <v>46265</v>
      </c>
      <c r="D3349" s="1" t="n">
        <v>1683</v>
      </c>
      <c r="E3349" s="1" t="s">
        <v>677</v>
      </c>
      <c r="F3349" s="1" t="n">
        <v>34</v>
      </c>
      <c r="G3349" s="1" t="s">
        <v>94</v>
      </c>
      <c r="H3349" s="1" t="n">
        <v>2110101</v>
      </c>
      <c r="I3349" s="1" t="s">
        <v>58</v>
      </c>
      <c r="J3349" s="1" t="n">
        <v>1629824</v>
      </c>
      <c r="L3349" s="1" t="n">
        <v>1672525</v>
      </c>
      <c r="M3349" s="1" t="s">
        <v>36</v>
      </c>
      <c r="N3349" s="1" t="s">
        <v>60</v>
      </c>
      <c r="P3349" s="1" t="n">
        <v>104</v>
      </c>
      <c r="Q3349" s="1" t="s">
        <v>38</v>
      </c>
      <c r="R3349" s="1" t="s">
        <v>62</v>
      </c>
      <c r="S3349" s="1" t="n">
        <v>1130101</v>
      </c>
      <c r="T3349" s="1" t="s">
        <v>63</v>
      </c>
      <c r="U3349" s="1" t="n">
        <v>246</v>
      </c>
      <c r="W3349" s="1" t="n">
        <v>246</v>
      </c>
      <c r="X3349" s="1" t="s">
        <v>2999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COUVE MACO</v>
      </c>
      <c r="AC3349" s="1" t="n">
        <v>1672525</v>
      </c>
    </row>
    <row r="3350" customFormat="false" ht="12.75" hidden="false" customHeight="true" outlineLevel="0" collapsed="false">
      <c r="A3350" s="1" t="n">
        <v>1</v>
      </c>
      <c r="B3350" s="17" t="n">
        <v>46265</v>
      </c>
      <c r="C3350" s="17" t="n">
        <v>46265</v>
      </c>
      <c r="D3350" s="1" t="n">
        <v>33</v>
      </c>
      <c r="E3350" s="1" t="s">
        <v>93</v>
      </c>
      <c r="F3350" s="1" t="n">
        <v>13</v>
      </c>
      <c r="G3350" s="1" t="s">
        <v>119</v>
      </c>
      <c r="H3350" s="1" t="n">
        <v>2110101</v>
      </c>
      <c r="I3350" s="1" t="s">
        <v>58</v>
      </c>
      <c r="J3350" s="1" t="n">
        <v>1629997</v>
      </c>
      <c r="L3350" s="1" t="n">
        <v>5593</v>
      </c>
      <c r="M3350" s="1" t="s">
        <v>36</v>
      </c>
      <c r="N3350" s="1" t="s">
        <v>60</v>
      </c>
      <c r="P3350" s="1" t="n">
        <v>104</v>
      </c>
      <c r="Q3350" s="1" t="s">
        <v>38</v>
      </c>
      <c r="R3350" s="1" t="s">
        <v>62</v>
      </c>
      <c r="S3350" s="1" t="n">
        <v>1130101</v>
      </c>
      <c r="T3350" s="1" t="s">
        <v>63</v>
      </c>
      <c r="U3350" s="1" t="n">
        <v>480</v>
      </c>
      <c r="W3350" s="1" t="n">
        <v>480</v>
      </c>
      <c r="X3350" s="1" t="s">
        <v>3000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</row>
    <row r="3351" customFormat="false" ht="12.75" hidden="false" customHeight="true" outlineLevel="0" collapsed="false">
      <c r="A3351" s="1" t="n">
        <v>1</v>
      </c>
      <c r="B3351" s="17" t="n">
        <v>46265</v>
      </c>
      <c r="C3351" s="17" t="n">
        <v>46265</v>
      </c>
      <c r="D3351" s="1" t="n">
        <v>33</v>
      </c>
      <c r="E3351" s="1" t="s">
        <v>93</v>
      </c>
      <c r="F3351" s="1" t="n">
        <v>13</v>
      </c>
      <c r="G3351" s="1" t="s">
        <v>119</v>
      </c>
      <c r="H3351" s="1" t="n">
        <v>2110101</v>
      </c>
      <c r="I3351" s="1" t="s">
        <v>58</v>
      </c>
      <c r="J3351" s="1" t="n">
        <v>1630020</v>
      </c>
      <c r="L3351" s="1" t="n">
        <v>5594</v>
      </c>
      <c r="M3351" s="1" t="s">
        <v>36</v>
      </c>
      <c r="N3351" s="1" t="s">
        <v>60</v>
      </c>
      <c r="P3351" s="1" t="n">
        <v>104</v>
      </c>
      <c r="Q3351" s="1" t="s">
        <v>38</v>
      </c>
      <c r="R3351" s="1" t="s">
        <v>62</v>
      </c>
      <c r="S3351" s="1" t="n">
        <v>1130101</v>
      </c>
      <c r="T3351" s="1" t="s">
        <v>63</v>
      </c>
      <c r="U3351" s="1" t="n">
        <v>300</v>
      </c>
      <c r="W3351" s="1" t="n">
        <v>0</v>
      </c>
      <c r="X3351" s="1" t="s">
        <v>121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</row>
    <row r="3352" customFormat="false" ht="12.75" hidden="false" customHeight="true" outlineLevel="0" collapsed="false">
      <c r="A3352" s="1" t="n">
        <v>1</v>
      </c>
      <c r="B3352" s="17" t="n">
        <v>46265</v>
      </c>
      <c r="C3352" s="17" t="n">
        <v>46265</v>
      </c>
      <c r="D3352" s="1" t="n">
        <v>342</v>
      </c>
      <c r="E3352" s="1" t="s">
        <v>3001</v>
      </c>
      <c r="F3352" s="1" t="n">
        <v>34</v>
      </c>
      <c r="G3352" s="1" t="s">
        <v>94</v>
      </c>
      <c r="H3352" s="1" t="n">
        <v>2110405</v>
      </c>
      <c r="I3352" s="1" t="s">
        <v>106</v>
      </c>
      <c r="J3352" s="1" t="n">
        <v>1630303</v>
      </c>
      <c r="L3352" s="1" t="n">
        <v>20252026</v>
      </c>
      <c r="M3352" s="1" t="s">
        <v>36</v>
      </c>
      <c r="N3352" s="1" t="s">
        <v>66</v>
      </c>
      <c r="P3352" s="1" t="n">
        <v>101</v>
      </c>
      <c r="Q3352" s="1" t="s">
        <v>107</v>
      </c>
      <c r="R3352" s="1" t="s">
        <v>43</v>
      </c>
      <c r="S3352" s="1" t="n">
        <v>4210304</v>
      </c>
      <c r="T3352" s="1" t="s">
        <v>2146</v>
      </c>
      <c r="U3352" s="1" t="n">
        <v>1205.67</v>
      </c>
      <c r="W3352" s="1" t="n">
        <v>1205.67</v>
      </c>
      <c r="X3352" s="1" t="s">
        <v>3002</v>
      </c>
      <c r="Z3352" s="1" t="str">
        <f aca="false">IF($T3352="","",IFERROR(INDEX('Resumo Grupos'!$AC$3:$AC$200,MATCH($T3352,'Resumo Grupos'!$AB$3:$AB$200,0)),"n/d"))</f>
        <v>Salários</v>
      </c>
      <c r="AA3352" s="1" t="str">
        <f aca="false">IF($T3352="","",IF(COUNTIF('Resumo Grupos'!$AE$3:$AE$40,$T3352)&gt;0,"NAO","SIM"))</f>
        <v>SIM</v>
      </c>
    </row>
    <row r="3353" customFormat="false" ht="12.75" hidden="false" customHeight="true" outlineLevel="0" collapsed="false">
      <c r="A3353" s="1" t="n">
        <v>1</v>
      </c>
      <c r="B3353" s="17" t="n">
        <v>46265</v>
      </c>
      <c r="C3353" s="17" t="n">
        <v>46265</v>
      </c>
      <c r="D3353" s="1" t="n">
        <v>33</v>
      </c>
      <c r="E3353" s="1" t="s">
        <v>93</v>
      </c>
      <c r="F3353" s="1" t="n">
        <v>34</v>
      </c>
      <c r="G3353" s="1" t="s">
        <v>94</v>
      </c>
      <c r="H3353" s="1" t="n">
        <v>2110101</v>
      </c>
      <c r="I3353" s="1" t="s">
        <v>58</v>
      </c>
      <c r="J3353" s="1" t="n">
        <v>1630774</v>
      </c>
      <c r="L3353" s="1" t="n">
        <v>5597</v>
      </c>
      <c r="M3353" s="1" t="s">
        <v>36</v>
      </c>
      <c r="N3353" s="1" t="s">
        <v>60</v>
      </c>
      <c r="P3353" s="1" t="n">
        <v>104</v>
      </c>
      <c r="Q3353" s="1" t="s">
        <v>38</v>
      </c>
      <c r="R3353" s="1" t="s">
        <v>62</v>
      </c>
      <c r="S3353" s="1" t="n">
        <v>1130101</v>
      </c>
      <c r="T3353" s="1" t="s">
        <v>63</v>
      </c>
      <c r="U3353" s="1" t="n">
        <v>300</v>
      </c>
      <c r="W3353" s="1" t="n">
        <v>300</v>
      </c>
      <c r="X3353" s="1" t="s">
        <v>3003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</row>
    <row r="3354" customFormat="false" ht="12.75" hidden="false" customHeight="true" outlineLevel="0" collapsed="false">
      <c r="A3354" s="1" t="n">
        <v>1</v>
      </c>
      <c r="B3354" s="17" t="n">
        <v>46265</v>
      </c>
      <c r="C3354" s="17" t="n">
        <v>46265</v>
      </c>
      <c r="D3354" s="1" t="n">
        <v>1187</v>
      </c>
      <c r="E3354" s="1" t="s">
        <v>489</v>
      </c>
      <c r="F3354" s="1" t="n">
        <v>13</v>
      </c>
      <c r="G3354" s="1" t="s">
        <v>119</v>
      </c>
      <c r="H3354" s="1" t="n">
        <v>2110101</v>
      </c>
      <c r="I3354" s="1" t="s">
        <v>58</v>
      </c>
      <c r="J3354" s="1" t="n">
        <v>1630846</v>
      </c>
      <c r="L3354" s="1" t="n">
        <v>608</v>
      </c>
      <c r="M3354" s="1" t="s">
        <v>36</v>
      </c>
      <c r="N3354" s="1" t="s">
        <v>60</v>
      </c>
      <c r="P3354" s="1" t="n">
        <v>104</v>
      </c>
      <c r="Q3354" s="1" t="s">
        <v>38</v>
      </c>
      <c r="R3354" s="1" t="s">
        <v>62</v>
      </c>
      <c r="S3354" s="1" t="n">
        <v>1130101</v>
      </c>
      <c r="T3354" s="1" t="s">
        <v>63</v>
      </c>
      <c r="U3354" s="1" t="n">
        <v>750</v>
      </c>
      <c r="W3354" s="1" t="n">
        <v>750</v>
      </c>
      <c r="X3354" s="1" t="s">
        <v>3004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GELO DE MORANGO</v>
      </c>
      <c r="AC3354" s="1" t="n">
        <v>608</v>
      </c>
    </row>
    <row r="3355" customFormat="false" ht="12.75" hidden="false" customHeight="true" outlineLevel="0" collapsed="false">
      <c r="A3355" s="1" t="n">
        <v>1</v>
      </c>
      <c r="B3355" s="17" t="n">
        <v>46265</v>
      </c>
      <c r="C3355" s="17" t="n">
        <v>46265</v>
      </c>
      <c r="D3355" s="1" t="n">
        <v>1936</v>
      </c>
      <c r="E3355" s="1" t="s">
        <v>1217</v>
      </c>
      <c r="F3355" s="1" t="n">
        <v>24</v>
      </c>
      <c r="G3355" s="1" t="s">
        <v>57</v>
      </c>
      <c r="H3355" s="1" t="n">
        <v>2110405</v>
      </c>
      <c r="I3355" s="1" t="s">
        <v>106</v>
      </c>
      <c r="J3355" s="1" t="n">
        <v>1640871</v>
      </c>
      <c r="L3355" s="1" t="n">
        <v>668495</v>
      </c>
      <c r="M3355" s="1" t="s">
        <v>36</v>
      </c>
      <c r="N3355" s="1" t="s">
        <v>66</v>
      </c>
      <c r="P3355" s="1" t="n">
        <v>102</v>
      </c>
      <c r="Q3355" s="1" t="s">
        <v>125</v>
      </c>
      <c r="R3355" s="1" t="s">
        <v>62</v>
      </c>
      <c r="S3355" s="1" t="n">
        <v>1130101</v>
      </c>
      <c r="T3355" s="1" t="s">
        <v>63</v>
      </c>
      <c r="U3355" s="1" t="n">
        <v>725.65</v>
      </c>
      <c r="W3355" s="1" t="n">
        <v>725.65</v>
      </c>
      <c r="X3355" s="1" t="s">
        <v>2550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</row>
    <row r="3356" customFormat="false" ht="12.75" hidden="false" customHeight="true" outlineLevel="0" collapsed="false">
      <c r="A3356" s="1" t="n">
        <v>1</v>
      </c>
      <c r="B3356" s="17" t="n">
        <v>46265</v>
      </c>
      <c r="C3356" s="17" t="n">
        <v>46265</v>
      </c>
      <c r="D3356" s="1" t="n">
        <v>515</v>
      </c>
      <c r="E3356" s="1" t="s">
        <v>124</v>
      </c>
      <c r="F3356" s="1" t="n">
        <v>34</v>
      </c>
      <c r="G3356" s="1" t="s">
        <v>94</v>
      </c>
      <c r="H3356" s="1" t="n">
        <v>2110405</v>
      </c>
      <c r="I3356" s="1" t="s">
        <v>106</v>
      </c>
      <c r="J3356" s="1" t="n">
        <v>1640997</v>
      </c>
      <c r="L3356" s="1" t="n">
        <v>668504</v>
      </c>
      <c r="M3356" s="1" t="s">
        <v>36</v>
      </c>
      <c r="N3356" s="1" t="s">
        <v>66</v>
      </c>
      <c r="P3356" s="1" t="n">
        <v>102</v>
      </c>
      <c r="Q3356" s="1" t="s">
        <v>125</v>
      </c>
      <c r="R3356" s="1" t="s">
        <v>112</v>
      </c>
      <c r="S3356" s="1" t="n">
        <v>4220199</v>
      </c>
      <c r="T3356" s="1" t="s">
        <v>113</v>
      </c>
      <c r="U3356" s="1" t="n">
        <v>279.64</v>
      </c>
      <c r="W3356" s="1" t="n">
        <v>279.64</v>
      </c>
      <c r="X3356" s="1" t="s">
        <v>2071</v>
      </c>
      <c r="Z3356" s="1" t="str">
        <f aca="false">IF($T3356="","",IFERROR(INDEX('Resumo Grupos'!$AC$3:$AC$200,MATCH($T3356,'Resumo Grupos'!$AB$3:$AB$200,0)),"n/d"))</f>
        <v>Pagamentos outros não operacionais</v>
      </c>
      <c r="AA3356" s="1" t="str">
        <f aca="false">IF($T3356="","",IF(COUNTIF('Resumo Grupos'!$AE$3:$AE$40,$T3356)&gt;0,"NAO","SIM"))</f>
        <v>SIM</v>
      </c>
    </row>
    <row r="3357" customFormat="false" ht="12.75" hidden="false" customHeight="true" outlineLevel="0" collapsed="false">
      <c r="A3357" s="1" t="n">
        <v>1</v>
      </c>
      <c r="B3357" s="17" t="n">
        <v>46265</v>
      </c>
      <c r="C3357" s="17" t="n">
        <v>46265</v>
      </c>
      <c r="D3357" s="1" t="n">
        <v>342</v>
      </c>
      <c r="E3357" s="1" t="s">
        <v>3001</v>
      </c>
      <c r="F3357" s="1" t="n">
        <v>34</v>
      </c>
      <c r="G3357" s="1" t="s">
        <v>94</v>
      </c>
      <c r="H3357" s="1" t="n">
        <v>2110405</v>
      </c>
      <c r="I3357" s="1" t="s">
        <v>106</v>
      </c>
      <c r="J3357" s="1" t="n">
        <v>1642132</v>
      </c>
      <c r="L3357" s="1" t="n">
        <v>668515</v>
      </c>
      <c r="M3357" s="1" t="s">
        <v>36</v>
      </c>
      <c r="N3357" s="1" t="s">
        <v>66</v>
      </c>
      <c r="P3357" s="1" t="n">
        <v>102</v>
      </c>
      <c r="Q3357" s="1" t="s">
        <v>125</v>
      </c>
      <c r="R3357" s="1" t="s">
        <v>43</v>
      </c>
      <c r="S3357" s="1" t="n">
        <v>4210304</v>
      </c>
      <c r="T3357" s="1" t="s">
        <v>2146</v>
      </c>
      <c r="U3357" s="1" t="n">
        <v>741.57</v>
      </c>
      <c r="W3357" s="1" t="n">
        <v>741.57</v>
      </c>
      <c r="X3357" s="1" t="s">
        <v>3005</v>
      </c>
      <c r="Z3357" s="1" t="str">
        <f aca="false">IF($T3357="","",IFERROR(INDEX('Resumo Grupos'!$AC$3:$AC$200,MATCH($T3357,'Resumo Grupos'!$AB$3:$AB$200,0)),"n/d"))</f>
        <v>Salários</v>
      </c>
      <c r="AA3357" s="1" t="str">
        <f aca="false">IF($T3357="","",IF(COUNTIF('Resumo Grupos'!$AE$3:$AE$40,$T3357)&gt;0,"NAO","SIM"))</f>
        <v>SIM</v>
      </c>
    </row>
    <row r="3358" customFormat="false" ht="12.75" hidden="false" customHeight="true" outlineLevel="0" collapsed="false">
      <c r="A3358" s="1" t="n">
        <v>1</v>
      </c>
      <c r="B3358" s="17" t="n">
        <v>46265</v>
      </c>
      <c r="C3358" s="17" t="n">
        <v>46265</v>
      </c>
      <c r="D3358" s="1" t="n">
        <v>17</v>
      </c>
      <c r="E3358" s="1" t="s">
        <v>115</v>
      </c>
      <c r="F3358" s="1" t="n">
        <v>24</v>
      </c>
      <c r="G3358" s="1" t="s">
        <v>57</v>
      </c>
      <c r="H3358" s="1" t="n">
        <v>2110405</v>
      </c>
      <c r="I3358" s="1" t="s">
        <v>106</v>
      </c>
      <c r="J3358" s="1" t="n">
        <v>1642224</v>
      </c>
      <c r="L3358" s="1" t="n">
        <v>668524</v>
      </c>
      <c r="M3358" s="1" t="s">
        <v>36</v>
      </c>
      <c r="N3358" s="1" t="s">
        <v>66</v>
      </c>
      <c r="P3358" s="1" t="n">
        <v>102</v>
      </c>
      <c r="Q3358" s="1" t="s">
        <v>125</v>
      </c>
      <c r="R3358" s="1" t="s">
        <v>112</v>
      </c>
      <c r="S3358" s="1" t="n">
        <v>4220199</v>
      </c>
      <c r="T3358" s="1" t="s">
        <v>113</v>
      </c>
      <c r="U3358" s="1" t="n">
        <v>160</v>
      </c>
      <c r="W3358" s="1" t="n">
        <v>160</v>
      </c>
      <c r="X3358" s="1" t="s">
        <v>3006</v>
      </c>
      <c r="Z3358" s="1" t="str">
        <f aca="false">IF($T3358="","",IFERROR(INDEX('Resumo Grupos'!$AC$3:$AC$200,MATCH($T3358,'Resumo Grupos'!$AB$3:$AB$200,0)),"n/d"))</f>
        <v>Pagamentos outros não operacionais</v>
      </c>
      <c r="AA3358" s="1" t="str">
        <f aca="false">IF($T3358="","",IF(COUNTIF('Resumo Grupos'!$AE$3:$AE$40,$T3358)&gt;0,"NAO","SIM"))</f>
        <v>SIM</v>
      </c>
    </row>
    <row r="3359" customFormat="false" ht="12.75" hidden="false" customHeight="true" outlineLevel="0" collapsed="false">
      <c r="A3359" s="1" t="n">
        <v>1</v>
      </c>
      <c r="B3359" s="17" t="n">
        <v>46268</v>
      </c>
      <c r="C3359" s="17" t="n">
        <v>46265</v>
      </c>
      <c r="D3359" s="1" t="n">
        <v>1391</v>
      </c>
      <c r="E3359" s="1" t="s">
        <v>445</v>
      </c>
      <c r="F3359" s="1" t="n">
        <v>13</v>
      </c>
      <c r="G3359" s="1" t="s">
        <v>119</v>
      </c>
      <c r="H3359" s="1" t="n">
        <v>2110101</v>
      </c>
      <c r="I3359" s="1" t="s">
        <v>58</v>
      </c>
      <c r="J3359" s="1" t="n">
        <v>1646779</v>
      </c>
      <c r="L3359" s="1" t="n">
        <v>422</v>
      </c>
      <c r="M3359" s="1" t="s">
        <v>36</v>
      </c>
      <c r="N3359" s="1" t="s">
        <v>60</v>
      </c>
      <c r="P3359" s="1" t="n">
        <v>104</v>
      </c>
      <c r="Q3359" s="1" t="s">
        <v>38</v>
      </c>
      <c r="R3359" s="1" t="s">
        <v>62</v>
      </c>
      <c r="S3359" s="1" t="n">
        <v>1130101</v>
      </c>
      <c r="T3359" s="1" t="s">
        <v>63</v>
      </c>
      <c r="U3359" s="1" t="n">
        <v>198</v>
      </c>
      <c r="W3359" s="1" t="n">
        <v>198</v>
      </c>
      <c r="X3359" s="1" t="s">
        <v>3007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 t="str">
        <f aca="false">IFERROR(INDEX('Mov Entradas (Rel 10497)'!$L:$L,MATCH(AC3359,'Mov Entradas (Rel 10497)'!$I:$I,0)),"nao encontrado")</f>
        <v>BRIGADEIRO CASEIRO</v>
      </c>
      <c r="AC3359" s="1" t="n">
        <v>422</v>
      </c>
    </row>
    <row r="3360" customFormat="false" ht="12.75" hidden="false" customHeight="true" outlineLevel="0" collapsed="false">
      <c r="A3360" s="1" t="n">
        <v>1</v>
      </c>
      <c r="B3360" s="17" t="n">
        <v>46268</v>
      </c>
      <c r="C3360" s="17" t="n">
        <v>46265</v>
      </c>
      <c r="D3360" s="1" t="n">
        <v>978</v>
      </c>
      <c r="E3360" s="1" t="s">
        <v>118</v>
      </c>
      <c r="F3360" s="1" t="n">
        <v>13</v>
      </c>
      <c r="G3360" s="1" t="s">
        <v>119</v>
      </c>
      <c r="H3360" s="1" t="n">
        <v>2110101</v>
      </c>
      <c r="I3360" s="1" t="s">
        <v>58</v>
      </c>
      <c r="J3360" s="1" t="n">
        <v>1647276</v>
      </c>
      <c r="L3360" s="1" t="n">
        <v>550</v>
      </c>
      <c r="M3360" s="1" t="s">
        <v>36</v>
      </c>
      <c r="N3360" s="1" t="s">
        <v>60</v>
      </c>
      <c r="P3360" s="1" t="n">
        <v>104</v>
      </c>
      <c r="Q3360" s="1" t="s">
        <v>38</v>
      </c>
      <c r="R3360" s="1" t="s">
        <v>62</v>
      </c>
      <c r="S3360" s="1" t="n">
        <v>1130101</v>
      </c>
      <c r="T3360" s="1" t="s">
        <v>63</v>
      </c>
      <c r="U3360" s="1" t="n">
        <v>533</v>
      </c>
      <c r="W3360" s="1" t="n">
        <v>0</v>
      </c>
      <c r="X3360" s="1" t="s">
        <v>3008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 t="str">
        <f aca="false">IFERROR(INDEX('Mov Entradas (Rel 10497)'!$L:$L,MATCH(AC3360,'Mov Entradas (Rel 10497)'!$I:$I,0)),"nao encontrado")</f>
        <v>BOLO BLOOM 600G</v>
      </c>
      <c r="AC3360" s="1" t="n">
        <v>550</v>
      </c>
    </row>
    <row r="3361" customFormat="false" ht="12.75" hidden="false" customHeight="true" outlineLevel="0" collapsed="false">
      <c r="A3361" s="1" t="n">
        <v>1</v>
      </c>
      <c r="B3361" s="17" t="n">
        <v>46268</v>
      </c>
      <c r="C3361" s="17" t="n">
        <v>46265</v>
      </c>
      <c r="D3361" s="1" t="n">
        <v>10096</v>
      </c>
      <c r="E3361" s="1" t="s">
        <v>1716</v>
      </c>
      <c r="F3361" s="1" t="n">
        <v>13</v>
      </c>
      <c r="G3361" s="1" t="s">
        <v>119</v>
      </c>
      <c r="H3361" s="1" t="n">
        <v>2110101</v>
      </c>
      <c r="I3361" s="1" t="s">
        <v>58</v>
      </c>
      <c r="J3361" s="1" t="n">
        <v>1647293</v>
      </c>
      <c r="L3361" s="1" t="n">
        <v>236</v>
      </c>
      <c r="M3361" s="1" t="s">
        <v>36</v>
      </c>
      <c r="N3361" s="1" t="s">
        <v>60</v>
      </c>
      <c r="P3361" s="1" t="n">
        <v>104</v>
      </c>
      <c r="Q3361" s="1" t="s">
        <v>38</v>
      </c>
      <c r="R3361" s="1" t="s">
        <v>62</v>
      </c>
      <c r="S3361" s="1" t="n">
        <v>1130101</v>
      </c>
      <c r="T3361" s="1" t="s">
        <v>63</v>
      </c>
      <c r="U3361" s="1" t="n">
        <v>360</v>
      </c>
      <c r="W3361" s="1" t="n">
        <v>0</v>
      </c>
      <c r="X3361" s="1" t="s">
        <v>3009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LIMAO KG</v>
      </c>
      <c r="AC3361" s="1" t="n">
        <v>236</v>
      </c>
    </row>
    <row r="3362" customFormat="false" ht="12.75" hidden="false" customHeight="true" outlineLevel="0" collapsed="false">
      <c r="A3362" s="1" t="n">
        <v>1</v>
      </c>
      <c r="B3362" s="17" t="n">
        <v>46266</v>
      </c>
      <c r="C3362" s="17" t="n">
        <v>46266</v>
      </c>
      <c r="D3362" s="1" t="n">
        <v>0</v>
      </c>
      <c r="E3362" s="1" t="s">
        <v>33</v>
      </c>
      <c r="F3362" s="1" t="n">
        <v>17</v>
      </c>
      <c r="G3362" s="1" t="s">
        <v>34</v>
      </c>
      <c r="H3362" s="1" t="n">
        <v>1110101</v>
      </c>
      <c r="I3362" s="1" t="s">
        <v>35</v>
      </c>
      <c r="J3362" s="1" t="n">
        <v>1646680</v>
      </c>
      <c r="L3362" s="1" t="n">
        <v>1646680</v>
      </c>
      <c r="M3362" s="1" t="s">
        <v>36</v>
      </c>
      <c r="N3362" s="1" t="s">
        <v>37</v>
      </c>
      <c r="P3362" s="1" t="n">
        <v>104</v>
      </c>
      <c r="Q3362" s="1" t="s">
        <v>38</v>
      </c>
      <c r="R3362" s="1" t="s">
        <v>149</v>
      </c>
      <c r="S3362" s="1" t="n">
        <v>1120601</v>
      </c>
      <c r="T3362" s="1" t="s">
        <v>150</v>
      </c>
      <c r="U3362" s="1" t="n">
        <v>300</v>
      </c>
      <c r="W3362" s="1" t="n">
        <v>300</v>
      </c>
      <c r="X3362" s="1" t="s">
        <v>3010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ACAI DE ANORI</v>
      </c>
      <c r="AC3362" s="1" t="n">
        <v>5611</v>
      </c>
    </row>
    <row r="3363" customFormat="false" ht="12.75" hidden="false" customHeight="true" outlineLevel="0" collapsed="false">
      <c r="A3363" s="1" t="n">
        <v>1</v>
      </c>
      <c r="B3363" s="17" t="n">
        <v>46225</v>
      </c>
      <c r="C3363" s="17" t="n">
        <v>46266</v>
      </c>
      <c r="D3363" s="1" t="n">
        <v>10011</v>
      </c>
      <c r="E3363" s="1" t="s">
        <v>221</v>
      </c>
      <c r="F3363" s="1" t="n">
        <v>24</v>
      </c>
      <c r="G3363" s="1" t="s">
        <v>57</v>
      </c>
      <c r="H3363" s="1" t="n">
        <v>2110405</v>
      </c>
      <c r="I3363" s="1" t="s">
        <v>106</v>
      </c>
      <c r="J3363" s="1" t="n">
        <v>1435119</v>
      </c>
      <c r="L3363" s="1" t="n">
        <v>34737</v>
      </c>
      <c r="M3363" s="1" t="s">
        <v>153</v>
      </c>
      <c r="N3363" s="1" t="s">
        <v>66</v>
      </c>
      <c r="P3363" s="1" t="n">
        <v>103</v>
      </c>
      <c r="Q3363" s="1" t="s">
        <v>61</v>
      </c>
      <c r="R3363" s="1" t="s">
        <v>62</v>
      </c>
      <c r="S3363" s="1" t="n">
        <v>1130101</v>
      </c>
      <c r="T3363" s="1" t="s">
        <v>63</v>
      </c>
      <c r="U3363" s="1" t="n">
        <v>807.05</v>
      </c>
      <c r="W3363" s="1" t="n">
        <v>0</v>
      </c>
      <c r="X3363" s="1" t="s">
        <v>3011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RC GRAN PLUS GATO AD SALMAO E ARROZ KG</v>
      </c>
      <c r="AC3363" s="1" t="n">
        <v>34737</v>
      </c>
    </row>
    <row r="3364" customFormat="false" ht="12.75" hidden="false" customHeight="true" outlineLevel="0" collapsed="false">
      <c r="A3364" s="1" t="n">
        <v>1</v>
      </c>
      <c r="B3364" s="17" t="n">
        <v>46226</v>
      </c>
      <c r="C3364" s="17" t="n">
        <v>46266</v>
      </c>
      <c r="D3364" s="1" t="n">
        <v>957</v>
      </c>
      <c r="E3364" s="1" t="s">
        <v>157</v>
      </c>
      <c r="F3364" s="1" t="n">
        <v>24</v>
      </c>
      <c r="G3364" s="1" t="s">
        <v>57</v>
      </c>
      <c r="H3364" s="1" t="n">
        <v>2110405</v>
      </c>
      <c r="I3364" s="1" t="s">
        <v>106</v>
      </c>
      <c r="J3364" s="1" t="n">
        <v>1439137</v>
      </c>
      <c r="L3364" s="1" t="n">
        <v>21188</v>
      </c>
      <c r="M3364" s="1" t="s">
        <v>153</v>
      </c>
      <c r="N3364" s="1" t="s">
        <v>66</v>
      </c>
      <c r="P3364" s="1" t="n">
        <v>103</v>
      </c>
      <c r="Q3364" s="1" t="s">
        <v>61</v>
      </c>
      <c r="R3364" s="1" t="s">
        <v>62</v>
      </c>
      <c r="S3364" s="1" t="n">
        <v>1130101</v>
      </c>
      <c r="T3364" s="1" t="s">
        <v>63</v>
      </c>
      <c r="U3364" s="1" t="n">
        <v>3458.9</v>
      </c>
      <c r="W3364" s="1" t="n">
        <v>0</v>
      </c>
      <c r="X3364" s="1" t="s">
        <v>3012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WHISKA FRANGO KG AGR</v>
      </c>
      <c r="AC3364" s="1" t="n">
        <v>21188</v>
      </c>
    </row>
    <row r="3365" customFormat="false" ht="12.75" hidden="false" customHeight="true" outlineLevel="0" collapsed="false">
      <c r="A3365" s="1" t="n">
        <v>1</v>
      </c>
      <c r="B3365" s="17" t="n">
        <v>46245</v>
      </c>
      <c r="C3365" s="17" t="n">
        <v>46266</v>
      </c>
      <c r="D3365" s="1" t="n">
        <v>1718</v>
      </c>
      <c r="E3365" s="1" t="s">
        <v>159</v>
      </c>
      <c r="F3365" s="1" t="n">
        <v>24</v>
      </c>
      <c r="G3365" s="1" t="s">
        <v>57</v>
      </c>
      <c r="H3365" s="1" t="n">
        <v>2110405</v>
      </c>
      <c r="I3365" s="1" t="s">
        <v>106</v>
      </c>
      <c r="J3365" s="1" t="n">
        <v>1531933</v>
      </c>
      <c r="L3365" s="1" t="n">
        <v>688332</v>
      </c>
      <c r="M3365" s="1" t="s">
        <v>59</v>
      </c>
      <c r="N3365" s="1" t="s">
        <v>66</v>
      </c>
      <c r="P3365" s="1" t="n">
        <v>103</v>
      </c>
      <c r="Q3365" s="1" t="s">
        <v>61</v>
      </c>
      <c r="R3365" s="1" t="s">
        <v>62</v>
      </c>
      <c r="S3365" s="1" t="n">
        <v>1130101</v>
      </c>
      <c r="T3365" s="1" t="s">
        <v>63</v>
      </c>
      <c r="U3365" s="1" t="n">
        <v>436.76</v>
      </c>
      <c r="W3365" s="1" t="n">
        <v>0</v>
      </c>
      <c r="X3365" s="1" t="s">
        <v>3013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</row>
    <row r="3366" customFormat="false" ht="12.75" hidden="false" customHeight="true" outlineLevel="0" collapsed="false">
      <c r="A3366" s="1" t="n">
        <v>1</v>
      </c>
      <c r="B3366" s="17" t="n">
        <v>46246</v>
      </c>
      <c r="C3366" s="17" t="n">
        <v>46266</v>
      </c>
      <c r="D3366" s="1" t="n">
        <v>1656</v>
      </c>
      <c r="E3366" s="1" t="s">
        <v>3014</v>
      </c>
      <c r="F3366" s="1" t="n">
        <v>24</v>
      </c>
      <c r="G3366" s="1" t="s">
        <v>57</v>
      </c>
      <c r="H3366" s="1" t="n">
        <v>2110405</v>
      </c>
      <c r="I3366" s="1" t="s">
        <v>106</v>
      </c>
      <c r="J3366" s="1" t="n">
        <v>1535597</v>
      </c>
      <c r="L3366" s="1" t="n">
        <v>224812</v>
      </c>
      <c r="M3366" s="1" t="s">
        <v>36</v>
      </c>
      <c r="N3366" s="1" t="s">
        <v>66</v>
      </c>
      <c r="P3366" s="1" t="n">
        <v>103</v>
      </c>
      <c r="Q3366" s="1" t="s">
        <v>61</v>
      </c>
      <c r="R3366" s="1" t="s">
        <v>62</v>
      </c>
      <c r="S3366" s="1" t="n">
        <v>1130101</v>
      </c>
      <c r="T3366" s="1" t="s">
        <v>63</v>
      </c>
      <c r="U3366" s="1" t="n">
        <v>546.62</v>
      </c>
      <c r="W3366" s="1" t="n">
        <v>0</v>
      </c>
      <c r="X3366" s="1" t="s">
        <v>3015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EXT TOM OLE 190G</v>
      </c>
      <c r="AC3366" s="1" t="n">
        <v>224812</v>
      </c>
    </row>
    <row r="3367" customFormat="false" ht="12.75" hidden="false" customHeight="true" outlineLevel="0" collapsed="false">
      <c r="A3367" s="1" t="n">
        <v>1</v>
      </c>
      <c r="B3367" s="17" t="n">
        <v>46246</v>
      </c>
      <c r="C3367" s="17" t="n">
        <v>46266</v>
      </c>
      <c r="D3367" s="1" t="n">
        <v>794</v>
      </c>
      <c r="E3367" s="1" t="s">
        <v>365</v>
      </c>
      <c r="F3367" s="1" t="n">
        <v>24</v>
      </c>
      <c r="G3367" s="1" t="s">
        <v>57</v>
      </c>
      <c r="H3367" s="1" t="n">
        <v>2110405</v>
      </c>
      <c r="I3367" s="1" t="s">
        <v>106</v>
      </c>
      <c r="J3367" s="1" t="n">
        <v>1536581</v>
      </c>
      <c r="L3367" s="1" t="n">
        <v>8609</v>
      </c>
      <c r="M3367" s="1" t="s">
        <v>59</v>
      </c>
      <c r="N3367" s="1" t="s">
        <v>66</v>
      </c>
      <c r="P3367" s="1" t="n">
        <v>103</v>
      </c>
      <c r="Q3367" s="1" t="s">
        <v>61</v>
      </c>
      <c r="R3367" s="1" t="s">
        <v>62</v>
      </c>
      <c r="S3367" s="1" t="n">
        <v>1130101</v>
      </c>
      <c r="T3367" s="1" t="s">
        <v>63</v>
      </c>
      <c r="U3367" s="1" t="n">
        <v>530</v>
      </c>
      <c r="W3367" s="1" t="n">
        <v>0</v>
      </c>
      <c r="X3367" s="1" t="s">
        <v>3016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</row>
    <row r="3368" customFormat="false" ht="12.75" hidden="false" customHeight="true" outlineLevel="0" collapsed="false">
      <c r="A3368" s="1" t="n">
        <v>1</v>
      </c>
      <c r="B3368" s="17" t="n">
        <v>46248</v>
      </c>
      <c r="C3368" s="17" t="n">
        <v>46266</v>
      </c>
      <c r="D3368" s="1" t="n">
        <v>1637</v>
      </c>
      <c r="E3368" s="1" t="s">
        <v>68</v>
      </c>
      <c r="F3368" s="1" t="n">
        <v>24</v>
      </c>
      <c r="G3368" s="1" t="s">
        <v>57</v>
      </c>
      <c r="H3368" s="1" t="n">
        <v>2110405</v>
      </c>
      <c r="I3368" s="1" t="s">
        <v>106</v>
      </c>
      <c r="J3368" s="1" t="n">
        <v>1545787</v>
      </c>
      <c r="L3368" s="1" t="n">
        <v>1919059</v>
      </c>
      <c r="M3368" s="1" t="s">
        <v>36</v>
      </c>
      <c r="N3368" s="1" t="s">
        <v>66</v>
      </c>
      <c r="P3368" s="1" t="n">
        <v>103</v>
      </c>
      <c r="Q3368" s="1" t="s">
        <v>61</v>
      </c>
      <c r="R3368" s="1" t="s">
        <v>62</v>
      </c>
      <c r="S3368" s="1" t="n">
        <v>1130101</v>
      </c>
      <c r="T3368" s="1" t="s">
        <v>63</v>
      </c>
      <c r="U3368" s="1" t="n">
        <v>1804.32</v>
      </c>
      <c r="W3368" s="1" t="n">
        <v>0</v>
      </c>
      <c r="X3368" s="1" t="s">
        <v>3017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MAIONESE HELLMANNS SH 200G</v>
      </c>
      <c r="AC3368" s="1" t="n">
        <v>1919059</v>
      </c>
    </row>
    <row r="3369" customFormat="false" ht="12.75" hidden="false" customHeight="true" outlineLevel="0" collapsed="false">
      <c r="A3369" s="1" t="n">
        <v>1</v>
      </c>
      <c r="B3369" s="17" t="n">
        <v>46253</v>
      </c>
      <c r="C3369" s="17" t="n">
        <v>46266</v>
      </c>
      <c r="D3369" s="1" t="n">
        <v>1611</v>
      </c>
      <c r="E3369" s="1" t="s">
        <v>238</v>
      </c>
      <c r="F3369" s="1" t="n">
        <v>24</v>
      </c>
      <c r="G3369" s="1" t="s">
        <v>57</v>
      </c>
      <c r="H3369" s="1" t="n">
        <v>2110405</v>
      </c>
      <c r="I3369" s="1" t="s">
        <v>106</v>
      </c>
      <c r="J3369" s="1" t="n">
        <v>1570880</v>
      </c>
      <c r="L3369" s="1" t="n">
        <v>1791736</v>
      </c>
      <c r="M3369" s="1" t="s">
        <v>36</v>
      </c>
      <c r="N3369" s="1" t="s">
        <v>66</v>
      </c>
      <c r="P3369" s="1" t="n">
        <v>103</v>
      </c>
      <c r="Q3369" s="1" t="s">
        <v>61</v>
      </c>
      <c r="R3369" s="1" t="s">
        <v>62</v>
      </c>
      <c r="S3369" s="1" t="n">
        <v>1130101</v>
      </c>
      <c r="T3369" s="1" t="s">
        <v>63</v>
      </c>
      <c r="U3369" s="1" t="n">
        <v>754.67</v>
      </c>
      <c r="W3369" s="1" t="n">
        <v>0</v>
      </c>
      <c r="X3369" s="1" t="s">
        <v>3018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</row>
    <row r="3370" customFormat="false" ht="12.75" hidden="false" customHeight="true" outlineLevel="0" collapsed="false">
      <c r="A3370" s="1" t="n">
        <v>1</v>
      </c>
      <c r="B3370" s="17" t="n">
        <v>46255</v>
      </c>
      <c r="C3370" s="17" t="n">
        <v>46266</v>
      </c>
      <c r="D3370" s="1" t="n">
        <v>1668</v>
      </c>
      <c r="E3370" s="1" t="s">
        <v>81</v>
      </c>
      <c r="F3370" s="1" t="n">
        <v>24</v>
      </c>
      <c r="G3370" s="1" t="s">
        <v>57</v>
      </c>
      <c r="H3370" s="1" t="n">
        <v>2110405</v>
      </c>
      <c r="I3370" s="1" t="s">
        <v>106</v>
      </c>
      <c r="J3370" s="1" t="n">
        <v>1582091</v>
      </c>
      <c r="L3370" s="1" t="n">
        <v>750484</v>
      </c>
      <c r="M3370" s="1" t="s">
        <v>36</v>
      </c>
      <c r="N3370" s="1" t="s">
        <v>66</v>
      </c>
      <c r="P3370" s="1" t="n">
        <v>103</v>
      </c>
      <c r="Q3370" s="1" t="s">
        <v>61</v>
      </c>
      <c r="R3370" s="1" t="s">
        <v>62</v>
      </c>
      <c r="S3370" s="1" t="n">
        <v>1130101</v>
      </c>
      <c r="T3370" s="1" t="s">
        <v>63</v>
      </c>
      <c r="U3370" s="1" t="n">
        <v>983.07</v>
      </c>
      <c r="W3370" s="1" t="n">
        <v>0</v>
      </c>
      <c r="X3370" s="1" t="s">
        <v>3019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</row>
    <row r="3371" customFormat="false" ht="12.75" hidden="false" customHeight="true" outlineLevel="0" collapsed="false">
      <c r="A3371" s="1" t="n">
        <v>1</v>
      </c>
      <c r="B3371" s="17" t="n">
        <v>46255</v>
      </c>
      <c r="C3371" s="17" t="n">
        <v>46266</v>
      </c>
      <c r="D3371" s="1" t="n">
        <v>1668</v>
      </c>
      <c r="E3371" s="1" t="s">
        <v>81</v>
      </c>
      <c r="F3371" s="1" t="n">
        <v>24</v>
      </c>
      <c r="G3371" s="1" t="s">
        <v>57</v>
      </c>
      <c r="H3371" s="1" t="n">
        <v>2110405</v>
      </c>
      <c r="I3371" s="1" t="s">
        <v>106</v>
      </c>
      <c r="J3371" s="1" t="n">
        <v>1582110</v>
      </c>
      <c r="L3371" s="1" t="n">
        <v>750483</v>
      </c>
      <c r="M3371" s="1" t="s">
        <v>36</v>
      </c>
      <c r="N3371" s="1" t="s">
        <v>66</v>
      </c>
      <c r="P3371" s="1" t="n">
        <v>103</v>
      </c>
      <c r="Q3371" s="1" t="s">
        <v>61</v>
      </c>
      <c r="R3371" s="1" t="s">
        <v>39</v>
      </c>
      <c r="S3371" s="1" t="n">
        <v>4210299</v>
      </c>
      <c r="T3371" s="1" t="s">
        <v>2235</v>
      </c>
      <c r="U3371" s="1" t="n">
        <v>1304.13</v>
      </c>
      <c r="W3371" s="1" t="n">
        <v>0</v>
      </c>
      <c r="X3371" s="1" t="s">
        <v>3020</v>
      </c>
      <c r="Z3371" s="1" t="str">
        <f aca="false">IF($T3371="","",IFERROR(INDEX('Resumo Grupos'!$AC$3:$AC$200,MATCH($T3371,'Resumo Grupos'!$AB$3:$AB$200,0)),"n/d"))</f>
        <v>Despesa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SACO PAPEL KRAFT 2KG</v>
      </c>
      <c r="AC3371" s="1" t="n">
        <v>750483</v>
      </c>
    </row>
    <row r="3372" customFormat="false" ht="12.75" hidden="false" customHeight="true" outlineLevel="0" collapsed="false">
      <c r="A3372" s="1" t="n">
        <v>1</v>
      </c>
      <c r="B3372" s="17" t="n">
        <v>46256</v>
      </c>
      <c r="C3372" s="17" t="n">
        <v>46266</v>
      </c>
      <c r="D3372" s="1" t="n">
        <v>1657</v>
      </c>
      <c r="E3372" s="1" t="s">
        <v>1204</v>
      </c>
      <c r="F3372" s="1" t="n">
        <v>24</v>
      </c>
      <c r="G3372" s="1" t="s">
        <v>57</v>
      </c>
      <c r="H3372" s="1" t="n">
        <v>2110405</v>
      </c>
      <c r="I3372" s="1" t="s">
        <v>106</v>
      </c>
      <c r="J3372" s="1" t="n">
        <v>1585243</v>
      </c>
      <c r="L3372" s="1" t="n">
        <v>297570</v>
      </c>
      <c r="M3372" s="1" t="s">
        <v>36</v>
      </c>
      <c r="N3372" s="1" t="s">
        <v>66</v>
      </c>
      <c r="P3372" s="1" t="n">
        <v>103</v>
      </c>
      <c r="Q3372" s="1" t="s">
        <v>61</v>
      </c>
      <c r="R3372" s="1" t="s">
        <v>62</v>
      </c>
      <c r="S3372" s="1" t="n">
        <v>1130101</v>
      </c>
      <c r="T3372" s="1" t="s">
        <v>63</v>
      </c>
      <c r="U3372" s="1" t="n">
        <v>1062.06</v>
      </c>
      <c r="W3372" s="1" t="n">
        <v>0</v>
      </c>
      <c r="X3372" s="1" t="s">
        <v>3021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</row>
    <row r="3373" customFormat="false" ht="12.75" hidden="false" customHeight="true" outlineLevel="0" collapsed="false">
      <c r="A3373" s="1" t="n">
        <v>1</v>
      </c>
      <c r="B3373" s="17" t="n">
        <v>46256</v>
      </c>
      <c r="C3373" s="17" t="n">
        <v>46266</v>
      </c>
      <c r="D3373" s="1" t="n">
        <v>10029</v>
      </c>
      <c r="E3373" s="1" t="s">
        <v>1353</v>
      </c>
      <c r="F3373" s="1" t="n">
        <v>24</v>
      </c>
      <c r="G3373" s="1" t="s">
        <v>57</v>
      </c>
      <c r="H3373" s="1" t="n">
        <v>2110405</v>
      </c>
      <c r="I3373" s="1" t="s">
        <v>106</v>
      </c>
      <c r="J3373" s="1" t="n">
        <v>1585854</v>
      </c>
      <c r="L3373" s="1" t="n">
        <v>231</v>
      </c>
      <c r="M3373" s="1" t="s">
        <v>36</v>
      </c>
      <c r="N3373" s="1" t="s">
        <v>66</v>
      </c>
      <c r="P3373" s="1" t="n">
        <v>103</v>
      </c>
      <c r="Q3373" s="1" t="s">
        <v>61</v>
      </c>
      <c r="R3373" s="1" t="s">
        <v>39</v>
      </c>
      <c r="S3373" s="1" t="n">
        <v>4210299</v>
      </c>
      <c r="T3373" s="1" t="s">
        <v>2235</v>
      </c>
      <c r="U3373" s="1" t="n">
        <v>1220</v>
      </c>
      <c r="W3373" s="1" t="n">
        <v>0</v>
      </c>
      <c r="X3373" s="1" t="s">
        <v>3022</v>
      </c>
      <c r="Z3373" s="1" t="str">
        <f aca="false">IF($T3373="","",IFERROR(INDEX('Resumo Grupos'!$AC$3:$AC$200,MATCH($T3373,'Resumo Grupos'!$AB$3:$AB$200,0)),"n/d"))</f>
        <v>Despesa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ETIQUETA ADES BRANCA TERM.TOL 18M 39X40M</v>
      </c>
      <c r="AC3373" s="1" t="n">
        <v>231</v>
      </c>
    </row>
    <row r="3374" customFormat="false" ht="12.75" hidden="false" customHeight="true" outlineLevel="0" collapsed="false">
      <c r="A3374" s="1" t="n">
        <v>1</v>
      </c>
      <c r="B3374" s="17" t="n">
        <v>46259</v>
      </c>
      <c r="C3374" s="17" t="n">
        <v>46266</v>
      </c>
      <c r="D3374" s="1" t="n">
        <v>1614</v>
      </c>
      <c r="E3374" s="1" t="s">
        <v>89</v>
      </c>
      <c r="F3374" s="1" t="n">
        <v>24</v>
      </c>
      <c r="G3374" s="1" t="s">
        <v>57</v>
      </c>
      <c r="H3374" s="1" t="n">
        <v>2110405</v>
      </c>
      <c r="I3374" s="1" t="s">
        <v>106</v>
      </c>
      <c r="J3374" s="1" t="n">
        <v>1601008</v>
      </c>
      <c r="L3374" s="1" t="n">
        <v>11614</v>
      </c>
      <c r="M3374" s="1" t="s">
        <v>59</v>
      </c>
      <c r="N3374" s="1" t="s">
        <v>66</v>
      </c>
      <c r="P3374" s="1" t="n">
        <v>103</v>
      </c>
      <c r="Q3374" s="1" t="s">
        <v>61</v>
      </c>
      <c r="R3374" s="1" t="s">
        <v>62</v>
      </c>
      <c r="S3374" s="1" t="n">
        <v>1130101</v>
      </c>
      <c r="T3374" s="1" t="s">
        <v>63</v>
      </c>
      <c r="U3374" s="1" t="n">
        <v>633.33</v>
      </c>
      <c r="W3374" s="1" t="n">
        <v>0</v>
      </c>
      <c r="X3374" s="1" t="s">
        <v>3023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SORV. KARU SUPREME1L</v>
      </c>
      <c r="AC3374" s="1" t="n">
        <v>11614</v>
      </c>
    </row>
    <row r="3375" customFormat="false" ht="12.75" hidden="false" customHeight="true" outlineLevel="0" collapsed="false">
      <c r="A3375" s="1" t="n">
        <v>1</v>
      </c>
      <c r="B3375" s="17" t="n">
        <v>46258</v>
      </c>
      <c r="C3375" s="17" t="n">
        <v>46266</v>
      </c>
      <c r="D3375" s="1" t="n">
        <v>1642</v>
      </c>
      <c r="E3375" s="1" t="s">
        <v>184</v>
      </c>
      <c r="F3375" s="1" t="n">
        <v>24</v>
      </c>
      <c r="G3375" s="1" t="s">
        <v>57</v>
      </c>
      <c r="H3375" s="1" t="n">
        <v>2110405</v>
      </c>
      <c r="I3375" s="1" t="s">
        <v>106</v>
      </c>
      <c r="J3375" s="1" t="n">
        <v>1608441</v>
      </c>
      <c r="L3375" s="1" t="n">
        <v>1038546</v>
      </c>
      <c r="M3375" s="1" t="s">
        <v>36</v>
      </c>
      <c r="N3375" s="1" t="s">
        <v>66</v>
      </c>
      <c r="P3375" s="1" t="n">
        <v>103</v>
      </c>
      <c r="Q3375" s="1" t="s">
        <v>61</v>
      </c>
      <c r="R3375" s="1" t="s">
        <v>62</v>
      </c>
      <c r="S3375" s="1" t="n">
        <v>1130101</v>
      </c>
      <c r="T3375" s="1" t="s">
        <v>63</v>
      </c>
      <c r="U3375" s="1" t="n">
        <v>515.15</v>
      </c>
      <c r="W3375" s="1" t="n">
        <v>0</v>
      </c>
      <c r="X3375" s="1" t="s">
        <v>3024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PAO DE FORMA BROTHER</v>
      </c>
      <c r="AC3375" s="1" t="n">
        <v>1038546</v>
      </c>
    </row>
    <row r="3376" customFormat="false" ht="12.75" hidden="false" customHeight="true" outlineLevel="0" collapsed="false">
      <c r="A3376" s="1" t="n">
        <v>1</v>
      </c>
      <c r="B3376" s="17" t="n">
        <v>46258</v>
      </c>
      <c r="C3376" s="17" t="n">
        <v>46266</v>
      </c>
      <c r="D3376" s="1" t="n">
        <v>1819</v>
      </c>
      <c r="E3376" s="1" t="s">
        <v>249</v>
      </c>
      <c r="F3376" s="1" t="n">
        <v>24</v>
      </c>
      <c r="G3376" s="1" t="s">
        <v>57</v>
      </c>
      <c r="H3376" s="1" t="n">
        <v>2110405</v>
      </c>
      <c r="I3376" s="1" t="s">
        <v>106</v>
      </c>
      <c r="J3376" s="1" t="n">
        <v>1608473</v>
      </c>
      <c r="L3376" s="1" t="n">
        <v>17289</v>
      </c>
      <c r="M3376" s="1" t="s">
        <v>36</v>
      </c>
      <c r="N3376" s="1" t="s">
        <v>66</v>
      </c>
      <c r="P3376" s="1" t="n">
        <v>103</v>
      </c>
      <c r="Q3376" s="1" t="s">
        <v>61</v>
      </c>
      <c r="R3376" s="1" t="s">
        <v>62</v>
      </c>
      <c r="S3376" s="1" t="n">
        <v>1130101</v>
      </c>
      <c r="T3376" s="1" t="s">
        <v>63</v>
      </c>
      <c r="U3376" s="1" t="n">
        <v>240</v>
      </c>
      <c r="W3376" s="1" t="n">
        <v>0</v>
      </c>
      <c r="X3376" s="1" t="s">
        <v>3025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MASSA PARA PASTEL QU</v>
      </c>
      <c r="AC3376" s="1" t="n">
        <v>17289</v>
      </c>
    </row>
    <row r="3377" customFormat="false" ht="12.75" hidden="false" customHeight="true" outlineLevel="0" collapsed="false">
      <c r="A3377" s="1" t="n">
        <v>1</v>
      </c>
      <c r="B3377" s="17" t="n">
        <v>46259</v>
      </c>
      <c r="C3377" s="17" t="n">
        <v>46266</v>
      </c>
      <c r="D3377" s="1" t="n">
        <v>1363</v>
      </c>
      <c r="E3377" s="1" t="s">
        <v>180</v>
      </c>
      <c r="F3377" s="1" t="n">
        <v>24</v>
      </c>
      <c r="G3377" s="1" t="s">
        <v>57</v>
      </c>
      <c r="H3377" s="1" t="n">
        <v>2110405</v>
      </c>
      <c r="I3377" s="1" t="s">
        <v>106</v>
      </c>
      <c r="J3377" s="1" t="n">
        <v>1608493</v>
      </c>
      <c r="L3377" s="1" t="n">
        <v>3812</v>
      </c>
      <c r="M3377" s="1" t="s">
        <v>36</v>
      </c>
      <c r="N3377" s="1" t="s">
        <v>66</v>
      </c>
      <c r="P3377" s="1" t="n">
        <v>103</v>
      </c>
      <c r="Q3377" s="1" t="s">
        <v>61</v>
      </c>
      <c r="R3377" s="1" t="s">
        <v>62</v>
      </c>
      <c r="S3377" s="1" t="n">
        <v>1130101</v>
      </c>
      <c r="T3377" s="1" t="s">
        <v>63</v>
      </c>
      <c r="U3377" s="1" t="n">
        <v>305</v>
      </c>
      <c r="W3377" s="1" t="n">
        <v>0</v>
      </c>
      <c r="X3377" s="1" t="s">
        <v>3026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PAO HAMBURGUER SANTO PAO</v>
      </c>
      <c r="AC3377" s="1" t="n">
        <v>3812</v>
      </c>
    </row>
    <row r="3378" customFormat="false" ht="12.75" hidden="false" customHeight="true" outlineLevel="0" collapsed="false">
      <c r="A3378" s="1" t="n">
        <v>1</v>
      </c>
      <c r="B3378" s="17" t="n">
        <v>46258</v>
      </c>
      <c r="C3378" s="17" t="n">
        <v>46266</v>
      </c>
      <c r="D3378" s="1" t="n">
        <v>1276</v>
      </c>
      <c r="E3378" s="1" t="s">
        <v>440</v>
      </c>
      <c r="F3378" s="1" t="n">
        <v>24</v>
      </c>
      <c r="G3378" s="1" t="s">
        <v>57</v>
      </c>
      <c r="H3378" s="1" t="n">
        <v>2110405</v>
      </c>
      <c r="I3378" s="1" t="s">
        <v>106</v>
      </c>
      <c r="J3378" s="1" t="n">
        <v>1608502</v>
      </c>
      <c r="L3378" s="1" t="n">
        <v>3221</v>
      </c>
      <c r="M3378" s="1" t="s">
        <v>36</v>
      </c>
      <c r="N3378" s="1" t="s">
        <v>66</v>
      </c>
      <c r="P3378" s="1" t="n">
        <v>103</v>
      </c>
      <c r="Q3378" s="1" t="s">
        <v>61</v>
      </c>
      <c r="R3378" s="1" t="s">
        <v>62</v>
      </c>
      <c r="S3378" s="1" t="n">
        <v>1130101</v>
      </c>
      <c r="T3378" s="1" t="s">
        <v>63</v>
      </c>
      <c r="U3378" s="1" t="n">
        <v>975</v>
      </c>
      <c r="W3378" s="1" t="n">
        <v>0</v>
      </c>
      <c r="X3378" s="1" t="s">
        <v>3027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QUEIJO MUSSARELA DE</v>
      </c>
      <c r="AC3378" s="1" t="n">
        <v>3221</v>
      </c>
    </row>
    <row r="3379" customFormat="false" ht="12.75" hidden="false" customHeight="true" outlineLevel="0" collapsed="false">
      <c r="A3379" s="1" t="n">
        <v>1</v>
      </c>
      <c r="B3379" s="17" t="n">
        <v>46259</v>
      </c>
      <c r="C3379" s="17" t="n">
        <v>46266</v>
      </c>
      <c r="D3379" s="1" t="n">
        <v>1455</v>
      </c>
      <c r="E3379" s="1" t="s">
        <v>887</v>
      </c>
      <c r="F3379" s="1" t="n">
        <v>24</v>
      </c>
      <c r="G3379" s="1" t="s">
        <v>57</v>
      </c>
      <c r="H3379" s="1" t="n">
        <v>2110405</v>
      </c>
      <c r="I3379" s="1" t="s">
        <v>106</v>
      </c>
      <c r="J3379" s="1" t="n">
        <v>1608694</v>
      </c>
      <c r="L3379" s="1" t="n">
        <v>1416</v>
      </c>
      <c r="M3379" s="1" t="s">
        <v>36</v>
      </c>
      <c r="N3379" s="1" t="s">
        <v>66</v>
      </c>
      <c r="P3379" s="1" t="n">
        <v>103</v>
      </c>
      <c r="Q3379" s="1" t="s">
        <v>61</v>
      </c>
      <c r="R3379" s="1" t="s">
        <v>62</v>
      </c>
      <c r="S3379" s="1" t="n">
        <v>1130101</v>
      </c>
      <c r="T3379" s="1" t="s">
        <v>63</v>
      </c>
      <c r="U3379" s="1" t="n">
        <v>1050</v>
      </c>
      <c r="W3379" s="1" t="n">
        <v>0</v>
      </c>
      <c r="X3379" s="1" t="s">
        <v>3028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PASTEL DE CARNE ITALIA KG</v>
      </c>
      <c r="AC3379" s="1" t="n">
        <v>1416</v>
      </c>
    </row>
    <row r="3380" customFormat="false" ht="12.75" hidden="false" customHeight="true" outlineLevel="0" collapsed="false">
      <c r="A3380" s="1" t="n">
        <v>1</v>
      </c>
      <c r="B3380" s="17" t="n">
        <v>46255</v>
      </c>
      <c r="C3380" s="17" t="n">
        <v>46266</v>
      </c>
      <c r="D3380" s="1" t="n">
        <v>1628</v>
      </c>
      <c r="E3380" s="1" t="s">
        <v>406</v>
      </c>
      <c r="F3380" s="1" t="n">
        <v>24</v>
      </c>
      <c r="G3380" s="1" t="s">
        <v>57</v>
      </c>
      <c r="H3380" s="1" t="n">
        <v>2110405</v>
      </c>
      <c r="I3380" s="1" t="s">
        <v>106</v>
      </c>
      <c r="J3380" s="1" t="n">
        <v>1608944</v>
      </c>
      <c r="L3380" s="1" t="n">
        <v>91669</v>
      </c>
      <c r="M3380" s="1" t="s">
        <v>36</v>
      </c>
      <c r="N3380" s="1" t="s">
        <v>66</v>
      </c>
      <c r="P3380" s="1" t="n">
        <v>103</v>
      </c>
      <c r="Q3380" s="1" t="s">
        <v>61</v>
      </c>
      <c r="R3380" s="1" t="s">
        <v>62</v>
      </c>
      <c r="S3380" s="1" t="n">
        <v>1130101</v>
      </c>
      <c r="T3380" s="1" t="s">
        <v>63</v>
      </c>
      <c r="U3380" s="1" t="n">
        <v>341.64</v>
      </c>
      <c r="W3380" s="1" t="n">
        <v>0</v>
      </c>
      <c r="X3380" s="1" t="s">
        <v>3029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MARBORO DOUBLE FUSIO</v>
      </c>
      <c r="AC3380" s="1" t="n">
        <v>91669</v>
      </c>
    </row>
    <row r="3381" customFormat="false" ht="12.75" hidden="false" customHeight="true" outlineLevel="0" collapsed="false">
      <c r="A3381" s="1" t="n">
        <v>1</v>
      </c>
      <c r="B3381" s="17" t="n">
        <v>46258</v>
      </c>
      <c r="C3381" s="17" t="n">
        <v>46266</v>
      </c>
      <c r="D3381" s="1" t="n">
        <v>1276</v>
      </c>
      <c r="E3381" s="1" t="s">
        <v>440</v>
      </c>
      <c r="F3381" s="1" t="n">
        <v>24</v>
      </c>
      <c r="G3381" s="1" t="s">
        <v>57</v>
      </c>
      <c r="H3381" s="1" t="n">
        <v>2110101</v>
      </c>
      <c r="I3381" s="1" t="s">
        <v>58</v>
      </c>
      <c r="J3381" s="1" t="n">
        <v>1618585</v>
      </c>
      <c r="L3381" s="1" t="n">
        <v>3222</v>
      </c>
      <c r="M3381" s="1" t="s">
        <v>36</v>
      </c>
      <c r="N3381" s="1" t="s">
        <v>66</v>
      </c>
      <c r="P3381" s="1" t="n">
        <v>103</v>
      </c>
      <c r="Q3381" s="1" t="s">
        <v>61</v>
      </c>
      <c r="R3381" s="1" t="s">
        <v>2081</v>
      </c>
      <c r="S3381" s="1" t="n">
        <v>4110102</v>
      </c>
      <c r="T3381" s="1" t="s">
        <v>2640</v>
      </c>
      <c r="U3381" s="1" t="n">
        <v>369</v>
      </c>
      <c r="W3381" s="1" t="n">
        <v>0</v>
      </c>
      <c r="X3381" s="1" t="s">
        <v>3030</v>
      </c>
      <c r="Z3381" s="1" t="str">
        <f aca="false">IF($T3381="","",IFERROR(INDEX('Resumo Grupos'!$AC$3:$AC$200,MATCH($T3381,'Resumo Grupos'!$AB$3:$AB$200,0)),"n/d"))</f>
        <v>Despesa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QUEIJO COALHO FATIAD</v>
      </c>
      <c r="AC3381" s="1" t="n">
        <v>3222</v>
      </c>
    </row>
    <row r="3382" customFormat="false" ht="12.75" hidden="false" customHeight="true" outlineLevel="0" collapsed="false">
      <c r="A3382" s="1" t="n">
        <v>1</v>
      </c>
      <c r="B3382" s="17" t="n">
        <v>46262</v>
      </c>
      <c r="C3382" s="17" t="n">
        <v>46266</v>
      </c>
      <c r="D3382" s="1" t="n">
        <v>642</v>
      </c>
      <c r="E3382" s="1" t="s">
        <v>186</v>
      </c>
      <c r="F3382" s="1" t="n">
        <v>24</v>
      </c>
      <c r="G3382" s="1" t="s">
        <v>57</v>
      </c>
      <c r="H3382" s="1" t="n">
        <v>2110405</v>
      </c>
      <c r="I3382" s="1" t="s">
        <v>106</v>
      </c>
      <c r="J3382" s="1" t="n">
        <v>1618719</v>
      </c>
      <c r="L3382" s="1" t="n">
        <v>626</v>
      </c>
      <c r="M3382" s="1" t="s">
        <v>36</v>
      </c>
      <c r="N3382" s="1" t="s">
        <v>66</v>
      </c>
      <c r="P3382" s="1" t="n">
        <v>103</v>
      </c>
      <c r="Q3382" s="1" t="s">
        <v>61</v>
      </c>
      <c r="R3382" s="1" t="s">
        <v>62</v>
      </c>
      <c r="S3382" s="1" t="n">
        <v>1130101</v>
      </c>
      <c r="T3382" s="1" t="s">
        <v>63</v>
      </c>
      <c r="U3382" s="1" t="n">
        <v>960</v>
      </c>
      <c r="W3382" s="1" t="n">
        <v>0</v>
      </c>
      <c r="X3382" s="1" t="s">
        <v>3031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BOLO BLOOM 600G</v>
      </c>
      <c r="AC3382" s="1" t="n">
        <v>626</v>
      </c>
    </row>
    <row r="3383" customFormat="false" ht="12.75" hidden="false" customHeight="true" outlineLevel="0" collapsed="false">
      <c r="A3383" s="1" t="n">
        <v>1</v>
      </c>
      <c r="B3383" s="17" t="n">
        <v>46266</v>
      </c>
      <c r="C3383" s="17" t="n">
        <v>46266</v>
      </c>
      <c r="D3383" s="1" t="n">
        <v>1137</v>
      </c>
      <c r="E3383" s="1" t="s">
        <v>105</v>
      </c>
      <c r="F3383" s="1" t="n">
        <v>34</v>
      </c>
      <c r="G3383" s="1" t="s">
        <v>94</v>
      </c>
      <c r="H3383" s="1" t="n">
        <v>2110405</v>
      </c>
      <c r="I3383" s="1" t="s">
        <v>106</v>
      </c>
      <c r="J3383" s="1" t="n">
        <v>1634895</v>
      </c>
      <c r="L3383" s="1" t="n">
        <v>666649</v>
      </c>
      <c r="M3383" s="1" t="s">
        <v>36</v>
      </c>
      <c r="N3383" s="1" t="s">
        <v>66</v>
      </c>
      <c r="P3383" s="1" t="n">
        <v>101</v>
      </c>
      <c r="Q3383" s="1" t="s">
        <v>107</v>
      </c>
      <c r="R3383" s="1" t="s">
        <v>43</v>
      </c>
      <c r="S3383" s="1" t="n">
        <v>4210309</v>
      </c>
      <c r="T3383" s="1" t="s">
        <v>49</v>
      </c>
      <c r="U3383" s="1" t="n">
        <v>750</v>
      </c>
      <c r="W3383" s="1" t="n">
        <v>0</v>
      </c>
      <c r="X3383" s="1" t="s">
        <v>3032</v>
      </c>
      <c r="Z3383" s="1" t="str">
        <f aca="false">IF($T3383="","",IFERROR(INDEX('Resumo Grupos'!$AC$3:$AC$200,MATCH($T3383,'Resumo Grupos'!$AB$3:$AB$200,0)),"n/d"))</f>
        <v>Salários</v>
      </c>
      <c r="AA3383" s="1" t="str">
        <f aca="false">IF($T3383="","",IF(COUNTIF('Resumo Grupos'!$AE$3:$AE$40,$T3383)&gt;0,"NAO","SIM"))</f>
        <v>SIM</v>
      </c>
    </row>
    <row r="3384" customFormat="false" ht="12.75" hidden="false" customHeight="true" outlineLevel="0" collapsed="false">
      <c r="A3384" s="1" t="n">
        <v>1</v>
      </c>
      <c r="B3384" s="17" t="n">
        <v>46266</v>
      </c>
      <c r="C3384" s="17" t="n">
        <v>46266</v>
      </c>
      <c r="D3384" s="1" t="n">
        <v>1137</v>
      </c>
      <c r="E3384" s="1" t="s">
        <v>105</v>
      </c>
      <c r="F3384" s="1" t="n">
        <v>34</v>
      </c>
      <c r="G3384" s="1" t="s">
        <v>94</v>
      </c>
      <c r="H3384" s="1" t="n">
        <v>2110405</v>
      </c>
      <c r="I3384" s="1" t="s">
        <v>106</v>
      </c>
      <c r="J3384" s="1" t="n">
        <v>1634897</v>
      </c>
      <c r="L3384" s="1" t="n">
        <v>666651</v>
      </c>
      <c r="M3384" s="1" t="s">
        <v>36</v>
      </c>
      <c r="N3384" s="1" t="s">
        <v>66</v>
      </c>
      <c r="P3384" s="1" t="n">
        <v>101</v>
      </c>
      <c r="Q3384" s="1" t="s">
        <v>107</v>
      </c>
      <c r="R3384" s="1" t="s">
        <v>43</v>
      </c>
      <c r="S3384" s="1" t="n">
        <v>4210309</v>
      </c>
      <c r="T3384" s="1" t="s">
        <v>49</v>
      </c>
      <c r="U3384" s="1" t="n">
        <v>1550</v>
      </c>
      <c r="W3384" s="1" t="n">
        <v>0</v>
      </c>
      <c r="X3384" s="1" t="s">
        <v>3033</v>
      </c>
      <c r="Z3384" s="1" t="str">
        <f aca="false">IF($T3384="","",IFERROR(INDEX('Resumo Grupos'!$AC$3:$AC$200,MATCH($T3384,'Resumo Grupos'!$AB$3:$AB$200,0)),"n/d"))</f>
        <v>Salários</v>
      </c>
      <c r="AA3384" s="1" t="str">
        <f aca="false">IF($T3384="","",IF(COUNTIF('Resumo Grupos'!$AE$3:$AE$40,$T3384)&gt;0,"NAO","SIM"))</f>
        <v>SIM</v>
      </c>
    </row>
    <row r="3385" customFormat="false" ht="12.75" hidden="false" customHeight="true" outlineLevel="0" collapsed="false">
      <c r="A3385" s="1" t="n">
        <v>1</v>
      </c>
      <c r="B3385" s="17" t="n">
        <v>46266</v>
      </c>
      <c r="C3385" s="17" t="n">
        <v>46266</v>
      </c>
      <c r="D3385" s="1" t="n">
        <v>17</v>
      </c>
      <c r="E3385" s="1" t="s">
        <v>115</v>
      </c>
      <c r="F3385" s="1" t="n">
        <v>34</v>
      </c>
      <c r="G3385" s="1" t="s">
        <v>94</v>
      </c>
      <c r="H3385" s="1" t="n">
        <v>2110405</v>
      </c>
      <c r="I3385" s="1" t="s">
        <v>106</v>
      </c>
      <c r="J3385" s="1" t="n">
        <v>1634910</v>
      </c>
      <c r="L3385" s="1" t="n">
        <v>666655</v>
      </c>
      <c r="M3385" s="1" t="s">
        <v>36</v>
      </c>
      <c r="N3385" s="1" t="s">
        <v>66</v>
      </c>
      <c r="P3385" s="1" t="n">
        <v>101</v>
      </c>
      <c r="Q3385" s="1" t="s">
        <v>107</v>
      </c>
      <c r="R3385" s="1" t="s">
        <v>112</v>
      </c>
      <c r="S3385" s="1" t="n">
        <v>4220199</v>
      </c>
      <c r="T3385" s="1" t="s">
        <v>113</v>
      </c>
      <c r="U3385" s="1" t="n">
        <v>210</v>
      </c>
      <c r="W3385" s="1" t="n">
        <v>0</v>
      </c>
      <c r="X3385" s="1" t="s">
        <v>3034</v>
      </c>
      <c r="Z3385" s="1" t="str">
        <f aca="false">IF($T3385="","",IFERROR(INDEX('Resumo Grupos'!$AC$3:$AC$200,MATCH($T3385,'Resumo Grupos'!$AB$3:$AB$200,0)),"n/d"))</f>
        <v>Pagamentos outros não operacionais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true" outlineLevel="0" collapsed="false">
      <c r="A3386" s="1" t="n">
        <v>1</v>
      </c>
      <c r="B3386" s="17" t="n">
        <v>46266</v>
      </c>
      <c r="C3386" s="17" t="n">
        <v>46266</v>
      </c>
      <c r="D3386" s="1" t="n">
        <v>17</v>
      </c>
      <c r="E3386" s="1" t="s">
        <v>115</v>
      </c>
      <c r="F3386" s="1" t="n">
        <v>34</v>
      </c>
      <c r="G3386" s="1" t="s">
        <v>94</v>
      </c>
      <c r="H3386" s="1" t="n">
        <v>2110405</v>
      </c>
      <c r="I3386" s="1" t="s">
        <v>106</v>
      </c>
      <c r="J3386" s="1" t="n">
        <v>1634925</v>
      </c>
      <c r="L3386" s="1" t="n">
        <v>666662</v>
      </c>
      <c r="M3386" s="1" t="s">
        <v>36</v>
      </c>
      <c r="N3386" s="1" t="s">
        <v>66</v>
      </c>
      <c r="P3386" s="1" t="n">
        <v>101</v>
      </c>
      <c r="Q3386" s="1" t="s">
        <v>107</v>
      </c>
      <c r="R3386" s="1" t="s">
        <v>112</v>
      </c>
      <c r="S3386" s="1" t="n">
        <v>4220199</v>
      </c>
      <c r="T3386" s="1" t="s">
        <v>113</v>
      </c>
      <c r="U3386" s="1" t="n">
        <v>10000</v>
      </c>
      <c r="W3386" s="1" t="n">
        <v>0</v>
      </c>
      <c r="X3386" s="1" t="s">
        <v>3035</v>
      </c>
      <c r="Z3386" s="1" t="str">
        <f aca="false">IF($T3386="","",IFERROR(INDEX('Resumo Grupos'!$AC$3:$AC$200,MATCH($T3386,'Resumo Grupos'!$AB$3:$AB$200,0)),"n/d"))</f>
        <v>Pagamentos outros não operacionais</v>
      </c>
      <c r="AA3386" s="1" t="str">
        <f aca="false">IF($T3386="","",IF(COUNTIF('Resumo Grupos'!$AE$3:$AE$40,$T3386)&gt;0,"NAO","SIM"))</f>
        <v>SIM</v>
      </c>
    </row>
    <row r="3387" customFormat="false" ht="12.75" hidden="false" customHeight="true" outlineLevel="0" collapsed="false">
      <c r="A3387" s="1" t="n">
        <v>1</v>
      </c>
      <c r="B3387" s="17" t="n">
        <v>46266</v>
      </c>
      <c r="C3387" s="17" t="n">
        <v>46266</v>
      </c>
      <c r="D3387" s="1" t="n">
        <v>33</v>
      </c>
      <c r="E3387" s="1" t="s">
        <v>93</v>
      </c>
      <c r="F3387" s="1" t="n">
        <v>13</v>
      </c>
      <c r="G3387" s="1" t="s">
        <v>119</v>
      </c>
      <c r="H3387" s="1" t="n">
        <v>2110101</v>
      </c>
      <c r="I3387" s="1" t="s">
        <v>58</v>
      </c>
      <c r="J3387" s="1" t="n">
        <v>1635282</v>
      </c>
      <c r="L3387" s="1" t="n">
        <v>5604</v>
      </c>
      <c r="M3387" s="1" t="s">
        <v>36</v>
      </c>
      <c r="N3387" s="1" t="s">
        <v>60</v>
      </c>
      <c r="P3387" s="1" t="n">
        <v>104</v>
      </c>
      <c r="Q3387" s="1" t="s">
        <v>38</v>
      </c>
      <c r="R3387" s="1" t="s">
        <v>62</v>
      </c>
      <c r="S3387" s="1" t="n">
        <v>1130101</v>
      </c>
      <c r="T3387" s="1" t="s">
        <v>63</v>
      </c>
      <c r="U3387" s="1" t="n">
        <v>2548</v>
      </c>
      <c r="W3387" s="1" t="n">
        <v>0</v>
      </c>
      <c r="X3387" s="1" t="s">
        <v>3036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1</v>
      </c>
      <c r="B3388" s="17" t="n">
        <v>46266</v>
      </c>
      <c r="C3388" s="17" t="n">
        <v>46266</v>
      </c>
      <c r="D3388" s="1" t="n">
        <v>33</v>
      </c>
      <c r="E3388" s="1" t="s">
        <v>93</v>
      </c>
      <c r="F3388" s="1" t="n">
        <v>34</v>
      </c>
      <c r="G3388" s="1" t="s">
        <v>94</v>
      </c>
      <c r="H3388" s="1" t="n">
        <v>2110101</v>
      </c>
      <c r="I3388" s="1" t="s">
        <v>58</v>
      </c>
      <c r="J3388" s="1" t="n">
        <v>1635326</v>
      </c>
      <c r="L3388" s="1" t="n">
        <v>5605</v>
      </c>
      <c r="M3388" s="1" t="s">
        <v>36</v>
      </c>
      <c r="N3388" s="1" t="s">
        <v>60</v>
      </c>
      <c r="P3388" s="1" t="n">
        <v>104</v>
      </c>
      <c r="Q3388" s="1" t="s">
        <v>38</v>
      </c>
      <c r="R3388" s="1" t="s">
        <v>62</v>
      </c>
      <c r="S3388" s="1" t="n">
        <v>1130101</v>
      </c>
      <c r="T3388" s="1" t="s">
        <v>63</v>
      </c>
      <c r="U3388" s="1" t="n">
        <v>945</v>
      </c>
      <c r="W3388" s="1" t="n">
        <v>0</v>
      </c>
      <c r="X3388" s="1" t="s">
        <v>2765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</row>
    <row r="3389" customFormat="false" ht="12.75" hidden="false" customHeight="true" outlineLevel="0" collapsed="false">
      <c r="A3389" s="1" t="n">
        <v>1</v>
      </c>
      <c r="B3389" s="17" t="n">
        <v>46267</v>
      </c>
      <c r="C3389" s="17" t="n">
        <v>46267</v>
      </c>
      <c r="D3389" s="1" t="n">
        <v>0</v>
      </c>
      <c r="E3389" s="1" t="s">
        <v>33</v>
      </c>
      <c r="F3389" s="1" t="n">
        <v>17</v>
      </c>
      <c r="G3389" s="1" t="s">
        <v>34</v>
      </c>
      <c r="H3389" s="1" t="n">
        <v>1110101</v>
      </c>
      <c r="I3389" s="1" t="s">
        <v>35</v>
      </c>
      <c r="J3389" s="1" t="n">
        <v>1646710</v>
      </c>
      <c r="L3389" s="1" t="n">
        <v>1646710</v>
      </c>
      <c r="M3389" s="1" t="s">
        <v>36</v>
      </c>
      <c r="N3389" s="1" t="s">
        <v>37</v>
      </c>
      <c r="P3389" s="1" t="n">
        <v>104</v>
      </c>
      <c r="Q3389" s="1" t="s">
        <v>38</v>
      </c>
      <c r="R3389" s="1" t="s">
        <v>149</v>
      </c>
      <c r="S3389" s="1" t="n">
        <v>1120601</v>
      </c>
      <c r="T3389" s="1" t="s">
        <v>150</v>
      </c>
      <c r="U3389" s="1" t="n">
        <v>450</v>
      </c>
      <c r="W3389" s="1" t="n">
        <v>450</v>
      </c>
      <c r="X3389" s="1" t="s">
        <v>3037</v>
      </c>
      <c r="Z3389" s="1" t="str">
        <f aca="false">IF($T3389="","",IFERROR(INDEX('Resumo Grupos'!$AC$3:$AC$200,MATCH($T3389,'Resumo Grupos'!$AB$3:$AB$200,0)),"n/d"))</f>
        <v>Despesa</v>
      </c>
      <c r="AA3389" s="1" t="str">
        <f aca="false">IF($T3389="","",IF(COUNTIF('Resumo Grupos'!$AE$3:$AE$40,$T3389)&gt;0,"NAO","SIM"))</f>
        <v>SIM</v>
      </c>
      <c r="AB3389" s="1" t="str">
        <f aca="false">IFERROR(INDEX('Mov Entradas (Rel 10497)'!$L:$L,MATCH(AC3389,'Mov Entradas (Rel 10497)'!$I:$I,0)),"nao encontrado")</f>
        <v>ACAI DE ANORI</v>
      </c>
      <c r="AC3389" s="1" t="n">
        <v>5612</v>
      </c>
    </row>
    <row r="3390" customFormat="false" ht="12.75" hidden="false" customHeight="true" outlineLevel="0" collapsed="false">
      <c r="A3390" s="1" t="n">
        <v>1</v>
      </c>
      <c r="B3390" s="17" t="n">
        <v>46248</v>
      </c>
      <c r="C3390" s="17" t="n">
        <v>46267</v>
      </c>
      <c r="D3390" s="1" t="n">
        <v>1678</v>
      </c>
      <c r="E3390" s="1" t="s">
        <v>1067</v>
      </c>
      <c r="F3390" s="1" t="n">
        <v>24</v>
      </c>
      <c r="G3390" s="1" t="s">
        <v>57</v>
      </c>
      <c r="H3390" s="1" t="n">
        <v>2110405</v>
      </c>
      <c r="I3390" s="1" t="s">
        <v>106</v>
      </c>
      <c r="J3390" s="1" t="n">
        <v>1545384</v>
      </c>
      <c r="L3390" s="1" t="n">
        <v>163847</v>
      </c>
      <c r="M3390" s="1" t="s">
        <v>36</v>
      </c>
      <c r="N3390" s="1" t="s">
        <v>66</v>
      </c>
      <c r="P3390" s="1" t="n">
        <v>103</v>
      </c>
      <c r="Q3390" s="1" t="s">
        <v>61</v>
      </c>
      <c r="R3390" s="1" t="s">
        <v>62</v>
      </c>
      <c r="S3390" s="1" t="n">
        <v>1130101</v>
      </c>
      <c r="T3390" s="1" t="s">
        <v>63</v>
      </c>
      <c r="U3390" s="1" t="n">
        <v>854.25</v>
      </c>
      <c r="W3390" s="1" t="n">
        <v>0</v>
      </c>
      <c r="X3390" s="1" t="s">
        <v>3038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DESENT DIABO VER300G</v>
      </c>
      <c r="AC3390" s="1" t="n">
        <v>163847</v>
      </c>
    </row>
    <row r="3391" customFormat="false" ht="12.75" hidden="false" customHeight="true" outlineLevel="0" collapsed="false">
      <c r="A3391" s="1" t="n">
        <v>1</v>
      </c>
      <c r="B3391" s="17" t="n">
        <v>46234</v>
      </c>
      <c r="C3391" s="17" t="n">
        <v>46267</v>
      </c>
      <c r="D3391" s="1" t="n">
        <v>49</v>
      </c>
      <c r="E3391" s="1" t="s">
        <v>189</v>
      </c>
      <c r="F3391" s="1" t="n">
        <v>34</v>
      </c>
      <c r="G3391" s="1" t="s">
        <v>94</v>
      </c>
      <c r="H3391" s="1" t="n">
        <v>2110405</v>
      </c>
      <c r="I3391" s="1" t="s">
        <v>106</v>
      </c>
      <c r="J3391" s="1" t="n">
        <v>1477909</v>
      </c>
      <c r="L3391" s="1" t="n">
        <v>607088</v>
      </c>
      <c r="M3391" s="1" t="s">
        <v>36</v>
      </c>
      <c r="N3391" s="1" t="s">
        <v>66</v>
      </c>
      <c r="P3391" s="1" t="n">
        <v>101</v>
      </c>
      <c r="Q3391" s="1" t="s">
        <v>107</v>
      </c>
      <c r="R3391" s="1" t="s">
        <v>190</v>
      </c>
      <c r="S3391" s="1" t="n">
        <v>2110901</v>
      </c>
      <c r="T3391" s="1" t="s">
        <v>191</v>
      </c>
      <c r="U3391" s="1" t="n">
        <v>16500</v>
      </c>
      <c r="W3391" s="1" t="n">
        <v>0</v>
      </c>
      <c r="X3391" s="1" t="s">
        <v>3039</v>
      </c>
      <c r="Z3391" s="1" t="str">
        <f aca="false">IF($T3391="","",IFERROR(INDEX('Resumo Grupos'!$AC$3:$AC$200,MATCH($T3391,'Resumo Grupos'!$AB$3:$AB$200,0)),"n/d"))</f>
        <v>Empréstimo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1</v>
      </c>
      <c r="B3392" s="17" t="n">
        <v>46241</v>
      </c>
      <c r="C3392" s="17" t="n">
        <v>46267</v>
      </c>
      <c r="D3392" s="1" t="n">
        <v>1624</v>
      </c>
      <c r="E3392" s="1" t="s">
        <v>282</v>
      </c>
      <c r="F3392" s="1" t="n">
        <v>24</v>
      </c>
      <c r="G3392" s="1" t="s">
        <v>57</v>
      </c>
      <c r="H3392" s="1" t="n">
        <v>2110405</v>
      </c>
      <c r="I3392" s="1" t="s">
        <v>106</v>
      </c>
      <c r="J3392" s="1" t="n">
        <v>1513655</v>
      </c>
      <c r="L3392" s="1" t="n">
        <v>667391</v>
      </c>
      <c r="M3392" s="1" t="s">
        <v>59</v>
      </c>
      <c r="N3392" s="1" t="s">
        <v>66</v>
      </c>
      <c r="P3392" s="1" t="n">
        <v>103</v>
      </c>
      <c r="Q3392" s="1" t="s">
        <v>61</v>
      </c>
      <c r="R3392" s="1" t="s">
        <v>62</v>
      </c>
      <c r="S3392" s="1" t="n">
        <v>1130101</v>
      </c>
      <c r="T3392" s="1" t="s">
        <v>63</v>
      </c>
      <c r="U3392" s="1" t="n">
        <v>939.06</v>
      </c>
      <c r="W3392" s="1" t="n">
        <v>0</v>
      </c>
      <c r="X3392" s="1" t="s">
        <v>3040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BARRAGE CARRAPATICID</v>
      </c>
      <c r="AC3392" s="1" t="n">
        <v>667391</v>
      </c>
    </row>
    <row r="3393" customFormat="false" ht="12.75" hidden="false" customHeight="true" outlineLevel="0" collapsed="false">
      <c r="A3393" s="1" t="n">
        <v>1</v>
      </c>
      <c r="B3393" s="17" t="n">
        <v>46242</v>
      </c>
      <c r="C3393" s="17" t="n">
        <v>46267</v>
      </c>
      <c r="D3393" s="1" t="n">
        <v>1637</v>
      </c>
      <c r="E3393" s="1" t="s">
        <v>68</v>
      </c>
      <c r="F3393" s="1" t="n">
        <v>24</v>
      </c>
      <c r="G3393" s="1" t="s">
        <v>57</v>
      </c>
      <c r="H3393" s="1" t="n">
        <v>2110405</v>
      </c>
      <c r="I3393" s="1" t="s">
        <v>106</v>
      </c>
      <c r="J3393" s="1" t="n">
        <v>1517325</v>
      </c>
      <c r="L3393" s="1" t="n">
        <v>1916563</v>
      </c>
      <c r="M3393" s="1" t="s">
        <v>36</v>
      </c>
      <c r="N3393" s="1" t="s">
        <v>66</v>
      </c>
      <c r="P3393" s="1" t="n">
        <v>103</v>
      </c>
      <c r="Q3393" s="1" t="s">
        <v>61</v>
      </c>
      <c r="R3393" s="1" t="s">
        <v>62</v>
      </c>
      <c r="S3393" s="1" t="n">
        <v>1130101</v>
      </c>
      <c r="T3393" s="1" t="s">
        <v>63</v>
      </c>
      <c r="U3393" s="1" t="n">
        <v>2127.21</v>
      </c>
      <c r="W3393" s="1" t="n">
        <v>0</v>
      </c>
      <c r="X3393" s="1" t="s">
        <v>3041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AGUA SANI BRINORT 1L</v>
      </c>
      <c r="AC3393" s="1" t="n">
        <v>1916563</v>
      </c>
    </row>
    <row r="3394" customFormat="false" ht="12.75" hidden="false" customHeight="true" outlineLevel="0" collapsed="false">
      <c r="A3394" s="1" t="n">
        <v>1</v>
      </c>
      <c r="B3394" s="17" t="n">
        <v>46242</v>
      </c>
      <c r="C3394" s="17" t="n">
        <v>46267</v>
      </c>
      <c r="D3394" s="1" t="n">
        <v>1667</v>
      </c>
      <c r="E3394" s="1" t="s">
        <v>65</v>
      </c>
      <c r="F3394" s="1" t="n">
        <v>24</v>
      </c>
      <c r="G3394" s="1" t="s">
        <v>57</v>
      </c>
      <c r="H3394" s="1" t="n">
        <v>2110405</v>
      </c>
      <c r="I3394" s="1" t="s">
        <v>106</v>
      </c>
      <c r="J3394" s="1" t="n">
        <v>1517980</v>
      </c>
      <c r="L3394" s="1" t="n">
        <v>397841</v>
      </c>
      <c r="M3394" s="1" t="s">
        <v>59</v>
      </c>
      <c r="N3394" s="1" t="s">
        <v>66</v>
      </c>
      <c r="P3394" s="1" t="n">
        <v>103</v>
      </c>
      <c r="Q3394" s="1" t="s">
        <v>61</v>
      </c>
      <c r="R3394" s="1" t="s">
        <v>62</v>
      </c>
      <c r="S3394" s="1" t="n">
        <v>1130101</v>
      </c>
      <c r="T3394" s="1" t="s">
        <v>63</v>
      </c>
      <c r="U3394" s="1" t="n">
        <v>611.73</v>
      </c>
      <c r="W3394" s="1" t="n">
        <v>0</v>
      </c>
      <c r="X3394" s="1" t="s">
        <v>3042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MINGUAL D AVEIA ALL</v>
      </c>
      <c r="AC3394" s="1" t="n">
        <v>397841</v>
      </c>
    </row>
    <row r="3395" customFormat="false" ht="12.75" hidden="false" customHeight="true" outlineLevel="0" collapsed="false">
      <c r="A3395" s="1" t="n">
        <v>1</v>
      </c>
      <c r="B3395" s="17" t="n">
        <v>46242</v>
      </c>
      <c r="C3395" s="17" t="n">
        <v>46267</v>
      </c>
      <c r="D3395" s="1" t="n">
        <v>967</v>
      </c>
      <c r="E3395" s="1" t="s">
        <v>1167</v>
      </c>
      <c r="F3395" s="1" t="n">
        <v>24</v>
      </c>
      <c r="G3395" s="1" t="s">
        <v>57</v>
      </c>
      <c r="H3395" s="1" t="n">
        <v>2110405</v>
      </c>
      <c r="I3395" s="1" t="s">
        <v>106</v>
      </c>
      <c r="J3395" s="1" t="n">
        <v>1518232</v>
      </c>
      <c r="L3395" s="1" t="n">
        <v>36539</v>
      </c>
      <c r="M3395" s="1" t="s">
        <v>59</v>
      </c>
      <c r="N3395" s="1" t="s">
        <v>66</v>
      </c>
      <c r="P3395" s="1" t="n">
        <v>103</v>
      </c>
      <c r="Q3395" s="1" t="s">
        <v>61</v>
      </c>
      <c r="R3395" s="1" t="s">
        <v>62</v>
      </c>
      <c r="S3395" s="1" t="n">
        <v>1130101</v>
      </c>
      <c r="T3395" s="1" t="s">
        <v>63</v>
      </c>
      <c r="U3395" s="1" t="n">
        <v>2402.15</v>
      </c>
      <c r="W3395" s="1" t="n">
        <v>0</v>
      </c>
      <c r="X3395" s="1" t="s">
        <v>3043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true" outlineLevel="0" collapsed="false">
      <c r="A3396" s="1" t="n">
        <v>1</v>
      </c>
      <c r="B3396" s="17" t="n">
        <v>46246</v>
      </c>
      <c r="C3396" s="17" t="n">
        <v>46267</v>
      </c>
      <c r="D3396" s="1" t="n">
        <v>1601</v>
      </c>
      <c r="E3396" s="1" t="s">
        <v>227</v>
      </c>
      <c r="F3396" s="1" t="n">
        <v>24</v>
      </c>
      <c r="G3396" s="1" t="s">
        <v>57</v>
      </c>
      <c r="H3396" s="1" t="n">
        <v>2110405</v>
      </c>
      <c r="I3396" s="1" t="s">
        <v>106</v>
      </c>
      <c r="J3396" s="1" t="n">
        <v>1537246</v>
      </c>
      <c r="L3396" s="1" t="n">
        <v>862283</v>
      </c>
      <c r="M3396" s="1" t="s">
        <v>59</v>
      </c>
      <c r="N3396" s="1" t="s">
        <v>66</v>
      </c>
      <c r="P3396" s="1" t="n">
        <v>103</v>
      </c>
      <c r="Q3396" s="1" t="s">
        <v>61</v>
      </c>
      <c r="R3396" s="1" t="s">
        <v>62</v>
      </c>
      <c r="S3396" s="1" t="n">
        <v>1130101</v>
      </c>
      <c r="T3396" s="1" t="s">
        <v>63</v>
      </c>
      <c r="U3396" s="1" t="n">
        <v>947.55</v>
      </c>
      <c r="W3396" s="1" t="n">
        <v>0</v>
      </c>
      <c r="X3396" s="1" t="s">
        <v>3044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true" outlineLevel="0" collapsed="false">
      <c r="A3397" s="1" t="n">
        <v>1</v>
      </c>
      <c r="B3397" s="17" t="n">
        <v>46246</v>
      </c>
      <c r="C3397" s="17" t="n">
        <v>46267</v>
      </c>
      <c r="D3397" s="1" t="n">
        <v>1227</v>
      </c>
      <c r="E3397" s="1" t="s">
        <v>3045</v>
      </c>
      <c r="F3397" s="1" t="n">
        <v>24</v>
      </c>
      <c r="G3397" s="1" t="s">
        <v>57</v>
      </c>
      <c r="H3397" s="1" t="n">
        <v>2110405</v>
      </c>
      <c r="I3397" s="1" t="s">
        <v>106</v>
      </c>
      <c r="J3397" s="1" t="n">
        <v>1537260</v>
      </c>
      <c r="L3397" s="1" t="n">
        <v>18687</v>
      </c>
      <c r="M3397" s="1" t="s">
        <v>36</v>
      </c>
      <c r="N3397" s="1" t="s">
        <v>66</v>
      </c>
      <c r="P3397" s="1" t="n">
        <v>103</v>
      </c>
      <c r="Q3397" s="1" t="s">
        <v>61</v>
      </c>
      <c r="R3397" s="1" t="s">
        <v>62</v>
      </c>
      <c r="S3397" s="1" t="n">
        <v>1130101</v>
      </c>
      <c r="T3397" s="1" t="s">
        <v>63</v>
      </c>
      <c r="U3397" s="1" t="n">
        <v>993</v>
      </c>
      <c r="W3397" s="1" t="n">
        <v>0</v>
      </c>
      <c r="X3397" s="1" t="s">
        <v>3046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BILLY DOG OSSINHO CARNE ADU KG</v>
      </c>
      <c r="AC3397" s="1" t="n">
        <v>18687</v>
      </c>
    </row>
    <row r="3398" customFormat="false" ht="12.75" hidden="false" customHeight="true" outlineLevel="0" collapsed="false">
      <c r="A3398" s="1" t="n">
        <v>1</v>
      </c>
      <c r="B3398" s="17" t="n">
        <v>46246</v>
      </c>
      <c r="C3398" s="17" t="n">
        <v>46267</v>
      </c>
      <c r="D3398" s="1" t="n">
        <v>1402</v>
      </c>
      <c r="E3398" s="1" t="s">
        <v>716</v>
      </c>
      <c r="F3398" s="1" t="n">
        <v>24</v>
      </c>
      <c r="G3398" s="1" t="s">
        <v>57</v>
      </c>
      <c r="H3398" s="1" t="n">
        <v>2110405</v>
      </c>
      <c r="I3398" s="1" t="s">
        <v>106</v>
      </c>
      <c r="J3398" s="1" t="n">
        <v>1537790</v>
      </c>
      <c r="L3398" s="1" t="n">
        <v>4310</v>
      </c>
      <c r="M3398" s="1" t="s">
        <v>36</v>
      </c>
      <c r="N3398" s="1" t="s">
        <v>66</v>
      </c>
      <c r="P3398" s="1" t="n">
        <v>103</v>
      </c>
      <c r="Q3398" s="1" t="s">
        <v>61</v>
      </c>
      <c r="R3398" s="1" t="s">
        <v>39</v>
      </c>
      <c r="S3398" s="1" t="n">
        <v>4210299</v>
      </c>
      <c r="T3398" s="1" t="s">
        <v>2235</v>
      </c>
      <c r="U3398" s="1" t="n">
        <v>1722.3</v>
      </c>
      <c r="W3398" s="1" t="n">
        <v>0</v>
      </c>
      <c r="X3398" s="1" t="s">
        <v>3047</v>
      </c>
      <c r="Z3398" s="1" t="str">
        <f aca="false">IF($T3398="","",IFERROR(INDEX('Resumo Grupos'!$AC$3:$AC$200,MATCH($T3398,'Resumo Grupos'!$AB$3:$AB$200,0)),"n/d"))</f>
        <v>Despesa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SACOLA REC.LEITOSA 5</v>
      </c>
      <c r="AC3398" s="1" t="n">
        <v>4310</v>
      </c>
    </row>
    <row r="3399" customFormat="false" ht="12.75" hidden="false" customHeight="true" outlineLevel="0" collapsed="false">
      <c r="A3399" s="1" t="n">
        <v>1</v>
      </c>
      <c r="B3399" s="17" t="n">
        <v>46247</v>
      </c>
      <c r="C3399" s="17" t="n">
        <v>46267</v>
      </c>
      <c r="D3399" s="1" t="n">
        <v>1608</v>
      </c>
      <c r="E3399" s="1" t="s">
        <v>75</v>
      </c>
      <c r="F3399" s="1" t="n">
        <v>24</v>
      </c>
      <c r="G3399" s="1" t="s">
        <v>57</v>
      </c>
      <c r="H3399" s="1" t="n">
        <v>2110405</v>
      </c>
      <c r="I3399" s="1" t="s">
        <v>106</v>
      </c>
      <c r="J3399" s="1" t="n">
        <v>1540511</v>
      </c>
      <c r="L3399" s="1" t="n">
        <v>1709723</v>
      </c>
      <c r="M3399" s="1" t="s">
        <v>59</v>
      </c>
      <c r="N3399" s="1" t="s">
        <v>66</v>
      </c>
      <c r="P3399" s="1" t="n">
        <v>103</v>
      </c>
      <c r="Q3399" s="1" t="s">
        <v>61</v>
      </c>
      <c r="R3399" s="1" t="s">
        <v>62</v>
      </c>
      <c r="S3399" s="1" t="n">
        <v>1130101</v>
      </c>
      <c r="T3399" s="1" t="s">
        <v>63</v>
      </c>
      <c r="U3399" s="1" t="n">
        <v>684.25</v>
      </c>
      <c r="W3399" s="1" t="n">
        <v>0</v>
      </c>
      <c r="X3399" s="1" t="s">
        <v>3048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DANONE GREGO UNID FR</v>
      </c>
      <c r="AC3399" s="1" t="n">
        <v>1709723</v>
      </c>
    </row>
    <row r="3400" customFormat="false" ht="12.75" hidden="false" customHeight="true" outlineLevel="0" collapsed="false">
      <c r="A3400" s="1" t="n">
        <v>1</v>
      </c>
      <c r="B3400" s="17" t="n">
        <v>46247</v>
      </c>
      <c r="C3400" s="17" t="n">
        <v>46267</v>
      </c>
      <c r="D3400" s="1" t="n">
        <v>1636</v>
      </c>
      <c r="E3400" s="1" t="s">
        <v>91</v>
      </c>
      <c r="F3400" s="1" t="n">
        <v>24</v>
      </c>
      <c r="G3400" s="1" t="s">
        <v>57</v>
      </c>
      <c r="H3400" s="1" t="n">
        <v>2110405</v>
      </c>
      <c r="I3400" s="1" t="s">
        <v>106</v>
      </c>
      <c r="J3400" s="1" t="n">
        <v>1541185</v>
      </c>
      <c r="L3400" s="1" t="n">
        <v>3235765</v>
      </c>
      <c r="M3400" s="1" t="s">
        <v>59</v>
      </c>
      <c r="N3400" s="1" t="s">
        <v>66</v>
      </c>
      <c r="P3400" s="1" t="n">
        <v>103</v>
      </c>
      <c r="Q3400" s="1" t="s">
        <v>61</v>
      </c>
      <c r="R3400" s="1" t="s">
        <v>62</v>
      </c>
      <c r="S3400" s="1" t="n">
        <v>1130101</v>
      </c>
      <c r="T3400" s="1" t="s">
        <v>63</v>
      </c>
      <c r="U3400" s="1" t="n">
        <v>1264.6</v>
      </c>
      <c r="W3400" s="1" t="n">
        <v>0</v>
      </c>
      <c r="X3400" s="1" t="s">
        <v>3049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PROBAK II</v>
      </c>
      <c r="AC3400" s="1" t="n">
        <v>3235765</v>
      </c>
    </row>
    <row r="3401" customFormat="false" ht="12.75" hidden="false" customHeight="true" outlineLevel="0" collapsed="false">
      <c r="A3401" s="1" t="n">
        <v>1</v>
      </c>
      <c r="B3401" s="17" t="n">
        <v>46247</v>
      </c>
      <c r="C3401" s="17" t="n">
        <v>46267</v>
      </c>
      <c r="D3401" s="1" t="n">
        <v>1107</v>
      </c>
      <c r="E3401" s="1" t="s">
        <v>155</v>
      </c>
      <c r="F3401" s="1" t="n">
        <v>24</v>
      </c>
      <c r="G3401" s="1" t="s">
        <v>57</v>
      </c>
      <c r="H3401" s="1" t="n">
        <v>2110405</v>
      </c>
      <c r="I3401" s="1" t="s">
        <v>106</v>
      </c>
      <c r="J3401" s="1" t="n">
        <v>1542142</v>
      </c>
      <c r="L3401" s="1" t="n">
        <v>441856</v>
      </c>
      <c r="M3401" s="1" t="s">
        <v>36</v>
      </c>
      <c r="N3401" s="1" t="s">
        <v>66</v>
      </c>
      <c r="P3401" s="1" t="n">
        <v>103</v>
      </c>
      <c r="Q3401" s="1" t="s">
        <v>61</v>
      </c>
      <c r="R3401" s="1" t="s">
        <v>62</v>
      </c>
      <c r="S3401" s="1" t="n">
        <v>1130101</v>
      </c>
      <c r="T3401" s="1" t="s">
        <v>63</v>
      </c>
      <c r="U3401" s="1" t="n">
        <v>836.55</v>
      </c>
      <c r="W3401" s="1" t="n">
        <v>0</v>
      </c>
      <c r="X3401" s="1" t="s">
        <v>3050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MENTOS FRUIT 26,8G</v>
      </c>
      <c r="AC3401" s="1" t="n">
        <v>441856</v>
      </c>
    </row>
    <row r="3402" customFormat="false" ht="12.75" hidden="false" customHeight="true" outlineLevel="0" collapsed="false">
      <c r="A3402" s="1" t="n">
        <v>1</v>
      </c>
      <c r="B3402" s="17" t="n">
        <v>46247</v>
      </c>
      <c r="C3402" s="17" t="n">
        <v>46267</v>
      </c>
      <c r="D3402" s="1" t="n">
        <v>1749</v>
      </c>
      <c r="E3402" s="1" t="s">
        <v>800</v>
      </c>
      <c r="F3402" s="1" t="n">
        <v>24</v>
      </c>
      <c r="G3402" s="1" t="s">
        <v>57</v>
      </c>
      <c r="H3402" s="1" t="n">
        <v>2110405</v>
      </c>
      <c r="I3402" s="1" t="s">
        <v>106</v>
      </c>
      <c r="J3402" s="1" t="n">
        <v>1542706</v>
      </c>
      <c r="L3402" s="1" t="n">
        <v>3389</v>
      </c>
      <c r="M3402" s="1" t="s">
        <v>59</v>
      </c>
      <c r="N3402" s="1" t="s">
        <v>66</v>
      </c>
      <c r="P3402" s="1" t="n">
        <v>103</v>
      </c>
      <c r="Q3402" s="1" t="s">
        <v>61</v>
      </c>
      <c r="R3402" s="1" t="s">
        <v>62</v>
      </c>
      <c r="S3402" s="1" t="n">
        <v>1130101</v>
      </c>
      <c r="T3402" s="1" t="s">
        <v>63</v>
      </c>
      <c r="U3402" s="1" t="n">
        <v>815.45</v>
      </c>
      <c r="W3402" s="1" t="n">
        <v>0</v>
      </c>
      <c r="X3402" s="1" t="s">
        <v>3051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true" outlineLevel="0" collapsed="false">
      <c r="A3403" s="1" t="n">
        <v>1</v>
      </c>
      <c r="B3403" s="17" t="n">
        <v>46247</v>
      </c>
      <c r="C3403" s="17" t="n">
        <v>46267</v>
      </c>
      <c r="D3403" s="1" t="n">
        <v>1136</v>
      </c>
      <c r="E3403" s="1" t="s">
        <v>1398</v>
      </c>
      <c r="F3403" s="1" t="n">
        <v>24</v>
      </c>
      <c r="G3403" s="1" t="s">
        <v>57</v>
      </c>
      <c r="H3403" s="1" t="n">
        <v>2110405</v>
      </c>
      <c r="I3403" s="1" t="s">
        <v>106</v>
      </c>
      <c r="J3403" s="1" t="n">
        <v>1543942</v>
      </c>
      <c r="L3403" s="1" t="n">
        <v>53783</v>
      </c>
      <c r="M3403" s="1" t="s">
        <v>36</v>
      </c>
      <c r="N3403" s="1" t="s">
        <v>66</v>
      </c>
      <c r="P3403" s="1" t="n">
        <v>103</v>
      </c>
      <c r="Q3403" s="1" t="s">
        <v>61</v>
      </c>
      <c r="R3403" s="1" t="s">
        <v>62</v>
      </c>
      <c r="S3403" s="1" t="n">
        <v>1130101</v>
      </c>
      <c r="T3403" s="1" t="s">
        <v>63</v>
      </c>
      <c r="U3403" s="1" t="n">
        <v>591.94</v>
      </c>
      <c r="W3403" s="1" t="n">
        <v>0</v>
      </c>
      <c r="X3403" s="1" t="s">
        <v>3052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KRO QUEIJO 100G</v>
      </c>
      <c r="AC3403" s="1" t="n">
        <v>53783</v>
      </c>
    </row>
    <row r="3404" customFormat="false" ht="12.75" hidden="false" customHeight="true" outlineLevel="0" collapsed="false">
      <c r="A3404" s="1" t="n">
        <v>1</v>
      </c>
      <c r="B3404" s="17" t="n">
        <v>46248</v>
      </c>
      <c r="C3404" s="17" t="n">
        <v>46267</v>
      </c>
      <c r="D3404" s="1" t="n">
        <v>1612</v>
      </c>
      <c r="E3404" s="1" t="s">
        <v>225</v>
      </c>
      <c r="F3404" s="1" t="n">
        <v>24</v>
      </c>
      <c r="G3404" s="1" t="s">
        <v>57</v>
      </c>
      <c r="H3404" s="1" t="n">
        <v>2110405</v>
      </c>
      <c r="I3404" s="1" t="s">
        <v>106</v>
      </c>
      <c r="J3404" s="1" t="n">
        <v>1546677</v>
      </c>
      <c r="L3404" s="1" t="n">
        <v>2309729</v>
      </c>
      <c r="M3404" s="1" t="s">
        <v>36</v>
      </c>
      <c r="N3404" s="1" t="s">
        <v>66</v>
      </c>
      <c r="P3404" s="1" t="n">
        <v>103</v>
      </c>
      <c r="Q3404" s="1" t="s">
        <v>61</v>
      </c>
      <c r="R3404" s="1" t="s">
        <v>62</v>
      </c>
      <c r="S3404" s="1" t="n">
        <v>1130101</v>
      </c>
      <c r="T3404" s="1" t="s">
        <v>63</v>
      </c>
      <c r="U3404" s="1" t="n">
        <v>1200.77</v>
      </c>
      <c r="W3404" s="1" t="n">
        <v>0</v>
      </c>
      <c r="X3404" s="1" t="s">
        <v>3053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AGUA SANI BRILUX1L</v>
      </c>
      <c r="AC3404" s="1" t="n">
        <v>2309729</v>
      </c>
    </row>
    <row r="3405" customFormat="false" ht="12.75" hidden="false" customHeight="true" outlineLevel="0" collapsed="false">
      <c r="A3405" s="1" t="n">
        <v>1</v>
      </c>
      <c r="B3405" s="17" t="n">
        <v>46249</v>
      </c>
      <c r="C3405" s="17" t="n">
        <v>46267</v>
      </c>
      <c r="D3405" s="1" t="n">
        <v>1613</v>
      </c>
      <c r="E3405" s="1" t="s">
        <v>240</v>
      </c>
      <c r="F3405" s="1" t="n">
        <v>24</v>
      </c>
      <c r="G3405" s="1" t="s">
        <v>57</v>
      </c>
      <c r="H3405" s="1" t="n">
        <v>2110405</v>
      </c>
      <c r="I3405" s="1" t="s">
        <v>106</v>
      </c>
      <c r="J3405" s="1" t="n">
        <v>1551828</v>
      </c>
      <c r="L3405" s="1" t="n">
        <v>1619134</v>
      </c>
      <c r="M3405" s="1" t="s">
        <v>59</v>
      </c>
      <c r="N3405" s="1" t="s">
        <v>66</v>
      </c>
      <c r="P3405" s="1" t="n">
        <v>103</v>
      </c>
      <c r="Q3405" s="1" t="s">
        <v>61</v>
      </c>
      <c r="R3405" s="1" t="s">
        <v>62</v>
      </c>
      <c r="S3405" s="1" t="n">
        <v>1130101</v>
      </c>
      <c r="T3405" s="1" t="s">
        <v>63</v>
      </c>
      <c r="U3405" s="1" t="n">
        <v>3149.22</v>
      </c>
      <c r="W3405" s="1" t="n">
        <v>0</v>
      </c>
      <c r="X3405" s="1" t="s">
        <v>3054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FILE PEITOA GRANEL</v>
      </c>
      <c r="AC3405" s="1" t="n">
        <v>1619134</v>
      </c>
    </row>
    <row r="3406" customFormat="false" ht="12.75" hidden="false" customHeight="true" outlineLevel="0" collapsed="false">
      <c r="A3406" s="1" t="n">
        <v>1</v>
      </c>
      <c r="B3406" s="17" t="n">
        <v>46253</v>
      </c>
      <c r="C3406" s="17" t="n">
        <v>46267</v>
      </c>
      <c r="D3406" s="1" t="n">
        <v>1608</v>
      </c>
      <c r="E3406" s="1" t="s">
        <v>75</v>
      </c>
      <c r="F3406" s="1" t="n">
        <v>24</v>
      </c>
      <c r="G3406" s="1" t="s">
        <v>57</v>
      </c>
      <c r="H3406" s="1" t="n">
        <v>2110405</v>
      </c>
      <c r="I3406" s="1" t="s">
        <v>106</v>
      </c>
      <c r="J3406" s="1" t="n">
        <v>1572200</v>
      </c>
      <c r="L3406" s="1" t="n">
        <v>1713960</v>
      </c>
      <c r="M3406" s="1" t="s">
        <v>36</v>
      </c>
      <c r="N3406" s="1" t="s">
        <v>66</v>
      </c>
      <c r="P3406" s="1" t="n">
        <v>103</v>
      </c>
      <c r="Q3406" s="1" t="s">
        <v>61</v>
      </c>
      <c r="R3406" s="1" t="s">
        <v>62</v>
      </c>
      <c r="S3406" s="1" t="n">
        <v>1130101</v>
      </c>
      <c r="T3406" s="1" t="s">
        <v>63</v>
      </c>
      <c r="U3406" s="1" t="n">
        <v>932.54</v>
      </c>
      <c r="W3406" s="1" t="n">
        <v>0</v>
      </c>
      <c r="X3406" s="1" t="s">
        <v>3055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COQUEIRO SARDINHA EM</v>
      </c>
      <c r="AC3406" s="1" t="n">
        <v>1713960</v>
      </c>
    </row>
    <row r="3407" customFormat="false" ht="12.75" hidden="false" customHeight="true" outlineLevel="0" collapsed="false">
      <c r="A3407" s="1" t="n">
        <v>1</v>
      </c>
      <c r="B3407" s="17" t="n">
        <v>46254</v>
      </c>
      <c r="C3407" s="17" t="n">
        <v>46267</v>
      </c>
      <c r="D3407" s="1" t="n">
        <v>1608</v>
      </c>
      <c r="E3407" s="1" t="s">
        <v>75</v>
      </c>
      <c r="F3407" s="1" t="n">
        <v>24</v>
      </c>
      <c r="G3407" s="1" t="s">
        <v>57</v>
      </c>
      <c r="H3407" s="1" t="n">
        <v>2110405</v>
      </c>
      <c r="I3407" s="1" t="s">
        <v>106</v>
      </c>
      <c r="J3407" s="1" t="n">
        <v>1576059</v>
      </c>
      <c r="L3407" s="1" t="n">
        <v>1713862</v>
      </c>
      <c r="M3407" s="1" t="s">
        <v>36</v>
      </c>
      <c r="N3407" s="1" t="s">
        <v>66</v>
      </c>
      <c r="P3407" s="1" t="n">
        <v>103</v>
      </c>
      <c r="Q3407" s="1" t="s">
        <v>61</v>
      </c>
      <c r="R3407" s="1" t="s">
        <v>62</v>
      </c>
      <c r="S3407" s="1" t="n">
        <v>1130101</v>
      </c>
      <c r="T3407" s="1" t="s">
        <v>63</v>
      </c>
      <c r="U3407" s="1" t="n">
        <v>952.02</v>
      </c>
      <c r="W3407" s="1" t="n">
        <v>0</v>
      </c>
      <c r="X3407" s="1" t="s">
        <v>3056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DANONE GREGO UNID FR</v>
      </c>
      <c r="AC3407" s="1" t="n">
        <v>1713862</v>
      </c>
    </row>
    <row r="3408" customFormat="false" ht="12.75" hidden="false" customHeight="true" outlineLevel="0" collapsed="false">
      <c r="A3408" s="1" t="n">
        <v>1</v>
      </c>
      <c r="B3408" s="17" t="n">
        <v>46255</v>
      </c>
      <c r="C3408" s="17" t="n">
        <v>46267</v>
      </c>
      <c r="D3408" s="1" t="n">
        <v>967</v>
      </c>
      <c r="E3408" s="1" t="s">
        <v>1167</v>
      </c>
      <c r="F3408" s="1" t="n">
        <v>24</v>
      </c>
      <c r="G3408" s="1" t="s">
        <v>57</v>
      </c>
      <c r="H3408" s="1" t="n">
        <v>2110405</v>
      </c>
      <c r="I3408" s="1" t="s">
        <v>106</v>
      </c>
      <c r="J3408" s="1" t="n">
        <v>1582001</v>
      </c>
      <c r="L3408" s="1" t="n">
        <v>37328</v>
      </c>
      <c r="M3408" s="1" t="s">
        <v>36</v>
      </c>
      <c r="N3408" s="1" t="s">
        <v>66</v>
      </c>
      <c r="P3408" s="1" t="n">
        <v>103</v>
      </c>
      <c r="Q3408" s="1" t="s">
        <v>61</v>
      </c>
      <c r="R3408" s="1" t="s">
        <v>62</v>
      </c>
      <c r="S3408" s="1" t="n">
        <v>1130101</v>
      </c>
      <c r="T3408" s="1" t="s">
        <v>63</v>
      </c>
      <c r="U3408" s="1" t="n">
        <v>1334.15</v>
      </c>
      <c r="W3408" s="1" t="n">
        <v>0</v>
      </c>
      <c r="X3408" s="1" t="s">
        <v>3057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nao encontrado</v>
      </c>
      <c r="AC3408" s="1" t="n">
        <v>49329</v>
      </c>
    </row>
    <row r="3409" customFormat="false" ht="12.75" hidden="false" customHeight="true" outlineLevel="0" collapsed="false">
      <c r="A3409" s="1" t="n">
        <v>1</v>
      </c>
      <c r="B3409" s="17" t="n">
        <v>46256</v>
      </c>
      <c r="C3409" s="17" t="n">
        <v>46267</v>
      </c>
      <c r="D3409" s="1" t="n">
        <v>10009</v>
      </c>
      <c r="E3409" s="1" t="s">
        <v>233</v>
      </c>
      <c r="F3409" s="1" t="n">
        <v>24</v>
      </c>
      <c r="G3409" s="1" t="s">
        <v>57</v>
      </c>
      <c r="H3409" s="1" t="n">
        <v>2110405</v>
      </c>
      <c r="I3409" s="1" t="s">
        <v>106</v>
      </c>
      <c r="J3409" s="1" t="n">
        <v>1585417</v>
      </c>
      <c r="L3409" s="1" t="n">
        <v>1441106</v>
      </c>
      <c r="M3409" s="1" t="s">
        <v>36</v>
      </c>
      <c r="N3409" s="1" t="s">
        <v>66</v>
      </c>
      <c r="P3409" s="1" t="n">
        <v>103</v>
      </c>
      <c r="Q3409" s="1" t="s">
        <v>61</v>
      </c>
      <c r="R3409" s="1" t="s">
        <v>62</v>
      </c>
      <c r="S3409" s="1" t="n">
        <v>1130101</v>
      </c>
      <c r="T3409" s="1" t="s">
        <v>63</v>
      </c>
      <c r="U3409" s="1" t="n">
        <v>5430.04</v>
      </c>
      <c r="W3409" s="1" t="n">
        <v>0</v>
      </c>
      <c r="X3409" s="1" t="s">
        <v>3058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TALENTO CSTN 85G</v>
      </c>
      <c r="AC3409" s="1" t="n">
        <v>1441106</v>
      </c>
    </row>
    <row r="3410" customFormat="false" ht="12.75" hidden="false" customHeight="true" outlineLevel="0" collapsed="false">
      <c r="A3410" s="1" t="n">
        <v>1</v>
      </c>
      <c r="B3410" s="17" t="n">
        <v>46253</v>
      </c>
      <c r="C3410" s="17" t="n">
        <v>46267</v>
      </c>
      <c r="D3410" s="1" t="n">
        <v>1740</v>
      </c>
      <c r="E3410" s="1" t="s">
        <v>296</v>
      </c>
      <c r="F3410" s="1" t="n">
        <v>24</v>
      </c>
      <c r="G3410" s="1" t="s">
        <v>57</v>
      </c>
      <c r="H3410" s="1" t="n">
        <v>2110405</v>
      </c>
      <c r="I3410" s="1" t="s">
        <v>106</v>
      </c>
      <c r="J3410" s="1" t="n">
        <v>1593929</v>
      </c>
      <c r="L3410" s="1" t="n">
        <v>1260689</v>
      </c>
      <c r="M3410" s="1" t="s">
        <v>36</v>
      </c>
      <c r="N3410" s="1" t="s">
        <v>66</v>
      </c>
      <c r="P3410" s="1" t="n">
        <v>103</v>
      </c>
      <c r="Q3410" s="1" t="s">
        <v>61</v>
      </c>
      <c r="R3410" s="1" t="s">
        <v>62</v>
      </c>
      <c r="S3410" s="1" t="n">
        <v>1130101</v>
      </c>
      <c r="T3410" s="1" t="s">
        <v>63</v>
      </c>
      <c r="U3410" s="1" t="n">
        <v>1779.78</v>
      </c>
      <c r="W3410" s="1" t="n">
        <v>0</v>
      </c>
      <c r="X3410" s="1" t="s">
        <v>3059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LINGUI DE FRANGO KG</v>
      </c>
      <c r="AC3410" s="1" t="n">
        <v>1260689</v>
      </c>
    </row>
    <row r="3411" customFormat="false" ht="12.75" hidden="false" customHeight="true" outlineLevel="0" collapsed="false">
      <c r="A3411" s="1" t="n">
        <v>1</v>
      </c>
      <c r="B3411" s="17" t="n">
        <v>46253</v>
      </c>
      <c r="C3411" s="17" t="n">
        <v>46267</v>
      </c>
      <c r="D3411" s="1" t="n">
        <v>1637</v>
      </c>
      <c r="E3411" s="1" t="s">
        <v>68</v>
      </c>
      <c r="F3411" s="1" t="n">
        <v>24</v>
      </c>
      <c r="G3411" s="1" t="s">
        <v>57</v>
      </c>
      <c r="H3411" s="1" t="n">
        <v>2110405</v>
      </c>
      <c r="I3411" s="1" t="s">
        <v>106</v>
      </c>
      <c r="J3411" s="1" t="n">
        <v>1594528</v>
      </c>
      <c r="L3411" s="1" t="n">
        <v>1923086</v>
      </c>
      <c r="M3411" s="1" t="s">
        <v>36</v>
      </c>
      <c r="N3411" s="1" t="s">
        <v>66</v>
      </c>
      <c r="P3411" s="1" t="n">
        <v>103</v>
      </c>
      <c r="Q3411" s="1" t="s">
        <v>61</v>
      </c>
      <c r="R3411" s="1" t="s">
        <v>62</v>
      </c>
      <c r="S3411" s="1" t="n">
        <v>1130101</v>
      </c>
      <c r="T3411" s="1" t="s">
        <v>63</v>
      </c>
      <c r="U3411" s="1" t="n">
        <v>742.96</v>
      </c>
      <c r="W3411" s="1" t="n">
        <v>0</v>
      </c>
      <c r="X3411" s="1" t="s">
        <v>3060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MILHO PIPOCA DONA CLARA 400G</v>
      </c>
      <c r="AC3411" s="1" t="n">
        <v>1923086</v>
      </c>
    </row>
    <row r="3412" customFormat="false" ht="12.75" hidden="false" customHeight="true" outlineLevel="0" collapsed="false">
      <c r="A3412" s="1" t="n">
        <v>1</v>
      </c>
      <c r="B3412" s="17" t="n">
        <v>46260</v>
      </c>
      <c r="C3412" s="17" t="n">
        <v>46267</v>
      </c>
      <c r="D3412" s="1" t="n">
        <v>1625</v>
      </c>
      <c r="E3412" s="1" t="s">
        <v>243</v>
      </c>
      <c r="F3412" s="1" t="n">
        <v>24</v>
      </c>
      <c r="G3412" s="1" t="s">
        <v>57</v>
      </c>
      <c r="H3412" s="1" t="n">
        <v>2110405</v>
      </c>
      <c r="I3412" s="1" t="s">
        <v>106</v>
      </c>
      <c r="J3412" s="1" t="n">
        <v>1610054</v>
      </c>
      <c r="L3412" s="1" t="n">
        <v>15164</v>
      </c>
      <c r="M3412" s="1" t="s">
        <v>36</v>
      </c>
      <c r="N3412" s="1" t="s">
        <v>66</v>
      </c>
      <c r="P3412" s="1" t="n">
        <v>103</v>
      </c>
      <c r="Q3412" s="1" t="s">
        <v>61</v>
      </c>
      <c r="R3412" s="1" t="s">
        <v>62</v>
      </c>
      <c r="S3412" s="1" t="n">
        <v>1130101</v>
      </c>
      <c r="T3412" s="1" t="s">
        <v>63</v>
      </c>
      <c r="U3412" s="1" t="n">
        <v>1430</v>
      </c>
      <c r="W3412" s="1" t="n">
        <v>0</v>
      </c>
      <c r="X3412" s="1" t="s">
        <v>3061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</row>
    <row r="3413" customFormat="false" ht="12.75" hidden="false" customHeight="true" outlineLevel="0" collapsed="false">
      <c r="A3413" s="1" t="n">
        <v>1</v>
      </c>
      <c r="B3413" s="17" t="n">
        <v>46266</v>
      </c>
      <c r="C3413" s="17" t="n">
        <v>46267</v>
      </c>
      <c r="D3413" s="1" t="n">
        <v>33</v>
      </c>
      <c r="E3413" s="1" t="s">
        <v>93</v>
      </c>
      <c r="F3413" s="1" t="n">
        <v>34</v>
      </c>
      <c r="G3413" s="1" t="s">
        <v>94</v>
      </c>
      <c r="H3413" s="1" t="n">
        <v>2110101</v>
      </c>
      <c r="I3413" s="1" t="s">
        <v>58</v>
      </c>
      <c r="J3413" s="1" t="n">
        <v>1635512</v>
      </c>
      <c r="L3413" s="1" t="n">
        <v>5606</v>
      </c>
      <c r="M3413" s="1" t="s">
        <v>36</v>
      </c>
      <c r="N3413" s="1" t="s">
        <v>60</v>
      </c>
      <c r="P3413" s="1" t="n">
        <v>104</v>
      </c>
      <c r="Q3413" s="1" t="s">
        <v>38</v>
      </c>
      <c r="R3413" s="1" t="s">
        <v>62</v>
      </c>
      <c r="S3413" s="1" t="n">
        <v>1130101</v>
      </c>
      <c r="T3413" s="1" t="s">
        <v>63</v>
      </c>
      <c r="U3413" s="1" t="n">
        <v>1084</v>
      </c>
      <c r="W3413" s="1" t="n">
        <v>0</v>
      </c>
      <c r="X3413" s="1" t="s">
        <v>252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</row>
    <row r="3414" customFormat="false" ht="12.75" hidden="false" customHeight="true" outlineLevel="0" collapsed="false">
      <c r="A3414" s="1" t="n">
        <v>1</v>
      </c>
      <c r="B3414" s="17" t="n">
        <v>46266</v>
      </c>
      <c r="C3414" s="17" t="n">
        <v>46267</v>
      </c>
      <c r="D3414" s="1" t="n">
        <v>1615</v>
      </c>
      <c r="E3414" s="1" t="s">
        <v>253</v>
      </c>
      <c r="F3414" s="1" t="n">
        <v>34</v>
      </c>
      <c r="G3414" s="1" t="s">
        <v>94</v>
      </c>
      <c r="H3414" s="1" t="n">
        <v>2110101</v>
      </c>
      <c r="I3414" s="1" t="s">
        <v>58</v>
      </c>
      <c r="J3414" s="1" t="n">
        <v>1635559</v>
      </c>
      <c r="L3414" s="1" t="n">
        <v>15224</v>
      </c>
      <c r="M3414" s="1" t="s">
        <v>36</v>
      </c>
      <c r="N3414" s="1" t="s">
        <v>60</v>
      </c>
      <c r="P3414" s="1" t="n">
        <v>104</v>
      </c>
      <c r="Q3414" s="1" t="s">
        <v>38</v>
      </c>
      <c r="R3414" s="1" t="s">
        <v>62</v>
      </c>
      <c r="S3414" s="1" t="n">
        <v>1130101</v>
      </c>
      <c r="T3414" s="1" t="s">
        <v>63</v>
      </c>
      <c r="U3414" s="1" t="n">
        <v>590</v>
      </c>
      <c r="W3414" s="1" t="n">
        <v>0</v>
      </c>
      <c r="X3414" s="1" t="s">
        <v>3062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MACA FUJI KG</v>
      </c>
      <c r="AC3414" s="1" t="n">
        <v>15224</v>
      </c>
    </row>
    <row r="3415" customFormat="false" ht="12.75" hidden="false" customHeight="true" outlineLevel="0" collapsed="false">
      <c r="A3415" s="1" t="n">
        <v>1</v>
      </c>
      <c r="B3415" s="17" t="n">
        <v>46267</v>
      </c>
      <c r="C3415" s="17" t="n">
        <v>46267</v>
      </c>
      <c r="D3415" s="1" t="n">
        <v>862</v>
      </c>
      <c r="E3415" s="1" t="s">
        <v>502</v>
      </c>
      <c r="F3415" s="1" t="n">
        <v>34</v>
      </c>
      <c r="G3415" s="1" t="s">
        <v>94</v>
      </c>
      <c r="H3415" s="1" t="n">
        <v>2110405</v>
      </c>
      <c r="I3415" s="1" t="s">
        <v>106</v>
      </c>
      <c r="J3415" s="1" t="n">
        <v>1640412</v>
      </c>
      <c r="L3415" s="1" t="n">
        <v>668493</v>
      </c>
      <c r="M3415" s="1" t="s">
        <v>36</v>
      </c>
      <c r="N3415" s="1" t="s">
        <v>66</v>
      </c>
      <c r="P3415" s="1" t="n">
        <v>101</v>
      </c>
      <c r="Q3415" s="1" t="s">
        <v>107</v>
      </c>
      <c r="R3415" s="1" t="s">
        <v>39</v>
      </c>
      <c r="S3415" s="1" t="n">
        <v>4210232</v>
      </c>
      <c r="T3415" s="1" t="s">
        <v>503</v>
      </c>
      <c r="U3415" s="1" t="n">
        <v>380</v>
      </c>
      <c r="W3415" s="1" t="n">
        <v>0</v>
      </c>
      <c r="X3415" s="1" t="s">
        <v>3063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</row>
    <row r="3416" customFormat="false" ht="12.75" hidden="false" customHeight="true" outlineLevel="0" collapsed="false">
      <c r="A3416" s="1" t="n">
        <v>1</v>
      </c>
      <c r="B3416" s="17" t="n">
        <v>46204</v>
      </c>
      <c r="C3416" s="17" t="n">
        <v>46268</v>
      </c>
      <c r="D3416" s="1" t="n">
        <v>607</v>
      </c>
      <c r="E3416" s="1" t="s">
        <v>214</v>
      </c>
      <c r="F3416" s="1" t="n">
        <v>24</v>
      </c>
      <c r="G3416" s="1" t="s">
        <v>57</v>
      </c>
      <c r="H3416" s="1" t="n">
        <v>2110101</v>
      </c>
      <c r="I3416" s="1" t="s">
        <v>58</v>
      </c>
      <c r="J3416" s="1" t="n">
        <v>1335231</v>
      </c>
      <c r="L3416" s="1" t="n">
        <v>11002</v>
      </c>
      <c r="M3416" s="1" t="s">
        <v>272</v>
      </c>
      <c r="N3416" s="1" t="s">
        <v>60</v>
      </c>
      <c r="P3416" s="1" t="n">
        <v>103</v>
      </c>
      <c r="Q3416" s="1" t="s">
        <v>61</v>
      </c>
      <c r="R3416" s="1" t="s">
        <v>62</v>
      </c>
      <c r="S3416" s="1" t="n">
        <v>1130101</v>
      </c>
      <c r="T3416" s="1" t="s">
        <v>63</v>
      </c>
      <c r="U3416" s="1" t="n">
        <v>1849.57</v>
      </c>
      <c r="W3416" s="1" t="n">
        <v>0</v>
      </c>
      <c r="X3416" s="1" t="s">
        <v>3064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 t="str">
        <f aca="false">IFERROR(INDEX('Mov Entradas (Rel 10497)'!$L:$L,MATCH(AC3416,'Mov Entradas (Rel 10497)'!$I:$I,0)),"nao encontrado")</f>
        <v>FINO TRATO BIFINHO CARNE 65G</v>
      </c>
      <c r="AC3416" s="1" t="n">
        <v>11002</v>
      </c>
    </row>
    <row r="3417" customFormat="false" ht="12.75" hidden="false" customHeight="true" outlineLevel="0" collapsed="false">
      <c r="A3417" s="1" t="n">
        <v>1</v>
      </c>
      <c r="B3417" s="17" t="n">
        <v>46240</v>
      </c>
      <c r="C3417" s="17" t="n">
        <v>46268</v>
      </c>
      <c r="D3417" s="1" t="n">
        <v>10017</v>
      </c>
      <c r="E3417" s="1" t="s">
        <v>871</v>
      </c>
      <c r="F3417" s="1" t="n">
        <v>24</v>
      </c>
      <c r="G3417" s="1" t="s">
        <v>57</v>
      </c>
      <c r="H3417" s="1" t="n">
        <v>2110405</v>
      </c>
      <c r="I3417" s="1" t="s">
        <v>106</v>
      </c>
      <c r="J3417" s="1" t="n">
        <v>1508414</v>
      </c>
      <c r="L3417" s="1" t="n">
        <v>195281</v>
      </c>
      <c r="M3417" s="1" t="s">
        <v>153</v>
      </c>
      <c r="N3417" s="1" t="s">
        <v>66</v>
      </c>
      <c r="P3417" s="1" t="n">
        <v>103</v>
      </c>
      <c r="Q3417" s="1" t="s">
        <v>61</v>
      </c>
      <c r="R3417" s="1" t="s">
        <v>62</v>
      </c>
      <c r="S3417" s="1" t="n">
        <v>1130101</v>
      </c>
      <c r="T3417" s="1" t="s">
        <v>63</v>
      </c>
      <c r="U3417" s="1" t="n">
        <v>1164.11</v>
      </c>
      <c r="W3417" s="1" t="n">
        <v>0</v>
      </c>
      <c r="X3417" s="1" t="s">
        <v>3065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DETE LIMP ECONO 500M</v>
      </c>
      <c r="AC3417" s="1" t="n">
        <v>195281</v>
      </c>
    </row>
    <row r="3418" customFormat="false" ht="12.75" hidden="false" customHeight="true" outlineLevel="0" collapsed="false">
      <c r="A3418" s="1" t="n">
        <v>1</v>
      </c>
      <c r="B3418" s="17" t="n">
        <v>46240</v>
      </c>
      <c r="C3418" s="17" t="n">
        <v>46268</v>
      </c>
      <c r="D3418" s="1" t="n">
        <v>1612</v>
      </c>
      <c r="E3418" s="1" t="s">
        <v>225</v>
      </c>
      <c r="F3418" s="1" t="n">
        <v>24</v>
      </c>
      <c r="G3418" s="1" t="s">
        <v>57</v>
      </c>
      <c r="H3418" s="1" t="n">
        <v>2110405</v>
      </c>
      <c r="I3418" s="1" t="s">
        <v>106</v>
      </c>
      <c r="J3418" s="1" t="n">
        <v>1508279</v>
      </c>
      <c r="L3418" s="1" t="n">
        <v>2307727</v>
      </c>
      <c r="M3418" s="1" t="s">
        <v>153</v>
      </c>
      <c r="N3418" s="1" t="s">
        <v>66</v>
      </c>
      <c r="P3418" s="1" t="n">
        <v>103</v>
      </c>
      <c r="Q3418" s="1" t="s">
        <v>61</v>
      </c>
      <c r="R3418" s="1" t="s">
        <v>62</v>
      </c>
      <c r="S3418" s="1" t="n">
        <v>1130101</v>
      </c>
      <c r="T3418" s="1" t="s">
        <v>63</v>
      </c>
      <c r="U3418" s="1" t="n">
        <v>1167.15</v>
      </c>
      <c r="W3418" s="1" t="n">
        <v>0</v>
      </c>
      <c r="X3418" s="1" t="s">
        <v>3066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AGUA SANI BRILUX1L</v>
      </c>
      <c r="AC3418" s="1" t="n">
        <v>2307727</v>
      </c>
    </row>
    <row r="3419" customFormat="false" ht="12.75" hidden="false" customHeight="true" outlineLevel="0" collapsed="false">
      <c r="A3419" s="1" t="n">
        <v>1</v>
      </c>
      <c r="B3419" s="17" t="n">
        <v>46240</v>
      </c>
      <c r="C3419" s="17" t="n">
        <v>46268</v>
      </c>
      <c r="D3419" s="1" t="n">
        <v>1608</v>
      </c>
      <c r="E3419" s="1" t="s">
        <v>75</v>
      </c>
      <c r="F3419" s="1" t="n">
        <v>24</v>
      </c>
      <c r="G3419" s="1" t="s">
        <v>57</v>
      </c>
      <c r="H3419" s="1" t="n">
        <v>2110405</v>
      </c>
      <c r="I3419" s="1" t="s">
        <v>106</v>
      </c>
      <c r="J3419" s="1" t="n">
        <v>1508347</v>
      </c>
      <c r="L3419" s="1" t="n">
        <v>1706774</v>
      </c>
      <c r="M3419" s="1" t="s">
        <v>153</v>
      </c>
      <c r="N3419" s="1" t="s">
        <v>66</v>
      </c>
      <c r="P3419" s="1" t="n">
        <v>103</v>
      </c>
      <c r="Q3419" s="1" t="s">
        <v>61</v>
      </c>
      <c r="R3419" s="1" t="s">
        <v>62</v>
      </c>
      <c r="S3419" s="1" t="n">
        <v>1130101</v>
      </c>
      <c r="T3419" s="1" t="s">
        <v>63</v>
      </c>
      <c r="U3419" s="1" t="n">
        <v>1141.92</v>
      </c>
      <c r="W3419" s="1" t="n">
        <v>0</v>
      </c>
      <c r="X3419" s="1" t="s">
        <v>3067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NISSIN LAMEN GALINHA</v>
      </c>
      <c r="AC3419" s="1" t="n">
        <v>1706774</v>
      </c>
    </row>
    <row r="3420" customFormat="false" ht="12.75" hidden="false" customHeight="true" outlineLevel="0" collapsed="false">
      <c r="A3420" s="1" t="n">
        <v>1</v>
      </c>
      <c r="B3420" s="17" t="n">
        <v>46240</v>
      </c>
      <c r="C3420" s="17" t="n">
        <v>46268</v>
      </c>
      <c r="D3420" s="1" t="n">
        <v>557</v>
      </c>
      <c r="E3420" s="1" t="s">
        <v>263</v>
      </c>
      <c r="F3420" s="1" t="n">
        <v>34</v>
      </c>
      <c r="G3420" s="1" t="s">
        <v>94</v>
      </c>
      <c r="H3420" s="1" t="n">
        <v>2110405</v>
      </c>
      <c r="I3420" s="1" t="s">
        <v>106</v>
      </c>
      <c r="J3420" s="1" t="n">
        <v>1122744</v>
      </c>
      <c r="L3420" s="1" t="n">
        <v>469459</v>
      </c>
      <c r="M3420" s="1" t="s">
        <v>457</v>
      </c>
      <c r="N3420" s="1" t="s">
        <v>66</v>
      </c>
      <c r="P3420" s="1" t="n">
        <v>102</v>
      </c>
      <c r="Q3420" s="1" t="s">
        <v>125</v>
      </c>
      <c r="R3420" s="1" t="s">
        <v>39</v>
      </c>
      <c r="S3420" s="1" t="n">
        <v>4210206</v>
      </c>
      <c r="T3420" s="1" t="s">
        <v>264</v>
      </c>
      <c r="U3420" s="1" t="n">
        <v>258.62</v>
      </c>
      <c r="W3420" s="1" t="n">
        <v>0</v>
      </c>
      <c r="X3420" s="1" t="s">
        <v>265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1</v>
      </c>
      <c r="B3421" s="17" t="n">
        <v>46241</v>
      </c>
      <c r="C3421" s="17" t="n">
        <v>46268</v>
      </c>
      <c r="D3421" s="1" t="n">
        <v>1626</v>
      </c>
      <c r="E3421" s="1" t="s">
        <v>65</v>
      </c>
      <c r="F3421" s="1" t="n">
        <v>24</v>
      </c>
      <c r="G3421" s="1" t="s">
        <v>57</v>
      </c>
      <c r="H3421" s="1" t="n">
        <v>2110405</v>
      </c>
      <c r="I3421" s="1" t="s">
        <v>106</v>
      </c>
      <c r="J3421" s="1" t="n">
        <v>1513163</v>
      </c>
      <c r="L3421" s="1" t="n">
        <v>316329</v>
      </c>
      <c r="M3421" s="1" t="s">
        <v>153</v>
      </c>
      <c r="N3421" s="1" t="s">
        <v>66</v>
      </c>
      <c r="P3421" s="1" t="n">
        <v>103</v>
      </c>
      <c r="Q3421" s="1" t="s">
        <v>61</v>
      </c>
      <c r="R3421" s="1" t="s">
        <v>62</v>
      </c>
      <c r="S3421" s="1" t="n">
        <v>1130101</v>
      </c>
      <c r="T3421" s="1" t="s">
        <v>63</v>
      </c>
      <c r="U3421" s="1" t="n">
        <v>1276.95</v>
      </c>
      <c r="W3421" s="1" t="n">
        <v>0</v>
      </c>
      <c r="X3421" s="1" t="s">
        <v>3068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1</v>
      </c>
      <c r="B3422" s="17" t="n">
        <v>46246</v>
      </c>
      <c r="C3422" s="17" t="n">
        <v>46268</v>
      </c>
      <c r="D3422" s="1" t="n">
        <v>1659</v>
      </c>
      <c r="E3422" s="1" t="s">
        <v>78</v>
      </c>
      <c r="F3422" s="1" t="n">
        <v>24</v>
      </c>
      <c r="G3422" s="1" t="s">
        <v>57</v>
      </c>
      <c r="H3422" s="1" t="n">
        <v>2110405</v>
      </c>
      <c r="I3422" s="1" t="s">
        <v>106</v>
      </c>
      <c r="J3422" s="1" t="n">
        <v>1535642</v>
      </c>
      <c r="L3422" s="1" t="n">
        <v>889987</v>
      </c>
      <c r="M3422" s="1" t="s">
        <v>59</v>
      </c>
      <c r="N3422" s="1" t="s">
        <v>66</v>
      </c>
      <c r="P3422" s="1" t="n">
        <v>103</v>
      </c>
      <c r="Q3422" s="1" t="s">
        <v>61</v>
      </c>
      <c r="R3422" s="1" t="s">
        <v>62</v>
      </c>
      <c r="S3422" s="1" t="n">
        <v>1130101</v>
      </c>
      <c r="T3422" s="1" t="s">
        <v>63</v>
      </c>
      <c r="U3422" s="1" t="n">
        <v>345.95</v>
      </c>
      <c r="W3422" s="1" t="n">
        <v>0</v>
      </c>
      <c r="X3422" s="1" t="s">
        <v>3069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PH FLORAL 4UNI NEUTR</v>
      </c>
      <c r="AC3422" s="1" t="n">
        <v>889987</v>
      </c>
    </row>
    <row r="3423" customFormat="false" ht="12.75" hidden="false" customHeight="true" outlineLevel="0" collapsed="false">
      <c r="A3423" s="1" t="n">
        <v>1</v>
      </c>
      <c r="B3423" s="17" t="n">
        <v>46247</v>
      </c>
      <c r="C3423" s="17" t="n">
        <v>46268</v>
      </c>
      <c r="D3423" s="1" t="n">
        <v>1667</v>
      </c>
      <c r="E3423" s="1" t="s">
        <v>65</v>
      </c>
      <c r="F3423" s="1" t="n">
        <v>24</v>
      </c>
      <c r="G3423" s="1" t="s">
        <v>57</v>
      </c>
      <c r="H3423" s="1" t="n">
        <v>2110405</v>
      </c>
      <c r="I3423" s="1" t="s">
        <v>106</v>
      </c>
      <c r="J3423" s="1" t="n">
        <v>1542918</v>
      </c>
      <c r="L3423" s="1" t="n">
        <v>398226</v>
      </c>
      <c r="M3423" s="1" t="s">
        <v>36</v>
      </c>
      <c r="N3423" s="1" t="s">
        <v>66</v>
      </c>
      <c r="P3423" s="1" t="n">
        <v>103</v>
      </c>
      <c r="Q3423" s="1" t="s">
        <v>61</v>
      </c>
      <c r="R3423" s="1" t="s">
        <v>62</v>
      </c>
      <c r="S3423" s="1" t="n">
        <v>1130101</v>
      </c>
      <c r="T3423" s="1" t="s">
        <v>63</v>
      </c>
      <c r="U3423" s="1" t="n">
        <v>760.27</v>
      </c>
      <c r="W3423" s="1" t="n">
        <v>0</v>
      </c>
      <c r="X3423" s="1" t="s">
        <v>3070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CREME DE LEITE PIRAC</v>
      </c>
      <c r="AC3423" s="1" t="n">
        <v>398226</v>
      </c>
    </row>
    <row r="3424" customFormat="false" ht="12.75" hidden="false" customHeight="true" outlineLevel="0" collapsed="false">
      <c r="A3424" s="1" t="n">
        <v>1</v>
      </c>
      <c r="B3424" s="17" t="n">
        <v>46248</v>
      </c>
      <c r="C3424" s="17" t="n">
        <v>46268</v>
      </c>
      <c r="D3424" s="1" t="n">
        <v>10020</v>
      </c>
      <c r="E3424" s="1" t="s">
        <v>298</v>
      </c>
      <c r="F3424" s="1" t="n">
        <v>24</v>
      </c>
      <c r="G3424" s="1" t="s">
        <v>57</v>
      </c>
      <c r="H3424" s="1" t="n">
        <v>2110405</v>
      </c>
      <c r="I3424" s="1" t="s">
        <v>106</v>
      </c>
      <c r="J3424" s="1" t="n">
        <v>1546108</v>
      </c>
      <c r="L3424" s="1" t="n">
        <v>799</v>
      </c>
      <c r="M3424" s="1" t="s">
        <v>59</v>
      </c>
      <c r="N3424" s="1" t="s">
        <v>66</v>
      </c>
      <c r="P3424" s="1" t="n">
        <v>103</v>
      </c>
      <c r="Q3424" s="1" t="s">
        <v>61</v>
      </c>
      <c r="R3424" s="1" t="s">
        <v>62</v>
      </c>
      <c r="S3424" s="1" t="n">
        <v>1130101</v>
      </c>
      <c r="T3424" s="1" t="s">
        <v>63</v>
      </c>
      <c r="U3424" s="1" t="n">
        <v>507.29</v>
      </c>
      <c r="W3424" s="1" t="n">
        <v>0</v>
      </c>
      <c r="X3424" s="1" t="s">
        <v>3071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ANTICION CARTELA 1ML</v>
      </c>
      <c r="AC3424" s="1" t="n">
        <v>799</v>
      </c>
    </row>
    <row r="3425" customFormat="false" ht="12.75" hidden="false" customHeight="true" outlineLevel="0" collapsed="false">
      <c r="A3425" s="1" t="n">
        <v>1</v>
      </c>
      <c r="B3425" s="17" t="n">
        <v>46248</v>
      </c>
      <c r="C3425" s="17" t="n">
        <v>46268</v>
      </c>
      <c r="D3425" s="1" t="n">
        <v>1740</v>
      </c>
      <c r="E3425" s="1" t="s">
        <v>296</v>
      </c>
      <c r="F3425" s="1" t="n">
        <v>24</v>
      </c>
      <c r="G3425" s="1" t="s">
        <v>57</v>
      </c>
      <c r="H3425" s="1" t="n">
        <v>2110405</v>
      </c>
      <c r="I3425" s="1" t="s">
        <v>106</v>
      </c>
      <c r="J3425" s="1" t="n">
        <v>1547169</v>
      </c>
      <c r="L3425" s="1" t="n">
        <v>1258822</v>
      </c>
      <c r="M3425" s="1" t="s">
        <v>36</v>
      </c>
      <c r="N3425" s="1" t="s">
        <v>66</v>
      </c>
      <c r="P3425" s="1" t="n">
        <v>103</v>
      </c>
      <c r="Q3425" s="1" t="s">
        <v>61</v>
      </c>
      <c r="R3425" s="1" t="s">
        <v>62</v>
      </c>
      <c r="S3425" s="1" t="n">
        <v>1130101</v>
      </c>
      <c r="T3425" s="1" t="s">
        <v>63</v>
      </c>
      <c r="U3425" s="1" t="n">
        <v>1067.22</v>
      </c>
      <c r="W3425" s="1" t="n">
        <v>0</v>
      </c>
      <c r="X3425" s="1" t="s">
        <v>3072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IOG GRFA MACA + BAN</v>
      </c>
      <c r="AC3425" s="1" t="n">
        <v>1258822</v>
      </c>
    </row>
    <row r="3426" customFormat="false" ht="12.75" hidden="false" customHeight="true" outlineLevel="0" collapsed="false">
      <c r="A3426" s="1" t="n">
        <v>1</v>
      </c>
      <c r="B3426" s="17" t="n">
        <v>46251</v>
      </c>
      <c r="C3426" s="17" t="n">
        <v>46268</v>
      </c>
      <c r="D3426" s="1" t="n">
        <v>1671</v>
      </c>
      <c r="E3426" s="1" t="s">
        <v>385</v>
      </c>
      <c r="F3426" s="1" t="n">
        <v>24</v>
      </c>
      <c r="G3426" s="1" t="s">
        <v>57</v>
      </c>
      <c r="H3426" s="1" t="n">
        <v>2110405</v>
      </c>
      <c r="I3426" s="1" t="s">
        <v>106</v>
      </c>
      <c r="J3426" s="1" t="n">
        <v>1562446</v>
      </c>
      <c r="L3426" s="1" t="n">
        <v>586417</v>
      </c>
      <c r="M3426" s="1" t="s">
        <v>59</v>
      </c>
      <c r="N3426" s="1" t="s">
        <v>66</v>
      </c>
      <c r="P3426" s="1" t="n">
        <v>103</v>
      </c>
      <c r="Q3426" s="1" t="s">
        <v>61</v>
      </c>
      <c r="R3426" s="1" t="s">
        <v>62</v>
      </c>
      <c r="S3426" s="1" t="n">
        <v>1130101</v>
      </c>
      <c r="T3426" s="1" t="s">
        <v>63</v>
      </c>
      <c r="U3426" s="1" t="n">
        <v>1586.84</v>
      </c>
      <c r="W3426" s="1" t="n">
        <v>0</v>
      </c>
      <c r="X3426" s="1" t="s">
        <v>3073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SAB LIQ PROTEX CREAM</v>
      </c>
      <c r="AC3426" s="1" t="n">
        <v>586417</v>
      </c>
    </row>
    <row r="3427" customFormat="false" ht="12.75" hidden="false" customHeight="true" outlineLevel="0" collapsed="false">
      <c r="A3427" s="1" t="n">
        <v>1</v>
      </c>
      <c r="B3427" s="17" t="n">
        <v>46254</v>
      </c>
      <c r="C3427" s="17" t="n">
        <v>46268</v>
      </c>
      <c r="D3427" s="1" t="n">
        <v>1705</v>
      </c>
      <c r="E3427" s="1" t="s">
        <v>173</v>
      </c>
      <c r="F3427" s="1" t="n">
        <v>24</v>
      </c>
      <c r="G3427" s="1" t="s">
        <v>57</v>
      </c>
      <c r="H3427" s="1" t="n">
        <v>2110405</v>
      </c>
      <c r="I3427" s="1" t="s">
        <v>106</v>
      </c>
      <c r="J3427" s="1" t="n">
        <v>1576445</v>
      </c>
      <c r="L3427" s="1" t="n">
        <v>1255653</v>
      </c>
      <c r="M3427" s="1" t="s">
        <v>36</v>
      </c>
      <c r="N3427" s="1" t="s">
        <v>66</v>
      </c>
      <c r="P3427" s="1" t="n">
        <v>103</v>
      </c>
      <c r="Q3427" s="1" t="s">
        <v>61</v>
      </c>
      <c r="R3427" s="1" t="s">
        <v>62</v>
      </c>
      <c r="S3427" s="1" t="n">
        <v>1130101</v>
      </c>
      <c r="T3427" s="1" t="s">
        <v>63</v>
      </c>
      <c r="U3427" s="1" t="n">
        <v>1801.74</v>
      </c>
      <c r="W3427" s="1" t="n">
        <v>0</v>
      </c>
      <c r="X3427" s="1" t="s">
        <v>3074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KAPO UVA 200ML</v>
      </c>
      <c r="AC3427" s="1" t="n">
        <v>1255653</v>
      </c>
    </row>
    <row r="3428" customFormat="false" ht="12.75" hidden="false" customHeight="true" outlineLevel="0" collapsed="false">
      <c r="A3428" s="1" t="n">
        <v>1</v>
      </c>
      <c r="B3428" s="17" t="n">
        <v>46254</v>
      </c>
      <c r="C3428" s="17" t="n">
        <v>46268</v>
      </c>
      <c r="D3428" s="1" t="n">
        <v>1136</v>
      </c>
      <c r="E3428" s="1" t="s">
        <v>1398</v>
      </c>
      <c r="F3428" s="1" t="n">
        <v>24</v>
      </c>
      <c r="G3428" s="1" t="s">
        <v>57</v>
      </c>
      <c r="H3428" s="1" t="n">
        <v>2110405</v>
      </c>
      <c r="I3428" s="1" t="s">
        <v>106</v>
      </c>
      <c r="J3428" s="1" t="n">
        <v>1576686</v>
      </c>
      <c r="L3428" s="1" t="n">
        <v>54213</v>
      </c>
      <c r="M3428" s="1" t="s">
        <v>36</v>
      </c>
      <c r="N3428" s="1" t="s">
        <v>66</v>
      </c>
      <c r="P3428" s="1" t="n">
        <v>103</v>
      </c>
      <c r="Q3428" s="1" t="s">
        <v>61</v>
      </c>
      <c r="R3428" s="1" t="s">
        <v>62</v>
      </c>
      <c r="S3428" s="1" t="n">
        <v>1130101</v>
      </c>
      <c r="T3428" s="1" t="s">
        <v>63</v>
      </c>
      <c r="U3428" s="1" t="n">
        <v>789.34</v>
      </c>
      <c r="W3428" s="1" t="n">
        <v>0</v>
      </c>
      <c r="X3428" s="1" t="s">
        <v>3075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KRO QUEIJO 100G</v>
      </c>
      <c r="AC3428" s="1" t="n">
        <v>54213</v>
      </c>
    </row>
    <row r="3429" customFormat="false" ht="12.75" hidden="false" customHeight="true" outlineLevel="0" collapsed="false">
      <c r="A3429" s="1" t="n">
        <v>1</v>
      </c>
      <c r="B3429" s="17" t="n">
        <v>46254</v>
      </c>
      <c r="C3429" s="17" t="n">
        <v>46268</v>
      </c>
      <c r="D3429" s="1" t="n">
        <v>1705</v>
      </c>
      <c r="E3429" s="1" t="s">
        <v>173</v>
      </c>
      <c r="F3429" s="1" t="n">
        <v>24</v>
      </c>
      <c r="G3429" s="1" t="s">
        <v>57</v>
      </c>
      <c r="H3429" s="1" t="n">
        <v>2110405</v>
      </c>
      <c r="I3429" s="1" t="s">
        <v>106</v>
      </c>
      <c r="J3429" s="1" t="n">
        <v>1577270</v>
      </c>
      <c r="L3429" s="1" t="n">
        <v>1997304</v>
      </c>
      <c r="M3429" s="1" t="s">
        <v>36</v>
      </c>
      <c r="N3429" s="1" t="s">
        <v>66</v>
      </c>
      <c r="P3429" s="1" t="n">
        <v>103</v>
      </c>
      <c r="Q3429" s="1" t="s">
        <v>61</v>
      </c>
      <c r="R3429" s="1" t="s">
        <v>62</v>
      </c>
      <c r="S3429" s="1" t="n">
        <v>1130101</v>
      </c>
      <c r="T3429" s="1" t="s">
        <v>63</v>
      </c>
      <c r="U3429" s="1" t="n">
        <v>7946.42</v>
      </c>
      <c r="W3429" s="1" t="n">
        <v>0</v>
      </c>
      <c r="X3429" s="1" t="s">
        <v>3076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REFR FANTA UVA 200ML</v>
      </c>
      <c r="AC3429" s="1" t="n">
        <v>1997304</v>
      </c>
    </row>
    <row r="3430" customFormat="false" ht="12.75" hidden="false" customHeight="true" outlineLevel="0" collapsed="false">
      <c r="A3430" s="1" t="n">
        <v>1</v>
      </c>
      <c r="B3430" s="17" t="n">
        <v>46254</v>
      </c>
      <c r="C3430" s="17" t="n">
        <v>46268</v>
      </c>
      <c r="D3430" s="1" t="n">
        <v>1699</v>
      </c>
      <c r="E3430" s="1" t="s">
        <v>428</v>
      </c>
      <c r="F3430" s="1" t="n">
        <v>24</v>
      </c>
      <c r="G3430" s="1" t="s">
        <v>57</v>
      </c>
      <c r="H3430" s="1" t="n">
        <v>2110405</v>
      </c>
      <c r="I3430" s="1" t="s">
        <v>106</v>
      </c>
      <c r="J3430" s="1" t="n">
        <v>1577971</v>
      </c>
      <c r="L3430" s="1" t="n">
        <v>311353</v>
      </c>
      <c r="M3430" s="1" t="s">
        <v>36</v>
      </c>
      <c r="N3430" s="1" t="s">
        <v>66</v>
      </c>
      <c r="P3430" s="1" t="n">
        <v>103</v>
      </c>
      <c r="Q3430" s="1" t="s">
        <v>61</v>
      </c>
      <c r="R3430" s="1" t="s">
        <v>62</v>
      </c>
      <c r="S3430" s="1" t="n">
        <v>1130101</v>
      </c>
      <c r="T3430" s="1" t="s">
        <v>63</v>
      </c>
      <c r="U3430" s="1" t="n">
        <v>633</v>
      </c>
      <c r="W3430" s="1" t="n">
        <v>0</v>
      </c>
      <c r="X3430" s="1" t="s">
        <v>3077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LING CALABRESA PERD</v>
      </c>
      <c r="AC3430" s="1" t="n">
        <v>311353</v>
      </c>
    </row>
    <row r="3431" customFormat="false" ht="12.75" hidden="false" customHeight="true" outlineLevel="0" collapsed="false">
      <c r="A3431" s="1" t="n">
        <v>1</v>
      </c>
      <c r="B3431" s="17" t="n">
        <v>46255</v>
      </c>
      <c r="C3431" s="17" t="n">
        <v>46268</v>
      </c>
      <c r="D3431" s="1" t="n">
        <v>1636</v>
      </c>
      <c r="E3431" s="1" t="s">
        <v>91</v>
      </c>
      <c r="F3431" s="1" t="n">
        <v>24</v>
      </c>
      <c r="G3431" s="1" t="s">
        <v>57</v>
      </c>
      <c r="H3431" s="1" t="n">
        <v>2110101</v>
      </c>
      <c r="I3431" s="1" t="s">
        <v>58</v>
      </c>
      <c r="J3431" s="1" t="n">
        <v>1582273</v>
      </c>
      <c r="L3431" s="1" t="n">
        <v>3239532</v>
      </c>
      <c r="M3431" s="1" t="s">
        <v>36</v>
      </c>
      <c r="N3431" s="1" t="s">
        <v>66</v>
      </c>
      <c r="P3431" s="1" t="n">
        <v>103</v>
      </c>
      <c r="Q3431" s="1" t="s">
        <v>61</v>
      </c>
      <c r="R3431" s="1" t="s">
        <v>62</v>
      </c>
      <c r="S3431" s="1" t="n">
        <v>1130101</v>
      </c>
      <c r="T3431" s="1" t="s">
        <v>63</v>
      </c>
      <c r="U3431" s="1" t="n">
        <v>1178.8</v>
      </c>
      <c r="W3431" s="1" t="n">
        <v>0</v>
      </c>
      <c r="X3431" s="1" t="s">
        <v>3078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WHISKY RED LABEL 1L</v>
      </c>
      <c r="AC3431" s="1" t="n">
        <v>3239532</v>
      </c>
    </row>
    <row r="3432" customFormat="false" ht="12.75" hidden="false" customHeight="true" outlineLevel="0" collapsed="false">
      <c r="A3432" s="1" t="n">
        <v>1</v>
      </c>
      <c r="B3432" s="17" t="n">
        <v>46256</v>
      </c>
      <c r="C3432" s="17" t="n">
        <v>46268</v>
      </c>
      <c r="D3432" s="1" t="n">
        <v>1745</v>
      </c>
      <c r="E3432" s="1" t="s">
        <v>284</v>
      </c>
      <c r="F3432" s="1" t="n">
        <v>24</v>
      </c>
      <c r="G3432" s="1" t="s">
        <v>57</v>
      </c>
      <c r="H3432" s="1" t="n">
        <v>2110405</v>
      </c>
      <c r="I3432" s="1" t="s">
        <v>106</v>
      </c>
      <c r="J3432" s="1" t="n">
        <v>1585478</v>
      </c>
      <c r="L3432" s="1" t="n">
        <v>357973</v>
      </c>
      <c r="M3432" s="1" t="s">
        <v>36</v>
      </c>
      <c r="N3432" s="1" t="s">
        <v>66</v>
      </c>
      <c r="P3432" s="1" t="n">
        <v>103</v>
      </c>
      <c r="Q3432" s="1" t="s">
        <v>61</v>
      </c>
      <c r="R3432" s="1" t="s">
        <v>62</v>
      </c>
      <c r="S3432" s="1" t="n">
        <v>1130101</v>
      </c>
      <c r="T3432" s="1" t="s">
        <v>63</v>
      </c>
      <c r="U3432" s="1" t="n">
        <v>1581.44</v>
      </c>
      <c r="W3432" s="1" t="n">
        <v>0</v>
      </c>
      <c r="X3432" s="1" t="s">
        <v>3079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CAFE KIMINO 250G</v>
      </c>
      <c r="AC3432" s="1" t="n">
        <v>357973</v>
      </c>
    </row>
    <row r="3433" customFormat="false" ht="12.75" hidden="false" customHeight="true" outlineLevel="0" collapsed="false">
      <c r="A3433" s="1" t="n">
        <v>1</v>
      </c>
      <c r="B3433" s="17" t="n">
        <v>46256</v>
      </c>
      <c r="C3433" s="17" t="n">
        <v>46268</v>
      </c>
      <c r="D3433" s="1" t="n">
        <v>1270</v>
      </c>
      <c r="E3433" s="1" t="s">
        <v>349</v>
      </c>
      <c r="F3433" s="1" t="n">
        <v>24</v>
      </c>
      <c r="G3433" s="1" t="s">
        <v>57</v>
      </c>
      <c r="H3433" s="1" t="n">
        <v>2110405</v>
      </c>
      <c r="I3433" s="1" t="s">
        <v>106</v>
      </c>
      <c r="J3433" s="1" t="n">
        <v>1585760</v>
      </c>
      <c r="L3433" s="1" t="n">
        <v>2811</v>
      </c>
      <c r="M3433" s="1" t="s">
        <v>36</v>
      </c>
      <c r="N3433" s="1" t="s">
        <v>66</v>
      </c>
      <c r="P3433" s="1" t="n">
        <v>103</v>
      </c>
      <c r="Q3433" s="1" t="s">
        <v>61</v>
      </c>
      <c r="R3433" s="1" t="s">
        <v>62</v>
      </c>
      <c r="S3433" s="1" t="n">
        <v>1130101</v>
      </c>
      <c r="T3433" s="1" t="s">
        <v>63</v>
      </c>
      <c r="U3433" s="1" t="n">
        <v>460.5</v>
      </c>
      <c r="W3433" s="1" t="n">
        <v>0</v>
      </c>
      <c r="X3433" s="1" t="s">
        <v>3080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TEM COMPLETO SAL400G</v>
      </c>
      <c r="AC3433" s="1" t="n">
        <v>2811</v>
      </c>
    </row>
    <row r="3434" customFormat="false" ht="12.75" hidden="false" customHeight="true" outlineLevel="0" collapsed="false">
      <c r="A3434" s="1" t="n">
        <v>1</v>
      </c>
      <c r="B3434" s="17" t="n">
        <v>46256</v>
      </c>
      <c r="C3434" s="17" t="n">
        <v>46268</v>
      </c>
      <c r="D3434" s="1" t="n">
        <v>1681</v>
      </c>
      <c r="E3434" s="1" t="s">
        <v>3081</v>
      </c>
      <c r="F3434" s="1" t="n">
        <v>24</v>
      </c>
      <c r="G3434" s="1" t="s">
        <v>57</v>
      </c>
      <c r="H3434" s="1" t="n">
        <v>2110405</v>
      </c>
      <c r="I3434" s="1" t="s">
        <v>106</v>
      </c>
      <c r="J3434" s="1" t="n">
        <v>1585871</v>
      </c>
      <c r="L3434" s="1" t="n">
        <v>39522</v>
      </c>
      <c r="M3434" s="1" t="s">
        <v>36</v>
      </c>
      <c r="N3434" s="1" t="s">
        <v>66</v>
      </c>
      <c r="P3434" s="1" t="n">
        <v>103</v>
      </c>
      <c r="Q3434" s="1" t="s">
        <v>61</v>
      </c>
      <c r="R3434" s="1" t="s">
        <v>62</v>
      </c>
      <c r="S3434" s="1" t="n">
        <v>1130101</v>
      </c>
      <c r="T3434" s="1" t="s">
        <v>63</v>
      </c>
      <c r="U3434" s="1" t="n">
        <v>2917.84</v>
      </c>
      <c r="W3434" s="1" t="n">
        <v>0</v>
      </c>
      <c r="X3434" s="1" t="s">
        <v>3082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AM MILHO MAIZENA 500</v>
      </c>
      <c r="AC3434" s="1" t="n">
        <v>39522</v>
      </c>
    </row>
    <row r="3435" customFormat="false" ht="12.75" hidden="false" customHeight="true" outlineLevel="0" collapsed="false">
      <c r="A3435" s="1" t="n">
        <v>1</v>
      </c>
      <c r="B3435" s="17" t="n">
        <v>46256</v>
      </c>
      <c r="C3435" s="17" t="n">
        <v>46268</v>
      </c>
      <c r="D3435" s="1" t="n">
        <v>10002</v>
      </c>
      <c r="E3435" s="1" t="s">
        <v>291</v>
      </c>
      <c r="F3435" s="1" t="n">
        <v>24</v>
      </c>
      <c r="G3435" s="1" t="s">
        <v>57</v>
      </c>
      <c r="H3435" s="1" t="n">
        <v>2110405</v>
      </c>
      <c r="I3435" s="1" t="s">
        <v>106</v>
      </c>
      <c r="J3435" s="1" t="n">
        <v>1585888</v>
      </c>
      <c r="L3435" s="1" t="n">
        <v>197688</v>
      </c>
      <c r="M3435" s="1" t="s">
        <v>36</v>
      </c>
      <c r="N3435" s="1" t="s">
        <v>66</v>
      </c>
      <c r="P3435" s="1" t="n">
        <v>103</v>
      </c>
      <c r="Q3435" s="1" t="s">
        <v>61</v>
      </c>
      <c r="R3435" s="1" t="s">
        <v>62</v>
      </c>
      <c r="S3435" s="1" t="n">
        <v>1130101</v>
      </c>
      <c r="T3435" s="1" t="s">
        <v>63</v>
      </c>
      <c r="U3435" s="1" t="n">
        <v>1015.18</v>
      </c>
      <c r="W3435" s="1" t="n">
        <v>0</v>
      </c>
      <c r="X3435" s="1" t="s">
        <v>3083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POLPA MANGA BRASFRUT</v>
      </c>
      <c r="AC3435" s="1" t="n">
        <v>197688</v>
      </c>
    </row>
    <row r="3436" customFormat="false" ht="12.75" hidden="false" customHeight="true" outlineLevel="0" collapsed="false">
      <c r="A3436" s="1" t="n">
        <v>1</v>
      </c>
      <c r="B3436" s="17" t="n">
        <v>46254</v>
      </c>
      <c r="C3436" s="17" t="n">
        <v>46268</v>
      </c>
      <c r="D3436" s="1" t="n">
        <v>1635</v>
      </c>
      <c r="E3436" s="1" t="s">
        <v>161</v>
      </c>
      <c r="F3436" s="1" t="n">
        <v>24</v>
      </c>
      <c r="G3436" s="1" t="s">
        <v>57</v>
      </c>
      <c r="H3436" s="1" t="n">
        <v>2110405</v>
      </c>
      <c r="I3436" s="1" t="s">
        <v>106</v>
      </c>
      <c r="J3436" s="1" t="n">
        <v>1594325</v>
      </c>
      <c r="L3436" s="1" t="n">
        <v>3956</v>
      </c>
      <c r="M3436" s="1" t="s">
        <v>36</v>
      </c>
      <c r="N3436" s="1" t="s">
        <v>66</v>
      </c>
      <c r="P3436" s="1" t="n">
        <v>103</v>
      </c>
      <c r="Q3436" s="1" t="s">
        <v>61</v>
      </c>
      <c r="R3436" s="1" t="s">
        <v>62</v>
      </c>
      <c r="S3436" s="1" t="n">
        <v>1130101</v>
      </c>
      <c r="T3436" s="1" t="s">
        <v>63</v>
      </c>
      <c r="U3436" s="1" t="n">
        <v>1109.92</v>
      </c>
      <c r="W3436" s="1" t="n">
        <v>0</v>
      </c>
      <c r="X3436" s="1" t="s">
        <v>3084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FIGADO BOVINO KG</v>
      </c>
      <c r="AC3436" s="1" t="n">
        <v>3956</v>
      </c>
    </row>
    <row r="3437" customFormat="false" ht="12.75" hidden="false" customHeight="true" outlineLevel="0" collapsed="false">
      <c r="A3437" s="1" t="n">
        <v>1</v>
      </c>
      <c r="B3437" s="17" t="n">
        <v>46261</v>
      </c>
      <c r="C3437" s="17" t="n">
        <v>46268</v>
      </c>
      <c r="D3437" s="1" t="n">
        <v>1625</v>
      </c>
      <c r="E3437" s="1" t="s">
        <v>243</v>
      </c>
      <c r="F3437" s="1" t="n">
        <v>24</v>
      </c>
      <c r="G3437" s="1" t="s">
        <v>57</v>
      </c>
      <c r="H3437" s="1" t="n">
        <v>2110405</v>
      </c>
      <c r="I3437" s="1" t="s">
        <v>106</v>
      </c>
      <c r="J3437" s="1" t="n">
        <v>1610248</v>
      </c>
      <c r="L3437" s="1" t="n">
        <v>15172</v>
      </c>
      <c r="M3437" s="1" t="s">
        <v>36</v>
      </c>
      <c r="N3437" s="1" t="s">
        <v>66</v>
      </c>
      <c r="P3437" s="1" t="n">
        <v>103</v>
      </c>
      <c r="Q3437" s="1" t="s">
        <v>61</v>
      </c>
      <c r="R3437" s="1" t="s">
        <v>62</v>
      </c>
      <c r="S3437" s="1" t="n">
        <v>1130101</v>
      </c>
      <c r="T3437" s="1" t="s">
        <v>63</v>
      </c>
      <c r="U3437" s="1" t="n">
        <v>8569.1</v>
      </c>
      <c r="W3437" s="1" t="n">
        <v>0</v>
      </c>
      <c r="X3437" s="1" t="s">
        <v>3085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true" outlineLevel="0" collapsed="false">
      <c r="A3438" s="1" t="n">
        <v>1</v>
      </c>
      <c r="B3438" s="17" t="n">
        <v>46261</v>
      </c>
      <c r="C3438" s="17" t="n">
        <v>46268</v>
      </c>
      <c r="D3438" s="1" t="n">
        <v>10018</v>
      </c>
      <c r="E3438" s="1" t="s">
        <v>368</v>
      </c>
      <c r="F3438" s="1" t="n">
        <v>34</v>
      </c>
      <c r="G3438" s="1" t="s">
        <v>94</v>
      </c>
      <c r="H3438" s="1" t="n">
        <v>2110405</v>
      </c>
      <c r="I3438" s="1" t="s">
        <v>106</v>
      </c>
      <c r="J3438" s="1" t="n">
        <v>1613175</v>
      </c>
      <c r="L3438" s="1" t="n">
        <v>373</v>
      </c>
      <c r="M3438" s="1" t="s">
        <v>36</v>
      </c>
      <c r="N3438" s="1" t="s">
        <v>66</v>
      </c>
      <c r="P3438" s="1" t="n">
        <v>103</v>
      </c>
      <c r="Q3438" s="1" t="s">
        <v>61</v>
      </c>
      <c r="R3438" s="1" t="s">
        <v>62</v>
      </c>
      <c r="S3438" s="1" t="n">
        <v>1130101</v>
      </c>
      <c r="T3438" s="1" t="s">
        <v>63</v>
      </c>
      <c r="U3438" s="1" t="n">
        <v>559.8</v>
      </c>
      <c r="W3438" s="1" t="n">
        <v>0</v>
      </c>
      <c r="X3438" s="1" t="s">
        <v>3086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OVOS CAIPIRA 15UND</v>
      </c>
      <c r="AC3438" s="1" t="n">
        <v>373</v>
      </c>
    </row>
    <row r="3439" customFormat="false" ht="12.75" hidden="false" customHeight="true" outlineLevel="0" collapsed="false">
      <c r="A3439" s="1" t="n">
        <v>1</v>
      </c>
      <c r="B3439" s="17" t="n">
        <v>46261</v>
      </c>
      <c r="C3439" s="17" t="n">
        <v>46268</v>
      </c>
      <c r="D3439" s="1" t="n">
        <v>10105</v>
      </c>
      <c r="E3439" s="1" t="s">
        <v>2891</v>
      </c>
      <c r="F3439" s="1" t="n">
        <v>34</v>
      </c>
      <c r="G3439" s="1" t="s">
        <v>94</v>
      </c>
      <c r="H3439" s="1" t="n">
        <v>2110405</v>
      </c>
      <c r="I3439" s="1" t="s">
        <v>106</v>
      </c>
      <c r="J3439" s="1" t="n">
        <v>1613238</v>
      </c>
      <c r="L3439" s="1" t="n">
        <v>72</v>
      </c>
      <c r="M3439" s="1" t="s">
        <v>36</v>
      </c>
      <c r="N3439" s="1" t="s">
        <v>66</v>
      </c>
      <c r="P3439" s="1" t="n">
        <v>103</v>
      </c>
      <c r="Q3439" s="1" t="s">
        <v>61</v>
      </c>
      <c r="R3439" s="1" t="s">
        <v>62</v>
      </c>
      <c r="S3439" s="1" t="n">
        <v>1130101</v>
      </c>
      <c r="T3439" s="1" t="s">
        <v>63</v>
      </c>
      <c r="U3439" s="1" t="n">
        <v>299.5</v>
      </c>
      <c r="W3439" s="1" t="n">
        <v>0</v>
      </c>
      <c r="X3439" s="1" t="s">
        <v>3087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BOLO CASEIRO AMAZONICO</v>
      </c>
      <c r="AC3439" s="1" t="n">
        <v>72</v>
      </c>
    </row>
    <row r="3440" customFormat="false" ht="12.75" hidden="false" customHeight="true" outlineLevel="0" collapsed="false">
      <c r="A3440" s="1" t="n">
        <v>1</v>
      </c>
      <c r="B3440" s="17" t="n">
        <v>46260</v>
      </c>
      <c r="C3440" s="17" t="n">
        <v>46268</v>
      </c>
      <c r="D3440" s="1" t="n">
        <v>1024</v>
      </c>
      <c r="E3440" s="1" t="s">
        <v>783</v>
      </c>
      <c r="F3440" s="1" t="n">
        <v>24</v>
      </c>
      <c r="G3440" s="1" t="s">
        <v>57</v>
      </c>
      <c r="H3440" s="1" t="n">
        <v>2110405</v>
      </c>
      <c r="I3440" s="1" t="s">
        <v>106</v>
      </c>
      <c r="J3440" s="1" t="n">
        <v>1618923</v>
      </c>
      <c r="L3440" s="1" t="n">
        <v>630106</v>
      </c>
      <c r="M3440" s="1" t="s">
        <v>36</v>
      </c>
      <c r="N3440" s="1" t="s">
        <v>66</v>
      </c>
      <c r="P3440" s="1" t="n">
        <v>103</v>
      </c>
      <c r="Q3440" s="1" t="s">
        <v>61</v>
      </c>
      <c r="R3440" s="1" t="s">
        <v>62</v>
      </c>
      <c r="S3440" s="1" t="n">
        <v>1130101</v>
      </c>
      <c r="T3440" s="1" t="s">
        <v>63</v>
      </c>
      <c r="U3440" s="1" t="n">
        <v>324</v>
      </c>
      <c r="W3440" s="1" t="n">
        <v>0</v>
      </c>
      <c r="X3440" s="1" t="s">
        <v>3088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REAL CLASSICO 2L PET</v>
      </c>
      <c r="AC3440" s="1" t="n">
        <v>630106</v>
      </c>
    </row>
    <row r="3441" customFormat="false" ht="12.75" hidden="false" customHeight="true" outlineLevel="0" collapsed="false">
      <c r="A3441" s="1" t="n">
        <v>1</v>
      </c>
      <c r="B3441" s="17" t="n">
        <v>46265</v>
      </c>
      <c r="C3441" s="17" t="n">
        <v>46268</v>
      </c>
      <c r="D3441" s="1" t="n">
        <v>1614</v>
      </c>
      <c r="E3441" s="1" t="s">
        <v>89</v>
      </c>
      <c r="F3441" s="1" t="n">
        <v>24</v>
      </c>
      <c r="G3441" s="1" t="s">
        <v>57</v>
      </c>
      <c r="H3441" s="1" t="n">
        <v>2110405</v>
      </c>
      <c r="I3441" s="1" t="s">
        <v>106</v>
      </c>
      <c r="J3441" s="1" t="n">
        <v>1635356</v>
      </c>
      <c r="L3441" s="1" t="n">
        <v>11639</v>
      </c>
      <c r="M3441" s="1" t="s">
        <v>36</v>
      </c>
      <c r="N3441" s="1" t="s">
        <v>66</v>
      </c>
      <c r="P3441" s="1" t="n">
        <v>103</v>
      </c>
      <c r="Q3441" s="1" t="s">
        <v>61</v>
      </c>
      <c r="R3441" s="1" t="s">
        <v>62</v>
      </c>
      <c r="S3441" s="1" t="n">
        <v>1130101</v>
      </c>
      <c r="T3441" s="1" t="s">
        <v>63</v>
      </c>
      <c r="U3441" s="1" t="n">
        <v>318.81</v>
      </c>
      <c r="W3441" s="1" t="n">
        <v>0</v>
      </c>
      <c r="X3441" s="1" t="s">
        <v>3089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SORVETE KARU BRIGADE</v>
      </c>
      <c r="AC3441" s="1" t="n">
        <v>11639</v>
      </c>
    </row>
    <row r="3442" customFormat="false" ht="12.75" hidden="false" customHeight="true" outlineLevel="0" collapsed="false">
      <c r="A3442" s="1" t="n">
        <v>1</v>
      </c>
      <c r="B3442" s="17" t="n">
        <v>46266</v>
      </c>
      <c r="C3442" s="17" t="n">
        <v>46268</v>
      </c>
      <c r="D3442" s="1" t="n">
        <v>642</v>
      </c>
      <c r="E3442" s="1" t="s">
        <v>186</v>
      </c>
      <c r="F3442" s="1" t="n">
        <v>24</v>
      </c>
      <c r="G3442" s="1" t="s">
        <v>57</v>
      </c>
      <c r="H3442" s="1" t="n">
        <v>2110405</v>
      </c>
      <c r="I3442" s="1" t="s">
        <v>106</v>
      </c>
      <c r="J3442" s="1" t="n">
        <v>1635506</v>
      </c>
      <c r="L3442" s="1" t="n">
        <v>632</v>
      </c>
      <c r="M3442" s="1" t="s">
        <v>36</v>
      </c>
      <c r="N3442" s="1" t="s">
        <v>66</v>
      </c>
      <c r="P3442" s="1" t="n">
        <v>103</v>
      </c>
      <c r="Q3442" s="1" t="s">
        <v>61</v>
      </c>
      <c r="R3442" s="1" t="s">
        <v>62</v>
      </c>
      <c r="S3442" s="1" t="n">
        <v>1130101</v>
      </c>
      <c r="T3442" s="1" t="s">
        <v>63</v>
      </c>
      <c r="U3442" s="1" t="n">
        <v>840</v>
      </c>
      <c r="W3442" s="1" t="n">
        <v>0</v>
      </c>
      <c r="X3442" s="1" t="s">
        <v>3090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BOLO BLOOM 600G</v>
      </c>
      <c r="AC3442" s="1" t="n">
        <v>632</v>
      </c>
    </row>
    <row r="3443" customFormat="false" ht="12.75" hidden="false" customHeight="true" outlineLevel="0" collapsed="false">
      <c r="A3443" s="1" t="n">
        <v>1</v>
      </c>
      <c r="B3443" s="17" t="n">
        <v>46263</v>
      </c>
      <c r="C3443" s="17" t="n">
        <v>46268</v>
      </c>
      <c r="D3443" s="1" t="n">
        <v>1899</v>
      </c>
      <c r="E3443" s="1" t="s">
        <v>97</v>
      </c>
      <c r="F3443" s="1" t="n">
        <v>24</v>
      </c>
      <c r="G3443" s="1" t="s">
        <v>57</v>
      </c>
      <c r="H3443" s="1" t="n">
        <v>2110405</v>
      </c>
      <c r="I3443" s="1" t="s">
        <v>106</v>
      </c>
      <c r="J3443" s="1" t="n">
        <v>1638379</v>
      </c>
      <c r="L3443" s="1" t="n">
        <v>779</v>
      </c>
      <c r="M3443" s="1" t="s">
        <v>36</v>
      </c>
      <c r="N3443" s="1" t="s">
        <v>66</v>
      </c>
      <c r="P3443" s="1" t="n">
        <v>104</v>
      </c>
      <c r="Q3443" s="1" t="s">
        <v>38</v>
      </c>
      <c r="R3443" s="1" t="s">
        <v>62</v>
      </c>
      <c r="S3443" s="1" t="n">
        <v>1130101</v>
      </c>
      <c r="T3443" s="1" t="s">
        <v>63</v>
      </c>
      <c r="U3443" s="1" t="n">
        <v>427.54</v>
      </c>
      <c r="W3443" s="1" t="n">
        <v>0</v>
      </c>
      <c r="X3443" s="1" t="s">
        <v>3091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PAO FORMA REAL MADRI</v>
      </c>
      <c r="AC3443" s="1" t="n">
        <v>779</v>
      </c>
    </row>
    <row r="3444" customFormat="false" ht="12.75" hidden="false" customHeight="true" outlineLevel="0" collapsed="false">
      <c r="A3444" s="1" t="n">
        <v>1</v>
      </c>
      <c r="B3444" s="17" t="n">
        <v>46268</v>
      </c>
      <c r="C3444" s="17" t="n">
        <v>46268</v>
      </c>
      <c r="D3444" s="1" t="n">
        <v>33</v>
      </c>
      <c r="E3444" s="1" t="s">
        <v>93</v>
      </c>
      <c r="F3444" s="1" t="n">
        <v>13</v>
      </c>
      <c r="G3444" s="1" t="s">
        <v>119</v>
      </c>
      <c r="H3444" s="1" t="n">
        <v>2110101</v>
      </c>
      <c r="I3444" s="1" t="s">
        <v>58</v>
      </c>
      <c r="J3444" s="1" t="n">
        <v>1646672</v>
      </c>
      <c r="L3444" s="1" t="n">
        <v>5611</v>
      </c>
      <c r="M3444" s="1" t="s">
        <v>36</v>
      </c>
      <c r="N3444" s="1" t="s">
        <v>60</v>
      </c>
      <c r="P3444" s="1" t="n">
        <v>104</v>
      </c>
      <c r="Q3444" s="1" t="s">
        <v>38</v>
      </c>
      <c r="R3444" s="1" t="s">
        <v>62</v>
      </c>
      <c r="S3444" s="1" t="n">
        <v>1130101</v>
      </c>
      <c r="T3444" s="1" t="s">
        <v>63</v>
      </c>
      <c r="U3444" s="1" t="n">
        <v>300</v>
      </c>
      <c r="W3444" s="1" t="n">
        <v>300</v>
      </c>
      <c r="X3444" s="1" t="s">
        <v>3092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1</v>
      </c>
      <c r="B3445" s="17" t="n">
        <v>46268</v>
      </c>
      <c r="C3445" s="17" t="n">
        <v>46268</v>
      </c>
      <c r="D3445" s="1" t="n">
        <v>33</v>
      </c>
      <c r="E3445" s="1" t="s">
        <v>93</v>
      </c>
      <c r="F3445" s="1" t="n">
        <v>13</v>
      </c>
      <c r="G3445" s="1" t="s">
        <v>119</v>
      </c>
      <c r="H3445" s="1" t="n">
        <v>2110101</v>
      </c>
      <c r="I3445" s="1" t="s">
        <v>58</v>
      </c>
      <c r="J3445" s="1" t="n">
        <v>1646704</v>
      </c>
      <c r="L3445" s="1" t="n">
        <v>5612</v>
      </c>
      <c r="M3445" s="1" t="s">
        <v>36</v>
      </c>
      <c r="N3445" s="1" t="s">
        <v>60</v>
      </c>
      <c r="P3445" s="1" t="n">
        <v>104</v>
      </c>
      <c r="Q3445" s="1" t="s">
        <v>38</v>
      </c>
      <c r="R3445" s="1" t="s">
        <v>62</v>
      </c>
      <c r="S3445" s="1" t="n">
        <v>1130101</v>
      </c>
      <c r="T3445" s="1" t="s">
        <v>63</v>
      </c>
      <c r="U3445" s="1" t="n">
        <v>450</v>
      </c>
      <c r="W3445" s="1" t="n">
        <v>450</v>
      </c>
      <c r="X3445" s="1" t="s">
        <v>3093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</row>
    <row r="3446" customFormat="false" ht="12.75" hidden="false" customHeight="true" outlineLevel="0" collapsed="false">
      <c r="A3446" s="1" t="n">
        <v>1</v>
      </c>
      <c r="B3446" s="17" t="n">
        <v>46268</v>
      </c>
      <c r="C3446" s="17" t="n">
        <v>46268</v>
      </c>
      <c r="D3446" s="1" t="n">
        <v>978</v>
      </c>
      <c r="E3446" s="1" t="s">
        <v>118</v>
      </c>
      <c r="F3446" s="1" t="n">
        <v>13</v>
      </c>
      <c r="G3446" s="1" t="s">
        <v>119</v>
      </c>
      <c r="H3446" s="1" t="n">
        <v>2110101</v>
      </c>
      <c r="I3446" s="1" t="s">
        <v>58</v>
      </c>
      <c r="J3446" s="1" t="n">
        <v>1646748</v>
      </c>
      <c r="L3446" s="1" t="n">
        <v>561</v>
      </c>
      <c r="M3446" s="1" t="s">
        <v>36</v>
      </c>
      <c r="N3446" s="1" t="s">
        <v>60</v>
      </c>
      <c r="P3446" s="1" t="n">
        <v>104</v>
      </c>
      <c r="Q3446" s="1" t="s">
        <v>38</v>
      </c>
      <c r="R3446" s="1" t="s">
        <v>62</v>
      </c>
      <c r="S3446" s="1" t="n">
        <v>1130101</v>
      </c>
      <c r="T3446" s="1" t="s">
        <v>63</v>
      </c>
      <c r="U3446" s="1" t="n">
        <v>394</v>
      </c>
      <c r="W3446" s="1" t="n">
        <v>0</v>
      </c>
      <c r="X3446" s="1" t="s">
        <v>3094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DAN GELO CUBO 5 KG</v>
      </c>
      <c r="AC3446" s="1" t="n">
        <v>561</v>
      </c>
    </row>
    <row r="3447" customFormat="false" ht="12.75" hidden="false" customHeight="true" outlineLevel="0" collapsed="false">
      <c r="A3447" s="1" t="n">
        <v>1</v>
      </c>
      <c r="B3447" s="17" t="n">
        <v>46268</v>
      </c>
      <c r="C3447" s="17" t="n">
        <v>46268</v>
      </c>
      <c r="D3447" s="1" t="n">
        <v>33</v>
      </c>
      <c r="E3447" s="1" t="s">
        <v>93</v>
      </c>
      <c r="F3447" s="1" t="n">
        <v>13</v>
      </c>
      <c r="G3447" s="1" t="s">
        <v>119</v>
      </c>
      <c r="H3447" s="1" t="n">
        <v>2110101</v>
      </c>
      <c r="I3447" s="1" t="s">
        <v>58</v>
      </c>
      <c r="J3447" s="1" t="n">
        <v>1648648</v>
      </c>
      <c r="L3447" s="1" t="n">
        <v>5613</v>
      </c>
      <c r="M3447" s="1" t="s">
        <v>36</v>
      </c>
      <c r="N3447" s="1" t="s">
        <v>60</v>
      </c>
      <c r="P3447" s="1" t="n">
        <v>104</v>
      </c>
      <c r="Q3447" s="1" t="s">
        <v>38</v>
      </c>
      <c r="R3447" s="1" t="s">
        <v>62</v>
      </c>
      <c r="S3447" s="1" t="n">
        <v>1130101</v>
      </c>
      <c r="T3447" s="1" t="s">
        <v>63</v>
      </c>
      <c r="U3447" s="1" t="n">
        <v>300</v>
      </c>
      <c r="W3447" s="1" t="n">
        <v>0</v>
      </c>
      <c r="X3447" s="1" t="s">
        <v>121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</row>
    <row r="3448" customFormat="false" ht="12.75" hidden="false" customHeight="true" outlineLevel="0" collapsed="false">
      <c r="A3448" s="1" t="n">
        <v>1</v>
      </c>
      <c r="B3448" s="17" t="n">
        <v>46268</v>
      </c>
      <c r="C3448" s="17" t="n">
        <v>46268</v>
      </c>
      <c r="D3448" s="1" t="n">
        <v>10096</v>
      </c>
      <c r="E3448" s="1" t="s">
        <v>1716</v>
      </c>
      <c r="F3448" s="1" t="n">
        <v>13</v>
      </c>
      <c r="G3448" s="1" t="s">
        <v>119</v>
      </c>
      <c r="H3448" s="1" t="n">
        <v>2110101</v>
      </c>
      <c r="I3448" s="1" t="s">
        <v>58</v>
      </c>
      <c r="J3448" s="1" t="n">
        <v>1648659</v>
      </c>
      <c r="L3448" s="1" t="n">
        <v>246</v>
      </c>
      <c r="M3448" s="1" t="s">
        <v>36</v>
      </c>
      <c r="N3448" s="1" t="s">
        <v>60</v>
      </c>
      <c r="P3448" s="1" t="n">
        <v>104</v>
      </c>
      <c r="Q3448" s="1" t="s">
        <v>38</v>
      </c>
      <c r="R3448" s="1" t="s">
        <v>62</v>
      </c>
      <c r="S3448" s="1" t="n">
        <v>1130101</v>
      </c>
      <c r="T3448" s="1" t="s">
        <v>63</v>
      </c>
      <c r="U3448" s="1" t="n">
        <v>364</v>
      </c>
      <c r="W3448" s="1" t="n">
        <v>0</v>
      </c>
      <c r="X3448" s="1" t="s">
        <v>3095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BOLO MIYAZAKI GRANDE</v>
      </c>
      <c r="AC3448" s="1" t="n">
        <v>246</v>
      </c>
    </row>
    <row r="3449" customFormat="false" ht="12.75" hidden="false" customHeight="true" outlineLevel="0" collapsed="false">
      <c r="A3449" s="1" t="n">
        <v>1</v>
      </c>
      <c r="B3449" s="17" t="n">
        <v>46209</v>
      </c>
      <c r="C3449" s="17" t="n">
        <v>46269</v>
      </c>
      <c r="D3449" s="1" t="n">
        <v>816</v>
      </c>
      <c r="E3449" s="1" t="s">
        <v>274</v>
      </c>
      <c r="F3449" s="1" t="n">
        <v>34</v>
      </c>
      <c r="G3449" s="1" t="s">
        <v>94</v>
      </c>
      <c r="H3449" s="1" t="n">
        <v>2110405</v>
      </c>
      <c r="I3449" s="1" t="s">
        <v>106</v>
      </c>
      <c r="J3449" s="1" t="n">
        <v>480233</v>
      </c>
      <c r="L3449" s="1" t="n">
        <v>216087</v>
      </c>
      <c r="M3449" s="1" t="s">
        <v>457</v>
      </c>
      <c r="N3449" s="1" t="s">
        <v>66</v>
      </c>
      <c r="P3449" s="1" t="n">
        <v>102</v>
      </c>
      <c r="Q3449" s="1" t="s">
        <v>125</v>
      </c>
      <c r="R3449" s="1" t="s">
        <v>112</v>
      </c>
      <c r="S3449" s="1" t="n">
        <v>4220199</v>
      </c>
      <c r="T3449" s="1" t="s">
        <v>113</v>
      </c>
      <c r="U3449" s="1" t="n">
        <v>2000</v>
      </c>
      <c r="W3449" s="1" t="n">
        <v>0</v>
      </c>
      <c r="X3449" s="1" t="s">
        <v>275</v>
      </c>
      <c r="Z3449" s="1" t="str">
        <f aca="false">IF($T3449="","",IFERROR(INDEX('Resumo Grupos'!$AC$3:$AC$200,MATCH($T3449,'Resumo Grupos'!$AB$3:$AB$200,0)),"n/d"))</f>
        <v>Pagamentos outros não operacionais</v>
      </c>
      <c r="AA3449" s="1" t="str">
        <f aca="false">IF($T3449="","",IF(COUNTIF('Resumo Grupos'!$AE$3:$AE$40,$T3449)&gt;0,"NAO","SIM"))</f>
        <v>SIM</v>
      </c>
    </row>
    <row r="3450" customFormat="false" ht="12.75" hidden="false" customHeight="true" outlineLevel="0" collapsed="false">
      <c r="A3450" s="1" t="n">
        <v>1</v>
      </c>
      <c r="B3450" s="17" t="n">
        <v>46238</v>
      </c>
      <c r="C3450" s="17" t="n">
        <v>46269</v>
      </c>
      <c r="D3450" s="1" t="n">
        <v>862</v>
      </c>
      <c r="E3450" s="1" t="s">
        <v>502</v>
      </c>
      <c r="F3450" s="1" t="n">
        <v>24</v>
      </c>
      <c r="G3450" s="1" t="s">
        <v>57</v>
      </c>
      <c r="H3450" s="1" t="n">
        <v>2110405</v>
      </c>
      <c r="I3450" s="1" t="s">
        <v>106</v>
      </c>
      <c r="J3450" s="1" t="n">
        <v>1498819</v>
      </c>
      <c r="L3450" s="1" t="n">
        <v>614572</v>
      </c>
      <c r="M3450" s="1" t="s">
        <v>59</v>
      </c>
      <c r="N3450" s="1" t="s">
        <v>66</v>
      </c>
      <c r="P3450" s="1" t="n">
        <v>101</v>
      </c>
      <c r="Q3450" s="1" t="s">
        <v>107</v>
      </c>
      <c r="R3450" s="1" t="s">
        <v>39</v>
      </c>
      <c r="S3450" s="1" t="n">
        <v>4210233</v>
      </c>
      <c r="T3450" s="1" t="s">
        <v>313</v>
      </c>
      <c r="U3450" s="1" t="n">
        <v>270.9</v>
      </c>
      <c r="W3450" s="1" t="n">
        <v>0</v>
      </c>
      <c r="X3450" s="1" t="s">
        <v>2241</v>
      </c>
      <c r="Z3450" s="1" t="str">
        <f aca="false">IF($T3450="","",IFERROR(INDEX('Resumo Grupos'!$AC$3:$AC$200,MATCH($T3450,'Resumo Grupos'!$AB$3:$AB$200,0)),"n/d"))</f>
        <v>Despesa</v>
      </c>
      <c r="AA3450" s="1" t="str">
        <f aca="false">IF($T3450="","",IF(COUNTIF('Resumo Grupos'!$AE$3:$AE$40,$T3450)&gt;0,"NAO","SIM"))</f>
        <v>SIM</v>
      </c>
    </row>
    <row r="3451" customFormat="false" ht="12.75" hidden="false" customHeight="true" outlineLevel="0" collapsed="false">
      <c r="A3451" s="1" t="n">
        <v>1</v>
      </c>
      <c r="B3451" s="17" t="n">
        <v>46238</v>
      </c>
      <c r="C3451" s="17" t="n">
        <v>46269</v>
      </c>
      <c r="D3451" s="1" t="n">
        <v>17</v>
      </c>
      <c r="E3451" s="1" t="s">
        <v>115</v>
      </c>
      <c r="F3451" s="1" t="n">
        <v>34</v>
      </c>
      <c r="G3451" s="1" t="s">
        <v>94</v>
      </c>
      <c r="H3451" s="1" t="n">
        <v>2110405</v>
      </c>
      <c r="I3451" s="1" t="s">
        <v>106</v>
      </c>
      <c r="J3451" s="1" t="n">
        <v>1500762</v>
      </c>
      <c r="L3451" s="1" t="n">
        <v>615096</v>
      </c>
      <c r="M3451" s="1" t="s">
        <v>59</v>
      </c>
      <c r="N3451" s="1" t="s">
        <v>66</v>
      </c>
      <c r="P3451" s="1" t="n">
        <v>101</v>
      </c>
      <c r="Q3451" s="1" t="s">
        <v>107</v>
      </c>
      <c r="R3451" s="1" t="s">
        <v>39</v>
      </c>
      <c r="S3451" s="1" t="n">
        <v>4210222</v>
      </c>
      <c r="T3451" s="1" t="s">
        <v>2246</v>
      </c>
      <c r="U3451" s="1" t="n">
        <v>514.36</v>
      </c>
      <c r="W3451" s="1" t="n">
        <v>0</v>
      </c>
      <c r="X3451" s="1" t="s">
        <v>2247</v>
      </c>
      <c r="Z3451" s="1" t="str">
        <f aca="false">IF($T3451="","",IFERROR(INDEX('Resumo Grupos'!$AC$3:$AC$200,MATCH($T3451,'Resumo Grupos'!$AB$3:$AB$200,0)),"n/d"))</f>
        <v>Despesa</v>
      </c>
      <c r="AA3451" s="1" t="str">
        <f aca="false">IF($T3451="","",IF(COUNTIF('Resumo Grupos'!$AE$3:$AE$40,$T3451)&gt;0,"NAO","SIM"))</f>
        <v>SIM</v>
      </c>
    </row>
    <row r="3452" customFormat="false" ht="12.75" hidden="false" customHeight="true" outlineLevel="0" collapsed="false">
      <c r="A3452" s="1" t="n">
        <v>1</v>
      </c>
      <c r="B3452" s="17" t="n">
        <v>46241</v>
      </c>
      <c r="C3452" s="17" t="n">
        <v>46269</v>
      </c>
      <c r="D3452" s="1" t="n">
        <v>1608</v>
      </c>
      <c r="E3452" s="1" t="s">
        <v>75</v>
      </c>
      <c r="F3452" s="1" t="n">
        <v>24</v>
      </c>
      <c r="G3452" s="1" t="s">
        <v>57</v>
      </c>
      <c r="H3452" s="1" t="n">
        <v>2110405</v>
      </c>
      <c r="I3452" s="1" t="s">
        <v>106</v>
      </c>
      <c r="J3452" s="1" t="n">
        <v>1514839</v>
      </c>
      <c r="L3452" s="1" t="n">
        <v>1707352</v>
      </c>
      <c r="M3452" s="1" t="s">
        <v>153</v>
      </c>
      <c r="N3452" s="1" t="s">
        <v>66</v>
      </c>
      <c r="P3452" s="1" t="n">
        <v>103</v>
      </c>
      <c r="Q3452" s="1" t="s">
        <v>61</v>
      </c>
      <c r="R3452" s="1" t="s">
        <v>62</v>
      </c>
      <c r="S3452" s="1" t="n">
        <v>1130101</v>
      </c>
      <c r="T3452" s="1" t="s">
        <v>63</v>
      </c>
      <c r="U3452" s="1" t="n">
        <v>953.13</v>
      </c>
      <c r="W3452" s="1" t="n">
        <v>0</v>
      </c>
      <c r="X3452" s="1" t="s">
        <v>3096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ACHOC TODDY 200G</v>
      </c>
      <c r="AC3452" s="1" t="n">
        <v>1707352</v>
      </c>
    </row>
    <row r="3453" customFormat="false" ht="12.75" hidden="false" customHeight="true" outlineLevel="0" collapsed="false">
      <c r="A3453" s="1" t="n">
        <v>1</v>
      </c>
      <c r="B3453" s="17" t="n">
        <v>46242</v>
      </c>
      <c r="C3453" s="17" t="n">
        <v>46269</v>
      </c>
      <c r="D3453" s="1" t="n">
        <v>1700</v>
      </c>
      <c r="E3453" s="1" t="s">
        <v>2742</v>
      </c>
      <c r="F3453" s="1" t="n">
        <v>24</v>
      </c>
      <c r="G3453" s="1" t="s">
        <v>57</v>
      </c>
      <c r="H3453" s="1" t="n">
        <v>2110405</v>
      </c>
      <c r="I3453" s="1" t="s">
        <v>106</v>
      </c>
      <c r="J3453" s="1" t="n">
        <v>1518180</v>
      </c>
      <c r="L3453" s="1" t="n">
        <v>295194</v>
      </c>
      <c r="M3453" s="1" t="s">
        <v>153</v>
      </c>
      <c r="N3453" s="1" t="s">
        <v>66</v>
      </c>
      <c r="P3453" s="1" t="n">
        <v>103</v>
      </c>
      <c r="Q3453" s="1" t="s">
        <v>61</v>
      </c>
      <c r="R3453" s="1" t="s">
        <v>62</v>
      </c>
      <c r="S3453" s="1" t="n">
        <v>1130101</v>
      </c>
      <c r="T3453" s="1" t="s">
        <v>63</v>
      </c>
      <c r="U3453" s="1" t="n">
        <v>687.96</v>
      </c>
      <c r="W3453" s="1" t="n">
        <v>0</v>
      </c>
      <c r="X3453" s="1" t="s">
        <v>3097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SAB BARRA ECON 500G</v>
      </c>
      <c r="AC3453" s="1" t="n">
        <v>295194</v>
      </c>
    </row>
    <row r="3454" customFormat="false" ht="12.75" hidden="false" customHeight="true" outlineLevel="0" collapsed="false">
      <c r="A3454" s="1" t="n">
        <v>1</v>
      </c>
      <c r="B3454" s="17" t="n">
        <v>46242</v>
      </c>
      <c r="C3454" s="17" t="n">
        <v>46269</v>
      </c>
      <c r="D3454" s="1" t="n">
        <v>1107</v>
      </c>
      <c r="E3454" s="1" t="s">
        <v>155</v>
      </c>
      <c r="F3454" s="1" t="n">
        <v>24</v>
      </c>
      <c r="G3454" s="1" t="s">
        <v>57</v>
      </c>
      <c r="H3454" s="1" t="n">
        <v>2110405</v>
      </c>
      <c r="I3454" s="1" t="s">
        <v>106</v>
      </c>
      <c r="J3454" s="1" t="n">
        <v>1518289</v>
      </c>
      <c r="L3454" s="1" t="n">
        <v>439388</v>
      </c>
      <c r="M3454" s="1" t="s">
        <v>59</v>
      </c>
      <c r="N3454" s="1" t="s">
        <v>66</v>
      </c>
      <c r="P3454" s="1" t="n">
        <v>103</v>
      </c>
      <c r="Q3454" s="1" t="s">
        <v>61</v>
      </c>
      <c r="R3454" s="1" t="s">
        <v>62</v>
      </c>
      <c r="S3454" s="1" t="n">
        <v>1130101</v>
      </c>
      <c r="T3454" s="1" t="s">
        <v>63</v>
      </c>
      <c r="U3454" s="1" t="n">
        <v>1099.43</v>
      </c>
      <c r="W3454" s="1" t="n">
        <v>0</v>
      </c>
      <c r="X3454" s="1" t="s">
        <v>3098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BOLINHO MORANGO 7308</v>
      </c>
      <c r="AC3454" s="1" t="n">
        <v>439388</v>
      </c>
    </row>
    <row r="3455" customFormat="false" ht="12.75" hidden="false" customHeight="true" outlineLevel="0" collapsed="false">
      <c r="A3455" s="1" t="n">
        <v>1</v>
      </c>
      <c r="B3455" s="17" t="n">
        <v>46244</v>
      </c>
      <c r="C3455" s="17" t="n">
        <v>46269</v>
      </c>
      <c r="D3455" s="1" t="n">
        <v>1612</v>
      </c>
      <c r="E3455" s="1" t="s">
        <v>225</v>
      </c>
      <c r="F3455" s="1" t="n">
        <v>24</v>
      </c>
      <c r="G3455" s="1" t="s">
        <v>57</v>
      </c>
      <c r="H3455" s="1" t="n">
        <v>2110405</v>
      </c>
      <c r="I3455" s="1" t="s">
        <v>106</v>
      </c>
      <c r="J3455" s="1" t="n">
        <v>1528938</v>
      </c>
      <c r="L3455" s="1" t="n">
        <v>2308194</v>
      </c>
      <c r="M3455" s="1" t="s">
        <v>153</v>
      </c>
      <c r="N3455" s="1" t="s">
        <v>66</v>
      </c>
      <c r="P3455" s="1" t="n">
        <v>103</v>
      </c>
      <c r="Q3455" s="1" t="s">
        <v>61</v>
      </c>
      <c r="R3455" s="1" t="s">
        <v>62</v>
      </c>
      <c r="S3455" s="1" t="n">
        <v>1130101</v>
      </c>
      <c r="T3455" s="1" t="s">
        <v>63</v>
      </c>
      <c r="U3455" s="1" t="n">
        <v>625.83</v>
      </c>
      <c r="W3455" s="1" t="n">
        <v>0</v>
      </c>
      <c r="X3455" s="1" t="s">
        <v>3099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KIBON CREMOSÍSSIMO NAPOL 1,5L</v>
      </c>
      <c r="AC3455" s="1" t="n">
        <v>2308194</v>
      </c>
    </row>
    <row r="3456" customFormat="false" ht="12.75" hidden="false" customHeight="true" outlineLevel="0" collapsed="false">
      <c r="A3456" s="1" t="n">
        <v>1</v>
      </c>
      <c r="B3456" s="17" t="n">
        <v>46249</v>
      </c>
      <c r="C3456" s="17" t="n">
        <v>46269</v>
      </c>
      <c r="D3456" s="1" t="n">
        <v>1815</v>
      </c>
      <c r="E3456" s="1" t="s">
        <v>626</v>
      </c>
      <c r="F3456" s="1" t="n">
        <v>24</v>
      </c>
      <c r="G3456" s="1" t="s">
        <v>57</v>
      </c>
      <c r="H3456" s="1" t="n">
        <v>2110405</v>
      </c>
      <c r="I3456" s="1" t="s">
        <v>106</v>
      </c>
      <c r="J3456" s="1" t="n">
        <v>1552021</v>
      </c>
      <c r="L3456" s="1" t="n">
        <v>397850</v>
      </c>
      <c r="M3456" s="1" t="s">
        <v>153</v>
      </c>
      <c r="N3456" s="1" t="s">
        <v>66</v>
      </c>
      <c r="P3456" s="1" t="n">
        <v>103</v>
      </c>
      <c r="Q3456" s="1" t="s">
        <v>61</v>
      </c>
      <c r="R3456" s="1" t="s">
        <v>62</v>
      </c>
      <c r="S3456" s="1" t="n">
        <v>1130101</v>
      </c>
      <c r="T3456" s="1" t="s">
        <v>63</v>
      </c>
      <c r="U3456" s="1" t="n">
        <v>466</v>
      </c>
      <c r="W3456" s="1" t="n">
        <v>0</v>
      </c>
      <c r="X3456" s="1" t="s">
        <v>3100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1</v>
      </c>
      <c r="B3457" s="17" t="n">
        <v>46251</v>
      </c>
      <c r="C3457" s="17" t="n">
        <v>46269</v>
      </c>
      <c r="D3457" s="1" t="n">
        <v>1636</v>
      </c>
      <c r="E3457" s="1" t="s">
        <v>91</v>
      </c>
      <c r="F3457" s="1" t="n">
        <v>24</v>
      </c>
      <c r="G3457" s="1" t="s">
        <v>57</v>
      </c>
      <c r="H3457" s="1" t="n">
        <v>2110405</v>
      </c>
      <c r="I3457" s="1" t="s">
        <v>106</v>
      </c>
      <c r="J3457" s="1" t="n">
        <v>1561641</v>
      </c>
      <c r="L3457" s="1" t="n">
        <v>3237031</v>
      </c>
      <c r="M3457" s="1" t="s">
        <v>59</v>
      </c>
      <c r="N3457" s="1" t="s">
        <v>66</v>
      </c>
      <c r="P3457" s="1" t="n">
        <v>103</v>
      </c>
      <c r="Q3457" s="1" t="s">
        <v>61</v>
      </c>
      <c r="R3457" s="1" t="s">
        <v>62</v>
      </c>
      <c r="S3457" s="1" t="n">
        <v>1130101</v>
      </c>
      <c r="T3457" s="1" t="s">
        <v>63</v>
      </c>
      <c r="U3457" s="1" t="n">
        <v>699.99</v>
      </c>
      <c r="W3457" s="1" t="n">
        <v>0</v>
      </c>
      <c r="X3457" s="1" t="s">
        <v>3101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AZEITE MARIA TRAD. 5</v>
      </c>
      <c r="AC3457" s="1" t="n">
        <v>3237031</v>
      </c>
    </row>
    <row r="3458" customFormat="false" ht="12.75" hidden="false" customHeight="true" outlineLevel="0" collapsed="false">
      <c r="A3458" s="1" t="n">
        <v>1</v>
      </c>
      <c r="B3458" s="17" t="n">
        <v>46251</v>
      </c>
      <c r="C3458" s="17" t="n">
        <v>46269</v>
      </c>
      <c r="D3458" s="1" t="n">
        <v>1636</v>
      </c>
      <c r="E3458" s="1" t="s">
        <v>91</v>
      </c>
      <c r="F3458" s="1" t="n">
        <v>24</v>
      </c>
      <c r="G3458" s="1" t="s">
        <v>57</v>
      </c>
      <c r="H3458" s="1" t="n">
        <v>2110405</v>
      </c>
      <c r="I3458" s="1" t="s">
        <v>106</v>
      </c>
      <c r="J3458" s="1" t="n">
        <v>1561678</v>
      </c>
      <c r="L3458" s="1" t="n">
        <v>3237032</v>
      </c>
      <c r="M3458" s="1" t="s">
        <v>36</v>
      </c>
      <c r="N3458" s="1" t="s">
        <v>66</v>
      </c>
      <c r="P3458" s="1" t="n">
        <v>103</v>
      </c>
      <c r="Q3458" s="1" t="s">
        <v>61</v>
      </c>
      <c r="R3458" s="1" t="s">
        <v>62</v>
      </c>
      <c r="S3458" s="1" t="n">
        <v>1130101</v>
      </c>
      <c r="T3458" s="1" t="s">
        <v>63</v>
      </c>
      <c r="U3458" s="1" t="n">
        <v>807.06</v>
      </c>
      <c r="W3458" s="1" t="n">
        <v>0</v>
      </c>
      <c r="X3458" s="1" t="s">
        <v>3102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VEJA BANH TIRA LIMO</v>
      </c>
      <c r="AC3458" s="1" t="n">
        <v>3237032</v>
      </c>
    </row>
    <row r="3459" customFormat="false" ht="12.75" hidden="false" customHeight="true" outlineLevel="0" collapsed="false">
      <c r="A3459" s="1" t="n">
        <v>1</v>
      </c>
      <c r="B3459" s="17" t="n">
        <v>46253</v>
      </c>
      <c r="C3459" s="17" t="n">
        <v>46269</v>
      </c>
      <c r="D3459" s="1" t="n">
        <v>1107</v>
      </c>
      <c r="E3459" s="1" t="s">
        <v>155</v>
      </c>
      <c r="F3459" s="1" t="n">
        <v>24</v>
      </c>
      <c r="G3459" s="1" t="s">
        <v>57</v>
      </c>
      <c r="H3459" s="1" t="n">
        <v>2110405</v>
      </c>
      <c r="I3459" s="1" t="s">
        <v>106</v>
      </c>
      <c r="J3459" s="1" t="n">
        <v>1570967</v>
      </c>
      <c r="L3459" s="1" t="n">
        <v>443157</v>
      </c>
      <c r="M3459" s="1" t="s">
        <v>36</v>
      </c>
      <c r="N3459" s="1" t="s">
        <v>66</v>
      </c>
      <c r="P3459" s="1" t="n">
        <v>103</v>
      </c>
      <c r="Q3459" s="1" t="s">
        <v>61</v>
      </c>
      <c r="R3459" s="1" t="s">
        <v>62</v>
      </c>
      <c r="S3459" s="1" t="n">
        <v>1130101</v>
      </c>
      <c r="T3459" s="1" t="s">
        <v>63</v>
      </c>
      <c r="U3459" s="1" t="n">
        <v>584.55</v>
      </c>
      <c r="W3459" s="1" t="n">
        <v>0</v>
      </c>
      <c r="X3459" s="1" t="s">
        <v>3103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SHAMPOO NEUTRO PROCA</v>
      </c>
      <c r="AC3459" s="1" t="n">
        <v>443157</v>
      </c>
    </row>
    <row r="3460" customFormat="false" ht="12.75" hidden="false" customHeight="true" outlineLevel="0" collapsed="false">
      <c r="A3460" s="1" t="n">
        <v>1</v>
      </c>
      <c r="B3460" s="17" t="n">
        <v>46253</v>
      </c>
      <c r="C3460" s="17" t="n">
        <v>46269</v>
      </c>
      <c r="D3460" s="1" t="n">
        <v>10017</v>
      </c>
      <c r="E3460" s="1" t="s">
        <v>871</v>
      </c>
      <c r="F3460" s="1" t="n">
        <v>24</v>
      </c>
      <c r="G3460" s="1" t="s">
        <v>57</v>
      </c>
      <c r="H3460" s="1" t="n">
        <v>2110405</v>
      </c>
      <c r="I3460" s="1" t="s">
        <v>106</v>
      </c>
      <c r="J3460" s="1" t="n">
        <v>1571575</v>
      </c>
      <c r="L3460" s="1" t="n">
        <v>195456</v>
      </c>
      <c r="M3460" s="1" t="s">
        <v>59</v>
      </c>
      <c r="N3460" s="1" t="s">
        <v>66</v>
      </c>
      <c r="P3460" s="1" t="n">
        <v>103</v>
      </c>
      <c r="Q3460" s="1" t="s">
        <v>61</v>
      </c>
      <c r="R3460" s="1" t="s">
        <v>62</v>
      </c>
      <c r="S3460" s="1" t="n">
        <v>1130101</v>
      </c>
      <c r="T3460" s="1" t="s">
        <v>63</v>
      </c>
      <c r="U3460" s="1" t="n">
        <v>792.22</v>
      </c>
      <c r="W3460" s="1" t="n">
        <v>0</v>
      </c>
      <c r="X3460" s="1" t="s">
        <v>3104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 t="str">
        <f aca="false">IFERROR(INDEX('Mov Entradas (Rel 10497)'!$L:$L,MATCH(AC3460,'Mov Entradas (Rel 10497)'!$I:$I,0)),"nao encontrado")</f>
        <v>FEIJOADA BORDON 830G</v>
      </c>
      <c r="AC3460" s="1" t="n">
        <v>195456</v>
      </c>
    </row>
    <row r="3461" customFormat="false" ht="12.75" hidden="false" customHeight="true" outlineLevel="0" collapsed="false">
      <c r="A3461" s="1" t="n">
        <v>1</v>
      </c>
      <c r="B3461" s="17" t="n">
        <v>46254</v>
      </c>
      <c r="C3461" s="17" t="n">
        <v>46269</v>
      </c>
      <c r="D3461" s="1" t="n">
        <v>1608</v>
      </c>
      <c r="E3461" s="1" t="s">
        <v>75</v>
      </c>
      <c r="F3461" s="1" t="n">
        <v>24</v>
      </c>
      <c r="G3461" s="1" t="s">
        <v>57</v>
      </c>
      <c r="H3461" s="1" t="n">
        <v>2110405</v>
      </c>
      <c r="I3461" s="1" t="s">
        <v>106</v>
      </c>
      <c r="J3461" s="1" t="n">
        <v>1575885</v>
      </c>
      <c r="L3461" s="1" t="n">
        <v>1711227</v>
      </c>
      <c r="M3461" s="1" t="s">
        <v>59</v>
      </c>
      <c r="N3461" s="1" t="s">
        <v>66</v>
      </c>
      <c r="P3461" s="1" t="n">
        <v>103</v>
      </c>
      <c r="Q3461" s="1" t="s">
        <v>61</v>
      </c>
      <c r="R3461" s="1" t="s">
        <v>62</v>
      </c>
      <c r="S3461" s="1" t="n">
        <v>1130101</v>
      </c>
      <c r="T3461" s="1" t="s">
        <v>63</v>
      </c>
      <c r="U3461" s="1" t="n">
        <v>753.33</v>
      </c>
      <c r="W3461" s="1" t="n">
        <v>0</v>
      </c>
      <c r="X3461" s="1" t="s">
        <v>3105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BATATA RUFFLES CHURR</v>
      </c>
      <c r="AC3461" s="1" t="n">
        <v>1711227</v>
      </c>
    </row>
    <row r="3462" customFormat="false" ht="12.75" hidden="false" customHeight="true" outlineLevel="0" collapsed="false">
      <c r="A3462" s="1" t="n">
        <v>1</v>
      </c>
      <c r="B3462" s="17" t="n">
        <v>46255</v>
      </c>
      <c r="C3462" s="17" t="n">
        <v>46269</v>
      </c>
      <c r="D3462" s="1" t="n">
        <v>1634</v>
      </c>
      <c r="E3462" s="1" t="s">
        <v>2622</v>
      </c>
      <c r="F3462" s="1" t="n">
        <v>24</v>
      </c>
      <c r="G3462" s="1" t="s">
        <v>57</v>
      </c>
      <c r="H3462" s="1" t="n">
        <v>2110405</v>
      </c>
      <c r="I3462" s="1" t="s">
        <v>106</v>
      </c>
      <c r="J3462" s="1" t="n">
        <v>1582023</v>
      </c>
      <c r="L3462" s="1" t="n">
        <v>330734</v>
      </c>
      <c r="M3462" s="1" t="s">
        <v>36</v>
      </c>
      <c r="N3462" s="1" t="s">
        <v>66</v>
      </c>
      <c r="P3462" s="1" t="n">
        <v>103</v>
      </c>
      <c r="Q3462" s="1" t="s">
        <v>61</v>
      </c>
      <c r="R3462" s="1" t="s">
        <v>62</v>
      </c>
      <c r="S3462" s="1" t="n">
        <v>1130101</v>
      </c>
      <c r="T3462" s="1" t="s">
        <v>63</v>
      </c>
      <c r="U3462" s="1" t="n">
        <v>1232.16</v>
      </c>
      <c r="W3462" s="1" t="n">
        <v>0</v>
      </c>
      <c r="X3462" s="1" t="s">
        <v>3106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AMACIANTE NOVO AMA</v>
      </c>
      <c r="AC3462" s="1" t="n">
        <v>330734</v>
      </c>
    </row>
    <row r="3463" customFormat="false" ht="12.75" hidden="false" customHeight="true" outlineLevel="0" collapsed="false">
      <c r="A3463" s="1" t="n">
        <v>1</v>
      </c>
      <c r="B3463" s="17" t="n">
        <v>46255</v>
      </c>
      <c r="C3463" s="17" t="n">
        <v>46269</v>
      </c>
      <c r="D3463" s="1" t="n">
        <v>703</v>
      </c>
      <c r="E3463" s="1" t="s">
        <v>1627</v>
      </c>
      <c r="F3463" s="1" t="n">
        <v>24</v>
      </c>
      <c r="G3463" s="1" t="s">
        <v>57</v>
      </c>
      <c r="H3463" s="1" t="n">
        <v>2110405</v>
      </c>
      <c r="I3463" s="1" t="s">
        <v>106</v>
      </c>
      <c r="J3463" s="1" t="n">
        <v>1582062</v>
      </c>
      <c r="L3463" s="1" t="n">
        <v>103073</v>
      </c>
      <c r="M3463" s="1" t="s">
        <v>36</v>
      </c>
      <c r="N3463" s="1" t="s">
        <v>66</v>
      </c>
      <c r="P3463" s="1" t="n">
        <v>103</v>
      </c>
      <c r="Q3463" s="1" t="s">
        <v>61</v>
      </c>
      <c r="R3463" s="1" t="s">
        <v>62</v>
      </c>
      <c r="S3463" s="1" t="n">
        <v>1130101</v>
      </c>
      <c r="T3463" s="1" t="s">
        <v>63</v>
      </c>
      <c r="U3463" s="1" t="n">
        <v>431.28</v>
      </c>
      <c r="W3463" s="1" t="n">
        <v>0</v>
      </c>
      <c r="X3463" s="1" t="s">
        <v>3107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SUCO DAFRUTA LARANJA</v>
      </c>
      <c r="AC3463" s="1" t="n">
        <v>103073</v>
      </c>
    </row>
    <row r="3464" customFormat="false" ht="12.75" hidden="false" customHeight="true" outlineLevel="0" collapsed="false">
      <c r="A3464" s="1" t="n">
        <v>1</v>
      </c>
      <c r="B3464" s="17" t="n">
        <v>46256</v>
      </c>
      <c r="C3464" s="17" t="n">
        <v>46269</v>
      </c>
      <c r="D3464" s="1" t="n">
        <v>1659</v>
      </c>
      <c r="E3464" s="1" t="s">
        <v>78</v>
      </c>
      <c r="F3464" s="1" t="n">
        <v>24</v>
      </c>
      <c r="G3464" s="1" t="s">
        <v>57</v>
      </c>
      <c r="H3464" s="1" t="n">
        <v>2110405</v>
      </c>
      <c r="I3464" s="1" t="s">
        <v>106</v>
      </c>
      <c r="J3464" s="1" t="n">
        <v>1585364</v>
      </c>
      <c r="L3464" s="1" t="n">
        <v>891630</v>
      </c>
      <c r="M3464" s="1" t="s">
        <v>36</v>
      </c>
      <c r="N3464" s="1" t="s">
        <v>66</v>
      </c>
      <c r="P3464" s="1" t="n">
        <v>103</v>
      </c>
      <c r="Q3464" s="1" t="s">
        <v>61</v>
      </c>
      <c r="R3464" s="1" t="s">
        <v>62</v>
      </c>
      <c r="S3464" s="1" t="n">
        <v>1130101</v>
      </c>
      <c r="T3464" s="1" t="s">
        <v>63</v>
      </c>
      <c r="U3464" s="1" t="n">
        <v>1167.28</v>
      </c>
      <c r="W3464" s="1" t="n">
        <v>0</v>
      </c>
      <c r="X3464" s="1" t="s">
        <v>3108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QUEIJO RALADO MOCOCA</v>
      </c>
      <c r="AC3464" s="1" t="n">
        <v>891630</v>
      </c>
    </row>
    <row r="3465" customFormat="false" ht="12.75" hidden="false" customHeight="true" outlineLevel="0" collapsed="false">
      <c r="A3465" s="1" t="n">
        <v>1</v>
      </c>
      <c r="B3465" s="17" t="n">
        <v>46256</v>
      </c>
      <c r="C3465" s="17" t="n">
        <v>46269</v>
      </c>
      <c r="D3465" s="1" t="n">
        <v>1667</v>
      </c>
      <c r="E3465" s="1" t="s">
        <v>65</v>
      </c>
      <c r="F3465" s="1" t="n">
        <v>24</v>
      </c>
      <c r="G3465" s="1" t="s">
        <v>57</v>
      </c>
      <c r="H3465" s="1" t="n">
        <v>2110405</v>
      </c>
      <c r="I3465" s="1" t="s">
        <v>106</v>
      </c>
      <c r="J3465" s="1" t="n">
        <v>1585385</v>
      </c>
      <c r="L3465" s="1" t="n">
        <v>398654</v>
      </c>
      <c r="M3465" s="1" t="s">
        <v>36</v>
      </c>
      <c r="N3465" s="1" t="s">
        <v>66</v>
      </c>
      <c r="P3465" s="1" t="n">
        <v>103</v>
      </c>
      <c r="Q3465" s="1" t="s">
        <v>61</v>
      </c>
      <c r="R3465" s="1" t="s">
        <v>62</v>
      </c>
      <c r="S3465" s="1" t="n">
        <v>1130101</v>
      </c>
      <c r="T3465" s="1" t="s">
        <v>63</v>
      </c>
      <c r="U3465" s="1" t="n">
        <v>684.25</v>
      </c>
      <c r="W3465" s="1" t="n">
        <v>0</v>
      </c>
      <c r="X3465" s="1" t="s">
        <v>3109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CAFE MARATA 250G</v>
      </c>
      <c r="AC3465" s="1" t="n">
        <v>398654</v>
      </c>
    </row>
    <row r="3466" customFormat="false" ht="12.75" hidden="false" customHeight="true" outlineLevel="0" collapsed="false">
      <c r="A3466" s="1" t="n">
        <v>1</v>
      </c>
      <c r="B3466" s="17" t="n">
        <v>46256</v>
      </c>
      <c r="C3466" s="17" t="n">
        <v>46269</v>
      </c>
      <c r="D3466" s="1" t="n">
        <v>1666</v>
      </c>
      <c r="E3466" s="1" t="s">
        <v>56</v>
      </c>
      <c r="F3466" s="1" t="n">
        <v>24</v>
      </c>
      <c r="G3466" s="1" t="s">
        <v>57</v>
      </c>
      <c r="H3466" s="1" t="n">
        <v>2110405</v>
      </c>
      <c r="I3466" s="1" t="s">
        <v>106</v>
      </c>
      <c r="J3466" s="1" t="n">
        <v>1585825</v>
      </c>
      <c r="L3466" s="1" t="n">
        <v>571038</v>
      </c>
      <c r="M3466" s="1" t="s">
        <v>36</v>
      </c>
      <c r="N3466" s="1" t="s">
        <v>66</v>
      </c>
      <c r="P3466" s="1" t="n">
        <v>103</v>
      </c>
      <c r="Q3466" s="1" t="s">
        <v>61</v>
      </c>
      <c r="R3466" s="1" t="s">
        <v>62</v>
      </c>
      <c r="S3466" s="1" t="n">
        <v>1130101</v>
      </c>
      <c r="T3466" s="1" t="s">
        <v>63</v>
      </c>
      <c r="U3466" s="1" t="n">
        <v>963.49</v>
      </c>
      <c r="W3466" s="1" t="n">
        <v>0</v>
      </c>
      <c r="X3466" s="1" t="s">
        <v>3110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LUCKY  STRIKE DOUBLE ICE</v>
      </c>
      <c r="AC3466" s="1" t="n">
        <v>571038</v>
      </c>
    </row>
    <row r="3467" customFormat="false" ht="12.75" hidden="false" customHeight="true" outlineLevel="0" collapsed="false">
      <c r="A3467" s="1" t="n">
        <v>1</v>
      </c>
      <c r="B3467" s="17" t="n">
        <v>46256</v>
      </c>
      <c r="C3467" s="17" t="n">
        <v>46269</v>
      </c>
      <c r="D3467" s="1" t="n">
        <v>1114</v>
      </c>
      <c r="E3467" s="1" t="s">
        <v>169</v>
      </c>
      <c r="F3467" s="1" t="n">
        <v>24</v>
      </c>
      <c r="G3467" s="1" t="s">
        <v>57</v>
      </c>
      <c r="H3467" s="1" t="n">
        <v>2110405</v>
      </c>
      <c r="I3467" s="1" t="s">
        <v>106</v>
      </c>
      <c r="J3467" s="1" t="n">
        <v>1585897</v>
      </c>
      <c r="L3467" s="1" t="n">
        <v>44559</v>
      </c>
      <c r="M3467" s="1" t="s">
        <v>36</v>
      </c>
      <c r="N3467" s="1" t="s">
        <v>66</v>
      </c>
      <c r="P3467" s="1" t="n">
        <v>103</v>
      </c>
      <c r="Q3467" s="1" t="s">
        <v>61</v>
      </c>
      <c r="R3467" s="1" t="s">
        <v>62</v>
      </c>
      <c r="S3467" s="1" t="n">
        <v>1130101</v>
      </c>
      <c r="T3467" s="1" t="s">
        <v>63</v>
      </c>
      <c r="U3467" s="1" t="n">
        <v>4339.8</v>
      </c>
      <c r="W3467" s="1" t="n">
        <v>0</v>
      </c>
      <c r="X3467" s="1" t="s">
        <v>3111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</row>
    <row r="3468" customFormat="false" ht="12.75" hidden="false" customHeight="true" outlineLevel="0" collapsed="false">
      <c r="A3468" s="1" t="n">
        <v>1</v>
      </c>
      <c r="B3468" s="17" t="n">
        <v>46259</v>
      </c>
      <c r="C3468" s="17" t="n">
        <v>46269</v>
      </c>
      <c r="D3468" s="1" t="n">
        <v>1723</v>
      </c>
      <c r="E3468" s="1" t="s">
        <v>302</v>
      </c>
      <c r="F3468" s="1" t="n">
        <v>24</v>
      </c>
      <c r="G3468" s="1" t="s">
        <v>57</v>
      </c>
      <c r="H3468" s="1" t="n">
        <v>2110405</v>
      </c>
      <c r="I3468" s="1" t="s">
        <v>106</v>
      </c>
      <c r="J3468" s="1" t="n">
        <v>1600814</v>
      </c>
      <c r="L3468" s="1" t="n">
        <v>175397</v>
      </c>
      <c r="M3468" s="1" t="s">
        <v>36</v>
      </c>
      <c r="N3468" s="1" t="s">
        <v>66</v>
      </c>
      <c r="P3468" s="1" t="n">
        <v>103</v>
      </c>
      <c r="Q3468" s="1" t="s">
        <v>61</v>
      </c>
      <c r="R3468" s="1" t="s">
        <v>62</v>
      </c>
      <c r="S3468" s="1" t="n">
        <v>1130101</v>
      </c>
      <c r="T3468" s="1" t="s">
        <v>63</v>
      </c>
      <c r="U3468" s="1" t="n">
        <v>6984.1</v>
      </c>
      <c r="W3468" s="1" t="n">
        <v>0</v>
      </c>
      <c r="X3468" s="1" t="s">
        <v>3112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 t="str">
        <f aca="false">IFERROR(INDEX('Mov Entradas (Rel 10497)'!$L:$L,MATCH(AC3468,'Mov Entradas (Rel 10497)'!$I:$I,0)),"nao encontrado")</f>
        <v>TRASEIRO DE BOI L1</v>
      </c>
      <c r="AC3468" s="1" t="n">
        <v>175397</v>
      </c>
    </row>
    <row r="3469" customFormat="false" ht="12.75" hidden="false" customHeight="true" outlineLevel="0" collapsed="false">
      <c r="A3469" s="1" t="n">
        <v>1</v>
      </c>
      <c r="B3469" s="17" t="n">
        <v>46262</v>
      </c>
      <c r="C3469" s="17" t="n">
        <v>46269</v>
      </c>
      <c r="D3469" s="1" t="n">
        <v>33</v>
      </c>
      <c r="E3469" s="1" t="s">
        <v>93</v>
      </c>
      <c r="F3469" s="1" t="n">
        <v>34</v>
      </c>
      <c r="G3469" s="1" t="s">
        <v>94</v>
      </c>
      <c r="H3469" s="1" t="n">
        <v>2110101</v>
      </c>
      <c r="I3469" s="1" t="s">
        <v>58</v>
      </c>
      <c r="J3469" s="1" t="n">
        <v>1614817</v>
      </c>
      <c r="L3469" s="1" t="n">
        <v>5568</v>
      </c>
      <c r="M3469" s="1" t="s">
        <v>36</v>
      </c>
      <c r="N3469" s="1" t="s">
        <v>60</v>
      </c>
      <c r="P3469" s="1" t="n">
        <v>103</v>
      </c>
      <c r="Q3469" s="1" t="s">
        <v>61</v>
      </c>
      <c r="R3469" s="1" t="s">
        <v>62</v>
      </c>
      <c r="S3469" s="1" t="n">
        <v>1130101</v>
      </c>
      <c r="T3469" s="1" t="s">
        <v>63</v>
      </c>
      <c r="U3469" s="1" t="n">
        <v>2055</v>
      </c>
      <c r="W3469" s="1" t="n">
        <v>0</v>
      </c>
      <c r="X3469" s="1" t="s">
        <v>3113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</row>
    <row r="3470" customFormat="false" ht="12.75" hidden="false" customHeight="true" outlineLevel="0" collapsed="false">
      <c r="A3470" s="1" t="n">
        <v>1</v>
      </c>
      <c r="B3470" s="17" t="n">
        <v>46262</v>
      </c>
      <c r="C3470" s="17" t="n">
        <v>46269</v>
      </c>
      <c r="D3470" s="1" t="n">
        <v>1625</v>
      </c>
      <c r="E3470" s="1" t="s">
        <v>243</v>
      </c>
      <c r="F3470" s="1" t="n">
        <v>24</v>
      </c>
      <c r="G3470" s="1" t="s">
        <v>57</v>
      </c>
      <c r="H3470" s="1" t="n">
        <v>2110405</v>
      </c>
      <c r="I3470" s="1" t="s">
        <v>106</v>
      </c>
      <c r="J3470" s="1" t="n">
        <v>1614931</v>
      </c>
      <c r="L3470" s="1" t="n">
        <v>15195</v>
      </c>
      <c r="M3470" s="1" t="s">
        <v>36</v>
      </c>
      <c r="N3470" s="1" t="s">
        <v>66</v>
      </c>
      <c r="P3470" s="1" t="n">
        <v>103</v>
      </c>
      <c r="Q3470" s="1" t="s">
        <v>61</v>
      </c>
      <c r="R3470" s="1" t="s">
        <v>62</v>
      </c>
      <c r="S3470" s="1" t="n">
        <v>1130101</v>
      </c>
      <c r="T3470" s="1" t="s">
        <v>63</v>
      </c>
      <c r="U3470" s="1" t="n">
        <v>6048</v>
      </c>
      <c r="W3470" s="1" t="n">
        <v>0</v>
      </c>
      <c r="X3470" s="1" t="s">
        <v>3114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TRASEIRO DE BOI L1</v>
      </c>
      <c r="AC3470" s="1" t="n">
        <v>15195</v>
      </c>
    </row>
    <row r="3471" customFormat="false" ht="12.75" hidden="false" customHeight="true" outlineLevel="0" collapsed="false">
      <c r="A3471" s="1" t="n">
        <v>1</v>
      </c>
      <c r="B3471" s="17" t="n">
        <v>46261</v>
      </c>
      <c r="C3471" s="17" t="n">
        <v>46269</v>
      </c>
      <c r="D3471" s="1" t="n">
        <v>1286</v>
      </c>
      <c r="E3471" s="1" t="s">
        <v>359</v>
      </c>
      <c r="F3471" s="1" t="n">
        <v>24</v>
      </c>
      <c r="G3471" s="1" t="s">
        <v>57</v>
      </c>
      <c r="H3471" s="1" t="n">
        <v>2110405</v>
      </c>
      <c r="I3471" s="1" t="s">
        <v>106</v>
      </c>
      <c r="J3471" s="1" t="n">
        <v>1619062</v>
      </c>
      <c r="L3471" s="1" t="n">
        <v>10654</v>
      </c>
      <c r="M3471" s="1" t="s">
        <v>36</v>
      </c>
      <c r="N3471" s="1" t="s">
        <v>66</v>
      </c>
      <c r="P3471" s="1" t="n">
        <v>103</v>
      </c>
      <c r="Q3471" s="1" t="s">
        <v>61</v>
      </c>
      <c r="R3471" s="1" t="s">
        <v>62</v>
      </c>
      <c r="S3471" s="1" t="n">
        <v>1130101</v>
      </c>
      <c r="T3471" s="1" t="s">
        <v>63</v>
      </c>
      <c r="U3471" s="1" t="n">
        <v>648</v>
      </c>
      <c r="W3471" s="1" t="n">
        <v>0</v>
      </c>
      <c r="X3471" s="1" t="s">
        <v>3115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PAO FRANCES CONG 80G</v>
      </c>
      <c r="AC3471" s="1" t="n">
        <v>10654</v>
      </c>
    </row>
    <row r="3472" customFormat="false" ht="12.75" hidden="false" customHeight="true" outlineLevel="0" collapsed="false">
      <c r="A3472" s="1" t="n">
        <v>1</v>
      </c>
      <c r="B3472" s="17" t="n">
        <v>46261</v>
      </c>
      <c r="C3472" s="17" t="n">
        <v>46269</v>
      </c>
      <c r="D3472" s="1" t="n">
        <v>1815</v>
      </c>
      <c r="E3472" s="1" t="s">
        <v>626</v>
      </c>
      <c r="F3472" s="1" t="n">
        <v>24</v>
      </c>
      <c r="G3472" s="1" t="s">
        <v>57</v>
      </c>
      <c r="H3472" s="1" t="n">
        <v>2110405</v>
      </c>
      <c r="I3472" s="1" t="s">
        <v>106</v>
      </c>
      <c r="J3472" s="1" t="n">
        <v>1619367</v>
      </c>
      <c r="L3472" s="1" t="n">
        <v>400165</v>
      </c>
      <c r="M3472" s="1" t="s">
        <v>36</v>
      </c>
      <c r="N3472" s="1" t="s">
        <v>66</v>
      </c>
      <c r="P3472" s="1" t="n">
        <v>103</v>
      </c>
      <c r="Q3472" s="1" t="s">
        <v>61</v>
      </c>
      <c r="R3472" s="1" t="s">
        <v>62</v>
      </c>
      <c r="S3472" s="1" t="n">
        <v>1130101</v>
      </c>
      <c r="T3472" s="1" t="s">
        <v>63</v>
      </c>
      <c r="U3472" s="1" t="n">
        <v>1453.88</v>
      </c>
      <c r="W3472" s="1" t="n">
        <v>0</v>
      </c>
      <c r="X3472" s="1" t="s">
        <v>3116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</row>
    <row r="3473" customFormat="false" ht="12.75" hidden="false" customHeight="true" outlineLevel="0" collapsed="false">
      <c r="A3473" s="1" t="n">
        <v>1</v>
      </c>
      <c r="B3473" s="17" t="n">
        <v>46261</v>
      </c>
      <c r="C3473" s="17" t="n">
        <v>46269</v>
      </c>
      <c r="D3473" s="1" t="n">
        <v>1642</v>
      </c>
      <c r="E3473" s="1" t="s">
        <v>184</v>
      </c>
      <c r="F3473" s="1" t="n">
        <v>24</v>
      </c>
      <c r="G3473" s="1" t="s">
        <v>57</v>
      </c>
      <c r="H3473" s="1" t="n">
        <v>2110405</v>
      </c>
      <c r="I3473" s="1" t="s">
        <v>106</v>
      </c>
      <c r="J3473" s="1" t="n">
        <v>1619468</v>
      </c>
      <c r="L3473" s="1" t="n">
        <v>1039185</v>
      </c>
      <c r="M3473" s="1" t="s">
        <v>36</v>
      </c>
      <c r="N3473" s="1" t="s">
        <v>66</v>
      </c>
      <c r="P3473" s="1" t="n">
        <v>103</v>
      </c>
      <c r="Q3473" s="1" t="s">
        <v>61</v>
      </c>
      <c r="R3473" s="1" t="s">
        <v>62</v>
      </c>
      <c r="S3473" s="1" t="n">
        <v>1130101</v>
      </c>
      <c r="T3473" s="1" t="s">
        <v>63</v>
      </c>
      <c r="U3473" s="1" t="n">
        <v>744.32</v>
      </c>
      <c r="W3473" s="1" t="n">
        <v>0</v>
      </c>
      <c r="X3473" s="1" t="s">
        <v>3117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TOR INTEGRAL BROTHER</v>
      </c>
      <c r="AC3473" s="1" t="n">
        <v>1039185</v>
      </c>
    </row>
    <row r="3474" customFormat="false" ht="12.75" hidden="false" customHeight="true" outlineLevel="0" collapsed="false">
      <c r="A3474" s="1" t="n">
        <v>1</v>
      </c>
      <c r="B3474" s="17" t="n">
        <v>46255</v>
      </c>
      <c r="C3474" s="17" t="n">
        <v>46269</v>
      </c>
      <c r="D3474" s="1" t="n">
        <v>794</v>
      </c>
      <c r="E3474" s="1" t="s">
        <v>365</v>
      </c>
      <c r="F3474" s="1" t="n">
        <v>24</v>
      </c>
      <c r="G3474" s="1" t="s">
        <v>57</v>
      </c>
      <c r="H3474" s="1" t="n">
        <v>2110405</v>
      </c>
      <c r="I3474" s="1" t="s">
        <v>106</v>
      </c>
      <c r="J3474" s="1" t="n">
        <v>1635283</v>
      </c>
      <c r="L3474" s="1" t="n">
        <v>8725</v>
      </c>
      <c r="M3474" s="1" t="s">
        <v>36</v>
      </c>
      <c r="N3474" s="1" t="s">
        <v>66</v>
      </c>
      <c r="P3474" s="1" t="n">
        <v>103</v>
      </c>
      <c r="Q3474" s="1" t="s">
        <v>61</v>
      </c>
      <c r="R3474" s="1" t="s">
        <v>39</v>
      </c>
      <c r="S3474" s="1" t="n">
        <v>4210227</v>
      </c>
      <c r="T3474" s="1" t="s">
        <v>40</v>
      </c>
      <c r="U3474" s="1" t="n">
        <v>370</v>
      </c>
      <c r="W3474" s="1" t="n">
        <v>0</v>
      </c>
      <c r="X3474" s="1" t="s">
        <v>3118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SACO P/ LIXO 200L TRANSPARENTE C/250</v>
      </c>
      <c r="AC3474" s="1" t="n">
        <v>8725</v>
      </c>
    </row>
    <row r="3475" customFormat="false" ht="12.75" hidden="false" customHeight="true" outlineLevel="0" collapsed="false">
      <c r="A3475" s="1" t="n">
        <v>1</v>
      </c>
      <c r="B3475" s="17" t="n">
        <v>46265</v>
      </c>
      <c r="C3475" s="17" t="n">
        <v>46269</v>
      </c>
      <c r="D3475" s="1" t="n">
        <v>1899</v>
      </c>
      <c r="E3475" s="1" t="s">
        <v>97</v>
      </c>
      <c r="F3475" s="1" t="n">
        <v>24</v>
      </c>
      <c r="G3475" s="1" t="s">
        <v>57</v>
      </c>
      <c r="H3475" s="1" t="n">
        <v>2110405</v>
      </c>
      <c r="I3475" s="1" t="s">
        <v>106</v>
      </c>
      <c r="J3475" s="1" t="n">
        <v>1638394</v>
      </c>
      <c r="L3475" s="1" t="n">
        <v>781</v>
      </c>
      <c r="M3475" s="1" t="s">
        <v>36</v>
      </c>
      <c r="N3475" s="1" t="s">
        <v>66</v>
      </c>
      <c r="P3475" s="1" t="n">
        <v>104</v>
      </c>
      <c r="Q3475" s="1" t="s">
        <v>38</v>
      </c>
      <c r="R3475" s="1" t="s">
        <v>62</v>
      </c>
      <c r="S3475" s="1" t="n">
        <v>1130101</v>
      </c>
      <c r="T3475" s="1" t="s">
        <v>63</v>
      </c>
      <c r="U3475" s="1" t="n">
        <v>840</v>
      </c>
      <c r="W3475" s="1" t="n">
        <v>0</v>
      </c>
      <c r="X3475" s="1" t="s">
        <v>3119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PAO CASEIRO AMANT</v>
      </c>
      <c r="AC3475" s="1" t="n">
        <v>781</v>
      </c>
    </row>
    <row r="3476" customFormat="false" ht="12.75" hidden="false" customHeight="true" outlineLevel="0" collapsed="false">
      <c r="A3476" s="1" t="n">
        <v>1</v>
      </c>
      <c r="B3476" s="17" t="n">
        <v>46185</v>
      </c>
      <c r="C3476" s="17" t="n">
        <v>46270</v>
      </c>
      <c r="D3476" s="1" t="n">
        <v>1768</v>
      </c>
      <c r="E3476" s="1" t="s">
        <v>628</v>
      </c>
      <c r="F3476" s="1" t="n">
        <v>34</v>
      </c>
      <c r="G3476" s="1" t="s">
        <v>94</v>
      </c>
      <c r="H3476" s="1" t="n">
        <v>2110405</v>
      </c>
      <c r="I3476" s="1" t="s">
        <v>106</v>
      </c>
      <c r="J3476" s="1" t="n">
        <v>1240158</v>
      </c>
      <c r="L3476" s="1" t="n">
        <v>515079</v>
      </c>
      <c r="M3476" s="1" t="s">
        <v>153</v>
      </c>
      <c r="N3476" s="1" t="s">
        <v>66</v>
      </c>
      <c r="P3476" s="1" t="n">
        <v>102</v>
      </c>
      <c r="Q3476" s="1" t="s">
        <v>125</v>
      </c>
      <c r="R3476" s="1" t="s">
        <v>39</v>
      </c>
      <c r="S3476" s="1" t="n">
        <v>4210202</v>
      </c>
      <c r="T3476" s="1" t="s">
        <v>629</v>
      </c>
      <c r="U3476" s="1" t="n">
        <v>2431.5</v>
      </c>
      <c r="W3476" s="1" t="n">
        <v>0</v>
      </c>
      <c r="X3476" s="1" t="s">
        <v>630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</row>
    <row r="3477" customFormat="false" ht="12.75" hidden="false" customHeight="true" outlineLevel="0" collapsed="false">
      <c r="A3477" s="1" t="n">
        <v>1</v>
      </c>
      <c r="B3477" s="17" t="n">
        <v>46209</v>
      </c>
      <c r="C3477" s="17" t="n">
        <v>46270</v>
      </c>
      <c r="D3477" s="1" t="n">
        <v>714</v>
      </c>
      <c r="E3477" s="1" t="s">
        <v>370</v>
      </c>
      <c r="F3477" s="1" t="n">
        <v>34</v>
      </c>
      <c r="G3477" s="1" t="s">
        <v>94</v>
      </c>
      <c r="H3477" s="1" t="n">
        <v>2110405</v>
      </c>
      <c r="I3477" s="1" t="s">
        <v>106</v>
      </c>
      <c r="J3477" s="1" t="n">
        <v>1207135</v>
      </c>
      <c r="L3477" s="1" t="n">
        <v>502146</v>
      </c>
      <c r="M3477" s="1" t="s">
        <v>460</v>
      </c>
      <c r="N3477" s="1" t="s">
        <v>66</v>
      </c>
      <c r="P3477" s="1" t="n">
        <v>102</v>
      </c>
      <c r="Q3477" s="1" t="s">
        <v>125</v>
      </c>
      <c r="R3477" s="1" t="s">
        <v>328</v>
      </c>
      <c r="S3477" s="1" t="n">
        <v>4210111</v>
      </c>
      <c r="T3477" s="1" t="s">
        <v>329</v>
      </c>
      <c r="U3477" s="1" t="n">
        <v>3000</v>
      </c>
      <c r="W3477" s="1" t="n">
        <v>0</v>
      </c>
      <c r="X3477" s="1" t="s">
        <v>371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</row>
    <row r="3478" customFormat="false" ht="12.75" hidden="false" customHeight="true" outlineLevel="0" collapsed="false">
      <c r="A3478" s="1" t="n">
        <v>1</v>
      </c>
      <c r="B3478" s="17" t="n">
        <v>46209</v>
      </c>
      <c r="C3478" s="17" t="n">
        <v>46270</v>
      </c>
      <c r="D3478" s="1" t="n">
        <v>16</v>
      </c>
      <c r="E3478" s="1" t="s">
        <v>111</v>
      </c>
      <c r="F3478" s="1" t="n">
        <v>34</v>
      </c>
      <c r="G3478" s="1" t="s">
        <v>94</v>
      </c>
      <c r="H3478" s="1" t="n">
        <v>2110405</v>
      </c>
      <c r="I3478" s="1" t="s">
        <v>106</v>
      </c>
      <c r="J3478" s="1" t="n">
        <v>1207139</v>
      </c>
      <c r="L3478" s="1" t="n">
        <v>502148</v>
      </c>
      <c r="M3478" s="1" t="s">
        <v>460</v>
      </c>
      <c r="N3478" s="1" t="s">
        <v>66</v>
      </c>
      <c r="P3478" s="1" t="n">
        <v>102</v>
      </c>
      <c r="Q3478" s="1" t="s">
        <v>125</v>
      </c>
      <c r="R3478" s="1" t="s">
        <v>112</v>
      </c>
      <c r="S3478" s="1" t="n">
        <v>4220199</v>
      </c>
      <c r="T3478" s="1" t="s">
        <v>113</v>
      </c>
      <c r="U3478" s="1" t="n">
        <v>350</v>
      </c>
      <c r="W3478" s="1" t="n">
        <v>0</v>
      </c>
      <c r="X3478" s="1" t="s">
        <v>373</v>
      </c>
      <c r="Z3478" s="1" t="str">
        <f aca="false">IF($T3478="","",IFERROR(INDEX('Resumo Grupos'!$AC$3:$AC$200,MATCH($T3478,'Resumo Grupos'!$AB$3:$AB$200,0)),"n/d"))</f>
        <v>Pagamentos outros não operacionais</v>
      </c>
      <c r="AA3478" s="1" t="str">
        <f aca="false">IF($T3478="","",IF(COUNTIF('Resumo Grupos'!$AE$3:$AE$40,$T3478)&gt;0,"NAO","SIM"))</f>
        <v>SIM</v>
      </c>
    </row>
    <row r="3479" customFormat="false" ht="12.75" hidden="false" customHeight="true" outlineLevel="0" collapsed="false">
      <c r="A3479" s="1" t="n">
        <v>1</v>
      </c>
      <c r="B3479" s="17" t="n">
        <v>46226</v>
      </c>
      <c r="C3479" s="17" t="n">
        <v>46270</v>
      </c>
      <c r="D3479" s="1" t="n">
        <v>10011</v>
      </c>
      <c r="E3479" s="1" t="s">
        <v>221</v>
      </c>
      <c r="F3479" s="1" t="n">
        <v>24</v>
      </c>
      <c r="G3479" s="1" t="s">
        <v>57</v>
      </c>
      <c r="H3479" s="1" t="n">
        <v>2110405</v>
      </c>
      <c r="I3479" s="1" t="s">
        <v>106</v>
      </c>
      <c r="J3479" s="1" t="n">
        <v>1440273</v>
      </c>
      <c r="L3479" s="1" t="n">
        <v>592643</v>
      </c>
      <c r="M3479" s="1" t="s">
        <v>153</v>
      </c>
      <c r="N3479" s="1" t="s">
        <v>66</v>
      </c>
      <c r="P3479" s="1" t="n">
        <v>104</v>
      </c>
      <c r="Q3479" s="1" t="s">
        <v>38</v>
      </c>
      <c r="R3479" s="1" t="s">
        <v>62</v>
      </c>
      <c r="S3479" s="1" t="n">
        <v>1130101</v>
      </c>
      <c r="T3479" s="1" t="s">
        <v>63</v>
      </c>
      <c r="U3479" s="1" t="n">
        <v>562.93</v>
      </c>
      <c r="W3479" s="1" t="n">
        <v>0</v>
      </c>
      <c r="X3479" s="1" t="s">
        <v>2618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 t="str">
        <f aca="false">IFERROR(INDEX('Mov Entradas (Rel 10497)'!$L:$L,MATCH(AC3479,'Mov Entradas (Rel 10497)'!$I:$I,0)),"nao encontrado")</f>
        <v>GP GOURMET CAO AD MG OVELHA ARROZ KG</v>
      </c>
      <c r="AC3479" s="1" t="n">
        <v>34780</v>
      </c>
    </row>
    <row r="3480" customFormat="false" ht="12.75" hidden="false" customHeight="true" outlineLevel="0" collapsed="false">
      <c r="A3480" s="1" t="n">
        <v>1</v>
      </c>
      <c r="B3480" s="17" t="n">
        <v>46228</v>
      </c>
      <c r="C3480" s="17" t="n">
        <v>46270</v>
      </c>
      <c r="D3480" s="1" t="n">
        <v>1061</v>
      </c>
      <c r="E3480" s="1" t="s">
        <v>331</v>
      </c>
      <c r="F3480" s="1" t="n">
        <v>34</v>
      </c>
      <c r="G3480" s="1" t="s">
        <v>94</v>
      </c>
      <c r="H3480" s="1" t="n">
        <v>2110405</v>
      </c>
      <c r="I3480" s="1" t="s">
        <v>106</v>
      </c>
      <c r="J3480" s="1" t="n">
        <v>1448839</v>
      </c>
      <c r="L3480" s="1" t="n">
        <v>596058</v>
      </c>
      <c r="M3480" s="1" t="s">
        <v>59</v>
      </c>
      <c r="N3480" s="1" t="s">
        <v>66</v>
      </c>
      <c r="P3480" s="1" t="n">
        <v>101</v>
      </c>
      <c r="Q3480" s="1" t="s">
        <v>107</v>
      </c>
      <c r="R3480" s="1" t="s">
        <v>112</v>
      </c>
      <c r="S3480" s="1" t="n">
        <v>4220199</v>
      </c>
      <c r="T3480" s="1" t="s">
        <v>113</v>
      </c>
      <c r="U3480" s="1" t="n">
        <v>1500</v>
      </c>
      <c r="W3480" s="1" t="n">
        <v>0</v>
      </c>
      <c r="X3480" s="1" t="s">
        <v>332</v>
      </c>
      <c r="Z3480" s="1" t="str">
        <f aca="false">IF($T3480="","",IFERROR(INDEX('Resumo Grupos'!$AC$3:$AC$200,MATCH($T3480,'Resumo Grupos'!$AB$3:$AB$200,0)),"n/d"))</f>
        <v>Pagamentos outros não operacionais</v>
      </c>
      <c r="AA3480" s="1" t="str">
        <f aca="false">IF($T3480="","",IF(COUNTIF('Resumo Grupos'!$AE$3:$AE$40,$T3480)&gt;0,"NAO","SIM"))</f>
        <v>SIM</v>
      </c>
    </row>
    <row r="3481" customFormat="false" ht="12.75" hidden="false" customHeight="true" outlineLevel="0" collapsed="false">
      <c r="A3481" s="1" t="n">
        <v>1</v>
      </c>
      <c r="B3481" s="17" t="n">
        <v>46228</v>
      </c>
      <c r="C3481" s="17" t="n">
        <v>46270</v>
      </c>
      <c r="D3481" s="1" t="n">
        <v>16</v>
      </c>
      <c r="E3481" s="1" t="s">
        <v>111</v>
      </c>
      <c r="F3481" s="1" t="n">
        <v>34</v>
      </c>
      <c r="G3481" s="1" t="s">
        <v>94</v>
      </c>
      <c r="H3481" s="1" t="n">
        <v>2110405</v>
      </c>
      <c r="I3481" s="1" t="s">
        <v>106</v>
      </c>
      <c r="J3481" s="1" t="n">
        <v>1448856</v>
      </c>
      <c r="L3481" s="1" t="n">
        <v>596062</v>
      </c>
      <c r="M3481" s="1" t="s">
        <v>59</v>
      </c>
      <c r="N3481" s="1" t="s">
        <v>66</v>
      </c>
      <c r="P3481" s="1" t="n">
        <v>101</v>
      </c>
      <c r="Q3481" s="1" t="s">
        <v>107</v>
      </c>
      <c r="R3481" s="1" t="s">
        <v>43</v>
      </c>
      <c r="S3481" s="1" t="n">
        <v>4210301</v>
      </c>
      <c r="T3481" s="1" t="s">
        <v>333</v>
      </c>
      <c r="U3481" s="1" t="n">
        <v>500</v>
      </c>
      <c r="W3481" s="1" t="n">
        <v>0</v>
      </c>
      <c r="X3481" s="1" t="s">
        <v>3120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</row>
    <row r="3482" customFormat="false" ht="12.75" hidden="false" customHeight="true" outlineLevel="0" collapsed="false">
      <c r="A3482" s="1" t="n">
        <v>1</v>
      </c>
      <c r="B3482" s="17" t="n">
        <v>46232</v>
      </c>
      <c r="C3482" s="17" t="n">
        <v>46270</v>
      </c>
      <c r="D3482" s="1" t="n">
        <v>714</v>
      </c>
      <c r="E3482" s="1" t="s">
        <v>370</v>
      </c>
      <c r="F3482" s="1" t="n">
        <v>34</v>
      </c>
      <c r="G3482" s="1" t="s">
        <v>94</v>
      </c>
      <c r="H3482" s="1" t="n">
        <v>2110405</v>
      </c>
      <c r="I3482" s="1" t="s">
        <v>106</v>
      </c>
      <c r="J3482" s="1" t="n">
        <v>1470158</v>
      </c>
      <c r="L3482" s="1" t="n">
        <v>604127</v>
      </c>
      <c r="M3482" s="1" t="s">
        <v>59</v>
      </c>
      <c r="N3482" s="1" t="s">
        <v>66</v>
      </c>
      <c r="P3482" s="1" t="n">
        <v>101</v>
      </c>
      <c r="Q3482" s="1" t="s">
        <v>107</v>
      </c>
      <c r="R3482" s="1" t="s">
        <v>112</v>
      </c>
      <c r="S3482" s="1" t="n">
        <v>4220199</v>
      </c>
      <c r="T3482" s="1" t="s">
        <v>113</v>
      </c>
      <c r="U3482" s="1" t="n">
        <v>6150</v>
      </c>
      <c r="W3482" s="1" t="n">
        <v>0</v>
      </c>
      <c r="X3482" s="1" t="s">
        <v>372</v>
      </c>
      <c r="Z3482" s="1" t="str">
        <f aca="false">IF($T3482="","",IFERROR(INDEX('Resumo Grupos'!$AC$3:$AC$200,MATCH($T3482,'Resumo Grupos'!$AB$3:$AB$200,0)),"n/d"))</f>
        <v>Pagamentos outros não operacionais</v>
      </c>
      <c r="AA3482" s="1" t="str">
        <f aca="false">IF($T3482="","",IF(COUNTIF('Resumo Grupos'!$AE$3:$AE$40,$T3482)&gt;0,"NAO","SIM"))</f>
        <v>SIM</v>
      </c>
    </row>
    <row r="3483" customFormat="false" ht="12.75" hidden="false" customHeight="true" outlineLevel="0" collapsed="false">
      <c r="A3483" s="1" t="n">
        <v>1</v>
      </c>
      <c r="B3483" s="17" t="n">
        <v>46239</v>
      </c>
      <c r="C3483" s="17" t="n">
        <v>46270</v>
      </c>
      <c r="D3483" s="1" t="n">
        <v>17</v>
      </c>
      <c r="E3483" s="1" t="s">
        <v>115</v>
      </c>
      <c r="F3483" s="1" t="n">
        <v>24</v>
      </c>
      <c r="G3483" s="1" t="s">
        <v>57</v>
      </c>
      <c r="H3483" s="1" t="n">
        <v>2110405</v>
      </c>
      <c r="I3483" s="1" t="s">
        <v>106</v>
      </c>
      <c r="J3483" s="1" t="n">
        <v>1359969</v>
      </c>
      <c r="L3483" s="1" t="n">
        <v>561604</v>
      </c>
      <c r="M3483" s="1" t="s">
        <v>153</v>
      </c>
      <c r="N3483" s="1" t="s">
        <v>66</v>
      </c>
      <c r="P3483" s="1" t="n">
        <v>102</v>
      </c>
      <c r="Q3483" s="1" t="s">
        <v>125</v>
      </c>
      <c r="R3483" s="1" t="s">
        <v>112</v>
      </c>
      <c r="S3483" s="1" t="n">
        <v>4220199</v>
      </c>
      <c r="T3483" s="1" t="s">
        <v>113</v>
      </c>
      <c r="U3483" s="1" t="n">
        <v>631.05</v>
      </c>
      <c r="W3483" s="1" t="n">
        <v>0</v>
      </c>
      <c r="X3483" s="1" t="s">
        <v>3121</v>
      </c>
      <c r="Z3483" s="1" t="str">
        <f aca="false">IF($T3483="","",IFERROR(INDEX('Resumo Grupos'!$AC$3:$AC$200,MATCH($T3483,'Resumo Grupos'!$AB$3:$AB$200,0)),"n/d"))</f>
        <v>Pagamentos outros não operacionais</v>
      </c>
      <c r="AA3483" s="1" t="str">
        <f aca="false">IF($T3483="","",IF(COUNTIF('Resumo Grupos'!$AE$3:$AE$40,$T3483)&gt;0,"NAO","SIM"))</f>
        <v>SIM</v>
      </c>
    </row>
    <row r="3484" customFormat="false" ht="12.75" hidden="false" customHeight="true" outlineLevel="0" collapsed="false">
      <c r="A3484" s="1" t="n">
        <v>1</v>
      </c>
      <c r="B3484" s="17" t="n">
        <v>46240</v>
      </c>
      <c r="C3484" s="17" t="n">
        <v>46270</v>
      </c>
      <c r="D3484" s="1" t="n">
        <v>1659</v>
      </c>
      <c r="E3484" s="1" t="s">
        <v>78</v>
      </c>
      <c r="F3484" s="1" t="n">
        <v>24</v>
      </c>
      <c r="G3484" s="1" t="s">
        <v>57</v>
      </c>
      <c r="H3484" s="1" t="n">
        <v>2110405</v>
      </c>
      <c r="I3484" s="1" t="s">
        <v>106</v>
      </c>
      <c r="J3484" s="1" t="n">
        <v>1508900</v>
      </c>
      <c r="L3484" s="1" t="n">
        <v>889410</v>
      </c>
      <c r="M3484" s="1" t="s">
        <v>153</v>
      </c>
      <c r="N3484" s="1" t="s">
        <v>66</v>
      </c>
      <c r="P3484" s="1" t="n">
        <v>103</v>
      </c>
      <c r="Q3484" s="1" t="s">
        <v>61</v>
      </c>
      <c r="R3484" s="1" t="s">
        <v>62</v>
      </c>
      <c r="S3484" s="1" t="n">
        <v>1130101</v>
      </c>
      <c r="T3484" s="1" t="s">
        <v>63</v>
      </c>
      <c r="U3484" s="1" t="n">
        <v>1452.44</v>
      </c>
      <c r="W3484" s="1" t="n">
        <v>0</v>
      </c>
      <c r="X3484" s="1" t="s">
        <v>3122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MOCOQUINHA 200ML</v>
      </c>
      <c r="AC3484" s="1" t="n">
        <v>889410</v>
      </c>
    </row>
    <row r="3485" customFormat="false" ht="12.75" hidden="false" customHeight="true" outlineLevel="0" collapsed="false">
      <c r="A3485" s="1" t="n">
        <v>1</v>
      </c>
      <c r="B3485" s="17" t="n">
        <v>46241</v>
      </c>
      <c r="C3485" s="17" t="n">
        <v>46270</v>
      </c>
      <c r="D3485" s="1" t="n">
        <v>1195</v>
      </c>
      <c r="E3485" s="1" t="s">
        <v>338</v>
      </c>
      <c r="F3485" s="1" t="n">
        <v>24</v>
      </c>
      <c r="G3485" s="1" t="s">
        <v>57</v>
      </c>
      <c r="H3485" s="1" t="n">
        <v>2110405</v>
      </c>
      <c r="I3485" s="1" t="s">
        <v>106</v>
      </c>
      <c r="J3485" s="1" t="n">
        <v>1152372</v>
      </c>
      <c r="L3485" s="1" t="n">
        <v>480964</v>
      </c>
      <c r="M3485" s="1" t="s">
        <v>153</v>
      </c>
      <c r="N3485" s="1" t="s">
        <v>66</v>
      </c>
      <c r="P3485" s="1" t="n">
        <v>102</v>
      </c>
      <c r="Q3485" s="1" t="s">
        <v>125</v>
      </c>
      <c r="R3485" s="1" t="s">
        <v>43</v>
      </c>
      <c r="S3485" s="1" t="n">
        <v>4210311</v>
      </c>
      <c r="T3485" s="1" t="s">
        <v>339</v>
      </c>
      <c r="U3485" s="1" t="n">
        <v>3001.44</v>
      </c>
      <c r="W3485" s="1" t="n">
        <v>0</v>
      </c>
      <c r="X3485" s="1" t="s">
        <v>1289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</row>
    <row r="3486" customFormat="false" ht="12.75" hidden="false" customHeight="true" outlineLevel="0" collapsed="false">
      <c r="A3486" s="1" t="n">
        <v>1</v>
      </c>
      <c r="B3486" s="17" t="n">
        <v>46242</v>
      </c>
      <c r="C3486" s="17" t="n">
        <v>46270</v>
      </c>
      <c r="D3486" s="1" t="n">
        <v>1708</v>
      </c>
      <c r="E3486" s="1" t="s">
        <v>178</v>
      </c>
      <c r="F3486" s="1" t="n">
        <v>24</v>
      </c>
      <c r="G3486" s="1" t="s">
        <v>57</v>
      </c>
      <c r="H3486" s="1" t="n">
        <v>2110405</v>
      </c>
      <c r="I3486" s="1" t="s">
        <v>106</v>
      </c>
      <c r="J3486" s="1" t="n">
        <v>1518534</v>
      </c>
      <c r="L3486" s="1" t="n">
        <v>264963</v>
      </c>
      <c r="M3486" s="1" t="s">
        <v>153</v>
      </c>
      <c r="N3486" s="1" t="s">
        <v>66</v>
      </c>
      <c r="P3486" s="1" t="n">
        <v>103</v>
      </c>
      <c r="Q3486" s="1" t="s">
        <v>61</v>
      </c>
      <c r="R3486" s="1" t="s">
        <v>62</v>
      </c>
      <c r="S3486" s="1" t="n">
        <v>1130101</v>
      </c>
      <c r="T3486" s="1" t="s">
        <v>63</v>
      </c>
      <c r="U3486" s="1" t="n">
        <v>721.52</v>
      </c>
      <c r="W3486" s="1" t="n">
        <v>0</v>
      </c>
      <c r="X3486" s="1" t="s">
        <v>3123</v>
      </c>
      <c r="Z3486" s="1" t="str">
        <f aca="false">IF($T3486="","",IFERROR(INDEX('Resumo Grupos'!$AC$3:$AC$200,MATCH($T3486,'Resumo Grupos'!$AB$3:$AB$200,0)),"n/d"))</f>
        <v>Mercadoria</v>
      </c>
      <c r="AA3486" s="1" t="str">
        <f aca="false">IF($T3486="","",IF(COUNTIF('Resumo Grupos'!$AE$3:$AE$40,$T3486)&gt;0,"NAO","SIM"))</f>
        <v>SIM</v>
      </c>
      <c r="AB3486" s="1" t="str">
        <f aca="false">IFERROR(INDEX('Mov Entradas (Rel 10497)'!$L:$L,MATCH(AC3486,'Mov Entradas (Rel 10497)'!$I:$I,0)),"nao encontrado")</f>
        <v>VELAS BRANCA N7 REGINA</v>
      </c>
      <c r="AC3486" s="1" t="n">
        <v>264963</v>
      </c>
    </row>
    <row r="3487" customFormat="false" ht="12.75" hidden="false" customHeight="true" outlineLevel="0" collapsed="false">
      <c r="A3487" s="1" t="n">
        <v>1</v>
      </c>
      <c r="B3487" s="17" t="n">
        <v>46244</v>
      </c>
      <c r="C3487" s="17" t="n">
        <v>46270</v>
      </c>
      <c r="D3487" s="1" t="n">
        <v>1061</v>
      </c>
      <c r="E3487" s="1" t="s">
        <v>331</v>
      </c>
      <c r="F3487" s="1" t="n">
        <v>34</v>
      </c>
      <c r="G3487" s="1" t="s">
        <v>94</v>
      </c>
      <c r="H3487" s="1" t="n">
        <v>2110405</v>
      </c>
      <c r="I3487" s="1" t="s">
        <v>106</v>
      </c>
      <c r="J3487" s="1" t="n">
        <v>1448819</v>
      </c>
      <c r="L3487" s="1" t="n">
        <v>596052</v>
      </c>
      <c r="M3487" s="1" t="s">
        <v>153</v>
      </c>
      <c r="N3487" s="1" t="s">
        <v>66</v>
      </c>
      <c r="P3487" s="1" t="n">
        <v>101</v>
      </c>
      <c r="Q3487" s="1" t="s">
        <v>107</v>
      </c>
      <c r="R3487" s="1" t="s">
        <v>43</v>
      </c>
      <c r="S3487" s="1" t="n">
        <v>4210301</v>
      </c>
      <c r="T3487" s="1" t="s">
        <v>333</v>
      </c>
      <c r="U3487" s="1" t="n">
        <v>750.97</v>
      </c>
      <c r="W3487" s="1" t="n">
        <v>0</v>
      </c>
      <c r="X3487" s="1" t="s">
        <v>3124</v>
      </c>
      <c r="Z3487" s="1" t="str">
        <f aca="false">IF($T3487="","",IFERROR(INDEX('Resumo Grupos'!$AC$3:$AC$200,MATCH($T3487,'Resumo Grupos'!$AB$3:$AB$200,0)),"n/d"))</f>
        <v>Salários</v>
      </c>
      <c r="AA3487" s="1" t="str">
        <f aca="false">IF($T3487="","",IF(COUNTIF('Resumo Grupos'!$AE$3:$AE$40,$T3487)&gt;0,"NAO","SIM"))</f>
        <v>SIM</v>
      </c>
    </row>
    <row r="3488" customFormat="false" ht="12.75" hidden="false" customHeight="true" outlineLevel="0" collapsed="false">
      <c r="A3488" s="1" t="n">
        <v>1</v>
      </c>
      <c r="B3488" s="17" t="n">
        <v>46255</v>
      </c>
      <c r="C3488" s="17" t="n">
        <v>46270</v>
      </c>
      <c r="D3488" s="1" t="n">
        <v>1718</v>
      </c>
      <c r="E3488" s="1" t="s">
        <v>159</v>
      </c>
      <c r="F3488" s="1" t="n">
        <v>24</v>
      </c>
      <c r="G3488" s="1" t="s">
        <v>57</v>
      </c>
      <c r="H3488" s="1" t="n">
        <v>2110405</v>
      </c>
      <c r="I3488" s="1" t="s">
        <v>106</v>
      </c>
      <c r="J3488" s="1" t="n">
        <v>1581946</v>
      </c>
      <c r="L3488" s="1" t="n">
        <v>690674</v>
      </c>
      <c r="M3488" s="1" t="s">
        <v>36</v>
      </c>
      <c r="N3488" s="1" t="s">
        <v>66</v>
      </c>
      <c r="P3488" s="1" t="n">
        <v>103</v>
      </c>
      <c r="Q3488" s="1" t="s">
        <v>61</v>
      </c>
      <c r="R3488" s="1" t="s">
        <v>62</v>
      </c>
      <c r="S3488" s="1" t="n">
        <v>1130101</v>
      </c>
      <c r="T3488" s="1" t="s">
        <v>63</v>
      </c>
      <c r="U3488" s="1" t="n">
        <v>396.53</v>
      </c>
      <c r="W3488" s="1" t="n">
        <v>0</v>
      </c>
      <c r="X3488" s="1" t="s">
        <v>3125</v>
      </c>
      <c r="Z3488" s="1" t="str">
        <f aca="false">IF($T3488="","",IFERROR(INDEX('Resumo Grupos'!$AC$3:$AC$200,MATCH($T3488,'Resumo Grupos'!$AB$3:$AB$200,0)),"n/d"))</f>
        <v>Mercadoria</v>
      </c>
      <c r="AA3488" s="1" t="str">
        <f aca="false">IF($T3488="","",IF(COUNTIF('Resumo Grupos'!$AE$3:$AE$40,$T3488)&gt;0,"NAO","SIM"))</f>
        <v>SIM</v>
      </c>
    </row>
    <row r="3489" customFormat="false" ht="12.75" hidden="false" customHeight="true" outlineLevel="0" collapsed="false">
      <c r="A3489" s="1" t="n">
        <v>1</v>
      </c>
      <c r="B3489" s="17" t="n">
        <v>46255</v>
      </c>
      <c r="C3489" s="17" t="n">
        <v>46270</v>
      </c>
      <c r="D3489" s="1" t="n">
        <v>10011</v>
      </c>
      <c r="E3489" s="1" t="s">
        <v>221</v>
      </c>
      <c r="F3489" s="1" t="n">
        <v>24</v>
      </c>
      <c r="G3489" s="1" t="s">
        <v>57</v>
      </c>
      <c r="H3489" s="1" t="n">
        <v>2110405</v>
      </c>
      <c r="I3489" s="1" t="s">
        <v>106</v>
      </c>
      <c r="J3489" s="1" t="n">
        <v>1600231</v>
      </c>
      <c r="L3489" s="1" t="n">
        <v>35265</v>
      </c>
      <c r="M3489" s="1" t="s">
        <v>36</v>
      </c>
      <c r="N3489" s="1" t="s">
        <v>66</v>
      </c>
      <c r="P3489" s="1" t="n">
        <v>103</v>
      </c>
      <c r="Q3489" s="1" t="s">
        <v>61</v>
      </c>
      <c r="R3489" s="1" t="s">
        <v>62</v>
      </c>
      <c r="S3489" s="1" t="n">
        <v>1130101</v>
      </c>
      <c r="T3489" s="1" t="s">
        <v>63</v>
      </c>
      <c r="U3489" s="1" t="n">
        <v>3767.79</v>
      </c>
      <c r="W3489" s="1" t="n">
        <v>0</v>
      </c>
      <c r="X3489" s="1" t="s">
        <v>3126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RC GRANPLUS GT CAST SAL ARR KG</v>
      </c>
      <c r="AC3489" s="1" t="n">
        <v>35265</v>
      </c>
    </row>
    <row r="3490" customFormat="false" ht="12.75" hidden="false" customHeight="true" outlineLevel="0" collapsed="false">
      <c r="A3490" s="1" t="n">
        <v>1</v>
      </c>
      <c r="B3490" s="17" t="n">
        <v>46260</v>
      </c>
      <c r="C3490" s="17" t="n">
        <v>46270</v>
      </c>
      <c r="D3490" s="1" t="n">
        <v>1609</v>
      </c>
      <c r="E3490" s="1" t="s">
        <v>87</v>
      </c>
      <c r="F3490" s="1" t="n">
        <v>24</v>
      </c>
      <c r="G3490" s="1" t="s">
        <v>57</v>
      </c>
      <c r="H3490" s="1" t="n">
        <v>2110405</v>
      </c>
      <c r="I3490" s="1" t="s">
        <v>106</v>
      </c>
      <c r="J3490" s="1" t="n">
        <v>1618905</v>
      </c>
      <c r="L3490" s="1" t="n">
        <v>6039</v>
      </c>
      <c r="M3490" s="1" t="s">
        <v>36</v>
      </c>
      <c r="N3490" s="1" t="s">
        <v>66</v>
      </c>
      <c r="P3490" s="1" t="n">
        <v>103</v>
      </c>
      <c r="Q3490" s="1" t="s">
        <v>61</v>
      </c>
      <c r="R3490" s="1" t="s">
        <v>62</v>
      </c>
      <c r="S3490" s="1" t="n">
        <v>1130101</v>
      </c>
      <c r="T3490" s="1" t="s">
        <v>63</v>
      </c>
      <c r="U3490" s="1" t="n">
        <v>1525.95</v>
      </c>
      <c r="W3490" s="1" t="n">
        <v>0</v>
      </c>
      <c r="X3490" s="1" t="s">
        <v>3127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SUCO YOFRUT COPO 300</v>
      </c>
      <c r="AC3490" s="1" t="n">
        <v>6039</v>
      </c>
    </row>
    <row r="3491" customFormat="false" ht="12.75" hidden="false" customHeight="true" outlineLevel="0" collapsed="false">
      <c r="A3491" s="1" t="n">
        <v>1</v>
      </c>
      <c r="B3491" s="17" t="n">
        <v>46263</v>
      </c>
      <c r="C3491" s="17" t="n">
        <v>46270</v>
      </c>
      <c r="D3491" s="1" t="n">
        <v>1625</v>
      </c>
      <c r="E3491" s="1" t="s">
        <v>243</v>
      </c>
      <c r="F3491" s="1" t="n">
        <v>24</v>
      </c>
      <c r="G3491" s="1" t="s">
        <v>57</v>
      </c>
      <c r="H3491" s="1" t="n">
        <v>2110405</v>
      </c>
      <c r="I3491" s="1" t="s">
        <v>106</v>
      </c>
      <c r="J3491" s="1" t="n">
        <v>1629019</v>
      </c>
      <c r="L3491" s="1" t="n">
        <v>15212</v>
      </c>
      <c r="M3491" s="1" t="s">
        <v>36</v>
      </c>
      <c r="N3491" s="1" t="s">
        <v>66</v>
      </c>
      <c r="P3491" s="1" t="n">
        <v>103</v>
      </c>
      <c r="Q3491" s="1" t="s">
        <v>61</v>
      </c>
      <c r="R3491" s="1" t="s">
        <v>62</v>
      </c>
      <c r="S3491" s="1" t="n">
        <v>1130101</v>
      </c>
      <c r="T3491" s="1" t="s">
        <v>63</v>
      </c>
      <c r="U3491" s="1" t="n">
        <v>10705.2</v>
      </c>
      <c r="W3491" s="1" t="n">
        <v>0</v>
      </c>
      <c r="X3491" s="1" t="s">
        <v>3128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TRASEIRO DE BOI L1</v>
      </c>
      <c r="AC3491" s="1" t="n">
        <v>15212</v>
      </c>
    </row>
    <row r="3492" customFormat="false" ht="12.75" hidden="false" customHeight="true" outlineLevel="0" collapsed="false">
      <c r="A3492" s="1" t="n">
        <v>1</v>
      </c>
      <c r="B3492" s="17" t="n">
        <v>46265</v>
      </c>
      <c r="C3492" s="17" t="n">
        <v>46270</v>
      </c>
      <c r="D3492" s="1" t="n">
        <v>1778</v>
      </c>
      <c r="E3492" s="1" t="s">
        <v>304</v>
      </c>
      <c r="F3492" s="1" t="n">
        <v>24</v>
      </c>
      <c r="G3492" s="1" t="s">
        <v>57</v>
      </c>
      <c r="H3492" s="1" t="n">
        <v>2110405</v>
      </c>
      <c r="I3492" s="1" t="s">
        <v>106</v>
      </c>
      <c r="J3492" s="1" t="n">
        <v>1469191</v>
      </c>
      <c r="L3492" s="1" t="n">
        <v>124472855</v>
      </c>
      <c r="M3492" s="1" t="s">
        <v>59</v>
      </c>
      <c r="N3492" s="1" t="s">
        <v>66</v>
      </c>
      <c r="P3492" s="1" t="n">
        <v>101</v>
      </c>
      <c r="Q3492" s="1" t="s">
        <v>107</v>
      </c>
      <c r="R3492" s="1" t="s">
        <v>39</v>
      </c>
      <c r="S3492" s="1" t="n">
        <v>4210207</v>
      </c>
      <c r="T3492" s="1" t="s">
        <v>305</v>
      </c>
      <c r="U3492" s="1" t="n">
        <v>192.47</v>
      </c>
      <c r="W3492" s="1" t="n">
        <v>0</v>
      </c>
      <c r="X3492" s="1" t="s">
        <v>2276</v>
      </c>
      <c r="Z3492" s="1" t="str">
        <f aca="false">IF($T3492="","",IFERROR(INDEX('Resumo Grupos'!$AC$3:$AC$200,MATCH($T3492,'Resumo Grupos'!$AB$3:$AB$200,0)),"n/d"))</f>
        <v>Despesa</v>
      </c>
      <c r="AA3492" s="1" t="str">
        <f aca="false">IF($T3492="","",IF(COUNTIF('Resumo Grupos'!$AE$3:$AE$40,$T3492)&gt;0,"NAO","SIM"))</f>
        <v>SIM</v>
      </c>
    </row>
    <row r="3493" customFormat="false" ht="12.75" hidden="false" customHeight="true" outlineLevel="0" collapsed="false">
      <c r="A3493" s="1" t="n">
        <v>1</v>
      </c>
      <c r="B3493" s="17" t="n">
        <v>46263</v>
      </c>
      <c r="C3493" s="17" t="n">
        <v>46270</v>
      </c>
      <c r="D3493" s="1" t="n">
        <v>1363</v>
      </c>
      <c r="E3493" s="1" t="s">
        <v>180</v>
      </c>
      <c r="F3493" s="1" t="n">
        <v>24</v>
      </c>
      <c r="G3493" s="1" t="s">
        <v>57</v>
      </c>
      <c r="H3493" s="1" t="n">
        <v>2110405</v>
      </c>
      <c r="I3493" s="1" t="s">
        <v>106</v>
      </c>
      <c r="J3493" s="1" t="n">
        <v>1638421</v>
      </c>
      <c r="L3493" s="1" t="n">
        <v>3831</v>
      </c>
      <c r="M3493" s="1" t="s">
        <v>36</v>
      </c>
      <c r="N3493" s="1" t="s">
        <v>66</v>
      </c>
      <c r="P3493" s="1" t="n">
        <v>104</v>
      </c>
      <c r="Q3493" s="1" t="s">
        <v>38</v>
      </c>
      <c r="R3493" s="1" t="s">
        <v>62</v>
      </c>
      <c r="S3493" s="1" t="n">
        <v>1130101</v>
      </c>
      <c r="T3493" s="1" t="s">
        <v>63</v>
      </c>
      <c r="U3493" s="1" t="n">
        <v>292</v>
      </c>
      <c r="W3493" s="1" t="n">
        <v>0</v>
      </c>
      <c r="X3493" s="1" t="s">
        <v>3129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PAO HAMBURGUER SANTO PAO</v>
      </c>
      <c r="AC3493" s="1" t="n">
        <v>3831</v>
      </c>
    </row>
    <row r="3494" customFormat="false" ht="12.75" hidden="false" customHeight="true" outlineLevel="0" collapsed="false">
      <c r="A3494" s="1" t="n">
        <v>1</v>
      </c>
      <c r="B3494" s="17" t="n">
        <v>46263</v>
      </c>
      <c r="C3494" s="17" t="n">
        <v>46270</v>
      </c>
      <c r="D3494" s="1" t="n">
        <v>1328</v>
      </c>
      <c r="E3494" s="1" t="s">
        <v>363</v>
      </c>
      <c r="F3494" s="1" t="n">
        <v>24</v>
      </c>
      <c r="G3494" s="1" t="s">
        <v>57</v>
      </c>
      <c r="H3494" s="1" t="n">
        <v>2110405</v>
      </c>
      <c r="I3494" s="1" t="s">
        <v>106</v>
      </c>
      <c r="J3494" s="1" t="n">
        <v>1638467</v>
      </c>
      <c r="L3494" s="1" t="n">
        <v>4494</v>
      </c>
      <c r="M3494" s="1" t="s">
        <v>36</v>
      </c>
      <c r="N3494" s="1" t="s">
        <v>66</v>
      </c>
      <c r="P3494" s="1" t="n">
        <v>104</v>
      </c>
      <c r="Q3494" s="1" t="s">
        <v>38</v>
      </c>
      <c r="R3494" s="1" t="s">
        <v>62</v>
      </c>
      <c r="S3494" s="1" t="n">
        <v>1130101</v>
      </c>
      <c r="T3494" s="1" t="s">
        <v>63</v>
      </c>
      <c r="U3494" s="1" t="n">
        <v>249.5</v>
      </c>
      <c r="W3494" s="1" t="n">
        <v>0</v>
      </c>
      <c r="X3494" s="1" t="s">
        <v>3130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PAO DE FORMABODEGA</v>
      </c>
      <c r="AC3494" s="1" t="n">
        <v>4494</v>
      </c>
    </row>
    <row r="3495" customFormat="false" ht="12.75" hidden="false" customHeight="true" outlineLevel="0" collapsed="false">
      <c r="A3495" s="1" t="n">
        <v>1</v>
      </c>
      <c r="B3495" s="17" t="n">
        <v>46224</v>
      </c>
      <c r="C3495" s="17" t="n">
        <v>46271</v>
      </c>
      <c r="D3495" s="1" t="n">
        <v>607</v>
      </c>
      <c r="E3495" s="1" t="s">
        <v>214</v>
      </c>
      <c r="F3495" s="1" t="n">
        <v>24</v>
      </c>
      <c r="G3495" s="1" t="s">
        <v>57</v>
      </c>
      <c r="H3495" s="1" t="n">
        <v>2110405</v>
      </c>
      <c r="I3495" s="1" t="s">
        <v>106</v>
      </c>
      <c r="J3495" s="1" t="n">
        <v>1429152</v>
      </c>
      <c r="L3495" s="1" t="n">
        <v>11134</v>
      </c>
      <c r="M3495" s="1" t="s">
        <v>153</v>
      </c>
      <c r="N3495" s="1" t="s">
        <v>66</v>
      </c>
      <c r="P3495" s="1" t="n">
        <v>103</v>
      </c>
      <c r="Q3495" s="1" t="s">
        <v>61</v>
      </c>
      <c r="R3495" s="1" t="s">
        <v>62</v>
      </c>
      <c r="S3495" s="1" t="n">
        <v>1130101</v>
      </c>
      <c r="T3495" s="1" t="s">
        <v>63</v>
      </c>
      <c r="U3495" s="1" t="n">
        <v>911.85</v>
      </c>
      <c r="W3495" s="1" t="n">
        <v>0</v>
      </c>
      <c r="X3495" s="1" t="s">
        <v>3131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PLENO ADULTOS CARNE 15KG</v>
      </c>
      <c r="AC3495" s="1" t="n">
        <v>11134</v>
      </c>
    </row>
    <row r="3496" customFormat="false" ht="12.75" hidden="false" customHeight="true" outlineLevel="0" collapsed="false">
      <c r="A3496" s="1" t="n">
        <v>1</v>
      </c>
      <c r="B3496" s="17" t="n">
        <v>46255</v>
      </c>
      <c r="C3496" s="17" t="n">
        <v>46271</v>
      </c>
      <c r="D3496" s="1" t="n">
        <v>1711</v>
      </c>
      <c r="E3496" s="1" t="s">
        <v>610</v>
      </c>
      <c r="F3496" s="1" t="n">
        <v>24</v>
      </c>
      <c r="G3496" s="1" t="s">
        <v>57</v>
      </c>
      <c r="H3496" s="1" t="n">
        <v>2110405</v>
      </c>
      <c r="I3496" s="1" t="s">
        <v>106</v>
      </c>
      <c r="J3496" s="1" t="n">
        <v>1581907</v>
      </c>
      <c r="L3496" s="1" t="n">
        <v>160299</v>
      </c>
      <c r="M3496" s="1" t="s">
        <v>36</v>
      </c>
      <c r="N3496" s="1" t="s">
        <v>66</v>
      </c>
      <c r="P3496" s="1" t="n">
        <v>103</v>
      </c>
      <c r="Q3496" s="1" t="s">
        <v>61</v>
      </c>
      <c r="R3496" s="1" t="s">
        <v>62</v>
      </c>
      <c r="S3496" s="1" t="n">
        <v>1130101</v>
      </c>
      <c r="T3496" s="1" t="s">
        <v>63</v>
      </c>
      <c r="U3496" s="1" t="n">
        <v>1127.55</v>
      </c>
      <c r="W3496" s="1" t="n">
        <v>0</v>
      </c>
      <c r="X3496" s="1" t="s">
        <v>3132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CADERNO CD 280FLS POP FASHION</v>
      </c>
      <c r="AC3496" s="1" t="n">
        <v>160299</v>
      </c>
    </row>
    <row r="3497" customFormat="false" ht="12.75" hidden="false" customHeight="true" outlineLevel="0" collapsed="false">
      <c r="A3497" s="1" t="n">
        <v>1</v>
      </c>
      <c r="B3497" s="17" t="n">
        <v>46256</v>
      </c>
      <c r="C3497" s="17" t="n">
        <v>46271</v>
      </c>
      <c r="D3497" s="1" t="n">
        <v>957</v>
      </c>
      <c r="E3497" s="1" t="s">
        <v>157</v>
      </c>
      <c r="F3497" s="1" t="n">
        <v>24</v>
      </c>
      <c r="G3497" s="1" t="s">
        <v>57</v>
      </c>
      <c r="H3497" s="1" t="n">
        <v>2110405</v>
      </c>
      <c r="I3497" s="1" t="s">
        <v>106</v>
      </c>
      <c r="J3497" s="1" t="n">
        <v>1603969</v>
      </c>
      <c r="L3497" s="1" t="n">
        <v>21856</v>
      </c>
      <c r="M3497" s="1" t="s">
        <v>36</v>
      </c>
      <c r="N3497" s="1" t="s">
        <v>66</v>
      </c>
      <c r="P3497" s="1" t="n">
        <v>103</v>
      </c>
      <c r="Q3497" s="1" t="s">
        <v>61</v>
      </c>
      <c r="R3497" s="1" t="s">
        <v>62</v>
      </c>
      <c r="S3497" s="1" t="n">
        <v>1130101</v>
      </c>
      <c r="T3497" s="1" t="s">
        <v>63</v>
      </c>
      <c r="U3497" s="1" t="n">
        <v>4154.05</v>
      </c>
      <c r="W3497" s="1" t="n">
        <v>0</v>
      </c>
      <c r="X3497" s="1" t="s">
        <v>3133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PEDIGREE AD CARNE FRANGO CEREIAS KG</v>
      </c>
      <c r="AC3497" s="1" t="n">
        <v>21856</v>
      </c>
    </row>
    <row r="3498" customFormat="false" ht="12.75" hidden="false" customHeight="true" outlineLevel="0" collapsed="false">
      <c r="A3498" s="1" t="n">
        <v>1</v>
      </c>
      <c r="B3498" s="17" t="n">
        <v>46258</v>
      </c>
      <c r="C3498" s="17" t="n">
        <v>46271</v>
      </c>
      <c r="D3498" s="1" t="n">
        <v>1464</v>
      </c>
      <c r="E3498" s="1" t="s">
        <v>3134</v>
      </c>
      <c r="F3498" s="1" t="n">
        <v>24</v>
      </c>
      <c r="G3498" s="1" t="s">
        <v>57</v>
      </c>
      <c r="H3498" s="1" t="n">
        <v>2110405</v>
      </c>
      <c r="I3498" s="1" t="s">
        <v>106</v>
      </c>
      <c r="J3498" s="1" t="n">
        <v>1630248</v>
      </c>
      <c r="L3498" s="1" t="n">
        <v>296</v>
      </c>
      <c r="M3498" s="1" t="s">
        <v>36</v>
      </c>
      <c r="N3498" s="1" t="s">
        <v>66</v>
      </c>
      <c r="P3498" s="1" t="n">
        <v>103</v>
      </c>
      <c r="Q3498" s="1" t="s">
        <v>61</v>
      </c>
      <c r="R3498" s="1" t="s">
        <v>62</v>
      </c>
      <c r="S3498" s="1" t="n">
        <v>1130101</v>
      </c>
      <c r="T3498" s="1" t="s">
        <v>63</v>
      </c>
      <c r="U3498" s="1" t="n">
        <v>360.82</v>
      </c>
      <c r="W3498" s="1" t="n">
        <v>0</v>
      </c>
      <c r="X3498" s="1" t="s">
        <v>3135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 t="str">
        <f aca="false">IFERROR(INDEX('Mov Entradas (Rel 10497)'!$L:$L,MATCH(AC3498,'Mov Entradas (Rel 10497)'!$I:$I,0)),"nao encontrado")</f>
        <v>CARVAO VEGETAL 3KG</v>
      </c>
      <c r="AC3498" s="1" t="n">
        <v>296</v>
      </c>
    </row>
    <row r="3499" customFormat="false" ht="12.75" hidden="false" customHeight="true" outlineLevel="0" collapsed="false">
      <c r="A3499" s="1" t="n">
        <v>1</v>
      </c>
      <c r="B3499" s="17" t="n">
        <v>46228</v>
      </c>
      <c r="C3499" s="17" t="n">
        <v>46272</v>
      </c>
      <c r="D3499" s="1" t="n">
        <v>1409</v>
      </c>
      <c r="E3499" s="1" t="s">
        <v>2788</v>
      </c>
      <c r="F3499" s="1" t="n">
        <v>24</v>
      </c>
      <c r="G3499" s="1" t="s">
        <v>57</v>
      </c>
      <c r="H3499" s="1" t="n">
        <v>2110405</v>
      </c>
      <c r="I3499" s="1" t="s">
        <v>106</v>
      </c>
      <c r="J3499" s="1" t="n">
        <v>1450142</v>
      </c>
      <c r="L3499" s="1" t="n">
        <v>105914</v>
      </c>
      <c r="M3499" s="1" t="s">
        <v>59</v>
      </c>
      <c r="N3499" s="1" t="s">
        <v>66</v>
      </c>
      <c r="P3499" s="1" t="n">
        <v>103</v>
      </c>
      <c r="Q3499" s="1" t="s">
        <v>61</v>
      </c>
      <c r="R3499" s="1" t="s">
        <v>62</v>
      </c>
      <c r="S3499" s="1" t="n">
        <v>1130101</v>
      </c>
      <c r="T3499" s="1" t="s">
        <v>63</v>
      </c>
      <c r="U3499" s="1" t="n">
        <v>305.97</v>
      </c>
      <c r="W3499" s="1" t="n">
        <v>0</v>
      </c>
      <c r="X3499" s="1" t="s">
        <v>3136</v>
      </c>
      <c r="Z3499" s="1" t="str">
        <f aca="false">IF($T3499="","",IFERROR(INDEX('Resumo Grupos'!$AC$3:$AC$200,MATCH($T3499,'Resumo Grupos'!$AB$3:$AB$200,0)),"n/d"))</f>
        <v>Mercadoria</v>
      </c>
      <c r="AA3499" s="1" t="str">
        <f aca="false">IF($T3499="","",IF(COUNTIF('Resumo Grupos'!$AE$3:$AE$40,$T3499)&gt;0,"NAO","SIM"))</f>
        <v>SIM</v>
      </c>
      <c r="AB3499" s="1" t="str">
        <f aca="false">IFERROR(INDEX('Mov Entradas (Rel 10497)'!$L:$L,MATCH(AC3499,'Mov Entradas (Rel 10497)'!$I:$I,0)),"nao encontrado")</f>
        <v>BATERIA MOTO MMGE</v>
      </c>
      <c r="AC3499" s="1" t="n">
        <v>105914</v>
      </c>
    </row>
    <row r="3500" customFormat="false" ht="12.75" hidden="false" customHeight="true" outlineLevel="0" collapsed="false">
      <c r="A3500" s="1" t="n">
        <v>1</v>
      </c>
      <c r="B3500" s="17" t="n">
        <v>46240</v>
      </c>
      <c r="C3500" s="17" t="n">
        <v>46272</v>
      </c>
      <c r="D3500" s="1" t="n">
        <v>1671</v>
      </c>
      <c r="E3500" s="1" t="s">
        <v>385</v>
      </c>
      <c r="F3500" s="1" t="n">
        <v>24</v>
      </c>
      <c r="G3500" s="1" t="s">
        <v>57</v>
      </c>
      <c r="H3500" s="1" t="n">
        <v>2110405</v>
      </c>
      <c r="I3500" s="1" t="s">
        <v>106</v>
      </c>
      <c r="J3500" s="1" t="n">
        <v>1508432</v>
      </c>
      <c r="L3500" s="1" t="n">
        <v>582245</v>
      </c>
      <c r="M3500" s="1" t="s">
        <v>59</v>
      </c>
      <c r="N3500" s="1" t="s">
        <v>66</v>
      </c>
      <c r="P3500" s="1" t="n">
        <v>103</v>
      </c>
      <c r="Q3500" s="1" t="s">
        <v>61</v>
      </c>
      <c r="R3500" s="1" t="s">
        <v>62</v>
      </c>
      <c r="S3500" s="1" t="n">
        <v>1130101</v>
      </c>
      <c r="T3500" s="1" t="s">
        <v>63</v>
      </c>
      <c r="U3500" s="1" t="n">
        <v>1020.15</v>
      </c>
      <c r="W3500" s="1" t="n">
        <v>0</v>
      </c>
      <c r="X3500" s="1" t="s">
        <v>3137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 t="str">
        <f aca="false">IFERROR(INDEX('Mov Entradas (Rel 10497)'!$L:$L,MATCH(AC3500,'Mov Entradas (Rel 10497)'!$I:$I,0)),"nao encontrado")</f>
        <v>DS LEITE D ROSA 100M</v>
      </c>
      <c r="AC3500" s="1" t="n">
        <v>585245</v>
      </c>
    </row>
    <row r="3501" customFormat="false" ht="12.75" hidden="false" customHeight="true" outlineLevel="0" collapsed="false">
      <c r="A3501" s="1" t="n">
        <v>1</v>
      </c>
      <c r="B3501" s="17" t="n">
        <v>46246</v>
      </c>
      <c r="C3501" s="17" t="n">
        <v>46272</v>
      </c>
      <c r="D3501" s="1" t="n">
        <v>1636</v>
      </c>
      <c r="E3501" s="1" t="s">
        <v>91</v>
      </c>
      <c r="F3501" s="1" t="n">
        <v>24</v>
      </c>
      <c r="G3501" s="1" t="s">
        <v>57</v>
      </c>
      <c r="H3501" s="1" t="n">
        <v>2110405</v>
      </c>
      <c r="I3501" s="1" t="s">
        <v>106</v>
      </c>
      <c r="J3501" s="1" t="n">
        <v>1536369</v>
      </c>
      <c r="L3501" s="1" t="n">
        <v>3234290</v>
      </c>
      <c r="M3501" s="1" t="s">
        <v>153</v>
      </c>
      <c r="N3501" s="1" t="s">
        <v>66</v>
      </c>
      <c r="P3501" s="1" t="n">
        <v>103</v>
      </c>
      <c r="Q3501" s="1" t="s">
        <v>61</v>
      </c>
      <c r="R3501" s="1" t="s">
        <v>62</v>
      </c>
      <c r="S3501" s="1" t="n">
        <v>1130101</v>
      </c>
      <c r="T3501" s="1" t="s">
        <v>63</v>
      </c>
      <c r="U3501" s="1" t="n">
        <v>727.99</v>
      </c>
      <c r="W3501" s="1" t="n">
        <v>0</v>
      </c>
      <c r="X3501" s="1" t="s">
        <v>3138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MILHO PIPOCA NATURAL C/SAL 100G</v>
      </c>
      <c r="AC3501" s="1" t="n">
        <v>3234290</v>
      </c>
    </row>
    <row r="3502" customFormat="false" ht="12.75" hidden="false" customHeight="true" outlineLevel="0" collapsed="false">
      <c r="A3502" s="1" t="n">
        <v>1</v>
      </c>
      <c r="B3502" s="17" t="n">
        <v>46249</v>
      </c>
      <c r="C3502" s="17" t="n">
        <v>46272</v>
      </c>
      <c r="D3502" s="1" t="n">
        <v>10011</v>
      </c>
      <c r="E3502" s="1" t="s">
        <v>221</v>
      </c>
      <c r="F3502" s="1" t="n">
        <v>24</v>
      </c>
      <c r="G3502" s="1" t="s">
        <v>57</v>
      </c>
      <c r="H3502" s="1" t="n">
        <v>2110405</v>
      </c>
      <c r="I3502" s="1" t="s">
        <v>106</v>
      </c>
      <c r="J3502" s="1" t="n">
        <v>1552267</v>
      </c>
      <c r="L3502" s="1" t="n">
        <v>35160</v>
      </c>
      <c r="M3502" s="1" t="s">
        <v>59</v>
      </c>
      <c r="N3502" s="1" t="s">
        <v>66</v>
      </c>
      <c r="P3502" s="1" t="n">
        <v>103</v>
      </c>
      <c r="Q3502" s="1" t="s">
        <v>61</v>
      </c>
      <c r="R3502" s="1" t="s">
        <v>62</v>
      </c>
      <c r="S3502" s="1" t="n">
        <v>1130101</v>
      </c>
      <c r="T3502" s="1" t="s">
        <v>63</v>
      </c>
      <c r="U3502" s="1" t="n">
        <v>2836.78</v>
      </c>
      <c r="W3502" s="1" t="n">
        <v>0</v>
      </c>
      <c r="X3502" s="1" t="s">
        <v>3139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RC GRANPLUS GATO FILH FRG E ARROZ KG</v>
      </c>
      <c r="AC3502" s="1" t="n">
        <v>35160</v>
      </c>
    </row>
    <row r="3503" customFormat="false" ht="12.75" hidden="false" customHeight="true" outlineLevel="0" collapsed="false">
      <c r="A3503" s="1" t="n">
        <v>1</v>
      </c>
      <c r="B3503" s="17" t="n">
        <v>46252</v>
      </c>
      <c r="C3503" s="17" t="n">
        <v>46272</v>
      </c>
      <c r="D3503" s="1" t="n">
        <v>1196</v>
      </c>
      <c r="E3503" s="1" t="s">
        <v>430</v>
      </c>
      <c r="F3503" s="1" t="n">
        <v>24</v>
      </c>
      <c r="G3503" s="1" t="s">
        <v>57</v>
      </c>
      <c r="H3503" s="1" t="n">
        <v>2110405</v>
      </c>
      <c r="I3503" s="1" t="s">
        <v>106</v>
      </c>
      <c r="J3503" s="1" t="n">
        <v>1567568</v>
      </c>
      <c r="L3503" s="1" t="n">
        <v>12863</v>
      </c>
      <c r="M3503" s="1" t="s">
        <v>59</v>
      </c>
      <c r="N3503" s="1" t="s">
        <v>66</v>
      </c>
      <c r="P3503" s="1" t="n">
        <v>103</v>
      </c>
      <c r="Q3503" s="1" t="s">
        <v>61</v>
      </c>
      <c r="R3503" s="1" t="s">
        <v>62</v>
      </c>
      <c r="S3503" s="1" t="n">
        <v>1130101</v>
      </c>
      <c r="T3503" s="1" t="s">
        <v>63</v>
      </c>
      <c r="U3503" s="1" t="n">
        <v>919.34</v>
      </c>
      <c r="W3503" s="1" t="n">
        <v>0</v>
      </c>
      <c r="X3503" s="1" t="s">
        <v>3140</v>
      </c>
      <c r="Z3503" s="1" t="str">
        <f aca="false">IF($T3503="","",IFERROR(INDEX('Resumo Grupos'!$AC$3:$AC$200,MATCH($T3503,'Resumo Grupos'!$AB$3:$AB$200,0)),"n/d"))</f>
        <v>Mercadoria</v>
      </c>
      <c r="AA3503" s="1" t="str">
        <f aca="false">IF($T3503="","",IF(COUNTIF('Resumo Grupos'!$AE$3:$AE$40,$T3503)&gt;0,"NAO","SIM"))</f>
        <v>SIM</v>
      </c>
    </row>
    <row r="3504" customFormat="false" ht="12.75" hidden="false" customHeight="true" outlineLevel="0" collapsed="false">
      <c r="A3504" s="1" t="n">
        <v>1</v>
      </c>
      <c r="B3504" s="17" t="n">
        <v>46252</v>
      </c>
      <c r="C3504" s="17" t="n">
        <v>46272</v>
      </c>
      <c r="D3504" s="1" t="n">
        <v>1921</v>
      </c>
      <c r="E3504" s="1" t="s">
        <v>276</v>
      </c>
      <c r="F3504" s="1" t="n">
        <v>24</v>
      </c>
      <c r="G3504" s="1" t="s">
        <v>57</v>
      </c>
      <c r="H3504" s="1" t="n">
        <v>2110405</v>
      </c>
      <c r="I3504" s="1" t="s">
        <v>106</v>
      </c>
      <c r="J3504" s="1" t="n">
        <v>1568268</v>
      </c>
      <c r="L3504" s="1" t="n">
        <v>21280</v>
      </c>
      <c r="M3504" s="1" t="s">
        <v>36</v>
      </c>
      <c r="N3504" s="1" t="s">
        <v>66</v>
      </c>
      <c r="P3504" s="1" t="n">
        <v>103</v>
      </c>
      <c r="Q3504" s="1" t="s">
        <v>61</v>
      </c>
      <c r="R3504" s="1" t="s">
        <v>62</v>
      </c>
      <c r="S3504" s="1" t="n">
        <v>1130101</v>
      </c>
      <c r="T3504" s="1" t="s">
        <v>63</v>
      </c>
      <c r="U3504" s="1" t="n">
        <v>677.64</v>
      </c>
      <c r="W3504" s="1" t="n">
        <v>0</v>
      </c>
      <c r="X3504" s="1" t="s">
        <v>3141</v>
      </c>
      <c r="Z3504" s="1" t="str">
        <f aca="false">IF($T3504="","",IFERROR(INDEX('Resumo Grupos'!$AC$3:$AC$200,MATCH($T3504,'Resumo Grupos'!$AB$3:$AB$200,0)),"n/d"))</f>
        <v>Mercadoria</v>
      </c>
      <c r="AA3504" s="1" t="str">
        <f aca="false">IF($T3504="","",IF(COUNTIF('Resumo Grupos'!$AE$3:$AE$40,$T3504)&gt;0,"NAO","SIM"))</f>
        <v>SIM</v>
      </c>
    </row>
    <row r="3505" customFormat="false" ht="12.75" hidden="false" customHeight="true" outlineLevel="0" collapsed="false">
      <c r="A3505" s="1" t="n">
        <v>1</v>
      </c>
      <c r="B3505" s="17" t="n">
        <v>46253</v>
      </c>
      <c r="C3505" s="17" t="n">
        <v>46272</v>
      </c>
      <c r="D3505" s="1" t="n">
        <v>957</v>
      </c>
      <c r="E3505" s="1" t="s">
        <v>157</v>
      </c>
      <c r="F3505" s="1" t="n">
        <v>24</v>
      </c>
      <c r="G3505" s="1" t="s">
        <v>57</v>
      </c>
      <c r="H3505" s="1" t="n">
        <v>2110405</v>
      </c>
      <c r="I3505" s="1" t="s">
        <v>106</v>
      </c>
      <c r="J3505" s="1" t="n">
        <v>1571005</v>
      </c>
      <c r="L3505" s="1" t="n">
        <v>21714</v>
      </c>
      <c r="M3505" s="1" t="s">
        <v>36</v>
      </c>
      <c r="N3505" s="1" t="s">
        <v>66</v>
      </c>
      <c r="P3505" s="1" t="n">
        <v>103</v>
      </c>
      <c r="Q3505" s="1" t="s">
        <v>61</v>
      </c>
      <c r="R3505" s="1" t="s">
        <v>62</v>
      </c>
      <c r="S3505" s="1" t="n">
        <v>1130101</v>
      </c>
      <c r="T3505" s="1" t="s">
        <v>63</v>
      </c>
      <c r="U3505" s="1" t="n">
        <v>704.9</v>
      </c>
      <c r="W3505" s="1" t="n">
        <v>0</v>
      </c>
      <c r="X3505" s="1" t="s">
        <v>3142</v>
      </c>
      <c r="Z3505" s="1" t="str">
        <f aca="false">IF($T3505="","",IFERROR(INDEX('Resumo Grupos'!$AC$3:$AC$200,MATCH($T3505,'Resumo Grupos'!$AB$3:$AB$200,0)),"n/d"))</f>
        <v>Mercadoria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RACAO WHISKAS CAST CARNE 900GR</v>
      </c>
      <c r="AC3505" s="1" t="n">
        <v>21714</v>
      </c>
    </row>
    <row r="3506" customFormat="false" ht="12.75" hidden="false" customHeight="true" outlineLevel="0" collapsed="false">
      <c r="A3506" s="1" t="n">
        <v>1</v>
      </c>
      <c r="B3506" s="17" t="n">
        <v>46253</v>
      </c>
      <c r="C3506" s="17" t="n">
        <v>46272</v>
      </c>
      <c r="D3506" s="1" t="n">
        <v>1636</v>
      </c>
      <c r="E3506" s="1" t="s">
        <v>91</v>
      </c>
      <c r="F3506" s="1" t="n">
        <v>24</v>
      </c>
      <c r="G3506" s="1" t="s">
        <v>57</v>
      </c>
      <c r="H3506" s="1" t="n">
        <v>2110405</v>
      </c>
      <c r="I3506" s="1" t="s">
        <v>106</v>
      </c>
      <c r="J3506" s="1" t="n">
        <v>1571378</v>
      </c>
      <c r="L3506" s="1" t="n">
        <v>3237635</v>
      </c>
      <c r="M3506" s="1" t="s">
        <v>36</v>
      </c>
      <c r="N3506" s="1" t="s">
        <v>66</v>
      </c>
      <c r="P3506" s="1" t="n">
        <v>103</v>
      </c>
      <c r="Q3506" s="1" t="s">
        <v>61</v>
      </c>
      <c r="R3506" s="1" t="s">
        <v>62</v>
      </c>
      <c r="S3506" s="1" t="n">
        <v>1130101</v>
      </c>
      <c r="T3506" s="1" t="s">
        <v>63</v>
      </c>
      <c r="U3506" s="1" t="n">
        <v>594.56</v>
      </c>
      <c r="W3506" s="1" t="n">
        <v>0</v>
      </c>
      <c r="X3506" s="1" t="s">
        <v>3143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 t="str">
        <f aca="false">IFERROR(INDEX('Mov Entradas (Rel 10497)'!$L:$L,MATCH(AC3506,'Mov Entradas (Rel 10497)'!$I:$I,0)),"nao encontrado")</f>
        <v>INSETIC BAYGON 285ML</v>
      </c>
      <c r="AC3506" s="1" t="n">
        <v>3237635</v>
      </c>
    </row>
    <row r="3507" customFormat="false" ht="12.75" hidden="false" customHeight="true" outlineLevel="0" collapsed="false">
      <c r="A3507" s="1" t="n">
        <v>1</v>
      </c>
      <c r="B3507" s="17" t="n">
        <v>46254</v>
      </c>
      <c r="C3507" s="17" t="n">
        <v>46272</v>
      </c>
      <c r="D3507" s="1" t="n">
        <v>1626</v>
      </c>
      <c r="E3507" s="1" t="s">
        <v>65</v>
      </c>
      <c r="F3507" s="1" t="n">
        <v>24</v>
      </c>
      <c r="G3507" s="1" t="s">
        <v>57</v>
      </c>
      <c r="H3507" s="1" t="n">
        <v>2110405</v>
      </c>
      <c r="I3507" s="1" t="s">
        <v>106</v>
      </c>
      <c r="J3507" s="1" t="n">
        <v>1575983</v>
      </c>
      <c r="L3507" s="1" t="n">
        <v>317365</v>
      </c>
      <c r="M3507" s="1" t="s">
        <v>59</v>
      </c>
      <c r="N3507" s="1" t="s">
        <v>66</v>
      </c>
      <c r="P3507" s="1" t="n">
        <v>103</v>
      </c>
      <c r="Q3507" s="1" t="s">
        <v>61</v>
      </c>
      <c r="R3507" s="1" t="s">
        <v>62</v>
      </c>
      <c r="S3507" s="1" t="n">
        <v>1130101</v>
      </c>
      <c r="T3507" s="1" t="s">
        <v>63</v>
      </c>
      <c r="U3507" s="1" t="n">
        <v>989.33</v>
      </c>
      <c r="W3507" s="1" t="n">
        <v>0</v>
      </c>
      <c r="X3507" s="1" t="s">
        <v>3144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LASA SEARA CALA 600G</v>
      </c>
      <c r="AC3507" s="1" t="n">
        <v>317365</v>
      </c>
    </row>
    <row r="3508" customFormat="false" ht="12.75" hidden="false" customHeight="true" outlineLevel="0" collapsed="false">
      <c r="A3508" s="1" t="n">
        <v>1</v>
      </c>
      <c r="B3508" s="17" t="n">
        <v>46255</v>
      </c>
      <c r="C3508" s="17" t="n">
        <v>46272</v>
      </c>
      <c r="D3508" s="1" t="n">
        <v>1616</v>
      </c>
      <c r="E3508" s="1" t="s">
        <v>590</v>
      </c>
      <c r="F3508" s="1" t="n">
        <v>24</v>
      </c>
      <c r="G3508" s="1" t="s">
        <v>57</v>
      </c>
      <c r="H3508" s="1" t="n">
        <v>2110405</v>
      </c>
      <c r="I3508" s="1" t="s">
        <v>106</v>
      </c>
      <c r="J3508" s="1" t="n">
        <v>1580851</v>
      </c>
      <c r="L3508" s="1" t="n">
        <v>654912</v>
      </c>
      <c r="M3508" s="1" t="s">
        <v>59</v>
      </c>
      <c r="N3508" s="1" t="s">
        <v>66</v>
      </c>
      <c r="P3508" s="1" t="n">
        <v>103</v>
      </c>
      <c r="Q3508" s="1" t="s">
        <v>61</v>
      </c>
      <c r="R3508" s="1" t="s">
        <v>62</v>
      </c>
      <c r="S3508" s="1" t="n">
        <v>1130101</v>
      </c>
      <c r="T3508" s="1" t="s">
        <v>63</v>
      </c>
      <c r="U3508" s="1" t="n">
        <v>573.72</v>
      </c>
      <c r="W3508" s="1" t="n">
        <v>0</v>
      </c>
      <c r="X3508" s="1" t="s">
        <v>3145</v>
      </c>
      <c r="Z3508" s="1" t="str">
        <f aca="false">IF($T3508="","",IFERROR(INDEX('Resumo Grupos'!$AC$3:$AC$200,MATCH($T3508,'Resumo Grupos'!$AB$3:$AB$200,0)),"n/d"))</f>
        <v>Mercadoria</v>
      </c>
      <c r="AA3508" s="1" t="str">
        <f aca="false">IF($T3508="","",IF(COUNTIF('Resumo Grupos'!$AE$3:$AE$40,$T3508)&gt;0,"NAO","SIM"))</f>
        <v>SIM</v>
      </c>
      <c r="AB3508" s="1" t="str">
        <f aca="false">IFERROR(INDEX('Mov Entradas (Rel 10497)'!$L:$L,MATCH(AC3508,'Mov Entradas (Rel 10497)'!$I:$I,0)),"nao encontrado")</f>
        <v>RODO VAI VEM M40CM BETTANIN</v>
      </c>
      <c r="AC3508" s="1" t="n">
        <v>654912</v>
      </c>
    </row>
    <row r="3509" customFormat="false" ht="12.75" hidden="false" customHeight="true" outlineLevel="0" collapsed="false">
      <c r="A3509" s="1" t="n">
        <v>1</v>
      </c>
      <c r="B3509" s="17" t="n">
        <v>46255</v>
      </c>
      <c r="C3509" s="17" t="n">
        <v>46272</v>
      </c>
      <c r="D3509" s="1" t="n">
        <v>10017</v>
      </c>
      <c r="E3509" s="1" t="s">
        <v>871</v>
      </c>
      <c r="F3509" s="1" t="n">
        <v>24</v>
      </c>
      <c r="G3509" s="1" t="s">
        <v>57</v>
      </c>
      <c r="H3509" s="1" t="n">
        <v>2110405</v>
      </c>
      <c r="I3509" s="1" t="s">
        <v>106</v>
      </c>
      <c r="J3509" s="1" t="n">
        <v>1600096</v>
      </c>
      <c r="L3509" s="1" t="n">
        <v>195799</v>
      </c>
      <c r="M3509" s="1" t="s">
        <v>36</v>
      </c>
      <c r="N3509" s="1" t="s">
        <v>66</v>
      </c>
      <c r="P3509" s="1" t="n">
        <v>103</v>
      </c>
      <c r="Q3509" s="1" t="s">
        <v>61</v>
      </c>
      <c r="R3509" s="1" t="s">
        <v>62</v>
      </c>
      <c r="S3509" s="1" t="n">
        <v>1130101</v>
      </c>
      <c r="T3509" s="1" t="s">
        <v>63</v>
      </c>
      <c r="U3509" s="1" t="n">
        <v>603.55</v>
      </c>
      <c r="W3509" s="1" t="n">
        <v>0</v>
      </c>
      <c r="X3509" s="1" t="s">
        <v>3146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SELETA LEGUMES OLE VD 170G</v>
      </c>
      <c r="AC3509" s="1" t="n">
        <v>195799</v>
      </c>
    </row>
    <row r="3510" customFormat="false" ht="12.75" hidden="false" customHeight="true" outlineLevel="0" collapsed="false">
      <c r="A3510" s="1" t="n">
        <v>1</v>
      </c>
      <c r="B3510" s="17" t="n">
        <v>46255</v>
      </c>
      <c r="C3510" s="17" t="n">
        <v>46272</v>
      </c>
      <c r="D3510" s="1" t="n">
        <v>1616</v>
      </c>
      <c r="E3510" s="1" t="s">
        <v>590</v>
      </c>
      <c r="F3510" s="1" t="n">
        <v>24</v>
      </c>
      <c r="G3510" s="1" t="s">
        <v>57</v>
      </c>
      <c r="H3510" s="1" t="n">
        <v>2110405</v>
      </c>
      <c r="I3510" s="1" t="s">
        <v>106</v>
      </c>
      <c r="J3510" s="1" t="n">
        <v>1581039</v>
      </c>
      <c r="L3510" s="1" t="n">
        <v>654913</v>
      </c>
      <c r="M3510" s="1" t="s">
        <v>59</v>
      </c>
      <c r="N3510" s="1" t="s">
        <v>66</v>
      </c>
      <c r="P3510" s="1" t="n">
        <v>103</v>
      </c>
      <c r="Q3510" s="1" t="s">
        <v>61</v>
      </c>
      <c r="R3510" s="1" t="s">
        <v>62</v>
      </c>
      <c r="S3510" s="1" t="n">
        <v>1130101</v>
      </c>
      <c r="T3510" s="1" t="s">
        <v>63</v>
      </c>
      <c r="U3510" s="1" t="n">
        <v>759.74</v>
      </c>
      <c r="W3510" s="1" t="n">
        <v>0</v>
      </c>
      <c r="X3510" s="1" t="s">
        <v>3147</v>
      </c>
      <c r="Z3510" s="1" t="str">
        <f aca="false">IF($T3510="","",IFERROR(INDEX('Resumo Grupos'!$AC$3:$AC$200,MATCH($T3510,'Resumo Grupos'!$AB$3:$AB$200,0)),"n/d"))</f>
        <v>Mercadoria</v>
      </c>
      <c r="AA3510" s="1" t="str">
        <f aca="false">IF($T3510="","",IF(COUNTIF('Resumo Grupos'!$AE$3:$AE$40,$T3510)&gt;0,"NAO","SIM"))</f>
        <v>SIM</v>
      </c>
      <c r="AB3510" s="1" t="str">
        <f aca="false">IFERROR(INDEX('Mov Entradas (Rel 10497)'!$L:$L,MATCH(AC3510,'Mov Entradas (Rel 10497)'!$I:$I,0)),"nao encontrado")</f>
        <v>MON BIJOU CONC MAGIA 500ML</v>
      </c>
      <c r="AC3510" s="1" t="n">
        <v>654913</v>
      </c>
    </row>
    <row r="3511" customFormat="false" ht="12.75" hidden="false" customHeight="true" outlineLevel="0" collapsed="false">
      <c r="A3511" s="1" t="n">
        <v>1</v>
      </c>
      <c r="B3511" s="17" t="n">
        <v>46255</v>
      </c>
      <c r="C3511" s="17" t="n">
        <v>46272</v>
      </c>
      <c r="D3511" s="1" t="n">
        <v>10037</v>
      </c>
      <c r="E3511" s="1" t="s">
        <v>615</v>
      </c>
      <c r="F3511" s="1" t="n">
        <v>24</v>
      </c>
      <c r="G3511" s="1" t="s">
        <v>57</v>
      </c>
      <c r="H3511" s="1" t="n">
        <v>2110405</v>
      </c>
      <c r="I3511" s="1" t="s">
        <v>106</v>
      </c>
      <c r="J3511" s="1" t="n">
        <v>1581853</v>
      </c>
      <c r="L3511" s="1" t="n">
        <v>3216</v>
      </c>
      <c r="M3511" s="1" t="s">
        <v>36</v>
      </c>
      <c r="N3511" s="1" t="s">
        <v>66</v>
      </c>
      <c r="P3511" s="1" t="n">
        <v>103</v>
      </c>
      <c r="Q3511" s="1" t="s">
        <v>61</v>
      </c>
      <c r="R3511" s="1" t="s">
        <v>62</v>
      </c>
      <c r="S3511" s="1" t="n">
        <v>1130101</v>
      </c>
      <c r="T3511" s="1" t="s">
        <v>63</v>
      </c>
      <c r="U3511" s="1" t="n">
        <v>733.07</v>
      </c>
      <c r="W3511" s="1" t="n">
        <v>0</v>
      </c>
      <c r="X3511" s="1" t="s">
        <v>3148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</row>
    <row r="3512" customFormat="false" ht="12.75" hidden="false" customHeight="true" outlineLevel="0" collapsed="false">
      <c r="A3512" s="1" t="n">
        <v>1</v>
      </c>
      <c r="B3512" s="17" t="n">
        <v>46255</v>
      </c>
      <c r="C3512" s="17" t="n">
        <v>46272</v>
      </c>
      <c r="D3512" s="1" t="n">
        <v>10037</v>
      </c>
      <c r="E3512" s="1" t="s">
        <v>615</v>
      </c>
      <c r="F3512" s="1" t="n">
        <v>24</v>
      </c>
      <c r="G3512" s="1" t="s">
        <v>57</v>
      </c>
      <c r="H3512" s="1" t="n">
        <v>2110405</v>
      </c>
      <c r="I3512" s="1" t="s">
        <v>106</v>
      </c>
      <c r="J3512" s="1" t="n">
        <v>1581875</v>
      </c>
      <c r="L3512" s="1" t="n">
        <v>3215</v>
      </c>
      <c r="M3512" s="1" t="s">
        <v>36</v>
      </c>
      <c r="N3512" s="1" t="s">
        <v>66</v>
      </c>
      <c r="P3512" s="1" t="n">
        <v>103</v>
      </c>
      <c r="Q3512" s="1" t="s">
        <v>61</v>
      </c>
      <c r="R3512" s="1" t="s">
        <v>62</v>
      </c>
      <c r="S3512" s="1" t="n">
        <v>1130101</v>
      </c>
      <c r="T3512" s="1" t="s">
        <v>63</v>
      </c>
      <c r="U3512" s="1" t="n">
        <v>477.65</v>
      </c>
      <c r="W3512" s="1" t="n">
        <v>0</v>
      </c>
      <c r="X3512" s="1" t="s">
        <v>3149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KELLMAT GRANULADO RA</v>
      </c>
      <c r="AC3512" s="1" t="n">
        <v>3215</v>
      </c>
    </row>
    <row r="3513" customFormat="false" ht="12.75" hidden="false" customHeight="true" outlineLevel="0" collapsed="false">
      <c r="A3513" s="1" t="n">
        <v>1</v>
      </c>
      <c r="B3513" s="17" t="n">
        <v>46256</v>
      </c>
      <c r="C3513" s="17" t="n">
        <v>46272</v>
      </c>
      <c r="D3513" s="1" t="n">
        <v>1739</v>
      </c>
      <c r="E3513" s="1" t="s">
        <v>1482</v>
      </c>
      <c r="F3513" s="1" t="n">
        <v>24</v>
      </c>
      <c r="G3513" s="1" t="s">
        <v>57</v>
      </c>
      <c r="H3513" s="1" t="n">
        <v>2110405</v>
      </c>
      <c r="I3513" s="1" t="s">
        <v>106</v>
      </c>
      <c r="J3513" s="1" t="n">
        <v>1585194</v>
      </c>
      <c r="L3513" s="1" t="n">
        <v>255211</v>
      </c>
      <c r="M3513" s="1" t="s">
        <v>59</v>
      </c>
      <c r="N3513" s="1" t="s">
        <v>66</v>
      </c>
      <c r="P3513" s="1" t="n">
        <v>103</v>
      </c>
      <c r="Q3513" s="1" t="s">
        <v>61</v>
      </c>
      <c r="R3513" s="1" t="s">
        <v>62</v>
      </c>
      <c r="S3513" s="1" t="n">
        <v>1130101</v>
      </c>
      <c r="T3513" s="1" t="s">
        <v>63</v>
      </c>
      <c r="U3513" s="1" t="n">
        <v>614.06</v>
      </c>
      <c r="W3513" s="1" t="n">
        <v>0</v>
      </c>
      <c r="X3513" s="1" t="s">
        <v>3150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ABS NATURALMEN C/A 8</v>
      </c>
      <c r="AC3513" s="1" t="n">
        <v>255211</v>
      </c>
    </row>
    <row r="3514" customFormat="false" ht="12.75" hidden="false" customHeight="true" outlineLevel="0" collapsed="false">
      <c r="A3514" s="1" t="n">
        <v>1</v>
      </c>
      <c r="B3514" s="17" t="n">
        <v>46256</v>
      </c>
      <c r="C3514" s="17" t="n">
        <v>46272</v>
      </c>
      <c r="D3514" s="1" t="n">
        <v>1269</v>
      </c>
      <c r="E3514" s="1" t="s">
        <v>318</v>
      </c>
      <c r="F3514" s="1" t="n">
        <v>24</v>
      </c>
      <c r="G3514" s="1" t="s">
        <v>57</v>
      </c>
      <c r="H3514" s="1" t="n">
        <v>2110405</v>
      </c>
      <c r="I3514" s="1" t="s">
        <v>106</v>
      </c>
      <c r="J3514" s="1" t="n">
        <v>1608372</v>
      </c>
      <c r="L3514" s="1" t="n">
        <v>764</v>
      </c>
      <c r="M3514" s="1" t="s">
        <v>59</v>
      </c>
      <c r="N3514" s="1" t="s">
        <v>66</v>
      </c>
      <c r="P3514" s="1" t="n">
        <v>103</v>
      </c>
      <c r="Q3514" s="1" t="s">
        <v>61</v>
      </c>
      <c r="R3514" s="1" t="s">
        <v>62</v>
      </c>
      <c r="S3514" s="1" t="n">
        <v>1130101</v>
      </c>
      <c r="T3514" s="1" t="s">
        <v>63</v>
      </c>
      <c r="U3514" s="1" t="n">
        <v>609.5</v>
      </c>
      <c r="W3514" s="1" t="n">
        <v>0</v>
      </c>
      <c r="X3514" s="1" t="s">
        <v>3151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PAO CASEIRO AMANT</v>
      </c>
      <c r="AC3514" s="1" t="n">
        <v>764</v>
      </c>
    </row>
    <row r="3515" customFormat="false" ht="12.75" hidden="false" customHeight="true" outlineLevel="0" collapsed="false">
      <c r="A3515" s="1" t="n">
        <v>1</v>
      </c>
      <c r="B3515" s="17" t="n">
        <v>46258</v>
      </c>
      <c r="C3515" s="17" t="n">
        <v>46272</v>
      </c>
      <c r="D3515" s="1" t="n">
        <v>1114</v>
      </c>
      <c r="E3515" s="1" t="s">
        <v>169</v>
      </c>
      <c r="F3515" s="1" t="n">
        <v>24</v>
      </c>
      <c r="G3515" s="1" t="s">
        <v>57</v>
      </c>
      <c r="H3515" s="1" t="n">
        <v>2110405</v>
      </c>
      <c r="I3515" s="1" t="s">
        <v>106</v>
      </c>
      <c r="J3515" s="1" t="n">
        <v>1608512</v>
      </c>
      <c r="L3515" s="1" t="n">
        <v>44749</v>
      </c>
      <c r="M3515" s="1" t="s">
        <v>36</v>
      </c>
      <c r="N3515" s="1" t="s">
        <v>66</v>
      </c>
      <c r="P3515" s="1" t="n">
        <v>103</v>
      </c>
      <c r="Q3515" s="1" t="s">
        <v>61</v>
      </c>
      <c r="R3515" s="1" t="s">
        <v>62</v>
      </c>
      <c r="S3515" s="1" t="n">
        <v>1130101</v>
      </c>
      <c r="T3515" s="1" t="s">
        <v>63</v>
      </c>
      <c r="U3515" s="1" t="n">
        <v>2054.1</v>
      </c>
      <c r="W3515" s="1" t="n">
        <v>0</v>
      </c>
      <c r="X3515" s="1" t="s">
        <v>3152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MINI BOLINHA DE QUEI</v>
      </c>
      <c r="AC3515" s="1" t="n">
        <v>44749</v>
      </c>
    </row>
    <row r="3516" customFormat="false" ht="12.75" hidden="false" customHeight="true" outlineLevel="0" collapsed="false">
      <c r="A3516" s="1" t="n">
        <v>1</v>
      </c>
      <c r="B3516" s="17" t="n">
        <v>46266</v>
      </c>
      <c r="C3516" s="17" t="n">
        <v>46272</v>
      </c>
      <c r="D3516" s="1" t="n">
        <v>1625</v>
      </c>
      <c r="E3516" s="1" t="s">
        <v>243</v>
      </c>
      <c r="F3516" s="1" t="n">
        <v>24</v>
      </c>
      <c r="G3516" s="1" t="s">
        <v>57</v>
      </c>
      <c r="H3516" s="1" t="n">
        <v>2110405</v>
      </c>
      <c r="I3516" s="1" t="s">
        <v>106</v>
      </c>
      <c r="J3516" s="1" t="n">
        <v>1634921</v>
      </c>
      <c r="L3516" s="1" t="n">
        <v>15226</v>
      </c>
      <c r="M3516" s="1" t="s">
        <v>36</v>
      </c>
      <c r="N3516" s="1" t="s">
        <v>66</v>
      </c>
      <c r="P3516" s="1" t="n">
        <v>103</v>
      </c>
      <c r="Q3516" s="1" t="s">
        <v>61</v>
      </c>
      <c r="R3516" s="1" t="s">
        <v>62</v>
      </c>
      <c r="S3516" s="1" t="n">
        <v>1130101</v>
      </c>
      <c r="T3516" s="1" t="s">
        <v>63</v>
      </c>
      <c r="U3516" s="1" t="n">
        <v>8640.8</v>
      </c>
      <c r="W3516" s="1" t="n">
        <v>0</v>
      </c>
      <c r="X3516" s="1" t="s">
        <v>3153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</row>
    <row r="3517" customFormat="false" ht="12.75" hidden="false" customHeight="true" outlineLevel="0" collapsed="false">
      <c r="A3517" s="1" t="n">
        <v>1</v>
      </c>
      <c r="B3517" s="17" t="n">
        <v>46265</v>
      </c>
      <c r="C3517" s="17" t="n">
        <v>46272</v>
      </c>
      <c r="D3517" s="1" t="n">
        <v>1328</v>
      </c>
      <c r="E3517" s="1" t="s">
        <v>363</v>
      </c>
      <c r="F3517" s="1" t="n">
        <v>24</v>
      </c>
      <c r="G3517" s="1" t="s">
        <v>57</v>
      </c>
      <c r="H3517" s="1" t="n">
        <v>2110405</v>
      </c>
      <c r="I3517" s="1" t="s">
        <v>106</v>
      </c>
      <c r="J3517" s="1" t="n">
        <v>1638616</v>
      </c>
      <c r="L3517" s="1" t="n">
        <v>4502</v>
      </c>
      <c r="M3517" s="1" t="s">
        <v>36</v>
      </c>
      <c r="N3517" s="1" t="s">
        <v>66</v>
      </c>
      <c r="P3517" s="1" t="n">
        <v>104</v>
      </c>
      <c r="Q3517" s="1" t="s">
        <v>38</v>
      </c>
      <c r="R3517" s="1" t="s">
        <v>62</v>
      </c>
      <c r="S3517" s="1" t="n">
        <v>1130101</v>
      </c>
      <c r="T3517" s="1" t="s">
        <v>63</v>
      </c>
      <c r="U3517" s="1" t="n">
        <v>202.5</v>
      </c>
      <c r="W3517" s="1" t="n">
        <v>0</v>
      </c>
      <c r="X3517" s="1" t="s">
        <v>3154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PAO DE FORMABODEGA</v>
      </c>
      <c r="AC3517" s="1" t="n">
        <v>4502</v>
      </c>
    </row>
    <row r="3518" customFormat="false" ht="12.75" hidden="false" customHeight="true" outlineLevel="0" collapsed="false">
      <c r="A3518" s="1" t="n">
        <v>1</v>
      </c>
      <c r="B3518" s="17" t="n">
        <v>46265</v>
      </c>
      <c r="C3518" s="17" t="n">
        <v>46272</v>
      </c>
      <c r="D3518" s="1" t="n">
        <v>1357</v>
      </c>
      <c r="E3518" s="1" t="s">
        <v>694</v>
      </c>
      <c r="F3518" s="1" t="n">
        <v>24</v>
      </c>
      <c r="G3518" s="1" t="s">
        <v>57</v>
      </c>
      <c r="H3518" s="1" t="n">
        <v>2110405</v>
      </c>
      <c r="I3518" s="1" t="s">
        <v>106</v>
      </c>
      <c r="J3518" s="1" t="n">
        <v>1638697</v>
      </c>
      <c r="L3518" s="1" t="n">
        <v>284357</v>
      </c>
      <c r="M3518" s="1" t="s">
        <v>36</v>
      </c>
      <c r="N3518" s="1" t="s">
        <v>66</v>
      </c>
      <c r="P3518" s="1" t="n">
        <v>103</v>
      </c>
      <c r="Q3518" s="1" t="s">
        <v>61</v>
      </c>
      <c r="R3518" s="1" t="s">
        <v>2081</v>
      </c>
      <c r="S3518" s="1" t="n">
        <v>4110102</v>
      </c>
      <c r="T3518" s="1" t="s">
        <v>2640</v>
      </c>
      <c r="U3518" s="1" t="n">
        <v>175</v>
      </c>
      <c r="W3518" s="1" t="n">
        <v>0</v>
      </c>
      <c r="X3518" s="1" t="s">
        <v>3155</v>
      </c>
      <c r="Z3518" s="1" t="str">
        <f aca="false">IF($T3518="","",IFERROR(INDEX('Resumo Grupos'!$AC$3:$AC$200,MATCH($T3518,'Resumo Grupos'!$AB$3:$AB$200,0)),"n/d"))</f>
        <v>Despesa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MARGARINA MEDALHA DE OURO 80% 15KG</v>
      </c>
      <c r="AC3518" s="1" t="n">
        <v>284357</v>
      </c>
    </row>
    <row r="3519" customFormat="false" ht="12.75" hidden="false" customHeight="true" outlineLevel="0" collapsed="false">
      <c r="A3519" s="1" t="n">
        <v>1</v>
      </c>
      <c r="B3519" s="17" t="n">
        <v>46265</v>
      </c>
      <c r="C3519" s="17" t="n">
        <v>46272</v>
      </c>
      <c r="D3519" s="1" t="n">
        <v>1631</v>
      </c>
      <c r="E3519" s="1" t="s">
        <v>101</v>
      </c>
      <c r="F3519" s="1" t="n">
        <v>24</v>
      </c>
      <c r="G3519" s="1" t="s">
        <v>57</v>
      </c>
      <c r="H3519" s="1" t="n">
        <v>2110405</v>
      </c>
      <c r="I3519" s="1" t="s">
        <v>106</v>
      </c>
      <c r="J3519" s="1" t="n">
        <v>1638744</v>
      </c>
      <c r="L3519" s="1" t="n">
        <v>15318</v>
      </c>
      <c r="M3519" s="1" t="s">
        <v>36</v>
      </c>
      <c r="N3519" s="1" t="s">
        <v>66</v>
      </c>
      <c r="P3519" s="1" t="n">
        <v>103</v>
      </c>
      <c r="Q3519" s="1" t="s">
        <v>61</v>
      </c>
      <c r="R3519" s="1" t="s">
        <v>62</v>
      </c>
      <c r="S3519" s="1" t="n">
        <v>1130101</v>
      </c>
      <c r="T3519" s="1" t="s">
        <v>63</v>
      </c>
      <c r="U3519" s="1" t="n">
        <v>780</v>
      </c>
      <c r="W3519" s="1" t="n">
        <v>0</v>
      </c>
      <c r="X3519" s="1" t="s">
        <v>3156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IOGURTE AMAZONGURT D</v>
      </c>
      <c r="AC3519" s="1" t="n">
        <v>15318</v>
      </c>
    </row>
    <row r="3520" customFormat="false" ht="12.75" hidden="false" customHeight="true" outlineLevel="0" collapsed="false">
      <c r="A3520" s="1" t="n">
        <v>1</v>
      </c>
      <c r="B3520" s="17" t="n">
        <v>46267</v>
      </c>
      <c r="C3520" s="17" t="n">
        <v>46272</v>
      </c>
      <c r="D3520" s="1" t="n">
        <v>1899</v>
      </c>
      <c r="E3520" s="1" t="s">
        <v>97</v>
      </c>
      <c r="F3520" s="1" t="n">
        <v>24</v>
      </c>
      <c r="G3520" s="1" t="s">
        <v>57</v>
      </c>
      <c r="H3520" s="1" t="n">
        <v>2110405</v>
      </c>
      <c r="I3520" s="1" t="s">
        <v>106</v>
      </c>
      <c r="J3520" s="1" t="n">
        <v>1643216</v>
      </c>
      <c r="L3520" s="1" t="n">
        <v>788</v>
      </c>
      <c r="M3520" s="1" t="s">
        <v>36</v>
      </c>
      <c r="N3520" s="1" t="s">
        <v>66</v>
      </c>
      <c r="P3520" s="1" t="n">
        <v>103</v>
      </c>
      <c r="Q3520" s="1" t="s">
        <v>61</v>
      </c>
      <c r="R3520" s="1" t="s">
        <v>62</v>
      </c>
      <c r="S3520" s="1" t="n">
        <v>1130101</v>
      </c>
      <c r="T3520" s="1" t="s">
        <v>63</v>
      </c>
      <c r="U3520" s="1" t="n">
        <v>199.2</v>
      </c>
      <c r="W3520" s="1" t="n">
        <v>0</v>
      </c>
      <c r="X3520" s="1" t="s">
        <v>3157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PAO FORMA REAL MADRI</v>
      </c>
      <c r="AC3520" s="1" t="n">
        <v>788</v>
      </c>
    </row>
    <row r="3521" customFormat="false" ht="12.75" hidden="false" customHeight="true" outlineLevel="0" collapsed="false">
      <c r="A3521" s="1" t="n">
        <v>1</v>
      </c>
      <c r="B3521" s="17" t="n">
        <v>46240</v>
      </c>
      <c r="C3521" s="17" t="n">
        <v>46273</v>
      </c>
      <c r="D3521" s="1" t="n">
        <v>1637</v>
      </c>
      <c r="E3521" s="1" t="s">
        <v>68</v>
      </c>
      <c r="F3521" s="1" t="n">
        <v>24</v>
      </c>
      <c r="G3521" s="1" t="s">
        <v>57</v>
      </c>
      <c r="H3521" s="1" t="n">
        <v>2110405</v>
      </c>
      <c r="I3521" s="1" t="s">
        <v>106</v>
      </c>
      <c r="J3521" s="1" t="n">
        <v>1509594</v>
      </c>
      <c r="L3521" s="1" t="n">
        <v>1915889</v>
      </c>
      <c r="M3521" s="1" t="s">
        <v>36</v>
      </c>
      <c r="N3521" s="1" t="s">
        <v>66</v>
      </c>
      <c r="P3521" s="1" t="n">
        <v>103</v>
      </c>
      <c r="Q3521" s="1" t="s">
        <v>61</v>
      </c>
      <c r="R3521" s="1" t="s">
        <v>62</v>
      </c>
      <c r="S3521" s="1" t="n">
        <v>1130101</v>
      </c>
      <c r="T3521" s="1" t="s">
        <v>63</v>
      </c>
      <c r="U3521" s="1" t="n">
        <v>2022.5</v>
      </c>
      <c r="W3521" s="1" t="n">
        <v>0</v>
      </c>
      <c r="X3521" s="1" t="s">
        <v>3158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CAFE STA CLARA TRAD</v>
      </c>
      <c r="AC3521" s="1" t="n">
        <v>1915889</v>
      </c>
    </row>
    <row r="3522" customFormat="false" ht="12.75" hidden="false" customHeight="true" outlineLevel="0" collapsed="false">
      <c r="A3522" s="1" t="n">
        <v>1</v>
      </c>
      <c r="B3522" s="17" t="n">
        <v>46240</v>
      </c>
      <c r="C3522" s="17" t="n">
        <v>46273</v>
      </c>
      <c r="D3522" s="1" t="n">
        <v>1637</v>
      </c>
      <c r="E3522" s="1" t="s">
        <v>68</v>
      </c>
      <c r="F3522" s="1" t="n">
        <v>24</v>
      </c>
      <c r="G3522" s="1" t="s">
        <v>57</v>
      </c>
      <c r="H3522" s="1" t="n">
        <v>2110405</v>
      </c>
      <c r="I3522" s="1" t="s">
        <v>106</v>
      </c>
      <c r="J3522" s="1" t="n">
        <v>1509701</v>
      </c>
      <c r="L3522" s="1" t="n">
        <v>1915886</v>
      </c>
      <c r="M3522" s="1" t="s">
        <v>36</v>
      </c>
      <c r="N3522" s="1" t="s">
        <v>66</v>
      </c>
      <c r="P3522" s="1" t="n">
        <v>103</v>
      </c>
      <c r="Q3522" s="1" t="s">
        <v>61</v>
      </c>
      <c r="R3522" s="1" t="s">
        <v>62</v>
      </c>
      <c r="S3522" s="1" t="n">
        <v>1130101</v>
      </c>
      <c r="T3522" s="1" t="s">
        <v>63</v>
      </c>
      <c r="U3522" s="1" t="n">
        <v>1795</v>
      </c>
      <c r="W3522" s="1" t="n">
        <v>0</v>
      </c>
      <c r="X3522" s="1" t="s">
        <v>3159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CERVEJA ITAIPAVA 269ML</v>
      </c>
      <c r="AC3522" s="1" t="n">
        <v>1915886</v>
      </c>
    </row>
    <row r="3523" customFormat="false" ht="12.75" hidden="false" customHeight="true" outlineLevel="0" collapsed="false">
      <c r="A3523" s="1" t="n">
        <v>1</v>
      </c>
      <c r="B3523" s="17" t="n">
        <v>46248</v>
      </c>
      <c r="C3523" s="17" t="n">
        <v>46273</v>
      </c>
      <c r="D3523" s="1" t="n">
        <v>1637</v>
      </c>
      <c r="E3523" s="1" t="s">
        <v>68</v>
      </c>
      <c r="F3523" s="1" t="n">
        <v>24</v>
      </c>
      <c r="G3523" s="1" t="s">
        <v>57</v>
      </c>
      <c r="H3523" s="1" t="n">
        <v>2110405</v>
      </c>
      <c r="I3523" s="1" t="s">
        <v>106</v>
      </c>
      <c r="J3523" s="1" t="n">
        <v>1545628</v>
      </c>
      <c r="L3523" s="1" t="n">
        <v>1917923</v>
      </c>
      <c r="M3523" s="1" t="s">
        <v>36</v>
      </c>
      <c r="N3523" s="1" t="s">
        <v>66</v>
      </c>
      <c r="P3523" s="1" t="n">
        <v>103</v>
      </c>
      <c r="Q3523" s="1" t="s">
        <v>61</v>
      </c>
      <c r="R3523" s="1" t="s">
        <v>62</v>
      </c>
      <c r="S3523" s="1" t="n">
        <v>1130101</v>
      </c>
      <c r="T3523" s="1" t="s">
        <v>63</v>
      </c>
      <c r="U3523" s="1" t="n">
        <v>899.66</v>
      </c>
      <c r="W3523" s="1" t="n">
        <v>0</v>
      </c>
      <c r="X3523" s="1" t="s">
        <v>3160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ADOC ADOCYL SACARINA 100ML</v>
      </c>
      <c r="AC3523" s="1" t="n">
        <v>1917923</v>
      </c>
    </row>
    <row r="3524" customFormat="false" ht="12.75" hidden="false" customHeight="true" outlineLevel="0" collapsed="false">
      <c r="A3524" s="1" t="n">
        <v>1</v>
      </c>
      <c r="B3524" s="17" t="n">
        <v>46246</v>
      </c>
      <c r="C3524" s="17" t="n">
        <v>46273</v>
      </c>
      <c r="D3524" s="1" t="n">
        <v>17</v>
      </c>
      <c r="E3524" s="1" t="s">
        <v>115</v>
      </c>
      <c r="F3524" s="1" t="n">
        <v>24</v>
      </c>
      <c r="G3524" s="1" t="s">
        <v>57</v>
      </c>
      <c r="H3524" s="1" t="n">
        <v>2110405</v>
      </c>
      <c r="I3524" s="1" t="s">
        <v>106</v>
      </c>
      <c r="J3524" s="1" t="n">
        <v>1323809</v>
      </c>
      <c r="L3524" s="1" t="n">
        <v>548260</v>
      </c>
      <c r="M3524" s="1" t="s">
        <v>153</v>
      </c>
      <c r="N3524" s="1" t="s">
        <v>66</v>
      </c>
      <c r="P3524" s="1" t="n">
        <v>101</v>
      </c>
      <c r="Q3524" s="1" t="s">
        <v>107</v>
      </c>
      <c r="R3524" s="1" t="s">
        <v>112</v>
      </c>
      <c r="S3524" s="1" t="n">
        <v>4220199</v>
      </c>
      <c r="T3524" s="1" t="s">
        <v>113</v>
      </c>
      <c r="U3524" s="1" t="n">
        <v>1193.06</v>
      </c>
      <c r="W3524" s="1" t="n">
        <v>0</v>
      </c>
      <c r="X3524" s="1" t="s">
        <v>3161</v>
      </c>
      <c r="Z3524" s="1" t="str">
        <f aca="false">IF($T3524="","",IFERROR(INDEX('Resumo Grupos'!$AC$3:$AC$200,MATCH($T3524,'Resumo Grupos'!$AB$3:$AB$200,0)),"n/d"))</f>
        <v>Pagamentos outros não operacionais</v>
      </c>
      <c r="AA3524" s="1" t="str">
        <f aca="false">IF($T3524="","",IF(COUNTIF('Resumo Grupos'!$AE$3:$AE$40,$T3524)&gt;0,"NAO","SIM"))</f>
        <v>SIM</v>
      </c>
    </row>
    <row r="3525" customFormat="false" ht="12.75" hidden="false" customHeight="true" outlineLevel="0" collapsed="false">
      <c r="A3525" s="1" t="n">
        <v>1</v>
      </c>
      <c r="B3525" s="17" t="n">
        <v>46246</v>
      </c>
      <c r="C3525" s="17" t="n">
        <v>46273</v>
      </c>
      <c r="D3525" s="1" t="n">
        <v>911</v>
      </c>
      <c r="E3525" s="1" t="s">
        <v>223</v>
      </c>
      <c r="F3525" s="1" t="n">
        <v>24</v>
      </c>
      <c r="G3525" s="1" t="s">
        <v>57</v>
      </c>
      <c r="H3525" s="1" t="n">
        <v>2110405</v>
      </c>
      <c r="I3525" s="1" t="s">
        <v>106</v>
      </c>
      <c r="J3525" s="1" t="n">
        <v>1537558</v>
      </c>
      <c r="L3525" s="1" t="n">
        <v>56171</v>
      </c>
      <c r="M3525" s="1" t="s">
        <v>36</v>
      </c>
      <c r="N3525" s="1" t="s">
        <v>66</v>
      </c>
      <c r="P3525" s="1" t="n">
        <v>103</v>
      </c>
      <c r="Q3525" s="1" t="s">
        <v>61</v>
      </c>
      <c r="R3525" s="1" t="s">
        <v>62</v>
      </c>
      <c r="S3525" s="1" t="n">
        <v>1130101</v>
      </c>
      <c r="T3525" s="1" t="s">
        <v>63</v>
      </c>
      <c r="U3525" s="1" t="n">
        <v>802.03</v>
      </c>
      <c r="W3525" s="1" t="n">
        <v>0</v>
      </c>
      <c r="X3525" s="1" t="s">
        <v>3162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SUCO TAMPICO 1L</v>
      </c>
      <c r="AC3525" s="1" t="n">
        <v>56171</v>
      </c>
    </row>
    <row r="3526" customFormat="false" ht="12.75" hidden="false" customHeight="true" outlineLevel="0" collapsed="false">
      <c r="A3526" s="1" t="n">
        <v>1</v>
      </c>
      <c r="B3526" s="17" t="n">
        <v>46248</v>
      </c>
      <c r="C3526" s="17" t="n">
        <v>46273</v>
      </c>
      <c r="D3526" s="1" t="n">
        <v>1637</v>
      </c>
      <c r="E3526" s="1" t="s">
        <v>68</v>
      </c>
      <c r="F3526" s="1" t="n">
        <v>24</v>
      </c>
      <c r="G3526" s="1" t="s">
        <v>57</v>
      </c>
      <c r="H3526" s="1" t="n">
        <v>2110405</v>
      </c>
      <c r="I3526" s="1" t="s">
        <v>106</v>
      </c>
      <c r="J3526" s="1" t="n">
        <v>1545744</v>
      </c>
      <c r="L3526" s="1" t="n">
        <v>1917926</v>
      </c>
      <c r="M3526" s="1" t="s">
        <v>36</v>
      </c>
      <c r="N3526" s="1" t="s">
        <v>66</v>
      </c>
      <c r="P3526" s="1" t="n">
        <v>103</v>
      </c>
      <c r="Q3526" s="1" t="s">
        <v>61</v>
      </c>
      <c r="R3526" s="1" t="s">
        <v>62</v>
      </c>
      <c r="S3526" s="1" t="n">
        <v>1130101</v>
      </c>
      <c r="T3526" s="1" t="s">
        <v>63</v>
      </c>
      <c r="U3526" s="1" t="n">
        <v>428.17</v>
      </c>
      <c r="W3526" s="1" t="n">
        <v>0</v>
      </c>
      <c r="X3526" s="1" t="s">
        <v>3163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AMACIANTE CONC. DOWN</v>
      </c>
      <c r="AC3526" s="1" t="n">
        <v>1917926</v>
      </c>
    </row>
    <row r="3527" customFormat="false" ht="12.75" hidden="false" customHeight="true" outlineLevel="0" collapsed="false">
      <c r="A3527" s="1" t="n">
        <v>1</v>
      </c>
      <c r="B3527" s="17" t="n">
        <v>46248</v>
      </c>
      <c r="C3527" s="17" t="n">
        <v>46273</v>
      </c>
      <c r="D3527" s="1" t="n">
        <v>1637</v>
      </c>
      <c r="E3527" s="1" t="s">
        <v>68</v>
      </c>
      <c r="F3527" s="1" t="n">
        <v>24</v>
      </c>
      <c r="G3527" s="1" t="s">
        <v>57</v>
      </c>
      <c r="H3527" s="1" t="n">
        <v>2110405</v>
      </c>
      <c r="I3527" s="1" t="s">
        <v>106</v>
      </c>
      <c r="J3527" s="1" t="n">
        <v>1545854</v>
      </c>
      <c r="L3527" s="1" t="n">
        <v>1919060</v>
      </c>
      <c r="M3527" s="1" t="s">
        <v>36</v>
      </c>
      <c r="N3527" s="1" t="s">
        <v>66</v>
      </c>
      <c r="P3527" s="1" t="n">
        <v>103</v>
      </c>
      <c r="Q3527" s="1" t="s">
        <v>61</v>
      </c>
      <c r="R3527" s="1" t="s">
        <v>62</v>
      </c>
      <c r="S3527" s="1" t="n">
        <v>1130101</v>
      </c>
      <c r="T3527" s="1" t="s">
        <v>63</v>
      </c>
      <c r="U3527" s="1" t="n">
        <v>1812.23</v>
      </c>
      <c r="W3527" s="1" t="n">
        <v>0</v>
      </c>
      <c r="X3527" s="1" t="s">
        <v>3164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MAIONESE HELLMANNS SH 200G</v>
      </c>
      <c r="AC3527" s="1" t="n">
        <v>1919060</v>
      </c>
    </row>
    <row r="3528" customFormat="false" ht="12.75" hidden="false" customHeight="true" outlineLevel="0" collapsed="false">
      <c r="A3528" s="1" t="n">
        <v>1</v>
      </c>
      <c r="B3528" s="17" t="n">
        <v>46248</v>
      </c>
      <c r="C3528" s="17" t="n">
        <v>46273</v>
      </c>
      <c r="D3528" s="1" t="n">
        <v>1699</v>
      </c>
      <c r="E3528" s="1" t="s">
        <v>428</v>
      </c>
      <c r="F3528" s="1" t="n">
        <v>24</v>
      </c>
      <c r="G3528" s="1" t="s">
        <v>57</v>
      </c>
      <c r="H3528" s="1" t="n">
        <v>2110405</v>
      </c>
      <c r="I3528" s="1" t="s">
        <v>106</v>
      </c>
      <c r="J3528" s="1" t="n">
        <v>1545933</v>
      </c>
      <c r="L3528" s="1" t="n">
        <v>311117</v>
      </c>
      <c r="M3528" s="1" t="s">
        <v>59</v>
      </c>
      <c r="N3528" s="1" t="s">
        <v>66</v>
      </c>
      <c r="P3528" s="1" t="n">
        <v>103</v>
      </c>
      <c r="Q3528" s="1" t="s">
        <v>61</v>
      </c>
      <c r="R3528" s="1" t="s">
        <v>62</v>
      </c>
      <c r="S3528" s="1" t="n">
        <v>1130101</v>
      </c>
      <c r="T3528" s="1" t="s">
        <v>63</v>
      </c>
      <c r="U3528" s="1" t="n">
        <v>1256.37</v>
      </c>
      <c r="W3528" s="1" t="n">
        <v>0</v>
      </c>
      <c r="X3528" s="1" t="s">
        <v>3165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LING CALABRESA PERD</v>
      </c>
      <c r="AC3528" s="1" t="n">
        <v>311117</v>
      </c>
    </row>
    <row r="3529" customFormat="false" ht="12.75" hidden="false" customHeight="true" outlineLevel="0" collapsed="false">
      <c r="A3529" s="1" t="n">
        <v>1</v>
      </c>
      <c r="B3529" s="17" t="n">
        <v>46252</v>
      </c>
      <c r="C3529" s="17" t="n">
        <v>46273</v>
      </c>
      <c r="D3529" s="1" t="n">
        <v>1666</v>
      </c>
      <c r="E3529" s="1" t="s">
        <v>56</v>
      </c>
      <c r="F3529" s="1" t="n">
        <v>24</v>
      </c>
      <c r="G3529" s="1" t="s">
        <v>57</v>
      </c>
      <c r="H3529" s="1" t="n">
        <v>2110405</v>
      </c>
      <c r="I3529" s="1" t="s">
        <v>106</v>
      </c>
      <c r="J3529" s="1" t="n">
        <v>1567634</v>
      </c>
      <c r="L3529" s="1" t="n">
        <v>570378</v>
      </c>
      <c r="M3529" s="1" t="s">
        <v>153</v>
      </c>
      <c r="N3529" s="1" t="s">
        <v>66</v>
      </c>
      <c r="P3529" s="1" t="n">
        <v>103</v>
      </c>
      <c r="Q3529" s="1" t="s">
        <v>61</v>
      </c>
      <c r="R3529" s="1" t="s">
        <v>62</v>
      </c>
      <c r="S3529" s="1" t="n">
        <v>1130101</v>
      </c>
      <c r="T3529" s="1" t="s">
        <v>63</v>
      </c>
      <c r="U3529" s="1" t="n">
        <v>7010.81</v>
      </c>
      <c r="W3529" s="1" t="n">
        <v>0</v>
      </c>
      <c r="X3529" s="1" t="s">
        <v>3166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SAB LIQ PROTEX CREAM</v>
      </c>
      <c r="AC3529" s="1" t="n">
        <v>586417</v>
      </c>
    </row>
    <row r="3530" customFormat="false" ht="12.75" hidden="false" customHeight="true" outlineLevel="0" collapsed="false">
      <c r="A3530" s="1" t="n">
        <v>1</v>
      </c>
      <c r="B3530" s="17" t="n">
        <v>46253</v>
      </c>
      <c r="C3530" s="17" t="n">
        <v>46273</v>
      </c>
      <c r="D3530" s="1" t="n">
        <v>1637</v>
      </c>
      <c r="E3530" s="1" t="s">
        <v>68</v>
      </c>
      <c r="F3530" s="1" t="n">
        <v>24</v>
      </c>
      <c r="G3530" s="1" t="s">
        <v>57</v>
      </c>
      <c r="H3530" s="1" t="n">
        <v>2110405</v>
      </c>
      <c r="I3530" s="1" t="s">
        <v>106</v>
      </c>
      <c r="J3530" s="1" t="n">
        <v>1570706</v>
      </c>
      <c r="L3530" s="1" t="n">
        <v>1921243</v>
      </c>
      <c r="M3530" s="1" t="s">
        <v>36</v>
      </c>
      <c r="N3530" s="1" t="s">
        <v>66</v>
      </c>
      <c r="P3530" s="1" t="n">
        <v>103</v>
      </c>
      <c r="Q3530" s="1" t="s">
        <v>61</v>
      </c>
      <c r="R3530" s="1" t="s">
        <v>62</v>
      </c>
      <c r="S3530" s="1" t="n">
        <v>1130101</v>
      </c>
      <c r="T3530" s="1" t="s">
        <v>63</v>
      </c>
      <c r="U3530" s="1" t="n">
        <v>799.11</v>
      </c>
      <c r="W3530" s="1" t="n">
        <v>0</v>
      </c>
      <c r="X3530" s="1" t="s">
        <v>3167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LEITE MOCA CX 395 G</v>
      </c>
      <c r="AC3530" s="1" t="n">
        <v>1921243</v>
      </c>
    </row>
    <row r="3531" customFormat="false" ht="12.75" hidden="false" customHeight="true" outlineLevel="0" collapsed="false">
      <c r="A3531" s="1" t="n">
        <v>1</v>
      </c>
      <c r="B3531" s="17" t="n">
        <v>46255</v>
      </c>
      <c r="C3531" s="17" t="n">
        <v>46273</v>
      </c>
      <c r="D3531" s="1" t="n">
        <v>1461</v>
      </c>
      <c r="E3531" s="1" t="s">
        <v>165</v>
      </c>
      <c r="F3531" s="1" t="n">
        <v>24</v>
      </c>
      <c r="G3531" s="1" t="s">
        <v>57</v>
      </c>
      <c r="H3531" s="1" t="n">
        <v>2110405</v>
      </c>
      <c r="I3531" s="1" t="s">
        <v>106</v>
      </c>
      <c r="J3531" s="1" t="n">
        <v>1580614</v>
      </c>
      <c r="L3531" s="1" t="n">
        <v>3365</v>
      </c>
      <c r="M3531" s="1" t="s">
        <v>36</v>
      </c>
      <c r="N3531" s="1" t="s">
        <v>66</v>
      </c>
      <c r="P3531" s="1" t="n">
        <v>103</v>
      </c>
      <c r="Q3531" s="1" t="s">
        <v>61</v>
      </c>
      <c r="R3531" s="1" t="s">
        <v>39</v>
      </c>
      <c r="S3531" s="1" t="n">
        <v>4210299</v>
      </c>
      <c r="T3531" s="1" t="s">
        <v>2235</v>
      </c>
      <c r="U3531" s="1" t="n">
        <v>914.04</v>
      </c>
      <c r="W3531" s="1" t="n">
        <v>0</v>
      </c>
      <c r="X3531" s="1" t="s">
        <v>3168</v>
      </c>
      <c r="Z3531" s="1" t="str">
        <f aca="false">IF($T3531="","",IFERROR(INDEX('Resumo Grupos'!$AC$3:$AC$200,MATCH($T3531,'Resumo Grupos'!$AB$3:$AB$200,0)),"n/d"))</f>
        <v>Despesa</v>
      </c>
      <c r="AA3531" s="1" t="str">
        <f aca="false">IF($T3531="","",IF(COUNTIF('Resumo Grupos'!$AE$3:$AE$40,$T3531)&gt;0,"NAO","SIM"))</f>
        <v>SIM</v>
      </c>
    </row>
    <row r="3532" customFormat="false" ht="12.75" hidden="false" customHeight="true" outlineLevel="0" collapsed="false">
      <c r="A3532" s="1" t="n">
        <v>1</v>
      </c>
      <c r="B3532" s="17" t="n">
        <v>46255</v>
      </c>
      <c r="C3532" s="17" t="n">
        <v>46273</v>
      </c>
      <c r="D3532" s="1" t="n">
        <v>10014</v>
      </c>
      <c r="E3532" s="1" t="s">
        <v>436</v>
      </c>
      <c r="F3532" s="1" t="n">
        <v>24</v>
      </c>
      <c r="G3532" s="1" t="s">
        <v>57</v>
      </c>
      <c r="H3532" s="1" t="n">
        <v>2110405</v>
      </c>
      <c r="I3532" s="1" t="s">
        <v>106</v>
      </c>
      <c r="J3532" s="1" t="n">
        <v>1581921</v>
      </c>
      <c r="L3532" s="1" t="n">
        <v>3582</v>
      </c>
      <c r="M3532" s="1" t="s">
        <v>36</v>
      </c>
      <c r="N3532" s="1" t="s">
        <v>66</v>
      </c>
      <c r="P3532" s="1" t="n">
        <v>103</v>
      </c>
      <c r="Q3532" s="1" t="s">
        <v>61</v>
      </c>
      <c r="R3532" s="1" t="s">
        <v>62</v>
      </c>
      <c r="S3532" s="1" t="n">
        <v>1130101</v>
      </c>
      <c r="T3532" s="1" t="s">
        <v>63</v>
      </c>
      <c r="U3532" s="1" t="n">
        <v>651.32</v>
      </c>
      <c r="W3532" s="1" t="n">
        <v>0</v>
      </c>
      <c r="X3532" s="1" t="s">
        <v>3169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ALFACE MACO </v>
      </c>
      <c r="AC3532" s="1" t="n">
        <v>3582</v>
      </c>
    </row>
    <row r="3533" customFormat="false" ht="12.75" hidden="false" customHeight="true" outlineLevel="0" collapsed="false">
      <c r="A3533" s="1" t="n">
        <v>1</v>
      </c>
      <c r="B3533" s="17" t="n">
        <v>46255</v>
      </c>
      <c r="C3533" s="17" t="n">
        <v>46273</v>
      </c>
      <c r="D3533" s="1" t="n">
        <v>1668</v>
      </c>
      <c r="E3533" s="1" t="s">
        <v>81</v>
      </c>
      <c r="F3533" s="1" t="n">
        <v>24</v>
      </c>
      <c r="G3533" s="1" t="s">
        <v>57</v>
      </c>
      <c r="H3533" s="1" t="n">
        <v>2110405</v>
      </c>
      <c r="I3533" s="1" t="s">
        <v>106</v>
      </c>
      <c r="J3533" s="1" t="n">
        <v>1582091</v>
      </c>
      <c r="L3533" s="1" t="n">
        <v>750484</v>
      </c>
      <c r="M3533" s="1" t="s">
        <v>59</v>
      </c>
      <c r="N3533" s="1" t="s">
        <v>66</v>
      </c>
      <c r="P3533" s="1" t="n">
        <v>103</v>
      </c>
      <c r="Q3533" s="1" t="s">
        <v>61</v>
      </c>
      <c r="R3533" s="1" t="s">
        <v>62</v>
      </c>
      <c r="S3533" s="1" t="n">
        <v>1130101</v>
      </c>
      <c r="T3533" s="1" t="s">
        <v>63</v>
      </c>
      <c r="U3533" s="1" t="n">
        <v>983.07</v>
      </c>
      <c r="W3533" s="1" t="n">
        <v>0</v>
      </c>
      <c r="X3533" s="1" t="s">
        <v>3170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</row>
    <row r="3534" customFormat="false" ht="12.75" hidden="false" customHeight="true" outlineLevel="0" collapsed="false">
      <c r="A3534" s="1" t="n">
        <v>1</v>
      </c>
      <c r="B3534" s="17" t="n">
        <v>46255</v>
      </c>
      <c r="C3534" s="17" t="n">
        <v>46273</v>
      </c>
      <c r="D3534" s="1" t="n">
        <v>1668</v>
      </c>
      <c r="E3534" s="1" t="s">
        <v>81</v>
      </c>
      <c r="F3534" s="1" t="n">
        <v>24</v>
      </c>
      <c r="G3534" s="1" t="s">
        <v>57</v>
      </c>
      <c r="H3534" s="1" t="n">
        <v>2110405</v>
      </c>
      <c r="I3534" s="1" t="s">
        <v>106</v>
      </c>
      <c r="J3534" s="1" t="n">
        <v>1582110</v>
      </c>
      <c r="L3534" s="1" t="n">
        <v>750483</v>
      </c>
      <c r="M3534" s="1" t="s">
        <v>59</v>
      </c>
      <c r="N3534" s="1" t="s">
        <v>66</v>
      </c>
      <c r="P3534" s="1" t="n">
        <v>103</v>
      </c>
      <c r="Q3534" s="1" t="s">
        <v>61</v>
      </c>
      <c r="R3534" s="1" t="s">
        <v>39</v>
      </c>
      <c r="S3534" s="1" t="n">
        <v>4210299</v>
      </c>
      <c r="T3534" s="1" t="s">
        <v>2235</v>
      </c>
      <c r="U3534" s="1" t="n">
        <v>1304.13</v>
      </c>
      <c r="W3534" s="1" t="n">
        <v>0</v>
      </c>
      <c r="X3534" s="1" t="s">
        <v>3171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SACO PAPEL KRAFT 2KG</v>
      </c>
      <c r="AC3534" s="1" t="n">
        <v>750483</v>
      </c>
    </row>
    <row r="3535" customFormat="false" ht="12.75" hidden="false" customHeight="true" outlineLevel="0" collapsed="false">
      <c r="A3535" s="1" t="n">
        <v>1</v>
      </c>
      <c r="B3535" s="17" t="n">
        <v>46256</v>
      </c>
      <c r="C3535" s="17" t="n">
        <v>46273</v>
      </c>
      <c r="D3535" s="1" t="n">
        <v>1668</v>
      </c>
      <c r="E3535" s="1" t="s">
        <v>81</v>
      </c>
      <c r="F3535" s="1" t="n">
        <v>24</v>
      </c>
      <c r="G3535" s="1" t="s">
        <v>57</v>
      </c>
      <c r="H3535" s="1" t="n">
        <v>2110405</v>
      </c>
      <c r="I3535" s="1" t="s">
        <v>106</v>
      </c>
      <c r="J3535" s="1" t="n">
        <v>1585174</v>
      </c>
      <c r="L3535" s="1" t="n">
        <v>750485</v>
      </c>
      <c r="M3535" s="1" t="s">
        <v>36</v>
      </c>
      <c r="N3535" s="1" t="s">
        <v>66</v>
      </c>
      <c r="P3535" s="1" t="n">
        <v>103</v>
      </c>
      <c r="Q3535" s="1" t="s">
        <v>61</v>
      </c>
      <c r="R3535" s="1" t="s">
        <v>62</v>
      </c>
      <c r="S3535" s="1" t="n">
        <v>1130101</v>
      </c>
      <c r="T3535" s="1" t="s">
        <v>63</v>
      </c>
      <c r="U3535" s="1" t="n">
        <v>806.75</v>
      </c>
      <c r="W3535" s="1" t="n">
        <v>0</v>
      </c>
      <c r="X3535" s="1" t="s">
        <v>3172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MARMITEX ISOP COPOBRAS C/10UND</v>
      </c>
      <c r="AC3535" s="1" t="n">
        <v>750485</v>
      </c>
    </row>
    <row r="3536" customFormat="false" ht="12.75" hidden="false" customHeight="true" outlineLevel="0" collapsed="false">
      <c r="A3536" s="1" t="n">
        <v>1</v>
      </c>
      <c r="B3536" s="17" t="n">
        <v>46256</v>
      </c>
      <c r="C3536" s="17" t="n">
        <v>46273</v>
      </c>
      <c r="D3536" s="1" t="n">
        <v>1657</v>
      </c>
      <c r="E3536" s="1" t="s">
        <v>1204</v>
      </c>
      <c r="F3536" s="1" t="n">
        <v>24</v>
      </c>
      <c r="G3536" s="1" t="s">
        <v>57</v>
      </c>
      <c r="H3536" s="1" t="n">
        <v>2110405</v>
      </c>
      <c r="I3536" s="1" t="s">
        <v>106</v>
      </c>
      <c r="J3536" s="1" t="n">
        <v>1585243</v>
      </c>
      <c r="L3536" s="1" t="n">
        <v>297570</v>
      </c>
      <c r="M3536" s="1" t="s">
        <v>59</v>
      </c>
      <c r="N3536" s="1" t="s">
        <v>66</v>
      </c>
      <c r="P3536" s="1" t="n">
        <v>103</v>
      </c>
      <c r="Q3536" s="1" t="s">
        <v>61</v>
      </c>
      <c r="R3536" s="1" t="s">
        <v>62</v>
      </c>
      <c r="S3536" s="1" t="n">
        <v>1130101</v>
      </c>
      <c r="T3536" s="1" t="s">
        <v>63</v>
      </c>
      <c r="U3536" s="1" t="n">
        <v>1062.06</v>
      </c>
      <c r="W3536" s="1" t="n">
        <v>0</v>
      </c>
      <c r="X3536" s="1" t="s">
        <v>3173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</row>
    <row r="3537" customFormat="false" ht="12.75" hidden="false" customHeight="true" outlineLevel="0" collapsed="false">
      <c r="A3537" s="1" t="n">
        <v>1</v>
      </c>
      <c r="B3537" s="17" t="n">
        <v>46258</v>
      </c>
      <c r="C3537" s="17" t="n">
        <v>46273</v>
      </c>
      <c r="D3537" s="1" t="n">
        <v>1608</v>
      </c>
      <c r="E3537" s="1" t="s">
        <v>75</v>
      </c>
      <c r="F3537" s="1" t="n">
        <v>24</v>
      </c>
      <c r="G3537" s="1" t="s">
        <v>57</v>
      </c>
      <c r="H3537" s="1" t="n">
        <v>2110405</v>
      </c>
      <c r="I3537" s="1" t="s">
        <v>106</v>
      </c>
      <c r="J3537" s="1" t="n">
        <v>1599253</v>
      </c>
      <c r="L3537" s="1" t="n">
        <v>1717085</v>
      </c>
      <c r="M3537" s="1" t="s">
        <v>36</v>
      </c>
      <c r="N3537" s="1" t="s">
        <v>66</v>
      </c>
      <c r="P3537" s="1" t="n">
        <v>103</v>
      </c>
      <c r="Q3537" s="1" t="s">
        <v>61</v>
      </c>
      <c r="R3537" s="1" t="s">
        <v>62</v>
      </c>
      <c r="S3537" s="1" t="n">
        <v>1130101</v>
      </c>
      <c r="T3537" s="1" t="s">
        <v>63</v>
      </c>
      <c r="U3537" s="1" t="n">
        <v>901.66</v>
      </c>
      <c r="W3537" s="1" t="n">
        <v>0</v>
      </c>
      <c r="X3537" s="1" t="s">
        <v>3174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ACHOC TODDY 200G</v>
      </c>
      <c r="AC3537" s="1" t="n">
        <v>1717085</v>
      </c>
    </row>
    <row r="3538" customFormat="false" ht="12.75" hidden="false" customHeight="true" outlineLevel="0" collapsed="false">
      <c r="A3538" s="1" t="n">
        <v>1</v>
      </c>
      <c r="B3538" s="17" t="n">
        <v>46259</v>
      </c>
      <c r="C3538" s="17" t="n">
        <v>46273</v>
      </c>
      <c r="D3538" s="1" t="n">
        <v>1274</v>
      </c>
      <c r="E3538" s="1" t="s">
        <v>3175</v>
      </c>
      <c r="F3538" s="1" t="n">
        <v>24</v>
      </c>
      <c r="G3538" s="1" t="s">
        <v>57</v>
      </c>
      <c r="H3538" s="1" t="n">
        <v>2110405</v>
      </c>
      <c r="I3538" s="1" t="s">
        <v>106</v>
      </c>
      <c r="J3538" s="1" t="n">
        <v>1608756</v>
      </c>
      <c r="L3538" s="1" t="n">
        <v>37222</v>
      </c>
      <c r="M3538" s="1" t="s">
        <v>36</v>
      </c>
      <c r="N3538" s="1" t="s">
        <v>66</v>
      </c>
      <c r="P3538" s="1" t="n">
        <v>103</v>
      </c>
      <c r="Q3538" s="1" t="s">
        <v>61</v>
      </c>
      <c r="R3538" s="1" t="s">
        <v>62</v>
      </c>
      <c r="S3538" s="1" t="n">
        <v>1130101</v>
      </c>
      <c r="T3538" s="1" t="s">
        <v>63</v>
      </c>
      <c r="U3538" s="1" t="n">
        <v>1428.9</v>
      </c>
      <c r="W3538" s="1" t="n">
        <v>0</v>
      </c>
      <c r="X3538" s="1" t="s">
        <v>3176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PAO FRANCES CONG 80G</v>
      </c>
      <c r="AC3538" s="1" t="n">
        <v>37222</v>
      </c>
    </row>
    <row r="3539" customFormat="false" ht="12.75" hidden="false" customHeight="true" outlineLevel="0" collapsed="false">
      <c r="A3539" s="1" t="n">
        <v>1</v>
      </c>
      <c r="B3539" s="17" t="n">
        <v>46260</v>
      </c>
      <c r="C3539" s="17" t="n">
        <v>46273</v>
      </c>
      <c r="D3539" s="1" t="n">
        <v>1621</v>
      </c>
      <c r="E3539" s="1" t="s">
        <v>351</v>
      </c>
      <c r="F3539" s="1" t="n">
        <v>24</v>
      </c>
      <c r="G3539" s="1" t="s">
        <v>57</v>
      </c>
      <c r="H3539" s="1" t="n">
        <v>2110405</v>
      </c>
      <c r="I3539" s="1" t="s">
        <v>106</v>
      </c>
      <c r="J3539" s="1" t="n">
        <v>1609738</v>
      </c>
      <c r="L3539" s="1" t="n">
        <v>977884</v>
      </c>
      <c r="M3539" s="1" t="s">
        <v>36</v>
      </c>
      <c r="N3539" s="1" t="s">
        <v>66</v>
      </c>
      <c r="P3539" s="1" t="n">
        <v>103</v>
      </c>
      <c r="Q3539" s="1" t="s">
        <v>61</v>
      </c>
      <c r="R3539" s="1" t="s">
        <v>62</v>
      </c>
      <c r="S3539" s="1" t="n">
        <v>1130101</v>
      </c>
      <c r="T3539" s="1" t="s">
        <v>63</v>
      </c>
      <c r="U3539" s="1" t="n">
        <v>7824.72</v>
      </c>
      <c r="W3539" s="1" t="n">
        <v>0</v>
      </c>
      <c r="X3539" s="1" t="s">
        <v>3177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CERV. ANTARTLT350ML</v>
      </c>
      <c r="AC3539" s="1" t="n">
        <v>977884</v>
      </c>
    </row>
    <row r="3540" customFormat="false" ht="12.75" hidden="false" customHeight="true" outlineLevel="0" collapsed="false">
      <c r="A3540" s="1" t="n">
        <v>1</v>
      </c>
      <c r="B3540" s="17" t="n">
        <v>46258</v>
      </c>
      <c r="C3540" s="17" t="n">
        <v>46273</v>
      </c>
      <c r="D3540" s="1" t="n">
        <v>1675</v>
      </c>
      <c r="E3540" s="1" t="s">
        <v>103</v>
      </c>
      <c r="F3540" s="1" t="n">
        <v>24</v>
      </c>
      <c r="G3540" s="1" t="s">
        <v>57</v>
      </c>
      <c r="H3540" s="1" t="n">
        <v>2110405</v>
      </c>
      <c r="I3540" s="1" t="s">
        <v>106</v>
      </c>
      <c r="J3540" s="1" t="n">
        <v>1614666</v>
      </c>
      <c r="L3540" s="1" t="n">
        <v>510121</v>
      </c>
      <c r="M3540" s="1" t="s">
        <v>36</v>
      </c>
      <c r="N3540" s="1" t="s">
        <v>66</v>
      </c>
      <c r="P3540" s="1" t="n">
        <v>103</v>
      </c>
      <c r="Q3540" s="1" t="s">
        <v>61</v>
      </c>
      <c r="R3540" s="1" t="s">
        <v>62</v>
      </c>
      <c r="S3540" s="1" t="n">
        <v>1130101</v>
      </c>
      <c r="T3540" s="1" t="s">
        <v>63</v>
      </c>
      <c r="U3540" s="1" t="n">
        <v>261.76</v>
      </c>
      <c r="W3540" s="1" t="n">
        <v>0</v>
      </c>
      <c r="X3540" s="1" t="s">
        <v>3178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GOIABAD PALMEIR 250G</v>
      </c>
      <c r="AC3540" s="1" t="n">
        <v>510121</v>
      </c>
    </row>
    <row r="3541" customFormat="false" ht="12.75" hidden="false" customHeight="true" outlineLevel="0" collapsed="false">
      <c r="A3541" s="1" t="n">
        <v>1</v>
      </c>
      <c r="B3541" s="17" t="n">
        <v>46258</v>
      </c>
      <c r="C3541" s="17" t="n">
        <v>46273</v>
      </c>
      <c r="D3541" s="1" t="n">
        <v>1461</v>
      </c>
      <c r="E3541" s="1" t="s">
        <v>165</v>
      </c>
      <c r="F3541" s="1" t="n">
        <v>24</v>
      </c>
      <c r="G3541" s="1" t="s">
        <v>57</v>
      </c>
      <c r="H3541" s="1" t="n">
        <v>2110405</v>
      </c>
      <c r="I3541" s="1" t="s">
        <v>106</v>
      </c>
      <c r="J3541" s="1" t="n">
        <v>1618553</v>
      </c>
      <c r="L3541" s="1" t="n">
        <v>3498</v>
      </c>
      <c r="M3541" s="1" t="s">
        <v>36</v>
      </c>
      <c r="N3541" s="1" t="s">
        <v>66</v>
      </c>
      <c r="P3541" s="1" t="n">
        <v>103</v>
      </c>
      <c r="Q3541" s="1" t="s">
        <v>61</v>
      </c>
      <c r="R3541" s="1" t="s">
        <v>39</v>
      </c>
      <c r="S3541" s="1" t="n">
        <v>4210299</v>
      </c>
      <c r="T3541" s="1" t="s">
        <v>2235</v>
      </c>
      <c r="U3541" s="1" t="n">
        <v>721.09</v>
      </c>
      <c r="W3541" s="1" t="n">
        <v>0</v>
      </c>
      <c r="X3541" s="1" t="s">
        <v>3179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SACOLA REC.LEITOSA 5</v>
      </c>
      <c r="AC3541" s="1" t="n">
        <v>3498</v>
      </c>
    </row>
    <row r="3542" customFormat="false" ht="12.75" hidden="false" customHeight="true" outlineLevel="0" collapsed="false">
      <c r="A3542" s="1" t="n">
        <v>1</v>
      </c>
      <c r="B3542" s="17" t="n">
        <v>46262</v>
      </c>
      <c r="C3542" s="17" t="n">
        <v>46273</v>
      </c>
      <c r="D3542" s="1" t="n">
        <v>1666</v>
      </c>
      <c r="E3542" s="1" t="s">
        <v>56</v>
      </c>
      <c r="F3542" s="1" t="n">
        <v>24</v>
      </c>
      <c r="G3542" s="1" t="s">
        <v>57</v>
      </c>
      <c r="H3542" s="1" t="n">
        <v>2110405</v>
      </c>
      <c r="I3542" s="1" t="s">
        <v>106</v>
      </c>
      <c r="J3542" s="1" t="n">
        <v>1629500</v>
      </c>
      <c r="L3542" s="1" t="n">
        <v>572175</v>
      </c>
      <c r="M3542" s="1" t="s">
        <v>36</v>
      </c>
      <c r="N3542" s="1" t="s">
        <v>66</v>
      </c>
      <c r="P3542" s="1" t="n">
        <v>103</v>
      </c>
      <c r="Q3542" s="1" t="s">
        <v>61</v>
      </c>
      <c r="R3542" s="1" t="s">
        <v>62</v>
      </c>
      <c r="S3542" s="1" t="n">
        <v>1130101</v>
      </c>
      <c r="T3542" s="1" t="s">
        <v>63</v>
      </c>
      <c r="U3542" s="1" t="n">
        <v>9606.56</v>
      </c>
      <c r="W3542" s="1" t="n">
        <v>0</v>
      </c>
      <c r="X3542" s="1" t="s">
        <v>3180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DUNHILL CARLTON BLEN</v>
      </c>
      <c r="AC3542" s="1" t="n">
        <v>572175</v>
      </c>
    </row>
    <row r="3543" customFormat="false" ht="12.75" hidden="false" customHeight="true" outlineLevel="0" collapsed="false">
      <c r="A3543" s="1" t="n">
        <v>1</v>
      </c>
      <c r="B3543" s="17" t="n">
        <v>46266</v>
      </c>
      <c r="C3543" s="17" t="n">
        <v>46273</v>
      </c>
      <c r="D3543" s="1" t="n">
        <v>1625</v>
      </c>
      <c r="E3543" s="1" t="s">
        <v>243</v>
      </c>
      <c r="F3543" s="1" t="n">
        <v>24</v>
      </c>
      <c r="G3543" s="1" t="s">
        <v>57</v>
      </c>
      <c r="H3543" s="1" t="n">
        <v>2110405</v>
      </c>
      <c r="I3543" s="1" t="s">
        <v>106</v>
      </c>
      <c r="J3543" s="1" t="n">
        <v>1634955</v>
      </c>
      <c r="L3543" s="1" t="n">
        <v>15234</v>
      </c>
      <c r="M3543" s="1" t="s">
        <v>36</v>
      </c>
      <c r="N3543" s="1" t="s">
        <v>66</v>
      </c>
      <c r="P3543" s="1" t="n">
        <v>103</v>
      </c>
      <c r="Q3543" s="1" t="s">
        <v>61</v>
      </c>
      <c r="R3543" s="1" t="s">
        <v>62</v>
      </c>
      <c r="S3543" s="1" t="n">
        <v>1130101</v>
      </c>
      <c r="T3543" s="1" t="s">
        <v>63</v>
      </c>
      <c r="U3543" s="1" t="n">
        <v>2054.8</v>
      </c>
      <c r="W3543" s="1" t="n">
        <v>0</v>
      </c>
      <c r="X3543" s="1" t="s">
        <v>3181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DIANTEIRO DE BOI L</v>
      </c>
      <c r="AC3543" s="1" t="n">
        <v>15234</v>
      </c>
    </row>
    <row r="3544" customFormat="false" ht="12.75" hidden="false" customHeight="true" outlineLevel="0" collapsed="false">
      <c r="A3544" s="1" t="n">
        <v>1</v>
      </c>
      <c r="B3544" s="17" t="n">
        <v>46262</v>
      </c>
      <c r="C3544" s="17" t="n">
        <v>46273</v>
      </c>
      <c r="D3544" s="1" t="n">
        <v>1621</v>
      </c>
      <c r="E3544" s="1" t="s">
        <v>351</v>
      </c>
      <c r="F3544" s="1" t="n">
        <v>24</v>
      </c>
      <c r="G3544" s="1" t="s">
        <v>57</v>
      </c>
      <c r="H3544" s="1" t="n">
        <v>2110405</v>
      </c>
      <c r="I3544" s="1" t="s">
        <v>106</v>
      </c>
      <c r="J3544" s="1" t="n">
        <v>1635130</v>
      </c>
      <c r="L3544" s="1" t="n">
        <v>983830</v>
      </c>
      <c r="M3544" s="1" t="s">
        <v>36</v>
      </c>
      <c r="N3544" s="1" t="s">
        <v>66</v>
      </c>
      <c r="P3544" s="1" t="n">
        <v>103</v>
      </c>
      <c r="Q3544" s="1" t="s">
        <v>61</v>
      </c>
      <c r="R3544" s="1" t="s">
        <v>62</v>
      </c>
      <c r="S3544" s="1" t="n">
        <v>1130101</v>
      </c>
      <c r="T3544" s="1" t="s">
        <v>63</v>
      </c>
      <c r="U3544" s="1" t="n">
        <v>145.03</v>
      </c>
      <c r="W3544" s="1" t="n">
        <v>0</v>
      </c>
      <c r="X3544" s="1" t="s">
        <v>3182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CERV ANTARC ORIG LT 350ML</v>
      </c>
      <c r="AC3544" s="1" t="n">
        <v>983830</v>
      </c>
    </row>
    <row r="3545" customFormat="false" ht="12.75" hidden="false" customHeight="true" outlineLevel="0" collapsed="false">
      <c r="A3545" s="1" t="n">
        <v>1</v>
      </c>
      <c r="B3545" s="17" t="n">
        <v>46265</v>
      </c>
      <c r="C3545" s="17" t="n">
        <v>46273</v>
      </c>
      <c r="D3545" s="1" t="n">
        <v>1614</v>
      </c>
      <c r="E3545" s="1" t="s">
        <v>89</v>
      </c>
      <c r="F3545" s="1" t="n">
        <v>24</v>
      </c>
      <c r="G3545" s="1" t="s">
        <v>57</v>
      </c>
      <c r="H3545" s="1" t="n">
        <v>2110405</v>
      </c>
      <c r="I3545" s="1" t="s">
        <v>106</v>
      </c>
      <c r="J3545" s="1" t="n">
        <v>1635356</v>
      </c>
      <c r="L3545" s="1" t="n">
        <v>11639</v>
      </c>
      <c r="M3545" s="1" t="s">
        <v>59</v>
      </c>
      <c r="N3545" s="1" t="s">
        <v>66</v>
      </c>
      <c r="P3545" s="1" t="n">
        <v>103</v>
      </c>
      <c r="Q3545" s="1" t="s">
        <v>61</v>
      </c>
      <c r="R3545" s="1" t="s">
        <v>62</v>
      </c>
      <c r="S3545" s="1" t="n">
        <v>1130101</v>
      </c>
      <c r="T3545" s="1" t="s">
        <v>63</v>
      </c>
      <c r="U3545" s="1" t="n">
        <v>318.81</v>
      </c>
      <c r="W3545" s="1" t="n">
        <v>0</v>
      </c>
      <c r="X3545" s="1" t="s">
        <v>3183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SORVETE KARU BRIGADE</v>
      </c>
      <c r="AC3545" s="1" t="n">
        <v>11639</v>
      </c>
    </row>
    <row r="3546" customFormat="false" ht="12.75" hidden="false" customHeight="true" outlineLevel="0" collapsed="false">
      <c r="A3546" s="1" t="n">
        <v>1</v>
      </c>
      <c r="B3546" s="17" t="n">
        <v>46265</v>
      </c>
      <c r="C3546" s="17" t="n">
        <v>46273</v>
      </c>
      <c r="D3546" s="1" t="n">
        <v>581</v>
      </c>
      <c r="E3546" s="1" t="s">
        <v>316</v>
      </c>
      <c r="F3546" s="1" t="n">
        <v>24</v>
      </c>
      <c r="G3546" s="1" t="s">
        <v>57</v>
      </c>
      <c r="H3546" s="1" t="n">
        <v>2110405</v>
      </c>
      <c r="I3546" s="1" t="s">
        <v>106</v>
      </c>
      <c r="J3546" s="1" t="n">
        <v>1638788</v>
      </c>
      <c r="L3546" s="1" t="n">
        <v>32178</v>
      </c>
      <c r="M3546" s="1" t="s">
        <v>36</v>
      </c>
      <c r="N3546" s="1" t="s">
        <v>66</v>
      </c>
      <c r="P3546" s="1" t="n">
        <v>103</v>
      </c>
      <c r="Q3546" s="1" t="s">
        <v>61</v>
      </c>
      <c r="R3546" s="1" t="s">
        <v>62</v>
      </c>
      <c r="S3546" s="1" t="n">
        <v>1130101</v>
      </c>
      <c r="T3546" s="1" t="s">
        <v>63</v>
      </c>
      <c r="U3546" s="1" t="n">
        <v>363.5</v>
      </c>
      <c r="W3546" s="1" t="n">
        <v>0</v>
      </c>
      <c r="X3546" s="1" t="s">
        <v>3184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GOMA DE MANDIOCA AMA</v>
      </c>
      <c r="AC3546" s="1" t="n">
        <v>32178</v>
      </c>
    </row>
    <row r="3547" customFormat="false" ht="12.75" hidden="false" customHeight="true" outlineLevel="0" collapsed="false">
      <c r="A3547" s="1" t="n">
        <v>1</v>
      </c>
      <c r="B3547" s="17" t="n">
        <v>46265</v>
      </c>
      <c r="C3547" s="17" t="n">
        <v>46273</v>
      </c>
      <c r="D3547" s="1" t="n">
        <v>1286</v>
      </c>
      <c r="E3547" s="1" t="s">
        <v>359</v>
      </c>
      <c r="F3547" s="1" t="n">
        <v>24</v>
      </c>
      <c r="G3547" s="1" t="s">
        <v>57</v>
      </c>
      <c r="H3547" s="1" t="n">
        <v>2110405</v>
      </c>
      <c r="I3547" s="1" t="s">
        <v>106</v>
      </c>
      <c r="J3547" s="1" t="n">
        <v>1638810</v>
      </c>
      <c r="L3547" s="1" t="n">
        <v>10677</v>
      </c>
      <c r="M3547" s="1" t="s">
        <v>36</v>
      </c>
      <c r="N3547" s="1" t="s">
        <v>66</v>
      </c>
      <c r="P3547" s="1" t="n">
        <v>103</v>
      </c>
      <c r="Q3547" s="1" t="s">
        <v>61</v>
      </c>
      <c r="R3547" s="1" t="s">
        <v>62</v>
      </c>
      <c r="S3547" s="1" t="n">
        <v>1130101</v>
      </c>
      <c r="T3547" s="1" t="s">
        <v>63</v>
      </c>
      <c r="U3547" s="1" t="n">
        <v>810</v>
      </c>
      <c r="W3547" s="1" t="n">
        <v>0</v>
      </c>
      <c r="X3547" s="1" t="s">
        <v>3185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PAO FRANCES CONG 80G</v>
      </c>
      <c r="AC3547" s="1" t="n">
        <v>10677</v>
      </c>
    </row>
    <row r="3548" customFormat="false" ht="12.75" hidden="false" customHeight="true" outlineLevel="0" collapsed="false">
      <c r="A3548" s="1" t="n">
        <v>1</v>
      </c>
      <c r="B3548" s="17" t="n">
        <v>46265</v>
      </c>
      <c r="C3548" s="17" t="n">
        <v>46273</v>
      </c>
      <c r="D3548" s="1" t="n">
        <v>1642</v>
      </c>
      <c r="E3548" s="1" t="s">
        <v>184</v>
      </c>
      <c r="F3548" s="1" t="n">
        <v>24</v>
      </c>
      <c r="G3548" s="1" t="s">
        <v>57</v>
      </c>
      <c r="H3548" s="1" t="n">
        <v>2110405</v>
      </c>
      <c r="I3548" s="1" t="s">
        <v>106</v>
      </c>
      <c r="J3548" s="1" t="n">
        <v>1638823</v>
      </c>
      <c r="L3548" s="1" t="n">
        <v>1039684</v>
      </c>
      <c r="M3548" s="1" t="s">
        <v>36</v>
      </c>
      <c r="N3548" s="1" t="s">
        <v>66</v>
      </c>
      <c r="P3548" s="1" t="n">
        <v>103</v>
      </c>
      <c r="Q3548" s="1" t="s">
        <v>61</v>
      </c>
      <c r="R3548" s="1" t="s">
        <v>62</v>
      </c>
      <c r="S3548" s="1" t="n">
        <v>1130101</v>
      </c>
      <c r="T3548" s="1" t="s">
        <v>63</v>
      </c>
      <c r="U3548" s="1" t="n">
        <v>680.75</v>
      </c>
      <c r="W3548" s="1" t="n">
        <v>0</v>
      </c>
      <c r="X3548" s="1" t="s">
        <v>3186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PAO DE FORMA BROTHER</v>
      </c>
      <c r="AC3548" s="1" t="n">
        <v>1039684</v>
      </c>
    </row>
    <row r="3549" customFormat="false" ht="12.75" hidden="false" customHeight="true" outlineLevel="0" collapsed="false">
      <c r="A3549" s="1" t="n">
        <v>1</v>
      </c>
      <c r="B3549" s="17" t="n">
        <v>46265</v>
      </c>
      <c r="C3549" s="17" t="n">
        <v>46273</v>
      </c>
      <c r="D3549" s="1" t="n">
        <v>1650</v>
      </c>
      <c r="E3549" s="1" t="s">
        <v>99</v>
      </c>
      <c r="F3549" s="1" t="n">
        <v>24</v>
      </c>
      <c r="G3549" s="1" t="s">
        <v>57</v>
      </c>
      <c r="H3549" s="1" t="n">
        <v>2110405</v>
      </c>
      <c r="I3549" s="1" t="s">
        <v>106</v>
      </c>
      <c r="J3549" s="1" t="n">
        <v>1638852</v>
      </c>
      <c r="L3549" s="1" t="n">
        <v>230161</v>
      </c>
      <c r="M3549" s="1" t="s">
        <v>36</v>
      </c>
      <c r="N3549" s="1" t="s">
        <v>66</v>
      </c>
      <c r="P3549" s="1" t="n">
        <v>103</v>
      </c>
      <c r="Q3549" s="1" t="s">
        <v>61</v>
      </c>
      <c r="R3549" s="1" t="s">
        <v>62</v>
      </c>
      <c r="S3549" s="1" t="n">
        <v>1130101</v>
      </c>
      <c r="T3549" s="1" t="s">
        <v>63</v>
      </c>
      <c r="U3549" s="1" t="n">
        <v>720.26</v>
      </c>
      <c r="W3549" s="1" t="n">
        <v>0</v>
      </c>
      <c r="X3549" s="1" t="s">
        <v>3187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IOG.B.COMODORO SAC</v>
      </c>
      <c r="AC3549" s="1" t="n">
        <v>230161</v>
      </c>
    </row>
    <row r="3550" customFormat="false" ht="12.75" hidden="false" customHeight="true" outlineLevel="0" collapsed="false">
      <c r="A3550" s="1" t="n">
        <v>1</v>
      </c>
      <c r="B3550" s="17" t="n">
        <v>46265</v>
      </c>
      <c r="C3550" s="17" t="n">
        <v>46273</v>
      </c>
      <c r="D3550" s="1" t="n">
        <v>1123</v>
      </c>
      <c r="E3550" s="1" t="s">
        <v>247</v>
      </c>
      <c r="F3550" s="1" t="n">
        <v>24</v>
      </c>
      <c r="G3550" s="1" t="s">
        <v>57</v>
      </c>
      <c r="H3550" s="1" t="n">
        <v>2110405</v>
      </c>
      <c r="I3550" s="1" t="s">
        <v>106</v>
      </c>
      <c r="J3550" s="1" t="n">
        <v>1638947</v>
      </c>
      <c r="L3550" s="1" t="n">
        <v>47142</v>
      </c>
      <c r="M3550" s="1" t="s">
        <v>36</v>
      </c>
      <c r="N3550" s="1" t="s">
        <v>66</v>
      </c>
      <c r="P3550" s="1" t="n">
        <v>103</v>
      </c>
      <c r="Q3550" s="1" t="s">
        <v>61</v>
      </c>
      <c r="R3550" s="1" t="s">
        <v>62</v>
      </c>
      <c r="S3550" s="1" t="n">
        <v>1130101</v>
      </c>
      <c r="T3550" s="1" t="s">
        <v>63</v>
      </c>
      <c r="U3550" s="1" t="n">
        <v>1840</v>
      </c>
      <c r="W3550" s="1" t="n">
        <v>0</v>
      </c>
      <c r="X3550" s="1" t="s">
        <v>3188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QUEIJO MUSSARELA INT</v>
      </c>
      <c r="AC3550" s="1" t="n">
        <v>47142</v>
      </c>
    </row>
    <row r="3551" customFormat="false" ht="12.75" hidden="false" customHeight="true" outlineLevel="0" collapsed="false">
      <c r="A3551" s="1" t="n">
        <v>1</v>
      </c>
      <c r="B3551" s="17" t="n">
        <v>46266</v>
      </c>
      <c r="C3551" s="17" t="n">
        <v>46273</v>
      </c>
      <c r="D3551" s="1" t="n">
        <v>1363</v>
      </c>
      <c r="E3551" s="1" t="s">
        <v>180</v>
      </c>
      <c r="F3551" s="1" t="n">
        <v>24</v>
      </c>
      <c r="G3551" s="1" t="s">
        <v>57</v>
      </c>
      <c r="H3551" s="1" t="n">
        <v>2110405</v>
      </c>
      <c r="I3551" s="1" t="s">
        <v>106</v>
      </c>
      <c r="J3551" s="1" t="n">
        <v>1643244</v>
      </c>
      <c r="L3551" s="1" t="n">
        <v>3849</v>
      </c>
      <c r="M3551" s="1" t="s">
        <v>36</v>
      </c>
      <c r="N3551" s="1" t="s">
        <v>66</v>
      </c>
      <c r="P3551" s="1" t="n">
        <v>103</v>
      </c>
      <c r="Q3551" s="1" t="s">
        <v>61</v>
      </c>
      <c r="R3551" s="1" t="s">
        <v>62</v>
      </c>
      <c r="S3551" s="1" t="n">
        <v>1130101</v>
      </c>
      <c r="T3551" s="1" t="s">
        <v>63</v>
      </c>
      <c r="U3551" s="1" t="n">
        <v>345</v>
      </c>
      <c r="W3551" s="1" t="n">
        <v>0</v>
      </c>
      <c r="X3551" s="1" t="s">
        <v>3189</v>
      </c>
      <c r="Z3551" s="1" t="str">
        <f aca="false">IF($T3551="","",IFERROR(INDEX('Resumo Grupos'!$AC$3:$AC$200,MATCH($T3551,'Resumo Grupos'!$AB$3:$AB$200,0)),"n/d"))</f>
        <v>Mercadoria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PAO HAMBURGUER SANTO PAO</v>
      </c>
      <c r="AC3551" s="1" t="n">
        <v>3849</v>
      </c>
    </row>
    <row r="3552" customFormat="false" ht="12.75" hidden="false" customHeight="true" outlineLevel="0" collapsed="false">
      <c r="A3552" s="1" t="n">
        <v>1</v>
      </c>
      <c r="B3552" s="17" t="n">
        <v>46248</v>
      </c>
      <c r="C3552" s="17" t="n">
        <v>46274</v>
      </c>
      <c r="D3552" s="1" t="n">
        <v>1720</v>
      </c>
      <c r="E3552" s="1" t="s">
        <v>416</v>
      </c>
      <c r="F3552" s="1" t="n">
        <v>24</v>
      </c>
      <c r="G3552" s="1" t="s">
        <v>57</v>
      </c>
      <c r="H3552" s="1" t="n">
        <v>2110405</v>
      </c>
      <c r="I3552" s="1" t="s">
        <v>106</v>
      </c>
      <c r="J3552" s="1" t="n">
        <v>1545370</v>
      </c>
      <c r="L3552" s="1" t="n">
        <v>48158</v>
      </c>
      <c r="M3552" s="1" t="s">
        <v>36</v>
      </c>
      <c r="N3552" s="1" t="s">
        <v>66</v>
      </c>
      <c r="P3552" s="1" t="n">
        <v>103</v>
      </c>
      <c r="Q3552" s="1" t="s">
        <v>61</v>
      </c>
      <c r="R3552" s="1" t="s">
        <v>62</v>
      </c>
      <c r="S3552" s="1" t="n">
        <v>1130101</v>
      </c>
      <c r="T3552" s="1" t="s">
        <v>63</v>
      </c>
      <c r="U3552" s="1" t="n">
        <v>1146</v>
      </c>
      <c r="W3552" s="1" t="n">
        <v>0</v>
      </c>
      <c r="X3552" s="1" t="s">
        <v>3190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VELAS D'LUZ 8UN</v>
      </c>
      <c r="AC3552" s="1" t="n">
        <v>48158</v>
      </c>
    </row>
    <row r="3553" customFormat="false" ht="12.75" hidden="false" customHeight="true" outlineLevel="0" collapsed="false">
      <c r="A3553" s="1" t="n">
        <v>1</v>
      </c>
      <c r="B3553" s="17" t="n">
        <v>46218</v>
      </c>
      <c r="C3553" s="17" t="n">
        <v>46274</v>
      </c>
      <c r="D3553" s="1" t="n">
        <v>957</v>
      </c>
      <c r="E3553" s="1" t="s">
        <v>157</v>
      </c>
      <c r="F3553" s="1" t="n">
        <v>24</v>
      </c>
      <c r="G3553" s="1" t="s">
        <v>57</v>
      </c>
      <c r="H3553" s="1" t="n">
        <v>2110405</v>
      </c>
      <c r="I3553" s="1" t="s">
        <v>106</v>
      </c>
      <c r="J3553" s="1" t="n">
        <v>1402047</v>
      </c>
      <c r="L3553" s="1" t="n">
        <v>21047</v>
      </c>
      <c r="M3553" s="1" t="s">
        <v>153</v>
      </c>
      <c r="N3553" s="1" t="s">
        <v>66</v>
      </c>
      <c r="P3553" s="1" t="n">
        <v>103</v>
      </c>
      <c r="Q3553" s="1" t="s">
        <v>61</v>
      </c>
      <c r="R3553" s="1" t="s">
        <v>62</v>
      </c>
      <c r="S3553" s="1" t="n">
        <v>1130101</v>
      </c>
      <c r="T3553" s="1" t="s">
        <v>63</v>
      </c>
      <c r="U3553" s="1" t="n">
        <v>2186.19</v>
      </c>
      <c r="W3553" s="1" t="n">
        <v>0</v>
      </c>
      <c r="X3553" s="1" t="s">
        <v>3191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SCH DOG PEDIGR FIL</v>
      </c>
      <c r="AC3553" s="1" t="n">
        <v>21047</v>
      </c>
    </row>
    <row r="3554" customFormat="false" ht="12.75" hidden="false" customHeight="true" outlineLevel="0" collapsed="false">
      <c r="A3554" s="1" t="n">
        <v>1</v>
      </c>
      <c r="B3554" s="17" t="n">
        <v>46241</v>
      </c>
      <c r="C3554" s="17" t="n">
        <v>46274</v>
      </c>
      <c r="D3554" s="1" t="n">
        <v>1624</v>
      </c>
      <c r="E3554" s="1" t="s">
        <v>282</v>
      </c>
      <c r="F3554" s="1" t="n">
        <v>24</v>
      </c>
      <c r="G3554" s="1" t="s">
        <v>57</v>
      </c>
      <c r="H3554" s="1" t="n">
        <v>2110405</v>
      </c>
      <c r="I3554" s="1" t="s">
        <v>106</v>
      </c>
      <c r="J3554" s="1" t="n">
        <v>1513655</v>
      </c>
      <c r="L3554" s="1" t="n">
        <v>667391</v>
      </c>
      <c r="M3554" s="1" t="s">
        <v>153</v>
      </c>
      <c r="N3554" s="1" t="s">
        <v>66</v>
      </c>
      <c r="P3554" s="1" t="n">
        <v>103</v>
      </c>
      <c r="Q3554" s="1" t="s">
        <v>61</v>
      </c>
      <c r="R3554" s="1" t="s">
        <v>62</v>
      </c>
      <c r="S3554" s="1" t="n">
        <v>1130101</v>
      </c>
      <c r="T3554" s="1" t="s">
        <v>63</v>
      </c>
      <c r="U3554" s="1" t="n">
        <v>939.06</v>
      </c>
      <c r="W3554" s="1" t="n">
        <v>0</v>
      </c>
      <c r="X3554" s="1" t="s">
        <v>3192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BARRAGE CARRAPATICID</v>
      </c>
      <c r="AC3554" s="1" t="n">
        <v>667391</v>
      </c>
    </row>
    <row r="3555" customFormat="false" ht="12.75" hidden="false" customHeight="true" outlineLevel="0" collapsed="false">
      <c r="A3555" s="1" t="n">
        <v>1</v>
      </c>
      <c r="B3555" s="17" t="n">
        <v>46242</v>
      </c>
      <c r="C3555" s="17" t="n">
        <v>46274</v>
      </c>
      <c r="D3555" s="1" t="n">
        <v>1637</v>
      </c>
      <c r="E3555" s="1" t="s">
        <v>68</v>
      </c>
      <c r="F3555" s="1" t="n">
        <v>24</v>
      </c>
      <c r="G3555" s="1" t="s">
        <v>57</v>
      </c>
      <c r="H3555" s="1" t="n">
        <v>2110405</v>
      </c>
      <c r="I3555" s="1" t="s">
        <v>106</v>
      </c>
      <c r="J3555" s="1" t="n">
        <v>1517287</v>
      </c>
      <c r="L3555" s="1" t="n">
        <v>1916564</v>
      </c>
      <c r="M3555" s="1" t="s">
        <v>36</v>
      </c>
      <c r="N3555" s="1" t="s">
        <v>66</v>
      </c>
      <c r="P3555" s="1" t="n">
        <v>103</v>
      </c>
      <c r="Q3555" s="1" t="s">
        <v>61</v>
      </c>
      <c r="R3555" s="1" t="s">
        <v>62</v>
      </c>
      <c r="S3555" s="1" t="n">
        <v>1130101</v>
      </c>
      <c r="T3555" s="1" t="s">
        <v>63</v>
      </c>
      <c r="U3555" s="1" t="n">
        <v>1980.22</v>
      </c>
      <c r="W3555" s="1" t="n">
        <v>0</v>
      </c>
      <c r="X3555" s="1" t="s">
        <v>3193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AGUA SANI BRINORT 1L</v>
      </c>
      <c r="AC3555" s="1" t="n">
        <v>1916564</v>
      </c>
    </row>
    <row r="3556" customFormat="false" ht="12.75" hidden="false" customHeight="true" outlineLevel="0" collapsed="false">
      <c r="A3556" s="1" t="n">
        <v>1</v>
      </c>
      <c r="B3556" s="17" t="n">
        <v>46246</v>
      </c>
      <c r="C3556" s="17" t="n">
        <v>46274</v>
      </c>
      <c r="D3556" s="1" t="n">
        <v>1601</v>
      </c>
      <c r="E3556" s="1" t="s">
        <v>227</v>
      </c>
      <c r="F3556" s="1" t="n">
        <v>24</v>
      </c>
      <c r="G3556" s="1" t="s">
        <v>57</v>
      </c>
      <c r="H3556" s="1" t="n">
        <v>2110405</v>
      </c>
      <c r="I3556" s="1" t="s">
        <v>106</v>
      </c>
      <c r="J3556" s="1" t="n">
        <v>1537246</v>
      </c>
      <c r="L3556" s="1" t="n">
        <v>862283</v>
      </c>
      <c r="M3556" s="1" t="s">
        <v>153</v>
      </c>
      <c r="N3556" s="1" t="s">
        <v>66</v>
      </c>
      <c r="P3556" s="1" t="n">
        <v>103</v>
      </c>
      <c r="Q3556" s="1" t="s">
        <v>61</v>
      </c>
      <c r="R3556" s="1" t="s">
        <v>62</v>
      </c>
      <c r="S3556" s="1" t="n">
        <v>1130101</v>
      </c>
      <c r="T3556" s="1" t="s">
        <v>63</v>
      </c>
      <c r="U3556" s="1" t="n">
        <v>947.56</v>
      </c>
      <c r="W3556" s="1" t="n">
        <v>0</v>
      </c>
      <c r="X3556" s="1" t="s">
        <v>3194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</row>
    <row r="3557" customFormat="false" ht="12.75" hidden="false" customHeight="true" outlineLevel="0" collapsed="false">
      <c r="A3557" s="1" t="n">
        <v>1</v>
      </c>
      <c r="B3557" s="17" t="n">
        <v>46247</v>
      </c>
      <c r="C3557" s="17" t="n">
        <v>46274</v>
      </c>
      <c r="D3557" s="1" t="n">
        <v>1608</v>
      </c>
      <c r="E3557" s="1" t="s">
        <v>75</v>
      </c>
      <c r="F3557" s="1" t="n">
        <v>24</v>
      </c>
      <c r="G3557" s="1" t="s">
        <v>57</v>
      </c>
      <c r="H3557" s="1" t="n">
        <v>2110405</v>
      </c>
      <c r="I3557" s="1" t="s">
        <v>106</v>
      </c>
      <c r="J3557" s="1" t="n">
        <v>1540511</v>
      </c>
      <c r="L3557" s="1" t="n">
        <v>1709723</v>
      </c>
      <c r="M3557" s="1" t="s">
        <v>153</v>
      </c>
      <c r="N3557" s="1" t="s">
        <v>66</v>
      </c>
      <c r="P3557" s="1" t="n">
        <v>103</v>
      </c>
      <c r="Q3557" s="1" t="s">
        <v>61</v>
      </c>
      <c r="R3557" s="1" t="s">
        <v>62</v>
      </c>
      <c r="S3557" s="1" t="n">
        <v>1130101</v>
      </c>
      <c r="T3557" s="1" t="s">
        <v>63</v>
      </c>
      <c r="U3557" s="1" t="n">
        <v>684.25</v>
      </c>
      <c r="W3557" s="1" t="n">
        <v>0</v>
      </c>
      <c r="X3557" s="1" t="s">
        <v>3195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DANONE GREGO UNID FR</v>
      </c>
      <c r="AC3557" s="1" t="n">
        <v>1709723</v>
      </c>
    </row>
    <row r="3558" customFormat="false" ht="12.75" hidden="false" customHeight="true" outlineLevel="0" collapsed="false">
      <c r="A3558" s="1" t="n">
        <v>1</v>
      </c>
      <c r="B3558" s="17" t="n">
        <v>46247</v>
      </c>
      <c r="C3558" s="17" t="n">
        <v>46274</v>
      </c>
      <c r="D3558" s="1" t="n">
        <v>1636</v>
      </c>
      <c r="E3558" s="1" t="s">
        <v>91</v>
      </c>
      <c r="F3558" s="1" t="n">
        <v>24</v>
      </c>
      <c r="G3558" s="1" t="s">
        <v>57</v>
      </c>
      <c r="H3558" s="1" t="n">
        <v>2110405</v>
      </c>
      <c r="I3558" s="1" t="s">
        <v>106</v>
      </c>
      <c r="J3558" s="1" t="n">
        <v>1541185</v>
      </c>
      <c r="L3558" s="1" t="n">
        <v>3235765</v>
      </c>
      <c r="M3558" s="1" t="s">
        <v>153</v>
      </c>
      <c r="N3558" s="1" t="s">
        <v>66</v>
      </c>
      <c r="P3558" s="1" t="n">
        <v>103</v>
      </c>
      <c r="Q3558" s="1" t="s">
        <v>61</v>
      </c>
      <c r="R3558" s="1" t="s">
        <v>62</v>
      </c>
      <c r="S3558" s="1" t="n">
        <v>1130101</v>
      </c>
      <c r="T3558" s="1" t="s">
        <v>63</v>
      </c>
      <c r="U3558" s="1" t="n">
        <v>1264.6</v>
      </c>
      <c r="W3558" s="1" t="n">
        <v>0</v>
      </c>
      <c r="X3558" s="1" t="s">
        <v>3196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PROBAK II</v>
      </c>
      <c r="AC3558" s="1" t="n">
        <v>3235765</v>
      </c>
    </row>
    <row r="3559" customFormat="false" ht="12.75" hidden="false" customHeight="true" outlineLevel="0" collapsed="false">
      <c r="A3559" s="1" t="n">
        <v>1</v>
      </c>
      <c r="B3559" s="17" t="n">
        <v>46247</v>
      </c>
      <c r="C3559" s="17" t="n">
        <v>46274</v>
      </c>
      <c r="D3559" s="1" t="n">
        <v>1107</v>
      </c>
      <c r="E3559" s="1" t="s">
        <v>155</v>
      </c>
      <c r="F3559" s="1" t="n">
        <v>24</v>
      </c>
      <c r="G3559" s="1" t="s">
        <v>57</v>
      </c>
      <c r="H3559" s="1" t="n">
        <v>2110405</v>
      </c>
      <c r="I3559" s="1" t="s">
        <v>106</v>
      </c>
      <c r="J3559" s="1" t="n">
        <v>1542142</v>
      </c>
      <c r="L3559" s="1" t="n">
        <v>441856</v>
      </c>
      <c r="M3559" s="1" t="s">
        <v>59</v>
      </c>
      <c r="N3559" s="1" t="s">
        <v>66</v>
      </c>
      <c r="P3559" s="1" t="n">
        <v>103</v>
      </c>
      <c r="Q3559" s="1" t="s">
        <v>61</v>
      </c>
      <c r="R3559" s="1" t="s">
        <v>62</v>
      </c>
      <c r="S3559" s="1" t="n">
        <v>1130101</v>
      </c>
      <c r="T3559" s="1" t="s">
        <v>63</v>
      </c>
      <c r="U3559" s="1" t="n">
        <v>836.55</v>
      </c>
      <c r="W3559" s="1" t="n">
        <v>0</v>
      </c>
      <c r="X3559" s="1" t="s">
        <v>3197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MENTOS FRUIT 26,8G</v>
      </c>
      <c r="AC3559" s="1" t="n">
        <v>441856</v>
      </c>
    </row>
    <row r="3560" customFormat="false" ht="12.75" hidden="false" customHeight="true" outlineLevel="0" collapsed="false">
      <c r="A3560" s="1" t="n">
        <v>1</v>
      </c>
      <c r="B3560" s="17" t="n">
        <v>46247</v>
      </c>
      <c r="C3560" s="17" t="n">
        <v>46274</v>
      </c>
      <c r="D3560" s="1" t="n">
        <v>1136</v>
      </c>
      <c r="E3560" s="1" t="s">
        <v>1398</v>
      </c>
      <c r="F3560" s="1" t="n">
        <v>24</v>
      </c>
      <c r="G3560" s="1" t="s">
        <v>57</v>
      </c>
      <c r="H3560" s="1" t="n">
        <v>2110405</v>
      </c>
      <c r="I3560" s="1" t="s">
        <v>106</v>
      </c>
      <c r="J3560" s="1" t="n">
        <v>1543942</v>
      </c>
      <c r="L3560" s="1" t="n">
        <v>53783</v>
      </c>
      <c r="M3560" s="1" t="s">
        <v>59</v>
      </c>
      <c r="N3560" s="1" t="s">
        <v>66</v>
      </c>
      <c r="P3560" s="1" t="n">
        <v>103</v>
      </c>
      <c r="Q3560" s="1" t="s">
        <v>61</v>
      </c>
      <c r="R3560" s="1" t="s">
        <v>62</v>
      </c>
      <c r="S3560" s="1" t="n">
        <v>1130101</v>
      </c>
      <c r="T3560" s="1" t="s">
        <v>63</v>
      </c>
      <c r="U3560" s="1" t="n">
        <v>591.95</v>
      </c>
      <c r="W3560" s="1" t="n">
        <v>0</v>
      </c>
      <c r="X3560" s="1" t="s">
        <v>3198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KRO QUEIJO 100G</v>
      </c>
      <c r="AC3560" s="1" t="n">
        <v>53783</v>
      </c>
    </row>
    <row r="3561" customFormat="false" ht="12.75" hidden="false" customHeight="true" outlineLevel="0" collapsed="false">
      <c r="A3561" s="1" t="n">
        <v>1</v>
      </c>
      <c r="B3561" s="17" t="n">
        <v>46248</v>
      </c>
      <c r="C3561" s="17" t="n">
        <v>46274</v>
      </c>
      <c r="D3561" s="1" t="n">
        <v>1612</v>
      </c>
      <c r="E3561" s="1" t="s">
        <v>225</v>
      </c>
      <c r="F3561" s="1" t="n">
        <v>24</v>
      </c>
      <c r="G3561" s="1" t="s">
        <v>57</v>
      </c>
      <c r="H3561" s="1" t="n">
        <v>2110405</v>
      </c>
      <c r="I3561" s="1" t="s">
        <v>106</v>
      </c>
      <c r="J3561" s="1" t="n">
        <v>1546677</v>
      </c>
      <c r="L3561" s="1" t="n">
        <v>2309729</v>
      </c>
      <c r="M3561" s="1" t="s">
        <v>59</v>
      </c>
      <c r="N3561" s="1" t="s">
        <v>66</v>
      </c>
      <c r="P3561" s="1" t="n">
        <v>103</v>
      </c>
      <c r="Q3561" s="1" t="s">
        <v>61</v>
      </c>
      <c r="R3561" s="1" t="s">
        <v>62</v>
      </c>
      <c r="S3561" s="1" t="n">
        <v>1130101</v>
      </c>
      <c r="T3561" s="1" t="s">
        <v>63</v>
      </c>
      <c r="U3561" s="1" t="n">
        <v>1200.77</v>
      </c>
      <c r="W3561" s="1" t="n">
        <v>0</v>
      </c>
      <c r="X3561" s="1" t="s">
        <v>3199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AGUA SANI BRILUX1L</v>
      </c>
      <c r="AC3561" s="1" t="n">
        <v>2309729</v>
      </c>
    </row>
    <row r="3562" customFormat="false" ht="12.75" hidden="false" customHeight="true" outlineLevel="0" collapsed="false">
      <c r="A3562" s="1" t="n">
        <v>1</v>
      </c>
      <c r="B3562" s="17" t="n">
        <v>46253</v>
      </c>
      <c r="C3562" s="17" t="n">
        <v>46274</v>
      </c>
      <c r="D3562" s="1" t="n">
        <v>1608</v>
      </c>
      <c r="E3562" s="1" t="s">
        <v>75</v>
      </c>
      <c r="F3562" s="1" t="n">
        <v>24</v>
      </c>
      <c r="G3562" s="1" t="s">
        <v>57</v>
      </c>
      <c r="H3562" s="1" t="n">
        <v>2110405</v>
      </c>
      <c r="I3562" s="1" t="s">
        <v>106</v>
      </c>
      <c r="J3562" s="1" t="n">
        <v>1572200</v>
      </c>
      <c r="L3562" s="1" t="n">
        <v>1713960</v>
      </c>
      <c r="M3562" s="1" t="s">
        <v>59</v>
      </c>
      <c r="N3562" s="1" t="s">
        <v>66</v>
      </c>
      <c r="P3562" s="1" t="n">
        <v>103</v>
      </c>
      <c r="Q3562" s="1" t="s">
        <v>61</v>
      </c>
      <c r="R3562" s="1" t="s">
        <v>62</v>
      </c>
      <c r="S3562" s="1" t="n">
        <v>1130101</v>
      </c>
      <c r="T3562" s="1" t="s">
        <v>63</v>
      </c>
      <c r="U3562" s="1" t="n">
        <v>932.55</v>
      </c>
      <c r="W3562" s="1" t="n">
        <v>0</v>
      </c>
      <c r="X3562" s="1" t="s">
        <v>3200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COQUEIRO SARDINHA EM</v>
      </c>
      <c r="AC3562" s="1" t="n">
        <v>1713960</v>
      </c>
    </row>
    <row r="3563" customFormat="false" ht="12.75" hidden="false" customHeight="true" outlineLevel="0" collapsed="false">
      <c r="A3563" s="1" t="n">
        <v>1</v>
      </c>
      <c r="B3563" s="17" t="n">
        <v>46254</v>
      </c>
      <c r="C3563" s="17" t="n">
        <v>46274</v>
      </c>
      <c r="D3563" s="1" t="n">
        <v>1608</v>
      </c>
      <c r="E3563" s="1" t="s">
        <v>75</v>
      </c>
      <c r="F3563" s="1" t="n">
        <v>24</v>
      </c>
      <c r="G3563" s="1" t="s">
        <v>57</v>
      </c>
      <c r="H3563" s="1" t="n">
        <v>2110405</v>
      </c>
      <c r="I3563" s="1" t="s">
        <v>106</v>
      </c>
      <c r="J3563" s="1" t="n">
        <v>1576059</v>
      </c>
      <c r="L3563" s="1" t="n">
        <v>1713862</v>
      </c>
      <c r="M3563" s="1" t="s">
        <v>59</v>
      </c>
      <c r="N3563" s="1" t="s">
        <v>66</v>
      </c>
      <c r="P3563" s="1" t="n">
        <v>103</v>
      </c>
      <c r="Q3563" s="1" t="s">
        <v>61</v>
      </c>
      <c r="R3563" s="1" t="s">
        <v>62</v>
      </c>
      <c r="S3563" s="1" t="n">
        <v>1130101</v>
      </c>
      <c r="T3563" s="1" t="s">
        <v>63</v>
      </c>
      <c r="U3563" s="1" t="n">
        <v>952.02</v>
      </c>
      <c r="W3563" s="1" t="n">
        <v>0</v>
      </c>
      <c r="X3563" s="1" t="s">
        <v>3201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DANONE GREGO UNID FR</v>
      </c>
      <c r="AC3563" s="1" t="n">
        <v>1713862</v>
      </c>
    </row>
    <row r="3564" customFormat="false" ht="12.75" hidden="false" customHeight="true" outlineLevel="0" collapsed="false">
      <c r="A3564" s="1" t="n">
        <v>1</v>
      </c>
      <c r="B3564" s="17" t="n">
        <v>46255</v>
      </c>
      <c r="C3564" s="17" t="n">
        <v>46274</v>
      </c>
      <c r="D3564" s="1" t="n">
        <v>1601</v>
      </c>
      <c r="E3564" s="1" t="s">
        <v>227</v>
      </c>
      <c r="F3564" s="1" t="n">
        <v>24</v>
      </c>
      <c r="G3564" s="1" t="s">
        <v>57</v>
      </c>
      <c r="H3564" s="1" t="n">
        <v>2110405</v>
      </c>
      <c r="I3564" s="1" t="s">
        <v>106</v>
      </c>
      <c r="J3564" s="1" t="n">
        <v>1581823</v>
      </c>
      <c r="L3564" s="1" t="n">
        <v>864975</v>
      </c>
      <c r="M3564" s="1" t="s">
        <v>36</v>
      </c>
      <c r="N3564" s="1" t="s">
        <v>66</v>
      </c>
      <c r="P3564" s="1" t="n">
        <v>103</v>
      </c>
      <c r="Q3564" s="1" t="s">
        <v>61</v>
      </c>
      <c r="R3564" s="1" t="s">
        <v>62</v>
      </c>
      <c r="S3564" s="1" t="n">
        <v>1130101</v>
      </c>
      <c r="T3564" s="1" t="s">
        <v>63</v>
      </c>
      <c r="U3564" s="1" t="n">
        <v>802.25</v>
      </c>
      <c r="W3564" s="1" t="n">
        <v>0</v>
      </c>
      <c r="X3564" s="1" t="s">
        <v>3202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SARD ROBIN CRUS 125G</v>
      </c>
      <c r="AC3564" s="1" t="n">
        <v>864975</v>
      </c>
    </row>
    <row r="3565" customFormat="false" ht="12.75" hidden="false" customHeight="true" outlineLevel="0" collapsed="false">
      <c r="A3565" s="1" t="n">
        <v>1</v>
      </c>
      <c r="B3565" s="17" t="n">
        <v>46255</v>
      </c>
      <c r="C3565" s="17" t="n">
        <v>46274</v>
      </c>
      <c r="D3565" s="1" t="n">
        <v>967</v>
      </c>
      <c r="E3565" s="1" t="s">
        <v>1167</v>
      </c>
      <c r="F3565" s="1" t="n">
        <v>24</v>
      </c>
      <c r="G3565" s="1" t="s">
        <v>57</v>
      </c>
      <c r="H3565" s="1" t="n">
        <v>2110405</v>
      </c>
      <c r="I3565" s="1" t="s">
        <v>106</v>
      </c>
      <c r="J3565" s="1" t="n">
        <v>1582001</v>
      </c>
      <c r="L3565" s="1" t="n">
        <v>37328</v>
      </c>
      <c r="M3565" s="1" t="s">
        <v>59</v>
      </c>
      <c r="N3565" s="1" t="s">
        <v>66</v>
      </c>
      <c r="P3565" s="1" t="n">
        <v>103</v>
      </c>
      <c r="Q3565" s="1" t="s">
        <v>61</v>
      </c>
      <c r="R3565" s="1" t="s">
        <v>62</v>
      </c>
      <c r="S3565" s="1" t="n">
        <v>1130101</v>
      </c>
      <c r="T3565" s="1" t="s">
        <v>63</v>
      </c>
      <c r="U3565" s="1" t="n">
        <v>1334.15</v>
      </c>
      <c r="W3565" s="1" t="n">
        <v>0</v>
      </c>
      <c r="X3565" s="1" t="s">
        <v>3203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nao encontrado</v>
      </c>
      <c r="AC3565" s="1" t="n">
        <v>49329</v>
      </c>
    </row>
    <row r="3566" customFormat="false" ht="12.75" hidden="false" customHeight="true" outlineLevel="0" collapsed="false">
      <c r="A3566" s="1" t="n">
        <v>1</v>
      </c>
      <c r="B3566" s="17" t="n">
        <v>46256</v>
      </c>
      <c r="C3566" s="17" t="n">
        <v>46274</v>
      </c>
      <c r="D3566" s="1" t="n">
        <v>10009</v>
      </c>
      <c r="E3566" s="1" t="s">
        <v>233</v>
      </c>
      <c r="F3566" s="1" t="n">
        <v>24</v>
      </c>
      <c r="G3566" s="1" t="s">
        <v>57</v>
      </c>
      <c r="H3566" s="1" t="n">
        <v>2110405</v>
      </c>
      <c r="I3566" s="1" t="s">
        <v>106</v>
      </c>
      <c r="J3566" s="1" t="n">
        <v>1585450</v>
      </c>
      <c r="L3566" s="1" t="n">
        <v>1441035</v>
      </c>
      <c r="M3566" s="1" t="s">
        <v>36</v>
      </c>
      <c r="N3566" s="1" t="s">
        <v>66</v>
      </c>
      <c r="P3566" s="1" t="n">
        <v>103</v>
      </c>
      <c r="Q3566" s="1" t="s">
        <v>61</v>
      </c>
      <c r="R3566" s="1" t="s">
        <v>62</v>
      </c>
      <c r="S3566" s="1" t="n">
        <v>1130101</v>
      </c>
      <c r="T3566" s="1" t="s">
        <v>63</v>
      </c>
      <c r="U3566" s="1" t="n">
        <v>4825.35</v>
      </c>
      <c r="W3566" s="1" t="n">
        <v>0</v>
      </c>
      <c r="X3566" s="1" t="s">
        <v>3204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AVEIA NESTL FLOC170G</v>
      </c>
      <c r="AC3566" s="1" t="n">
        <v>1441035</v>
      </c>
    </row>
    <row r="3567" customFormat="false" ht="12.75" hidden="false" customHeight="true" outlineLevel="0" collapsed="false">
      <c r="A3567" s="1" t="n">
        <v>1</v>
      </c>
      <c r="B3567" s="17" t="n">
        <v>46253</v>
      </c>
      <c r="C3567" s="17" t="n">
        <v>46274</v>
      </c>
      <c r="D3567" s="1" t="n">
        <v>1740</v>
      </c>
      <c r="E3567" s="1" t="s">
        <v>296</v>
      </c>
      <c r="F3567" s="1" t="n">
        <v>24</v>
      </c>
      <c r="G3567" s="1" t="s">
        <v>57</v>
      </c>
      <c r="H3567" s="1" t="n">
        <v>2110405</v>
      </c>
      <c r="I3567" s="1" t="s">
        <v>106</v>
      </c>
      <c r="J3567" s="1" t="n">
        <v>1593929</v>
      </c>
      <c r="L3567" s="1" t="n">
        <v>1260689</v>
      </c>
      <c r="M3567" s="1" t="s">
        <v>59</v>
      </c>
      <c r="N3567" s="1" t="s">
        <v>66</v>
      </c>
      <c r="P3567" s="1" t="n">
        <v>103</v>
      </c>
      <c r="Q3567" s="1" t="s">
        <v>61</v>
      </c>
      <c r="R3567" s="1" t="s">
        <v>62</v>
      </c>
      <c r="S3567" s="1" t="n">
        <v>1130101</v>
      </c>
      <c r="T3567" s="1" t="s">
        <v>63</v>
      </c>
      <c r="U3567" s="1" t="n">
        <v>1779.78</v>
      </c>
      <c r="W3567" s="1" t="n">
        <v>0</v>
      </c>
      <c r="X3567" s="1" t="s">
        <v>3205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LINGUI DE FRANGO KG</v>
      </c>
      <c r="AC3567" s="1" t="n">
        <v>1260689</v>
      </c>
    </row>
    <row r="3568" customFormat="false" ht="12.75" hidden="false" customHeight="true" outlineLevel="0" collapsed="false">
      <c r="A3568" s="1" t="n">
        <v>1</v>
      </c>
      <c r="B3568" s="17" t="n">
        <v>46253</v>
      </c>
      <c r="C3568" s="17" t="n">
        <v>46274</v>
      </c>
      <c r="D3568" s="1" t="n">
        <v>1624</v>
      </c>
      <c r="E3568" s="1" t="s">
        <v>282</v>
      </c>
      <c r="F3568" s="1" t="n">
        <v>24</v>
      </c>
      <c r="G3568" s="1" t="s">
        <v>57</v>
      </c>
      <c r="H3568" s="1" t="n">
        <v>2110405</v>
      </c>
      <c r="I3568" s="1" t="s">
        <v>106</v>
      </c>
      <c r="J3568" s="1" t="n">
        <v>1594239</v>
      </c>
      <c r="L3568" s="1" t="n">
        <v>669770</v>
      </c>
      <c r="M3568" s="1" t="s">
        <v>36</v>
      </c>
      <c r="N3568" s="1" t="s">
        <v>66</v>
      </c>
      <c r="P3568" s="1" t="n">
        <v>103</v>
      </c>
      <c r="Q3568" s="1" t="s">
        <v>61</v>
      </c>
      <c r="R3568" s="1" t="s">
        <v>62</v>
      </c>
      <c r="S3568" s="1" t="n">
        <v>1130101</v>
      </c>
      <c r="T3568" s="1" t="s">
        <v>63</v>
      </c>
      <c r="U3568" s="1" t="n">
        <v>1404.34</v>
      </c>
      <c r="W3568" s="1" t="n">
        <v>0</v>
      </c>
      <c r="X3568" s="1" t="s">
        <v>3206</v>
      </c>
      <c r="Z3568" s="1" t="str">
        <f aca="false">IF($T3568="","",IFERROR(INDEX('Resumo Grupos'!$AC$3:$AC$200,MATCH($T3568,'Resumo Grupos'!$AB$3:$AB$200,0)),"n/d"))</f>
        <v>Mercadoria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SUPRA COELHOAGRO K</v>
      </c>
      <c r="AC3568" s="1" t="n">
        <v>669770</v>
      </c>
    </row>
    <row r="3569" customFormat="false" ht="12.75" hidden="false" customHeight="true" outlineLevel="0" collapsed="false">
      <c r="A3569" s="1" t="n">
        <v>1</v>
      </c>
      <c r="B3569" s="17" t="n">
        <v>46253</v>
      </c>
      <c r="C3569" s="17" t="n">
        <v>46274</v>
      </c>
      <c r="D3569" s="1" t="n">
        <v>1637</v>
      </c>
      <c r="E3569" s="1" t="s">
        <v>68</v>
      </c>
      <c r="F3569" s="1" t="n">
        <v>24</v>
      </c>
      <c r="G3569" s="1" t="s">
        <v>57</v>
      </c>
      <c r="H3569" s="1" t="n">
        <v>2110405</v>
      </c>
      <c r="I3569" s="1" t="s">
        <v>106</v>
      </c>
      <c r="J3569" s="1" t="n">
        <v>1594500</v>
      </c>
      <c r="L3569" s="1" t="n">
        <v>1923084</v>
      </c>
      <c r="M3569" s="1" t="s">
        <v>36</v>
      </c>
      <c r="N3569" s="1" t="s">
        <v>66</v>
      </c>
      <c r="P3569" s="1" t="n">
        <v>103</v>
      </c>
      <c r="Q3569" s="1" t="s">
        <v>61</v>
      </c>
      <c r="R3569" s="1" t="s">
        <v>62</v>
      </c>
      <c r="S3569" s="1" t="n">
        <v>1130101</v>
      </c>
      <c r="T3569" s="1" t="s">
        <v>63</v>
      </c>
      <c r="U3569" s="1" t="n">
        <v>1341.5</v>
      </c>
      <c r="W3569" s="1" t="n">
        <v>0</v>
      </c>
      <c r="X3569" s="1" t="s">
        <v>3207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LEITE NINHO INTEGRAL380G LT</v>
      </c>
      <c r="AC3569" s="1" t="n">
        <v>1923084</v>
      </c>
    </row>
    <row r="3570" customFormat="false" ht="12.75" hidden="false" customHeight="true" outlineLevel="0" collapsed="false">
      <c r="A3570" s="1" t="n">
        <v>1</v>
      </c>
      <c r="B3570" s="17" t="n">
        <v>46253</v>
      </c>
      <c r="C3570" s="17" t="n">
        <v>46274</v>
      </c>
      <c r="D3570" s="1" t="n">
        <v>1637</v>
      </c>
      <c r="E3570" s="1" t="s">
        <v>68</v>
      </c>
      <c r="F3570" s="1" t="n">
        <v>24</v>
      </c>
      <c r="G3570" s="1" t="s">
        <v>57</v>
      </c>
      <c r="H3570" s="1" t="n">
        <v>2110405</v>
      </c>
      <c r="I3570" s="1" t="s">
        <v>106</v>
      </c>
      <c r="J3570" s="1" t="n">
        <v>1594577</v>
      </c>
      <c r="L3570" s="1" t="n">
        <v>1923087</v>
      </c>
      <c r="M3570" s="1" t="s">
        <v>36</v>
      </c>
      <c r="N3570" s="1" t="s">
        <v>66</v>
      </c>
      <c r="P3570" s="1" t="n">
        <v>103</v>
      </c>
      <c r="Q3570" s="1" t="s">
        <v>61</v>
      </c>
      <c r="R3570" s="1" t="s">
        <v>62</v>
      </c>
      <c r="S3570" s="1" t="n">
        <v>1130101</v>
      </c>
      <c r="T3570" s="1" t="s">
        <v>63</v>
      </c>
      <c r="U3570" s="1" t="n">
        <v>590.65</v>
      </c>
      <c r="W3570" s="1" t="n">
        <v>0</v>
      </c>
      <c r="X3570" s="1" t="s">
        <v>3208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MILHO PIPOCA DONA CLARA 400G</v>
      </c>
      <c r="AC3570" s="1" t="n">
        <v>1923087</v>
      </c>
    </row>
    <row r="3571" customFormat="false" ht="12.75" hidden="false" customHeight="true" outlineLevel="0" collapsed="false">
      <c r="A3571" s="1" t="n">
        <v>1</v>
      </c>
      <c r="B3571" s="17" t="n">
        <v>46262</v>
      </c>
      <c r="C3571" s="17" t="n">
        <v>46274</v>
      </c>
      <c r="D3571" s="1" t="n">
        <v>1613</v>
      </c>
      <c r="E3571" s="1" t="s">
        <v>240</v>
      </c>
      <c r="F3571" s="1" t="n">
        <v>24</v>
      </c>
      <c r="G3571" s="1" t="s">
        <v>57</v>
      </c>
      <c r="H3571" s="1" t="n">
        <v>2110405</v>
      </c>
      <c r="I3571" s="1" t="s">
        <v>106</v>
      </c>
      <c r="J3571" s="1" t="n">
        <v>1618977</v>
      </c>
      <c r="L3571" s="1" t="n">
        <v>1624596</v>
      </c>
      <c r="M3571" s="1" t="s">
        <v>36</v>
      </c>
      <c r="N3571" s="1" t="s">
        <v>66</v>
      </c>
      <c r="P3571" s="1" t="n">
        <v>103</v>
      </c>
      <c r="Q3571" s="1" t="s">
        <v>61</v>
      </c>
      <c r="R3571" s="1" t="s">
        <v>62</v>
      </c>
      <c r="S3571" s="1" t="n">
        <v>1130101</v>
      </c>
      <c r="T3571" s="1" t="s">
        <v>63</v>
      </c>
      <c r="U3571" s="1" t="n">
        <v>1372.91</v>
      </c>
      <c r="W3571" s="1" t="n">
        <v>0</v>
      </c>
      <c r="X3571" s="1" t="s">
        <v>3209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CORACAO DE FRANGO KG</v>
      </c>
      <c r="AC3571" s="1" t="n">
        <v>1624596</v>
      </c>
    </row>
    <row r="3572" customFormat="false" ht="12.75" hidden="false" customHeight="true" outlineLevel="0" collapsed="false">
      <c r="A3572" s="1" t="n">
        <v>1</v>
      </c>
      <c r="B3572" s="17" t="n">
        <v>46267</v>
      </c>
      <c r="C3572" s="17" t="n">
        <v>46274</v>
      </c>
      <c r="D3572" s="1" t="n">
        <v>1625</v>
      </c>
      <c r="E3572" s="1" t="s">
        <v>243</v>
      </c>
      <c r="F3572" s="1" t="n">
        <v>24</v>
      </c>
      <c r="G3572" s="1" t="s">
        <v>57</v>
      </c>
      <c r="H3572" s="1" t="n">
        <v>2110405</v>
      </c>
      <c r="I3572" s="1" t="s">
        <v>106</v>
      </c>
      <c r="J3572" s="1" t="n">
        <v>1642880</v>
      </c>
      <c r="L3572" s="1" t="n">
        <v>15247</v>
      </c>
      <c r="M3572" s="1" t="s">
        <v>36</v>
      </c>
      <c r="N3572" s="1" t="s">
        <v>66</v>
      </c>
      <c r="P3572" s="1" t="n">
        <v>103</v>
      </c>
      <c r="Q3572" s="1" t="s">
        <v>61</v>
      </c>
      <c r="R3572" s="1" t="s">
        <v>62</v>
      </c>
      <c r="S3572" s="1" t="n">
        <v>1130101</v>
      </c>
      <c r="T3572" s="1" t="s">
        <v>63</v>
      </c>
      <c r="U3572" s="1" t="n">
        <v>3033.6</v>
      </c>
      <c r="W3572" s="1" t="n">
        <v>0</v>
      </c>
      <c r="X3572" s="1" t="s">
        <v>3210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TRASEIRO DE BOI L1</v>
      </c>
      <c r="AC3572" s="1" t="n">
        <v>15247</v>
      </c>
    </row>
    <row r="3573" customFormat="false" ht="12.75" hidden="false" customHeight="true" outlineLevel="0" collapsed="false">
      <c r="A3573" s="1" t="n">
        <v>1</v>
      </c>
      <c r="B3573" s="17" t="n">
        <v>46267</v>
      </c>
      <c r="C3573" s="17" t="n">
        <v>46274</v>
      </c>
      <c r="D3573" s="1" t="n">
        <v>754</v>
      </c>
      <c r="E3573" s="1" t="s">
        <v>182</v>
      </c>
      <c r="F3573" s="1" t="n">
        <v>24</v>
      </c>
      <c r="G3573" s="1" t="s">
        <v>57</v>
      </c>
      <c r="H3573" s="1" t="n">
        <v>2110405</v>
      </c>
      <c r="I3573" s="1" t="s">
        <v>106</v>
      </c>
      <c r="J3573" s="1" t="n">
        <v>1642914</v>
      </c>
      <c r="L3573" s="1" t="n">
        <v>32872</v>
      </c>
      <c r="M3573" s="1" t="s">
        <v>36</v>
      </c>
      <c r="N3573" s="1" t="s">
        <v>66</v>
      </c>
      <c r="P3573" s="1" t="n">
        <v>103</v>
      </c>
      <c r="Q3573" s="1" t="s">
        <v>61</v>
      </c>
      <c r="R3573" s="1" t="s">
        <v>62</v>
      </c>
      <c r="S3573" s="1" t="n">
        <v>1130101</v>
      </c>
      <c r="T3573" s="1" t="s">
        <v>63</v>
      </c>
      <c r="U3573" s="1" t="n">
        <v>4375</v>
      </c>
      <c r="W3573" s="1" t="n">
        <v>0</v>
      </c>
      <c r="X3573" s="1" t="s">
        <v>3211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TRASEIRO DE BOI L1</v>
      </c>
      <c r="AC3573" s="1" t="n">
        <v>32872</v>
      </c>
    </row>
    <row r="3574" customFormat="false" ht="12.75" hidden="false" customHeight="true" outlineLevel="0" collapsed="false">
      <c r="A3574" s="1" t="n">
        <v>1</v>
      </c>
      <c r="B3574" s="17" t="n">
        <v>46267</v>
      </c>
      <c r="C3574" s="17" t="n">
        <v>46274</v>
      </c>
      <c r="D3574" s="1" t="n">
        <v>754</v>
      </c>
      <c r="E3574" s="1" t="s">
        <v>182</v>
      </c>
      <c r="F3574" s="1" t="n">
        <v>24</v>
      </c>
      <c r="G3574" s="1" t="s">
        <v>57</v>
      </c>
      <c r="H3574" s="1" t="n">
        <v>2110405</v>
      </c>
      <c r="I3574" s="1" t="s">
        <v>106</v>
      </c>
      <c r="J3574" s="1" t="n">
        <v>1646569</v>
      </c>
      <c r="L3574" s="1" t="n">
        <v>32873</v>
      </c>
      <c r="M3574" s="1" t="s">
        <v>36</v>
      </c>
      <c r="N3574" s="1" t="s">
        <v>66</v>
      </c>
      <c r="P3574" s="1" t="n">
        <v>103</v>
      </c>
      <c r="Q3574" s="1" t="s">
        <v>61</v>
      </c>
      <c r="R3574" s="1" t="s">
        <v>62</v>
      </c>
      <c r="S3574" s="1" t="n">
        <v>1130101</v>
      </c>
      <c r="T3574" s="1" t="s">
        <v>63</v>
      </c>
      <c r="U3574" s="1" t="n">
        <v>732</v>
      </c>
      <c r="W3574" s="1" t="n">
        <v>0</v>
      </c>
      <c r="X3574" s="1" t="s">
        <v>3212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SALSICHA PERDIGÃO KG</v>
      </c>
      <c r="AC3574" s="1" t="n">
        <v>32873</v>
      </c>
    </row>
    <row r="3575" customFormat="false" ht="12.75" hidden="false" customHeight="true" outlineLevel="0" collapsed="false">
      <c r="A3575" s="1" t="n">
        <v>1</v>
      </c>
      <c r="B3575" s="17" t="n">
        <v>46266</v>
      </c>
      <c r="C3575" s="17" t="n">
        <v>46274</v>
      </c>
      <c r="D3575" s="1" t="n">
        <v>1107</v>
      </c>
      <c r="E3575" s="1" t="s">
        <v>155</v>
      </c>
      <c r="F3575" s="1" t="n">
        <v>24</v>
      </c>
      <c r="G3575" s="1" t="s">
        <v>57</v>
      </c>
      <c r="H3575" s="1" t="n">
        <v>2110405</v>
      </c>
      <c r="I3575" s="1" t="s">
        <v>106</v>
      </c>
      <c r="J3575" s="1" t="n">
        <v>1648104</v>
      </c>
      <c r="L3575" s="1" t="n">
        <v>450846</v>
      </c>
      <c r="M3575" s="1" t="s">
        <v>36</v>
      </c>
      <c r="N3575" s="1" t="s">
        <v>66</v>
      </c>
      <c r="P3575" s="1" t="n">
        <v>103</v>
      </c>
      <c r="Q3575" s="1" t="s">
        <v>61</v>
      </c>
      <c r="R3575" s="1" t="s">
        <v>62</v>
      </c>
      <c r="S3575" s="1" t="n">
        <v>1130101</v>
      </c>
      <c r="T3575" s="1" t="s">
        <v>63</v>
      </c>
      <c r="U3575" s="1" t="n">
        <v>3917.2</v>
      </c>
      <c r="W3575" s="1" t="n">
        <v>0</v>
      </c>
      <c r="X3575" s="1" t="s">
        <v>3213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WHISKA FRANGO KG AGR</v>
      </c>
      <c r="AC3575" s="1" t="n">
        <v>450846</v>
      </c>
    </row>
    <row r="3576" customFormat="false" ht="12.75" hidden="false" customHeight="true" outlineLevel="0" collapsed="false">
      <c r="A3576" s="1" t="n">
        <v>1</v>
      </c>
      <c r="B3576" s="17" t="n">
        <v>46029</v>
      </c>
      <c r="C3576" s="17" t="n">
        <v>46275</v>
      </c>
      <c r="D3576" s="1" t="n">
        <v>105</v>
      </c>
      <c r="E3576" s="1" t="s">
        <v>499</v>
      </c>
      <c r="F3576" s="1" t="n">
        <v>46</v>
      </c>
      <c r="G3576" s="1" t="s">
        <v>500</v>
      </c>
      <c r="H3576" s="1" t="n">
        <v>2110405</v>
      </c>
      <c r="I3576" s="1" t="s">
        <v>106</v>
      </c>
      <c r="J3576" s="1" t="n">
        <v>651504</v>
      </c>
      <c r="L3576" s="1" t="n">
        <v>287048</v>
      </c>
      <c r="M3576" s="1" t="s">
        <v>215</v>
      </c>
      <c r="N3576" s="1" t="s">
        <v>66</v>
      </c>
      <c r="P3576" s="1" t="n">
        <v>101</v>
      </c>
      <c r="Q3576" s="1" t="s">
        <v>107</v>
      </c>
      <c r="R3576" s="1" t="s">
        <v>112</v>
      </c>
      <c r="S3576" s="1" t="n">
        <v>4220199</v>
      </c>
      <c r="T3576" s="1" t="s">
        <v>113</v>
      </c>
      <c r="U3576" s="1" t="n">
        <v>1567.08</v>
      </c>
      <c r="W3576" s="1" t="n">
        <v>0</v>
      </c>
      <c r="X3576" s="1" t="s">
        <v>3214</v>
      </c>
      <c r="Z3576" s="1" t="str">
        <f aca="false">IF($T3576="","",IFERROR(INDEX('Resumo Grupos'!$AC$3:$AC$200,MATCH($T3576,'Resumo Grupos'!$AB$3:$AB$200,0)),"n/d"))</f>
        <v>Pagamentos outros não operacionais</v>
      </c>
      <c r="AA3576" s="1" t="str">
        <f aca="false">IF($T3576="","",IF(COUNTIF('Resumo Grupos'!$AE$3:$AE$40,$T3576)&gt;0,"NAO","SIM"))</f>
        <v>SIM</v>
      </c>
    </row>
    <row r="3577" customFormat="false" ht="12.75" hidden="false" customHeight="true" outlineLevel="0" collapsed="false">
      <c r="A3577" s="1" t="n">
        <v>1</v>
      </c>
      <c r="B3577" s="17" t="n">
        <v>46135</v>
      </c>
      <c r="C3577" s="17" t="n">
        <v>46275</v>
      </c>
      <c r="D3577" s="1" t="n">
        <v>1758</v>
      </c>
      <c r="E3577" s="1" t="s">
        <v>523</v>
      </c>
      <c r="F3577" s="1" t="n">
        <v>46</v>
      </c>
      <c r="G3577" s="1" t="s">
        <v>500</v>
      </c>
      <c r="H3577" s="1" t="n">
        <v>2110405</v>
      </c>
      <c r="I3577" s="1" t="s">
        <v>106</v>
      </c>
      <c r="J3577" s="1" t="n">
        <v>993744</v>
      </c>
      <c r="L3577" s="1" t="n">
        <v>420093</v>
      </c>
      <c r="M3577" s="1" t="s">
        <v>272</v>
      </c>
      <c r="N3577" s="1" t="s">
        <v>66</v>
      </c>
      <c r="P3577" s="1" t="n">
        <v>101</v>
      </c>
      <c r="Q3577" s="1" t="s">
        <v>107</v>
      </c>
      <c r="R3577" s="1" t="s">
        <v>112</v>
      </c>
      <c r="S3577" s="1" t="n">
        <v>4220199</v>
      </c>
      <c r="T3577" s="1" t="s">
        <v>113</v>
      </c>
      <c r="U3577" s="1" t="n">
        <v>130</v>
      </c>
      <c r="W3577" s="1" t="n">
        <v>0</v>
      </c>
      <c r="X3577" s="1" t="s">
        <v>3215</v>
      </c>
      <c r="Z3577" s="1" t="str">
        <f aca="false">IF($T3577="","",IFERROR(INDEX('Resumo Grupos'!$AC$3:$AC$200,MATCH($T3577,'Resumo Grupos'!$AB$3:$AB$200,0)),"n/d"))</f>
        <v>Pagamentos outros não operacionais</v>
      </c>
      <c r="AA3577" s="1" t="str">
        <f aca="false">IF($T3577="","",IF(COUNTIF('Resumo Grupos'!$AE$3:$AE$40,$T3577)&gt;0,"NAO","SIM"))</f>
        <v>SIM</v>
      </c>
    </row>
    <row r="3578" customFormat="false" ht="12.75" hidden="false" customHeight="true" outlineLevel="0" collapsed="false">
      <c r="A3578" s="1" t="n">
        <v>1</v>
      </c>
      <c r="B3578" s="17" t="n">
        <v>46153</v>
      </c>
      <c r="C3578" s="17" t="n">
        <v>46275</v>
      </c>
      <c r="D3578" s="1" t="n">
        <v>1898</v>
      </c>
      <c r="E3578" s="1" t="s">
        <v>513</v>
      </c>
      <c r="F3578" s="1" t="n">
        <v>46</v>
      </c>
      <c r="G3578" s="1" t="s">
        <v>500</v>
      </c>
      <c r="H3578" s="1" t="n">
        <v>2110405</v>
      </c>
      <c r="I3578" s="1" t="s">
        <v>106</v>
      </c>
      <c r="J3578" s="1" t="n">
        <v>1230688</v>
      </c>
      <c r="L3578" s="1" t="n">
        <v>5484</v>
      </c>
      <c r="M3578" s="1" t="s">
        <v>460</v>
      </c>
      <c r="N3578" s="1" t="s">
        <v>66</v>
      </c>
      <c r="P3578" s="1" t="n">
        <v>101</v>
      </c>
      <c r="Q3578" s="1" t="s">
        <v>107</v>
      </c>
      <c r="R3578" s="1" t="s">
        <v>39</v>
      </c>
      <c r="S3578" s="1" t="n">
        <v>4210205</v>
      </c>
      <c r="T3578" s="1" t="s">
        <v>514</v>
      </c>
      <c r="U3578" s="1" t="n">
        <v>120.13</v>
      </c>
      <c r="W3578" s="1" t="n">
        <v>0</v>
      </c>
      <c r="X3578" s="1" t="s">
        <v>3216</v>
      </c>
      <c r="Z3578" s="1" t="str">
        <f aca="false">IF($T3578="","",IFERROR(INDEX('Resumo Grupos'!$AC$3:$AC$200,MATCH($T3578,'Resumo Grupos'!$AB$3:$AB$200,0)),"n/d"))</f>
        <v>Despesa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CAR TON COMP SAMSUNG</v>
      </c>
      <c r="AC3578" s="1" t="n">
        <v>5484</v>
      </c>
    </row>
    <row r="3579" customFormat="false" ht="12.75" hidden="false" customHeight="true" outlineLevel="0" collapsed="false">
      <c r="A3579" s="1" t="n">
        <v>1</v>
      </c>
      <c r="B3579" s="17" t="n">
        <v>46183</v>
      </c>
      <c r="C3579" s="17" t="n">
        <v>46275</v>
      </c>
      <c r="D3579" s="1" t="n">
        <v>1747</v>
      </c>
      <c r="E3579" s="1" t="s">
        <v>1478</v>
      </c>
      <c r="F3579" s="1" t="n">
        <v>46</v>
      </c>
      <c r="G3579" s="1" t="s">
        <v>500</v>
      </c>
      <c r="H3579" s="1" t="n">
        <v>2110405</v>
      </c>
      <c r="I3579" s="1" t="s">
        <v>106</v>
      </c>
      <c r="J3579" s="1" t="n">
        <v>1231737</v>
      </c>
      <c r="L3579" s="1" t="n">
        <v>1529878</v>
      </c>
      <c r="M3579" s="1" t="s">
        <v>153</v>
      </c>
      <c r="N3579" s="1" t="s">
        <v>66</v>
      </c>
      <c r="P3579" s="1" t="n">
        <v>101</v>
      </c>
      <c r="Q3579" s="1" t="s">
        <v>107</v>
      </c>
      <c r="R3579" s="1" t="s">
        <v>43</v>
      </c>
      <c r="S3579" s="1" t="n">
        <v>4210317</v>
      </c>
      <c r="T3579" s="1" t="s">
        <v>529</v>
      </c>
      <c r="U3579" s="1" t="n">
        <v>116.07</v>
      </c>
      <c r="W3579" s="1" t="n">
        <v>0</v>
      </c>
      <c r="X3579" s="1" t="s">
        <v>1479</v>
      </c>
      <c r="Z3579" s="1" t="str">
        <f aca="false">IF($T3579="","",IFERROR(INDEX('Resumo Grupos'!$AC$3:$AC$200,MATCH($T3579,'Resumo Grupos'!$AB$3:$AB$200,0)),"n/d"))</f>
        <v>Salários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BOTA PVC CANO CURTO</v>
      </c>
      <c r="AC3579" s="1" t="n">
        <v>1529878</v>
      </c>
    </row>
    <row r="3580" customFormat="false" ht="12.75" hidden="false" customHeight="true" outlineLevel="0" collapsed="false">
      <c r="A3580" s="1" t="n">
        <v>1</v>
      </c>
      <c r="B3580" s="17" t="n">
        <v>46192</v>
      </c>
      <c r="C3580" s="17" t="n">
        <v>46275</v>
      </c>
      <c r="D3580" s="1" t="n">
        <v>957</v>
      </c>
      <c r="E3580" s="1" t="s">
        <v>157</v>
      </c>
      <c r="F3580" s="1" t="n">
        <v>24</v>
      </c>
      <c r="G3580" s="1" t="s">
        <v>57</v>
      </c>
      <c r="H3580" s="1" t="n">
        <v>2110101</v>
      </c>
      <c r="I3580" s="1" t="s">
        <v>58</v>
      </c>
      <c r="J3580" s="1" t="n">
        <v>1273631</v>
      </c>
      <c r="L3580" s="1" t="n">
        <v>20459</v>
      </c>
      <c r="M3580" s="1" t="s">
        <v>36</v>
      </c>
      <c r="N3580" s="1" t="s">
        <v>60</v>
      </c>
      <c r="P3580" s="1" t="n">
        <v>103</v>
      </c>
      <c r="Q3580" s="1" t="s">
        <v>61</v>
      </c>
      <c r="R3580" s="1" t="s">
        <v>62</v>
      </c>
      <c r="S3580" s="1" t="n">
        <v>1130101</v>
      </c>
      <c r="T3580" s="1" t="s">
        <v>63</v>
      </c>
      <c r="U3580" s="1" t="n">
        <v>1725.68</v>
      </c>
      <c r="W3580" s="1" t="n">
        <v>0</v>
      </c>
      <c r="X3580" s="1" t="s">
        <v>3217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DENTASTIKX PEDIGREE</v>
      </c>
      <c r="AC3580" s="1" t="n">
        <v>20459</v>
      </c>
    </row>
    <row r="3581" customFormat="false" ht="12.75" hidden="false" customHeight="true" outlineLevel="0" collapsed="false">
      <c r="A3581" s="1" t="n">
        <v>1</v>
      </c>
      <c r="B3581" s="17" t="n">
        <v>46204</v>
      </c>
      <c r="C3581" s="17" t="n">
        <v>46275</v>
      </c>
      <c r="D3581" s="1" t="n">
        <v>1008</v>
      </c>
      <c r="E3581" s="1" t="s">
        <v>2388</v>
      </c>
      <c r="F3581" s="1" t="n">
        <v>46</v>
      </c>
      <c r="G3581" s="1" t="s">
        <v>500</v>
      </c>
      <c r="H3581" s="1" t="n">
        <v>2110405</v>
      </c>
      <c r="I3581" s="1" t="s">
        <v>106</v>
      </c>
      <c r="J3581" s="1" t="n">
        <v>1336323</v>
      </c>
      <c r="L3581" s="1" t="n">
        <v>1657</v>
      </c>
      <c r="M3581" s="1" t="s">
        <v>59</v>
      </c>
      <c r="N3581" s="1" t="s">
        <v>66</v>
      </c>
      <c r="P3581" s="1" t="n">
        <v>101</v>
      </c>
      <c r="Q3581" s="1" t="s">
        <v>107</v>
      </c>
      <c r="R3581" s="1" t="s">
        <v>39</v>
      </c>
      <c r="S3581" s="1" t="n">
        <v>4210232</v>
      </c>
      <c r="T3581" s="1" t="s">
        <v>503</v>
      </c>
      <c r="U3581" s="1" t="n">
        <v>208</v>
      </c>
      <c r="W3581" s="1" t="n">
        <v>0</v>
      </c>
      <c r="X3581" s="1" t="s">
        <v>3218</v>
      </c>
      <c r="Z3581" s="1" t="str">
        <f aca="false">IF($T3581="","",IFERROR(INDEX('Resumo Grupos'!$AC$3:$AC$200,MATCH($T3581,'Resumo Grupos'!$AB$3:$AB$200,0)),"n/d"))</f>
        <v>Despesa</v>
      </c>
      <c r="AA3581" s="1" t="str">
        <f aca="false">IF($T3581="","",IF(COUNTIF('Resumo Grupos'!$AE$3:$AE$40,$T3581)&gt;0,"NAO","SIM"))</f>
        <v>SIM</v>
      </c>
    </row>
    <row r="3582" customFormat="false" ht="12.75" hidden="false" customHeight="true" outlineLevel="0" collapsed="false">
      <c r="A3582" s="1" t="n">
        <v>1</v>
      </c>
      <c r="B3582" s="17" t="n">
        <v>46211</v>
      </c>
      <c r="C3582" s="17" t="n">
        <v>46275</v>
      </c>
      <c r="D3582" s="1" t="n">
        <v>10026</v>
      </c>
      <c r="E3582" s="1" t="s">
        <v>819</v>
      </c>
      <c r="F3582" s="1" t="n">
        <v>24</v>
      </c>
      <c r="G3582" s="1" t="s">
        <v>57</v>
      </c>
      <c r="H3582" s="1" t="n">
        <v>2110405</v>
      </c>
      <c r="I3582" s="1" t="s">
        <v>106</v>
      </c>
      <c r="J3582" s="1" t="n">
        <v>1370737</v>
      </c>
      <c r="L3582" s="1" t="n">
        <v>565779</v>
      </c>
      <c r="M3582" s="1" t="s">
        <v>59</v>
      </c>
      <c r="N3582" s="1" t="s">
        <v>66</v>
      </c>
      <c r="P3582" s="1" t="n">
        <v>101</v>
      </c>
      <c r="Q3582" s="1" t="s">
        <v>107</v>
      </c>
      <c r="R3582" s="1" t="s">
        <v>39</v>
      </c>
      <c r="S3582" s="1" t="n">
        <v>4210222</v>
      </c>
      <c r="T3582" s="1" t="s">
        <v>2246</v>
      </c>
      <c r="U3582" s="1" t="n">
        <v>666.67</v>
      </c>
      <c r="W3582" s="1" t="n">
        <v>0</v>
      </c>
      <c r="X3582" s="1" t="s">
        <v>2390</v>
      </c>
      <c r="Z3582" s="1" t="str">
        <f aca="false">IF($T3582="","",IFERROR(INDEX('Resumo Grupos'!$AC$3:$AC$200,MATCH($T3582,'Resumo Grupos'!$AB$3:$AB$200,0)),"n/d"))</f>
        <v>Despesa</v>
      </c>
      <c r="AA3582" s="1" t="str">
        <f aca="false">IF($T3582="","",IF(COUNTIF('Resumo Grupos'!$AE$3:$AE$40,$T3582)&gt;0,"NAO","SIM"))</f>
        <v>SIM</v>
      </c>
    </row>
    <row r="3583" customFormat="false" ht="12.75" hidden="false" customHeight="true" outlineLevel="0" collapsed="false">
      <c r="A3583" s="1" t="n">
        <v>1</v>
      </c>
      <c r="B3583" s="17" t="n">
        <v>46211</v>
      </c>
      <c r="C3583" s="17" t="n">
        <v>46275</v>
      </c>
      <c r="D3583" s="1" t="n">
        <v>10026</v>
      </c>
      <c r="E3583" s="1" t="s">
        <v>819</v>
      </c>
      <c r="F3583" s="1" t="n">
        <v>24</v>
      </c>
      <c r="G3583" s="1" t="s">
        <v>57</v>
      </c>
      <c r="H3583" s="1" t="n">
        <v>2110405</v>
      </c>
      <c r="I3583" s="1" t="s">
        <v>106</v>
      </c>
      <c r="J3583" s="1" t="n">
        <v>1370749</v>
      </c>
      <c r="L3583" s="1" t="n">
        <v>565780</v>
      </c>
      <c r="M3583" s="1" t="s">
        <v>59</v>
      </c>
      <c r="N3583" s="1" t="s">
        <v>66</v>
      </c>
      <c r="P3583" s="1" t="n">
        <v>101</v>
      </c>
      <c r="Q3583" s="1" t="s">
        <v>107</v>
      </c>
      <c r="R3583" s="1" t="s">
        <v>112</v>
      </c>
      <c r="S3583" s="1" t="n">
        <v>4220199</v>
      </c>
      <c r="T3583" s="1" t="s">
        <v>113</v>
      </c>
      <c r="U3583" s="1" t="n">
        <v>2000</v>
      </c>
      <c r="W3583" s="1" t="n">
        <v>0</v>
      </c>
      <c r="X3583" s="1" t="s">
        <v>2391</v>
      </c>
      <c r="Z3583" s="1" t="str">
        <f aca="false">IF($T3583="","",IFERROR(INDEX('Resumo Grupos'!$AC$3:$AC$200,MATCH($T3583,'Resumo Grupos'!$AB$3:$AB$200,0)),"n/d"))</f>
        <v>Pagamentos outros não operacionais</v>
      </c>
      <c r="AA3583" s="1" t="str">
        <f aca="false">IF($T3583="","",IF(COUNTIF('Resumo Grupos'!$AE$3:$AE$40,$T3583)&gt;0,"NAO","SIM"))</f>
        <v>SIM</v>
      </c>
    </row>
    <row r="3584" customFormat="false" ht="12.75" hidden="false" customHeight="true" outlineLevel="0" collapsed="false">
      <c r="A3584" s="1" t="n">
        <v>1</v>
      </c>
      <c r="B3584" s="17" t="n">
        <v>46213</v>
      </c>
      <c r="C3584" s="17" t="n">
        <v>46275</v>
      </c>
      <c r="D3584" s="1" t="n">
        <v>1914</v>
      </c>
      <c r="E3584" s="1" t="s">
        <v>2392</v>
      </c>
      <c r="F3584" s="1" t="n">
        <v>46</v>
      </c>
      <c r="G3584" s="1" t="s">
        <v>500</v>
      </c>
      <c r="H3584" s="1" t="n">
        <v>2110405</v>
      </c>
      <c r="I3584" s="1" t="s">
        <v>106</v>
      </c>
      <c r="J3584" s="1" t="n">
        <v>1377369</v>
      </c>
      <c r="L3584" s="1" t="n">
        <v>28968</v>
      </c>
      <c r="M3584" s="1" t="s">
        <v>59</v>
      </c>
      <c r="N3584" s="1" t="s">
        <v>66</v>
      </c>
      <c r="P3584" s="1" t="n">
        <v>101</v>
      </c>
      <c r="Q3584" s="1" t="s">
        <v>107</v>
      </c>
      <c r="R3584" s="1" t="s">
        <v>39</v>
      </c>
      <c r="S3584" s="1" t="n">
        <v>4210232</v>
      </c>
      <c r="T3584" s="1" t="s">
        <v>503</v>
      </c>
      <c r="U3584" s="1" t="n">
        <v>935.28</v>
      </c>
      <c r="W3584" s="1" t="n">
        <v>0</v>
      </c>
      <c r="X3584" s="1" t="s">
        <v>3219</v>
      </c>
      <c r="Z3584" s="1" t="str">
        <f aca="false">IF($T3584="","",IFERROR(INDEX('Resumo Grupos'!$AC$3:$AC$200,MATCH($T3584,'Resumo Grupos'!$AB$3:$AB$200,0)),"n/d"))</f>
        <v>Despesa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LEITOR DE CODIGO DE BARRAS ELGIN 8600IA</v>
      </c>
      <c r="AC3584" s="1" t="n">
        <v>28968</v>
      </c>
    </row>
    <row r="3585" customFormat="false" ht="12.75" hidden="false" customHeight="true" outlineLevel="0" collapsed="false">
      <c r="A3585" s="1" t="n">
        <v>1</v>
      </c>
      <c r="B3585" s="17" t="n">
        <v>46199</v>
      </c>
      <c r="C3585" s="17" t="n">
        <v>46275</v>
      </c>
      <c r="D3585" s="1" t="n">
        <v>1758</v>
      </c>
      <c r="E3585" s="1" t="s">
        <v>523</v>
      </c>
      <c r="F3585" s="1" t="n">
        <v>46</v>
      </c>
      <c r="G3585" s="1" t="s">
        <v>500</v>
      </c>
      <c r="H3585" s="1" t="n">
        <v>2110405</v>
      </c>
      <c r="I3585" s="1" t="s">
        <v>106</v>
      </c>
      <c r="J3585" s="1" t="n">
        <v>1378055</v>
      </c>
      <c r="L3585" s="1" t="n">
        <v>568065</v>
      </c>
      <c r="M3585" s="1" t="s">
        <v>153</v>
      </c>
      <c r="N3585" s="1" t="s">
        <v>66</v>
      </c>
      <c r="P3585" s="1" t="n">
        <v>101</v>
      </c>
      <c r="Q3585" s="1" t="s">
        <v>107</v>
      </c>
      <c r="R3585" s="1" t="s">
        <v>39</v>
      </c>
      <c r="S3585" s="1" t="n">
        <v>4210227</v>
      </c>
      <c r="T3585" s="1" t="s">
        <v>40</v>
      </c>
      <c r="U3585" s="1" t="n">
        <v>429.64</v>
      </c>
      <c r="W3585" s="1" t="n">
        <v>0</v>
      </c>
      <c r="X3585" s="1" t="s">
        <v>3220</v>
      </c>
      <c r="Z3585" s="1" t="str">
        <f aca="false">IF($T3585="","",IFERROR(INDEX('Resumo Grupos'!$AC$3:$AC$200,MATCH($T3585,'Resumo Grupos'!$AB$3:$AB$200,0)),"n/d"))</f>
        <v>Despesa</v>
      </c>
      <c r="AA3585" s="1" t="str">
        <f aca="false">IF($T3585="","",IF(COUNTIF('Resumo Grupos'!$AE$3:$AE$40,$T3585)&gt;0,"NAO","SIM"))</f>
        <v>SIM</v>
      </c>
    </row>
    <row r="3586" customFormat="false" ht="12.75" hidden="false" customHeight="true" outlineLevel="0" collapsed="false">
      <c r="A3586" s="1" t="n">
        <v>1</v>
      </c>
      <c r="B3586" s="17" t="n">
        <v>46213</v>
      </c>
      <c r="C3586" s="17" t="n">
        <v>46275</v>
      </c>
      <c r="D3586" s="1" t="n">
        <v>1465</v>
      </c>
      <c r="E3586" s="1" t="s">
        <v>1496</v>
      </c>
      <c r="F3586" s="1" t="n">
        <v>46</v>
      </c>
      <c r="G3586" s="1" t="s">
        <v>500</v>
      </c>
      <c r="H3586" s="1" t="n">
        <v>2110405</v>
      </c>
      <c r="I3586" s="1" t="s">
        <v>106</v>
      </c>
      <c r="J3586" s="1" t="n">
        <v>1378075</v>
      </c>
      <c r="L3586" s="1" t="n">
        <v>568085</v>
      </c>
      <c r="M3586" s="1" t="s">
        <v>59</v>
      </c>
      <c r="N3586" s="1" t="s">
        <v>66</v>
      </c>
      <c r="P3586" s="1" t="n">
        <v>101</v>
      </c>
      <c r="Q3586" s="1" t="s">
        <v>107</v>
      </c>
      <c r="R3586" s="1" t="s">
        <v>39</v>
      </c>
      <c r="S3586" s="1" t="n">
        <v>4210228</v>
      </c>
      <c r="T3586" s="1" t="s">
        <v>506</v>
      </c>
      <c r="U3586" s="1" t="n">
        <v>86.76</v>
      </c>
      <c r="W3586" s="1" t="n">
        <v>0</v>
      </c>
      <c r="X3586" s="1" t="s">
        <v>3221</v>
      </c>
      <c r="Z3586" s="1" t="str">
        <f aca="false">IF($T3586="","",IFERROR(INDEX('Resumo Grupos'!$AC$3:$AC$200,MATCH($T3586,'Resumo Grupos'!$AB$3:$AB$200,0)),"n/d"))</f>
        <v>Despesa</v>
      </c>
      <c r="AA3586" s="1" t="str">
        <f aca="false">IF($T3586="","",IF(COUNTIF('Resumo Grupos'!$AE$3:$AE$40,$T3586)&gt;0,"NAO","SIM"))</f>
        <v>SIM</v>
      </c>
    </row>
    <row r="3587" customFormat="false" ht="12.75" hidden="false" customHeight="true" outlineLevel="0" collapsed="false">
      <c r="A3587" s="1" t="n">
        <v>1</v>
      </c>
      <c r="B3587" s="17" t="n">
        <v>46183</v>
      </c>
      <c r="C3587" s="17" t="n">
        <v>46275</v>
      </c>
      <c r="D3587" s="1" t="n">
        <v>16</v>
      </c>
      <c r="E3587" s="1" t="s">
        <v>111</v>
      </c>
      <c r="F3587" s="1" t="n">
        <v>46</v>
      </c>
      <c r="G3587" s="1" t="s">
        <v>500</v>
      </c>
      <c r="H3587" s="1" t="n">
        <v>2110405</v>
      </c>
      <c r="I3587" s="1" t="s">
        <v>106</v>
      </c>
      <c r="J3587" s="1" t="n">
        <v>1378230</v>
      </c>
      <c r="L3587" s="1" t="n">
        <v>568166</v>
      </c>
      <c r="M3587" s="1" t="s">
        <v>153</v>
      </c>
      <c r="N3587" s="1" t="s">
        <v>66</v>
      </c>
      <c r="P3587" s="1" t="n">
        <v>101</v>
      </c>
      <c r="Q3587" s="1" t="s">
        <v>107</v>
      </c>
      <c r="R3587" s="1" t="s">
        <v>112</v>
      </c>
      <c r="S3587" s="1" t="n">
        <v>4220199</v>
      </c>
      <c r="T3587" s="1" t="s">
        <v>113</v>
      </c>
      <c r="U3587" s="1" t="n">
        <v>331.61</v>
      </c>
      <c r="W3587" s="1" t="n">
        <v>0</v>
      </c>
      <c r="X3587" s="1" t="s">
        <v>3222</v>
      </c>
      <c r="Z3587" s="1" t="str">
        <f aca="false">IF($T3587="","",IFERROR(INDEX('Resumo Grupos'!$AC$3:$AC$200,MATCH($T3587,'Resumo Grupos'!$AB$3:$AB$200,0)),"n/d"))</f>
        <v>Pagamentos outros não operacionais</v>
      </c>
      <c r="AA3587" s="1" t="str">
        <f aca="false">IF($T3587="","",IF(COUNTIF('Resumo Grupos'!$AE$3:$AE$40,$T3587)&gt;0,"NAO","SIM"))</f>
        <v>SIM</v>
      </c>
    </row>
    <row r="3588" customFormat="false" ht="12.75" hidden="false" customHeight="true" outlineLevel="0" collapsed="false">
      <c r="A3588" s="1" t="n">
        <v>1</v>
      </c>
      <c r="B3588" s="17" t="n">
        <v>46174</v>
      </c>
      <c r="C3588" s="17" t="n">
        <v>46275</v>
      </c>
      <c r="D3588" s="1" t="n">
        <v>1933</v>
      </c>
      <c r="E3588" s="1" t="s">
        <v>1522</v>
      </c>
      <c r="F3588" s="1" t="n">
        <v>46</v>
      </c>
      <c r="G3588" s="1" t="s">
        <v>500</v>
      </c>
      <c r="H3588" s="1" t="n">
        <v>2110405</v>
      </c>
      <c r="I3588" s="1" t="s">
        <v>106</v>
      </c>
      <c r="J3588" s="1" t="n">
        <v>1382032</v>
      </c>
      <c r="L3588" s="1" t="n">
        <v>570381</v>
      </c>
      <c r="M3588" s="1" t="s">
        <v>153</v>
      </c>
      <c r="N3588" s="1" t="s">
        <v>66</v>
      </c>
      <c r="P3588" s="1" t="n">
        <v>101</v>
      </c>
      <c r="Q3588" s="1" t="s">
        <v>107</v>
      </c>
      <c r="R3588" s="1" t="s">
        <v>112</v>
      </c>
      <c r="S3588" s="1" t="n">
        <v>4220199</v>
      </c>
      <c r="T3588" s="1" t="s">
        <v>113</v>
      </c>
      <c r="U3588" s="1" t="n">
        <v>600</v>
      </c>
      <c r="W3588" s="1" t="n">
        <v>0</v>
      </c>
      <c r="X3588" s="1" t="s">
        <v>1523</v>
      </c>
      <c r="Z3588" s="1" t="str">
        <f aca="false">IF($T3588="","",IFERROR(INDEX('Resumo Grupos'!$AC$3:$AC$200,MATCH($T3588,'Resumo Grupos'!$AB$3:$AB$200,0)),"n/d"))</f>
        <v>Pagamentos outros não operacionais</v>
      </c>
      <c r="AA3588" s="1" t="str">
        <f aca="false">IF($T3588="","",IF(COUNTIF('Resumo Grupos'!$AE$3:$AE$40,$T3588)&gt;0,"NAO","SIM"))</f>
        <v>SIM</v>
      </c>
    </row>
    <row r="3589" customFormat="false" ht="12.75" hidden="false" customHeight="true" outlineLevel="0" collapsed="false">
      <c r="A3589" s="1" t="n">
        <v>1</v>
      </c>
      <c r="B3589" s="17" t="n">
        <v>46216</v>
      </c>
      <c r="C3589" s="17" t="n">
        <v>46275</v>
      </c>
      <c r="D3589" s="1" t="n">
        <v>1717</v>
      </c>
      <c r="E3589" s="1" t="s">
        <v>2400</v>
      </c>
      <c r="F3589" s="1" t="n">
        <v>46</v>
      </c>
      <c r="G3589" s="1" t="s">
        <v>500</v>
      </c>
      <c r="H3589" s="1" t="n">
        <v>2110405</v>
      </c>
      <c r="I3589" s="1" t="s">
        <v>106</v>
      </c>
      <c r="J3589" s="1" t="n">
        <v>1394062</v>
      </c>
      <c r="L3589" s="1" t="n">
        <v>51412</v>
      </c>
      <c r="M3589" s="1" t="s">
        <v>59</v>
      </c>
      <c r="N3589" s="1" t="s">
        <v>66</v>
      </c>
      <c r="P3589" s="1" t="n">
        <v>103</v>
      </c>
      <c r="Q3589" s="1" t="s">
        <v>61</v>
      </c>
      <c r="R3589" s="1" t="s">
        <v>62</v>
      </c>
      <c r="S3589" s="1" t="n">
        <v>1130101</v>
      </c>
      <c r="T3589" s="1" t="s">
        <v>63</v>
      </c>
      <c r="U3589" s="1" t="n">
        <v>319.2</v>
      </c>
      <c r="W3589" s="1" t="n">
        <v>0</v>
      </c>
      <c r="X3589" s="1" t="s">
        <v>3223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</row>
    <row r="3590" customFormat="false" ht="12.75" hidden="false" customHeight="true" outlineLevel="0" collapsed="false">
      <c r="A3590" s="1" t="n">
        <v>1</v>
      </c>
      <c r="B3590" s="17" t="n">
        <v>46234</v>
      </c>
      <c r="C3590" s="17" t="n">
        <v>46275</v>
      </c>
      <c r="D3590" s="1" t="n">
        <v>608</v>
      </c>
      <c r="E3590" s="1" t="s">
        <v>3224</v>
      </c>
      <c r="F3590" s="1" t="n">
        <v>46</v>
      </c>
      <c r="G3590" s="1" t="s">
        <v>500</v>
      </c>
      <c r="H3590" s="1" t="n">
        <v>2110405</v>
      </c>
      <c r="I3590" s="1" t="s">
        <v>106</v>
      </c>
      <c r="J3590" s="1" t="n">
        <v>1477562</v>
      </c>
      <c r="L3590" s="1" t="n">
        <v>1681242</v>
      </c>
      <c r="M3590" s="1" t="s">
        <v>36</v>
      </c>
      <c r="N3590" s="1" t="s">
        <v>66</v>
      </c>
      <c r="P3590" s="1" t="n">
        <v>101</v>
      </c>
      <c r="Q3590" s="1" t="s">
        <v>107</v>
      </c>
      <c r="R3590" s="1" t="s">
        <v>39</v>
      </c>
      <c r="S3590" s="1" t="n">
        <v>4210232</v>
      </c>
      <c r="T3590" s="1" t="s">
        <v>503</v>
      </c>
      <c r="U3590" s="1" t="n">
        <v>315.62</v>
      </c>
      <c r="W3590" s="1" t="n">
        <v>0</v>
      </c>
      <c r="X3590" s="1" t="s">
        <v>3225</v>
      </c>
      <c r="Z3590" s="1" t="str">
        <f aca="false">IF($T3590="","",IFERROR(INDEX('Resumo Grupos'!$AC$3:$AC$200,MATCH($T3590,'Resumo Grupos'!$AB$3:$AB$200,0)),"n/d"))</f>
        <v>Despesa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SWITCH NAO GERENCIAVEL 24 PORTAS 1000MBP</v>
      </c>
      <c r="AC3590" s="1" t="n">
        <v>168124</v>
      </c>
    </row>
    <row r="3591" customFormat="false" ht="12.75" hidden="false" customHeight="true" outlineLevel="0" collapsed="false">
      <c r="A3591" s="1" t="n">
        <v>1</v>
      </c>
      <c r="B3591" s="17" t="n">
        <v>46241</v>
      </c>
      <c r="C3591" s="17" t="n">
        <v>46275</v>
      </c>
      <c r="D3591" s="1" t="n">
        <v>17</v>
      </c>
      <c r="E3591" s="1" t="s">
        <v>115</v>
      </c>
      <c r="F3591" s="1" t="n">
        <v>34</v>
      </c>
      <c r="G3591" s="1" t="s">
        <v>94</v>
      </c>
      <c r="H3591" s="1" t="n">
        <v>2110405</v>
      </c>
      <c r="I3591" s="1" t="s">
        <v>106</v>
      </c>
      <c r="J3591" s="1" t="n">
        <v>1512942</v>
      </c>
      <c r="L3591" s="1" t="n">
        <v>619809</v>
      </c>
      <c r="M3591" s="1" t="s">
        <v>153</v>
      </c>
      <c r="N3591" s="1" t="s">
        <v>66</v>
      </c>
      <c r="P3591" s="1" t="n">
        <v>101</v>
      </c>
      <c r="Q3591" s="1" t="s">
        <v>107</v>
      </c>
      <c r="R3591" s="1" t="s">
        <v>112</v>
      </c>
      <c r="S3591" s="1" t="n">
        <v>4220199</v>
      </c>
      <c r="T3591" s="1" t="s">
        <v>113</v>
      </c>
      <c r="U3591" s="1" t="n">
        <v>150</v>
      </c>
      <c r="W3591" s="1" t="n">
        <v>0</v>
      </c>
      <c r="X3591" s="1" t="s">
        <v>2436</v>
      </c>
      <c r="Z3591" s="1" t="str">
        <f aca="false">IF($T3591="","",IFERROR(INDEX('Resumo Grupos'!$AC$3:$AC$200,MATCH($T3591,'Resumo Grupos'!$AB$3:$AB$200,0)),"n/d"))</f>
        <v>Pagamentos outros não operacionais</v>
      </c>
      <c r="AA3591" s="1" t="str">
        <f aca="false">IF($T3591="","",IF(COUNTIF('Resumo Grupos'!$AE$3:$AE$40,$T3591)&gt;0,"NAO","SIM"))</f>
        <v>SIM</v>
      </c>
    </row>
    <row r="3592" customFormat="false" ht="12.75" hidden="false" customHeight="true" outlineLevel="0" collapsed="false">
      <c r="A3592" s="1" t="n">
        <v>1</v>
      </c>
      <c r="B3592" s="17" t="n">
        <v>46239</v>
      </c>
      <c r="C3592" s="17" t="n">
        <v>46275</v>
      </c>
      <c r="D3592" s="1" t="n">
        <v>1835</v>
      </c>
      <c r="E3592" s="1" t="s">
        <v>505</v>
      </c>
      <c r="F3592" s="1" t="n">
        <v>46</v>
      </c>
      <c r="G3592" s="1" t="s">
        <v>500</v>
      </c>
      <c r="H3592" s="1" t="n">
        <v>2110405</v>
      </c>
      <c r="I3592" s="1" t="s">
        <v>106</v>
      </c>
      <c r="J3592" s="1" t="n">
        <v>1513114</v>
      </c>
      <c r="L3592" s="1" t="n">
        <v>108950</v>
      </c>
      <c r="M3592" s="1" t="s">
        <v>36</v>
      </c>
      <c r="N3592" s="1" t="s">
        <v>66</v>
      </c>
      <c r="P3592" s="1" t="n">
        <v>101</v>
      </c>
      <c r="Q3592" s="1" t="s">
        <v>107</v>
      </c>
      <c r="R3592" s="1" t="s">
        <v>39</v>
      </c>
      <c r="S3592" s="1" t="n">
        <v>4210228</v>
      </c>
      <c r="T3592" s="1" t="s">
        <v>506</v>
      </c>
      <c r="U3592" s="1" t="n">
        <v>52.51</v>
      </c>
      <c r="W3592" s="1" t="n">
        <v>0</v>
      </c>
      <c r="X3592" s="1" t="s">
        <v>3226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PULVERIZADOR MANUAL 1,5L - 301SM UN QTD.</v>
      </c>
      <c r="AC3592" s="1" t="n">
        <v>108950</v>
      </c>
    </row>
    <row r="3593" customFormat="false" ht="12.75" hidden="false" customHeight="true" outlineLevel="0" collapsed="false">
      <c r="A3593" s="1" t="n">
        <v>1</v>
      </c>
      <c r="B3593" s="17" t="n">
        <v>46242</v>
      </c>
      <c r="C3593" s="17" t="n">
        <v>46275</v>
      </c>
      <c r="D3593" s="1" t="n">
        <v>957</v>
      </c>
      <c r="E3593" s="1" t="s">
        <v>157</v>
      </c>
      <c r="F3593" s="1" t="n">
        <v>24</v>
      </c>
      <c r="G3593" s="1" t="s">
        <v>57</v>
      </c>
      <c r="H3593" s="1" t="n">
        <v>2110405</v>
      </c>
      <c r="I3593" s="1" t="s">
        <v>106</v>
      </c>
      <c r="J3593" s="1" t="n">
        <v>1517801</v>
      </c>
      <c r="L3593" s="1" t="n">
        <v>21578</v>
      </c>
      <c r="M3593" s="1" t="s">
        <v>59</v>
      </c>
      <c r="N3593" s="1" t="s">
        <v>66</v>
      </c>
      <c r="P3593" s="1" t="n">
        <v>103</v>
      </c>
      <c r="Q3593" s="1" t="s">
        <v>61</v>
      </c>
      <c r="R3593" s="1" t="s">
        <v>62</v>
      </c>
      <c r="S3593" s="1" t="n">
        <v>1130101</v>
      </c>
      <c r="T3593" s="1" t="s">
        <v>63</v>
      </c>
      <c r="U3593" s="1" t="n">
        <v>3429</v>
      </c>
      <c r="W3593" s="1" t="n">
        <v>0</v>
      </c>
      <c r="X3593" s="1" t="s">
        <v>3227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WHISKA FRANGO KG AGR</v>
      </c>
      <c r="AC3593" s="1" t="n">
        <v>21578</v>
      </c>
    </row>
    <row r="3594" customFormat="false" ht="12.75" hidden="false" customHeight="true" outlineLevel="0" collapsed="false">
      <c r="A3594" s="1" t="n">
        <v>1</v>
      </c>
      <c r="B3594" s="17" t="n">
        <v>46199</v>
      </c>
      <c r="C3594" s="17" t="n">
        <v>46275</v>
      </c>
      <c r="D3594" s="1" t="n">
        <v>1242</v>
      </c>
      <c r="E3594" s="1" t="s">
        <v>1488</v>
      </c>
      <c r="F3594" s="1" t="n">
        <v>46</v>
      </c>
      <c r="G3594" s="1" t="s">
        <v>500</v>
      </c>
      <c r="H3594" s="1" t="n">
        <v>2110405</v>
      </c>
      <c r="I3594" s="1" t="s">
        <v>106</v>
      </c>
      <c r="J3594" s="1" t="n">
        <v>1529016</v>
      </c>
      <c r="L3594" s="1" t="n">
        <v>625769</v>
      </c>
      <c r="M3594" s="1" t="s">
        <v>59</v>
      </c>
      <c r="N3594" s="1" t="s">
        <v>66</v>
      </c>
      <c r="P3594" s="1" t="n">
        <v>101</v>
      </c>
      <c r="Q3594" s="1" t="s">
        <v>107</v>
      </c>
      <c r="R3594" s="1" t="s">
        <v>112</v>
      </c>
      <c r="S3594" s="1" t="n">
        <v>4220199</v>
      </c>
      <c r="T3594" s="1" t="s">
        <v>113</v>
      </c>
      <c r="U3594" s="1" t="n">
        <v>160</v>
      </c>
      <c r="W3594" s="1" t="n">
        <v>0</v>
      </c>
      <c r="Z3594" s="1" t="str">
        <f aca="false">IF($T3594="","",IFERROR(INDEX('Resumo Grupos'!$AC$3:$AC$200,MATCH($T3594,'Resumo Grupos'!$AB$3:$AB$200,0)),"n/d"))</f>
        <v>Pagamentos outros não operacionais</v>
      </c>
      <c r="AA3594" s="1" t="str">
        <f aca="false">IF($T3594="","",IF(COUNTIF('Resumo Grupos'!$AE$3:$AE$40,$T3594)&gt;0,"NAO","SIM"))</f>
        <v>SIM</v>
      </c>
    </row>
    <row r="3595" customFormat="false" ht="12.75" hidden="false" customHeight="true" outlineLevel="0" collapsed="false">
      <c r="A3595" s="1" t="n">
        <v>1</v>
      </c>
      <c r="B3595" s="17" t="n">
        <v>46244</v>
      </c>
      <c r="C3595" s="17" t="n">
        <v>46275</v>
      </c>
      <c r="D3595" s="1" t="n">
        <v>48</v>
      </c>
      <c r="E3595" s="1" t="s">
        <v>1184</v>
      </c>
      <c r="F3595" s="1" t="n">
        <v>46</v>
      </c>
      <c r="G3595" s="1" t="s">
        <v>500</v>
      </c>
      <c r="H3595" s="1" t="n">
        <v>2110405</v>
      </c>
      <c r="I3595" s="1" t="s">
        <v>106</v>
      </c>
      <c r="J3595" s="1" t="n">
        <v>1529925</v>
      </c>
      <c r="L3595" s="1" t="n">
        <v>71341</v>
      </c>
      <c r="M3595" s="1" t="s">
        <v>36</v>
      </c>
      <c r="N3595" s="1" t="s">
        <v>66</v>
      </c>
      <c r="P3595" s="1" t="n">
        <v>101</v>
      </c>
      <c r="Q3595" s="1" t="s">
        <v>107</v>
      </c>
      <c r="R3595" s="1" t="s">
        <v>39</v>
      </c>
      <c r="S3595" s="1" t="n">
        <v>4210228</v>
      </c>
      <c r="T3595" s="1" t="s">
        <v>506</v>
      </c>
      <c r="U3595" s="1" t="n">
        <v>29.98</v>
      </c>
      <c r="W3595" s="1" t="n">
        <v>0</v>
      </c>
      <c r="X3595" s="1" t="s">
        <v>3228</v>
      </c>
      <c r="Z3595" s="1" t="str">
        <f aca="false">IF($T3595="","",IFERROR(INDEX('Resumo Grupos'!$AC$3:$AC$200,MATCH($T3595,'Resumo Grupos'!$AB$3:$AB$200,0)),"n/d"))</f>
        <v>Despesa</v>
      </c>
      <c r="AA3595" s="1" t="str">
        <f aca="false">IF($T3595="","",IF(COUNTIF('Resumo Grupos'!$AE$3:$AE$40,$T3595)&gt;0,"NAO","SIM"))</f>
        <v>SIM</v>
      </c>
    </row>
    <row r="3596" customFormat="false" ht="12.75" hidden="false" customHeight="true" outlineLevel="0" collapsed="false">
      <c r="A3596" s="1" t="n">
        <v>1</v>
      </c>
      <c r="B3596" s="17" t="n">
        <v>46244</v>
      </c>
      <c r="C3596" s="17" t="n">
        <v>46275</v>
      </c>
      <c r="D3596" s="1" t="n">
        <v>1105</v>
      </c>
      <c r="E3596" s="1" t="s">
        <v>544</v>
      </c>
      <c r="F3596" s="1" t="n">
        <v>36</v>
      </c>
      <c r="G3596" s="1" t="s">
        <v>517</v>
      </c>
      <c r="H3596" s="1" t="n">
        <v>2110405</v>
      </c>
      <c r="I3596" s="1" t="s">
        <v>106</v>
      </c>
      <c r="J3596" s="1" t="n">
        <v>1529935</v>
      </c>
      <c r="L3596" s="1" t="n">
        <v>1663</v>
      </c>
      <c r="M3596" s="1" t="s">
        <v>36</v>
      </c>
      <c r="N3596" s="1" t="s">
        <v>66</v>
      </c>
      <c r="P3596" s="1" t="n">
        <v>101</v>
      </c>
      <c r="Q3596" s="1" t="s">
        <v>107</v>
      </c>
      <c r="R3596" s="1" t="s">
        <v>39</v>
      </c>
      <c r="S3596" s="1" t="n">
        <v>4210208</v>
      </c>
      <c r="T3596" s="1" t="s">
        <v>545</v>
      </c>
      <c r="U3596" s="1" t="n">
        <v>45</v>
      </c>
      <c r="W3596" s="1" t="n">
        <v>0</v>
      </c>
      <c r="X3596" s="1" t="s">
        <v>3229</v>
      </c>
      <c r="Z3596" s="1" t="str">
        <f aca="false">IF($T3596="","",IFERROR(INDEX('Resumo Grupos'!$AC$3:$AC$200,MATCH($T3596,'Resumo Grupos'!$AB$3:$AB$200,0)),"n/d"))</f>
        <v>Despesa</v>
      </c>
      <c r="AA3596" s="1" t="str">
        <f aca="false">IF($T3596="","",IF(COUNTIF('Resumo Grupos'!$AE$3:$AE$40,$T3596)&gt;0,"NAO","SIM"))</f>
        <v>SIM</v>
      </c>
    </row>
    <row r="3597" customFormat="false" ht="12.75" hidden="false" customHeight="true" outlineLevel="0" collapsed="false">
      <c r="A3597" s="1" t="n">
        <v>1</v>
      </c>
      <c r="B3597" s="17" t="n">
        <v>46246</v>
      </c>
      <c r="C3597" s="17" t="n">
        <v>46275</v>
      </c>
      <c r="D3597" s="1" t="n">
        <v>1659</v>
      </c>
      <c r="E3597" s="1" t="s">
        <v>78</v>
      </c>
      <c r="F3597" s="1" t="n">
        <v>24</v>
      </c>
      <c r="G3597" s="1" t="s">
        <v>57</v>
      </c>
      <c r="H3597" s="1" t="n">
        <v>2110405</v>
      </c>
      <c r="I3597" s="1" t="s">
        <v>106</v>
      </c>
      <c r="J3597" s="1" t="n">
        <v>1535642</v>
      </c>
      <c r="L3597" s="1" t="n">
        <v>889987</v>
      </c>
      <c r="M3597" s="1" t="s">
        <v>153</v>
      </c>
      <c r="N3597" s="1" t="s">
        <v>66</v>
      </c>
      <c r="P3597" s="1" t="n">
        <v>103</v>
      </c>
      <c r="Q3597" s="1" t="s">
        <v>61</v>
      </c>
      <c r="R3597" s="1" t="s">
        <v>62</v>
      </c>
      <c r="S3597" s="1" t="n">
        <v>1130101</v>
      </c>
      <c r="T3597" s="1" t="s">
        <v>63</v>
      </c>
      <c r="U3597" s="1" t="n">
        <v>345.95</v>
      </c>
      <c r="W3597" s="1" t="n">
        <v>0</v>
      </c>
      <c r="X3597" s="1" t="s">
        <v>3230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PH FLORAL 4UNI NEUTR</v>
      </c>
      <c r="AC3597" s="1" t="n">
        <v>889987</v>
      </c>
    </row>
    <row r="3598" customFormat="false" ht="12.75" hidden="false" customHeight="true" outlineLevel="0" collapsed="false">
      <c r="A3598" s="1" t="n">
        <v>1</v>
      </c>
      <c r="B3598" s="17" t="n">
        <v>46246</v>
      </c>
      <c r="C3598" s="17" t="n">
        <v>46275</v>
      </c>
      <c r="D3598" s="1" t="n">
        <v>1390</v>
      </c>
      <c r="E3598" s="1" t="s">
        <v>1619</v>
      </c>
      <c r="F3598" s="1" t="n">
        <v>24</v>
      </c>
      <c r="G3598" s="1" t="s">
        <v>57</v>
      </c>
      <c r="H3598" s="1" t="n">
        <v>2110405</v>
      </c>
      <c r="I3598" s="1" t="s">
        <v>106</v>
      </c>
      <c r="J3598" s="1" t="n">
        <v>1537290</v>
      </c>
      <c r="L3598" s="1" t="n">
        <v>7184</v>
      </c>
      <c r="M3598" s="1" t="s">
        <v>36</v>
      </c>
      <c r="N3598" s="1" t="s">
        <v>66</v>
      </c>
      <c r="P3598" s="1" t="n">
        <v>103</v>
      </c>
      <c r="Q3598" s="1" t="s">
        <v>61</v>
      </c>
      <c r="R3598" s="1" t="s">
        <v>62</v>
      </c>
      <c r="S3598" s="1" t="n">
        <v>1130101</v>
      </c>
      <c r="T3598" s="1" t="s">
        <v>63</v>
      </c>
      <c r="U3598" s="1" t="n">
        <v>463.74</v>
      </c>
      <c r="W3598" s="1" t="n">
        <v>0</v>
      </c>
      <c r="X3598" s="1" t="s">
        <v>3231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</row>
    <row r="3599" customFormat="false" ht="12.75" hidden="false" customHeight="true" outlineLevel="0" collapsed="false">
      <c r="A3599" s="1" t="n">
        <v>1</v>
      </c>
      <c r="B3599" s="17" t="n">
        <v>46239</v>
      </c>
      <c r="C3599" s="17" t="n">
        <v>46275</v>
      </c>
      <c r="D3599" s="1" t="n">
        <v>1832</v>
      </c>
      <c r="E3599" s="1" t="s">
        <v>1517</v>
      </c>
      <c r="F3599" s="1" t="n">
        <v>46</v>
      </c>
      <c r="G3599" s="1" t="s">
        <v>500</v>
      </c>
      <c r="H3599" s="1" t="n">
        <v>2110405</v>
      </c>
      <c r="I3599" s="1" t="s">
        <v>106</v>
      </c>
      <c r="J3599" s="1" t="n">
        <v>1540679</v>
      </c>
      <c r="L3599" s="1" t="n">
        <v>889850</v>
      </c>
      <c r="M3599" s="1" t="s">
        <v>36</v>
      </c>
      <c r="N3599" s="1" t="s">
        <v>66</v>
      </c>
      <c r="P3599" s="1" t="n">
        <v>101</v>
      </c>
      <c r="Q3599" s="1" t="s">
        <v>107</v>
      </c>
      <c r="R3599" s="1" t="s">
        <v>39</v>
      </c>
      <c r="S3599" s="1" t="n">
        <v>4210228</v>
      </c>
      <c r="T3599" s="1" t="s">
        <v>506</v>
      </c>
      <c r="U3599" s="1" t="n">
        <v>37</v>
      </c>
      <c r="W3599" s="1" t="n">
        <v>0</v>
      </c>
      <c r="X3599" s="1" t="s">
        <v>3232</v>
      </c>
      <c r="Z3599" s="1" t="str">
        <f aca="false">IF($T3599="","",IFERROR(INDEX('Resumo Grupos'!$AC$3:$AC$200,MATCH($T3599,'Resumo Grupos'!$AB$3:$AB$200,0)),"n/d"))</f>
        <v>Despesa</v>
      </c>
      <c r="AA3599" s="1" t="str">
        <f aca="false">IF($T3599="","",IF(COUNTIF('Resumo Grupos'!$AE$3:$AE$40,$T3599)&gt;0,"NAO","SIM"))</f>
        <v>SIM</v>
      </c>
    </row>
    <row r="3600" customFormat="false" ht="12.75" hidden="false" customHeight="true" outlineLevel="0" collapsed="false">
      <c r="A3600" s="1" t="n">
        <v>1</v>
      </c>
      <c r="B3600" s="17" t="n">
        <v>46247</v>
      </c>
      <c r="C3600" s="17" t="n">
        <v>46275</v>
      </c>
      <c r="D3600" s="1" t="n">
        <v>1667</v>
      </c>
      <c r="E3600" s="1" t="s">
        <v>65</v>
      </c>
      <c r="F3600" s="1" t="n">
        <v>24</v>
      </c>
      <c r="G3600" s="1" t="s">
        <v>57</v>
      </c>
      <c r="H3600" s="1" t="n">
        <v>2110405</v>
      </c>
      <c r="I3600" s="1" t="s">
        <v>106</v>
      </c>
      <c r="J3600" s="1" t="n">
        <v>1542918</v>
      </c>
      <c r="L3600" s="1" t="n">
        <v>398226</v>
      </c>
      <c r="M3600" s="1" t="s">
        <v>59</v>
      </c>
      <c r="N3600" s="1" t="s">
        <v>66</v>
      </c>
      <c r="P3600" s="1" t="n">
        <v>103</v>
      </c>
      <c r="Q3600" s="1" t="s">
        <v>61</v>
      </c>
      <c r="R3600" s="1" t="s">
        <v>62</v>
      </c>
      <c r="S3600" s="1" t="n">
        <v>1130101</v>
      </c>
      <c r="T3600" s="1" t="s">
        <v>63</v>
      </c>
      <c r="U3600" s="1" t="n">
        <v>760.27</v>
      </c>
      <c r="W3600" s="1" t="n">
        <v>0</v>
      </c>
      <c r="X3600" s="1" t="s">
        <v>3233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CREME DE LEITE PIRAC</v>
      </c>
      <c r="AC3600" s="1" t="n">
        <v>398226</v>
      </c>
    </row>
    <row r="3601" customFormat="false" ht="12.75" hidden="false" customHeight="true" outlineLevel="0" collapsed="false">
      <c r="A3601" s="1" t="n">
        <v>1</v>
      </c>
      <c r="B3601" s="17" t="n">
        <v>46248</v>
      </c>
      <c r="C3601" s="17" t="n">
        <v>46275</v>
      </c>
      <c r="D3601" s="1" t="n">
        <v>10020</v>
      </c>
      <c r="E3601" s="1" t="s">
        <v>298</v>
      </c>
      <c r="F3601" s="1" t="n">
        <v>24</v>
      </c>
      <c r="G3601" s="1" t="s">
        <v>57</v>
      </c>
      <c r="H3601" s="1" t="n">
        <v>2110405</v>
      </c>
      <c r="I3601" s="1" t="s">
        <v>106</v>
      </c>
      <c r="J3601" s="1" t="n">
        <v>1546108</v>
      </c>
      <c r="L3601" s="1" t="n">
        <v>799</v>
      </c>
      <c r="M3601" s="1" t="s">
        <v>153</v>
      </c>
      <c r="N3601" s="1" t="s">
        <v>66</v>
      </c>
      <c r="P3601" s="1" t="n">
        <v>103</v>
      </c>
      <c r="Q3601" s="1" t="s">
        <v>61</v>
      </c>
      <c r="R3601" s="1" t="s">
        <v>62</v>
      </c>
      <c r="S3601" s="1" t="n">
        <v>1130101</v>
      </c>
      <c r="T3601" s="1" t="s">
        <v>63</v>
      </c>
      <c r="U3601" s="1" t="n">
        <v>507.29</v>
      </c>
      <c r="W3601" s="1" t="n">
        <v>0</v>
      </c>
      <c r="X3601" s="1" t="s">
        <v>3234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ANTICION CARTELA 1ML</v>
      </c>
      <c r="AC3601" s="1" t="n">
        <v>799</v>
      </c>
    </row>
    <row r="3602" customFormat="false" ht="12.75" hidden="false" customHeight="true" outlineLevel="0" collapsed="false">
      <c r="A3602" s="1" t="n">
        <v>1</v>
      </c>
      <c r="B3602" s="17" t="n">
        <v>46248</v>
      </c>
      <c r="C3602" s="17" t="n">
        <v>46275</v>
      </c>
      <c r="D3602" s="1" t="n">
        <v>10012</v>
      </c>
      <c r="E3602" s="1" t="s">
        <v>236</v>
      </c>
      <c r="F3602" s="1" t="n">
        <v>24</v>
      </c>
      <c r="G3602" s="1" t="s">
        <v>57</v>
      </c>
      <c r="H3602" s="1" t="n">
        <v>2110405</v>
      </c>
      <c r="I3602" s="1" t="s">
        <v>106</v>
      </c>
      <c r="J3602" s="1" t="n">
        <v>1546127</v>
      </c>
      <c r="L3602" s="1" t="n">
        <v>1965727</v>
      </c>
      <c r="M3602" s="1" t="s">
        <v>36</v>
      </c>
      <c r="N3602" s="1" t="s">
        <v>66</v>
      </c>
      <c r="P3602" s="1" t="n">
        <v>103</v>
      </c>
      <c r="Q3602" s="1" t="s">
        <v>61</v>
      </c>
      <c r="R3602" s="1" t="s">
        <v>62</v>
      </c>
      <c r="S3602" s="1" t="n">
        <v>1130101</v>
      </c>
      <c r="T3602" s="1" t="s">
        <v>63</v>
      </c>
      <c r="U3602" s="1" t="n">
        <v>1236.25</v>
      </c>
      <c r="W3602" s="1" t="n">
        <v>0</v>
      </c>
      <c r="X3602" s="1" t="s">
        <v>3235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ABS SEMPERLIVRE SUAVE C/ABA -16UN</v>
      </c>
      <c r="AC3602" s="1" t="n">
        <v>1965727</v>
      </c>
    </row>
    <row r="3603" customFormat="false" ht="12.75" hidden="false" customHeight="true" outlineLevel="0" collapsed="false">
      <c r="A3603" s="1" t="n">
        <v>1</v>
      </c>
      <c r="B3603" s="17" t="n">
        <v>46248</v>
      </c>
      <c r="C3603" s="17" t="n">
        <v>46275</v>
      </c>
      <c r="D3603" s="1" t="n">
        <v>862</v>
      </c>
      <c r="E3603" s="1" t="s">
        <v>502</v>
      </c>
      <c r="F3603" s="1" t="n">
        <v>46</v>
      </c>
      <c r="G3603" s="1" t="s">
        <v>500</v>
      </c>
      <c r="H3603" s="1" t="n">
        <v>2110405</v>
      </c>
      <c r="I3603" s="1" t="s">
        <v>106</v>
      </c>
      <c r="J3603" s="1" t="n">
        <v>1551728</v>
      </c>
      <c r="L3603" s="1" t="n">
        <v>634573</v>
      </c>
      <c r="M3603" s="1" t="s">
        <v>36</v>
      </c>
      <c r="N3603" s="1" t="s">
        <v>66</v>
      </c>
      <c r="P3603" s="1" t="n">
        <v>101</v>
      </c>
      <c r="Q3603" s="1" t="s">
        <v>107</v>
      </c>
      <c r="R3603" s="1" t="s">
        <v>39</v>
      </c>
      <c r="S3603" s="1" t="n">
        <v>4210232</v>
      </c>
      <c r="T3603" s="1" t="s">
        <v>503</v>
      </c>
      <c r="U3603" s="1" t="n">
        <v>400</v>
      </c>
      <c r="W3603" s="1" t="n">
        <v>0</v>
      </c>
      <c r="X3603" s="1" t="s">
        <v>3236</v>
      </c>
      <c r="Z3603" s="1" t="str">
        <f aca="false">IF($T3603="","",IFERROR(INDEX('Resumo Grupos'!$AC$3:$AC$200,MATCH($T3603,'Resumo Grupos'!$AB$3:$AB$200,0)),"n/d"))</f>
        <v>Despesa</v>
      </c>
      <c r="AA3603" s="1" t="str">
        <f aca="false">IF($T3603="","",IF(COUNTIF('Resumo Grupos'!$AE$3:$AE$40,$T3603)&gt;0,"NAO","SIM"))</f>
        <v>SIM</v>
      </c>
    </row>
    <row r="3604" customFormat="false" ht="12.75" hidden="false" customHeight="true" outlineLevel="0" collapsed="false">
      <c r="A3604" s="1" t="n">
        <v>1</v>
      </c>
      <c r="B3604" s="17" t="n">
        <v>46251</v>
      </c>
      <c r="C3604" s="17" t="n">
        <v>46275</v>
      </c>
      <c r="D3604" s="1" t="n">
        <v>1671</v>
      </c>
      <c r="E3604" s="1" t="s">
        <v>385</v>
      </c>
      <c r="F3604" s="1" t="n">
        <v>24</v>
      </c>
      <c r="G3604" s="1" t="s">
        <v>57</v>
      </c>
      <c r="H3604" s="1" t="n">
        <v>2110405</v>
      </c>
      <c r="I3604" s="1" t="s">
        <v>106</v>
      </c>
      <c r="J3604" s="1" t="n">
        <v>1562446</v>
      </c>
      <c r="L3604" s="1" t="n">
        <v>586417</v>
      </c>
      <c r="M3604" s="1" t="s">
        <v>153</v>
      </c>
      <c r="N3604" s="1" t="s">
        <v>66</v>
      </c>
      <c r="P3604" s="1" t="n">
        <v>103</v>
      </c>
      <c r="Q3604" s="1" t="s">
        <v>61</v>
      </c>
      <c r="R3604" s="1" t="s">
        <v>62</v>
      </c>
      <c r="S3604" s="1" t="n">
        <v>1130101</v>
      </c>
      <c r="T3604" s="1" t="s">
        <v>63</v>
      </c>
      <c r="U3604" s="1" t="n">
        <v>1586.84</v>
      </c>
      <c r="W3604" s="1" t="n">
        <v>0</v>
      </c>
      <c r="X3604" s="1" t="s">
        <v>3237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SAB LIQ PROTEX CREAM</v>
      </c>
      <c r="AC3604" s="1" t="n">
        <v>586417</v>
      </c>
    </row>
    <row r="3605" customFormat="false" ht="12.75" hidden="false" customHeight="true" outlineLevel="0" collapsed="false">
      <c r="A3605" s="1" t="n">
        <v>1</v>
      </c>
      <c r="B3605" s="17" t="n">
        <v>46254</v>
      </c>
      <c r="C3605" s="17" t="n">
        <v>46275</v>
      </c>
      <c r="D3605" s="1" t="n">
        <v>1136</v>
      </c>
      <c r="E3605" s="1" t="s">
        <v>1398</v>
      </c>
      <c r="F3605" s="1" t="n">
        <v>24</v>
      </c>
      <c r="G3605" s="1" t="s">
        <v>57</v>
      </c>
      <c r="H3605" s="1" t="n">
        <v>2110405</v>
      </c>
      <c r="I3605" s="1" t="s">
        <v>106</v>
      </c>
      <c r="J3605" s="1" t="n">
        <v>1576686</v>
      </c>
      <c r="L3605" s="1" t="n">
        <v>54213</v>
      </c>
      <c r="M3605" s="1" t="s">
        <v>59</v>
      </c>
      <c r="N3605" s="1" t="s">
        <v>66</v>
      </c>
      <c r="P3605" s="1" t="n">
        <v>103</v>
      </c>
      <c r="Q3605" s="1" t="s">
        <v>61</v>
      </c>
      <c r="R3605" s="1" t="s">
        <v>62</v>
      </c>
      <c r="S3605" s="1" t="n">
        <v>1130101</v>
      </c>
      <c r="T3605" s="1" t="s">
        <v>63</v>
      </c>
      <c r="U3605" s="1" t="n">
        <v>789.33</v>
      </c>
      <c r="W3605" s="1" t="n">
        <v>0</v>
      </c>
      <c r="X3605" s="1" t="s">
        <v>3238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KRO QUEIJO 100G</v>
      </c>
      <c r="AC3605" s="1" t="n">
        <v>54213</v>
      </c>
    </row>
    <row r="3606" customFormat="false" ht="12.75" hidden="false" customHeight="true" outlineLevel="0" collapsed="false">
      <c r="A3606" s="1" t="n">
        <v>1</v>
      </c>
      <c r="B3606" s="17" t="n">
        <v>46255</v>
      </c>
      <c r="C3606" s="17" t="n">
        <v>46275</v>
      </c>
      <c r="D3606" s="1" t="n">
        <v>1636</v>
      </c>
      <c r="E3606" s="1" t="s">
        <v>91</v>
      </c>
      <c r="F3606" s="1" t="n">
        <v>24</v>
      </c>
      <c r="G3606" s="1" t="s">
        <v>57</v>
      </c>
      <c r="H3606" s="1" t="n">
        <v>2110101</v>
      </c>
      <c r="I3606" s="1" t="s">
        <v>58</v>
      </c>
      <c r="J3606" s="1" t="n">
        <v>1582273</v>
      </c>
      <c r="L3606" s="1" t="n">
        <v>3239532</v>
      </c>
      <c r="M3606" s="1" t="s">
        <v>59</v>
      </c>
      <c r="N3606" s="1" t="s">
        <v>66</v>
      </c>
      <c r="P3606" s="1" t="n">
        <v>103</v>
      </c>
      <c r="Q3606" s="1" t="s">
        <v>61</v>
      </c>
      <c r="R3606" s="1" t="s">
        <v>62</v>
      </c>
      <c r="S3606" s="1" t="n">
        <v>1130101</v>
      </c>
      <c r="T3606" s="1" t="s">
        <v>63</v>
      </c>
      <c r="U3606" s="1" t="n">
        <v>1180.7</v>
      </c>
      <c r="W3606" s="1" t="n">
        <v>0</v>
      </c>
      <c r="X3606" s="1" t="s">
        <v>3239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WHISKY RED LABEL 1L</v>
      </c>
      <c r="AC3606" s="1" t="n">
        <v>3239532</v>
      </c>
    </row>
    <row r="3607" customFormat="false" ht="12.75" hidden="false" customHeight="true" outlineLevel="0" collapsed="false">
      <c r="A3607" s="1" t="n">
        <v>1</v>
      </c>
      <c r="B3607" s="17" t="n">
        <v>46256</v>
      </c>
      <c r="C3607" s="17" t="n">
        <v>46275</v>
      </c>
      <c r="D3607" s="1" t="n">
        <v>1745</v>
      </c>
      <c r="E3607" s="1" t="s">
        <v>284</v>
      </c>
      <c r="F3607" s="1" t="n">
        <v>24</v>
      </c>
      <c r="G3607" s="1" t="s">
        <v>57</v>
      </c>
      <c r="H3607" s="1" t="n">
        <v>2110405</v>
      </c>
      <c r="I3607" s="1" t="s">
        <v>106</v>
      </c>
      <c r="J3607" s="1" t="n">
        <v>1585478</v>
      </c>
      <c r="L3607" s="1" t="n">
        <v>357973</v>
      </c>
      <c r="M3607" s="1" t="s">
        <v>59</v>
      </c>
      <c r="N3607" s="1" t="s">
        <v>66</v>
      </c>
      <c r="P3607" s="1" t="n">
        <v>103</v>
      </c>
      <c r="Q3607" s="1" t="s">
        <v>61</v>
      </c>
      <c r="R3607" s="1" t="s">
        <v>62</v>
      </c>
      <c r="S3607" s="1" t="n">
        <v>1130101</v>
      </c>
      <c r="T3607" s="1" t="s">
        <v>63</v>
      </c>
      <c r="U3607" s="1" t="n">
        <v>1581.44</v>
      </c>
      <c r="W3607" s="1" t="n">
        <v>0</v>
      </c>
      <c r="X3607" s="1" t="s">
        <v>3240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 t="str">
        <f aca="false">IFERROR(INDEX('Mov Entradas (Rel 10497)'!$L:$L,MATCH(AC3607,'Mov Entradas (Rel 10497)'!$I:$I,0)),"nao encontrado")</f>
        <v>CAFE KIMINO 250G</v>
      </c>
      <c r="AC3607" s="1" t="n">
        <v>357973</v>
      </c>
    </row>
    <row r="3608" customFormat="false" ht="12.75" hidden="false" customHeight="true" outlineLevel="0" collapsed="false">
      <c r="A3608" s="1" t="n">
        <v>1</v>
      </c>
      <c r="B3608" s="17" t="n">
        <v>46256</v>
      </c>
      <c r="C3608" s="17" t="n">
        <v>46275</v>
      </c>
      <c r="D3608" s="1" t="n">
        <v>1740</v>
      </c>
      <c r="E3608" s="1" t="s">
        <v>296</v>
      </c>
      <c r="F3608" s="1" t="n">
        <v>24</v>
      </c>
      <c r="G3608" s="1" t="s">
        <v>57</v>
      </c>
      <c r="H3608" s="1" t="n">
        <v>2110405</v>
      </c>
      <c r="I3608" s="1" t="s">
        <v>106</v>
      </c>
      <c r="J3608" s="1" t="n">
        <v>1586237</v>
      </c>
      <c r="L3608" s="1" t="n">
        <v>1261295</v>
      </c>
      <c r="M3608" s="1" t="s">
        <v>36</v>
      </c>
      <c r="N3608" s="1" t="s">
        <v>66</v>
      </c>
      <c r="P3608" s="1" t="n">
        <v>103</v>
      </c>
      <c r="Q3608" s="1" t="s">
        <v>61</v>
      </c>
      <c r="R3608" s="1" t="s">
        <v>62</v>
      </c>
      <c r="S3608" s="1" t="n">
        <v>1130101</v>
      </c>
      <c r="T3608" s="1" t="s">
        <v>63</v>
      </c>
      <c r="U3608" s="1" t="n">
        <v>946.39</v>
      </c>
      <c r="W3608" s="1" t="n">
        <v>0</v>
      </c>
      <c r="X3608" s="1" t="s">
        <v>3241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IOG BI-CAMADA MGO CO</v>
      </c>
      <c r="AC3608" s="1" t="n">
        <v>1261295</v>
      </c>
    </row>
    <row r="3609" customFormat="false" ht="12.75" hidden="false" customHeight="true" outlineLevel="0" collapsed="false">
      <c r="A3609" s="1" t="n">
        <v>1</v>
      </c>
      <c r="B3609" s="17" t="n">
        <v>46254</v>
      </c>
      <c r="C3609" s="17" t="n">
        <v>46275</v>
      </c>
      <c r="D3609" s="1" t="n">
        <v>10021</v>
      </c>
      <c r="E3609" s="1" t="s">
        <v>2519</v>
      </c>
      <c r="F3609" s="1" t="n">
        <v>24</v>
      </c>
      <c r="G3609" s="1" t="s">
        <v>57</v>
      </c>
      <c r="H3609" s="1" t="n">
        <v>2110405</v>
      </c>
      <c r="I3609" s="1" t="s">
        <v>106</v>
      </c>
      <c r="J3609" s="1" t="n">
        <v>1594178</v>
      </c>
      <c r="L3609" s="1" t="n">
        <v>136092</v>
      </c>
      <c r="M3609" s="1" t="s">
        <v>36</v>
      </c>
      <c r="N3609" s="1" t="s">
        <v>66</v>
      </c>
      <c r="P3609" s="1" t="n">
        <v>103</v>
      </c>
      <c r="Q3609" s="1" t="s">
        <v>61</v>
      </c>
      <c r="R3609" s="1" t="s">
        <v>62</v>
      </c>
      <c r="S3609" s="1" t="n">
        <v>1130101</v>
      </c>
      <c r="T3609" s="1" t="s">
        <v>63</v>
      </c>
      <c r="U3609" s="1" t="n">
        <v>880.11</v>
      </c>
      <c r="W3609" s="1" t="n">
        <v>0</v>
      </c>
      <c r="X3609" s="1" t="s">
        <v>3242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SEVEN DOGS ADT POWER</v>
      </c>
      <c r="AC3609" s="1" t="n">
        <v>136092</v>
      </c>
    </row>
    <row r="3610" customFormat="false" ht="12.75" hidden="false" customHeight="true" outlineLevel="0" collapsed="false">
      <c r="A3610" s="1" t="n">
        <v>1</v>
      </c>
      <c r="B3610" s="17" t="n">
        <v>46254</v>
      </c>
      <c r="C3610" s="17" t="n">
        <v>46275</v>
      </c>
      <c r="D3610" s="1" t="n">
        <v>1635</v>
      </c>
      <c r="E3610" s="1" t="s">
        <v>161</v>
      </c>
      <c r="F3610" s="1" t="n">
        <v>24</v>
      </c>
      <c r="G3610" s="1" t="s">
        <v>57</v>
      </c>
      <c r="H3610" s="1" t="n">
        <v>2110405</v>
      </c>
      <c r="I3610" s="1" t="s">
        <v>106</v>
      </c>
      <c r="J3610" s="1" t="n">
        <v>1594325</v>
      </c>
      <c r="L3610" s="1" t="n">
        <v>3956</v>
      </c>
      <c r="M3610" s="1" t="s">
        <v>59</v>
      </c>
      <c r="N3610" s="1" t="s">
        <v>66</v>
      </c>
      <c r="P3610" s="1" t="n">
        <v>103</v>
      </c>
      <c r="Q3610" s="1" t="s">
        <v>61</v>
      </c>
      <c r="R3610" s="1" t="s">
        <v>62</v>
      </c>
      <c r="S3610" s="1" t="n">
        <v>1130101</v>
      </c>
      <c r="T3610" s="1" t="s">
        <v>63</v>
      </c>
      <c r="U3610" s="1" t="n">
        <v>1109.93</v>
      </c>
      <c r="W3610" s="1" t="n">
        <v>0</v>
      </c>
      <c r="X3610" s="1" t="s">
        <v>3243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FIGADO BOVINO KG</v>
      </c>
      <c r="AC3610" s="1" t="n">
        <v>3956</v>
      </c>
    </row>
    <row r="3611" customFormat="false" ht="12.75" hidden="false" customHeight="true" outlineLevel="0" collapsed="false">
      <c r="A3611" s="1" t="n">
        <v>1</v>
      </c>
      <c r="B3611" s="17" t="n">
        <v>46253</v>
      </c>
      <c r="C3611" s="17" t="n">
        <v>46275</v>
      </c>
      <c r="D3611" s="1" t="n">
        <v>1107</v>
      </c>
      <c r="E3611" s="1" t="s">
        <v>155</v>
      </c>
      <c r="F3611" s="1" t="n">
        <v>24</v>
      </c>
      <c r="G3611" s="1" t="s">
        <v>57</v>
      </c>
      <c r="H3611" s="1" t="n">
        <v>2110405</v>
      </c>
      <c r="I3611" s="1" t="s">
        <v>106</v>
      </c>
      <c r="J3611" s="1" t="n">
        <v>1594906</v>
      </c>
      <c r="L3611" s="1" t="n">
        <v>445436</v>
      </c>
      <c r="M3611" s="1" t="s">
        <v>36</v>
      </c>
      <c r="N3611" s="1" t="s">
        <v>66</v>
      </c>
      <c r="P3611" s="1" t="n">
        <v>103</v>
      </c>
      <c r="Q3611" s="1" t="s">
        <v>61</v>
      </c>
      <c r="R3611" s="1" t="s">
        <v>62</v>
      </c>
      <c r="S3611" s="1" t="n">
        <v>1130101</v>
      </c>
      <c r="T3611" s="1" t="s">
        <v>63</v>
      </c>
      <c r="U3611" s="1" t="n">
        <v>397.67</v>
      </c>
      <c r="W3611" s="1" t="n">
        <v>0</v>
      </c>
      <c r="X3611" s="1" t="s">
        <v>3244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MENTOS GOMA DE MASCA</v>
      </c>
      <c r="AC3611" s="1" t="n">
        <v>445436</v>
      </c>
    </row>
    <row r="3612" customFormat="false" ht="12.75" hidden="false" customHeight="true" outlineLevel="0" collapsed="false">
      <c r="A3612" s="1" t="n">
        <v>1</v>
      </c>
      <c r="B3612" s="17" t="n">
        <v>46253</v>
      </c>
      <c r="C3612" s="17" t="n">
        <v>46275</v>
      </c>
      <c r="D3612" s="1" t="n">
        <v>1107</v>
      </c>
      <c r="E3612" s="1" t="s">
        <v>155</v>
      </c>
      <c r="F3612" s="1" t="n">
        <v>24</v>
      </c>
      <c r="G3612" s="1" t="s">
        <v>57</v>
      </c>
      <c r="H3612" s="1" t="n">
        <v>2110405</v>
      </c>
      <c r="I3612" s="1" t="s">
        <v>106</v>
      </c>
      <c r="J3612" s="1" t="n">
        <v>1594953</v>
      </c>
      <c r="L3612" s="1" t="n">
        <v>445434</v>
      </c>
      <c r="M3612" s="1" t="s">
        <v>36</v>
      </c>
      <c r="N3612" s="1" t="s">
        <v>66</v>
      </c>
      <c r="P3612" s="1" t="n">
        <v>103</v>
      </c>
      <c r="Q3612" s="1" t="s">
        <v>61</v>
      </c>
      <c r="R3612" s="1" t="s">
        <v>62</v>
      </c>
      <c r="S3612" s="1" t="n">
        <v>1130101</v>
      </c>
      <c r="T3612" s="1" t="s">
        <v>63</v>
      </c>
      <c r="U3612" s="1" t="n">
        <v>347.29</v>
      </c>
      <c r="W3612" s="1" t="n">
        <v>0</v>
      </c>
      <c r="X3612" s="1" t="s">
        <v>3245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MENTOS FRUIT 26,8G</v>
      </c>
      <c r="AC3612" s="1" t="n">
        <v>445434</v>
      </c>
    </row>
    <row r="3613" customFormat="false" ht="12.75" hidden="false" customHeight="true" outlineLevel="0" collapsed="false">
      <c r="A3613" s="1" t="n">
        <v>1</v>
      </c>
      <c r="B3613" s="17" t="n">
        <v>46253</v>
      </c>
      <c r="C3613" s="17" t="n">
        <v>46275</v>
      </c>
      <c r="D3613" s="1" t="n">
        <v>1107</v>
      </c>
      <c r="E3613" s="1" t="s">
        <v>155</v>
      </c>
      <c r="F3613" s="1" t="n">
        <v>24</v>
      </c>
      <c r="G3613" s="1" t="s">
        <v>57</v>
      </c>
      <c r="H3613" s="1" t="n">
        <v>2110405</v>
      </c>
      <c r="I3613" s="1" t="s">
        <v>106</v>
      </c>
      <c r="J3613" s="1" t="n">
        <v>1595000</v>
      </c>
      <c r="L3613" s="1" t="n">
        <v>445420</v>
      </c>
      <c r="M3613" s="1" t="s">
        <v>36</v>
      </c>
      <c r="N3613" s="1" t="s">
        <v>66</v>
      </c>
      <c r="P3613" s="1" t="n">
        <v>103</v>
      </c>
      <c r="Q3613" s="1" t="s">
        <v>61</v>
      </c>
      <c r="R3613" s="1" t="s">
        <v>62</v>
      </c>
      <c r="S3613" s="1" t="n">
        <v>1130101</v>
      </c>
      <c r="T3613" s="1" t="s">
        <v>63</v>
      </c>
      <c r="U3613" s="1" t="n">
        <v>1441.01</v>
      </c>
      <c r="W3613" s="1" t="n">
        <v>0</v>
      </c>
      <c r="X3613" s="1" t="s">
        <v>3246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BOLINHO MORANGO 7308</v>
      </c>
      <c r="AC3613" s="1" t="n">
        <v>445420</v>
      </c>
    </row>
    <row r="3614" customFormat="false" ht="12.75" hidden="false" customHeight="true" outlineLevel="0" collapsed="false">
      <c r="A3614" s="1" t="n">
        <v>1</v>
      </c>
      <c r="B3614" s="17" t="n">
        <v>46258</v>
      </c>
      <c r="C3614" s="17" t="n">
        <v>46275</v>
      </c>
      <c r="D3614" s="1" t="n">
        <v>1898</v>
      </c>
      <c r="E3614" s="1" t="s">
        <v>513</v>
      </c>
      <c r="F3614" s="1" t="n">
        <v>46</v>
      </c>
      <c r="G3614" s="1" t="s">
        <v>500</v>
      </c>
      <c r="H3614" s="1" t="n">
        <v>2110405</v>
      </c>
      <c r="I3614" s="1" t="s">
        <v>106</v>
      </c>
      <c r="J3614" s="1" t="n">
        <v>1599209</v>
      </c>
      <c r="L3614" s="1" t="n">
        <v>5685</v>
      </c>
      <c r="M3614" s="1" t="s">
        <v>36</v>
      </c>
      <c r="N3614" s="1" t="s">
        <v>66</v>
      </c>
      <c r="P3614" s="1" t="n">
        <v>101</v>
      </c>
      <c r="Q3614" s="1" t="s">
        <v>107</v>
      </c>
      <c r="R3614" s="1" t="s">
        <v>39</v>
      </c>
      <c r="S3614" s="1" t="n">
        <v>4210226</v>
      </c>
      <c r="T3614" s="1" t="s">
        <v>510</v>
      </c>
      <c r="U3614" s="1" t="n">
        <v>195.25</v>
      </c>
      <c r="W3614" s="1" t="n">
        <v>0</v>
      </c>
      <c r="X3614" s="1" t="s">
        <v>3247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</row>
    <row r="3615" customFormat="false" ht="12.75" hidden="false" customHeight="true" outlineLevel="0" collapsed="false">
      <c r="A3615" s="1" t="n">
        <v>1</v>
      </c>
      <c r="B3615" s="17" t="n">
        <v>46259</v>
      </c>
      <c r="C3615" s="17" t="n">
        <v>46275</v>
      </c>
      <c r="D3615" s="1" t="n">
        <v>717</v>
      </c>
      <c r="E3615" s="1" t="s">
        <v>131</v>
      </c>
      <c r="F3615" s="1" t="n">
        <v>46</v>
      </c>
      <c r="G3615" s="1" t="s">
        <v>500</v>
      </c>
      <c r="H3615" s="1" t="n">
        <v>2110405</v>
      </c>
      <c r="I3615" s="1" t="s">
        <v>106</v>
      </c>
      <c r="J3615" s="1" t="n">
        <v>1599220</v>
      </c>
      <c r="L3615" s="1" t="n">
        <v>35729</v>
      </c>
      <c r="M3615" s="1" t="s">
        <v>36</v>
      </c>
      <c r="N3615" s="1" t="s">
        <v>66</v>
      </c>
      <c r="P3615" s="1" t="n">
        <v>101</v>
      </c>
      <c r="Q3615" s="1" t="s">
        <v>107</v>
      </c>
      <c r="R3615" s="1" t="s">
        <v>43</v>
      </c>
      <c r="S3615" s="1" t="n">
        <v>4210317</v>
      </c>
      <c r="T3615" s="1" t="s">
        <v>529</v>
      </c>
      <c r="U3615" s="1" t="n">
        <v>109.9</v>
      </c>
      <c r="W3615" s="1" t="n">
        <v>0</v>
      </c>
      <c r="X3615" s="1" t="s">
        <v>3248</v>
      </c>
      <c r="Z3615" s="1" t="str">
        <f aca="false">IF($T3615="","",IFERROR(INDEX('Resumo Grupos'!$AC$3:$AC$200,MATCH($T3615,'Resumo Grupos'!$AB$3:$AB$200,0)),"n/d"))</f>
        <v>Salários</v>
      </c>
      <c r="AA3615" s="1" t="str">
        <f aca="false">IF($T3615="","",IF(COUNTIF('Resumo Grupos'!$AE$3:$AE$40,$T3615)&gt;0,"NAO","SIM"))</f>
        <v>SIM</v>
      </c>
    </row>
    <row r="3616" customFormat="false" ht="12.75" hidden="false" customHeight="true" outlineLevel="0" collapsed="false">
      <c r="A3616" s="1" t="n">
        <v>1</v>
      </c>
      <c r="B3616" s="17" t="n">
        <v>46260</v>
      </c>
      <c r="C3616" s="17" t="n">
        <v>46275</v>
      </c>
      <c r="D3616" s="1" t="n">
        <v>930</v>
      </c>
      <c r="E3616" s="1" t="s">
        <v>537</v>
      </c>
      <c r="F3616" s="1" t="n">
        <v>46</v>
      </c>
      <c r="G3616" s="1" t="s">
        <v>500</v>
      </c>
      <c r="H3616" s="1" t="n">
        <v>2110405</v>
      </c>
      <c r="I3616" s="1" t="s">
        <v>106</v>
      </c>
      <c r="J3616" s="1" t="n">
        <v>1605696</v>
      </c>
      <c r="L3616" s="1" t="n">
        <v>14072</v>
      </c>
      <c r="M3616" s="1" t="s">
        <v>36</v>
      </c>
      <c r="N3616" s="1" t="s">
        <v>66</v>
      </c>
      <c r="P3616" s="1" t="n">
        <v>101</v>
      </c>
      <c r="Q3616" s="1" t="s">
        <v>107</v>
      </c>
      <c r="R3616" s="1" t="s">
        <v>39</v>
      </c>
      <c r="S3616" s="1" t="n">
        <v>4210221</v>
      </c>
      <c r="T3616" s="1" t="s">
        <v>1471</v>
      </c>
      <c r="U3616" s="1" t="n">
        <v>78</v>
      </c>
      <c r="W3616" s="1" t="n">
        <v>0</v>
      </c>
      <c r="X3616" s="1" t="s">
        <v>3249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12.75" hidden="false" customHeight="true" outlineLevel="0" collapsed="false">
      <c r="A3617" s="1" t="n">
        <v>1</v>
      </c>
      <c r="B3617" s="17" t="n">
        <v>46254</v>
      </c>
      <c r="C3617" s="17" t="n">
        <v>46275</v>
      </c>
      <c r="D3617" s="1" t="n">
        <v>1672</v>
      </c>
      <c r="E3617" s="1" t="s">
        <v>171</v>
      </c>
      <c r="F3617" s="1" t="n">
        <v>24</v>
      </c>
      <c r="G3617" s="1" t="s">
        <v>57</v>
      </c>
      <c r="H3617" s="1" t="n">
        <v>2110405</v>
      </c>
      <c r="I3617" s="1" t="s">
        <v>106</v>
      </c>
      <c r="J3617" s="1" t="n">
        <v>1608855</v>
      </c>
      <c r="L3617" s="1" t="n">
        <v>1430149</v>
      </c>
      <c r="M3617" s="1" t="s">
        <v>36</v>
      </c>
      <c r="N3617" s="1" t="s">
        <v>66</v>
      </c>
      <c r="P3617" s="1" t="n">
        <v>103</v>
      </c>
      <c r="Q3617" s="1" t="s">
        <v>61</v>
      </c>
      <c r="R3617" s="1" t="s">
        <v>62</v>
      </c>
      <c r="S3617" s="1" t="n">
        <v>1130101</v>
      </c>
      <c r="T3617" s="1" t="s">
        <v>63</v>
      </c>
      <c r="U3617" s="1" t="n">
        <v>2219.1</v>
      </c>
      <c r="W3617" s="1" t="n">
        <v>0</v>
      </c>
      <c r="X3617" s="1" t="s">
        <v>3250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  <c r="AB3617" s="1" t="str">
        <f aca="false">IFERROR(INDEX('Mov Entradas (Rel 10497)'!$L:$L,MATCH(AC3617,'Mov Entradas (Rel 10497)'!$I:$I,0)),"nao encontrado")</f>
        <v>AGUAYARA GALAO 20L</v>
      </c>
      <c r="AC3617" s="1" t="n">
        <v>1430149</v>
      </c>
    </row>
    <row r="3618" customFormat="false" ht="12.75" hidden="false" customHeight="true" outlineLevel="0" collapsed="false">
      <c r="A3618" s="1" t="n">
        <v>1</v>
      </c>
      <c r="B3618" s="17" t="n">
        <v>46261</v>
      </c>
      <c r="C3618" s="17" t="n">
        <v>46275</v>
      </c>
      <c r="D3618" s="1" t="n">
        <v>1114</v>
      </c>
      <c r="E3618" s="1" t="s">
        <v>169</v>
      </c>
      <c r="F3618" s="1" t="n">
        <v>24</v>
      </c>
      <c r="G3618" s="1" t="s">
        <v>57</v>
      </c>
      <c r="H3618" s="1" t="n">
        <v>2110405</v>
      </c>
      <c r="I3618" s="1" t="s">
        <v>106</v>
      </c>
      <c r="J3618" s="1" t="n">
        <v>1619252</v>
      </c>
      <c r="L3618" s="1" t="n">
        <v>45080</v>
      </c>
      <c r="M3618" s="1" t="s">
        <v>36</v>
      </c>
      <c r="N3618" s="1" t="s">
        <v>66</v>
      </c>
      <c r="P3618" s="1" t="n">
        <v>103</v>
      </c>
      <c r="Q3618" s="1" t="s">
        <v>61</v>
      </c>
      <c r="R3618" s="1" t="s">
        <v>62</v>
      </c>
      <c r="S3618" s="1" t="n">
        <v>1130101</v>
      </c>
      <c r="T3618" s="1" t="s">
        <v>63</v>
      </c>
      <c r="U3618" s="1" t="n">
        <v>4225.05</v>
      </c>
      <c r="W3618" s="1" t="n">
        <v>0</v>
      </c>
      <c r="X3618" s="1" t="s">
        <v>3251</v>
      </c>
      <c r="Z3618" s="1" t="str">
        <f aca="false">IF($T3618="","",IFERROR(INDEX('Resumo Grupos'!$AC$3:$AC$200,MATCH($T3618,'Resumo Grupos'!$AB$3:$AB$200,0)),"n/d"))</f>
        <v>Mercadoria</v>
      </c>
      <c r="AA3618" s="1" t="str">
        <f aca="false">IF($T3618="","",IF(COUNTIF('Resumo Grupos'!$AE$3:$AE$40,$T3618)&gt;0,"NAO","SIM"))</f>
        <v>SIM</v>
      </c>
      <c r="AB3618" s="1" t="str">
        <f aca="false">IFERROR(INDEX('Mov Entradas (Rel 10497)'!$L:$L,MATCH(AC3618,'Mov Entradas (Rel 10497)'!$I:$I,0)),"nao encontrado")</f>
        <v>PAO MASSA FINA 70127</v>
      </c>
      <c r="AC3618" s="1" t="n">
        <v>45080</v>
      </c>
    </row>
    <row r="3619" customFormat="false" ht="12.75" hidden="false" customHeight="true" outlineLevel="0" collapsed="false">
      <c r="A3619" s="1" t="n">
        <v>1</v>
      </c>
      <c r="B3619" s="17" t="n">
        <v>46265</v>
      </c>
      <c r="C3619" s="17" t="n">
        <v>46275</v>
      </c>
      <c r="D3619" s="1" t="n">
        <v>1778</v>
      </c>
      <c r="E3619" s="1" t="s">
        <v>304</v>
      </c>
      <c r="F3619" s="1" t="n">
        <v>24</v>
      </c>
      <c r="G3619" s="1" t="s">
        <v>57</v>
      </c>
      <c r="H3619" s="1" t="n">
        <v>2110405</v>
      </c>
      <c r="I3619" s="1" t="s">
        <v>106</v>
      </c>
      <c r="J3619" s="1" t="n">
        <v>1469303</v>
      </c>
      <c r="L3619" s="1" t="n">
        <v>124473366</v>
      </c>
      <c r="M3619" s="1" t="s">
        <v>59</v>
      </c>
      <c r="N3619" s="1" t="s">
        <v>66</v>
      </c>
      <c r="P3619" s="1" t="n">
        <v>101</v>
      </c>
      <c r="Q3619" s="1" t="s">
        <v>107</v>
      </c>
      <c r="R3619" s="1" t="s">
        <v>39</v>
      </c>
      <c r="S3619" s="1" t="n">
        <v>4210207</v>
      </c>
      <c r="T3619" s="1" t="s">
        <v>305</v>
      </c>
      <c r="U3619" s="1" t="n">
        <v>273.13</v>
      </c>
      <c r="W3619" s="1" t="n">
        <v>0</v>
      </c>
      <c r="X3619" s="1" t="s">
        <v>2414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</row>
    <row r="3620" customFormat="false" ht="12.75" hidden="false" customHeight="true" outlineLevel="0" collapsed="false">
      <c r="A3620" s="1" t="n">
        <v>1</v>
      </c>
      <c r="B3620" s="17" t="n">
        <v>46164</v>
      </c>
      <c r="C3620" s="17" t="n">
        <v>46276</v>
      </c>
      <c r="D3620" s="1" t="n">
        <v>515</v>
      </c>
      <c r="E3620" s="1" t="s">
        <v>124</v>
      </c>
      <c r="F3620" s="1" t="n">
        <v>34</v>
      </c>
      <c r="G3620" s="1" t="s">
        <v>94</v>
      </c>
      <c r="H3620" s="1" t="n">
        <v>2110405</v>
      </c>
      <c r="I3620" s="1" t="s">
        <v>106</v>
      </c>
      <c r="J3620" s="1" t="n">
        <v>1137849</v>
      </c>
      <c r="L3620" s="1" t="n">
        <v>474941</v>
      </c>
      <c r="M3620" s="1" t="s">
        <v>460</v>
      </c>
      <c r="N3620" s="1" t="s">
        <v>66</v>
      </c>
      <c r="P3620" s="1" t="n">
        <v>101</v>
      </c>
      <c r="Q3620" s="1" t="s">
        <v>107</v>
      </c>
      <c r="R3620" s="1" t="s">
        <v>190</v>
      </c>
      <c r="S3620" s="1" t="n">
        <v>2110901</v>
      </c>
      <c r="T3620" s="1" t="s">
        <v>191</v>
      </c>
      <c r="U3620" s="1" t="n">
        <v>15770.14</v>
      </c>
      <c r="W3620" s="1" t="n">
        <v>0</v>
      </c>
      <c r="X3620" s="1" t="s">
        <v>3252</v>
      </c>
      <c r="Z3620" s="1" t="str">
        <f aca="false">IF($T3620="","",IFERROR(INDEX('Resumo Grupos'!$AC$3:$AC$200,MATCH($T3620,'Resumo Grupos'!$AB$3:$AB$200,0)),"n/d"))</f>
        <v>Empréstimo</v>
      </c>
      <c r="AA3620" s="1" t="str">
        <f aca="false">IF($T3620="","",IF(COUNTIF('Resumo Grupos'!$AE$3:$AE$40,$T3620)&gt;0,"NAO","SIM"))</f>
        <v>SIM</v>
      </c>
    </row>
    <row r="3621" customFormat="false" ht="12.75" hidden="false" customHeight="true" outlineLevel="0" collapsed="false">
      <c r="A3621" s="1" t="n">
        <v>1</v>
      </c>
      <c r="B3621" s="17" t="n">
        <v>46192</v>
      </c>
      <c r="C3621" s="17" t="n">
        <v>46276</v>
      </c>
      <c r="D3621" s="1" t="n">
        <v>957</v>
      </c>
      <c r="E3621" s="1" t="s">
        <v>157</v>
      </c>
      <c r="F3621" s="1" t="n">
        <v>24</v>
      </c>
      <c r="G3621" s="1" t="s">
        <v>57</v>
      </c>
      <c r="H3621" s="1" t="n">
        <v>2110101</v>
      </c>
      <c r="I3621" s="1" t="s">
        <v>58</v>
      </c>
      <c r="J3621" s="1" t="n">
        <v>1273051</v>
      </c>
      <c r="L3621" s="1" t="n">
        <v>20498</v>
      </c>
      <c r="M3621" s="1" t="s">
        <v>153</v>
      </c>
      <c r="N3621" s="1" t="s">
        <v>60</v>
      </c>
      <c r="P3621" s="1" t="n">
        <v>103</v>
      </c>
      <c r="Q3621" s="1" t="s">
        <v>61</v>
      </c>
      <c r="R3621" s="1" t="s">
        <v>62</v>
      </c>
      <c r="S3621" s="1" t="n">
        <v>1130101</v>
      </c>
      <c r="T3621" s="1" t="s">
        <v>63</v>
      </c>
      <c r="U3621" s="1" t="n">
        <v>8427.07</v>
      </c>
      <c r="W3621" s="1" t="n">
        <v>0</v>
      </c>
      <c r="X3621" s="1" t="s">
        <v>3253</v>
      </c>
      <c r="Z3621" s="1" t="str">
        <f aca="false">IF($T3621="","",IFERROR(INDEX('Resumo Grupos'!$AC$3:$AC$200,MATCH($T3621,'Resumo Grupos'!$AB$3:$AB$200,0)),"n/d"))</f>
        <v>Mercadoria</v>
      </c>
      <c r="AA3621" s="1" t="str">
        <f aca="false">IF($T3621="","",IF(COUNTIF('Resumo Grupos'!$AE$3:$AE$40,$T3621)&gt;0,"NAO","SIM"))</f>
        <v>SIM</v>
      </c>
      <c r="AB3621" s="1" t="str">
        <f aca="false">IFERROR(INDEX('Mov Entradas (Rel 10497)'!$L:$L,MATCH(AC3621,'Mov Entradas (Rel 10497)'!$I:$I,0)),"nao encontrado")</f>
        <v>PEDIGREE CARNE. AO M</v>
      </c>
      <c r="AC3621" s="1" t="n">
        <v>20498</v>
      </c>
    </row>
    <row r="3622" customFormat="false" ht="12.75" hidden="false" customHeight="true" outlineLevel="0" collapsed="false">
      <c r="A3622" s="1" t="n">
        <v>1</v>
      </c>
      <c r="B3622" s="17" t="n">
        <v>46218</v>
      </c>
      <c r="C3622" s="17" t="n">
        <v>46276</v>
      </c>
      <c r="D3622" s="1" t="n">
        <v>1390</v>
      </c>
      <c r="E3622" s="1" t="s">
        <v>1619</v>
      </c>
      <c r="F3622" s="1" t="n">
        <v>24</v>
      </c>
      <c r="G3622" s="1" t="s">
        <v>57</v>
      </c>
      <c r="H3622" s="1" t="n">
        <v>2110405</v>
      </c>
      <c r="I3622" s="1" t="s">
        <v>106</v>
      </c>
      <c r="J3622" s="1" t="n">
        <v>1401827</v>
      </c>
      <c r="L3622" s="1" t="n">
        <v>6933</v>
      </c>
      <c r="M3622" s="1" t="s">
        <v>59</v>
      </c>
      <c r="N3622" s="1" t="s">
        <v>66</v>
      </c>
      <c r="P3622" s="1" t="n">
        <v>103</v>
      </c>
      <c r="Q3622" s="1" t="s">
        <v>61</v>
      </c>
      <c r="R3622" s="1" t="s">
        <v>62</v>
      </c>
      <c r="S3622" s="1" t="n">
        <v>1130101</v>
      </c>
      <c r="T3622" s="1" t="s">
        <v>63</v>
      </c>
      <c r="U3622" s="1" t="n">
        <v>548.94</v>
      </c>
      <c r="W3622" s="1" t="n">
        <v>0</v>
      </c>
      <c r="X3622" s="1" t="s">
        <v>3254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</row>
    <row r="3623" customFormat="false" ht="12.75" hidden="false" customHeight="true" outlineLevel="0" collapsed="false">
      <c r="A3623" s="1" t="n">
        <v>1</v>
      </c>
      <c r="B3623" s="17" t="n">
        <v>46242</v>
      </c>
      <c r="C3623" s="17" t="n">
        <v>46276</v>
      </c>
      <c r="D3623" s="1" t="n">
        <v>1107</v>
      </c>
      <c r="E3623" s="1" t="s">
        <v>155</v>
      </c>
      <c r="F3623" s="1" t="n">
        <v>24</v>
      </c>
      <c r="G3623" s="1" t="s">
        <v>57</v>
      </c>
      <c r="H3623" s="1" t="n">
        <v>2110405</v>
      </c>
      <c r="I3623" s="1" t="s">
        <v>106</v>
      </c>
      <c r="J3623" s="1" t="n">
        <v>1518289</v>
      </c>
      <c r="L3623" s="1" t="n">
        <v>439388</v>
      </c>
      <c r="M3623" s="1" t="s">
        <v>153</v>
      </c>
      <c r="N3623" s="1" t="s">
        <v>66</v>
      </c>
      <c r="P3623" s="1" t="n">
        <v>103</v>
      </c>
      <c r="Q3623" s="1" t="s">
        <v>61</v>
      </c>
      <c r="R3623" s="1" t="s">
        <v>62</v>
      </c>
      <c r="S3623" s="1" t="n">
        <v>1130101</v>
      </c>
      <c r="T3623" s="1" t="s">
        <v>63</v>
      </c>
      <c r="U3623" s="1" t="n">
        <v>1099.43</v>
      </c>
      <c r="W3623" s="1" t="n">
        <v>0</v>
      </c>
      <c r="X3623" s="1" t="s">
        <v>3255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BOLINHO MORANGO 7308</v>
      </c>
      <c r="AC3623" s="1" t="n">
        <v>439388</v>
      </c>
    </row>
    <row r="3624" customFormat="false" ht="12.75" hidden="false" customHeight="true" outlineLevel="0" collapsed="false">
      <c r="A3624" s="1" t="n">
        <v>1</v>
      </c>
      <c r="B3624" s="17" t="n">
        <v>46249</v>
      </c>
      <c r="C3624" s="17" t="n">
        <v>46276</v>
      </c>
      <c r="D3624" s="1" t="n">
        <v>1658</v>
      </c>
      <c r="E3624" s="1" t="s">
        <v>438</v>
      </c>
      <c r="F3624" s="1" t="n">
        <v>24</v>
      </c>
      <c r="G3624" s="1" t="s">
        <v>57</v>
      </c>
      <c r="H3624" s="1" t="n">
        <v>2110405</v>
      </c>
      <c r="I3624" s="1" t="s">
        <v>106</v>
      </c>
      <c r="J3624" s="1" t="n">
        <v>1551951</v>
      </c>
      <c r="L3624" s="1" t="n">
        <v>147863</v>
      </c>
      <c r="M3624" s="1" t="s">
        <v>36</v>
      </c>
      <c r="N3624" s="1" t="s">
        <v>66</v>
      </c>
      <c r="P3624" s="1" t="n">
        <v>103</v>
      </c>
      <c r="Q3624" s="1" t="s">
        <v>61</v>
      </c>
      <c r="R3624" s="1" t="s">
        <v>62</v>
      </c>
      <c r="S3624" s="1" t="n">
        <v>1130101</v>
      </c>
      <c r="T3624" s="1" t="s">
        <v>63</v>
      </c>
      <c r="U3624" s="1" t="n">
        <v>674.5</v>
      </c>
      <c r="W3624" s="1" t="n">
        <v>0</v>
      </c>
      <c r="X3624" s="1" t="s">
        <v>3256</v>
      </c>
      <c r="Z3624" s="1" t="str">
        <f aca="false">IF($T3624="","",IFERROR(INDEX('Resumo Grupos'!$AC$3:$AC$200,MATCH($T3624,'Resumo Grupos'!$AB$3:$AB$200,0)),"n/d"))</f>
        <v>Mercadoria</v>
      </c>
      <c r="AA3624" s="1" t="str">
        <f aca="false">IF($T3624="","",IF(COUNTIF('Resumo Grupos'!$AE$3:$AE$40,$T3624)&gt;0,"NAO","SIM"))</f>
        <v>SIM</v>
      </c>
      <c r="AB3624" s="1" t="str">
        <f aca="false">IFERROR(INDEX('Mov Entradas (Rel 10497)'!$L:$L,MATCH(AC3624,'Mov Entradas (Rel 10497)'!$I:$I,0)),"nao encontrado")</f>
        <v>AGUA TOYA C GAS 350M</v>
      </c>
      <c r="AC3624" s="1" t="n">
        <v>147863</v>
      </c>
    </row>
    <row r="3625" customFormat="false" ht="12.75" hidden="false" customHeight="true" outlineLevel="0" collapsed="false">
      <c r="A3625" s="1" t="n">
        <v>1</v>
      </c>
      <c r="B3625" s="17" t="n">
        <v>46251</v>
      </c>
      <c r="C3625" s="17" t="n">
        <v>46276</v>
      </c>
      <c r="D3625" s="1" t="n">
        <v>1636</v>
      </c>
      <c r="E3625" s="1" t="s">
        <v>91</v>
      </c>
      <c r="F3625" s="1" t="n">
        <v>24</v>
      </c>
      <c r="G3625" s="1" t="s">
        <v>57</v>
      </c>
      <c r="H3625" s="1" t="n">
        <v>2110405</v>
      </c>
      <c r="I3625" s="1" t="s">
        <v>106</v>
      </c>
      <c r="J3625" s="1" t="n">
        <v>1561678</v>
      </c>
      <c r="L3625" s="1" t="n">
        <v>3237032</v>
      </c>
      <c r="M3625" s="1" t="s">
        <v>59</v>
      </c>
      <c r="N3625" s="1" t="s">
        <v>66</v>
      </c>
      <c r="P3625" s="1" t="n">
        <v>103</v>
      </c>
      <c r="Q3625" s="1" t="s">
        <v>61</v>
      </c>
      <c r="R3625" s="1" t="s">
        <v>62</v>
      </c>
      <c r="S3625" s="1" t="n">
        <v>1130101</v>
      </c>
      <c r="T3625" s="1" t="s">
        <v>63</v>
      </c>
      <c r="U3625" s="1" t="n">
        <v>808.96</v>
      </c>
      <c r="W3625" s="1" t="n">
        <v>0</v>
      </c>
      <c r="X3625" s="1" t="s">
        <v>3257</v>
      </c>
      <c r="Z3625" s="1" t="str">
        <f aca="false">IF($T3625="","",IFERROR(INDEX('Resumo Grupos'!$AC$3:$AC$200,MATCH($T3625,'Resumo Grupos'!$AB$3:$AB$200,0)),"n/d"))</f>
        <v>Mercadoria</v>
      </c>
      <c r="AA3625" s="1" t="str">
        <f aca="false">IF($T3625="","",IF(COUNTIF('Resumo Grupos'!$AE$3:$AE$40,$T3625)&gt;0,"NAO","SIM"))</f>
        <v>SIM</v>
      </c>
      <c r="AB3625" s="1" t="str">
        <f aca="false">IFERROR(INDEX('Mov Entradas (Rel 10497)'!$L:$L,MATCH(AC3625,'Mov Entradas (Rel 10497)'!$I:$I,0)),"nao encontrado")</f>
        <v>VEJA BANH TIRA LIMO</v>
      </c>
      <c r="AC3625" s="1" t="n">
        <v>3237032</v>
      </c>
    </row>
    <row r="3626" customFormat="false" ht="12.75" hidden="false" customHeight="true" outlineLevel="0" collapsed="false">
      <c r="A3626" s="1" t="n">
        <v>1</v>
      </c>
      <c r="B3626" s="17" t="n">
        <v>46252</v>
      </c>
      <c r="C3626" s="17" t="n">
        <v>46276</v>
      </c>
      <c r="D3626" s="1" t="n">
        <v>1705</v>
      </c>
      <c r="E3626" s="1" t="s">
        <v>173</v>
      </c>
      <c r="F3626" s="1" t="n">
        <v>24</v>
      </c>
      <c r="G3626" s="1" t="s">
        <v>57</v>
      </c>
      <c r="H3626" s="1" t="n">
        <v>2110405</v>
      </c>
      <c r="I3626" s="1" t="s">
        <v>106</v>
      </c>
      <c r="J3626" s="1" t="n">
        <v>1566336</v>
      </c>
      <c r="L3626" s="1" t="n">
        <v>1250843</v>
      </c>
      <c r="M3626" s="1" t="s">
        <v>36</v>
      </c>
      <c r="N3626" s="1" t="s">
        <v>66</v>
      </c>
      <c r="P3626" s="1" t="n">
        <v>103</v>
      </c>
      <c r="Q3626" s="1" t="s">
        <v>61</v>
      </c>
      <c r="R3626" s="1" t="s">
        <v>62</v>
      </c>
      <c r="S3626" s="1" t="n">
        <v>1130101</v>
      </c>
      <c r="T3626" s="1" t="s">
        <v>63</v>
      </c>
      <c r="U3626" s="1" t="n">
        <v>128.51</v>
      </c>
      <c r="W3626" s="1" t="n">
        <v>0</v>
      </c>
      <c r="X3626" s="1" t="s">
        <v>3258</v>
      </c>
      <c r="Z3626" s="1" t="str">
        <f aca="false">IF($T3626="","",IFERROR(INDEX('Resumo Grupos'!$AC$3:$AC$200,MATCH($T3626,'Resumo Grupos'!$AB$3:$AB$200,0)),"n/d"))</f>
        <v>Mercadoria</v>
      </c>
      <c r="AA3626" s="1" t="str">
        <f aca="false">IF($T3626="","",IF(COUNTIF('Resumo Grupos'!$AE$3:$AE$40,$T3626)&gt;0,"NAO","SIM"))</f>
        <v>SIM</v>
      </c>
      <c r="AB3626" s="1" t="str">
        <f aca="false">IFERROR(INDEX('Mov Entradas (Rel 10497)'!$L:$L,MATCH(AC3626,'Mov Entradas (Rel 10497)'!$I:$I,0)),"nao encontrado")</f>
        <v>WHISKY JACK DANIELS E COCA LT 269ML</v>
      </c>
      <c r="AC3626" s="1" t="n">
        <v>1250843</v>
      </c>
    </row>
    <row r="3627" customFormat="false" ht="12.75" hidden="false" customHeight="true" outlineLevel="0" collapsed="false">
      <c r="A3627" s="1" t="n">
        <v>1</v>
      </c>
      <c r="B3627" s="17" t="n">
        <v>46253</v>
      </c>
      <c r="C3627" s="17" t="n">
        <v>46276</v>
      </c>
      <c r="D3627" s="1" t="n">
        <v>10017</v>
      </c>
      <c r="E3627" s="1" t="s">
        <v>871</v>
      </c>
      <c r="F3627" s="1" t="n">
        <v>24</v>
      </c>
      <c r="G3627" s="1" t="s">
        <v>57</v>
      </c>
      <c r="H3627" s="1" t="n">
        <v>2110405</v>
      </c>
      <c r="I3627" s="1" t="s">
        <v>106</v>
      </c>
      <c r="J3627" s="1" t="n">
        <v>1571575</v>
      </c>
      <c r="L3627" s="1" t="n">
        <v>195456</v>
      </c>
      <c r="M3627" s="1" t="s">
        <v>153</v>
      </c>
      <c r="N3627" s="1" t="s">
        <v>66</v>
      </c>
      <c r="P3627" s="1" t="n">
        <v>103</v>
      </c>
      <c r="Q3627" s="1" t="s">
        <v>61</v>
      </c>
      <c r="R3627" s="1" t="s">
        <v>62</v>
      </c>
      <c r="S3627" s="1" t="n">
        <v>1130101</v>
      </c>
      <c r="T3627" s="1" t="s">
        <v>63</v>
      </c>
      <c r="U3627" s="1" t="n">
        <v>792.22</v>
      </c>
      <c r="W3627" s="1" t="n">
        <v>0</v>
      </c>
      <c r="X3627" s="1" t="s">
        <v>3259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FEIJOADA BORDON 830G</v>
      </c>
      <c r="AC3627" s="1" t="n">
        <v>195456</v>
      </c>
    </row>
    <row r="3628" customFormat="false" ht="12.75" hidden="false" customHeight="true" outlineLevel="0" collapsed="false">
      <c r="A3628" s="1" t="n">
        <v>1</v>
      </c>
      <c r="B3628" s="17" t="n">
        <v>46254</v>
      </c>
      <c r="C3628" s="17" t="n">
        <v>46276</v>
      </c>
      <c r="D3628" s="1" t="n">
        <v>1699</v>
      </c>
      <c r="E3628" s="1" t="s">
        <v>428</v>
      </c>
      <c r="F3628" s="1" t="n">
        <v>24</v>
      </c>
      <c r="G3628" s="1" t="s">
        <v>57</v>
      </c>
      <c r="H3628" s="1" t="n">
        <v>2110405</v>
      </c>
      <c r="I3628" s="1" t="s">
        <v>106</v>
      </c>
      <c r="J3628" s="1" t="n">
        <v>1577971</v>
      </c>
      <c r="L3628" s="1" t="n">
        <v>311353</v>
      </c>
      <c r="M3628" s="1" t="s">
        <v>59</v>
      </c>
      <c r="N3628" s="1" t="s">
        <v>66</v>
      </c>
      <c r="P3628" s="1" t="n">
        <v>103</v>
      </c>
      <c r="Q3628" s="1" t="s">
        <v>61</v>
      </c>
      <c r="R3628" s="1" t="s">
        <v>62</v>
      </c>
      <c r="S3628" s="1" t="n">
        <v>1130101</v>
      </c>
      <c r="T3628" s="1" t="s">
        <v>63</v>
      </c>
      <c r="U3628" s="1" t="n">
        <v>633</v>
      </c>
      <c r="W3628" s="1" t="n">
        <v>0</v>
      </c>
      <c r="X3628" s="1" t="s">
        <v>3260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 t="str">
        <f aca="false">IFERROR(INDEX('Mov Entradas (Rel 10497)'!$L:$L,MATCH(AC3628,'Mov Entradas (Rel 10497)'!$I:$I,0)),"nao encontrado")</f>
        <v>LING CALABRESA PERD</v>
      </c>
      <c r="AC3628" s="1" t="n">
        <v>311353</v>
      </c>
    </row>
    <row r="3629" customFormat="false" ht="12.75" hidden="false" customHeight="true" outlineLevel="0" collapsed="false">
      <c r="A3629" s="1" t="n">
        <v>1</v>
      </c>
      <c r="B3629" s="17" t="n">
        <v>46255</v>
      </c>
      <c r="C3629" s="17" t="n">
        <v>46276</v>
      </c>
      <c r="D3629" s="1" t="n">
        <v>1634</v>
      </c>
      <c r="E3629" s="1" t="s">
        <v>2622</v>
      </c>
      <c r="F3629" s="1" t="n">
        <v>24</v>
      </c>
      <c r="G3629" s="1" t="s">
        <v>57</v>
      </c>
      <c r="H3629" s="1" t="n">
        <v>2110405</v>
      </c>
      <c r="I3629" s="1" t="s">
        <v>106</v>
      </c>
      <c r="J3629" s="1" t="n">
        <v>1582023</v>
      </c>
      <c r="L3629" s="1" t="n">
        <v>330734</v>
      </c>
      <c r="M3629" s="1" t="s">
        <v>59</v>
      </c>
      <c r="N3629" s="1" t="s">
        <v>66</v>
      </c>
      <c r="P3629" s="1" t="n">
        <v>103</v>
      </c>
      <c r="Q3629" s="1" t="s">
        <v>61</v>
      </c>
      <c r="R3629" s="1" t="s">
        <v>62</v>
      </c>
      <c r="S3629" s="1" t="n">
        <v>1130101</v>
      </c>
      <c r="T3629" s="1" t="s">
        <v>63</v>
      </c>
      <c r="U3629" s="1" t="n">
        <v>1232.16</v>
      </c>
      <c r="W3629" s="1" t="n">
        <v>0</v>
      </c>
      <c r="X3629" s="1" t="s">
        <v>3261</v>
      </c>
      <c r="Z3629" s="1" t="str">
        <f aca="false">IF($T3629="","",IFERROR(INDEX('Resumo Grupos'!$AC$3:$AC$200,MATCH($T3629,'Resumo Grupos'!$AB$3:$AB$200,0)),"n/d"))</f>
        <v>Mercadoria</v>
      </c>
      <c r="AA3629" s="1" t="str">
        <f aca="false">IF($T3629="","",IF(COUNTIF('Resumo Grupos'!$AE$3:$AE$40,$T3629)&gt;0,"NAO","SIM"))</f>
        <v>SIM</v>
      </c>
      <c r="AB3629" s="1" t="str">
        <f aca="false">IFERROR(INDEX('Mov Entradas (Rel 10497)'!$L:$L,MATCH(AC3629,'Mov Entradas (Rel 10497)'!$I:$I,0)),"nao encontrado")</f>
        <v>AMACIANTE NOVO AMA</v>
      </c>
      <c r="AC3629" s="1" t="n">
        <v>330734</v>
      </c>
    </row>
    <row r="3630" customFormat="false" ht="12.75" hidden="false" customHeight="true" outlineLevel="0" collapsed="false">
      <c r="A3630" s="1" t="n">
        <v>1</v>
      </c>
      <c r="B3630" s="17" t="n">
        <v>46256</v>
      </c>
      <c r="C3630" s="17" t="n">
        <v>46276</v>
      </c>
      <c r="D3630" s="1" t="n">
        <v>1659</v>
      </c>
      <c r="E3630" s="1" t="s">
        <v>78</v>
      </c>
      <c r="F3630" s="1" t="n">
        <v>24</v>
      </c>
      <c r="G3630" s="1" t="s">
        <v>57</v>
      </c>
      <c r="H3630" s="1" t="n">
        <v>2110405</v>
      </c>
      <c r="I3630" s="1" t="s">
        <v>106</v>
      </c>
      <c r="J3630" s="1" t="n">
        <v>1585364</v>
      </c>
      <c r="L3630" s="1" t="n">
        <v>891630</v>
      </c>
      <c r="M3630" s="1" t="s">
        <v>59</v>
      </c>
      <c r="N3630" s="1" t="s">
        <v>66</v>
      </c>
      <c r="P3630" s="1" t="n">
        <v>103</v>
      </c>
      <c r="Q3630" s="1" t="s">
        <v>61</v>
      </c>
      <c r="R3630" s="1" t="s">
        <v>62</v>
      </c>
      <c r="S3630" s="1" t="n">
        <v>1130101</v>
      </c>
      <c r="T3630" s="1" t="s">
        <v>63</v>
      </c>
      <c r="U3630" s="1" t="n">
        <v>1167.29</v>
      </c>
      <c r="W3630" s="1" t="n">
        <v>0</v>
      </c>
      <c r="X3630" s="1" t="s">
        <v>3262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1" t="str">
        <f aca="false">IFERROR(INDEX('Mov Entradas (Rel 10497)'!$L:$L,MATCH(AC3630,'Mov Entradas (Rel 10497)'!$I:$I,0)),"nao encontrado")</f>
        <v>QUEIJO RALADO MOCOCA</v>
      </c>
      <c r="AC3630" s="1" t="n">
        <v>891630</v>
      </c>
    </row>
    <row r="3631" customFormat="false" ht="12.75" hidden="false" customHeight="true" outlineLevel="0" collapsed="false">
      <c r="A3631" s="1" t="n">
        <v>1</v>
      </c>
      <c r="B3631" s="17" t="n">
        <v>46256</v>
      </c>
      <c r="C3631" s="17" t="n">
        <v>46276</v>
      </c>
      <c r="D3631" s="1" t="n">
        <v>1667</v>
      </c>
      <c r="E3631" s="1" t="s">
        <v>65</v>
      </c>
      <c r="F3631" s="1" t="n">
        <v>24</v>
      </c>
      <c r="G3631" s="1" t="s">
        <v>57</v>
      </c>
      <c r="H3631" s="1" t="n">
        <v>2110405</v>
      </c>
      <c r="I3631" s="1" t="s">
        <v>106</v>
      </c>
      <c r="J3631" s="1" t="n">
        <v>1585385</v>
      </c>
      <c r="L3631" s="1" t="n">
        <v>398654</v>
      </c>
      <c r="M3631" s="1" t="s">
        <v>59</v>
      </c>
      <c r="N3631" s="1" t="s">
        <v>66</v>
      </c>
      <c r="P3631" s="1" t="n">
        <v>103</v>
      </c>
      <c r="Q3631" s="1" t="s">
        <v>61</v>
      </c>
      <c r="R3631" s="1" t="s">
        <v>62</v>
      </c>
      <c r="S3631" s="1" t="n">
        <v>1130101</v>
      </c>
      <c r="T3631" s="1" t="s">
        <v>63</v>
      </c>
      <c r="U3631" s="1" t="n">
        <v>684.26</v>
      </c>
      <c r="W3631" s="1" t="n">
        <v>0</v>
      </c>
      <c r="X3631" s="1" t="s">
        <v>3263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CAFE MARATA 250G</v>
      </c>
      <c r="AC3631" s="1" t="n">
        <v>398654</v>
      </c>
    </row>
    <row r="3632" customFormat="false" ht="12.75" hidden="false" customHeight="true" outlineLevel="0" collapsed="false">
      <c r="A3632" s="1" t="n">
        <v>1</v>
      </c>
      <c r="B3632" s="17" t="n">
        <v>46256</v>
      </c>
      <c r="C3632" s="17" t="n">
        <v>46276</v>
      </c>
      <c r="D3632" s="1" t="n">
        <v>1612</v>
      </c>
      <c r="E3632" s="1" t="s">
        <v>225</v>
      </c>
      <c r="F3632" s="1" t="n">
        <v>24</v>
      </c>
      <c r="G3632" s="1" t="s">
        <v>57</v>
      </c>
      <c r="H3632" s="1" t="n">
        <v>2110405</v>
      </c>
      <c r="I3632" s="1" t="s">
        <v>106</v>
      </c>
      <c r="J3632" s="1" t="n">
        <v>1586205</v>
      </c>
      <c r="L3632" s="1" t="n">
        <v>2312016</v>
      </c>
      <c r="M3632" s="1" t="s">
        <v>36</v>
      </c>
      <c r="N3632" s="1" t="s">
        <v>66</v>
      </c>
      <c r="P3632" s="1" t="n">
        <v>103</v>
      </c>
      <c r="Q3632" s="1" t="s">
        <v>61</v>
      </c>
      <c r="R3632" s="1" t="s">
        <v>62</v>
      </c>
      <c r="S3632" s="1" t="n">
        <v>1130101</v>
      </c>
      <c r="T3632" s="1" t="s">
        <v>63</v>
      </c>
      <c r="U3632" s="1" t="n">
        <v>734</v>
      </c>
      <c r="W3632" s="1" t="n">
        <v>0</v>
      </c>
      <c r="X3632" s="1" t="s">
        <v>3264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KIBON CREMOSÍSSIMO NAPOL 1,5L</v>
      </c>
      <c r="AC3632" s="1" t="n">
        <v>2312016</v>
      </c>
    </row>
    <row r="3633" customFormat="false" ht="12.75" hidden="false" customHeight="true" outlineLevel="0" collapsed="false">
      <c r="A3633" s="1" t="n">
        <v>1</v>
      </c>
      <c r="B3633" s="17" t="n">
        <v>46255</v>
      </c>
      <c r="C3633" s="17" t="n">
        <v>46276</v>
      </c>
      <c r="D3633" s="1" t="n">
        <v>794</v>
      </c>
      <c r="E3633" s="1" t="s">
        <v>365</v>
      </c>
      <c r="F3633" s="1" t="n">
        <v>24</v>
      </c>
      <c r="G3633" s="1" t="s">
        <v>57</v>
      </c>
      <c r="H3633" s="1" t="n">
        <v>2110405</v>
      </c>
      <c r="I3633" s="1" t="s">
        <v>106</v>
      </c>
      <c r="J3633" s="1" t="n">
        <v>1613890</v>
      </c>
      <c r="L3633" s="1" t="n">
        <v>8723</v>
      </c>
      <c r="M3633" s="1" t="s">
        <v>36</v>
      </c>
      <c r="N3633" s="1" t="s">
        <v>66</v>
      </c>
      <c r="P3633" s="1" t="n">
        <v>103</v>
      </c>
      <c r="Q3633" s="1" t="s">
        <v>61</v>
      </c>
      <c r="R3633" s="1" t="s">
        <v>62</v>
      </c>
      <c r="S3633" s="1" t="n">
        <v>1130101</v>
      </c>
      <c r="T3633" s="1" t="s">
        <v>63</v>
      </c>
      <c r="U3633" s="1" t="n">
        <v>1563.65</v>
      </c>
      <c r="W3633" s="1" t="n">
        <v>0</v>
      </c>
      <c r="X3633" s="1" t="s">
        <v>3265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</row>
    <row r="3634" customFormat="false" ht="12.75" hidden="false" customHeight="true" outlineLevel="0" collapsed="false">
      <c r="A3634" s="1" t="n">
        <v>1</v>
      </c>
      <c r="B3634" s="17" t="n">
        <v>46261</v>
      </c>
      <c r="C3634" s="17" t="n">
        <v>46276</v>
      </c>
      <c r="D3634" s="1" t="n">
        <v>1815</v>
      </c>
      <c r="E3634" s="1" t="s">
        <v>626</v>
      </c>
      <c r="F3634" s="1" t="n">
        <v>24</v>
      </c>
      <c r="G3634" s="1" t="s">
        <v>57</v>
      </c>
      <c r="H3634" s="1" t="n">
        <v>2110405</v>
      </c>
      <c r="I3634" s="1" t="s">
        <v>106</v>
      </c>
      <c r="J3634" s="1" t="n">
        <v>1619367</v>
      </c>
      <c r="L3634" s="1" t="n">
        <v>400165</v>
      </c>
      <c r="M3634" s="1" t="s">
        <v>59</v>
      </c>
      <c r="N3634" s="1" t="s">
        <v>66</v>
      </c>
      <c r="P3634" s="1" t="n">
        <v>103</v>
      </c>
      <c r="Q3634" s="1" t="s">
        <v>61</v>
      </c>
      <c r="R3634" s="1" t="s">
        <v>62</v>
      </c>
      <c r="S3634" s="1" t="n">
        <v>1130101</v>
      </c>
      <c r="T3634" s="1" t="s">
        <v>63</v>
      </c>
      <c r="U3634" s="1" t="n">
        <v>1453.88</v>
      </c>
      <c r="W3634" s="1" t="n">
        <v>0</v>
      </c>
      <c r="X3634" s="1" t="s">
        <v>3266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</row>
    <row r="3635" customFormat="false" ht="12.75" hidden="false" customHeight="true" outlineLevel="0" collapsed="false">
      <c r="A3635" s="1" t="n">
        <v>1</v>
      </c>
      <c r="B3635" s="17" t="n">
        <v>46262</v>
      </c>
      <c r="C3635" s="17" t="n">
        <v>46276</v>
      </c>
      <c r="D3635" s="1" t="n">
        <v>1643</v>
      </c>
      <c r="E3635" s="1" t="s">
        <v>1206</v>
      </c>
      <c r="F3635" s="1" t="n">
        <v>24</v>
      </c>
      <c r="G3635" s="1" t="s">
        <v>57</v>
      </c>
      <c r="H3635" s="1" t="n">
        <v>2110405</v>
      </c>
      <c r="I3635" s="1" t="s">
        <v>106</v>
      </c>
      <c r="J3635" s="1" t="n">
        <v>1619446</v>
      </c>
      <c r="L3635" s="1" t="n">
        <v>400165</v>
      </c>
      <c r="M3635" s="1" t="s">
        <v>36</v>
      </c>
      <c r="N3635" s="1" t="s">
        <v>66</v>
      </c>
      <c r="P3635" s="1" t="n">
        <v>103</v>
      </c>
      <c r="Q3635" s="1" t="s">
        <v>61</v>
      </c>
      <c r="R3635" s="1" t="s">
        <v>62</v>
      </c>
      <c r="S3635" s="1" t="n">
        <v>1130101</v>
      </c>
      <c r="T3635" s="1" t="s">
        <v>63</v>
      </c>
      <c r="U3635" s="1" t="n">
        <v>228</v>
      </c>
      <c r="W3635" s="1" t="n">
        <v>0</v>
      </c>
      <c r="X3635" s="1" t="s">
        <v>3267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FILE PEITOA GRANEL</v>
      </c>
      <c r="AC3635" s="1" t="n">
        <v>400165</v>
      </c>
    </row>
    <row r="3636" customFormat="false" ht="12.75" hidden="false" customHeight="true" outlineLevel="0" collapsed="false">
      <c r="A3636" s="1" t="n">
        <v>1</v>
      </c>
      <c r="B3636" s="17" t="n">
        <v>46261</v>
      </c>
      <c r="C3636" s="17" t="n">
        <v>46276</v>
      </c>
      <c r="D3636" s="1" t="n">
        <v>1608</v>
      </c>
      <c r="E3636" s="1" t="s">
        <v>75</v>
      </c>
      <c r="F3636" s="1" t="n">
        <v>24</v>
      </c>
      <c r="G3636" s="1" t="s">
        <v>57</v>
      </c>
      <c r="H3636" s="1" t="n">
        <v>2110405</v>
      </c>
      <c r="I3636" s="1" t="s">
        <v>106</v>
      </c>
      <c r="J3636" s="1" t="n">
        <v>1619556</v>
      </c>
      <c r="L3636" s="1" t="n">
        <v>1720771</v>
      </c>
      <c r="M3636" s="1" t="s">
        <v>36</v>
      </c>
      <c r="N3636" s="1" t="s">
        <v>66</v>
      </c>
      <c r="P3636" s="1" t="n">
        <v>103</v>
      </c>
      <c r="Q3636" s="1" t="s">
        <v>61</v>
      </c>
      <c r="R3636" s="1" t="s">
        <v>2081</v>
      </c>
      <c r="S3636" s="1" t="n">
        <v>4110102</v>
      </c>
      <c r="T3636" s="1" t="s">
        <v>2640</v>
      </c>
      <c r="U3636" s="1" t="n">
        <v>1557.44</v>
      </c>
      <c r="W3636" s="1" t="n">
        <v>0</v>
      </c>
      <c r="X3636" s="1" t="s">
        <v>3268</v>
      </c>
      <c r="Z3636" s="1" t="str">
        <f aca="false">IF($T3636="","",IFERROR(INDEX('Resumo Grupos'!$AC$3:$AC$200,MATCH($T3636,'Resumo Grupos'!$AB$3:$AB$200,0)),"n/d"))</f>
        <v>Despesa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MANTEIGA CABECA DE TOURO 5KG</v>
      </c>
      <c r="AC3636" s="1" t="n">
        <v>1720771</v>
      </c>
    </row>
    <row r="3637" customFormat="false" ht="12.75" hidden="false" customHeight="true" outlineLevel="0" collapsed="false">
      <c r="A3637" s="1" t="n">
        <v>1</v>
      </c>
      <c r="B3637" s="17" t="n">
        <v>46262</v>
      </c>
      <c r="C3637" s="17" t="n">
        <v>46276</v>
      </c>
      <c r="D3637" s="1" t="n">
        <v>1114</v>
      </c>
      <c r="E3637" s="1" t="s">
        <v>169</v>
      </c>
      <c r="F3637" s="1" t="n">
        <v>24</v>
      </c>
      <c r="G3637" s="1" t="s">
        <v>57</v>
      </c>
      <c r="H3637" s="1" t="n">
        <v>2110405</v>
      </c>
      <c r="I3637" s="1" t="s">
        <v>106</v>
      </c>
      <c r="J3637" s="1" t="n">
        <v>1639274</v>
      </c>
      <c r="L3637" s="1" t="n">
        <v>45228</v>
      </c>
      <c r="M3637" s="1" t="s">
        <v>36</v>
      </c>
      <c r="N3637" s="1" t="s">
        <v>66</v>
      </c>
      <c r="P3637" s="1" t="n">
        <v>103</v>
      </c>
      <c r="Q3637" s="1" t="s">
        <v>61</v>
      </c>
      <c r="R3637" s="1" t="s">
        <v>62</v>
      </c>
      <c r="S3637" s="1" t="n">
        <v>1130101</v>
      </c>
      <c r="T3637" s="1" t="s">
        <v>63</v>
      </c>
      <c r="U3637" s="1" t="n">
        <v>715.4</v>
      </c>
      <c r="W3637" s="1" t="n">
        <v>0</v>
      </c>
      <c r="X3637" s="1" t="s">
        <v>3269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PAO FRANCES CONG 80G</v>
      </c>
      <c r="AC3637" s="1" t="n">
        <v>45228</v>
      </c>
    </row>
    <row r="3638" customFormat="false" ht="12.75" hidden="false" customHeight="true" outlineLevel="0" collapsed="false">
      <c r="A3638" s="1" t="n">
        <v>1</v>
      </c>
      <c r="B3638" s="17" t="n">
        <v>46265</v>
      </c>
      <c r="C3638" s="17" t="n">
        <v>46276</v>
      </c>
      <c r="D3638" s="1" t="n">
        <v>1000054</v>
      </c>
      <c r="E3638" s="1" t="s">
        <v>3270</v>
      </c>
      <c r="F3638" s="1" t="n">
        <v>26</v>
      </c>
      <c r="G3638" s="1" t="s">
        <v>3271</v>
      </c>
      <c r="H3638" s="1" t="n">
        <v>2110701</v>
      </c>
      <c r="I3638" s="1" t="s">
        <v>895</v>
      </c>
      <c r="J3638" s="1" t="n">
        <v>1646596</v>
      </c>
      <c r="L3638" s="1" t="n">
        <v>670060</v>
      </c>
      <c r="M3638" s="1" t="s">
        <v>36</v>
      </c>
      <c r="N3638" s="1" t="s">
        <v>3272</v>
      </c>
      <c r="P3638" s="1" t="n">
        <v>103</v>
      </c>
      <c r="Q3638" s="1" t="s">
        <v>61</v>
      </c>
      <c r="R3638" s="1" t="s">
        <v>450</v>
      </c>
      <c r="S3638" s="1" t="n">
        <v>3110302</v>
      </c>
      <c r="T3638" s="1" t="s">
        <v>3273</v>
      </c>
      <c r="U3638" s="1" t="n">
        <v>16120.17</v>
      </c>
      <c r="W3638" s="1" t="n">
        <v>0</v>
      </c>
      <c r="X3638" s="1" t="s">
        <v>3274</v>
      </c>
      <c r="Z3638" s="1" t="str">
        <f aca="false">IF($T3638="","",IFERROR(INDEX('Resumo Grupos'!$AC$3:$AC$200,MATCH($T3638,'Resumo Grupos'!$AB$3:$AB$200,0)),"n/d"))</f>
        <v>Impostos</v>
      </c>
      <c r="AA3638" s="1" t="str">
        <f aca="false">IF($T3638="","",IF(COUNTIF('Resumo Grupos'!$AE$3:$AE$40,$T3638)&gt;0,"NAO","SIM"))</f>
        <v>SIM</v>
      </c>
    </row>
    <row r="3639" customFormat="false" ht="12.75" hidden="false" customHeight="true" outlineLevel="0" collapsed="false">
      <c r="A3639" s="1" t="n">
        <v>1</v>
      </c>
      <c r="B3639" s="17" t="n">
        <v>46241</v>
      </c>
      <c r="C3639" s="17" t="n">
        <v>46277</v>
      </c>
      <c r="D3639" s="1" t="n">
        <v>887</v>
      </c>
      <c r="E3639" s="1" t="s">
        <v>573</v>
      </c>
      <c r="F3639" s="1" t="n">
        <v>24</v>
      </c>
      <c r="G3639" s="1" t="s">
        <v>57</v>
      </c>
      <c r="H3639" s="1" t="n">
        <v>2110405</v>
      </c>
      <c r="I3639" s="1" t="s">
        <v>106</v>
      </c>
      <c r="J3639" s="1" t="n">
        <v>1514434</v>
      </c>
      <c r="L3639" s="1" t="n">
        <v>620151</v>
      </c>
      <c r="M3639" s="1" t="s">
        <v>59</v>
      </c>
      <c r="N3639" s="1" t="s">
        <v>66</v>
      </c>
      <c r="P3639" s="1" t="n">
        <v>101</v>
      </c>
      <c r="Q3639" s="1" t="s">
        <v>107</v>
      </c>
      <c r="R3639" s="1" t="s">
        <v>43</v>
      </c>
      <c r="S3639" s="1" t="n">
        <v>4210315</v>
      </c>
      <c r="T3639" s="1" t="s">
        <v>574</v>
      </c>
      <c r="U3639" s="1" t="n">
        <v>199.8</v>
      </c>
      <c r="W3639" s="1" t="n">
        <v>0</v>
      </c>
      <c r="X3639" s="1" t="s">
        <v>851</v>
      </c>
      <c r="Z3639" s="1" t="str">
        <f aca="false">IF($T3639="","",IFERROR(INDEX('Resumo Grupos'!$AC$3:$AC$200,MATCH($T3639,'Resumo Grupos'!$AB$3:$AB$200,0)),"n/d"))</f>
        <v>Despesa</v>
      </c>
      <c r="AA3639" s="1" t="str">
        <f aca="false">IF($T3639="","",IF(COUNTIF('Resumo Grupos'!$AE$3:$AE$40,$T3639)&gt;0,"NAO","SIM"))</f>
        <v>SIM</v>
      </c>
    </row>
    <row r="3640" customFormat="false" ht="12.75" hidden="false" customHeight="true" outlineLevel="0" collapsed="false">
      <c r="A3640" s="1" t="n">
        <v>1</v>
      </c>
      <c r="B3640" s="17" t="n">
        <v>46251</v>
      </c>
      <c r="C3640" s="17" t="n">
        <v>46277</v>
      </c>
      <c r="D3640" s="1" t="n">
        <v>1636</v>
      </c>
      <c r="E3640" s="1" t="s">
        <v>91</v>
      </c>
      <c r="F3640" s="1" t="n">
        <v>24</v>
      </c>
      <c r="G3640" s="1" t="s">
        <v>57</v>
      </c>
      <c r="H3640" s="1" t="n">
        <v>2110405</v>
      </c>
      <c r="I3640" s="1" t="s">
        <v>106</v>
      </c>
      <c r="J3640" s="1" t="n">
        <v>1562357</v>
      </c>
      <c r="L3640" s="1" t="n">
        <v>3236815</v>
      </c>
      <c r="M3640" s="1" t="s">
        <v>36</v>
      </c>
      <c r="N3640" s="1" t="s">
        <v>66</v>
      </c>
      <c r="P3640" s="1" t="n">
        <v>103</v>
      </c>
      <c r="Q3640" s="1" t="s">
        <v>61</v>
      </c>
      <c r="R3640" s="1" t="s">
        <v>39</v>
      </c>
      <c r="S3640" s="1" t="n">
        <v>4210204</v>
      </c>
      <c r="T3640" s="1" t="s">
        <v>84</v>
      </c>
      <c r="U3640" s="1" t="n">
        <v>488.56</v>
      </c>
      <c r="W3640" s="1" t="n">
        <v>0</v>
      </c>
      <c r="X3640" s="1" t="s">
        <v>3275</v>
      </c>
      <c r="Z3640" s="1" t="str">
        <f aca="false">IF($T3640="","",IFERROR(INDEX('Resumo Grupos'!$AC$3:$AC$200,MATCH($T3640,'Resumo Grupos'!$AB$3:$AB$200,0)),"n/d"))</f>
        <v>Despesa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PAPEL TOALHA ELITE R</v>
      </c>
      <c r="AC3640" s="1" t="n">
        <v>3236815</v>
      </c>
    </row>
    <row r="3641" customFormat="false" ht="12.75" hidden="false" customHeight="true" outlineLevel="0" collapsed="false">
      <c r="A3641" s="1" t="n">
        <v>1</v>
      </c>
      <c r="B3641" s="17" t="n">
        <v>46253</v>
      </c>
      <c r="C3641" s="17" t="n">
        <v>46277</v>
      </c>
      <c r="D3641" s="1" t="n">
        <v>1687</v>
      </c>
      <c r="E3641" s="1" t="s">
        <v>3276</v>
      </c>
      <c r="F3641" s="1" t="n">
        <v>24</v>
      </c>
      <c r="G3641" s="1" t="s">
        <v>57</v>
      </c>
      <c r="H3641" s="1" t="n">
        <v>2110405</v>
      </c>
      <c r="I3641" s="1" t="s">
        <v>106</v>
      </c>
      <c r="J3641" s="1" t="n">
        <v>1571287</v>
      </c>
      <c r="L3641" s="1" t="n">
        <v>248020</v>
      </c>
      <c r="M3641" s="1" t="s">
        <v>36</v>
      </c>
      <c r="N3641" s="1" t="s">
        <v>66</v>
      </c>
      <c r="P3641" s="1" t="n">
        <v>103</v>
      </c>
      <c r="Q3641" s="1" t="s">
        <v>61</v>
      </c>
      <c r="R3641" s="1" t="s">
        <v>62</v>
      </c>
      <c r="S3641" s="1" t="n">
        <v>1130101</v>
      </c>
      <c r="T3641" s="1" t="s">
        <v>63</v>
      </c>
      <c r="U3641" s="1" t="n">
        <v>875.7</v>
      </c>
      <c r="W3641" s="1" t="n">
        <v>0</v>
      </c>
      <c r="X3641" s="1" t="s">
        <v>3277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RAC VITTA MAX 3 SAB</v>
      </c>
      <c r="AC3641" s="1" t="n">
        <v>248020</v>
      </c>
    </row>
    <row r="3642" customFormat="false" ht="12.75" hidden="false" customHeight="true" outlineLevel="0" collapsed="false">
      <c r="A3642" s="1" t="n">
        <v>1</v>
      </c>
      <c r="B3642" s="17" t="n">
        <v>46255</v>
      </c>
      <c r="C3642" s="17" t="n">
        <v>46277</v>
      </c>
      <c r="D3642" s="1" t="n">
        <v>1718</v>
      </c>
      <c r="E3642" s="1" t="s">
        <v>159</v>
      </c>
      <c r="F3642" s="1" t="n">
        <v>24</v>
      </c>
      <c r="G3642" s="1" t="s">
        <v>57</v>
      </c>
      <c r="H3642" s="1" t="n">
        <v>2110405</v>
      </c>
      <c r="I3642" s="1" t="s">
        <v>106</v>
      </c>
      <c r="J3642" s="1" t="n">
        <v>1581946</v>
      </c>
      <c r="L3642" s="1" t="n">
        <v>690674</v>
      </c>
      <c r="M3642" s="1" t="s">
        <v>59</v>
      </c>
      <c r="N3642" s="1" t="s">
        <v>66</v>
      </c>
      <c r="P3642" s="1" t="n">
        <v>103</v>
      </c>
      <c r="Q3642" s="1" t="s">
        <v>61</v>
      </c>
      <c r="R3642" s="1" t="s">
        <v>62</v>
      </c>
      <c r="S3642" s="1" t="n">
        <v>1130101</v>
      </c>
      <c r="T3642" s="1" t="s">
        <v>63</v>
      </c>
      <c r="U3642" s="1" t="n">
        <v>396.53</v>
      </c>
      <c r="W3642" s="1" t="n">
        <v>0</v>
      </c>
      <c r="X3642" s="1" t="s">
        <v>3278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</row>
    <row r="3643" customFormat="false" ht="12.75" hidden="false" customHeight="true" outlineLevel="0" collapsed="false">
      <c r="A3643" s="1" t="n">
        <v>1</v>
      </c>
      <c r="B3643" s="17" t="n">
        <v>46105</v>
      </c>
      <c r="C3643" s="17" t="n">
        <v>46278</v>
      </c>
      <c r="D3643" s="1" t="n">
        <v>10056</v>
      </c>
      <c r="E3643" s="1" t="s">
        <v>638</v>
      </c>
      <c r="F3643" s="1" t="n">
        <v>42</v>
      </c>
      <c r="G3643" s="1" t="s">
        <v>639</v>
      </c>
      <c r="H3643" s="1" t="n">
        <v>2110405</v>
      </c>
      <c r="I3643" s="1" t="s">
        <v>106</v>
      </c>
      <c r="J3643" s="1" t="n">
        <v>848843</v>
      </c>
      <c r="L3643" s="1" t="n">
        <v>363960</v>
      </c>
      <c r="M3643" s="1" t="s">
        <v>457</v>
      </c>
      <c r="N3643" s="1" t="s">
        <v>66</v>
      </c>
      <c r="P3643" s="1" t="n">
        <v>101</v>
      </c>
      <c r="Q3643" s="1" t="s">
        <v>107</v>
      </c>
      <c r="R3643" s="1" t="s">
        <v>112</v>
      </c>
      <c r="S3643" s="1" t="n">
        <v>4220199</v>
      </c>
      <c r="T3643" s="1" t="s">
        <v>113</v>
      </c>
      <c r="U3643" s="1" t="n">
        <v>333.35</v>
      </c>
      <c r="W3643" s="1" t="n">
        <v>0</v>
      </c>
      <c r="X3643" s="1" t="s">
        <v>640</v>
      </c>
      <c r="Z3643" s="1" t="str">
        <f aca="false">IF($T3643="","",IFERROR(INDEX('Resumo Grupos'!$AC$3:$AC$200,MATCH($T3643,'Resumo Grupos'!$AB$3:$AB$200,0)),"n/d"))</f>
        <v>Pagamentos outros não operacionais</v>
      </c>
      <c r="AA3643" s="1" t="str">
        <f aca="false">IF($T3643="","",IF(COUNTIF('Resumo Grupos'!$AE$3:$AE$40,$T3643)&gt;0,"NAO","SIM"))</f>
        <v>SIM</v>
      </c>
    </row>
    <row r="3644" customFormat="false" ht="12.75" hidden="false" customHeight="true" outlineLevel="0" collapsed="false">
      <c r="A3644" s="1" t="n">
        <v>1</v>
      </c>
      <c r="B3644" s="17" t="n">
        <v>46204</v>
      </c>
      <c r="C3644" s="17" t="n">
        <v>46278</v>
      </c>
      <c r="D3644" s="1" t="n">
        <v>607</v>
      </c>
      <c r="E3644" s="1" t="s">
        <v>214</v>
      </c>
      <c r="F3644" s="1" t="n">
        <v>24</v>
      </c>
      <c r="G3644" s="1" t="s">
        <v>57</v>
      </c>
      <c r="H3644" s="1" t="n">
        <v>2110101</v>
      </c>
      <c r="I3644" s="1" t="s">
        <v>58</v>
      </c>
      <c r="J3644" s="1" t="n">
        <v>1335231</v>
      </c>
      <c r="L3644" s="1" t="n">
        <v>11002</v>
      </c>
      <c r="M3644" s="1" t="s">
        <v>457</v>
      </c>
      <c r="N3644" s="1" t="s">
        <v>60</v>
      </c>
      <c r="P3644" s="1" t="n">
        <v>103</v>
      </c>
      <c r="Q3644" s="1" t="s">
        <v>61</v>
      </c>
      <c r="R3644" s="1" t="s">
        <v>62</v>
      </c>
      <c r="S3644" s="1" t="n">
        <v>1130101</v>
      </c>
      <c r="T3644" s="1" t="s">
        <v>63</v>
      </c>
      <c r="U3644" s="1" t="n">
        <v>1849.44</v>
      </c>
      <c r="W3644" s="1" t="n">
        <v>0</v>
      </c>
      <c r="X3644" s="1" t="s">
        <v>3279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FINO TRATO BIFINHO CARNE 65G</v>
      </c>
      <c r="AC3644" s="1" t="n">
        <v>11002</v>
      </c>
    </row>
    <row r="3645" customFormat="false" ht="12.75" hidden="false" customHeight="true" outlineLevel="0" collapsed="false">
      <c r="A3645" s="1" t="n">
        <v>1</v>
      </c>
      <c r="B3645" s="17" t="n">
        <v>46105</v>
      </c>
      <c r="C3645" s="17" t="n">
        <v>46278</v>
      </c>
      <c r="D3645" s="1" t="n">
        <v>10056</v>
      </c>
      <c r="E3645" s="1" t="s">
        <v>638</v>
      </c>
      <c r="F3645" s="1" t="n">
        <v>42</v>
      </c>
      <c r="G3645" s="1" t="s">
        <v>639</v>
      </c>
      <c r="H3645" s="1" t="n">
        <v>2110405</v>
      </c>
      <c r="I3645" s="1" t="s">
        <v>106</v>
      </c>
      <c r="J3645" s="1" t="n">
        <v>1514486</v>
      </c>
      <c r="L3645" s="1" t="n">
        <v>620165</v>
      </c>
      <c r="M3645" s="1" t="s">
        <v>59</v>
      </c>
      <c r="N3645" s="1" t="s">
        <v>66</v>
      </c>
      <c r="P3645" s="1" t="n">
        <v>101</v>
      </c>
      <c r="Q3645" s="1" t="s">
        <v>107</v>
      </c>
      <c r="R3645" s="1" t="s">
        <v>112</v>
      </c>
      <c r="S3645" s="1" t="n">
        <v>4220199</v>
      </c>
      <c r="T3645" s="1" t="s">
        <v>113</v>
      </c>
      <c r="U3645" s="1" t="n">
        <v>233.35</v>
      </c>
      <c r="W3645" s="1" t="n">
        <v>0</v>
      </c>
      <c r="Z3645" s="1" t="str">
        <f aca="false">IF($T3645="","",IFERROR(INDEX('Resumo Grupos'!$AC$3:$AC$200,MATCH($T3645,'Resumo Grupos'!$AB$3:$AB$200,0)),"n/d"))</f>
        <v>Pagamentos outros não operacionais</v>
      </c>
      <c r="AA3645" s="1" t="str">
        <f aca="false">IF($T3645="","",IF(COUNTIF('Resumo Grupos'!$AE$3:$AE$40,$T3645)&gt;0,"NAO","SIM"))</f>
        <v>SIM</v>
      </c>
    </row>
    <row r="3646" customFormat="false" ht="12.75" hidden="false" customHeight="true" outlineLevel="0" collapsed="false">
      <c r="A3646" s="1" t="n">
        <v>1</v>
      </c>
      <c r="B3646" s="17" t="n">
        <v>46254</v>
      </c>
      <c r="C3646" s="17" t="n">
        <v>46278</v>
      </c>
      <c r="D3646" s="1" t="n">
        <v>717</v>
      </c>
      <c r="E3646" s="1" t="s">
        <v>131</v>
      </c>
      <c r="F3646" s="1" t="n">
        <v>42</v>
      </c>
      <c r="G3646" s="1" t="s">
        <v>639</v>
      </c>
      <c r="H3646" s="1" t="n">
        <v>2110405</v>
      </c>
      <c r="I3646" s="1" t="s">
        <v>106</v>
      </c>
      <c r="J3646" s="1" t="n">
        <v>1577416</v>
      </c>
      <c r="L3646" s="1" t="n">
        <v>644308</v>
      </c>
      <c r="M3646" s="1" t="s">
        <v>36</v>
      </c>
      <c r="N3646" s="1" t="s">
        <v>66</v>
      </c>
      <c r="P3646" s="1" t="n">
        <v>101</v>
      </c>
      <c r="Q3646" s="1" t="s">
        <v>107</v>
      </c>
      <c r="R3646" s="1" t="s">
        <v>112</v>
      </c>
      <c r="S3646" s="1" t="n">
        <v>4220199</v>
      </c>
      <c r="T3646" s="1" t="s">
        <v>113</v>
      </c>
      <c r="U3646" s="1" t="n">
        <v>522.5</v>
      </c>
      <c r="W3646" s="1" t="n">
        <v>0</v>
      </c>
      <c r="X3646" s="1" t="s">
        <v>3280</v>
      </c>
      <c r="Z3646" s="1" t="str">
        <f aca="false">IF($T3646="","",IFERROR(INDEX('Resumo Grupos'!$AC$3:$AC$200,MATCH($T3646,'Resumo Grupos'!$AB$3:$AB$200,0)),"n/d"))</f>
        <v>Pagamentos outros não operacionais</v>
      </c>
      <c r="AA3646" s="1" t="str">
        <f aca="false">IF($T3646="","",IF(COUNTIF('Resumo Grupos'!$AE$3:$AE$40,$T3646)&gt;0,"NAO","SIM"))</f>
        <v>SIM</v>
      </c>
    </row>
    <row r="3647" customFormat="false" ht="12.75" hidden="false" customHeight="true" outlineLevel="0" collapsed="false">
      <c r="A3647" s="1" t="n">
        <v>1</v>
      </c>
      <c r="B3647" s="17" t="n">
        <v>46254</v>
      </c>
      <c r="C3647" s="17" t="n">
        <v>46278</v>
      </c>
      <c r="D3647" s="1" t="n">
        <v>717</v>
      </c>
      <c r="E3647" s="1" t="s">
        <v>131</v>
      </c>
      <c r="F3647" s="1" t="n">
        <v>42</v>
      </c>
      <c r="G3647" s="1" t="s">
        <v>639</v>
      </c>
      <c r="H3647" s="1" t="n">
        <v>2110405</v>
      </c>
      <c r="I3647" s="1" t="s">
        <v>106</v>
      </c>
      <c r="J3647" s="1" t="n">
        <v>1577427</v>
      </c>
      <c r="L3647" s="1" t="n">
        <v>644309</v>
      </c>
      <c r="M3647" s="1" t="s">
        <v>36</v>
      </c>
      <c r="N3647" s="1" t="s">
        <v>66</v>
      </c>
      <c r="P3647" s="1" t="n">
        <v>101</v>
      </c>
      <c r="Q3647" s="1" t="s">
        <v>107</v>
      </c>
      <c r="R3647" s="1" t="s">
        <v>39</v>
      </c>
      <c r="S3647" s="1" t="n">
        <v>4210222</v>
      </c>
      <c r="T3647" s="1" t="s">
        <v>2246</v>
      </c>
      <c r="U3647" s="1" t="n">
        <v>522.5</v>
      </c>
      <c r="W3647" s="1" t="n">
        <v>0</v>
      </c>
      <c r="X3647" s="1" t="s">
        <v>3281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</row>
    <row r="3648" customFormat="false" ht="12.75" hidden="false" customHeight="true" outlineLevel="0" collapsed="false">
      <c r="A3648" s="1" t="n">
        <v>1</v>
      </c>
      <c r="B3648" s="17" t="n">
        <v>46255</v>
      </c>
      <c r="C3648" s="17" t="n">
        <v>46278</v>
      </c>
      <c r="D3648" s="1" t="n">
        <v>1711</v>
      </c>
      <c r="E3648" s="1" t="s">
        <v>610</v>
      </c>
      <c r="F3648" s="1" t="n">
        <v>24</v>
      </c>
      <c r="G3648" s="1" t="s">
        <v>57</v>
      </c>
      <c r="H3648" s="1" t="n">
        <v>2110405</v>
      </c>
      <c r="I3648" s="1" t="s">
        <v>106</v>
      </c>
      <c r="J3648" s="1" t="n">
        <v>1581907</v>
      </c>
      <c r="L3648" s="1" t="n">
        <v>160299</v>
      </c>
      <c r="M3648" s="1" t="s">
        <v>59</v>
      </c>
      <c r="N3648" s="1" t="s">
        <v>66</v>
      </c>
      <c r="P3648" s="1" t="n">
        <v>103</v>
      </c>
      <c r="Q3648" s="1" t="s">
        <v>61</v>
      </c>
      <c r="R3648" s="1" t="s">
        <v>62</v>
      </c>
      <c r="S3648" s="1" t="n">
        <v>1130101</v>
      </c>
      <c r="T3648" s="1" t="s">
        <v>63</v>
      </c>
      <c r="U3648" s="1" t="n">
        <v>1127.55</v>
      </c>
      <c r="W3648" s="1" t="n">
        <v>0</v>
      </c>
      <c r="X3648" s="1" t="s">
        <v>3282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CADERNO CD 280FLS POP FASHION</v>
      </c>
      <c r="AC3648" s="1" t="n">
        <v>160299</v>
      </c>
    </row>
    <row r="3649" customFormat="false" ht="12.75" hidden="false" customHeight="true" outlineLevel="0" collapsed="false">
      <c r="A3649" s="1" t="n">
        <v>1</v>
      </c>
      <c r="B3649" s="17" t="n">
        <v>46258</v>
      </c>
      <c r="C3649" s="17" t="n">
        <v>46278</v>
      </c>
      <c r="D3649" s="1" t="n">
        <v>1464</v>
      </c>
      <c r="E3649" s="1" t="s">
        <v>3134</v>
      </c>
      <c r="F3649" s="1" t="n">
        <v>24</v>
      </c>
      <c r="G3649" s="1" t="s">
        <v>57</v>
      </c>
      <c r="H3649" s="1" t="n">
        <v>2110405</v>
      </c>
      <c r="I3649" s="1" t="s">
        <v>106</v>
      </c>
      <c r="J3649" s="1" t="n">
        <v>1630248</v>
      </c>
      <c r="L3649" s="1" t="n">
        <v>296</v>
      </c>
      <c r="M3649" s="1" t="s">
        <v>59</v>
      </c>
      <c r="N3649" s="1" t="s">
        <v>66</v>
      </c>
      <c r="P3649" s="1" t="n">
        <v>103</v>
      </c>
      <c r="Q3649" s="1" t="s">
        <v>61</v>
      </c>
      <c r="R3649" s="1" t="s">
        <v>62</v>
      </c>
      <c r="S3649" s="1" t="n">
        <v>1130101</v>
      </c>
      <c r="T3649" s="1" t="s">
        <v>63</v>
      </c>
      <c r="U3649" s="1" t="n">
        <v>360.82</v>
      </c>
      <c r="W3649" s="1" t="n">
        <v>0</v>
      </c>
      <c r="X3649" s="1" t="s">
        <v>3283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CARVAO VEGETAL 3KG</v>
      </c>
      <c r="AC3649" s="1" t="n">
        <v>296</v>
      </c>
    </row>
    <row r="3650" customFormat="false" ht="12.75" hidden="false" customHeight="true" outlineLevel="0" collapsed="false">
      <c r="A3650" s="1" t="n">
        <v>1</v>
      </c>
      <c r="B3650" s="17" t="n">
        <v>46248</v>
      </c>
      <c r="C3650" s="17" t="n">
        <v>46279</v>
      </c>
      <c r="D3650" s="1" t="n">
        <v>1637</v>
      </c>
      <c r="E3650" s="1" t="s">
        <v>68</v>
      </c>
      <c r="F3650" s="1" t="n">
        <v>24</v>
      </c>
      <c r="G3650" s="1" t="s">
        <v>57</v>
      </c>
      <c r="H3650" s="1" t="n">
        <v>2110405</v>
      </c>
      <c r="I3650" s="1" t="s">
        <v>106</v>
      </c>
      <c r="J3650" s="1" t="n">
        <v>1545623</v>
      </c>
      <c r="L3650" s="1" t="n">
        <v>1917924</v>
      </c>
      <c r="M3650" s="1" t="s">
        <v>36</v>
      </c>
      <c r="N3650" s="1" t="s">
        <v>66</v>
      </c>
      <c r="P3650" s="1" t="n">
        <v>103</v>
      </c>
      <c r="Q3650" s="1" t="s">
        <v>61</v>
      </c>
      <c r="R3650" s="1" t="s">
        <v>62</v>
      </c>
      <c r="S3650" s="1" t="n">
        <v>1130101</v>
      </c>
      <c r="T3650" s="1" t="s">
        <v>63</v>
      </c>
      <c r="U3650" s="1" t="n">
        <v>868.6</v>
      </c>
      <c r="W3650" s="1" t="n">
        <v>0</v>
      </c>
      <c r="X3650" s="1" t="s">
        <v>3284</v>
      </c>
      <c r="Z3650" s="1" t="str">
        <f aca="false">IF($T3650="","",IFERROR(INDEX('Resumo Grupos'!$AC$3:$AC$200,MATCH($T3650,'Resumo Grupos'!$AB$3:$AB$200,0)),"n/d"))</f>
        <v>Mercadoria</v>
      </c>
      <c r="AA3650" s="1" t="str">
        <f aca="false">IF($T3650="","",IF(COUNTIF('Resumo Grupos'!$AE$3:$AE$40,$T3650)&gt;0,"NAO","SIM"))</f>
        <v>SIM</v>
      </c>
      <c r="AB3650" s="1" t="str">
        <f aca="false">IFERROR(INDEX('Mov Entradas (Rel 10497)'!$L:$L,MATCH(AC3650,'Mov Entradas (Rel 10497)'!$I:$I,0)),"nao encontrado")</f>
        <v>NISS GALINHA CAIPIRA 70G</v>
      </c>
      <c r="AC3650" s="1" t="n">
        <v>1917924</v>
      </c>
    </row>
    <row r="3651" customFormat="false" ht="12.75" hidden="false" customHeight="true" outlineLevel="0" collapsed="false">
      <c r="A3651" s="1" t="n">
        <v>1</v>
      </c>
      <c r="B3651" s="17" t="n">
        <v>46248</v>
      </c>
      <c r="C3651" s="17" t="n">
        <v>46279</v>
      </c>
      <c r="D3651" s="1" t="n">
        <v>1637</v>
      </c>
      <c r="E3651" s="1" t="s">
        <v>68</v>
      </c>
      <c r="F3651" s="1" t="n">
        <v>24</v>
      </c>
      <c r="G3651" s="1" t="s">
        <v>57</v>
      </c>
      <c r="H3651" s="1" t="n">
        <v>2110405</v>
      </c>
      <c r="I3651" s="1" t="s">
        <v>106</v>
      </c>
      <c r="J3651" s="1" t="n">
        <v>1545748</v>
      </c>
      <c r="L3651" s="1" t="n">
        <v>1917927</v>
      </c>
      <c r="M3651" s="1" t="s">
        <v>36</v>
      </c>
      <c r="N3651" s="1" t="s">
        <v>66</v>
      </c>
      <c r="P3651" s="1" t="n">
        <v>103</v>
      </c>
      <c r="Q3651" s="1" t="s">
        <v>61</v>
      </c>
      <c r="R3651" s="1" t="s">
        <v>62</v>
      </c>
      <c r="S3651" s="1" t="n">
        <v>1130101</v>
      </c>
      <c r="T3651" s="1" t="s">
        <v>63</v>
      </c>
      <c r="U3651" s="1" t="n">
        <v>428.17</v>
      </c>
      <c r="W3651" s="1" t="n">
        <v>0</v>
      </c>
      <c r="X3651" s="1" t="s">
        <v>3285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AMACIANTE CONC. DOWN</v>
      </c>
      <c r="AC3651" s="1" t="n">
        <v>1917927</v>
      </c>
    </row>
    <row r="3652" customFormat="false" ht="12.75" hidden="false" customHeight="true" outlineLevel="0" collapsed="false">
      <c r="A3652" s="1" t="n">
        <v>1</v>
      </c>
      <c r="B3652" s="17" t="n">
        <v>46248</v>
      </c>
      <c r="C3652" s="17" t="n">
        <v>46279</v>
      </c>
      <c r="D3652" s="1" t="n">
        <v>1699</v>
      </c>
      <c r="E3652" s="1" t="s">
        <v>428</v>
      </c>
      <c r="F3652" s="1" t="n">
        <v>24</v>
      </c>
      <c r="G3652" s="1" t="s">
        <v>57</v>
      </c>
      <c r="H3652" s="1" t="n">
        <v>2110405</v>
      </c>
      <c r="I3652" s="1" t="s">
        <v>106</v>
      </c>
      <c r="J3652" s="1" t="n">
        <v>1545933</v>
      </c>
      <c r="L3652" s="1" t="n">
        <v>311117</v>
      </c>
      <c r="M3652" s="1" t="s">
        <v>153</v>
      </c>
      <c r="N3652" s="1" t="s">
        <v>66</v>
      </c>
      <c r="P3652" s="1" t="n">
        <v>103</v>
      </c>
      <c r="Q3652" s="1" t="s">
        <v>61</v>
      </c>
      <c r="R3652" s="1" t="s">
        <v>62</v>
      </c>
      <c r="S3652" s="1" t="n">
        <v>1130101</v>
      </c>
      <c r="T3652" s="1" t="s">
        <v>63</v>
      </c>
      <c r="U3652" s="1" t="n">
        <v>1256.36</v>
      </c>
      <c r="W3652" s="1" t="n">
        <v>0</v>
      </c>
      <c r="X3652" s="1" t="s">
        <v>3286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LING CALABRESA PERD</v>
      </c>
      <c r="AC3652" s="1" t="n">
        <v>311117</v>
      </c>
    </row>
    <row r="3653" customFormat="false" ht="12.75" hidden="false" customHeight="true" outlineLevel="0" collapsed="false">
      <c r="A3653" s="1" t="n">
        <v>1</v>
      </c>
      <c r="B3653" s="17" t="n">
        <v>46252</v>
      </c>
      <c r="C3653" s="17" t="n">
        <v>46279</v>
      </c>
      <c r="D3653" s="1" t="n">
        <v>1921</v>
      </c>
      <c r="E3653" s="1" t="s">
        <v>276</v>
      </c>
      <c r="F3653" s="1" t="n">
        <v>24</v>
      </c>
      <c r="G3653" s="1" t="s">
        <v>57</v>
      </c>
      <c r="H3653" s="1" t="n">
        <v>2110405</v>
      </c>
      <c r="I3653" s="1" t="s">
        <v>106</v>
      </c>
      <c r="J3653" s="1" t="n">
        <v>1568268</v>
      </c>
      <c r="L3653" s="1" t="n">
        <v>21280</v>
      </c>
      <c r="M3653" s="1" t="s">
        <v>59</v>
      </c>
      <c r="N3653" s="1" t="s">
        <v>66</v>
      </c>
      <c r="P3653" s="1" t="n">
        <v>103</v>
      </c>
      <c r="Q3653" s="1" t="s">
        <v>61</v>
      </c>
      <c r="R3653" s="1" t="s">
        <v>62</v>
      </c>
      <c r="S3653" s="1" t="n">
        <v>1130101</v>
      </c>
      <c r="T3653" s="1" t="s">
        <v>63</v>
      </c>
      <c r="U3653" s="1" t="n">
        <v>677.63</v>
      </c>
      <c r="W3653" s="1" t="n">
        <v>0</v>
      </c>
      <c r="X3653" s="1" t="s">
        <v>3287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</row>
    <row r="3654" customFormat="false" ht="12.75" hidden="false" customHeight="true" outlineLevel="0" collapsed="false">
      <c r="A3654" s="1" t="n">
        <v>1</v>
      </c>
      <c r="B3654" s="17" t="n">
        <v>46253</v>
      </c>
      <c r="C3654" s="17" t="n">
        <v>46279</v>
      </c>
      <c r="D3654" s="1" t="n">
        <v>1637</v>
      </c>
      <c r="E3654" s="1" t="s">
        <v>68</v>
      </c>
      <c r="F3654" s="1" t="n">
        <v>24</v>
      </c>
      <c r="G3654" s="1" t="s">
        <v>57</v>
      </c>
      <c r="H3654" s="1" t="n">
        <v>2110405</v>
      </c>
      <c r="I3654" s="1" t="s">
        <v>106</v>
      </c>
      <c r="J3654" s="1" t="n">
        <v>1570693</v>
      </c>
      <c r="L3654" s="1" t="n">
        <v>1921244</v>
      </c>
      <c r="M3654" s="1" t="s">
        <v>36</v>
      </c>
      <c r="N3654" s="1" t="s">
        <v>66</v>
      </c>
      <c r="P3654" s="1" t="n">
        <v>103</v>
      </c>
      <c r="Q3654" s="1" t="s">
        <v>61</v>
      </c>
      <c r="R3654" s="1" t="s">
        <v>62</v>
      </c>
      <c r="S3654" s="1" t="n">
        <v>1130101</v>
      </c>
      <c r="T3654" s="1" t="s">
        <v>63</v>
      </c>
      <c r="U3654" s="1" t="n">
        <v>1096.94</v>
      </c>
      <c r="W3654" s="1" t="n">
        <v>0</v>
      </c>
      <c r="X3654" s="1" t="s">
        <v>3288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CERVEJA SKOL PILSEN LT 269ML</v>
      </c>
      <c r="AC3654" s="1" t="n">
        <v>1921244</v>
      </c>
    </row>
    <row r="3655" customFormat="false" ht="12.75" hidden="false" customHeight="true" outlineLevel="0" collapsed="false">
      <c r="A3655" s="1" t="n">
        <v>1</v>
      </c>
      <c r="B3655" s="17" t="n">
        <v>46254</v>
      </c>
      <c r="C3655" s="17" t="n">
        <v>46279</v>
      </c>
      <c r="D3655" s="1" t="n">
        <v>1626</v>
      </c>
      <c r="E3655" s="1" t="s">
        <v>65</v>
      </c>
      <c r="F3655" s="1" t="n">
        <v>24</v>
      </c>
      <c r="G3655" s="1" t="s">
        <v>57</v>
      </c>
      <c r="H3655" s="1" t="n">
        <v>2110405</v>
      </c>
      <c r="I3655" s="1" t="s">
        <v>106</v>
      </c>
      <c r="J3655" s="1" t="n">
        <v>1575983</v>
      </c>
      <c r="L3655" s="1" t="n">
        <v>317365</v>
      </c>
      <c r="M3655" s="1" t="s">
        <v>153</v>
      </c>
      <c r="N3655" s="1" t="s">
        <v>66</v>
      </c>
      <c r="P3655" s="1" t="n">
        <v>103</v>
      </c>
      <c r="Q3655" s="1" t="s">
        <v>61</v>
      </c>
      <c r="R3655" s="1" t="s">
        <v>62</v>
      </c>
      <c r="S3655" s="1" t="n">
        <v>1130101</v>
      </c>
      <c r="T3655" s="1" t="s">
        <v>63</v>
      </c>
      <c r="U3655" s="1" t="n">
        <v>989.33</v>
      </c>
      <c r="W3655" s="1" t="n">
        <v>0</v>
      </c>
      <c r="X3655" s="1" t="s">
        <v>3289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LASA SEARA CALA 600G</v>
      </c>
      <c r="AC3655" s="1" t="n">
        <v>317365</v>
      </c>
    </row>
    <row r="3656" customFormat="false" ht="12.75" hidden="false" customHeight="true" outlineLevel="0" collapsed="false">
      <c r="A3656" s="1" t="n">
        <v>1</v>
      </c>
      <c r="B3656" s="17" t="n">
        <v>46255</v>
      </c>
      <c r="C3656" s="17" t="n">
        <v>46279</v>
      </c>
      <c r="D3656" s="1" t="n">
        <v>1616</v>
      </c>
      <c r="E3656" s="1" t="s">
        <v>590</v>
      </c>
      <c r="F3656" s="1" t="n">
        <v>24</v>
      </c>
      <c r="G3656" s="1" t="s">
        <v>57</v>
      </c>
      <c r="H3656" s="1" t="n">
        <v>2110405</v>
      </c>
      <c r="I3656" s="1" t="s">
        <v>106</v>
      </c>
      <c r="J3656" s="1" t="n">
        <v>1580851</v>
      </c>
      <c r="L3656" s="1" t="n">
        <v>654912</v>
      </c>
      <c r="M3656" s="1" t="s">
        <v>153</v>
      </c>
      <c r="N3656" s="1" t="s">
        <v>66</v>
      </c>
      <c r="P3656" s="1" t="n">
        <v>103</v>
      </c>
      <c r="Q3656" s="1" t="s">
        <v>61</v>
      </c>
      <c r="R3656" s="1" t="s">
        <v>62</v>
      </c>
      <c r="S3656" s="1" t="n">
        <v>1130101</v>
      </c>
      <c r="T3656" s="1" t="s">
        <v>63</v>
      </c>
      <c r="U3656" s="1" t="n">
        <v>573.72</v>
      </c>
      <c r="W3656" s="1" t="n">
        <v>0</v>
      </c>
      <c r="X3656" s="1" t="s">
        <v>3290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RODO VAI VEM M40CM BETTANIN</v>
      </c>
      <c r="AC3656" s="1" t="n">
        <v>654912</v>
      </c>
    </row>
    <row r="3657" customFormat="false" ht="12.75" hidden="false" customHeight="true" outlineLevel="0" collapsed="false">
      <c r="A3657" s="1" t="n">
        <v>1</v>
      </c>
      <c r="B3657" s="17" t="n">
        <v>46255</v>
      </c>
      <c r="C3657" s="17" t="n">
        <v>46279</v>
      </c>
      <c r="D3657" s="1" t="n">
        <v>1616</v>
      </c>
      <c r="E3657" s="1" t="s">
        <v>590</v>
      </c>
      <c r="F3657" s="1" t="n">
        <v>24</v>
      </c>
      <c r="G3657" s="1" t="s">
        <v>57</v>
      </c>
      <c r="H3657" s="1" t="n">
        <v>2110405</v>
      </c>
      <c r="I3657" s="1" t="s">
        <v>106</v>
      </c>
      <c r="J3657" s="1" t="n">
        <v>1581039</v>
      </c>
      <c r="L3657" s="1" t="n">
        <v>654913</v>
      </c>
      <c r="M3657" s="1" t="s">
        <v>153</v>
      </c>
      <c r="N3657" s="1" t="s">
        <v>66</v>
      </c>
      <c r="P3657" s="1" t="n">
        <v>103</v>
      </c>
      <c r="Q3657" s="1" t="s">
        <v>61</v>
      </c>
      <c r="R3657" s="1" t="s">
        <v>62</v>
      </c>
      <c r="S3657" s="1" t="n">
        <v>1130101</v>
      </c>
      <c r="T3657" s="1" t="s">
        <v>63</v>
      </c>
      <c r="U3657" s="1" t="n">
        <v>759.74</v>
      </c>
      <c r="W3657" s="1" t="n">
        <v>0</v>
      </c>
      <c r="X3657" s="1" t="s">
        <v>3291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MON BIJOU CONC MAGIA 500ML</v>
      </c>
      <c r="AC3657" s="1" t="n">
        <v>654913</v>
      </c>
    </row>
    <row r="3658" customFormat="false" ht="12.75" hidden="false" customHeight="true" outlineLevel="0" collapsed="false">
      <c r="A3658" s="1" t="n">
        <v>1</v>
      </c>
      <c r="B3658" s="17" t="n">
        <v>46255</v>
      </c>
      <c r="C3658" s="17" t="n">
        <v>46279</v>
      </c>
      <c r="D3658" s="1" t="n">
        <v>10037</v>
      </c>
      <c r="E3658" s="1" t="s">
        <v>615</v>
      </c>
      <c r="F3658" s="1" t="n">
        <v>24</v>
      </c>
      <c r="G3658" s="1" t="s">
        <v>57</v>
      </c>
      <c r="H3658" s="1" t="n">
        <v>2110405</v>
      </c>
      <c r="I3658" s="1" t="s">
        <v>106</v>
      </c>
      <c r="J3658" s="1" t="n">
        <v>1581853</v>
      </c>
      <c r="L3658" s="1" t="n">
        <v>3216</v>
      </c>
      <c r="M3658" s="1" t="s">
        <v>59</v>
      </c>
      <c r="N3658" s="1" t="s">
        <v>66</v>
      </c>
      <c r="P3658" s="1" t="n">
        <v>103</v>
      </c>
      <c r="Q3658" s="1" t="s">
        <v>61</v>
      </c>
      <c r="R3658" s="1" t="s">
        <v>62</v>
      </c>
      <c r="S3658" s="1" t="n">
        <v>1130101</v>
      </c>
      <c r="T3658" s="1" t="s">
        <v>63</v>
      </c>
      <c r="U3658" s="1" t="n">
        <v>733.07</v>
      </c>
      <c r="W3658" s="1" t="n">
        <v>0</v>
      </c>
      <c r="X3658" s="1" t="s">
        <v>3292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</row>
    <row r="3659" customFormat="false" ht="12.75" hidden="false" customHeight="true" outlineLevel="0" collapsed="false">
      <c r="A3659" s="1" t="n">
        <v>1</v>
      </c>
      <c r="B3659" s="17" t="n">
        <v>46255</v>
      </c>
      <c r="C3659" s="17" t="n">
        <v>46279</v>
      </c>
      <c r="D3659" s="1" t="n">
        <v>10037</v>
      </c>
      <c r="E3659" s="1" t="s">
        <v>615</v>
      </c>
      <c r="F3659" s="1" t="n">
        <v>24</v>
      </c>
      <c r="G3659" s="1" t="s">
        <v>57</v>
      </c>
      <c r="H3659" s="1" t="n">
        <v>2110405</v>
      </c>
      <c r="I3659" s="1" t="s">
        <v>106</v>
      </c>
      <c r="J3659" s="1" t="n">
        <v>1581875</v>
      </c>
      <c r="L3659" s="1" t="n">
        <v>3215</v>
      </c>
      <c r="M3659" s="1" t="s">
        <v>59</v>
      </c>
      <c r="N3659" s="1" t="s">
        <v>66</v>
      </c>
      <c r="P3659" s="1" t="n">
        <v>103</v>
      </c>
      <c r="Q3659" s="1" t="s">
        <v>61</v>
      </c>
      <c r="R3659" s="1" t="s">
        <v>62</v>
      </c>
      <c r="S3659" s="1" t="n">
        <v>1130101</v>
      </c>
      <c r="T3659" s="1" t="s">
        <v>63</v>
      </c>
      <c r="U3659" s="1" t="n">
        <v>477.65</v>
      </c>
      <c r="W3659" s="1" t="n">
        <v>0</v>
      </c>
      <c r="X3659" s="1" t="s">
        <v>3293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KELLMAT GRANULADO RA</v>
      </c>
      <c r="AC3659" s="1" t="n">
        <v>3215</v>
      </c>
    </row>
    <row r="3660" customFormat="false" ht="12.75" hidden="false" customHeight="true" outlineLevel="0" collapsed="false">
      <c r="A3660" s="1" t="n">
        <v>1</v>
      </c>
      <c r="B3660" s="17" t="n">
        <v>46255</v>
      </c>
      <c r="C3660" s="17" t="n">
        <v>46279</v>
      </c>
      <c r="D3660" s="1" t="n">
        <v>10014</v>
      </c>
      <c r="E3660" s="1" t="s">
        <v>436</v>
      </c>
      <c r="F3660" s="1" t="n">
        <v>24</v>
      </c>
      <c r="G3660" s="1" t="s">
        <v>57</v>
      </c>
      <c r="H3660" s="1" t="n">
        <v>2110405</v>
      </c>
      <c r="I3660" s="1" t="s">
        <v>106</v>
      </c>
      <c r="J3660" s="1" t="n">
        <v>1581921</v>
      </c>
      <c r="L3660" s="1" t="n">
        <v>3582</v>
      </c>
      <c r="M3660" s="1" t="s">
        <v>59</v>
      </c>
      <c r="N3660" s="1" t="s">
        <v>66</v>
      </c>
      <c r="P3660" s="1" t="n">
        <v>103</v>
      </c>
      <c r="Q3660" s="1" t="s">
        <v>61</v>
      </c>
      <c r="R3660" s="1" t="s">
        <v>62</v>
      </c>
      <c r="S3660" s="1" t="n">
        <v>1130101</v>
      </c>
      <c r="T3660" s="1" t="s">
        <v>63</v>
      </c>
      <c r="U3660" s="1" t="n">
        <v>651.32</v>
      </c>
      <c r="W3660" s="1" t="n">
        <v>0</v>
      </c>
      <c r="X3660" s="1" t="s">
        <v>3294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ALFACE MACO </v>
      </c>
      <c r="AC3660" s="1" t="n">
        <v>3582</v>
      </c>
    </row>
    <row r="3661" customFormat="false" ht="12.75" hidden="false" customHeight="true" outlineLevel="0" collapsed="false">
      <c r="A3661" s="1" t="n">
        <v>1</v>
      </c>
      <c r="B3661" s="17" t="n">
        <v>46256</v>
      </c>
      <c r="C3661" s="17" t="n">
        <v>46279</v>
      </c>
      <c r="D3661" s="1" t="n">
        <v>1739</v>
      </c>
      <c r="E3661" s="1" t="s">
        <v>1482</v>
      </c>
      <c r="F3661" s="1" t="n">
        <v>24</v>
      </c>
      <c r="G3661" s="1" t="s">
        <v>57</v>
      </c>
      <c r="H3661" s="1" t="n">
        <v>2110405</v>
      </c>
      <c r="I3661" s="1" t="s">
        <v>106</v>
      </c>
      <c r="J3661" s="1" t="n">
        <v>1585194</v>
      </c>
      <c r="L3661" s="1" t="n">
        <v>255211</v>
      </c>
      <c r="M3661" s="1" t="s">
        <v>153</v>
      </c>
      <c r="N3661" s="1" t="s">
        <v>66</v>
      </c>
      <c r="P3661" s="1" t="n">
        <v>103</v>
      </c>
      <c r="Q3661" s="1" t="s">
        <v>61</v>
      </c>
      <c r="R3661" s="1" t="s">
        <v>62</v>
      </c>
      <c r="S3661" s="1" t="n">
        <v>1130101</v>
      </c>
      <c r="T3661" s="1" t="s">
        <v>63</v>
      </c>
      <c r="U3661" s="1" t="n">
        <v>614.06</v>
      </c>
      <c r="W3661" s="1" t="n">
        <v>0</v>
      </c>
      <c r="X3661" s="1" t="s">
        <v>3295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ABS NATURALMEN C/A 8</v>
      </c>
      <c r="AC3661" s="1" t="n">
        <v>255211</v>
      </c>
    </row>
    <row r="3662" customFormat="false" ht="12.75" hidden="false" customHeight="true" outlineLevel="0" collapsed="false">
      <c r="A3662" s="1" t="n">
        <v>1</v>
      </c>
      <c r="B3662" s="17" t="n">
        <v>46258</v>
      </c>
      <c r="C3662" s="17" t="n">
        <v>46279</v>
      </c>
      <c r="D3662" s="1" t="n">
        <v>1637</v>
      </c>
      <c r="E3662" s="1" t="s">
        <v>68</v>
      </c>
      <c r="F3662" s="1" t="n">
        <v>24</v>
      </c>
      <c r="G3662" s="1" t="s">
        <v>57</v>
      </c>
      <c r="H3662" s="1" t="n">
        <v>2110405</v>
      </c>
      <c r="I3662" s="1" t="s">
        <v>106</v>
      </c>
      <c r="J3662" s="1" t="n">
        <v>1604571</v>
      </c>
      <c r="L3662" s="1" t="n">
        <v>1925330</v>
      </c>
      <c r="M3662" s="1" t="s">
        <v>36</v>
      </c>
      <c r="N3662" s="1" t="s">
        <v>66</v>
      </c>
      <c r="P3662" s="1" t="n">
        <v>103</v>
      </c>
      <c r="Q3662" s="1" t="s">
        <v>61</v>
      </c>
      <c r="R3662" s="1" t="s">
        <v>62</v>
      </c>
      <c r="S3662" s="1" t="n">
        <v>1130101</v>
      </c>
      <c r="T3662" s="1" t="s">
        <v>63</v>
      </c>
      <c r="U3662" s="1" t="n">
        <v>1138.44</v>
      </c>
      <c r="W3662" s="1" t="n">
        <v>0</v>
      </c>
      <c r="X3662" s="1" t="s">
        <v>3296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AÇUCA ITAMARATI 1KG</v>
      </c>
      <c r="AC3662" s="1" t="n">
        <v>1925330</v>
      </c>
    </row>
    <row r="3663" customFormat="false" ht="12.75" hidden="false" customHeight="true" outlineLevel="0" collapsed="false">
      <c r="A3663" s="1" t="n">
        <v>1</v>
      </c>
      <c r="B3663" s="17" t="n">
        <v>46256</v>
      </c>
      <c r="C3663" s="17" t="n">
        <v>46279</v>
      </c>
      <c r="D3663" s="1" t="n">
        <v>1637</v>
      </c>
      <c r="E3663" s="1" t="s">
        <v>68</v>
      </c>
      <c r="F3663" s="1" t="n">
        <v>24</v>
      </c>
      <c r="G3663" s="1" t="s">
        <v>57</v>
      </c>
      <c r="H3663" s="1" t="n">
        <v>2110405</v>
      </c>
      <c r="I3663" s="1" t="s">
        <v>106</v>
      </c>
      <c r="J3663" s="1" t="n">
        <v>1604666</v>
      </c>
      <c r="L3663" s="1" t="n">
        <v>1924896</v>
      </c>
      <c r="M3663" s="1" t="s">
        <v>36</v>
      </c>
      <c r="N3663" s="1" t="s">
        <v>66</v>
      </c>
      <c r="P3663" s="1" t="n">
        <v>103</v>
      </c>
      <c r="Q3663" s="1" t="s">
        <v>61</v>
      </c>
      <c r="R3663" s="1" t="s">
        <v>62</v>
      </c>
      <c r="S3663" s="1" t="n">
        <v>1130101</v>
      </c>
      <c r="T3663" s="1" t="s">
        <v>63</v>
      </c>
      <c r="U3663" s="1" t="n">
        <v>2232.4</v>
      </c>
      <c r="W3663" s="1" t="n">
        <v>0</v>
      </c>
      <c r="X3663" s="1" t="s">
        <v>3297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CAFE KIMINO 250G</v>
      </c>
      <c r="AC3663" s="1" t="n">
        <v>1924896</v>
      </c>
    </row>
    <row r="3664" customFormat="false" ht="12.75" hidden="false" customHeight="true" outlineLevel="0" collapsed="false">
      <c r="A3664" s="1" t="n">
        <v>1</v>
      </c>
      <c r="B3664" s="17" t="n">
        <v>46262</v>
      </c>
      <c r="C3664" s="17" t="n">
        <v>46279</v>
      </c>
      <c r="D3664" s="1" t="n">
        <v>1666</v>
      </c>
      <c r="E3664" s="1" t="s">
        <v>56</v>
      </c>
      <c r="F3664" s="1" t="n">
        <v>24</v>
      </c>
      <c r="G3664" s="1" t="s">
        <v>57</v>
      </c>
      <c r="H3664" s="1" t="n">
        <v>2110405</v>
      </c>
      <c r="I3664" s="1" t="s">
        <v>106</v>
      </c>
      <c r="J3664" s="1" t="n">
        <v>1629500</v>
      </c>
      <c r="L3664" s="1" t="n">
        <v>572175</v>
      </c>
      <c r="M3664" s="1" t="s">
        <v>59</v>
      </c>
      <c r="N3664" s="1" t="s">
        <v>66</v>
      </c>
      <c r="P3664" s="1" t="n">
        <v>103</v>
      </c>
      <c r="Q3664" s="1" t="s">
        <v>61</v>
      </c>
      <c r="R3664" s="1" t="s">
        <v>62</v>
      </c>
      <c r="S3664" s="1" t="n">
        <v>1130101</v>
      </c>
      <c r="T3664" s="1" t="s">
        <v>63</v>
      </c>
      <c r="U3664" s="1" t="n">
        <v>9606.56</v>
      </c>
      <c r="W3664" s="1" t="n">
        <v>0</v>
      </c>
      <c r="X3664" s="1" t="s">
        <v>3298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DUNHILL CARLTON BLEN</v>
      </c>
      <c r="AC3664" s="1" t="n">
        <v>572175</v>
      </c>
    </row>
    <row r="3665" customFormat="false" ht="12.75" hidden="false" customHeight="true" outlineLevel="0" collapsed="false">
      <c r="A3665" s="1" t="n">
        <v>1</v>
      </c>
      <c r="B3665" s="17" t="n">
        <v>46265</v>
      </c>
      <c r="C3665" s="17" t="n">
        <v>46279</v>
      </c>
      <c r="D3665" s="1" t="n">
        <v>1357</v>
      </c>
      <c r="E3665" s="1" t="s">
        <v>694</v>
      </c>
      <c r="F3665" s="1" t="n">
        <v>24</v>
      </c>
      <c r="G3665" s="1" t="s">
        <v>57</v>
      </c>
      <c r="H3665" s="1" t="n">
        <v>2110405</v>
      </c>
      <c r="I3665" s="1" t="s">
        <v>106</v>
      </c>
      <c r="J3665" s="1" t="n">
        <v>1638697</v>
      </c>
      <c r="L3665" s="1" t="n">
        <v>284357</v>
      </c>
      <c r="M3665" s="1" t="s">
        <v>59</v>
      </c>
      <c r="N3665" s="1" t="s">
        <v>66</v>
      </c>
      <c r="P3665" s="1" t="n">
        <v>103</v>
      </c>
      <c r="Q3665" s="1" t="s">
        <v>61</v>
      </c>
      <c r="R3665" s="1" t="s">
        <v>2081</v>
      </c>
      <c r="S3665" s="1" t="n">
        <v>4110102</v>
      </c>
      <c r="T3665" s="1" t="s">
        <v>2640</v>
      </c>
      <c r="U3665" s="1" t="n">
        <v>175</v>
      </c>
      <c r="W3665" s="1" t="n">
        <v>0</v>
      </c>
      <c r="X3665" s="1" t="s">
        <v>3299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MARGARINA MEDALHA DE OURO 80% 15KG</v>
      </c>
      <c r="AC3665" s="1" t="n">
        <v>284357</v>
      </c>
    </row>
    <row r="3666" customFormat="false" ht="12.75" hidden="false" customHeight="true" outlineLevel="0" collapsed="false">
      <c r="A3666" s="1" t="n">
        <v>1</v>
      </c>
      <c r="B3666" s="17" t="n">
        <v>46265</v>
      </c>
      <c r="C3666" s="17" t="n">
        <v>46279</v>
      </c>
      <c r="D3666" s="1" t="n">
        <v>1114</v>
      </c>
      <c r="E3666" s="1" t="s">
        <v>169</v>
      </c>
      <c r="F3666" s="1" t="n">
        <v>24</v>
      </c>
      <c r="G3666" s="1" t="s">
        <v>57</v>
      </c>
      <c r="H3666" s="1" t="n">
        <v>2110405</v>
      </c>
      <c r="I3666" s="1" t="s">
        <v>106</v>
      </c>
      <c r="J3666" s="1" t="n">
        <v>1639308</v>
      </c>
      <c r="L3666" s="1" t="n">
        <v>45382</v>
      </c>
      <c r="M3666" s="1" t="s">
        <v>36</v>
      </c>
      <c r="N3666" s="1" t="s">
        <v>66</v>
      </c>
      <c r="P3666" s="1" t="n">
        <v>103</v>
      </c>
      <c r="Q3666" s="1" t="s">
        <v>61</v>
      </c>
      <c r="R3666" s="1" t="s">
        <v>62</v>
      </c>
      <c r="S3666" s="1" t="n">
        <v>1130101</v>
      </c>
      <c r="T3666" s="1" t="s">
        <v>63</v>
      </c>
      <c r="U3666" s="1" t="n">
        <v>3284.93</v>
      </c>
      <c r="W3666" s="1" t="n">
        <v>0</v>
      </c>
      <c r="X3666" s="1" t="s">
        <v>3300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PASTEL FOLHADO QUEIJ</v>
      </c>
      <c r="AC3666" s="1" t="n">
        <v>45382</v>
      </c>
    </row>
    <row r="3667" customFormat="false" ht="12.75" hidden="false" customHeight="true" outlineLevel="0" collapsed="false">
      <c r="A3667" s="1" t="n">
        <v>1</v>
      </c>
      <c r="B3667" s="17" t="n">
        <v>46097</v>
      </c>
      <c r="C3667" s="17" t="n">
        <v>46280</v>
      </c>
      <c r="D3667" s="1" t="n">
        <v>1867</v>
      </c>
      <c r="E3667" s="1" t="s">
        <v>665</v>
      </c>
      <c r="F3667" s="1" t="n">
        <v>24</v>
      </c>
      <c r="G3667" s="1" t="s">
        <v>57</v>
      </c>
      <c r="H3667" s="1" t="n">
        <v>2110405</v>
      </c>
      <c r="I3667" s="1" t="s">
        <v>106</v>
      </c>
      <c r="J3667" s="1" t="n">
        <v>809298</v>
      </c>
      <c r="L3667" s="1" t="n">
        <v>100914</v>
      </c>
      <c r="M3667" s="1" t="s">
        <v>1950</v>
      </c>
      <c r="N3667" s="1" t="s">
        <v>66</v>
      </c>
      <c r="P3667" s="1" t="n">
        <v>101</v>
      </c>
      <c r="Q3667" s="1" t="s">
        <v>107</v>
      </c>
      <c r="R3667" s="1" t="s">
        <v>666</v>
      </c>
      <c r="S3667" s="1" t="n">
        <v>4210401</v>
      </c>
      <c r="T3667" s="1" t="s">
        <v>667</v>
      </c>
      <c r="U3667" s="1" t="n">
        <v>134.55</v>
      </c>
      <c r="W3667" s="1" t="n">
        <v>0</v>
      </c>
      <c r="X3667" s="1" t="s">
        <v>3301</v>
      </c>
      <c r="Z3667" s="1" t="str">
        <f aca="false">IF($T3667="","",IFERROR(INDEX('Resumo Grupos'!$AC$3:$AC$200,MATCH($T3667,'Resumo Grupos'!$AB$3:$AB$200,0)),"n/d"))</f>
        <v>Impostos</v>
      </c>
      <c r="AA3667" s="1" t="str">
        <f aca="false">IF($T3667="","",IF(COUNTIF('Resumo Grupos'!$AE$3:$AE$40,$T3667)&gt;0,"NAO","SIM"))</f>
        <v>SIM</v>
      </c>
    </row>
    <row r="3668" customFormat="false" ht="12.75" hidden="false" customHeight="true" outlineLevel="0" collapsed="false">
      <c r="A3668" s="1" t="n">
        <v>1</v>
      </c>
      <c r="B3668" s="17" t="n">
        <v>46097</v>
      </c>
      <c r="C3668" s="17" t="n">
        <v>46280</v>
      </c>
      <c r="D3668" s="1" t="n">
        <v>1867</v>
      </c>
      <c r="E3668" s="1" t="s">
        <v>665</v>
      </c>
      <c r="F3668" s="1" t="n">
        <v>24</v>
      </c>
      <c r="G3668" s="1" t="s">
        <v>57</v>
      </c>
      <c r="H3668" s="1" t="n">
        <v>2110405</v>
      </c>
      <c r="I3668" s="1" t="s">
        <v>106</v>
      </c>
      <c r="J3668" s="1" t="n">
        <v>809315</v>
      </c>
      <c r="L3668" s="1" t="n">
        <v>100910</v>
      </c>
      <c r="M3668" s="1" t="s">
        <v>1950</v>
      </c>
      <c r="N3668" s="1" t="s">
        <v>66</v>
      </c>
      <c r="P3668" s="1" t="n">
        <v>101</v>
      </c>
      <c r="Q3668" s="1" t="s">
        <v>107</v>
      </c>
      <c r="R3668" s="1" t="s">
        <v>666</v>
      </c>
      <c r="S3668" s="1" t="n">
        <v>4210401</v>
      </c>
      <c r="T3668" s="1" t="s">
        <v>667</v>
      </c>
      <c r="U3668" s="1" t="n">
        <v>185.89</v>
      </c>
      <c r="W3668" s="1" t="n">
        <v>0</v>
      </c>
      <c r="X3668" s="1" t="s">
        <v>3302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</row>
    <row r="3669" customFormat="false" ht="12.75" hidden="false" customHeight="true" outlineLevel="0" collapsed="false">
      <c r="A3669" s="1" t="n">
        <v>1</v>
      </c>
      <c r="B3669" s="17" t="n">
        <v>46097</v>
      </c>
      <c r="C3669" s="17" t="n">
        <v>46280</v>
      </c>
      <c r="D3669" s="1" t="n">
        <v>17</v>
      </c>
      <c r="E3669" s="1" t="s">
        <v>115</v>
      </c>
      <c r="F3669" s="1" t="n">
        <v>24</v>
      </c>
      <c r="G3669" s="1" t="s">
        <v>57</v>
      </c>
      <c r="H3669" s="1" t="n">
        <v>2110405</v>
      </c>
      <c r="I3669" s="1" t="s">
        <v>106</v>
      </c>
      <c r="J3669" s="1" t="n">
        <v>809413</v>
      </c>
      <c r="L3669" s="1" t="n">
        <v>2115476</v>
      </c>
      <c r="M3669" s="1" t="s">
        <v>1950</v>
      </c>
      <c r="N3669" s="1" t="s">
        <v>66</v>
      </c>
      <c r="P3669" s="1" t="n">
        <v>101</v>
      </c>
      <c r="Q3669" s="1" t="s">
        <v>107</v>
      </c>
      <c r="R3669" s="1" t="s">
        <v>112</v>
      </c>
      <c r="S3669" s="1" t="n">
        <v>4220199</v>
      </c>
      <c r="T3669" s="1" t="s">
        <v>113</v>
      </c>
      <c r="U3669" s="1" t="n">
        <v>102.14</v>
      </c>
      <c r="W3669" s="1" t="n">
        <v>0</v>
      </c>
      <c r="X3669" s="1" t="s">
        <v>670</v>
      </c>
      <c r="Z3669" s="1" t="str">
        <f aca="false">IF($T3669="","",IFERROR(INDEX('Resumo Grupos'!$AC$3:$AC$200,MATCH($T3669,'Resumo Grupos'!$AB$3:$AB$200,0)),"n/d"))</f>
        <v>Pagamentos outros não operacionais</v>
      </c>
      <c r="AA3669" s="1" t="str">
        <f aca="false">IF($T3669="","",IF(COUNTIF('Resumo Grupos'!$AE$3:$AE$40,$T3669)&gt;0,"NAO","SIM"))</f>
        <v>SIM</v>
      </c>
    </row>
    <row r="3670" customFormat="false" ht="12.75" hidden="false" customHeight="true" outlineLevel="0" collapsed="false">
      <c r="A3670" s="1" t="n">
        <v>1</v>
      </c>
      <c r="B3670" s="17" t="n">
        <v>46234</v>
      </c>
      <c r="C3670" s="17" t="n">
        <v>46280</v>
      </c>
      <c r="D3670" s="1" t="n">
        <v>513</v>
      </c>
      <c r="E3670" s="1" t="s">
        <v>683</v>
      </c>
      <c r="F3670" s="1" t="n">
        <v>24</v>
      </c>
      <c r="G3670" s="1" t="s">
        <v>57</v>
      </c>
      <c r="H3670" s="1" t="n">
        <v>2110405</v>
      </c>
      <c r="I3670" s="1" t="s">
        <v>106</v>
      </c>
      <c r="J3670" s="1" t="n">
        <v>1478026</v>
      </c>
      <c r="L3670" s="1" t="n">
        <v>607111</v>
      </c>
      <c r="M3670" s="1" t="s">
        <v>59</v>
      </c>
      <c r="N3670" s="1" t="s">
        <v>66</v>
      </c>
      <c r="P3670" s="1" t="n">
        <v>101</v>
      </c>
      <c r="Q3670" s="1" t="s">
        <v>107</v>
      </c>
      <c r="R3670" s="1" t="s">
        <v>43</v>
      </c>
      <c r="S3670" s="1" t="n">
        <v>4210315</v>
      </c>
      <c r="T3670" s="1" t="s">
        <v>574</v>
      </c>
      <c r="U3670" s="1" t="n">
        <v>179.32</v>
      </c>
      <c r="W3670" s="1" t="n">
        <v>0</v>
      </c>
      <c r="X3670" s="1" t="s">
        <v>2607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</row>
    <row r="3671" customFormat="false" ht="12.75" hidden="false" customHeight="true" outlineLevel="0" collapsed="false">
      <c r="A3671" s="1" t="n">
        <v>1</v>
      </c>
      <c r="B3671" s="17" t="n">
        <v>46248</v>
      </c>
      <c r="C3671" s="17" t="n">
        <v>46280</v>
      </c>
      <c r="D3671" s="1" t="n">
        <v>1637</v>
      </c>
      <c r="E3671" s="1" t="s">
        <v>68</v>
      </c>
      <c r="F3671" s="1" t="n">
        <v>24</v>
      </c>
      <c r="G3671" s="1" t="s">
        <v>57</v>
      </c>
      <c r="H3671" s="1" t="n">
        <v>2110405</v>
      </c>
      <c r="I3671" s="1" t="s">
        <v>106</v>
      </c>
      <c r="J3671" s="1" t="n">
        <v>1545833</v>
      </c>
      <c r="L3671" s="1" t="n">
        <v>1919061</v>
      </c>
      <c r="M3671" s="1" t="s">
        <v>36</v>
      </c>
      <c r="N3671" s="1" t="s">
        <v>66</v>
      </c>
      <c r="P3671" s="1" t="n">
        <v>103</v>
      </c>
      <c r="Q3671" s="1" t="s">
        <v>61</v>
      </c>
      <c r="R3671" s="1" t="s">
        <v>62</v>
      </c>
      <c r="S3671" s="1" t="n">
        <v>1130101</v>
      </c>
      <c r="T3671" s="1" t="s">
        <v>63</v>
      </c>
      <c r="U3671" s="1" t="n">
        <v>1800.08</v>
      </c>
      <c r="W3671" s="1" t="n">
        <v>0</v>
      </c>
      <c r="X3671" s="1" t="s">
        <v>3303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 t="str">
        <f aca="false">IFERROR(INDEX('Mov Entradas (Rel 10497)'!$L:$L,MATCH(AC3671,'Mov Entradas (Rel 10497)'!$I:$I,0)),"nao encontrado")</f>
        <v>MAIONESE HELLMANNS SH 200G</v>
      </c>
      <c r="AC3671" s="1" t="n">
        <v>1919061</v>
      </c>
    </row>
    <row r="3672" customFormat="false" ht="12.75" hidden="false" customHeight="true" outlineLevel="0" collapsed="false">
      <c r="A3672" s="1" t="n">
        <v>1</v>
      </c>
      <c r="B3672" s="17" t="n">
        <v>46255</v>
      </c>
      <c r="C3672" s="17" t="n">
        <v>46280</v>
      </c>
      <c r="D3672" s="1" t="n">
        <v>1078</v>
      </c>
      <c r="E3672" s="1" t="s">
        <v>81</v>
      </c>
      <c r="F3672" s="1" t="n">
        <v>24</v>
      </c>
      <c r="G3672" s="1" t="s">
        <v>57</v>
      </c>
      <c r="H3672" s="1" t="n">
        <v>2110405</v>
      </c>
      <c r="I3672" s="1" t="s">
        <v>106</v>
      </c>
      <c r="J3672" s="1" t="n">
        <v>1580469</v>
      </c>
      <c r="L3672" s="1" t="n">
        <v>30750</v>
      </c>
      <c r="M3672" s="1" t="s">
        <v>36</v>
      </c>
      <c r="N3672" s="1" t="s">
        <v>66</v>
      </c>
      <c r="P3672" s="1" t="n">
        <v>103</v>
      </c>
      <c r="Q3672" s="1" t="s">
        <v>61</v>
      </c>
      <c r="R3672" s="1" t="s">
        <v>62</v>
      </c>
      <c r="S3672" s="1" t="n">
        <v>1130101</v>
      </c>
      <c r="T3672" s="1" t="s">
        <v>63</v>
      </c>
      <c r="U3672" s="1" t="n">
        <v>738.09</v>
      </c>
      <c r="W3672" s="1" t="n">
        <v>0</v>
      </c>
      <c r="X3672" s="1" t="s">
        <v>3304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MARGARIN PRIMOR 250G</v>
      </c>
      <c r="AC3672" s="1" t="n">
        <v>30750</v>
      </c>
    </row>
    <row r="3673" customFormat="false" ht="12.75" hidden="false" customHeight="true" outlineLevel="0" collapsed="false">
      <c r="A3673" s="1" t="n">
        <v>1</v>
      </c>
      <c r="B3673" s="17" t="n">
        <v>46255</v>
      </c>
      <c r="C3673" s="17" t="n">
        <v>46280</v>
      </c>
      <c r="D3673" s="1" t="n">
        <v>1668</v>
      </c>
      <c r="E3673" s="1" t="s">
        <v>81</v>
      </c>
      <c r="F3673" s="1" t="n">
        <v>24</v>
      </c>
      <c r="G3673" s="1" t="s">
        <v>57</v>
      </c>
      <c r="H3673" s="1" t="n">
        <v>2110405</v>
      </c>
      <c r="I3673" s="1" t="s">
        <v>106</v>
      </c>
      <c r="J3673" s="1" t="n">
        <v>1582091</v>
      </c>
      <c r="L3673" s="1" t="n">
        <v>750484</v>
      </c>
      <c r="M3673" s="1" t="s">
        <v>153</v>
      </c>
      <c r="N3673" s="1" t="s">
        <v>66</v>
      </c>
      <c r="P3673" s="1" t="n">
        <v>103</v>
      </c>
      <c r="Q3673" s="1" t="s">
        <v>61</v>
      </c>
      <c r="R3673" s="1" t="s">
        <v>62</v>
      </c>
      <c r="S3673" s="1" t="n">
        <v>1130101</v>
      </c>
      <c r="T3673" s="1" t="s">
        <v>63</v>
      </c>
      <c r="U3673" s="1" t="n">
        <v>983.08</v>
      </c>
      <c r="W3673" s="1" t="n">
        <v>0</v>
      </c>
      <c r="X3673" s="1" t="s">
        <v>3305</v>
      </c>
      <c r="Z3673" s="1" t="str">
        <f aca="false">IF($T3673="","",IFERROR(INDEX('Resumo Grupos'!$AC$3:$AC$200,MATCH($T3673,'Resumo Grupos'!$AB$3:$AB$200,0)),"n/d"))</f>
        <v>Mercadoria</v>
      </c>
      <c r="AA3673" s="1" t="str">
        <f aca="false">IF($T3673="","",IF(COUNTIF('Resumo Grupos'!$AE$3:$AE$40,$T3673)&gt;0,"NAO","SIM"))</f>
        <v>SIM</v>
      </c>
    </row>
    <row r="3674" customFormat="false" ht="12.75" hidden="false" customHeight="true" outlineLevel="0" collapsed="false">
      <c r="A3674" s="1" t="n">
        <v>1</v>
      </c>
      <c r="B3674" s="17" t="n">
        <v>46255</v>
      </c>
      <c r="C3674" s="17" t="n">
        <v>46280</v>
      </c>
      <c r="D3674" s="1" t="n">
        <v>1668</v>
      </c>
      <c r="E3674" s="1" t="s">
        <v>81</v>
      </c>
      <c r="F3674" s="1" t="n">
        <v>24</v>
      </c>
      <c r="G3674" s="1" t="s">
        <v>57</v>
      </c>
      <c r="H3674" s="1" t="n">
        <v>2110405</v>
      </c>
      <c r="I3674" s="1" t="s">
        <v>106</v>
      </c>
      <c r="J3674" s="1" t="n">
        <v>1582110</v>
      </c>
      <c r="L3674" s="1" t="n">
        <v>750483</v>
      </c>
      <c r="M3674" s="1" t="s">
        <v>153</v>
      </c>
      <c r="N3674" s="1" t="s">
        <v>66</v>
      </c>
      <c r="P3674" s="1" t="n">
        <v>103</v>
      </c>
      <c r="Q3674" s="1" t="s">
        <v>61</v>
      </c>
      <c r="R3674" s="1" t="s">
        <v>39</v>
      </c>
      <c r="S3674" s="1" t="n">
        <v>4210299</v>
      </c>
      <c r="T3674" s="1" t="s">
        <v>2235</v>
      </c>
      <c r="U3674" s="1" t="n">
        <v>1304.13</v>
      </c>
      <c r="W3674" s="1" t="n">
        <v>0</v>
      </c>
      <c r="X3674" s="1" t="s">
        <v>3306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SACO PAPEL KRAFT 2KG</v>
      </c>
      <c r="AC3674" s="1" t="n">
        <v>750483</v>
      </c>
    </row>
    <row r="3675" customFormat="false" ht="12.75" hidden="false" customHeight="true" outlineLevel="0" collapsed="false">
      <c r="A3675" s="1" t="n">
        <v>1</v>
      </c>
      <c r="B3675" s="17" t="n">
        <v>46256</v>
      </c>
      <c r="C3675" s="17" t="n">
        <v>46280</v>
      </c>
      <c r="D3675" s="1" t="n">
        <v>1657</v>
      </c>
      <c r="E3675" s="1" t="s">
        <v>1204</v>
      </c>
      <c r="F3675" s="1" t="n">
        <v>24</v>
      </c>
      <c r="G3675" s="1" t="s">
        <v>57</v>
      </c>
      <c r="H3675" s="1" t="n">
        <v>2110405</v>
      </c>
      <c r="I3675" s="1" t="s">
        <v>106</v>
      </c>
      <c r="J3675" s="1" t="n">
        <v>1585243</v>
      </c>
      <c r="L3675" s="1" t="n">
        <v>297570</v>
      </c>
      <c r="M3675" s="1" t="s">
        <v>153</v>
      </c>
      <c r="N3675" s="1" t="s">
        <v>66</v>
      </c>
      <c r="P3675" s="1" t="n">
        <v>103</v>
      </c>
      <c r="Q3675" s="1" t="s">
        <v>61</v>
      </c>
      <c r="R3675" s="1" t="s">
        <v>62</v>
      </c>
      <c r="S3675" s="1" t="n">
        <v>1130101</v>
      </c>
      <c r="T3675" s="1" t="s">
        <v>63</v>
      </c>
      <c r="U3675" s="1" t="n">
        <v>1062.06</v>
      </c>
      <c r="W3675" s="1" t="n">
        <v>0</v>
      </c>
      <c r="X3675" s="1" t="s">
        <v>3307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true" outlineLevel="0" collapsed="false">
      <c r="A3676" s="1" t="n">
        <v>1</v>
      </c>
      <c r="B3676" s="17" t="n">
        <v>46258</v>
      </c>
      <c r="C3676" s="17" t="n">
        <v>46280</v>
      </c>
      <c r="D3676" s="1" t="n">
        <v>1608</v>
      </c>
      <c r="E3676" s="1" t="s">
        <v>75</v>
      </c>
      <c r="F3676" s="1" t="n">
        <v>24</v>
      </c>
      <c r="G3676" s="1" t="s">
        <v>57</v>
      </c>
      <c r="H3676" s="1" t="n">
        <v>2110405</v>
      </c>
      <c r="I3676" s="1" t="s">
        <v>106</v>
      </c>
      <c r="J3676" s="1" t="n">
        <v>1599253</v>
      </c>
      <c r="L3676" s="1" t="n">
        <v>1717085</v>
      </c>
      <c r="M3676" s="1" t="s">
        <v>59</v>
      </c>
      <c r="N3676" s="1" t="s">
        <v>66</v>
      </c>
      <c r="P3676" s="1" t="n">
        <v>103</v>
      </c>
      <c r="Q3676" s="1" t="s">
        <v>61</v>
      </c>
      <c r="R3676" s="1" t="s">
        <v>62</v>
      </c>
      <c r="S3676" s="1" t="n">
        <v>1130101</v>
      </c>
      <c r="T3676" s="1" t="s">
        <v>63</v>
      </c>
      <c r="U3676" s="1" t="n">
        <v>901.66</v>
      </c>
      <c r="W3676" s="1" t="n">
        <v>0</v>
      </c>
      <c r="X3676" s="1" t="s">
        <v>3308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ACHOC TODDY 200G</v>
      </c>
      <c r="AC3676" s="1" t="n">
        <v>1717085</v>
      </c>
    </row>
    <row r="3677" customFormat="false" ht="12.75" hidden="false" customHeight="true" outlineLevel="0" collapsed="false">
      <c r="A3677" s="1" t="n">
        <v>1</v>
      </c>
      <c r="B3677" s="17" t="n">
        <v>46255</v>
      </c>
      <c r="C3677" s="17" t="n">
        <v>46280</v>
      </c>
      <c r="D3677" s="1" t="n">
        <v>10011</v>
      </c>
      <c r="E3677" s="1" t="s">
        <v>221</v>
      </c>
      <c r="F3677" s="1" t="n">
        <v>24</v>
      </c>
      <c r="G3677" s="1" t="s">
        <v>57</v>
      </c>
      <c r="H3677" s="1" t="n">
        <v>2110405</v>
      </c>
      <c r="I3677" s="1" t="s">
        <v>106</v>
      </c>
      <c r="J3677" s="1" t="n">
        <v>1600231</v>
      </c>
      <c r="L3677" s="1" t="n">
        <v>35265</v>
      </c>
      <c r="M3677" s="1" t="s">
        <v>59</v>
      </c>
      <c r="N3677" s="1" t="s">
        <v>66</v>
      </c>
      <c r="P3677" s="1" t="n">
        <v>103</v>
      </c>
      <c r="Q3677" s="1" t="s">
        <v>61</v>
      </c>
      <c r="R3677" s="1" t="s">
        <v>62</v>
      </c>
      <c r="S3677" s="1" t="n">
        <v>1130101</v>
      </c>
      <c r="T3677" s="1" t="s">
        <v>63</v>
      </c>
      <c r="U3677" s="1" t="n">
        <v>3767.77</v>
      </c>
      <c r="W3677" s="1" t="n">
        <v>0</v>
      </c>
      <c r="X3677" s="1" t="s">
        <v>3309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RC GRANPLUS GT CAST SAL ARR KG</v>
      </c>
      <c r="AC3677" s="1" t="n">
        <v>35265</v>
      </c>
    </row>
    <row r="3678" customFormat="false" ht="12.75" hidden="false" customHeight="true" outlineLevel="0" collapsed="false">
      <c r="A3678" s="1" t="n">
        <v>1</v>
      </c>
      <c r="B3678" s="17" t="n">
        <v>46258</v>
      </c>
      <c r="C3678" s="17" t="n">
        <v>46280</v>
      </c>
      <c r="D3678" s="1" t="n">
        <v>1461</v>
      </c>
      <c r="E3678" s="1" t="s">
        <v>165</v>
      </c>
      <c r="F3678" s="1" t="n">
        <v>24</v>
      </c>
      <c r="G3678" s="1" t="s">
        <v>57</v>
      </c>
      <c r="H3678" s="1" t="n">
        <v>2110405</v>
      </c>
      <c r="I3678" s="1" t="s">
        <v>106</v>
      </c>
      <c r="J3678" s="1" t="n">
        <v>1618553</v>
      </c>
      <c r="L3678" s="1" t="n">
        <v>3498</v>
      </c>
      <c r="M3678" s="1" t="s">
        <v>59</v>
      </c>
      <c r="N3678" s="1" t="s">
        <v>66</v>
      </c>
      <c r="P3678" s="1" t="n">
        <v>103</v>
      </c>
      <c r="Q3678" s="1" t="s">
        <v>61</v>
      </c>
      <c r="R3678" s="1" t="s">
        <v>39</v>
      </c>
      <c r="S3678" s="1" t="n">
        <v>4210299</v>
      </c>
      <c r="T3678" s="1" t="s">
        <v>2235</v>
      </c>
      <c r="U3678" s="1" t="n">
        <v>721.09</v>
      </c>
      <c r="W3678" s="1" t="n">
        <v>0</v>
      </c>
      <c r="X3678" s="1" t="s">
        <v>3310</v>
      </c>
      <c r="Z3678" s="1" t="str">
        <f aca="false">IF($T3678="","",IFERROR(INDEX('Resumo Grupos'!$AC$3:$AC$200,MATCH($T3678,'Resumo Grupos'!$AB$3:$AB$200,0)),"n/d"))</f>
        <v>Despesa</v>
      </c>
      <c r="AA3678" s="1" t="str">
        <f aca="false">IF($T3678="","",IF(COUNTIF('Resumo Grupos'!$AE$3:$AE$40,$T3678)&gt;0,"NAO","SIM"))</f>
        <v>SIM</v>
      </c>
      <c r="AB3678" s="1" t="str">
        <f aca="false">IFERROR(INDEX('Mov Entradas (Rel 10497)'!$L:$L,MATCH(AC3678,'Mov Entradas (Rel 10497)'!$I:$I,0)),"nao encontrado")</f>
        <v>SACOLA REC.LEITOSA 5</v>
      </c>
      <c r="AC3678" s="1" t="n">
        <v>3498</v>
      </c>
    </row>
    <row r="3679" customFormat="false" ht="12.75" hidden="false" customHeight="true" outlineLevel="0" collapsed="false">
      <c r="A3679" s="1" t="n">
        <v>1</v>
      </c>
      <c r="B3679" s="17" t="n">
        <v>46262</v>
      </c>
      <c r="C3679" s="17" t="n">
        <v>46280</v>
      </c>
      <c r="D3679" s="1" t="n">
        <v>1705</v>
      </c>
      <c r="E3679" s="1" t="s">
        <v>173</v>
      </c>
      <c r="F3679" s="1" t="n">
        <v>24</v>
      </c>
      <c r="G3679" s="1" t="s">
        <v>57</v>
      </c>
      <c r="H3679" s="1" t="n">
        <v>2110405</v>
      </c>
      <c r="I3679" s="1" t="s">
        <v>106</v>
      </c>
      <c r="J3679" s="1" t="n">
        <v>1630408</v>
      </c>
      <c r="L3679" s="1" t="n">
        <v>1270830</v>
      </c>
      <c r="M3679" s="1" t="s">
        <v>36</v>
      </c>
      <c r="N3679" s="1" t="s">
        <v>66</v>
      </c>
      <c r="P3679" s="1" t="n">
        <v>103</v>
      </c>
      <c r="Q3679" s="1" t="s">
        <v>61</v>
      </c>
      <c r="R3679" s="1" t="s">
        <v>62</v>
      </c>
      <c r="S3679" s="1" t="n">
        <v>1130101</v>
      </c>
      <c r="T3679" s="1" t="s">
        <v>63</v>
      </c>
      <c r="U3679" s="1" t="n">
        <v>3342.33</v>
      </c>
      <c r="W3679" s="1" t="n">
        <v>0</v>
      </c>
      <c r="X3679" s="1" t="s">
        <v>3311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KAPO UVA 200ML</v>
      </c>
      <c r="AC3679" s="1" t="n">
        <v>1270830</v>
      </c>
    </row>
    <row r="3680" customFormat="false" ht="12.75" hidden="false" customHeight="true" outlineLevel="0" collapsed="false">
      <c r="A3680" s="1" t="n">
        <v>1</v>
      </c>
      <c r="B3680" s="17" t="n">
        <v>46262</v>
      </c>
      <c r="C3680" s="17" t="n">
        <v>46280</v>
      </c>
      <c r="D3680" s="1" t="n">
        <v>1705</v>
      </c>
      <c r="E3680" s="1" t="s">
        <v>173</v>
      </c>
      <c r="F3680" s="1" t="n">
        <v>24</v>
      </c>
      <c r="G3680" s="1" t="s">
        <v>57</v>
      </c>
      <c r="H3680" s="1" t="n">
        <v>2110405</v>
      </c>
      <c r="I3680" s="1" t="s">
        <v>106</v>
      </c>
      <c r="J3680" s="1" t="n">
        <v>1630494</v>
      </c>
      <c r="L3680" s="1" t="n">
        <v>2016611</v>
      </c>
      <c r="M3680" s="1" t="s">
        <v>36</v>
      </c>
      <c r="N3680" s="1" t="s">
        <v>66</v>
      </c>
      <c r="P3680" s="1" t="n">
        <v>103</v>
      </c>
      <c r="Q3680" s="1" t="s">
        <v>61</v>
      </c>
      <c r="R3680" s="1" t="s">
        <v>62</v>
      </c>
      <c r="S3680" s="1" t="n">
        <v>1130101</v>
      </c>
      <c r="T3680" s="1" t="s">
        <v>63</v>
      </c>
      <c r="U3680" s="1" t="n">
        <v>9126.86</v>
      </c>
      <c r="W3680" s="1" t="n">
        <v>0</v>
      </c>
      <c r="X3680" s="1" t="s">
        <v>3312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REFR FANTA UVA 200ML</v>
      </c>
      <c r="AC3680" s="1" t="n">
        <v>2016611</v>
      </c>
    </row>
    <row r="3681" customFormat="false" ht="12.75" hidden="false" customHeight="true" outlineLevel="0" collapsed="false">
      <c r="A3681" s="1" t="n">
        <v>1</v>
      </c>
      <c r="B3681" s="17" t="n">
        <v>46262</v>
      </c>
      <c r="C3681" s="17" t="n">
        <v>46280</v>
      </c>
      <c r="D3681" s="1" t="n">
        <v>1621</v>
      </c>
      <c r="E3681" s="1" t="s">
        <v>351</v>
      </c>
      <c r="F3681" s="1" t="n">
        <v>24</v>
      </c>
      <c r="G3681" s="1" t="s">
        <v>57</v>
      </c>
      <c r="H3681" s="1" t="n">
        <v>2110405</v>
      </c>
      <c r="I3681" s="1" t="s">
        <v>106</v>
      </c>
      <c r="J3681" s="1" t="n">
        <v>1635112</v>
      </c>
      <c r="L3681" s="1" t="n">
        <v>983831</v>
      </c>
      <c r="M3681" s="1" t="s">
        <v>36</v>
      </c>
      <c r="N3681" s="1" t="s">
        <v>66</v>
      </c>
      <c r="P3681" s="1" t="n">
        <v>103</v>
      </c>
      <c r="Q3681" s="1" t="s">
        <v>61</v>
      </c>
      <c r="R3681" s="1" t="s">
        <v>62</v>
      </c>
      <c r="S3681" s="1" t="n">
        <v>1130101</v>
      </c>
      <c r="T3681" s="1" t="s">
        <v>63</v>
      </c>
      <c r="U3681" s="1" t="n">
        <v>376.96</v>
      </c>
      <c r="W3681" s="1" t="n">
        <v>0</v>
      </c>
      <c r="X3681" s="1" t="s">
        <v>3313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CERVEJA SKOL PILSEN LT 269ML</v>
      </c>
      <c r="AC3681" s="1" t="n">
        <v>983831</v>
      </c>
    </row>
    <row r="3682" customFormat="false" ht="12.75" hidden="false" customHeight="true" outlineLevel="0" collapsed="false">
      <c r="A3682" s="1" t="n">
        <v>1</v>
      </c>
      <c r="B3682" s="17" t="n">
        <v>46259</v>
      </c>
      <c r="C3682" s="17" t="n">
        <v>46280</v>
      </c>
      <c r="D3682" s="1" t="n">
        <v>967</v>
      </c>
      <c r="E3682" s="1" t="s">
        <v>1167</v>
      </c>
      <c r="F3682" s="1" t="n">
        <v>24</v>
      </c>
      <c r="G3682" s="1" t="s">
        <v>57</v>
      </c>
      <c r="H3682" s="1" t="n">
        <v>2110405</v>
      </c>
      <c r="I3682" s="1" t="s">
        <v>106</v>
      </c>
      <c r="J3682" s="1" t="n">
        <v>1635238</v>
      </c>
      <c r="L3682" s="1" t="n">
        <v>37655</v>
      </c>
      <c r="M3682" s="1" t="s">
        <v>36</v>
      </c>
      <c r="N3682" s="1" t="s">
        <v>66</v>
      </c>
      <c r="P3682" s="1" t="n">
        <v>103</v>
      </c>
      <c r="Q3682" s="1" t="s">
        <v>61</v>
      </c>
      <c r="R3682" s="1" t="s">
        <v>62</v>
      </c>
      <c r="S3682" s="1" t="n">
        <v>1130101</v>
      </c>
      <c r="T3682" s="1" t="s">
        <v>63</v>
      </c>
      <c r="U3682" s="1" t="n">
        <v>816</v>
      </c>
      <c r="W3682" s="1" t="n">
        <v>0</v>
      </c>
      <c r="X3682" s="1" t="s">
        <v>3314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VINHO DOM BOSCO750ML</v>
      </c>
      <c r="AC3682" s="1" t="n">
        <v>37655</v>
      </c>
    </row>
    <row r="3683" customFormat="false" ht="12.75" hidden="false" customHeight="true" outlineLevel="0" collapsed="false">
      <c r="A3683" s="1" t="n">
        <v>1</v>
      </c>
      <c r="B3683" s="17" t="n">
        <v>46268</v>
      </c>
      <c r="C3683" s="17" t="n">
        <v>46280</v>
      </c>
      <c r="D3683" s="1" t="n">
        <v>1683</v>
      </c>
      <c r="E3683" s="1" t="s">
        <v>677</v>
      </c>
      <c r="F3683" s="1" t="n">
        <v>34</v>
      </c>
      <c r="G3683" s="1" t="s">
        <v>94</v>
      </c>
      <c r="H3683" s="1" t="n">
        <v>2110101</v>
      </c>
      <c r="I3683" s="1" t="s">
        <v>58</v>
      </c>
      <c r="J3683" s="1" t="n">
        <v>1647300</v>
      </c>
      <c r="L3683" s="1" t="n">
        <v>1674761</v>
      </c>
      <c r="M3683" s="1" t="s">
        <v>36</v>
      </c>
      <c r="N3683" s="1" t="s">
        <v>60</v>
      </c>
      <c r="P3683" s="1" t="n">
        <v>104</v>
      </c>
      <c r="Q3683" s="1" t="s">
        <v>38</v>
      </c>
      <c r="R3683" s="1" t="s">
        <v>62</v>
      </c>
      <c r="S3683" s="1" t="n">
        <v>1130101</v>
      </c>
      <c r="T3683" s="1" t="s">
        <v>63</v>
      </c>
      <c r="U3683" s="1" t="n">
        <v>156</v>
      </c>
      <c r="W3683" s="1" t="n">
        <v>0</v>
      </c>
      <c r="X3683" s="1" t="s">
        <v>3315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 t="str">
        <f aca="false">IFERROR(INDEX('Mov Entradas (Rel 10497)'!$L:$L,MATCH(AC3683,'Mov Entradas (Rel 10497)'!$I:$I,0)),"nao encontrado")</f>
        <v>COUVE MACO</v>
      </c>
      <c r="AC3683" s="1" t="n">
        <v>1674761</v>
      </c>
    </row>
    <row r="3684" customFormat="false" ht="12.75" hidden="false" customHeight="true" outlineLevel="0" collapsed="false">
      <c r="A3684" s="1" t="n">
        <v>1</v>
      </c>
      <c r="B3684" s="17" t="n">
        <v>46265</v>
      </c>
      <c r="C3684" s="17" t="n">
        <v>46280</v>
      </c>
      <c r="D3684" s="1" t="n">
        <v>1626</v>
      </c>
      <c r="E3684" s="1" t="s">
        <v>65</v>
      </c>
      <c r="F3684" s="1" t="n">
        <v>24</v>
      </c>
      <c r="G3684" s="1" t="s">
        <v>57</v>
      </c>
      <c r="H3684" s="1" t="n">
        <v>2110405</v>
      </c>
      <c r="I3684" s="1" t="s">
        <v>106</v>
      </c>
      <c r="J3684" s="1" t="n">
        <v>1647360</v>
      </c>
      <c r="L3684" s="1" t="n">
        <v>319952</v>
      </c>
      <c r="M3684" s="1" t="s">
        <v>36</v>
      </c>
      <c r="N3684" s="1" t="s">
        <v>66</v>
      </c>
      <c r="P3684" s="1" t="n">
        <v>103</v>
      </c>
      <c r="Q3684" s="1" t="s">
        <v>61</v>
      </c>
      <c r="R3684" s="1" t="s">
        <v>62</v>
      </c>
      <c r="S3684" s="1" t="n">
        <v>1130101</v>
      </c>
      <c r="T3684" s="1" t="s">
        <v>63</v>
      </c>
      <c r="U3684" s="1" t="n">
        <v>1405.95</v>
      </c>
      <c r="W3684" s="1" t="n">
        <v>0</v>
      </c>
      <c r="X3684" s="1" t="s">
        <v>3316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CARRE SUINO KG</v>
      </c>
      <c r="AC3684" s="1" t="n">
        <v>319952</v>
      </c>
    </row>
    <row r="3685" customFormat="false" ht="12.75" hidden="false" customHeight="true" outlineLevel="0" collapsed="false">
      <c r="A3685" s="1" t="n">
        <v>1</v>
      </c>
      <c r="B3685" s="17" t="n">
        <v>46224</v>
      </c>
      <c r="C3685" s="17" t="n">
        <v>46281</v>
      </c>
      <c r="D3685" s="1" t="n">
        <v>607</v>
      </c>
      <c r="E3685" s="1" t="s">
        <v>214</v>
      </c>
      <c r="F3685" s="1" t="n">
        <v>24</v>
      </c>
      <c r="G3685" s="1" t="s">
        <v>57</v>
      </c>
      <c r="H3685" s="1" t="n">
        <v>2110405</v>
      </c>
      <c r="I3685" s="1" t="s">
        <v>106</v>
      </c>
      <c r="J3685" s="1" t="n">
        <v>1429152</v>
      </c>
      <c r="L3685" s="1" t="n">
        <v>11134</v>
      </c>
      <c r="M3685" s="1" t="s">
        <v>460</v>
      </c>
      <c r="N3685" s="1" t="s">
        <v>66</v>
      </c>
      <c r="P3685" s="1" t="n">
        <v>103</v>
      </c>
      <c r="Q3685" s="1" t="s">
        <v>61</v>
      </c>
      <c r="R3685" s="1" t="s">
        <v>62</v>
      </c>
      <c r="S3685" s="1" t="n">
        <v>1130101</v>
      </c>
      <c r="T3685" s="1" t="s">
        <v>63</v>
      </c>
      <c r="U3685" s="1" t="n">
        <v>911.85</v>
      </c>
      <c r="W3685" s="1" t="n">
        <v>0</v>
      </c>
      <c r="X3685" s="1" t="s">
        <v>3317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 t="str">
        <f aca="false">IFERROR(INDEX('Mov Entradas (Rel 10497)'!$L:$L,MATCH(AC3685,'Mov Entradas (Rel 10497)'!$I:$I,0)),"nao encontrado")</f>
        <v>PLENO ADULTOS CARNE 15KG</v>
      </c>
      <c r="AC3685" s="1" t="n">
        <v>11134</v>
      </c>
    </row>
    <row r="3686" customFormat="false" ht="12.75" hidden="false" customHeight="true" outlineLevel="0" collapsed="false">
      <c r="A3686" s="1" t="n">
        <v>1</v>
      </c>
      <c r="B3686" s="17" t="n">
        <v>46226</v>
      </c>
      <c r="C3686" s="17" t="n">
        <v>46281</v>
      </c>
      <c r="D3686" s="1" t="n">
        <v>957</v>
      </c>
      <c r="E3686" s="1" t="s">
        <v>157</v>
      </c>
      <c r="F3686" s="1" t="n">
        <v>24</v>
      </c>
      <c r="G3686" s="1" t="s">
        <v>57</v>
      </c>
      <c r="H3686" s="1" t="n">
        <v>2110405</v>
      </c>
      <c r="I3686" s="1" t="s">
        <v>106</v>
      </c>
      <c r="J3686" s="1" t="n">
        <v>1439137</v>
      </c>
      <c r="L3686" s="1" t="n">
        <v>21188</v>
      </c>
      <c r="M3686" s="1" t="s">
        <v>460</v>
      </c>
      <c r="N3686" s="1" t="s">
        <v>66</v>
      </c>
      <c r="P3686" s="1" t="n">
        <v>103</v>
      </c>
      <c r="Q3686" s="1" t="s">
        <v>61</v>
      </c>
      <c r="R3686" s="1" t="s">
        <v>62</v>
      </c>
      <c r="S3686" s="1" t="n">
        <v>1130101</v>
      </c>
      <c r="T3686" s="1" t="s">
        <v>63</v>
      </c>
      <c r="U3686" s="1" t="n">
        <v>3458.9</v>
      </c>
      <c r="W3686" s="1" t="n">
        <v>0</v>
      </c>
      <c r="X3686" s="1" t="s">
        <v>3318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WHISKA FRANGO KG AGR</v>
      </c>
      <c r="AC3686" s="1" t="n">
        <v>21188</v>
      </c>
    </row>
    <row r="3687" customFormat="false" ht="12.75" hidden="false" customHeight="true" outlineLevel="0" collapsed="false">
      <c r="A3687" s="1" t="n">
        <v>1</v>
      </c>
      <c r="B3687" s="17" t="n">
        <v>46247</v>
      </c>
      <c r="C3687" s="17" t="n">
        <v>46281</v>
      </c>
      <c r="D3687" s="1" t="n">
        <v>1107</v>
      </c>
      <c r="E3687" s="1" t="s">
        <v>155</v>
      </c>
      <c r="F3687" s="1" t="n">
        <v>24</v>
      </c>
      <c r="G3687" s="1" t="s">
        <v>57</v>
      </c>
      <c r="H3687" s="1" t="n">
        <v>2110405</v>
      </c>
      <c r="I3687" s="1" t="s">
        <v>106</v>
      </c>
      <c r="J3687" s="1" t="n">
        <v>1542142</v>
      </c>
      <c r="L3687" s="1" t="n">
        <v>441856</v>
      </c>
      <c r="M3687" s="1" t="s">
        <v>153</v>
      </c>
      <c r="N3687" s="1" t="s">
        <v>66</v>
      </c>
      <c r="P3687" s="1" t="n">
        <v>103</v>
      </c>
      <c r="Q3687" s="1" t="s">
        <v>61</v>
      </c>
      <c r="R3687" s="1" t="s">
        <v>62</v>
      </c>
      <c r="S3687" s="1" t="n">
        <v>1130101</v>
      </c>
      <c r="T3687" s="1" t="s">
        <v>63</v>
      </c>
      <c r="U3687" s="1" t="n">
        <v>836.55</v>
      </c>
      <c r="W3687" s="1" t="n">
        <v>0</v>
      </c>
      <c r="X3687" s="1" t="s">
        <v>3319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MENTOS FRUIT 26,8G</v>
      </c>
      <c r="AC3687" s="1" t="n">
        <v>441856</v>
      </c>
    </row>
    <row r="3688" customFormat="false" ht="12.75" hidden="false" customHeight="true" outlineLevel="0" collapsed="false">
      <c r="A3688" s="1" t="n">
        <v>1</v>
      </c>
      <c r="B3688" s="17" t="n">
        <v>46248</v>
      </c>
      <c r="C3688" s="17" t="n">
        <v>46281</v>
      </c>
      <c r="D3688" s="1" t="n">
        <v>1612</v>
      </c>
      <c r="E3688" s="1" t="s">
        <v>225</v>
      </c>
      <c r="F3688" s="1" t="n">
        <v>24</v>
      </c>
      <c r="G3688" s="1" t="s">
        <v>57</v>
      </c>
      <c r="H3688" s="1" t="n">
        <v>2110405</v>
      </c>
      <c r="I3688" s="1" t="s">
        <v>106</v>
      </c>
      <c r="J3688" s="1" t="n">
        <v>1546677</v>
      </c>
      <c r="L3688" s="1" t="n">
        <v>2309729</v>
      </c>
      <c r="M3688" s="1" t="s">
        <v>153</v>
      </c>
      <c r="N3688" s="1" t="s">
        <v>66</v>
      </c>
      <c r="P3688" s="1" t="n">
        <v>103</v>
      </c>
      <c r="Q3688" s="1" t="s">
        <v>61</v>
      </c>
      <c r="R3688" s="1" t="s">
        <v>62</v>
      </c>
      <c r="S3688" s="1" t="n">
        <v>1130101</v>
      </c>
      <c r="T3688" s="1" t="s">
        <v>63</v>
      </c>
      <c r="U3688" s="1" t="n">
        <v>1200.77</v>
      </c>
      <c r="W3688" s="1" t="n">
        <v>0</v>
      </c>
      <c r="X3688" s="1" t="s">
        <v>3320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AGUA SANI BRILUX1L</v>
      </c>
      <c r="AC3688" s="1" t="n">
        <v>2309729</v>
      </c>
    </row>
    <row r="3689" customFormat="false" ht="12.75" hidden="false" customHeight="true" outlineLevel="0" collapsed="false">
      <c r="A3689" s="1" t="n">
        <v>1</v>
      </c>
      <c r="B3689" s="17" t="n">
        <v>46253</v>
      </c>
      <c r="C3689" s="17" t="n">
        <v>46281</v>
      </c>
      <c r="D3689" s="1" t="n">
        <v>1611</v>
      </c>
      <c r="E3689" s="1" t="s">
        <v>238</v>
      </c>
      <c r="F3689" s="1" t="n">
        <v>24</v>
      </c>
      <c r="G3689" s="1" t="s">
        <v>57</v>
      </c>
      <c r="H3689" s="1" t="n">
        <v>2110405</v>
      </c>
      <c r="I3689" s="1" t="s">
        <v>106</v>
      </c>
      <c r="J3689" s="1" t="n">
        <v>1570880</v>
      </c>
      <c r="L3689" s="1" t="n">
        <v>1791736</v>
      </c>
      <c r="M3689" s="1" t="s">
        <v>59</v>
      </c>
      <c r="N3689" s="1" t="s">
        <v>66</v>
      </c>
      <c r="P3689" s="1" t="n">
        <v>103</v>
      </c>
      <c r="Q3689" s="1" t="s">
        <v>61</v>
      </c>
      <c r="R3689" s="1" t="s">
        <v>62</v>
      </c>
      <c r="S3689" s="1" t="n">
        <v>1130101</v>
      </c>
      <c r="T3689" s="1" t="s">
        <v>63</v>
      </c>
      <c r="U3689" s="1" t="n">
        <v>754.67</v>
      </c>
      <c r="W3689" s="1" t="n">
        <v>0</v>
      </c>
      <c r="X3689" s="1" t="s">
        <v>3321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true" outlineLevel="0" collapsed="false">
      <c r="A3690" s="1" t="n">
        <v>1</v>
      </c>
      <c r="B3690" s="17" t="n">
        <v>46253</v>
      </c>
      <c r="C3690" s="17" t="n">
        <v>46281</v>
      </c>
      <c r="D3690" s="1" t="n">
        <v>1608</v>
      </c>
      <c r="E3690" s="1" t="s">
        <v>75</v>
      </c>
      <c r="F3690" s="1" t="n">
        <v>24</v>
      </c>
      <c r="G3690" s="1" t="s">
        <v>57</v>
      </c>
      <c r="H3690" s="1" t="n">
        <v>2110405</v>
      </c>
      <c r="I3690" s="1" t="s">
        <v>106</v>
      </c>
      <c r="J3690" s="1" t="n">
        <v>1572200</v>
      </c>
      <c r="L3690" s="1" t="n">
        <v>1713960</v>
      </c>
      <c r="M3690" s="1" t="s">
        <v>153</v>
      </c>
      <c r="N3690" s="1" t="s">
        <v>66</v>
      </c>
      <c r="P3690" s="1" t="n">
        <v>103</v>
      </c>
      <c r="Q3690" s="1" t="s">
        <v>61</v>
      </c>
      <c r="R3690" s="1" t="s">
        <v>62</v>
      </c>
      <c r="S3690" s="1" t="n">
        <v>1130101</v>
      </c>
      <c r="T3690" s="1" t="s">
        <v>63</v>
      </c>
      <c r="U3690" s="1" t="n">
        <v>932.55</v>
      </c>
      <c r="W3690" s="1" t="n">
        <v>0</v>
      </c>
      <c r="X3690" s="1" t="s">
        <v>3322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COQUEIRO SARDINHA EM</v>
      </c>
      <c r="AC3690" s="1" t="n">
        <v>1713960</v>
      </c>
    </row>
    <row r="3691" customFormat="false" ht="12.75" hidden="false" customHeight="true" outlineLevel="0" collapsed="false">
      <c r="A3691" s="1" t="n">
        <v>1</v>
      </c>
      <c r="B3691" s="17" t="n">
        <v>46254</v>
      </c>
      <c r="C3691" s="17" t="n">
        <v>46281</v>
      </c>
      <c r="D3691" s="1" t="n">
        <v>1608</v>
      </c>
      <c r="E3691" s="1" t="s">
        <v>75</v>
      </c>
      <c r="F3691" s="1" t="n">
        <v>24</v>
      </c>
      <c r="G3691" s="1" t="s">
        <v>57</v>
      </c>
      <c r="H3691" s="1" t="n">
        <v>2110405</v>
      </c>
      <c r="I3691" s="1" t="s">
        <v>106</v>
      </c>
      <c r="J3691" s="1" t="n">
        <v>1576059</v>
      </c>
      <c r="L3691" s="1" t="n">
        <v>1713862</v>
      </c>
      <c r="M3691" s="1" t="s">
        <v>153</v>
      </c>
      <c r="N3691" s="1" t="s">
        <v>66</v>
      </c>
      <c r="P3691" s="1" t="n">
        <v>103</v>
      </c>
      <c r="Q3691" s="1" t="s">
        <v>61</v>
      </c>
      <c r="R3691" s="1" t="s">
        <v>62</v>
      </c>
      <c r="S3691" s="1" t="n">
        <v>1130101</v>
      </c>
      <c r="T3691" s="1" t="s">
        <v>63</v>
      </c>
      <c r="U3691" s="1" t="n">
        <v>952.02</v>
      </c>
      <c r="W3691" s="1" t="n">
        <v>0</v>
      </c>
      <c r="X3691" s="1" t="s">
        <v>3323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DANONE GREGO UNID FR</v>
      </c>
      <c r="AC3691" s="1" t="n">
        <v>1713862</v>
      </c>
    </row>
    <row r="3692" customFormat="false" ht="12.75" hidden="false" customHeight="true" outlineLevel="0" collapsed="false">
      <c r="A3692" s="1" t="n">
        <v>1</v>
      </c>
      <c r="B3692" s="17" t="n">
        <v>46254</v>
      </c>
      <c r="C3692" s="17" t="n">
        <v>46281</v>
      </c>
      <c r="D3692" s="1" t="n">
        <v>1705</v>
      </c>
      <c r="E3692" s="1" t="s">
        <v>173</v>
      </c>
      <c r="F3692" s="1" t="n">
        <v>24</v>
      </c>
      <c r="G3692" s="1" t="s">
        <v>57</v>
      </c>
      <c r="H3692" s="1" t="n">
        <v>2110405</v>
      </c>
      <c r="I3692" s="1" t="s">
        <v>106</v>
      </c>
      <c r="J3692" s="1" t="n">
        <v>1576396</v>
      </c>
      <c r="L3692" s="1" t="n">
        <v>1255654</v>
      </c>
      <c r="M3692" s="1" t="s">
        <v>36</v>
      </c>
      <c r="N3692" s="1" t="s">
        <v>66</v>
      </c>
      <c r="P3692" s="1" t="n">
        <v>103</v>
      </c>
      <c r="Q3692" s="1" t="s">
        <v>61</v>
      </c>
      <c r="R3692" s="1" t="s">
        <v>62</v>
      </c>
      <c r="S3692" s="1" t="n">
        <v>1130101</v>
      </c>
      <c r="T3692" s="1" t="s">
        <v>63</v>
      </c>
      <c r="U3692" s="1" t="n">
        <v>39.76</v>
      </c>
      <c r="W3692" s="1" t="n">
        <v>0</v>
      </c>
      <c r="X3692" s="1" t="s">
        <v>3324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CONHAQ DREHER CENTENARIA VD 900ML</v>
      </c>
      <c r="AC3692" s="1" t="n">
        <v>1255654</v>
      </c>
    </row>
    <row r="3693" customFormat="false" ht="12.75" hidden="false" customHeight="true" outlineLevel="0" collapsed="false">
      <c r="A3693" s="1" t="n">
        <v>1</v>
      </c>
      <c r="B3693" s="17" t="n">
        <v>46255</v>
      </c>
      <c r="C3693" s="17" t="n">
        <v>46281</v>
      </c>
      <c r="D3693" s="1" t="n">
        <v>1163</v>
      </c>
      <c r="E3693" s="1" t="s">
        <v>3325</v>
      </c>
      <c r="F3693" s="1" t="n">
        <v>24</v>
      </c>
      <c r="G3693" s="1" t="s">
        <v>57</v>
      </c>
      <c r="H3693" s="1" t="n">
        <v>2110405</v>
      </c>
      <c r="I3693" s="1" t="s">
        <v>106</v>
      </c>
      <c r="J3693" s="1" t="n">
        <v>1581839</v>
      </c>
      <c r="L3693" s="1" t="n">
        <v>57187</v>
      </c>
      <c r="M3693" s="1" t="s">
        <v>36</v>
      </c>
      <c r="N3693" s="1" t="s">
        <v>66</v>
      </c>
      <c r="P3693" s="1" t="n">
        <v>103</v>
      </c>
      <c r="Q3693" s="1" t="s">
        <v>61</v>
      </c>
      <c r="R3693" s="1" t="s">
        <v>62</v>
      </c>
      <c r="S3693" s="1" t="n">
        <v>1130101</v>
      </c>
      <c r="T3693" s="1" t="s">
        <v>63</v>
      </c>
      <c r="U3693" s="1" t="n">
        <v>360.48</v>
      </c>
      <c r="W3693" s="1" t="n">
        <v>0</v>
      </c>
      <c r="X3693" s="1" t="s">
        <v>3326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ACNEZIL SABONETE BAR</v>
      </c>
      <c r="AC3693" s="1" t="n">
        <v>57187</v>
      </c>
    </row>
    <row r="3694" customFormat="false" ht="12.75" hidden="false" customHeight="true" outlineLevel="0" collapsed="false">
      <c r="A3694" s="1" t="n">
        <v>1</v>
      </c>
      <c r="B3694" s="17" t="n">
        <v>46255</v>
      </c>
      <c r="C3694" s="17" t="n">
        <v>46281</v>
      </c>
      <c r="D3694" s="1" t="n">
        <v>967</v>
      </c>
      <c r="E3694" s="1" t="s">
        <v>1167</v>
      </c>
      <c r="F3694" s="1" t="n">
        <v>24</v>
      </c>
      <c r="G3694" s="1" t="s">
        <v>57</v>
      </c>
      <c r="H3694" s="1" t="n">
        <v>2110405</v>
      </c>
      <c r="I3694" s="1" t="s">
        <v>106</v>
      </c>
      <c r="J3694" s="1" t="n">
        <v>1582001</v>
      </c>
      <c r="L3694" s="1" t="n">
        <v>37328</v>
      </c>
      <c r="M3694" s="1" t="s">
        <v>153</v>
      </c>
      <c r="N3694" s="1" t="s">
        <v>66</v>
      </c>
      <c r="P3694" s="1" t="n">
        <v>103</v>
      </c>
      <c r="Q3694" s="1" t="s">
        <v>61</v>
      </c>
      <c r="R3694" s="1" t="s">
        <v>62</v>
      </c>
      <c r="S3694" s="1" t="n">
        <v>1130101</v>
      </c>
      <c r="T3694" s="1" t="s">
        <v>63</v>
      </c>
      <c r="U3694" s="1" t="n">
        <v>1334.14</v>
      </c>
      <c r="W3694" s="1" t="n">
        <v>0</v>
      </c>
      <c r="X3694" s="1" t="s">
        <v>3327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nao encontrado</v>
      </c>
      <c r="AC3694" s="1" t="n">
        <v>49329</v>
      </c>
    </row>
    <row r="3695" customFormat="false" ht="12.75" hidden="false" customHeight="true" outlineLevel="0" collapsed="false">
      <c r="A3695" s="1" t="n">
        <v>1</v>
      </c>
      <c r="B3695" s="17" t="n">
        <v>46256</v>
      </c>
      <c r="C3695" s="17" t="n">
        <v>46281</v>
      </c>
      <c r="D3695" s="1" t="n">
        <v>607</v>
      </c>
      <c r="E3695" s="1" t="s">
        <v>214</v>
      </c>
      <c r="F3695" s="1" t="n">
        <v>24</v>
      </c>
      <c r="G3695" s="1" t="s">
        <v>57</v>
      </c>
      <c r="H3695" s="1" t="n">
        <v>2110405</v>
      </c>
      <c r="I3695" s="1" t="s">
        <v>106</v>
      </c>
      <c r="J3695" s="1" t="n">
        <v>1585319</v>
      </c>
      <c r="L3695" s="1" t="n">
        <v>11473</v>
      </c>
      <c r="M3695" s="1" t="s">
        <v>36</v>
      </c>
      <c r="N3695" s="1" t="s">
        <v>66</v>
      </c>
      <c r="P3695" s="1" t="n">
        <v>103</v>
      </c>
      <c r="Q3695" s="1" t="s">
        <v>61</v>
      </c>
      <c r="R3695" s="1" t="s">
        <v>62</v>
      </c>
      <c r="S3695" s="1" t="n">
        <v>1130101</v>
      </c>
      <c r="T3695" s="1" t="s">
        <v>63</v>
      </c>
      <c r="U3695" s="1" t="n">
        <v>1969.17</v>
      </c>
      <c r="W3695" s="1" t="n">
        <v>0</v>
      </c>
      <c r="X3695" s="1" t="s">
        <v>3328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FINOTRATO GOLD FILHOTES RMP KG</v>
      </c>
      <c r="AC3695" s="1" t="n">
        <v>11473</v>
      </c>
    </row>
    <row r="3696" customFormat="false" ht="12.75" hidden="false" customHeight="true" outlineLevel="0" collapsed="false">
      <c r="A3696" s="1" t="n">
        <v>1</v>
      </c>
      <c r="B3696" s="17" t="n">
        <v>46253</v>
      </c>
      <c r="C3696" s="17" t="n">
        <v>46281</v>
      </c>
      <c r="D3696" s="1" t="n">
        <v>1740</v>
      </c>
      <c r="E3696" s="1" t="s">
        <v>296</v>
      </c>
      <c r="F3696" s="1" t="n">
        <v>24</v>
      </c>
      <c r="G3696" s="1" t="s">
        <v>57</v>
      </c>
      <c r="H3696" s="1" t="n">
        <v>2110405</v>
      </c>
      <c r="I3696" s="1" t="s">
        <v>106</v>
      </c>
      <c r="J3696" s="1" t="n">
        <v>1593929</v>
      </c>
      <c r="L3696" s="1" t="n">
        <v>1260689</v>
      </c>
      <c r="M3696" s="1" t="s">
        <v>153</v>
      </c>
      <c r="N3696" s="1" t="s">
        <v>66</v>
      </c>
      <c r="P3696" s="1" t="n">
        <v>103</v>
      </c>
      <c r="Q3696" s="1" t="s">
        <v>61</v>
      </c>
      <c r="R3696" s="1" t="s">
        <v>62</v>
      </c>
      <c r="S3696" s="1" t="n">
        <v>1130101</v>
      </c>
      <c r="T3696" s="1" t="s">
        <v>63</v>
      </c>
      <c r="U3696" s="1" t="n">
        <v>1779.78</v>
      </c>
      <c r="W3696" s="1" t="n">
        <v>0</v>
      </c>
      <c r="X3696" s="1" t="s">
        <v>3329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LINGUI DE FRANGO KG</v>
      </c>
      <c r="AC3696" s="1" t="n">
        <v>1260689</v>
      </c>
    </row>
    <row r="3697" customFormat="false" ht="12.75" hidden="false" customHeight="true" outlineLevel="0" collapsed="false">
      <c r="A3697" s="1" t="n">
        <v>1</v>
      </c>
      <c r="B3697" s="17" t="n">
        <v>46253</v>
      </c>
      <c r="C3697" s="17" t="n">
        <v>46281</v>
      </c>
      <c r="D3697" s="1" t="n">
        <v>1624</v>
      </c>
      <c r="E3697" s="1" t="s">
        <v>282</v>
      </c>
      <c r="F3697" s="1" t="n">
        <v>24</v>
      </c>
      <c r="G3697" s="1" t="s">
        <v>57</v>
      </c>
      <c r="H3697" s="1" t="n">
        <v>2110405</v>
      </c>
      <c r="I3697" s="1" t="s">
        <v>106</v>
      </c>
      <c r="J3697" s="1" t="n">
        <v>1594239</v>
      </c>
      <c r="L3697" s="1" t="n">
        <v>669770</v>
      </c>
      <c r="M3697" s="1" t="s">
        <v>59</v>
      </c>
      <c r="N3697" s="1" t="s">
        <v>66</v>
      </c>
      <c r="P3697" s="1" t="n">
        <v>103</v>
      </c>
      <c r="Q3697" s="1" t="s">
        <v>61</v>
      </c>
      <c r="R3697" s="1" t="s">
        <v>62</v>
      </c>
      <c r="S3697" s="1" t="n">
        <v>1130101</v>
      </c>
      <c r="T3697" s="1" t="s">
        <v>63</v>
      </c>
      <c r="U3697" s="1" t="n">
        <v>1404.33</v>
      </c>
      <c r="W3697" s="1" t="n">
        <v>0</v>
      </c>
      <c r="X3697" s="1" t="s">
        <v>3330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SUPRA COELHOAGRO K</v>
      </c>
      <c r="AC3697" s="1" t="n">
        <v>669770</v>
      </c>
    </row>
    <row r="3698" customFormat="false" ht="12.75" hidden="false" customHeight="true" outlineLevel="0" collapsed="false">
      <c r="A3698" s="1" t="n">
        <v>1</v>
      </c>
      <c r="B3698" s="17" t="n">
        <v>46258</v>
      </c>
      <c r="C3698" s="17" t="n">
        <v>46281</v>
      </c>
      <c r="D3698" s="1" t="n">
        <v>1637</v>
      </c>
      <c r="E3698" s="1" t="s">
        <v>68</v>
      </c>
      <c r="F3698" s="1" t="n">
        <v>24</v>
      </c>
      <c r="G3698" s="1" t="s">
        <v>57</v>
      </c>
      <c r="H3698" s="1" t="n">
        <v>2110405</v>
      </c>
      <c r="I3698" s="1" t="s">
        <v>106</v>
      </c>
      <c r="J3698" s="1" t="n">
        <v>1594457</v>
      </c>
      <c r="L3698" s="1" t="n">
        <v>1923085</v>
      </c>
      <c r="M3698" s="1" t="s">
        <v>36</v>
      </c>
      <c r="N3698" s="1" t="s">
        <v>66</v>
      </c>
      <c r="P3698" s="1" t="n">
        <v>103</v>
      </c>
      <c r="Q3698" s="1" t="s">
        <v>61</v>
      </c>
      <c r="R3698" s="1" t="s">
        <v>62</v>
      </c>
      <c r="S3698" s="1" t="n">
        <v>1130101</v>
      </c>
      <c r="T3698" s="1" t="s">
        <v>63</v>
      </c>
      <c r="U3698" s="1" t="n">
        <v>1341.5</v>
      </c>
      <c r="W3698" s="1" t="n">
        <v>0</v>
      </c>
      <c r="X3698" s="1" t="s">
        <v>3331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LEITE NINHO INTEGRAL380G LT</v>
      </c>
      <c r="AC3698" s="1" t="n">
        <v>1923085</v>
      </c>
    </row>
    <row r="3699" customFormat="false" ht="12.75" hidden="false" customHeight="true" outlineLevel="0" collapsed="false">
      <c r="A3699" s="1" t="n">
        <v>1</v>
      </c>
      <c r="B3699" s="17" t="n">
        <v>46253</v>
      </c>
      <c r="C3699" s="17" t="n">
        <v>46281</v>
      </c>
      <c r="D3699" s="1" t="n">
        <v>1637</v>
      </c>
      <c r="E3699" s="1" t="s">
        <v>68</v>
      </c>
      <c r="F3699" s="1" t="n">
        <v>24</v>
      </c>
      <c r="G3699" s="1" t="s">
        <v>57</v>
      </c>
      <c r="H3699" s="1" t="n">
        <v>2110405</v>
      </c>
      <c r="I3699" s="1" t="s">
        <v>106</v>
      </c>
      <c r="J3699" s="1" t="n">
        <v>1594590</v>
      </c>
      <c r="L3699" s="1" t="n">
        <v>1923088</v>
      </c>
      <c r="M3699" s="1" t="s">
        <v>36</v>
      </c>
      <c r="N3699" s="1" t="s">
        <v>66</v>
      </c>
      <c r="P3699" s="1" t="n">
        <v>103</v>
      </c>
      <c r="Q3699" s="1" t="s">
        <v>61</v>
      </c>
      <c r="R3699" s="1" t="s">
        <v>62</v>
      </c>
      <c r="S3699" s="1" t="n">
        <v>1130101</v>
      </c>
      <c r="T3699" s="1" t="s">
        <v>63</v>
      </c>
      <c r="U3699" s="1" t="n">
        <v>777.13</v>
      </c>
      <c r="W3699" s="1" t="n">
        <v>0</v>
      </c>
      <c r="X3699" s="1" t="s">
        <v>3332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MILHO PIPOCA DONA CLARA 400G</v>
      </c>
      <c r="AC3699" s="1" t="n">
        <v>1923088</v>
      </c>
    </row>
    <row r="3700" customFormat="false" ht="12.75" hidden="false" customHeight="true" outlineLevel="0" collapsed="false">
      <c r="A3700" s="1" t="n">
        <v>1</v>
      </c>
      <c r="B3700" s="17" t="n">
        <v>46259</v>
      </c>
      <c r="C3700" s="17" t="n">
        <v>46281</v>
      </c>
      <c r="D3700" s="1" t="n">
        <v>1830</v>
      </c>
      <c r="E3700" s="1" t="s">
        <v>138</v>
      </c>
      <c r="F3700" s="1" t="n">
        <v>24</v>
      </c>
      <c r="G3700" s="1" t="s">
        <v>57</v>
      </c>
      <c r="H3700" s="1" t="n">
        <v>2110405</v>
      </c>
      <c r="I3700" s="1" t="s">
        <v>106</v>
      </c>
      <c r="J3700" s="1" t="n">
        <v>1600908</v>
      </c>
      <c r="L3700" s="1" t="n">
        <v>653586</v>
      </c>
      <c r="M3700" s="1" t="s">
        <v>36</v>
      </c>
      <c r="N3700" s="1" t="s">
        <v>66</v>
      </c>
      <c r="P3700" s="1" t="n">
        <v>101</v>
      </c>
      <c r="Q3700" s="1" t="s">
        <v>107</v>
      </c>
      <c r="R3700" s="1" t="s">
        <v>43</v>
      </c>
      <c r="S3700" s="1" t="n">
        <v>4210319</v>
      </c>
      <c r="T3700" s="1" t="s">
        <v>703</v>
      </c>
      <c r="U3700" s="1" t="n">
        <v>243</v>
      </c>
      <c r="W3700" s="1" t="n">
        <v>0</v>
      </c>
      <c r="X3700" s="1" t="s">
        <v>3333</v>
      </c>
      <c r="Z3700" s="1" t="str">
        <f aca="false">IF($T3700="","",IFERROR(INDEX('Resumo Grupos'!$AC$3:$AC$200,MATCH($T3700,'Resumo Grupos'!$AB$3:$AB$200,0)),"n/d"))</f>
        <v>Salários</v>
      </c>
      <c r="AA3700" s="1" t="str">
        <f aca="false">IF($T3700="","",IF(COUNTIF('Resumo Grupos'!$AE$3:$AE$40,$T3700)&gt;0,"NAO","SIM"))</f>
        <v>SIM</v>
      </c>
    </row>
    <row r="3701" customFormat="false" ht="12.75" hidden="false" customHeight="true" outlineLevel="0" collapsed="false">
      <c r="A3701" s="1" t="n">
        <v>1</v>
      </c>
      <c r="B3701" s="17" t="n">
        <v>46256</v>
      </c>
      <c r="C3701" s="17" t="n">
        <v>46281</v>
      </c>
      <c r="D3701" s="1" t="n">
        <v>957</v>
      </c>
      <c r="E3701" s="1" t="s">
        <v>157</v>
      </c>
      <c r="F3701" s="1" t="n">
        <v>24</v>
      </c>
      <c r="G3701" s="1" t="s">
        <v>57</v>
      </c>
      <c r="H3701" s="1" t="n">
        <v>2110405</v>
      </c>
      <c r="I3701" s="1" t="s">
        <v>106</v>
      </c>
      <c r="J3701" s="1" t="n">
        <v>1603969</v>
      </c>
      <c r="L3701" s="1" t="n">
        <v>21856</v>
      </c>
      <c r="M3701" s="1" t="s">
        <v>59</v>
      </c>
      <c r="N3701" s="1" t="s">
        <v>66</v>
      </c>
      <c r="P3701" s="1" t="n">
        <v>103</v>
      </c>
      <c r="Q3701" s="1" t="s">
        <v>61</v>
      </c>
      <c r="R3701" s="1" t="s">
        <v>62</v>
      </c>
      <c r="S3701" s="1" t="n">
        <v>1130101</v>
      </c>
      <c r="T3701" s="1" t="s">
        <v>63</v>
      </c>
      <c r="U3701" s="1" t="n">
        <v>4154.03</v>
      </c>
      <c r="W3701" s="1" t="n">
        <v>0</v>
      </c>
      <c r="X3701" s="1" t="s">
        <v>3334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PEDIGREE AD CARNE FRANGO CEREIAS KG</v>
      </c>
      <c r="AC3701" s="1" t="n">
        <v>21856</v>
      </c>
    </row>
    <row r="3702" customFormat="false" ht="12.75" hidden="false" customHeight="true" outlineLevel="0" collapsed="false">
      <c r="A3702" s="1" t="n">
        <v>1</v>
      </c>
      <c r="B3702" s="17" t="n">
        <v>46255</v>
      </c>
      <c r="C3702" s="17" t="n">
        <v>46281</v>
      </c>
      <c r="D3702" s="1" t="n">
        <v>1671</v>
      </c>
      <c r="E3702" s="1" t="s">
        <v>385</v>
      </c>
      <c r="F3702" s="1" t="n">
        <v>24</v>
      </c>
      <c r="G3702" s="1" t="s">
        <v>57</v>
      </c>
      <c r="H3702" s="1" t="n">
        <v>2110405</v>
      </c>
      <c r="I3702" s="1" t="s">
        <v>106</v>
      </c>
      <c r="J3702" s="1" t="n">
        <v>1614636</v>
      </c>
      <c r="L3702" s="1" t="n">
        <v>587748</v>
      </c>
      <c r="M3702" s="1" t="s">
        <v>36</v>
      </c>
      <c r="N3702" s="1" t="s">
        <v>66</v>
      </c>
      <c r="P3702" s="1" t="n">
        <v>103</v>
      </c>
      <c r="Q3702" s="1" t="s">
        <v>61</v>
      </c>
      <c r="R3702" s="1" t="s">
        <v>62</v>
      </c>
      <c r="S3702" s="1" t="n">
        <v>1130101</v>
      </c>
      <c r="T3702" s="1" t="s">
        <v>63</v>
      </c>
      <c r="U3702" s="1" t="n">
        <v>540.59</v>
      </c>
      <c r="W3702" s="1" t="n">
        <v>0</v>
      </c>
      <c r="X3702" s="1" t="s">
        <v>3335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SAB PHEBO ODOR90G</v>
      </c>
      <c r="AC3702" s="1" t="n">
        <v>587748</v>
      </c>
    </row>
    <row r="3703" customFormat="false" ht="12.75" hidden="false" customHeight="true" outlineLevel="0" collapsed="false">
      <c r="A3703" s="1" t="n">
        <v>1</v>
      </c>
      <c r="B3703" s="17" t="n">
        <v>46262</v>
      </c>
      <c r="C3703" s="17" t="n">
        <v>46281</v>
      </c>
      <c r="D3703" s="1" t="n">
        <v>1613</v>
      </c>
      <c r="E3703" s="1" t="s">
        <v>240</v>
      </c>
      <c r="F3703" s="1" t="n">
        <v>24</v>
      </c>
      <c r="G3703" s="1" t="s">
        <v>57</v>
      </c>
      <c r="H3703" s="1" t="n">
        <v>2110405</v>
      </c>
      <c r="I3703" s="1" t="s">
        <v>106</v>
      </c>
      <c r="J3703" s="1" t="n">
        <v>1618977</v>
      </c>
      <c r="L3703" s="1" t="n">
        <v>1624596</v>
      </c>
      <c r="M3703" s="1" t="s">
        <v>59</v>
      </c>
      <c r="N3703" s="1" t="s">
        <v>66</v>
      </c>
      <c r="P3703" s="1" t="n">
        <v>103</v>
      </c>
      <c r="Q3703" s="1" t="s">
        <v>61</v>
      </c>
      <c r="R3703" s="1" t="s">
        <v>62</v>
      </c>
      <c r="S3703" s="1" t="n">
        <v>1130101</v>
      </c>
      <c r="T3703" s="1" t="s">
        <v>63</v>
      </c>
      <c r="U3703" s="1" t="n">
        <v>1372.9</v>
      </c>
      <c r="W3703" s="1" t="n">
        <v>0</v>
      </c>
      <c r="X3703" s="1" t="s">
        <v>3336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CORACAO DE FRANGO KG</v>
      </c>
      <c r="AC3703" s="1" t="n">
        <v>1624596</v>
      </c>
    </row>
    <row r="3704" customFormat="false" ht="12.75" hidden="false" customHeight="true" outlineLevel="0" collapsed="false">
      <c r="A3704" s="1" t="n">
        <v>1</v>
      </c>
      <c r="B3704" s="17" t="n">
        <v>46266</v>
      </c>
      <c r="C3704" s="17" t="n">
        <v>46281</v>
      </c>
      <c r="D3704" s="1" t="n">
        <v>1107</v>
      </c>
      <c r="E3704" s="1" t="s">
        <v>155</v>
      </c>
      <c r="F3704" s="1" t="n">
        <v>24</v>
      </c>
      <c r="G3704" s="1" t="s">
        <v>57</v>
      </c>
      <c r="H3704" s="1" t="n">
        <v>2110405</v>
      </c>
      <c r="I3704" s="1" t="s">
        <v>106</v>
      </c>
      <c r="J3704" s="1" t="n">
        <v>1648104</v>
      </c>
      <c r="L3704" s="1" t="n">
        <v>450846</v>
      </c>
      <c r="M3704" s="1" t="s">
        <v>59</v>
      </c>
      <c r="N3704" s="1" t="s">
        <v>66</v>
      </c>
      <c r="P3704" s="1" t="n">
        <v>103</v>
      </c>
      <c r="Q3704" s="1" t="s">
        <v>61</v>
      </c>
      <c r="R3704" s="1" t="s">
        <v>62</v>
      </c>
      <c r="S3704" s="1" t="n">
        <v>1130101</v>
      </c>
      <c r="T3704" s="1" t="s">
        <v>63</v>
      </c>
      <c r="U3704" s="1" t="n">
        <v>3917.2</v>
      </c>
      <c r="W3704" s="1" t="n">
        <v>0</v>
      </c>
      <c r="X3704" s="1" t="s">
        <v>3337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WHISKA FRANGO KG AGR</v>
      </c>
      <c r="AC3704" s="1" t="n">
        <v>450846</v>
      </c>
    </row>
    <row r="3705" customFormat="false" ht="12.75" hidden="false" customHeight="true" outlineLevel="0" collapsed="false">
      <c r="A3705" s="1" t="n">
        <v>1</v>
      </c>
      <c r="B3705" s="17" t="n">
        <v>46237</v>
      </c>
      <c r="C3705" s="17" t="n">
        <v>46282</v>
      </c>
      <c r="D3705" s="1" t="n">
        <v>815</v>
      </c>
      <c r="E3705" s="1" t="s">
        <v>746</v>
      </c>
      <c r="F3705" s="1" t="n">
        <v>34</v>
      </c>
      <c r="G3705" s="1" t="s">
        <v>94</v>
      </c>
      <c r="H3705" s="1" t="n">
        <v>2110405</v>
      </c>
      <c r="I3705" s="1" t="s">
        <v>106</v>
      </c>
      <c r="J3705" s="1" t="n">
        <v>1493520</v>
      </c>
      <c r="L3705" s="1" t="n">
        <v>612910</v>
      </c>
      <c r="M3705" s="1" t="s">
        <v>59</v>
      </c>
      <c r="N3705" s="1" t="s">
        <v>66</v>
      </c>
      <c r="P3705" s="1" t="n">
        <v>101</v>
      </c>
      <c r="Q3705" s="1" t="s">
        <v>107</v>
      </c>
      <c r="R3705" s="1" t="s">
        <v>2629</v>
      </c>
      <c r="S3705" s="1" t="n">
        <v>2210202</v>
      </c>
      <c r="T3705" s="1" t="s">
        <v>2629</v>
      </c>
      <c r="U3705" s="1" t="n">
        <v>6000</v>
      </c>
      <c r="W3705" s="1" t="n">
        <v>0</v>
      </c>
      <c r="X3705" s="1" t="s">
        <v>747</v>
      </c>
      <c r="Z3705" s="1" t="str">
        <f aca="false">IF($T3705="","",IFERROR(INDEX('Resumo Grupos'!$AC$3:$AC$200,MATCH($T3705,'Resumo Grupos'!$AB$3:$AB$200,0)),"n/d"))</f>
        <v>Empréstimo</v>
      </c>
      <c r="AA3705" s="1" t="str">
        <f aca="false">IF($T3705="","",IF(COUNTIF('Resumo Grupos'!$AE$3:$AE$40,$T3705)&gt;0,"NAO","SIM"))</f>
        <v>SIM</v>
      </c>
    </row>
    <row r="3706" customFormat="false" ht="12.75" hidden="false" customHeight="true" outlineLevel="0" collapsed="false">
      <c r="A3706" s="1" t="n">
        <v>1</v>
      </c>
      <c r="B3706" s="17" t="n">
        <v>46246</v>
      </c>
      <c r="C3706" s="17" t="n">
        <v>46282</v>
      </c>
      <c r="D3706" s="1" t="n">
        <v>1390</v>
      </c>
      <c r="E3706" s="1" t="s">
        <v>1619</v>
      </c>
      <c r="F3706" s="1" t="n">
        <v>24</v>
      </c>
      <c r="G3706" s="1" t="s">
        <v>57</v>
      </c>
      <c r="H3706" s="1" t="n">
        <v>2110405</v>
      </c>
      <c r="I3706" s="1" t="s">
        <v>106</v>
      </c>
      <c r="J3706" s="1" t="n">
        <v>1537290</v>
      </c>
      <c r="L3706" s="1" t="n">
        <v>7184</v>
      </c>
      <c r="M3706" s="1" t="s">
        <v>59</v>
      </c>
      <c r="N3706" s="1" t="s">
        <v>66</v>
      </c>
      <c r="P3706" s="1" t="n">
        <v>103</v>
      </c>
      <c r="Q3706" s="1" t="s">
        <v>61</v>
      </c>
      <c r="R3706" s="1" t="s">
        <v>62</v>
      </c>
      <c r="S3706" s="1" t="n">
        <v>1130101</v>
      </c>
      <c r="T3706" s="1" t="s">
        <v>63</v>
      </c>
      <c r="U3706" s="1" t="n">
        <v>463.72</v>
      </c>
      <c r="W3706" s="1" t="n">
        <v>0</v>
      </c>
      <c r="X3706" s="1" t="s">
        <v>3338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</row>
    <row r="3707" customFormat="false" ht="12.75" hidden="false" customHeight="true" outlineLevel="0" collapsed="false">
      <c r="A3707" s="1" t="n">
        <v>1</v>
      </c>
      <c r="B3707" s="17" t="n">
        <v>46248</v>
      </c>
      <c r="C3707" s="17" t="n">
        <v>46282</v>
      </c>
      <c r="D3707" s="1" t="n">
        <v>10020</v>
      </c>
      <c r="E3707" s="1" t="s">
        <v>298</v>
      </c>
      <c r="F3707" s="1" t="n">
        <v>24</v>
      </c>
      <c r="G3707" s="1" t="s">
        <v>57</v>
      </c>
      <c r="H3707" s="1" t="n">
        <v>2110405</v>
      </c>
      <c r="I3707" s="1" t="s">
        <v>106</v>
      </c>
      <c r="J3707" s="1" t="n">
        <v>1546108</v>
      </c>
      <c r="L3707" s="1" t="n">
        <v>799</v>
      </c>
      <c r="M3707" s="1" t="s">
        <v>460</v>
      </c>
      <c r="N3707" s="1" t="s">
        <v>66</v>
      </c>
      <c r="P3707" s="1" t="n">
        <v>103</v>
      </c>
      <c r="Q3707" s="1" t="s">
        <v>61</v>
      </c>
      <c r="R3707" s="1" t="s">
        <v>62</v>
      </c>
      <c r="S3707" s="1" t="n">
        <v>1130101</v>
      </c>
      <c r="T3707" s="1" t="s">
        <v>63</v>
      </c>
      <c r="U3707" s="1" t="n">
        <v>507.29</v>
      </c>
      <c r="W3707" s="1" t="n">
        <v>0</v>
      </c>
      <c r="X3707" s="1" t="s">
        <v>3339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ANTICION CARTELA 1ML</v>
      </c>
      <c r="AC3707" s="1" t="n">
        <v>799</v>
      </c>
    </row>
    <row r="3708" customFormat="false" ht="12.75" hidden="false" customHeight="true" outlineLevel="0" collapsed="false">
      <c r="A3708" s="1" t="n">
        <v>1</v>
      </c>
      <c r="B3708" s="17" t="n">
        <v>46248</v>
      </c>
      <c r="C3708" s="17" t="n">
        <v>46282</v>
      </c>
      <c r="D3708" s="1" t="n">
        <v>10012</v>
      </c>
      <c r="E3708" s="1" t="s">
        <v>236</v>
      </c>
      <c r="F3708" s="1" t="n">
        <v>24</v>
      </c>
      <c r="G3708" s="1" t="s">
        <v>57</v>
      </c>
      <c r="H3708" s="1" t="n">
        <v>2110405</v>
      </c>
      <c r="I3708" s="1" t="s">
        <v>106</v>
      </c>
      <c r="J3708" s="1" t="n">
        <v>1546127</v>
      </c>
      <c r="L3708" s="1" t="n">
        <v>1965727</v>
      </c>
      <c r="M3708" s="1" t="s">
        <v>59</v>
      </c>
      <c r="N3708" s="1" t="s">
        <v>66</v>
      </c>
      <c r="P3708" s="1" t="n">
        <v>103</v>
      </c>
      <c r="Q3708" s="1" t="s">
        <v>61</v>
      </c>
      <c r="R3708" s="1" t="s">
        <v>62</v>
      </c>
      <c r="S3708" s="1" t="n">
        <v>1130101</v>
      </c>
      <c r="T3708" s="1" t="s">
        <v>63</v>
      </c>
      <c r="U3708" s="1" t="n">
        <v>1236.25</v>
      </c>
      <c r="W3708" s="1" t="n">
        <v>0</v>
      </c>
      <c r="X3708" s="1" t="s">
        <v>3340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ABS SEMPERLIVRE SUAVE C/ABA -16UN</v>
      </c>
      <c r="AC3708" s="1" t="n">
        <v>1965727</v>
      </c>
    </row>
    <row r="3709" customFormat="false" ht="12.75" hidden="false" customHeight="true" outlineLevel="0" collapsed="false">
      <c r="A3709" s="1" t="n">
        <v>1</v>
      </c>
      <c r="B3709" s="17" t="n">
        <v>46249</v>
      </c>
      <c r="C3709" s="17" t="n">
        <v>46282</v>
      </c>
      <c r="D3709" s="1" t="n">
        <v>10011</v>
      </c>
      <c r="E3709" s="1" t="s">
        <v>221</v>
      </c>
      <c r="F3709" s="1" t="n">
        <v>24</v>
      </c>
      <c r="G3709" s="1" t="s">
        <v>57</v>
      </c>
      <c r="H3709" s="1" t="n">
        <v>2110405</v>
      </c>
      <c r="I3709" s="1" t="s">
        <v>106</v>
      </c>
      <c r="J3709" s="1" t="n">
        <v>1552267</v>
      </c>
      <c r="L3709" s="1" t="n">
        <v>35160</v>
      </c>
      <c r="M3709" s="1" t="s">
        <v>153</v>
      </c>
      <c r="N3709" s="1" t="s">
        <v>66</v>
      </c>
      <c r="P3709" s="1" t="n">
        <v>103</v>
      </c>
      <c r="Q3709" s="1" t="s">
        <v>61</v>
      </c>
      <c r="R3709" s="1" t="s">
        <v>62</v>
      </c>
      <c r="S3709" s="1" t="n">
        <v>1130101</v>
      </c>
      <c r="T3709" s="1" t="s">
        <v>63</v>
      </c>
      <c r="U3709" s="1" t="n">
        <v>2836.78</v>
      </c>
      <c r="W3709" s="1" t="n">
        <v>0</v>
      </c>
      <c r="X3709" s="1" t="s">
        <v>3341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RC GRANPLUS GATO FILH FRG E ARROZ KG</v>
      </c>
      <c r="AC3709" s="1" t="n">
        <v>35160</v>
      </c>
    </row>
    <row r="3710" customFormat="false" ht="12.75" hidden="false" customHeight="true" outlineLevel="0" collapsed="false">
      <c r="A3710" s="1" t="n">
        <v>1</v>
      </c>
      <c r="B3710" s="17" t="n">
        <v>46251</v>
      </c>
      <c r="C3710" s="17" t="n">
        <v>46282</v>
      </c>
      <c r="D3710" s="1" t="n">
        <v>1671</v>
      </c>
      <c r="E3710" s="1" t="s">
        <v>385</v>
      </c>
      <c r="F3710" s="1" t="n">
        <v>24</v>
      </c>
      <c r="G3710" s="1" t="s">
        <v>57</v>
      </c>
      <c r="H3710" s="1" t="n">
        <v>2110405</v>
      </c>
      <c r="I3710" s="1" t="s">
        <v>106</v>
      </c>
      <c r="J3710" s="1" t="n">
        <v>1562446</v>
      </c>
      <c r="L3710" s="1" t="n">
        <v>586417</v>
      </c>
      <c r="M3710" s="1" t="s">
        <v>460</v>
      </c>
      <c r="N3710" s="1" t="s">
        <v>66</v>
      </c>
      <c r="P3710" s="1" t="n">
        <v>103</v>
      </c>
      <c r="Q3710" s="1" t="s">
        <v>61</v>
      </c>
      <c r="R3710" s="1" t="s">
        <v>62</v>
      </c>
      <c r="S3710" s="1" t="n">
        <v>1130101</v>
      </c>
      <c r="T3710" s="1" t="s">
        <v>63</v>
      </c>
      <c r="U3710" s="1" t="n">
        <v>1586.84</v>
      </c>
      <c r="W3710" s="1" t="n">
        <v>0</v>
      </c>
      <c r="X3710" s="1" t="s">
        <v>3342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SAB LIQ PROTEX CREAM</v>
      </c>
      <c r="AC3710" s="1" t="n">
        <v>586417</v>
      </c>
    </row>
    <row r="3711" customFormat="false" ht="12.75" hidden="false" customHeight="true" outlineLevel="0" collapsed="false">
      <c r="A3711" s="1" t="n">
        <v>1</v>
      </c>
      <c r="B3711" s="17" t="n">
        <v>46251</v>
      </c>
      <c r="C3711" s="17" t="n">
        <v>46282</v>
      </c>
      <c r="D3711" s="1" t="n">
        <v>10104</v>
      </c>
      <c r="E3711" s="1" t="s">
        <v>2642</v>
      </c>
      <c r="F3711" s="1" t="n">
        <v>34</v>
      </c>
      <c r="G3711" s="1" t="s">
        <v>94</v>
      </c>
      <c r="H3711" s="1" t="n">
        <v>2110405</v>
      </c>
      <c r="I3711" s="1" t="s">
        <v>106</v>
      </c>
      <c r="J3711" s="1" t="n">
        <v>1563387</v>
      </c>
      <c r="L3711" s="1" t="n">
        <v>639275</v>
      </c>
      <c r="M3711" s="1" t="s">
        <v>36</v>
      </c>
      <c r="N3711" s="1" t="s">
        <v>66</v>
      </c>
      <c r="P3711" s="1" t="n">
        <v>101</v>
      </c>
      <c r="Q3711" s="1" t="s">
        <v>107</v>
      </c>
      <c r="R3711" s="1" t="s">
        <v>112</v>
      </c>
      <c r="S3711" s="1" t="n">
        <v>4220199</v>
      </c>
      <c r="T3711" s="1" t="s">
        <v>113</v>
      </c>
      <c r="U3711" s="1" t="n">
        <v>1000</v>
      </c>
      <c r="W3711" s="1" t="n">
        <v>0</v>
      </c>
      <c r="X3711" s="1" t="s">
        <v>3343</v>
      </c>
      <c r="Z3711" s="1" t="str">
        <f aca="false">IF($T3711="","",IFERROR(INDEX('Resumo Grupos'!$AC$3:$AC$200,MATCH($T3711,'Resumo Grupos'!$AB$3:$AB$200,0)),"n/d"))</f>
        <v>Pagamentos outros não operacionais</v>
      </c>
      <c r="AA3711" s="1" t="str">
        <f aca="false">IF($T3711="","",IF(COUNTIF('Resumo Grupos'!$AE$3:$AE$40,$T3711)&gt;0,"NAO","SIM"))</f>
        <v>SIM</v>
      </c>
    </row>
    <row r="3712" customFormat="false" ht="12.75" hidden="false" customHeight="true" outlineLevel="0" collapsed="false">
      <c r="A3712" s="1" t="n">
        <v>1</v>
      </c>
      <c r="B3712" s="17" t="n">
        <v>46253</v>
      </c>
      <c r="C3712" s="17" t="n">
        <v>46282</v>
      </c>
      <c r="D3712" s="1" t="n">
        <v>957</v>
      </c>
      <c r="E3712" s="1" t="s">
        <v>157</v>
      </c>
      <c r="F3712" s="1" t="n">
        <v>24</v>
      </c>
      <c r="G3712" s="1" t="s">
        <v>57</v>
      </c>
      <c r="H3712" s="1" t="n">
        <v>2110405</v>
      </c>
      <c r="I3712" s="1" t="s">
        <v>106</v>
      </c>
      <c r="J3712" s="1" t="n">
        <v>1571005</v>
      </c>
      <c r="L3712" s="1" t="n">
        <v>21714</v>
      </c>
      <c r="M3712" s="1" t="s">
        <v>59</v>
      </c>
      <c r="N3712" s="1" t="s">
        <v>66</v>
      </c>
      <c r="P3712" s="1" t="n">
        <v>103</v>
      </c>
      <c r="Q3712" s="1" t="s">
        <v>61</v>
      </c>
      <c r="R3712" s="1" t="s">
        <v>62</v>
      </c>
      <c r="S3712" s="1" t="n">
        <v>1130101</v>
      </c>
      <c r="T3712" s="1" t="s">
        <v>63</v>
      </c>
      <c r="U3712" s="1" t="n">
        <v>704.89</v>
      </c>
      <c r="W3712" s="1" t="n">
        <v>0</v>
      </c>
      <c r="X3712" s="1" t="s">
        <v>3344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RACAO WHISKAS CAST CARNE 900GR</v>
      </c>
      <c r="AC3712" s="1" t="n">
        <v>21714</v>
      </c>
    </row>
    <row r="3713" customFormat="false" ht="12.75" hidden="false" customHeight="true" outlineLevel="0" collapsed="false">
      <c r="A3713" s="1" t="n">
        <v>1</v>
      </c>
      <c r="B3713" s="17" t="n">
        <v>46254</v>
      </c>
      <c r="C3713" s="17" t="n">
        <v>46282</v>
      </c>
      <c r="D3713" s="1" t="n">
        <v>1136</v>
      </c>
      <c r="E3713" s="1" t="s">
        <v>1398</v>
      </c>
      <c r="F3713" s="1" t="n">
        <v>24</v>
      </c>
      <c r="G3713" s="1" t="s">
        <v>57</v>
      </c>
      <c r="H3713" s="1" t="n">
        <v>2110405</v>
      </c>
      <c r="I3713" s="1" t="s">
        <v>106</v>
      </c>
      <c r="J3713" s="1" t="n">
        <v>1576686</v>
      </c>
      <c r="L3713" s="1" t="n">
        <v>54213</v>
      </c>
      <c r="M3713" s="1" t="s">
        <v>153</v>
      </c>
      <c r="N3713" s="1" t="s">
        <v>66</v>
      </c>
      <c r="P3713" s="1" t="n">
        <v>103</v>
      </c>
      <c r="Q3713" s="1" t="s">
        <v>61</v>
      </c>
      <c r="R3713" s="1" t="s">
        <v>62</v>
      </c>
      <c r="S3713" s="1" t="n">
        <v>1130101</v>
      </c>
      <c r="T3713" s="1" t="s">
        <v>63</v>
      </c>
      <c r="U3713" s="1" t="n">
        <v>789.33</v>
      </c>
      <c r="W3713" s="1" t="n">
        <v>0</v>
      </c>
      <c r="X3713" s="1" t="s">
        <v>3345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KRO QUEIJO 100G</v>
      </c>
      <c r="AC3713" s="1" t="n">
        <v>54213</v>
      </c>
    </row>
    <row r="3714" customFormat="false" ht="12.75" hidden="false" customHeight="true" outlineLevel="0" collapsed="false">
      <c r="A3714" s="1" t="n">
        <v>1</v>
      </c>
      <c r="B3714" s="17" t="n">
        <v>46254</v>
      </c>
      <c r="C3714" s="17" t="n">
        <v>46282</v>
      </c>
      <c r="D3714" s="1" t="n">
        <v>1699</v>
      </c>
      <c r="E3714" s="1" t="s">
        <v>428</v>
      </c>
      <c r="F3714" s="1" t="n">
        <v>24</v>
      </c>
      <c r="G3714" s="1" t="s">
        <v>57</v>
      </c>
      <c r="H3714" s="1" t="n">
        <v>2110405</v>
      </c>
      <c r="I3714" s="1" t="s">
        <v>106</v>
      </c>
      <c r="J3714" s="1" t="n">
        <v>1577971</v>
      </c>
      <c r="L3714" s="1" t="n">
        <v>311353</v>
      </c>
      <c r="M3714" s="1" t="s">
        <v>153</v>
      </c>
      <c r="N3714" s="1" t="s">
        <v>66</v>
      </c>
      <c r="P3714" s="1" t="n">
        <v>103</v>
      </c>
      <c r="Q3714" s="1" t="s">
        <v>61</v>
      </c>
      <c r="R3714" s="1" t="s">
        <v>62</v>
      </c>
      <c r="S3714" s="1" t="n">
        <v>1130101</v>
      </c>
      <c r="T3714" s="1" t="s">
        <v>63</v>
      </c>
      <c r="U3714" s="1" t="n">
        <v>633</v>
      </c>
      <c r="W3714" s="1" t="n">
        <v>0</v>
      </c>
      <c r="X3714" s="1" t="s">
        <v>3346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LING CALABRESA PERD</v>
      </c>
      <c r="AC3714" s="1" t="n">
        <v>311353</v>
      </c>
    </row>
    <row r="3715" customFormat="false" ht="12.75" hidden="false" customHeight="true" outlineLevel="0" collapsed="false">
      <c r="A3715" s="1" t="n">
        <v>1</v>
      </c>
      <c r="B3715" s="17" t="n">
        <v>46255</v>
      </c>
      <c r="C3715" s="17" t="n">
        <v>46282</v>
      </c>
      <c r="D3715" s="1" t="n">
        <v>1636</v>
      </c>
      <c r="E3715" s="1" t="s">
        <v>91</v>
      </c>
      <c r="F3715" s="1" t="n">
        <v>24</v>
      </c>
      <c r="G3715" s="1" t="s">
        <v>57</v>
      </c>
      <c r="H3715" s="1" t="n">
        <v>2110101</v>
      </c>
      <c r="I3715" s="1" t="s">
        <v>58</v>
      </c>
      <c r="J3715" s="1" t="n">
        <v>1582273</v>
      </c>
      <c r="L3715" s="1" t="n">
        <v>3239532</v>
      </c>
      <c r="M3715" s="1" t="s">
        <v>153</v>
      </c>
      <c r="N3715" s="1" t="s">
        <v>66</v>
      </c>
      <c r="P3715" s="1" t="n">
        <v>103</v>
      </c>
      <c r="Q3715" s="1" t="s">
        <v>61</v>
      </c>
      <c r="R3715" s="1" t="s">
        <v>62</v>
      </c>
      <c r="S3715" s="1" t="n">
        <v>1130101</v>
      </c>
      <c r="T3715" s="1" t="s">
        <v>63</v>
      </c>
      <c r="U3715" s="1" t="n">
        <v>1180.7</v>
      </c>
      <c r="W3715" s="1" t="n">
        <v>0</v>
      </c>
      <c r="X3715" s="1" t="s">
        <v>3347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WHISKY RED LABEL 1L</v>
      </c>
      <c r="AC3715" s="1" t="n">
        <v>3239532</v>
      </c>
    </row>
    <row r="3716" customFormat="false" ht="12.75" hidden="false" customHeight="true" outlineLevel="0" collapsed="false">
      <c r="A3716" s="1" t="n">
        <v>1</v>
      </c>
      <c r="B3716" s="17" t="n">
        <v>46256</v>
      </c>
      <c r="C3716" s="17" t="n">
        <v>46282</v>
      </c>
      <c r="D3716" s="1" t="n">
        <v>1745</v>
      </c>
      <c r="E3716" s="1" t="s">
        <v>284</v>
      </c>
      <c r="F3716" s="1" t="n">
        <v>24</v>
      </c>
      <c r="G3716" s="1" t="s">
        <v>57</v>
      </c>
      <c r="H3716" s="1" t="n">
        <v>2110405</v>
      </c>
      <c r="I3716" s="1" t="s">
        <v>106</v>
      </c>
      <c r="J3716" s="1" t="n">
        <v>1585478</v>
      </c>
      <c r="L3716" s="1" t="n">
        <v>357973</v>
      </c>
      <c r="M3716" s="1" t="s">
        <v>153</v>
      </c>
      <c r="N3716" s="1" t="s">
        <v>66</v>
      </c>
      <c r="P3716" s="1" t="n">
        <v>103</v>
      </c>
      <c r="Q3716" s="1" t="s">
        <v>61</v>
      </c>
      <c r="R3716" s="1" t="s">
        <v>62</v>
      </c>
      <c r="S3716" s="1" t="n">
        <v>1130101</v>
      </c>
      <c r="T3716" s="1" t="s">
        <v>63</v>
      </c>
      <c r="U3716" s="1" t="n">
        <v>1581.49</v>
      </c>
      <c r="W3716" s="1" t="n">
        <v>0</v>
      </c>
      <c r="X3716" s="1" t="s">
        <v>3348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CAFE KIMINO 250G</v>
      </c>
      <c r="AC3716" s="1" t="n">
        <v>357973</v>
      </c>
    </row>
    <row r="3717" customFormat="false" ht="12.75" hidden="false" customHeight="true" outlineLevel="0" collapsed="false">
      <c r="A3717" s="1" t="n">
        <v>1</v>
      </c>
      <c r="B3717" s="17" t="n">
        <v>46254</v>
      </c>
      <c r="C3717" s="17" t="n">
        <v>46282</v>
      </c>
      <c r="D3717" s="1" t="n">
        <v>10021</v>
      </c>
      <c r="E3717" s="1" t="s">
        <v>2519</v>
      </c>
      <c r="F3717" s="1" t="n">
        <v>24</v>
      </c>
      <c r="G3717" s="1" t="s">
        <v>57</v>
      </c>
      <c r="H3717" s="1" t="n">
        <v>2110405</v>
      </c>
      <c r="I3717" s="1" t="s">
        <v>106</v>
      </c>
      <c r="J3717" s="1" t="n">
        <v>1594178</v>
      </c>
      <c r="L3717" s="1" t="n">
        <v>136092</v>
      </c>
      <c r="M3717" s="1" t="s">
        <v>59</v>
      </c>
      <c r="N3717" s="1" t="s">
        <v>66</v>
      </c>
      <c r="P3717" s="1" t="n">
        <v>103</v>
      </c>
      <c r="Q3717" s="1" t="s">
        <v>61</v>
      </c>
      <c r="R3717" s="1" t="s">
        <v>62</v>
      </c>
      <c r="S3717" s="1" t="n">
        <v>1130101</v>
      </c>
      <c r="T3717" s="1" t="s">
        <v>63</v>
      </c>
      <c r="U3717" s="1" t="n">
        <v>880.11</v>
      </c>
      <c r="W3717" s="1" t="n">
        <v>0</v>
      </c>
      <c r="X3717" s="1" t="s">
        <v>3349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SEVEN DOGS ADT POWER</v>
      </c>
      <c r="AC3717" s="1" t="n">
        <v>136092</v>
      </c>
    </row>
    <row r="3718" customFormat="false" ht="12.75" hidden="false" customHeight="true" outlineLevel="0" collapsed="false">
      <c r="A3718" s="1" t="n">
        <v>1</v>
      </c>
      <c r="B3718" s="17" t="n">
        <v>46253</v>
      </c>
      <c r="C3718" s="17" t="n">
        <v>46282</v>
      </c>
      <c r="D3718" s="1" t="n">
        <v>1107</v>
      </c>
      <c r="E3718" s="1" t="s">
        <v>155</v>
      </c>
      <c r="F3718" s="1" t="n">
        <v>24</v>
      </c>
      <c r="G3718" s="1" t="s">
        <v>57</v>
      </c>
      <c r="H3718" s="1" t="n">
        <v>2110405</v>
      </c>
      <c r="I3718" s="1" t="s">
        <v>106</v>
      </c>
      <c r="J3718" s="1" t="n">
        <v>1594906</v>
      </c>
      <c r="L3718" s="1" t="n">
        <v>445436</v>
      </c>
      <c r="M3718" s="1" t="s">
        <v>59</v>
      </c>
      <c r="N3718" s="1" t="s">
        <v>66</v>
      </c>
      <c r="P3718" s="1" t="n">
        <v>103</v>
      </c>
      <c r="Q3718" s="1" t="s">
        <v>61</v>
      </c>
      <c r="R3718" s="1" t="s">
        <v>62</v>
      </c>
      <c r="S3718" s="1" t="n">
        <v>1130101</v>
      </c>
      <c r="T3718" s="1" t="s">
        <v>63</v>
      </c>
      <c r="U3718" s="1" t="n">
        <v>397.66</v>
      </c>
      <c r="W3718" s="1" t="n">
        <v>0</v>
      </c>
      <c r="X3718" s="1" t="s">
        <v>3350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MENTOS GOMA DE MASCA</v>
      </c>
      <c r="AC3718" s="1" t="n">
        <v>445436</v>
      </c>
    </row>
    <row r="3719" customFormat="false" ht="12.75" hidden="false" customHeight="true" outlineLevel="0" collapsed="false">
      <c r="A3719" s="1" t="n">
        <v>1</v>
      </c>
      <c r="B3719" s="17" t="n">
        <v>46253</v>
      </c>
      <c r="C3719" s="17" t="n">
        <v>46282</v>
      </c>
      <c r="D3719" s="1" t="n">
        <v>1107</v>
      </c>
      <c r="E3719" s="1" t="s">
        <v>155</v>
      </c>
      <c r="F3719" s="1" t="n">
        <v>24</v>
      </c>
      <c r="G3719" s="1" t="s">
        <v>57</v>
      </c>
      <c r="H3719" s="1" t="n">
        <v>2110405</v>
      </c>
      <c r="I3719" s="1" t="s">
        <v>106</v>
      </c>
      <c r="J3719" s="1" t="n">
        <v>1594953</v>
      </c>
      <c r="L3719" s="1" t="n">
        <v>445434</v>
      </c>
      <c r="M3719" s="1" t="s">
        <v>59</v>
      </c>
      <c r="N3719" s="1" t="s">
        <v>66</v>
      </c>
      <c r="P3719" s="1" t="n">
        <v>103</v>
      </c>
      <c r="Q3719" s="1" t="s">
        <v>61</v>
      </c>
      <c r="R3719" s="1" t="s">
        <v>62</v>
      </c>
      <c r="S3719" s="1" t="n">
        <v>1130101</v>
      </c>
      <c r="T3719" s="1" t="s">
        <v>63</v>
      </c>
      <c r="U3719" s="1" t="n">
        <v>347.29</v>
      </c>
      <c r="W3719" s="1" t="n">
        <v>0</v>
      </c>
      <c r="X3719" s="1" t="s">
        <v>3351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MENTOS FRUIT 26,8G</v>
      </c>
      <c r="AC3719" s="1" t="n">
        <v>445434</v>
      </c>
    </row>
    <row r="3720" customFormat="false" ht="12.75" hidden="false" customHeight="true" outlineLevel="0" collapsed="false">
      <c r="A3720" s="1" t="n">
        <v>1</v>
      </c>
      <c r="B3720" s="17" t="n">
        <v>46253</v>
      </c>
      <c r="C3720" s="17" t="n">
        <v>46282</v>
      </c>
      <c r="D3720" s="1" t="n">
        <v>1107</v>
      </c>
      <c r="E3720" s="1" t="s">
        <v>155</v>
      </c>
      <c r="F3720" s="1" t="n">
        <v>24</v>
      </c>
      <c r="G3720" s="1" t="s">
        <v>57</v>
      </c>
      <c r="H3720" s="1" t="n">
        <v>2110405</v>
      </c>
      <c r="I3720" s="1" t="s">
        <v>106</v>
      </c>
      <c r="J3720" s="1" t="n">
        <v>1595000</v>
      </c>
      <c r="L3720" s="1" t="n">
        <v>445420</v>
      </c>
      <c r="M3720" s="1" t="s">
        <v>59</v>
      </c>
      <c r="N3720" s="1" t="s">
        <v>66</v>
      </c>
      <c r="P3720" s="1" t="n">
        <v>103</v>
      </c>
      <c r="Q3720" s="1" t="s">
        <v>61</v>
      </c>
      <c r="R3720" s="1" t="s">
        <v>62</v>
      </c>
      <c r="S3720" s="1" t="n">
        <v>1130101</v>
      </c>
      <c r="T3720" s="1" t="s">
        <v>63</v>
      </c>
      <c r="U3720" s="1" t="n">
        <v>1441</v>
      </c>
      <c r="W3720" s="1" t="n">
        <v>0</v>
      </c>
      <c r="X3720" s="1" t="s">
        <v>3352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BOLINHO MORANGO 7308</v>
      </c>
      <c r="AC3720" s="1" t="n">
        <v>445420</v>
      </c>
    </row>
    <row r="3721" customFormat="false" ht="12.75" hidden="false" customHeight="true" outlineLevel="0" collapsed="false">
      <c r="A3721" s="1" t="n">
        <v>1</v>
      </c>
      <c r="B3721" s="17" t="n">
        <v>46261</v>
      </c>
      <c r="C3721" s="17" t="n">
        <v>46282</v>
      </c>
      <c r="D3721" s="1" t="n">
        <v>1637</v>
      </c>
      <c r="E3721" s="1" t="s">
        <v>68</v>
      </c>
      <c r="F3721" s="1" t="n">
        <v>24</v>
      </c>
      <c r="G3721" s="1" t="s">
        <v>57</v>
      </c>
      <c r="H3721" s="1" t="n">
        <v>2110405</v>
      </c>
      <c r="I3721" s="1" t="s">
        <v>106</v>
      </c>
      <c r="J3721" s="1" t="n">
        <v>1614691</v>
      </c>
      <c r="L3721" s="1" t="n">
        <v>1926310</v>
      </c>
      <c r="M3721" s="1" t="s">
        <v>36</v>
      </c>
      <c r="N3721" s="1" t="s">
        <v>66</v>
      </c>
      <c r="P3721" s="1" t="n">
        <v>103</v>
      </c>
      <c r="Q3721" s="1" t="s">
        <v>61</v>
      </c>
      <c r="R3721" s="1" t="s">
        <v>62</v>
      </c>
      <c r="S3721" s="1" t="n">
        <v>1130101</v>
      </c>
      <c r="T3721" s="1" t="s">
        <v>63</v>
      </c>
      <c r="U3721" s="1" t="n">
        <v>2038.7</v>
      </c>
      <c r="W3721" s="1" t="n">
        <v>0</v>
      </c>
      <c r="X3721" s="1" t="s">
        <v>3353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LEITE NINHO INTEGRAL380G LT</v>
      </c>
      <c r="AC3721" s="1" t="n">
        <v>1926310</v>
      </c>
    </row>
    <row r="3722" customFormat="false" ht="12.75" hidden="false" customHeight="true" outlineLevel="0" collapsed="false">
      <c r="A3722" s="1" t="n">
        <v>1</v>
      </c>
      <c r="B3722" s="17" t="n">
        <v>46261</v>
      </c>
      <c r="C3722" s="17" t="n">
        <v>46282</v>
      </c>
      <c r="D3722" s="1" t="n">
        <v>1740</v>
      </c>
      <c r="E3722" s="1" t="s">
        <v>296</v>
      </c>
      <c r="F3722" s="1" t="n">
        <v>24</v>
      </c>
      <c r="G3722" s="1" t="s">
        <v>57</v>
      </c>
      <c r="H3722" s="1" t="n">
        <v>2110405</v>
      </c>
      <c r="I3722" s="1" t="s">
        <v>106</v>
      </c>
      <c r="J3722" s="1" t="n">
        <v>1618614</v>
      </c>
      <c r="L3722" s="1" t="n">
        <v>1263810</v>
      </c>
      <c r="M3722" s="1" t="s">
        <v>36</v>
      </c>
      <c r="N3722" s="1" t="s">
        <v>66</v>
      </c>
      <c r="P3722" s="1" t="n">
        <v>103</v>
      </c>
      <c r="Q3722" s="1" t="s">
        <v>61</v>
      </c>
      <c r="R3722" s="1" t="s">
        <v>62</v>
      </c>
      <c r="S3722" s="1" t="n">
        <v>1130101</v>
      </c>
      <c r="T3722" s="1" t="s">
        <v>63</v>
      </c>
      <c r="U3722" s="1" t="n">
        <v>867.27</v>
      </c>
      <c r="W3722" s="1" t="n">
        <v>0</v>
      </c>
      <c r="X3722" s="1" t="s">
        <v>3354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IOG LIQ GRF BAUNI ZERO LACTO MOLICO 170G</v>
      </c>
      <c r="AC3722" s="1" t="n">
        <v>1263810</v>
      </c>
    </row>
    <row r="3723" customFormat="false" ht="12.75" hidden="false" customHeight="true" outlineLevel="0" collapsed="false">
      <c r="A3723" s="1" t="n">
        <v>1</v>
      </c>
      <c r="B3723" s="17" t="n">
        <v>46266</v>
      </c>
      <c r="C3723" s="17" t="n">
        <v>46282</v>
      </c>
      <c r="D3723" s="1" t="n">
        <v>1699</v>
      </c>
      <c r="E3723" s="1" t="s">
        <v>428</v>
      </c>
      <c r="F3723" s="1" t="n">
        <v>24</v>
      </c>
      <c r="G3723" s="1" t="s">
        <v>57</v>
      </c>
      <c r="H3723" s="1" t="n">
        <v>2110405</v>
      </c>
      <c r="I3723" s="1" t="s">
        <v>106</v>
      </c>
      <c r="J3723" s="1" t="n">
        <v>1647947</v>
      </c>
      <c r="L3723" s="1" t="n">
        <v>312938</v>
      </c>
      <c r="M3723" s="1" t="s">
        <v>36</v>
      </c>
      <c r="N3723" s="1" t="s">
        <v>66</v>
      </c>
      <c r="P3723" s="1" t="n">
        <v>103</v>
      </c>
      <c r="Q3723" s="1" t="s">
        <v>61</v>
      </c>
      <c r="R3723" s="1" t="s">
        <v>62</v>
      </c>
      <c r="S3723" s="1" t="n">
        <v>1130101</v>
      </c>
      <c r="T3723" s="1" t="s">
        <v>63</v>
      </c>
      <c r="U3723" s="1" t="n">
        <v>844.8</v>
      </c>
      <c r="W3723" s="1" t="n">
        <v>0</v>
      </c>
      <c r="X3723" s="1" t="s">
        <v>3355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SKARLOFF VODKA965M</v>
      </c>
      <c r="AC3723" s="1" t="n">
        <v>312938</v>
      </c>
    </row>
    <row r="3724" customFormat="false" ht="12.75" hidden="false" customHeight="true" outlineLevel="0" collapsed="false">
      <c r="A3724" s="1" t="n">
        <v>1</v>
      </c>
      <c r="B3724" s="17" t="n">
        <v>46191</v>
      </c>
      <c r="C3724" s="17" t="n">
        <v>46283</v>
      </c>
      <c r="D3724" s="1" t="n">
        <v>514</v>
      </c>
      <c r="E3724" s="1" t="s">
        <v>731</v>
      </c>
      <c r="F3724" s="1" t="n">
        <v>34</v>
      </c>
      <c r="G3724" s="1" t="s">
        <v>94</v>
      </c>
      <c r="H3724" s="1" t="n">
        <v>2110405</v>
      </c>
      <c r="I3724" s="1" t="s">
        <v>106</v>
      </c>
      <c r="J3724" s="1" t="n">
        <v>1309516</v>
      </c>
      <c r="L3724" s="1" t="n">
        <v>541968</v>
      </c>
      <c r="M3724" s="1" t="s">
        <v>460</v>
      </c>
      <c r="N3724" s="1" t="s">
        <v>66</v>
      </c>
      <c r="P3724" s="1" t="n">
        <v>101</v>
      </c>
      <c r="Q3724" s="1" t="s">
        <v>107</v>
      </c>
      <c r="R3724" s="1" t="s">
        <v>190</v>
      </c>
      <c r="S3724" s="1" t="n">
        <v>2110901</v>
      </c>
      <c r="T3724" s="1" t="s">
        <v>191</v>
      </c>
      <c r="U3724" s="1" t="n">
        <v>3370.37</v>
      </c>
      <c r="W3724" s="1" t="n">
        <v>0</v>
      </c>
      <c r="X3724" s="1" t="s">
        <v>789</v>
      </c>
      <c r="Z3724" s="1" t="str">
        <f aca="false">IF($T3724="","",IFERROR(INDEX('Resumo Grupos'!$AC$3:$AC$200,MATCH($T3724,'Resumo Grupos'!$AB$3:$AB$200,0)),"n/d"))</f>
        <v>Empréstimo</v>
      </c>
      <c r="AA3724" s="1" t="str">
        <f aca="false">IF($T3724="","",IF(COUNTIF('Resumo Grupos'!$AE$3:$AE$40,$T3724)&gt;0,"NAO","SIM"))</f>
        <v>SIM</v>
      </c>
    </row>
    <row r="3725" customFormat="false" ht="12.75" hidden="false" customHeight="true" outlineLevel="0" collapsed="false">
      <c r="A3725" s="1" t="n">
        <v>1</v>
      </c>
      <c r="B3725" s="17" t="n">
        <v>46206</v>
      </c>
      <c r="C3725" s="17" t="n">
        <v>46283</v>
      </c>
      <c r="D3725" s="1" t="n">
        <v>804</v>
      </c>
      <c r="E3725" s="1" t="s">
        <v>1260</v>
      </c>
      <c r="F3725" s="1" t="n">
        <v>34</v>
      </c>
      <c r="G3725" s="1" t="s">
        <v>94</v>
      </c>
      <c r="H3725" s="1" t="n">
        <v>2110405</v>
      </c>
      <c r="I3725" s="1" t="s">
        <v>106</v>
      </c>
      <c r="J3725" s="1" t="n">
        <v>1345479</v>
      </c>
      <c r="L3725" s="1" t="n">
        <v>555726</v>
      </c>
      <c r="M3725" s="1" t="s">
        <v>153</v>
      </c>
      <c r="N3725" s="1" t="s">
        <v>66</v>
      </c>
      <c r="P3725" s="1" t="n">
        <v>101</v>
      </c>
      <c r="Q3725" s="1" t="s">
        <v>107</v>
      </c>
      <c r="R3725" s="1" t="s">
        <v>39</v>
      </c>
      <c r="S3725" s="1" t="n">
        <v>4210203</v>
      </c>
      <c r="T3725" s="1" t="s">
        <v>1262</v>
      </c>
      <c r="U3725" s="1" t="n">
        <v>764.43</v>
      </c>
      <c r="W3725" s="1" t="n">
        <v>0</v>
      </c>
      <c r="X3725" s="1" t="s">
        <v>1766</v>
      </c>
      <c r="Z3725" s="1" t="str">
        <f aca="false">IF($T3725="","",IFERROR(INDEX('Resumo Grupos'!$AC$3:$AC$200,MATCH($T3725,'Resumo Grupos'!$AB$3:$AB$200,0)),"n/d"))</f>
        <v>Despesa</v>
      </c>
      <c r="AA3725" s="1" t="str">
        <f aca="false">IF($T3725="","",IF(COUNTIF('Resumo Grupos'!$AE$3:$AE$40,$T3725)&gt;0,"NAO","SIM"))</f>
        <v>SIM</v>
      </c>
    </row>
    <row r="3726" customFormat="false" ht="12.75" hidden="false" customHeight="true" outlineLevel="0" collapsed="false">
      <c r="A3726" s="1" t="n">
        <v>1</v>
      </c>
      <c r="B3726" s="17" t="n">
        <v>46206</v>
      </c>
      <c r="C3726" s="17" t="n">
        <v>46283</v>
      </c>
      <c r="D3726" s="1" t="n">
        <v>804</v>
      </c>
      <c r="E3726" s="1" t="s">
        <v>1260</v>
      </c>
      <c r="F3726" s="1" t="n">
        <v>34</v>
      </c>
      <c r="G3726" s="1" t="s">
        <v>94</v>
      </c>
      <c r="H3726" s="1" t="n">
        <v>2110405</v>
      </c>
      <c r="I3726" s="1" t="s">
        <v>106</v>
      </c>
      <c r="J3726" s="1" t="n">
        <v>1345494</v>
      </c>
      <c r="L3726" s="1" t="n">
        <v>555731</v>
      </c>
      <c r="M3726" s="1" t="s">
        <v>153</v>
      </c>
      <c r="N3726" s="1" t="s">
        <v>66</v>
      </c>
      <c r="P3726" s="1" t="n">
        <v>101</v>
      </c>
      <c r="Q3726" s="1" t="s">
        <v>107</v>
      </c>
      <c r="R3726" s="1" t="s">
        <v>112</v>
      </c>
      <c r="S3726" s="1" t="n">
        <v>4220199</v>
      </c>
      <c r="T3726" s="1" t="s">
        <v>113</v>
      </c>
      <c r="U3726" s="1" t="n">
        <v>1621</v>
      </c>
      <c r="W3726" s="1" t="n">
        <v>0</v>
      </c>
      <c r="X3726" s="1" t="s">
        <v>1767</v>
      </c>
      <c r="Z3726" s="1" t="str">
        <f aca="false">IF($T3726="","",IFERROR(INDEX('Resumo Grupos'!$AC$3:$AC$200,MATCH($T3726,'Resumo Grupos'!$AB$3:$AB$200,0)),"n/d"))</f>
        <v>Pagamentos outros não operacionais</v>
      </c>
      <c r="AA3726" s="1" t="str">
        <f aca="false">IF($T3726="","",IF(COUNTIF('Resumo Grupos'!$AE$3:$AE$40,$T3726)&gt;0,"NAO","SIM"))</f>
        <v>SIM</v>
      </c>
    </row>
    <row r="3727" customFormat="false" ht="12.75" hidden="false" customHeight="true" outlineLevel="0" collapsed="false">
      <c r="A3727" s="1" t="n">
        <v>1</v>
      </c>
      <c r="B3727" s="17" t="n">
        <v>46251</v>
      </c>
      <c r="C3727" s="17" t="n">
        <v>46283</v>
      </c>
      <c r="D3727" s="1" t="n">
        <v>1636</v>
      </c>
      <c r="E3727" s="1" t="s">
        <v>91</v>
      </c>
      <c r="F3727" s="1" t="n">
        <v>24</v>
      </c>
      <c r="G3727" s="1" t="s">
        <v>57</v>
      </c>
      <c r="H3727" s="1" t="n">
        <v>2110405</v>
      </c>
      <c r="I3727" s="1" t="s">
        <v>106</v>
      </c>
      <c r="J3727" s="1" t="n">
        <v>1561678</v>
      </c>
      <c r="L3727" s="1" t="n">
        <v>3237032</v>
      </c>
      <c r="M3727" s="1" t="s">
        <v>153</v>
      </c>
      <c r="N3727" s="1" t="s">
        <v>66</v>
      </c>
      <c r="P3727" s="1" t="n">
        <v>103</v>
      </c>
      <c r="Q3727" s="1" t="s">
        <v>61</v>
      </c>
      <c r="R3727" s="1" t="s">
        <v>62</v>
      </c>
      <c r="S3727" s="1" t="n">
        <v>1130101</v>
      </c>
      <c r="T3727" s="1" t="s">
        <v>63</v>
      </c>
      <c r="U3727" s="1" t="n">
        <v>808.96</v>
      </c>
      <c r="W3727" s="1" t="n">
        <v>0</v>
      </c>
      <c r="X3727" s="1" t="s">
        <v>3356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VEJA BANH TIRA LIMO</v>
      </c>
      <c r="AC3727" s="1" t="n">
        <v>3237032</v>
      </c>
    </row>
    <row r="3728" customFormat="false" ht="12.75" hidden="false" customHeight="true" outlineLevel="0" collapsed="false">
      <c r="A3728" s="1" t="n">
        <v>1</v>
      </c>
      <c r="B3728" s="17" t="n">
        <v>46255</v>
      </c>
      <c r="C3728" s="17" t="n">
        <v>46283</v>
      </c>
      <c r="D3728" s="1" t="n">
        <v>1634</v>
      </c>
      <c r="E3728" s="1" t="s">
        <v>2622</v>
      </c>
      <c r="F3728" s="1" t="n">
        <v>24</v>
      </c>
      <c r="G3728" s="1" t="s">
        <v>57</v>
      </c>
      <c r="H3728" s="1" t="n">
        <v>2110405</v>
      </c>
      <c r="I3728" s="1" t="s">
        <v>106</v>
      </c>
      <c r="J3728" s="1" t="n">
        <v>1582023</v>
      </c>
      <c r="L3728" s="1" t="n">
        <v>330734</v>
      </c>
      <c r="M3728" s="1" t="s">
        <v>153</v>
      </c>
      <c r="N3728" s="1" t="s">
        <v>66</v>
      </c>
      <c r="P3728" s="1" t="n">
        <v>103</v>
      </c>
      <c r="Q3728" s="1" t="s">
        <v>61</v>
      </c>
      <c r="R3728" s="1" t="s">
        <v>62</v>
      </c>
      <c r="S3728" s="1" t="n">
        <v>1130101</v>
      </c>
      <c r="T3728" s="1" t="s">
        <v>63</v>
      </c>
      <c r="U3728" s="1" t="n">
        <v>1232.16</v>
      </c>
      <c r="W3728" s="1" t="n">
        <v>0</v>
      </c>
      <c r="X3728" s="1" t="s">
        <v>3357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AMACIANTE NOVO AMA</v>
      </c>
      <c r="AC3728" s="1" t="n">
        <v>330734</v>
      </c>
    </row>
    <row r="3729" customFormat="false" ht="12.75" hidden="false" customHeight="true" outlineLevel="0" collapsed="false">
      <c r="A3729" s="1" t="n">
        <v>1</v>
      </c>
      <c r="B3729" s="17" t="n">
        <v>46256</v>
      </c>
      <c r="C3729" s="17" t="n">
        <v>46283</v>
      </c>
      <c r="D3729" s="1" t="n">
        <v>1659</v>
      </c>
      <c r="E3729" s="1" t="s">
        <v>78</v>
      </c>
      <c r="F3729" s="1" t="n">
        <v>24</v>
      </c>
      <c r="G3729" s="1" t="s">
        <v>57</v>
      </c>
      <c r="H3729" s="1" t="n">
        <v>2110405</v>
      </c>
      <c r="I3729" s="1" t="s">
        <v>106</v>
      </c>
      <c r="J3729" s="1" t="n">
        <v>1585364</v>
      </c>
      <c r="L3729" s="1" t="n">
        <v>891630</v>
      </c>
      <c r="M3729" s="1" t="s">
        <v>153</v>
      </c>
      <c r="N3729" s="1" t="s">
        <v>66</v>
      </c>
      <c r="P3729" s="1" t="n">
        <v>103</v>
      </c>
      <c r="Q3729" s="1" t="s">
        <v>61</v>
      </c>
      <c r="R3729" s="1" t="s">
        <v>62</v>
      </c>
      <c r="S3729" s="1" t="n">
        <v>1130101</v>
      </c>
      <c r="T3729" s="1" t="s">
        <v>63</v>
      </c>
      <c r="U3729" s="1" t="n">
        <v>1167.29</v>
      </c>
      <c r="W3729" s="1" t="n">
        <v>0</v>
      </c>
      <c r="X3729" s="1" t="s">
        <v>3358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QUEIJO RALADO MOCOCA</v>
      </c>
      <c r="AC3729" s="1" t="n">
        <v>891630</v>
      </c>
    </row>
    <row r="3730" customFormat="false" ht="12.75" hidden="false" customHeight="true" outlineLevel="0" collapsed="false">
      <c r="A3730" s="1" t="n">
        <v>1</v>
      </c>
      <c r="B3730" s="17" t="n">
        <v>46256</v>
      </c>
      <c r="C3730" s="17" t="n">
        <v>46283</v>
      </c>
      <c r="D3730" s="1" t="n">
        <v>1667</v>
      </c>
      <c r="E3730" s="1" t="s">
        <v>65</v>
      </c>
      <c r="F3730" s="1" t="n">
        <v>24</v>
      </c>
      <c r="G3730" s="1" t="s">
        <v>57</v>
      </c>
      <c r="H3730" s="1" t="n">
        <v>2110405</v>
      </c>
      <c r="I3730" s="1" t="s">
        <v>106</v>
      </c>
      <c r="J3730" s="1" t="n">
        <v>1585385</v>
      </c>
      <c r="L3730" s="1" t="n">
        <v>398654</v>
      </c>
      <c r="M3730" s="1" t="s">
        <v>153</v>
      </c>
      <c r="N3730" s="1" t="s">
        <v>66</v>
      </c>
      <c r="P3730" s="1" t="n">
        <v>103</v>
      </c>
      <c r="Q3730" s="1" t="s">
        <v>61</v>
      </c>
      <c r="R3730" s="1" t="s">
        <v>62</v>
      </c>
      <c r="S3730" s="1" t="n">
        <v>1130101</v>
      </c>
      <c r="T3730" s="1" t="s">
        <v>63</v>
      </c>
      <c r="U3730" s="1" t="n">
        <v>684.26</v>
      </c>
      <c r="W3730" s="1" t="n">
        <v>0</v>
      </c>
      <c r="X3730" s="1" t="s">
        <v>3359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CAFE MARATA 250G</v>
      </c>
      <c r="AC3730" s="1" t="n">
        <v>398654</v>
      </c>
    </row>
    <row r="3731" customFormat="false" ht="12.75" hidden="false" customHeight="true" outlineLevel="0" collapsed="false">
      <c r="A3731" s="1" t="n">
        <v>1</v>
      </c>
      <c r="B3731" s="17" t="n">
        <v>46255</v>
      </c>
      <c r="C3731" s="17" t="n">
        <v>46283</v>
      </c>
      <c r="D3731" s="1" t="n">
        <v>794</v>
      </c>
      <c r="E3731" s="1" t="s">
        <v>365</v>
      </c>
      <c r="F3731" s="1" t="n">
        <v>24</v>
      </c>
      <c r="G3731" s="1" t="s">
        <v>57</v>
      </c>
      <c r="H3731" s="1" t="n">
        <v>2110405</v>
      </c>
      <c r="I3731" s="1" t="s">
        <v>106</v>
      </c>
      <c r="J3731" s="1" t="n">
        <v>1613890</v>
      </c>
      <c r="L3731" s="1" t="n">
        <v>8723</v>
      </c>
      <c r="M3731" s="1" t="s">
        <v>59</v>
      </c>
      <c r="N3731" s="1" t="s">
        <v>66</v>
      </c>
      <c r="P3731" s="1" t="n">
        <v>103</v>
      </c>
      <c r="Q3731" s="1" t="s">
        <v>61</v>
      </c>
      <c r="R3731" s="1" t="s">
        <v>62</v>
      </c>
      <c r="S3731" s="1" t="n">
        <v>1130101</v>
      </c>
      <c r="T3731" s="1" t="s">
        <v>63</v>
      </c>
      <c r="U3731" s="1" t="n">
        <v>1563.65</v>
      </c>
      <c r="W3731" s="1" t="n">
        <v>0</v>
      </c>
      <c r="X3731" s="1" t="s">
        <v>3360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</row>
    <row r="3732" customFormat="false" ht="12.75" hidden="false" customHeight="true" outlineLevel="0" collapsed="false">
      <c r="A3732" s="1" t="n">
        <v>1</v>
      </c>
      <c r="B3732" s="17" t="n">
        <v>46260</v>
      </c>
      <c r="C3732" s="17" t="n">
        <v>46283</v>
      </c>
      <c r="D3732" s="1" t="n">
        <v>1699</v>
      </c>
      <c r="E3732" s="1" t="s">
        <v>428</v>
      </c>
      <c r="F3732" s="1" t="n">
        <v>24</v>
      </c>
      <c r="G3732" s="1" t="s">
        <v>57</v>
      </c>
      <c r="H3732" s="1" t="n">
        <v>2110405</v>
      </c>
      <c r="I3732" s="1" t="s">
        <v>106</v>
      </c>
      <c r="J3732" s="1" t="n">
        <v>1614178</v>
      </c>
      <c r="L3732" s="1" t="n">
        <v>312406</v>
      </c>
      <c r="M3732" s="1" t="s">
        <v>36</v>
      </c>
      <c r="N3732" s="1" t="s">
        <v>66</v>
      </c>
      <c r="P3732" s="1" t="n">
        <v>103</v>
      </c>
      <c r="Q3732" s="1" t="s">
        <v>61</v>
      </c>
      <c r="R3732" s="1" t="s">
        <v>62</v>
      </c>
      <c r="S3732" s="1" t="n">
        <v>1130101</v>
      </c>
      <c r="T3732" s="1" t="s">
        <v>63</v>
      </c>
      <c r="U3732" s="1" t="n">
        <v>1328.95</v>
      </c>
      <c r="W3732" s="1" t="n">
        <v>0</v>
      </c>
      <c r="X3732" s="1" t="s">
        <v>3361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CONS CARNE BO320G</v>
      </c>
      <c r="AC3732" s="1" t="n">
        <v>312406</v>
      </c>
    </row>
    <row r="3733" customFormat="false" ht="12.75" hidden="false" customHeight="true" outlineLevel="0" collapsed="false">
      <c r="A3733" s="1" t="n">
        <v>1</v>
      </c>
      <c r="B3733" s="17" t="n">
        <v>46261</v>
      </c>
      <c r="C3733" s="17" t="n">
        <v>46283</v>
      </c>
      <c r="D3733" s="1" t="n">
        <v>1815</v>
      </c>
      <c r="E3733" s="1" t="s">
        <v>626</v>
      </c>
      <c r="F3733" s="1" t="n">
        <v>24</v>
      </c>
      <c r="G3733" s="1" t="s">
        <v>57</v>
      </c>
      <c r="H3733" s="1" t="n">
        <v>2110405</v>
      </c>
      <c r="I3733" s="1" t="s">
        <v>106</v>
      </c>
      <c r="J3733" s="1" t="n">
        <v>1619367</v>
      </c>
      <c r="L3733" s="1" t="n">
        <v>400165</v>
      </c>
      <c r="M3733" s="1" t="s">
        <v>153</v>
      </c>
      <c r="N3733" s="1" t="s">
        <v>66</v>
      </c>
      <c r="P3733" s="1" t="n">
        <v>103</v>
      </c>
      <c r="Q3733" s="1" t="s">
        <v>61</v>
      </c>
      <c r="R3733" s="1" t="s">
        <v>62</v>
      </c>
      <c r="S3733" s="1" t="n">
        <v>1130101</v>
      </c>
      <c r="T3733" s="1" t="s">
        <v>63</v>
      </c>
      <c r="U3733" s="1" t="n">
        <v>1453.87</v>
      </c>
      <c r="W3733" s="1" t="n">
        <v>0</v>
      </c>
      <c r="X3733" s="1" t="s">
        <v>3362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</row>
    <row r="3734" customFormat="false" ht="12.75" hidden="false" customHeight="true" outlineLevel="0" collapsed="false">
      <c r="A3734" s="1" t="n">
        <v>1</v>
      </c>
      <c r="B3734" s="17" t="n">
        <v>46267</v>
      </c>
      <c r="C3734" s="17" t="n">
        <v>46283</v>
      </c>
      <c r="D3734" s="1" t="n">
        <v>1608</v>
      </c>
      <c r="E3734" s="1" t="s">
        <v>75</v>
      </c>
      <c r="F3734" s="1" t="n">
        <v>24</v>
      </c>
      <c r="G3734" s="1" t="s">
        <v>57</v>
      </c>
      <c r="H3734" s="1" t="n">
        <v>2110405</v>
      </c>
      <c r="I3734" s="1" t="s">
        <v>106</v>
      </c>
      <c r="J3734" s="1" t="n">
        <v>1639355</v>
      </c>
      <c r="L3734" s="1" t="n">
        <v>1720336</v>
      </c>
      <c r="M3734" s="1" t="s">
        <v>36</v>
      </c>
      <c r="N3734" s="1" t="s">
        <v>66</v>
      </c>
      <c r="P3734" s="1" t="n">
        <v>103</v>
      </c>
      <c r="Q3734" s="1" t="s">
        <v>61</v>
      </c>
      <c r="R3734" s="1" t="s">
        <v>62</v>
      </c>
      <c r="S3734" s="1" t="n">
        <v>1130101</v>
      </c>
      <c r="T3734" s="1" t="s">
        <v>63</v>
      </c>
      <c r="U3734" s="1" t="n">
        <v>1591.91</v>
      </c>
      <c r="W3734" s="1" t="n">
        <v>0</v>
      </c>
      <c r="X3734" s="1" t="s">
        <v>3363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DANONE GREGO UNID FR</v>
      </c>
      <c r="AC3734" s="1" t="n">
        <v>1720336</v>
      </c>
    </row>
    <row r="3735" customFormat="false" ht="12.75" hidden="false" customHeight="true" outlineLevel="0" collapsed="false">
      <c r="A3735" s="1" t="n">
        <v>1</v>
      </c>
      <c r="B3735" s="17" t="n">
        <v>46255</v>
      </c>
      <c r="C3735" s="17" t="n">
        <v>46284</v>
      </c>
      <c r="D3735" s="1" t="n">
        <v>1718</v>
      </c>
      <c r="E3735" s="1" t="s">
        <v>159</v>
      </c>
      <c r="F3735" s="1" t="n">
        <v>24</v>
      </c>
      <c r="G3735" s="1" t="s">
        <v>57</v>
      </c>
      <c r="H3735" s="1" t="n">
        <v>2110405</v>
      </c>
      <c r="I3735" s="1" t="s">
        <v>106</v>
      </c>
      <c r="J3735" s="1" t="n">
        <v>1581946</v>
      </c>
      <c r="L3735" s="1" t="n">
        <v>690674</v>
      </c>
      <c r="M3735" s="1" t="s">
        <v>153</v>
      </c>
      <c r="N3735" s="1" t="s">
        <v>66</v>
      </c>
      <c r="P3735" s="1" t="n">
        <v>103</v>
      </c>
      <c r="Q3735" s="1" t="s">
        <v>61</v>
      </c>
      <c r="R3735" s="1" t="s">
        <v>62</v>
      </c>
      <c r="S3735" s="1" t="n">
        <v>1130101</v>
      </c>
      <c r="T3735" s="1" t="s">
        <v>63</v>
      </c>
      <c r="U3735" s="1" t="n">
        <v>396.52</v>
      </c>
      <c r="W3735" s="1" t="n">
        <v>0</v>
      </c>
      <c r="X3735" s="1" t="s">
        <v>3364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</row>
    <row r="3736" customFormat="false" ht="12.75" hidden="false" customHeight="true" outlineLevel="0" collapsed="false">
      <c r="A3736" s="1" t="n">
        <v>1</v>
      </c>
      <c r="B3736" s="17" t="n">
        <v>46258</v>
      </c>
      <c r="C3736" s="17" t="n">
        <v>46284</v>
      </c>
      <c r="D3736" s="1" t="n">
        <v>1671</v>
      </c>
      <c r="E3736" s="1" t="s">
        <v>385</v>
      </c>
      <c r="F3736" s="1" t="n">
        <v>24</v>
      </c>
      <c r="G3736" s="1" t="s">
        <v>57</v>
      </c>
      <c r="H3736" s="1" t="n">
        <v>2110405</v>
      </c>
      <c r="I3736" s="1" t="s">
        <v>106</v>
      </c>
      <c r="J3736" s="1" t="n">
        <v>1614580</v>
      </c>
      <c r="L3736" s="1" t="n">
        <v>588259</v>
      </c>
      <c r="M3736" s="1" t="s">
        <v>36</v>
      </c>
      <c r="N3736" s="1" t="s">
        <v>66</v>
      </c>
      <c r="P3736" s="1" t="n">
        <v>103</v>
      </c>
      <c r="Q3736" s="1" t="s">
        <v>61</v>
      </c>
      <c r="R3736" s="1" t="s">
        <v>62</v>
      </c>
      <c r="S3736" s="1" t="n">
        <v>1130101</v>
      </c>
      <c r="T3736" s="1" t="s">
        <v>63</v>
      </c>
      <c r="U3736" s="1" t="n">
        <v>427.47</v>
      </c>
      <c r="W3736" s="1" t="n">
        <v>0</v>
      </c>
      <c r="X3736" s="1" t="s">
        <v>3365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AER NIVEA DRY 150ML</v>
      </c>
      <c r="AC3736" s="1" t="n">
        <v>588259</v>
      </c>
    </row>
    <row r="3737" customFormat="false" ht="12.75" hidden="false" customHeight="true" outlineLevel="0" collapsed="false">
      <c r="A3737" s="1" t="n">
        <v>1</v>
      </c>
      <c r="B3737" s="17" t="n">
        <v>46223</v>
      </c>
      <c r="C3737" s="17" t="n">
        <v>46285</v>
      </c>
      <c r="D3737" s="1" t="n">
        <v>542</v>
      </c>
      <c r="E3737" s="1" t="s">
        <v>846</v>
      </c>
      <c r="F3737" s="1" t="n">
        <v>34</v>
      </c>
      <c r="G3737" s="1" t="s">
        <v>94</v>
      </c>
      <c r="H3737" s="1" t="n">
        <v>2110405</v>
      </c>
      <c r="I3737" s="1" t="s">
        <v>106</v>
      </c>
      <c r="J3737" s="1" t="n">
        <v>1424234</v>
      </c>
      <c r="L3737" s="1" t="n">
        <v>587289</v>
      </c>
      <c r="M3737" s="1" t="s">
        <v>153</v>
      </c>
      <c r="N3737" s="1" t="s">
        <v>66</v>
      </c>
      <c r="P3737" s="1" t="n">
        <v>101</v>
      </c>
      <c r="Q3737" s="1" t="s">
        <v>107</v>
      </c>
      <c r="R3737" s="1" t="s">
        <v>328</v>
      </c>
      <c r="S3737" s="1" t="n">
        <v>4210107</v>
      </c>
      <c r="T3737" s="1" t="s">
        <v>847</v>
      </c>
      <c r="U3737" s="1" t="n">
        <v>464.59</v>
      </c>
      <c r="W3737" s="1" t="n">
        <v>0</v>
      </c>
      <c r="X3737" s="1" t="s">
        <v>3366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</row>
    <row r="3738" customFormat="false" ht="12.75" hidden="false" customHeight="true" outlineLevel="0" collapsed="false">
      <c r="A3738" s="1" t="n">
        <v>1</v>
      </c>
      <c r="B3738" s="17" t="n">
        <v>46223</v>
      </c>
      <c r="C3738" s="17" t="n">
        <v>46285</v>
      </c>
      <c r="D3738" s="1" t="n">
        <v>542</v>
      </c>
      <c r="E3738" s="1" t="s">
        <v>846</v>
      </c>
      <c r="F3738" s="1" t="n">
        <v>34</v>
      </c>
      <c r="G3738" s="1" t="s">
        <v>94</v>
      </c>
      <c r="H3738" s="1" t="n">
        <v>2110405</v>
      </c>
      <c r="I3738" s="1" t="s">
        <v>106</v>
      </c>
      <c r="J3738" s="1" t="n">
        <v>1424241</v>
      </c>
      <c r="L3738" s="1" t="n">
        <v>587291</v>
      </c>
      <c r="M3738" s="1" t="s">
        <v>153</v>
      </c>
      <c r="N3738" s="1" t="s">
        <v>66</v>
      </c>
      <c r="P3738" s="1" t="n">
        <v>101</v>
      </c>
      <c r="Q3738" s="1" t="s">
        <v>107</v>
      </c>
      <c r="R3738" s="1" t="s">
        <v>112</v>
      </c>
      <c r="S3738" s="1" t="n">
        <v>4220199</v>
      </c>
      <c r="T3738" s="1" t="s">
        <v>113</v>
      </c>
      <c r="U3738" s="1" t="n">
        <v>900</v>
      </c>
      <c r="W3738" s="1" t="n">
        <v>0</v>
      </c>
      <c r="X3738" s="1" t="s">
        <v>1819</v>
      </c>
      <c r="Z3738" s="1" t="str">
        <f aca="false">IF($T3738="","",IFERROR(INDEX('Resumo Grupos'!$AC$3:$AC$200,MATCH($T3738,'Resumo Grupos'!$AB$3:$AB$200,0)),"n/d"))</f>
        <v>Pagamentos outros não operacionais</v>
      </c>
      <c r="AA3738" s="1" t="str">
        <f aca="false">IF($T3738="","",IF(COUNTIF('Resumo Grupos'!$AE$3:$AE$40,$T3738)&gt;0,"NAO","SIM"))</f>
        <v>SIM</v>
      </c>
    </row>
    <row r="3739" customFormat="false" ht="12.75" hidden="false" customHeight="true" outlineLevel="0" collapsed="false">
      <c r="A3739" s="1" t="n">
        <v>1</v>
      </c>
      <c r="B3739" s="17" t="n">
        <v>46234</v>
      </c>
      <c r="C3739" s="17" t="n">
        <v>46285</v>
      </c>
      <c r="D3739" s="1" t="n">
        <v>659</v>
      </c>
      <c r="E3739" s="1" t="s">
        <v>841</v>
      </c>
      <c r="F3739" s="1" t="n">
        <v>24</v>
      </c>
      <c r="G3739" s="1" t="s">
        <v>57</v>
      </c>
      <c r="H3739" s="1" t="n">
        <v>2110405</v>
      </c>
      <c r="I3739" s="1" t="s">
        <v>106</v>
      </c>
      <c r="J3739" s="1" t="n">
        <v>1478178</v>
      </c>
      <c r="L3739" s="1" t="n">
        <v>607145</v>
      </c>
      <c r="M3739" s="1" t="s">
        <v>59</v>
      </c>
      <c r="N3739" s="1" t="s">
        <v>66</v>
      </c>
      <c r="P3739" s="1" t="n">
        <v>101</v>
      </c>
      <c r="Q3739" s="1" t="s">
        <v>107</v>
      </c>
      <c r="R3739" s="1" t="s">
        <v>43</v>
      </c>
      <c r="S3739" s="1" t="n">
        <v>4210311</v>
      </c>
      <c r="T3739" s="1" t="s">
        <v>339</v>
      </c>
      <c r="U3739" s="1" t="n">
        <v>6193.08</v>
      </c>
      <c r="W3739" s="1" t="n">
        <v>0</v>
      </c>
      <c r="X3739" s="1" t="s">
        <v>1803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</row>
    <row r="3740" customFormat="false" ht="12.75" hidden="false" customHeight="true" outlineLevel="0" collapsed="false">
      <c r="A3740" s="1" t="n">
        <v>1</v>
      </c>
      <c r="B3740" s="17" t="n">
        <v>46241</v>
      </c>
      <c r="C3740" s="17" t="n">
        <v>46285</v>
      </c>
      <c r="D3740" s="1" t="n">
        <v>10028</v>
      </c>
      <c r="E3740" s="1" t="s">
        <v>850</v>
      </c>
      <c r="F3740" s="1" t="n">
        <v>24</v>
      </c>
      <c r="G3740" s="1" t="s">
        <v>57</v>
      </c>
      <c r="H3740" s="1" t="n">
        <v>2110405</v>
      </c>
      <c r="I3740" s="1" t="s">
        <v>106</v>
      </c>
      <c r="J3740" s="1" t="n">
        <v>1370662</v>
      </c>
      <c r="L3740" s="1" t="n">
        <v>565739</v>
      </c>
      <c r="M3740" s="1" t="s">
        <v>153</v>
      </c>
      <c r="N3740" s="1" t="s">
        <v>66</v>
      </c>
      <c r="P3740" s="1" t="n">
        <v>101</v>
      </c>
      <c r="Q3740" s="1" t="s">
        <v>107</v>
      </c>
      <c r="R3740" s="1" t="s">
        <v>43</v>
      </c>
      <c r="S3740" s="1" t="n">
        <v>4210315</v>
      </c>
      <c r="T3740" s="1" t="s">
        <v>574</v>
      </c>
      <c r="U3740" s="1" t="n">
        <v>595.9</v>
      </c>
      <c r="W3740" s="1" t="n">
        <v>0</v>
      </c>
      <c r="X3740" s="1" t="s">
        <v>1800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</row>
    <row r="3741" customFormat="false" ht="12.75" hidden="false" customHeight="true" outlineLevel="0" collapsed="false">
      <c r="A3741" s="1" t="n">
        <v>1</v>
      </c>
      <c r="B3741" s="17" t="n">
        <v>46242</v>
      </c>
      <c r="C3741" s="17" t="n">
        <v>46285</v>
      </c>
      <c r="D3741" s="1" t="n">
        <v>957</v>
      </c>
      <c r="E3741" s="1" t="s">
        <v>157</v>
      </c>
      <c r="F3741" s="1" t="n">
        <v>24</v>
      </c>
      <c r="G3741" s="1" t="s">
        <v>57</v>
      </c>
      <c r="H3741" s="1" t="n">
        <v>2110405</v>
      </c>
      <c r="I3741" s="1" t="s">
        <v>106</v>
      </c>
      <c r="J3741" s="1" t="n">
        <v>1517801</v>
      </c>
      <c r="L3741" s="1" t="n">
        <v>21578</v>
      </c>
      <c r="M3741" s="1" t="s">
        <v>153</v>
      </c>
      <c r="N3741" s="1" t="s">
        <v>66</v>
      </c>
      <c r="P3741" s="1" t="n">
        <v>103</v>
      </c>
      <c r="Q3741" s="1" t="s">
        <v>61</v>
      </c>
      <c r="R3741" s="1" t="s">
        <v>62</v>
      </c>
      <c r="S3741" s="1" t="n">
        <v>1130101</v>
      </c>
      <c r="T3741" s="1" t="s">
        <v>63</v>
      </c>
      <c r="U3741" s="1" t="n">
        <v>3429</v>
      </c>
      <c r="W3741" s="1" t="n">
        <v>0</v>
      </c>
      <c r="X3741" s="1" t="s">
        <v>3367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WHISKA FRANGO KG AGR</v>
      </c>
      <c r="AC3741" s="1" t="n">
        <v>21578</v>
      </c>
    </row>
    <row r="3742" customFormat="false" ht="12.75" hidden="false" customHeight="true" outlineLevel="0" collapsed="false">
      <c r="A3742" s="1" t="n">
        <v>1</v>
      </c>
      <c r="B3742" s="17" t="n">
        <v>46246</v>
      </c>
      <c r="C3742" s="17" t="n">
        <v>46285</v>
      </c>
      <c r="D3742" s="1" t="n">
        <v>1932</v>
      </c>
      <c r="E3742" s="1" t="s">
        <v>865</v>
      </c>
      <c r="F3742" s="1" t="n">
        <v>24</v>
      </c>
      <c r="G3742" s="1" t="s">
        <v>57</v>
      </c>
      <c r="H3742" s="1" t="n">
        <v>2110405</v>
      </c>
      <c r="I3742" s="1" t="s">
        <v>106</v>
      </c>
      <c r="J3742" s="1" t="n">
        <v>1370654</v>
      </c>
      <c r="L3742" s="1" t="n">
        <v>565734</v>
      </c>
      <c r="M3742" s="1" t="s">
        <v>153</v>
      </c>
      <c r="N3742" s="1" t="s">
        <v>66</v>
      </c>
      <c r="P3742" s="1" t="n">
        <v>101</v>
      </c>
      <c r="Q3742" s="1" t="s">
        <v>107</v>
      </c>
      <c r="R3742" s="1" t="s">
        <v>43</v>
      </c>
      <c r="S3742" s="1" t="n">
        <v>4210315</v>
      </c>
      <c r="T3742" s="1" t="s">
        <v>574</v>
      </c>
      <c r="U3742" s="1" t="n">
        <v>139.97</v>
      </c>
      <c r="W3742" s="1" t="n">
        <v>0</v>
      </c>
      <c r="X3742" s="1" t="s">
        <v>851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</row>
    <row r="3743" customFormat="false" ht="12.75" hidden="false" customHeight="true" outlineLevel="0" collapsed="false">
      <c r="A3743" s="1" t="n">
        <v>1</v>
      </c>
      <c r="B3743" s="17" t="n">
        <v>46255</v>
      </c>
      <c r="C3743" s="17" t="n">
        <v>46285</v>
      </c>
      <c r="D3743" s="1" t="n">
        <v>1711</v>
      </c>
      <c r="E3743" s="1" t="s">
        <v>610</v>
      </c>
      <c r="F3743" s="1" t="n">
        <v>24</v>
      </c>
      <c r="G3743" s="1" t="s">
        <v>57</v>
      </c>
      <c r="H3743" s="1" t="n">
        <v>2110405</v>
      </c>
      <c r="I3743" s="1" t="s">
        <v>106</v>
      </c>
      <c r="J3743" s="1" t="n">
        <v>1581907</v>
      </c>
      <c r="L3743" s="1" t="n">
        <v>160299</v>
      </c>
      <c r="M3743" s="1" t="s">
        <v>153</v>
      </c>
      <c r="N3743" s="1" t="s">
        <v>66</v>
      </c>
      <c r="P3743" s="1" t="n">
        <v>103</v>
      </c>
      <c r="Q3743" s="1" t="s">
        <v>61</v>
      </c>
      <c r="R3743" s="1" t="s">
        <v>62</v>
      </c>
      <c r="S3743" s="1" t="n">
        <v>1130101</v>
      </c>
      <c r="T3743" s="1" t="s">
        <v>63</v>
      </c>
      <c r="U3743" s="1" t="n">
        <v>1127.55</v>
      </c>
      <c r="W3743" s="1" t="n">
        <v>0</v>
      </c>
      <c r="X3743" s="1" t="s">
        <v>3368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CADERNO CD 280FLS POP FASHION</v>
      </c>
      <c r="AC3743" s="1" t="n">
        <v>160299</v>
      </c>
    </row>
    <row r="3744" customFormat="false" ht="12.75" hidden="false" customHeight="true" outlineLevel="0" collapsed="false">
      <c r="A3744" s="1" t="n">
        <v>1</v>
      </c>
      <c r="B3744" s="17" t="n">
        <v>46258</v>
      </c>
      <c r="C3744" s="17" t="n">
        <v>46285</v>
      </c>
      <c r="D3744" s="1" t="n">
        <v>1464</v>
      </c>
      <c r="E3744" s="1" t="s">
        <v>3134</v>
      </c>
      <c r="F3744" s="1" t="n">
        <v>24</v>
      </c>
      <c r="G3744" s="1" t="s">
        <v>57</v>
      </c>
      <c r="H3744" s="1" t="n">
        <v>2110405</v>
      </c>
      <c r="I3744" s="1" t="s">
        <v>106</v>
      </c>
      <c r="J3744" s="1" t="n">
        <v>1630248</v>
      </c>
      <c r="L3744" s="1" t="n">
        <v>296</v>
      </c>
      <c r="M3744" s="1" t="s">
        <v>153</v>
      </c>
      <c r="N3744" s="1" t="s">
        <v>66</v>
      </c>
      <c r="P3744" s="1" t="n">
        <v>103</v>
      </c>
      <c r="Q3744" s="1" t="s">
        <v>61</v>
      </c>
      <c r="R3744" s="1" t="s">
        <v>62</v>
      </c>
      <c r="S3744" s="1" t="n">
        <v>1130101</v>
      </c>
      <c r="T3744" s="1" t="s">
        <v>63</v>
      </c>
      <c r="U3744" s="1" t="n">
        <v>360.82</v>
      </c>
      <c r="W3744" s="1" t="n">
        <v>0</v>
      </c>
      <c r="X3744" s="1" t="s">
        <v>3369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CARVAO VEGETAL 3KG</v>
      </c>
      <c r="AC3744" s="1" t="n">
        <v>296</v>
      </c>
    </row>
    <row r="3745" customFormat="false" ht="12.75" hidden="false" customHeight="true" outlineLevel="0" collapsed="false">
      <c r="A3745" s="1" t="n">
        <v>1</v>
      </c>
      <c r="B3745" s="17" t="n">
        <v>46228</v>
      </c>
      <c r="C3745" s="17" t="n">
        <v>46286</v>
      </c>
      <c r="D3745" s="1" t="n">
        <v>1409</v>
      </c>
      <c r="E3745" s="1" t="s">
        <v>2788</v>
      </c>
      <c r="F3745" s="1" t="n">
        <v>24</v>
      </c>
      <c r="G3745" s="1" t="s">
        <v>57</v>
      </c>
      <c r="H3745" s="1" t="n">
        <v>2110405</v>
      </c>
      <c r="I3745" s="1" t="s">
        <v>106</v>
      </c>
      <c r="J3745" s="1" t="n">
        <v>1450142</v>
      </c>
      <c r="L3745" s="1" t="n">
        <v>105914</v>
      </c>
      <c r="M3745" s="1" t="s">
        <v>153</v>
      </c>
      <c r="N3745" s="1" t="s">
        <v>66</v>
      </c>
      <c r="P3745" s="1" t="n">
        <v>103</v>
      </c>
      <c r="Q3745" s="1" t="s">
        <v>61</v>
      </c>
      <c r="R3745" s="1" t="s">
        <v>62</v>
      </c>
      <c r="S3745" s="1" t="n">
        <v>1130101</v>
      </c>
      <c r="T3745" s="1" t="s">
        <v>63</v>
      </c>
      <c r="U3745" s="1" t="n">
        <v>306.06</v>
      </c>
      <c r="W3745" s="1" t="n">
        <v>0</v>
      </c>
      <c r="X3745" s="1" t="s">
        <v>3370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BATERIA MOTO MMGE</v>
      </c>
      <c r="AC3745" s="1" t="n">
        <v>105914</v>
      </c>
    </row>
    <row r="3746" customFormat="false" ht="12.75" hidden="false" customHeight="true" outlineLevel="0" collapsed="false">
      <c r="A3746" s="1" t="n">
        <v>1</v>
      </c>
      <c r="B3746" s="17" t="n">
        <v>46253</v>
      </c>
      <c r="C3746" s="17" t="n">
        <v>46286</v>
      </c>
      <c r="D3746" s="1" t="n">
        <v>1637</v>
      </c>
      <c r="E3746" s="1" t="s">
        <v>68</v>
      </c>
      <c r="F3746" s="1" t="n">
        <v>24</v>
      </c>
      <c r="G3746" s="1" t="s">
        <v>57</v>
      </c>
      <c r="H3746" s="1" t="n">
        <v>2110405</v>
      </c>
      <c r="I3746" s="1" t="s">
        <v>106</v>
      </c>
      <c r="J3746" s="1" t="n">
        <v>1570713</v>
      </c>
      <c r="L3746" s="1" t="n">
        <v>1921245</v>
      </c>
      <c r="M3746" s="1" t="s">
        <v>36</v>
      </c>
      <c r="N3746" s="1" t="s">
        <v>66</v>
      </c>
      <c r="P3746" s="1" t="n">
        <v>103</v>
      </c>
      <c r="Q3746" s="1" t="s">
        <v>61</v>
      </c>
      <c r="R3746" s="1" t="s">
        <v>62</v>
      </c>
      <c r="S3746" s="1" t="n">
        <v>1130101</v>
      </c>
      <c r="T3746" s="1" t="s">
        <v>63</v>
      </c>
      <c r="U3746" s="1" t="n">
        <v>602.64</v>
      </c>
      <c r="W3746" s="1" t="n">
        <v>0</v>
      </c>
      <c r="X3746" s="1" t="s">
        <v>3371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</row>
    <row r="3747" customFormat="false" ht="12.75" hidden="false" customHeight="true" outlineLevel="0" collapsed="false">
      <c r="A3747" s="1" t="n">
        <v>1</v>
      </c>
      <c r="B3747" s="17" t="n">
        <v>46255</v>
      </c>
      <c r="C3747" s="17" t="n">
        <v>46286</v>
      </c>
      <c r="D3747" s="1" t="n">
        <v>1779</v>
      </c>
      <c r="E3747" s="1" t="s">
        <v>985</v>
      </c>
      <c r="F3747" s="1" t="n">
        <v>34</v>
      </c>
      <c r="G3747" s="1" t="s">
        <v>94</v>
      </c>
      <c r="H3747" s="1" t="n">
        <v>2110405</v>
      </c>
      <c r="I3747" s="1" t="s">
        <v>106</v>
      </c>
      <c r="J3747" s="1" t="n">
        <v>1535132</v>
      </c>
      <c r="L3747" s="1" t="n">
        <v>627189</v>
      </c>
      <c r="M3747" s="1" t="s">
        <v>153</v>
      </c>
      <c r="N3747" s="1" t="s">
        <v>66</v>
      </c>
      <c r="P3747" s="1" t="n">
        <v>102</v>
      </c>
      <c r="Q3747" s="1" t="s">
        <v>125</v>
      </c>
      <c r="R3747" s="1" t="s">
        <v>190</v>
      </c>
      <c r="S3747" s="1" t="n">
        <v>2110901</v>
      </c>
      <c r="T3747" s="1" t="s">
        <v>191</v>
      </c>
      <c r="U3747" s="1" t="n">
        <v>38689.04</v>
      </c>
      <c r="W3747" s="1" t="n">
        <v>0</v>
      </c>
      <c r="X3747" s="1" t="s">
        <v>3372</v>
      </c>
      <c r="Z3747" s="1" t="str">
        <f aca="false">IF($T3747="","",IFERROR(INDEX('Resumo Grupos'!$AC$3:$AC$200,MATCH($T3747,'Resumo Grupos'!$AB$3:$AB$200,0)),"n/d"))</f>
        <v>Empréstimo</v>
      </c>
      <c r="AA3747" s="1" t="str">
        <f aca="false">IF($T3747="","",IF(COUNTIF('Resumo Grupos'!$AE$3:$AE$40,$T3747)&gt;0,"NAO","SIM"))</f>
        <v>SIM</v>
      </c>
    </row>
    <row r="3748" customFormat="false" ht="12.75" hidden="false" customHeight="true" outlineLevel="0" collapsed="false">
      <c r="A3748" s="1" t="n">
        <v>1</v>
      </c>
      <c r="B3748" s="17" t="n">
        <v>46255</v>
      </c>
      <c r="C3748" s="17" t="n">
        <v>46286</v>
      </c>
      <c r="D3748" s="1" t="n">
        <v>1779</v>
      </c>
      <c r="E3748" s="1" t="s">
        <v>985</v>
      </c>
      <c r="F3748" s="1" t="n">
        <v>34</v>
      </c>
      <c r="G3748" s="1" t="s">
        <v>94</v>
      </c>
      <c r="H3748" s="1" t="n">
        <v>2110405</v>
      </c>
      <c r="I3748" s="1" t="s">
        <v>106</v>
      </c>
      <c r="J3748" s="1" t="n">
        <v>1535132</v>
      </c>
      <c r="L3748" s="1" t="n">
        <v>627189</v>
      </c>
      <c r="M3748" s="1" t="s">
        <v>460</v>
      </c>
      <c r="N3748" s="1" t="s">
        <v>66</v>
      </c>
      <c r="P3748" s="1" t="n">
        <v>102</v>
      </c>
      <c r="Q3748" s="1" t="s">
        <v>125</v>
      </c>
      <c r="R3748" s="1" t="s">
        <v>190</v>
      </c>
      <c r="S3748" s="1" t="n">
        <v>2110901</v>
      </c>
      <c r="T3748" s="1" t="s">
        <v>191</v>
      </c>
      <c r="U3748" s="1" t="n">
        <v>2700.12</v>
      </c>
      <c r="W3748" s="1" t="n">
        <v>0</v>
      </c>
      <c r="X3748" s="1" t="s">
        <v>3373</v>
      </c>
      <c r="Z3748" s="1" t="str">
        <f aca="false">IF($T3748="","",IFERROR(INDEX('Resumo Grupos'!$AC$3:$AC$200,MATCH($T3748,'Resumo Grupos'!$AB$3:$AB$200,0)),"n/d"))</f>
        <v>Empréstimo</v>
      </c>
      <c r="AA3748" s="1" t="str">
        <f aca="false">IF($T3748="","",IF(COUNTIF('Resumo Grupos'!$AE$3:$AE$40,$T3748)&gt;0,"NAO","SIM"))</f>
        <v>SIM</v>
      </c>
    </row>
    <row r="3749" customFormat="false" ht="12.75" hidden="false" customHeight="true" outlineLevel="0" collapsed="false">
      <c r="A3749" s="1" t="n">
        <v>1</v>
      </c>
      <c r="B3749" s="17" t="n">
        <v>46255</v>
      </c>
      <c r="C3749" s="17" t="n">
        <v>46286</v>
      </c>
      <c r="D3749" s="1" t="n">
        <v>10037</v>
      </c>
      <c r="E3749" s="1" t="s">
        <v>615</v>
      </c>
      <c r="F3749" s="1" t="n">
        <v>24</v>
      </c>
      <c r="G3749" s="1" t="s">
        <v>57</v>
      </c>
      <c r="H3749" s="1" t="n">
        <v>2110405</v>
      </c>
      <c r="I3749" s="1" t="s">
        <v>106</v>
      </c>
      <c r="J3749" s="1" t="n">
        <v>1581853</v>
      </c>
      <c r="L3749" s="1" t="n">
        <v>3216</v>
      </c>
      <c r="M3749" s="1" t="s">
        <v>153</v>
      </c>
      <c r="N3749" s="1" t="s">
        <v>66</v>
      </c>
      <c r="P3749" s="1" t="n">
        <v>103</v>
      </c>
      <c r="Q3749" s="1" t="s">
        <v>61</v>
      </c>
      <c r="R3749" s="1" t="s">
        <v>62</v>
      </c>
      <c r="S3749" s="1" t="n">
        <v>1130101</v>
      </c>
      <c r="T3749" s="1" t="s">
        <v>63</v>
      </c>
      <c r="U3749" s="1" t="n">
        <v>733.06</v>
      </c>
      <c r="W3749" s="1" t="n">
        <v>0</v>
      </c>
      <c r="X3749" s="1" t="s">
        <v>3374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</row>
    <row r="3750" customFormat="false" ht="12.75" hidden="false" customHeight="true" outlineLevel="0" collapsed="false">
      <c r="A3750" s="1" t="n">
        <v>1</v>
      </c>
      <c r="B3750" s="17" t="n">
        <v>46258</v>
      </c>
      <c r="C3750" s="17" t="n">
        <v>46286</v>
      </c>
      <c r="D3750" s="1" t="n">
        <v>10009</v>
      </c>
      <c r="E3750" s="1" t="s">
        <v>233</v>
      </c>
      <c r="F3750" s="1" t="n">
        <v>24</v>
      </c>
      <c r="G3750" s="1" t="s">
        <v>57</v>
      </c>
      <c r="H3750" s="1" t="n">
        <v>2110405</v>
      </c>
      <c r="I3750" s="1" t="s">
        <v>106</v>
      </c>
      <c r="J3750" s="1" t="n">
        <v>1604170</v>
      </c>
      <c r="L3750" s="1" t="n">
        <v>1441760</v>
      </c>
      <c r="M3750" s="1" t="s">
        <v>36</v>
      </c>
      <c r="N3750" s="1" t="s">
        <v>66</v>
      </c>
      <c r="P3750" s="1" t="n">
        <v>103</v>
      </c>
      <c r="Q3750" s="1" t="s">
        <v>61</v>
      </c>
      <c r="R3750" s="1" t="s">
        <v>62</v>
      </c>
      <c r="S3750" s="1" t="n">
        <v>1130101</v>
      </c>
      <c r="T3750" s="1" t="s">
        <v>63</v>
      </c>
      <c r="U3750" s="1" t="n">
        <v>387.22</v>
      </c>
      <c r="W3750" s="1" t="n">
        <v>0</v>
      </c>
      <c r="X3750" s="1" t="s">
        <v>3375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NESCAU COOKIE CEREAL MATINAL 80G</v>
      </c>
      <c r="AC3750" s="1" t="n">
        <v>1441760</v>
      </c>
    </row>
    <row r="3751" customFormat="false" ht="12.75" hidden="false" customHeight="true" outlineLevel="0" collapsed="false">
      <c r="A3751" s="1" t="n">
        <v>1</v>
      </c>
      <c r="B3751" s="17" t="n">
        <v>46256</v>
      </c>
      <c r="C3751" s="17" t="n">
        <v>46286</v>
      </c>
      <c r="D3751" s="1" t="n">
        <v>1637</v>
      </c>
      <c r="E3751" s="1" t="s">
        <v>68</v>
      </c>
      <c r="F3751" s="1" t="n">
        <v>24</v>
      </c>
      <c r="G3751" s="1" t="s">
        <v>57</v>
      </c>
      <c r="H3751" s="1" t="n">
        <v>2110405</v>
      </c>
      <c r="I3751" s="1" t="s">
        <v>106</v>
      </c>
      <c r="J3751" s="1" t="n">
        <v>1604549</v>
      </c>
      <c r="L3751" s="1" t="n">
        <v>1924899</v>
      </c>
      <c r="M3751" s="1" t="s">
        <v>36</v>
      </c>
      <c r="N3751" s="1" t="s">
        <v>66</v>
      </c>
      <c r="P3751" s="1" t="n">
        <v>103</v>
      </c>
      <c r="Q3751" s="1" t="s">
        <v>61</v>
      </c>
      <c r="R3751" s="1" t="s">
        <v>62</v>
      </c>
      <c r="S3751" s="1" t="n">
        <v>1130101</v>
      </c>
      <c r="T3751" s="1" t="s">
        <v>63</v>
      </c>
      <c r="U3751" s="1" t="n">
        <v>1117.02</v>
      </c>
      <c r="W3751" s="1" t="n">
        <v>0</v>
      </c>
      <c r="X3751" s="1" t="s">
        <v>3376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LEITE NINHO INTEGRAL380G LT</v>
      </c>
      <c r="AC3751" s="1" t="n">
        <v>1924899</v>
      </c>
    </row>
    <row r="3752" customFormat="false" ht="12.75" hidden="false" customHeight="true" outlineLevel="0" collapsed="false">
      <c r="A3752" s="1" t="n">
        <v>1</v>
      </c>
      <c r="B3752" s="17" t="n">
        <v>46258</v>
      </c>
      <c r="C3752" s="17" t="n">
        <v>46286</v>
      </c>
      <c r="D3752" s="1" t="n">
        <v>1637</v>
      </c>
      <c r="E3752" s="1" t="s">
        <v>68</v>
      </c>
      <c r="F3752" s="1" t="n">
        <v>24</v>
      </c>
      <c r="G3752" s="1" t="s">
        <v>57</v>
      </c>
      <c r="H3752" s="1" t="n">
        <v>2110405</v>
      </c>
      <c r="I3752" s="1" t="s">
        <v>106</v>
      </c>
      <c r="J3752" s="1" t="n">
        <v>1604600</v>
      </c>
      <c r="L3752" s="1" t="n">
        <v>1925331</v>
      </c>
      <c r="M3752" s="1" t="s">
        <v>36</v>
      </c>
      <c r="N3752" s="1" t="s">
        <v>66</v>
      </c>
      <c r="P3752" s="1" t="n">
        <v>103</v>
      </c>
      <c r="Q3752" s="1" t="s">
        <v>61</v>
      </c>
      <c r="R3752" s="1" t="s">
        <v>62</v>
      </c>
      <c r="S3752" s="1" t="n">
        <v>1130101</v>
      </c>
      <c r="T3752" s="1" t="s">
        <v>63</v>
      </c>
      <c r="U3752" s="1" t="n">
        <v>1138.44</v>
      </c>
      <c r="W3752" s="1" t="n">
        <v>0</v>
      </c>
      <c r="X3752" s="1" t="s">
        <v>3377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AÇUCA ITAMARATI 1KG</v>
      </c>
      <c r="AC3752" s="1" t="n">
        <v>1925331</v>
      </c>
    </row>
    <row r="3753" customFormat="false" ht="12.75" hidden="false" customHeight="true" outlineLevel="0" collapsed="false">
      <c r="A3753" s="1" t="n">
        <v>1</v>
      </c>
      <c r="B3753" s="17" t="n">
        <v>46256</v>
      </c>
      <c r="C3753" s="17" t="n">
        <v>46286</v>
      </c>
      <c r="D3753" s="1" t="n">
        <v>1637</v>
      </c>
      <c r="E3753" s="1" t="s">
        <v>68</v>
      </c>
      <c r="F3753" s="1" t="n">
        <v>24</v>
      </c>
      <c r="G3753" s="1" t="s">
        <v>57</v>
      </c>
      <c r="H3753" s="1" t="n">
        <v>2110405</v>
      </c>
      <c r="I3753" s="1" t="s">
        <v>106</v>
      </c>
      <c r="J3753" s="1" t="n">
        <v>1604734</v>
      </c>
      <c r="L3753" s="1" t="n">
        <v>1924897</v>
      </c>
      <c r="M3753" s="1" t="s">
        <v>36</v>
      </c>
      <c r="N3753" s="1" t="s">
        <v>66</v>
      </c>
      <c r="P3753" s="1" t="n">
        <v>103</v>
      </c>
      <c r="Q3753" s="1" t="s">
        <v>61</v>
      </c>
      <c r="R3753" s="1" t="s">
        <v>62</v>
      </c>
      <c r="S3753" s="1" t="n">
        <v>1130101</v>
      </c>
      <c r="T3753" s="1" t="s">
        <v>63</v>
      </c>
      <c r="U3753" s="1" t="n">
        <v>1995.58</v>
      </c>
      <c r="W3753" s="1" t="n">
        <v>0</v>
      </c>
      <c r="X3753" s="1" t="s">
        <v>3378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CAFE MARATA 250G</v>
      </c>
      <c r="AC3753" s="1" t="n">
        <v>1924897</v>
      </c>
    </row>
    <row r="3754" customFormat="false" ht="12.75" hidden="false" customHeight="true" outlineLevel="0" collapsed="false">
      <c r="A3754" s="1" t="n">
        <v>1</v>
      </c>
      <c r="B3754" s="17" t="n">
        <v>46258</v>
      </c>
      <c r="C3754" s="17" t="n">
        <v>46286</v>
      </c>
      <c r="D3754" s="1" t="n">
        <v>10009</v>
      </c>
      <c r="E3754" s="1" t="s">
        <v>233</v>
      </c>
      <c r="F3754" s="1" t="n">
        <v>24</v>
      </c>
      <c r="G3754" s="1" t="s">
        <v>57</v>
      </c>
      <c r="H3754" s="1" t="n">
        <v>2110405</v>
      </c>
      <c r="I3754" s="1" t="s">
        <v>106</v>
      </c>
      <c r="J3754" s="1" t="n">
        <v>1609704</v>
      </c>
      <c r="L3754" s="1" t="n">
        <v>1441761</v>
      </c>
      <c r="M3754" s="1" t="s">
        <v>36</v>
      </c>
      <c r="N3754" s="1" t="s">
        <v>66</v>
      </c>
      <c r="P3754" s="1" t="n">
        <v>103</v>
      </c>
      <c r="Q3754" s="1" t="s">
        <v>61</v>
      </c>
      <c r="R3754" s="1" t="s">
        <v>62</v>
      </c>
      <c r="S3754" s="1" t="n">
        <v>1130101</v>
      </c>
      <c r="T3754" s="1" t="s">
        <v>63</v>
      </c>
      <c r="U3754" s="1" t="n">
        <v>10.04</v>
      </c>
      <c r="W3754" s="1" t="n">
        <v>0</v>
      </c>
      <c r="X3754" s="1" t="s">
        <v>3379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CAFE TORRADO E MOIDO EM CAPSULA</v>
      </c>
      <c r="AC3754" s="1" t="n">
        <v>1441761</v>
      </c>
    </row>
    <row r="3755" customFormat="false" ht="12.75" hidden="false" customHeight="true" outlineLevel="0" collapsed="false">
      <c r="A3755" s="1" t="n">
        <v>1</v>
      </c>
      <c r="B3755" s="17" t="n">
        <v>46258</v>
      </c>
      <c r="C3755" s="17" t="n">
        <v>46287</v>
      </c>
      <c r="D3755" s="1" t="n">
        <v>1608</v>
      </c>
      <c r="E3755" s="1" t="s">
        <v>75</v>
      </c>
      <c r="F3755" s="1" t="n">
        <v>24</v>
      </c>
      <c r="G3755" s="1" t="s">
        <v>57</v>
      </c>
      <c r="H3755" s="1" t="n">
        <v>2110405</v>
      </c>
      <c r="I3755" s="1" t="s">
        <v>106</v>
      </c>
      <c r="J3755" s="1" t="n">
        <v>1599253</v>
      </c>
      <c r="L3755" s="1" t="n">
        <v>1717085</v>
      </c>
      <c r="M3755" s="1" t="s">
        <v>153</v>
      </c>
      <c r="N3755" s="1" t="s">
        <v>66</v>
      </c>
      <c r="P3755" s="1" t="n">
        <v>103</v>
      </c>
      <c r="Q3755" s="1" t="s">
        <v>61</v>
      </c>
      <c r="R3755" s="1" t="s">
        <v>62</v>
      </c>
      <c r="S3755" s="1" t="n">
        <v>1130101</v>
      </c>
      <c r="T3755" s="1" t="s">
        <v>63</v>
      </c>
      <c r="U3755" s="1" t="n">
        <v>901.66</v>
      </c>
      <c r="W3755" s="1" t="n">
        <v>0</v>
      </c>
      <c r="X3755" s="1" t="s">
        <v>3380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ACHOC TODDY 200G</v>
      </c>
      <c r="AC3755" s="1" t="n">
        <v>1717085</v>
      </c>
    </row>
    <row r="3756" customFormat="false" ht="12.75" hidden="false" customHeight="true" outlineLevel="0" collapsed="false">
      <c r="A3756" s="1" t="n">
        <v>1</v>
      </c>
      <c r="B3756" s="17" t="n">
        <v>46259</v>
      </c>
      <c r="C3756" s="17" t="n">
        <v>46287</v>
      </c>
      <c r="D3756" s="1" t="n">
        <v>1637</v>
      </c>
      <c r="E3756" s="1" t="s">
        <v>68</v>
      </c>
      <c r="F3756" s="1" t="n">
        <v>24</v>
      </c>
      <c r="G3756" s="1" t="s">
        <v>57</v>
      </c>
      <c r="H3756" s="1" t="n">
        <v>2110405</v>
      </c>
      <c r="I3756" s="1" t="s">
        <v>106</v>
      </c>
      <c r="J3756" s="1" t="n">
        <v>1618800</v>
      </c>
      <c r="L3756" s="1" t="n">
        <v>1925395</v>
      </c>
      <c r="M3756" s="1" t="s">
        <v>36</v>
      </c>
      <c r="N3756" s="1" t="s">
        <v>66</v>
      </c>
      <c r="P3756" s="1" t="n">
        <v>103</v>
      </c>
      <c r="Q3756" s="1" t="s">
        <v>61</v>
      </c>
      <c r="R3756" s="1" t="s">
        <v>39</v>
      </c>
      <c r="S3756" s="1" t="n">
        <v>4210226</v>
      </c>
      <c r="T3756" s="1" t="s">
        <v>510</v>
      </c>
      <c r="U3756" s="1" t="n">
        <v>629.7</v>
      </c>
      <c r="W3756" s="1" t="n">
        <v>0</v>
      </c>
      <c r="X3756" s="1" t="s">
        <v>3381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PAPEL OFICIO REPORT A4 C/500 FLS</v>
      </c>
      <c r="AC3756" s="1" t="n">
        <v>1925395</v>
      </c>
    </row>
    <row r="3757" customFormat="false" ht="12.75" hidden="false" customHeight="true" outlineLevel="0" collapsed="false">
      <c r="A3757" s="1" t="n">
        <v>1</v>
      </c>
      <c r="B3757" s="17" t="n">
        <v>46266</v>
      </c>
      <c r="C3757" s="17" t="n">
        <v>46287</v>
      </c>
      <c r="D3757" s="1" t="n">
        <v>1461</v>
      </c>
      <c r="E3757" s="1" t="s">
        <v>165</v>
      </c>
      <c r="F3757" s="1" t="n">
        <v>24</v>
      </c>
      <c r="G3757" s="1" t="s">
        <v>57</v>
      </c>
      <c r="H3757" s="1" t="n">
        <v>2110101</v>
      </c>
      <c r="I3757" s="1" t="s">
        <v>58</v>
      </c>
      <c r="J3757" s="1" t="n">
        <v>1639481</v>
      </c>
      <c r="L3757" s="1" t="n">
        <v>3643</v>
      </c>
      <c r="M3757" s="1" t="s">
        <v>36</v>
      </c>
      <c r="N3757" s="1" t="s">
        <v>66</v>
      </c>
      <c r="P3757" s="1" t="n">
        <v>103</v>
      </c>
      <c r="Q3757" s="1" t="s">
        <v>61</v>
      </c>
      <c r="R3757" s="1" t="s">
        <v>39</v>
      </c>
      <c r="S3757" s="1" t="n">
        <v>4210299</v>
      </c>
      <c r="T3757" s="1" t="s">
        <v>2235</v>
      </c>
      <c r="U3757" s="1" t="n">
        <v>1224.25</v>
      </c>
      <c r="W3757" s="1" t="n">
        <v>0</v>
      </c>
      <c r="X3757" s="1" t="s">
        <v>3382</v>
      </c>
      <c r="Z3757" s="1" t="str">
        <f aca="false">IF($T3757="","",IFERROR(INDEX('Resumo Grupos'!$AC$3:$AC$200,MATCH($T3757,'Resumo Grupos'!$AB$3:$AB$200,0)),"n/d"))</f>
        <v>Despesa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BOBINA F. ESTRELA ALIPROT G 40X55X0,13 C</v>
      </c>
      <c r="AC3757" s="1" t="n">
        <v>3643</v>
      </c>
    </row>
    <row r="3758" customFormat="false" ht="12.75" hidden="false" customHeight="true" outlineLevel="0" collapsed="false">
      <c r="A3758" s="1" t="n">
        <v>1</v>
      </c>
      <c r="B3758" s="17" t="n">
        <v>46265</v>
      </c>
      <c r="C3758" s="17" t="n">
        <v>46287</v>
      </c>
      <c r="D3758" s="1" t="n">
        <v>1626</v>
      </c>
      <c r="E3758" s="1" t="s">
        <v>65</v>
      </c>
      <c r="F3758" s="1" t="n">
        <v>24</v>
      </c>
      <c r="G3758" s="1" t="s">
        <v>57</v>
      </c>
      <c r="H3758" s="1" t="n">
        <v>2110405</v>
      </c>
      <c r="I3758" s="1" t="s">
        <v>106</v>
      </c>
      <c r="J3758" s="1" t="n">
        <v>1647360</v>
      </c>
      <c r="L3758" s="1" t="n">
        <v>319952</v>
      </c>
      <c r="M3758" s="1" t="s">
        <v>59</v>
      </c>
      <c r="N3758" s="1" t="s">
        <v>66</v>
      </c>
      <c r="P3758" s="1" t="n">
        <v>103</v>
      </c>
      <c r="Q3758" s="1" t="s">
        <v>61</v>
      </c>
      <c r="R3758" s="1" t="s">
        <v>62</v>
      </c>
      <c r="S3758" s="1" t="n">
        <v>1130101</v>
      </c>
      <c r="T3758" s="1" t="s">
        <v>63</v>
      </c>
      <c r="U3758" s="1" t="n">
        <v>1405.95</v>
      </c>
      <c r="W3758" s="1" t="n">
        <v>0</v>
      </c>
      <c r="X3758" s="1" t="s">
        <v>3383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CARRE SUINO KG</v>
      </c>
      <c r="AC3758" s="1" t="n">
        <v>319952</v>
      </c>
    </row>
    <row r="3759" customFormat="false" ht="12.75" hidden="false" customHeight="true" outlineLevel="0" collapsed="false">
      <c r="A3759" s="1" t="n">
        <v>1</v>
      </c>
      <c r="B3759" s="17" t="n">
        <v>46126</v>
      </c>
      <c r="C3759" s="17" t="n">
        <v>46288</v>
      </c>
      <c r="D3759" s="1" t="n">
        <v>17</v>
      </c>
      <c r="E3759" s="1" t="s">
        <v>115</v>
      </c>
      <c r="F3759" s="1" t="n">
        <v>24</v>
      </c>
      <c r="G3759" s="1" t="s">
        <v>57</v>
      </c>
      <c r="H3759" s="1" t="n">
        <v>2110405</v>
      </c>
      <c r="I3759" s="1" t="s">
        <v>106</v>
      </c>
      <c r="J3759" s="1" t="n">
        <v>950724</v>
      </c>
      <c r="L3759" s="1" t="n">
        <v>403362</v>
      </c>
      <c r="M3759" s="1" t="s">
        <v>457</v>
      </c>
      <c r="N3759" s="1" t="s">
        <v>66</v>
      </c>
      <c r="P3759" s="1" t="n">
        <v>101</v>
      </c>
      <c r="Q3759" s="1" t="s">
        <v>107</v>
      </c>
      <c r="R3759" s="1" t="s">
        <v>112</v>
      </c>
      <c r="S3759" s="1" t="n">
        <v>4220199</v>
      </c>
      <c r="T3759" s="1" t="s">
        <v>113</v>
      </c>
      <c r="U3759" s="1" t="n">
        <v>2720.81</v>
      </c>
      <c r="W3759" s="1" t="n">
        <v>0</v>
      </c>
      <c r="X3759" s="1" t="s">
        <v>3384</v>
      </c>
      <c r="Z3759" s="1" t="str">
        <f aca="false">IF($T3759="","",IFERROR(INDEX('Resumo Grupos'!$AC$3:$AC$200,MATCH($T3759,'Resumo Grupos'!$AB$3:$AB$200,0)),"n/d"))</f>
        <v>Pagamentos outros não operacionais</v>
      </c>
      <c r="AA3759" s="1" t="str">
        <f aca="false">IF($T3759="","",IF(COUNTIF('Resumo Grupos'!$AE$3:$AE$40,$T3759)&gt;0,"NAO","SIM"))</f>
        <v>SIM</v>
      </c>
    </row>
    <row r="3760" customFormat="false" ht="12.75" hidden="false" customHeight="true" outlineLevel="0" collapsed="false">
      <c r="A3760" s="1" t="n">
        <v>1</v>
      </c>
      <c r="B3760" s="17" t="n">
        <v>46204</v>
      </c>
      <c r="C3760" s="17" t="n">
        <v>46288</v>
      </c>
      <c r="D3760" s="1" t="n">
        <v>607</v>
      </c>
      <c r="E3760" s="1" t="s">
        <v>214</v>
      </c>
      <c r="F3760" s="1" t="n">
        <v>24</v>
      </c>
      <c r="G3760" s="1" t="s">
        <v>57</v>
      </c>
      <c r="H3760" s="1" t="n">
        <v>2110101</v>
      </c>
      <c r="I3760" s="1" t="s">
        <v>58</v>
      </c>
      <c r="J3760" s="1" t="n">
        <v>1335231</v>
      </c>
      <c r="L3760" s="1" t="n">
        <v>11002</v>
      </c>
      <c r="M3760" s="1" t="s">
        <v>1950</v>
      </c>
      <c r="N3760" s="1" t="s">
        <v>60</v>
      </c>
      <c r="P3760" s="1" t="n">
        <v>103</v>
      </c>
      <c r="Q3760" s="1" t="s">
        <v>61</v>
      </c>
      <c r="R3760" s="1" t="s">
        <v>62</v>
      </c>
      <c r="S3760" s="1" t="n">
        <v>1130101</v>
      </c>
      <c r="T3760" s="1" t="s">
        <v>63</v>
      </c>
      <c r="U3760" s="1" t="n">
        <v>1849.45</v>
      </c>
      <c r="W3760" s="1" t="n">
        <v>0</v>
      </c>
      <c r="X3760" s="1" t="s">
        <v>3385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FINO TRATO BIFINHO CARNE 65G</v>
      </c>
      <c r="AC3760" s="1" t="n">
        <v>11002</v>
      </c>
    </row>
    <row r="3761" customFormat="false" ht="12.75" hidden="false" customHeight="true" outlineLevel="0" collapsed="false">
      <c r="A3761" s="1" t="n">
        <v>1</v>
      </c>
      <c r="B3761" s="17" t="n">
        <v>46253</v>
      </c>
      <c r="C3761" s="17" t="n">
        <v>46288</v>
      </c>
      <c r="D3761" s="1" t="n">
        <v>1624</v>
      </c>
      <c r="E3761" s="1" t="s">
        <v>282</v>
      </c>
      <c r="F3761" s="1" t="n">
        <v>24</v>
      </c>
      <c r="G3761" s="1" t="s">
        <v>57</v>
      </c>
      <c r="H3761" s="1" t="n">
        <v>2110405</v>
      </c>
      <c r="I3761" s="1" t="s">
        <v>106</v>
      </c>
      <c r="J3761" s="1" t="n">
        <v>1594239</v>
      </c>
      <c r="L3761" s="1" t="n">
        <v>669770</v>
      </c>
      <c r="M3761" s="1" t="s">
        <v>153</v>
      </c>
      <c r="N3761" s="1" t="s">
        <v>66</v>
      </c>
      <c r="P3761" s="1" t="n">
        <v>103</v>
      </c>
      <c r="Q3761" s="1" t="s">
        <v>61</v>
      </c>
      <c r="R3761" s="1" t="s">
        <v>62</v>
      </c>
      <c r="S3761" s="1" t="n">
        <v>1130101</v>
      </c>
      <c r="T3761" s="1" t="s">
        <v>63</v>
      </c>
      <c r="U3761" s="1" t="n">
        <v>1404.33</v>
      </c>
      <c r="W3761" s="1" t="n">
        <v>0</v>
      </c>
      <c r="X3761" s="1" t="s">
        <v>3386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SUPRA COELHOAGRO K</v>
      </c>
      <c r="AC3761" s="1" t="n">
        <v>669770</v>
      </c>
    </row>
    <row r="3762" customFormat="false" ht="12.75" hidden="false" customHeight="true" outlineLevel="0" collapsed="false">
      <c r="A3762" s="1" t="n">
        <v>1</v>
      </c>
      <c r="B3762" s="17" t="n">
        <v>46255</v>
      </c>
      <c r="C3762" s="17" t="n">
        <v>46288</v>
      </c>
      <c r="D3762" s="1" t="n">
        <v>1671</v>
      </c>
      <c r="E3762" s="1" t="s">
        <v>385</v>
      </c>
      <c r="F3762" s="1" t="n">
        <v>24</v>
      </c>
      <c r="G3762" s="1" t="s">
        <v>57</v>
      </c>
      <c r="H3762" s="1" t="n">
        <v>2110405</v>
      </c>
      <c r="I3762" s="1" t="s">
        <v>106</v>
      </c>
      <c r="J3762" s="1" t="n">
        <v>1614636</v>
      </c>
      <c r="L3762" s="1" t="n">
        <v>587748</v>
      </c>
      <c r="M3762" s="1" t="s">
        <v>59</v>
      </c>
      <c r="N3762" s="1" t="s">
        <v>66</v>
      </c>
      <c r="P3762" s="1" t="n">
        <v>103</v>
      </c>
      <c r="Q3762" s="1" t="s">
        <v>61</v>
      </c>
      <c r="R3762" s="1" t="s">
        <v>62</v>
      </c>
      <c r="S3762" s="1" t="n">
        <v>1130101</v>
      </c>
      <c r="T3762" s="1" t="s">
        <v>63</v>
      </c>
      <c r="U3762" s="1" t="n">
        <v>542.59</v>
      </c>
      <c r="W3762" s="1" t="n">
        <v>0</v>
      </c>
      <c r="X3762" s="1" t="s">
        <v>3387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SAB PHEBO ODOR90G</v>
      </c>
      <c r="AC3762" s="1" t="n">
        <v>587748</v>
      </c>
    </row>
    <row r="3763" customFormat="false" ht="12.75" hidden="false" customHeight="true" outlineLevel="0" collapsed="false">
      <c r="A3763" s="1" t="n">
        <v>1</v>
      </c>
      <c r="B3763" s="17" t="n">
        <v>46266</v>
      </c>
      <c r="C3763" s="17" t="n">
        <v>46288</v>
      </c>
      <c r="D3763" s="1" t="n">
        <v>1107</v>
      </c>
      <c r="E3763" s="1" t="s">
        <v>155</v>
      </c>
      <c r="F3763" s="1" t="n">
        <v>24</v>
      </c>
      <c r="G3763" s="1" t="s">
        <v>57</v>
      </c>
      <c r="H3763" s="1" t="n">
        <v>2110405</v>
      </c>
      <c r="I3763" s="1" t="s">
        <v>106</v>
      </c>
      <c r="J3763" s="1" t="n">
        <v>1648104</v>
      </c>
      <c r="L3763" s="1" t="n">
        <v>450846</v>
      </c>
      <c r="M3763" s="1" t="s">
        <v>153</v>
      </c>
      <c r="N3763" s="1" t="s">
        <v>66</v>
      </c>
      <c r="P3763" s="1" t="n">
        <v>103</v>
      </c>
      <c r="Q3763" s="1" t="s">
        <v>61</v>
      </c>
      <c r="R3763" s="1" t="s">
        <v>62</v>
      </c>
      <c r="S3763" s="1" t="n">
        <v>1130101</v>
      </c>
      <c r="T3763" s="1" t="s">
        <v>63</v>
      </c>
      <c r="U3763" s="1" t="n">
        <v>3917.2</v>
      </c>
      <c r="W3763" s="1" t="n">
        <v>0</v>
      </c>
      <c r="X3763" s="1" t="s">
        <v>3388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WHISKA FRANGO KG AGR</v>
      </c>
      <c r="AC3763" s="1" t="n">
        <v>450846</v>
      </c>
    </row>
    <row r="3764" customFormat="false" ht="12.75" hidden="false" customHeight="true" outlineLevel="0" collapsed="false">
      <c r="A3764" s="1" t="n">
        <v>1</v>
      </c>
      <c r="B3764" s="17" t="n">
        <v>46246</v>
      </c>
      <c r="C3764" s="17" t="n">
        <v>46289</v>
      </c>
      <c r="D3764" s="1" t="n">
        <v>1390</v>
      </c>
      <c r="E3764" s="1" t="s">
        <v>1619</v>
      </c>
      <c r="F3764" s="1" t="n">
        <v>24</v>
      </c>
      <c r="G3764" s="1" t="s">
        <v>57</v>
      </c>
      <c r="H3764" s="1" t="n">
        <v>2110405</v>
      </c>
      <c r="I3764" s="1" t="s">
        <v>106</v>
      </c>
      <c r="J3764" s="1" t="n">
        <v>1537290</v>
      </c>
      <c r="L3764" s="1" t="n">
        <v>7184</v>
      </c>
      <c r="M3764" s="1" t="s">
        <v>153</v>
      </c>
      <c r="N3764" s="1" t="s">
        <v>66</v>
      </c>
      <c r="P3764" s="1" t="n">
        <v>103</v>
      </c>
      <c r="Q3764" s="1" t="s">
        <v>61</v>
      </c>
      <c r="R3764" s="1" t="s">
        <v>62</v>
      </c>
      <c r="S3764" s="1" t="n">
        <v>1130101</v>
      </c>
      <c r="T3764" s="1" t="s">
        <v>63</v>
      </c>
      <c r="U3764" s="1" t="n">
        <v>463.72</v>
      </c>
      <c r="W3764" s="1" t="n">
        <v>0</v>
      </c>
      <c r="X3764" s="1" t="s">
        <v>3389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</row>
    <row r="3765" customFormat="false" ht="12.75" hidden="false" customHeight="true" outlineLevel="0" collapsed="false">
      <c r="A3765" s="1" t="n">
        <v>1</v>
      </c>
      <c r="B3765" s="17" t="n">
        <v>46248</v>
      </c>
      <c r="C3765" s="17" t="n">
        <v>46289</v>
      </c>
      <c r="D3765" s="1" t="n">
        <v>10012</v>
      </c>
      <c r="E3765" s="1" t="s">
        <v>236</v>
      </c>
      <c r="F3765" s="1" t="n">
        <v>24</v>
      </c>
      <c r="G3765" s="1" t="s">
        <v>57</v>
      </c>
      <c r="H3765" s="1" t="n">
        <v>2110405</v>
      </c>
      <c r="I3765" s="1" t="s">
        <v>106</v>
      </c>
      <c r="J3765" s="1" t="n">
        <v>1546127</v>
      </c>
      <c r="L3765" s="1" t="n">
        <v>1965727</v>
      </c>
      <c r="M3765" s="1" t="s">
        <v>153</v>
      </c>
      <c r="N3765" s="1" t="s">
        <v>66</v>
      </c>
      <c r="P3765" s="1" t="n">
        <v>103</v>
      </c>
      <c r="Q3765" s="1" t="s">
        <v>61</v>
      </c>
      <c r="R3765" s="1" t="s">
        <v>62</v>
      </c>
      <c r="S3765" s="1" t="n">
        <v>1130101</v>
      </c>
      <c r="T3765" s="1" t="s">
        <v>63</v>
      </c>
      <c r="U3765" s="1" t="n">
        <v>1236.62</v>
      </c>
      <c r="W3765" s="1" t="n">
        <v>0</v>
      </c>
      <c r="X3765" s="1" t="s">
        <v>3390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ABS SEMPERLIVRE SUAVE C/ABA -16UN</v>
      </c>
      <c r="AC3765" s="1" t="n">
        <v>1965727</v>
      </c>
    </row>
    <row r="3766" customFormat="false" ht="12.75" hidden="false" customHeight="true" outlineLevel="0" collapsed="false">
      <c r="A3766" s="1" t="n">
        <v>1</v>
      </c>
      <c r="B3766" s="17" t="n">
        <v>46253</v>
      </c>
      <c r="C3766" s="17" t="n">
        <v>46289</v>
      </c>
      <c r="D3766" s="1" t="n">
        <v>1107</v>
      </c>
      <c r="E3766" s="1" t="s">
        <v>155</v>
      </c>
      <c r="F3766" s="1" t="n">
        <v>24</v>
      </c>
      <c r="G3766" s="1" t="s">
        <v>57</v>
      </c>
      <c r="H3766" s="1" t="n">
        <v>2110405</v>
      </c>
      <c r="I3766" s="1" t="s">
        <v>106</v>
      </c>
      <c r="J3766" s="1" t="n">
        <v>1594906</v>
      </c>
      <c r="L3766" s="1" t="n">
        <v>445436</v>
      </c>
      <c r="M3766" s="1" t="s">
        <v>153</v>
      </c>
      <c r="N3766" s="1" t="s">
        <v>66</v>
      </c>
      <c r="P3766" s="1" t="n">
        <v>103</v>
      </c>
      <c r="Q3766" s="1" t="s">
        <v>61</v>
      </c>
      <c r="R3766" s="1" t="s">
        <v>62</v>
      </c>
      <c r="S3766" s="1" t="n">
        <v>1130101</v>
      </c>
      <c r="T3766" s="1" t="s">
        <v>63</v>
      </c>
      <c r="U3766" s="1" t="n">
        <v>397.69</v>
      </c>
      <c r="W3766" s="1" t="n">
        <v>0</v>
      </c>
      <c r="X3766" s="1" t="s">
        <v>3391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MENTOS GOMA DE MASCA</v>
      </c>
      <c r="AC3766" s="1" t="n">
        <v>445436</v>
      </c>
    </row>
    <row r="3767" customFormat="false" ht="12.75" hidden="false" customHeight="true" outlineLevel="0" collapsed="false">
      <c r="A3767" s="1" t="n">
        <v>1</v>
      </c>
      <c r="B3767" s="17" t="n">
        <v>46253</v>
      </c>
      <c r="C3767" s="17" t="n">
        <v>46289</v>
      </c>
      <c r="D3767" s="1" t="n">
        <v>1107</v>
      </c>
      <c r="E3767" s="1" t="s">
        <v>155</v>
      </c>
      <c r="F3767" s="1" t="n">
        <v>24</v>
      </c>
      <c r="G3767" s="1" t="s">
        <v>57</v>
      </c>
      <c r="H3767" s="1" t="n">
        <v>2110405</v>
      </c>
      <c r="I3767" s="1" t="s">
        <v>106</v>
      </c>
      <c r="J3767" s="1" t="n">
        <v>1594953</v>
      </c>
      <c r="L3767" s="1" t="n">
        <v>445434</v>
      </c>
      <c r="M3767" s="1" t="s">
        <v>153</v>
      </c>
      <c r="N3767" s="1" t="s">
        <v>66</v>
      </c>
      <c r="P3767" s="1" t="n">
        <v>103</v>
      </c>
      <c r="Q3767" s="1" t="s">
        <v>61</v>
      </c>
      <c r="R3767" s="1" t="s">
        <v>62</v>
      </c>
      <c r="S3767" s="1" t="n">
        <v>1130101</v>
      </c>
      <c r="T3767" s="1" t="s">
        <v>63</v>
      </c>
      <c r="U3767" s="1" t="n">
        <v>347.29</v>
      </c>
      <c r="W3767" s="1" t="n">
        <v>0</v>
      </c>
      <c r="X3767" s="1" t="s">
        <v>3392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MENTOS FRUIT 26,8G</v>
      </c>
      <c r="AC3767" s="1" t="n">
        <v>445434</v>
      </c>
    </row>
    <row r="3768" customFormat="false" ht="12.75" hidden="false" customHeight="true" outlineLevel="0" collapsed="false">
      <c r="A3768" s="1" t="n">
        <v>1</v>
      </c>
      <c r="B3768" s="17" t="n">
        <v>46253</v>
      </c>
      <c r="C3768" s="17" t="n">
        <v>46289</v>
      </c>
      <c r="D3768" s="1" t="n">
        <v>1107</v>
      </c>
      <c r="E3768" s="1" t="s">
        <v>155</v>
      </c>
      <c r="F3768" s="1" t="n">
        <v>24</v>
      </c>
      <c r="G3768" s="1" t="s">
        <v>57</v>
      </c>
      <c r="H3768" s="1" t="n">
        <v>2110405</v>
      </c>
      <c r="I3768" s="1" t="s">
        <v>106</v>
      </c>
      <c r="J3768" s="1" t="n">
        <v>1595000</v>
      </c>
      <c r="L3768" s="1" t="n">
        <v>445420</v>
      </c>
      <c r="M3768" s="1" t="s">
        <v>153</v>
      </c>
      <c r="N3768" s="1" t="s">
        <v>66</v>
      </c>
      <c r="P3768" s="1" t="n">
        <v>103</v>
      </c>
      <c r="Q3768" s="1" t="s">
        <v>61</v>
      </c>
      <c r="R3768" s="1" t="s">
        <v>62</v>
      </c>
      <c r="S3768" s="1" t="n">
        <v>1130101</v>
      </c>
      <c r="T3768" s="1" t="s">
        <v>63</v>
      </c>
      <c r="U3768" s="1" t="n">
        <v>1441</v>
      </c>
      <c r="W3768" s="1" t="n">
        <v>0</v>
      </c>
      <c r="X3768" s="1" t="s">
        <v>3393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BOLINHO MORANGO 7308</v>
      </c>
      <c r="AC3768" s="1" t="n">
        <v>445420</v>
      </c>
    </row>
    <row r="3769" customFormat="false" ht="12.75" hidden="false" customHeight="true" outlineLevel="0" collapsed="false">
      <c r="A3769" s="1" t="n">
        <v>1</v>
      </c>
      <c r="B3769" s="17" t="n">
        <v>46261</v>
      </c>
      <c r="C3769" s="17" t="n">
        <v>46289</v>
      </c>
      <c r="D3769" s="1" t="n">
        <v>1637</v>
      </c>
      <c r="E3769" s="1" t="s">
        <v>68</v>
      </c>
      <c r="F3769" s="1" t="n">
        <v>24</v>
      </c>
      <c r="G3769" s="1" t="s">
        <v>57</v>
      </c>
      <c r="H3769" s="1" t="n">
        <v>2110405</v>
      </c>
      <c r="I3769" s="1" t="s">
        <v>106</v>
      </c>
      <c r="J3769" s="1" t="n">
        <v>1614686</v>
      </c>
      <c r="L3769" s="1" t="n">
        <v>1926309</v>
      </c>
      <c r="M3769" s="1" t="s">
        <v>36</v>
      </c>
      <c r="N3769" s="1" t="s">
        <v>66</v>
      </c>
      <c r="P3769" s="1" t="n">
        <v>103</v>
      </c>
      <c r="Q3769" s="1" t="s">
        <v>61</v>
      </c>
      <c r="R3769" s="1" t="s">
        <v>62</v>
      </c>
      <c r="S3769" s="1" t="n">
        <v>1130101</v>
      </c>
      <c r="T3769" s="1" t="s">
        <v>63</v>
      </c>
      <c r="U3769" s="1" t="n">
        <v>514.8</v>
      </c>
      <c r="W3769" s="1" t="n">
        <v>0</v>
      </c>
      <c r="X3769" s="1" t="s">
        <v>3394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BISC. SOL SALT 150G INTEGRAL</v>
      </c>
      <c r="AC3769" s="1" t="n">
        <v>1926309</v>
      </c>
    </row>
    <row r="3770" customFormat="false" ht="12.75" hidden="false" customHeight="true" outlineLevel="0" collapsed="false">
      <c r="A3770" s="1" t="n">
        <v>1</v>
      </c>
      <c r="B3770" s="17" t="n">
        <v>46261</v>
      </c>
      <c r="C3770" s="17" t="n">
        <v>46289</v>
      </c>
      <c r="D3770" s="1" t="n">
        <v>967</v>
      </c>
      <c r="E3770" s="1" t="s">
        <v>1167</v>
      </c>
      <c r="F3770" s="1" t="n">
        <v>24</v>
      </c>
      <c r="G3770" s="1" t="s">
        <v>57</v>
      </c>
      <c r="H3770" s="1" t="n">
        <v>2110405</v>
      </c>
      <c r="I3770" s="1" t="s">
        <v>106</v>
      </c>
      <c r="J3770" s="1" t="n">
        <v>1635216</v>
      </c>
      <c r="L3770" s="1" t="n">
        <v>37820</v>
      </c>
      <c r="M3770" s="1" t="s">
        <v>36</v>
      </c>
      <c r="N3770" s="1" t="s">
        <v>66</v>
      </c>
      <c r="P3770" s="1" t="n">
        <v>103</v>
      </c>
      <c r="Q3770" s="1" t="s">
        <v>61</v>
      </c>
      <c r="R3770" s="1" t="s">
        <v>62</v>
      </c>
      <c r="S3770" s="1" t="n">
        <v>1130101</v>
      </c>
      <c r="T3770" s="1" t="s">
        <v>63</v>
      </c>
      <c r="U3770" s="1" t="n">
        <v>993</v>
      </c>
      <c r="W3770" s="1" t="n">
        <v>0</v>
      </c>
      <c r="X3770" s="1" t="s">
        <v>3395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COPO DESC COPOBRAS B</v>
      </c>
      <c r="AC3770" s="1" t="n">
        <v>37820</v>
      </c>
    </row>
    <row r="3771" customFormat="false" ht="12.75" hidden="false" customHeight="true" outlineLevel="0" collapsed="false">
      <c r="A3771" s="1" t="n">
        <v>1</v>
      </c>
      <c r="B3771" s="17" t="n">
        <v>46266</v>
      </c>
      <c r="C3771" s="17" t="n">
        <v>46289</v>
      </c>
      <c r="D3771" s="1" t="n">
        <v>1699</v>
      </c>
      <c r="E3771" s="1" t="s">
        <v>428</v>
      </c>
      <c r="F3771" s="1" t="n">
        <v>24</v>
      </c>
      <c r="G3771" s="1" t="s">
        <v>57</v>
      </c>
      <c r="H3771" s="1" t="n">
        <v>2110405</v>
      </c>
      <c r="I3771" s="1" t="s">
        <v>106</v>
      </c>
      <c r="J3771" s="1" t="n">
        <v>1647947</v>
      </c>
      <c r="L3771" s="1" t="n">
        <v>312938</v>
      </c>
      <c r="M3771" s="1" t="s">
        <v>59</v>
      </c>
      <c r="N3771" s="1" t="s">
        <v>66</v>
      </c>
      <c r="P3771" s="1" t="n">
        <v>103</v>
      </c>
      <c r="Q3771" s="1" t="s">
        <v>61</v>
      </c>
      <c r="R3771" s="1" t="s">
        <v>62</v>
      </c>
      <c r="S3771" s="1" t="n">
        <v>1130101</v>
      </c>
      <c r="T3771" s="1" t="s">
        <v>63</v>
      </c>
      <c r="U3771" s="1" t="n">
        <v>844.8</v>
      </c>
      <c r="W3771" s="1" t="n">
        <v>0</v>
      </c>
      <c r="X3771" s="1" t="s">
        <v>3396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SKARLOFF VODKA965M</v>
      </c>
      <c r="AC3771" s="1" t="n">
        <v>312938</v>
      </c>
    </row>
    <row r="3772" customFormat="false" ht="12.75" hidden="false" customHeight="true" outlineLevel="0" collapsed="false">
      <c r="A3772" s="1" t="n">
        <v>1</v>
      </c>
      <c r="B3772" s="17" t="n">
        <v>46038</v>
      </c>
      <c r="C3772" s="17" t="n">
        <v>46290</v>
      </c>
      <c r="D3772" s="1" t="n">
        <v>10039</v>
      </c>
      <c r="E3772" s="1" t="s">
        <v>956</v>
      </c>
      <c r="F3772" s="1" t="n">
        <v>36</v>
      </c>
      <c r="G3772" s="1" t="s">
        <v>517</v>
      </c>
      <c r="H3772" s="1" t="n">
        <v>2110102</v>
      </c>
      <c r="I3772" s="1" t="s">
        <v>83</v>
      </c>
      <c r="J3772" s="1" t="n">
        <v>532309</v>
      </c>
      <c r="L3772" s="1" t="n">
        <v>2543</v>
      </c>
      <c r="M3772" s="1" t="s">
        <v>636</v>
      </c>
      <c r="N3772" s="1" t="s">
        <v>60</v>
      </c>
      <c r="P3772" s="1" t="n">
        <v>101</v>
      </c>
      <c r="Q3772" s="1" t="s">
        <v>107</v>
      </c>
      <c r="R3772" s="1" t="s">
        <v>39</v>
      </c>
      <c r="S3772" s="1" t="n">
        <v>4210204</v>
      </c>
      <c r="T3772" s="1" t="s">
        <v>84</v>
      </c>
      <c r="U3772" s="1" t="n">
        <v>285.77</v>
      </c>
      <c r="W3772" s="1" t="n">
        <v>0</v>
      </c>
      <c r="X3772" s="1" t="s">
        <v>3397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nao encontrado</v>
      </c>
      <c r="AC3772" s="1" t="n">
        <v>2543</v>
      </c>
    </row>
    <row r="3773" customFormat="false" ht="12.75" hidden="false" customHeight="true" outlineLevel="0" collapsed="false">
      <c r="A3773" s="1" t="n">
        <v>1</v>
      </c>
      <c r="B3773" s="17" t="n">
        <v>46085</v>
      </c>
      <c r="C3773" s="17" t="n">
        <v>46290</v>
      </c>
      <c r="D3773" s="1" t="n">
        <v>500</v>
      </c>
      <c r="E3773" s="1" t="s">
        <v>516</v>
      </c>
      <c r="F3773" s="1" t="n">
        <v>36</v>
      </c>
      <c r="G3773" s="1" t="s">
        <v>517</v>
      </c>
      <c r="H3773" s="1" t="n">
        <v>2110101</v>
      </c>
      <c r="I3773" s="1" t="s">
        <v>58</v>
      </c>
      <c r="J3773" s="1" t="n">
        <v>808801</v>
      </c>
      <c r="L3773" s="1" t="n">
        <v>349045</v>
      </c>
      <c r="M3773" s="1" t="s">
        <v>1950</v>
      </c>
      <c r="N3773" s="1" t="s">
        <v>66</v>
      </c>
      <c r="P3773" s="1" t="n">
        <v>103</v>
      </c>
      <c r="Q3773" s="1" t="s">
        <v>61</v>
      </c>
      <c r="R3773" s="1" t="s">
        <v>106</v>
      </c>
      <c r="S3773" s="1" t="n">
        <v>2110405</v>
      </c>
      <c r="T3773" s="1" t="s">
        <v>106</v>
      </c>
      <c r="U3773" s="1" t="n">
        <v>399.1</v>
      </c>
      <c r="W3773" s="1" t="n">
        <v>0</v>
      </c>
      <c r="X3773" s="1" t="s">
        <v>3398</v>
      </c>
      <c r="Z3773" s="1" t="str">
        <f aca="false">IF($T3773="","",IFERROR(INDEX('Resumo Grupos'!$AC$3:$AC$200,MATCH($T3773,'Resumo Grupos'!$AB$3:$AB$200,0)),"n/d"))</f>
        <v>Cobertura de conta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nao encontrado</v>
      </c>
      <c r="AC3773" s="1" t="n">
        <v>154967</v>
      </c>
    </row>
    <row r="3774" customFormat="false" ht="12.75" hidden="false" customHeight="true" outlineLevel="0" collapsed="false">
      <c r="A3774" s="1" t="n">
        <v>1</v>
      </c>
      <c r="B3774" s="17" t="n">
        <v>46098</v>
      </c>
      <c r="C3774" s="17" t="n">
        <v>46290</v>
      </c>
      <c r="D3774" s="1" t="n">
        <v>468</v>
      </c>
      <c r="E3774" s="1" t="s">
        <v>963</v>
      </c>
      <c r="F3774" s="1" t="n">
        <v>36</v>
      </c>
      <c r="G3774" s="1" t="s">
        <v>517</v>
      </c>
      <c r="H3774" s="1" t="n">
        <v>2110101</v>
      </c>
      <c r="I3774" s="1" t="s">
        <v>58</v>
      </c>
      <c r="J3774" s="1" t="n">
        <v>826843</v>
      </c>
      <c r="L3774" s="1" t="n">
        <v>355659</v>
      </c>
      <c r="M3774" s="1" t="s">
        <v>457</v>
      </c>
      <c r="N3774" s="1" t="s">
        <v>66</v>
      </c>
      <c r="P3774" s="1" t="n">
        <v>103</v>
      </c>
      <c r="Q3774" s="1" t="s">
        <v>61</v>
      </c>
      <c r="R3774" s="1" t="s">
        <v>62</v>
      </c>
      <c r="S3774" s="1" t="n">
        <v>1130101</v>
      </c>
      <c r="T3774" s="1" t="s">
        <v>63</v>
      </c>
      <c r="U3774" s="1" t="n">
        <v>233.35</v>
      </c>
      <c r="W3774" s="1" t="n">
        <v>0</v>
      </c>
      <c r="X3774" s="1" t="s">
        <v>3399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nao encontrado</v>
      </c>
      <c r="AC3774" s="1" t="n">
        <v>14298</v>
      </c>
    </row>
    <row r="3775" customFormat="false" ht="12.75" hidden="false" customHeight="true" outlineLevel="0" collapsed="false">
      <c r="A3775" s="1" t="n">
        <v>1</v>
      </c>
      <c r="B3775" s="17" t="n">
        <v>46120</v>
      </c>
      <c r="C3775" s="17" t="n">
        <v>46290</v>
      </c>
      <c r="D3775" s="1" t="n">
        <v>500</v>
      </c>
      <c r="E3775" s="1" t="s">
        <v>516</v>
      </c>
      <c r="F3775" s="1" t="n">
        <v>36</v>
      </c>
      <c r="G3775" s="1" t="s">
        <v>517</v>
      </c>
      <c r="H3775" s="1" t="n">
        <v>2110405</v>
      </c>
      <c r="I3775" s="1" t="s">
        <v>106</v>
      </c>
      <c r="J3775" s="1" t="n">
        <v>920498</v>
      </c>
      <c r="L3775" s="1" t="n">
        <v>391987</v>
      </c>
      <c r="M3775" s="1" t="s">
        <v>457</v>
      </c>
      <c r="N3775" s="1" t="s">
        <v>66</v>
      </c>
      <c r="P3775" s="1" t="n">
        <v>103</v>
      </c>
      <c r="Q3775" s="1" t="s">
        <v>61</v>
      </c>
      <c r="R3775" s="1" t="s">
        <v>882</v>
      </c>
      <c r="S3775" s="1" t="n">
        <v>1240103</v>
      </c>
      <c r="T3775" s="1" t="s">
        <v>960</v>
      </c>
      <c r="U3775" s="1" t="n">
        <v>4934.34</v>
      </c>
      <c r="W3775" s="1" t="n">
        <v>0</v>
      </c>
      <c r="X3775" s="1" t="s">
        <v>3400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nao encontrado</v>
      </c>
      <c r="AC3775" s="1" t="n">
        <v>156023</v>
      </c>
    </row>
    <row r="3776" customFormat="false" ht="12.75" hidden="false" customHeight="true" outlineLevel="0" collapsed="false">
      <c r="A3776" s="1" t="n">
        <v>1</v>
      </c>
      <c r="B3776" s="17" t="n">
        <v>46094</v>
      </c>
      <c r="C3776" s="17" t="n">
        <v>46290</v>
      </c>
      <c r="D3776" s="1" t="n">
        <v>468</v>
      </c>
      <c r="E3776" s="1" t="s">
        <v>963</v>
      </c>
      <c r="F3776" s="1" t="n">
        <v>36</v>
      </c>
      <c r="G3776" s="1" t="s">
        <v>517</v>
      </c>
      <c r="H3776" s="1" t="n">
        <v>2110405</v>
      </c>
      <c r="I3776" s="1" t="s">
        <v>106</v>
      </c>
      <c r="J3776" s="1" t="n">
        <v>1024118</v>
      </c>
      <c r="L3776" s="1" t="n">
        <v>14289</v>
      </c>
      <c r="M3776" s="1" t="s">
        <v>457</v>
      </c>
      <c r="N3776" s="1" t="s">
        <v>66</v>
      </c>
      <c r="P3776" s="1" t="n">
        <v>101</v>
      </c>
      <c r="Q3776" s="1" t="s">
        <v>107</v>
      </c>
      <c r="R3776" s="1" t="s">
        <v>882</v>
      </c>
      <c r="S3776" s="1" t="n">
        <v>1240103</v>
      </c>
      <c r="T3776" s="1" t="s">
        <v>960</v>
      </c>
      <c r="U3776" s="1" t="n">
        <v>1197</v>
      </c>
      <c r="W3776" s="1" t="n">
        <v>0</v>
      </c>
      <c r="X3776" s="1" t="s">
        <v>966</v>
      </c>
      <c r="Z3776" s="1" t="str">
        <f aca="false">IF($T3776="","",IFERROR(INDEX('Resumo Grupos'!$AC$3:$AC$200,MATCH($T3776,'Resumo Grupos'!$AB$3:$AB$200,0)),"n/d"))</f>
        <v>Despesa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nao encontrado</v>
      </c>
      <c r="AC3776" s="1" t="n">
        <v>14289</v>
      </c>
    </row>
    <row r="3777" customFormat="false" ht="12.75" hidden="false" customHeight="true" outlineLevel="0" collapsed="false">
      <c r="A3777" s="1" t="n">
        <v>1</v>
      </c>
      <c r="B3777" s="17" t="n">
        <v>46183</v>
      </c>
      <c r="C3777" s="17" t="n">
        <v>46290</v>
      </c>
      <c r="D3777" s="1" t="n">
        <v>49</v>
      </c>
      <c r="E3777" s="1" t="s">
        <v>189</v>
      </c>
      <c r="F3777" s="1" t="n">
        <v>34</v>
      </c>
      <c r="G3777" s="1" t="s">
        <v>94</v>
      </c>
      <c r="H3777" s="1" t="n">
        <v>2110405</v>
      </c>
      <c r="I3777" s="1" t="s">
        <v>106</v>
      </c>
      <c r="J3777" s="1" t="n">
        <v>1232017</v>
      </c>
      <c r="L3777" s="1" t="n">
        <v>511836</v>
      </c>
      <c r="M3777" s="1" t="s">
        <v>36</v>
      </c>
      <c r="N3777" s="1" t="s">
        <v>66</v>
      </c>
      <c r="P3777" s="1" t="n">
        <v>101</v>
      </c>
      <c r="Q3777" s="1" t="s">
        <v>107</v>
      </c>
      <c r="R3777" s="1" t="s">
        <v>2629</v>
      </c>
      <c r="S3777" s="1" t="n">
        <v>2210202</v>
      </c>
      <c r="T3777" s="1" t="s">
        <v>2629</v>
      </c>
      <c r="U3777" s="1" t="n">
        <v>100000</v>
      </c>
      <c r="W3777" s="1" t="n">
        <v>0</v>
      </c>
      <c r="X3777" s="1" t="s">
        <v>3401</v>
      </c>
      <c r="Z3777" s="1" t="str">
        <f aca="false">IF($T3777="","",IFERROR(INDEX('Resumo Grupos'!$AC$3:$AC$200,MATCH($T3777,'Resumo Grupos'!$AB$3:$AB$200,0)),"n/d"))</f>
        <v>Empréstimo</v>
      </c>
      <c r="AA3777" s="1" t="str">
        <f aca="false">IF($T3777="","",IF(COUNTIF('Resumo Grupos'!$AE$3:$AE$40,$T3777)&gt;0,"NAO","SIM"))</f>
        <v>SIM</v>
      </c>
    </row>
    <row r="3778" customFormat="false" ht="12.75" hidden="false" customHeight="true" outlineLevel="0" collapsed="false">
      <c r="A3778" s="1" t="n">
        <v>1</v>
      </c>
      <c r="B3778" s="17" t="n">
        <v>46231</v>
      </c>
      <c r="C3778" s="17" t="n">
        <v>46290</v>
      </c>
      <c r="D3778" s="1" t="n">
        <v>10098</v>
      </c>
      <c r="E3778" s="1" t="s">
        <v>1365</v>
      </c>
      <c r="F3778" s="1" t="n">
        <v>36</v>
      </c>
      <c r="G3778" s="1" t="s">
        <v>517</v>
      </c>
      <c r="H3778" s="1" t="n">
        <v>2110405</v>
      </c>
      <c r="I3778" s="1" t="s">
        <v>106</v>
      </c>
      <c r="J3778" s="1" t="n">
        <v>1463756</v>
      </c>
      <c r="L3778" s="1" t="n">
        <v>1141</v>
      </c>
      <c r="M3778" s="1" t="s">
        <v>36</v>
      </c>
      <c r="N3778" s="1" t="s">
        <v>66</v>
      </c>
      <c r="P3778" s="1" t="n">
        <v>103</v>
      </c>
      <c r="Q3778" s="1" t="s">
        <v>61</v>
      </c>
      <c r="R3778" s="1" t="s">
        <v>62</v>
      </c>
      <c r="S3778" s="1" t="n">
        <v>1130101</v>
      </c>
      <c r="T3778" s="1" t="s">
        <v>63</v>
      </c>
      <c r="U3778" s="1" t="n">
        <v>164.7</v>
      </c>
      <c r="W3778" s="1" t="n">
        <v>0</v>
      </c>
      <c r="X3778" s="1" t="s">
        <v>3402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</row>
    <row r="3779" customFormat="false" ht="12.75" hidden="false" customHeight="true" outlineLevel="0" collapsed="false">
      <c r="A3779" s="1" t="n">
        <v>1</v>
      </c>
      <c r="B3779" s="17" t="n">
        <v>46234</v>
      </c>
      <c r="C3779" s="17" t="n">
        <v>46290</v>
      </c>
      <c r="D3779" s="1" t="n">
        <v>815</v>
      </c>
      <c r="E3779" s="1" t="s">
        <v>746</v>
      </c>
      <c r="F3779" s="1" t="n">
        <v>34</v>
      </c>
      <c r="G3779" s="1" t="s">
        <v>94</v>
      </c>
      <c r="H3779" s="1" t="n">
        <v>2110405</v>
      </c>
      <c r="I3779" s="1" t="s">
        <v>106</v>
      </c>
      <c r="J3779" s="1" t="n">
        <v>1477514</v>
      </c>
      <c r="L3779" s="1" t="n">
        <v>606999</v>
      </c>
      <c r="M3779" s="1" t="s">
        <v>36</v>
      </c>
      <c r="N3779" s="1" t="s">
        <v>66</v>
      </c>
      <c r="P3779" s="1" t="n">
        <v>101</v>
      </c>
      <c r="Q3779" s="1" t="s">
        <v>107</v>
      </c>
      <c r="R3779" s="1" t="s">
        <v>2629</v>
      </c>
      <c r="S3779" s="1" t="n">
        <v>2210203</v>
      </c>
      <c r="T3779" s="1" t="s">
        <v>3403</v>
      </c>
      <c r="U3779" s="1" t="n">
        <v>50000</v>
      </c>
      <c r="W3779" s="1" t="n">
        <v>0</v>
      </c>
      <c r="X3779" s="1" t="s">
        <v>3404</v>
      </c>
      <c r="Z3779" s="1" t="str">
        <f aca="false">IF($T3779="","",IFERROR(INDEX('Resumo Grupos'!$AC$3:$AC$200,MATCH($T3779,'Resumo Grupos'!$AB$3:$AB$200,0)),"n/d"))</f>
        <v>Empréstimo</v>
      </c>
      <c r="AA3779" s="1" t="str">
        <f aca="false">IF($T3779="","",IF(COUNTIF('Resumo Grupos'!$AE$3:$AE$40,$T3779)&gt;0,"NAO","SIM"))</f>
        <v>NAO</v>
      </c>
    </row>
    <row r="3780" customFormat="false" ht="12.75" hidden="false" customHeight="true" outlineLevel="0" collapsed="false">
      <c r="A3780" s="1" t="n">
        <v>1</v>
      </c>
      <c r="B3780" s="17" t="n">
        <v>46244</v>
      </c>
      <c r="C3780" s="17" t="n">
        <v>46290</v>
      </c>
      <c r="D3780" s="1" t="n">
        <v>10098</v>
      </c>
      <c r="E3780" s="1" t="s">
        <v>1365</v>
      </c>
      <c r="F3780" s="1" t="n">
        <v>36</v>
      </c>
      <c r="G3780" s="1" t="s">
        <v>517</v>
      </c>
      <c r="H3780" s="1" t="n">
        <v>2110405</v>
      </c>
      <c r="I3780" s="1" t="s">
        <v>106</v>
      </c>
      <c r="J3780" s="1" t="n">
        <v>1529587</v>
      </c>
      <c r="L3780" s="1" t="n">
        <v>1197</v>
      </c>
      <c r="M3780" s="1" t="s">
        <v>36</v>
      </c>
      <c r="N3780" s="1" t="s">
        <v>66</v>
      </c>
      <c r="P3780" s="1" t="n">
        <v>103</v>
      </c>
      <c r="Q3780" s="1" t="s">
        <v>61</v>
      </c>
      <c r="R3780" s="1" t="s">
        <v>62</v>
      </c>
      <c r="S3780" s="1" t="n">
        <v>1130101</v>
      </c>
      <c r="T3780" s="1" t="s">
        <v>63</v>
      </c>
      <c r="U3780" s="1" t="n">
        <v>288.5</v>
      </c>
      <c r="W3780" s="1" t="n">
        <v>0</v>
      </c>
      <c r="X3780" s="1" t="s">
        <v>3405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PAO DE KIKAO 600G REAL PAES</v>
      </c>
      <c r="AC3780" s="1" t="n">
        <v>1197</v>
      </c>
    </row>
    <row r="3781" customFormat="false" ht="12.75" hidden="false" customHeight="true" outlineLevel="0" collapsed="false">
      <c r="A3781" s="1" t="n">
        <v>1</v>
      </c>
      <c r="B3781" s="17" t="n">
        <v>46249</v>
      </c>
      <c r="C3781" s="17" t="n">
        <v>46290</v>
      </c>
      <c r="D3781" s="1" t="n">
        <v>10098</v>
      </c>
      <c r="E3781" s="1" t="s">
        <v>1365</v>
      </c>
      <c r="F3781" s="1" t="n">
        <v>36</v>
      </c>
      <c r="G3781" s="1" t="s">
        <v>517</v>
      </c>
      <c r="H3781" s="1" t="n">
        <v>2110405</v>
      </c>
      <c r="I3781" s="1" t="s">
        <v>106</v>
      </c>
      <c r="J3781" s="1" t="n">
        <v>1551387</v>
      </c>
      <c r="L3781" s="1" t="n">
        <v>1210</v>
      </c>
      <c r="M3781" s="1" t="s">
        <v>36</v>
      </c>
      <c r="N3781" s="1" t="s">
        <v>66</v>
      </c>
      <c r="P3781" s="1" t="n">
        <v>103</v>
      </c>
      <c r="Q3781" s="1" t="s">
        <v>61</v>
      </c>
      <c r="R3781" s="1" t="s">
        <v>62</v>
      </c>
      <c r="S3781" s="1" t="n">
        <v>1130101</v>
      </c>
      <c r="T3781" s="1" t="s">
        <v>63</v>
      </c>
      <c r="U3781" s="1" t="n">
        <v>288.5</v>
      </c>
      <c r="W3781" s="1" t="n">
        <v>0</v>
      </c>
      <c r="X3781" s="1" t="s">
        <v>3406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PAO DE KIKAO 600G REAL PAES</v>
      </c>
      <c r="AC3781" s="1" t="n">
        <v>1210</v>
      </c>
    </row>
    <row r="3782" customFormat="false" ht="12.75" hidden="false" customHeight="true" outlineLevel="0" collapsed="false">
      <c r="A3782" s="1" t="n">
        <v>1</v>
      </c>
      <c r="B3782" s="17" t="n">
        <v>46251</v>
      </c>
      <c r="C3782" s="17" t="n">
        <v>46290</v>
      </c>
      <c r="D3782" s="1" t="n">
        <v>10098</v>
      </c>
      <c r="E3782" s="1" t="s">
        <v>1365</v>
      </c>
      <c r="F3782" s="1" t="n">
        <v>36</v>
      </c>
      <c r="G3782" s="1" t="s">
        <v>517</v>
      </c>
      <c r="H3782" s="1" t="n">
        <v>2110405</v>
      </c>
      <c r="I3782" s="1" t="s">
        <v>106</v>
      </c>
      <c r="J3782" s="1" t="n">
        <v>1560897</v>
      </c>
      <c r="L3782" s="1" t="n">
        <v>1211</v>
      </c>
      <c r="M3782" s="1" t="s">
        <v>36</v>
      </c>
      <c r="N3782" s="1" t="s">
        <v>66</v>
      </c>
      <c r="P3782" s="1" t="n">
        <v>103</v>
      </c>
      <c r="Q3782" s="1" t="s">
        <v>61</v>
      </c>
      <c r="R3782" s="1" t="s">
        <v>62</v>
      </c>
      <c r="S3782" s="1" t="n">
        <v>1130101</v>
      </c>
      <c r="T3782" s="1" t="s">
        <v>63</v>
      </c>
      <c r="U3782" s="1" t="n">
        <v>187.15</v>
      </c>
      <c r="W3782" s="1" t="n">
        <v>0</v>
      </c>
      <c r="X3782" s="1" t="s">
        <v>3407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CAR HAMB REZENDE 56G</v>
      </c>
      <c r="AC3782" s="1" t="n">
        <v>1211</v>
      </c>
    </row>
    <row r="3783" customFormat="false" ht="12.75" hidden="false" customHeight="true" outlineLevel="0" collapsed="false">
      <c r="A3783" s="1" t="n">
        <v>1</v>
      </c>
      <c r="B3783" s="17" t="n">
        <v>46252</v>
      </c>
      <c r="C3783" s="17" t="n">
        <v>46290</v>
      </c>
      <c r="D3783" s="1" t="n">
        <v>10098</v>
      </c>
      <c r="E3783" s="1" t="s">
        <v>1365</v>
      </c>
      <c r="F3783" s="1" t="n">
        <v>36</v>
      </c>
      <c r="G3783" s="1" t="s">
        <v>517</v>
      </c>
      <c r="H3783" s="1" t="n">
        <v>2110405</v>
      </c>
      <c r="I3783" s="1" t="s">
        <v>106</v>
      </c>
      <c r="J3783" s="1" t="n">
        <v>1567142</v>
      </c>
      <c r="L3783" s="1" t="n">
        <v>1213</v>
      </c>
      <c r="M3783" s="1" t="s">
        <v>36</v>
      </c>
      <c r="N3783" s="1" t="s">
        <v>66</v>
      </c>
      <c r="P3783" s="1" t="n">
        <v>103</v>
      </c>
      <c r="Q3783" s="1" t="s">
        <v>61</v>
      </c>
      <c r="R3783" s="1" t="s">
        <v>62</v>
      </c>
      <c r="S3783" s="1" t="n">
        <v>1130101</v>
      </c>
      <c r="T3783" s="1" t="s">
        <v>63</v>
      </c>
      <c r="U3783" s="1" t="n">
        <v>144.25</v>
      </c>
      <c r="W3783" s="1" t="n">
        <v>0</v>
      </c>
      <c r="X3783" s="1" t="s">
        <v>3408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PAO DE KIKAO 600G REAL PAES</v>
      </c>
      <c r="AC3783" s="1" t="n">
        <v>1213</v>
      </c>
    </row>
    <row r="3784" customFormat="false" ht="12.75" hidden="false" customHeight="true" outlineLevel="0" collapsed="false">
      <c r="A3784" s="1" t="n">
        <v>1</v>
      </c>
      <c r="B3784" s="17" t="n">
        <v>46253</v>
      </c>
      <c r="C3784" s="17" t="n">
        <v>46290</v>
      </c>
      <c r="D3784" s="1" t="n">
        <v>10098</v>
      </c>
      <c r="E3784" s="1" t="s">
        <v>1365</v>
      </c>
      <c r="F3784" s="1" t="n">
        <v>36</v>
      </c>
      <c r="G3784" s="1" t="s">
        <v>517</v>
      </c>
      <c r="H3784" s="1" t="n">
        <v>2110405</v>
      </c>
      <c r="I3784" s="1" t="s">
        <v>106</v>
      </c>
      <c r="J3784" s="1" t="n">
        <v>1571389</v>
      </c>
      <c r="L3784" s="1" t="n">
        <v>1214</v>
      </c>
      <c r="M3784" s="1" t="s">
        <v>36</v>
      </c>
      <c r="N3784" s="1" t="s">
        <v>66</v>
      </c>
      <c r="P3784" s="1" t="n">
        <v>103</v>
      </c>
      <c r="Q3784" s="1" t="s">
        <v>61</v>
      </c>
      <c r="R3784" s="1" t="s">
        <v>62</v>
      </c>
      <c r="S3784" s="1" t="n">
        <v>1130101</v>
      </c>
      <c r="T3784" s="1" t="s">
        <v>63</v>
      </c>
      <c r="U3784" s="1" t="n">
        <v>132.71</v>
      </c>
      <c r="W3784" s="1" t="n">
        <v>0</v>
      </c>
      <c r="X3784" s="1" t="s">
        <v>3409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MASSA P/ PIZZAS RICO - BROTINHO C/10</v>
      </c>
      <c r="AC3784" s="1" t="n">
        <v>1214</v>
      </c>
    </row>
    <row r="3785" customFormat="false" ht="12.75" hidden="false" customHeight="true" outlineLevel="0" collapsed="false">
      <c r="A3785" s="1" t="n">
        <v>1</v>
      </c>
      <c r="B3785" s="17" t="n">
        <v>46254</v>
      </c>
      <c r="C3785" s="17" t="n">
        <v>46290</v>
      </c>
      <c r="D3785" s="1" t="n">
        <v>10098</v>
      </c>
      <c r="E3785" s="1" t="s">
        <v>1365</v>
      </c>
      <c r="F3785" s="1" t="n">
        <v>24</v>
      </c>
      <c r="G3785" s="1" t="s">
        <v>57</v>
      </c>
      <c r="H3785" s="1" t="n">
        <v>2110405</v>
      </c>
      <c r="I3785" s="1" t="s">
        <v>106</v>
      </c>
      <c r="J3785" s="1" t="n">
        <v>1577931</v>
      </c>
      <c r="L3785" s="1" t="n">
        <v>1228</v>
      </c>
      <c r="M3785" s="1" t="s">
        <v>36</v>
      </c>
      <c r="N3785" s="1" t="s">
        <v>66</v>
      </c>
      <c r="P3785" s="1" t="n">
        <v>103</v>
      </c>
      <c r="Q3785" s="1" t="s">
        <v>61</v>
      </c>
      <c r="R3785" s="1" t="s">
        <v>62</v>
      </c>
      <c r="S3785" s="1" t="n">
        <v>1130101</v>
      </c>
      <c r="T3785" s="1" t="s">
        <v>63</v>
      </c>
      <c r="U3785" s="1" t="n">
        <v>1359.7</v>
      </c>
      <c r="W3785" s="1" t="n">
        <v>0</v>
      </c>
      <c r="X3785" s="1" t="s">
        <v>3410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</row>
    <row r="3786" customFormat="false" ht="12.75" hidden="false" customHeight="true" outlineLevel="0" collapsed="false">
      <c r="A3786" s="1" t="n">
        <v>1</v>
      </c>
      <c r="B3786" s="17" t="n">
        <v>46258</v>
      </c>
      <c r="C3786" s="17" t="n">
        <v>46290</v>
      </c>
      <c r="D3786" s="1" t="n">
        <v>10111</v>
      </c>
      <c r="E3786" s="1" t="s">
        <v>3411</v>
      </c>
      <c r="F3786" s="1" t="n">
        <v>36</v>
      </c>
      <c r="G3786" s="1" t="s">
        <v>517</v>
      </c>
      <c r="H3786" s="1" t="n">
        <v>2110101</v>
      </c>
      <c r="I3786" s="1" t="s">
        <v>58</v>
      </c>
      <c r="J3786" s="1" t="n">
        <v>1619772</v>
      </c>
      <c r="L3786" s="1" t="n">
        <v>124691</v>
      </c>
      <c r="M3786" s="1" t="s">
        <v>36</v>
      </c>
      <c r="N3786" s="1" t="s">
        <v>66</v>
      </c>
      <c r="P3786" s="1" t="n">
        <v>103</v>
      </c>
      <c r="Q3786" s="1" t="s">
        <v>61</v>
      </c>
      <c r="R3786" s="1" t="s">
        <v>39</v>
      </c>
      <c r="S3786" s="1" t="n">
        <v>4210204</v>
      </c>
      <c r="T3786" s="1" t="s">
        <v>84</v>
      </c>
      <c r="U3786" s="1" t="n">
        <v>186</v>
      </c>
      <c r="W3786" s="1" t="n">
        <v>0</v>
      </c>
      <c r="X3786" s="1" t="s">
        <v>3412</v>
      </c>
      <c r="Z3786" s="1" t="str">
        <f aca="false">IF($T3786="","",IFERROR(INDEX('Resumo Grupos'!$AC$3:$AC$200,MATCH($T3786,'Resumo Grupos'!$AB$3:$AB$200,0)),"n/d"))</f>
        <v>Despesa</v>
      </c>
      <c r="AA3786" s="1" t="str">
        <f aca="false">IF($T3786="","",IF(COUNTIF('Resumo Grupos'!$AE$3:$AE$40,$T3786)&gt;0,"NAO","SIM"))</f>
        <v>SIM</v>
      </c>
    </row>
    <row r="3787" customFormat="false" ht="12.75" hidden="false" customHeight="true" outlineLevel="0" collapsed="false">
      <c r="A3787" s="1" t="n">
        <v>1</v>
      </c>
      <c r="B3787" s="17" t="n">
        <v>46255</v>
      </c>
      <c r="C3787" s="17" t="n">
        <v>46290</v>
      </c>
      <c r="D3787" s="1" t="n">
        <v>10011</v>
      </c>
      <c r="E3787" s="1" t="s">
        <v>221</v>
      </c>
      <c r="F3787" s="1" t="n">
        <v>24</v>
      </c>
      <c r="G3787" s="1" t="s">
        <v>57</v>
      </c>
      <c r="H3787" s="1" t="n">
        <v>2110405</v>
      </c>
      <c r="I3787" s="1" t="s">
        <v>106</v>
      </c>
      <c r="J3787" s="1" t="n">
        <v>1600231</v>
      </c>
      <c r="L3787" s="1" t="n">
        <v>35265</v>
      </c>
      <c r="M3787" s="1" t="s">
        <v>153</v>
      </c>
      <c r="N3787" s="1" t="s">
        <v>66</v>
      </c>
      <c r="P3787" s="1" t="n">
        <v>103</v>
      </c>
      <c r="Q3787" s="1" t="s">
        <v>61</v>
      </c>
      <c r="R3787" s="1" t="s">
        <v>62</v>
      </c>
      <c r="S3787" s="1" t="n">
        <v>1130101</v>
      </c>
      <c r="T3787" s="1" t="s">
        <v>63</v>
      </c>
      <c r="U3787" s="1" t="n">
        <v>3767.77</v>
      </c>
      <c r="W3787" s="1" t="n">
        <v>0</v>
      </c>
      <c r="X3787" s="1" t="s">
        <v>3413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RC GRANPLUS GT CAST SAL ARR KG</v>
      </c>
      <c r="AC3787" s="1" t="n">
        <v>35265</v>
      </c>
    </row>
    <row r="3788" customFormat="false" ht="12.75" hidden="false" customHeight="true" outlineLevel="0" collapsed="false">
      <c r="A3788" s="1" t="n">
        <v>1</v>
      </c>
      <c r="B3788" s="17" t="n">
        <v>46255</v>
      </c>
      <c r="C3788" s="17" t="n">
        <v>46290</v>
      </c>
      <c r="D3788" s="1" t="n">
        <v>10098</v>
      </c>
      <c r="E3788" s="1" t="s">
        <v>1365</v>
      </c>
      <c r="F3788" s="1" t="n">
        <v>24</v>
      </c>
      <c r="G3788" s="1" t="s">
        <v>57</v>
      </c>
      <c r="H3788" s="1" t="n">
        <v>2110405</v>
      </c>
      <c r="I3788" s="1" t="s">
        <v>106</v>
      </c>
      <c r="J3788" s="1" t="n">
        <v>1600352</v>
      </c>
      <c r="L3788" s="1" t="n">
        <v>1234</v>
      </c>
      <c r="M3788" s="1" t="s">
        <v>36</v>
      </c>
      <c r="N3788" s="1" t="s">
        <v>66</v>
      </c>
      <c r="P3788" s="1" t="n">
        <v>103</v>
      </c>
      <c r="Q3788" s="1" t="s">
        <v>61</v>
      </c>
      <c r="R3788" s="1" t="s">
        <v>62</v>
      </c>
      <c r="S3788" s="1" t="n">
        <v>1130101</v>
      </c>
      <c r="T3788" s="1" t="s">
        <v>63</v>
      </c>
      <c r="U3788" s="1" t="n">
        <v>934.94</v>
      </c>
      <c r="W3788" s="1" t="n">
        <v>0</v>
      </c>
      <c r="X3788" s="1" t="s">
        <v>3414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HAMBURGUER FRIBOI BOVINO 56G</v>
      </c>
      <c r="AC3788" s="1" t="n">
        <v>1234</v>
      </c>
    </row>
    <row r="3789" customFormat="false" ht="12.75" hidden="false" customHeight="true" outlineLevel="0" collapsed="false">
      <c r="A3789" s="1" t="n">
        <v>1</v>
      </c>
      <c r="B3789" s="17" t="n">
        <v>46259</v>
      </c>
      <c r="C3789" s="17" t="n">
        <v>46290</v>
      </c>
      <c r="D3789" s="1" t="n">
        <v>10098</v>
      </c>
      <c r="E3789" s="1" t="s">
        <v>1365</v>
      </c>
      <c r="F3789" s="1" t="n">
        <v>36</v>
      </c>
      <c r="G3789" s="1" t="s">
        <v>517</v>
      </c>
      <c r="H3789" s="1" t="n">
        <v>2110405</v>
      </c>
      <c r="I3789" s="1" t="s">
        <v>106</v>
      </c>
      <c r="J3789" s="1" t="n">
        <v>1603347</v>
      </c>
      <c r="L3789" s="1" t="n">
        <v>1249</v>
      </c>
      <c r="M3789" s="1" t="s">
        <v>36</v>
      </c>
      <c r="N3789" s="1" t="s">
        <v>66</v>
      </c>
      <c r="P3789" s="1" t="n">
        <v>103</v>
      </c>
      <c r="Q3789" s="1" t="s">
        <v>61</v>
      </c>
      <c r="R3789" s="1" t="s">
        <v>62</v>
      </c>
      <c r="S3789" s="1" t="n">
        <v>1130101</v>
      </c>
      <c r="T3789" s="1" t="s">
        <v>63</v>
      </c>
      <c r="U3789" s="1" t="n">
        <v>226.6</v>
      </c>
      <c r="W3789" s="1" t="n">
        <v>0</v>
      </c>
      <c r="X3789" s="1" t="s">
        <v>3415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PAO DE KIKAO 600G REAL PAES</v>
      </c>
      <c r="AC3789" s="1" t="n">
        <v>1249</v>
      </c>
    </row>
    <row r="3790" customFormat="false" ht="12.75" hidden="false" customHeight="true" outlineLevel="0" collapsed="false">
      <c r="A3790" s="1" t="n">
        <v>1</v>
      </c>
      <c r="B3790" s="17" t="n">
        <v>46260</v>
      </c>
      <c r="C3790" s="17" t="n">
        <v>46290</v>
      </c>
      <c r="D3790" s="1" t="n">
        <v>639</v>
      </c>
      <c r="E3790" s="1" t="s">
        <v>217</v>
      </c>
      <c r="F3790" s="1" t="n">
        <v>24</v>
      </c>
      <c r="G3790" s="1" t="s">
        <v>57</v>
      </c>
      <c r="H3790" s="1" t="n">
        <v>2110405</v>
      </c>
      <c r="I3790" s="1" t="s">
        <v>106</v>
      </c>
      <c r="J3790" s="1" t="n">
        <v>1459262</v>
      </c>
      <c r="L3790" s="1" t="n">
        <v>45551</v>
      </c>
      <c r="M3790" s="1" t="s">
        <v>59</v>
      </c>
      <c r="N3790" s="1" t="s">
        <v>66</v>
      </c>
      <c r="P3790" s="1" t="n">
        <v>101</v>
      </c>
      <c r="Q3790" s="1" t="s">
        <v>107</v>
      </c>
      <c r="R3790" s="1" t="s">
        <v>39</v>
      </c>
      <c r="S3790" s="1" t="n">
        <v>4210216</v>
      </c>
      <c r="T3790" s="1" t="s">
        <v>218</v>
      </c>
      <c r="U3790" s="1" t="n">
        <v>420</v>
      </c>
      <c r="W3790" s="1" t="n">
        <v>0</v>
      </c>
      <c r="X3790" s="1" t="s">
        <v>2844</v>
      </c>
      <c r="Z3790" s="1" t="str">
        <f aca="false">IF($T3790="","",IFERROR(INDEX('Resumo Grupos'!$AC$3:$AC$200,MATCH($T3790,'Resumo Grupos'!$AB$3:$AB$200,0)),"n/d"))</f>
        <v>Despesa</v>
      </c>
      <c r="AA3790" s="1" t="str">
        <f aca="false">IF($T3790="","",IF(COUNTIF('Resumo Grupos'!$AE$3:$AE$40,$T3790)&gt;0,"NAO","SIM"))</f>
        <v>SIM</v>
      </c>
    </row>
    <row r="3791" customFormat="false" ht="12.75" hidden="false" customHeight="true" outlineLevel="0" collapsed="false">
      <c r="A3791" s="1" t="n">
        <v>1</v>
      </c>
      <c r="B3791" s="17" t="n">
        <v>46261</v>
      </c>
      <c r="C3791" s="17" t="n">
        <v>46290</v>
      </c>
      <c r="D3791" s="1" t="n">
        <v>10098</v>
      </c>
      <c r="E3791" s="1" t="s">
        <v>1365</v>
      </c>
      <c r="F3791" s="1" t="n">
        <v>36</v>
      </c>
      <c r="G3791" s="1" t="s">
        <v>517</v>
      </c>
      <c r="H3791" s="1" t="n">
        <v>2110405</v>
      </c>
      <c r="I3791" s="1" t="s">
        <v>106</v>
      </c>
      <c r="J3791" s="1" t="n">
        <v>1609716</v>
      </c>
      <c r="L3791" s="1" t="n">
        <v>1256</v>
      </c>
      <c r="M3791" s="1" t="s">
        <v>36</v>
      </c>
      <c r="N3791" s="1" t="s">
        <v>66</v>
      </c>
      <c r="P3791" s="1" t="n">
        <v>103</v>
      </c>
      <c r="Q3791" s="1" t="s">
        <v>61</v>
      </c>
      <c r="R3791" s="1" t="s">
        <v>62</v>
      </c>
      <c r="S3791" s="1" t="n">
        <v>1130101</v>
      </c>
      <c r="T3791" s="1" t="s">
        <v>63</v>
      </c>
      <c r="U3791" s="1" t="n">
        <v>199.15</v>
      </c>
      <c r="W3791" s="1" t="n">
        <v>0</v>
      </c>
      <c r="X3791" s="1" t="s">
        <v>3416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PAO DE KIKAO 600G REAL PAES</v>
      </c>
      <c r="AC3791" s="1" t="n">
        <v>1256</v>
      </c>
    </row>
    <row r="3792" customFormat="false" ht="12.75" hidden="false" customHeight="true" outlineLevel="0" collapsed="false">
      <c r="A3792" s="1" t="n">
        <v>1</v>
      </c>
      <c r="B3792" s="17" t="n">
        <v>46261</v>
      </c>
      <c r="C3792" s="17" t="n">
        <v>46290</v>
      </c>
      <c r="D3792" s="1" t="n">
        <v>10098</v>
      </c>
      <c r="E3792" s="1" t="s">
        <v>1365</v>
      </c>
      <c r="F3792" s="1" t="n">
        <v>36</v>
      </c>
      <c r="G3792" s="1" t="s">
        <v>517</v>
      </c>
      <c r="H3792" s="1" t="n">
        <v>2110405</v>
      </c>
      <c r="I3792" s="1" t="s">
        <v>106</v>
      </c>
      <c r="J3792" s="1" t="n">
        <v>1613116</v>
      </c>
      <c r="L3792" s="1" t="n">
        <v>1258</v>
      </c>
      <c r="M3792" s="1" t="s">
        <v>36</v>
      </c>
      <c r="N3792" s="1" t="s">
        <v>66</v>
      </c>
      <c r="P3792" s="1" t="n">
        <v>103</v>
      </c>
      <c r="Q3792" s="1" t="s">
        <v>61</v>
      </c>
      <c r="R3792" s="1" t="s">
        <v>62</v>
      </c>
      <c r="S3792" s="1" t="n">
        <v>1130101</v>
      </c>
      <c r="T3792" s="1" t="s">
        <v>63</v>
      </c>
      <c r="U3792" s="1" t="n">
        <v>244.6</v>
      </c>
      <c r="W3792" s="1" t="n">
        <v>0</v>
      </c>
      <c r="X3792" s="1" t="s">
        <v>3417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PAO DE KIKAO 600G REAL PAES</v>
      </c>
      <c r="AC3792" s="1" t="n">
        <v>1258</v>
      </c>
    </row>
    <row r="3793" customFormat="false" ht="12.75" hidden="false" customHeight="true" outlineLevel="0" collapsed="false">
      <c r="A3793" s="1" t="n">
        <v>1</v>
      </c>
      <c r="B3793" s="17" t="n">
        <v>46255</v>
      </c>
      <c r="C3793" s="17" t="n">
        <v>46290</v>
      </c>
      <c r="D3793" s="1" t="n">
        <v>794</v>
      </c>
      <c r="E3793" s="1" t="s">
        <v>365</v>
      </c>
      <c r="F3793" s="1" t="n">
        <v>24</v>
      </c>
      <c r="G3793" s="1" t="s">
        <v>57</v>
      </c>
      <c r="H3793" s="1" t="n">
        <v>2110405</v>
      </c>
      <c r="I3793" s="1" t="s">
        <v>106</v>
      </c>
      <c r="J3793" s="1" t="n">
        <v>1613890</v>
      </c>
      <c r="L3793" s="1" t="n">
        <v>8723</v>
      </c>
      <c r="M3793" s="1" t="s">
        <v>153</v>
      </c>
      <c r="N3793" s="1" t="s">
        <v>66</v>
      </c>
      <c r="P3793" s="1" t="n">
        <v>103</v>
      </c>
      <c r="Q3793" s="1" t="s">
        <v>61</v>
      </c>
      <c r="R3793" s="1" t="s">
        <v>62</v>
      </c>
      <c r="S3793" s="1" t="n">
        <v>1130101</v>
      </c>
      <c r="T3793" s="1" t="s">
        <v>63</v>
      </c>
      <c r="U3793" s="1" t="n">
        <v>1563.65</v>
      </c>
      <c r="W3793" s="1" t="n">
        <v>0</v>
      </c>
      <c r="X3793" s="1" t="s">
        <v>3418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</row>
    <row r="3794" customFormat="false" ht="12.75" hidden="false" customHeight="true" outlineLevel="0" collapsed="false">
      <c r="A3794" s="1" t="n">
        <v>1</v>
      </c>
      <c r="B3794" s="17" t="n">
        <v>46260</v>
      </c>
      <c r="C3794" s="17" t="n">
        <v>46290</v>
      </c>
      <c r="D3794" s="1" t="n">
        <v>1699</v>
      </c>
      <c r="E3794" s="1" t="s">
        <v>428</v>
      </c>
      <c r="F3794" s="1" t="n">
        <v>24</v>
      </c>
      <c r="G3794" s="1" t="s">
        <v>57</v>
      </c>
      <c r="H3794" s="1" t="n">
        <v>2110405</v>
      </c>
      <c r="I3794" s="1" t="s">
        <v>106</v>
      </c>
      <c r="J3794" s="1" t="n">
        <v>1614178</v>
      </c>
      <c r="L3794" s="1" t="n">
        <v>312406</v>
      </c>
      <c r="M3794" s="1" t="s">
        <v>59</v>
      </c>
      <c r="N3794" s="1" t="s">
        <v>66</v>
      </c>
      <c r="P3794" s="1" t="n">
        <v>103</v>
      </c>
      <c r="Q3794" s="1" t="s">
        <v>61</v>
      </c>
      <c r="R3794" s="1" t="s">
        <v>62</v>
      </c>
      <c r="S3794" s="1" t="n">
        <v>1130101</v>
      </c>
      <c r="T3794" s="1" t="s">
        <v>63</v>
      </c>
      <c r="U3794" s="1" t="n">
        <v>1328.95</v>
      </c>
      <c r="W3794" s="1" t="n">
        <v>0</v>
      </c>
      <c r="X3794" s="1" t="s">
        <v>3419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CONS CARNE BO320G</v>
      </c>
      <c r="AC3794" s="1" t="n">
        <v>312406</v>
      </c>
    </row>
    <row r="3795" customFormat="false" ht="12.75" hidden="false" customHeight="true" outlineLevel="0" collapsed="false">
      <c r="A3795" s="1" t="n">
        <v>1</v>
      </c>
      <c r="B3795" s="17" t="n">
        <v>46266</v>
      </c>
      <c r="C3795" s="17" t="n">
        <v>46290</v>
      </c>
      <c r="D3795" s="1" t="n">
        <v>10098</v>
      </c>
      <c r="E3795" s="1" t="s">
        <v>1365</v>
      </c>
      <c r="F3795" s="1" t="n">
        <v>36</v>
      </c>
      <c r="G3795" s="1" t="s">
        <v>517</v>
      </c>
      <c r="H3795" s="1" t="n">
        <v>2110405</v>
      </c>
      <c r="I3795" s="1" t="s">
        <v>106</v>
      </c>
      <c r="J3795" s="1" t="n">
        <v>1638638</v>
      </c>
      <c r="L3795" s="1" t="n">
        <v>1275</v>
      </c>
      <c r="M3795" s="1" t="s">
        <v>36</v>
      </c>
      <c r="N3795" s="1" t="s">
        <v>66</v>
      </c>
      <c r="P3795" s="1" t="n">
        <v>104</v>
      </c>
      <c r="Q3795" s="1" t="s">
        <v>38</v>
      </c>
      <c r="R3795" s="1" t="s">
        <v>62</v>
      </c>
      <c r="S3795" s="1" t="n">
        <v>1130101</v>
      </c>
      <c r="T3795" s="1" t="s">
        <v>63</v>
      </c>
      <c r="U3795" s="1" t="n">
        <v>226.94</v>
      </c>
      <c r="W3795" s="1" t="n">
        <v>0</v>
      </c>
      <c r="X3795" s="1" t="s">
        <v>3420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PAO DE KIKAO 600G REAL PAES</v>
      </c>
      <c r="AC3795" s="1" t="n">
        <v>1275</v>
      </c>
    </row>
    <row r="3796" customFormat="false" ht="12.75" hidden="false" customHeight="true" outlineLevel="0" collapsed="false">
      <c r="A3796" s="1" t="n">
        <v>1</v>
      </c>
      <c r="B3796" s="17" t="n">
        <v>46267</v>
      </c>
      <c r="C3796" s="17" t="n">
        <v>46290</v>
      </c>
      <c r="D3796" s="1" t="n">
        <v>10098</v>
      </c>
      <c r="E3796" s="1" t="s">
        <v>1365</v>
      </c>
      <c r="F3796" s="1" t="n">
        <v>24</v>
      </c>
      <c r="G3796" s="1" t="s">
        <v>57</v>
      </c>
      <c r="H3796" s="1" t="n">
        <v>2110405</v>
      </c>
      <c r="I3796" s="1" t="s">
        <v>106</v>
      </c>
      <c r="J3796" s="1" t="n">
        <v>1646473</v>
      </c>
      <c r="L3796" s="1" t="n">
        <v>1280</v>
      </c>
      <c r="M3796" s="1" t="s">
        <v>36</v>
      </c>
      <c r="N3796" s="1" t="s">
        <v>66</v>
      </c>
      <c r="P3796" s="1" t="n">
        <v>103</v>
      </c>
      <c r="Q3796" s="1" t="s">
        <v>61</v>
      </c>
      <c r="R3796" s="1" t="s">
        <v>62</v>
      </c>
      <c r="S3796" s="1" t="n">
        <v>1130101</v>
      </c>
      <c r="T3796" s="1" t="s">
        <v>63</v>
      </c>
      <c r="U3796" s="1" t="n">
        <v>244.6</v>
      </c>
      <c r="W3796" s="1" t="n">
        <v>0</v>
      </c>
      <c r="X3796" s="1" t="s">
        <v>3421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PAO DE KIKAO 600G REAL PAES</v>
      </c>
      <c r="AC3796" s="1" t="n">
        <v>1280</v>
      </c>
    </row>
    <row r="3797" customFormat="false" ht="12.75" hidden="false" customHeight="true" outlineLevel="0" collapsed="false">
      <c r="A3797" s="1" t="n">
        <v>1</v>
      </c>
      <c r="B3797" s="17" t="n">
        <v>46266</v>
      </c>
      <c r="C3797" s="17" t="n">
        <v>46290</v>
      </c>
      <c r="D3797" s="1" t="n">
        <v>10098</v>
      </c>
      <c r="E3797" s="1" t="s">
        <v>1365</v>
      </c>
      <c r="F3797" s="1" t="n">
        <v>24</v>
      </c>
      <c r="G3797" s="1" t="s">
        <v>57</v>
      </c>
      <c r="H3797" s="1" t="n">
        <v>2110405</v>
      </c>
      <c r="I3797" s="1" t="s">
        <v>106</v>
      </c>
      <c r="J3797" s="1" t="n">
        <v>1647205</v>
      </c>
      <c r="L3797" s="1" t="n">
        <v>1276</v>
      </c>
      <c r="M3797" s="1" t="s">
        <v>36</v>
      </c>
      <c r="N3797" s="1" t="s">
        <v>66</v>
      </c>
      <c r="P3797" s="1" t="n">
        <v>103</v>
      </c>
      <c r="Q3797" s="1" t="s">
        <v>61</v>
      </c>
      <c r="R3797" s="1" t="s">
        <v>62</v>
      </c>
      <c r="S3797" s="1" t="n">
        <v>1130101</v>
      </c>
      <c r="T3797" s="1" t="s">
        <v>63</v>
      </c>
      <c r="U3797" s="1" t="n">
        <v>109.9</v>
      </c>
      <c r="W3797" s="1" t="n">
        <v>0</v>
      </c>
      <c r="X3797" s="1" t="s">
        <v>3422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CANUDINHO PARA RECHEAR C/ 50UND</v>
      </c>
      <c r="AC3797" s="1" t="n">
        <v>1276</v>
      </c>
    </row>
    <row r="3798" customFormat="false" ht="12.75" hidden="false" customHeight="true" outlineLevel="0" collapsed="false">
      <c r="A3798" s="1" t="n">
        <v>1</v>
      </c>
      <c r="B3798" s="17" t="n">
        <v>46224</v>
      </c>
      <c r="C3798" s="17" t="n">
        <v>46291</v>
      </c>
      <c r="D3798" s="1" t="n">
        <v>607</v>
      </c>
      <c r="E3798" s="1" t="s">
        <v>214</v>
      </c>
      <c r="F3798" s="1" t="n">
        <v>24</v>
      </c>
      <c r="G3798" s="1" t="s">
        <v>57</v>
      </c>
      <c r="H3798" s="1" t="n">
        <v>2110405</v>
      </c>
      <c r="I3798" s="1" t="s">
        <v>106</v>
      </c>
      <c r="J3798" s="1" t="n">
        <v>1429152</v>
      </c>
      <c r="L3798" s="1" t="n">
        <v>11134</v>
      </c>
      <c r="M3798" s="1" t="s">
        <v>272</v>
      </c>
      <c r="N3798" s="1" t="s">
        <v>66</v>
      </c>
      <c r="P3798" s="1" t="n">
        <v>103</v>
      </c>
      <c r="Q3798" s="1" t="s">
        <v>61</v>
      </c>
      <c r="R3798" s="1" t="s">
        <v>62</v>
      </c>
      <c r="S3798" s="1" t="n">
        <v>1130101</v>
      </c>
      <c r="T3798" s="1" t="s">
        <v>63</v>
      </c>
      <c r="U3798" s="1" t="n">
        <v>911.8</v>
      </c>
      <c r="W3798" s="1" t="n">
        <v>0</v>
      </c>
      <c r="X3798" s="1" t="s">
        <v>3423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PLENO ADULTOS CARNE 15KG</v>
      </c>
      <c r="AC3798" s="1" t="n">
        <v>11134</v>
      </c>
    </row>
    <row r="3799" customFormat="false" ht="12.75" hidden="false" customHeight="true" outlineLevel="0" collapsed="false">
      <c r="A3799" s="1" t="n">
        <v>1</v>
      </c>
      <c r="B3799" s="17" t="n">
        <v>46256</v>
      </c>
      <c r="C3799" s="17" t="n">
        <v>46291</v>
      </c>
      <c r="D3799" s="1" t="n">
        <v>607</v>
      </c>
      <c r="E3799" s="1" t="s">
        <v>214</v>
      </c>
      <c r="F3799" s="1" t="n">
        <v>24</v>
      </c>
      <c r="G3799" s="1" t="s">
        <v>57</v>
      </c>
      <c r="H3799" s="1" t="n">
        <v>2110405</v>
      </c>
      <c r="I3799" s="1" t="s">
        <v>106</v>
      </c>
      <c r="J3799" s="1" t="n">
        <v>1585319</v>
      </c>
      <c r="L3799" s="1" t="n">
        <v>11473</v>
      </c>
      <c r="M3799" s="1" t="s">
        <v>59</v>
      </c>
      <c r="N3799" s="1" t="s">
        <v>66</v>
      </c>
      <c r="P3799" s="1" t="n">
        <v>103</v>
      </c>
      <c r="Q3799" s="1" t="s">
        <v>61</v>
      </c>
      <c r="R3799" s="1" t="s">
        <v>62</v>
      </c>
      <c r="S3799" s="1" t="n">
        <v>1130101</v>
      </c>
      <c r="T3799" s="1" t="s">
        <v>63</v>
      </c>
      <c r="U3799" s="1" t="n">
        <v>1969.17</v>
      </c>
      <c r="W3799" s="1" t="n">
        <v>0</v>
      </c>
      <c r="X3799" s="1" t="s">
        <v>3424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FINOTRATO GOLD FILHOTES RMP KG</v>
      </c>
      <c r="AC3799" s="1" t="n">
        <v>11473</v>
      </c>
    </row>
    <row r="3800" customFormat="false" ht="12.75" hidden="false" customHeight="true" outlineLevel="0" collapsed="false">
      <c r="A3800" s="1" t="n">
        <v>1</v>
      </c>
      <c r="B3800" s="17" t="n">
        <v>46256</v>
      </c>
      <c r="C3800" s="17" t="n">
        <v>46291</v>
      </c>
      <c r="D3800" s="1" t="n">
        <v>957</v>
      </c>
      <c r="E3800" s="1" t="s">
        <v>157</v>
      </c>
      <c r="F3800" s="1" t="n">
        <v>24</v>
      </c>
      <c r="G3800" s="1" t="s">
        <v>57</v>
      </c>
      <c r="H3800" s="1" t="n">
        <v>2110405</v>
      </c>
      <c r="I3800" s="1" t="s">
        <v>106</v>
      </c>
      <c r="J3800" s="1" t="n">
        <v>1603969</v>
      </c>
      <c r="L3800" s="1" t="n">
        <v>21856</v>
      </c>
      <c r="M3800" s="1" t="s">
        <v>153</v>
      </c>
      <c r="N3800" s="1" t="s">
        <v>66</v>
      </c>
      <c r="P3800" s="1" t="n">
        <v>103</v>
      </c>
      <c r="Q3800" s="1" t="s">
        <v>61</v>
      </c>
      <c r="R3800" s="1" t="s">
        <v>62</v>
      </c>
      <c r="S3800" s="1" t="n">
        <v>1130101</v>
      </c>
      <c r="T3800" s="1" t="s">
        <v>63</v>
      </c>
      <c r="U3800" s="1" t="n">
        <v>4154.03</v>
      </c>
      <c r="W3800" s="1" t="n">
        <v>0</v>
      </c>
      <c r="X3800" s="1" t="s">
        <v>3425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PEDIGREE AD CARNE FRANGO CEREIAS KG</v>
      </c>
      <c r="AC3800" s="1" t="n">
        <v>21856</v>
      </c>
    </row>
    <row r="3801" customFormat="false" ht="12.75" hidden="false" customHeight="true" outlineLevel="0" collapsed="false">
      <c r="A3801" s="1" t="n">
        <v>1</v>
      </c>
      <c r="B3801" s="17" t="n">
        <v>46249</v>
      </c>
      <c r="C3801" s="17" t="n">
        <v>46292</v>
      </c>
      <c r="D3801" s="1" t="n">
        <v>10011</v>
      </c>
      <c r="E3801" s="1" t="s">
        <v>221</v>
      </c>
      <c r="F3801" s="1" t="n">
        <v>24</v>
      </c>
      <c r="G3801" s="1" t="s">
        <v>57</v>
      </c>
      <c r="H3801" s="1" t="n">
        <v>2110405</v>
      </c>
      <c r="I3801" s="1" t="s">
        <v>106</v>
      </c>
      <c r="J3801" s="1" t="n">
        <v>1552267</v>
      </c>
      <c r="L3801" s="1" t="n">
        <v>35160</v>
      </c>
      <c r="M3801" s="1" t="s">
        <v>460</v>
      </c>
      <c r="N3801" s="1" t="s">
        <v>66</v>
      </c>
      <c r="P3801" s="1" t="n">
        <v>103</v>
      </c>
      <c r="Q3801" s="1" t="s">
        <v>61</v>
      </c>
      <c r="R3801" s="1" t="s">
        <v>62</v>
      </c>
      <c r="S3801" s="1" t="n">
        <v>1130101</v>
      </c>
      <c r="T3801" s="1" t="s">
        <v>63</v>
      </c>
      <c r="U3801" s="1" t="n">
        <v>2836.78</v>
      </c>
      <c r="W3801" s="1" t="n">
        <v>0</v>
      </c>
      <c r="X3801" s="1" t="s">
        <v>3426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RC GRANPLUS GATO FILH FRG E ARROZ KG</v>
      </c>
      <c r="AC3801" s="1" t="n">
        <v>35160</v>
      </c>
    </row>
    <row r="3802" customFormat="false" ht="12.75" hidden="false" customHeight="true" outlineLevel="0" collapsed="false">
      <c r="A3802" s="1" t="n">
        <v>1</v>
      </c>
      <c r="B3802" s="17" t="n">
        <v>46253</v>
      </c>
      <c r="C3802" s="17" t="n">
        <v>46292</v>
      </c>
      <c r="D3802" s="1" t="n">
        <v>957</v>
      </c>
      <c r="E3802" s="1" t="s">
        <v>157</v>
      </c>
      <c r="F3802" s="1" t="n">
        <v>24</v>
      </c>
      <c r="G3802" s="1" t="s">
        <v>57</v>
      </c>
      <c r="H3802" s="1" t="n">
        <v>2110405</v>
      </c>
      <c r="I3802" s="1" t="s">
        <v>106</v>
      </c>
      <c r="J3802" s="1" t="n">
        <v>1571005</v>
      </c>
      <c r="L3802" s="1" t="n">
        <v>21714</v>
      </c>
      <c r="M3802" s="1" t="s">
        <v>153</v>
      </c>
      <c r="N3802" s="1" t="s">
        <v>66</v>
      </c>
      <c r="P3802" s="1" t="n">
        <v>103</v>
      </c>
      <c r="Q3802" s="1" t="s">
        <v>61</v>
      </c>
      <c r="R3802" s="1" t="s">
        <v>62</v>
      </c>
      <c r="S3802" s="1" t="n">
        <v>1130101</v>
      </c>
      <c r="T3802" s="1" t="s">
        <v>63</v>
      </c>
      <c r="U3802" s="1" t="n">
        <v>704.89</v>
      </c>
      <c r="W3802" s="1" t="n">
        <v>0</v>
      </c>
      <c r="X3802" s="1" t="s">
        <v>3427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1" t="str">
        <f aca="false">IFERROR(INDEX('Mov Entradas (Rel 10497)'!$L:$L,MATCH(AC3802,'Mov Entradas (Rel 10497)'!$I:$I,0)),"nao encontrado")</f>
        <v>RACAO WHISKAS CAST CARNE 900GR</v>
      </c>
      <c r="AC3802" s="1" t="n">
        <v>21714</v>
      </c>
    </row>
    <row r="3803" customFormat="false" ht="12.75" hidden="false" customHeight="true" outlineLevel="0" collapsed="false">
      <c r="A3803" s="1" t="n">
        <v>1</v>
      </c>
      <c r="B3803" s="17" t="n">
        <v>46255</v>
      </c>
      <c r="C3803" s="17" t="n">
        <v>46292</v>
      </c>
      <c r="D3803" s="1" t="n">
        <v>1711</v>
      </c>
      <c r="E3803" s="1" t="s">
        <v>610</v>
      </c>
      <c r="F3803" s="1" t="n">
        <v>24</v>
      </c>
      <c r="G3803" s="1" t="s">
        <v>57</v>
      </c>
      <c r="H3803" s="1" t="n">
        <v>2110405</v>
      </c>
      <c r="I3803" s="1" t="s">
        <v>106</v>
      </c>
      <c r="J3803" s="1" t="n">
        <v>1581907</v>
      </c>
      <c r="L3803" s="1" t="n">
        <v>160299</v>
      </c>
      <c r="M3803" s="1" t="s">
        <v>460</v>
      </c>
      <c r="N3803" s="1" t="s">
        <v>66</v>
      </c>
      <c r="P3803" s="1" t="n">
        <v>103</v>
      </c>
      <c r="Q3803" s="1" t="s">
        <v>61</v>
      </c>
      <c r="R3803" s="1" t="s">
        <v>62</v>
      </c>
      <c r="S3803" s="1" t="n">
        <v>1130101</v>
      </c>
      <c r="T3803" s="1" t="s">
        <v>63</v>
      </c>
      <c r="U3803" s="1" t="n">
        <v>1127.55</v>
      </c>
      <c r="W3803" s="1" t="n">
        <v>0</v>
      </c>
      <c r="X3803" s="1" t="s">
        <v>3428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CADERNO CD 280FLS POP FASHION</v>
      </c>
      <c r="AC3803" s="1" t="n">
        <v>160299</v>
      </c>
    </row>
    <row r="3804" customFormat="false" ht="12.75" hidden="false" customHeight="true" outlineLevel="0" collapsed="false">
      <c r="A3804" s="1" t="n">
        <v>1</v>
      </c>
      <c r="B3804" s="17" t="n">
        <v>46228</v>
      </c>
      <c r="C3804" s="17" t="n">
        <v>46293</v>
      </c>
      <c r="D3804" s="1" t="n">
        <v>515</v>
      </c>
      <c r="E3804" s="1" t="s">
        <v>124</v>
      </c>
      <c r="F3804" s="1" t="n">
        <v>34</v>
      </c>
      <c r="G3804" s="1" t="s">
        <v>94</v>
      </c>
      <c r="H3804" s="1" t="n">
        <v>2110405</v>
      </c>
      <c r="I3804" s="1" t="s">
        <v>106</v>
      </c>
      <c r="J3804" s="1" t="n">
        <v>1449535</v>
      </c>
      <c r="L3804" s="1" t="n">
        <v>596258</v>
      </c>
      <c r="M3804" s="1" t="s">
        <v>153</v>
      </c>
      <c r="N3804" s="1" t="s">
        <v>66</v>
      </c>
      <c r="P3804" s="1" t="n">
        <v>101</v>
      </c>
      <c r="Q3804" s="1" t="s">
        <v>107</v>
      </c>
      <c r="R3804" s="1" t="s">
        <v>112</v>
      </c>
      <c r="S3804" s="1" t="n">
        <v>4220199</v>
      </c>
      <c r="T3804" s="1" t="s">
        <v>113</v>
      </c>
      <c r="U3804" s="1" t="n">
        <v>3853.23</v>
      </c>
      <c r="W3804" s="1" t="n">
        <v>0</v>
      </c>
      <c r="X3804" s="1" t="s">
        <v>3429</v>
      </c>
      <c r="Z3804" s="1" t="str">
        <f aca="false">IF($T3804="","",IFERROR(INDEX('Resumo Grupos'!$AC$3:$AC$200,MATCH($T3804,'Resumo Grupos'!$AB$3:$AB$200,0)),"n/d"))</f>
        <v>Pagamentos outros não operacionais</v>
      </c>
      <c r="AA3804" s="1" t="str">
        <f aca="false">IF($T3804="","",IF(COUNTIF('Resumo Grupos'!$AE$3:$AE$40,$T3804)&gt;0,"NAO","SIM"))</f>
        <v>SIM</v>
      </c>
    </row>
    <row r="3805" customFormat="false" ht="12.75" hidden="false" customHeight="true" outlineLevel="0" collapsed="false">
      <c r="A3805" s="1" t="n">
        <v>1</v>
      </c>
      <c r="B3805" s="17" t="n">
        <v>46256</v>
      </c>
      <c r="C3805" s="17" t="n">
        <v>46293</v>
      </c>
      <c r="D3805" s="1" t="n">
        <v>1637</v>
      </c>
      <c r="E3805" s="1" t="s">
        <v>68</v>
      </c>
      <c r="F3805" s="1" t="n">
        <v>24</v>
      </c>
      <c r="G3805" s="1" t="s">
        <v>57</v>
      </c>
      <c r="H3805" s="1" t="n">
        <v>2110405</v>
      </c>
      <c r="I3805" s="1" t="s">
        <v>106</v>
      </c>
      <c r="J3805" s="1" t="n">
        <v>1604837</v>
      </c>
      <c r="L3805" s="1" t="n">
        <v>1924898</v>
      </c>
      <c r="M3805" s="1" t="s">
        <v>36</v>
      </c>
      <c r="N3805" s="1" t="s">
        <v>66</v>
      </c>
      <c r="P3805" s="1" t="n">
        <v>103</v>
      </c>
      <c r="Q3805" s="1" t="s">
        <v>61</v>
      </c>
      <c r="R3805" s="1" t="s">
        <v>62</v>
      </c>
      <c r="S3805" s="1" t="n">
        <v>1130101</v>
      </c>
      <c r="T3805" s="1" t="s">
        <v>63</v>
      </c>
      <c r="U3805" s="1" t="n">
        <v>1996.08</v>
      </c>
      <c r="W3805" s="1" t="n">
        <v>0</v>
      </c>
      <c r="X3805" s="1" t="s">
        <v>3430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CAFE MARATA 250G</v>
      </c>
      <c r="AC3805" s="1" t="n">
        <v>1924898</v>
      </c>
    </row>
    <row r="3806" customFormat="false" ht="12.75" hidden="false" customHeight="true" outlineLevel="0" collapsed="false">
      <c r="A3806" s="1" t="n">
        <v>1</v>
      </c>
      <c r="B3806" s="17" t="n">
        <v>46265</v>
      </c>
      <c r="C3806" s="17" t="n">
        <v>46293</v>
      </c>
      <c r="D3806" s="1" t="n">
        <v>1637</v>
      </c>
      <c r="E3806" s="1" t="s">
        <v>68</v>
      </c>
      <c r="F3806" s="1" t="n">
        <v>24</v>
      </c>
      <c r="G3806" s="1" t="s">
        <v>57</v>
      </c>
      <c r="H3806" s="1" t="n">
        <v>2110405</v>
      </c>
      <c r="I3806" s="1" t="s">
        <v>106</v>
      </c>
      <c r="J3806" s="1" t="n">
        <v>1647851</v>
      </c>
      <c r="L3806" s="1" t="n">
        <v>1928765</v>
      </c>
      <c r="M3806" s="1" t="s">
        <v>36</v>
      </c>
      <c r="N3806" s="1" t="s">
        <v>66</v>
      </c>
      <c r="P3806" s="1" t="n">
        <v>103</v>
      </c>
      <c r="Q3806" s="1" t="s">
        <v>61</v>
      </c>
      <c r="R3806" s="1" t="s">
        <v>62</v>
      </c>
      <c r="S3806" s="1" t="n">
        <v>1130101</v>
      </c>
      <c r="T3806" s="1" t="s">
        <v>63</v>
      </c>
      <c r="U3806" s="1" t="n">
        <v>657.56</v>
      </c>
      <c r="W3806" s="1" t="n">
        <v>0</v>
      </c>
      <c r="X3806" s="1" t="s">
        <v>3431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CAFE KIMINO 250G</v>
      </c>
      <c r="AC3806" s="1" t="n">
        <v>1928765</v>
      </c>
    </row>
    <row r="3807" customFormat="false" ht="12.75" hidden="false" customHeight="true" outlineLevel="0" collapsed="false">
      <c r="A3807" s="1" t="n">
        <v>1</v>
      </c>
      <c r="B3807" s="17" t="n">
        <v>46265</v>
      </c>
      <c r="C3807" s="17" t="n">
        <v>46294</v>
      </c>
      <c r="D3807" s="1" t="n">
        <v>1626</v>
      </c>
      <c r="E3807" s="1" t="s">
        <v>65</v>
      </c>
      <c r="F3807" s="1" t="n">
        <v>24</v>
      </c>
      <c r="G3807" s="1" t="s">
        <v>57</v>
      </c>
      <c r="H3807" s="1" t="n">
        <v>2110405</v>
      </c>
      <c r="I3807" s="1" t="s">
        <v>106</v>
      </c>
      <c r="J3807" s="1" t="n">
        <v>1647360</v>
      </c>
      <c r="L3807" s="1" t="n">
        <v>319952</v>
      </c>
      <c r="M3807" s="1" t="s">
        <v>153</v>
      </c>
      <c r="N3807" s="1" t="s">
        <v>66</v>
      </c>
      <c r="P3807" s="1" t="n">
        <v>103</v>
      </c>
      <c r="Q3807" s="1" t="s">
        <v>61</v>
      </c>
      <c r="R3807" s="1" t="s">
        <v>62</v>
      </c>
      <c r="S3807" s="1" t="n">
        <v>1130101</v>
      </c>
      <c r="T3807" s="1" t="s">
        <v>63</v>
      </c>
      <c r="U3807" s="1" t="n">
        <v>1405.95</v>
      </c>
      <c r="W3807" s="1" t="n">
        <v>0</v>
      </c>
      <c r="X3807" s="1" t="s">
        <v>3432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CARRE SUINO KG</v>
      </c>
      <c r="AC3807" s="1" t="n">
        <v>319952</v>
      </c>
    </row>
    <row r="3808" customFormat="false" ht="12.75" hidden="false" customHeight="true" outlineLevel="0" collapsed="false">
      <c r="A3808" s="1" t="n">
        <v>1</v>
      </c>
      <c r="B3808" s="17" t="n">
        <v>46232</v>
      </c>
      <c r="C3808" s="17" t="n">
        <v>46295</v>
      </c>
      <c r="D3808" s="1" t="n">
        <v>815</v>
      </c>
      <c r="E3808" s="1" t="s">
        <v>746</v>
      </c>
      <c r="F3808" s="1" t="n">
        <v>34</v>
      </c>
      <c r="G3808" s="1" t="s">
        <v>94</v>
      </c>
      <c r="H3808" s="1" t="n">
        <v>2110405</v>
      </c>
      <c r="I3808" s="1" t="s">
        <v>106</v>
      </c>
      <c r="J3808" s="1" t="n">
        <v>1470128</v>
      </c>
      <c r="L3808" s="1" t="n">
        <v>604118</v>
      </c>
      <c r="M3808" s="1" t="s">
        <v>59</v>
      </c>
      <c r="N3808" s="1" t="s">
        <v>66</v>
      </c>
      <c r="P3808" s="1" t="n">
        <v>101</v>
      </c>
      <c r="Q3808" s="1" t="s">
        <v>107</v>
      </c>
      <c r="R3808" s="1" t="s">
        <v>126</v>
      </c>
      <c r="S3808" s="1" t="n">
        <v>4210502</v>
      </c>
      <c r="T3808" s="1" t="s">
        <v>1026</v>
      </c>
      <c r="U3808" s="1" t="n">
        <v>1000</v>
      </c>
      <c r="W3808" s="1" t="n">
        <v>0</v>
      </c>
      <c r="X3808" s="1" t="s">
        <v>2950</v>
      </c>
      <c r="Z3808" s="1" t="str">
        <f aca="false">IF($T3808="","",IFERROR(INDEX('Resumo Grupos'!$AC$3:$AC$200,MATCH($T3808,'Resumo Grupos'!$AB$3:$AB$200,0)),"n/d"))</f>
        <v>Empréstimo</v>
      </c>
      <c r="AA3808" s="1" t="str">
        <f aca="false">IF($T3808="","",IF(COUNTIF('Resumo Grupos'!$AE$3:$AE$40,$T3808)&gt;0,"NAO","SIM"))</f>
        <v>SIM</v>
      </c>
    </row>
    <row r="3809" customFormat="false" ht="12.75" hidden="false" customHeight="true" outlineLevel="0" collapsed="false">
      <c r="A3809" s="1" t="n">
        <v>1</v>
      </c>
      <c r="B3809" s="17" t="n">
        <v>46234</v>
      </c>
      <c r="C3809" s="17" t="n">
        <v>46295</v>
      </c>
      <c r="D3809" s="1" t="n">
        <v>815</v>
      </c>
      <c r="E3809" s="1" t="s">
        <v>746</v>
      </c>
      <c r="F3809" s="1" t="n">
        <v>34</v>
      </c>
      <c r="G3809" s="1" t="s">
        <v>94</v>
      </c>
      <c r="H3809" s="1" t="n">
        <v>2110405</v>
      </c>
      <c r="I3809" s="1" t="s">
        <v>106</v>
      </c>
      <c r="J3809" s="1" t="n">
        <v>1477511</v>
      </c>
      <c r="L3809" s="1" t="n">
        <v>606996</v>
      </c>
      <c r="M3809" s="1" t="s">
        <v>36</v>
      </c>
      <c r="N3809" s="1" t="s">
        <v>66</v>
      </c>
      <c r="P3809" s="1" t="n">
        <v>101</v>
      </c>
      <c r="Q3809" s="1" t="s">
        <v>107</v>
      </c>
      <c r="R3809" s="1" t="s">
        <v>2629</v>
      </c>
      <c r="S3809" s="1" t="n">
        <v>2210203</v>
      </c>
      <c r="T3809" s="1" t="s">
        <v>3403</v>
      </c>
      <c r="U3809" s="1" t="n">
        <v>200000</v>
      </c>
      <c r="W3809" s="1" t="n">
        <v>0</v>
      </c>
      <c r="X3809" s="1" t="s">
        <v>3433</v>
      </c>
      <c r="Z3809" s="1" t="str">
        <f aca="false">IF($T3809="","",IFERROR(INDEX('Resumo Grupos'!$AC$3:$AC$200,MATCH($T3809,'Resumo Grupos'!$AB$3:$AB$200,0)),"n/d"))</f>
        <v>Empréstimo</v>
      </c>
      <c r="AA3809" s="1" t="str">
        <f aca="false">IF($T3809="","",IF(COUNTIF('Resumo Grupos'!$AE$3:$AE$40,$T3809)&gt;0,"NAO","SIM"))</f>
        <v>NAO</v>
      </c>
    </row>
    <row r="3810" customFormat="false" ht="12.75" hidden="false" customHeight="true" outlineLevel="0" collapsed="false">
      <c r="A3810" s="1" t="n">
        <v>1</v>
      </c>
      <c r="B3810" s="17" t="n">
        <v>46267</v>
      </c>
      <c r="C3810" s="17" t="n">
        <v>46295</v>
      </c>
      <c r="D3810" s="1" t="n">
        <v>1316</v>
      </c>
      <c r="E3810" s="1" t="s">
        <v>1095</v>
      </c>
      <c r="F3810" s="1" t="n">
        <v>34</v>
      </c>
      <c r="G3810" s="1" t="s">
        <v>94</v>
      </c>
      <c r="H3810" s="1" t="n">
        <v>2110101</v>
      </c>
      <c r="I3810" s="1" t="s">
        <v>58</v>
      </c>
      <c r="J3810" s="1" t="n">
        <v>1647267</v>
      </c>
      <c r="L3810" s="1" t="n">
        <v>4237</v>
      </c>
      <c r="M3810" s="1" t="s">
        <v>36</v>
      </c>
      <c r="N3810" s="1" t="s">
        <v>60</v>
      </c>
      <c r="P3810" s="1" t="n">
        <v>104</v>
      </c>
      <c r="Q3810" s="1" t="s">
        <v>38</v>
      </c>
      <c r="R3810" s="1" t="s">
        <v>62</v>
      </c>
      <c r="S3810" s="1" t="n">
        <v>1130101</v>
      </c>
      <c r="T3810" s="1" t="s">
        <v>63</v>
      </c>
      <c r="U3810" s="1" t="n">
        <v>200</v>
      </c>
      <c r="W3810" s="1" t="n">
        <v>0</v>
      </c>
      <c r="X3810" s="1" t="s">
        <v>3434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ALFACE MACO </v>
      </c>
      <c r="AC3810" s="1" t="n">
        <v>4237</v>
      </c>
    </row>
    <row r="3811" customFormat="false" ht="12.75" hidden="false" customHeight="true" outlineLevel="0" collapsed="false">
      <c r="A3811" s="1" t="n">
        <v>1</v>
      </c>
      <c r="B3811" s="17" t="n">
        <v>46266</v>
      </c>
      <c r="C3811" s="17" t="n">
        <v>46296</v>
      </c>
      <c r="D3811" s="1" t="n">
        <v>1699</v>
      </c>
      <c r="E3811" s="1" t="s">
        <v>428</v>
      </c>
      <c r="F3811" s="1" t="n">
        <v>24</v>
      </c>
      <c r="G3811" s="1" t="s">
        <v>57</v>
      </c>
      <c r="H3811" s="1" t="n">
        <v>2110405</v>
      </c>
      <c r="I3811" s="1" t="s">
        <v>106</v>
      </c>
      <c r="J3811" s="1" t="n">
        <v>1647947</v>
      </c>
      <c r="L3811" s="1" t="n">
        <v>312938</v>
      </c>
      <c r="M3811" s="1" t="s">
        <v>153</v>
      </c>
      <c r="N3811" s="1" t="s">
        <v>66</v>
      </c>
      <c r="P3811" s="1" t="n">
        <v>103</v>
      </c>
      <c r="Q3811" s="1" t="s">
        <v>61</v>
      </c>
      <c r="R3811" s="1" t="s">
        <v>62</v>
      </c>
      <c r="S3811" s="1" t="n">
        <v>1130101</v>
      </c>
      <c r="T3811" s="1" t="s">
        <v>63</v>
      </c>
      <c r="U3811" s="1" t="n">
        <v>844.8</v>
      </c>
      <c r="W3811" s="1" t="n">
        <v>0</v>
      </c>
      <c r="X3811" s="1" t="s">
        <v>3435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SKARLOFF VODKA965M</v>
      </c>
      <c r="AC3811" s="1" t="n">
        <v>312938</v>
      </c>
    </row>
    <row r="3812" customFormat="false" ht="12.75" hidden="false" customHeight="true" outlineLevel="0" collapsed="false">
      <c r="A3812" s="1" t="n">
        <v>1</v>
      </c>
      <c r="B3812" s="17" t="n">
        <v>46255</v>
      </c>
      <c r="C3812" s="17" t="n">
        <v>46297</v>
      </c>
      <c r="D3812" s="1" t="n">
        <v>794</v>
      </c>
      <c r="E3812" s="1" t="s">
        <v>365</v>
      </c>
      <c r="F3812" s="1" t="n">
        <v>24</v>
      </c>
      <c r="G3812" s="1" t="s">
        <v>57</v>
      </c>
      <c r="H3812" s="1" t="n">
        <v>2110405</v>
      </c>
      <c r="I3812" s="1" t="s">
        <v>106</v>
      </c>
      <c r="J3812" s="1" t="n">
        <v>1613890</v>
      </c>
      <c r="L3812" s="1" t="n">
        <v>8723</v>
      </c>
      <c r="M3812" s="1" t="s">
        <v>460</v>
      </c>
      <c r="N3812" s="1" t="s">
        <v>66</v>
      </c>
      <c r="P3812" s="1" t="n">
        <v>103</v>
      </c>
      <c r="Q3812" s="1" t="s">
        <v>61</v>
      </c>
      <c r="R3812" s="1" t="s">
        <v>62</v>
      </c>
      <c r="S3812" s="1" t="n">
        <v>1130101</v>
      </c>
      <c r="T3812" s="1" t="s">
        <v>63</v>
      </c>
      <c r="U3812" s="1" t="n">
        <v>1563.64</v>
      </c>
      <c r="W3812" s="1" t="n">
        <v>0</v>
      </c>
      <c r="X3812" s="1" t="s">
        <v>3436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</row>
    <row r="3813" customFormat="false" ht="12.75" hidden="false" customHeight="true" outlineLevel="0" collapsed="false">
      <c r="A3813" s="1" t="n">
        <v>1</v>
      </c>
      <c r="B3813" s="17" t="n">
        <v>46240</v>
      </c>
      <c r="C3813" s="17" t="n">
        <v>46298</v>
      </c>
      <c r="D3813" s="1" t="n">
        <v>557</v>
      </c>
      <c r="E3813" s="1" t="s">
        <v>263</v>
      </c>
      <c r="F3813" s="1" t="n">
        <v>34</v>
      </c>
      <c r="G3813" s="1" t="s">
        <v>94</v>
      </c>
      <c r="H3813" s="1" t="n">
        <v>2110405</v>
      </c>
      <c r="I3813" s="1" t="s">
        <v>106</v>
      </c>
      <c r="J3813" s="1" t="n">
        <v>1122744</v>
      </c>
      <c r="L3813" s="1" t="n">
        <v>469459</v>
      </c>
      <c r="M3813" s="1" t="s">
        <v>1950</v>
      </c>
      <c r="N3813" s="1" t="s">
        <v>66</v>
      </c>
      <c r="P3813" s="1" t="n">
        <v>102</v>
      </c>
      <c r="Q3813" s="1" t="s">
        <v>125</v>
      </c>
      <c r="R3813" s="1" t="s">
        <v>39</v>
      </c>
      <c r="S3813" s="1" t="n">
        <v>4210206</v>
      </c>
      <c r="T3813" s="1" t="s">
        <v>264</v>
      </c>
      <c r="U3813" s="1" t="n">
        <v>258.62</v>
      </c>
      <c r="W3813" s="1" t="n">
        <v>0</v>
      </c>
      <c r="X3813" s="1" t="s">
        <v>265</v>
      </c>
      <c r="Z3813" s="1" t="str">
        <f aca="false">IF($T3813="","",IFERROR(INDEX('Resumo Grupos'!$AC$3:$AC$200,MATCH($T3813,'Resumo Grupos'!$AB$3:$AB$200,0)),"n/d"))</f>
        <v>Despesa</v>
      </c>
      <c r="AA3813" s="1" t="str">
        <f aca="false">IF($T3813="","",IF(COUNTIF('Resumo Grupos'!$AE$3:$AE$40,$T3813)&gt;0,"NAO","SIM"))</f>
        <v>SIM</v>
      </c>
    </row>
    <row r="3814" customFormat="false" ht="12.75" hidden="false" customHeight="true" outlineLevel="0" collapsed="false">
      <c r="A3814" s="1" t="n">
        <v>1</v>
      </c>
      <c r="B3814" s="17" t="n">
        <v>46238</v>
      </c>
      <c r="C3814" s="17" t="n">
        <v>46299</v>
      </c>
      <c r="D3814" s="1" t="n">
        <v>862</v>
      </c>
      <c r="E3814" s="1" t="s">
        <v>502</v>
      </c>
      <c r="F3814" s="1" t="n">
        <v>24</v>
      </c>
      <c r="G3814" s="1" t="s">
        <v>57</v>
      </c>
      <c r="H3814" s="1" t="n">
        <v>2110405</v>
      </c>
      <c r="I3814" s="1" t="s">
        <v>106</v>
      </c>
      <c r="J3814" s="1" t="n">
        <v>1498819</v>
      </c>
      <c r="L3814" s="1" t="n">
        <v>614572</v>
      </c>
      <c r="M3814" s="1" t="s">
        <v>153</v>
      </c>
      <c r="N3814" s="1" t="s">
        <v>66</v>
      </c>
      <c r="P3814" s="1" t="n">
        <v>101</v>
      </c>
      <c r="Q3814" s="1" t="s">
        <v>107</v>
      </c>
      <c r="R3814" s="1" t="s">
        <v>39</v>
      </c>
      <c r="S3814" s="1" t="n">
        <v>4210233</v>
      </c>
      <c r="T3814" s="1" t="s">
        <v>313</v>
      </c>
      <c r="U3814" s="1" t="n">
        <v>270.9</v>
      </c>
      <c r="W3814" s="1" t="n">
        <v>0</v>
      </c>
      <c r="X3814" s="1" t="s">
        <v>2241</v>
      </c>
      <c r="Z3814" s="1" t="str">
        <f aca="false">IF($T3814="","",IFERROR(INDEX('Resumo Grupos'!$AC$3:$AC$200,MATCH($T3814,'Resumo Grupos'!$AB$3:$AB$200,0)),"n/d"))</f>
        <v>Despesa</v>
      </c>
      <c r="AA3814" s="1" t="str">
        <f aca="false">IF($T3814="","",IF(COUNTIF('Resumo Grupos'!$AE$3:$AE$40,$T3814)&gt;0,"NAO","SIM"))</f>
        <v>SIM</v>
      </c>
    </row>
    <row r="3815" customFormat="false" ht="12.75" hidden="false" customHeight="true" outlineLevel="0" collapsed="false">
      <c r="A3815" s="1" t="n">
        <v>1</v>
      </c>
      <c r="B3815" s="17" t="n">
        <v>46185</v>
      </c>
      <c r="C3815" s="17" t="n">
        <v>46300</v>
      </c>
      <c r="D3815" s="1" t="n">
        <v>1768</v>
      </c>
      <c r="E3815" s="1" t="s">
        <v>628</v>
      </c>
      <c r="F3815" s="1" t="n">
        <v>34</v>
      </c>
      <c r="G3815" s="1" t="s">
        <v>94</v>
      </c>
      <c r="H3815" s="1" t="n">
        <v>2110405</v>
      </c>
      <c r="I3815" s="1" t="s">
        <v>106</v>
      </c>
      <c r="J3815" s="1" t="n">
        <v>1240158</v>
      </c>
      <c r="L3815" s="1" t="n">
        <v>515079</v>
      </c>
      <c r="M3815" s="1" t="s">
        <v>460</v>
      </c>
      <c r="N3815" s="1" t="s">
        <v>66</v>
      </c>
      <c r="P3815" s="1" t="n">
        <v>102</v>
      </c>
      <c r="Q3815" s="1" t="s">
        <v>125</v>
      </c>
      <c r="R3815" s="1" t="s">
        <v>39</v>
      </c>
      <c r="S3815" s="1" t="n">
        <v>4210202</v>
      </c>
      <c r="T3815" s="1" t="s">
        <v>629</v>
      </c>
      <c r="U3815" s="1" t="n">
        <v>2431.5</v>
      </c>
      <c r="W3815" s="1" t="n">
        <v>0</v>
      </c>
      <c r="X3815" s="1" t="s">
        <v>630</v>
      </c>
      <c r="Z3815" s="1" t="str">
        <f aca="false">IF($T3815="","",IFERROR(INDEX('Resumo Grupos'!$AC$3:$AC$200,MATCH($T3815,'Resumo Grupos'!$AB$3:$AB$200,0)),"n/d"))</f>
        <v>Despesa</v>
      </c>
      <c r="AA3815" s="1" t="str">
        <f aca="false">IF($T3815="","",IF(COUNTIF('Resumo Grupos'!$AE$3:$AE$40,$T3815)&gt;0,"NAO","SIM"))</f>
        <v>SIM</v>
      </c>
    </row>
    <row r="3816" customFormat="false" ht="12.75" hidden="false" customHeight="true" outlineLevel="0" collapsed="false">
      <c r="A3816" s="1" t="n">
        <v>1</v>
      </c>
      <c r="B3816" s="17" t="n">
        <v>46228</v>
      </c>
      <c r="C3816" s="17" t="n">
        <v>46300</v>
      </c>
      <c r="D3816" s="1" t="n">
        <v>1061</v>
      </c>
      <c r="E3816" s="1" t="s">
        <v>331</v>
      </c>
      <c r="F3816" s="1" t="n">
        <v>34</v>
      </c>
      <c r="G3816" s="1" t="s">
        <v>94</v>
      </c>
      <c r="H3816" s="1" t="n">
        <v>2110405</v>
      </c>
      <c r="I3816" s="1" t="s">
        <v>106</v>
      </c>
      <c r="J3816" s="1" t="n">
        <v>1448839</v>
      </c>
      <c r="L3816" s="1" t="n">
        <v>596058</v>
      </c>
      <c r="M3816" s="1" t="s">
        <v>153</v>
      </c>
      <c r="N3816" s="1" t="s">
        <v>66</v>
      </c>
      <c r="P3816" s="1" t="n">
        <v>101</v>
      </c>
      <c r="Q3816" s="1" t="s">
        <v>107</v>
      </c>
      <c r="R3816" s="1" t="s">
        <v>112</v>
      </c>
      <c r="S3816" s="1" t="n">
        <v>4220199</v>
      </c>
      <c r="T3816" s="1" t="s">
        <v>113</v>
      </c>
      <c r="U3816" s="1" t="n">
        <v>1500</v>
      </c>
      <c r="W3816" s="1" t="n">
        <v>0</v>
      </c>
      <c r="X3816" s="1" t="s">
        <v>332</v>
      </c>
      <c r="Z3816" s="1" t="str">
        <f aca="false">IF($T3816="","",IFERROR(INDEX('Resumo Grupos'!$AC$3:$AC$200,MATCH($T3816,'Resumo Grupos'!$AB$3:$AB$200,0)),"n/d"))</f>
        <v>Pagamentos outros não operacionais</v>
      </c>
      <c r="AA3816" s="1" t="str">
        <f aca="false">IF($T3816="","",IF(COUNTIF('Resumo Grupos'!$AE$3:$AE$40,$T3816)&gt;0,"NAO","SIM"))</f>
        <v>SIM</v>
      </c>
    </row>
    <row r="3817" customFormat="false" ht="12.75" hidden="false" customHeight="true" outlineLevel="0" collapsed="false">
      <c r="A3817" s="1" t="n">
        <v>1</v>
      </c>
      <c r="B3817" s="17" t="n">
        <v>46228</v>
      </c>
      <c r="C3817" s="17" t="n">
        <v>46300</v>
      </c>
      <c r="D3817" s="1" t="n">
        <v>16</v>
      </c>
      <c r="E3817" s="1" t="s">
        <v>111</v>
      </c>
      <c r="F3817" s="1" t="n">
        <v>34</v>
      </c>
      <c r="G3817" s="1" t="s">
        <v>94</v>
      </c>
      <c r="H3817" s="1" t="n">
        <v>2110405</v>
      </c>
      <c r="I3817" s="1" t="s">
        <v>106</v>
      </c>
      <c r="J3817" s="1" t="n">
        <v>1448856</v>
      </c>
      <c r="L3817" s="1" t="n">
        <v>596062</v>
      </c>
      <c r="M3817" s="1" t="s">
        <v>153</v>
      </c>
      <c r="N3817" s="1" t="s">
        <v>66</v>
      </c>
      <c r="P3817" s="1" t="n">
        <v>101</v>
      </c>
      <c r="Q3817" s="1" t="s">
        <v>107</v>
      </c>
      <c r="R3817" s="1" t="s">
        <v>43</v>
      </c>
      <c r="S3817" s="1" t="n">
        <v>4210301</v>
      </c>
      <c r="T3817" s="1" t="s">
        <v>333</v>
      </c>
      <c r="U3817" s="1" t="n">
        <v>500</v>
      </c>
      <c r="W3817" s="1" t="n">
        <v>0</v>
      </c>
      <c r="X3817" s="1" t="s">
        <v>3437</v>
      </c>
      <c r="Z3817" s="1" t="str">
        <f aca="false">IF($T3817="","",IFERROR(INDEX('Resumo Grupos'!$AC$3:$AC$200,MATCH($T3817,'Resumo Grupos'!$AB$3:$AB$200,0)),"n/d"))</f>
        <v>Salários</v>
      </c>
      <c r="AA3817" s="1" t="str">
        <f aca="false">IF($T3817="","",IF(COUNTIF('Resumo Grupos'!$AE$3:$AE$40,$T3817)&gt;0,"NAO","SIM"))</f>
        <v>SIM</v>
      </c>
    </row>
    <row r="3818" customFormat="false" ht="12.75" hidden="false" customHeight="true" outlineLevel="0" collapsed="false">
      <c r="A3818" s="1" t="n">
        <v>1</v>
      </c>
      <c r="B3818" s="17" t="n">
        <v>46232</v>
      </c>
      <c r="C3818" s="17" t="n">
        <v>46300</v>
      </c>
      <c r="D3818" s="1" t="n">
        <v>714</v>
      </c>
      <c r="E3818" s="1" t="s">
        <v>370</v>
      </c>
      <c r="F3818" s="1" t="n">
        <v>34</v>
      </c>
      <c r="G3818" s="1" t="s">
        <v>94</v>
      </c>
      <c r="H3818" s="1" t="n">
        <v>2110405</v>
      </c>
      <c r="I3818" s="1" t="s">
        <v>106</v>
      </c>
      <c r="J3818" s="1" t="n">
        <v>1470158</v>
      </c>
      <c r="L3818" s="1" t="n">
        <v>604127</v>
      </c>
      <c r="M3818" s="1" t="s">
        <v>153</v>
      </c>
      <c r="N3818" s="1" t="s">
        <v>66</v>
      </c>
      <c r="P3818" s="1" t="n">
        <v>101</v>
      </c>
      <c r="Q3818" s="1" t="s">
        <v>107</v>
      </c>
      <c r="R3818" s="1" t="s">
        <v>112</v>
      </c>
      <c r="S3818" s="1" t="n">
        <v>4220199</v>
      </c>
      <c r="T3818" s="1" t="s">
        <v>113</v>
      </c>
      <c r="U3818" s="1" t="n">
        <v>6150</v>
      </c>
      <c r="W3818" s="1" t="n">
        <v>0</v>
      </c>
      <c r="X3818" s="1" t="s">
        <v>372</v>
      </c>
      <c r="Z3818" s="1" t="str">
        <f aca="false">IF($T3818="","",IFERROR(INDEX('Resumo Grupos'!$AC$3:$AC$200,MATCH($T3818,'Resumo Grupos'!$AB$3:$AB$200,0)),"n/d"))</f>
        <v>Pagamentos outros não operacionais</v>
      </c>
      <c r="AA3818" s="1" t="str">
        <f aca="false">IF($T3818="","",IF(COUNTIF('Resumo Grupos'!$AE$3:$AE$40,$T3818)&gt;0,"NAO","SIM"))</f>
        <v>SIM</v>
      </c>
    </row>
    <row r="3819" customFormat="false" ht="12.75" hidden="false" customHeight="true" outlineLevel="0" collapsed="false">
      <c r="A3819" s="1" t="n">
        <v>1</v>
      </c>
      <c r="B3819" s="17" t="n">
        <v>46239</v>
      </c>
      <c r="C3819" s="17" t="n">
        <v>46300</v>
      </c>
      <c r="D3819" s="1" t="n">
        <v>17</v>
      </c>
      <c r="E3819" s="1" t="s">
        <v>115</v>
      </c>
      <c r="F3819" s="1" t="n">
        <v>24</v>
      </c>
      <c r="G3819" s="1" t="s">
        <v>57</v>
      </c>
      <c r="H3819" s="1" t="n">
        <v>2110405</v>
      </c>
      <c r="I3819" s="1" t="s">
        <v>106</v>
      </c>
      <c r="J3819" s="1" t="n">
        <v>1359969</v>
      </c>
      <c r="L3819" s="1" t="n">
        <v>561604</v>
      </c>
      <c r="M3819" s="1" t="s">
        <v>460</v>
      </c>
      <c r="N3819" s="1" t="s">
        <v>66</v>
      </c>
      <c r="P3819" s="1" t="n">
        <v>102</v>
      </c>
      <c r="Q3819" s="1" t="s">
        <v>125</v>
      </c>
      <c r="R3819" s="1" t="s">
        <v>112</v>
      </c>
      <c r="S3819" s="1" t="n">
        <v>4220199</v>
      </c>
      <c r="T3819" s="1" t="s">
        <v>113</v>
      </c>
      <c r="U3819" s="1" t="n">
        <v>631.05</v>
      </c>
      <c r="W3819" s="1" t="n">
        <v>0</v>
      </c>
      <c r="X3819" s="1" t="s">
        <v>3121</v>
      </c>
      <c r="Z3819" s="1" t="str">
        <f aca="false">IF($T3819="","",IFERROR(INDEX('Resumo Grupos'!$AC$3:$AC$200,MATCH($T3819,'Resumo Grupos'!$AB$3:$AB$200,0)),"n/d"))</f>
        <v>Pagamentos outros não operacionais</v>
      </c>
      <c r="AA3819" s="1" t="str">
        <f aca="false">IF($T3819="","",IF(COUNTIF('Resumo Grupos'!$AE$3:$AE$40,$T3819)&gt;0,"NAO","SIM"))</f>
        <v>SIM</v>
      </c>
    </row>
    <row r="3820" customFormat="false" ht="12.75" hidden="false" customHeight="true" outlineLevel="0" collapsed="false">
      <c r="A3820" s="1" t="n">
        <v>1</v>
      </c>
      <c r="B3820" s="17" t="n">
        <v>46242</v>
      </c>
      <c r="C3820" s="17" t="n">
        <v>46300</v>
      </c>
      <c r="D3820" s="1" t="n">
        <v>957</v>
      </c>
      <c r="E3820" s="1" t="s">
        <v>157</v>
      </c>
      <c r="F3820" s="1" t="n">
        <v>24</v>
      </c>
      <c r="G3820" s="1" t="s">
        <v>57</v>
      </c>
      <c r="H3820" s="1" t="n">
        <v>2110405</v>
      </c>
      <c r="I3820" s="1" t="s">
        <v>106</v>
      </c>
      <c r="J3820" s="1" t="n">
        <v>1517801</v>
      </c>
      <c r="L3820" s="1" t="n">
        <v>21578</v>
      </c>
      <c r="M3820" s="1" t="s">
        <v>460</v>
      </c>
      <c r="N3820" s="1" t="s">
        <v>66</v>
      </c>
      <c r="P3820" s="1" t="n">
        <v>103</v>
      </c>
      <c r="Q3820" s="1" t="s">
        <v>61</v>
      </c>
      <c r="R3820" s="1" t="s">
        <v>62</v>
      </c>
      <c r="S3820" s="1" t="n">
        <v>1130101</v>
      </c>
      <c r="T3820" s="1" t="s">
        <v>63</v>
      </c>
      <c r="U3820" s="1" t="n">
        <v>3429</v>
      </c>
      <c r="W3820" s="1" t="n">
        <v>0</v>
      </c>
      <c r="X3820" s="1" t="s">
        <v>3438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WHISKA FRANGO KG AGR</v>
      </c>
      <c r="AC3820" s="1" t="n">
        <v>21578</v>
      </c>
    </row>
    <row r="3821" customFormat="false" ht="12.75" hidden="false" customHeight="true" outlineLevel="0" collapsed="false">
      <c r="A3821" s="1" t="n">
        <v>1</v>
      </c>
      <c r="B3821" s="17" t="n">
        <v>46244</v>
      </c>
      <c r="C3821" s="17" t="n">
        <v>46300</v>
      </c>
      <c r="D3821" s="1" t="n">
        <v>1061</v>
      </c>
      <c r="E3821" s="1" t="s">
        <v>331</v>
      </c>
      <c r="F3821" s="1" t="n">
        <v>34</v>
      </c>
      <c r="G3821" s="1" t="s">
        <v>94</v>
      </c>
      <c r="H3821" s="1" t="n">
        <v>2110405</v>
      </c>
      <c r="I3821" s="1" t="s">
        <v>106</v>
      </c>
      <c r="J3821" s="1" t="n">
        <v>1448819</v>
      </c>
      <c r="L3821" s="1" t="n">
        <v>596052</v>
      </c>
      <c r="M3821" s="1" t="s">
        <v>460</v>
      </c>
      <c r="N3821" s="1" t="s">
        <v>66</v>
      </c>
      <c r="P3821" s="1" t="n">
        <v>101</v>
      </c>
      <c r="Q3821" s="1" t="s">
        <v>107</v>
      </c>
      <c r="R3821" s="1" t="s">
        <v>43</v>
      </c>
      <c r="S3821" s="1" t="n">
        <v>4210301</v>
      </c>
      <c r="T3821" s="1" t="s">
        <v>333</v>
      </c>
      <c r="U3821" s="1" t="n">
        <v>750.97</v>
      </c>
      <c r="W3821" s="1" t="n">
        <v>0</v>
      </c>
      <c r="X3821" s="1" t="s">
        <v>3439</v>
      </c>
      <c r="Z3821" s="1" t="str">
        <f aca="false">IF($T3821="","",IFERROR(INDEX('Resumo Grupos'!$AC$3:$AC$200,MATCH($T3821,'Resumo Grupos'!$AB$3:$AB$200,0)),"n/d"))</f>
        <v>Salários</v>
      </c>
      <c r="AA3821" s="1" t="str">
        <f aca="false">IF($T3821="","",IF(COUNTIF('Resumo Grupos'!$AE$3:$AE$40,$T3821)&gt;0,"NAO","SIM"))</f>
        <v>SIM</v>
      </c>
    </row>
    <row r="3822" customFormat="false" ht="12.75" hidden="false" customHeight="true" outlineLevel="0" collapsed="false">
      <c r="A3822" s="1" t="n">
        <v>1</v>
      </c>
      <c r="B3822" s="17" t="n">
        <v>46247</v>
      </c>
      <c r="C3822" s="17" t="n">
        <v>46300</v>
      </c>
      <c r="D3822" s="1" t="n">
        <v>714</v>
      </c>
      <c r="E3822" s="1" t="s">
        <v>370</v>
      </c>
      <c r="F3822" s="1" t="n">
        <v>34</v>
      </c>
      <c r="G3822" s="1" t="s">
        <v>94</v>
      </c>
      <c r="H3822" s="1" t="n">
        <v>2110405</v>
      </c>
      <c r="I3822" s="1" t="s">
        <v>106</v>
      </c>
      <c r="J3822" s="1" t="n">
        <v>1207135</v>
      </c>
      <c r="L3822" s="1" t="n">
        <v>502146</v>
      </c>
      <c r="M3822" s="1" t="s">
        <v>272</v>
      </c>
      <c r="N3822" s="1" t="s">
        <v>66</v>
      </c>
      <c r="P3822" s="1" t="n">
        <v>101</v>
      </c>
      <c r="Q3822" s="1" t="s">
        <v>107</v>
      </c>
      <c r="R3822" s="1" t="s">
        <v>328</v>
      </c>
      <c r="S3822" s="1" t="n">
        <v>4210111</v>
      </c>
      <c r="T3822" s="1" t="s">
        <v>329</v>
      </c>
      <c r="U3822" s="1" t="n">
        <v>3000</v>
      </c>
      <c r="W3822" s="1" t="n">
        <v>0</v>
      </c>
      <c r="X3822" s="1" t="s">
        <v>371</v>
      </c>
      <c r="Z3822" s="1" t="str">
        <f aca="false">IF($T3822="","",IFERROR(INDEX('Resumo Grupos'!$AC$3:$AC$200,MATCH($T3822,'Resumo Grupos'!$AB$3:$AB$200,0)),"n/d"))</f>
        <v>Despesa</v>
      </c>
      <c r="AA3822" s="1" t="str">
        <f aca="false">IF($T3822="","",IF(COUNTIF('Resumo Grupos'!$AE$3:$AE$40,$T3822)&gt;0,"NAO","SIM"))</f>
        <v>SIM</v>
      </c>
    </row>
    <row r="3823" customFormat="false" ht="12.75" hidden="false" customHeight="true" outlineLevel="0" collapsed="false">
      <c r="A3823" s="1" t="n">
        <v>1</v>
      </c>
      <c r="B3823" s="17" t="n">
        <v>46247</v>
      </c>
      <c r="C3823" s="17" t="n">
        <v>46300</v>
      </c>
      <c r="D3823" s="1" t="n">
        <v>16</v>
      </c>
      <c r="E3823" s="1" t="s">
        <v>111</v>
      </c>
      <c r="F3823" s="1" t="n">
        <v>34</v>
      </c>
      <c r="G3823" s="1" t="s">
        <v>94</v>
      </c>
      <c r="H3823" s="1" t="n">
        <v>2110405</v>
      </c>
      <c r="I3823" s="1" t="s">
        <v>106</v>
      </c>
      <c r="J3823" s="1" t="n">
        <v>1207139</v>
      </c>
      <c r="L3823" s="1" t="n">
        <v>502148</v>
      </c>
      <c r="M3823" s="1" t="s">
        <v>272</v>
      </c>
      <c r="N3823" s="1" t="s">
        <v>66</v>
      </c>
      <c r="P3823" s="1" t="n">
        <v>101</v>
      </c>
      <c r="Q3823" s="1" t="s">
        <v>107</v>
      </c>
      <c r="R3823" s="1" t="s">
        <v>112</v>
      </c>
      <c r="S3823" s="1" t="n">
        <v>4220199</v>
      </c>
      <c r="T3823" s="1" t="s">
        <v>113</v>
      </c>
      <c r="U3823" s="1" t="n">
        <v>350</v>
      </c>
      <c r="W3823" s="1" t="n">
        <v>0</v>
      </c>
      <c r="X3823" s="1" t="s">
        <v>373</v>
      </c>
      <c r="Z3823" s="1" t="str">
        <f aca="false">IF($T3823="","",IFERROR(INDEX('Resumo Grupos'!$AC$3:$AC$200,MATCH($T3823,'Resumo Grupos'!$AB$3:$AB$200,0)),"n/d"))</f>
        <v>Pagamentos outros não operacionais</v>
      </c>
      <c r="AA3823" s="1" t="str">
        <f aca="false">IF($T3823="","",IF(COUNTIF('Resumo Grupos'!$AE$3:$AE$40,$T3823)&gt;0,"NAO","SIM"))</f>
        <v>SIM</v>
      </c>
    </row>
    <row r="3824" customFormat="false" ht="12.75" hidden="false" customHeight="true" outlineLevel="0" collapsed="false">
      <c r="A3824" s="1" t="n">
        <v>1</v>
      </c>
      <c r="B3824" s="17" t="n">
        <v>46255</v>
      </c>
      <c r="C3824" s="17" t="n">
        <v>46300</v>
      </c>
      <c r="D3824" s="1" t="n">
        <v>10011</v>
      </c>
      <c r="E3824" s="1" t="s">
        <v>221</v>
      </c>
      <c r="F3824" s="1" t="n">
        <v>24</v>
      </c>
      <c r="G3824" s="1" t="s">
        <v>57</v>
      </c>
      <c r="H3824" s="1" t="n">
        <v>2110405</v>
      </c>
      <c r="I3824" s="1" t="s">
        <v>106</v>
      </c>
      <c r="J3824" s="1" t="n">
        <v>1600231</v>
      </c>
      <c r="L3824" s="1" t="n">
        <v>35265</v>
      </c>
      <c r="M3824" s="1" t="s">
        <v>460</v>
      </c>
      <c r="N3824" s="1" t="s">
        <v>66</v>
      </c>
      <c r="P3824" s="1" t="n">
        <v>103</v>
      </c>
      <c r="Q3824" s="1" t="s">
        <v>61</v>
      </c>
      <c r="R3824" s="1" t="s">
        <v>62</v>
      </c>
      <c r="S3824" s="1" t="n">
        <v>1130101</v>
      </c>
      <c r="T3824" s="1" t="s">
        <v>63</v>
      </c>
      <c r="U3824" s="1" t="n">
        <v>3767.77</v>
      </c>
      <c r="W3824" s="1" t="n">
        <v>0</v>
      </c>
      <c r="X3824" s="1" t="s">
        <v>3440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RC GRANPLUS GT CAST SAL ARR KG</v>
      </c>
      <c r="AC3824" s="1" t="n">
        <v>35265</v>
      </c>
    </row>
    <row r="3825" customFormat="false" ht="12.75" hidden="false" customHeight="true" outlineLevel="0" collapsed="false">
      <c r="A3825" s="1" t="n">
        <v>1</v>
      </c>
      <c r="B3825" s="17" t="n">
        <v>46265</v>
      </c>
      <c r="C3825" s="17" t="n">
        <v>46300</v>
      </c>
      <c r="D3825" s="1" t="n">
        <v>1778</v>
      </c>
      <c r="E3825" s="1" t="s">
        <v>304</v>
      </c>
      <c r="F3825" s="1" t="n">
        <v>24</v>
      </c>
      <c r="G3825" s="1" t="s">
        <v>57</v>
      </c>
      <c r="H3825" s="1" t="n">
        <v>2110405</v>
      </c>
      <c r="I3825" s="1" t="s">
        <v>106</v>
      </c>
      <c r="J3825" s="1" t="n">
        <v>1469191</v>
      </c>
      <c r="L3825" s="1" t="n">
        <v>124472855</v>
      </c>
      <c r="M3825" s="1" t="s">
        <v>153</v>
      </c>
      <c r="N3825" s="1" t="s">
        <v>66</v>
      </c>
      <c r="P3825" s="1" t="n">
        <v>101</v>
      </c>
      <c r="Q3825" s="1" t="s">
        <v>107</v>
      </c>
      <c r="R3825" s="1" t="s">
        <v>39</v>
      </c>
      <c r="S3825" s="1" t="n">
        <v>4210207</v>
      </c>
      <c r="T3825" s="1" t="s">
        <v>305</v>
      </c>
      <c r="U3825" s="1" t="n">
        <v>192.47</v>
      </c>
      <c r="W3825" s="1" t="n">
        <v>0</v>
      </c>
      <c r="X3825" s="1" t="s">
        <v>2276</v>
      </c>
      <c r="Z3825" s="1" t="str">
        <f aca="false">IF($T3825="","",IFERROR(INDEX('Resumo Grupos'!$AC$3:$AC$200,MATCH($T3825,'Resumo Grupos'!$AB$3:$AB$200,0)),"n/d"))</f>
        <v>Despesa</v>
      </c>
      <c r="AA3825" s="1" t="str">
        <f aca="false">IF($T3825="","",IF(COUNTIF('Resumo Grupos'!$AE$3:$AE$40,$T3825)&gt;0,"NAO","SIM"))</f>
        <v>SIM</v>
      </c>
    </row>
    <row r="3826" customFormat="false" ht="12.75" hidden="false" customHeight="true" outlineLevel="0" collapsed="false">
      <c r="A3826" s="1" t="n">
        <v>1</v>
      </c>
      <c r="B3826" s="17" t="n">
        <v>46224</v>
      </c>
      <c r="C3826" s="17" t="n">
        <v>46301</v>
      </c>
      <c r="D3826" s="1" t="n">
        <v>607</v>
      </c>
      <c r="E3826" s="1" t="s">
        <v>214</v>
      </c>
      <c r="F3826" s="1" t="n">
        <v>24</v>
      </c>
      <c r="G3826" s="1" t="s">
        <v>57</v>
      </c>
      <c r="H3826" s="1" t="n">
        <v>2110405</v>
      </c>
      <c r="I3826" s="1" t="s">
        <v>106</v>
      </c>
      <c r="J3826" s="1" t="n">
        <v>1429152</v>
      </c>
      <c r="L3826" s="1" t="n">
        <v>11134</v>
      </c>
      <c r="M3826" s="1" t="s">
        <v>457</v>
      </c>
      <c r="N3826" s="1" t="s">
        <v>66</v>
      </c>
      <c r="P3826" s="1" t="n">
        <v>103</v>
      </c>
      <c r="Q3826" s="1" t="s">
        <v>61</v>
      </c>
      <c r="R3826" s="1" t="s">
        <v>62</v>
      </c>
      <c r="S3826" s="1" t="n">
        <v>1130101</v>
      </c>
      <c r="T3826" s="1" t="s">
        <v>63</v>
      </c>
      <c r="U3826" s="1" t="n">
        <v>911.8</v>
      </c>
      <c r="W3826" s="1" t="n">
        <v>0</v>
      </c>
      <c r="X3826" s="1" t="s">
        <v>3441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PLENO ADULTOS CARNE 15KG</v>
      </c>
      <c r="AC3826" s="1" t="n">
        <v>11134</v>
      </c>
    </row>
    <row r="3827" customFormat="false" ht="12.75" hidden="false" customHeight="true" outlineLevel="0" collapsed="false">
      <c r="A3827" s="1" t="n">
        <v>1</v>
      </c>
      <c r="B3827" s="17" t="n">
        <v>46246</v>
      </c>
      <c r="C3827" s="17" t="n">
        <v>46301</v>
      </c>
      <c r="D3827" s="1" t="n">
        <v>17</v>
      </c>
      <c r="E3827" s="1" t="s">
        <v>115</v>
      </c>
      <c r="F3827" s="1" t="n">
        <v>24</v>
      </c>
      <c r="G3827" s="1" t="s">
        <v>57</v>
      </c>
      <c r="H3827" s="1" t="n">
        <v>2110405</v>
      </c>
      <c r="I3827" s="1" t="s">
        <v>106</v>
      </c>
      <c r="J3827" s="1" t="n">
        <v>1323809</v>
      </c>
      <c r="L3827" s="1" t="n">
        <v>548260</v>
      </c>
      <c r="M3827" s="1" t="s">
        <v>460</v>
      </c>
      <c r="N3827" s="1" t="s">
        <v>66</v>
      </c>
      <c r="P3827" s="1" t="n">
        <v>101</v>
      </c>
      <c r="Q3827" s="1" t="s">
        <v>107</v>
      </c>
      <c r="R3827" s="1" t="s">
        <v>112</v>
      </c>
      <c r="S3827" s="1" t="n">
        <v>4220199</v>
      </c>
      <c r="T3827" s="1" t="s">
        <v>113</v>
      </c>
      <c r="U3827" s="1" t="n">
        <v>800</v>
      </c>
      <c r="W3827" s="1" t="n">
        <v>0</v>
      </c>
      <c r="X3827" s="1" t="s">
        <v>3161</v>
      </c>
      <c r="Z3827" s="1" t="str">
        <f aca="false">IF($T3827="","",IFERROR(INDEX('Resumo Grupos'!$AC$3:$AC$200,MATCH($T3827,'Resumo Grupos'!$AB$3:$AB$200,0)),"n/d"))</f>
        <v>Pagamentos outros não operacionais</v>
      </c>
      <c r="AA3827" s="1" t="str">
        <f aca="false">IF($T3827="","",IF(COUNTIF('Resumo Grupos'!$AE$3:$AE$40,$T3827)&gt;0,"NAO","SIM"))</f>
        <v>SIM</v>
      </c>
    </row>
    <row r="3828" customFormat="false" ht="12.75" hidden="false" customHeight="true" outlineLevel="0" collapsed="false">
      <c r="A3828" s="1" t="n">
        <v>1</v>
      </c>
      <c r="B3828" s="17" t="n">
        <v>46256</v>
      </c>
      <c r="C3828" s="17" t="n">
        <v>46301</v>
      </c>
      <c r="D3828" s="1" t="n">
        <v>607</v>
      </c>
      <c r="E3828" s="1" t="s">
        <v>214</v>
      </c>
      <c r="F3828" s="1" t="n">
        <v>24</v>
      </c>
      <c r="G3828" s="1" t="s">
        <v>57</v>
      </c>
      <c r="H3828" s="1" t="n">
        <v>2110405</v>
      </c>
      <c r="I3828" s="1" t="s">
        <v>106</v>
      </c>
      <c r="J3828" s="1" t="n">
        <v>1585319</v>
      </c>
      <c r="L3828" s="1" t="n">
        <v>11473</v>
      </c>
      <c r="M3828" s="1" t="s">
        <v>153</v>
      </c>
      <c r="N3828" s="1" t="s">
        <v>66</v>
      </c>
      <c r="P3828" s="1" t="n">
        <v>103</v>
      </c>
      <c r="Q3828" s="1" t="s">
        <v>61</v>
      </c>
      <c r="R3828" s="1" t="s">
        <v>62</v>
      </c>
      <c r="S3828" s="1" t="n">
        <v>1130101</v>
      </c>
      <c r="T3828" s="1" t="s">
        <v>63</v>
      </c>
      <c r="U3828" s="1" t="n">
        <v>1969.17</v>
      </c>
      <c r="W3828" s="1" t="n">
        <v>0</v>
      </c>
      <c r="X3828" s="1" t="s">
        <v>3442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FINOTRATO GOLD FILHOTES RMP KG</v>
      </c>
      <c r="AC3828" s="1" t="n">
        <v>11473</v>
      </c>
    </row>
    <row r="3829" customFormat="false" ht="12.75" hidden="false" customHeight="true" outlineLevel="0" collapsed="false">
      <c r="A3829" s="1" t="n">
        <v>1</v>
      </c>
      <c r="B3829" s="17" t="n">
        <v>46256</v>
      </c>
      <c r="C3829" s="17" t="n">
        <v>46301</v>
      </c>
      <c r="D3829" s="1" t="n">
        <v>957</v>
      </c>
      <c r="E3829" s="1" t="s">
        <v>157</v>
      </c>
      <c r="F3829" s="1" t="n">
        <v>24</v>
      </c>
      <c r="G3829" s="1" t="s">
        <v>57</v>
      </c>
      <c r="H3829" s="1" t="n">
        <v>2110405</v>
      </c>
      <c r="I3829" s="1" t="s">
        <v>106</v>
      </c>
      <c r="J3829" s="1" t="n">
        <v>1603969</v>
      </c>
      <c r="L3829" s="1" t="n">
        <v>21856</v>
      </c>
      <c r="M3829" s="1" t="s">
        <v>460</v>
      </c>
      <c r="N3829" s="1" t="s">
        <v>66</v>
      </c>
      <c r="P3829" s="1" t="n">
        <v>103</v>
      </c>
      <c r="Q3829" s="1" t="s">
        <v>61</v>
      </c>
      <c r="R3829" s="1" t="s">
        <v>62</v>
      </c>
      <c r="S3829" s="1" t="n">
        <v>1130101</v>
      </c>
      <c r="T3829" s="1" t="s">
        <v>63</v>
      </c>
      <c r="U3829" s="1" t="n">
        <v>4154.03</v>
      </c>
      <c r="W3829" s="1" t="n">
        <v>0</v>
      </c>
      <c r="X3829" s="1" t="s">
        <v>3443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PEDIGREE AD CARNE FRANGO CEREIAS KG</v>
      </c>
      <c r="AC3829" s="1" t="n">
        <v>21856</v>
      </c>
    </row>
    <row r="3830" customFormat="false" ht="12.75" hidden="false" customHeight="true" outlineLevel="0" collapsed="false">
      <c r="A3830" s="1" t="n">
        <v>1</v>
      </c>
      <c r="B3830" s="17" t="n">
        <v>46029</v>
      </c>
      <c r="C3830" s="17" t="n">
        <v>46305</v>
      </c>
      <c r="D3830" s="1" t="n">
        <v>105</v>
      </c>
      <c r="E3830" s="1" t="s">
        <v>499</v>
      </c>
      <c r="F3830" s="1" t="n">
        <v>46</v>
      </c>
      <c r="G3830" s="1" t="s">
        <v>500</v>
      </c>
      <c r="H3830" s="1" t="n">
        <v>2110405</v>
      </c>
      <c r="I3830" s="1" t="s">
        <v>106</v>
      </c>
      <c r="J3830" s="1" t="n">
        <v>651504</v>
      </c>
      <c r="L3830" s="1" t="n">
        <v>287048</v>
      </c>
      <c r="M3830" s="1" t="s">
        <v>636</v>
      </c>
      <c r="N3830" s="1" t="s">
        <v>66</v>
      </c>
      <c r="P3830" s="1" t="n">
        <v>101</v>
      </c>
      <c r="Q3830" s="1" t="s">
        <v>107</v>
      </c>
      <c r="R3830" s="1" t="s">
        <v>112</v>
      </c>
      <c r="S3830" s="1" t="n">
        <v>4220199</v>
      </c>
      <c r="T3830" s="1" t="s">
        <v>113</v>
      </c>
      <c r="U3830" s="1" t="n">
        <v>1567.08</v>
      </c>
      <c r="W3830" s="1" t="n">
        <v>0</v>
      </c>
      <c r="X3830" s="1" t="s">
        <v>3444</v>
      </c>
      <c r="Z3830" s="1" t="str">
        <f aca="false">IF($T3830="","",IFERROR(INDEX('Resumo Grupos'!$AC$3:$AC$200,MATCH($T3830,'Resumo Grupos'!$AB$3:$AB$200,0)),"n/d"))</f>
        <v>Pagamentos outros não operacionais</v>
      </c>
      <c r="AA3830" s="1" t="str">
        <f aca="false">IF($T3830="","",IF(COUNTIF('Resumo Grupos'!$AE$3:$AE$40,$T3830)&gt;0,"NAO","SIM"))</f>
        <v>SIM</v>
      </c>
    </row>
    <row r="3831" customFormat="false" ht="12.75" hidden="false" customHeight="true" outlineLevel="0" collapsed="false">
      <c r="A3831" s="1" t="n">
        <v>1</v>
      </c>
      <c r="B3831" s="17" t="n">
        <v>46135</v>
      </c>
      <c r="C3831" s="17" t="n">
        <v>46305</v>
      </c>
      <c r="D3831" s="1" t="n">
        <v>1758</v>
      </c>
      <c r="E3831" s="1" t="s">
        <v>523</v>
      </c>
      <c r="F3831" s="1" t="n">
        <v>46</v>
      </c>
      <c r="G3831" s="1" t="s">
        <v>500</v>
      </c>
      <c r="H3831" s="1" t="n">
        <v>2110405</v>
      </c>
      <c r="I3831" s="1" t="s">
        <v>106</v>
      </c>
      <c r="J3831" s="1" t="n">
        <v>993744</v>
      </c>
      <c r="L3831" s="1" t="n">
        <v>420093</v>
      </c>
      <c r="M3831" s="1" t="s">
        <v>457</v>
      </c>
      <c r="N3831" s="1" t="s">
        <v>66</v>
      </c>
      <c r="P3831" s="1" t="n">
        <v>101</v>
      </c>
      <c r="Q3831" s="1" t="s">
        <v>107</v>
      </c>
      <c r="R3831" s="1" t="s">
        <v>112</v>
      </c>
      <c r="S3831" s="1" t="n">
        <v>4220199</v>
      </c>
      <c r="T3831" s="1" t="s">
        <v>113</v>
      </c>
      <c r="U3831" s="1" t="n">
        <v>130</v>
      </c>
      <c r="W3831" s="1" t="n">
        <v>0</v>
      </c>
      <c r="X3831" s="1" t="s">
        <v>3445</v>
      </c>
      <c r="Z3831" s="1" t="str">
        <f aca="false">IF($T3831="","",IFERROR(INDEX('Resumo Grupos'!$AC$3:$AC$200,MATCH($T3831,'Resumo Grupos'!$AB$3:$AB$200,0)),"n/d"))</f>
        <v>Pagamentos outros não operacionais</v>
      </c>
      <c r="AA3831" s="1" t="str">
        <f aca="false">IF($T3831="","",IF(COUNTIF('Resumo Grupos'!$AE$3:$AE$40,$T3831)&gt;0,"NAO","SIM"))</f>
        <v>SIM</v>
      </c>
    </row>
    <row r="3832" customFormat="false" ht="12.75" hidden="false" customHeight="true" outlineLevel="0" collapsed="false">
      <c r="A3832" s="1" t="n">
        <v>1</v>
      </c>
      <c r="B3832" s="17" t="n">
        <v>46204</v>
      </c>
      <c r="C3832" s="17" t="n">
        <v>46305</v>
      </c>
      <c r="D3832" s="1" t="n">
        <v>1008</v>
      </c>
      <c r="E3832" s="1" t="s">
        <v>2388</v>
      </c>
      <c r="F3832" s="1" t="n">
        <v>46</v>
      </c>
      <c r="G3832" s="1" t="s">
        <v>500</v>
      </c>
      <c r="H3832" s="1" t="n">
        <v>2110405</v>
      </c>
      <c r="I3832" s="1" t="s">
        <v>106</v>
      </c>
      <c r="J3832" s="1" t="n">
        <v>1336323</v>
      </c>
      <c r="L3832" s="1" t="n">
        <v>1657</v>
      </c>
      <c r="M3832" s="1" t="s">
        <v>153</v>
      </c>
      <c r="N3832" s="1" t="s">
        <v>66</v>
      </c>
      <c r="P3832" s="1" t="n">
        <v>101</v>
      </c>
      <c r="Q3832" s="1" t="s">
        <v>107</v>
      </c>
      <c r="R3832" s="1" t="s">
        <v>39</v>
      </c>
      <c r="S3832" s="1" t="n">
        <v>4210232</v>
      </c>
      <c r="T3832" s="1" t="s">
        <v>503</v>
      </c>
      <c r="U3832" s="1" t="n">
        <v>208</v>
      </c>
      <c r="W3832" s="1" t="n">
        <v>0</v>
      </c>
      <c r="X3832" s="1" t="s">
        <v>3446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true" outlineLevel="0" collapsed="false">
      <c r="A3833" s="1" t="n">
        <v>1</v>
      </c>
      <c r="B3833" s="17" t="n">
        <v>46211</v>
      </c>
      <c r="C3833" s="17" t="n">
        <v>46305</v>
      </c>
      <c r="D3833" s="1" t="n">
        <v>10026</v>
      </c>
      <c r="E3833" s="1" t="s">
        <v>819</v>
      </c>
      <c r="F3833" s="1" t="n">
        <v>24</v>
      </c>
      <c r="G3833" s="1" t="s">
        <v>57</v>
      </c>
      <c r="H3833" s="1" t="n">
        <v>2110405</v>
      </c>
      <c r="I3833" s="1" t="s">
        <v>106</v>
      </c>
      <c r="J3833" s="1" t="n">
        <v>1370737</v>
      </c>
      <c r="L3833" s="1" t="n">
        <v>565779</v>
      </c>
      <c r="M3833" s="1" t="s">
        <v>153</v>
      </c>
      <c r="N3833" s="1" t="s">
        <v>66</v>
      </c>
      <c r="P3833" s="1" t="n">
        <v>101</v>
      </c>
      <c r="Q3833" s="1" t="s">
        <v>107</v>
      </c>
      <c r="R3833" s="1" t="s">
        <v>39</v>
      </c>
      <c r="S3833" s="1" t="n">
        <v>4210222</v>
      </c>
      <c r="T3833" s="1" t="s">
        <v>2246</v>
      </c>
      <c r="U3833" s="1" t="n">
        <v>666.67</v>
      </c>
      <c r="W3833" s="1" t="n">
        <v>0</v>
      </c>
      <c r="X3833" s="1" t="s">
        <v>2390</v>
      </c>
      <c r="Z3833" s="1" t="str">
        <f aca="false">IF($T3833="","",IFERROR(INDEX('Resumo Grupos'!$AC$3:$AC$200,MATCH($T3833,'Resumo Grupos'!$AB$3:$AB$200,0)),"n/d"))</f>
        <v>Despesa</v>
      </c>
      <c r="AA3833" s="1" t="str">
        <f aca="false">IF($T3833="","",IF(COUNTIF('Resumo Grupos'!$AE$3:$AE$40,$T3833)&gt;0,"NAO","SIM"))</f>
        <v>SIM</v>
      </c>
    </row>
    <row r="3834" customFormat="false" ht="12.75" hidden="false" customHeight="true" outlineLevel="0" collapsed="false">
      <c r="A3834" s="1" t="n">
        <v>1</v>
      </c>
      <c r="B3834" s="17" t="n">
        <v>46211</v>
      </c>
      <c r="C3834" s="17" t="n">
        <v>46305</v>
      </c>
      <c r="D3834" s="1" t="n">
        <v>10026</v>
      </c>
      <c r="E3834" s="1" t="s">
        <v>819</v>
      </c>
      <c r="F3834" s="1" t="n">
        <v>24</v>
      </c>
      <c r="G3834" s="1" t="s">
        <v>57</v>
      </c>
      <c r="H3834" s="1" t="n">
        <v>2110405</v>
      </c>
      <c r="I3834" s="1" t="s">
        <v>106</v>
      </c>
      <c r="J3834" s="1" t="n">
        <v>1370749</v>
      </c>
      <c r="L3834" s="1" t="n">
        <v>565780</v>
      </c>
      <c r="M3834" s="1" t="s">
        <v>153</v>
      </c>
      <c r="N3834" s="1" t="s">
        <v>66</v>
      </c>
      <c r="P3834" s="1" t="n">
        <v>101</v>
      </c>
      <c r="Q3834" s="1" t="s">
        <v>107</v>
      </c>
      <c r="R3834" s="1" t="s">
        <v>112</v>
      </c>
      <c r="S3834" s="1" t="n">
        <v>4220199</v>
      </c>
      <c r="T3834" s="1" t="s">
        <v>113</v>
      </c>
      <c r="U3834" s="1" t="n">
        <v>2000</v>
      </c>
      <c r="W3834" s="1" t="n">
        <v>0</v>
      </c>
      <c r="X3834" s="1" t="s">
        <v>2391</v>
      </c>
      <c r="Z3834" s="1" t="str">
        <f aca="false">IF($T3834="","",IFERROR(INDEX('Resumo Grupos'!$AC$3:$AC$200,MATCH($T3834,'Resumo Grupos'!$AB$3:$AB$200,0)),"n/d"))</f>
        <v>Pagamentos outros não operacionais</v>
      </c>
      <c r="AA3834" s="1" t="str">
        <f aca="false">IF($T3834="","",IF(COUNTIF('Resumo Grupos'!$AE$3:$AE$40,$T3834)&gt;0,"NAO","SIM"))</f>
        <v>SIM</v>
      </c>
    </row>
    <row r="3835" customFormat="false" ht="12.75" hidden="false" customHeight="true" outlineLevel="0" collapsed="false">
      <c r="A3835" s="1" t="n">
        <v>1</v>
      </c>
      <c r="B3835" s="17" t="n">
        <v>46213</v>
      </c>
      <c r="C3835" s="17" t="n">
        <v>46305</v>
      </c>
      <c r="D3835" s="1" t="n">
        <v>1914</v>
      </c>
      <c r="E3835" s="1" t="s">
        <v>2392</v>
      </c>
      <c r="F3835" s="1" t="n">
        <v>46</v>
      </c>
      <c r="G3835" s="1" t="s">
        <v>500</v>
      </c>
      <c r="H3835" s="1" t="n">
        <v>2110405</v>
      </c>
      <c r="I3835" s="1" t="s">
        <v>106</v>
      </c>
      <c r="J3835" s="1" t="n">
        <v>1377369</v>
      </c>
      <c r="L3835" s="1" t="n">
        <v>28968</v>
      </c>
      <c r="M3835" s="1" t="s">
        <v>153</v>
      </c>
      <c r="N3835" s="1" t="s">
        <v>66</v>
      </c>
      <c r="P3835" s="1" t="n">
        <v>101</v>
      </c>
      <c r="Q3835" s="1" t="s">
        <v>107</v>
      </c>
      <c r="R3835" s="1" t="s">
        <v>39</v>
      </c>
      <c r="S3835" s="1" t="n">
        <v>4210232</v>
      </c>
      <c r="T3835" s="1" t="s">
        <v>503</v>
      </c>
      <c r="U3835" s="1" t="n">
        <v>935.28</v>
      </c>
      <c r="W3835" s="1" t="n">
        <v>0</v>
      </c>
      <c r="X3835" s="1" t="s">
        <v>3447</v>
      </c>
      <c r="Z3835" s="1" t="str">
        <f aca="false">IF($T3835="","",IFERROR(INDEX('Resumo Grupos'!$AC$3:$AC$200,MATCH($T3835,'Resumo Grupos'!$AB$3:$AB$200,0)),"n/d"))</f>
        <v>Despesa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LEITOR DE CODIGO DE BARRAS ELGIN 8600IA</v>
      </c>
      <c r="AC3835" s="1" t="n">
        <v>28968</v>
      </c>
    </row>
    <row r="3836" customFormat="false" ht="12.75" hidden="false" customHeight="true" outlineLevel="0" collapsed="false">
      <c r="A3836" s="1" t="n">
        <v>1</v>
      </c>
      <c r="B3836" s="17" t="n">
        <v>46199</v>
      </c>
      <c r="C3836" s="17" t="n">
        <v>46305</v>
      </c>
      <c r="D3836" s="1" t="n">
        <v>1758</v>
      </c>
      <c r="E3836" s="1" t="s">
        <v>523</v>
      </c>
      <c r="F3836" s="1" t="n">
        <v>46</v>
      </c>
      <c r="G3836" s="1" t="s">
        <v>500</v>
      </c>
      <c r="H3836" s="1" t="n">
        <v>2110405</v>
      </c>
      <c r="I3836" s="1" t="s">
        <v>106</v>
      </c>
      <c r="J3836" s="1" t="n">
        <v>1378055</v>
      </c>
      <c r="L3836" s="1" t="n">
        <v>568065</v>
      </c>
      <c r="M3836" s="1" t="s">
        <v>460</v>
      </c>
      <c r="N3836" s="1" t="s">
        <v>66</v>
      </c>
      <c r="P3836" s="1" t="n">
        <v>101</v>
      </c>
      <c r="Q3836" s="1" t="s">
        <v>107</v>
      </c>
      <c r="R3836" s="1" t="s">
        <v>39</v>
      </c>
      <c r="S3836" s="1" t="n">
        <v>4210227</v>
      </c>
      <c r="T3836" s="1" t="s">
        <v>40</v>
      </c>
      <c r="U3836" s="1" t="n">
        <v>429.64</v>
      </c>
      <c r="W3836" s="1" t="n">
        <v>0</v>
      </c>
      <c r="X3836" s="1" t="s">
        <v>3448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</row>
    <row r="3837" customFormat="false" ht="12.75" hidden="false" customHeight="true" outlineLevel="0" collapsed="false">
      <c r="A3837" s="1" t="n">
        <v>1</v>
      </c>
      <c r="B3837" s="17" t="n">
        <v>46216</v>
      </c>
      <c r="C3837" s="17" t="n">
        <v>46305</v>
      </c>
      <c r="D3837" s="1" t="n">
        <v>1717</v>
      </c>
      <c r="E3837" s="1" t="s">
        <v>2400</v>
      </c>
      <c r="F3837" s="1" t="n">
        <v>46</v>
      </c>
      <c r="G3837" s="1" t="s">
        <v>500</v>
      </c>
      <c r="H3837" s="1" t="n">
        <v>2110405</v>
      </c>
      <c r="I3837" s="1" t="s">
        <v>106</v>
      </c>
      <c r="J3837" s="1" t="n">
        <v>1394062</v>
      </c>
      <c r="L3837" s="1" t="n">
        <v>51412</v>
      </c>
      <c r="M3837" s="1" t="s">
        <v>153</v>
      </c>
      <c r="N3837" s="1" t="s">
        <v>66</v>
      </c>
      <c r="P3837" s="1" t="n">
        <v>103</v>
      </c>
      <c r="Q3837" s="1" t="s">
        <v>61</v>
      </c>
      <c r="R3837" s="1" t="s">
        <v>62</v>
      </c>
      <c r="S3837" s="1" t="n">
        <v>1130101</v>
      </c>
      <c r="T3837" s="1" t="s">
        <v>63</v>
      </c>
      <c r="U3837" s="1" t="n">
        <v>319.2</v>
      </c>
      <c r="W3837" s="1" t="n">
        <v>0</v>
      </c>
      <c r="X3837" s="1" t="s">
        <v>3449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</row>
    <row r="3838" customFormat="false" ht="12.75" hidden="false" customHeight="true" outlineLevel="0" collapsed="false">
      <c r="A3838" s="1" t="n">
        <v>1</v>
      </c>
      <c r="B3838" s="17" t="n">
        <v>46234</v>
      </c>
      <c r="C3838" s="17" t="n">
        <v>46305</v>
      </c>
      <c r="D3838" s="1" t="n">
        <v>608</v>
      </c>
      <c r="E3838" s="1" t="s">
        <v>3224</v>
      </c>
      <c r="F3838" s="1" t="n">
        <v>46</v>
      </c>
      <c r="G3838" s="1" t="s">
        <v>500</v>
      </c>
      <c r="H3838" s="1" t="n">
        <v>2110405</v>
      </c>
      <c r="I3838" s="1" t="s">
        <v>106</v>
      </c>
      <c r="J3838" s="1" t="n">
        <v>1477562</v>
      </c>
      <c r="L3838" s="1" t="n">
        <v>1681242</v>
      </c>
      <c r="M3838" s="1" t="s">
        <v>59</v>
      </c>
      <c r="N3838" s="1" t="s">
        <v>66</v>
      </c>
      <c r="P3838" s="1" t="n">
        <v>101</v>
      </c>
      <c r="Q3838" s="1" t="s">
        <v>107</v>
      </c>
      <c r="R3838" s="1" t="s">
        <v>39</v>
      </c>
      <c r="S3838" s="1" t="n">
        <v>4210232</v>
      </c>
      <c r="T3838" s="1" t="s">
        <v>503</v>
      </c>
      <c r="U3838" s="1" t="n">
        <v>315.62</v>
      </c>
      <c r="W3838" s="1" t="n">
        <v>0</v>
      </c>
      <c r="X3838" s="1" t="s">
        <v>3225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SWITCH NAO GERENCIAVEL 24 PORTAS 1000MBP</v>
      </c>
      <c r="AC3838" s="1" t="n">
        <v>168124</v>
      </c>
    </row>
    <row r="3839" customFormat="false" ht="12.75" hidden="false" customHeight="true" outlineLevel="0" collapsed="false">
      <c r="A3839" s="1" t="n">
        <v>1</v>
      </c>
      <c r="B3839" s="17" t="n">
        <v>46241</v>
      </c>
      <c r="C3839" s="17" t="n">
        <v>46305</v>
      </c>
      <c r="D3839" s="1" t="n">
        <v>17</v>
      </c>
      <c r="E3839" s="1" t="s">
        <v>115</v>
      </c>
      <c r="F3839" s="1" t="n">
        <v>34</v>
      </c>
      <c r="G3839" s="1" t="s">
        <v>94</v>
      </c>
      <c r="H3839" s="1" t="n">
        <v>2110405</v>
      </c>
      <c r="I3839" s="1" t="s">
        <v>106</v>
      </c>
      <c r="J3839" s="1" t="n">
        <v>1512942</v>
      </c>
      <c r="L3839" s="1" t="n">
        <v>619809</v>
      </c>
      <c r="M3839" s="1" t="s">
        <v>460</v>
      </c>
      <c r="N3839" s="1" t="s">
        <v>66</v>
      </c>
      <c r="P3839" s="1" t="n">
        <v>101</v>
      </c>
      <c r="Q3839" s="1" t="s">
        <v>107</v>
      </c>
      <c r="R3839" s="1" t="s">
        <v>112</v>
      </c>
      <c r="S3839" s="1" t="n">
        <v>4220199</v>
      </c>
      <c r="T3839" s="1" t="s">
        <v>113</v>
      </c>
      <c r="U3839" s="1" t="n">
        <v>150</v>
      </c>
      <c r="W3839" s="1" t="n">
        <v>0</v>
      </c>
      <c r="X3839" s="1" t="s">
        <v>2436</v>
      </c>
      <c r="Z3839" s="1" t="str">
        <f aca="false">IF($T3839="","",IFERROR(INDEX('Resumo Grupos'!$AC$3:$AC$200,MATCH($T3839,'Resumo Grupos'!$AB$3:$AB$200,0)),"n/d"))</f>
        <v>Pagamentos outros não operacionais</v>
      </c>
      <c r="AA3839" s="1" t="str">
        <f aca="false">IF($T3839="","",IF(COUNTIF('Resumo Grupos'!$AE$3:$AE$40,$T3839)&gt;0,"NAO","SIM"))</f>
        <v>SIM</v>
      </c>
    </row>
    <row r="3840" customFormat="false" ht="12.75" hidden="false" customHeight="true" outlineLevel="0" collapsed="false">
      <c r="A3840" s="1" t="n">
        <v>1</v>
      </c>
      <c r="B3840" s="17" t="n">
        <v>46248</v>
      </c>
      <c r="C3840" s="17" t="n">
        <v>46305</v>
      </c>
      <c r="D3840" s="1" t="n">
        <v>862</v>
      </c>
      <c r="E3840" s="1" t="s">
        <v>502</v>
      </c>
      <c r="F3840" s="1" t="n">
        <v>46</v>
      </c>
      <c r="G3840" s="1" t="s">
        <v>500</v>
      </c>
      <c r="H3840" s="1" t="n">
        <v>2110405</v>
      </c>
      <c r="I3840" s="1" t="s">
        <v>106</v>
      </c>
      <c r="J3840" s="1" t="n">
        <v>1551728</v>
      </c>
      <c r="L3840" s="1" t="n">
        <v>634573</v>
      </c>
      <c r="M3840" s="1" t="s">
        <v>59</v>
      </c>
      <c r="N3840" s="1" t="s">
        <v>66</v>
      </c>
      <c r="P3840" s="1" t="n">
        <v>101</v>
      </c>
      <c r="Q3840" s="1" t="s">
        <v>107</v>
      </c>
      <c r="R3840" s="1" t="s">
        <v>39</v>
      </c>
      <c r="S3840" s="1" t="n">
        <v>4210232</v>
      </c>
      <c r="T3840" s="1" t="s">
        <v>503</v>
      </c>
      <c r="U3840" s="1" t="n">
        <v>400</v>
      </c>
      <c r="W3840" s="1" t="n">
        <v>0</v>
      </c>
      <c r="X3840" s="1" t="s">
        <v>3450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</row>
    <row r="3841" customFormat="false" ht="12.75" hidden="false" customHeight="true" outlineLevel="0" collapsed="false">
      <c r="A3841" s="1" t="n">
        <v>1</v>
      </c>
      <c r="B3841" s="17" t="n">
        <v>46258</v>
      </c>
      <c r="C3841" s="17" t="n">
        <v>46305</v>
      </c>
      <c r="D3841" s="1" t="n">
        <v>1898</v>
      </c>
      <c r="E3841" s="1" t="s">
        <v>513</v>
      </c>
      <c r="F3841" s="1" t="n">
        <v>46</v>
      </c>
      <c r="G3841" s="1" t="s">
        <v>500</v>
      </c>
      <c r="H3841" s="1" t="n">
        <v>2110405</v>
      </c>
      <c r="I3841" s="1" t="s">
        <v>106</v>
      </c>
      <c r="J3841" s="1" t="n">
        <v>1599209</v>
      </c>
      <c r="L3841" s="1" t="n">
        <v>5685</v>
      </c>
      <c r="M3841" s="1" t="s">
        <v>59</v>
      </c>
      <c r="N3841" s="1" t="s">
        <v>66</v>
      </c>
      <c r="P3841" s="1" t="n">
        <v>101</v>
      </c>
      <c r="Q3841" s="1" t="s">
        <v>107</v>
      </c>
      <c r="R3841" s="1" t="s">
        <v>39</v>
      </c>
      <c r="S3841" s="1" t="n">
        <v>4210226</v>
      </c>
      <c r="T3841" s="1" t="s">
        <v>510</v>
      </c>
      <c r="U3841" s="1" t="n">
        <v>195.25</v>
      </c>
      <c r="W3841" s="1" t="n">
        <v>0</v>
      </c>
      <c r="X3841" s="1" t="s">
        <v>3451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</row>
    <row r="3842" customFormat="false" ht="12.75" hidden="false" customHeight="true" outlineLevel="0" collapsed="false">
      <c r="A3842" s="1" t="n">
        <v>1</v>
      </c>
      <c r="B3842" s="17" t="n">
        <v>46265</v>
      </c>
      <c r="C3842" s="17" t="n">
        <v>46305</v>
      </c>
      <c r="D3842" s="1" t="n">
        <v>1778</v>
      </c>
      <c r="E3842" s="1" t="s">
        <v>304</v>
      </c>
      <c r="F3842" s="1" t="n">
        <v>24</v>
      </c>
      <c r="G3842" s="1" t="s">
        <v>57</v>
      </c>
      <c r="H3842" s="1" t="n">
        <v>2110405</v>
      </c>
      <c r="I3842" s="1" t="s">
        <v>106</v>
      </c>
      <c r="J3842" s="1" t="n">
        <v>1469303</v>
      </c>
      <c r="L3842" s="1" t="n">
        <v>124473366</v>
      </c>
      <c r="M3842" s="1" t="s">
        <v>153</v>
      </c>
      <c r="N3842" s="1" t="s">
        <v>66</v>
      </c>
      <c r="P3842" s="1" t="n">
        <v>101</v>
      </c>
      <c r="Q3842" s="1" t="s">
        <v>107</v>
      </c>
      <c r="R3842" s="1" t="s">
        <v>39</v>
      </c>
      <c r="S3842" s="1" t="n">
        <v>4210207</v>
      </c>
      <c r="T3842" s="1" t="s">
        <v>305</v>
      </c>
      <c r="U3842" s="1" t="n">
        <v>273.13</v>
      </c>
      <c r="W3842" s="1" t="n">
        <v>0</v>
      </c>
      <c r="X3842" s="1" t="s">
        <v>2414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</row>
    <row r="3843" customFormat="false" ht="12.75" hidden="false" customHeight="true" outlineLevel="0" collapsed="false">
      <c r="A3843" s="1" t="n">
        <v>1</v>
      </c>
      <c r="B3843" s="17" t="n">
        <v>46164</v>
      </c>
      <c r="C3843" s="17" t="n">
        <v>46306</v>
      </c>
      <c r="D3843" s="1" t="n">
        <v>515</v>
      </c>
      <c r="E3843" s="1" t="s">
        <v>124</v>
      </c>
      <c r="F3843" s="1" t="n">
        <v>34</v>
      </c>
      <c r="G3843" s="1" t="s">
        <v>94</v>
      </c>
      <c r="H3843" s="1" t="n">
        <v>2110405</v>
      </c>
      <c r="I3843" s="1" t="s">
        <v>106</v>
      </c>
      <c r="J3843" s="1" t="n">
        <v>1137849</v>
      </c>
      <c r="L3843" s="1" t="n">
        <v>474941</v>
      </c>
      <c r="M3843" s="1" t="s">
        <v>272</v>
      </c>
      <c r="N3843" s="1" t="s">
        <v>66</v>
      </c>
      <c r="P3843" s="1" t="n">
        <v>101</v>
      </c>
      <c r="Q3843" s="1" t="s">
        <v>107</v>
      </c>
      <c r="R3843" s="1" t="s">
        <v>190</v>
      </c>
      <c r="S3843" s="1" t="n">
        <v>2110901</v>
      </c>
      <c r="T3843" s="1" t="s">
        <v>191</v>
      </c>
      <c r="U3843" s="1" t="n">
        <v>15770.14</v>
      </c>
      <c r="W3843" s="1" t="n">
        <v>0</v>
      </c>
      <c r="X3843" s="1" t="s">
        <v>3452</v>
      </c>
      <c r="Z3843" s="1" t="str">
        <f aca="false">IF($T3843="","",IFERROR(INDEX('Resumo Grupos'!$AC$3:$AC$200,MATCH($T3843,'Resumo Grupos'!$AB$3:$AB$200,0)),"n/d"))</f>
        <v>Empréstimo</v>
      </c>
      <c r="AA3843" s="1" t="str">
        <f aca="false">IF($T3843="","",IF(COUNTIF('Resumo Grupos'!$AE$3:$AE$40,$T3843)&gt;0,"NAO","SIM"))</f>
        <v>SIM</v>
      </c>
    </row>
    <row r="3844" customFormat="false" ht="12.75" hidden="false" customHeight="true" outlineLevel="0" collapsed="false">
      <c r="A3844" s="1" t="n">
        <v>1</v>
      </c>
      <c r="B3844" s="17" t="n">
        <v>46241</v>
      </c>
      <c r="C3844" s="17" t="n">
        <v>46307</v>
      </c>
      <c r="D3844" s="1" t="n">
        <v>887</v>
      </c>
      <c r="E3844" s="1" t="s">
        <v>573</v>
      </c>
      <c r="F3844" s="1" t="n">
        <v>24</v>
      </c>
      <c r="G3844" s="1" t="s">
        <v>57</v>
      </c>
      <c r="H3844" s="1" t="n">
        <v>2110405</v>
      </c>
      <c r="I3844" s="1" t="s">
        <v>106</v>
      </c>
      <c r="J3844" s="1" t="n">
        <v>1514434</v>
      </c>
      <c r="L3844" s="1" t="n">
        <v>620151</v>
      </c>
      <c r="M3844" s="1" t="s">
        <v>153</v>
      </c>
      <c r="N3844" s="1" t="s">
        <v>66</v>
      </c>
      <c r="P3844" s="1" t="n">
        <v>101</v>
      </c>
      <c r="Q3844" s="1" t="s">
        <v>107</v>
      </c>
      <c r="R3844" s="1" t="s">
        <v>43</v>
      </c>
      <c r="S3844" s="1" t="n">
        <v>4210315</v>
      </c>
      <c r="T3844" s="1" t="s">
        <v>574</v>
      </c>
      <c r="U3844" s="1" t="n">
        <v>199.8</v>
      </c>
      <c r="W3844" s="1" t="n">
        <v>0</v>
      </c>
      <c r="X3844" s="1" t="s">
        <v>851</v>
      </c>
      <c r="Z3844" s="1" t="str">
        <f aca="false">IF($T3844="","",IFERROR(INDEX('Resumo Grupos'!$AC$3:$AC$200,MATCH($T3844,'Resumo Grupos'!$AB$3:$AB$200,0)),"n/d"))</f>
        <v>Despesa</v>
      </c>
      <c r="AA3844" s="1" t="str">
        <f aca="false">IF($T3844="","",IF(COUNTIF('Resumo Grupos'!$AE$3:$AE$40,$T3844)&gt;0,"NAO","SIM"))</f>
        <v>SIM</v>
      </c>
    </row>
    <row r="3845" customFormat="false" ht="12.75" hidden="false" customHeight="true" outlineLevel="0" collapsed="false">
      <c r="A3845" s="1" t="n">
        <v>1</v>
      </c>
      <c r="B3845" s="17" t="n">
        <v>46249</v>
      </c>
      <c r="C3845" s="17" t="n">
        <v>46307</v>
      </c>
      <c r="D3845" s="1" t="n">
        <v>10011</v>
      </c>
      <c r="E3845" s="1" t="s">
        <v>221</v>
      </c>
      <c r="F3845" s="1" t="n">
        <v>24</v>
      </c>
      <c r="G3845" s="1" t="s">
        <v>57</v>
      </c>
      <c r="H3845" s="1" t="n">
        <v>2110405</v>
      </c>
      <c r="I3845" s="1" t="s">
        <v>106</v>
      </c>
      <c r="J3845" s="1" t="n">
        <v>1552267</v>
      </c>
      <c r="L3845" s="1" t="n">
        <v>35160</v>
      </c>
      <c r="M3845" s="1" t="s">
        <v>272</v>
      </c>
      <c r="N3845" s="1" t="s">
        <v>66</v>
      </c>
      <c r="P3845" s="1" t="n">
        <v>103</v>
      </c>
      <c r="Q3845" s="1" t="s">
        <v>61</v>
      </c>
      <c r="R3845" s="1" t="s">
        <v>62</v>
      </c>
      <c r="S3845" s="1" t="n">
        <v>1130101</v>
      </c>
      <c r="T3845" s="1" t="s">
        <v>63</v>
      </c>
      <c r="U3845" s="1" t="n">
        <v>2836.78</v>
      </c>
      <c r="W3845" s="1" t="n">
        <v>0</v>
      </c>
      <c r="X3845" s="1" t="s">
        <v>3453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RC GRANPLUS GATO FILH FRG E ARROZ KG</v>
      </c>
      <c r="AC3845" s="1" t="n">
        <v>35160</v>
      </c>
    </row>
    <row r="3846" customFormat="false" ht="12.75" hidden="false" customHeight="true" outlineLevel="0" collapsed="false">
      <c r="A3846" s="1" t="n">
        <v>1</v>
      </c>
      <c r="B3846" s="17" t="n">
        <v>46254</v>
      </c>
      <c r="C3846" s="17" t="n">
        <v>46308</v>
      </c>
      <c r="D3846" s="1" t="n">
        <v>717</v>
      </c>
      <c r="E3846" s="1" t="s">
        <v>131</v>
      </c>
      <c r="F3846" s="1" t="n">
        <v>42</v>
      </c>
      <c r="G3846" s="1" t="s">
        <v>639</v>
      </c>
      <c r="H3846" s="1" t="n">
        <v>2110405</v>
      </c>
      <c r="I3846" s="1" t="s">
        <v>106</v>
      </c>
      <c r="J3846" s="1" t="n">
        <v>1577416</v>
      </c>
      <c r="L3846" s="1" t="n">
        <v>644308</v>
      </c>
      <c r="M3846" s="1" t="s">
        <v>59</v>
      </c>
      <c r="N3846" s="1" t="s">
        <v>66</v>
      </c>
      <c r="P3846" s="1" t="n">
        <v>101</v>
      </c>
      <c r="Q3846" s="1" t="s">
        <v>107</v>
      </c>
      <c r="R3846" s="1" t="s">
        <v>112</v>
      </c>
      <c r="S3846" s="1" t="n">
        <v>4220199</v>
      </c>
      <c r="T3846" s="1" t="s">
        <v>113</v>
      </c>
      <c r="U3846" s="1" t="n">
        <v>522.5</v>
      </c>
      <c r="W3846" s="1" t="n">
        <v>0</v>
      </c>
      <c r="X3846" s="1" t="s">
        <v>3280</v>
      </c>
      <c r="Z3846" s="1" t="str">
        <f aca="false">IF($T3846="","",IFERROR(INDEX('Resumo Grupos'!$AC$3:$AC$200,MATCH($T3846,'Resumo Grupos'!$AB$3:$AB$200,0)),"n/d"))</f>
        <v>Pagamentos outros não operacionais</v>
      </c>
      <c r="AA3846" s="1" t="str">
        <f aca="false">IF($T3846="","",IF(COUNTIF('Resumo Grupos'!$AE$3:$AE$40,$T3846)&gt;0,"NAO","SIM"))</f>
        <v>SIM</v>
      </c>
    </row>
    <row r="3847" customFormat="false" ht="12.75" hidden="false" customHeight="true" outlineLevel="0" collapsed="false">
      <c r="A3847" s="1" t="n">
        <v>1</v>
      </c>
      <c r="B3847" s="17" t="n">
        <v>46097</v>
      </c>
      <c r="C3847" s="17" t="n">
        <v>46310</v>
      </c>
      <c r="D3847" s="1" t="n">
        <v>1867</v>
      </c>
      <c r="E3847" s="1" t="s">
        <v>665</v>
      </c>
      <c r="F3847" s="1" t="n">
        <v>24</v>
      </c>
      <c r="G3847" s="1" t="s">
        <v>57</v>
      </c>
      <c r="H3847" s="1" t="n">
        <v>2110405</v>
      </c>
      <c r="I3847" s="1" t="s">
        <v>106</v>
      </c>
      <c r="J3847" s="1" t="n">
        <v>809298</v>
      </c>
      <c r="L3847" s="1" t="n">
        <v>100914</v>
      </c>
      <c r="M3847" s="1" t="s">
        <v>215</v>
      </c>
      <c r="N3847" s="1" t="s">
        <v>66</v>
      </c>
      <c r="P3847" s="1" t="n">
        <v>101</v>
      </c>
      <c r="Q3847" s="1" t="s">
        <v>107</v>
      </c>
      <c r="R3847" s="1" t="s">
        <v>666</v>
      </c>
      <c r="S3847" s="1" t="n">
        <v>4210401</v>
      </c>
      <c r="T3847" s="1" t="s">
        <v>667</v>
      </c>
      <c r="U3847" s="1" t="n">
        <v>134.55</v>
      </c>
      <c r="W3847" s="1" t="n">
        <v>0</v>
      </c>
      <c r="X3847" s="1" t="s">
        <v>3454</v>
      </c>
      <c r="Z3847" s="1" t="str">
        <f aca="false">IF($T3847="","",IFERROR(INDEX('Resumo Grupos'!$AC$3:$AC$200,MATCH($T3847,'Resumo Grupos'!$AB$3:$AB$200,0)),"n/d"))</f>
        <v>Impostos</v>
      </c>
      <c r="AA3847" s="1" t="str">
        <f aca="false">IF($T3847="","",IF(COUNTIF('Resumo Grupos'!$AE$3:$AE$40,$T3847)&gt;0,"NAO","SIM"))</f>
        <v>SIM</v>
      </c>
    </row>
    <row r="3848" customFormat="false" ht="12.75" hidden="false" customHeight="true" outlineLevel="0" collapsed="false">
      <c r="A3848" s="1" t="n">
        <v>1</v>
      </c>
      <c r="B3848" s="17" t="n">
        <v>46097</v>
      </c>
      <c r="C3848" s="17" t="n">
        <v>46310</v>
      </c>
      <c r="D3848" s="1" t="n">
        <v>1867</v>
      </c>
      <c r="E3848" s="1" t="s">
        <v>665</v>
      </c>
      <c r="F3848" s="1" t="n">
        <v>24</v>
      </c>
      <c r="G3848" s="1" t="s">
        <v>57</v>
      </c>
      <c r="H3848" s="1" t="n">
        <v>2110405</v>
      </c>
      <c r="I3848" s="1" t="s">
        <v>106</v>
      </c>
      <c r="J3848" s="1" t="n">
        <v>809315</v>
      </c>
      <c r="L3848" s="1" t="n">
        <v>100910</v>
      </c>
      <c r="M3848" s="1" t="s">
        <v>215</v>
      </c>
      <c r="N3848" s="1" t="s">
        <v>66</v>
      </c>
      <c r="P3848" s="1" t="n">
        <v>101</v>
      </c>
      <c r="Q3848" s="1" t="s">
        <v>107</v>
      </c>
      <c r="R3848" s="1" t="s">
        <v>666</v>
      </c>
      <c r="S3848" s="1" t="n">
        <v>4210401</v>
      </c>
      <c r="T3848" s="1" t="s">
        <v>667</v>
      </c>
      <c r="U3848" s="1" t="n">
        <v>185.89</v>
      </c>
      <c r="W3848" s="1" t="n">
        <v>0</v>
      </c>
      <c r="X3848" s="1" t="s">
        <v>3455</v>
      </c>
      <c r="Z3848" s="1" t="str">
        <f aca="false">IF($T3848="","",IFERROR(INDEX('Resumo Grupos'!$AC$3:$AC$200,MATCH($T3848,'Resumo Grupos'!$AB$3:$AB$200,0)),"n/d"))</f>
        <v>Impostos</v>
      </c>
      <c r="AA3848" s="1" t="str">
        <f aca="false">IF($T3848="","",IF(COUNTIF('Resumo Grupos'!$AE$3:$AE$40,$T3848)&gt;0,"NAO","SIM"))</f>
        <v>SIM</v>
      </c>
    </row>
    <row r="3849" customFormat="false" ht="12.75" hidden="false" customHeight="true" outlineLevel="0" collapsed="false">
      <c r="A3849" s="1" t="n">
        <v>1</v>
      </c>
      <c r="B3849" s="17" t="n">
        <v>46097</v>
      </c>
      <c r="C3849" s="17" t="n">
        <v>46310</v>
      </c>
      <c r="D3849" s="1" t="n">
        <v>17</v>
      </c>
      <c r="E3849" s="1" t="s">
        <v>115</v>
      </c>
      <c r="F3849" s="1" t="n">
        <v>24</v>
      </c>
      <c r="G3849" s="1" t="s">
        <v>57</v>
      </c>
      <c r="H3849" s="1" t="n">
        <v>2110405</v>
      </c>
      <c r="I3849" s="1" t="s">
        <v>106</v>
      </c>
      <c r="J3849" s="1" t="n">
        <v>809413</v>
      </c>
      <c r="L3849" s="1" t="n">
        <v>2115476</v>
      </c>
      <c r="M3849" s="1" t="s">
        <v>215</v>
      </c>
      <c r="N3849" s="1" t="s">
        <v>66</v>
      </c>
      <c r="P3849" s="1" t="n">
        <v>101</v>
      </c>
      <c r="Q3849" s="1" t="s">
        <v>107</v>
      </c>
      <c r="R3849" s="1" t="s">
        <v>112</v>
      </c>
      <c r="S3849" s="1" t="n">
        <v>4220199</v>
      </c>
      <c r="T3849" s="1" t="s">
        <v>113</v>
      </c>
      <c r="U3849" s="1" t="n">
        <v>102.14</v>
      </c>
      <c r="W3849" s="1" t="n">
        <v>0</v>
      </c>
      <c r="X3849" s="1" t="s">
        <v>670</v>
      </c>
      <c r="Z3849" s="1" t="str">
        <f aca="false">IF($T3849="","",IFERROR(INDEX('Resumo Grupos'!$AC$3:$AC$200,MATCH($T3849,'Resumo Grupos'!$AB$3:$AB$200,0)),"n/d"))</f>
        <v>Pagamentos outros não operacionais</v>
      </c>
      <c r="AA3849" s="1" t="str">
        <f aca="false">IF($T3849="","",IF(COUNTIF('Resumo Grupos'!$AE$3:$AE$40,$T3849)&gt;0,"NAO","SIM"))</f>
        <v>SIM</v>
      </c>
    </row>
    <row r="3850" customFormat="false" ht="12.75" hidden="false" customHeight="true" outlineLevel="0" collapsed="false">
      <c r="A3850" s="1" t="n">
        <v>1</v>
      </c>
      <c r="B3850" s="17" t="n">
        <v>46234</v>
      </c>
      <c r="C3850" s="17" t="n">
        <v>46310</v>
      </c>
      <c r="D3850" s="1" t="n">
        <v>513</v>
      </c>
      <c r="E3850" s="1" t="s">
        <v>683</v>
      </c>
      <c r="F3850" s="1" t="n">
        <v>24</v>
      </c>
      <c r="G3850" s="1" t="s">
        <v>57</v>
      </c>
      <c r="H3850" s="1" t="n">
        <v>2110405</v>
      </c>
      <c r="I3850" s="1" t="s">
        <v>106</v>
      </c>
      <c r="J3850" s="1" t="n">
        <v>1478026</v>
      </c>
      <c r="L3850" s="1" t="n">
        <v>607111</v>
      </c>
      <c r="M3850" s="1" t="s">
        <v>153</v>
      </c>
      <c r="N3850" s="1" t="s">
        <v>66</v>
      </c>
      <c r="P3850" s="1" t="n">
        <v>101</v>
      </c>
      <c r="Q3850" s="1" t="s">
        <v>107</v>
      </c>
      <c r="R3850" s="1" t="s">
        <v>43</v>
      </c>
      <c r="S3850" s="1" t="n">
        <v>4210315</v>
      </c>
      <c r="T3850" s="1" t="s">
        <v>574</v>
      </c>
      <c r="U3850" s="1" t="n">
        <v>179.32</v>
      </c>
      <c r="W3850" s="1" t="n">
        <v>0</v>
      </c>
      <c r="X3850" s="1" t="s">
        <v>2607</v>
      </c>
      <c r="Z3850" s="1" t="str">
        <f aca="false">IF($T3850="","",IFERROR(INDEX('Resumo Grupos'!$AC$3:$AC$200,MATCH($T3850,'Resumo Grupos'!$AB$3:$AB$200,0)),"n/d"))</f>
        <v>Despesa</v>
      </c>
      <c r="AA3850" s="1" t="str">
        <f aca="false">IF($T3850="","",IF(COUNTIF('Resumo Grupos'!$AE$3:$AE$40,$T3850)&gt;0,"NAO","SIM"))</f>
        <v>SIM</v>
      </c>
    </row>
    <row r="3851" customFormat="false" ht="12.75" hidden="false" customHeight="true" outlineLevel="0" collapsed="false">
      <c r="A3851" s="1" t="n">
        <v>1</v>
      </c>
      <c r="B3851" s="17" t="n">
        <v>46256</v>
      </c>
      <c r="C3851" s="17" t="n">
        <v>46311</v>
      </c>
      <c r="D3851" s="1" t="n">
        <v>607</v>
      </c>
      <c r="E3851" s="1" t="s">
        <v>214</v>
      </c>
      <c r="F3851" s="1" t="n">
        <v>24</v>
      </c>
      <c r="G3851" s="1" t="s">
        <v>57</v>
      </c>
      <c r="H3851" s="1" t="n">
        <v>2110405</v>
      </c>
      <c r="I3851" s="1" t="s">
        <v>106</v>
      </c>
      <c r="J3851" s="1" t="n">
        <v>1585319</v>
      </c>
      <c r="L3851" s="1" t="n">
        <v>11473</v>
      </c>
      <c r="M3851" s="1" t="s">
        <v>460</v>
      </c>
      <c r="N3851" s="1" t="s">
        <v>66</v>
      </c>
      <c r="P3851" s="1" t="n">
        <v>103</v>
      </c>
      <c r="Q3851" s="1" t="s">
        <v>61</v>
      </c>
      <c r="R3851" s="1" t="s">
        <v>62</v>
      </c>
      <c r="S3851" s="1" t="n">
        <v>1130101</v>
      </c>
      <c r="T3851" s="1" t="s">
        <v>63</v>
      </c>
      <c r="U3851" s="1" t="n">
        <v>1969.17</v>
      </c>
      <c r="W3851" s="1" t="n">
        <v>0</v>
      </c>
      <c r="X3851" s="1" t="s">
        <v>3456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FINOTRATO GOLD FILHOTES RMP KG</v>
      </c>
      <c r="AC3851" s="1" t="n">
        <v>11473</v>
      </c>
    </row>
    <row r="3852" customFormat="false" ht="12.75" hidden="false" customHeight="true" outlineLevel="0" collapsed="false">
      <c r="A3852" s="1" t="n">
        <v>1</v>
      </c>
      <c r="B3852" s="17" t="n">
        <v>46237</v>
      </c>
      <c r="C3852" s="17" t="n">
        <v>46312</v>
      </c>
      <c r="D3852" s="1" t="n">
        <v>815</v>
      </c>
      <c r="E3852" s="1" t="s">
        <v>746</v>
      </c>
      <c r="F3852" s="1" t="n">
        <v>34</v>
      </c>
      <c r="G3852" s="1" t="s">
        <v>94</v>
      </c>
      <c r="H3852" s="1" t="n">
        <v>2110405</v>
      </c>
      <c r="I3852" s="1" t="s">
        <v>106</v>
      </c>
      <c r="J3852" s="1" t="n">
        <v>1493520</v>
      </c>
      <c r="L3852" s="1" t="n">
        <v>612910</v>
      </c>
      <c r="M3852" s="1" t="s">
        <v>153</v>
      </c>
      <c r="N3852" s="1" t="s">
        <v>66</v>
      </c>
      <c r="P3852" s="1" t="n">
        <v>101</v>
      </c>
      <c r="Q3852" s="1" t="s">
        <v>107</v>
      </c>
      <c r="R3852" s="1" t="s">
        <v>2629</v>
      </c>
      <c r="S3852" s="1" t="n">
        <v>2210202</v>
      </c>
      <c r="T3852" s="1" t="s">
        <v>2629</v>
      </c>
      <c r="U3852" s="1" t="n">
        <v>6000</v>
      </c>
      <c r="W3852" s="1" t="n">
        <v>0</v>
      </c>
      <c r="X3852" s="1" t="s">
        <v>747</v>
      </c>
      <c r="Z3852" s="1" t="str">
        <f aca="false">IF($T3852="","",IFERROR(INDEX('Resumo Grupos'!$AC$3:$AC$200,MATCH($T3852,'Resumo Grupos'!$AB$3:$AB$200,0)),"n/d"))</f>
        <v>Empréstimo</v>
      </c>
      <c r="AA3852" s="1" t="str">
        <f aca="false">IF($T3852="","",IF(COUNTIF('Resumo Grupos'!$AE$3:$AE$40,$T3852)&gt;0,"NAO","SIM"))</f>
        <v>SIM</v>
      </c>
    </row>
    <row r="3853" customFormat="false" ht="12.75" hidden="false" customHeight="true" outlineLevel="0" collapsed="false">
      <c r="A3853" s="1" t="n">
        <v>1</v>
      </c>
      <c r="B3853" s="17" t="n">
        <v>46251</v>
      </c>
      <c r="C3853" s="17" t="n">
        <v>46312</v>
      </c>
      <c r="D3853" s="1" t="n">
        <v>10104</v>
      </c>
      <c r="E3853" s="1" t="s">
        <v>2642</v>
      </c>
      <c r="F3853" s="1" t="n">
        <v>34</v>
      </c>
      <c r="G3853" s="1" t="s">
        <v>94</v>
      </c>
      <c r="H3853" s="1" t="n">
        <v>2110405</v>
      </c>
      <c r="I3853" s="1" t="s">
        <v>106</v>
      </c>
      <c r="J3853" s="1" t="n">
        <v>1563387</v>
      </c>
      <c r="L3853" s="1" t="n">
        <v>639275</v>
      </c>
      <c r="M3853" s="1" t="s">
        <v>59</v>
      </c>
      <c r="N3853" s="1" t="s">
        <v>66</v>
      </c>
      <c r="P3853" s="1" t="n">
        <v>101</v>
      </c>
      <c r="Q3853" s="1" t="s">
        <v>107</v>
      </c>
      <c r="R3853" s="1" t="s">
        <v>112</v>
      </c>
      <c r="S3853" s="1" t="n">
        <v>4220199</v>
      </c>
      <c r="T3853" s="1" t="s">
        <v>113</v>
      </c>
      <c r="U3853" s="1" t="n">
        <v>1000</v>
      </c>
      <c r="W3853" s="1" t="n">
        <v>0</v>
      </c>
      <c r="X3853" s="1" t="s">
        <v>3343</v>
      </c>
      <c r="Z3853" s="1" t="str">
        <f aca="false">IF($T3853="","",IFERROR(INDEX('Resumo Grupos'!$AC$3:$AC$200,MATCH($T3853,'Resumo Grupos'!$AB$3:$AB$200,0)),"n/d"))</f>
        <v>Pagamentos outros não operacionais</v>
      </c>
      <c r="AA3853" s="1" t="str">
        <f aca="false">IF($T3853="","",IF(COUNTIF('Resumo Grupos'!$AE$3:$AE$40,$T3853)&gt;0,"NAO","SIM"))</f>
        <v>SIM</v>
      </c>
    </row>
    <row r="3854" customFormat="false" ht="12.75" hidden="false" customHeight="true" outlineLevel="0" collapsed="false">
      <c r="A3854" s="1" t="n">
        <v>1</v>
      </c>
      <c r="B3854" s="17" t="n">
        <v>46191</v>
      </c>
      <c r="C3854" s="17" t="n">
        <v>46313</v>
      </c>
      <c r="D3854" s="1" t="n">
        <v>514</v>
      </c>
      <c r="E3854" s="1" t="s">
        <v>731</v>
      </c>
      <c r="F3854" s="1" t="n">
        <v>34</v>
      </c>
      <c r="G3854" s="1" t="s">
        <v>94</v>
      </c>
      <c r="H3854" s="1" t="n">
        <v>2110405</v>
      </c>
      <c r="I3854" s="1" t="s">
        <v>106</v>
      </c>
      <c r="J3854" s="1" t="n">
        <v>1309516</v>
      </c>
      <c r="L3854" s="1" t="n">
        <v>541968</v>
      </c>
      <c r="M3854" s="1" t="s">
        <v>272</v>
      </c>
      <c r="N3854" s="1" t="s">
        <v>66</v>
      </c>
      <c r="P3854" s="1" t="n">
        <v>101</v>
      </c>
      <c r="Q3854" s="1" t="s">
        <v>107</v>
      </c>
      <c r="R3854" s="1" t="s">
        <v>190</v>
      </c>
      <c r="S3854" s="1" t="n">
        <v>2110901</v>
      </c>
      <c r="T3854" s="1" t="s">
        <v>191</v>
      </c>
      <c r="U3854" s="1" t="n">
        <v>3370.37</v>
      </c>
      <c r="W3854" s="1" t="n">
        <v>0</v>
      </c>
      <c r="X3854" s="1" t="s">
        <v>789</v>
      </c>
      <c r="Z3854" s="1" t="str">
        <f aca="false">IF($T3854="","",IFERROR(INDEX('Resumo Grupos'!$AC$3:$AC$200,MATCH($T3854,'Resumo Grupos'!$AB$3:$AB$200,0)),"n/d"))</f>
        <v>Empréstimo</v>
      </c>
      <c r="AA3854" s="1" t="str">
        <f aca="false">IF($T3854="","",IF(COUNTIF('Resumo Grupos'!$AE$3:$AE$40,$T3854)&gt;0,"NAO","SIM"))</f>
        <v>SIM</v>
      </c>
    </row>
    <row r="3855" customFormat="false" ht="12.75" hidden="false" customHeight="true" outlineLevel="0" collapsed="false">
      <c r="A3855" s="1" t="n">
        <v>1</v>
      </c>
      <c r="B3855" s="17" t="n">
        <v>46206</v>
      </c>
      <c r="C3855" s="17" t="n">
        <v>46313</v>
      </c>
      <c r="D3855" s="1" t="n">
        <v>804</v>
      </c>
      <c r="E3855" s="1" t="s">
        <v>1260</v>
      </c>
      <c r="F3855" s="1" t="n">
        <v>34</v>
      </c>
      <c r="G3855" s="1" t="s">
        <v>94</v>
      </c>
      <c r="H3855" s="1" t="n">
        <v>2110405</v>
      </c>
      <c r="I3855" s="1" t="s">
        <v>106</v>
      </c>
      <c r="J3855" s="1" t="n">
        <v>1345479</v>
      </c>
      <c r="L3855" s="1" t="n">
        <v>555726</v>
      </c>
      <c r="M3855" s="1" t="s">
        <v>460</v>
      </c>
      <c r="N3855" s="1" t="s">
        <v>66</v>
      </c>
      <c r="P3855" s="1" t="n">
        <v>101</v>
      </c>
      <c r="Q3855" s="1" t="s">
        <v>107</v>
      </c>
      <c r="R3855" s="1" t="s">
        <v>39</v>
      </c>
      <c r="S3855" s="1" t="n">
        <v>4210203</v>
      </c>
      <c r="T3855" s="1" t="s">
        <v>1262</v>
      </c>
      <c r="U3855" s="1" t="n">
        <v>764.43</v>
      </c>
      <c r="W3855" s="1" t="n">
        <v>0</v>
      </c>
      <c r="X3855" s="1" t="s">
        <v>1766</v>
      </c>
      <c r="Z3855" s="1" t="str">
        <f aca="false">IF($T3855="","",IFERROR(INDEX('Resumo Grupos'!$AC$3:$AC$200,MATCH($T3855,'Resumo Grupos'!$AB$3:$AB$200,0)),"n/d"))</f>
        <v>Despesa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true" outlineLevel="0" collapsed="false">
      <c r="A3856" s="1" t="n">
        <v>1</v>
      </c>
      <c r="B3856" s="17" t="n">
        <v>46206</v>
      </c>
      <c r="C3856" s="17" t="n">
        <v>46313</v>
      </c>
      <c r="D3856" s="1" t="n">
        <v>804</v>
      </c>
      <c r="E3856" s="1" t="s">
        <v>1260</v>
      </c>
      <c r="F3856" s="1" t="n">
        <v>34</v>
      </c>
      <c r="G3856" s="1" t="s">
        <v>94</v>
      </c>
      <c r="H3856" s="1" t="n">
        <v>2110405</v>
      </c>
      <c r="I3856" s="1" t="s">
        <v>106</v>
      </c>
      <c r="J3856" s="1" t="n">
        <v>1345494</v>
      </c>
      <c r="L3856" s="1" t="n">
        <v>555731</v>
      </c>
      <c r="M3856" s="1" t="s">
        <v>460</v>
      </c>
      <c r="N3856" s="1" t="s">
        <v>66</v>
      </c>
      <c r="P3856" s="1" t="n">
        <v>101</v>
      </c>
      <c r="Q3856" s="1" t="s">
        <v>107</v>
      </c>
      <c r="R3856" s="1" t="s">
        <v>112</v>
      </c>
      <c r="S3856" s="1" t="n">
        <v>4220199</v>
      </c>
      <c r="T3856" s="1" t="s">
        <v>113</v>
      </c>
      <c r="U3856" s="1" t="n">
        <v>1621</v>
      </c>
      <c r="W3856" s="1" t="n">
        <v>0</v>
      </c>
      <c r="X3856" s="1" t="s">
        <v>1767</v>
      </c>
      <c r="Z3856" s="1" t="str">
        <f aca="false">IF($T3856="","",IFERROR(INDEX('Resumo Grupos'!$AC$3:$AC$200,MATCH($T3856,'Resumo Grupos'!$AB$3:$AB$200,0)),"n/d"))</f>
        <v>Pagamentos outros não operacionais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true" outlineLevel="0" collapsed="false">
      <c r="A3857" s="1" t="n">
        <v>1</v>
      </c>
      <c r="B3857" s="17" t="n">
        <v>46234</v>
      </c>
      <c r="C3857" s="17" t="n">
        <v>46315</v>
      </c>
      <c r="D3857" s="1" t="n">
        <v>659</v>
      </c>
      <c r="E3857" s="1" t="s">
        <v>841</v>
      </c>
      <c r="F3857" s="1" t="n">
        <v>24</v>
      </c>
      <c r="G3857" s="1" t="s">
        <v>57</v>
      </c>
      <c r="H3857" s="1" t="n">
        <v>2110405</v>
      </c>
      <c r="I3857" s="1" t="s">
        <v>106</v>
      </c>
      <c r="J3857" s="1" t="n">
        <v>1478178</v>
      </c>
      <c r="L3857" s="1" t="n">
        <v>607145</v>
      </c>
      <c r="M3857" s="1" t="s">
        <v>153</v>
      </c>
      <c r="N3857" s="1" t="s">
        <v>66</v>
      </c>
      <c r="P3857" s="1" t="n">
        <v>101</v>
      </c>
      <c r="Q3857" s="1" t="s">
        <v>107</v>
      </c>
      <c r="R3857" s="1" t="s">
        <v>43</v>
      </c>
      <c r="S3857" s="1" t="n">
        <v>4210311</v>
      </c>
      <c r="T3857" s="1" t="s">
        <v>339</v>
      </c>
      <c r="U3857" s="1" t="n">
        <v>6193.08</v>
      </c>
      <c r="W3857" s="1" t="n">
        <v>0</v>
      </c>
      <c r="X3857" s="1" t="s">
        <v>1803</v>
      </c>
      <c r="Z3857" s="1" t="str">
        <f aca="false">IF($T3857="","",IFERROR(INDEX('Resumo Grupos'!$AC$3:$AC$200,MATCH($T3857,'Resumo Grupos'!$AB$3:$AB$200,0)),"n/d"))</f>
        <v>Salários</v>
      </c>
      <c r="AA3857" s="1" t="str">
        <f aca="false">IF($T3857="","",IF(COUNTIF('Resumo Grupos'!$AE$3:$AE$40,$T3857)&gt;0,"NAO","SIM"))</f>
        <v>SIM</v>
      </c>
    </row>
    <row r="3858" customFormat="false" ht="12.75" hidden="false" customHeight="true" outlineLevel="0" collapsed="false">
      <c r="A3858" s="1" t="n">
        <v>1</v>
      </c>
      <c r="B3858" s="17" t="n">
        <v>46246</v>
      </c>
      <c r="C3858" s="17" t="n">
        <v>46315</v>
      </c>
      <c r="D3858" s="1" t="n">
        <v>1932</v>
      </c>
      <c r="E3858" s="1" t="s">
        <v>865</v>
      </c>
      <c r="F3858" s="1" t="n">
        <v>24</v>
      </c>
      <c r="G3858" s="1" t="s">
        <v>57</v>
      </c>
      <c r="H3858" s="1" t="n">
        <v>2110405</v>
      </c>
      <c r="I3858" s="1" t="s">
        <v>106</v>
      </c>
      <c r="J3858" s="1" t="n">
        <v>1370654</v>
      </c>
      <c r="L3858" s="1" t="n">
        <v>565734</v>
      </c>
      <c r="M3858" s="1" t="s">
        <v>460</v>
      </c>
      <c r="N3858" s="1" t="s">
        <v>66</v>
      </c>
      <c r="P3858" s="1" t="n">
        <v>101</v>
      </c>
      <c r="Q3858" s="1" t="s">
        <v>107</v>
      </c>
      <c r="R3858" s="1" t="s">
        <v>43</v>
      </c>
      <c r="S3858" s="1" t="n">
        <v>4210315</v>
      </c>
      <c r="T3858" s="1" t="s">
        <v>574</v>
      </c>
      <c r="U3858" s="1" t="n">
        <v>139.97</v>
      </c>
      <c r="W3858" s="1" t="n">
        <v>0</v>
      </c>
      <c r="X3858" s="1" t="s">
        <v>851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</row>
    <row r="3859" customFormat="false" ht="12.75" hidden="false" customHeight="true" outlineLevel="0" collapsed="false">
      <c r="A3859" s="1" t="n">
        <v>1</v>
      </c>
      <c r="B3859" s="17" t="n">
        <v>46255</v>
      </c>
      <c r="C3859" s="17" t="n">
        <v>46315</v>
      </c>
      <c r="D3859" s="1" t="n">
        <v>10011</v>
      </c>
      <c r="E3859" s="1" t="s">
        <v>221</v>
      </c>
      <c r="F3859" s="1" t="n">
        <v>24</v>
      </c>
      <c r="G3859" s="1" t="s">
        <v>57</v>
      </c>
      <c r="H3859" s="1" t="n">
        <v>2110405</v>
      </c>
      <c r="I3859" s="1" t="s">
        <v>106</v>
      </c>
      <c r="J3859" s="1" t="n">
        <v>1600231</v>
      </c>
      <c r="L3859" s="1" t="n">
        <v>35265</v>
      </c>
      <c r="M3859" s="1" t="s">
        <v>272</v>
      </c>
      <c r="N3859" s="1" t="s">
        <v>66</v>
      </c>
      <c r="P3859" s="1" t="n">
        <v>103</v>
      </c>
      <c r="Q3859" s="1" t="s">
        <v>61</v>
      </c>
      <c r="R3859" s="1" t="s">
        <v>62</v>
      </c>
      <c r="S3859" s="1" t="n">
        <v>1130101</v>
      </c>
      <c r="T3859" s="1" t="s">
        <v>63</v>
      </c>
      <c r="U3859" s="1" t="n">
        <v>3767.77</v>
      </c>
      <c r="W3859" s="1" t="n">
        <v>0</v>
      </c>
      <c r="X3859" s="1" t="s">
        <v>3457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RC GRANPLUS GT CAST SAL ARR KG</v>
      </c>
      <c r="AC3859" s="1" t="n">
        <v>35265</v>
      </c>
    </row>
    <row r="3860" customFormat="false" ht="12.75" hidden="false" customHeight="true" outlineLevel="0" collapsed="false">
      <c r="A3860" s="1" t="n">
        <v>1</v>
      </c>
      <c r="B3860" s="17" t="n">
        <v>46256</v>
      </c>
      <c r="C3860" s="17" t="n">
        <v>46316</v>
      </c>
      <c r="D3860" s="1" t="n">
        <v>957</v>
      </c>
      <c r="E3860" s="1" t="s">
        <v>157</v>
      </c>
      <c r="F3860" s="1" t="n">
        <v>24</v>
      </c>
      <c r="G3860" s="1" t="s">
        <v>57</v>
      </c>
      <c r="H3860" s="1" t="n">
        <v>2110405</v>
      </c>
      <c r="I3860" s="1" t="s">
        <v>106</v>
      </c>
      <c r="J3860" s="1" t="n">
        <v>1603969</v>
      </c>
      <c r="L3860" s="1" t="n">
        <v>21856</v>
      </c>
      <c r="M3860" s="1" t="s">
        <v>272</v>
      </c>
      <c r="N3860" s="1" t="s">
        <v>66</v>
      </c>
      <c r="P3860" s="1" t="n">
        <v>103</v>
      </c>
      <c r="Q3860" s="1" t="s">
        <v>61</v>
      </c>
      <c r="R3860" s="1" t="s">
        <v>62</v>
      </c>
      <c r="S3860" s="1" t="n">
        <v>1130101</v>
      </c>
      <c r="T3860" s="1" t="s">
        <v>63</v>
      </c>
      <c r="U3860" s="1" t="n">
        <v>4154.03</v>
      </c>
      <c r="W3860" s="1" t="n">
        <v>0</v>
      </c>
      <c r="X3860" s="1" t="s">
        <v>3458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PEDIGREE AD CARNE FRANGO CEREIAS KG</v>
      </c>
      <c r="AC3860" s="1" t="n">
        <v>21856</v>
      </c>
    </row>
    <row r="3861" customFormat="false" ht="12.75" hidden="false" customHeight="true" outlineLevel="0" collapsed="false">
      <c r="A3861" s="1" t="n">
        <v>1</v>
      </c>
      <c r="B3861" s="17" t="n">
        <v>46126</v>
      </c>
      <c r="C3861" s="17" t="n">
        <v>46318</v>
      </c>
      <c r="D3861" s="1" t="n">
        <v>17</v>
      </c>
      <c r="E3861" s="1" t="s">
        <v>115</v>
      </c>
      <c r="F3861" s="1" t="n">
        <v>24</v>
      </c>
      <c r="G3861" s="1" t="s">
        <v>57</v>
      </c>
      <c r="H3861" s="1" t="n">
        <v>2110405</v>
      </c>
      <c r="I3861" s="1" t="s">
        <v>106</v>
      </c>
      <c r="J3861" s="1" t="n">
        <v>950724</v>
      </c>
      <c r="L3861" s="1" t="n">
        <v>403362</v>
      </c>
      <c r="M3861" s="1" t="s">
        <v>1950</v>
      </c>
      <c r="N3861" s="1" t="s">
        <v>66</v>
      </c>
      <c r="P3861" s="1" t="n">
        <v>101</v>
      </c>
      <c r="Q3861" s="1" t="s">
        <v>107</v>
      </c>
      <c r="R3861" s="1" t="s">
        <v>112</v>
      </c>
      <c r="S3861" s="1" t="n">
        <v>4220199</v>
      </c>
      <c r="T3861" s="1" t="s">
        <v>113</v>
      </c>
      <c r="U3861" s="1" t="n">
        <v>2720.81</v>
      </c>
      <c r="W3861" s="1" t="n">
        <v>0</v>
      </c>
      <c r="X3861" s="1" t="s">
        <v>3459</v>
      </c>
      <c r="Z3861" s="1" t="str">
        <f aca="false">IF($T3861="","",IFERROR(INDEX('Resumo Grupos'!$AC$3:$AC$200,MATCH($T3861,'Resumo Grupos'!$AB$3:$AB$200,0)),"n/d"))</f>
        <v>Pagamentos outros não operacionais</v>
      </c>
      <c r="AA3861" s="1" t="str">
        <f aca="false">IF($T3861="","",IF(COUNTIF('Resumo Grupos'!$AE$3:$AE$40,$T3861)&gt;0,"NAO","SIM"))</f>
        <v>SIM</v>
      </c>
    </row>
    <row r="3862" customFormat="false" ht="12.75" hidden="false" customHeight="true" outlineLevel="0" collapsed="false">
      <c r="A3862" s="1" t="n">
        <v>1</v>
      </c>
      <c r="B3862" s="17" t="n">
        <v>46038</v>
      </c>
      <c r="C3862" s="17" t="n">
        <v>46320</v>
      </c>
      <c r="D3862" s="1" t="n">
        <v>10039</v>
      </c>
      <c r="E3862" s="1" t="s">
        <v>956</v>
      </c>
      <c r="F3862" s="1" t="n">
        <v>36</v>
      </c>
      <c r="G3862" s="1" t="s">
        <v>517</v>
      </c>
      <c r="H3862" s="1" t="n">
        <v>2110102</v>
      </c>
      <c r="I3862" s="1" t="s">
        <v>83</v>
      </c>
      <c r="J3862" s="1" t="n">
        <v>532309</v>
      </c>
      <c r="L3862" s="1" t="n">
        <v>2543</v>
      </c>
      <c r="M3862" s="1" t="s">
        <v>912</v>
      </c>
      <c r="N3862" s="1" t="s">
        <v>60</v>
      </c>
      <c r="P3862" s="1" t="n">
        <v>101</v>
      </c>
      <c r="Q3862" s="1" t="s">
        <v>107</v>
      </c>
      <c r="R3862" s="1" t="s">
        <v>39</v>
      </c>
      <c r="S3862" s="1" t="n">
        <v>4210204</v>
      </c>
      <c r="T3862" s="1" t="s">
        <v>84</v>
      </c>
      <c r="U3862" s="1" t="n">
        <v>285.77</v>
      </c>
      <c r="W3862" s="1" t="n">
        <v>0</v>
      </c>
      <c r="X3862" s="1" t="s">
        <v>3460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nao encontrado</v>
      </c>
      <c r="AC3862" s="1" t="n">
        <v>2543</v>
      </c>
    </row>
    <row r="3863" customFormat="false" ht="12.75" hidden="false" customHeight="true" outlineLevel="0" collapsed="false">
      <c r="A3863" s="1" t="n">
        <v>1</v>
      </c>
      <c r="B3863" s="17" t="n">
        <v>46085</v>
      </c>
      <c r="C3863" s="17" t="n">
        <v>46320</v>
      </c>
      <c r="D3863" s="1" t="n">
        <v>500</v>
      </c>
      <c r="E3863" s="1" t="s">
        <v>516</v>
      </c>
      <c r="F3863" s="1" t="n">
        <v>36</v>
      </c>
      <c r="G3863" s="1" t="s">
        <v>517</v>
      </c>
      <c r="H3863" s="1" t="n">
        <v>2110101</v>
      </c>
      <c r="I3863" s="1" t="s">
        <v>58</v>
      </c>
      <c r="J3863" s="1" t="n">
        <v>808801</v>
      </c>
      <c r="L3863" s="1" t="n">
        <v>349045</v>
      </c>
      <c r="M3863" s="1" t="s">
        <v>215</v>
      </c>
      <c r="N3863" s="1" t="s">
        <v>66</v>
      </c>
      <c r="P3863" s="1" t="n">
        <v>103</v>
      </c>
      <c r="Q3863" s="1" t="s">
        <v>61</v>
      </c>
      <c r="R3863" s="1" t="s">
        <v>106</v>
      </c>
      <c r="S3863" s="1" t="n">
        <v>2110405</v>
      </c>
      <c r="T3863" s="1" t="s">
        <v>106</v>
      </c>
      <c r="U3863" s="1" t="n">
        <v>399.1</v>
      </c>
      <c r="W3863" s="1" t="n">
        <v>0</v>
      </c>
      <c r="X3863" s="1" t="s">
        <v>3461</v>
      </c>
      <c r="Z3863" s="1" t="str">
        <f aca="false">IF($T3863="","",IFERROR(INDEX('Resumo Grupos'!$AC$3:$AC$200,MATCH($T3863,'Resumo Grupos'!$AB$3:$AB$200,0)),"n/d"))</f>
        <v>Cobertura de conta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nao encontrado</v>
      </c>
      <c r="AC3863" s="1" t="n">
        <v>154967</v>
      </c>
    </row>
    <row r="3864" customFormat="false" ht="12.75" hidden="false" customHeight="true" outlineLevel="0" collapsed="false">
      <c r="A3864" s="1" t="n">
        <v>1</v>
      </c>
      <c r="B3864" s="17" t="n">
        <v>46120</v>
      </c>
      <c r="C3864" s="17" t="n">
        <v>46320</v>
      </c>
      <c r="D3864" s="1" t="n">
        <v>500</v>
      </c>
      <c r="E3864" s="1" t="s">
        <v>516</v>
      </c>
      <c r="F3864" s="1" t="n">
        <v>36</v>
      </c>
      <c r="G3864" s="1" t="s">
        <v>517</v>
      </c>
      <c r="H3864" s="1" t="n">
        <v>2110405</v>
      </c>
      <c r="I3864" s="1" t="s">
        <v>106</v>
      </c>
      <c r="J3864" s="1" t="n">
        <v>920498</v>
      </c>
      <c r="L3864" s="1" t="n">
        <v>391987</v>
      </c>
      <c r="M3864" s="1" t="s">
        <v>1950</v>
      </c>
      <c r="N3864" s="1" t="s">
        <v>66</v>
      </c>
      <c r="P3864" s="1" t="n">
        <v>103</v>
      </c>
      <c r="Q3864" s="1" t="s">
        <v>61</v>
      </c>
      <c r="R3864" s="1" t="s">
        <v>882</v>
      </c>
      <c r="S3864" s="1" t="n">
        <v>1240103</v>
      </c>
      <c r="T3864" s="1" t="s">
        <v>960</v>
      </c>
      <c r="U3864" s="1" t="n">
        <v>4934.34</v>
      </c>
      <c r="W3864" s="1" t="n">
        <v>0</v>
      </c>
      <c r="X3864" s="1" t="s">
        <v>3462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nao encontrado</v>
      </c>
      <c r="AC3864" s="1" t="n">
        <v>156023</v>
      </c>
    </row>
    <row r="3865" customFormat="false" ht="12.75" hidden="false" customHeight="true" outlineLevel="0" collapsed="false">
      <c r="A3865" s="1" t="n">
        <v>1</v>
      </c>
      <c r="B3865" s="17" t="n">
        <v>46094</v>
      </c>
      <c r="C3865" s="17" t="n">
        <v>46320</v>
      </c>
      <c r="D3865" s="1" t="n">
        <v>468</v>
      </c>
      <c r="E3865" s="1" t="s">
        <v>963</v>
      </c>
      <c r="F3865" s="1" t="n">
        <v>36</v>
      </c>
      <c r="G3865" s="1" t="s">
        <v>517</v>
      </c>
      <c r="H3865" s="1" t="n">
        <v>2110405</v>
      </c>
      <c r="I3865" s="1" t="s">
        <v>106</v>
      </c>
      <c r="J3865" s="1" t="n">
        <v>1024118</v>
      </c>
      <c r="L3865" s="1" t="n">
        <v>14289</v>
      </c>
      <c r="M3865" s="1" t="s">
        <v>1950</v>
      </c>
      <c r="N3865" s="1" t="s">
        <v>66</v>
      </c>
      <c r="P3865" s="1" t="n">
        <v>101</v>
      </c>
      <c r="Q3865" s="1" t="s">
        <v>107</v>
      </c>
      <c r="R3865" s="1" t="s">
        <v>882</v>
      </c>
      <c r="S3865" s="1" t="n">
        <v>1240103</v>
      </c>
      <c r="T3865" s="1" t="s">
        <v>960</v>
      </c>
      <c r="U3865" s="1" t="n">
        <v>1197</v>
      </c>
      <c r="W3865" s="1" t="n">
        <v>0</v>
      </c>
      <c r="X3865" s="1" t="s">
        <v>966</v>
      </c>
      <c r="Z3865" s="1" t="str">
        <f aca="false">IF($T3865="","",IFERROR(INDEX('Resumo Grupos'!$AC$3:$AC$200,MATCH($T3865,'Resumo Grupos'!$AB$3:$AB$200,0)),"n/d"))</f>
        <v>Despesa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nao encontrado</v>
      </c>
      <c r="AC3865" s="1" t="n">
        <v>14289</v>
      </c>
    </row>
    <row r="3866" customFormat="false" ht="12.75" hidden="false" customHeight="true" outlineLevel="0" collapsed="false">
      <c r="A3866" s="1" t="n">
        <v>1</v>
      </c>
      <c r="B3866" s="17" t="n">
        <v>46258</v>
      </c>
      <c r="C3866" s="17" t="n">
        <v>46320</v>
      </c>
      <c r="D3866" s="1" t="n">
        <v>10111</v>
      </c>
      <c r="E3866" s="1" t="s">
        <v>3411</v>
      </c>
      <c r="F3866" s="1" t="n">
        <v>36</v>
      </c>
      <c r="G3866" s="1" t="s">
        <v>517</v>
      </c>
      <c r="H3866" s="1" t="n">
        <v>2110101</v>
      </c>
      <c r="I3866" s="1" t="s">
        <v>58</v>
      </c>
      <c r="J3866" s="1" t="n">
        <v>1619772</v>
      </c>
      <c r="L3866" s="1" t="n">
        <v>124691</v>
      </c>
      <c r="M3866" s="1" t="s">
        <v>59</v>
      </c>
      <c r="N3866" s="1" t="s">
        <v>66</v>
      </c>
      <c r="P3866" s="1" t="n">
        <v>103</v>
      </c>
      <c r="Q3866" s="1" t="s">
        <v>61</v>
      </c>
      <c r="R3866" s="1" t="s">
        <v>39</v>
      </c>
      <c r="S3866" s="1" t="n">
        <v>4210204</v>
      </c>
      <c r="T3866" s="1" t="s">
        <v>84</v>
      </c>
      <c r="U3866" s="1" t="n">
        <v>186</v>
      </c>
      <c r="W3866" s="1" t="n">
        <v>0</v>
      </c>
      <c r="X3866" s="1" t="s">
        <v>3463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</row>
    <row r="3867" customFormat="false" ht="12.75" hidden="false" customHeight="true" outlineLevel="0" collapsed="false">
      <c r="A3867" s="1" t="n">
        <v>1</v>
      </c>
      <c r="B3867" s="17" t="n">
        <v>46256</v>
      </c>
      <c r="C3867" s="17" t="n">
        <v>46321</v>
      </c>
      <c r="D3867" s="1" t="n">
        <v>607</v>
      </c>
      <c r="E3867" s="1" t="s">
        <v>214</v>
      </c>
      <c r="F3867" s="1" t="n">
        <v>24</v>
      </c>
      <c r="G3867" s="1" t="s">
        <v>57</v>
      </c>
      <c r="H3867" s="1" t="n">
        <v>2110405</v>
      </c>
      <c r="I3867" s="1" t="s">
        <v>106</v>
      </c>
      <c r="J3867" s="1" t="n">
        <v>1585319</v>
      </c>
      <c r="L3867" s="1" t="n">
        <v>11473</v>
      </c>
      <c r="M3867" s="1" t="s">
        <v>272</v>
      </c>
      <c r="N3867" s="1" t="s">
        <v>66</v>
      </c>
      <c r="P3867" s="1" t="n">
        <v>103</v>
      </c>
      <c r="Q3867" s="1" t="s">
        <v>61</v>
      </c>
      <c r="R3867" s="1" t="s">
        <v>62</v>
      </c>
      <c r="S3867" s="1" t="n">
        <v>1130101</v>
      </c>
      <c r="T3867" s="1" t="s">
        <v>63</v>
      </c>
      <c r="U3867" s="1" t="n">
        <v>1969.17</v>
      </c>
      <c r="W3867" s="1" t="n">
        <v>0</v>
      </c>
      <c r="X3867" s="1" t="s">
        <v>3464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FINOTRATO GOLD FILHOTES RMP KG</v>
      </c>
      <c r="AC3867" s="1" t="n">
        <v>11473</v>
      </c>
    </row>
    <row r="3868" customFormat="false" ht="12.75" hidden="false" customHeight="true" outlineLevel="0" collapsed="false">
      <c r="A3868" s="1" t="n">
        <v>1</v>
      </c>
      <c r="B3868" s="17" t="n">
        <v>46228</v>
      </c>
      <c r="C3868" s="17" t="n">
        <v>46323</v>
      </c>
      <c r="D3868" s="1" t="n">
        <v>515</v>
      </c>
      <c r="E3868" s="1" t="s">
        <v>124</v>
      </c>
      <c r="F3868" s="1" t="n">
        <v>34</v>
      </c>
      <c r="G3868" s="1" t="s">
        <v>94</v>
      </c>
      <c r="H3868" s="1" t="n">
        <v>2110405</v>
      </c>
      <c r="I3868" s="1" t="s">
        <v>106</v>
      </c>
      <c r="J3868" s="1" t="n">
        <v>1449535</v>
      </c>
      <c r="L3868" s="1" t="n">
        <v>596258</v>
      </c>
      <c r="M3868" s="1" t="s">
        <v>460</v>
      </c>
      <c r="N3868" s="1" t="s">
        <v>66</v>
      </c>
      <c r="P3868" s="1" t="n">
        <v>101</v>
      </c>
      <c r="Q3868" s="1" t="s">
        <v>107</v>
      </c>
      <c r="R3868" s="1" t="s">
        <v>112</v>
      </c>
      <c r="S3868" s="1" t="n">
        <v>4220199</v>
      </c>
      <c r="T3868" s="1" t="s">
        <v>113</v>
      </c>
      <c r="U3868" s="1" t="n">
        <v>3853.23</v>
      </c>
      <c r="W3868" s="1" t="n">
        <v>0</v>
      </c>
      <c r="X3868" s="1" t="s">
        <v>3465</v>
      </c>
      <c r="Z3868" s="1" t="str">
        <f aca="false">IF($T3868="","",IFERROR(INDEX('Resumo Grupos'!$AC$3:$AC$200,MATCH($T3868,'Resumo Grupos'!$AB$3:$AB$200,0)),"n/d"))</f>
        <v>Pagamentos outros não operacionais</v>
      </c>
      <c r="AA3868" s="1" t="str">
        <f aca="false">IF($T3868="","",IF(COUNTIF('Resumo Grupos'!$AE$3:$AE$40,$T3868)&gt;0,"NAO","SIM"))</f>
        <v>SIM</v>
      </c>
    </row>
    <row r="3869" customFormat="false" ht="12.75" hidden="false" customHeight="true" outlineLevel="0" collapsed="false">
      <c r="A3869" s="1" t="n">
        <v>1</v>
      </c>
      <c r="B3869" s="17" t="n">
        <v>46232</v>
      </c>
      <c r="C3869" s="17" t="n">
        <v>46325</v>
      </c>
      <c r="D3869" s="1" t="n">
        <v>815</v>
      </c>
      <c r="E3869" s="1" t="s">
        <v>746</v>
      </c>
      <c r="F3869" s="1" t="n">
        <v>34</v>
      </c>
      <c r="G3869" s="1" t="s">
        <v>94</v>
      </c>
      <c r="H3869" s="1" t="n">
        <v>2110405</v>
      </c>
      <c r="I3869" s="1" t="s">
        <v>106</v>
      </c>
      <c r="J3869" s="1" t="n">
        <v>1470128</v>
      </c>
      <c r="L3869" s="1" t="n">
        <v>604118</v>
      </c>
      <c r="M3869" s="1" t="s">
        <v>153</v>
      </c>
      <c r="N3869" s="1" t="s">
        <v>66</v>
      </c>
      <c r="P3869" s="1" t="n">
        <v>101</v>
      </c>
      <c r="Q3869" s="1" t="s">
        <v>107</v>
      </c>
      <c r="R3869" s="1" t="s">
        <v>126</v>
      </c>
      <c r="S3869" s="1" t="n">
        <v>4210502</v>
      </c>
      <c r="T3869" s="1" t="s">
        <v>1026</v>
      </c>
      <c r="U3869" s="1" t="n">
        <v>1000</v>
      </c>
      <c r="W3869" s="1" t="n">
        <v>0</v>
      </c>
      <c r="X3869" s="1" t="s">
        <v>2950</v>
      </c>
      <c r="Z3869" s="1" t="str">
        <f aca="false">IF($T3869="","",IFERROR(INDEX('Resumo Grupos'!$AC$3:$AC$200,MATCH($T3869,'Resumo Grupos'!$AB$3:$AB$200,0)),"n/d"))</f>
        <v>Empréstimo</v>
      </c>
      <c r="AA3869" s="1" t="str">
        <f aca="false">IF($T3869="","",IF(COUNTIF('Resumo Grupos'!$AE$3:$AE$40,$T3869)&gt;0,"NAO","SIM"))</f>
        <v>SIM</v>
      </c>
    </row>
    <row r="3870" customFormat="false" ht="12.75" hidden="false" customHeight="true" outlineLevel="0" collapsed="false">
      <c r="A3870" s="1" t="n">
        <v>1</v>
      </c>
      <c r="B3870" s="17" t="n">
        <v>46255</v>
      </c>
      <c r="C3870" s="17" t="n">
        <v>46330</v>
      </c>
      <c r="D3870" s="1" t="n">
        <v>10011</v>
      </c>
      <c r="E3870" s="1" t="s">
        <v>221</v>
      </c>
      <c r="F3870" s="1" t="n">
        <v>24</v>
      </c>
      <c r="G3870" s="1" t="s">
        <v>57</v>
      </c>
      <c r="H3870" s="1" t="n">
        <v>2110405</v>
      </c>
      <c r="I3870" s="1" t="s">
        <v>106</v>
      </c>
      <c r="J3870" s="1" t="n">
        <v>1600231</v>
      </c>
      <c r="L3870" s="1" t="n">
        <v>35265</v>
      </c>
      <c r="M3870" s="1" t="s">
        <v>457</v>
      </c>
      <c r="N3870" s="1" t="s">
        <v>66</v>
      </c>
      <c r="P3870" s="1" t="n">
        <v>103</v>
      </c>
      <c r="Q3870" s="1" t="s">
        <v>61</v>
      </c>
      <c r="R3870" s="1" t="s">
        <v>62</v>
      </c>
      <c r="S3870" s="1" t="n">
        <v>1130101</v>
      </c>
      <c r="T3870" s="1" t="s">
        <v>63</v>
      </c>
      <c r="U3870" s="1" t="n">
        <v>3767.77</v>
      </c>
      <c r="W3870" s="1" t="n">
        <v>0</v>
      </c>
      <c r="X3870" s="1" t="s">
        <v>3466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RC GRANPLUS GT CAST SAL ARR KG</v>
      </c>
      <c r="AC3870" s="1" t="n">
        <v>35265</v>
      </c>
    </row>
    <row r="3871" customFormat="false" ht="12.75" hidden="false" customHeight="true" outlineLevel="0" collapsed="false">
      <c r="A3871" s="1" t="n">
        <v>1</v>
      </c>
      <c r="B3871" s="17" t="n">
        <v>46228</v>
      </c>
      <c r="C3871" s="17" t="n">
        <v>46331</v>
      </c>
      <c r="D3871" s="1" t="n">
        <v>16</v>
      </c>
      <c r="E3871" s="1" t="s">
        <v>111</v>
      </c>
      <c r="F3871" s="1" t="n">
        <v>34</v>
      </c>
      <c r="G3871" s="1" t="s">
        <v>94</v>
      </c>
      <c r="H3871" s="1" t="n">
        <v>2110405</v>
      </c>
      <c r="I3871" s="1" t="s">
        <v>106</v>
      </c>
      <c r="J3871" s="1" t="n">
        <v>1448856</v>
      </c>
      <c r="L3871" s="1" t="n">
        <v>596062</v>
      </c>
      <c r="M3871" s="1" t="s">
        <v>460</v>
      </c>
      <c r="N3871" s="1" t="s">
        <v>66</v>
      </c>
      <c r="P3871" s="1" t="n">
        <v>101</v>
      </c>
      <c r="Q3871" s="1" t="s">
        <v>107</v>
      </c>
      <c r="R3871" s="1" t="s">
        <v>43</v>
      </c>
      <c r="S3871" s="1" t="n">
        <v>4210301</v>
      </c>
      <c r="T3871" s="1" t="s">
        <v>333</v>
      </c>
      <c r="U3871" s="1" t="n">
        <v>500</v>
      </c>
      <c r="W3871" s="1" t="n">
        <v>0</v>
      </c>
      <c r="X3871" s="1" t="s">
        <v>3467</v>
      </c>
      <c r="Z3871" s="1" t="str">
        <f aca="false">IF($T3871="","",IFERROR(INDEX('Resumo Grupos'!$AC$3:$AC$200,MATCH($T3871,'Resumo Grupos'!$AB$3:$AB$200,0)),"n/d"))</f>
        <v>Salários</v>
      </c>
      <c r="AA3871" s="1" t="str">
        <f aca="false">IF($T3871="","",IF(COUNTIF('Resumo Grupos'!$AE$3:$AE$40,$T3871)&gt;0,"NAO","SIM"))</f>
        <v>SIM</v>
      </c>
    </row>
    <row r="3872" customFormat="false" ht="12.75" hidden="false" customHeight="true" outlineLevel="0" collapsed="false">
      <c r="A3872" s="1" t="n">
        <v>1</v>
      </c>
      <c r="B3872" s="17" t="n">
        <v>46232</v>
      </c>
      <c r="C3872" s="17" t="n">
        <v>46331</v>
      </c>
      <c r="D3872" s="1" t="n">
        <v>714</v>
      </c>
      <c r="E3872" s="1" t="s">
        <v>370</v>
      </c>
      <c r="F3872" s="1" t="n">
        <v>34</v>
      </c>
      <c r="G3872" s="1" t="s">
        <v>94</v>
      </c>
      <c r="H3872" s="1" t="n">
        <v>2110405</v>
      </c>
      <c r="I3872" s="1" t="s">
        <v>106</v>
      </c>
      <c r="J3872" s="1" t="n">
        <v>1470158</v>
      </c>
      <c r="L3872" s="1" t="n">
        <v>604127</v>
      </c>
      <c r="M3872" s="1" t="s">
        <v>460</v>
      </c>
      <c r="N3872" s="1" t="s">
        <v>66</v>
      </c>
      <c r="P3872" s="1" t="n">
        <v>101</v>
      </c>
      <c r="Q3872" s="1" t="s">
        <v>107</v>
      </c>
      <c r="R3872" s="1" t="s">
        <v>112</v>
      </c>
      <c r="S3872" s="1" t="n">
        <v>4220199</v>
      </c>
      <c r="T3872" s="1" t="s">
        <v>113</v>
      </c>
      <c r="U3872" s="1" t="n">
        <v>6150</v>
      </c>
      <c r="W3872" s="1" t="n">
        <v>0</v>
      </c>
      <c r="X3872" s="1" t="s">
        <v>372</v>
      </c>
      <c r="Z3872" s="1" t="str">
        <f aca="false">IF($T3872="","",IFERROR(INDEX('Resumo Grupos'!$AC$3:$AC$200,MATCH($T3872,'Resumo Grupos'!$AB$3:$AB$200,0)),"n/d"))</f>
        <v>Pagamentos outros não operacionais</v>
      </c>
      <c r="AA3872" s="1" t="str">
        <f aca="false">IF($T3872="","",IF(COUNTIF('Resumo Grupos'!$AE$3:$AE$40,$T3872)&gt;0,"NAO","SIM"))</f>
        <v>SIM</v>
      </c>
    </row>
    <row r="3873" customFormat="false" ht="12.75" hidden="false" customHeight="true" outlineLevel="0" collapsed="false">
      <c r="A3873" s="1" t="n">
        <v>1</v>
      </c>
      <c r="B3873" s="17" t="n">
        <v>46239</v>
      </c>
      <c r="C3873" s="17" t="n">
        <v>46331</v>
      </c>
      <c r="D3873" s="1" t="n">
        <v>17</v>
      </c>
      <c r="E3873" s="1" t="s">
        <v>115</v>
      </c>
      <c r="F3873" s="1" t="n">
        <v>24</v>
      </c>
      <c r="G3873" s="1" t="s">
        <v>57</v>
      </c>
      <c r="H3873" s="1" t="n">
        <v>2110405</v>
      </c>
      <c r="I3873" s="1" t="s">
        <v>106</v>
      </c>
      <c r="J3873" s="1" t="n">
        <v>1359969</v>
      </c>
      <c r="L3873" s="1" t="n">
        <v>561604</v>
      </c>
      <c r="M3873" s="1" t="s">
        <v>272</v>
      </c>
      <c r="N3873" s="1" t="s">
        <v>66</v>
      </c>
      <c r="P3873" s="1" t="n">
        <v>102</v>
      </c>
      <c r="Q3873" s="1" t="s">
        <v>125</v>
      </c>
      <c r="R3873" s="1" t="s">
        <v>112</v>
      </c>
      <c r="S3873" s="1" t="n">
        <v>4220199</v>
      </c>
      <c r="T3873" s="1" t="s">
        <v>113</v>
      </c>
      <c r="U3873" s="1" t="n">
        <v>631.05</v>
      </c>
      <c r="W3873" s="1" t="n">
        <v>0</v>
      </c>
      <c r="X3873" s="1" t="s">
        <v>3468</v>
      </c>
      <c r="Z3873" s="1" t="str">
        <f aca="false">IF($T3873="","",IFERROR(INDEX('Resumo Grupos'!$AC$3:$AC$200,MATCH($T3873,'Resumo Grupos'!$AB$3:$AB$200,0)),"n/d"))</f>
        <v>Pagamentos outros não operacionais</v>
      </c>
      <c r="AA3873" s="1" t="str">
        <f aca="false">IF($T3873="","",IF(COUNTIF('Resumo Grupos'!$AE$3:$AE$40,$T3873)&gt;0,"NAO","SIM"))</f>
        <v>SIM</v>
      </c>
    </row>
    <row r="3874" customFormat="false" ht="12.75" hidden="false" customHeight="true" outlineLevel="0" collapsed="false">
      <c r="A3874" s="1" t="n">
        <v>1</v>
      </c>
      <c r="B3874" s="17" t="n">
        <v>46244</v>
      </c>
      <c r="C3874" s="17" t="n">
        <v>46331</v>
      </c>
      <c r="D3874" s="1" t="n">
        <v>1061</v>
      </c>
      <c r="E3874" s="1" t="s">
        <v>331</v>
      </c>
      <c r="F3874" s="1" t="n">
        <v>34</v>
      </c>
      <c r="G3874" s="1" t="s">
        <v>94</v>
      </c>
      <c r="H3874" s="1" t="n">
        <v>2110405</v>
      </c>
      <c r="I3874" s="1" t="s">
        <v>106</v>
      </c>
      <c r="J3874" s="1" t="n">
        <v>1448819</v>
      </c>
      <c r="L3874" s="1" t="n">
        <v>596052</v>
      </c>
      <c r="M3874" s="1" t="s">
        <v>272</v>
      </c>
      <c r="N3874" s="1" t="s">
        <v>66</v>
      </c>
      <c r="P3874" s="1" t="n">
        <v>101</v>
      </c>
      <c r="Q3874" s="1" t="s">
        <v>107</v>
      </c>
      <c r="R3874" s="1" t="s">
        <v>43</v>
      </c>
      <c r="S3874" s="1" t="n">
        <v>4210301</v>
      </c>
      <c r="T3874" s="1" t="s">
        <v>333</v>
      </c>
      <c r="U3874" s="1" t="n">
        <v>750.97</v>
      </c>
      <c r="W3874" s="1" t="n">
        <v>0</v>
      </c>
      <c r="X3874" s="1" t="s">
        <v>3469</v>
      </c>
      <c r="Z3874" s="1" t="str">
        <f aca="false">IF($T3874="","",IFERROR(INDEX('Resumo Grupos'!$AC$3:$AC$200,MATCH($T3874,'Resumo Grupos'!$AB$3:$AB$200,0)),"n/d"))</f>
        <v>Salários</v>
      </c>
      <c r="AA3874" s="1" t="str">
        <f aca="false">IF($T3874="","",IF(COUNTIF('Resumo Grupos'!$AE$3:$AE$40,$T3874)&gt;0,"NAO","SIM"))</f>
        <v>SIM</v>
      </c>
    </row>
    <row r="3875" customFormat="false" ht="12.75" hidden="false" customHeight="true" outlineLevel="0" collapsed="false">
      <c r="A3875" s="1" t="n">
        <v>1</v>
      </c>
      <c r="B3875" s="17" t="n">
        <v>46247</v>
      </c>
      <c r="C3875" s="17" t="n">
        <v>46331</v>
      </c>
      <c r="D3875" s="1" t="n">
        <v>714</v>
      </c>
      <c r="E3875" s="1" t="s">
        <v>370</v>
      </c>
      <c r="F3875" s="1" t="n">
        <v>34</v>
      </c>
      <c r="G3875" s="1" t="s">
        <v>94</v>
      </c>
      <c r="H3875" s="1" t="n">
        <v>2110405</v>
      </c>
      <c r="I3875" s="1" t="s">
        <v>106</v>
      </c>
      <c r="J3875" s="1" t="n">
        <v>1207135</v>
      </c>
      <c r="L3875" s="1" t="n">
        <v>502146</v>
      </c>
      <c r="M3875" s="1" t="s">
        <v>457</v>
      </c>
      <c r="N3875" s="1" t="s">
        <v>66</v>
      </c>
      <c r="P3875" s="1" t="n">
        <v>101</v>
      </c>
      <c r="Q3875" s="1" t="s">
        <v>107</v>
      </c>
      <c r="R3875" s="1" t="s">
        <v>328</v>
      </c>
      <c r="S3875" s="1" t="n">
        <v>4210111</v>
      </c>
      <c r="T3875" s="1" t="s">
        <v>329</v>
      </c>
      <c r="U3875" s="1" t="n">
        <v>3000</v>
      </c>
      <c r="W3875" s="1" t="n">
        <v>0</v>
      </c>
      <c r="X3875" s="1" t="s">
        <v>371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</row>
    <row r="3876" customFormat="false" ht="12.75" hidden="false" customHeight="true" outlineLevel="0" collapsed="false">
      <c r="A3876" s="1" t="n">
        <v>1</v>
      </c>
      <c r="B3876" s="17" t="n">
        <v>46247</v>
      </c>
      <c r="C3876" s="17" t="n">
        <v>46331</v>
      </c>
      <c r="D3876" s="1" t="n">
        <v>16</v>
      </c>
      <c r="E3876" s="1" t="s">
        <v>111</v>
      </c>
      <c r="F3876" s="1" t="n">
        <v>34</v>
      </c>
      <c r="G3876" s="1" t="s">
        <v>94</v>
      </c>
      <c r="H3876" s="1" t="n">
        <v>2110405</v>
      </c>
      <c r="I3876" s="1" t="s">
        <v>106</v>
      </c>
      <c r="J3876" s="1" t="n">
        <v>1207139</v>
      </c>
      <c r="L3876" s="1" t="n">
        <v>502148</v>
      </c>
      <c r="M3876" s="1" t="s">
        <v>457</v>
      </c>
      <c r="N3876" s="1" t="s">
        <v>66</v>
      </c>
      <c r="P3876" s="1" t="n">
        <v>101</v>
      </c>
      <c r="Q3876" s="1" t="s">
        <v>107</v>
      </c>
      <c r="R3876" s="1" t="s">
        <v>112</v>
      </c>
      <c r="S3876" s="1" t="n">
        <v>4220199</v>
      </c>
      <c r="T3876" s="1" t="s">
        <v>113</v>
      </c>
      <c r="U3876" s="1" t="n">
        <v>350</v>
      </c>
      <c r="W3876" s="1" t="n">
        <v>0</v>
      </c>
      <c r="X3876" s="1" t="s">
        <v>373</v>
      </c>
      <c r="Z3876" s="1" t="str">
        <f aca="false">IF($T3876="","",IFERROR(INDEX('Resumo Grupos'!$AC$3:$AC$200,MATCH($T3876,'Resumo Grupos'!$AB$3:$AB$200,0)),"n/d"))</f>
        <v>Pagamentos outros não operacionais</v>
      </c>
      <c r="AA3876" s="1" t="str">
        <f aca="false">IF($T3876="","",IF(COUNTIF('Resumo Grupos'!$AE$3:$AE$40,$T3876)&gt;0,"NAO","SIM"))</f>
        <v>SIM</v>
      </c>
    </row>
    <row r="3877" customFormat="false" ht="12.75" hidden="false" customHeight="true" outlineLevel="0" collapsed="false">
      <c r="A3877" s="1" t="n">
        <v>1</v>
      </c>
      <c r="B3877" s="17" t="n">
        <v>46256</v>
      </c>
      <c r="C3877" s="17" t="n">
        <v>46331</v>
      </c>
      <c r="D3877" s="1" t="n">
        <v>607</v>
      </c>
      <c r="E3877" s="1" t="s">
        <v>214</v>
      </c>
      <c r="F3877" s="1" t="n">
        <v>24</v>
      </c>
      <c r="G3877" s="1" t="s">
        <v>57</v>
      </c>
      <c r="H3877" s="1" t="n">
        <v>2110405</v>
      </c>
      <c r="I3877" s="1" t="s">
        <v>106</v>
      </c>
      <c r="J3877" s="1" t="n">
        <v>1585319</v>
      </c>
      <c r="L3877" s="1" t="n">
        <v>11473</v>
      </c>
      <c r="M3877" s="1" t="s">
        <v>457</v>
      </c>
      <c r="N3877" s="1" t="s">
        <v>66</v>
      </c>
      <c r="P3877" s="1" t="n">
        <v>103</v>
      </c>
      <c r="Q3877" s="1" t="s">
        <v>61</v>
      </c>
      <c r="R3877" s="1" t="s">
        <v>62</v>
      </c>
      <c r="S3877" s="1" t="n">
        <v>1130101</v>
      </c>
      <c r="T3877" s="1" t="s">
        <v>63</v>
      </c>
      <c r="U3877" s="1" t="n">
        <v>1969.17</v>
      </c>
      <c r="W3877" s="1" t="n">
        <v>0</v>
      </c>
      <c r="X3877" s="1" t="s">
        <v>3470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FINOTRATO GOLD FILHOTES RMP KG</v>
      </c>
      <c r="AC3877" s="1" t="n">
        <v>11473</v>
      </c>
    </row>
    <row r="3878" customFormat="false" ht="12.75" hidden="false" customHeight="true" outlineLevel="0" collapsed="false">
      <c r="A3878" s="1" t="n">
        <v>1</v>
      </c>
      <c r="B3878" s="17" t="n">
        <v>46256</v>
      </c>
      <c r="C3878" s="17" t="n">
        <v>46331</v>
      </c>
      <c r="D3878" s="1" t="n">
        <v>957</v>
      </c>
      <c r="E3878" s="1" t="s">
        <v>157</v>
      </c>
      <c r="F3878" s="1" t="n">
        <v>24</v>
      </c>
      <c r="G3878" s="1" t="s">
        <v>57</v>
      </c>
      <c r="H3878" s="1" t="n">
        <v>2110405</v>
      </c>
      <c r="I3878" s="1" t="s">
        <v>106</v>
      </c>
      <c r="J3878" s="1" t="n">
        <v>1603969</v>
      </c>
      <c r="L3878" s="1" t="n">
        <v>21856</v>
      </c>
      <c r="M3878" s="1" t="s">
        <v>457</v>
      </c>
      <c r="N3878" s="1" t="s">
        <v>66</v>
      </c>
      <c r="P3878" s="1" t="n">
        <v>103</v>
      </c>
      <c r="Q3878" s="1" t="s">
        <v>61</v>
      </c>
      <c r="R3878" s="1" t="s">
        <v>62</v>
      </c>
      <c r="S3878" s="1" t="n">
        <v>1130101</v>
      </c>
      <c r="T3878" s="1" t="s">
        <v>63</v>
      </c>
      <c r="U3878" s="1" t="n">
        <v>4154.03</v>
      </c>
      <c r="W3878" s="1" t="n">
        <v>0</v>
      </c>
      <c r="X3878" s="1" t="s">
        <v>3471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PEDIGREE AD CARNE FRANGO CEREIAS KG</v>
      </c>
      <c r="AC3878" s="1" t="n">
        <v>21856</v>
      </c>
    </row>
    <row r="3879" customFormat="false" ht="12.75" hidden="false" customHeight="true" outlineLevel="0" collapsed="false">
      <c r="A3879" s="1" t="n">
        <v>1</v>
      </c>
      <c r="B3879" s="17" t="n">
        <v>46265</v>
      </c>
      <c r="C3879" s="17" t="n">
        <v>46331</v>
      </c>
      <c r="D3879" s="1" t="n">
        <v>1778</v>
      </c>
      <c r="E3879" s="1" t="s">
        <v>304</v>
      </c>
      <c r="F3879" s="1" t="n">
        <v>24</v>
      </c>
      <c r="G3879" s="1" t="s">
        <v>57</v>
      </c>
      <c r="H3879" s="1" t="n">
        <v>2110405</v>
      </c>
      <c r="I3879" s="1" t="s">
        <v>106</v>
      </c>
      <c r="J3879" s="1" t="n">
        <v>1469191</v>
      </c>
      <c r="L3879" s="1" t="n">
        <v>124472855</v>
      </c>
      <c r="M3879" s="1" t="s">
        <v>460</v>
      </c>
      <c r="N3879" s="1" t="s">
        <v>66</v>
      </c>
      <c r="P3879" s="1" t="n">
        <v>101</v>
      </c>
      <c r="Q3879" s="1" t="s">
        <v>107</v>
      </c>
      <c r="R3879" s="1" t="s">
        <v>39</v>
      </c>
      <c r="S3879" s="1" t="n">
        <v>4210207</v>
      </c>
      <c r="T3879" s="1" t="s">
        <v>305</v>
      </c>
      <c r="U3879" s="1" t="n">
        <v>192.47</v>
      </c>
      <c r="W3879" s="1" t="n">
        <v>0</v>
      </c>
      <c r="X3879" s="1" t="s">
        <v>2276</v>
      </c>
      <c r="Z3879" s="1" t="str">
        <f aca="false">IF($T3879="","",IFERROR(INDEX('Resumo Grupos'!$AC$3:$AC$200,MATCH($T3879,'Resumo Grupos'!$AB$3:$AB$200,0)),"n/d"))</f>
        <v>Despesa</v>
      </c>
      <c r="AA3879" s="1" t="str">
        <f aca="false">IF($T3879="","",IF(COUNTIF('Resumo Grupos'!$AE$3:$AE$40,$T3879)&gt;0,"NAO","SIM"))</f>
        <v>SIM</v>
      </c>
    </row>
    <row r="3880" customFormat="false" ht="12.75" hidden="false" customHeight="true" outlineLevel="0" collapsed="false">
      <c r="A3880" s="1" t="n">
        <v>1</v>
      </c>
      <c r="B3880" s="17" t="n">
        <v>46029</v>
      </c>
      <c r="C3880" s="17" t="n">
        <v>46336</v>
      </c>
      <c r="D3880" s="1" t="n">
        <v>105</v>
      </c>
      <c r="E3880" s="1" t="s">
        <v>499</v>
      </c>
      <c r="F3880" s="1" t="n">
        <v>46</v>
      </c>
      <c r="G3880" s="1" t="s">
        <v>500</v>
      </c>
      <c r="H3880" s="1" t="n">
        <v>2110405</v>
      </c>
      <c r="I3880" s="1" t="s">
        <v>106</v>
      </c>
      <c r="J3880" s="1" t="n">
        <v>651504</v>
      </c>
      <c r="L3880" s="1" t="n">
        <v>287048</v>
      </c>
      <c r="M3880" s="1" t="s">
        <v>912</v>
      </c>
      <c r="N3880" s="1" t="s">
        <v>66</v>
      </c>
      <c r="P3880" s="1" t="n">
        <v>101</v>
      </c>
      <c r="Q3880" s="1" t="s">
        <v>107</v>
      </c>
      <c r="R3880" s="1" t="s">
        <v>112</v>
      </c>
      <c r="S3880" s="1" t="n">
        <v>4220199</v>
      </c>
      <c r="T3880" s="1" t="s">
        <v>113</v>
      </c>
      <c r="U3880" s="1" t="n">
        <v>1567.08</v>
      </c>
      <c r="W3880" s="1" t="n">
        <v>0</v>
      </c>
      <c r="X3880" s="1" t="s">
        <v>3472</v>
      </c>
      <c r="Z3880" s="1" t="str">
        <f aca="false">IF($T3880="","",IFERROR(INDEX('Resumo Grupos'!$AC$3:$AC$200,MATCH($T3880,'Resumo Grupos'!$AB$3:$AB$200,0)),"n/d"))</f>
        <v>Pagamentos outros não operacionais</v>
      </c>
      <c r="AA3880" s="1" t="str">
        <f aca="false">IF($T3880="","",IF(COUNTIF('Resumo Grupos'!$AE$3:$AE$40,$T3880)&gt;0,"NAO","SIM"))</f>
        <v>SIM</v>
      </c>
    </row>
    <row r="3881" customFormat="false" ht="12.75" hidden="false" customHeight="true" outlineLevel="0" collapsed="false">
      <c r="A3881" s="1" t="n">
        <v>1</v>
      </c>
      <c r="B3881" s="17" t="n">
        <v>46204</v>
      </c>
      <c r="C3881" s="17" t="n">
        <v>46336</v>
      </c>
      <c r="D3881" s="1" t="n">
        <v>1008</v>
      </c>
      <c r="E3881" s="1" t="s">
        <v>2388</v>
      </c>
      <c r="F3881" s="1" t="n">
        <v>46</v>
      </c>
      <c r="G3881" s="1" t="s">
        <v>500</v>
      </c>
      <c r="H3881" s="1" t="n">
        <v>2110405</v>
      </c>
      <c r="I3881" s="1" t="s">
        <v>106</v>
      </c>
      <c r="J3881" s="1" t="n">
        <v>1336323</v>
      </c>
      <c r="L3881" s="1" t="n">
        <v>1657</v>
      </c>
      <c r="M3881" s="1" t="s">
        <v>460</v>
      </c>
      <c r="N3881" s="1" t="s">
        <v>66</v>
      </c>
      <c r="P3881" s="1" t="n">
        <v>101</v>
      </c>
      <c r="Q3881" s="1" t="s">
        <v>107</v>
      </c>
      <c r="R3881" s="1" t="s">
        <v>39</v>
      </c>
      <c r="S3881" s="1" t="n">
        <v>4210232</v>
      </c>
      <c r="T3881" s="1" t="s">
        <v>503</v>
      </c>
      <c r="U3881" s="1" t="n">
        <v>208</v>
      </c>
      <c r="W3881" s="1" t="n">
        <v>0</v>
      </c>
      <c r="X3881" s="1" t="s">
        <v>3473</v>
      </c>
      <c r="Z3881" s="1" t="str">
        <f aca="false">IF($T3881="","",IFERROR(INDEX('Resumo Grupos'!$AC$3:$AC$200,MATCH($T3881,'Resumo Grupos'!$AB$3:$AB$200,0)),"n/d"))</f>
        <v>Despesa</v>
      </c>
      <c r="AA3881" s="1" t="str">
        <f aca="false">IF($T3881="","",IF(COUNTIF('Resumo Grupos'!$AE$3:$AE$40,$T3881)&gt;0,"NAO","SIM"))</f>
        <v>SIM</v>
      </c>
    </row>
    <row r="3882" customFormat="false" ht="12.75" hidden="false" customHeight="true" outlineLevel="0" collapsed="false">
      <c r="A3882" s="1" t="n">
        <v>1</v>
      </c>
      <c r="B3882" s="17" t="n">
        <v>46211</v>
      </c>
      <c r="C3882" s="17" t="n">
        <v>46336</v>
      </c>
      <c r="D3882" s="1" t="n">
        <v>10026</v>
      </c>
      <c r="E3882" s="1" t="s">
        <v>819</v>
      </c>
      <c r="F3882" s="1" t="n">
        <v>24</v>
      </c>
      <c r="G3882" s="1" t="s">
        <v>57</v>
      </c>
      <c r="H3882" s="1" t="n">
        <v>2110405</v>
      </c>
      <c r="I3882" s="1" t="s">
        <v>106</v>
      </c>
      <c r="J3882" s="1" t="n">
        <v>1370737</v>
      </c>
      <c r="L3882" s="1" t="n">
        <v>565779</v>
      </c>
      <c r="M3882" s="1" t="s">
        <v>460</v>
      </c>
      <c r="N3882" s="1" t="s">
        <v>66</v>
      </c>
      <c r="P3882" s="1" t="n">
        <v>101</v>
      </c>
      <c r="Q3882" s="1" t="s">
        <v>107</v>
      </c>
      <c r="R3882" s="1" t="s">
        <v>39</v>
      </c>
      <c r="S3882" s="1" t="n">
        <v>4210222</v>
      </c>
      <c r="T3882" s="1" t="s">
        <v>2246</v>
      </c>
      <c r="U3882" s="1" t="n">
        <v>666.67</v>
      </c>
      <c r="W3882" s="1" t="n">
        <v>0</v>
      </c>
      <c r="X3882" s="1" t="s">
        <v>2390</v>
      </c>
      <c r="Z3882" s="1" t="str">
        <f aca="false">IF($T3882="","",IFERROR(INDEX('Resumo Grupos'!$AC$3:$AC$200,MATCH($T3882,'Resumo Grupos'!$AB$3:$AB$200,0)),"n/d"))</f>
        <v>Despesa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true" outlineLevel="0" collapsed="false">
      <c r="A3883" s="1" t="n">
        <v>1</v>
      </c>
      <c r="B3883" s="17" t="n">
        <v>46211</v>
      </c>
      <c r="C3883" s="17" t="n">
        <v>46336</v>
      </c>
      <c r="D3883" s="1" t="n">
        <v>10026</v>
      </c>
      <c r="E3883" s="1" t="s">
        <v>819</v>
      </c>
      <c r="F3883" s="1" t="n">
        <v>24</v>
      </c>
      <c r="G3883" s="1" t="s">
        <v>57</v>
      </c>
      <c r="H3883" s="1" t="n">
        <v>2110405</v>
      </c>
      <c r="I3883" s="1" t="s">
        <v>106</v>
      </c>
      <c r="J3883" s="1" t="n">
        <v>1370749</v>
      </c>
      <c r="L3883" s="1" t="n">
        <v>565780</v>
      </c>
      <c r="M3883" s="1" t="s">
        <v>460</v>
      </c>
      <c r="N3883" s="1" t="s">
        <v>66</v>
      </c>
      <c r="P3883" s="1" t="n">
        <v>101</v>
      </c>
      <c r="Q3883" s="1" t="s">
        <v>107</v>
      </c>
      <c r="R3883" s="1" t="s">
        <v>112</v>
      </c>
      <c r="S3883" s="1" t="n">
        <v>4220199</v>
      </c>
      <c r="T3883" s="1" t="s">
        <v>113</v>
      </c>
      <c r="U3883" s="1" t="n">
        <v>2000</v>
      </c>
      <c r="W3883" s="1" t="n">
        <v>0</v>
      </c>
      <c r="X3883" s="1" t="s">
        <v>2391</v>
      </c>
      <c r="Z3883" s="1" t="str">
        <f aca="false">IF($T3883="","",IFERROR(INDEX('Resumo Grupos'!$AC$3:$AC$200,MATCH($T3883,'Resumo Grupos'!$AB$3:$AB$200,0)),"n/d"))</f>
        <v>Pagamentos outros não operacionais</v>
      </c>
      <c r="AA3883" s="1" t="str">
        <f aca="false">IF($T3883="","",IF(COUNTIF('Resumo Grupos'!$AE$3:$AE$40,$T3883)&gt;0,"NAO","SIM"))</f>
        <v>SIM</v>
      </c>
    </row>
    <row r="3884" customFormat="false" ht="12.75" hidden="false" customHeight="true" outlineLevel="0" collapsed="false">
      <c r="A3884" s="1" t="n">
        <v>1</v>
      </c>
      <c r="B3884" s="17" t="n">
        <v>46199</v>
      </c>
      <c r="C3884" s="17" t="n">
        <v>46336</v>
      </c>
      <c r="D3884" s="1" t="n">
        <v>1758</v>
      </c>
      <c r="E3884" s="1" t="s">
        <v>523</v>
      </c>
      <c r="F3884" s="1" t="n">
        <v>46</v>
      </c>
      <c r="G3884" s="1" t="s">
        <v>500</v>
      </c>
      <c r="H3884" s="1" t="n">
        <v>2110405</v>
      </c>
      <c r="I3884" s="1" t="s">
        <v>106</v>
      </c>
      <c r="J3884" s="1" t="n">
        <v>1378055</v>
      </c>
      <c r="L3884" s="1" t="n">
        <v>568065</v>
      </c>
      <c r="M3884" s="1" t="s">
        <v>272</v>
      </c>
      <c r="N3884" s="1" t="s">
        <v>66</v>
      </c>
      <c r="P3884" s="1" t="n">
        <v>101</v>
      </c>
      <c r="Q3884" s="1" t="s">
        <v>107</v>
      </c>
      <c r="R3884" s="1" t="s">
        <v>39</v>
      </c>
      <c r="S3884" s="1" t="n">
        <v>4210227</v>
      </c>
      <c r="T3884" s="1" t="s">
        <v>40</v>
      </c>
      <c r="U3884" s="1" t="n">
        <v>429.66</v>
      </c>
      <c r="W3884" s="1" t="n">
        <v>0</v>
      </c>
      <c r="X3884" s="1" t="s">
        <v>3474</v>
      </c>
      <c r="Z3884" s="1" t="str">
        <f aca="false">IF($T3884="","",IFERROR(INDEX('Resumo Grupos'!$AC$3:$AC$200,MATCH($T3884,'Resumo Grupos'!$AB$3:$AB$200,0)),"n/d"))</f>
        <v>Despesa</v>
      </c>
      <c r="AA3884" s="1" t="str">
        <f aca="false">IF($T3884="","",IF(COUNTIF('Resumo Grupos'!$AE$3:$AE$40,$T3884)&gt;0,"NAO","SIM"))</f>
        <v>SIM</v>
      </c>
    </row>
    <row r="3885" customFormat="false" ht="12.75" hidden="false" customHeight="true" outlineLevel="0" collapsed="false">
      <c r="A3885" s="1" t="n">
        <v>1</v>
      </c>
      <c r="B3885" s="17" t="n">
        <v>46234</v>
      </c>
      <c r="C3885" s="17" t="n">
        <v>46336</v>
      </c>
      <c r="D3885" s="1" t="n">
        <v>608</v>
      </c>
      <c r="E3885" s="1" t="s">
        <v>3224</v>
      </c>
      <c r="F3885" s="1" t="n">
        <v>46</v>
      </c>
      <c r="G3885" s="1" t="s">
        <v>500</v>
      </c>
      <c r="H3885" s="1" t="n">
        <v>2110405</v>
      </c>
      <c r="I3885" s="1" t="s">
        <v>106</v>
      </c>
      <c r="J3885" s="1" t="n">
        <v>1477562</v>
      </c>
      <c r="L3885" s="1" t="n">
        <v>1681242</v>
      </c>
      <c r="M3885" s="1" t="s">
        <v>153</v>
      </c>
      <c r="N3885" s="1" t="s">
        <v>66</v>
      </c>
      <c r="P3885" s="1" t="n">
        <v>101</v>
      </c>
      <c r="Q3885" s="1" t="s">
        <v>107</v>
      </c>
      <c r="R3885" s="1" t="s">
        <v>39</v>
      </c>
      <c r="S3885" s="1" t="n">
        <v>4210232</v>
      </c>
      <c r="T3885" s="1" t="s">
        <v>503</v>
      </c>
      <c r="U3885" s="1" t="n">
        <v>315.63</v>
      </c>
      <c r="W3885" s="1" t="n">
        <v>0</v>
      </c>
      <c r="X3885" s="1" t="s">
        <v>3225</v>
      </c>
      <c r="Z3885" s="1" t="str">
        <f aca="false">IF($T3885="","",IFERROR(INDEX('Resumo Grupos'!$AC$3:$AC$200,MATCH($T3885,'Resumo Grupos'!$AB$3:$AB$200,0)),"n/d"))</f>
        <v>Despesa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SWITCH NAO GERENCIAVEL 24 PORTAS 1000MBP</v>
      </c>
      <c r="AC3885" s="1" t="n">
        <v>168124</v>
      </c>
    </row>
    <row r="3886" customFormat="false" ht="12.75" hidden="false" customHeight="true" outlineLevel="0" collapsed="false">
      <c r="A3886" s="1" t="n">
        <v>1</v>
      </c>
      <c r="B3886" s="17" t="n">
        <v>46241</v>
      </c>
      <c r="C3886" s="17" t="n">
        <v>46336</v>
      </c>
      <c r="D3886" s="1" t="n">
        <v>17</v>
      </c>
      <c r="E3886" s="1" t="s">
        <v>115</v>
      </c>
      <c r="F3886" s="1" t="n">
        <v>34</v>
      </c>
      <c r="G3886" s="1" t="s">
        <v>94</v>
      </c>
      <c r="H3886" s="1" t="n">
        <v>2110405</v>
      </c>
      <c r="I3886" s="1" t="s">
        <v>106</v>
      </c>
      <c r="J3886" s="1" t="n">
        <v>1512942</v>
      </c>
      <c r="L3886" s="1" t="n">
        <v>619809</v>
      </c>
      <c r="M3886" s="1" t="s">
        <v>272</v>
      </c>
      <c r="N3886" s="1" t="s">
        <v>66</v>
      </c>
      <c r="P3886" s="1" t="n">
        <v>101</v>
      </c>
      <c r="Q3886" s="1" t="s">
        <v>107</v>
      </c>
      <c r="R3886" s="1" t="s">
        <v>112</v>
      </c>
      <c r="S3886" s="1" t="n">
        <v>4220199</v>
      </c>
      <c r="T3886" s="1" t="s">
        <v>113</v>
      </c>
      <c r="U3886" s="1" t="n">
        <v>150</v>
      </c>
      <c r="W3886" s="1" t="n">
        <v>0</v>
      </c>
      <c r="X3886" s="1" t="s">
        <v>2436</v>
      </c>
      <c r="Z3886" s="1" t="str">
        <f aca="false">IF($T3886="","",IFERROR(INDEX('Resumo Grupos'!$AC$3:$AC$200,MATCH($T3886,'Resumo Grupos'!$AB$3:$AB$200,0)),"n/d"))</f>
        <v>Pagamentos outros não operacionais</v>
      </c>
      <c r="AA3886" s="1" t="str">
        <f aca="false">IF($T3886="","",IF(COUNTIF('Resumo Grupos'!$AE$3:$AE$40,$T3886)&gt;0,"NAO","SIM"))</f>
        <v>SIM</v>
      </c>
    </row>
    <row r="3887" customFormat="false" ht="12.75" hidden="false" customHeight="true" outlineLevel="0" collapsed="false">
      <c r="A3887" s="1" t="n">
        <v>1</v>
      </c>
      <c r="B3887" s="17" t="n">
        <v>46248</v>
      </c>
      <c r="C3887" s="17" t="n">
        <v>46336</v>
      </c>
      <c r="D3887" s="1" t="n">
        <v>862</v>
      </c>
      <c r="E3887" s="1" t="s">
        <v>502</v>
      </c>
      <c r="F3887" s="1" t="n">
        <v>46</v>
      </c>
      <c r="G3887" s="1" t="s">
        <v>500</v>
      </c>
      <c r="H3887" s="1" t="n">
        <v>2110405</v>
      </c>
      <c r="I3887" s="1" t="s">
        <v>106</v>
      </c>
      <c r="J3887" s="1" t="n">
        <v>1551728</v>
      </c>
      <c r="L3887" s="1" t="n">
        <v>634573</v>
      </c>
      <c r="M3887" s="1" t="s">
        <v>153</v>
      </c>
      <c r="N3887" s="1" t="s">
        <v>66</v>
      </c>
      <c r="P3887" s="1" t="n">
        <v>101</v>
      </c>
      <c r="Q3887" s="1" t="s">
        <v>107</v>
      </c>
      <c r="R3887" s="1" t="s">
        <v>39</v>
      </c>
      <c r="S3887" s="1" t="n">
        <v>4210232</v>
      </c>
      <c r="T3887" s="1" t="s">
        <v>503</v>
      </c>
      <c r="U3887" s="1" t="n">
        <v>400</v>
      </c>
      <c r="W3887" s="1" t="n">
        <v>0</v>
      </c>
      <c r="X3887" s="1" t="s">
        <v>3475</v>
      </c>
      <c r="Z3887" s="1" t="str">
        <f aca="false">IF($T3887="","",IFERROR(INDEX('Resumo Grupos'!$AC$3:$AC$200,MATCH($T3887,'Resumo Grupos'!$AB$3:$AB$200,0)),"n/d"))</f>
        <v>Despesa</v>
      </c>
      <c r="AA3887" s="1" t="str">
        <f aca="false">IF($T3887="","",IF(COUNTIF('Resumo Grupos'!$AE$3:$AE$40,$T3887)&gt;0,"NAO","SIM"))</f>
        <v>SIM</v>
      </c>
    </row>
    <row r="3888" customFormat="false" ht="12.75" hidden="false" customHeight="true" outlineLevel="0" collapsed="false">
      <c r="A3888" s="1" t="n">
        <v>1</v>
      </c>
      <c r="B3888" s="17" t="n">
        <v>46265</v>
      </c>
      <c r="C3888" s="17" t="n">
        <v>46336</v>
      </c>
      <c r="D3888" s="1" t="n">
        <v>1778</v>
      </c>
      <c r="E3888" s="1" t="s">
        <v>304</v>
      </c>
      <c r="F3888" s="1" t="n">
        <v>24</v>
      </c>
      <c r="G3888" s="1" t="s">
        <v>57</v>
      </c>
      <c r="H3888" s="1" t="n">
        <v>2110405</v>
      </c>
      <c r="I3888" s="1" t="s">
        <v>106</v>
      </c>
      <c r="J3888" s="1" t="n">
        <v>1469303</v>
      </c>
      <c r="L3888" s="1" t="n">
        <v>124473366</v>
      </c>
      <c r="M3888" s="1" t="s">
        <v>460</v>
      </c>
      <c r="N3888" s="1" t="s">
        <v>66</v>
      </c>
      <c r="P3888" s="1" t="n">
        <v>101</v>
      </c>
      <c r="Q3888" s="1" t="s">
        <v>107</v>
      </c>
      <c r="R3888" s="1" t="s">
        <v>39</v>
      </c>
      <c r="S3888" s="1" t="n">
        <v>4210207</v>
      </c>
      <c r="T3888" s="1" t="s">
        <v>305</v>
      </c>
      <c r="U3888" s="1" t="n">
        <v>273.13</v>
      </c>
      <c r="W3888" s="1" t="n">
        <v>0</v>
      </c>
      <c r="X3888" s="1" t="s">
        <v>2414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</row>
    <row r="3889" customFormat="false" ht="12.75" hidden="false" customHeight="true" outlineLevel="0" collapsed="false">
      <c r="A3889" s="1" t="n">
        <v>1</v>
      </c>
      <c r="B3889" s="17" t="n">
        <v>46164</v>
      </c>
      <c r="C3889" s="17" t="n">
        <v>46337</v>
      </c>
      <c r="D3889" s="1" t="n">
        <v>515</v>
      </c>
      <c r="E3889" s="1" t="s">
        <v>124</v>
      </c>
      <c r="F3889" s="1" t="n">
        <v>34</v>
      </c>
      <c r="G3889" s="1" t="s">
        <v>94</v>
      </c>
      <c r="H3889" s="1" t="n">
        <v>2110405</v>
      </c>
      <c r="I3889" s="1" t="s">
        <v>106</v>
      </c>
      <c r="J3889" s="1" t="n">
        <v>1137849</v>
      </c>
      <c r="L3889" s="1" t="n">
        <v>474941</v>
      </c>
      <c r="M3889" s="1" t="s">
        <v>457</v>
      </c>
      <c r="N3889" s="1" t="s">
        <v>66</v>
      </c>
      <c r="P3889" s="1" t="n">
        <v>101</v>
      </c>
      <c r="Q3889" s="1" t="s">
        <v>107</v>
      </c>
      <c r="R3889" s="1" t="s">
        <v>190</v>
      </c>
      <c r="S3889" s="1" t="n">
        <v>2110901</v>
      </c>
      <c r="T3889" s="1" t="s">
        <v>191</v>
      </c>
      <c r="U3889" s="1" t="n">
        <v>15770.14</v>
      </c>
      <c r="W3889" s="1" t="n">
        <v>0</v>
      </c>
      <c r="X3889" s="1" t="s">
        <v>3476</v>
      </c>
      <c r="Z3889" s="1" t="str">
        <f aca="false">IF($T3889="","",IFERROR(INDEX('Resumo Grupos'!$AC$3:$AC$200,MATCH($T3889,'Resumo Grupos'!$AB$3:$AB$200,0)),"n/d"))</f>
        <v>Empréstimo</v>
      </c>
      <c r="AA3889" s="1" t="str">
        <f aca="false">IF($T3889="","",IF(COUNTIF('Resumo Grupos'!$AE$3:$AE$40,$T3889)&gt;0,"NAO","SIM"))</f>
        <v>SIM</v>
      </c>
    </row>
    <row r="3890" customFormat="false" ht="12.75" hidden="false" customHeight="true" outlineLevel="0" collapsed="false">
      <c r="A3890" s="1" t="n">
        <v>1</v>
      </c>
      <c r="B3890" s="17" t="n">
        <v>46254</v>
      </c>
      <c r="C3890" s="17" t="n">
        <v>46339</v>
      </c>
      <c r="D3890" s="1" t="n">
        <v>717</v>
      </c>
      <c r="E3890" s="1" t="s">
        <v>131</v>
      </c>
      <c r="F3890" s="1" t="n">
        <v>42</v>
      </c>
      <c r="G3890" s="1" t="s">
        <v>639</v>
      </c>
      <c r="H3890" s="1" t="n">
        <v>2110405</v>
      </c>
      <c r="I3890" s="1" t="s">
        <v>106</v>
      </c>
      <c r="J3890" s="1" t="n">
        <v>1577416</v>
      </c>
      <c r="L3890" s="1" t="n">
        <v>644308</v>
      </c>
      <c r="M3890" s="1" t="s">
        <v>153</v>
      </c>
      <c r="N3890" s="1" t="s">
        <v>66</v>
      </c>
      <c r="P3890" s="1" t="n">
        <v>101</v>
      </c>
      <c r="Q3890" s="1" t="s">
        <v>107</v>
      </c>
      <c r="R3890" s="1" t="s">
        <v>112</v>
      </c>
      <c r="S3890" s="1" t="n">
        <v>4220199</v>
      </c>
      <c r="T3890" s="1" t="s">
        <v>113</v>
      </c>
      <c r="U3890" s="1" t="n">
        <v>522.5</v>
      </c>
      <c r="W3890" s="1" t="n">
        <v>0</v>
      </c>
      <c r="X3890" s="1" t="s">
        <v>3280</v>
      </c>
      <c r="Z3890" s="1" t="str">
        <f aca="false">IF($T3890="","",IFERROR(INDEX('Resumo Grupos'!$AC$3:$AC$200,MATCH($T3890,'Resumo Grupos'!$AB$3:$AB$200,0)),"n/d"))</f>
        <v>Pagamentos outros não operacionais</v>
      </c>
      <c r="AA3890" s="1" t="str">
        <f aca="false">IF($T3890="","",IF(COUNTIF('Resumo Grupos'!$AE$3:$AE$40,$T3890)&gt;0,"NAO","SIM"))</f>
        <v>SIM</v>
      </c>
    </row>
    <row r="3891" customFormat="false" ht="12.75" hidden="false" customHeight="true" outlineLevel="0" collapsed="false">
      <c r="A3891" s="1" t="n">
        <v>1</v>
      </c>
      <c r="B3891" s="17" t="n">
        <v>46097</v>
      </c>
      <c r="C3891" s="17" t="n">
        <v>46341</v>
      </c>
      <c r="D3891" s="1" t="n">
        <v>1867</v>
      </c>
      <c r="E3891" s="1" t="s">
        <v>665</v>
      </c>
      <c r="F3891" s="1" t="n">
        <v>24</v>
      </c>
      <c r="G3891" s="1" t="s">
        <v>57</v>
      </c>
      <c r="H3891" s="1" t="n">
        <v>2110405</v>
      </c>
      <c r="I3891" s="1" t="s">
        <v>106</v>
      </c>
      <c r="J3891" s="1" t="n">
        <v>809298</v>
      </c>
      <c r="L3891" s="1" t="n">
        <v>100914</v>
      </c>
      <c r="M3891" s="1" t="s">
        <v>636</v>
      </c>
      <c r="N3891" s="1" t="s">
        <v>66</v>
      </c>
      <c r="P3891" s="1" t="n">
        <v>101</v>
      </c>
      <c r="Q3891" s="1" t="s">
        <v>107</v>
      </c>
      <c r="R3891" s="1" t="s">
        <v>666</v>
      </c>
      <c r="S3891" s="1" t="n">
        <v>4210401</v>
      </c>
      <c r="T3891" s="1" t="s">
        <v>667</v>
      </c>
      <c r="U3891" s="1" t="n">
        <v>134.55</v>
      </c>
      <c r="W3891" s="1" t="n">
        <v>0</v>
      </c>
      <c r="X3891" s="1" t="s">
        <v>3477</v>
      </c>
      <c r="Z3891" s="1" t="str">
        <f aca="false">IF($T3891="","",IFERROR(INDEX('Resumo Grupos'!$AC$3:$AC$200,MATCH($T3891,'Resumo Grupos'!$AB$3:$AB$200,0)),"n/d"))</f>
        <v>Impostos</v>
      </c>
      <c r="AA3891" s="1" t="str">
        <f aca="false">IF($T3891="","",IF(COUNTIF('Resumo Grupos'!$AE$3:$AE$40,$T3891)&gt;0,"NAO","SIM"))</f>
        <v>SIM</v>
      </c>
    </row>
    <row r="3892" customFormat="false" ht="12.75" hidden="false" customHeight="true" outlineLevel="0" collapsed="false">
      <c r="A3892" s="1" t="n">
        <v>1</v>
      </c>
      <c r="B3892" s="17" t="n">
        <v>46097</v>
      </c>
      <c r="C3892" s="17" t="n">
        <v>46341</v>
      </c>
      <c r="D3892" s="1" t="n">
        <v>1867</v>
      </c>
      <c r="E3892" s="1" t="s">
        <v>665</v>
      </c>
      <c r="F3892" s="1" t="n">
        <v>24</v>
      </c>
      <c r="G3892" s="1" t="s">
        <v>57</v>
      </c>
      <c r="H3892" s="1" t="n">
        <v>2110405</v>
      </c>
      <c r="I3892" s="1" t="s">
        <v>106</v>
      </c>
      <c r="J3892" s="1" t="n">
        <v>809315</v>
      </c>
      <c r="L3892" s="1" t="n">
        <v>100910</v>
      </c>
      <c r="M3892" s="1" t="s">
        <v>636</v>
      </c>
      <c r="N3892" s="1" t="s">
        <v>66</v>
      </c>
      <c r="P3892" s="1" t="n">
        <v>101</v>
      </c>
      <c r="Q3892" s="1" t="s">
        <v>107</v>
      </c>
      <c r="R3892" s="1" t="s">
        <v>666</v>
      </c>
      <c r="S3892" s="1" t="n">
        <v>4210401</v>
      </c>
      <c r="T3892" s="1" t="s">
        <v>667</v>
      </c>
      <c r="U3892" s="1" t="n">
        <v>185.89</v>
      </c>
      <c r="W3892" s="1" t="n">
        <v>0</v>
      </c>
      <c r="X3892" s="1" t="s">
        <v>3478</v>
      </c>
      <c r="Z3892" s="1" t="str">
        <f aca="false">IF($T3892="","",IFERROR(INDEX('Resumo Grupos'!$AC$3:$AC$200,MATCH($T3892,'Resumo Grupos'!$AB$3:$AB$200,0)),"n/d"))</f>
        <v>Impostos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" t="n">
        <v>1</v>
      </c>
      <c r="B3893" s="17" t="n">
        <v>46097</v>
      </c>
      <c r="C3893" s="17" t="n">
        <v>46341</v>
      </c>
      <c r="D3893" s="1" t="n">
        <v>17</v>
      </c>
      <c r="E3893" s="1" t="s">
        <v>115</v>
      </c>
      <c r="F3893" s="1" t="n">
        <v>24</v>
      </c>
      <c r="G3893" s="1" t="s">
        <v>57</v>
      </c>
      <c r="H3893" s="1" t="n">
        <v>2110405</v>
      </c>
      <c r="I3893" s="1" t="s">
        <v>106</v>
      </c>
      <c r="J3893" s="1" t="n">
        <v>809413</v>
      </c>
      <c r="L3893" s="1" t="n">
        <v>2115476</v>
      </c>
      <c r="M3893" s="1" t="s">
        <v>636</v>
      </c>
      <c r="N3893" s="1" t="s">
        <v>66</v>
      </c>
      <c r="P3893" s="1" t="n">
        <v>101</v>
      </c>
      <c r="Q3893" s="1" t="s">
        <v>107</v>
      </c>
      <c r="R3893" s="1" t="s">
        <v>112</v>
      </c>
      <c r="S3893" s="1" t="n">
        <v>4220199</v>
      </c>
      <c r="T3893" s="1" t="s">
        <v>113</v>
      </c>
      <c r="U3893" s="1" t="n">
        <v>102.14</v>
      </c>
      <c r="W3893" s="1" t="n">
        <v>0</v>
      </c>
      <c r="X3893" s="1" t="s">
        <v>670</v>
      </c>
      <c r="Z3893" s="1" t="str">
        <f aca="false">IF($T3893="","",IFERROR(INDEX('Resumo Grupos'!$AC$3:$AC$200,MATCH($T3893,'Resumo Grupos'!$AB$3:$AB$200,0)),"n/d"))</f>
        <v>Pagamentos outros não operacionais</v>
      </c>
      <c r="AA3893" s="1" t="str">
        <f aca="false">IF($T3893="","",IF(COUNTIF('Resumo Grupos'!$AE$3:$AE$40,$T3893)&gt;0,"NAO","SIM"))</f>
        <v>SIM</v>
      </c>
    </row>
    <row r="3894" customFormat="false" ht="12.75" hidden="false" customHeight="true" outlineLevel="0" collapsed="false">
      <c r="A3894" s="1" t="n">
        <v>1</v>
      </c>
      <c r="B3894" s="17" t="n">
        <v>46256</v>
      </c>
      <c r="C3894" s="17" t="n">
        <v>46341</v>
      </c>
      <c r="D3894" s="1" t="n">
        <v>607</v>
      </c>
      <c r="E3894" s="1" t="s">
        <v>214</v>
      </c>
      <c r="F3894" s="1" t="n">
        <v>24</v>
      </c>
      <c r="G3894" s="1" t="s">
        <v>57</v>
      </c>
      <c r="H3894" s="1" t="n">
        <v>2110405</v>
      </c>
      <c r="I3894" s="1" t="s">
        <v>106</v>
      </c>
      <c r="J3894" s="1" t="n">
        <v>1585319</v>
      </c>
      <c r="L3894" s="1" t="n">
        <v>11473</v>
      </c>
      <c r="M3894" s="1" t="s">
        <v>1950</v>
      </c>
      <c r="N3894" s="1" t="s">
        <v>66</v>
      </c>
      <c r="P3894" s="1" t="n">
        <v>103</v>
      </c>
      <c r="Q3894" s="1" t="s">
        <v>61</v>
      </c>
      <c r="R3894" s="1" t="s">
        <v>62</v>
      </c>
      <c r="S3894" s="1" t="n">
        <v>1130101</v>
      </c>
      <c r="T3894" s="1" t="s">
        <v>63</v>
      </c>
      <c r="U3894" s="1" t="n">
        <v>1969.17</v>
      </c>
      <c r="W3894" s="1" t="n">
        <v>0</v>
      </c>
      <c r="X3894" s="1" t="s">
        <v>3479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FINOTRATO GOLD FILHOTES RMP KG</v>
      </c>
      <c r="AC3894" s="1" t="n">
        <v>11473</v>
      </c>
    </row>
    <row r="3895" customFormat="false" ht="12.75" hidden="false" customHeight="true" outlineLevel="0" collapsed="false">
      <c r="A3895" s="1" t="n">
        <v>1</v>
      </c>
      <c r="B3895" s="17" t="n">
        <v>46237</v>
      </c>
      <c r="C3895" s="17" t="n">
        <v>46343</v>
      </c>
      <c r="D3895" s="1" t="n">
        <v>815</v>
      </c>
      <c r="E3895" s="1" t="s">
        <v>746</v>
      </c>
      <c r="F3895" s="1" t="n">
        <v>34</v>
      </c>
      <c r="G3895" s="1" t="s">
        <v>94</v>
      </c>
      <c r="H3895" s="1" t="n">
        <v>2110405</v>
      </c>
      <c r="I3895" s="1" t="s">
        <v>106</v>
      </c>
      <c r="J3895" s="1" t="n">
        <v>1493520</v>
      </c>
      <c r="L3895" s="1" t="n">
        <v>612910</v>
      </c>
      <c r="M3895" s="1" t="s">
        <v>460</v>
      </c>
      <c r="N3895" s="1" t="s">
        <v>66</v>
      </c>
      <c r="P3895" s="1" t="n">
        <v>101</v>
      </c>
      <c r="Q3895" s="1" t="s">
        <v>107</v>
      </c>
      <c r="R3895" s="1" t="s">
        <v>2629</v>
      </c>
      <c r="S3895" s="1" t="n">
        <v>2210202</v>
      </c>
      <c r="T3895" s="1" t="s">
        <v>2629</v>
      </c>
      <c r="U3895" s="1" t="n">
        <v>6000</v>
      </c>
      <c r="W3895" s="1" t="n">
        <v>0</v>
      </c>
      <c r="X3895" s="1" t="s">
        <v>747</v>
      </c>
      <c r="Z3895" s="1" t="str">
        <f aca="false">IF($T3895="","",IFERROR(INDEX('Resumo Grupos'!$AC$3:$AC$200,MATCH($T3895,'Resumo Grupos'!$AB$3:$AB$200,0)),"n/d"))</f>
        <v>Empréstimo</v>
      </c>
      <c r="AA3895" s="1" t="str">
        <f aca="false">IF($T3895="","",IF(COUNTIF('Resumo Grupos'!$AE$3:$AE$40,$T3895)&gt;0,"NAO","SIM"))</f>
        <v>SIM</v>
      </c>
    </row>
    <row r="3896" customFormat="false" ht="12.75" hidden="false" customHeight="true" outlineLevel="0" collapsed="false">
      <c r="A3896" s="1" t="n">
        <v>1</v>
      </c>
      <c r="B3896" s="17" t="n">
        <v>46251</v>
      </c>
      <c r="C3896" s="17" t="n">
        <v>46343</v>
      </c>
      <c r="D3896" s="1" t="n">
        <v>10104</v>
      </c>
      <c r="E3896" s="1" t="s">
        <v>2642</v>
      </c>
      <c r="F3896" s="1" t="n">
        <v>34</v>
      </c>
      <c r="G3896" s="1" t="s">
        <v>94</v>
      </c>
      <c r="H3896" s="1" t="n">
        <v>2110405</v>
      </c>
      <c r="I3896" s="1" t="s">
        <v>106</v>
      </c>
      <c r="J3896" s="1" t="n">
        <v>1563387</v>
      </c>
      <c r="L3896" s="1" t="n">
        <v>639275</v>
      </c>
      <c r="M3896" s="1" t="s">
        <v>153</v>
      </c>
      <c r="N3896" s="1" t="s">
        <v>66</v>
      </c>
      <c r="P3896" s="1" t="n">
        <v>101</v>
      </c>
      <c r="Q3896" s="1" t="s">
        <v>107</v>
      </c>
      <c r="R3896" s="1" t="s">
        <v>112</v>
      </c>
      <c r="S3896" s="1" t="n">
        <v>4220199</v>
      </c>
      <c r="T3896" s="1" t="s">
        <v>113</v>
      </c>
      <c r="U3896" s="1" t="n">
        <v>1000</v>
      </c>
      <c r="W3896" s="1" t="n">
        <v>0</v>
      </c>
      <c r="X3896" s="1" t="s">
        <v>3343</v>
      </c>
      <c r="Z3896" s="1" t="str">
        <f aca="false">IF($T3896="","",IFERROR(INDEX('Resumo Grupos'!$AC$3:$AC$200,MATCH($T3896,'Resumo Grupos'!$AB$3:$AB$200,0)),"n/d"))</f>
        <v>Pagamentos outros não operacionais</v>
      </c>
      <c r="AA3896" s="1" t="str">
        <f aca="false">IF($T3896="","",IF(COUNTIF('Resumo Grupos'!$AE$3:$AE$40,$T3896)&gt;0,"NAO","SIM"))</f>
        <v>SIM</v>
      </c>
    </row>
    <row r="3897" customFormat="false" ht="12.75" hidden="false" customHeight="true" outlineLevel="0" collapsed="false">
      <c r="A3897" s="1" t="n">
        <v>1</v>
      </c>
      <c r="B3897" s="17" t="n">
        <v>46191</v>
      </c>
      <c r="C3897" s="17" t="n">
        <v>46344</v>
      </c>
      <c r="D3897" s="1" t="n">
        <v>514</v>
      </c>
      <c r="E3897" s="1" t="s">
        <v>731</v>
      </c>
      <c r="F3897" s="1" t="n">
        <v>34</v>
      </c>
      <c r="G3897" s="1" t="s">
        <v>94</v>
      </c>
      <c r="H3897" s="1" t="n">
        <v>2110405</v>
      </c>
      <c r="I3897" s="1" t="s">
        <v>106</v>
      </c>
      <c r="J3897" s="1" t="n">
        <v>1309516</v>
      </c>
      <c r="L3897" s="1" t="n">
        <v>541968</v>
      </c>
      <c r="M3897" s="1" t="s">
        <v>457</v>
      </c>
      <c r="N3897" s="1" t="s">
        <v>66</v>
      </c>
      <c r="P3897" s="1" t="n">
        <v>101</v>
      </c>
      <c r="Q3897" s="1" t="s">
        <v>107</v>
      </c>
      <c r="R3897" s="1" t="s">
        <v>190</v>
      </c>
      <c r="S3897" s="1" t="n">
        <v>2110901</v>
      </c>
      <c r="T3897" s="1" t="s">
        <v>191</v>
      </c>
      <c r="U3897" s="1" t="n">
        <v>3370.37</v>
      </c>
      <c r="W3897" s="1" t="n">
        <v>0</v>
      </c>
      <c r="X3897" s="1" t="s">
        <v>789</v>
      </c>
      <c r="Z3897" s="1" t="str">
        <f aca="false">IF($T3897="","",IFERROR(INDEX('Resumo Grupos'!$AC$3:$AC$200,MATCH($T3897,'Resumo Grupos'!$AB$3:$AB$200,0)),"n/d"))</f>
        <v>Empréstimo</v>
      </c>
      <c r="AA3897" s="1" t="str">
        <f aca="false">IF($T3897="","",IF(COUNTIF('Resumo Grupos'!$AE$3:$AE$40,$T3897)&gt;0,"NAO","SIM"))</f>
        <v>SIM</v>
      </c>
    </row>
    <row r="3898" customFormat="false" ht="12.75" hidden="false" customHeight="true" outlineLevel="0" collapsed="false">
      <c r="A3898" s="1" t="n">
        <v>1</v>
      </c>
      <c r="B3898" s="17" t="n">
        <v>46206</v>
      </c>
      <c r="C3898" s="17" t="n">
        <v>46344</v>
      </c>
      <c r="D3898" s="1" t="n">
        <v>804</v>
      </c>
      <c r="E3898" s="1" t="s">
        <v>1260</v>
      </c>
      <c r="F3898" s="1" t="n">
        <v>34</v>
      </c>
      <c r="G3898" s="1" t="s">
        <v>94</v>
      </c>
      <c r="H3898" s="1" t="n">
        <v>2110405</v>
      </c>
      <c r="I3898" s="1" t="s">
        <v>106</v>
      </c>
      <c r="J3898" s="1" t="n">
        <v>1345479</v>
      </c>
      <c r="L3898" s="1" t="n">
        <v>555726</v>
      </c>
      <c r="M3898" s="1" t="s">
        <v>272</v>
      </c>
      <c r="N3898" s="1" t="s">
        <v>66</v>
      </c>
      <c r="P3898" s="1" t="n">
        <v>101</v>
      </c>
      <c r="Q3898" s="1" t="s">
        <v>107</v>
      </c>
      <c r="R3898" s="1" t="s">
        <v>39</v>
      </c>
      <c r="S3898" s="1" t="n">
        <v>4210203</v>
      </c>
      <c r="T3898" s="1" t="s">
        <v>1262</v>
      </c>
      <c r="U3898" s="1" t="n">
        <v>764.43</v>
      </c>
      <c r="W3898" s="1" t="n">
        <v>0</v>
      </c>
      <c r="X3898" s="1" t="s">
        <v>1766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</row>
    <row r="3899" customFormat="false" ht="12.75" hidden="false" customHeight="true" outlineLevel="0" collapsed="false">
      <c r="A3899" s="1" t="n">
        <v>1</v>
      </c>
      <c r="B3899" s="17" t="n">
        <v>46206</v>
      </c>
      <c r="C3899" s="17" t="n">
        <v>46344</v>
      </c>
      <c r="D3899" s="1" t="n">
        <v>804</v>
      </c>
      <c r="E3899" s="1" t="s">
        <v>1260</v>
      </c>
      <c r="F3899" s="1" t="n">
        <v>34</v>
      </c>
      <c r="G3899" s="1" t="s">
        <v>94</v>
      </c>
      <c r="H3899" s="1" t="n">
        <v>2110405</v>
      </c>
      <c r="I3899" s="1" t="s">
        <v>106</v>
      </c>
      <c r="J3899" s="1" t="n">
        <v>1345494</v>
      </c>
      <c r="L3899" s="1" t="n">
        <v>555731</v>
      </c>
      <c r="M3899" s="1" t="s">
        <v>272</v>
      </c>
      <c r="N3899" s="1" t="s">
        <v>66</v>
      </c>
      <c r="P3899" s="1" t="n">
        <v>101</v>
      </c>
      <c r="Q3899" s="1" t="s">
        <v>107</v>
      </c>
      <c r="R3899" s="1" t="s">
        <v>112</v>
      </c>
      <c r="S3899" s="1" t="n">
        <v>4220199</v>
      </c>
      <c r="T3899" s="1" t="s">
        <v>113</v>
      </c>
      <c r="U3899" s="1" t="n">
        <v>1621</v>
      </c>
      <c r="W3899" s="1" t="n">
        <v>0</v>
      </c>
      <c r="X3899" s="1" t="s">
        <v>1767</v>
      </c>
      <c r="Z3899" s="1" t="str">
        <f aca="false">IF($T3899="","",IFERROR(INDEX('Resumo Grupos'!$AC$3:$AC$200,MATCH($T3899,'Resumo Grupos'!$AB$3:$AB$200,0)),"n/d"))</f>
        <v>Pagamentos outros não operacionais</v>
      </c>
      <c r="AA3899" s="1" t="str">
        <f aca="false">IF($T3899="","",IF(COUNTIF('Resumo Grupos'!$AE$3:$AE$40,$T3899)&gt;0,"NAO","SIM"))</f>
        <v>SIM</v>
      </c>
    </row>
    <row r="3900" customFormat="false" ht="12.75" hidden="false" customHeight="true" outlineLevel="0" collapsed="false">
      <c r="A3900" s="1" t="n">
        <v>1</v>
      </c>
      <c r="B3900" s="17" t="n">
        <v>46255</v>
      </c>
      <c r="C3900" s="17" t="n">
        <v>46345</v>
      </c>
      <c r="D3900" s="1" t="n">
        <v>10011</v>
      </c>
      <c r="E3900" s="1" t="s">
        <v>221</v>
      </c>
      <c r="F3900" s="1" t="n">
        <v>24</v>
      </c>
      <c r="G3900" s="1" t="s">
        <v>57</v>
      </c>
      <c r="H3900" s="1" t="n">
        <v>2110405</v>
      </c>
      <c r="I3900" s="1" t="s">
        <v>106</v>
      </c>
      <c r="J3900" s="1" t="n">
        <v>1600231</v>
      </c>
      <c r="L3900" s="1" t="n">
        <v>35265</v>
      </c>
      <c r="M3900" s="1" t="s">
        <v>1950</v>
      </c>
      <c r="N3900" s="1" t="s">
        <v>66</v>
      </c>
      <c r="P3900" s="1" t="n">
        <v>103</v>
      </c>
      <c r="Q3900" s="1" t="s">
        <v>61</v>
      </c>
      <c r="R3900" s="1" t="s">
        <v>62</v>
      </c>
      <c r="S3900" s="1" t="n">
        <v>1130101</v>
      </c>
      <c r="T3900" s="1" t="s">
        <v>63</v>
      </c>
      <c r="U3900" s="1" t="n">
        <v>3767.77</v>
      </c>
      <c r="W3900" s="1" t="n">
        <v>0</v>
      </c>
      <c r="X3900" s="1" t="s">
        <v>3480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RC GRANPLUS GT CAST SAL ARR KG</v>
      </c>
      <c r="AC3900" s="1" t="n">
        <v>35265</v>
      </c>
    </row>
    <row r="3901" customFormat="false" ht="12.75" hidden="false" customHeight="true" outlineLevel="0" collapsed="false">
      <c r="A3901" s="1" t="n">
        <v>1</v>
      </c>
      <c r="B3901" s="17" t="n">
        <v>46126</v>
      </c>
      <c r="C3901" s="17" t="n">
        <v>46349</v>
      </c>
      <c r="D3901" s="1" t="n">
        <v>17</v>
      </c>
      <c r="E3901" s="1" t="s">
        <v>115</v>
      </c>
      <c r="F3901" s="1" t="n">
        <v>24</v>
      </c>
      <c r="G3901" s="1" t="s">
        <v>57</v>
      </c>
      <c r="H3901" s="1" t="n">
        <v>2110405</v>
      </c>
      <c r="I3901" s="1" t="s">
        <v>106</v>
      </c>
      <c r="J3901" s="1" t="n">
        <v>950724</v>
      </c>
      <c r="L3901" s="1" t="n">
        <v>403362</v>
      </c>
      <c r="M3901" s="1" t="s">
        <v>215</v>
      </c>
      <c r="N3901" s="1" t="s">
        <v>66</v>
      </c>
      <c r="P3901" s="1" t="n">
        <v>101</v>
      </c>
      <c r="Q3901" s="1" t="s">
        <v>107</v>
      </c>
      <c r="R3901" s="1" t="s">
        <v>112</v>
      </c>
      <c r="S3901" s="1" t="n">
        <v>4220199</v>
      </c>
      <c r="T3901" s="1" t="s">
        <v>113</v>
      </c>
      <c r="U3901" s="1" t="n">
        <v>2720.81</v>
      </c>
      <c r="W3901" s="1" t="n">
        <v>0</v>
      </c>
      <c r="X3901" s="1" t="s">
        <v>3481</v>
      </c>
      <c r="Z3901" s="1" t="str">
        <f aca="false">IF($T3901="","",IFERROR(INDEX('Resumo Grupos'!$AC$3:$AC$200,MATCH($T3901,'Resumo Grupos'!$AB$3:$AB$200,0)),"n/d"))</f>
        <v>Pagamentos outros não operacionais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true" outlineLevel="0" collapsed="false">
      <c r="A3902" s="1" t="n">
        <v>1</v>
      </c>
      <c r="B3902" s="17" t="n">
        <v>46038</v>
      </c>
      <c r="C3902" s="17" t="n">
        <v>46351</v>
      </c>
      <c r="D3902" s="1" t="n">
        <v>10039</v>
      </c>
      <c r="E3902" s="1" t="s">
        <v>956</v>
      </c>
      <c r="F3902" s="1" t="n">
        <v>36</v>
      </c>
      <c r="G3902" s="1" t="s">
        <v>517</v>
      </c>
      <c r="H3902" s="1" t="n">
        <v>2110102</v>
      </c>
      <c r="I3902" s="1" t="s">
        <v>83</v>
      </c>
      <c r="J3902" s="1" t="n">
        <v>532309</v>
      </c>
      <c r="L3902" s="1" t="n">
        <v>2543</v>
      </c>
      <c r="M3902" s="1" t="s">
        <v>3482</v>
      </c>
      <c r="N3902" s="1" t="s">
        <v>60</v>
      </c>
      <c r="P3902" s="1" t="n">
        <v>101</v>
      </c>
      <c r="Q3902" s="1" t="s">
        <v>107</v>
      </c>
      <c r="R3902" s="1" t="s">
        <v>39</v>
      </c>
      <c r="S3902" s="1" t="n">
        <v>4210204</v>
      </c>
      <c r="T3902" s="1" t="s">
        <v>84</v>
      </c>
      <c r="U3902" s="1" t="n">
        <v>285.77</v>
      </c>
      <c r="W3902" s="1" t="n">
        <v>0</v>
      </c>
      <c r="X3902" s="1" t="s">
        <v>3483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 t="str">
        <f aca="false">IFERROR(INDEX('Mov Entradas (Rel 10497)'!$L:$L,MATCH(AC3902,'Mov Entradas (Rel 10497)'!$I:$I,0)),"nao encontrado")</f>
        <v>nao encontrado</v>
      </c>
      <c r="AC3902" s="1" t="n">
        <v>2543</v>
      </c>
    </row>
    <row r="3903" customFormat="false" ht="12.75" hidden="false" customHeight="true" outlineLevel="0" collapsed="false">
      <c r="A3903" s="1" t="n">
        <v>1</v>
      </c>
      <c r="B3903" s="17" t="n">
        <v>46085</v>
      </c>
      <c r="C3903" s="17" t="n">
        <v>46351</v>
      </c>
      <c r="D3903" s="1" t="n">
        <v>500</v>
      </c>
      <c r="E3903" s="1" t="s">
        <v>516</v>
      </c>
      <c r="F3903" s="1" t="n">
        <v>36</v>
      </c>
      <c r="G3903" s="1" t="s">
        <v>517</v>
      </c>
      <c r="H3903" s="1" t="n">
        <v>2110101</v>
      </c>
      <c r="I3903" s="1" t="s">
        <v>58</v>
      </c>
      <c r="J3903" s="1" t="n">
        <v>808801</v>
      </c>
      <c r="L3903" s="1" t="n">
        <v>349045</v>
      </c>
      <c r="M3903" s="1" t="s">
        <v>636</v>
      </c>
      <c r="N3903" s="1" t="s">
        <v>66</v>
      </c>
      <c r="P3903" s="1" t="n">
        <v>103</v>
      </c>
      <c r="Q3903" s="1" t="s">
        <v>61</v>
      </c>
      <c r="R3903" s="1" t="s">
        <v>106</v>
      </c>
      <c r="S3903" s="1" t="n">
        <v>2110405</v>
      </c>
      <c r="T3903" s="1" t="s">
        <v>106</v>
      </c>
      <c r="U3903" s="1" t="n">
        <v>399.1</v>
      </c>
      <c r="W3903" s="1" t="n">
        <v>0</v>
      </c>
      <c r="X3903" s="1" t="s">
        <v>3484</v>
      </c>
      <c r="Z3903" s="1" t="str">
        <f aca="false">IF($T3903="","",IFERROR(INDEX('Resumo Grupos'!$AC$3:$AC$200,MATCH($T3903,'Resumo Grupos'!$AB$3:$AB$200,0)),"n/d"))</f>
        <v>Cobertura de conta</v>
      </c>
      <c r="AA3903" s="1" t="str">
        <f aca="false">IF($T3903="","",IF(COUNTIF('Resumo Grupos'!$AE$3:$AE$40,$T3903)&gt;0,"NAO","SIM"))</f>
        <v>SIM</v>
      </c>
      <c r="AB3903" s="1" t="str">
        <f aca="false">IFERROR(INDEX('Mov Entradas (Rel 10497)'!$L:$L,MATCH(AC3903,'Mov Entradas (Rel 10497)'!$I:$I,0)),"nao encontrado")</f>
        <v>nao encontrado</v>
      </c>
      <c r="AC3903" s="1" t="n">
        <v>154967</v>
      </c>
    </row>
    <row r="3904" customFormat="false" ht="12.75" hidden="false" customHeight="true" outlineLevel="0" collapsed="false">
      <c r="A3904" s="1" t="n">
        <v>1</v>
      </c>
      <c r="B3904" s="17" t="n">
        <v>46120</v>
      </c>
      <c r="C3904" s="17" t="n">
        <v>46351</v>
      </c>
      <c r="D3904" s="1" t="n">
        <v>500</v>
      </c>
      <c r="E3904" s="1" t="s">
        <v>516</v>
      </c>
      <c r="F3904" s="1" t="n">
        <v>36</v>
      </c>
      <c r="G3904" s="1" t="s">
        <v>517</v>
      </c>
      <c r="H3904" s="1" t="n">
        <v>2110405</v>
      </c>
      <c r="I3904" s="1" t="s">
        <v>106</v>
      </c>
      <c r="J3904" s="1" t="n">
        <v>920498</v>
      </c>
      <c r="L3904" s="1" t="n">
        <v>391987</v>
      </c>
      <c r="M3904" s="1" t="s">
        <v>215</v>
      </c>
      <c r="N3904" s="1" t="s">
        <v>66</v>
      </c>
      <c r="P3904" s="1" t="n">
        <v>103</v>
      </c>
      <c r="Q3904" s="1" t="s">
        <v>61</v>
      </c>
      <c r="R3904" s="1" t="s">
        <v>882</v>
      </c>
      <c r="S3904" s="1" t="n">
        <v>1240103</v>
      </c>
      <c r="T3904" s="1" t="s">
        <v>960</v>
      </c>
      <c r="U3904" s="1" t="n">
        <v>4934.34</v>
      </c>
      <c r="W3904" s="1" t="n">
        <v>0</v>
      </c>
      <c r="X3904" s="1" t="s">
        <v>3485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nao encontrado</v>
      </c>
      <c r="AC3904" s="1" t="n">
        <v>156023</v>
      </c>
    </row>
    <row r="3905" customFormat="false" ht="12.75" hidden="false" customHeight="true" outlineLevel="0" collapsed="false">
      <c r="A3905" s="1" t="n">
        <v>1</v>
      </c>
      <c r="B3905" s="17" t="n">
        <v>46094</v>
      </c>
      <c r="C3905" s="17" t="n">
        <v>46351</v>
      </c>
      <c r="D3905" s="1" t="n">
        <v>468</v>
      </c>
      <c r="E3905" s="1" t="s">
        <v>963</v>
      </c>
      <c r="F3905" s="1" t="n">
        <v>36</v>
      </c>
      <c r="G3905" s="1" t="s">
        <v>517</v>
      </c>
      <c r="H3905" s="1" t="n">
        <v>2110405</v>
      </c>
      <c r="I3905" s="1" t="s">
        <v>106</v>
      </c>
      <c r="J3905" s="1" t="n">
        <v>1024118</v>
      </c>
      <c r="L3905" s="1" t="n">
        <v>14289</v>
      </c>
      <c r="M3905" s="1" t="s">
        <v>215</v>
      </c>
      <c r="N3905" s="1" t="s">
        <v>66</v>
      </c>
      <c r="P3905" s="1" t="n">
        <v>101</v>
      </c>
      <c r="Q3905" s="1" t="s">
        <v>107</v>
      </c>
      <c r="R3905" s="1" t="s">
        <v>882</v>
      </c>
      <c r="S3905" s="1" t="n">
        <v>1240103</v>
      </c>
      <c r="T3905" s="1" t="s">
        <v>960</v>
      </c>
      <c r="U3905" s="1" t="n">
        <v>1197</v>
      </c>
      <c r="W3905" s="1" t="n">
        <v>0</v>
      </c>
      <c r="X3905" s="1" t="s">
        <v>966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nao encontrado</v>
      </c>
      <c r="AC3905" s="1" t="n">
        <v>14289</v>
      </c>
    </row>
    <row r="3906" customFormat="false" ht="12.75" hidden="false" customHeight="true" outlineLevel="0" collapsed="false">
      <c r="A3906" s="1" t="n">
        <v>1</v>
      </c>
      <c r="B3906" s="17" t="n">
        <v>46256</v>
      </c>
      <c r="C3906" s="17" t="n">
        <v>46351</v>
      </c>
      <c r="D3906" s="1" t="n">
        <v>607</v>
      </c>
      <c r="E3906" s="1" t="s">
        <v>214</v>
      </c>
      <c r="F3906" s="1" t="n">
        <v>24</v>
      </c>
      <c r="G3906" s="1" t="s">
        <v>57</v>
      </c>
      <c r="H3906" s="1" t="n">
        <v>2110405</v>
      </c>
      <c r="I3906" s="1" t="s">
        <v>106</v>
      </c>
      <c r="J3906" s="1" t="n">
        <v>1585319</v>
      </c>
      <c r="L3906" s="1" t="n">
        <v>11473</v>
      </c>
      <c r="M3906" s="1" t="s">
        <v>215</v>
      </c>
      <c r="N3906" s="1" t="s">
        <v>66</v>
      </c>
      <c r="P3906" s="1" t="n">
        <v>103</v>
      </c>
      <c r="Q3906" s="1" t="s">
        <v>61</v>
      </c>
      <c r="R3906" s="1" t="s">
        <v>62</v>
      </c>
      <c r="S3906" s="1" t="n">
        <v>1130101</v>
      </c>
      <c r="T3906" s="1" t="s">
        <v>63</v>
      </c>
      <c r="U3906" s="1" t="n">
        <v>1969.17</v>
      </c>
      <c r="W3906" s="1" t="n">
        <v>0</v>
      </c>
      <c r="X3906" s="1" t="s">
        <v>3486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FINOTRATO GOLD FILHOTES RMP KG</v>
      </c>
      <c r="AC3906" s="1" t="n">
        <v>11473</v>
      </c>
    </row>
    <row r="3907" customFormat="false" ht="12.75" hidden="false" customHeight="true" outlineLevel="0" collapsed="false">
      <c r="A3907" s="1" t="n">
        <v>1</v>
      </c>
      <c r="B3907" s="17" t="n">
        <v>46258</v>
      </c>
      <c r="C3907" s="17" t="n">
        <v>46351</v>
      </c>
      <c r="D3907" s="1" t="n">
        <v>10111</v>
      </c>
      <c r="E3907" s="1" t="s">
        <v>3411</v>
      </c>
      <c r="F3907" s="1" t="n">
        <v>36</v>
      </c>
      <c r="G3907" s="1" t="s">
        <v>517</v>
      </c>
      <c r="H3907" s="1" t="n">
        <v>2110101</v>
      </c>
      <c r="I3907" s="1" t="s">
        <v>58</v>
      </c>
      <c r="J3907" s="1" t="n">
        <v>1619772</v>
      </c>
      <c r="L3907" s="1" t="n">
        <v>124691</v>
      </c>
      <c r="M3907" s="1" t="s">
        <v>153</v>
      </c>
      <c r="N3907" s="1" t="s">
        <v>66</v>
      </c>
      <c r="P3907" s="1" t="n">
        <v>103</v>
      </c>
      <c r="Q3907" s="1" t="s">
        <v>61</v>
      </c>
      <c r="R3907" s="1" t="s">
        <v>39</v>
      </c>
      <c r="S3907" s="1" t="n">
        <v>4210204</v>
      </c>
      <c r="T3907" s="1" t="s">
        <v>84</v>
      </c>
      <c r="U3907" s="1" t="n">
        <v>186</v>
      </c>
      <c r="W3907" s="1" t="n">
        <v>0</v>
      </c>
      <c r="X3907" s="1" t="s">
        <v>3487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</row>
    <row r="3908" customFormat="false" ht="12.75" hidden="false" customHeight="true" outlineLevel="0" collapsed="false">
      <c r="A3908" s="1" t="n">
        <v>1</v>
      </c>
      <c r="B3908" s="17" t="n">
        <v>46228</v>
      </c>
      <c r="C3908" s="17" t="n">
        <v>46354</v>
      </c>
      <c r="D3908" s="1" t="n">
        <v>515</v>
      </c>
      <c r="E3908" s="1" t="s">
        <v>124</v>
      </c>
      <c r="F3908" s="1" t="n">
        <v>34</v>
      </c>
      <c r="G3908" s="1" t="s">
        <v>94</v>
      </c>
      <c r="H3908" s="1" t="n">
        <v>2110405</v>
      </c>
      <c r="I3908" s="1" t="s">
        <v>106</v>
      </c>
      <c r="J3908" s="1" t="n">
        <v>1449535</v>
      </c>
      <c r="L3908" s="1" t="n">
        <v>596258</v>
      </c>
      <c r="M3908" s="1" t="s">
        <v>272</v>
      </c>
      <c r="N3908" s="1" t="s">
        <v>66</v>
      </c>
      <c r="P3908" s="1" t="n">
        <v>101</v>
      </c>
      <c r="Q3908" s="1" t="s">
        <v>107</v>
      </c>
      <c r="R3908" s="1" t="s">
        <v>112</v>
      </c>
      <c r="S3908" s="1" t="n">
        <v>4220199</v>
      </c>
      <c r="T3908" s="1" t="s">
        <v>113</v>
      </c>
      <c r="U3908" s="1" t="n">
        <v>3853.23</v>
      </c>
      <c r="W3908" s="1" t="n">
        <v>0</v>
      </c>
      <c r="X3908" s="1" t="s">
        <v>3488</v>
      </c>
      <c r="Z3908" s="1" t="str">
        <f aca="false">IF($T3908="","",IFERROR(INDEX('Resumo Grupos'!$AC$3:$AC$200,MATCH($T3908,'Resumo Grupos'!$AB$3:$AB$200,0)),"n/d"))</f>
        <v>Pagamentos outros não operacionais</v>
      </c>
      <c r="AA3908" s="1" t="str">
        <f aca="false">IF($T3908="","",IF(COUNTIF('Resumo Grupos'!$AE$3:$AE$40,$T3908)&gt;0,"NAO","SIM"))</f>
        <v>SIM</v>
      </c>
    </row>
    <row r="3909" customFormat="false" ht="12.75" hidden="false" customHeight="true" outlineLevel="0" collapsed="false">
      <c r="A3909" s="1" t="n">
        <v>1</v>
      </c>
      <c r="B3909" s="17" t="n">
        <v>46232</v>
      </c>
      <c r="C3909" s="17" t="n">
        <v>46356</v>
      </c>
      <c r="D3909" s="1" t="n">
        <v>815</v>
      </c>
      <c r="E3909" s="1" t="s">
        <v>746</v>
      </c>
      <c r="F3909" s="1" t="n">
        <v>34</v>
      </c>
      <c r="G3909" s="1" t="s">
        <v>94</v>
      </c>
      <c r="H3909" s="1" t="n">
        <v>2110405</v>
      </c>
      <c r="I3909" s="1" t="s">
        <v>106</v>
      </c>
      <c r="J3909" s="1" t="n">
        <v>1470128</v>
      </c>
      <c r="L3909" s="1" t="n">
        <v>604118</v>
      </c>
      <c r="M3909" s="1" t="s">
        <v>460</v>
      </c>
      <c r="N3909" s="1" t="s">
        <v>66</v>
      </c>
      <c r="P3909" s="1" t="n">
        <v>101</v>
      </c>
      <c r="Q3909" s="1" t="s">
        <v>107</v>
      </c>
      <c r="R3909" s="1" t="s">
        <v>126</v>
      </c>
      <c r="S3909" s="1" t="n">
        <v>4210502</v>
      </c>
      <c r="T3909" s="1" t="s">
        <v>1026</v>
      </c>
      <c r="U3909" s="1" t="n">
        <v>1000</v>
      </c>
      <c r="W3909" s="1" t="n">
        <v>0</v>
      </c>
      <c r="X3909" s="1" t="s">
        <v>2950</v>
      </c>
      <c r="Z3909" s="1" t="str">
        <f aca="false">IF($T3909="","",IFERROR(INDEX('Resumo Grupos'!$AC$3:$AC$200,MATCH($T3909,'Resumo Grupos'!$AB$3:$AB$200,0)),"n/d"))</f>
        <v>Empréstimo</v>
      </c>
      <c r="AA3909" s="1" t="str">
        <f aca="false">IF($T3909="","",IF(COUNTIF('Resumo Grupos'!$AE$3:$AE$40,$T3909)&gt;0,"NAO","SIM"))</f>
        <v>SIM</v>
      </c>
    </row>
    <row r="3910" customFormat="false" ht="12.75" hidden="false" customHeight="true" outlineLevel="0" collapsed="false">
      <c r="A3910" s="1" t="n">
        <v>1</v>
      </c>
      <c r="B3910" s="17" t="n">
        <v>46232</v>
      </c>
      <c r="C3910" s="17" t="n">
        <v>46361</v>
      </c>
      <c r="D3910" s="1" t="n">
        <v>714</v>
      </c>
      <c r="E3910" s="1" t="s">
        <v>370</v>
      </c>
      <c r="F3910" s="1" t="n">
        <v>34</v>
      </c>
      <c r="G3910" s="1" t="s">
        <v>94</v>
      </c>
      <c r="H3910" s="1" t="n">
        <v>2110405</v>
      </c>
      <c r="I3910" s="1" t="s">
        <v>106</v>
      </c>
      <c r="J3910" s="1" t="n">
        <v>1470158</v>
      </c>
      <c r="L3910" s="1" t="n">
        <v>604127</v>
      </c>
      <c r="M3910" s="1" t="s">
        <v>272</v>
      </c>
      <c r="N3910" s="1" t="s">
        <v>66</v>
      </c>
      <c r="P3910" s="1" t="n">
        <v>101</v>
      </c>
      <c r="Q3910" s="1" t="s">
        <v>107</v>
      </c>
      <c r="R3910" s="1" t="s">
        <v>112</v>
      </c>
      <c r="S3910" s="1" t="n">
        <v>4220199</v>
      </c>
      <c r="T3910" s="1" t="s">
        <v>113</v>
      </c>
      <c r="U3910" s="1" t="n">
        <v>6150</v>
      </c>
      <c r="W3910" s="1" t="n">
        <v>0</v>
      </c>
      <c r="X3910" s="1" t="s">
        <v>372</v>
      </c>
      <c r="Z3910" s="1" t="str">
        <f aca="false">IF($T3910="","",IFERROR(INDEX('Resumo Grupos'!$AC$3:$AC$200,MATCH($T3910,'Resumo Grupos'!$AB$3:$AB$200,0)),"n/d"))</f>
        <v>Pagamentos outros não operacionais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" t="n">
        <v>1</v>
      </c>
      <c r="B3911" s="17" t="n">
        <v>46239</v>
      </c>
      <c r="C3911" s="17" t="n">
        <v>46361</v>
      </c>
      <c r="D3911" s="1" t="n">
        <v>17</v>
      </c>
      <c r="E3911" s="1" t="s">
        <v>115</v>
      </c>
      <c r="F3911" s="1" t="n">
        <v>24</v>
      </c>
      <c r="G3911" s="1" t="s">
        <v>57</v>
      </c>
      <c r="H3911" s="1" t="n">
        <v>2110405</v>
      </c>
      <c r="I3911" s="1" t="s">
        <v>106</v>
      </c>
      <c r="J3911" s="1" t="n">
        <v>1359969</v>
      </c>
      <c r="L3911" s="1" t="n">
        <v>561604</v>
      </c>
      <c r="M3911" s="1" t="s">
        <v>457</v>
      </c>
      <c r="N3911" s="1" t="s">
        <v>66</v>
      </c>
      <c r="P3911" s="1" t="n">
        <v>102</v>
      </c>
      <c r="Q3911" s="1" t="s">
        <v>125</v>
      </c>
      <c r="R3911" s="1" t="s">
        <v>112</v>
      </c>
      <c r="S3911" s="1" t="n">
        <v>4220199</v>
      </c>
      <c r="T3911" s="1" t="s">
        <v>113</v>
      </c>
      <c r="U3911" s="1" t="n">
        <v>631.05</v>
      </c>
      <c r="W3911" s="1" t="n">
        <v>0</v>
      </c>
      <c r="X3911" s="1" t="s">
        <v>3121</v>
      </c>
      <c r="Z3911" s="1" t="str">
        <f aca="false">IF($T3911="","",IFERROR(INDEX('Resumo Grupos'!$AC$3:$AC$200,MATCH($T3911,'Resumo Grupos'!$AB$3:$AB$200,0)),"n/d"))</f>
        <v>Pagamentos outros não operacionais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true" outlineLevel="0" collapsed="false">
      <c r="A3912" s="1" t="n">
        <v>1</v>
      </c>
      <c r="B3912" s="17" t="n">
        <v>46244</v>
      </c>
      <c r="C3912" s="17" t="n">
        <v>46361</v>
      </c>
      <c r="D3912" s="1" t="n">
        <v>1061</v>
      </c>
      <c r="E3912" s="1" t="s">
        <v>331</v>
      </c>
      <c r="F3912" s="1" t="n">
        <v>34</v>
      </c>
      <c r="G3912" s="1" t="s">
        <v>94</v>
      </c>
      <c r="H3912" s="1" t="n">
        <v>2110405</v>
      </c>
      <c r="I3912" s="1" t="s">
        <v>106</v>
      </c>
      <c r="J3912" s="1" t="n">
        <v>1448819</v>
      </c>
      <c r="L3912" s="1" t="n">
        <v>596052</v>
      </c>
      <c r="M3912" s="1" t="s">
        <v>457</v>
      </c>
      <c r="N3912" s="1" t="s">
        <v>66</v>
      </c>
      <c r="P3912" s="1" t="n">
        <v>101</v>
      </c>
      <c r="Q3912" s="1" t="s">
        <v>107</v>
      </c>
      <c r="R3912" s="1" t="s">
        <v>43</v>
      </c>
      <c r="S3912" s="1" t="n">
        <v>4210301</v>
      </c>
      <c r="T3912" s="1" t="s">
        <v>333</v>
      </c>
      <c r="U3912" s="1" t="n">
        <v>750.97</v>
      </c>
      <c r="W3912" s="1" t="n">
        <v>0</v>
      </c>
      <c r="X3912" s="1" t="s">
        <v>3489</v>
      </c>
      <c r="Z3912" s="1" t="str">
        <f aca="false">IF($T3912="","",IFERROR(INDEX('Resumo Grupos'!$AC$3:$AC$200,MATCH($T3912,'Resumo Grupos'!$AB$3:$AB$200,0)),"n/d"))</f>
        <v>Salários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" t="n">
        <v>1</v>
      </c>
      <c r="B3913" s="17" t="n">
        <v>46247</v>
      </c>
      <c r="C3913" s="17" t="n">
        <v>46361</v>
      </c>
      <c r="D3913" s="1" t="n">
        <v>714</v>
      </c>
      <c r="E3913" s="1" t="s">
        <v>370</v>
      </c>
      <c r="F3913" s="1" t="n">
        <v>34</v>
      </c>
      <c r="G3913" s="1" t="s">
        <v>94</v>
      </c>
      <c r="H3913" s="1" t="n">
        <v>2110405</v>
      </c>
      <c r="I3913" s="1" t="s">
        <v>106</v>
      </c>
      <c r="J3913" s="1" t="n">
        <v>1207135</v>
      </c>
      <c r="L3913" s="1" t="n">
        <v>502146</v>
      </c>
      <c r="M3913" s="1" t="s">
        <v>1950</v>
      </c>
      <c r="N3913" s="1" t="s">
        <v>66</v>
      </c>
      <c r="P3913" s="1" t="n">
        <v>101</v>
      </c>
      <c r="Q3913" s="1" t="s">
        <v>107</v>
      </c>
      <c r="R3913" s="1" t="s">
        <v>328</v>
      </c>
      <c r="S3913" s="1" t="n">
        <v>4210111</v>
      </c>
      <c r="T3913" s="1" t="s">
        <v>329</v>
      </c>
      <c r="U3913" s="1" t="n">
        <v>3000</v>
      </c>
      <c r="W3913" s="1" t="n">
        <v>0</v>
      </c>
      <c r="X3913" s="1" t="s">
        <v>371</v>
      </c>
      <c r="Z3913" s="1" t="str">
        <f aca="false">IF($T3913="","",IFERROR(INDEX('Resumo Grupos'!$AC$3:$AC$200,MATCH($T3913,'Resumo Grupos'!$AB$3:$AB$200,0)),"n/d"))</f>
        <v>Despesa</v>
      </c>
      <c r="AA3913" s="1" t="str">
        <f aca="false">IF($T3913="","",IF(COUNTIF('Resumo Grupos'!$AE$3:$AE$40,$T3913)&gt;0,"NAO","SIM"))</f>
        <v>SIM</v>
      </c>
    </row>
    <row r="3914" customFormat="false" ht="12.75" hidden="false" customHeight="true" outlineLevel="0" collapsed="false">
      <c r="A3914" s="1" t="n">
        <v>1</v>
      </c>
      <c r="B3914" s="17" t="n">
        <v>46247</v>
      </c>
      <c r="C3914" s="17" t="n">
        <v>46361</v>
      </c>
      <c r="D3914" s="1" t="n">
        <v>16</v>
      </c>
      <c r="E3914" s="1" t="s">
        <v>111</v>
      </c>
      <c r="F3914" s="1" t="n">
        <v>34</v>
      </c>
      <c r="G3914" s="1" t="s">
        <v>94</v>
      </c>
      <c r="H3914" s="1" t="n">
        <v>2110405</v>
      </c>
      <c r="I3914" s="1" t="s">
        <v>106</v>
      </c>
      <c r="J3914" s="1" t="n">
        <v>1207139</v>
      </c>
      <c r="L3914" s="1" t="n">
        <v>502148</v>
      </c>
      <c r="M3914" s="1" t="s">
        <v>1950</v>
      </c>
      <c r="N3914" s="1" t="s">
        <v>66</v>
      </c>
      <c r="P3914" s="1" t="n">
        <v>101</v>
      </c>
      <c r="Q3914" s="1" t="s">
        <v>107</v>
      </c>
      <c r="R3914" s="1" t="s">
        <v>112</v>
      </c>
      <c r="S3914" s="1" t="n">
        <v>4220199</v>
      </c>
      <c r="T3914" s="1" t="s">
        <v>113</v>
      </c>
      <c r="U3914" s="1" t="n">
        <v>350</v>
      </c>
      <c r="W3914" s="1" t="n">
        <v>0</v>
      </c>
      <c r="X3914" s="1" t="s">
        <v>373</v>
      </c>
      <c r="Z3914" s="1" t="str">
        <f aca="false">IF($T3914="","",IFERROR(INDEX('Resumo Grupos'!$AC$3:$AC$200,MATCH($T3914,'Resumo Grupos'!$AB$3:$AB$200,0)),"n/d"))</f>
        <v>Pagamentos outros não operacionais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" t="n">
        <v>1</v>
      </c>
      <c r="B3915" s="17" t="n">
        <v>46256</v>
      </c>
      <c r="C3915" s="17" t="n">
        <v>46361</v>
      </c>
      <c r="D3915" s="1" t="n">
        <v>607</v>
      </c>
      <c r="E3915" s="1" t="s">
        <v>214</v>
      </c>
      <c r="F3915" s="1" t="n">
        <v>24</v>
      </c>
      <c r="G3915" s="1" t="s">
        <v>57</v>
      </c>
      <c r="H3915" s="1" t="n">
        <v>2110405</v>
      </c>
      <c r="I3915" s="1" t="s">
        <v>106</v>
      </c>
      <c r="J3915" s="1" t="n">
        <v>1585319</v>
      </c>
      <c r="L3915" s="1" t="n">
        <v>11473</v>
      </c>
      <c r="M3915" s="1" t="s">
        <v>636</v>
      </c>
      <c r="N3915" s="1" t="s">
        <v>66</v>
      </c>
      <c r="P3915" s="1" t="n">
        <v>103</v>
      </c>
      <c r="Q3915" s="1" t="s">
        <v>61</v>
      </c>
      <c r="R3915" s="1" t="s">
        <v>62</v>
      </c>
      <c r="S3915" s="1" t="n">
        <v>1130101</v>
      </c>
      <c r="T3915" s="1" t="s">
        <v>63</v>
      </c>
      <c r="U3915" s="1" t="n">
        <v>1969.17</v>
      </c>
      <c r="W3915" s="1" t="n">
        <v>0</v>
      </c>
      <c r="X3915" s="1" t="s">
        <v>3490</v>
      </c>
      <c r="Z3915" s="1" t="str">
        <f aca="false">IF($T3915="","",IFERROR(INDEX('Resumo Grupos'!$AC$3:$AC$200,MATCH($T3915,'Resumo Grupos'!$AB$3:$AB$200,0)),"n/d"))</f>
        <v>Mercadoria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FINOTRATO GOLD FILHOTES RMP KG</v>
      </c>
      <c r="AC3915" s="1" t="n">
        <v>11473</v>
      </c>
    </row>
    <row r="3916" customFormat="false" ht="12.75" hidden="false" customHeight="true" outlineLevel="0" collapsed="false">
      <c r="A3916" s="1" t="n">
        <v>1</v>
      </c>
      <c r="B3916" s="17" t="n">
        <v>46265</v>
      </c>
      <c r="C3916" s="17" t="n">
        <v>46361</v>
      </c>
      <c r="D3916" s="1" t="n">
        <v>1778</v>
      </c>
      <c r="E3916" s="1" t="s">
        <v>304</v>
      </c>
      <c r="F3916" s="1" t="n">
        <v>24</v>
      </c>
      <c r="G3916" s="1" t="s">
        <v>57</v>
      </c>
      <c r="H3916" s="1" t="n">
        <v>2110405</v>
      </c>
      <c r="I3916" s="1" t="s">
        <v>106</v>
      </c>
      <c r="J3916" s="1" t="n">
        <v>1469191</v>
      </c>
      <c r="L3916" s="1" t="n">
        <v>124472855</v>
      </c>
      <c r="M3916" s="1" t="s">
        <v>272</v>
      </c>
      <c r="N3916" s="1" t="s">
        <v>66</v>
      </c>
      <c r="P3916" s="1" t="n">
        <v>101</v>
      </c>
      <c r="Q3916" s="1" t="s">
        <v>107</v>
      </c>
      <c r="R3916" s="1" t="s">
        <v>39</v>
      </c>
      <c r="S3916" s="1" t="n">
        <v>4210207</v>
      </c>
      <c r="T3916" s="1" t="s">
        <v>305</v>
      </c>
      <c r="U3916" s="1" t="n">
        <v>192.47</v>
      </c>
      <c r="W3916" s="1" t="n">
        <v>0</v>
      </c>
      <c r="X3916" s="1" t="s">
        <v>2276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true" outlineLevel="0" collapsed="false">
      <c r="A3917" s="1" t="n">
        <v>1</v>
      </c>
      <c r="B3917" s="17" t="n">
        <v>46029</v>
      </c>
      <c r="C3917" s="17" t="n">
        <v>46366</v>
      </c>
      <c r="D3917" s="1" t="n">
        <v>105</v>
      </c>
      <c r="E3917" s="1" t="s">
        <v>499</v>
      </c>
      <c r="F3917" s="1" t="n">
        <v>46</v>
      </c>
      <c r="G3917" s="1" t="s">
        <v>500</v>
      </c>
      <c r="H3917" s="1" t="n">
        <v>2110405</v>
      </c>
      <c r="I3917" s="1" t="s">
        <v>106</v>
      </c>
      <c r="J3917" s="1" t="n">
        <v>651504</v>
      </c>
      <c r="L3917" s="1" t="n">
        <v>287048</v>
      </c>
      <c r="M3917" s="1" t="s">
        <v>3482</v>
      </c>
      <c r="N3917" s="1" t="s">
        <v>66</v>
      </c>
      <c r="P3917" s="1" t="n">
        <v>101</v>
      </c>
      <c r="Q3917" s="1" t="s">
        <v>107</v>
      </c>
      <c r="R3917" s="1" t="s">
        <v>112</v>
      </c>
      <c r="S3917" s="1" t="n">
        <v>4220199</v>
      </c>
      <c r="T3917" s="1" t="s">
        <v>113</v>
      </c>
      <c r="U3917" s="1" t="n">
        <v>1567.08</v>
      </c>
      <c r="W3917" s="1" t="n">
        <v>0</v>
      </c>
      <c r="X3917" s="1" t="s">
        <v>3491</v>
      </c>
      <c r="Z3917" s="1" t="str">
        <f aca="false">IF($T3917="","",IFERROR(INDEX('Resumo Grupos'!$AC$3:$AC$200,MATCH($T3917,'Resumo Grupos'!$AB$3:$AB$200,0)),"n/d"))</f>
        <v>Pagamentos outros não operacionais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" t="n">
        <v>1</v>
      </c>
      <c r="B3918" s="17" t="n">
        <v>46204</v>
      </c>
      <c r="C3918" s="17" t="n">
        <v>46366</v>
      </c>
      <c r="D3918" s="1" t="n">
        <v>1008</v>
      </c>
      <c r="E3918" s="1" t="s">
        <v>2388</v>
      </c>
      <c r="F3918" s="1" t="n">
        <v>46</v>
      </c>
      <c r="G3918" s="1" t="s">
        <v>500</v>
      </c>
      <c r="H3918" s="1" t="n">
        <v>2110405</v>
      </c>
      <c r="I3918" s="1" t="s">
        <v>106</v>
      </c>
      <c r="J3918" s="1" t="n">
        <v>1336323</v>
      </c>
      <c r="L3918" s="1" t="n">
        <v>1657</v>
      </c>
      <c r="M3918" s="1" t="s">
        <v>272</v>
      </c>
      <c r="N3918" s="1" t="s">
        <v>66</v>
      </c>
      <c r="P3918" s="1" t="n">
        <v>101</v>
      </c>
      <c r="Q3918" s="1" t="s">
        <v>107</v>
      </c>
      <c r="R3918" s="1" t="s">
        <v>39</v>
      </c>
      <c r="S3918" s="1" t="n">
        <v>4210232</v>
      </c>
      <c r="T3918" s="1" t="s">
        <v>503</v>
      </c>
      <c r="U3918" s="1" t="n">
        <v>208</v>
      </c>
      <c r="W3918" s="1" t="n">
        <v>0</v>
      </c>
      <c r="X3918" s="1" t="s">
        <v>3492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</row>
    <row r="3919" customFormat="false" ht="12.75" hidden="false" customHeight="true" outlineLevel="0" collapsed="false">
      <c r="A3919" s="1" t="n">
        <v>1</v>
      </c>
      <c r="B3919" s="17" t="n">
        <v>46211</v>
      </c>
      <c r="C3919" s="17" t="n">
        <v>46366</v>
      </c>
      <c r="D3919" s="1" t="n">
        <v>10026</v>
      </c>
      <c r="E3919" s="1" t="s">
        <v>819</v>
      </c>
      <c r="F3919" s="1" t="n">
        <v>24</v>
      </c>
      <c r="G3919" s="1" t="s">
        <v>57</v>
      </c>
      <c r="H3919" s="1" t="n">
        <v>2110405</v>
      </c>
      <c r="I3919" s="1" t="s">
        <v>106</v>
      </c>
      <c r="J3919" s="1" t="n">
        <v>1370737</v>
      </c>
      <c r="L3919" s="1" t="n">
        <v>565779</v>
      </c>
      <c r="M3919" s="1" t="s">
        <v>272</v>
      </c>
      <c r="N3919" s="1" t="s">
        <v>66</v>
      </c>
      <c r="P3919" s="1" t="n">
        <v>101</v>
      </c>
      <c r="Q3919" s="1" t="s">
        <v>107</v>
      </c>
      <c r="R3919" s="1" t="s">
        <v>39</v>
      </c>
      <c r="S3919" s="1" t="n">
        <v>4210222</v>
      </c>
      <c r="T3919" s="1" t="s">
        <v>2246</v>
      </c>
      <c r="U3919" s="1" t="n">
        <v>666.67</v>
      </c>
      <c r="W3919" s="1" t="n">
        <v>0</v>
      </c>
      <c r="X3919" s="1" t="s">
        <v>2390</v>
      </c>
      <c r="Z3919" s="1" t="str">
        <f aca="false">IF($T3919="","",IFERROR(INDEX('Resumo Grupos'!$AC$3:$AC$200,MATCH($T3919,'Resumo Grupos'!$AB$3:$AB$200,0)),"n/d"))</f>
        <v>Despesa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true" outlineLevel="0" collapsed="false">
      <c r="A3920" s="1" t="n">
        <v>1</v>
      </c>
      <c r="B3920" s="17" t="n">
        <v>46211</v>
      </c>
      <c r="C3920" s="17" t="n">
        <v>46366</v>
      </c>
      <c r="D3920" s="1" t="n">
        <v>10026</v>
      </c>
      <c r="E3920" s="1" t="s">
        <v>819</v>
      </c>
      <c r="F3920" s="1" t="n">
        <v>24</v>
      </c>
      <c r="G3920" s="1" t="s">
        <v>57</v>
      </c>
      <c r="H3920" s="1" t="n">
        <v>2110405</v>
      </c>
      <c r="I3920" s="1" t="s">
        <v>106</v>
      </c>
      <c r="J3920" s="1" t="n">
        <v>1370749</v>
      </c>
      <c r="L3920" s="1" t="n">
        <v>565780</v>
      </c>
      <c r="M3920" s="1" t="s">
        <v>272</v>
      </c>
      <c r="N3920" s="1" t="s">
        <v>66</v>
      </c>
      <c r="P3920" s="1" t="n">
        <v>101</v>
      </c>
      <c r="Q3920" s="1" t="s">
        <v>107</v>
      </c>
      <c r="R3920" s="1" t="s">
        <v>112</v>
      </c>
      <c r="S3920" s="1" t="n">
        <v>4220199</v>
      </c>
      <c r="T3920" s="1" t="s">
        <v>113</v>
      </c>
      <c r="U3920" s="1" t="n">
        <v>2000</v>
      </c>
      <c r="W3920" s="1" t="n">
        <v>0</v>
      </c>
      <c r="X3920" s="1" t="s">
        <v>2391</v>
      </c>
      <c r="Z3920" s="1" t="str">
        <f aca="false">IF($T3920="","",IFERROR(INDEX('Resumo Grupos'!$AC$3:$AC$200,MATCH($T3920,'Resumo Grupos'!$AB$3:$AB$200,0)),"n/d"))</f>
        <v>Pagamentos outros não operacionais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" t="n">
        <v>1</v>
      </c>
      <c r="B3921" s="17" t="n">
        <v>46241</v>
      </c>
      <c r="C3921" s="17" t="n">
        <v>46366</v>
      </c>
      <c r="D3921" s="1" t="n">
        <v>17</v>
      </c>
      <c r="E3921" s="1" t="s">
        <v>115</v>
      </c>
      <c r="F3921" s="1" t="n">
        <v>34</v>
      </c>
      <c r="G3921" s="1" t="s">
        <v>94</v>
      </c>
      <c r="H3921" s="1" t="n">
        <v>2110405</v>
      </c>
      <c r="I3921" s="1" t="s">
        <v>106</v>
      </c>
      <c r="J3921" s="1" t="n">
        <v>1512942</v>
      </c>
      <c r="L3921" s="1" t="n">
        <v>619809</v>
      </c>
      <c r="M3921" s="1" t="s">
        <v>457</v>
      </c>
      <c r="N3921" s="1" t="s">
        <v>66</v>
      </c>
      <c r="P3921" s="1" t="n">
        <v>101</v>
      </c>
      <c r="Q3921" s="1" t="s">
        <v>107</v>
      </c>
      <c r="R3921" s="1" t="s">
        <v>112</v>
      </c>
      <c r="S3921" s="1" t="n">
        <v>4220199</v>
      </c>
      <c r="T3921" s="1" t="s">
        <v>113</v>
      </c>
      <c r="U3921" s="1" t="n">
        <v>150</v>
      </c>
      <c r="W3921" s="1" t="n">
        <v>0</v>
      </c>
      <c r="X3921" s="1" t="s">
        <v>2436</v>
      </c>
      <c r="Z3921" s="1" t="str">
        <f aca="false">IF($T3921="","",IFERROR(INDEX('Resumo Grupos'!$AC$3:$AC$200,MATCH($T3921,'Resumo Grupos'!$AB$3:$AB$200,0)),"n/d"))</f>
        <v>Pagamentos outros não operacionais</v>
      </c>
      <c r="AA3921" s="1" t="str">
        <f aca="false">IF($T3921="","",IF(COUNTIF('Resumo Grupos'!$AE$3:$AE$40,$T3921)&gt;0,"NAO","SIM"))</f>
        <v>SIM</v>
      </c>
    </row>
    <row r="3922" customFormat="false" ht="12.75" hidden="false" customHeight="true" outlineLevel="0" collapsed="false">
      <c r="A3922" s="1" t="n">
        <v>1</v>
      </c>
      <c r="B3922" s="17" t="n">
        <v>46248</v>
      </c>
      <c r="C3922" s="17" t="n">
        <v>46366</v>
      </c>
      <c r="D3922" s="1" t="n">
        <v>862</v>
      </c>
      <c r="E3922" s="1" t="s">
        <v>502</v>
      </c>
      <c r="F3922" s="1" t="n">
        <v>46</v>
      </c>
      <c r="G3922" s="1" t="s">
        <v>500</v>
      </c>
      <c r="H3922" s="1" t="n">
        <v>2110405</v>
      </c>
      <c r="I3922" s="1" t="s">
        <v>106</v>
      </c>
      <c r="J3922" s="1" t="n">
        <v>1551728</v>
      </c>
      <c r="L3922" s="1" t="n">
        <v>634573</v>
      </c>
      <c r="M3922" s="1" t="s">
        <v>460</v>
      </c>
      <c r="N3922" s="1" t="s">
        <v>66</v>
      </c>
      <c r="P3922" s="1" t="n">
        <v>101</v>
      </c>
      <c r="Q3922" s="1" t="s">
        <v>107</v>
      </c>
      <c r="R3922" s="1" t="s">
        <v>39</v>
      </c>
      <c r="S3922" s="1" t="n">
        <v>4210232</v>
      </c>
      <c r="T3922" s="1" t="s">
        <v>503</v>
      </c>
      <c r="U3922" s="1" t="n">
        <v>400</v>
      </c>
      <c r="W3922" s="1" t="n">
        <v>0</v>
      </c>
      <c r="X3922" s="1" t="s">
        <v>3493</v>
      </c>
      <c r="Z3922" s="1" t="str">
        <f aca="false">IF($T3922="","",IFERROR(INDEX('Resumo Grupos'!$AC$3:$AC$200,MATCH($T3922,'Resumo Grupos'!$AB$3:$AB$200,0)),"n/d"))</f>
        <v>Despesa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" t="n">
        <v>1</v>
      </c>
      <c r="B3923" s="17" t="n">
        <v>46265</v>
      </c>
      <c r="C3923" s="17" t="n">
        <v>46366</v>
      </c>
      <c r="D3923" s="1" t="n">
        <v>1778</v>
      </c>
      <c r="E3923" s="1" t="s">
        <v>304</v>
      </c>
      <c r="F3923" s="1" t="n">
        <v>24</v>
      </c>
      <c r="G3923" s="1" t="s">
        <v>57</v>
      </c>
      <c r="H3923" s="1" t="n">
        <v>2110405</v>
      </c>
      <c r="I3923" s="1" t="s">
        <v>106</v>
      </c>
      <c r="J3923" s="1" t="n">
        <v>1469303</v>
      </c>
      <c r="L3923" s="1" t="n">
        <v>124473366</v>
      </c>
      <c r="M3923" s="1" t="s">
        <v>272</v>
      </c>
      <c r="N3923" s="1" t="s">
        <v>66</v>
      </c>
      <c r="P3923" s="1" t="n">
        <v>101</v>
      </c>
      <c r="Q3923" s="1" t="s">
        <v>107</v>
      </c>
      <c r="R3923" s="1" t="s">
        <v>39</v>
      </c>
      <c r="S3923" s="1" t="n">
        <v>4210207</v>
      </c>
      <c r="T3923" s="1" t="s">
        <v>305</v>
      </c>
      <c r="U3923" s="1" t="n">
        <v>273.13</v>
      </c>
      <c r="W3923" s="1" t="n">
        <v>0</v>
      </c>
      <c r="X3923" s="1" t="s">
        <v>2414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</row>
    <row r="3924" customFormat="false" ht="12.75" hidden="false" customHeight="true" outlineLevel="0" collapsed="false">
      <c r="A3924" s="1" t="n">
        <v>1</v>
      </c>
      <c r="B3924" s="17" t="n">
        <v>46254</v>
      </c>
      <c r="C3924" s="17" t="n">
        <v>46369</v>
      </c>
      <c r="D3924" s="1" t="n">
        <v>717</v>
      </c>
      <c r="E3924" s="1" t="s">
        <v>131</v>
      </c>
      <c r="F3924" s="1" t="n">
        <v>42</v>
      </c>
      <c r="G3924" s="1" t="s">
        <v>639</v>
      </c>
      <c r="H3924" s="1" t="n">
        <v>2110405</v>
      </c>
      <c r="I3924" s="1" t="s">
        <v>106</v>
      </c>
      <c r="J3924" s="1" t="n">
        <v>1577416</v>
      </c>
      <c r="L3924" s="1" t="n">
        <v>644308</v>
      </c>
      <c r="M3924" s="1" t="s">
        <v>460</v>
      </c>
      <c r="N3924" s="1" t="s">
        <v>66</v>
      </c>
      <c r="P3924" s="1" t="n">
        <v>101</v>
      </c>
      <c r="Q3924" s="1" t="s">
        <v>107</v>
      </c>
      <c r="R3924" s="1" t="s">
        <v>112</v>
      </c>
      <c r="S3924" s="1" t="n">
        <v>4220199</v>
      </c>
      <c r="T3924" s="1" t="s">
        <v>113</v>
      </c>
      <c r="U3924" s="1" t="n">
        <v>522.5</v>
      </c>
      <c r="W3924" s="1" t="n">
        <v>0</v>
      </c>
      <c r="X3924" s="1" t="s">
        <v>3280</v>
      </c>
      <c r="Z3924" s="1" t="str">
        <f aca="false">IF($T3924="","",IFERROR(INDEX('Resumo Grupos'!$AC$3:$AC$200,MATCH($T3924,'Resumo Grupos'!$AB$3:$AB$200,0)),"n/d"))</f>
        <v>Pagamentos outros não operacionais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" t="n">
        <v>1</v>
      </c>
      <c r="B3925" s="17" t="n">
        <v>46097</v>
      </c>
      <c r="C3925" s="17" t="n">
        <v>46371</v>
      </c>
      <c r="D3925" s="1" t="n">
        <v>1867</v>
      </c>
      <c r="E3925" s="1" t="s">
        <v>665</v>
      </c>
      <c r="F3925" s="1" t="n">
        <v>24</v>
      </c>
      <c r="G3925" s="1" t="s">
        <v>57</v>
      </c>
      <c r="H3925" s="1" t="n">
        <v>2110405</v>
      </c>
      <c r="I3925" s="1" t="s">
        <v>106</v>
      </c>
      <c r="J3925" s="1" t="n">
        <v>809298</v>
      </c>
      <c r="L3925" s="1" t="n">
        <v>100914</v>
      </c>
      <c r="M3925" s="1" t="s">
        <v>912</v>
      </c>
      <c r="N3925" s="1" t="s">
        <v>66</v>
      </c>
      <c r="P3925" s="1" t="n">
        <v>101</v>
      </c>
      <c r="Q3925" s="1" t="s">
        <v>107</v>
      </c>
      <c r="R3925" s="1" t="s">
        <v>666</v>
      </c>
      <c r="S3925" s="1" t="n">
        <v>4210401</v>
      </c>
      <c r="T3925" s="1" t="s">
        <v>667</v>
      </c>
      <c r="U3925" s="1" t="n">
        <v>134.55</v>
      </c>
      <c r="W3925" s="1" t="n">
        <v>0</v>
      </c>
      <c r="X3925" s="1" t="s">
        <v>3494</v>
      </c>
      <c r="Z3925" s="1" t="str">
        <f aca="false">IF($T3925="","",IFERROR(INDEX('Resumo Grupos'!$AC$3:$AC$200,MATCH($T3925,'Resumo Grupos'!$AB$3:$AB$200,0)),"n/d"))</f>
        <v>Impostos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" t="n">
        <v>1</v>
      </c>
      <c r="B3926" s="17" t="n">
        <v>46097</v>
      </c>
      <c r="C3926" s="17" t="n">
        <v>46371</v>
      </c>
      <c r="D3926" s="1" t="n">
        <v>1867</v>
      </c>
      <c r="E3926" s="1" t="s">
        <v>665</v>
      </c>
      <c r="F3926" s="1" t="n">
        <v>24</v>
      </c>
      <c r="G3926" s="1" t="s">
        <v>57</v>
      </c>
      <c r="H3926" s="1" t="n">
        <v>2110405</v>
      </c>
      <c r="I3926" s="1" t="s">
        <v>106</v>
      </c>
      <c r="J3926" s="1" t="n">
        <v>809315</v>
      </c>
      <c r="L3926" s="1" t="n">
        <v>100910</v>
      </c>
      <c r="M3926" s="1" t="s">
        <v>912</v>
      </c>
      <c r="N3926" s="1" t="s">
        <v>66</v>
      </c>
      <c r="P3926" s="1" t="n">
        <v>101</v>
      </c>
      <c r="Q3926" s="1" t="s">
        <v>107</v>
      </c>
      <c r="R3926" s="1" t="s">
        <v>666</v>
      </c>
      <c r="S3926" s="1" t="n">
        <v>4210401</v>
      </c>
      <c r="T3926" s="1" t="s">
        <v>667</v>
      </c>
      <c r="U3926" s="1" t="n">
        <v>185.89</v>
      </c>
      <c r="W3926" s="1" t="n">
        <v>0</v>
      </c>
      <c r="X3926" s="1" t="s">
        <v>3495</v>
      </c>
      <c r="Z3926" s="1" t="str">
        <f aca="false">IF($T3926="","",IFERROR(INDEX('Resumo Grupos'!$AC$3:$AC$200,MATCH($T3926,'Resumo Grupos'!$AB$3:$AB$200,0)),"n/d"))</f>
        <v>Impostos</v>
      </c>
      <c r="AA3926" s="1" t="str">
        <f aca="false">IF($T3926="","",IF(COUNTIF('Resumo Grupos'!$AE$3:$AE$40,$T3926)&gt;0,"NAO","SIM"))</f>
        <v>SIM</v>
      </c>
    </row>
    <row r="3927" customFormat="false" ht="12.75" hidden="false" customHeight="true" outlineLevel="0" collapsed="false">
      <c r="A3927" s="1" t="n">
        <v>1</v>
      </c>
      <c r="B3927" s="17" t="n">
        <v>46097</v>
      </c>
      <c r="C3927" s="17" t="n">
        <v>46371</v>
      </c>
      <c r="D3927" s="1" t="n">
        <v>17</v>
      </c>
      <c r="E3927" s="1" t="s">
        <v>115</v>
      </c>
      <c r="F3927" s="1" t="n">
        <v>24</v>
      </c>
      <c r="G3927" s="1" t="s">
        <v>57</v>
      </c>
      <c r="H3927" s="1" t="n">
        <v>2110405</v>
      </c>
      <c r="I3927" s="1" t="s">
        <v>106</v>
      </c>
      <c r="J3927" s="1" t="n">
        <v>809413</v>
      </c>
      <c r="L3927" s="1" t="n">
        <v>2115476</v>
      </c>
      <c r="M3927" s="1" t="s">
        <v>912</v>
      </c>
      <c r="N3927" s="1" t="s">
        <v>66</v>
      </c>
      <c r="P3927" s="1" t="n">
        <v>101</v>
      </c>
      <c r="Q3927" s="1" t="s">
        <v>107</v>
      </c>
      <c r="R3927" s="1" t="s">
        <v>112</v>
      </c>
      <c r="S3927" s="1" t="n">
        <v>4220199</v>
      </c>
      <c r="T3927" s="1" t="s">
        <v>113</v>
      </c>
      <c r="U3927" s="1" t="n">
        <v>102.14</v>
      </c>
      <c r="W3927" s="1" t="n">
        <v>0</v>
      </c>
      <c r="X3927" s="1" t="s">
        <v>670</v>
      </c>
      <c r="Z3927" s="1" t="str">
        <f aca="false">IF($T3927="","",IFERROR(INDEX('Resumo Grupos'!$AC$3:$AC$200,MATCH($T3927,'Resumo Grupos'!$AB$3:$AB$200,0)),"n/d"))</f>
        <v>Pagamentos outros não operacionais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" t="n">
        <v>1</v>
      </c>
      <c r="B3928" s="17" t="n">
        <v>46256</v>
      </c>
      <c r="C3928" s="17" t="n">
        <v>46371</v>
      </c>
      <c r="D3928" s="1" t="n">
        <v>607</v>
      </c>
      <c r="E3928" s="1" t="s">
        <v>214</v>
      </c>
      <c r="F3928" s="1" t="n">
        <v>24</v>
      </c>
      <c r="G3928" s="1" t="s">
        <v>57</v>
      </c>
      <c r="H3928" s="1" t="n">
        <v>2110405</v>
      </c>
      <c r="I3928" s="1" t="s">
        <v>106</v>
      </c>
      <c r="J3928" s="1" t="n">
        <v>1585319</v>
      </c>
      <c r="L3928" s="1" t="n">
        <v>11473</v>
      </c>
      <c r="M3928" s="1" t="s">
        <v>912</v>
      </c>
      <c r="N3928" s="1" t="s">
        <v>66</v>
      </c>
      <c r="P3928" s="1" t="n">
        <v>103</v>
      </c>
      <c r="Q3928" s="1" t="s">
        <v>61</v>
      </c>
      <c r="R3928" s="1" t="s">
        <v>62</v>
      </c>
      <c r="S3928" s="1" t="n">
        <v>1130101</v>
      </c>
      <c r="T3928" s="1" t="s">
        <v>63</v>
      </c>
      <c r="U3928" s="1" t="n">
        <v>1969.17</v>
      </c>
      <c r="W3928" s="1" t="n">
        <v>0</v>
      </c>
      <c r="X3928" s="1" t="s">
        <v>3496</v>
      </c>
      <c r="Z3928" s="1" t="str">
        <f aca="false">IF($T3928="","",IFERROR(INDEX('Resumo Grupos'!$AC$3:$AC$200,MATCH($T3928,'Resumo Grupos'!$AB$3:$AB$200,0)),"n/d"))</f>
        <v>Mercadoria</v>
      </c>
      <c r="AA3928" s="1" t="str">
        <f aca="false">IF($T3928="","",IF(COUNTIF('Resumo Grupos'!$AE$3:$AE$40,$T3928)&gt;0,"NAO","SIM"))</f>
        <v>SIM</v>
      </c>
      <c r="AB3928" s="1" t="str">
        <f aca="false">IFERROR(INDEX('Mov Entradas (Rel 10497)'!$L:$L,MATCH(AC3928,'Mov Entradas (Rel 10497)'!$I:$I,0)),"nao encontrado")</f>
        <v>FINOTRATO GOLD FILHOTES RMP KG</v>
      </c>
      <c r="AC3928" s="1" t="n">
        <v>11473</v>
      </c>
    </row>
    <row r="3929" customFormat="false" ht="12.75" hidden="false" customHeight="true" outlineLevel="0" collapsed="false">
      <c r="A3929" s="1" t="n">
        <v>1</v>
      </c>
      <c r="B3929" s="17" t="n">
        <v>46237</v>
      </c>
      <c r="C3929" s="17" t="n">
        <v>46373</v>
      </c>
      <c r="D3929" s="1" t="n">
        <v>815</v>
      </c>
      <c r="E3929" s="1" t="s">
        <v>746</v>
      </c>
      <c r="F3929" s="1" t="n">
        <v>34</v>
      </c>
      <c r="G3929" s="1" t="s">
        <v>94</v>
      </c>
      <c r="H3929" s="1" t="n">
        <v>2110405</v>
      </c>
      <c r="I3929" s="1" t="s">
        <v>106</v>
      </c>
      <c r="J3929" s="1" t="n">
        <v>1493520</v>
      </c>
      <c r="L3929" s="1" t="n">
        <v>612910</v>
      </c>
      <c r="M3929" s="1" t="s">
        <v>272</v>
      </c>
      <c r="N3929" s="1" t="s">
        <v>66</v>
      </c>
      <c r="P3929" s="1" t="n">
        <v>101</v>
      </c>
      <c r="Q3929" s="1" t="s">
        <v>107</v>
      </c>
      <c r="R3929" s="1" t="s">
        <v>2629</v>
      </c>
      <c r="S3929" s="1" t="n">
        <v>2210202</v>
      </c>
      <c r="T3929" s="1" t="s">
        <v>2629</v>
      </c>
      <c r="U3929" s="1" t="n">
        <v>6000</v>
      </c>
      <c r="W3929" s="1" t="n">
        <v>0</v>
      </c>
      <c r="X3929" s="1" t="s">
        <v>747</v>
      </c>
      <c r="Z3929" s="1" t="str">
        <f aca="false">IF($T3929="","",IFERROR(INDEX('Resumo Grupos'!$AC$3:$AC$200,MATCH($T3929,'Resumo Grupos'!$AB$3:$AB$200,0)),"n/d"))</f>
        <v>Empréstimo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" t="n">
        <v>1</v>
      </c>
      <c r="B3930" s="17" t="n">
        <v>46251</v>
      </c>
      <c r="C3930" s="17" t="n">
        <v>46373</v>
      </c>
      <c r="D3930" s="1" t="n">
        <v>10104</v>
      </c>
      <c r="E3930" s="1" t="s">
        <v>2642</v>
      </c>
      <c r="F3930" s="1" t="n">
        <v>34</v>
      </c>
      <c r="G3930" s="1" t="s">
        <v>94</v>
      </c>
      <c r="H3930" s="1" t="n">
        <v>2110405</v>
      </c>
      <c r="I3930" s="1" t="s">
        <v>106</v>
      </c>
      <c r="J3930" s="1" t="n">
        <v>1563387</v>
      </c>
      <c r="L3930" s="1" t="n">
        <v>639275</v>
      </c>
      <c r="M3930" s="1" t="s">
        <v>460</v>
      </c>
      <c r="N3930" s="1" t="s">
        <v>66</v>
      </c>
      <c r="P3930" s="1" t="n">
        <v>101</v>
      </c>
      <c r="Q3930" s="1" t="s">
        <v>107</v>
      </c>
      <c r="R3930" s="1" t="s">
        <v>112</v>
      </c>
      <c r="S3930" s="1" t="n">
        <v>4220199</v>
      </c>
      <c r="T3930" s="1" t="s">
        <v>113</v>
      </c>
      <c r="U3930" s="1" t="n">
        <v>1000</v>
      </c>
      <c r="W3930" s="1" t="n">
        <v>0</v>
      </c>
      <c r="X3930" s="1" t="s">
        <v>3343</v>
      </c>
      <c r="Z3930" s="1" t="str">
        <f aca="false">IF($T3930="","",IFERROR(INDEX('Resumo Grupos'!$AC$3:$AC$200,MATCH($T3930,'Resumo Grupos'!$AB$3:$AB$200,0)),"n/d"))</f>
        <v>Pagamentos outros não operacionais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" t="n">
        <v>1</v>
      </c>
      <c r="B3931" s="17" t="n">
        <v>46206</v>
      </c>
      <c r="C3931" s="17" t="n">
        <v>46374</v>
      </c>
      <c r="D3931" s="1" t="n">
        <v>804</v>
      </c>
      <c r="E3931" s="1" t="s">
        <v>1260</v>
      </c>
      <c r="F3931" s="1" t="n">
        <v>34</v>
      </c>
      <c r="G3931" s="1" t="s">
        <v>94</v>
      </c>
      <c r="H3931" s="1" t="n">
        <v>2110405</v>
      </c>
      <c r="I3931" s="1" t="s">
        <v>106</v>
      </c>
      <c r="J3931" s="1" t="n">
        <v>1345479</v>
      </c>
      <c r="L3931" s="1" t="n">
        <v>555726</v>
      </c>
      <c r="M3931" s="1" t="s">
        <v>457</v>
      </c>
      <c r="N3931" s="1" t="s">
        <v>66</v>
      </c>
      <c r="P3931" s="1" t="n">
        <v>101</v>
      </c>
      <c r="Q3931" s="1" t="s">
        <v>107</v>
      </c>
      <c r="R3931" s="1" t="s">
        <v>39</v>
      </c>
      <c r="S3931" s="1" t="n">
        <v>4210203</v>
      </c>
      <c r="T3931" s="1" t="s">
        <v>1262</v>
      </c>
      <c r="U3931" s="1" t="n">
        <v>764.43</v>
      </c>
      <c r="W3931" s="1" t="n">
        <v>0</v>
      </c>
      <c r="X3931" s="1" t="s">
        <v>1766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" t="n">
        <v>1</v>
      </c>
      <c r="B3932" s="17" t="n">
        <v>46206</v>
      </c>
      <c r="C3932" s="17" t="n">
        <v>46374</v>
      </c>
      <c r="D3932" s="1" t="n">
        <v>804</v>
      </c>
      <c r="E3932" s="1" t="s">
        <v>1260</v>
      </c>
      <c r="F3932" s="1" t="n">
        <v>34</v>
      </c>
      <c r="G3932" s="1" t="s">
        <v>94</v>
      </c>
      <c r="H3932" s="1" t="n">
        <v>2110405</v>
      </c>
      <c r="I3932" s="1" t="s">
        <v>106</v>
      </c>
      <c r="J3932" s="1" t="n">
        <v>1345494</v>
      </c>
      <c r="L3932" s="1" t="n">
        <v>555731</v>
      </c>
      <c r="M3932" s="1" t="s">
        <v>457</v>
      </c>
      <c r="N3932" s="1" t="s">
        <v>66</v>
      </c>
      <c r="P3932" s="1" t="n">
        <v>101</v>
      </c>
      <c r="Q3932" s="1" t="s">
        <v>107</v>
      </c>
      <c r="R3932" s="1" t="s">
        <v>112</v>
      </c>
      <c r="S3932" s="1" t="n">
        <v>4220199</v>
      </c>
      <c r="T3932" s="1" t="s">
        <v>113</v>
      </c>
      <c r="U3932" s="1" t="n">
        <v>1621</v>
      </c>
      <c r="W3932" s="1" t="n">
        <v>0</v>
      </c>
      <c r="X3932" s="1" t="s">
        <v>1767</v>
      </c>
      <c r="Z3932" s="1" t="str">
        <f aca="false">IF($T3932="","",IFERROR(INDEX('Resumo Grupos'!$AC$3:$AC$200,MATCH($T3932,'Resumo Grupos'!$AB$3:$AB$200,0)),"n/d"))</f>
        <v>Pagamentos outros não operacionais</v>
      </c>
      <c r="AA3932" s="1" t="str">
        <f aca="false">IF($T3932="","",IF(COUNTIF('Resumo Grupos'!$AE$3:$AE$40,$T3932)&gt;0,"NAO","SIM"))</f>
        <v>SIM</v>
      </c>
    </row>
    <row r="3933" customFormat="false" ht="12.75" hidden="false" customHeight="true" outlineLevel="0" collapsed="false">
      <c r="A3933" s="1" t="n">
        <v>1</v>
      </c>
      <c r="B3933" s="17" t="n">
        <v>46126</v>
      </c>
      <c r="C3933" s="17" t="n">
        <v>46379</v>
      </c>
      <c r="D3933" s="1" t="n">
        <v>17</v>
      </c>
      <c r="E3933" s="1" t="s">
        <v>115</v>
      </c>
      <c r="F3933" s="1" t="n">
        <v>24</v>
      </c>
      <c r="G3933" s="1" t="s">
        <v>57</v>
      </c>
      <c r="H3933" s="1" t="n">
        <v>2110405</v>
      </c>
      <c r="I3933" s="1" t="s">
        <v>106</v>
      </c>
      <c r="J3933" s="1" t="n">
        <v>950724</v>
      </c>
      <c r="L3933" s="1" t="n">
        <v>403362</v>
      </c>
      <c r="M3933" s="1" t="s">
        <v>636</v>
      </c>
      <c r="N3933" s="1" t="s">
        <v>66</v>
      </c>
      <c r="P3933" s="1" t="n">
        <v>101</v>
      </c>
      <c r="Q3933" s="1" t="s">
        <v>107</v>
      </c>
      <c r="R3933" s="1" t="s">
        <v>112</v>
      </c>
      <c r="S3933" s="1" t="n">
        <v>4220199</v>
      </c>
      <c r="T3933" s="1" t="s">
        <v>113</v>
      </c>
      <c r="U3933" s="1" t="n">
        <v>2720.81</v>
      </c>
      <c r="W3933" s="1" t="n">
        <v>0</v>
      </c>
      <c r="X3933" s="1" t="s">
        <v>3497</v>
      </c>
      <c r="Z3933" s="1" t="str">
        <f aca="false">IF($T3933="","",IFERROR(INDEX('Resumo Grupos'!$AC$3:$AC$200,MATCH($T3933,'Resumo Grupos'!$AB$3:$AB$200,0)),"n/d"))</f>
        <v>Pagamentos outros não operacionais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" t="n">
        <v>1</v>
      </c>
      <c r="B3934" s="17" t="n">
        <v>46038</v>
      </c>
      <c r="C3934" s="17" t="n">
        <v>46381</v>
      </c>
      <c r="D3934" s="1" t="n">
        <v>10039</v>
      </c>
      <c r="E3934" s="1" t="s">
        <v>956</v>
      </c>
      <c r="F3934" s="1" t="n">
        <v>36</v>
      </c>
      <c r="G3934" s="1" t="s">
        <v>517</v>
      </c>
      <c r="H3934" s="1" t="n">
        <v>2110102</v>
      </c>
      <c r="I3934" s="1" t="s">
        <v>83</v>
      </c>
      <c r="J3934" s="1" t="n">
        <v>532309</v>
      </c>
      <c r="L3934" s="1" t="n">
        <v>2543</v>
      </c>
      <c r="M3934" s="1" t="s">
        <v>3498</v>
      </c>
      <c r="N3934" s="1" t="s">
        <v>60</v>
      </c>
      <c r="P3934" s="1" t="n">
        <v>101</v>
      </c>
      <c r="Q3934" s="1" t="s">
        <v>107</v>
      </c>
      <c r="R3934" s="1" t="s">
        <v>39</v>
      </c>
      <c r="S3934" s="1" t="n">
        <v>4210204</v>
      </c>
      <c r="T3934" s="1" t="s">
        <v>84</v>
      </c>
      <c r="U3934" s="1" t="n">
        <v>285.71</v>
      </c>
      <c r="W3934" s="1" t="n">
        <v>0</v>
      </c>
      <c r="X3934" s="1" t="s">
        <v>3499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 t="str">
        <f aca="false">IFERROR(INDEX('Mov Entradas (Rel 10497)'!$L:$L,MATCH(AC3934,'Mov Entradas (Rel 10497)'!$I:$I,0)),"nao encontrado")</f>
        <v>nao encontrado</v>
      </c>
      <c r="AC3934" s="1" t="n">
        <v>2543</v>
      </c>
    </row>
    <row r="3935" customFormat="false" ht="12.75" hidden="false" customHeight="true" outlineLevel="0" collapsed="false">
      <c r="A3935" s="1" t="n">
        <v>1</v>
      </c>
      <c r="B3935" s="17" t="n">
        <v>46085</v>
      </c>
      <c r="C3935" s="17" t="n">
        <v>46381</v>
      </c>
      <c r="D3935" s="1" t="n">
        <v>500</v>
      </c>
      <c r="E3935" s="1" t="s">
        <v>516</v>
      </c>
      <c r="F3935" s="1" t="n">
        <v>36</v>
      </c>
      <c r="G3935" s="1" t="s">
        <v>517</v>
      </c>
      <c r="H3935" s="1" t="n">
        <v>2110101</v>
      </c>
      <c r="I3935" s="1" t="s">
        <v>58</v>
      </c>
      <c r="J3935" s="1" t="n">
        <v>808801</v>
      </c>
      <c r="L3935" s="1" t="n">
        <v>349045</v>
      </c>
      <c r="M3935" s="1" t="s">
        <v>912</v>
      </c>
      <c r="N3935" s="1" t="s">
        <v>66</v>
      </c>
      <c r="P3935" s="1" t="n">
        <v>103</v>
      </c>
      <c r="Q3935" s="1" t="s">
        <v>61</v>
      </c>
      <c r="R3935" s="1" t="s">
        <v>106</v>
      </c>
      <c r="S3935" s="1" t="n">
        <v>2110405</v>
      </c>
      <c r="T3935" s="1" t="s">
        <v>106</v>
      </c>
      <c r="U3935" s="1" t="n">
        <v>399.1</v>
      </c>
      <c r="W3935" s="1" t="n">
        <v>0</v>
      </c>
      <c r="X3935" s="1" t="s">
        <v>3500</v>
      </c>
      <c r="Z3935" s="1" t="str">
        <f aca="false">IF($T3935="","",IFERROR(INDEX('Resumo Grupos'!$AC$3:$AC$200,MATCH($T3935,'Resumo Grupos'!$AB$3:$AB$200,0)),"n/d"))</f>
        <v>Cobertura de conta</v>
      </c>
      <c r="AA3935" s="1" t="str">
        <f aca="false">IF($T3935="","",IF(COUNTIF('Resumo Grupos'!$AE$3:$AE$40,$T3935)&gt;0,"NAO","SIM"))</f>
        <v>SIM</v>
      </c>
      <c r="AB3935" s="1" t="str">
        <f aca="false">IFERROR(INDEX('Mov Entradas (Rel 10497)'!$L:$L,MATCH(AC3935,'Mov Entradas (Rel 10497)'!$I:$I,0)),"nao encontrado")</f>
        <v>nao encontrado</v>
      </c>
      <c r="AC3935" s="1" t="n">
        <v>154967</v>
      </c>
    </row>
    <row r="3936" customFormat="false" ht="12.75" hidden="false" customHeight="true" outlineLevel="0" collapsed="false">
      <c r="A3936" s="1" t="n">
        <v>1</v>
      </c>
      <c r="B3936" s="17" t="n">
        <v>46120</v>
      </c>
      <c r="C3936" s="17" t="n">
        <v>46381</v>
      </c>
      <c r="D3936" s="1" t="n">
        <v>500</v>
      </c>
      <c r="E3936" s="1" t="s">
        <v>516</v>
      </c>
      <c r="F3936" s="1" t="n">
        <v>36</v>
      </c>
      <c r="G3936" s="1" t="s">
        <v>517</v>
      </c>
      <c r="H3936" s="1" t="n">
        <v>2110405</v>
      </c>
      <c r="I3936" s="1" t="s">
        <v>106</v>
      </c>
      <c r="J3936" s="1" t="n">
        <v>920498</v>
      </c>
      <c r="L3936" s="1" t="n">
        <v>391987</v>
      </c>
      <c r="M3936" s="1" t="s">
        <v>636</v>
      </c>
      <c r="N3936" s="1" t="s">
        <v>66</v>
      </c>
      <c r="P3936" s="1" t="n">
        <v>103</v>
      </c>
      <c r="Q3936" s="1" t="s">
        <v>61</v>
      </c>
      <c r="R3936" s="1" t="s">
        <v>882</v>
      </c>
      <c r="S3936" s="1" t="n">
        <v>1240103</v>
      </c>
      <c r="T3936" s="1" t="s">
        <v>960</v>
      </c>
      <c r="U3936" s="1" t="n">
        <v>4934.34</v>
      </c>
      <c r="W3936" s="1" t="n">
        <v>0</v>
      </c>
      <c r="X3936" s="1" t="s">
        <v>3501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 t="str">
        <f aca="false">IFERROR(INDEX('Mov Entradas (Rel 10497)'!$L:$L,MATCH(AC3936,'Mov Entradas (Rel 10497)'!$I:$I,0)),"nao encontrado")</f>
        <v>nao encontrado</v>
      </c>
      <c r="AC3936" s="1" t="n">
        <v>156023</v>
      </c>
    </row>
    <row r="3937" customFormat="false" ht="12.75" hidden="false" customHeight="true" outlineLevel="0" collapsed="false">
      <c r="A3937" s="1" t="n">
        <v>1</v>
      </c>
      <c r="B3937" s="17" t="n">
        <v>46094</v>
      </c>
      <c r="C3937" s="17" t="n">
        <v>46381</v>
      </c>
      <c r="D3937" s="1" t="n">
        <v>468</v>
      </c>
      <c r="E3937" s="1" t="s">
        <v>963</v>
      </c>
      <c r="F3937" s="1" t="n">
        <v>36</v>
      </c>
      <c r="G3937" s="1" t="s">
        <v>517</v>
      </c>
      <c r="H3937" s="1" t="n">
        <v>2110405</v>
      </c>
      <c r="I3937" s="1" t="s">
        <v>106</v>
      </c>
      <c r="J3937" s="1" t="n">
        <v>1024118</v>
      </c>
      <c r="L3937" s="1" t="n">
        <v>14289</v>
      </c>
      <c r="M3937" s="1" t="s">
        <v>636</v>
      </c>
      <c r="N3937" s="1" t="s">
        <v>66</v>
      </c>
      <c r="P3937" s="1" t="n">
        <v>101</v>
      </c>
      <c r="Q3937" s="1" t="s">
        <v>107</v>
      </c>
      <c r="R3937" s="1" t="s">
        <v>882</v>
      </c>
      <c r="S3937" s="1" t="n">
        <v>1240103</v>
      </c>
      <c r="T3937" s="1" t="s">
        <v>960</v>
      </c>
      <c r="U3937" s="1" t="n">
        <v>1197</v>
      </c>
      <c r="W3937" s="1" t="n">
        <v>0</v>
      </c>
      <c r="X3937" s="1" t="s">
        <v>966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 t="str">
        <f aca="false">IFERROR(INDEX('Mov Entradas (Rel 10497)'!$L:$L,MATCH(AC3937,'Mov Entradas (Rel 10497)'!$I:$I,0)),"nao encontrado")</f>
        <v>nao encontrado</v>
      </c>
      <c r="AC3937" s="1" t="n">
        <v>14289</v>
      </c>
    </row>
    <row r="3938" customFormat="false" ht="12.75" hidden="false" customHeight="true" outlineLevel="0" collapsed="false">
      <c r="A3938" s="1" t="n">
        <v>1</v>
      </c>
      <c r="B3938" s="17" t="n">
        <v>46256</v>
      </c>
      <c r="C3938" s="17" t="n">
        <v>46381</v>
      </c>
      <c r="D3938" s="1" t="n">
        <v>607</v>
      </c>
      <c r="E3938" s="1" t="s">
        <v>214</v>
      </c>
      <c r="F3938" s="1" t="n">
        <v>24</v>
      </c>
      <c r="G3938" s="1" t="s">
        <v>57</v>
      </c>
      <c r="H3938" s="1" t="n">
        <v>2110405</v>
      </c>
      <c r="I3938" s="1" t="s">
        <v>106</v>
      </c>
      <c r="J3938" s="1" t="n">
        <v>1585319</v>
      </c>
      <c r="L3938" s="1" t="n">
        <v>11473</v>
      </c>
      <c r="M3938" s="1" t="s">
        <v>3482</v>
      </c>
      <c r="N3938" s="1" t="s">
        <v>66</v>
      </c>
      <c r="P3938" s="1" t="n">
        <v>103</v>
      </c>
      <c r="Q3938" s="1" t="s">
        <v>61</v>
      </c>
      <c r="R3938" s="1" t="s">
        <v>62</v>
      </c>
      <c r="S3938" s="1" t="n">
        <v>1130101</v>
      </c>
      <c r="T3938" s="1" t="s">
        <v>63</v>
      </c>
      <c r="U3938" s="1" t="n">
        <v>1968.99</v>
      </c>
      <c r="W3938" s="1" t="n">
        <v>0</v>
      </c>
      <c r="X3938" s="1" t="s">
        <v>3502</v>
      </c>
      <c r="Z3938" s="1" t="str">
        <f aca="false">IF($T3938="","",IFERROR(INDEX('Resumo Grupos'!$AC$3:$AC$200,MATCH($T3938,'Resumo Grupos'!$AB$3:$AB$200,0)),"n/d"))</f>
        <v>Mercadoria</v>
      </c>
      <c r="AA3938" s="1" t="str">
        <f aca="false">IF($T3938="","",IF(COUNTIF('Resumo Grupos'!$AE$3:$AE$40,$T3938)&gt;0,"NAO","SIM"))</f>
        <v>SIM</v>
      </c>
      <c r="AB3938" s="1" t="str">
        <f aca="false">IFERROR(INDEX('Mov Entradas (Rel 10497)'!$L:$L,MATCH(AC3938,'Mov Entradas (Rel 10497)'!$I:$I,0)),"nao encontrado")</f>
        <v>FINOTRATO GOLD FILHOTES RMP KG</v>
      </c>
      <c r="AC3938" s="1" t="n">
        <v>11473</v>
      </c>
    </row>
    <row r="3939" customFormat="false" ht="12.75" hidden="false" customHeight="true" outlineLevel="0" collapsed="false">
      <c r="A3939" s="1" t="n">
        <v>1</v>
      </c>
      <c r="B3939" s="17" t="n">
        <v>46228</v>
      </c>
      <c r="C3939" s="17" t="n">
        <v>46384</v>
      </c>
      <c r="D3939" s="1" t="n">
        <v>515</v>
      </c>
      <c r="E3939" s="1" t="s">
        <v>124</v>
      </c>
      <c r="F3939" s="1" t="n">
        <v>34</v>
      </c>
      <c r="G3939" s="1" t="s">
        <v>94</v>
      </c>
      <c r="H3939" s="1" t="n">
        <v>2110405</v>
      </c>
      <c r="I3939" s="1" t="s">
        <v>106</v>
      </c>
      <c r="J3939" s="1" t="n">
        <v>1449535</v>
      </c>
      <c r="L3939" s="1" t="n">
        <v>596258</v>
      </c>
      <c r="M3939" s="1" t="s">
        <v>457</v>
      </c>
      <c r="N3939" s="1" t="s">
        <v>66</v>
      </c>
      <c r="P3939" s="1" t="n">
        <v>101</v>
      </c>
      <c r="Q3939" s="1" t="s">
        <v>107</v>
      </c>
      <c r="R3939" s="1" t="s">
        <v>112</v>
      </c>
      <c r="S3939" s="1" t="n">
        <v>4220199</v>
      </c>
      <c r="T3939" s="1" t="s">
        <v>113</v>
      </c>
      <c r="U3939" s="1" t="n">
        <v>3853.23</v>
      </c>
      <c r="W3939" s="1" t="n">
        <v>0</v>
      </c>
      <c r="X3939" s="1" t="s">
        <v>3503</v>
      </c>
      <c r="Z3939" s="1" t="str">
        <f aca="false">IF($T3939="","",IFERROR(INDEX('Resumo Grupos'!$AC$3:$AC$200,MATCH($T3939,'Resumo Grupos'!$AB$3:$AB$200,0)),"n/d"))</f>
        <v>Pagamentos outros não operacionais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" t="n">
        <v>1</v>
      </c>
      <c r="B3940" s="17" t="n">
        <v>46232</v>
      </c>
      <c r="C3940" s="17" t="n">
        <v>46386</v>
      </c>
      <c r="D3940" s="1" t="n">
        <v>815</v>
      </c>
      <c r="E3940" s="1" t="s">
        <v>746</v>
      </c>
      <c r="F3940" s="1" t="n">
        <v>34</v>
      </c>
      <c r="G3940" s="1" t="s">
        <v>94</v>
      </c>
      <c r="H3940" s="1" t="n">
        <v>2110405</v>
      </c>
      <c r="I3940" s="1" t="s">
        <v>106</v>
      </c>
      <c r="J3940" s="1" t="n">
        <v>1470128</v>
      </c>
      <c r="L3940" s="1" t="n">
        <v>604118</v>
      </c>
      <c r="M3940" s="1" t="s">
        <v>272</v>
      </c>
      <c r="N3940" s="1" t="s">
        <v>66</v>
      </c>
      <c r="P3940" s="1" t="n">
        <v>101</v>
      </c>
      <c r="Q3940" s="1" t="s">
        <v>107</v>
      </c>
      <c r="R3940" s="1" t="s">
        <v>126</v>
      </c>
      <c r="S3940" s="1" t="n">
        <v>4210502</v>
      </c>
      <c r="T3940" s="1" t="s">
        <v>1026</v>
      </c>
      <c r="U3940" s="1" t="n">
        <v>1000</v>
      </c>
      <c r="W3940" s="1" t="n">
        <v>0</v>
      </c>
      <c r="X3940" s="1" t="s">
        <v>2950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3504</v>
      </c>
      <c r="D1" s="20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SEM FORNECEDOR</v>
      </c>
      <c r="C2" s="16" t="n">
        <f aca="false">Report!U10</f>
        <v>500</v>
      </c>
      <c r="D2" s="1" t="str">
        <f aca="false">Report!X10</f>
        <v>LIMPEZA NO BALCAO (FREEZER) DE IOGURTE E HORT FRUT E COLOCACAO DE GAS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SEM FORNECEDOR</v>
      </c>
      <c r="C3" s="16" t="n">
        <f aca="false">Report!U11</f>
        <v>10</v>
      </c>
      <c r="D3" s="1" t="str">
        <f aca="false">Report!X11</f>
        <v>COMPRA DE 1 AVENTAL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SEM FORNECEDOR</v>
      </c>
      <c r="C4" s="16" t="n">
        <f aca="false">Report!U12</f>
        <v>70</v>
      </c>
      <c r="D4" s="1" t="str">
        <f aca="false">Report!X12</f>
        <v>ANA DE PAULA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SEM FORNECEDOR</v>
      </c>
      <c r="C5" s="16" t="n">
        <f aca="false">Report!U13</f>
        <v>70</v>
      </c>
      <c r="D5" s="1" t="str">
        <f aca="false">Report!X13</f>
        <v>FELIPE JONATAN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SEM FORNECEDOR</v>
      </c>
      <c r="C6" s="16" t="n">
        <f aca="false">Report!U14</f>
        <v>60</v>
      </c>
      <c r="D6" s="1" t="str">
        <f aca="false">Report!X14</f>
        <v>ANTONY VINICIUS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SEM FORNECEDOR</v>
      </c>
      <c r="C7" s="16" t="n">
        <f aca="false">Report!U15</f>
        <v>10</v>
      </c>
      <c r="D7" s="1" t="str">
        <f aca="false">Report!X15</f>
        <v>ANTONY VINICIUS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SEM FORNECEDOR</v>
      </c>
      <c r="C8" s="16" t="n">
        <f aca="false">Report!U16</f>
        <v>70</v>
      </c>
      <c r="D8" s="1" t="str">
        <f aca="false">Report!X16</f>
        <v>JULIO DA SILVA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SEM FORNECEDOR</v>
      </c>
      <c r="C9" s="16" t="n">
        <f aca="false">Report!U17</f>
        <v>10</v>
      </c>
      <c r="D9" s="1" t="str">
        <f aca="false">Report!X17</f>
        <v>JULIO DA SILVA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SEM FORNECEDOR</v>
      </c>
      <c r="C10" s="16" t="n">
        <f aca="false">Report!U18</f>
        <v>100</v>
      </c>
      <c r="D10" s="1" t="str">
        <f aca="false">Report!X18</f>
        <v>CARLOS DA SILVA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SEM FORNECEDOR</v>
      </c>
      <c r="C11" s="16" t="n">
        <f aca="false">Report!U19</f>
        <v>10</v>
      </c>
      <c r="D11" s="1" t="str">
        <f aca="false">Report!X19</f>
        <v>CARLOS DA SILVA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SEM FORNECEDOR</v>
      </c>
      <c r="C12" s="16" t="n">
        <f aca="false">Report!U20</f>
        <v>60</v>
      </c>
      <c r="D12" s="1" t="str">
        <f aca="false">Report!X20</f>
        <v>GRACINEI ALVES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SEM FORNECEDOR</v>
      </c>
      <c r="C13" s="16" t="n">
        <f aca="false">Report!U21</f>
        <v>100</v>
      </c>
      <c r="D13" s="1" t="str">
        <f aca="false">Report!X21</f>
        <v>LUIS CARLOS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SEM FORNECEDOR</v>
      </c>
      <c r="C14" s="16" t="n">
        <f aca="false">Report!U22</f>
        <v>70</v>
      </c>
      <c r="D14" s="1" t="str">
        <f aca="false">Report!X22</f>
        <v>GASOLINA MOTO DELIVERY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2191</v>
      </c>
      <c r="D15" s="1" t="str">
        <f aca="false">Report!X24</f>
        <v>NF 393190 C/ 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ATACADAO S.A.</v>
      </c>
      <c r="C16" s="16" t="n">
        <f aca="false">Report!U25</f>
        <v>1079.16</v>
      </c>
      <c r="D16" s="1" t="str">
        <f aca="false">Report!X25</f>
        <v>NF 1867423 -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ATACADAO S.A.</v>
      </c>
      <c r="C17" s="16" t="n">
        <f aca="false">Report!U26</f>
        <v>1287</v>
      </c>
      <c r="D17" s="1" t="str">
        <f aca="false">Report!X26</f>
        <v>NF 1869851 -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ATACADAO S.A.</v>
      </c>
      <c r="C18" s="16" t="n">
        <f aca="false">Report!U27</f>
        <v>1253.52</v>
      </c>
      <c r="D18" s="1" t="str">
        <f aca="false">Report!X27</f>
        <v>NF 1868133 -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ATACADAO S.A.</v>
      </c>
      <c r="C19" s="16" t="n">
        <f aca="false">Report!U28</f>
        <v>3803.25</v>
      </c>
      <c r="D19" s="1" t="str">
        <f aca="false">Report!X28</f>
        <v>NF 1868134 - MILKA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FENNIX BRASIL DISTRIBUIDORA DE PRODUTOS</v>
      </c>
      <c r="C20" s="16" t="n">
        <f aca="false">Report!U29</f>
        <v>1424.06</v>
      </c>
      <c r="D20" s="1" t="str">
        <f aca="false">Report!X29</f>
        <v>NF 304894 -2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FENNIX BRASIL DISTRIBUIDORA DE PRODUTOS</v>
      </c>
      <c r="C21" s="16" t="n">
        <f aca="false">Report!U30</f>
        <v>2210.98</v>
      </c>
      <c r="D21" s="1" t="str">
        <f aca="false">Report!X30</f>
        <v>NF 393189 C/ TARIFA INCLUSA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DISTRIBUIDORA LOPES LTDA</v>
      </c>
      <c r="C22" s="16" t="n">
        <f aca="false">Report!U31</f>
        <v>1171.71</v>
      </c>
      <c r="D22" s="1" t="str">
        <f aca="false">Report!X31</f>
        <v>NF 1651895-1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ATACADAO S.A.</v>
      </c>
      <c r="C23" s="16" t="n">
        <f aca="false">Report!U32</f>
        <v>2644.71</v>
      </c>
      <c r="D23" s="1" t="str">
        <f aca="false">Report!X32</f>
        <v>NF 1875690 -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ADRIANA DISTRIBUIDORA DE PRODUTOS ALIMEN</v>
      </c>
      <c r="C24" s="16" t="n">
        <f aca="false">Report!U33</f>
        <v>872.55</v>
      </c>
      <c r="D24" s="1" t="str">
        <f aca="false">Report!X33</f>
        <v>NF 872189-1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C. R. PARENTE ABREU</v>
      </c>
      <c r="C25" s="16" t="n">
        <f aca="false">Report!U39</f>
        <v>269.04</v>
      </c>
      <c r="D25" s="1" t="str">
        <f aca="false">Report!X39</f>
        <v>NF 11180-2 MILKA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DUNORTE DISTRIBUIDORA DE PRODUTOS DE CONSUMO LTDA</v>
      </c>
      <c r="C26" s="16" t="n">
        <f aca="false">Report!U40</f>
        <v>2761.81</v>
      </c>
      <c r="D26" s="1" t="str">
        <f aca="false">Report!X40</f>
        <v>NF 3189024 -1 MILKA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RENATO DE O AZEVEDO E CIA LTDA - EPP</v>
      </c>
      <c r="C27" s="16" t="n">
        <f aca="false">Report!U41</f>
        <v>500</v>
      </c>
      <c r="D27" s="1" t="str">
        <f aca="false">Report!X41</f>
        <v>FARINHA 3 IRMAOS /PGTO PRA JOSE</v>
      </c>
    </row>
    <row r="28" customFormat="false" ht="12.75" hidden="false" customHeight="true" outlineLevel="0" collapsed="false">
      <c r="A28" s="15" t="n">
        <f aca="false">Report!C53</f>
        <v>46174</v>
      </c>
      <c r="B28" s="1" t="str">
        <f aca="false">Report!E53</f>
        <v>RENATO DE O AZEVEDO E CIA LTDA - EPP</v>
      </c>
      <c r="C28" s="16" t="n">
        <f aca="false">Report!U53</f>
        <v>260</v>
      </c>
      <c r="D28" s="1" t="str">
        <f aca="false">Report!X53</f>
        <v>ACAI DE ANORI - DEBORA</v>
      </c>
    </row>
    <row r="29" customFormat="false" ht="12.75" hidden="false" customHeight="true" outlineLevel="0" collapsed="false">
      <c r="A29" s="15" t="n">
        <f aca="false">Report!C54</f>
        <v>46174</v>
      </c>
      <c r="B29" s="1" t="str">
        <f aca="false">Report!E54</f>
        <v>MANOEL TEXEIRA DE SOUZA RESTAURANTE</v>
      </c>
      <c r="C29" s="16" t="n">
        <f aca="false">Report!U54</f>
        <v>280</v>
      </c>
      <c r="D29" s="1" t="str">
        <f aca="false">Report!X54</f>
        <v>NF 5924 - DEBORA</v>
      </c>
    </row>
    <row r="30" customFormat="false" ht="12.75" hidden="false" customHeight="true" outlineLevel="0" collapsed="false">
      <c r="A30" s="15" t="n">
        <f aca="false">Report!C55</f>
        <v>46174</v>
      </c>
      <c r="B30" s="1" t="str">
        <f aca="false">Report!E55</f>
        <v>ITAU SA</v>
      </c>
      <c r="C30" s="16" t="n">
        <f aca="false">Report!U55</f>
        <v>153.13</v>
      </c>
      <c r="D30" s="1" t="str">
        <f aca="false">Report!X55</f>
        <v>DESPESA CAP 58/60ITAU 1-ANDREZA</v>
      </c>
    </row>
    <row r="31" customFormat="false" ht="12.75" hidden="false" customHeight="true" outlineLevel="0" collapsed="false">
      <c r="A31" s="15" t="n">
        <f aca="false">Report!C56</f>
        <v>46174</v>
      </c>
      <c r="B31" s="1" t="str">
        <f aca="false">Report!E56</f>
        <v>RUTHER ROGER</v>
      </c>
      <c r="C31" s="16" t="n">
        <f aca="false">Report!U56</f>
        <v>2500</v>
      </c>
      <c r="D31" s="1" t="str">
        <f aca="false">Report!X56</f>
        <v>COBERTURA DE CONTA DINHEIRO DO DIA MO3 -ANDREZA</v>
      </c>
    </row>
    <row r="32" customFormat="false" ht="12.75" hidden="false" customHeight="true" outlineLevel="0" collapsed="false">
      <c r="A32" s="15" t="n">
        <f aca="false">Report!C57</f>
        <v>46174</v>
      </c>
      <c r="B32" s="1" t="str">
        <f aca="false">Report!E57</f>
        <v>FORNECEDOR AVULSO</v>
      </c>
      <c r="C32" s="16" t="n">
        <f aca="false">Report!U57</f>
        <v>500</v>
      </c>
      <c r="D32" s="1" t="str">
        <f aca="false">Report!X57</f>
        <v>DINHEIRO TROCADO PIX PARA GELBER DAMASCENO -ANDREZA</v>
      </c>
    </row>
    <row r="33" customFormat="false" ht="12.75" hidden="false" customHeight="true" outlineLevel="0" collapsed="false">
      <c r="A33" s="15" t="n">
        <f aca="false">Report!C59</f>
        <v>46174</v>
      </c>
      <c r="B33" s="1" t="str">
        <f aca="false">Report!E59</f>
        <v>FORNECEDOR AVULSO</v>
      </c>
      <c r="C33" s="16" t="n">
        <f aca="false">Report!U59</f>
        <v>70</v>
      </c>
      <c r="D33" s="1" t="str">
        <f aca="false">Report!X59</f>
        <v>DINHEIRO TROCADO PIX PARA GELBER DAMASCENO  -ANDREZA</v>
      </c>
    </row>
    <row r="34" customFormat="false" ht="12.75" hidden="false" customHeight="true" outlineLevel="0" collapsed="false">
      <c r="A34" s="15" t="n">
        <f aca="false">Report!C60</f>
        <v>46174</v>
      </c>
      <c r="B34" s="1" t="str">
        <f aca="false">Report!E60</f>
        <v>ILDETE BACELAR SOARES/MERC BOM JESUS</v>
      </c>
      <c r="C34" s="16" t="n">
        <f aca="false">Report!U60</f>
        <v>261</v>
      </c>
      <c r="D34" s="1" t="str">
        <f aca="false">Report!X60</f>
        <v>DESPESA GAS P-COZINHA DIFERENÇA PIX-ANDERSON CAMPOS-ANDREZ</v>
      </c>
    </row>
    <row r="35" customFormat="false" ht="12.75" hidden="false" customHeight="true" outlineLevel="0" collapsed="false">
      <c r="A35" s="15" t="n">
        <f aca="false">Report!C61</f>
        <v>46174</v>
      </c>
      <c r="B35" s="1" t="str">
        <f aca="false">Report!E61</f>
        <v>NL SERVICOS MEDICOS LTDA</v>
      </c>
      <c r="C35" s="16" t="n">
        <f aca="false">Report!U61</f>
        <v>97</v>
      </c>
      <c r="D35" s="1" t="str">
        <f aca="false">Report!X61</f>
        <v>ASOS MEDICO FUNCIONARIO MO1-ANDREZA</v>
      </c>
    </row>
    <row r="36" customFormat="false" ht="12.75" hidden="false" customHeight="true" outlineLevel="0" collapsed="false">
      <c r="A36" s="15" t="n">
        <f aca="false">Report!C62</f>
        <v>46174</v>
      </c>
      <c r="B36" s="1" t="str">
        <f aca="false">Report!E62</f>
        <v>CAMPOS E LIMA GESTAO EMPRESARIAL</v>
      </c>
      <c r="C36" s="16" t="n">
        <f aca="false">Report!U62</f>
        <v>486.45</v>
      </c>
      <c r="D36" s="1" t="str">
        <f aca="false">Report!X62</f>
        <v>MENS SISTEMA VAREJO  MO1 - KEILA</v>
      </c>
    </row>
    <row r="37" customFormat="false" ht="12.75" hidden="false" customHeight="true" outlineLevel="0" collapsed="false">
      <c r="A37" s="15" t="n">
        <f aca="false">Report!C63</f>
        <v>46174</v>
      </c>
      <c r="B37" s="1" t="str">
        <f aca="false">Report!E63</f>
        <v>NEYLIANE SILVA DE OLIVEIRA</v>
      </c>
      <c r="C37" s="16" t="n">
        <f aca="false">Report!U63</f>
        <v>210</v>
      </c>
      <c r="D37" s="1" t="str">
        <f aca="false">Report!X63</f>
        <v>PL NEILA E RENATO MO1 VT ARLETE</v>
      </c>
    </row>
    <row r="38" customFormat="false" ht="12.75" hidden="false" customHeight="true" outlineLevel="0" collapsed="false">
      <c r="A38" s="15" t="n">
        <f aca="false">Report!C64</f>
        <v>46174</v>
      </c>
      <c r="B38" s="1" t="str">
        <f aca="false">Report!E64</f>
        <v>NL SERVICOS MEDICOS LTDA</v>
      </c>
      <c r="C38" s="16" t="n">
        <f aca="false">Report!U64</f>
        <v>501</v>
      </c>
      <c r="D38" s="1" t="str">
        <f aca="false">Report!X64</f>
        <v>OUTROS - ASOS LOJAS RATEIO NAO SOMAR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SEM FORNECEDOR</v>
      </c>
      <c r="C39" s="16" t="n">
        <f aca="false">Report!U65</f>
        <v>70</v>
      </c>
      <c r="D39" s="1" t="str">
        <f aca="false">Report!X65</f>
        <v>DAVID SILVA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SEM FORNECEDOR</v>
      </c>
      <c r="C40" s="16" t="n">
        <f aca="false">Report!U66</f>
        <v>15</v>
      </c>
      <c r="D40" s="1" t="str">
        <f aca="false">Report!X66</f>
        <v>DAVID SILVA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SEM FORNECEDOR</v>
      </c>
      <c r="C41" s="16" t="n">
        <f aca="false">Report!U67</f>
        <v>100</v>
      </c>
      <c r="D41" s="1" t="str">
        <f aca="false">Report!X67</f>
        <v>CARLOS DA SILVA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SEM FORNECEDOR</v>
      </c>
      <c r="C42" s="16" t="n">
        <f aca="false">Report!U68</f>
        <v>10</v>
      </c>
      <c r="D42" s="1" t="str">
        <f aca="false">Report!X68</f>
        <v>CARLOS DA SILVA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SEM FORNECEDOR</v>
      </c>
      <c r="C43" s="16" t="n">
        <f aca="false">Report!U69</f>
        <v>70</v>
      </c>
      <c r="D43" s="1" t="str">
        <f aca="false">Report!X69</f>
        <v>JULIO DA SILVA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SEM FORNECEDOR</v>
      </c>
      <c r="C44" s="16" t="n">
        <f aca="false">Report!U70</f>
        <v>10</v>
      </c>
      <c r="D44" s="1" t="str">
        <f aca="false">Report!X70</f>
        <v>CARLOS DA SILVA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SEM FORNECEDOR</v>
      </c>
      <c r="C45" s="16" t="n">
        <f aca="false">Report!U71</f>
        <v>60</v>
      </c>
      <c r="D45" s="1" t="str">
        <f aca="false">Report!X71</f>
        <v>GRACINEI ALVES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CISS CONTABIL SERVIÇOS</v>
      </c>
      <c r="C46" s="16" t="n">
        <f aca="false">Report!U75</f>
        <v>711.69</v>
      </c>
      <c r="D46" s="1" t="str">
        <f aca="false">Report!X75</f>
        <v>MENS CISS LOJAS IMPLANTACAO MO1 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OESA COMERCIO E REPRESENTACOES S/A</v>
      </c>
      <c r="C47" s="16" t="n">
        <f aca="false">Report!U76</f>
        <v>2467.24</v>
      </c>
      <c r="D47" s="1" t="str">
        <f aca="false">Report!X76</f>
        <v>NF401029 -1 MILKA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FUNNY PET DISTRIBUIDORA DE ALIMENTOS PAR</v>
      </c>
      <c r="C48" s="16" t="n">
        <f aca="false">Report!U77</f>
        <v>1287.25</v>
      </c>
      <c r="D48" s="1" t="str">
        <f aca="false">Report!X77</f>
        <v>NF19342-3 MILKA</v>
      </c>
    </row>
    <row r="49" customFormat="false" ht="12.75" hidden="false" customHeight="true" outlineLevel="0" collapsed="false">
      <c r="A49" s="15" t="n">
        <f aca="false">Report!C84</f>
        <v>46175</v>
      </c>
      <c r="B49" s="1" t="str">
        <f aca="false">Report!E84</f>
        <v>MARE DISTRIBUIDORA DE BEBIDAS E DE PRODUTOS ALIMENTICIOS LTDA</v>
      </c>
      <c r="C49" s="16" t="n">
        <f aca="false">Report!U84</f>
        <v>2953.25</v>
      </c>
      <c r="D49" s="1" t="str">
        <f aca="false">Report!X84</f>
        <v>NF 1348909 - MILKA</v>
      </c>
    </row>
    <row r="50" customFormat="false" ht="12.75" hidden="false" customHeight="true" outlineLevel="0" collapsed="false">
      <c r="A50" s="15" t="n">
        <f aca="false">Report!C86</f>
        <v>46175</v>
      </c>
      <c r="B50" s="1" t="str">
        <f aca="false">Report!E86</f>
        <v>BRASIL NORTE BEBIDAS S/A</v>
      </c>
      <c r="C50" s="16" t="n">
        <f aca="false">Report!U86</f>
        <v>4136.12</v>
      </c>
      <c r="D50" s="1" t="str">
        <f aca="false">Report!X86</f>
        <v>NF 1828663 - MILKA</v>
      </c>
    </row>
    <row r="51" customFormat="false" ht="12.75" hidden="false" customHeight="true" outlineLevel="0" collapsed="false">
      <c r="A51" s="15" t="n">
        <f aca="false">Report!C87</f>
        <v>46175</v>
      </c>
      <c r="B51" s="1" t="str">
        <f aca="false">Report!E87</f>
        <v>BRASIL NORTE BEBIDAS S/A</v>
      </c>
      <c r="C51" s="16" t="n">
        <f aca="false">Report!U87</f>
        <v>7497.62</v>
      </c>
      <c r="D51" s="1" t="str">
        <f aca="false">Report!X87</f>
        <v>NF 1835789 - MILKA</v>
      </c>
    </row>
    <row r="52" customFormat="false" ht="12.75" hidden="false" customHeight="true" outlineLevel="0" collapsed="false">
      <c r="A52" s="15" t="n">
        <f aca="false">Report!C88</f>
        <v>46175</v>
      </c>
      <c r="B52" s="1" t="str">
        <f aca="false">Report!E88</f>
        <v>BRASIL NORTE BEBIDAS S/A</v>
      </c>
      <c r="C52" s="16" t="n">
        <f aca="false">Report!U88</f>
        <v>2438.48</v>
      </c>
      <c r="D52" s="1" t="str">
        <f aca="false">Report!X88</f>
        <v>NF 1125870 - MILKA</v>
      </c>
    </row>
    <row r="53" customFormat="false" ht="12.75" hidden="false" customHeight="true" outlineLevel="0" collapsed="false">
      <c r="A53" s="15" t="n">
        <f aca="false">Report!C89</f>
        <v>46175</v>
      </c>
      <c r="B53" s="1" t="str">
        <f aca="false">Report!E89</f>
        <v>SUPER CANCUN COMERCIO DE PRODUTOS ALIMEN</v>
      </c>
      <c r="C53" s="16" t="n">
        <f aca="false">Report!U89</f>
        <v>381.98</v>
      </c>
      <c r="D53" s="1" t="str">
        <f aca="false">Report!X89</f>
        <v>NF 250091 -1 MILKA</v>
      </c>
    </row>
    <row r="54" customFormat="false" ht="12.75" hidden="false" customHeight="true" outlineLevel="0" collapsed="false">
      <c r="A54" s="15" t="n">
        <f aca="false">Report!C90</f>
        <v>46175</v>
      </c>
      <c r="B54" s="1" t="str">
        <f aca="false">Report!E90</f>
        <v>JAB COMERCIO DE PRODUTOS ALIMENTICIOS LT</v>
      </c>
      <c r="C54" s="16" t="n">
        <f aca="false">Report!U90</f>
        <v>266</v>
      </c>
      <c r="D54" s="1" t="str">
        <f aca="false">Report!X90</f>
        <v>NF 3254 SANTOPAO - MILKA</v>
      </c>
    </row>
    <row r="55" customFormat="false" ht="12.75" hidden="false" customHeight="true" outlineLevel="0" collapsed="false">
      <c r="A55" s="15" t="n">
        <f aca="false">Report!C91</f>
        <v>46175</v>
      </c>
      <c r="B55" s="1" t="str">
        <f aca="false">Report!E91</f>
        <v>SILVA E SANTOS FRIGORIFICO LTDA</v>
      </c>
      <c r="C55" s="16" t="n">
        <f aca="false">Report!U91</f>
        <v>3638.4</v>
      </c>
      <c r="D55" s="1" t="str">
        <f aca="false">Report!X91</f>
        <v>NF30630 - MILKA</v>
      </c>
    </row>
    <row r="56" customFormat="false" ht="12.75" hidden="false" customHeight="true" outlineLevel="0" collapsed="false">
      <c r="A56" s="15" t="n">
        <f aca="false">Report!C92</f>
        <v>46175</v>
      </c>
      <c r="B56" s="1" t="str">
        <f aca="false">Report!E92</f>
        <v>BROTHERS  INDUSTRIA DE ALIMENTOS LTDA</v>
      </c>
      <c r="C56" s="16" t="n">
        <f aca="false">Report!U92</f>
        <v>694.2</v>
      </c>
      <c r="D56" s="1" t="str">
        <f aca="false">Report!X92</f>
        <v>NF 1023604- MILKA</v>
      </c>
    </row>
    <row r="57" customFormat="false" ht="12.75" hidden="false" customHeight="true" outlineLevel="0" collapsed="false">
      <c r="A57" s="15" t="n">
        <f aca="false">Report!C93</f>
        <v>46175</v>
      </c>
      <c r="B57" s="1" t="str">
        <f aca="false">Report!E93</f>
        <v>ADICSO FABIAN GONZALEZ MONTILLA 70302186</v>
      </c>
      <c r="C57" s="16" t="n">
        <f aca="false">Report!U93</f>
        <v>936</v>
      </c>
      <c r="D57" s="1" t="str">
        <f aca="false">Report!X93</f>
        <v>NF 477 BLOOM - MILKA</v>
      </c>
    </row>
    <row r="58" customFormat="false" ht="12.75" hidden="false" customHeight="true" outlineLevel="0" collapsed="false">
      <c r="A58" s="15" t="n">
        <f aca="false">Report!C94</f>
        <v>46175</v>
      </c>
      <c r="B58" s="1" t="str">
        <f aca="false">Report!E94</f>
        <v>PANIFICADORA E CONFEITARIA REAL MADRI LTDA</v>
      </c>
      <c r="C58" s="16" t="n">
        <f aca="false">Report!U94</f>
        <v>394.75</v>
      </c>
      <c r="D58" s="1" t="str">
        <f aca="false">Report!X94</f>
        <v>NF 644 - MILKA</v>
      </c>
    </row>
    <row r="59" customFormat="false" ht="12.75" hidden="false" customHeight="true" outlineLevel="0" collapsed="false">
      <c r="A59" s="15" t="n">
        <f aca="false">Report!C95</f>
        <v>46175</v>
      </c>
      <c r="B59" s="1" t="str">
        <f aca="false">Report!E95</f>
        <v>AZEVEDO E SILVA LTDA</v>
      </c>
      <c r="C59" s="16" t="n">
        <f aca="false">Report!U95</f>
        <v>16511.84</v>
      </c>
      <c r="D59" s="1" t="str">
        <f aca="false">Report!X95</f>
        <v>PARC EMPRESTIMO MO1 PARTE PAGAR P MO5 BB- KEILA</v>
      </c>
    </row>
    <row r="60" customFormat="false" ht="12.75" hidden="false" customHeight="true" outlineLevel="0" collapsed="false">
      <c r="A60" s="15" t="n">
        <f aca="false">Report!C96</f>
        <v>46175</v>
      </c>
      <c r="B60" s="1" t="str">
        <f aca="false">Report!E96</f>
        <v>FEIRA</v>
      </c>
      <c r="C60" s="16" t="n">
        <f aca="false">Report!U96</f>
        <v>1252</v>
      </c>
      <c r="D60" s="1" t="str">
        <f aca="false">Report!X96</f>
        <v>FEIRA DO DIA 15/05 NAO SOMAR </v>
      </c>
    </row>
    <row r="61" customFormat="false" ht="12.75" hidden="false" customHeight="true" outlineLevel="0" collapsed="false">
      <c r="A61" s="15" t="n">
        <f aca="false">Report!C97</f>
        <v>46175</v>
      </c>
      <c r="B61" s="1" t="str">
        <f aca="false">Report!E97</f>
        <v>FEIRA</v>
      </c>
      <c r="C61" s="16" t="n">
        <f aca="false">Report!U97</f>
        <v>1350</v>
      </c>
      <c r="D61" s="1" t="str">
        <f aca="false">Report!X97</f>
        <v>FEIRA LOJAS POTE MO1 - KEILA</v>
      </c>
    </row>
    <row r="62" customFormat="false" ht="12.75" hidden="false" customHeight="true" outlineLevel="0" collapsed="false">
      <c r="A62" s="15" t="n">
        <f aca="false">Report!C98</f>
        <v>46175</v>
      </c>
      <c r="B62" s="1" t="str">
        <f aca="false">Report!E98</f>
        <v>RENATO DE O AZEVEDO E CIA LTDA - EPP</v>
      </c>
      <c r="C62" s="16" t="n">
        <f aca="false">Report!U98</f>
        <v>3006.01</v>
      </c>
      <c r="D62" s="1" t="str">
        <f aca="false">Report!X98</f>
        <v>FEIRA SR RENATO - DEBORA</v>
      </c>
    </row>
    <row r="63" customFormat="false" ht="12.75" hidden="false" customHeight="true" outlineLevel="0" collapsed="false">
      <c r="A63" s="15" t="n">
        <f aca="false">Report!C99</f>
        <v>46175</v>
      </c>
      <c r="B63" s="1" t="str">
        <f aca="false">Report!E99</f>
        <v>RENATO DE O AZEVEDO E CIA LTDA - EPP</v>
      </c>
      <c r="C63" s="16" t="n">
        <f aca="false">Report!U99</f>
        <v>3006.01</v>
      </c>
      <c r="D63" s="1" t="str">
        <f aca="false">Report!X99</f>
        <v>FEIRA SR RENATO - DEBORA</v>
      </c>
    </row>
    <row r="64" customFormat="false" ht="12.75" hidden="false" customHeight="true" outlineLevel="0" collapsed="false">
      <c r="A64" s="15" t="n">
        <f aca="false">Report!C100</f>
        <v>46175</v>
      </c>
      <c r="B64" s="1" t="str">
        <f aca="false">Report!E100</f>
        <v>RENATO DE O AZEVEDO E CIA LTDA - EPP</v>
      </c>
      <c r="C64" s="16" t="n">
        <f aca="false">Report!U100</f>
        <v>165</v>
      </c>
      <c r="D64" s="1" t="str">
        <f aca="false">Report!X100</f>
        <v>QUEIJO COALHO - FEIRA SR RENATO</v>
      </c>
    </row>
    <row r="65" customFormat="false" ht="12.75" hidden="false" customHeight="true" outlineLevel="0" collapsed="false">
      <c r="A65" s="15" t="n">
        <f aca="false">Report!C101</f>
        <v>46175</v>
      </c>
      <c r="B65" s="1" t="str">
        <f aca="false">Report!E101</f>
        <v>ITAU SA</v>
      </c>
      <c r="C65" s="16" t="n">
        <f aca="false">Report!U101</f>
        <v>6.41</v>
      </c>
      <c r="D65" s="1" t="str">
        <f aca="false">Report!X101</f>
        <v>TAR PIXQR LIQ MAQUININHA ITAU1N-ANDREA</v>
      </c>
    </row>
    <row r="66" customFormat="false" ht="12.75" hidden="false" customHeight="true" outlineLevel="0" collapsed="false">
      <c r="A66" s="15" t="n">
        <f aca="false">Report!C102</f>
        <v>46175</v>
      </c>
      <c r="B66" s="1" t="str">
        <f aca="false">Report!E102</f>
        <v>ITAU SA</v>
      </c>
      <c r="C66" s="16" t="n">
        <f aca="false">Report!U102</f>
        <v>584.66</v>
      </c>
      <c r="D66" s="1" t="str">
        <f aca="false">Report!X102</f>
        <v>DESPESA IOF 6083-63511-7C/C GARANTIDA ITAU 1NV-ANDREZA</v>
      </c>
    </row>
    <row r="67" customFormat="false" ht="12.75" hidden="false" customHeight="true" outlineLevel="0" collapsed="false">
      <c r="A67" s="15" t="n">
        <f aca="false">Report!C103</f>
        <v>46175</v>
      </c>
      <c r="B67" s="1" t="str">
        <f aca="false">Report!E103</f>
        <v>ITAU SA</v>
      </c>
      <c r="C67" s="16" t="n">
        <f aca="false">Report!U103</f>
        <v>638.71</v>
      </c>
      <c r="D67" s="1" t="str">
        <f aca="false">Report!X103</f>
        <v>DESPESA TAR PIX OGTO TRANSF ITAU 1NV-ANDREZA</v>
      </c>
    </row>
    <row r="68" customFormat="false" ht="12.75" hidden="false" customHeight="true" outlineLevel="0" collapsed="false">
      <c r="A68" s="15" t="n">
        <f aca="false">Report!C104</f>
        <v>46175</v>
      </c>
      <c r="B68" s="1" t="str">
        <f aca="false">Report!E104</f>
        <v>ITAU SA</v>
      </c>
      <c r="C68" s="16" t="n">
        <f aca="false">Report!U104</f>
        <v>968.61</v>
      </c>
      <c r="D68" s="1" t="str">
        <f aca="false">Report!X104</f>
        <v>DESPESA IOF ITAU 1NV-ANDREZA</v>
      </c>
    </row>
    <row r="69" customFormat="false" ht="12.75" hidden="false" customHeight="true" outlineLevel="0" collapsed="false">
      <c r="A69" s="15" t="n">
        <f aca="false">Report!C105</f>
        <v>46175</v>
      </c>
      <c r="B69" s="1" t="str">
        <f aca="false">Report!E105</f>
        <v>ITAU SA</v>
      </c>
      <c r="C69" s="16" t="n">
        <f aca="false">Report!U105</f>
        <v>1848.65</v>
      </c>
      <c r="D69" s="1" t="str">
        <f aca="false">Report!X105</f>
        <v>DESPESA TAR PIX QR CODE LIQUIDA -ANDREZA</v>
      </c>
    </row>
    <row r="70" customFormat="false" ht="12.75" hidden="false" customHeight="true" outlineLevel="0" collapsed="false">
      <c r="A70" s="15" t="n">
        <f aca="false">Report!C106</f>
        <v>46175</v>
      </c>
      <c r="B70" s="1" t="str">
        <f aca="false">Report!E106</f>
        <v>FEIRA</v>
      </c>
      <c r="C70" s="16" t="n">
        <f aca="false">Report!U106</f>
        <v>1134.01</v>
      </c>
      <c r="D70" s="1" t="str">
        <f aca="false">Report!X106</f>
        <v>FEIRA LOJAS NAO SOMAR DIFERENCA  DO  DIA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SEM FORNECEDOR</v>
      </c>
      <c r="C71" s="16" t="n">
        <f aca="false">Report!U107</f>
        <v>70</v>
      </c>
      <c r="D71" s="1" t="str">
        <f aca="false">Report!X107</f>
        <v>ALINE SANTOS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SEM FORNECEDOR</v>
      </c>
      <c r="C72" s="16" t="n">
        <f aca="false">Report!U108</f>
        <v>70</v>
      </c>
      <c r="D72" s="1" t="str">
        <f aca="false">Report!X108</f>
        <v>JOELMA LIMA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SEM FORNECEDOR</v>
      </c>
      <c r="C73" s="16" t="n">
        <f aca="false">Report!U111</f>
        <v>100</v>
      </c>
      <c r="D73" s="1" t="str">
        <f aca="false">Report!X111</f>
        <v>CARLOS DA SILVA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SEM FORNECEDOR</v>
      </c>
      <c r="C74" s="16" t="n">
        <f aca="false">Report!U112</f>
        <v>10</v>
      </c>
      <c r="D74" s="1" t="str">
        <f aca="false">Report!X112</f>
        <v>CARLOS DA SILVA</v>
      </c>
    </row>
    <row r="75" customFormat="false" ht="12.75" hidden="false" customHeight="true" outlineLevel="0" collapsed="false">
      <c r="A75" s="15" t="n">
        <f aca="false">Report!C114</f>
        <v>46176</v>
      </c>
      <c r="B75" s="1" t="str">
        <f aca="false">Report!E114</f>
        <v>SEM FORNECEDOR</v>
      </c>
      <c r="C75" s="16" t="n">
        <f aca="false">Report!U114</f>
        <v>70</v>
      </c>
      <c r="D75" s="1" t="str">
        <f aca="false">Report!X114</f>
        <v>JULIO DA SILVA</v>
      </c>
    </row>
    <row r="76" customFormat="false" ht="12.75" hidden="false" customHeight="true" outlineLevel="0" collapsed="false">
      <c r="A76" s="15" t="n">
        <f aca="false">Report!C116</f>
        <v>46176</v>
      </c>
      <c r="B76" s="1" t="str">
        <f aca="false">Report!E116</f>
        <v>SEM FORNECEDOR</v>
      </c>
      <c r="C76" s="16" t="n">
        <f aca="false">Report!U116</f>
        <v>60</v>
      </c>
      <c r="D76" s="1" t="str">
        <f aca="false">Report!X116</f>
        <v>ANTONY VINICIUS</v>
      </c>
    </row>
    <row r="77" customFormat="false" ht="12.75" hidden="false" customHeight="true" outlineLevel="0" collapsed="false">
      <c r="A77" s="15" t="n">
        <f aca="false">Report!C117</f>
        <v>46176</v>
      </c>
      <c r="B77" s="1" t="str">
        <f aca="false">Report!E117</f>
        <v>SEM FORNECEDOR</v>
      </c>
      <c r="C77" s="16" t="n">
        <f aca="false">Report!U117</f>
        <v>10</v>
      </c>
      <c r="D77" s="1" t="str">
        <f aca="false">Report!X117</f>
        <v>ANTONY VINICIUS</v>
      </c>
    </row>
    <row r="78" customFormat="false" ht="12.75" hidden="false" customHeight="true" outlineLevel="0" collapsed="false">
      <c r="A78" s="15" t="n">
        <f aca="false">Report!C118</f>
        <v>46176</v>
      </c>
      <c r="B78" s="1" t="str">
        <f aca="false">Report!E118</f>
        <v>SEM FORNECEDOR</v>
      </c>
      <c r="C78" s="16" t="n">
        <f aca="false">Report!U118</f>
        <v>40</v>
      </c>
      <c r="D78" s="1" t="str">
        <f aca="false">Report!X118</f>
        <v>JADSON FERNANDO</v>
      </c>
    </row>
    <row r="79" customFormat="false" ht="12.75" hidden="false" customHeight="true" outlineLevel="0" collapsed="false">
      <c r="A79" s="15" t="n">
        <f aca="false">Report!C119</f>
        <v>46176</v>
      </c>
      <c r="B79" s="1" t="str">
        <f aca="false">Report!E119</f>
        <v>SEM FORNECEDOR</v>
      </c>
      <c r="C79" s="16" t="n">
        <f aca="false">Report!U119</f>
        <v>100</v>
      </c>
      <c r="D79" s="1" t="str">
        <f aca="false">Report!X119</f>
        <v>FRANCISCO CASTRO</v>
      </c>
    </row>
    <row r="80" customFormat="false" ht="12.75" hidden="false" customHeight="true" outlineLevel="0" collapsed="false">
      <c r="A80" s="15" t="n">
        <f aca="false">Report!C120</f>
        <v>46176</v>
      </c>
      <c r="B80" s="1" t="str">
        <f aca="false">Report!E120</f>
        <v>SEM FORNECEDOR</v>
      </c>
      <c r="C80" s="16" t="n">
        <f aca="false">Report!U120</f>
        <v>221</v>
      </c>
      <c r="D80" s="1" t="str">
        <f aca="false">Report!X120</f>
        <v>ACAI DE ANORI</v>
      </c>
    </row>
    <row r="81" customFormat="false" ht="12.75" hidden="false" customHeight="true" outlineLevel="0" collapsed="false">
      <c r="A81" s="15" t="n">
        <f aca="false">Report!C121</f>
        <v>46176</v>
      </c>
      <c r="B81" s="1" t="str">
        <f aca="false">Report!E121</f>
        <v>SEM FORNECEDOR</v>
      </c>
      <c r="C81" s="16" t="n">
        <f aca="false">Report!U121</f>
        <v>300</v>
      </c>
      <c r="D81" s="1" t="str">
        <f aca="false">Report!X121</f>
        <v>COMPRA DE 30MTS DE CABO ELETRICO DE 95MMT PARA A LOJA</v>
      </c>
    </row>
    <row r="82" customFormat="false" ht="12.75" hidden="false" customHeight="true" outlineLevel="0" collapsed="false">
      <c r="A82" s="15" t="n">
        <f aca="false">Report!C122</f>
        <v>46176</v>
      </c>
      <c r="B82" s="1" t="str">
        <f aca="false">Report!E122</f>
        <v>SEM FORNECEDOR</v>
      </c>
      <c r="C82" s="16" t="n">
        <f aca="false">Report!U122</f>
        <v>700</v>
      </c>
      <c r="D82" s="1" t="str">
        <f aca="false">Report!X122</f>
        <v>COMPRA DE 30MTS DE CABO ELETRICO DE 95MMT PARA A LOJA</v>
      </c>
    </row>
    <row r="83" customFormat="false" ht="12.75" hidden="false" customHeight="true" outlineLevel="0" collapsed="false">
      <c r="A83" s="15" t="n">
        <f aca="false">Report!C123</f>
        <v>46176</v>
      </c>
      <c r="B83" s="1" t="str">
        <f aca="false">Report!E123</f>
        <v>SEM FORNECEDOR</v>
      </c>
      <c r="C83" s="16" t="n">
        <f aca="false">Report!U123</f>
        <v>500</v>
      </c>
      <c r="D83" s="1" t="str">
        <f aca="false">Report!X123</f>
        <v>COMPRA DE 30MTS DE CABO ELETRICO DE 95MMT PARA A LOJA</v>
      </c>
    </row>
    <row r="84" customFormat="false" ht="12.75" hidden="false" customHeight="true" outlineLevel="0" collapsed="false">
      <c r="A84" s="15" t="n">
        <f aca="false">Report!C124</f>
        <v>46176</v>
      </c>
      <c r="B84" s="1" t="str">
        <f aca="false">Report!E124</f>
        <v>SEM FORNECEDOR</v>
      </c>
      <c r="C84" s="16" t="n">
        <f aca="false">Report!U124</f>
        <v>600</v>
      </c>
      <c r="D84" s="1" t="str">
        <f aca="false">Report!X124</f>
        <v>COMPRA DE 30MTS DE CABO ELETRICO DE 95MMT PARA A LOJA</v>
      </c>
    </row>
    <row r="85" customFormat="false" ht="12.75" hidden="false" customHeight="true" outlineLevel="0" collapsed="false">
      <c r="A85" s="15" t="n">
        <f aca="false">Report!C125</f>
        <v>46176</v>
      </c>
      <c r="B85" s="1" t="str">
        <f aca="false">Report!E125</f>
        <v>SEM FORNECEDOR</v>
      </c>
      <c r="C85" s="16" t="n">
        <f aca="false">Report!U125</f>
        <v>600</v>
      </c>
      <c r="D85" s="1" t="str">
        <f aca="false">Report!X125</f>
        <v>COMPRA DE 30MTS DE CABO ELETRICO DE 95MMT PARA A LOJA</v>
      </c>
    </row>
    <row r="86" customFormat="false" ht="12.75" hidden="false" customHeight="true" outlineLevel="0" collapsed="false">
      <c r="A86" s="15" t="n">
        <f aca="false">Report!C126</f>
        <v>46176</v>
      </c>
      <c r="B86" s="1" t="str">
        <f aca="false">Report!E126</f>
        <v>PRIME PET DISTRIBUIDORA LTDA</v>
      </c>
      <c r="C86" s="16" t="n">
        <f aca="false">Report!U126</f>
        <v>2195.35</v>
      </c>
      <c r="D86" s="1" t="str">
        <f aca="false">Report!X126</f>
        <v>NF 9409 - 08/10 MILKA</v>
      </c>
    </row>
    <row r="87" customFormat="false" ht="12.75" hidden="false" customHeight="true" outlineLevel="0" collapsed="false">
      <c r="A87" s="15" t="n">
        <f aca="false">Report!C127</f>
        <v>46176</v>
      </c>
      <c r="B87" s="1" t="str">
        <f aca="false">Report!E127</f>
        <v>EMOPS CONTROLE AMBIENTAL EIRELI</v>
      </c>
      <c r="C87" s="16" t="n">
        <f aca="false">Report!U127</f>
        <v>419.97</v>
      </c>
      <c r="D87" s="1" t="str">
        <f aca="false">Report!X127</f>
        <v>DEDETIZACAO MO1 - KEILA</v>
      </c>
    </row>
    <row r="88" customFormat="false" ht="12.75" hidden="false" customHeight="true" outlineLevel="0" collapsed="false">
      <c r="A88" s="15" t="n">
        <f aca="false">Report!C128</f>
        <v>46176</v>
      </c>
      <c r="B88" s="1" t="str">
        <f aca="false">Report!E128</f>
        <v>DISTRIBUIDORA LOPES LTDA</v>
      </c>
      <c r="C88" s="16" t="n">
        <f aca="false">Report!U128</f>
        <v>1885.65</v>
      </c>
      <c r="D88" s="1" t="str">
        <f aca="false">Report!X128</f>
        <v>NF 1649308 - 2 MILKA</v>
      </c>
    </row>
    <row r="89" customFormat="false" ht="12.75" hidden="false" customHeight="true" outlineLevel="0" collapsed="false">
      <c r="A89" s="15" t="n">
        <f aca="false">Report!C129</f>
        <v>46176</v>
      </c>
      <c r="B89" s="1" t="str">
        <f aca="false">Report!E129</f>
        <v>OPPORTUNITY ALIMENTOS PARA ANIMAIS LTDA</v>
      </c>
      <c r="C89" s="16" t="n">
        <f aca="false">Report!U129</f>
        <v>1326</v>
      </c>
      <c r="D89" s="1" t="str">
        <f aca="false">Report!X129</f>
        <v>NF 33622 - 1 MILKA</v>
      </c>
    </row>
    <row r="90" customFormat="false" ht="12.75" hidden="false" customHeight="true" outlineLevel="0" collapsed="false">
      <c r="A90" s="15" t="n">
        <f aca="false">Report!C130</f>
        <v>46176</v>
      </c>
      <c r="B90" s="1" t="str">
        <f aca="false">Report!E130</f>
        <v>FEMAR IND E COM DE BEBIDAS LTDA</v>
      </c>
      <c r="C90" s="16" t="n">
        <f aca="false">Report!U130</f>
        <v>832.66</v>
      </c>
      <c r="D90" s="1" t="str">
        <f aca="false">Report!X130</f>
        <v>NF 49351 - MILKA</v>
      </c>
    </row>
    <row r="91" customFormat="false" ht="12.75" hidden="false" customHeight="true" outlineLevel="0" collapsed="false">
      <c r="A91" s="15" t="n">
        <f aca="false">Report!C132</f>
        <v>46176</v>
      </c>
      <c r="B91" s="1" t="str">
        <f aca="false">Report!E132</f>
        <v>CB COMERCIO E DISTRIBUIDORA DE ALIMENTOS</v>
      </c>
      <c r="C91" s="16" t="n">
        <f aca="false">Report!U132</f>
        <v>1298.57</v>
      </c>
      <c r="D91" s="1" t="str">
        <f aca="false">Report!X132</f>
        <v>927557-B/C NF834106 - MILKA</v>
      </c>
    </row>
    <row r="92" customFormat="false" ht="12.75" hidden="false" customHeight="true" outlineLevel="0" collapsed="false">
      <c r="A92" s="15" t="n">
        <f aca="false">Report!C133</f>
        <v>46176</v>
      </c>
      <c r="B92" s="1" t="str">
        <f aca="false">Report!E133</f>
        <v>SOUZA CRUZ LTDA.</v>
      </c>
      <c r="C92" s="16" t="n">
        <f aca="false">Report!U133</f>
        <v>5225.25</v>
      </c>
      <c r="D92" s="1" t="str">
        <f aca="false">Report!X133</f>
        <v>NF 559546-03 MILKA</v>
      </c>
    </row>
    <row r="93" customFormat="false" ht="12.75" hidden="false" customHeight="true" outlineLevel="0" collapsed="false">
      <c r="A93" s="15" t="n">
        <f aca="false">Report!C134</f>
        <v>46176</v>
      </c>
      <c r="B93" s="1" t="str">
        <f aca="false">Report!E134</f>
        <v>DUNORTE DISTRIBUIDORA DE PRODUTOS DE CONSUMO LTDA</v>
      </c>
      <c r="C93" s="16" t="n">
        <f aca="false">Report!U134</f>
        <v>2458.1</v>
      </c>
      <c r="D93" s="1" t="str">
        <f aca="false">Report!X134</f>
        <v>NF 3186740-1 MILKA</v>
      </c>
    </row>
    <row r="94" customFormat="false" ht="12.75" hidden="false" customHeight="true" outlineLevel="0" collapsed="false">
      <c r="A94" s="15" t="n">
        <f aca="false">Report!C135</f>
        <v>46176</v>
      </c>
      <c r="B94" s="1" t="str">
        <f aca="false">Report!E135</f>
        <v>SL DISTRIBUIDORA COM. DE PROD. ALIMENTIC</v>
      </c>
      <c r="C94" s="16" t="n">
        <f aca="false">Report!U135</f>
        <v>993.36</v>
      </c>
      <c r="D94" s="1" t="str">
        <f aca="false">Report!X135</f>
        <v>NF 9878 - MILKA</v>
      </c>
    </row>
    <row r="95" customFormat="false" ht="12.75" hidden="false" customHeight="true" outlineLevel="0" collapsed="false">
      <c r="A95" s="15" t="n">
        <f aca="false">Report!C136</f>
        <v>46176</v>
      </c>
      <c r="B95" s="1" t="str">
        <f aca="false">Report!E136</f>
        <v>NESTLÉ BRASIL LTDA.</v>
      </c>
      <c r="C95" s="16" t="n">
        <f aca="false">Report!U136</f>
        <v>1513.19</v>
      </c>
      <c r="D95" s="1" t="str">
        <f aca="false">Report!X136</f>
        <v>NF 1404002 - MILKA</v>
      </c>
    </row>
    <row r="96" customFormat="false" ht="12.75" hidden="false" customHeight="true" outlineLevel="0" collapsed="false">
      <c r="A96" s="15" t="n">
        <f aca="false">Report!C139</f>
        <v>46176</v>
      </c>
      <c r="B96" s="1" t="str">
        <f aca="false">Report!E139</f>
        <v>MARTINS COM SERV DISTR SA</v>
      </c>
      <c r="C96" s="16" t="n">
        <f aca="false">Report!U139</f>
        <v>678.54</v>
      </c>
      <c r="D96" s="1" t="str">
        <f aca="false">Report!X139</f>
        <v>NF 1762196 -02 C/TARIFA INCLUSA - MILKA</v>
      </c>
    </row>
    <row r="97" customFormat="false" ht="12.75" hidden="false" customHeight="true" outlineLevel="0" collapsed="false">
      <c r="A97" s="15" t="n">
        <f aca="false">Report!C140</f>
        <v>46176</v>
      </c>
      <c r="B97" s="1" t="str">
        <f aca="false">Report!E140</f>
        <v>BRF S A</v>
      </c>
      <c r="C97" s="16" t="n">
        <f aca="false">Report!U140</f>
        <v>2305.66</v>
      </c>
      <c r="D97" s="1" t="str">
        <f aca="false">Report!X140</f>
        <v>NF 1585743 -02/02 MILKA</v>
      </c>
    </row>
    <row r="98" customFormat="false" ht="12.75" hidden="false" customHeight="true" outlineLevel="0" collapsed="false">
      <c r="A98" s="15" t="n">
        <f aca="false">Report!C141</f>
        <v>46176</v>
      </c>
      <c r="B98" s="1" t="str">
        <f aca="false">Report!E141</f>
        <v>BRF S A</v>
      </c>
      <c r="C98" s="16" t="n">
        <f aca="false">Report!U141</f>
        <v>1669.68</v>
      </c>
      <c r="D98" s="1" t="str">
        <f aca="false">Report!X141</f>
        <v>NF 1588698 02/03 MILKA</v>
      </c>
    </row>
    <row r="99" customFormat="false" ht="12.75" hidden="false" customHeight="true" outlineLevel="0" collapsed="false">
      <c r="A99" s="15" t="n">
        <f aca="false">Report!C142</f>
        <v>46176</v>
      </c>
      <c r="B99" s="1" t="str">
        <f aca="false">Report!E142</f>
        <v>MAXFRI DISTRIUIDORA LTDA</v>
      </c>
      <c r="C99" s="16" t="n">
        <f aca="false">Report!U142</f>
        <v>3947.2</v>
      </c>
      <c r="D99" s="1" t="str">
        <f aca="false">Report!X142</f>
        <v>NF 14334 - MILKA</v>
      </c>
    </row>
    <row r="100" customFormat="false" ht="12.75" hidden="false" customHeight="true" outlineLevel="0" collapsed="false">
      <c r="A100" s="15" t="n">
        <f aca="false">Report!C147</f>
        <v>46176</v>
      </c>
      <c r="B100" s="1" t="str">
        <f aca="false">Report!E147</f>
        <v>C. R. PARENTE ABREU</v>
      </c>
      <c r="C100" s="16" t="n">
        <f aca="false">Report!U147</f>
        <v>327.84</v>
      </c>
      <c r="D100" s="1" t="str">
        <f aca="false">Report!X147</f>
        <v>NF 112008-1 MILKA</v>
      </c>
    </row>
    <row r="101" customFormat="false" ht="12.75" hidden="false" customHeight="true" outlineLevel="0" collapsed="false">
      <c r="A101" s="15" t="n">
        <f aca="false">Report!C150</f>
        <v>46176</v>
      </c>
      <c r="B101" s="1" t="str">
        <f aca="false">Report!E150</f>
        <v>RENATO DE O AZEVEDO E CIA LTDA - EPP</v>
      </c>
      <c r="C101" s="16" t="n">
        <f aca="false">Report!U150</f>
        <v>70</v>
      </c>
      <c r="D101" s="1" t="str">
        <f aca="false">Report!X150</f>
        <v>CAMARAO COM CASCA - FEIRA CARLOS</v>
      </c>
    </row>
    <row r="102" customFormat="false" ht="12.75" hidden="false" customHeight="true" outlineLevel="0" collapsed="false">
      <c r="A102" s="15" t="n">
        <f aca="false">Report!C151</f>
        <v>46176</v>
      </c>
      <c r="B102" s="1" t="str">
        <f aca="false">Report!E151</f>
        <v>SEFAZ DAR</v>
      </c>
      <c r="C102" s="16" t="n">
        <f aca="false">Report!U151</f>
        <v>50</v>
      </c>
      <c r="D102" s="1" t="str">
        <f aca="false">Report!X151</f>
        <v>DESEMBARACO NF GETNET MO1 - KEILA</v>
      </c>
    </row>
    <row r="103" customFormat="false" ht="12.75" hidden="false" customHeight="true" outlineLevel="0" collapsed="false">
      <c r="A103" s="15" t="n">
        <f aca="false">Report!C153</f>
        <v>46176</v>
      </c>
      <c r="B103" s="1" t="str">
        <f aca="false">Report!E153</f>
        <v>GELO DANGELO FABRICACAO DE GELO LTDA</v>
      </c>
      <c r="C103" s="16" t="n">
        <f aca="false">Report!U153</f>
        <v>370.5</v>
      </c>
      <c r="D103" s="1" t="str">
        <f aca="false">Report!X153</f>
        <v>NF 243 - DEBORA</v>
      </c>
    </row>
    <row r="104" customFormat="false" ht="12.75" hidden="false" customHeight="true" outlineLevel="0" collapsed="false">
      <c r="A104" s="15" t="n">
        <f aca="false">Report!C154</f>
        <v>46176</v>
      </c>
      <c r="B104" s="1" t="str">
        <f aca="false">Report!E154</f>
        <v>MANOEL TEXEIRA DE SOUZA RESTAURANTE</v>
      </c>
      <c r="C104" s="16" t="n">
        <f aca="false">Report!U154</f>
        <v>720</v>
      </c>
      <c r="D104" s="1" t="str">
        <f aca="false">Report!X154</f>
        <v>NF 5936 - DEBORA</v>
      </c>
    </row>
    <row r="105" customFormat="false" ht="12.75" hidden="false" customHeight="true" outlineLevel="0" collapsed="false">
      <c r="A105" s="15" t="n">
        <f aca="false">Report!C155</f>
        <v>46176</v>
      </c>
      <c r="B105" s="1" t="str">
        <f aca="false">Report!E155</f>
        <v>CONTA VIVO </v>
      </c>
      <c r="C105" s="16" t="n">
        <f aca="false">Report!U155</f>
        <v>258.62</v>
      </c>
      <c r="D105" s="1" t="str">
        <f aca="false">Report!X155</f>
        <v>VIVO MO1 -ANDREZA</v>
      </c>
    </row>
    <row r="106" customFormat="false" ht="12.75" hidden="false" customHeight="true" outlineLevel="0" collapsed="false">
      <c r="A106" s="15" t="n">
        <f aca="false">Report!C156</f>
        <v>46177</v>
      </c>
      <c r="B106" s="1" t="str">
        <f aca="false">Report!E156</f>
        <v>SEM FORNECEDOR</v>
      </c>
      <c r="C106" s="16" t="n">
        <f aca="false">Report!U156</f>
        <v>325</v>
      </c>
      <c r="D106" s="1" t="str">
        <f aca="false">Report!X156</f>
        <v>ACAI DE ANORI</v>
      </c>
    </row>
    <row r="107" customFormat="false" ht="12.75" hidden="false" customHeight="true" outlineLevel="0" collapsed="false">
      <c r="A107" s="15" t="n">
        <f aca="false">Report!C157</f>
        <v>46177</v>
      </c>
      <c r="B107" s="1" t="str">
        <f aca="false">Report!E157</f>
        <v>SEM FORNECEDOR</v>
      </c>
      <c r="C107" s="16" t="n">
        <f aca="false">Report!U157</f>
        <v>170</v>
      </c>
      <c r="D107" s="1" t="str">
        <f aca="false">Report!X157</f>
        <v>MATERIAL PARA BANHEIRO </v>
      </c>
    </row>
    <row r="108" customFormat="false" ht="12.75" hidden="false" customHeight="true" outlineLevel="0" collapsed="false">
      <c r="A108" s="15" t="n">
        <f aca="false">Report!C158</f>
        <v>46177</v>
      </c>
      <c r="B108" s="1" t="str">
        <f aca="false">Report!E158</f>
        <v>SEM FORNECEDOR</v>
      </c>
      <c r="C108" s="16" t="n">
        <f aca="false">Report!U158</f>
        <v>90</v>
      </c>
      <c r="D108" s="1" t="str">
        <f aca="false">Report!X158</f>
        <v>ANA DE PAULA</v>
      </c>
    </row>
    <row r="109" customFormat="false" ht="12.75" hidden="false" customHeight="true" outlineLevel="0" collapsed="false">
      <c r="A109" s="15" t="n">
        <f aca="false">Report!C159</f>
        <v>46177</v>
      </c>
      <c r="B109" s="1" t="str">
        <f aca="false">Report!E159</f>
        <v>SEM FORNECEDOR</v>
      </c>
      <c r="C109" s="16" t="n">
        <f aca="false">Report!U159</f>
        <v>90</v>
      </c>
      <c r="D109" s="1" t="str">
        <f aca="false">Report!X159</f>
        <v>DANIEL SILVA </v>
      </c>
    </row>
    <row r="110" customFormat="false" ht="12.75" hidden="false" customHeight="true" outlineLevel="0" collapsed="false">
      <c r="A110" s="15" t="n">
        <f aca="false">Report!C160</f>
        <v>46177</v>
      </c>
      <c r="B110" s="1" t="str">
        <f aca="false">Report!E160</f>
        <v>SEM FORNECEDOR</v>
      </c>
      <c r="C110" s="16" t="n">
        <f aca="false">Report!U160</f>
        <v>90</v>
      </c>
      <c r="D110" s="1" t="str">
        <f aca="false">Report!X160</f>
        <v>SABRINA VILLAR</v>
      </c>
    </row>
    <row r="111" customFormat="false" ht="12.75" hidden="false" customHeight="true" outlineLevel="0" collapsed="false">
      <c r="A111" s="15" t="n">
        <f aca="false">Report!C161</f>
        <v>46177</v>
      </c>
      <c r="B111" s="1" t="str">
        <f aca="false">Report!E161</f>
        <v>SEM FORNECEDOR</v>
      </c>
      <c r="C111" s="16" t="n">
        <f aca="false">Report!U161</f>
        <v>120</v>
      </c>
      <c r="D111" s="1" t="str">
        <f aca="false">Report!X161</f>
        <v>CARLOS DA SILVA</v>
      </c>
    </row>
    <row r="112" customFormat="false" ht="12.75" hidden="false" customHeight="true" outlineLevel="0" collapsed="false">
      <c r="A112" s="15" t="n">
        <f aca="false">Report!C162</f>
        <v>46177</v>
      </c>
      <c r="B112" s="1" t="str">
        <f aca="false">Report!E162</f>
        <v>SEM FORNECEDOR</v>
      </c>
      <c r="C112" s="16" t="n">
        <f aca="false">Report!U162</f>
        <v>10</v>
      </c>
      <c r="D112" s="1" t="str">
        <f aca="false">Report!X162</f>
        <v>CARLOS DA SILVA</v>
      </c>
    </row>
    <row r="113" customFormat="false" ht="12.75" hidden="false" customHeight="true" outlineLevel="0" collapsed="false">
      <c r="A113" s="15" t="n">
        <f aca="false">Report!C163</f>
        <v>46177</v>
      </c>
      <c r="B113" s="1" t="str">
        <f aca="false">Report!E163</f>
        <v>SEM FORNECEDOR</v>
      </c>
      <c r="C113" s="16" t="n">
        <f aca="false">Report!U163</f>
        <v>70</v>
      </c>
      <c r="D113" s="1" t="str">
        <f aca="false">Report!X163</f>
        <v>GRACINEY ALVES</v>
      </c>
    </row>
    <row r="114" customFormat="false" ht="12.75" hidden="false" customHeight="true" outlineLevel="0" collapsed="false">
      <c r="A114" s="15" t="n">
        <f aca="false">Report!C164</f>
        <v>46177</v>
      </c>
      <c r="B114" s="1" t="str">
        <f aca="false">Report!E164</f>
        <v>SEM FORNECEDOR</v>
      </c>
      <c r="C114" s="16" t="n">
        <f aca="false">Report!U164</f>
        <v>70</v>
      </c>
      <c r="D114" s="1" t="str">
        <f aca="false">Report!X164</f>
        <v>ANTONY VINICIUS</v>
      </c>
    </row>
    <row r="115" customFormat="false" ht="12.75" hidden="false" customHeight="true" outlineLevel="0" collapsed="false">
      <c r="A115" s="15" t="n">
        <f aca="false">Report!C165</f>
        <v>46177</v>
      </c>
      <c r="B115" s="1" t="str">
        <f aca="false">Report!E165</f>
        <v>SEM FORNECEDOR</v>
      </c>
      <c r="C115" s="16" t="n">
        <f aca="false">Report!U165</f>
        <v>10</v>
      </c>
      <c r="D115" s="1" t="str">
        <f aca="false">Report!X165</f>
        <v>ANTONY VINICIUS</v>
      </c>
    </row>
    <row r="116" customFormat="false" ht="12.75" hidden="false" customHeight="true" outlineLevel="0" collapsed="false">
      <c r="A116" s="15" t="n">
        <f aca="false">Report!C166</f>
        <v>46177</v>
      </c>
      <c r="B116" s="1" t="str">
        <f aca="false">Report!E166</f>
        <v>SEM FORNECEDOR</v>
      </c>
      <c r="C116" s="16" t="n">
        <f aca="false">Report!U166</f>
        <v>70</v>
      </c>
      <c r="D116" s="1" t="str">
        <f aca="false">Report!X166</f>
        <v>FRANCISCO HELIO</v>
      </c>
    </row>
    <row r="117" customFormat="false" ht="12.75" hidden="false" customHeight="true" outlineLevel="0" collapsed="false">
      <c r="A117" s="15" t="n">
        <f aca="false">Report!C167</f>
        <v>46177</v>
      </c>
      <c r="B117" s="1" t="str">
        <f aca="false">Report!E167</f>
        <v>SEM FORNECEDOR</v>
      </c>
      <c r="C117" s="16" t="n">
        <f aca="false">Report!U167</f>
        <v>70</v>
      </c>
      <c r="D117" s="1" t="str">
        <f aca="false">Report!X167</f>
        <v>MELISSA SNATIAGO</v>
      </c>
    </row>
    <row r="118" customFormat="false" ht="12.75" hidden="false" customHeight="true" outlineLevel="0" collapsed="false">
      <c r="A118" s="15" t="n">
        <f aca="false">Report!C169</f>
        <v>46177</v>
      </c>
      <c r="B118" s="1" t="str">
        <f aca="false">Report!E169</f>
        <v>AUGUSTA - JUROS EMPRESTIMO</v>
      </c>
      <c r="C118" s="16" t="n">
        <f aca="false">Report!U169</f>
        <v>2000</v>
      </c>
      <c r="D118" s="1" t="str">
        <f aca="false">Report!X169</f>
        <v>JUROS EMPRESTIMO AUGUSTA MO3 E MO4 </v>
      </c>
    </row>
    <row r="119" customFormat="false" ht="12.75" hidden="false" customHeight="true" outlineLevel="0" collapsed="false">
      <c r="A119" s="15" t="n">
        <f aca="false">Report!C170</f>
        <v>46177</v>
      </c>
      <c r="B119" s="1" t="str">
        <f aca="false">Report!E170</f>
        <v>BF COMERCIO DE ALIMENTOS REPRESENTACAO L</v>
      </c>
      <c r="C119" s="16" t="n">
        <f aca="false">Report!U170</f>
        <v>1086.95</v>
      </c>
      <c r="D119" s="1" t="str">
        <f aca="false">Report!X170</f>
        <v>NF 20661 - MILKA</v>
      </c>
    </row>
    <row r="120" customFormat="false" ht="12.75" hidden="false" customHeight="true" outlineLevel="0" collapsed="false">
      <c r="A120" s="15" t="n">
        <f aca="false">Report!C175</f>
        <v>46177</v>
      </c>
      <c r="B120" s="1" t="str">
        <f aca="false">Report!E175</f>
        <v>VIA CERTA INDUSTRIA E COMERCIO DE SANEANTES LTDA</v>
      </c>
      <c r="C120" s="16" t="n">
        <f aca="false">Report!U175</f>
        <v>550</v>
      </c>
      <c r="D120" s="1" t="str">
        <f aca="false">Report!X175</f>
        <v>NF 39901 - MILKA</v>
      </c>
    </row>
    <row r="121" customFormat="false" ht="12.75" hidden="false" customHeight="true" outlineLevel="0" collapsed="false">
      <c r="A121" s="15" t="n">
        <f aca="false">Report!C177</f>
        <v>46177</v>
      </c>
      <c r="B121" s="1" t="str">
        <f aca="false">Report!E177</f>
        <v>FALCAO INDUSTRIA DE ALIMENTOS LTDA</v>
      </c>
      <c r="C121" s="16" t="n">
        <f aca="false">Report!U177</f>
        <v>1708.3</v>
      </c>
      <c r="D121" s="1" t="str">
        <f aca="false">Report!X177</f>
        <v>75077/2 NF33563 - MILKA</v>
      </c>
    </row>
    <row r="122" customFormat="false" ht="12.75" hidden="false" customHeight="true" outlineLevel="0" collapsed="false">
      <c r="A122" s="15" t="n">
        <f aca="false">Report!C178</f>
        <v>46177</v>
      </c>
      <c r="B122" s="1" t="str">
        <f aca="false">Report!E178</f>
        <v>DA FRUTA DISTRIBUIDORA LTDA</v>
      </c>
      <c r="C122" s="16" t="n">
        <f aca="false">Report!U178</f>
        <v>694.44</v>
      </c>
      <c r="D122" s="1" t="str">
        <f aca="false">Report!X178</f>
        <v>NF 195283 - MILKA</v>
      </c>
    </row>
    <row r="123" customFormat="false" ht="12.75" hidden="false" customHeight="true" outlineLevel="0" collapsed="false">
      <c r="A123" s="15" t="n">
        <f aca="false">Report!C179</f>
        <v>46177</v>
      </c>
      <c r="B123" s="1" t="str">
        <f aca="false">Report!E179</f>
        <v>DA FRUTA DISTRIBUIDORA LTDA</v>
      </c>
      <c r="C123" s="16" t="n">
        <f aca="false">Report!U179</f>
        <v>192.96</v>
      </c>
      <c r="D123" s="1" t="str">
        <f aca="false">Report!X179</f>
        <v>NF 195282 - MILKA</v>
      </c>
    </row>
    <row r="124" customFormat="false" ht="12.75" hidden="false" customHeight="true" outlineLevel="0" collapsed="false">
      <c r="A124" s="15" t="n">
        <f aca="false">Report!C180</f>
        <v>46177</v>
      </c>
      <c r="B124" s="1" t="str">
        <f aca="false">Report!E180</f>
        <v>AMAZONIA COMERCIO DE MASSAS LTDA</v>
      </c>
      <c r="C124" s="16" t="n">
        <f aca="false">Report!U180</f>
        <v>500</v>
      </c>
      <c r="D124" s="1" t="str">
        <f aca="false">Report!X180</f>
        <v>NF 3026 CANUDINHO - MILKA</v>
      </c>
    </row>
    <row r="125" customFormat="false" ht="12.75" hidden="false" customHeight="true" outlineLevel="0" collapsed="false">
      <c r="A125" s="15" t="n">
        <f aca="false">Report!C181</f>
        <v>46177</v>
      </c>
      <c r="B125" s="1" t="str">
        <f aca="false">Report!E181</f>
        <v>OCIDENTAL COMERCIO DE FRIOS LTDA</v>
      </c>
      <c r="C125" s="16" t="n">
        <f aca="false">Report!U181</f>
        <v>908.9</v>
      </c>
      <c r="D125" s="1" t="str">
        <f aca="false">Report!X181</f>
        <v>NF 1226235 - MILKA</v>
      </c>
    </row>
    <row r="126" customFormat="false" ht="12.75" hidden="false" customHeight="true" outlineLevel="0" collapsed="false">
      <c r="A126" s="15" t="n">
        <f aca="false">Report!C182</f>
        <v>46177</v>
      </c>
      <c r="B126" s="1" t="str">
        <f aca="false">Report!E182</f>
        <v>E. SALES DO NASCIMENTO</v>
      </c>
      <c r="C126" s="16" t="n">
        <f aca="false">Report!U182</f>
        <v>503.26</v>
      </c>
      <c r="D126" s="1" t="str">
        <f aca="false">Report!X182</f>
        <v>NF 573-02 MILKA</v>
      </c>
    </row>
    <row r="127" customFormat="false" ht="12.75" hidden="false" customHeight="true" outlineLevel="0" collapsed="false">
      <c r="A127" s="15" t="n">
        <f aca="false">Report!C183</f>
        <v>46177</v>
      </c>
      <c r="B127" s="1" t="str">
        <f aca="false">Report!E183</f>
        <v>VANIA CRISTINA DA SILVA CAVALCANTE</v>
      </c>
      <c r="C127" s="16" t="n">
        <f aca="false">Report!U183</f>
        <v>1456.5</v>
      </c>
      <c r="D127" s="1" t="str">
        <f aca="false">Report!X183</f>
        <v>NF 20/002 MILKA</v>
      </c>
    </row>
    <row r="128" customFormat="false" ht="12.75" hidden="false" customHeight="true" outlineLevel="0" collapsed="false">
      <c r="A128" s="15" t="n">
        <f aca="false">Report!C184</f>
        <v>46177</v>
      </c>
      <c r="B128" s="1" t="str">
        <f aca="false">Report!E184</f>
        <v>COMERCIO DE FRIOS MANAUS LTDA</v>
      </c>
      <c r="C128" s="16" t="n">
        <f aca="false">Report!U184</f>
        <v>3560.7</v>
      </c>
      <c r="D128" s="1" t="str">
        <f aca="false">Report!X184</f>
        <v>NF170541 - MILKA</v>
      </c>
    </row>
    <row r="129" customFormat="false" ht="12.75" hidden="false" customHeight="true" outlineLevel="0" collapsed="false">
      <c r="A129" s="15" t="n">
        <f aca="false">Report!C185</f>
        <v>46177</v>
      </c>
      <c r="B129" s="1" t="str">
        <f aca="false">Report!E185</f>
        <v>MANAUS AMBIENTAL S/A </v>
      </c>
      <c r="C129" s="16" t="n">
        <f aca="false">Report!U185</f>
        <v>197.28</v>
      </c>
      <c r="D129" s="1" t="str">
        <f aca="false">Report!X185</f>
        <v>AGUA MO1 1244728-5  MO1 - KEILA </v>
      </c>
    </row>
    <row r="130" customFormat="false" ht="12.75" hidden="false" customHeight="true" outlineLevel="0" collapsed="false">
      <c r="A130" s="15" t="n">
        <f aca="false">Report!C186</f>
        <v>46177</v>
      </c>
      <c r="B130" s="1" t="str">
        <f aca="false">Report!E186</f>
        <v>MAXFRI DISTRIUIDORA LTDA</v>
      </c>
      <c r="C130" s="16" t="n">
        <f aca="false">Report!U186</f>
        <v>5498.4</v>
      </c>
      <c r="D130" s="1" t="str">
        <f aca="false">Report!X186</f>
        <v> NF14342 - MILKA</v>
      </c>
    </row>
    <row r="131" customFormat="false" ht="12.75" hidden="false" customHeight="true" outlineLevel="0" collapsed="false">
      <c r="A131" s="15" t="n">
        <f aca="false">Report!C187</f>
        <v>46177</v>
      </c>
      <c r="B131" s="1" t="str">
        <f aca="false">Report!E187</f>
        <v>C. R. PARENTE ABREU</v>
      </c>
      <c r="C131" s="16" t="n">
        <f aca="false">Report!U187</f>
        <v>358.55</v>
      </c>
      <c r="D131" s="1" t="str">
        <f aca="false">Report!X187</f>
        <v>NF 11196 - 2 MILKA</v>
      </c>
    </row>
    <row r="132" customFormat="false" ht="12.75" hidden="false" customHeight="true" outlineLevel="0" collapsed="false">
      <c r="A132" s="15" t="n">
        <f aca="false">Report!C188</f>
        <v>46177</v>
      </c>
      <c r="B132" s="1" t="str">
        <f aca="false">Report!E188</f>
        <v>BRF S A</v>
      </c>
      <c r="C132" s="16" t="n">
        <f aca="false">Report!U188</f>
        <v>416.19</v>
      </c>
      <c r="D132" s="1" t="str">
        <f aca="false">Report!X188</f>
        <v>NF 1591095-01/03 MILKA</v>
      </c>
    </row>
    <row r="133" customFormat="false" ht="12.75" hidden="false" customHeight="true" outlineLevel="0" collapsed="false">
      <c r="A133" s="15" t="n">
        <f aca="false">Report!C189</f>
        <v>46177</v>
      </c>
      <c r="B133" s="1" t="str">
        <f aca="false">Report!E189</f>
        <v>PANIFICADORA E CONFEITARIA REAL MADRI LTDA</v>
      </c>
      <c r="C133" s="16" t="n">
        <f aca="false">Report!U189</f>
        <v>370.2</v>
      </c>
      <c r="D133" s="1" t="str">
        <f aca="false">Report!X189</f>
        <v>NF 639 - MILKA</v>
      </c>
    </row>
    <row r="134" customFormat="false" ht="12.75" hidden="false" customHeight="true" outlineLevel="0" collapsed="false">
      <c r="A134" s="15" t="n">
        <f aca="false">Report!C190</f>
        <v>46177</v>
      </c>
      <c r="B134" s="1" t="str">
        <f aca="false">Report!E190</f>
        <v>MARTINS COM SERV DISTR SA</v>
      </c>
      <c r="C134" s="16" t="n">
        <f aca="false">Report!U190</f>
        <v>4056.86</v>
      </c>
      <c r="D134" s="1" t="str">
        <f aca="false">Report!X190</f>
        <v>NF1762478/NF1762479/NF1762480/NF1762481 - 01 MILKA</v>
      </c>
    </row>
    <row r="135" customFormat="false" ht="12.75" hidden="false" customHeight="true" outlineLevel="0" collapsed="false">
      <c r="A135" s="15" t="n">
        <f aca="false">Report!C191</f>
        <v>46177</v>
      </c>
      <c r="B135" s="1" t="str">
        <f aca="false">Report!E191</f>
        <v>RUAN FERNANDES</v>
      </c>
      <c r="C135" s="16" t="n">
        <f aca="false">Report!U191</f>
        <v>258</v>
      </c>
      <c r="D135" s="1" t="str">
        <f aca="false">Report!X191</f>
        <v>MENSALIDADE DO TI - KEILA</v>
      </c>
    </row>
    <row r="136" customFormat="false" ht="12.75" hidden="false" customHeight="true" outlineLevel="0" collapsed="false">
      <c r="A136" s="15" t="n">
        <f aca="false">Report!C192</f>
        <v>46177</v>
      </c>
      <c r="B136" s="1" t="str">
        <f aca="false">Report!E192</f>
        <v>RUAN FERNANDES</v>
      </c>
      <c r="C136" s="16" t="n">
        <f aca="false">Report!U192</f>
        <v>262.5</v>
      </c>
      <c r="D136" s="1" t="str">
        <f aca="false">Report!X192</f>
        <v>PL RENATO SISTEMA DN COMER - KEILA</v>
      </c>
    </row>
    <row r="137" customFormat="false" ht="12.75" hidden="false" customHeight="true" outlineLevel="0" collapsed="false">
      <c r="A137" s="15" t="n">
        <f aca="false">Report!C193</f>
        <v>46177</v>
      </c>
      <c r="B137" s="1" t="str">
        <f aca="false">Report!E193</f>
        <v>LIMA E BARANDA COMERCIO DE PRODUTOS REGI</v>
      </c>
      <c r="C137" s="16" t="n">
        <f aca="false">Report!U193</f>
        <v>260</v>
      </c>
      <c r="D137" s="1" t="str">
        <f aca="false">Report!X193</f>
        <v>NF 30683 - MILKA</v>
      </c>
    </row>
    <row r="138" customFormat="false" ht="12.75" hidden="false" customHeight="true" outlineLevel="0" collapsed="false">
      <c r="A138" s="15" t="n">
        <f aca="false">Report!C194</f>
        <v>46177</v>
      </c>
      <c r="B138" s="1" t="str">
        <f aca="false">Report!E194</f>
        <v>DINÂMICA SOLUÇÕES EM SUPRIMENTOS E GESTÃ</v>
      </c>
      <c r="C138" s="16" t="n">
        <f aca="false">Report!U194</f>
        <v>620</v>
      </c>
      <c r="D138" s="1" t="str">
        <f aca="false">Report!X194</f>
        <v>NF 714 - MILKA</v>
      </c>
    </row>
    <row r="139" customFormat="false" ht="12.75" hidden="false" customHeight="true" outlineLevel="0" collapsed="false">
      <c r="A139" s="15" t="n">
        <f aca="false">Report!C195</f>
        <v>46177</v>
      </c>
      <c r="B139" s="1" t="str">
        <f aca="false">Report!E195</f>
        <v>PANIFICADORA E CONFEITARIA REAL MADRI LTDA</v>
      </c>
      <c r="C139" s="16" t="n">
        <f aca="false">Report!U195</f>
        <v>524.55</v>
      </c>
      <c r="D139" s="1" t="str">
        <f aca="false">Report!X195</f>
        <v>NF 640 - MILKA</v>
      </c>
    </row>
    <row r="140" customFormat="false" ht="12.75" hidden="false" customHeight="true" outlineLevel="0" collapsed="false">
      <c r="A140" s="15" t="n">
        <f aca="false">Report!C196</f>
        <v>46177</v>
      </c>
      <c r="B140" s="1" t="str">
        <f aca="false">Report!E196</f>
        <v>ADICSO FABIAN GONZALEZ MONTILLA 70302186</v>
      </c>
      <c r="C140" s="16" t="n">
        <f aca="false">Report!U196</f>
        <v>564</v>
      </c>
      <c r="D140" s="1" t="str">
        <f aca="false">Report!X196</f>
        <v>NF 482 BLOOM - MILKA</v>
      </c>
    </row>
    <row r="141" customFormat="false" ht="12.75" hidden="false" customHeight="true" outlineLevel="0" collapsed="false">
      <c r="A141" s="15" t="n">
        <f aca="false">Report!C197</f>
        <v>46178</v>
      </c>
      <c r="B141" s="1" t="str">
        <f aca="false">Report!E197</f>
        <v>SEM FORNECEDOR</v>
      </c>
      <c r="C141" s="16" t="n">
        <f aca="false">Report!U197</f>
        <v>70</v>
      </c>
      <c r="D141" s="1" t="str">
        <f aca="false">Report!X197</f>
        <v>ANTONY VINICIUS</v>
      </c>
    </row>
    <row r="142" customFormat="false" ht="12.75" hidden="false" customHeight="true" outlineLevel="0" collapsed="false">
      <c r="A142" s="15" t="n">
        <f aca="false">Report!C198</f>
        <v>46178</v>
      </c>
      <c r="B142" s="1" t="str">
        <f aca="false">Report!E198</f>
        <v>SEM FORNECEDOR</v>
      </c>
      <c r="C142" s="16" t="n">
        <f aca="false">Report!U198</f>
        <v>70</v>
      </c>
      <c r="D142" s="1" t="str">
        <f aca="false">Report!X198</f>
        <v>ANA DE PAULA</v>
      </c>
    </row>
    <row r="143" customFormat="false" ht="12.75" hidden="false" customHeight="true" outlineLevel="0" collapsed="false">
      <c r="A143" s="15" t="n">
        <f aca="false">Report!C199</f>
        <v>46178</v>
      </c>
      <c r="B143" s="1" t="str">
        <f aca="false">Report!E199</f>
        <v>SEM FORNECEDOR</v>
      </c>
      <c r="C143" s="16" t="n">
        <f aca="false">Report!U199</f>
        <v>252</v>
      </c>
      <c r="D143" s="1" t="str">
        <f aca="false">Report!X199</f>
        <v>COMPRA DE 7,010 KG DE QUEIJO COALHO</v>
      </c>
    </row>
    <row r="144" customFormat="false" ht="12.75" hidden="false" customHeight="true" outlineLevel="0" collapsed="false">
      <c r="A144" s="15" t="n">
        <f aca="false">Report!C200</f>
        <v>46178</v>
      </c>
      <c r="B144" s="1" t="str">
        <f aca="false">Report!E200</f>
        <v>SEM FORNECEDOR</v>
      </c>
      <c r="C144" s="16" t="n">
        <f aca="false">Report!U200</f>
        <v>40</v>
      </c>
      <c r="D144" s="1" t="str">
        <f aca="false">Report!X200</f>
        <v>JADSON FERNANDO</v>
      </c>
    </row>
    <row r="145" customFormat="false" ht="12.75" hidden="false" customHeight="true" outlineLevel="0" collapsed="false">
      <c r="A145" s="15" t="n">
        <f aca="false">Report!C201</f>
        <v>46178</v>
      </c>
      <c r="B145" s="1" t="str">
        <f aca="false">Report!E201</f>
        <v>SEM FORNECEDOR</v>
      </c>
      <c r="C145" s="16" t="n">
        <f aca="false">Report!U201</f>
        <v>70</v>
      </c>
      <c r="D145" s="1" t="str">
        <f aca="false">Report!X201</f>
        <v>ALINE SANTOS</v>
      </c>
    </row>
    <row r="146" customFormat="false" ht="12.75" hidden="false" customHeight="true" outlineLevel="0" collapsed="false">
      <c r="A146" s="15" t="n">
        <f aca="false">Report!C202</f>
        <v>46178</v>
      </c>
      <c r="B146" s="1" t="str">
        <f aca="false">Report!E202</f>
        <v>SEM FORNECEDOR</v>
      </c>
      <c r="C146" s="16" t="n">
        <f aca="false">Report!U202</f>
        <v>70</v>
      </c>
      <c r="D146" s="1" t="str">
        <f aca="false">Report!X202</f>
        <v>TERESINHA DOURADO</v>
      </c>
    </row>
    <row r="147" customFormat="false" ht="12.75" hidden="false" customHeight="true" outlineLevel="0" collapsed="false">
      <c r="A147" s="15" t="n">
        <f aca="false">Report!C203</f>
        <v>46178</v>
      </c>
      <c r="B147" s="1" t="str">
        <f aca="false">Report!E203</f>
        <v>SEM FORNECEDOR</v>
      </c>
      <c r="C147" s="16" t="n">
        <f aca="false">Report!U203</f>
        <v>70</v>
      </c>
      <c r="D147" s="1" t="str">
        <f aca="false">Report!X203</f>
        <v>JULIO DA SILVA</v>
      </c>
    </row>
    <row r="148" customFormat="false" ht="12.75" hidden="false" customHeight="true" outlineLevel="0" collapsed="false">
      <c r="A148" s="15" t="n">
        <f aca="false">Report!C204</f>
        <v>46178</v>
      </c>
      <c r="B148" s="1" t="str">
        <f aca="false">Report!E204</f>
        <v>SEM FORNECEDOR</v>
      </c>
      <c r="C148" s="16" t="n">
        <f aca="false">Report!U204</f>
        <v>10</v>
      </c>
      <c r="D148" s="1" t="str">
        <f aca="false">Report!X204</f>
        <v>JULIO DA SILVA</v>
      </c>
    </row>
    <row r="149" customFormat="false" ht="12.75" hidden="false" customHeight="true" outlineLevel="0" collapsed="false">
      <c r="A149" s="15" t="n">
        <f aca="false">Report!C205</f>
        <v>46178</v>
      </c>
      <c r="B149" s="1" t="str">
        <f aca="false">Report!E205</f>
        <v>SEM FORNECEDOR</v>
      </c>
      <c r="C149" s="16" t="n">
        <f aca="false">Report!U205</f>
        <v>60</v>
      </c>
      <c r="D149" s="1" t="str">
        <f aca="false">Report!X205</f>
        <v>GRACINEI ALVES</v>
      </c>
    </row>
    <row r="150" customFormat="false" ht="12.75" hidden="false" customHeight="true" outlineLevel="0" collapsed="false">
      <c r="A150" s="15" t="n">
        <f aca="false">Report!C206</f>
        <v>46178</v>
      </c>
      <c r="B150" s="1" t="str">
        <f aca="false">Report!E206</f>
        <v>SEM FORNECEDOR</v>
      </c>
      <c r="C150" s="16" t="n">
        <f aca="false">Report!U206</f>
        <v>100</v>
      </c>
      <c r="D150" s="1" t="str">
        <f aca="false">Report!X206</f>
        <v>CARLOS DA SILVA</v>
      </c>
    </row>
    <row r="151" customFormat="false" ht="12.75" hidden="false" customHeight="true" outlineLevel="0" collapsed="false">
      <c r="A151" s="15" t="n">
        <f aca="false">Report!C207</f>
        <v>46178</v>
      </c>
      <c r="B151" s="1" t="str">
        <f aca="false">Report!E207</f>
        <v>SEM FORNECEDOR</v>
      </c>
      <c r="C151" s="16" t="n">
        <f aca="false">Report!U207</f>
        <v>10</v>
      </c>
      <c r="D151" s="1" t="str">
        <f aca="false">Report!X207</f>
        <v>CARLOS DA SILVA</v>
      </c>
    </row>
    <row r="152" customFormat="false" ht="12.75" hidden="false" customHeight="true" outlineLevel="0" collapsed="false">
      <c r="A152" s="15" t="n">
        <f aca="false">Report!C209</f>
        <v>46178</v>
      </c>
      <c r="B152" s="1" t="str">
        <f aca="false">Report!E209</f>
        <v>NEYLIANE SILVA DE OLIVEIRA</v>
      </c>
      <c r="C152" s="16" t="n">
        <f aca="false">Report!U209</f>
        <v>250</v>
      </c>
      <c r="D152" s="1" t="str">
        <f aca="false">Report!X209</f>
        <v>PL NELA 27/28 - KEILA</v>
      </c>
    </row>
    <row r="153" customFormat="false" ht="12.75" hidden="false" customHeight="true" outlineLevel="0" collapsed="false">
      <c r="A153" s="15" t="n">
        <f aca="false">Report!C210</f>
        <v>46178</v>
      </c>
      <c r="B153" s="1" t="str">
        <f aca="false">Report!E210</f>
        <v>NEYLIANE SILVA DE OLIVEIRA</v>
      </c>
      <c r="C153" s="16" t="n">
        <f aca="false">Report!U210</f>
        <v>600.31</v>
      </c>
      <c r="D153" s="1" t="str">
        <f aca="false">Report!X210</f>
        <v>PL NEILA E RENATO </v>
      </c>
    </row>
    <row r="154" customFormat="false" ht="12.75" hidden="false" customHeight="true" outlineLevel="0" collapsed="false">
      <c r="A154" s="15" t="n">
        <f aca="false">Report!C211</f>
        <v>46178</v>
      </c>
      <c r="B154" s="1" t="str">
        <f aca="false">Report!E211</f>
        <v>ORIGENES C FREITAS</v>
      </c>
      <c r="C154" s="16" t="n">
        <f aca="false">Report!U211</f>
        <v>4300</v>
      </c>
      <c r="D154" s="1" t="str">
        <f aca="false">Report!X211</f>
        <v>ALUGUEL MO1 PADARIA - KEILA</v>
      </c>
    </row>
    <row r="155" customFormat="false" ht="12.75" hidden="false" customHeight="true" outlineLevel="0" collapsed="false">
      <c r="A155" s="15" t="n">
        <f aca="false">Report!C212</f>
        <v>46178</v>
      </c>
      <c r="B155" s="1" t="str">
        <f aca="false">Report!E212</f>
        <v>ELIANA SILVA DE OLIVEIRA </v>
      </c>
      <c r="C155" s="16" t="n">
        <f aca="false">Report!U212</f>
        <v>1500</v>
      </c>
      <c r="D155" s="1" t="str">
        <f aca="false">Report!X212</f>
        <v>SALARIO ELIANA LOJAS - ESO - KEILA</v>
      </c>
    </row>
    <row r="156" customFormat="false" ht="12.75" hidden="false" customHeight="true" outlineLevel="0" collapsed="false">
      <c r="A156" s="15" t="n">
        <f aca="false">Report!C213</f>
        <v>46178</v>
      </c>
      <c r="B156" s="1" t="str">
        <f aca="false">Report!E213</f>
        <v>ELIANA SILVA DE OLIVEIRA </v>
      </c>
      <c r="C156" s="16" t="n">
        <f aca="false">Report!U213</f>
        <v>751.12</v>
      </c>
      <c r="D156" s="1" t="str">
        <f aca="false">Report!X213</f>
        <v>SALARIO ELIANA ESO PARTE MO1 - KEILA</v>
      </c>
    </row>
    <row r="157" customFormat="false" ht="12.75" hidden="false" customHeight="true" outlineLevel="0" collapsed="false">
      <c r="A157" s="15" t="n">
        <f aca="false">Report!C214</f>
        <v>46178</v>
      </c>
      <c r="B157" s="1" t="str">
        <f aca="false">Report!E214</f>
        <v>RENATO DE OLIVEIRA AZEVEDO</v>
      </c>
      <c r="C157" s="16" t="n">
        <f aca="false">Report!U214</f>
        <v>500</v>
      </c>
      <c r="D157" s="1" t="str">
        <f aca="false">Report!X214</f>
        <v>SALARIO RENATO MO1 - KEILA</v>
      </c>
    </row>
    <row r="158" customFormat="false" ht="12.75" hidden="false" customHeight="true" outlineLevel="0" collapsed="false">
      <c r="A158" s="15" t="n">
        <f aca="false">Report!C215</f>
        <v>46178</v>
      </c>
      <c r="B158" s="1" t="str">
        <f aca="false">Report!E215</f>
        <v>ADRIANA DISTRIBUIDORA DE PRODUTOS ALIMEN</v>
      </c>
      <c r="C158" s="16" t="n">
        <f aca="false">Report!U215</f>
        <v>460.02</v>
      </c>
      <c r="D158" s="1" t="str">
        <f aca="false">Report!X215</f>
        <v>NF869873 - 3 MILKA</v>
      </c>
    </row>
    <row r="159" customFormat="false" ht="12.75" hidden="false" customHeight="true" outlineLevel="0" collapsed="false">
      <c r="A159" s="15" t="n">
        <f aca="false">Report!C216</f>
        <v>46178</v>
      </c>
      <c r="B159" s="1" t="str">
        <f aca="false">Report!E216</f>
        <v>ATACADAO S.A.</v>
      </c>
      <c r="C159" s="16" t="n">
        <f aca="false">Report!U216</f>
        <v>2269.96</v>
      </c>
      <c r="D159" s="1" t="str">
        <f aca="false">Report!X216</f>
        <v>NF 1872667 - MILKA</v>
      </c>
    </row>
    <row r="160" customFormat="false" ht="12.75" hidden="false" customHeight="true" outlineLevel="0" collapsed="false">
      <c r="A160" s="15" t="n">
        <f aca="false">Report!C217</f>
        <v>46178</v>
      </c>
      <c r="B160" s="1" t="str">
        <f aca="false">Report!E217</f>
        <v>PLURAL GEST EM P DE SAUDE LTDA</v>
      </c>
      <c r="C160" s="16" t="n">
        <f aca="false">Report!U217</f>
        <v>2802.21</v>
      </c>
      <c r="D160" s="1" t="str">
        <f aca="false">Report!X217</f>
        <v>PLANO DE SAUDE - KELA ELIANA THAI DAVID HELIO</v>
      </c>
    </row>
    <row r="161" customFormat="false" ht="12.75" hidden="false" customHeight="true" outlineLevel="0" collapsed="false">
      <c r="A161" s="15" t="n">
        <f aca="false">Report!C218</f>
        <v>46178</v>
      </c>
      <c r="B161" s="1" t="str">
        <f aca="false">Report!E218</f>
        <v>DISTRIBUIDORA LOPES LTDA</v>
      </c>
      <c r="C161" s="16" t="n">
        <f aca="false">Report!U218</f>
        <v>1761.41</v>
      </c>
      <c r="D161" s="1" t="str">
        <f aca="false">Report!X218</f>
        <v>NF 1655460-1 MILKA</v>
      </c>
    </row>
    <row r="162" customFormat="false" ht="12.75" hidden="false" customHeight="true" outlineLevel="0" collapsed="false">
      <c r="A162" s="15" t="n">
        <f aca="false">Report!C219</f>
        <v>46178</v>
      </c>
      <c r="B162" s="1" t="str">
        <f aca="false">Report!E219</f>
        <v>EMPRESA BRASILEIRA DE DISTRIBUICAO LTDA</v>
      </c>
      <c r="C162" s="16" t="n">
        <f aca="false">Report!U219</f>
        <v>1137.4</v>
      </c>
      <c r="D162" s="1" t="str">
        <f aca="false">Report!X219</f>
        <v>NF 2284331-2 MILKA</v>
      </c>
    </row>
    <row r="163" customFormat="false" ht="12.75" hidden="false" customHeight="true" outlineLevel="0" collapsed="false">
      <c r="A163" s="15" t="n">
        <f aca="false">Report!C220</f>
        <v>46178</v>
      </c>
      <c r="B163" s="1" t="str">
        <f aca="false">Report!E220</f>
        <v>OCIDENTAL COMERCIO DE FRIOS LTDA</v>
      </c>
      <c r="C163" s="16" t="n">
        <f aca="false">Report!U220</f>
        <v>2987.72</v>
      </c>
      <c r="D163" s="1" t="str">
        <f aca="false">Report!X220</f>
        <v>NF 1226733-1/2 MILKA</v>
      </c>
    </row>
    <row r="164" customFormat="false" ht="12.75" hidden="false" customHeight="true" outlineLevel="0" collapsed="false">
      <c r="A164" s="15" t="n">
        <f aca="false">Report!C221</f>
        <v>46178</v>
      </c>
      <c r="B164" s="1" t="str">
        <f aca="false">Report!E221</f>
        <v>INNOVAR DISTRIBUIDORA DE COSMETICOS E MEDICAMENTOS LTDA</v>
      </c>
      <c r="C164" s="16" t="n">
        <f aca="false">Report!U221</f>
        <v>1358.58</v>
      </c>
      <c r="D164" s="1" t="str">
        <f aca="false">Report!X221</f>
        <v>NF100830 -1 MILKA</v>
      </c>
    </row>
    <row r="165" customFormat="false" ht="12.75" hidden="false" customHeight="true" outlineLevel="0" collapsed="false">
      <c r="A165" s="15" t="n">
        <f aca="false">Report!C222</f>
        <v>46178</v>
      </c>
      <c r="B165" s="1" t="str">
        <f aca="false">Report!E222</f>
        <v>SOUZA CRUZ LTDA.</v>
      </c>
      <c r="C165" s="16" t="n">
        <f aca="false">Report!U222</f>
        <v>5065.67</v>
      </c>
      <c r="D165" s="1" t="str">
        <f aca="false">Report!X222</f>
        <v>NF 560924 -01 MILKA</v>
      </c>
    </row>
    <row r="166" customFormat="false" ht="12.75" hidden="false" customHeight="true" outlineLevel="0" collapsed="false">
      <c r="A166" s="15" t="n">
        <f aca="false">Report!C223</f>
        <v>46178</v>
      </c>
      <c r="B166" s="1" t="str">
        <f aca="false">Report!E223</f>
        <v>A K LIMA DE ANDRADE</v>
      </c>
      <c r="C166" s="16" t="n">
        <f aca="false">Report!U223</f>
        <v>1267</v>
      </c>
      <c r="D166" s="1" t="str">
        <f aca="false">Report!X223</f>
        <v>1064/01 NF2707 - MILKA</v>
      </c>
    </row>
    <row r="167" customFormat="false" ht="12.75" hidden="false" customHeight="true" outlineLevel="0" collapsed="false">
      <c r="A167" s="15" t="n">
        <f aca="false">Report!C224</f>
        <v>46178</v>
      </c>
      <c r="B167" s="1" t="str">
        <f aca="false">Report!E224</f>
        <v>J. S. MOREIRA ALVES LTDA</v>
      </c>
      <c r="C167" s="16" t="n">
        <f aca="false">Report!U224</f>
        <v>481.5</v>
      </c>
      <c r="D167" s="1" t="str">
        <f aca="false">Report!X224</f>
        <v>NF 2426 - MILKA</v>
      </c>
    </row>
    <row r="168" customFormat="false" ht="12.75" hidden="false" customHeight="true" outlineLevel="0" collapsed="false">
      <c r="A168" s="15" t="n">
        <f aca="false">Report!C225</f>
        <v>46178</v>
      </c>
      <c r="B168" s="1" t="str">
        <f aca="false">Report!E225</f>
        <v>CRBS S/A</v>
      </c>
      <c r="C168" s="16" t="n">
        <f aca="false">Report!U225</f>
        <v>821.79</v>
      </c>
      <c r="D168" s="1" t="str">
        <f aca="false">Report!X225</f>
        <v>NF 828802 - MILKA</v>
      </c>
    </row>
    <row r="169" customFormat="false" ht="12.75" hidden="false" customHeight="true" outlineLevel="0" collapsed="false">
      <c r="A169" s="15" t="n">
        <f aca="false">Report!C226</f>
        <v>46178</v>
      </c>
      <c r="B169" s="1" t="str">
        <f aca="false">Report!E226</f>
        <v>CRBS S/A</v>
      </c>
      <c r="C169" s="16" t="n">
        <f aca="false">Report!U226</f>
        <v>6321.74</v>
      </c>
      <c r="D169" s="1" t="str">
        <f aca="false">Report!X226</f>
        <v>NF 828801 C/TARIFA INCLUSA - MILKA</v>
      </c>
    </row>
    <row r="170" customFormat="false" ht="12.75" hidden="false" customHeight="true" outlineLevel="0" collapsed="false">
      <c r="A170" s="15" t="n">
        <f aca="false">Report!C227</f>
        <v>46178</v>
      </c>
      <c r="B170" s="1" t="str">
        <f aca="false">Report!E227</f>
        <v>NT INDUSTRIA E COMERCIO DE PANIFICACAO L</v>
      </c>
      <c r="C170" s="16" t="n">
        <f aca="false">Report!U227</f>
        <v>4356.89</v>
      </c>
      <c r="D170" s="1" t="str">
        <f aca="false">Report!X227</f>
        <v>NF 36490 - MILKA</v>
      </c>
    </row>
    <row r="171" customFormat="false" ht="12.75" hidden="false" customHeight="true" outlineLevel="0" collapsed="false">
      <c r="A171" s="15" t="n">
        <f aca="false">Report!C228</f>
        <v>46178</v>
      </c>
      <c r="B171" s="1" t="str">
        <f aca="false">Report!E228</f>
        <v>ELIAS MARTINS DA SILVA</v>
      </c>
      <c r="C171" s="16" t="n">
        <f aca="false">Report!U228</f>
        <v>1275</v>
      </c>
      <c r="D171" s="1" t="str">
        <f aca="false">Report!X228</f>
        <v>NF 831478 - MILKA</v>
      </c>
    </row>
    <row r="172" customFormat="false" ht="12.75" hidden="false" customHeight="true" outlineLevel="0" collapsed="false">
      <c r="A172" s="15" t="n">
        <f aca="false">Report!C229</f>
        <v>46178</v>
      </c>
      <c r="B172" s="1" t="str">
        <f aca="false">Report!E229</f>
        <v>SILVA E SANTOS FRIGORIFICO LTDA</v>
      </c>
      <c r="C172" s="16" t="n">
        <f aca="false">Report!U229</f>
        <v>2642.4</v>
      </c>
      <c r="D172" s="1" t="str">
        <f aca="false">Report!X229</f>
        <v>NF 30722 - MILKA</v>
      </c>
    </row>
    <row r="173" customFormat="false" ht="12.75" hidden="false" customHeight="true" outlineLevel="0" collapsed="false">
      <c r="A173" s="15" t="n">
        <f aca="false">Report!C230</f>
        <v>46178</v>
      </c>
      <c r="B173" s="1" t="str">
        <f aca="false">Report!E230</f>
        <v>BROTHERS  INDUSTRIA DE ALIMENTOS LTDA</v>
      </c>
      <c r="C173" s="16" t="n">
        <f aca="false">Report!U230</f>
        <v>662.7</v>
      </c>
      <c r="D173" s="1" t="str">
        <f aca="false">Report!X230</f>
        <v>NF1024607 - MILKA</v>
      </c>
    </row>
    <row r="174" customFormat="false" ht="12.75" hidden="false" customHeight="true" outlineLevel="0" collapsed="false">
      <c r="A174" s="15" t="n">
        <f aca="false">Report!C231</f>
        <v>46178</v>
      </c>
      <c r="B174" s="1" t="str">
        <f aca="false">Report!E231</f>
        <v>VITAPAN COMERCIO VAREJISTA DE PRODUTOS ALIMENTICIOS LTDA</v>
      </c>
      <c r="C174" s="16" t="n">
        <f aca="false">Report!U231</f>
        <v>648</v>
      </c>
      <c r="D174" s="1" t="str">
        <f aca="false">Report!X231</f>
        <v>NF 9986 - MILKA</v>
      </c>
    </row>
    <row r="175" customFormat="false" ht="12.75" hidden="false" customHeight="true" outlineLevel="0" collapsed="false">
      <c r="A175" s="15" t="n">
        <f aca="false">Report!C232</f>
        <v>46178</v>
      </c>
      <c r="B175" s="1" t="str">
        <f aca="false">Report!E232</f>
        <v>SAO JOSE COMERCIO DE LATICINIOS E FRIOS</v>
      </c>
      <c r="C175" s="16" t="n">
        <f aca="false">Report!U232</f>
        <v>1909</v>
      </c>
      <c r="D175" s="1" t="str">
        <f aca="false">Report!X232</f>
        <v>NF 3288 SABORE FATIADO - MILKA</v>
      </c>
    </row>
    <row r="176" customFormat="false" ht="12.75" hidden="false" customHeight="true" outlineLevel="0" collapsed="false">
      <c r="A176" s="15" t="n">
        <f aca="false">Report!C234</f>
        <v>46178</v>
      </c>
      <c r="B176" s="1" t="str">
        <f aca="false">Report!E234</f>
        <v>EDMARA COMERCIO DE HIGIENE PESSOAL LTDA</v>
      </c>
      <c r="C176" s="16" t="n">
        <f aca="false">Report!U234</f>
        <v>2710</v>
      </c>
      <c r="D176" s="1" t="str">
        <f aca="false">Report!X234</f>
        <v>NF 7906 - MILKA</v>
      </c>
    </row>
    <row r="177" customFormat="false" ht="12.75" hidden="false" customHeight="true" outlineLevel="0" collapsed="false">
      <c r="A177" s="15" t="n">
        <f aca="false">Report!C235</f>
        <v>46178</v>
      </c>
      <c r="B177" s="1" t="str">
        <f aca="false">Report!E235</f>
        <v>PANIFICADORA E CONFEITARIA REAL MADRI LTDA</v>
      </c>
      <c r="C177" s="16" t="n">
        <f aca="false">Report!U235</f>
        <v>304.75</v>
      </c>
      <c r="D177" s="1" t="str">
        <f aca="false">Report!X235</f>
        <v>NF 642 - MILKA</v>
      </c>
    </row>
    <row r="178" customFormat="false" ht="12.75" hidden="false" customHeight="true" outlineLevel="0" collapsed="false">
      <c r="A178" s="15" t="n">
        <f aca="false">Report!C236</f>
        <v>46178</v>
      </c>
      <c r="B178" s="1" t="str">
        <f aca="false">Report!E236</f>
        <v>ADRIANO FEITOSA OLIVEIRA LTDA</v>
      </c>
      <c r="C178" s="16" t="n">
        <f aca="false">Report!U236</f>
        <v>1330</v>
      </c>
      <c r="D178" s="1" t="str">
        <f aca="false">Report!X236</f>
        <v>NF 288 - MILKA</v>
      </c>
    </row>
    <row r="179" customFormat="false" ht="12.75" hidden="false" customHeight="true" outlineLevel="0" collapsed="false">
      <c r="A179" s="15" t="n">
        <f aca="false">Report!C237</f>
        <v>46178</v>
      </c>
      <c r="B179" s="1" t="str">
        <f aca="false">Report!E237</f>
        <v>CARMEM ELIZA</v>
      </c>
      <c r="C179" s="16" t="n">
        <f aca="false">Report!U237</f>
        <v>3000</v>
      </c>
      <c r="D179" s="1" t="str">
        <f aca="false">Report!X237</f>
        <v>ALUGUEL MO1 - </v>
      </c>
    </row>
    <row r="180" customFormat="false" ht="12.75" hidden="false" customHeight="true" outlineLevel="0" collapsed="false">
      <c r="A180" s="15" t="n">
        <f aca="false">Report!C238</f>
        <v>46178</v>
      </c>
      <c r="B180" s="1" t="str">
        <f aca="false">Report!E238</f>
        <v>CARMEM ELIZA</v>
      </c>
      <c r="C180" s="16" t="n">
        <f aca="false">Report!U238</f>
        <v>6000</v>
      </c>
      <c r="D180" s="1" t="str">
        <f aca="false">Report!X238</f>
        <v>ALUGUEL NAO SOMAR MO1 </v>
      </c>
    </row>
    <row r="181" customFormat="false" ht="12.75" hidden="false" customHeight="true" outlineLevel="0" collapsed="false">
      <c r="A181" s="15" t="n">
        <f aca="false">Report!C239</f>
        <v>46178</v>
      </c>
      <c r="B181" s="1" t="str">
        <f aca="false">Report!E239</f>
        <v>RENATO DE OLIVEIRA AZEVEDO</v>
      </c>
      <c r="C181" s="16" t="n">
        <f aca="false">Report!U239</f>
        <v>500</v>
      </c>
      <c r="D181" s="1" t="str">
        <f aca="false">Report!X239</f>
        <v>ALUGUEL MO1 NAO SOMAR</v>
      </c>
    </row>
    <row r="182" customFormat="false" ht="12.75" hidden="false" customHeight="true" outlineLevel="0" collapsed="false">
      <c r="A182" s="15" t="n">
        <f aca="false">Report!C240</f>
        <v>46178</v>
      </c>
      <c r="B182" s="1" t="str">
        <f aca="false">Report!E240</f>
        <v>FOLHA DE PAGAMENTO </v>
      </c>
      <c r="C182" s="16" t="n">
        <f aca="false">Report!U240</f>
        <v>520</v>
      </c>
      <c r="D182" s="1" t="str">
        <f aca="false">Report!X240</f>
        <v>VALE TRANSP MO1 - </v>
      </c>
    </row>
    <row r="183" customFormat="false" ht="12.75" hidden="false" customHeight="true" outlineLevel="0" collapsed="false">
      <c r="A183" s="15" t="n">
        <f aca="false">Report!C241</f>
        <v>46178</v>
      </c>
      <c r="B183" s="1" t="str">
        <f aca="false">Report!E241</f>
        <v>RENATO DE O AZEVEDO E CIA LTDA - EPP</v>
      </c>
      <c r="C183" s="16" t="n">
        <f aca="false">Report!U241</f>
        <v>3602.44</v>
      </c>
      <c r="D183" s="1" t="str">
        <f aca="false">Report!X241</f>
        <v>FEIRA SR RENATO - DEBORA</v>
      </c>
    </row>
    <row r="184" customFormat="false" ht="12.75" hidden="false" customHeight="true" outlineLevel="0" collapsed="false">
      <c r="A184" s="15" t="n">
        <f aca="false">Report!C242</f>
        <v>46178</v>
      </c>
      <c r="B184" s="1" t="str">
        <f aca="false">Report!E242</f>
        <v>FOLHA DE PAGAMENTO </v>
      </c>
      <c r="C184" s="16" t="n">
        <f aca="false">Report!U242</f>
        <v>16970.11</v>
      </c>
      <c r="D184" s="1" t="str">
        <f aca="false">Report!X242</f>
        <v>FOLHA DE PAGAMENTO MO1 05/26 - KEILA</v>
      </c>
    </row>
    <row r="185" customFormat="false" ht="12.75" hidden="false" customHeight="true" outlineLevel="0" collapsed="false">
      <c r="A185" s="15" t="n">
        <f aca="false">Report!C245</f>
        <v>46179</v>
      </c>
      <c r="B185" s="1" t="str">
        <f aca="false">Report!E245</f>
        <v>SEM FORNECEDOR</v>
      </c>
      <c r="C185" s="16" t="n">
        <f aca="false">Report!U245</f>
        <v>390</v>
      </c>
      <c r="D185" s="1" t="str">
        <f aca="false">Report!X245</f>
        <v>ACAI DE ANORI</v>
      </c>
    </row>
    <row r="186" customFormat="false" ht="12.75" hidden="false" customHeight="true" outlineLevel="0" collapsed="false">
      <c r="A186" s="15" t="n">
        <f aca="false">Report!C246</f>
        <v>46179</v>
      </c>
      <c r="B186" s="1" t="str">
        <f aca="false">Report!E246</f>
        <v>SEM FORNECEDOR</v>
      </c>
      <c r="C186" s="16" t="n">
        <f aca="false">Report!U246</f>
        <v>80</v>
      </c>
      <c r="D186" s="1" t="str">
        <f aca="false">Report!X246</f>
        <v>EVERTON MARQUES</v>
      </c>
    </row>
    <row r="187" customFormat="false" ht="12.75" hidden="false" customHeight="true" outlineLevel="0" collapsed="false">
      <c r="A187" s="15" t="n">
        <f aca="false">Report!C247</f>
        <v>46179</v>
      </c>
      <c r="B187" s="1" t="str">
        <f aca="false">Report!E247</f>
        <v>SEM FORNECEDOR</v>
      </c>
      <c r="C187" s="16" t="n">
        <f aca="false">Report!U247</f>
        <v>250</v>
      </c>
      <c r="D187" s="1" t="str">
        <f aca="false">Report!X247</f>
        <v>UBER ANA LAGO - PRIMEIRA QUINZENA DE MES DE JUNHO</v>
      </c>
    </row>
    <row r="188" customFormat="false" ht="12.75" hidden="false" customHeight="true" outlineLevel="0" collapsed="false">
      <c r="A188" s="15" t="n">
        <f aca="false">Report!C248</f>
        <v>46179</v>
      </c>
      <c r="B188" s="1" t="str">
        <f aca="false">Report!E248</f>
        <v>SEM FORNECEDOR</v>
      </c>
      <c r="C188" s="16" t="n">
        <f aca="false">Report!U248</f>
        <v>280</v>
      </c>
      <c r="D188" s="1" t="str">
        <f aca="false">Report!X248</f>
        <v>AGUAS DA TERRA - COMPRA DE 40 GARRAFOES 20 LITROS</v>
      </c>
    </row>
    <row r="189" customFormat="false" ht="12.75" hidden="false" customHeight="true" outlineLevel="0" collapsed="false">
      <c r="A189" s="15" t="n">
        <f aca="false">Report!C262</f>
        <v>46179</v>
      </c>
      <c r="B189" s="1" t="str">
        <f aca="false">Report!E262</f>
        <v>MAXFRI DISTRIUIDORA LTDA</v>
      </c>
      <c r="C189" s="16" t="n">
        <f aca="false">Report!U262</f>
        <v>11363.2</v>
      </c>
      <c r="D189" s="1" t="str">
        <f aca="false">Report!X262</f>
        <v>NF 14363 - MILKA</v>
      </c>
    </row>
    <row r="190" customFormat="false" ht="12.75" hidden="false" customHeight="true" outlineLevel="0" collapsed="false">
      <c r="A190" s="15" t="n">
        <f aca="false">Report!C271</f>
        <v>46180</v>
      </c>
      <c r="B190" s="1" t="str">
        <f aca="false">Report!E271</f>
        <v>SEM FORNECEDOR</v>
      </c>
      <c r="C190" s="16" t="n">
        <f aca="false">Report!U271</f>
        <v>206</v>
      </c>
      <c r="D190" s="1" t="str">
        <f aca="false">Report!X271</f>
        <v>ALMOCO DE DOMINGO</v>
      </c>
    </row>
    <row r="191" customFormat="false" ht="12.75" hidden="false" customHeight="true" outlineLevel="0" collapsed="false">
      <c r="A191" s="15" t="n">
        <f aca="false">Report!C272</f>
        <v>46180</v>
      </c>
      <c r="B191" s="1" t="str">
        <f aca="false">Report!E272</f>
        <v>SEM FORNECEDOR</v>
      </c>
      <c r="C191" s="16" t="n">
        <f aca="false">Report!U272</f>
        <v>70</v>
      </c>
      <c r="D191" s="1" t="str">
        <f aca="false">Report!X272</f>
        <v>DANIEL SILVA</v>
      </c>
    </row>
    <row r="192" customFormat="false" ht="12.75" hidden="false" customHeight="true" outlineLevel="0" collapsed="false">
      <c r="A192" s="15" t="n">
        <f aca="false">Report!C273</f>
        <v>46180</v>
      </c>
      <c r="B192" s="1" t="str">
        <f aca="false">Report!E273</f>
        <v>SEM FORNECEDOR</v>
      </c>
      <c r="C192" s="16" t="n">
        <f aca="false">Report!U273</f>
        <v>70</v>
      </c>
      <c r="D192" s="1" t="str">
        <f aca="false">Report!X273</f>
        <v>ANA DE PAULA</v>
      </c>
    </row>
    <row r="193" customFormat="false" ht="12.75" hidden="false" customHeight="true" outlineLevel="0" collapsed="false">
      <c r="A193" s="15" t="n">
        <f aca="false">Report!C275</f>
        <v>46180</v>
      </c>
      <c r="B193" s="1" t="str">
        <f aca="false">Report!E275</f>
        <v>SEM FORNECEDOR</v>
      </c>
      <c r="C193" s="16" t="n">
        <f aca="false">Report!U275</f>
        <v>80</v>
      </c>
      <c r="D193" s="1" t="str">
        <f aca="false">Report!X275</f>
        <v>ANDERSON CAMPOS</v>
      </c>
    </row>
    <row r="194" customFormat="false" ht="12.75" hidden="false" customHeight="true" outlineLevel="0" collapsed="false">
      <c r="A194" s="15" t="n">
        <f aca="false">Report!C276</f>
        <v>46180</v>
      </c>
      <c r="B194" s="1" t="str">
        <f aca="false">Report!E276</f>
        <v>SEM FORNECEDOR</v>
      </c>
      <c r="C194" s="16" t="n">
        <f aca="false">Report!U276</f>
        <v>10</v>
      </c>
      <c r="D194" s="1" t="str">
        <f aca="false">Report!X276</f>
        <v>ANDERSON CAMPOS</v>
      </c>
    </row>
    <row r="195" customFormat="false" ht="12.75" hidden="false" customHeight="true" outlineLevel="0" collapsed="false">
      <c r="A195" s="15" t="n">
        <f aca="false">Report!C278</f>
        <v>46180</v>
      </c>
      <c r="B195" s="1" t="str">
        <f aca="false">Report!E278</f>
        <v>SEM FORNECEDOR</v>
      </c>
      <c r="C195" s="16" t="n">
        <f aca="false">Report!U278</f>
        <v>90</v>
      </c>
      <c r="D195" s="1" t="str">
        <f aca="false">Report!X278</f>
        <v>IDELMA MONTEIRO</v>
      </c>
    </row>
    <row r="196" customFormat="false" ht="12.75" hidden="false" customHeight="true" outlineLevel="0" collapsed="false">
      <c r="A196" s="15" t="n">
        <f aca="false">Report!C281</f>
        <v>46180</v>
      </c>
      <c r="B196" s="1" t="str">
        <f aca="false">Report!E281</f>
        <v>SEM FORNECEDOR</v>
      </c>
      <c r="C196" s="16" t="n">
        <f aca="false">Report!U281</f>
        <v>10</v>
      </c>
      <c r="D196" s="1" t="str">
        <f aca="false">Report!X281</f>
        <v>CARLOS DA SILVA</v>
      </c>
    </row>
    <row r="197" customFormat="false" ht="12.75" hidden="false" customHeight="true" outlineLevel="0" collapsed="false">
      <c r="A197" s="15" t="n">
        <f aca="false">Report!C283</f>
        <v>46180</v>
      </c>
      <c r="B197" s="1" t="str">
        <f aca="false">Report!E283</f>
        <v>SEM FORNECEDOR</v>
      </c>
      <c r="C197" s="16" t="n">
        <f aca="false">Report!U283</f>
        <v>10</v>
      </c>
      <c r="D197" s="1" t="str">
        <f aca="false">Report!X283</f>
        <v>JULIO DA SILVA</v>
      </c>
    </row>
    <row r="198" customFormat="false" ht="12.75" hidden="false" customHeight="true" outlineLevel="0" collapsed="false">
      <c r="A198" s="15" t="n">
        <f aca="false">Report!C284</f>
        <v>46180</v>
      </c>
      <c r="B198" s="1" t="str">
        <f aca="false">Report!E284</f>
        <v>SEM FORNECEDOR</v>
      </c>
      <c r="C198" s="16" t="n">
        <f aca="false">Report!U284</f>
        <v>70</v>
      </c>
      <c r="D198" s="1" t="str">
        <f aca="false">Report!X284</f>
        <v>FRANCISCO HELIO</v>
      </c>
    </row>
    <row r="199" customFormat="false" ht="12.75" hidden="false" customHeight="true" outlineLevel="0" collapsed="false">
      <c r="A199" s="15" t="n">
        <f aca="false">Report!C285</f>
        <v>46180</v>
      </c>
      <c r="B199" s="1" t="str">
        <f aca="false">Report!E285</f>
        <v>SEM FORNECEDOR</v>
      </c>
      <c r="C199" s="16" t="n">
        <f aca="false">Report!U285</f>
        <v>60</v>
      </c>
      <c r="D199" s="1" t="str">
        <f aca="false">Report!X285</f>
        <v>GRACINEY ALVES</v>
      </c>
    </row>
    <row r="200" customFormat="false" ht="12.75" hidden="false" customHeight="true" outlineLevel="0" collapsed="false">
      <c r="A200" s="15" t="n">
        <f aca="false">Report!C287</f>
        <v>46180</v>
      </c>
      <c r="B200" s="1" t="str">
        <f aca="false">Report!E287</f>
        <v>SEM FORNECEDOR</v>
      </c>
      <c r="C200" s="16" t="n">
        <f aca="false">Report!U287</f>
        <v>80</v>
      </c>
      <c r="D200" s="1" t="str">
        <f aca="false">Report!X287</f>
        <v>IHAN CRISTIAN</v>
      </c>
    </row>
    <row r="201" customFormat="false" ht="12.75" hidden="false" customHeight="true" outlineLevel="0" collapsed="false">
      <c r="A201" s="15" t="n">
        <f aca="false">Report!C288</f>
        <v>46180</v>
      </c>
      <c r="B201" s="1" t="str">
        <f aca="false">Report!E288</f>
        <v>CB COMERCIO E DISTRIBUIDORA DE ALIMENTOS</v>
      </c>
      <c r="C201" s="16" t="n">
        <f aca="false">Report!U288</f>
        <v>1317.33</v>
      </c>
      <c r="D201" s="1" t="str">
        <f aca="false">Report!X288</f>
        <v>NF 835311 - MILKA</v>
      </c>
    </row>
    <row r="202" customFormat="false" ht="12.75" hidden="false" customHeight="true" outlineLevel="0" collapsed="false">
      <c r="A202" s="15" t="n">
        <f aca="false">Report!C289</f>
        <v>46180</v>
      </c>
      <c r="B202" s="1" t="str">
        <f aca="false">Report!E289</f>
        <v>AMAZON DISTRIBUIDORA DE PRODUTOS ALIMENT</v>
      </c>
      <c r="C202" s="16" t="n">
        <f aca="false">Report!U289</f>
        <v>390.66</v>
      </c>
      <c r="D202" s="1" t="str">
        <f aca="false">Report!X289</f>
        <v>NF 88280 - MILKA</v>
      </c>
    </row>
    <row r="203" customFormat="false" ht="12.75" hidden="false" customHeight="true" outlineLevel="0" collapsed="false">
      <c r="A203" s="15" t="n">
        <f aca="false">Report!C290</f>
        <v>46181</v>
      </c>
      <c r="B203" s="1" t="str">
        <f aca="false">Report!E290</f>
        <v>SEM FORNECEDOR</v>
      </c>
      <c r="C203" s="16" t="n">
        <f aca="false">Report!U290</f>
        <v>260</v>
      </c>
      <c r="D203" s="1" t="str">
        <f aca="false">Report!X290</f>
        <v>ACAI DE ANORI</v>
      </c>
    </row>
    <row r="204" customFormat="false" ht="12.75" hidden="false" customHeight="true" outlineLevel="0" collapsed="false">
      <c r="A204" s="15" t="n">
        <f aca="false">Report!C291</f>
        <v>46181</v>
      </c>
      <c r="B204" s="1" t="str">
        <f aca="false">Report!E291</f>
        <v>SEM FORNECEDOR</v>
      </c>
      <c r="C204" s="16" t="n">
        <f aca="false">Report!U291</f>
        <v>70</v>
      </c>
      <c r="D204" s="1" t="str">
        <f aca="false">Report!X291</f>
        <v>GABRIELLY ALVES</v>
      </c>
    </row>
    <row r="205" customFormat="false" ht="12.75" hidden="false" customHeight="true" outlineLevel="0" collapsed="false">
      <c r="A205" s="15" t="n">
        <f aca="false">Report!C292</f>
        <v>46181</v>
      </c>
      <c r="B205" s="1" t="str">
        <f aca="false">Report!E292</f>
        <v>SEM FORNECEDOR</v>
      </c>
      <c r="C205" s="16" t="n">
        <f aca="false">Report!U292</f>
        <v>100</v>
      </c>
      <c r="D205" s="1" t="str">
        <f aca="false">Report!X292</f>
        <v>PAULO HENRIQUE</v>
      </c>
    </row>
    <row r="206" customFormat="false" ht="12.75" hidden="false" customHeight="true" outlineLevel="0" collapsed="false">
      <c r="A206" s="15" t="n">
        <f aca="false">Report!C299</f>
        <v>46181</v>
      </c>
      <c r="B206" s="1" t="str">
        <f aca="false">Report!E299</f>
        <v>SEM FORNECEDOR</v>
      </c>
      <c r="C206" s="16" t="n">
        <f aca="false">Report!U299</f>
        <v>100</v>
      </c>
      <c r="D206" s="1" t="str">
        <f aca="false">Report!X299</f>
        <v>CARLOS DA SILVA</v>
      </c>
    </row>
    <row r="207" customFormat="false" ht="12.75" hidden="false" customHeight="true" outlineLevel="0" collapsed="false">
      <c r="A207" s="15" t="n">
        <f aca="false">Report!C304</f>
        <v>46181</v>
      </c>
      <c r="B207" s="1" t="str">
        <f aca="false">Report!E304</f>
        <v>SEM FORNECEDOR</v>
      </c>
      <c r="C207" s="16" t="n">
        <f aca="false">Report!U304</f>
        <v>60</v>
      </c>
      <c r="D207" s="1" t="str">
        <f aca="false">Report!X304</f>
        <v>ANTONY VINICIUS</v>
      </c>
    </row>
    <row r="208" customFormat="false" ht="12.75" hidden="false" customHeight="true" outlineLevel="0" collapsed="false">
      <c r="A208" s="15" t="n">
        <f aca="false">Report!C305</f>
        <v>46181</v>
      </c>
      <c r="B208" s="1" t="str">
        <f aca="false">Report!E305</f>
        <v>SEM FORNECEDOR</v>
      </c>
      <c r="C208" s="16" t="n">
        <f aca="false">Report!U305</f>
        <v>10</v>
      </c>
      <c r="D208" s="1" t="str">
        <f aca="false">Report!X305</f>
        <v>ANTONY VINICIUS</v>
      </c>
    </row>
    <row r="209" customFormat="false" ht="12.75" hidden="false" customHeight="true" outlineLevel="0" collapsed="false">
      <c r="A209" s="15" t="n">
        <f aca="false">Report!C306</f>
        <v>46181</v>
      </c>
      <c r="B209" s="1" t="str">
        <f aca="false">Report!E306</f>
        <v>PRIME PET DISTRIBUIDORA LTDA</v>
      </c>
      <c r="C209" s="16" t="n">
        <f aca="false">Report!U306</f>
        <v>250.35</v>
      </c>
      <c r="D209" s="1" t="str">
        <f aca="false">Report!X306</f>
        <v>NF 10336 -02 MILKA</v>
      </c>
    </row>
    <row r="210" customFormat="false" ht="12.75" hidden="false" customHeight="true" outlineLevel="0" collapsed="false">
      <c r="A210" s="15" t="n">
        <f aca="false">Report!C307</f>
        <v>46181</v>
      </c>
      <c r="B210" s="1" t="str">
        <f aca="false">Report!E307</f>
        <v>ATACADAO S.A.</v>
      </c>
      <c r="C210" s="16" t="n">
        <f aca="false">Report!U307</f>
        <v>1148.1</v>
      </c>
      <c r="D210" s="1" t="str">
        <f aca="false">Report!X307</f>
        <v>NF 1869852 - MILKA</v>
      </c>
    </row>
    <row r="211" customFormat="false" ht="12.75" hidden="false" customHeight="true" outlineLevel="0" collapsed="false">
      <c r="A211" s="15" t="n">
        <f aca="false">Report!C308</f>
        <v>46181</v>
      </c>
      <c r="B211" s="1" t="str">
        <f aca="false">Report!E308</f>
        <v>DISTRIBUIDORA LOPES LTDA</v>
      </c>
      <c r="C211" s="16" t="n">
        <f aca="false">Report!U308</f>
        <v>1171.71</v>
      </c>
      <c r="D211" s="1" t="str">
        <f aca="false">Report!X308</f>
        <v>NF 1651895-2 MILKA</v>
      </c>
    </row>
    <row r="212" customFormat="false" ht="12.75" hidden="false" customHeight="true" outlineLevel="0" collapsed="false">
      <c r="A212" s="15" t="n">
        <f aca="false">Report!C309</f>
        <v>46181</v>
      </c>
      <c r="B212" s="1" t="str">
        <f aca="false">Report!E309</f>
        <v>OPPORTUNITY ALIMENTOS PARA ANIMAIS LTDA</v>
      </c>
      <c r="C212" s="16" t="n">
        <f aca="false">Report!U309</f>
        <v>2792.58</v>
      </c>
      <c r="D212" s="1" t="str">
        <f aca="false">Report!X309</f>
        <v>NF 33621-2 MILKA</v>
      </c>
    </row>
    <row r="213" customFormat="false" ht="12.75" hidden="false" customHeight="true" outlineLevel="0" collapsed="false">
      <c r="A213" s="15" t="n">
        <f aca="false">Report!C311</f>
        <v>46181</v>
      </c>
      <c r="B213" s="1" t="str">
        <f aca="false">Report!E311</f>
        <v>AGM INDUSTRIA COMERCIO E REPRESENTACAO LTDA</v>
      </c>
      <c r="C213" s="16" t="n">
        <f aca="false">Report!U311</f>
        <v>1059</v>
      </c>
      <c r="D213" s="1" t="str">
        <f aca="false">Report!X311</f>
        <v>NF 47024 - MILKA</v>
      </c>
    </row>
    <row r="214" customFormat="false" ht="12.75" hidden="false" customHeight="true" outlineLevel="0" collapsed="false">
      <c r="A214" s="15" t="n">
        <f aca="false">Report!C312</f>
        <v>46181</v>
      </c>
      <c r="B214" s="1" t="str">
        <f aca="false">Report!E312</f>
        <v>ATACADAO S.A.</v>
      </c>
      <c r="C214" s="16" t="n">
        <f aca="false">Report!U312</f>
        <v>977.13</v>
      </c>
      <c r="D214" s="1" t="str">
        <f aca="false">Report!X312</f>
        <v>NF 1880853 - MILKA</v>
      </c>
    </row>
    <row r="215" customFormat="false" ht="12.75" hidden="false" customHeight="true" outlineLevel="0" collapsed="false">
      <c r="A215" s="15" t="n">
        <f aca="false">Report!C313</f>
        <v>46181</v>
      </c>
      <c r="B215" s="1" t="str">
        <f aca="false">Report!E313</f>
        <v>ATACADAO S.A.</v>
      </c>
      <c r="C215" s="16" t="n">
        <f aca="false">Report!U313</f>
        <v>1148.4</v>
      </c>
      <c r="D215" s="1" t="str">
        <f aca="false">Report!X313</f>
        <v>NF 1880854 -MILKA</v>
      </c>
    </row>
    <row r="216" customFormat="false" ht="12.75" hidden="false" customHeight="true" outlineLevel="0" collapsed="false">
      <c r="A216" s="15" t="n">
        <f aca="false">Report!C315</f>
        <v>46181</v>
      </c>
      <c r="B216" s="1" t="str">
        <f aca="false">Report!E315</f>
        <v>DUNORTE DISTRIBUIDORA DE PRODUTOS DE CONSUMO LTDA</v>
      </c>
      <c r="C216" s="16" t="n">
        <f aca="false">Report!U315</f>
        <v>1179.33</v>
      </c>
      <c r="D216" s="1" t="str">
        <f aca="false">Report!X315</f>
        <v>NF 3189025 -1 C/TARIFA INCLUSA MILKA</v>
      </c>
    </row>
    <row r="217" customFormat="false" ht="12.75" hidden="false" customHeight="true" outlineLevel="0" collapsed="false">
      <c r="A217" s="15" t="n">
        <f aca="false">Report!C316</f>
        <v>46181</v>
      </c>
      <c r="B217" s="1" t="str">
        <f aca="false">Report!E316</f>
        <v>SOUZA CRUZ LTDA.</v>
      </c>
      <c r="C217" s="16" t="n">
        <f aca="false">Report!U316</f>
        <v>4925.67</v>
      </c>
      <c r="D217" s="1" t="str">
        <f aca="false">Report!X316</f>
        <v>NF 560924 -02 MILKA</v>
      </c>
    </row>
    <row r="218" customFormat="false" ht="12.75" hidden="false" customHeight="true" outlineLevel="0" collapsed="false">
      <c r="A218" s="15" t="n">
        <f aca="false">Report!C317</f>
        <v>46181</v>
      </c>
      <c r="B218" s="1" t="str">
        <f aca="false">Report!E317</f>
        <v>AMAZON MILK IND. E COMERCIO LTDA</v>
      </c>
      <c r="C218" s="16" t="n">
        <f aca="false">Report!U317</f>
        <v>1003.43</v>
      </c>
      <c r="D218" s="1" t="str">
        <f aca="false">Report!X317</f>
        <v>NF 201120 - MILKA</v>
      </c>
    </row>
    <row r="219" customFormat="false" ht="12.75" hidden="false" customHeight="true" outlineLevel="0" collapsed="false">
      <c r="A219" s="15" t="n">
        <f aca="false">Report!C318</f>
        <v>46181</v>
      </c>
      <c r="B219" s="1" t="str">
        <f aca="false">Report!E318</f>
        <v>AMAZON MILK IND. E COMERCIO LTDA</v>
      </c>
      <c r="C219" s="16" t="n">
        <f aca="false">Report!U318</f>
        <v>382.02</v>
      </c>
      <c r="D219" s="1" t="str">
        <f aca="false">Report!X318</f>
        <v>NF 215323 - MILKA</v>
      </c>
    </row>
    <row r="220" customFormat="false" ht="12.75" hidden="false" customHeight="true" outlineLevel="0" collapsed="false">
      <c r="A220" s="15" t="n">
        <f aca="false">Report!C319</f>
        <v>46181</v>
      </c>
      <c r="B220" s="1" t="str">
        <f aca="false">Report!E319</f>
        <v>DUNORTE DISTRIBUIDORA DE PRODUTOS DE CONSUMO LTDA</v>
      </c>
      <c r="C220" s="16" t="n">
        <f aca="false">Report!U319</f>
        <v>2763.7</v>
      </c>
      <c r="D220" s="1" t="str">
        <f aca="false">Report!X319</f>
        <v>NF 3189024 -2 MILKA</v>
      </c>
    </row>
    <row r="221" customFormat="false" ht="12.75" hidden="false" customHeight="true" outlineLevel="0" collapsed="false">
      <c r="A221" s="15" t="n">
        <f aca="false">Report!C320</f>
        <v>46181</v>
      </c>
      <c r="B221" s="1" t="str">
        <f aca="false">Report!E320</f>
        <v>NEYLIANE SILVA DE OLIVEIRA</v>
      </c>
      <c r="C221" s="16" t="n">
        <f aca="false">Report!U320</f>
        <v>651.19</v>
      </c>
      <c r="D221" s="1" t="str">
        <f aca="false">Report!X320</f>
        <v>PL NEILA CONTA ENERGIA</v>
      </c>
    </row>
    <row r="222" customFormat="false" ht="12.75" hidden="false" customHeight="true" outlineLevel="0" collapsed="false">
      <c r="A222" s="15" t="n">
        <f aca="false">Report!C321</f>
        <v>46181</v>
      </c>
      <c r="B222" s="1" t="str">
        <f aca="false">Report!E321</f>
        <v>L S M COMERCIO DE ALIMENTOS E NAVEGACAO</v>
      </c>
      <c r="C222" s="16" t="n">
        <f aca="false">Report!U321</f>
        <v>332.25</v>
      </c>
      <c r="D222" s="1" t="str">
        <f aca="false">Report!X321</f>
        <v>NF 302506 - 1 MILKA</v>
      </c>
    </row>
    <row r="223" customFormat="false" ht="12.75" hidden="false" customHeight="true" outlineLevel="0" collapsed="false">
      <c r="A223" s="15" t="n">
        <f aca="false">Report!C322</f>
        <v>46181</v>
      </c>
      <c r="B223" s="1" t="str">
        <f aca="false">Report!E322</f>
        <v>VICTORIA COMERCIO INTERNACIONAL DE ALIME</v>
      </c>
      <c r="C223" s="16" t="n">
        <f aca="false">Report!U322</f>
        <v>671.7</v>
      </c>
      <c r="D223" s="1" t="str">
        <f aca="false">Report!X322</f>
        <v>NF 11295 - MILKA</v>
      </c>
    </row>
    <row r="224" customFormat="false" ht="12.75" hidden="false" customHeight="true" outlineLevel="0" collapsed="false">
      <c r="A224" s="15" t="n">
        <f aca="false">Report!C323</f>
        <v>46181</v>
      </c>
      <c r="B224" s="1" t="str">
        <f aca="false">Report!E323</f>
        <v>MARQUES &amp; MELO LTDA - FILIAL</v>
      </c>
      <c r="C224" s="16" t="n">
        <f aca="false">Report!U323</f>
        <v>1518.18</v>
      </c>
      <c r="D224" s="1" t="str">
        <f aca="false">Report!X323</f>
        <v>NF 490451-02 MILKA</v>
      </c>
    </row>
    <row r="225" customFormat="false" ht="12.75" hidden="false" customHeight="true" outlineLevel="0" collapsed="false">
      <c r="A225" s="15" t="n">
        <f aca="false">Report!C324</f>
        <v>46181</v>
      </c>
      <c r="B225" s="1" t="str">
        <f aca="false">Report!E324</f>
        <v>C. R. PARENTE ABREU</v>
      </c>
      <c r="C225" s="16" t="n">
        <f aca="false">Report!U324</f>
        <v>327.84</v>
      </c>
      <c r="D225" s="1" t="str">
        <f aca="false">Report!X324</f>
        <v>NF 112008-2 MILKA</v>
      </c>
    </row>
    <row r="226" customFormat="false" ht="12.75" hidden="false" customHeight="true" outlineLevel="0" collapsed="false">
      <c r="A226" s="15" t="n">
        <f aca="false">Report!C325</f>
        <v>46181</v>
      </c>
      <c r="B226" s="1" t="str">
        <f aca="false">Report!E325</f>
        <v>NOVA FRIOS COMERCIO ATACADISTA DE LATICINIOS LTDA</v>
      </c>
      <c r="C226" s="16" t="n">
        <f aca="false">Report!U325</f>
        <v>213</v>
      </c>
      <c r="D226" s="1" t="str">
        <f aca="false">Report!X325</f>
        <v>NF 3610 BODEGA DO PAO - MILKA</v>
      </c>
    </row>
    <row r="227" customFormat="false" ht="12.75" hidden="false" customHeight="true" outlineLevel="0" collapsed="false">
      <c r="A227" s="15" t="n">
        <f aca="false">Report!C326</f>
        <v>46181</v>
      </c>
      <c r="B227" s="1" t="str">
        <f aca="false">Report!E326</f>
        <v>FRUTAL INDUSTRIA E COMERCIO LTDA</v>
      </c>
      <c r="C227" s="16" t="n">
        <f aca="false">Report!U326</f>
        <v>577.25</v>
      </c>
      <c r="D227" s="1" t="str">
        <f aca="false">Report!X326</f>
        <v>NF 222385 - MILKA</v>
      </c>
    </row>
    <row r="228" customFormat="false" ht="12.75" hidden="false" customHeight="true" outlineLevel="0" collapsed="false">
      <c r="A228" s="15" t="n">
        <f aca="false">Report!C327</f>
        <v>46181</v>
      </c>
      <c r="B228" s="1" t="str">
        <f aca="false">Report!E327</f>
        <v>MARCLEY MACHADO CHAVES</v>
      </c>
      <c r="C228" s="16" t="n">
        <f aca="false">Report!U327</f>
        <v>1747.29</v>
      </c>
      <c r="D228" s="1" t="str">
        <f aca="false">Report!X327</f>
        <v>NF 3482 - MILKA</v>
      </c>
    </row>
    <row r="229" customFormat="false" ht="12.75" hidden="false" customHeight="true" outlineLevel="0" collapsed="false">
      <c r="A229" s="15" t="n">
        <f aca="false">Report!C328</f>
        <v>46181</v>
      </c>
      <c r="B229" s="1" t="str">
        <f aca="false">Report!E328</f>
        <v>FORT COMERCIO DE BEBIDA LTDA</v>
      </c>
      <c r="C229" s="16" t="n">
        <f aca="false">Report!U328</f>
        <v>1110</v>
      </c>
      <c r="D229" s="1" t="str">
        <f aca="false">Report!X328</f>
        <v>NF 138853 - MILKA</v>
      </c>
    </row>
    <row r="230" customFormat="false" ht="12.75" hidden="false" customHeight="true" outlineLevel="0" collapsed="false">
      <c r="A230" s="15" t="n">
        <f aca="false">Report!C329</f>
        <v>46181</v>
      </c>
      <c r="B230" s="1" t="str">
        <f aca="false">Report!E329</f>
        <v>PRIMICIA DISTRIBUIDORA DE FRIOS LTDA</v>
      </c>
      <c r="C230" s="16" t="n">
        <f aca="false">Report!U329</f>
        <v>1068.5</v>
      </c>
      <c r="D230" s="1" t="str">
        <f aca="false">Report!X329</f>
        <v>NF 2846 - MILKA</v>
      </c>
    </row>
    <row r="231" customFormat="false" ht="12.75" hidden="false" customHeight="true" outlineLevel="0" collapsed="false">
      <c r="A231" s="15" t="n">
        <f aca="false">Report!C330</f>
        <v>46181</v>
      </c>
      <c r="B231" s="1" t="str">
        <f aca="false">Report!E330</f>
        <v>RENATO DE O AZEVEDO E CIA LTDA - EPP</v>
      </c>
      <c r="C231" s="16" t="n">
        <f aca="false">Report!U330</f>
        <v>340</v>
      </c>
      <c r="D231" s="1" t="str">
        <f aca="false">Report!X330</f>
        <v>PITAYA - DEBORA</v>
      </c>
    </row>
    <row r="232" customFormat="false" ht="12.75" hidden="false" customHeight="true" outlineLevel="0" collapsed="false">
      <c r="A232" s="15" t="n">
        <f aca="false">Report!C331</f>
        <v>46181</v>
      </c>
      <c r="B232" s="1" t="str">
        <f aca="false">Report!E331</f>
        <v>C. R. PARENTE ABREU</v>
      </c>
      <c r="C232" s="16" t="n">
        <f aca="false">Report!U331</f>
        <v>572.4</v>
      </c>
      <c r="D232" s="1" t="str">
        <f aca="false">Report!X331</f>
        <v>NF 11227-1 MILKA</v>
      </c>
    </row>
    <row r="233" customFormat="false" ht="12.75" hidden="false" customHeight="true" outlineLevel="0" collapsed="false">
      <c r="A233" s="15" t="n">
        <f aca="false">Report!C332</f>
        <v>46181</v>
      </c>
      <c r="B233" s="1" t="str">
        <f aca="false">Report!E332</f>
        <v>SAO JOSE COMERCIO DE LATICINIOS E FRIOS</v>
      </c>
      <c r="C233" s="16" t="n">
        <f aca="false">Report!U332</f>
        <v>2562.75</v>
      </c>
      <c r="D233" s="1" t="str">
        <f aca="false">Report!X332</f>
        <v>NF 3318 SABORE FATIADO - MILKA</v>
      </c>
    </row>
    <row r="234" customFormat="false" ht="12.75" hidden="false" customHeight="true" outlineLevel="0" collapsed="false">
      <c r="A234" s="15" t="n">
        <f aca="false">Report!C333</f>
        <v>46181</v>
      </c>
      <c r="B234" s="1" t="str">
        <f aca="false">Report!E333</f>
        <v>D N COMERCIO ATACADISTA DE EMBALAGENS E</v>
      </c>
      <c r="C234" s="16" t="n">
        <f aca="false">Report!U333</f>
        <v>779.4</v>
      </c>
      <c r="D234" s="1" t="str">
        <f aca="false">Report!X333</f>
        <v>NF 399 PIX P/ PAULA - MILKA</v>
      </c>
    </row>
    <row r="235" customFormat="false" ht="12.75" hidden="false" customHeight="true" outlineLevel="0" collapsed="false">
      <c r="A235" s="15" t="n">
        <f aca="false">Report!C334</f>
        <v>46181</v>
      </c>
      <c r="B235" s="1" t="str">
        <f aca="false">Report!E334</f>
        <v>GELO DANGELO FABRICACAO DE GELO LTDA</v>
      </c>
      <c r="C235" s="16" t="n">
        <f aca="false">Report!U334</f>
        <v>409</v>
      </c>
      <c r="D235" s="1" t="str">
        <f aca="false">Report!X334</f>
        <v>NF 259 - DEBORA</v>
      </c>
    </row>
    <row r="236" customFormat="false" ht="12.75" hidden="false" customHeight="true" outlineLevel="0" collapsed="false">
      <c r="A236" s="15" t="n">
        <f aca="false">Report!C336</f>
        <v>46182</v>
      </c>
      <c r="B236" s="1" t="str">
        <f aca="false">Report!E336</f>
        <v>SEM FORNECEDOR</v>
      </c>
      <c r="C236" s="16" t="n">
        <f aca="false">Report!U336</f>
        <v>90</v>
      </c>
      <c r="D236" s="1" t="str">
        <f aca="false">Report!X336</f>
        <v>JOELMA LIMA - REF DIA 04/06/2026</v>
      </c>
    </row>
    <row r="237" customFormat="false" ht="12.75" hidden="false" customHeight="true" outlineLevel="0" collapsed="false">
      <c r="A237" s="15" t="n">
        <f aca="false">Report!C337</f>
        <v>46182</v>
      </c>
      <c r="B237" s="1" t="str">
        <f aca="false">Report!E337</f>
        <v>SEM FORNECEDOR</v>
      </c>
      <c r="C237" s="16" t="n">
        <f aca="false">Report!U337</f>
        <v>140</v>
      </c>
      <c r="D237" s="1" t="str">
        <f aca="false">Report!X337</f>
        <v>ANA DE PAULA</v>
      </c>
    </row>
    <row r="238" customFormat="false" ht="12.75" hidden="false" customHeight="true" outlineLevel="0" collapsed="false">
      <c r="A238" s="15" t="n">
        <f aca="false">Report!C338</f>
        <v>46182</v>
      </c>
      <c r="B238" s="1" t="str">
        <f aca="false">Report!E338</f>
        <v>SEM FORNECEDOR</v>
      </c>
      <c r="C238" s="16" t="n">
        <f aca="false">Report!U338</f>
        <v>70</v>
      </c>
      <c r="D238" s="1" t="str">
        <f aca="false">Report!X338</f>
        <v>DANIEL SILVA</v>
      </c>
    </row>
    <row r="239" customFormat="false" ht="12.75" hidden="false" customHeight="true" outlineLevel="0" collapsed="false">
      <c r="A239" s="15" t="n">
        <f aca="false">Report!C339</f>
        <v>46182</v>
      </c>
      <c r="B239" s="1" t="str">
        <f aca="false">Report!E339</f>
        <v>SEM FORNECEDOR</v>
      </c>
      <c r="C239" s="16" t="n">
        <f aca="false">Report!U339</f>
        <v>500</v>
      </c>
      <c r="D239" s="1" t="str">
        <f aca="false">Report!X339</f>
        <v>LUIS CARLOS</v>
      </c>
    </row>
    <row r="240" customFormat="false" ht="12.75" hidden="false" customHeight="true" outlineLevel="0" collapsed="false">
      <c r="A240" s="15" t="n">
        <f aca="false">Report!C340</f>
        <v>46182</v>
      </c>
      <c r="B240" s="1" t="str">
        <f aca="false">Report!E340</f>
        <v>SEM FORNECEDOR</v>
      </c>
      <c r="C240" s="16" t="n">
        <f aca="false">Report!U340</f>
        <v>15.99</v>
      </c>
      <c r="D240" s="1" t="str">
        <f aca="false">Report!X340</f>
        <v>CLIENTE COMPROU O PRODUTO ERRADO</v>
      </c>
    </row>
    <row r="241" customFormat="false" ht="12.75" hidden="false" customHeight="true" outlineLevel="0" collapsed="false">
      <c r="A241" s="15" t="n">
        <f aca="false">Report!C341</f>
        <v>46182</v>
      </c>
      <c r="B241" s="1" t="str">
        <f aca="false">Report!E341</f>
        <v>SEM FORNECEDOR</v>
      </c>
      <c r="C241" s="16" t="n">
        <f aca="false">Report!U341</f>
        <v>100</v>
      </c>
      <c r="D241" s="1" t="str">
        <f aca="false">Report!X341</f>
        <v>KATIA - COZINHEIRA </v>
      </c>
    </row>
    <row r="242" customFormat="false" ht="12.75" hidden="false" customHeight="true" outlineLevel="0" collapsed="false">
      <c r="A242" s="15" t="n">
        <f aca="false">Report!C343</f>
        <v>46182</v>
      </c>
      <c r="B242" s="1" t="str">
        <f aca="false">Report!E343</f>
        <v>SEM FORNECEDOR</v>
      </c>
      <c r="C242" s="16" t="n">
        <f aca="false">Report!U343</f>
        <v>70</v>
      </c>
      <c r="D242" s="1" t="str">
        <f aca="false">Report!X343</f>
        <v>GABRIELLY ALVES</v>
      </c>
    </row>
    <row r="243" customFormat="false" ht="12.75" hidden="false" customHeight="true" outlineLevel="0" collapsed="false">
      <c r="A243" s="15" t="n">
        <f aca="false">Report!C344</f>
        <v>46182</v>
      </c>
      <c r="B243" s="1" t="str">
        <f aca="false">Report!E344</f>
        <v>SEM FORNECEDOR</v>
      </c>
      <c r="C243" s="16" t="n">
        <f aca="false">Report!U344</f>
        <v>100</v>
      </c>
      <c r="D243" s="1" t="str">
        <f aca="false">Report!X344</f>
        <v>CARLOS DA SILVA</v>
      </c>
    </row>
    <row r="244" customFormat="false" ht="12.75" hidden="false" customHeight="true" outlineLevel="0" collapsed="false">
      <c r="A244" s="15" t="n">
        <f aca="false">Report!C345</f>
        <v>46182</v>
      </c>
      <c r="B244" s="1" t="str">
        <f aca="false">Report!E345</f>
        <v>SEM FORNECEDOR</v>
      </c>
      <c r="C244" s="16" t="n">
        <f aca="false">Report!U345</f>
        <v>60</v>
      </c>
      <c r="D244" s="1" t="str">
        <f aca="false">Report!X345</f>
        <v>ANTONY VINICIUS</v>
      </c>
    </row>
    <row r="245" customFormat="false" ht="12.75" hidden="false" customHeight="true" outlineLevel="0" collapsed="false">
      <c r="A245" s="15" t="n">
        <f aca="false">Report!C346</f>
        <v>46182</v>
      </c>
      <c r="B245" s="1" t="str">
        <f aca="false">Report!E346</f>
        <v>SEM FORNECEDOR</v>
      </c>
      <c r="C245" s="16" t="n">
        <f aca="false">Report!U346</f>
        <v>10</v>
      </c>
      <c r="D245" s="1" t="str">
        <f aca="false">Report!X346</f>
        <v>CARLOS DA SILVA</v>
      </c>
    </row>
    <row r="246" customFormat="false" ht="12.75" hidden="false" customHeight="true" outlineLevel="0" collapsed="false">
      <c r="A246" s="15" t="n">
        <f aca="false">Report!C348</f>
        <v>46182</v>
      </c>
      <c r="B246" s="1" t="str">
        <f aca="false">Report!E348</f>
        <v>SEM FORNECEDOR</v>
      </c>
      <c r="C246" s="16" t="n">
        <f aca="false">Report!U348</f>
        <v>100</v>
      </c>
      <c r="D246" s="1" t="str">
        <f aca="false">Report!X348</f>
        <v>LUIS CARLOS</v>
      </c>
    </row>
    <row r="247" customFormat="false" ht="12.75" hidden="false" customHeight="true" outlineLevel="0" collapsed="false">
      <c r="A247" s="15" t="n">
        <f aca="false">Report!C349</f>
        <v>46182</v>
      </c>
      <c r="B247" s="1" t="str">
        <f aca="false">Report!E349</f>
        <v>SEM FORNECEDOR</v>
      </c>
      <c r="C247" s="16" t="n">
        <f aca="false">Report!U349</f>
        <v>300</v>
      </c>
      <c r="D247" s="1" t="str">
        <f aca="false">Report!X349</f>
        <v>SAL DE CURA</v>
      </c>
    </row>
    <row r="248" customFormat="false" ht="12.75" hidden="false" customHeight="true" outlineLevel="0" collapsed="false">
      <c r="A248" s="15" t="n">
        <f aca="false">Report!C350</f>
        <v>46182</v>
      </c>
      <c r="B248" s="1" t="str">
        <f aca="false">Report!E350</f>
        <v>SEM FORNECEDOR</v>
      </c>
      <c r="C248" s="16" t="n">
        <f aca="false">Report!U350</f>
        <v>100</v>
      </c>
      <c r="D248" s="1" t="str">
        <f aca="false">Report!X350</f>
        <v>JADSON FERNANNDO</v>
      </c>
    </row>
    <row r="249" customFormat="false" ht="12.75" hidden="false" customHeight="true" outlineLevel="0" collapsed="false">
      <c r="A249" s="15" t="n">
        <f aca="false">Report!C351</f>
        <v>46182</v>
      </c>
      <c r="B249" s="1" t="str">
        <f aca="false">Report!E351</f>
        <v>SEM FORNECEDOR</v>
      </c>
      <c r="C249" s="16" t="n">
        <f aca="false">Report!U351</f>
        <v>60</v>
      </c>
      <c r="D249" s="1" t="str">
        <f aca="false">Report!X351</f>
        <v>GRACINEI ALVES</v>
      </c>
    </row>
    <row r="250" customFormat="false" ht="12.75" hidden="false" customHeight="true" outlineLevel="0" collapsed="false">
      <c r="A250" s="15" t="n">
        <f aca="false">Report!C352</f>
        <v>46182</v>
      </c>
      <c r="B250" s="1" t="str">
        <f aca="false">Report!E352</f>
        <v>SEM FORNECEDOR</v>
      </c>
      <c r="C250" s="16" t="n">
        <f aca="false">Report!U352</f>
        <v>360</v>
      </c>
      <c r="D250" s="1" t="str">
        <f aca="false">Report!X352</f>
        <v>COMPRA DE 20 KG DE PITAYA</v>
      </c>
    </row>
    <row r="251" customFormat="false" ht="12.75" hidden="false" customHeight="true" outlineLevel="0" collapsed="false">
      <c r="A251" s="15" t="n">
        <f aca="false">Report!C353</f>
        <v>46182</v>
      </c>
      <c r="B251" s="1" t="str">
        <f aca="false">Report!E353</f>
        <v>PRIME PET DISTRIBUIDORA LTDA</v>
      </c>
      <c r="C251" s="16" t="n">
        <f aca="false">Report!U353</f>
        <v>649.63</v>
      </c>
      <c r="D251" s="1" t="str">
        <f aca="false">Report!X353</f>
        <v>NF 9949 -06/06 - MILKA</v>
      </c>
    </row>
    <row r="252" customFormat="false" ht="12.75" hidden="false" customHeight="true" outlineLevel="0" collapsed="false">
      <c r="A252" s="15" t="n">
        <f aca="false">Report!C354</f>
        <v>46182</v>
      </c>
      <c r="B252" s="1" t="str">
        <f aca="false">Report!E354</f>
        <v>OESA COMERCIO E REPRESENTACOES S/A</v>
      </c>
      <c r="C252" s="16" t="n">
        <f aca="false">Report!U354</f>
        <v>2467.24</v>
      </c>
      <c r="D252" s="1" t="str">
        <f aca="false">Report!X354</f>
        <v>NF401029 -2 MILKA</v>
      </c>
    </row>
    <row r="253" customFormat="false" ht="12.75" hidden="false" customHeight="true" outlineLevel="0" collapsed="false">
      <c r="A253" s="15" t="n">
        <f aca="false">Report!C355</f>
        <v>46182</v>
      </c>
      <c r="B253" s="1" t="str">
        <f aca="false">Report!E355</f>
        <v>FUNNY PET DISTRIBUIDORA DE ALIMENTOS PAR</v>
      </c>
      <c r="C253" s="16" t="n">
        <f aca="false">Report!U355</f>
        <v>1287.25</v>
      </c>
      <c r="D253" s="1" t="str">
        <f aca="false">Report!X355</f>
        <v>NF19342-4 MILKA</v>
      </c>
    </row>
    <row r="254" customFormat="false" ht="12.75" hidden="false" customHeight="true" outlineLevel="0" collapsed="false">
      <c r="A254" s="15" t="n">
        <f aca="false">Report!C356</f>
        <v>46182</v>
      </c>
      <c r="B254" s="1" t="str">
        <f aca="false">Report!E356</f>
        <v>ANA MARIA DOS SANTOS COSMETICOS</v>
      </c>
      <c r="C254" s="16" t="n">
        <f aca="false">Report!U356</f>
        <v>425.26</v>
      </c>
      <c r="D254" s="1" t="str">
        <f aca="false">Report!X356</f>
        <v>NF 69749 - MILKA</v>
      </c>
    </row>
    <row r="255" customFormat="false" ht="12.75" hidden="false" customHeight="true" outlineLevel="0" collapsed="false">
      <c r="A255" s="15" t="n">
        <f aca="false">Report!C357</f>
        <v>46182</v>
      </c>
      <c r="B255" s="1" t="str">
        <f aca="false">Report!E357</f>
        <v>DISTRIBUIDORA LOPES LTDA</v>
      </c>
      <c r="C255" s="16" t="n">
        <f aca="false">Report!U357</f>
        <v>2234.88</v>
      </c>
      <c r="D255" s="1" t="str">
        <f aca="false">Report!X357</f>
        <v>NF 1656778 - MILKA</v>
      </c>
    </row>
    <row r="256" customFormat="false" ht="12.75" hidden="false" customHeight="true" outlineLevel="0" collapsed="false">
      <c r="A256" s="15" t="n">
        <f aca="false">Report!C358</f>
        <v>46182</v>
      </c>
      <c r="B256" s="1" t="str">
        <f aca="false">Report!E358</f>
        <v>SUPER CANCUN COMERCIO DE PRODUTOS ALIMEN</v>
      </c>
      <c r="C256" s="16" t="n">
        <f aca="false">Report!U358</f>
        <v>381.99</v>
      </c>
      <c r="D256" s="1" t="str">
        <f aca="false">Report!X358</f>
        <v>NF 250091 -2 MILKA</v>
      </c>
    </row>
    <row r="257" customFormat="false" ht="12.75" hidden="false" customHeight="true" outlineLevel="0" collapsed="false">
      <c r="A257" s="15" t="n">
        <f aca="false">Report!C359</f>
        <v>46182</v>
      </c>
      <c r="B257" s="1" t="str">
        <f aca="false">Report!E359</f>
        <v>L F BORATTO ABATEDOURO DE AVES LTDA</v>
      </c>
      <c r="C257" s="16" t="n">
        <f aca="false">Report!U359</f>
        <v>89.51</v>
      </c>
      <c r="D257" s="1" t="str">
        <f aca="false">Report!X359</f>
        <v>NF 1832 - 1 MILKA</v>
      </c>
    </row>
    <row r="258" customFormat="false" ht="12.75" hidden="false" customHeight="true" outlineLevel="0" collapsed="false">
      <c r="A258" s="15" t="n">
        <f aca="false">Report!C360</f>
        <v>46182</v>
      </c>
      <c r="B258" s="1" t="str">
        <f aca="false">Report!E360</f>
        <v>BRF S A</v>
      </c>
      <c r="C258" s="16" t="n">
        <f aca="false">Report!U360</f>
        <v>416.19</v>
      </c>
      <c r="D258" s="1" t="str">
        <f aca="false">Report!X360</f>
        <v>NF 1591095-02/03 MILKA</v>
      </c>
    </row>
    <row r="259" customFormat="false" ht="12.75" hidden="false" customHeight="true" outlineLevel="0" collapsed="false">
      <c r="A259" s="15" t="n">
        <f aca="false">Report!C361</f>
        <v>46182</v>
      </c>
      <c r="B259" s="1" t="str">
        <f aca="false">Report!E361</f>
        <v>VITAPAN COMERCIO VAREJISTA DE PRODUTOS ALIMENTICIOS LTDA</v>
      </c>
      <c r="C259" s="16" t="n">
        <f aca="false">Report!U361</f>
        <v>972</v>
      </c>
      <c r="D259" s="1" t="str">
        <f aca="false">Report!X361</f>
        <v>NF 9958 - MILKA</v>
      </c>
    </row>
    <row r="260" customFormat="false" ht="12.75" hidden="false" customHeight="true" outlineLevel="0" collapsed="false">
      <c r="A260" s="15" t="n">
        <f aca="false">Report!C362</f>
        <v>46182</v>
      </c>
      <c r="B260" s="1" t="str">
        <f aca="false">Report!E362</f>
        <v>NT INDUSTRIA E COMERCIO DE PANIFICACAO L</v>
      </c>
      <c r="C260" s="16" t="n">
        <f aca="false">Report!U362</f>
        <v>3522.3</v>
      </c>
      <c r="D260" s="1" t="str">
        <f aca="false">Report!X362</f>
        <v>NF 36783 - MILKA</v>
      </c>
    </row>
    <row r="261" customFormat="false" ht="12.75" hidden="false" customHeight="true" outlineLevel="0" collapsed="false">
      <c r="A261" s="15" t="n">
        <f aca="false">Report!C363</f>
        <v>46182</v>
      </c>
      <c r="B261" s="1" t="str">
        <f aca="false">Report!E363</f>
        <v>TRIPLASTIK ATAKADO</v>
      </c>
      <c r="C261" s="16" t="n">
        <f aca="false">Report!U363</f>
        <v>5050.31</v>
      </c>
      <c r="D261" s="1" t="str">
        <f aca="false">Report!X363</f>
        <v>NF 3372 - MILKA</v>
      </c>
    </row>
    <row r="262" customFormat="false" ht="12.75" hidden="false" customHeight="true" outlineLevel="0" collapsed="false">
      <c r="A262" s="15" t="n">
        <f aca="false">Report!C367</f>
        <v>46182</v>
      </c>
      <c r="B262" s="1" t="str">
        <f aca="false">Report!E367</f>
        <v>BROTHERS  INDUSTRIA DE ALIMENTOS LTDA</v>
      </c>
      <c r="C262" s="16" t="n">
        <f aca="false">Report!U367</f>
        <v>1290.24</v>
      </c>
      <c r="D262" s="1" t="str">
        <f aca="false">Report!X367</f>
        <v>NF 1025113 - MILKA</v>
      </c>
    </row>
    <row r="263" customFormat="false" ht="12.75" hidden="false" customHeight="true" outlineLevel="0" collapsed="false">
      <c r="A263" s="15" t="n">
        <f aca="false">Report!C368</f>
        <v>46182</v>
      </c>
      <c r="B263" s="1" t="str">
        <f aca="false">Report!E368</f>
        <v>PANIFICADORA E CONFEITARIA REAL MADRI LTDA</v>
      </c>
      <c r="C263" s="16" t="n">
        <f aca="false">Report!U368</f>
        <v>1400</v>
      </c>
      <c r="D263" s="1" t="str">
        <f aca="false">Report!X368</f>
        <v>NF 646 - MILKA</v>
      </c>
    </row>
    <row r="264" customFormat="false" ht="12.75" hidden="false" customHeight="true" outlineLevel="0" collapsed="false">
      <c r="A264" s="15" t="n">
        <f aca="false">Report!C369</f>
        <v>46182</v>
      </c>
      <c r="B264" s="1" t="str">
        <f aca="false">Report!E369</f>
        <v>VITAPAN COMERCIO VAREJISTA DE PRODUTOS ALIMENTICIOS LTDA</v>
      </c>
      <c r="C264" s="16" t="n">
        <f aca="false">Report!U369</f>
        <v>1188</v>
      </c>
      <c r="D264" s="1" t="str">
        <f aca="false">Report!X369</f>
        <v>NF 10011 - MILKA</v>
      </c>
    </row>
    <row r="265" customFormat="false" ht="12.75" hidden="false" customHeight="true" outlineLevel="0" collapsed="false">
      <c r="A265" s="15" t="n">
        <f aca="false">Report!C370</f>
        <v>46182</v>
      </c>
      <c r="B265" s="1" t="str">
        <f aca="false">Report!E370</f>
        <v>ADICSO FABIAN GONZALEZ MONTILLA 70302186</v>
      </c>
      <c r="C265" s="16" t="n">
        <f aca="false">Report!U370</f>
        <v>864</v>
      </c>
      <c r="D265" s="1" t="str">
        <f aca="false">Report!X370</f>
        <v>NF 486 BLOOM - MILKA</v>
      </c>
    </row>
    <row r="266" customFormat="false" ht="12.75" hidden="false" customHeight="true" outlineLevel="0" collapsed="false">
      <c r="A266" s="15" t="n">
        <f aca="false">Report!C371</f>
        <v>46182</v>
      </c>
      <c r="B266" s="1" t="str">
        <f aca="false">Report!E371</f>
        <v>T. M. L. DA SILVA LTDA</v>
      </c>
      <c r="C266" s="16" t="n">
        <f aca="false">Report!U371</f>
        <v>709.32</v>
      </c>
      <c r="D266" s="1" t="str">
        <f aca="false">Report!X371</f>
        <v>NF 14980 AMAZONGURT - MILKA</v>
      </c>
    </row>
    <row r="267" customFormat="false" ht="12.75" hidden="false" customHeight="true" outlineLevel="0" collapsed="false">
      <c r="A267" s="15" t="n">
        <f aca="false">Report!C372</f>
        <v>46182</v>
      </c>
      <c r="B267" s="1" t="str">
        <f aca="false">Report!E372</f>
        <v>ADRIANO FEITOSA OLIVEIRA LTDA</v>
      </c>
      <c r="C267" s="16" t="n">
        <f aca="false">Report!U372</f>
        <v>3105</v>
      </c>
      <c r="D267" s="1" t="str">
        <f aca="false">Report!X372</f>
        <v>NF 293 - MILKA</v>
      </c>
    </row>
    <row r="268" customFormat="false" ht="12.75" hidden="false" customHeight="true" outlineLevel="0" collapsed="false">
      <c r="A268" s="15" t="n">
        <f aca="false">Report!C373</f>
        <v>46182</v>
      </c>
      <c r="B268" s="1" t="str">
        <f aca="false">Report!E373</f>
        <v>NEYLIANE SILVA DE OLIVEIRA</v>
      </c>
      <c r="C268" s="16" t="n">
        <f aca="false">Report!U373</f>
        <v>1507.62</v>
      </c>
      <c r="D268" s="1" t="str">
        <f aca="false">Report!X373</f>
        <v>PL NEILA E RENATO</v>
      </c>
    </row>
    <row r="269" customFormat="false" ht="12.75" hidden="false" customHeight="true" outlineLevel="0" collapsed="false">
      <c r="A269" s="15" t="n">
        <f aca="false">Report!C374</f>
        <v>46182</v>
      </c>
      <c r="B269" s="1" t="str">
        <f aca="false">Report!E374</f>
        <v>CHARLES ELETRICISTA</v>
      </c>
      <c r="C269" s="16" t="n">
        <f aca="false">Report!U374</f>
        <v>419.94</v>
      </c>
      <c r="D269" s="1" t="str">
        <f aca="false">Report!X374</f>
        <v>DESPESA ELETRICA MO1 COMPRA 05/26</v>
      </c>
    </row>
    <row r="270" customFormat="false" ht="12.75" hidden="false" customHeight="true" outlineLevel="0" collapsed="false">
      <c r="A270" s="15" t="n">
        <f aca="false">Report!C375</f>
        <v>46182</v>
      </c>
      <c r="B270" s="1" t="str">
        <f aca="false">Report!E375</f>
        <v>IMPERIO A W COMERCIO DE BEBIDAS LTDA</v>
      </c>
      <c r="C270" s="16" t="n">
        <f aca="false">Report!U375</f>
        <v>500</v>
      </c>
      <c r="D270" s="1" t="str">
        <f aca="false">Report!X375</f>
        <v>NF 1062 PGTO P/ FRANCISCO - MILKA</v>
      </c>
    </row>
    <row r="271" customFormat="false" ht="12.75" hidden="false" customHeight="true" outlineLevel="0" collapsed="false">
      <c r="A271" s="15" t="n">
        <f aca="false">Report!C376</f>
        <v>46182</v>
      </c>
      <c r="B271" s="1" t="str">
        <f aca="false">Report!E376</f>
        <v>RENATO DE O AZEVEDO E CIA LTDA - EPP</v>
      </c>
      <c r="C271" s="16" t="n">
        <f aca="false">Report!U376</f>
        <v>2608.29</v>
      </c>
      <c r="D271" s="1" t="str">
        <f aca="false">Report!X376</f>
        <v>FEIRA SR RENATO - PGTO PARA LOJA 2 - DEBORA</v>
      </c>
    </row>
    <row r="272" customFormat="false" ht="12.75" hidden="false" customHeight="true" outlineLevel="0" collapsed="false">
      <c r="A272" s="15" t="n">
        <f aca="false">Report!C377</f>
        <v>46182</v>
      </c>
      <c r="B272" s="1" t="str">
        <f aca="false">Report!E377</f>
        <v>MANOEL TEXEIRA DE SOUZA RESTAURANTE</v>
      </c>
      <c r="C272" s="16" t="n">
        <f aca="false">Report!U377</f>
        <v>300</v>
      </c>
      <c r="D272" s="1" t="str">
        <f aca="false">Report!X377</f>
        <v>NF 5962 - DEBORA</v>
      </c>
    </row>
    <row r="273" customFormat="false" ht="12.75" hidden="false" customHeight="true" outlineLevel="0" collapsed="false">
      <c r="A273" s="15" t="n">
        <f aca="false">Report!C379</f>
        <v>46182</v>
      </c>
      <c r="B273" s="1" t="str">
        <f aca="false">Report!E379</f>
        <v>ITAU SA</v>
      </c>
      <c r="C273" s="16" t="n">
        <f aca="false">Report!U379</f>
        <v>1783.76</v>
      </c>
      <c r="D273" s="1" t="str">
        <f aca="false">Report!X379</f>
        <v>36/36CARRO NORBERTO REJANE</v>
      </c>
    </row>
    <row r="274" customFormat="false" ht="12.75" hidden="false" customHeight="true" outlineLevel="0" collapsed="false">
      <c r="A274" s="15" t="n">
        <f aca="false">Report!C380</f>
        <v>46183</v>
      </c>
      <c r="B274" s="1" t="str">
        <f aca="false">Report!E380</f>
        <v>SEM FORNECEDOR</v>
      </c>
      <c r="C274" s="16" t="n">
        <f aca="false">Report!U380</f>
        <v>30</v>
      </c>
      <c r="D274" s="1" t="str">
        <f aca="false">Report!X380</f>
        <v>DONA NEILA</v>
      </c>
    </row>
    <row r="275" customFormat="false" ht="12.75" hidden="false" customHeight="true" outlineLevel="0" collapsed="false">
      <c r="A275" s="15" t="n">
        <f aca="false">Report!C381</f>
        <v>46183</v>
      </c>
      <c r="B275" s="1" t="str">
        <f aca="false">Report!E381</f>
        <v>SEM FORNECEDOR</v>
      </c>
      <c r="C275" s="16" t="n">
        <f aca="false">Report!U381</f>
        <v>25</v>
      </c>
      <c r="D275" s="1" t="str">
        <f aca="false">Report!X381</f>
        <v>UBER - ANA LAGO</v>
      </c>
    </row>
    <row r="276" customFormat="false" ht="12.75" hidden="false" customHeight="true" outlineLevel="0" collapsed="false">
      <c r="A276" s="15" t="n">
        <f aca="false">Report!C382</f>
        <v>46183</v>
      </c>
      <c r="B276" s="1" t="str">
        <f aca="false">Report!E382</f>
        <v>SEM FORNECEDOR</v>
      </c>
      <c r="C276" s="16" t="n">
        <f aca="false">Report!U382</f>
        <v>10</v>
      </c>
      <c r="D276" s="1" t="str">
        <f aca="false">Report!X382</f>
        <v>CARLOS DA SILVA</v>
      </c>
    </row>
    <row r="277" customFormat="false" ht="12.75" hidden="false" customHeight="true" outlineLevel="0" collapsed="false">
      <c r="A277" s="15" t="n">
        <f aca="false">Report!C383</f>
        <v>46183</v>
      </c>
      <c r="B277" s="1" t="str">
        <f aca="false">Report!E383</f>
        <v>SEM FORNECEDOR</v>
      </c>
      <c r="C277" s="16" t="n">
        <f aca="false">Report!U383</f>
        <v>70</v>
      </c>
      <c r="D277" s="1" t="str">
        <f aca="false">Report!X383</f>
        <v>JULIO DA SILVA</v>
      </c>
    </row>
    <row r="278" customFormat="false" ht="12.75" hidden="false" customHeight="true" outlineLevel="0" collapsed="false">
      <c r="A278" s="15" t="n">
        <f aca="false">Report!C384</f>
        <v>46183</v>
      </c>
      <c r="B278" s="1" t="str">
        <f aca="false">Report!E384</f>
        <v>SEM FORNECEDOR</v>
      </c>
      <c r="C278" s="16" t="n">
        <f aca="false">Report!U384</f>
        <v>10</v>
      </c>
      <c r="D278" s="1" t="str">
        <f aca="false">Report!X384</f>
        <v>JULIO DA SILVA</v>
      </c>
    </row>
    <row r="279" customFormat="false" ht="12.75" hidden="false" customHeight="true" outlineLevel="0" collapsed="false">
      <c r="A279" s="15" t="n">
        <f aca="false">Report!C385</f>
        <v>46183</v>
      </c>
      <c r="B279" s="1" t="str">
        <f aca="false">Report!E385</f>
        <v>SEM FORNECEDOR</v>
      </c>
      <c r="C279" s="16" t="n">
        <f aca="false">Report!U385</f>
        <v>60</v>
      </c>
      <c r="D279" s="1" t="str">
        <f aca="false">Report!X385</f>
        <v>ANTONY VINICIUS</v>
      </c>
    </row>
    <row r="280" customFormat="false" ht="12.75" hidden="false" customHeight="true" outlineLevel="0" collapsed="false">
      <c r="A280" s="15" t="n">
        <f aca="false">Report!C386</f>
        <v>46183</v>
      </c>
      <c r="B280" s="1" t="str">
        <f aca="false">Report!E386</f>
        <v>SEM FORNECEDOR</v>
      </c>
      <c r="C280" s="16" t="n">
        <f aca="false">Report!U386</f>
        <v>10</v>
      </c>
      <c r="D280" s="1" t="str">
        <f aca="false">Report!X386</f>
        <v>ANTONY VINICIUS</v>
      </c>
    </row>
    <row r="281" customFormat="false" ht="12.75" hidden="false" customHeight="true" outlineLevel="0" collapsed="false">
      <c r="A281" s="15" t="n">
        <f aca="false">Report!C388</f>
        <v>46183</v>
      </c>
      <c r="B281" s="1" t="str">
        <f aca="false">Report!E388</f>
        <v>SEM FORNECEDOR</v>
      </c>
      <c r="C281" s="16" t="n">
        <f aca="false">Report!U388</f>
        <v>100</v>
      </c>
      <c r="D281" s="1" t="str">
        <f aca="false">Report!X388</f>
        <v>FARNCISCO CASTRO</v>
      </c>
    </row>
    <row r="282" customFormat="false" ht="12.75" hidden="false" customHeight="true" outlineLevel="0" collapsed="false">
      <c r="A282" s="15" t="n">
        <f aca="false">Report!C389</f>
        <v>46183</v>
      </c>
      <c r="B282" s="1" t="str">
        <f aca="false">Report!E389</f>
        <v>SEM FORNECEDOR</v>
      </c>
      <c r="C282" s="16" t="n">
        <f aca="false">Report!U389</f>
        <v>70</v>
      </c>
      <c r="D282" s="1" t="str">
        <f aca="false">Report!X389</f>
        <v>ENDREW GUIMARAES</v>
      </c>
    </row>
    <row r="283" customFormat="false" ht="12.75" hidden="false" customHeight="true" outlineLevel="0" collapsed="false">
      <c r="A283" s="15" t="n">
        <f aca="false">Report!C390</f>
        <v>46183</v>
      </c>
      <c r="B283" s="1" t="str">
        <f aca="false">Report!E390</f>
        <v>SEM FORNECEDOR</v>
      </c>
      <c r="C283" s="16" t="n">
        <f aca="false">Report!U390</f>
        <v>12</v>
      </c>
      <c r="D283" s="1" t="str">
        <f aca="false">Report!X390</f>
        <v>ANDERSON CAMPOS</v>
      </c>
    </row>
    <row r="284" customFormat="false" ht="12.75" hidden="false" customHeight="true" outlineLevel="0" collapsed="false">
      <c r="A284" s="15" t="n">
        <f aca="false">Report!C391</f>
        <v>46183</v>
      </c>
      <c r="B284" s="1" t="str">
        <f aca="false">Report!E391</f>
        <v>SEM FORNECEDOR</v>
      </c>
      <c r="C284" s="16" t="n">
        <f aca="false">Report!U391</f>
        <v>80</v>
      </c>
      <c r="D284" s="1" t="str">
        <f aca="false">Report!X391</f>
        <v>ANDERSON CAMPOS</v>
      </c>
    </row>
    <row r="285" customFormat="false" ht="12.75" hidden="false" customHeight="true" outlineLevel="0" collapsed="false">
      <c r="A285" s="15" t="n">
        <f aca="false">Report!C392</f>
        <v>46183</v>
      </c>
      <c r="B285" s="1" t="str">
        <f aca="false">Report!E392</f>
        <v>SEM FORNECEDOR</v>
      </c>
      <c r="C285" s="16" t="n">
        <f aca="false">Report!U392</f>
        <v>70</v>
      </c>
      <c r="D285" s="1" t="str">
        <f aca="false">Report!X392</f>
        <v>HORA EXTRA</v>
      </c>
    </row>
    <row r="286" customFormat="false" ht="12.75" hidden="false" customHeight="true" outlineLevel="0" collapsed="false">
      <c r="A286" s="15" t="n">
        <f aca="false">Report!C393</f>
        <v>46183</v>
      </c>
      <c r="B286" s="1" t="str">
        <f aca="false">Report!E393</f>
        <v>SEM FORNECEDOR</v>
      </c>
      <c r="C286" s="16" t="n">
        <f aca="false">Report!U393</f>
        <v>4700</v>
      </c>
      <c r="D286" s="1" t="str">
        <f aca="false">Report!X393</f>
        <v>Depósito ref. 10/06/2026</v>
      </c>
    </row>
    <row r="287" customFormat="false" ht="12.75" hidden="false" customHeight="true" outlineLevel="0" collapsed="false">
      <c r="A287" s="15" t="n">
        <f aca="false">Report!C396</f>
        <v>46183</v>
      </c>
      <c r="B287" s="1" t="str">
        <f aca="false">Report!E396</f>
        <v>LOJA DO REI COMERCIO DE MATERIAL DE CONS</v>
      </c>
      <c r="C287" s="16" t="n">
        <f aca="false">Report!U396</f>
        <v>295.66</v>
      </c>
      <c r="D287" s="1" t="str">
        <f aca="false">Report!X396</f>
        <v>NF 98825 PARC 03/04 - KEILA</v>
      </c>
    </row>
    <row r="288" customFormat="false" ht="12.75" hidden="false" customHeight="true" outlineLevel="0" collapsed="false">
      <c r="A288" s="15" t="n">
        <f aca="false">Report!C397</f>
        <v>46183</v>
      </c>
      <c r="B288" s="1" t="str">
        <f aca="false">Report!E397</f>
        <v>RUAN FERNANDES</v>
      </c>
      <c r="C288" s="16" t="n">
        <f aca="false">Report!U397</f>
        <v>332</v>
      </c>
      <c r="D288" s="1" t="str">
        <f aca="false">Report!X397</f>
        <v>PARC 04/04 -  2 LICENCAS OFFICE ESCRITORIO MO1 - KEILA</v>
      </c>
    </row>
    <row r="289" customFormat="false" ht="12.75" hidden="false" customHeight="true" outlineLevel="0" collapsed="false">
      <c r="A289" s="15" t="n">
        <f aca="false">Report!C398</f>
        <v>46183</v>
      </c>
      <c r="B289" s="1" t="str">
        <f aca="false">Report!E398</f>
        <v>RUAN FERNANDES</v>
      </c>
      <c r="C289" s="16" t="n">
        <f aca="false">Report!U398</f>
        <v>332</v>
      </c>
      <c r="D289" s="1" t="str">
        <f aca="false">Report!X398</f>
        <v>PARC 04/04 02 LICENCAO MO1 - KEILA</v>
      </c>
    </row>
    <row r="290" customFormat="false" ht="12.75" hidden="false" customHeight="true" outlineLevel="0" collapsed="false">
      <c r="A290" s="15" t="n">
        <f aca="false">Report!C399</f>
        <v>46183</v>
      </c>
      <c r="B290" s="1" t="str">
        <f aca="false">Report!E399</f>
        <v>LOJA DO REI COMERCIO DE MATERIAL DE CONS</v>
      </c>
      <c r="C290" s="16" t="n">
        <f aca="false">Report!U399</f>
        <v>192.48</v>
      </c>
      <c r="D290" s="1" t="str">
        <f aca="false">Report!X399</f>
        <v>NF 100083 MATERIAL OBRA ESCRITORIO - KEILA </v>
      </c>
    </row>
    <row r="291" customFormat="false" ht="12.75" hidden="false" customHeight="true" outlineLevel="0" collapsed="false">
      <c r="A291" s="15" t="n">
        <f aca="false">Report!C400</f>
        <v>46183</v>
      </c>
      <c r="B291" s="1" t="str">
        <f aca="false">Report!E400</f>
        <v>LOJA DO REI COMERCIO DE MATERIAL DE CONS</v>
      </c>
      <c r="C291" s="16" t="n">
        <f aca="false">Report!U400</f>
        <v>300.27</v>
      </c>
      <c r="D291" s="1" t="str">
        <f aca="false">Report!X400</f>
        <v>NF 100241 / 3PARC - MILKA OBRA</v>
      </c>
    </row>
    <row r="292" customFormat="false" ht="12.75" hidden="false" customHeight="true" outlineLevel="0" collapsed="false">
      <c r="A292" s="15" t="n">
        <f aca="false">Report!C401</f>
        <v>46183</v>
      </c>
      <c r="B292" s="1" t="str">
        <f aca="false">Report!E401</f>
        <v>BF COMERCIO DE EQUIP. E SUP DE INFO LTDA</v>
      </c>
      <c r="C292" s="16" t="n">
        <f aca="false">Report!U401</f>
        <v>105.26</v>
      </c>
      <c r="D292" s="1" t="str">
        <f aca="false">Report!X401</f>
        <v>PARC 02/02 NF 005.400 TONNER ESCRITORIO - KEILA</v>
      </c>
    </row>
    <row r="293" customFormat="false" ht="12.75" hidden="false" customHeight="true" outlineLevel="0" collapsed="false">
      <c r="A293" s="15" t="n">
        <f aca="false">Report!C402</f>
        <v>46183</v>
      </c>
      <c r="B293" s="1" t="str">
        <f aca="false">Report!E402</f>
        <v>REFRIAL DISTRIBUIDORA COMERCIAL DE MAQUI</v>
      </c>
      <c r="C293" s="16" t="n">
        <f aca="false">Report!U402</f>
        <v>286.87</v>
      </c>
      <c r="D293" s="1" t="str">
        <f aca="false">Report!X402</f>
        <v>COMPRAS GANCHOS P PADARIA PARC 02/02 - KEILA</v>
      </c>
    </row>
    <row r="294" customFormat="false" ht="12.75" hidden="false" customHeight="true" outlineLevel="0" collapsed="false">
      <c r="A294" s="15" t="n">
        <f aca="false">Report!C403</f>
        <v>46183</v>
      </c>
      <c r="B294" s="1" t="str">
        <f aca="false">Report!E403</f>
        <v>NEYLIANE SILVA DE OLIVEIRA</v>
      </c>
      <c r="C294" s="16" t="n">
        <f aca="false">Report!U403</f>
        <v>150</v>
      </c>
      <c r="D294" s="1" t="str">
        <f aca="false">Report!X403</f>
        <v>PL NEILA CONTADORA</v>
      </c>
    </row>
    <row r="295" customFormat="false" ht="12.75" hidden="false" customHeight="true" outlineLevel="0" collapsed="false">
      <c r="A295" s="15" t="n">
        <f aca="false">Report!C404</f>
        <v>46183</v>
      </c>
      <c r="B295" s="1" t="str">
        <f aca="false">Report!E404</f>
        <v>RUAN FERNANDES</v>
      </c>
      <c r="C295" s="16" t="n">
        <f aca="false">Report!U404</f>
        <v>332</v>
      </c>
      <c r="D295" s="1" t="str">
        <f aca="false">Report!X404</f>
        <v>PARC 03/04 SSD E MEMORIA MO1 SERVIDOR - KEILA</v>
      </c>
    </row>
    <row r="296" customFormat="false" ht="12.75" hidden="false" customHeight="true" outlineLevel="0" collapsed="false">
      <c r="A296" s="15" t="n">
        <f aca="false">Report!C407</f>
        <v>46183</v>
      </c>
      <c r="B296" s="1" t="str">
        <f aca="false">Report!E407</f>
        <v>DESPESA OPER LOJA</v>
      </c>
      <c r="C296" s="16" t="n">
        <f aca="false">Report!U407</f>
        <v>130</v>
      </c>
      <c r="D296" s="1" t="str">
        <f aca="false">Report!X407</f>
        <v>OUTROS DESP MO1 FUNCIONARIO PARC 02/06</v>
      </c>
    </row>
    <row r="297" customFormat="false" ht="12.75" hidden="false" customHeight="true" outlineLevel="0" collapsed="false">
      <c r="A297" s="15" t="n">
        <f aca="false">Report!C408</f>
        <v>46183</v>
      </c>
      <c r="B297" s="1" t="str">
        <f aca="false">Report!E408</f>
        <v>LOJA DO REI COMERCIO DE MATERIAL DE CONS</v>
      </c>
      <c r="C297" s="16" t="n">
        <f aca="false">Report!U408</f>
        <v>126.6</v>
      </c>
      <c r="D297" s="1" t="str">
        <f aca="false">Report!X408</f>
        <v>NF102086 -02PARC / DESPESA LOJA MO1 EM 16/04/26 - MILKA</v>
      </c>
    </row>
    <row r="298" customFormat="false" ht="12.75" hidden="false" customHeight="true" outlineLevel="0" collapsed="false">
      <c r="A298" s="15" t="n">
        <f aca="false">Report!C409</f>
        <v>46183</v>
      </c>
      <c r="B298" s="1" t="str">
        <f aca="false">Report!E409</f>
        <v>LOJA DO REI COMERCIO DE MATERIAL DE CONS</v>
      </c>
      <c r="C298" s="16" t="n">
        <f aca="false">Report!U409</f>
        <v>103.11</v>
      </c>
      <c r="D298" s="1" t="str">
        <f aca="false">Report!X409</f>
        <v>NF 102658 PARC 1/3 DESPESA LOJA - KEILA</v>
      </c>
    </row>
    <row r="299" customFormat="false" ht="12.75" hidden="false" customHeight="true" outlineLevel="0" collapsed="false">
      <c r="A299" s="15" t="n">
        <f aca="false">Report!C410</f>
        <v>46183</v>
      </c>
      <c r="B299" s="1" t="str">
        <f aca="false">Report!E410</f>
        <v>METALURGICA MARLIN INDUSTRIA E COMERCIO DE FERRO E ACO LTDA</v>
      </c>
      <c r="C299" s="16" t="n">
        <f aca="false">Report!U410</f>
        <v>274</v>
      </c>
      <c r="D299" s="1" t="str">
        <f aca="false">Report!X410</f>
        <v>NF 442.757 DESPESA MO1 - KEILA</v>
      </c>
    </row>
    <row r="300" customFormat="false" ht="12.75" hidden="false" customHeight="true" outlineLevel="0" collapsed="false">
      <c r="A300" s="15" t="n">
        <f aca="false">Report!C411</f>
        <v>46183</v>
      </c>
      <c r="B300" s="1" t="str">
        <f aca="false">Report!E411</f>
        <v>REFRIAL DISTRIBUIDORA COMERCIAL DE MAQUI</v>
      </c>
      <c r="C300" s="16" t="n">
        <f aca="false">Report!U411</f>
        <v>84</v>
      </c>
      <c r="D300" s="1" t="str">
        <f aca="false">Report!X411</f>
        <v>NF 23.761 - KEILA</v>
      </c>
    </row>
    <row r="301" customFormat="false" ht="12.75" hidden="false" customHeight="true" outlineLevel="0" collapsed="false">
      <c r="A301" s="15" t="n">
        <f aca="false">Report!C412</f>
        <v>46183</v>
      </c>
      <c r="B301" s="1" t="str">
        <f aca="false">Report!E412</f>
        <v>RUAN FERNANDES</v>
      </c>
      <c r="C301" s="16" t="n">
        <f aca="false">Report!U412</f>
        <v>375</v>
      </c>
      <c r="D301" s="1" t="str">
        <f aca="false">Report!X412</f>
        <v> MO1 SERVIDOR WORDBALAACE - PARC 02/04</v>
      </c>
    </row>
    <row r="302" customFormat="false" ht="12.75" hidden="false" customHeight="true" outlineLevel="0" collapsed="false">
      <c r="A302" s="15" t="n">
        <f aca="false">Report!C413</f>
        <v>46183</v>
      </c>
      <c r="B302" s="1" t="str">
        <f aca="false">Report!E413</f>
        <v>RUAN FERNANDES</v>
      </c>
      <c r="C302" s="16" t="n">
        <f aca="false">Report!U413</f>
        <v>425</v>
      </c>
      <c r="D302" s="1" t="str">
        <f aca="false">Report!X413</f>
        <v>MIKROTIK MO1 PARC 02/02 - KEILA</v>
      </c>
    </row>
    <row r="303" customFormat="false" ht="12.75" hidden="false" customHeight="true" outlineLevel="0" collapsed="false">
      <c r="A303" s="15" t="n">
        <f aca="false">Report!C414</f>
        <v>46183</v>
      </c>
      <c r="B303" s="1" t="str">
        <f aca="false">Report!E414</f>
        <v>LOJA DO REI COMERCIO DE MATERIAL DE CONS</v>
      </c>
      <c r="C303" s="16" t="n">
        <f aca="false">Report!U414</f>
        <v>269.47</v>
      </c>
      <c r="D303" s="1" t="str">
        <f aca="false">Report!X414</f>
        <v>NF MATERIAL BANHEIRO ESCRITORIO PARC 02/02 </v>
      </c>
    </row>
    <row r="304" customFormat="false" ht="12.75" hidden="false" customHeight="true" outlineLevel="0" collapsed="false">
      <c r="A304" s="15" t="n">
        <f aca="false">Report!C415</f>
        <v>46183</v>
      </c>
      <c r="B304" s="1" t="str">
        <f aca="false">Report!E415</f>
        <v>CB COMERCIO E DISTRIBUIDORA DE ALIMENTOS</v>
      </c>
      <c r="C304" s="16" t="n">
        <f aca="false">Report!U415</f>
        <v>1298.56</v>
      </c>
      <c r="D304" s="1" t="str">
        <f aca="false">Report!X415</f>
        <v>927557-C/C NF834106 - MILKA</v>
      </c>
    </row>
    <row r="305" customFormat="false" ht="12.75" hidden="false" customHeight="true" outlineLevel="0" collapsed="false">
      <c r="A305" s="15" t="n">
        <f aca="false">Report!C416</f>
        <v>46183</v>
      </c>
      <c r="B305" s="1" t="str">
        <f aca="false">Report!E416</f>
        <v>DUNORTE DISTRIBUIDORA DE PRODUTOS DE CONSUMO LTDA</v>
      </c>
      <c r="C305" s="16" t="n">
        <f aca="false">Report!U416</f>
        <v>1305.12</v>
      </c>
      <c r="D305" s="1" t="str">
        <f aca="false">Report!X416</f>
        <v>NF 3186741 - MILKA</v>
      </c>
    </row>
    <row r="306" customFormat="false" ht="12.75" hidden="false" customHeight="true" outlineLevel="0" collapsed="false">
      <c r="A306" s="15" t="n">
        <f aca="false">Report!C417</f>
        <v>46183</v>
      </c>
      <c r="B306" s="1" t="str">
        <f aca="false">Report!E417</f>
        <v>DUNORTE DISTRIBUIDORA DE PRODUTOS DE CONSUMO LTDA</v>
      </c>
      <c r="C306" s="16" t="n">
        <f aca="false">Report!U417</f>
        <v>2460</v>
      </c>
      <c r="D306" s="1" t="str">
        <f aca="false">Report!X417</f>
        <v>NF 3186740-2 MILKA</v>
      </c>
    </row>
    <row r="307" customFormat="false" ht="12.75" hidden="false" customHeight="true" outlineLevel="0" collapsed="false">
      <c r="A307" s="15" t="n">
        <f aca="false">Report!C419</f>
        <v>46183</v>
      </c>
      <c r="B307" s="1" t="str">
        <f aca="false">Report!E419</f>
        <v>SB COMERCIO LTDA</v>
      </c>
      <c r="C307" s="16" t="n">
        <f aca="false">Report!U419</f>
        <v>2899.4</v>
      </c>
      <c r="D307" s="1" t="str">
        <f aca="false">Report!X419</f>
        <v>NF 1952294 -2 MILKA</v>
      </c>
    </row>
    <row r="308" customFormat="false" ht="12.75" hidden="false" customHeight="true" outlineLevel="0" collapsed="false">
      <c r="A308" s="15" t="n">
        <f aca="false">Report!C425</f>
        <v>46183</v>
      </c>
      <c r="B308" s="1" t="str">
        <f aca="false">Report!E425</f>
        <v>NATUREZA COMERCIO DE DESCARTAVEIS LTDA</v>
      </c>
      <c r="C308" s="16" t="n">
        <f aca="false">Report!U425</f>
        <v>105.47</v>
      </c>
      <c r="D308" s="1" t="str">
        <f aca="false">Report!X425</f>
        <v>NF 27274-002/003 MILKA</v>
      </c>
    </row>
    <row r="309" customFormat="false" ht="12.75" hidden="false" customHeight="true" outlineLevel="0" collapsed="false">
      <c r="A309" s="15" t="n">
        <f aca="false">Report!C426</f>
        <v>46183</v>
      </c>
      <c r="B309" s="1" t="str">
        <f aca="false">Report!E426</f>
        <v>MANAUS AMBIENTAL S/A </v>
      </c>
      <c r="C309" s="16" t="n">
        <f aca="false">Report!U426</f>
        <v>273.13</v>
      </c>
      <c r="D309" s="1" t="str">
        <f aca="false">Report!X426</f>
        <v>AGUA MO1 1244936-6 - KEILA</v>
      </c>
    </row>
    <row r="310" customFormat="false" ht="12.75" hidden="false" customHeight="true" outlineLevel="0" collapsed="false">
      <c r="A310" s="15" t="n">
        <f aca="false">Report!C427</f>
        <v>46183</v>
      </c>
      <c r="B310" s="1" t="str">
        <f aca="false">Report!E427</f>
        <v>CHERRYS SEMI JOIAS LTDA</v>
      </c>
      <c r="C310" s="16" t="n">
        <f aca="false">Report!U427</f>
        <v>345</v>
      </c>
      <c r="D310" s="1" t="str">
        <f aca="false">Report!X427</f>
        <v>NF 438 - MILKA</v>
      </c>
    </row>
    <row r="311" customFormat="false" ht="12.75" hidden="false" customHeight="true" outlineLevel="0" collapsed="false">
      <c r="A311" s="15" t="n">
        <f aca="false">Report!C428</f>
        <v>46183</v>
      </c>
      <c r="B311" s="1" t="str">
        <f aca="false">Report!E428</f>
        <v>L S M COMERCIO DE ALIMENTOS E NAVEGACAO</v>
      </c>
      <c r="C311" s="16" t="n">
        <f aca="false">Report!U428</f>
        <v>890</v>
      </c>
      <c r="D311" s="1" t="str">
        <f aca="false">Report!X428</f>
        <v>NF 302701 - 1 MILKA</v>
      </c>
    </row>
    <row r="312" customFormat="false" ht="12.75" hidden="false" customHeight="true" outlineLevel="0" collapsed="false">
      <c r="A312" s="15" t="n">
        <f aca="false">Report!C429</f>
        <v>46183</v>
      </c>
      <c r="B312" s="1" t="str">
        <f aca="false">Report!E429</f>
        <v>BRF S A</v>
      </c>
      <c r="C312" s="16" t="n">
        <f aca="false">Report!U429</f>
        <v>3011.77</v>
      </c>
      <c r="D312" s="1" t="str">
        <f aca="false">Report!X429</f>
        <v>NF1591358-01/02 MILKA</v>
      </c>
    </row>
    <row r="313" customFormat="false" ht="12.75" hidden="false" customHeight="true" outlineLevel="0" collapsed="false">
      <c r="A313" s="15" t="n">
        <f aca="false">Report!C430</f>
        <v>46183</v>
      </c>
      <c r="B313" s="1" t="str">
        <f aca="false">Report!E430</f>
        <v>ANTONIO DE PADUA ARAUJO E CIA LTDA</v>
      </c>
      <c r="C313" s="16" t="n">
        <f aca="false">Report!U430</f>
        <v>218.36</v>
      </c>
      <c r="D313" s="1" t="str">
        <f aca="false">Report!X430</f>
        <v>NF 106513 DESPESA MO1 - MILKA</v>
      </c>
    </row>
    <row r="314" customFormat="false" ht="12.75" hidden="false" customHeight="true" outlineLevel="0" collapsed="false">
      <c r="A314" s="15" t="n">
        <f aca="false">Report!C431</f>
        <v>46183</v>
      </c>
      <c r="B314" s="1" t="str">
        <f aca="false">Report!E431</f>
        <v>RENATO DE O AZEVEDO E CIA LTDA - EPP</v>
      </c>
      <c r="C314" s="16" t="n">
        <f aca="false">Report!U431</f>
        <v>290</v>
      </c>
      <c r="D314" s="1" t="str">
        <f aca="false">Report!X431</f>
        <v>NF177906 VISCERA DE BOI - MILKA</v>
      </c>
    </row>
    <row r="315" customFormat="false" ht="12.75" hidden="false" customHeight="true" outlineLevel="0" collapsed="false">
      <c r="A315" s="15" t="n">
        <f aca="false">Report!C432</f>
        <v>46183</v>
      </c>
      <c r="B315" s="1" t="str">
        <f aca="false">Report!E432</f>
        <v>RENATO DE O AZEVEDO E CIA LTDA - EPP</v>
      </c>
      <c r="C315" s="16" t="n">
        <f aca="false">Report!U432</f>
        <v>1100</v>
      </c>
      <c r="D315" s="1" t="str">
        <f aca="false">Report!X432</f>
        <v>NF 3062026 PGTO JOSE CLAUDIO - MILKA</v>
      </c>
    </row>
    <row r="316" customFormat="false" ht="12.75" hidden="false" customHeight="true" outlineLevel="0" collapsed="false">
      <c r="A316" s="15" t="n">
        <f aca="false">Report!C433</f>
        <v>46183</v>
      </c>
      <c r="B316" s="1" t="str">
        <f aca="false">Report!E433</f>
        <v>SILVA E SANTOS FRIGORIFICO LTDA</v>
      </c>
      <c r="C316" s="16" t="n">
        <f aca="false">Report!U433</f>
        <v>3547.5</v>
      </c>
      <c r="D316" s="1" t="str">
        <f aca="false">Report!X433</f>
        <v>NF 30865 - MILKA</v>
      </c>
    </row>
    <row r="317" customFormat="false" ht="12.75" hidden="false" customHeight="true" outlineLevel="0" collapsed="false">
      <c r="A317" s="15" t="n">
        <f aca="false">Report!C434</f>
        <v>46183</v>
      </c>
      <c r="B317" s="1" t="str">
        <f aca="false">Report!E434</f>
        <v>LIMA E BARANDA COMERCIO DE PRODUTOS REGI</v>
      </c>
      <c r="C317" s="16" t="n">
        <f aca="false">Report!U434</f>
        <v>233.5</v>
      </c>
      <c r="D317" s="1" t="str">
        <f aca="false">Report!X434</f>
        <v>NF 30796 - MILKA</v>
      </c>
    </row>
    <row r="318" customFormat="false" ht="12.75" hidden="false" customHeight="true" outlineLevel="0" collapsed="false">
      <c r="A318" s="15" t="n">
        <f aca="false">Report!C435</f>
        <v>46183</v>
      </c>
      <c r="B318" s="1" t="str">
        <f aca="false">Report!E435</f>
        <v>RENATO DE O AZEVEDO E CIA LTDA - EPP</v>
      </c>
      <c r="C318" s="16" t="n">
        <f aca="false">Report!U435</f>
        <v>2130</v>
      </c>
      <c r="D318" s="1" t="str">
        <f aca="false">Report!X435</f>
        <v>FEIRA CARLOS - DEBORA</v>
      </c>
    </row>
    <row r="319" customFormat="false" ht="12.75" hidden="false" customHeight="true" outlineLevel="0" collapsed="false">
      <c r="A319" s="15" t="n">
        <f aca="false">Report!C436</f>
        <v>46183</v>
      </c>
      <c r="B319" s="1" t="str">
        <f aca="false">Report!E436</f>
        <v>COMERCIO E TRANSPORTE BRANDAO LTDA</v>
      </c>
      <c r="C319" s="16" t="n">
        <f aca="false">Report!U436</f>
        <v>760</v>
      </c>
      <c r="D319" s="1" t="str">
        <f aca="false">Report!X436</f>
        <v>NF 14649 - DEBORA</v>
      </c>
    </row>
    <row r="320" customFormat="false" ht="12.75" hidden="false" customHeight="true" outlineLevel="0" collapsed="false">
      <c r="A320" s="15" t="n">
        <f aca="false">Report!C437</f>
        <v>46183</v>
      </c>
      <c r="B320" s="1" t="str">
        <f aca="false">Report!E437</f>
        <v>BF COMERCIO DE EQUIP. E SUP DE INFO LTDA</v>
      </c>
      <c r="C320" s="16" t="n">
        <f aca="false">Report!U437</f>
        <v>120.13</v>
      </c>
      <c r="D320" s="1" t="str">
        <f aca="false">Report!X437</f>
        <v>NF 5484 PARC 01/04 TONNER ESCR - KEILA</v>
      </c>
    </row>
    <row r="321" customFormat="false" ht="12.75" hidden="false" customHeight="true" outlineLevel="0" collapsed="false">
      <c r="A321" s="15" t="n">
        <f aca="false">Report!C438</f>
        <v>46183</v>
      </c>
      <c r="B321" s="1" t="str">
        <f aca="false">Report!E438</f>
        <v>POSTO TIRADENTES</v>
      </c>
      <c r="C321" s="16" t="n">
        <f aca="false">Report!U438</f>
        <v>90.17</v>
      </c>
      <c r="D321" s="1" t="str">
        <f aca="false">Report!X438</f>
        <v>GASOLINA MOTO MO1 DELIIVERY - KEILA</v>
      </c>
    </row>
    <row r="322" customFormat="false" ht="12.75" hidden="false" customHeight="true" outlineLevel="0" collapsed="false">
      <c r="A322" s="15" t="n">
        <f aca="false">Report!C439</f>
        <v>46183</v>
      </c>
      <c r="B322" s="1" t="str">
        <f aca="false">Report!E439</f>
        <v>ROLAPECAS COMERCIO E REPRESENTACOES LTDA</v>
      </c>
      <c r="C322" s="16" t="n">
        <f aca="false">Report!U439</f>
        <v>209.63</v>
      </c>
      <c r="D322" s="1" t="str">
        <f aca="false">Report!X439</f>
        <v>MANUTENCAO MOTO MO1 DELIIVERY - KEILA</v>
      </c>
    </row>
    <row r="323" customFormat="false" ht="12.75" hidden="false" customHeight="true" outlineLevel="0" collapsed="false">
      <c r="A323" s="15" t="n">
        <f aca="false">Report!C440</f>
        <v>46183</v>
      </c>
      <c r="B323" s="1" t="str">
        <f aca="false">Report!E440</f>
        <v>POSTO TIRADENTES</v>
      </c>
      <c r="C323" s="16" t="n">
        <f aca="false">Report!U440</f>
        <v>79.21</v>
      </c>
      <c r="D323" s="1" t="str">
        <f aca="false">Report!X440</f>
        <v>GASOLINA MOTO MO1 DELIIVERY - KEILA</v>
      </c>
    </row>
    <row r="324" customFormat="false" ht="12.75" hidden="false" customHeight="true" outlineLevel="0" collapsed="false">
      <c r="A324" s="15" t="n">
        <f aca="false">Report!C441</f>
        <v>46183</v>
      </c>
      <c r="B324" s="1" t="str">
        <f aca="false">Report!E441</f>
        <v>POSTO TIRADENTES</v>
      </c>
      <c r="C324" s="16" t="n">
        <f aca="false">Report!U441</f>
        <v>65.92</v>
      </c>
      <c r="D324" s="1" t="str">
        <f aca="false">Report!X441</f>
        <v>GASOLINA MOTO MO1 DELIIVERY - KEILA</v>
      </c>
    </row>
    <row r="325" customFormat="false" ht="12.75" hidden="false" customHeight="true" outlineLevel="0" collapsed="false">
      <c r="A325" s="15" t="n">
        <f aca="false">Report!C442</f>
        <v>46183</v>
      </c>
      <c r="B325" s="1" t="str">
        <f aca="false">Report!E442</f>
        <v>MERCADINHO LELIENE </v>
      </c>
      <c r="C325" s="16" t="n">
        <f aca="false">Report!U442</f>
        <v>9</v>
      </c>
      <c r="D325" s="1" t="str">
        <f aca="false">Report!X442</f>
        <v>DESPESA MO1 LOJA </v>
      </c>
    </row>
    <row r="326" customFormat="false" ht="12.75" hidden="false" customHeight="true" outlineLevel="0" collapsed="false">
      <c r="A326" s="15" t="n">
        <f aca="false">Report!C443</f>
        <v>46183</v>
      </c>
      <c r="B326" s="1" t="str">
        <f aca="false">Report!E443</f>
        <v>RENATO DE O AZEVEDO E CIA LTDA - EPP</v>
      </c>
      <c r="C326" s="16" t="n">
        <f aca="false">Report!U443</f>
        <v>279</v>
      </c>
      <c r="D326" s="1" t="str">
        <f aca="false">Report!X443</f>
        <v>15,500 KG DE PITAYA - DEBORA</v>
      </c>
    </row>
    <row r="327" customFormat="false" ht="12.75" hidden="false" customHeight="true" outlineLevel="0" collapsed="false">
      <c r="A327" s="15" t="n">
        <f aca="false">Report!C444</f>
        <v>46183</v>
      </c>
      <c r="B327" s="1" t="str">
        <f aca="false">Report!E444</f>
        <v>ITAU SA</v>
      </c>
      <c r="C327" s="16" t="n">
        <f aca="false">Report!U444</f>
        <v>13500</v>
      </c>
      <c r="D327" s="1" t="str">
        <f aca="false">Report!X444</f>
        <v>AMORTIZACAO ITAU 1 GARANTIDA - KEILA </v>
      </c>
    </row>
    <row r="328" customFormat="false" ht="12.75" hidden="false" customHeight="true" outlineLevel="0" collapsed="false">
      <c r="A328" s="15" t="n">
        <f aca="false">Report!C445</f>
        <v>46183</v>
      </c>
      <c r="B328" s="1" t="str">
        <f aca="false">Report!E445</f>
        <v>ENDREW GUIMARAES BATISTA</v>
      </c>
      <c r="C328" s="16" t="n">
        <f aca="false">Report!U445</f>
        <v>209.99</v>
      </c>
      <c r="D328" s="1" t="str">
        <f aca="false">Report!X445</f>
        <v>CELULAR TIM RENATO MO1 - KEILA</v>
      </c>
    </row>
    <row r="329" customFormat="false" ht="12.75" hidden="false" customHeight="true" outlineLevel="0" collapsed="false">
      <c r="A329" s="15" t="n">
        <f aca="false">Report!C446</f>
        <v>46183</v>
      </c>
      <c r="B329" s="1" t="str">
        <f aca="false">Report!E446</f>
        <v>INTLINK TECNOLOGIA LTDA</v>
      </c>
      <c r="C329" s="16" t="n">
        <f aca="false">Report!U446</f>
        <v>199.8</v>
      </c>
      <c r="D329" s="1" t="str">
        <f aca="false">Report!X446</f>
        <v>MENS INTERNET MO1 - KEILA,</v>
      </c>
    </row>
    <row r="330" customFormat="false" ht="12.75" hidden="false" customHeight="true" outlineLevel="0" collapsed="false">
      <c r="A330" s="15" t="n">
        <f aca="false">Report!C447</f>
        <v>46184</v>
      </c>
      <c r="B330" s="1" t="str">
        <f aca="false">Report!E447</f>
        <v>SEM FORNECEDOR</v>
      </c>
      <c r="C330" s="16" t="n">
        <f aca="false">Report!U447</f>
        <v>260</v>
      </c>
      <c r="D330" s="1" t="str">
        <f aca="false">Report!X447</f>
        <v>ACAI DE ANORI</v>
      </c>
    </row>
    <row r="331" customFormat="false" ht="12.75" hidden="false" customHeight="true" outlineLevel="0" collapsed="false">
      <c r="A331" s="15" t="n">
        <f aca="false">Report!C450</f>
        <v>46184</v>
      </c>
      <c r="B331" s="1" t="str">
        <f aca="false">Report!E450</f>
        <v>SEM FORNECEDOR</v>
      </c>
      <c r="C331" s="16" t="n">
        <f aca="false">Report!U450</f>
        <v>70</v>
      </c>
      <c r="D331" s="1" t="str">
        <f aca="false">Report!X450</f>
        <v>JOELMA LIMA</v>
      </c>
    </row>
    <row r="332" customFormat="false" ht="12.75" hidden="false" customHeight="true" outlineLevel="0" collapsed="false">
      <c r="A332" s="15" t="n">
        <f aca="false">Report!C451</f>
        <v>46184</v>
      </c>
      <c r="B332" s="1" t="str">
        <f aca="false">Report!E451</f>
        <v>SEM FORNECEDOR</v>
      </c>
      <c r="C332" s="16" t="n">
        <f aca="false">Report!U451</f>
        <v>70</v>
      </c>
      <c r="D332" s="1" t="str">
        <f aca="false">Report!X451</f>
        <v>JULIO DA SILVA</v>
      </c>
    </row>
    <row r="333" customFormat="false" ht="12.75" hidden="false" customHeight="true" outlineLevel="0" collapsed="false">
      <c r="A333" s="15" t="n">
        <f aca="false">Report!C452</f>
        <v>46184</v>
      </c>
      <c r="B333" s="1" t="str">
        <f aca="false">Report!E452</f>
        <v>SEM FORNECEDOR</v>
      </c>
      <c r="C333" s="16" t="n">
        <f aca="false">Report!U452</f>
        <v>10</v>
      </c>
      <c r="D333" s="1" t="str">
        <f aca="false">Report!X452</f>
        <v>JULIO DA SILVA</v>
      </c>
    </row>
    <row r="334" customFormat="false" ht="12.75" hidden="false" customHeight="true" outlineLevel="0" collapsed="false">
      <c r="A334" s="15" t="n">
        <f aca="false">Report!C453</f>
        <v>46184</v>
      </c>
      <c r="B334" s="1" t="str">
        <f aca="false">Report!E453</f>
        <v>SEM FORNECEDOR</v>
      </c>
      <c r="C334" s="16" t="n">
        <f aca="false">Report!U453</f>
        <v>100</v>
      </c>
      <c r="D334" s="1" t="str">
        <f aca="false">Report!X453</f>
        <v>CARLOS DA SILVA</v>
      </c>
    </row>
    <row r="335" customFormat="false" ht="12.75" hidden="false" customHeight="true" outlineLevel="0" collapsed="false">
      <c r="A335" s="15" t="n">
        <f aca="false">Report!C454</f>
        <v>46184</v>
      </c>
      <c r="B335" s="1" t="str">
        <f aca="false">Report!E454</f>
        <v>SEM FORNECEDOR</v>
      </c>
      <c r="C335" s="16" t="n">
        <f aca="false">Report!U454</f>
        <v>10</v>
      </c>
      <c r="D335" s="1" t="str">
        <f aca="false">Report!X454</f>
        <v>CARLOS DA SILVA</v>
      </c>
    </row>
    <row r="336" customFormat="false" ht="12.75" hidden="false" customHeight="true" outlineLevel="0" collapsed="false">
      <c r="A336" s="15" t="n">
        <f aca="false">Report!C455</f>
        <v>46184</v>
      </c>
      <c r="B336" s="1" t="str">
        <f aca="false">Report!E455</f>
        <v>SEM FORNECEDOR</v>
      </c>
      <c r="C336" s="16" t="n">
        <f aca="false">Report!U455</f>
        <v>60</v>
      </c>
      <c r="D336" s="1" t="str">
        <f aca="false">Report!X455</f>
        <v>ANTONY VINICIUS</v>
      </c>
    </row>
    <row r="337" customFormat="false" ht="12.75" hidden="false" customHeight="true" outlineLevel="0" collapsed="false">
      <c r="A337" s="15" t="n">
        <f aca="false">Report!C456</f>
        <v>46184</v>
      </c>
      <c r="B337" s="1" t="str">
        <f aca="false">Report!E456</f>
        <v>SEM FORNECEDOR</v>
      </c>
      <c r="C337" s="16" t="n">
        <f aca="false">Report!U456</f>
        <v>10</v>
      </c>
      <c r="D337" s="1" t="str">
        <f aca="false">Report!X456</f>
        <v>ANTONY VINICIUS</v>
      </c>
    </row>
    <row r="338" customFormat="false" ht="12.75" hidden="false" customHeight="true" outlineLevel="0" collapsed="false">
      <c r="A338" s="15" t="n">
        <f aca="false">Report!C457</f>
        <v>46184</v>
      </c>
      <c r="B338" s="1" t="str">
        <f aca="false">Report!E457</f>
        <v>SEM FORNECEDOR</v>
      </c>
      <c r="C338" s="16" t="n">
        <f aca="false">Report!U457</f>
        <v>70</v>
      </c>
      <c r="D338" s="1" t="str">
        <f aca="false">Report!X457</f>
        <v>DANIEL SILVA</v>
      </c>
    </row>
    <row r="339" customFormat="false" ht="12.75" hidden="false" customHeight="true" outlineLevel="0" collapsed="false">
      <c r="A339" s="15" t="n">
        <f aca="false">Report!C458</f>
        <v>46184</v>
      </c>
      <c r="B339" s="1" t="str">
        <f aca="false">Report!E458</f>
        <v>RENATO DE OLIVEIRA AZEVEDO</v>
      </c>
      <c r="C339" s="16" t="n">
        <f aca="false">Report!U458</f>
        <v>8000</v>
      </c>
      <c r="D339" s="1" t="str">
        <f aca="false">Report!X458</f>
        <v>PL RENATO MO1 - KEILA </v>
      </c>
    </row>
    <row r="340" customFormat="false" ht="12.75" hidden="false" customHeight="true" outlineLevel="0" collapsed="false">
      <c r="A340" s="15" t="n">
        <f aca="false">Report!C459</f>
        <v>46184</v>
      </c>
      <c r="B340" s="1" t="str">
        <f aca="false">Report!E459</f>
        <v>ATACADAO S.A.</v>
      </c>
      <c r="C340" s="16" t="n">
        <f aca="false">Report!U459</f>
        <v>611.75</v>
      </c>
      <c r="D340" s="1" t="str">
        <f aca="false">Report!X459</f>
        <v>NF 1872669 - MILKA</v>
      </c>
    </row>
    <row r="341" customFormat="false" ht="12.75" hidden="false" customHeight="true" outlineLevel="0" collapsed="false">
      <c r="A341" s="15" t="n">
        <f aca="false">Report!C460</f>
        <v>46184</v>
      </c>
      <c r="B341" s="1" t="str">
        <f aca="false">Report!E460</f>
        <v>ATACADAO S.A.</v>
      </c>
      <c r="C341" s="16" t="n">
        <f aca="false">Report!U460</f>
        <v>1271.1</v>
      </c>
      <c r="D341" s="1" t="str">
        <f aca="false">Report!X460</f>
        <v>NF 1872668 - MILKA</v>
      </c>
    </row>
    <row r="342" customFormat="false" ht="12.75" hidden="false" customHeight="true" outlineLevel="0" collapsed="false">
      <c r="A342" s="15" t="n">
        <f aca="false">Report!C461</f>
        <v>46184</v>
      </c>
      <c r="B342" s="1" t="str">
        <f aca="false">Report!E461</f>
        <v>RISADINHA LTDA</v>
      </c>
      <c r="C342" s="16" t="n">
        <f aca="false">Report!U461</f>
        <v>2249.86</v>
      </c>
      <c r="D342" s="1" t="str">
        <f aca="false">Report!X461</f>
        <v>NF 653787 - 2 MILKA</v>
      </c>
    </row>
    <row r="343" customFormat="false" ht="12.75" hidden="false" customHeight="true" outlineLevel="0" collapsed="false">
      <c r="A343" s="15" t="n">
        <f aca="false">Report!C462</f>
        <v>46184</v>
      </c>
      <c r="B343" s="1" t="str">
        <f aca="false">Report!E462</f>
        <v>TRES CORACOES ALIMENTOS S.A.</v>
      </c>
      <c r="C343" s="16" t="n">
        <f aca="false">Report!U462</f>
        <v>2468.1</v>
      </c>
      <c r="D343" s="1" t="str">
        <f aca="false">Report!X462</f>
        <v>NF 341630 -3 MILKA</v>
      </c>
    </row>
    <row r="344" customFormat="false" ht="12.75" hidden="false" customHeight="true" outlineLevel="0" collapsed="false">
      <c r="A344" s="15" t="n">
        <f aca="false">Report!C463</f>
        <v>46184</v>
      </c>
      <c r="B344" s="1" t="str">
        <f aca="false">Report!E463</f>
        <v>A M QUIMICA IND E COM DE PROD QUIMICOS I</v>
      </c>
      <c r="C344" s="16" t="n">
        <f aca="false">Report!U463</f>
        <v>1145.26</v>
      </c>
      <c r="D344" s="1" t="str">
        <f aca="false">Report!X463</f>
        <v>NF 66698 - MILKA</v>
      </c>
    </row>
    <row r="345" customFormat="false" ht="12.75" hidden="false" customHeight="true" outlineLevel="0" collapsed="false">
      <c r="A345" s="15" t="n">
        <f aca="false">Report!C464</f>
        <v>46184</v>
      </c>
      <c r="B345" s="1" t="str">
        <f aca="false">Report!E464</f>
        <v>OCIDENTAL COMERCIO DE FRIOS LTDA</v>
      </c>
      <c r="C345" s="16" t="n">
        <f aca="false">Report!U464</f>
        <v>999.03</v>
      </c>
      <c r="D345" s="1" t="str">
        <f aca="false">Report!X464</f>
        <v>NF 1228856 - MILKA</v>
      </c>
    </row>
    <row r="346" customFormat="false" ht="12.75" hidden="false" customHeight="true" outlineLevel="0" collapsed="false">
      <c r="A346" s="15" t="n">
        <f aca="false">Report!C466</f>
        <v>46184</v>
      </c>
      <c r="B346" s="1" t="str">
        <f aca="false">Report!E466</f>
        <v>ATIVA COM E REP</v>
      </c>
      <c r="C346" s="16" t="n">
        <f aca="false">Report!U466</f>
        <v>828</v>
      </c>
      <c r="D346" s="1" t="str">
        <f aca="false">Report!X466</f>
        <v>NF 24963 - MILKA</v>
      </c>
    </row>
    <row r="347" customFormat="false" ht="12.75" hidden="false" customHeight="true" outlineLevel="0" collapsed="false">
      <c r="A347" s="15" t="n">
        <f aca="false">Report!C467</f>
        <v>46184</v>
      </c>
      <c r="B347" s="1" t="str">
        <f aca="false">Report!E467</f>
        <v>E. SALES DO NASCIMENTO</v>
      </c>
      <c r="C347" s="16" t="n">
        <f aca="false">Report!U467</f>
        <v>503.26</v>
      </c>
      <c r="D347" s="1" t="str">
        <f aca="false">Report!X467</f>
        <v>NF 573-03 MILKA</v>
      </c>
    </row>
    <row r="348" customFormat="false" ht="12.75" hidden="false" customHeight="true" outlineLevel="0" collapsed="false">
      <c r="A348" s="15" t="n">
        <f aca="false">Report!C468</f>
        <v>46184</v>
      </c>
      <c r="B348" s="1" t="str">
        <f aca="false">Report!E468</f>
        <v>DURAES DISTRIBUIDORA DE ESTIVAS LTDA</v>
      </c>
      <c r="C348" s="16" t="n">
        <f aca="false">Report!U468</f>
        <v>1890.86</v>
      </c>
      <c r="D348" s="1" t="str">
        <f aca="false">Report!X468</f>
        <v>NF 642821-1 MILKA</v>
      </c>
    </row>
    <row r="349" customFormat="false" ht="12.75" hidden="false" customHeight="true" outlineLevel="0" collapsed="false">
      <c r="A349" s="15" t="n">
        <f aca="false">Report!C469</f>
        <v>46184</v>
      </c>
      <c r="B349" s="1" t="str">
        <f aca="false">Report!E469</f>
        <v>PORTO SEGURO SEGURO SAUDE S/A</v>
      </c>
      <c r="C349" s="16" t="n">
        <f aca="false">Report!U469</f>
        <v>126.03</v>
      </c>
      <c r="D349" s="1" t="str">
        <f aca="false">Report!X469</f>
        <v>PLANO ODONTOLOGICO - KEILA</v>
      </c>
    </row>
    <row r="350" customFormat="false" ht="12.75" hidden="false" customHeight="true" outlineLevel="0" collapsed="false">
      <c r="A350" s="15" t="n">
        <f aca="false">Report!C470</f>
        <v>46184</v>
      </c>
      <c r="B350" s="1" t="str">
        <f aca="false">Report!E470</f>
        <v>MARTINS COM SERV DISTR SA</v>
      </c>
      <c r="C350" s="16" t="n">
        <f aca="false">Report!U470</f>
        <v>4056.85</v>
      </c>
      <c r="D350" s="1" t="str">
        <f aca="false">Report!X470</f>
        <v>NF1762478/NF1762479/NF1762480/NF1762481 - 02 MILKA</v>
      </c>
    </row>
    <row r="351" customFormat="false" ht="12.75" hidden="false" customHeight="true" outlineLevel="0" collapsed="false">
      <c r="A351" s="15" t="n">
        <f aca="false">Report!C472</f>
        <v>46184</v>
      </c>
      <c r="B351" s="1" t="str">
        <f aca="false">Report!E472</f>
        <v>BRASIL NORTE BEBIDAS S/A</v>
      </c>
      <c r="C351" s="16" t="n">
        <f aca="false">Report!U472</f>
        <v>3191.93</v>
      </c>
      <c r="D351" s="1" t="str">
        <f aca="false">Report!X472</f>
        <v>NF 1850205 - MILKA</v>
      </c>
    </row>
    <row r="352" customFormat="false" ht="12.75" hidden="false" customHeight="true" outlineLevel="0" collapsed="false">
      <c r="A352" s="15" t="n">
        <f aca="false">Report!C473</f>
        <v>46184</v>
      </c>
      <c r="B352" s="1" t="str">
        <f aca="false">Report!E473</f>
        <v>BRASIL NORTE BEBIDAS S/A</v>
      </c>
      <c r="C352" s="16" t="n">
        <f aca="false">Report!U473</f>
        <v>1885.18</v>
      </c>
      <c r="D352" s="1" t="str">
        <f aca="false">Report!X473</f>
        <v>NF 1137626 - MILKA</v>
      </c>
    </row>
    <row r="353" customFormat="false" ht="12.75" hidden="false" customHeight="true" outlineLevel="0" collapsed="false">
      <c r="A353" s="15" t="n">
        <f aca="false">Report!C474</f>
        <v>46184</v>
      </c>
      <c r="B353" s="1" t="str">
        <f aca="false">Report!E474</f>
        <v>COMERCIO DE FRIOS MANAUS LTDA</v>
      </c>
      <c r="C353" s="16" t="n">
        <f aca="false">Report!U474</f>
        <v>2569.25</v>
      </c>
      <c r="D353" s="1" t="str">
        <f aca="false">Report!X474</f>
        <v>NF170852 - MILKA</v>
      </c>
    </row>
    <row r="354" customFormat="false" ht="12.75" hidden="false" customHeight="true" outlineLevel="0" collapsed="false">
      <c r="A354" s="15" t="n">
        <f aca="false">Report!C475</f>
        <v>46184</v>
      </c>
      <c r="B354" s="1" t="str">
        <f aca="false">Report!E475</f>
        <v>PANIFICADORA E CONFEITARIA REAL MADRI LTDA</v>
      </c>
      <c r="C354" s="16" t="n">
        <f aca="false">Report!U475</f>
        <v>684.35</v>
      </c>
      <c r="D354" s="1" t="str">
        <f aca="false">Report!X475</f>
        <v>NF 653 - MILKA</v>
      </c>
    </row>
    <row r="355" customFormat="false" ht="12.75" hidden="false" customHeight="true" outlineLevel="0" collapsed="false">
      <c r="A355" s="15" t="n">
        <f aca="false">Report!C476</f>
        <v>46184</v>
      </c>
      <c r="B355" s="1" t="str">
        <f aca="false">Report!E476</f>
        <v>PANIFICADORA E CONFEITARIA REAL MADRI LTDA</v>
      </c>
      <c r="C355" s="16" t="n">
        <f aca="false">Report!U476</f>
        <v>840</v>
      </c>
      <c r="D355" s="1" t="str">
        <f aca="false">Report!X476</f>
        <v>NF 657 - MILKA</v>
      </c>
    </row>
    <row r="356" customFormat="false" ht="12.75" hidden="false" customHeight="true" outlineLevel="0" collapsed="false">
      <c r="A356" s="15" t="n">
        <f aca="false">Report!C477</f>
        <v>46184</v>
      </c>
      <c r="B356" s="1" t="str">
        <f aca="false">Report!E477</f>
        <v>ADICSO FABIAN GONZALEZ MONTILLA 70302186</v>
      </c>
      <c r="C356" s="16" t="n">
        <f aca="false">Report!U477</f>
        <v>828</v>
      </c>
      <c r="D356" s="1" t="str">
        <f aca="false">Report!X477</f>
        <v>NF 492 BLOOM - MILKA</v>
      </c>
    </row>
    <row r="357" customFormat="false" ht="12.75" hidden="false" customHeight="true" outlineLevel="0" collapsed="false">
      <c r="A357" s="15" t="n">
        <f aca="false">Report!C478</f>
        <v>46185</v>
      </c>
      <c r="B357" s="1" t="str">
        <f aca="false">Report!E478</f>
        <v>SEM FORNECEDOR</v>
      </c>
      <c r="C357" s="16" t="n">
        <f aca="false">Report!U478</f>
        <v>180</v>
      </c>
      <c r="D357" s="1" t="str">
        <f aca="false">Report!X478</f>
        <v>NF 401 BRIGADEIRO</v>
      </c>
    </row>
    <row r="358" customFormat="false" ht="12.75" hidden="false" customHeight="true" outlineLevel="0" collapsed="false">
      <c r="A358" s="15" t="n">
        <f aca="false">Report!C479</f>
        <v>46185</v>
      </c>
      <c r="B358" s="1" t="str">
        <f aca="false">Report!E479</f>
        <v>SEM FORNECEDOR</v>
      </c>
      <c r="C358" s="16" t="n">
        <f aca="false">Report!U479</f>
        <v>100</v>
      </c>
      <c r="D358" s="1" t="str">
        <f aca="false">Report!X479</f>
        <v>LUIS CARLOS</v>
      </c>
    </row>
    <row r="359" customFormat="false" ht="12.75" hidden="false" customHeight="true" outlineLevel="0" collapsed="false">
      <c r="A359" s="15" t="n">
        <f aca="false">Report!C480</f>
        <v>46185</v>
      </c>
      <c r="B359" s="1" t="str">
        <f aca="false">Report!E480</f>
        <v>SEM FORNECEDOR</v>
      </c>
      <c r="C359" s="16" t="n">
        <f aca="false">Report!U480</f>
        <v>441</v>
      </c>
      <c r="D359" s="1" t="str">
        <f aca="false">Report!X480</f>
        <v>COMPRA DE 12,270 KG DE QUEIJO COALHO</v>
      </c>
    </row>
    <row r="360" customFormat="false" ht="12.75" hidden="false" customHeight="true" outlineLevel="0" collapsed="false">
      <c r="A360" s="15" t="n">
        <f aca="false">Report!C481</f>
        <v>46185</v>
      </c>
      <c r="B360" s="1" t="str">
        <f aca="false">Report!E481</f>
        <v>SEM FORNECEDOR</v>
      </c>
      <c r="C360" s="16" t="n">
        <f aca="false">Report!U481</f>
        <v>100</v>
      </c>
      <c r="D360" s="1" t="str">
        <f aca="false">Report!X481</f>
        <v>CARLOS DA SILVA</v>
      </c>
    </row>
    <row r="361" customFormat="false" ht="12.75" hidden="false" customHeight="true" outlineLevel="0" collapsed="false">
      <c r="A361" s="15" t="n">
        <f aca="false">Report!C482</f>
        <v>46185</v>
      </c>
      <c r="B361" s="1" t="str">
        <f aca="false">Report!E482</f>
        <v>SEM FORNECEDOR</v>
      </c>
      <c r="C361" s="16" t="n">
        <f aca="false">Report!U482</f>
        <v>10</v>
      </c>
      <c r="D361" s="1" t="str">
        <f aca="false">Report!X482</f>
        <v>CARLOS DA SILVA</v>
      </c>
    </row>
    <row r="362" customFormat="false" ht="12.75" hidden="false" customHeight="true" outlineLevel="0" collapsed="false">
      <c r="A362" s="15" t="n">
        <f aca="false">Report!C483</f>
        <v>46185</v>
      </c>
      <c r="B362" s="1" t="str">
        <f aca="false">Report!E483</f>
        <v>SEM FORNECEDOR</v>
      </c>
      <c r="C362" s="16" t="n">
        <f aca="false">Report!U483</f>
        <v>70</v>
      </c>
      <c r="D362" s="1" t="str">
        <f aca="false">Report!X483</f>
        <v>JULIO DA SILVA</v>
      </c>
    </row>
    <row r="363" customFormat="false" ht="12.75" hidden="false" customHeight="true" outlineLevel="0" collapsed="false">
      <c r="A363" s="15" t="n">
        <f aca="false">Report!C484</f>
        <v>46185</v>
      </c>
      <c r="B363" s="1" t="str">
        <f aca="false">Report!E484</f>
        <v>SEM FORNECEDOR</v>
      </c>
      <c r="C363" s="16" t="n">
        <f aca="false">Report!U484</f>
        <v>10</v>
      </c>
      <c r="D363" s="1" t="str">
        <f aca="false">Report!X484</f>
        <v>JULIO DA SILVA</v>
      </c>
    </row>
    <row r="364" customFormat="false" ht="12.75" hidden="false" customHeight="true" outlineLevel="0" collapsed="false">
      <c r="A364" s="15" t="n">
        <f aca="false">Report!C485</f>
        <v>46185</v>
      </c>
      <c r="B364" s="1" t="str">
        <f aca="false">Report!E485</f>
        <v>SEM FORNECEDOR</v>
      </c>
      <c r="C364" s="16" t="n">
        <f aca="false">Report!U485</f>
        <v>70</v>
      </c>
      <c r="D364" s="1" t="str">
        <f aca="false">Report!X485</f>
        <v>ANA DE PAULA</v>
      </c>
    </row>
    <row r="365" customFormat="false" ht="12.75" hidden="false" customHeight="true" outlineLevel="0" collapsed="false">
      <c r="A365" s="15" t="n">
        <f aca="false">Report!C486</f>
        <v>46185</v>
      </c>
      <c r="B365" s="1" t="str">
        <f aca="false">Report!E486</f>
        <v>SEM FORNECEDOR</v>
      </c>
      <c r="C365" s="16" t="n">
        <f aca="false">Report!U486</f>
        <v>70</v>
      </c>
      <c r="D365" s="1" t="str">
        <f aca="false">Report!X486</f>
        <v>ANTONY VINICIUS</v>
      </c>
    </row>
    <row r="366" customFormat="false" ht="12.75" hidden="false" customHeight="true" outlineLevel="0" collapsed="false">
      <c r="A366" s="15" t="n">
        <f aca="false">Report!C487</f>
        <v>46185</v>
      </c>
      <c r="B366" s="1" t="str">
        <f aca="false">Report!E487</f>
        <v>SEM FORNECEDOR</v>
      </c>
      <c r="C366" s="16" t="n">
        <f aca="false">Report!U487</f>
        <v>70</v>
      </c>
      <c r="D366" s="1" t="str">
        <f aca="false">Report!X487</f>
        <v>TERESINHA DOURADO</v>
      </c>
    </row>
    <row r="367" customFormat="false" ht="12.75" hidden="false" customHeight="true" outlineLevel="0" collapsed="false">
      <c r="A367" s="15" t="n">
        <f aca="false">Report!C488</f>
        <v>46185</v>
      </c>
      <c r="B367" s="1" t="str">
        <f aca="false">Report!E488</f>
        <v>SEM FORNECEDOR</v>
      </c>
      <c r="C367" s="16" t="n">
        <f aca="false">Report!U488</f>
        <v>70</v>
      </c>
      <c r="D367" s="1" t="str">
        <f aca="false">Report!X488</f>
        <v>DAVID SILVA</v>
      </c>
    </row>
    <row r="368" customFormat="false" ht="12.75" hidden="false" customHeight="true" outlineLevel="0" collapsed="false">
      <c r="A368" s="15" t="n">
        <f aca="false">Report!C490</f>
        <v>46185</v>
      </c>
      <c r="B368" s="1" t="str">
        <f aca="false">Report!E490</f>
        <v>SEM FORNECEDOR</v>
      </c>
      <c r="C368" s="16" t="n">
        <f aca="false">Report!U490</f>
        <v>260</v>
      </c>
      <c r="D368" s="1" t="str">
        <f aca="false">Report!X490</f>
        <v>ACAI DE ANORI</v>
      </c>
    </row>
    <row r="369" customFormat="false" ht="12.75" hidden="false" customHeight="true" outlineLevel="0" collapsed="false">
      <c r="A369" s="15" t="n">
        <f aca="false">Report!C491</f>
        <v>46185</v>
      </c>
      <c r="B369" s="1" t="str">
        <f aca="false">Report!E491</f>
        <v>OCIDENTAL COMERCIO DE FRIOS LTDA</v>
      </c>
      <c r="C369" s="16" t="n">
        <f aca="false">Report!U491</f>
        <v>2987.73</v>
      </c>
      <c r="D369" s="1" t="str">
        <f aca="false">Report!X491</f>
        <v>NF 1226733-2/2 MILKA</v>
      </c>
    </row>
    <row r="370" customFormat="false" ht="12.75" hidden="false" customHeight="true" outlineLevel="0" collapsed="false">
      <c r="A370" s="15" t="n">
        <f aca="false">Report!C494</f>
        <v>46185</v>
      </c>
      <c r="B370" s="1" t="str">
        <f aca="false">Report!E494</f>
        <v>INNOVAR DISTRIBUIDORA DE COSMETICOS E MEDICAMENTOS LTDA</v>
      </c>
      <c r="C370" s="16" t="n">
        <f aca="false">Report!U494</f>
        <v>1358.58</v>
      </c>
      <c r="D370" s="1" t="str">
        <f aca="false">Report!X494</f>
        <v>NF100830 -2 MILKA</v>
      </c>
    </row>
    <row r="371" customFormat="false" ht="12.75" hidden="false" customHeight="true" outlineLevel="0" collapsed="false">
      <c r="A371" s="15" t="n">
        <f aca="false">Report!C497</f>
        <v>46185</v>
      </c>
      <c r="B371" s="1" t="str">
        <f aca="false">Report!E497</f>
        <v>J. A. F. DE LIMA</v>
      </c>
      <c r="C371" s="16" t="n">
        <f aca="false">Report!U497</f>
        <v>1118.58</v>
      </c>
      <c r="D371" s="1" t="str">
        <f aca="false">Report!X497</f>
        <v>NF 155121/1 MILKA</v>
      </c>
    </row>
    <row r="372" customFormat="false" ht="12.75" hidden="false" customHeight="true" outlineLevel="0" collapsed="false">
      <c r="A372" s="15" t="n">
        <f aca="false">Report!C498</f>
        <v>46185</v>
      </c>
      <c r="B372" s="1" t="str">
        <f aca="false">Report!E498</f>
        <v>L S M COMERCIO DE ALIMENTOS E NAVEGACAO</v>
      </c>
      <c r="C372" s="16" t="n">
        <f aca="false">Report!U498</f>
        <v>769.83</v>
      </c>
      <c r="D372" s="1" t="str">
        <f aca="false">Report!X498</f>
        <v>NF 302508 - 1 MILKA</v>
      </c>
    </row>
    <row r="373" customFormat="false" ht="12.75" hidden="false" customHeight="true" outlineLevel="0" collapsed="false">
      <c r="A373" s="15" t="n">
        <f aca="false">Report!C499</f>
        <v>46185</v>
      </c>
      <c r="B373" s="1" t="str">
        <f aca="false">Report!E499</f>
        <v>SOUZA CRUZ LTDA.</v>
      </c>
      <c r="C373" s="16" t="n">
        <f aca="false">Report!U499</f>
        <v>3874.39</v>
      </c>
      <c r="D373" s="1" t="str">
        <f aca="false">Report!X499</f>
        <v>NF 561905 -01 MILKA</v>
      </c>
    </row>
    <row r="374" customFormat="false" ht="12.75" hidden="false" customHeight="true" outlineLevel="0" collapsed="false">
      <c r="A374" s="15" t="n">
        <f aca="false">Report!C500</f>
        <v>46185</v>
      </c>
      <c r="B374" s="1" t="str">
        <f aca="false">Report!E500</f>
        <v>NT INDUSTRIA E COMERCIO DE PANIFICACAO L</v>
      </c>
      <c r="C374" s="16" t="n">
        <f aca="false">Report!U500</f>
        <v>5516.12</v>
      </c>
      <c r="D374" s="1" t="str">
        <f aca="false">Report!X500</f>
        <v>NF 37014 - 1 MILKA</v>
      </c>
    </row>
    <row r="375" customFormat="false" ht="12.75" hidden="false" customHeight="true" outlineLevel="0" collapsed="false">
      <c r="A375" s="15" t="n">
        <f aca="false">Report!C504</f>
        <v>46185</v>
      </c>
      <c r="B375" s="1" t="str">
        <f aca="false">Report!E504</f>
        <v>H. L. DO NASCIMENTO</v>
      </c>
      <c r="C375" s="16" t="n">
        <f aca="false">Report!U504</f>
        <v>430.3</v>
      </c>
      <c r="D375" s="1" t="str">
        <f aca="false">Report!X504</f>
        <v>NF 5619 FAZENDINHA - MILKA</v>
      </c>
    </row>
    <row r="376" customFormat="false" ht="12.75" hidden="false" customHeight="true" outlineLevel="0" collapsed="false">
      <c r="A376" s="15" t="n">
        <f aca="false">Report!C506</f>
        <v>46185</v>
      </c>
      <c r="B376" s="1" t="str">
        <f aca="false">Report!E506</f>
        <v>VITAPAN COMERCIO VAREJISTA DE PRODUTOS ALIMENTICIOS LTDA</v>
      </c>
      <c r="C376" s="16" t="n">
        <f aca="false">Report!U506</f>
        <v>1296</v>
      </c>
      <c r="D376" s="1" t="str">
        <f aca="false">Report!X506</f>
        <v> NF 10024 - MILKA</v>
      </c>
    </row>
    <row r="377" customFormat="false" ht="12.75" hidden="false" customHeight="true" outlineLevel="0" collapsed="false">
      <c r="A377" s="15" t="n">
        <f aca="false">Report!C508</f>
        <v>46185</v>
      </c>
      <c r="B377" s="1" t="str">
        <f aca="false">Report!E508</f>
        <v>NOVA FRIOS COMERCIO ATACADISTA DE LATICINIOS LTDA</v>
      </c>
      <c r="C377" s="16" t="n">
        <f aca="false">Report!U508</f>
        <v>276.6</v>
      </c>
      <c r="D377" s="1" t="str">
        <f aca="false">Report!X508</f>
        <v>NF 3669 BODEGA - MILKA</v>
      </c>
    </row>
    <row r="378" customFormat="false" ht="12.75" hidden="false" customHeight="true" outlineLevel="0" collapsed="false">
      <c r="A378" s="15" t="n">
        <f aca="false">Report!C512</f>
        <v>46185</v>
      </c>
      <c r="B378" s="1" t="str">
        <f aca="false">Report!E512</f>
        <v>MANOEL TEXEIRA DE SOUZA RESTAURANTE</v>
      </c>
      <c r="C378" s="16" t="n">
        <f aca="false">Report!U512</f>
        <v>420</v>
      </c>
      <c r="D378" s="1" t="str">
        <f aca="false">Report!X512</f>
        <v>NF 5974 - DEBORA</v>
      </c>
    </row>
    <row r="379" customFormat="false" ht="12.75" hidden="false" customHeight="true" outlineLevel="0" collapsed="false">
      <c r="A379" s="15" t="n">
        <f aca="false">Report!C513</f>
        <v>46185</v>
      </c>
      <c r="B379" s="1" t="str">
        <f aca="false">Report!E513</f>
        <v>J W N DOS SANTOS</v>
      </c>
      <c r="C379" s="16" t="n">
        <f aca="false">Report!U513</f>
        <v>381</v>
      </c>
      <c r="D379" s="1" t="str">
        <f aca="false">Report!X513</f>
        <v>NF 307 - DEBORA</v>
      </c>
    </row>
    <row r="380" customFormat="false" ht="12.75" hidden="false" customHeight="true" outlineLevel="0" collapsed="false">
      <c r="A380" s="15" t="n">
        <f aca="false">Report!C514</f>
        <v>46186</v>
      </c>
      <c r="B380" s="1" t="str">
        <f aca="false">Report!E514</f>
        <v>SEM FORNECEDOR</v>
      </c>
      <c r="C380" s="16" t="n">
        <f aca="false">Report!U514</f>
        <v>325</v>
      </c>
      <c r="D380" s="1" t="str">
        <f aca="false">Report!X514</f>
        <v>ACAI DE ANORI</v>
      </c>
    </row>
    <row r="381" customFormat="false" ht="12.75" hidden="false" customHeight="true" outlineLevel="0" collapsed="false">
      <c r="A381" s="15" t="n">
        <f aca="false">Report!C515</f>
        <v>46186</v>
      </c>
      <c r="B381" s="1" t="str">
        <f aca="false">Report!E515</f>
        <v>SEM FORNECEDOR</v>
      </c>
      <c r="C381" s="16" t="n">
        <f aca="false">Report!U515</f>
        <v>16.98</v>
      </c>
      <c r="D381" s="1" t="str">
        <f aca="false">Report!X515</f>
        <v>DEVOLUCAO PARA CLIENTES</v>
      </c>
    </row>
    <row r="382" customFormat="false" ht="12.75" hidden="false" customHeight="true" outlineLevel="0" collapsed="false">
      <c r="A382" s="15" t="n">
        <f aca="false">Report!C517</f>
        <v>46186</v>
      </c>
      <c r="B382" s="1" t="str">
        <f aca="false">Report!E517</f>
        <v>SEM FORNECEDOR</v>
      </c>
      <c r="C382" s="16" t="n">
        <f aca="false">Report!U517</f>
        <v>300</v>
      </c>
      <c r="D382" s="1" t="str">
        <f aca="false">Report!X517</f>
        <v>PATROCINIO CENTRAL DO COROADO</v>
      </c>
    </row>
    <row r="383" customFormat="false" ht="12.75" hidden="false" customHeight="true" outlineLevel="0" collapsed="false">
      <c r="A383" s="15" t="n">
        <f aca="false">Report!C518</f>
        <v>46186</v>
      </c>
      <c r="B383" s="1" t="str">
        <f aca="false">Report!E518</f>
        <v>SEM FORNECEDOR</v>
      </c>
      <c r="C383" s="16" t="n">
        <f aca="false">Report!U518</f>
        <v>100</v>
      </c>
      <c r="D383" s="1" t="str">
        <f aca="false">Report!X518</f>
        <v>CARLOS DA SILVA</v>
      </c>
    </row>
    <row r="384" customFormat="false" ht="12.75" hidden="false" customHeight="true" outlineLevel="0" collapsed="false">
      <c r="A384" s="15" t="n">
        <f aca="false">Report!C519</f>
        <v>46186</v>
      </c>
      <c r="B384" s="1" t="str">
        <f aca="false">Report!E519</f>
        <v>SEM FORNECEDOR</v>
      </c>
      <c r="C384" s="16" t="n">
        <f aca="false">Report!U519</f>
        <v>10</v>
      </c>
      <c r="D384" s="1" t="str">
        <f aca="false">Report!X519</f>
        <v>CARLOS DA SILVA</v>
      </c>
    </row>
    <row r="385" customFormat="false" ht="12.75" hidden="false" customHeight="true" outlineLevel="0" collapsed="false">
      <c r="A385" s="15" t="n">
        <f aca="false">Report!C520</f>
        <v>46186</v>
      </c>
      <c r="B385" s="1" t="str">
        <f aca="false">Report!E520</f>
        <v>SEM FORNECEDOR</v>
      </c>
      <c r="C385" s="16" t="n">
        <f aca="false">Report!U520</f>
        <v>70</v>
      </c>
      <c r="D385" s="1" t="str">
        <f aca="false">Report!X520</f>
        <v>JULIO DA SILVA</v>
      </c>
    </row>
    <row r="386" customFormat="false" ht="12.75" hidden="false" customHeight="true" outlineLevel="0" collapsed="false">
      <c r="A386" s="15" t="n">
        <f aca="false">Report!C521</f>
        <v>46186</v>
      </c>
      <c r="B386" s="1" t="str">
        <f aca="false">Report!E521</f>
        <v>SEM FORNECEDOR</v>
      </c>
      <c r="C386" s="16" t="n">
        <f aca="false">Report!U521</f>
        <v>10</v>
      </c>
      <c r="D386" s="1" t="str">
        <f aca="false">Report!X521</f>
        <v>JULIO DA SILVA</v>
      </c>
    </row>
    <row r="387" customFormat="false" ht="12.75" hidden="false" customHeight="true" outlineLevel="0" collapsed="false">
      <c r="A387" s="15" t="n">
        <f aca="false">Report!C522</f>
        <v>46186</v>
      </c>
      <c r="B387" s="1" t="str">
        <f aca="false">Report!E522</f>
        <v>SEM FORNECEDOR</v>
      </c>
      <c r="C387" s="16" t="n">
        <f aca="false">Report!U522</f>
        <v>80</v>
      </c>
      <c r="D387" s="1" t="str">
        <f aca="false">Report!X522</f>
        <v>EVERTON MARQUES</v>
      </c>
    </row>
    <row r="388" customFormat="false" ht="12.75" hidden="false" customHeight="true" outlineLevel="0" collapsed="false">
      <c r="A388" s="15" t="n">
        <f aca="false">Report!C523</f>
        <v>46186</v>
      </c>
      <c r="B388" s="1" t="str">
        <f aca="false">Report!E523</f>
        <v>PRIME PET DISTRIBUIDORA LTDA</v>
      </c>
      <c r="C388" s="16" t="n">
        <f aca="false">Report!U523</f>
        <v>2195.35</v>
      </c>
      <c r="D388" s="1" t="str">
        <f aca="false">Report!X523</f>
        <v>NF 9409 - 09/10 MILKA</v>
      </c>
    </row>
    <row r="389" customFormat="false" ht="12.75" hidden="false" customHeight="true" outlineLevel="0" collapsed="false">
      <c r="A389" s="15" t="n">
        <f aca="false">Report!C524</f>
        <v>46186</v>
      </c>
      <c r="B389" s="1" t="str">
        <f aca="false">Report!E524</f>
        <v>BOLT CARD</v>
      </c>
      <c r="C389" s="16" t="n">
        <f aca="false">Report!U524</f>
        <v>333.33</v>
      </c>
      <c r="D389" s="1" t="str">
        <f aca="false">Report!X524</f>
        <v>DESPESA - CARTAO BRASIL CARD BOLT LOJAS - KEILA</v>
      </c>
    </row>
    <row r="390" customFormat="false" ht="12.75" hidden="false" customHeight="true" outlineLevel="0" collapsed="false">
      <c r="A390" s="15" t="n">
        <f aca="false">Report!C527</f>
        <v>46186</v>
      </c>
      <c r="B390" s="1" t="str">
        <f aca="false">Report!E527</f>
        <v>BRASIL NORTE BEBIDAS S/A</v>
      </c>
      <c r="C390" s="16" t="n">
        <f aca="false">Report!U527</f>
        <v>813.83</v>
      </c>
      <c r="D390" s="1" t="str">
        <f aca="false">Report!X527</f>
        <v>NF 1857025 - MILKA</v>
      </c>
    </row>
    <row r="391" customFormat="false" ht="12.75" hidden="false" customHeight="true" outlineLevel="0" collapsed="false">
      <c r="A391" s="15" t="n">
        <f aca="false">Report!C528</f>
        <v>46186</v>
      </c>
      <c r="B391" s="1" t="str">
        <f aca="false">Report!E528</f>
        <v>ADRIANA DISTRIBUIDORA DE PRODUTOS ALIMEN</v>
      </c>
      <c r="C391" s="16" t="n">
        <f aca="false">Report!U528</f>
        <v>769.96</v>
      </c>
      <c r="D391" s="1" t="str">
        <f aca="false">Report!X528</f>
        <v>NF 875267-1 MILKA</v>
      </c>
    </row>
    <row r="392" customFormat="false" ht="12.75" hidden="false" customHeight="true" outlineLevel="0" collapsed="false">
      <c r="A392" s="15" t="n">
        <f aca="false">Report!C529</f>
        <v>46186</v>
      </c>
      <c r="B392" s="1" t="str">
        <f aca="false">Report!E529</f>
        <v>COMERCIO DE FRIOS MANAUS LTDA</v>
      </c>
      <c r="C392" s="16" t="n">
        <f aca="false">Report!U529</f>
        <v>2028.6</v>
      </c>
      <c r="D392" s="1" t="str">
        <f aca="false">Report!X529</f>
        <v>NF170970 - MILKA</v>
      </c>
    </row>
    <row r="393" customFormat="false" ht="12.75" hidden="false" customHeight="true" outlineLevel="0" collapsed="false">
      <c r="A393" s="15" t="n">
        <f aca="false">Report!C531</f>
        <v>46186</v>
      </c>
      <c r="B393" s="1" t="str">
        <f aca="false">Report!E531</f>
        <v>D N COMERCIO ATACADISTA DE EMBALAGENS E</v>
      </c>
      <c r="C393" s="16" t="n">
        <f aca="false">Report!U531</f>
        <v>550.34</v>
      </c>
      <c r="D393" s="1" t="str">
        <f aca="false">Report!X531</f>
        <v>NF 400 BRAGA - MILKA</v>
      </c>
    </row>
    <row r="394" customFormat="false" ht="12.75" hidden="false" customHeight="true" outlineLevel="0" collapsed="false">
      <c r="A394" s="15" t="n">
        <f aca="false">Report!C532</f>
        <v>46186</v>
      </c>
      <c r="B394" s="1" t="str">
        <f aca="false">Report!E532</f>
        <v>SILVA E SANTOS FRIGORIFICO LTDA</v>
      </c>
      <c r="C394" s="16" t="n">
        <f aca="false">Report!U532</f>
        <v>4032.5</v>
      </c>
      <c r="D394" s="1" t="str">
        <f aca="false">Report!X532</f>
        <v>NF30943 - MILKA</v>
      </c>
    </row>
    <row r="395" customFormat="false" ht="12.75" hidden="false" customHeight="true" outlineLevel="0" collapsed="false">
      <c r="A395" s="15" t="n">
        <f aca="false">Report!C533</f>
        <v>46186</v>
      </c>
      <c r="B395" s="1" t="str">
        <f aca="false">Report!E533</f>
        <v>RENATO DE O AZEVEDO E CIA LTDA - EPP</v>
      </c>
      <c r="C395" s="16" t="n">
        <f aca="false">Report!U533</f>
        <v>2963</v>
      </c>
      <c r="D395" s="1" t="str">
        <f aca="false">Report!X533</f>
        <v>FEIRA CARLOS - DEBORA</v>
      </c>
    </row>
    <row r="396" customFormat="false" ht="12.75" hidden="false" customHeight="true" outlineLevel="0" collapsed="false">
      <c r="A396" s="15" t="n">
        <f aca="false">Report!C534</f>
        <v>46186</v>
      </c>
      <c r="B396" s="1" t="str">
        <f aca="false">Report!E534</f>
        <v>COMERCIO E TRANSPORTE BRANDAO LTDA</v>
      </c>
      <c r="C396" s="16" t="n">
        <f aca="false">Report!U534</f>
        <v>840</v>
      </c>
      <c r="D396" s="1" t="str">
        <f aca="false">Report!X534</f>
        <v>NF 14671 - DEBORA</v>
      </c>
    </row>
    <row r="397" customFormat="false" ht="12.75" hidden="false" customHeight="true" outlineLevel="0" collapsed="false">
      <c r="A397" s="15" t="n">
        <f aca="false">Report!C535</f>
        <v>46186</v>
      </c>
      <c r="B397" s="1" t="str">
        <f aca="false">Report!E535</f>
        <v>RENATO DE O AZEVEDO E CIA LTDA - EPP</v>
      </c>
      <c r="C397" s="16" t="n">
        <f aca="false">Report!U535</f>
        <v>235</v>
      </c>
      <c r="D397" s="1" t="str">
        <f aca="false">Report!X535</f>
        <v>CAMARAO COM E SEM CASCA - FEIRA CARLOS - DEBORA</v>
      </c>
    </row>
    <row r="398" customFormat="false" ht="12.75" hidden="false" customHeight="true" outlineLevel="0" collapsed="false">
      <c r="A398" s="15" t="n">
        <f aca="false">Report!C536</f>
        <v>46186</v>
      </c>
      <c r="B398" s="1" t="str">
        <f aca="false">Report!E536</f>
        <v>MANOEL TEXEIRA DE SOUZA RESTAURANTE</v>
      </c>
      <c r="C398" s="16" t="n">
        <f aca="false">Report!U536</f>
        <v>360</v>
      </c>
      <c r="D398" s="1" t="str">
        <f aca="false">Report!X536</f>
        <v>NF 5978 - DEBORA</v>
      </c>
    </row>
    <row r="399" customFormat="false" ht="12.75" hidden="false" customHeight="true" outlineLevel="0" collapsed="false">
      <c r="A399" s="15" t="n">
        <f aca="false">Report!C544</f>
        <v>46187</v>
      </c>
      <c r="B399" s="1" t="str">
        <f aca="false">Report!E544</f>
        <v>SEM FORNECEDOR</v>
      </c>
      <c r="C399" s="16" t="n">
        <f aca="false">Report!U544</f>
        <v>100</v>
      </c>
      <c r="D399" s="1" t="str">
        <f aca="false">Report!X544</f>
        <v>FRANCISCO DE CASTRO</v>
      </c>
    </row>
    <row r="400" customFormat="false" ht="12.75" hidden="false" customHeight="true" outlineLevel="0" collapsed="false">
      <c r="A400" s="15" t="n">
        <f aca="false">Report!C545</f>
        <v>46187</v>
      </c>
      <c r="B400" s="1" t="str">
        <f aca="false">Report!E545</f>
        <v>SEM FORNECEDOR</v>
      </c>
      <c r="C400" s="16" t="n">
        <f aca="false">Report!U545</f>
        <v>90</v>
      </c>
      <c r="D400" s="1" t="str">
        <f aca="false">Report!X545</f>
        <v>ALINE SANTOS</v>
      </c>
    </row>
    <row r="401" customFormat="false" ht="12.75" hidden="false" customHeight="true" outlineLevel="0" collapsed="false">
      <c r="A401" s="15" t="n">
        <f aca="false">Report!C546</f>
        <v>46187</v>
      </c>
      <c r="B401" s="1" t="str">
        <f aca="false">Report!E546</f>
        <v>SEM FORNECEDOR</v>
      </c>
      <c r="C401" s="16" t="n">
        <f aca="false">Report!U546</f>
        <v>90</v>
      </c>
      <c r="D401" s="1" t="str">
        <f aca="false">Report!X546</f>
        <v>SABRINA VILLAR</v>
      </c>
    </row>
    <row r="402" customFormat="false" ht="12.75" hidden="false" customHeight="true" outlineLevel="0" collapsed="false">
      <c r="A402" s="15" t="n">
        <f aca="false">Report!C547</f>
        <v>46187</v>
      </c>
      <c r="B402" s="1" t="str">
        <f aca="false">Report!E547</f>
        <v>SEM FORNECEDOR</v>
      </c>
      <c r="C402" s="16" t="n">
        <f aca="false">Report!U547</f>
        <v>90</v>
      </c>
      <c r="D402" s="1" t="str">
        <f aca="false">Report!X547</f>
        <v>FELIPE JONATAN</v>
      </c>
    </row>
    <row r="403" customFormat="false" ht="12.75" hidden="false" customHeight="true" outlineLevel="0" collapsed="false">
      <c r="A403" s="15" t="n">
        <f aca="false">Report!C548</f>
        <v>46187</v>
      </c>
      <c r="B403" s="1" t="str">
        <f aca="false">Report!E548</f>
        <v>SEM FORNECEDOR</v>
      </c>
      <c r="C403" s="16" t="n">
        <f aca="false">Report!U548</f>
        <v>70</v>
      </c>
      <c r="D403" s="1" t="str">
        <f aca="false">Report!X548</f>
        <v>MELISSA SANTIAGO</v>
      </c>
    </row>
    <row r="404" customFormat="false" ht="12.75" hidden="false" customHeight="true" outlineLevel="0" collapsed="false">
      <c r="A404" s="15" t="n">
        <f aca="false">Report!C549</f>
        <v>46187</v>
      </c>
      <c r="B404" s="1" t="str">
        <f aca="false">Report!E549</f>
        <v>SEM FORNECEDOR</v>
      </c>
      <c r="C404" s="16" t="n">
        <f aca="false">Report!U549</f>
        <v>100</v>
      </c>
      <c r="D404" s="1" t="str">
        <f aca="false">Report!X549</f>
        <v>CARLOS DA SILVA</v>
      </c>
    </row>
    <row r="405" customFormat="false" ht="12.75" hidden="false" customHeight="true" outlineLevel="0" collapsed="false">
      <c r="A405" s="15" t="n">
        <f aca="false">Report!C551</f>
        <v>46187</v>
      </c>
      <c r="B405" s="1" t="str">
        <f aca="false">Report!E551</f>
        <v>FUNNY PET DISTRIBUIDORA DE ALIMENTOS PAR</v>
      </c>
      <c r="C405" s="16" t="n">
        <f aca="false">Report!U551</f>
        <v>4049.8</v>
      </c>
      <c r="D405" s="1" t="str">
        <f aca="false">Report!X551</f>
        <v>NF 18727 -5 MILKA</v>
      </c>
    </row>
    <row r="406" customFormat="false" ht="12.75" hidden="false" customHeight="true" outlineLevel="0" collapsed="false">
      <c r="A406" s="15" t="n">
        <f aca="false">Report!C553</f>
        <v>46187</v>
      </c>
      <c r="B406" s="1" t="str">
        <f aca="false">Report!E553</f>
        <v>COMERCIO DE FRIOS MANAUS LTDA</v>
      </c>
      <c r="C406" s="16" t="n">
        <f aca="false">Report!U553</f>
        <v>4428.9</v>
      </c>
      <c r="D406" s="1" t="str">
        <f aca="false">Report!X553</f>
        <v>NF171046 - MILKA</v>
      </c>
    </row>
    <row r="407" customFormat="false" ht="12.75" hidden="false" customHeight="true" outlineLevel="0" collapsed="false">
      <c r="A407" s="15" t="n">
        <f aca="false">Report!C554</f>
        <v>46188</v>
      </c>
      <c r="B407" s="1" t="str">
        <f aca="false">Report!E554</f>
        <v>SEM FORNECEDOR</v>
      </c>
      <c r="C407" s="16" t="n">
        <f aca="false">Report!U554</f>
        <v>280</v>
      </c>
      <c r="D407" s="1" t="str">
        <f aca="false">Report!X554</f>
        <v>NF 6</v>
      </c>
    </row>
    <row r="408" customFormat="false" ht="12.75" hidden="false" customHeight="true" outlineLevel="0" collapsed="false">
      <c r="A408" s="15" t="n">
        <f aca="false">Report!C555</f>
        <v>46188</v>
      </c>
      <c r="B408" s="1" t="str">
        <f aca="false">Report!E555</f>
        <v>SEM FORNECEDOR</v>
      </c>
      <c r="C408" s="16" t="n">
        <f aca="false">Report!U555</f>
        <v>70</v>
      </c>
      <c r="D408" s="1" t="str">
        <f aca="false">Report!X555</f>
        <v>GASOLINA DA MOTO DO DELIVERY</v>
      </c>
    </row>
    <row r="409" customFormat="false" ht="12.75" hidden="false" customHeight="true" outlineLevel="0" collapsed="false">
      <c r="A409" s="15" t="n">
        <f aca="false">Report!C557</f>
        <v>46188</v>
      </c>
      <c r="B409" s="1" t="str">
        <f aca="false">Report!E557</f>
        <v>SEM FORNECEDOR</v>
      </c>
      <c r="C409" s="16" t="n">
        <f aca="false">Report!U557</f>
        <v>80</v>
      </c>
      <c r="D409" s="1" t="str">
        <f aca="false">Report!X557</f>
        <v>GERSON LIMA</v>
      </c>
    </row>
    <row r="410" customFormat="false" ht="12.75" hidden="false" customHeight="true" outlineLevel="0" collapsed="false">
      <c r="A410" s="15" t="n">
        <f aca="false">Report!C558</f>
        <v>46188</v>
      </c>
      <c r="B410" s="1" t="str">
        <f aca="false">Report!E558</f>
        <v>SEM FORNECEDOR</v>
      </c>
      <c r="C410" s="16" t="n">
        <f aca="false">Report!U558</f>
        <v>390</v>
      </c>
      <c r="D410" s="1" t="str">
        <f aca="false">Report!X558</f>
        <v>COMPRA DE 10,865 KG DE QUEIJO COALHO</v>
      </c>
    </row>
    <row r="411" customFormat="false" ht="12.75" hidden="false" customHeight="true" outlineLevel="0" collapsed="false">
      <c r="A411" s="15" t="n">
        <f aca="false">Report!C559</f>
        <v>46188</v>
      </c>
      <c r="B411" s="1" t="str">
        <f aca="false">Report!E559</f>
        <v>SEM FORNECEDOR</v>
      </c>
      <c r="C411" s="16" t="n">
        <f aca="false">Report!U559</f>
        <v>330</v>
      </c>
      <c r="D411" s="1" t="str">
        <f aca="false">Report!X559</f>
        <v>KATIA LIMA - COZINHEIRO</v>
      </c>
    </row>
    <row r="412" customFormat="false" ht="12.75" hidden="false" customHeight="true" outlineLevel="0" collapsed="false">
      <c r="A412" s="15" t="n">
        <f aca="false">Report!C560</f>
        <v>46188</v>
      </c>
      <c r="B412" s="1" t="str">
        <f aca="false">Report!E560</f>
        <v>SEM FORNECEDOR</v>
      </c>
      <c r="C412" s="16" t="n">
        <f aca="false">Report!U560</f>
        <v>70</v>
      </c>
      <c r="D412" s="1" t="str">
        <f aca="false">Report!X560</f>
        <v>ANA DE PAULA</v>
      </c>
    </row>
    <row r="413" customFormat="false" ht="12.75" hidden="false" customHeight="true" outlineLevel="0" collapsed="false">
      <c r="A413" s="15" t="n">
        <f aca="false">Report!C561</f>
        <v>46188</v>
      </c>
      <c r="B413" s="1" t="str">
        <f aca="false">Report!E561</f>
        <v>SEM FORNECEDOR</v>
      </c>
      <c r="C413" s="16" t="n">
        <f aca="false">Report!U561</f>
        <v>70</v>
      </c>
      <c r="D413" s="1" t="str">
        <f aca="false">Report!X561</f>
        <v>FELIPE JONATAN</v>
      </c>
    </row>
    <row r="414" customFormat="false" ht="12.75" hidden="false" customHeight="true" outlineLevel="0" collapsed="false">
      <c r="A414" s="15" t="n">
        <f aca="false">Report!C562</f>
        <v>46188</v>
      </c>
      <c r="B414" s="1" t="str">
        <f aca="false">Report!E562</f>
        <v>SEM FORNECEDOR</v>
      </c>
      <c r="C414" s="16" t="n">
        <f aca="false">Report!U562</f>
        <v>100</v>
      </c>
      <c r="D414" s="1" t="str">
        <f aca="false">Report!X562</f>
        <v>CARLOS DA SILVA</v>
      </c>
    </row>
    <row r="415" customFormat="false" ht="12.75" hidden="false" customHeight="true" outlineLevel="0" collapsed="false">
      <c r="A415" s="15" t="n">
        <f aca="false">Report!C563</f>
        <v>46188</v>
      </c>
      <c r="B415" s="1" t="str">
        <f aca="false">Report!E563</f>
        <v>SEM FORNECEDOR</v>
      </c>
      <c r="C415" s="16" t="n">
        <f aca="false">Report!U563</f>
        <v>10</v>
      </c>
      <c r="D415" s="1" t="str">
        <f aca="false">Report!X563</f>
        <v>CARLOS DA SILVA</v>
      </c>
    </row>
    <row r="416" customFormat="false" ht="12.75" hidden="false" customHeight="true" outlineLevel="0" collapsed="false">
      <c r="A416" s="15" t="n">
        <f aca="false">Report!C564</f>
        <v>46188</v>
      </c>
      <c r="B416" s="1" t="str">
        <f aca="false">Report!E564</f>
        <v>SEM FORNECEDOR</v>
      </c>
      <c r="C416" s="16" t="n">
        <f aca="false">Report!U564</f>
        <v>70</v>
      </c>
      <c r="D416" s="1" t="str">
        <f aca="false">Report!X564</f>
        <v>JULIO DA SILVA</v>
      </c>
    </row>
    <row r="417" customFormat="false" ht="12.75" hidden="false" customHeight="true" outlineLevel="0" collapsed="false">
      <c r="A417" s="15" t="n">
        <f aca="false">Report!C565</f>
        <v>46188</v>
      </c>
      <c r="B417" s="1" t="str">
        <f aca="false">Report!E565</f>
        <v>SEM FORNECEDOR</v>
      </c>
      <c r="C417" s="16" t="n">
        <f aca="false">Report!U565</f>
        <v>10</v>
      </c>
      <c r="D417" s="1" t="str">
        <f aca="false">Report!X565</f>
        <v>JULIO DA SILVA</v>
      </c>
    </row>
    <row r="418" customFormat="false" ht="12.75" hidden="false" customHeight="true" outlineLevel="0" collapsed="false">
      <c r="A418" s="15" t="n">
        <f aca="false">Report!C566</f>
        <v>46188</v>
      </c>
      <c r="B418" s="1" t="str">
        <f aca="false">Report!E566</f>
        <v>PREFEITURA MUNICIPAL DE MANAUS - IPTU</v>
      </c>
      <c r="C418" s="16" t="n">
        <f aca="false">Report!U566</f>
        <v>134.55</v>
      </c>
      <c r="D418" s="1" t="str">
        <f aca="false">Report!X566</f>
        <v>PARC 04/10 IPTU PADARIA MO1 - KEILA</v>
      </c>
    </row>
    <row r="419" customFormat="false" ht="12.75" hidden="false" customHeight="true" outlineLevel="0" collapsed="false">
      <c r="A419" s="15" t="n">
        <f aca="false">Report!C567</f>
        <v>46188</v>
      </c>
      <c r="B419" s="1" t="str">
        <f aca="false">Report!E567</f>
        <v>PREFEITURA MUNICIPAL DE MANAUS - IPTU</v>
      </c>
      <c r="C419" s="16" t="n">
        <f aca="false">Report!U567</f>
        <v>185.89</v>
      </c>
      <c r="D419" s="1" t="str">
        <f aca="false">Report!X567</f>
        <v>PAR 04/10 IPTU MO1 100910 - KEILA</v>
      </c>
    </row>
    <row r="420" customFormat="false" ht="12.75" hidden="false" customHeight="true" outlineLevel="0" collapsed="false">
      <c r="A420" s="15" t="n">
        <f aca="false">Report!C569</f>
        <v>46188</v>
      </c>
      <c r="B420" s="1" t="str">
        <f aca="false">Report!E569</f>
        <v>ADRIANA DISTRIBUIDORA DE PRODUTOS ALIMEN</v>
      </c>
      <c r="C420" s="16" t="n">
        <f aca="false">Report!U569</f>
        <v>872.56</v>
      </c>
      <c r="D420" s="1" t="str">
        <f aca="false">Report!X569</f>
        <v>NF 872189-3 MILKA</v>
      </c>
    </row>
    <row r="421" customFormat="false" ht="12.75" hidden="false" customHeight="true" outlineLevel="0" collapsed="false">
      <c r="A421" s="15" t="n">
        <f aca="false">Report!C571</f>
        <v>46188</v>
      </c>
      <c r="B421" s="1" t="str">
        <f aca="false">Report!E571</f>
        <v>DUNORTE DISTRIBUIDORA DE PRODUTOS DE CONSUMO LTDA</v>
      </c>
      <c r="C421" s="16" t="n">
        <f aca="false">Report!U571</f>
        <v>2763.7</v>
      </c>
      <c r="D421" s="1" t="str">
        <f aca="false">Report!X571</f>
        <v>NF 3189024 -3 MILKA</v>
      </c>
    </row>
    <row r="422" customFormat="false" ht="12.75" hidden="false" customHeight="true" outlineLevel="0" collapsed="false">
      <c r="A422" s="15" t="n">
        <f aca="false">Report!C572</f>
        <v>46188</v>
      </c>
      <c r="B422" s="1" t="str">
        <f aca="false">Report!E572</f>
        <v>L S M COMERCIO DE ALIMENTOS E NAVEGACAO</v>
      </c>
      <c r="C422" s="16" t="n">
        <f aca="false">Report!U572</f>
        <v>332.25</v>
      </c>
      <c r="D422" s="1" t="str">
        <f aca="false">Report!X572</f>
        <v>NF 302506 - 2 MILKA</v>
      </c>
    </row>
    <row r="423" customFormat="false" ht="12.75" hidden="false" customHeight="true" outlineLevel="0" collapsed="false">
      <c r="A423" s="15" t="n">
        <f aca="false">Report!C573</f>
        <v>46188</v>
      </c>
      <c r="B423" s="1" t="str">
        <f aca="false">Report!E573</f>
        <v>SOUZA CRUZ LTDA.</v>
      </c>
      <c r="C423" s="16" t="n">
        <f aca="false">Report!U573</f>
        <v>3874.39</v>
      </c>
      <c r="D423" s="1" t="str">
        <f aca="false">Report!X573</f>
        <v>NF 561905 -02 MILKA</v>
      </c>
    </row>
    <row r="424" customFormat="false" ht="12.75" hidden="false" customHeight="true" outlineLevel="0" collapsed="false">
      <c r="A424" s="15" t="n">
        <f aca="false">Report!C575</f>
        <v>46188</v>
      </c>
      <c r="B424" s="1" t="str">
        <f aca="false">Report!E575</f>
        <v>EDSON AGUIAR DE SOUZA</v>
      </c>
      <c r="C424" s="16" t="n">
        <f aca="false">Report!U575</f>
        <v>261</v>
      </c>
      <c r="D424" s="1" t="str">
        <f aca="false">Report!X575</f>
        <v>NF 1624524 - DEBORA</v>
      </c>
    </row>
    <row r="425" customFormat="false" ht="12.75" hidden="false" customHeight="true" outlineLevel="0" collapsed="false">
      <c r="A425" s="15" t="n">
        <f aca="false">Report!C576</f>
        <v>46188</v>
      </c>
      <c r="B425" s="1" t="str">
        <f aca="false">Report!E576</f>
        <v>EDSON AGUIAR DE SOUZA</v>
      </c>
      <c r="C425" s="16" t="n">
        <f aca="false">Report!U576</f>
        <v>180</v>
      </c>
      <c r="D425" s="1" t="str">
        <f aca="false">Report!X576</f>
        <v>NF 1625398 - DEBORA</v>
      </c>
    </row>
    <row r="426" customFormat="false" ht="12.75" hidden="false" customHeight="true" outlineLevel="0" collapsed="false">
      <c r="A426" s="15" t="n">
        <f aca="false">Report!C577</f>
        <v>46188</v>
      </c>
      <c r="B426" s="1" t="str">
        <f aca="false">Report!E577</f>
        <v>COMERCIO DE FRIOS MANAUS LTDA</v>
      </c>
      <c r="C426" s="16" t="n">
        <f aca="false">Report!U577</f>
        <v>5578.7</v>
      </c>
      <c r="D426" s="1" t="str">
        <f aca="false">Report!X577</f>
        <v>NF171072 - MILKA</v>
      </c>
    </row>
    <row r="427" customFormat="false" ht="12.75" hidden="false" customHeight="true" outlineLevel="0" collapsed="false">
      <c r="A427" s="15" t="n">
        <f aca="false">Report!C578</f>
        <v>46188</v>
      </c>
      <c r="B427" s="1" t="str">
        <f aca="false">Report!E578</f>
        <v>C. R. PARENTE ABREU</v>
      </c>
      <c r="C427" s="16" t="n">
        <f aca="false">Report!U578</f>
        <v>572.4</v>
      </c>
      <c r="D427" s="1" t="str">
        <f aca="false">Report!X578</f>
        <v>NF 11227-2 MILKA</v>
      </c>
    </row>
    <row r="428" customFormat="false" ht="12.75" hidden="false" customHeight="true" outlineLevel="0" collapsed="false">
      <c r="A428" s="15" t="n">
        <f aca="false">Report!C579</f>
        <v>46188</v>
      </c>
      <c r="B428" s="1" t="str">
        <f aca="false">Report!E579</f>
        <v>SAO JOSE COMERCIO DE LATICINIOS E FRIOS</v>
      </c>
      <c r="C428" s="16" t="n">
        <f aca="false">Report!U579</f>
        <v>1548.5</v>
      </c>
      <c r="D428" s="1" t="str">
        <f aca="false">Report!X579</f>
        <v>NF 3352 SABORE FATIADO - MILKA</v>
      </c>
    </row>
    <row r="429" customFormat="false" ht="12.75" hidden="false" customHeight="true" outlineLevel="0" collapsed="false">
      <c r="A429" s="15" t="n">
        <f aca="false">Report!C580</f>
        <v>46188</v>
      </c>
      <c r="B429" s="1" t="str">
        <f aca="false">Report!E580</f>
        <v>NET CLARO</v>
      </c>
      <c r="C429" s="16" t="n">
        <f aca="false">Report!U580</f>
        <v>167.03</v>
      </c>
      <c r="D429" s="1" t="str">
        <f aca="false">Report!X580</f>
        <v>MNEASLIDADE INTERNET MO1 - KEILA</v>
      </c>
    </row>
    <row r="430" customFormat="false" ht="12.75" hidden="false" customHeight="true" outlineLevel="0" collapsed="false">
      <c r="A430" s="15" t="n">
        <f aca="false">Report!C581</f>
        <v>46188</v>
      </c>
      <c r="B430" s="1" t="str">
        <f aca="false">Report!E581</f>
        <v>MAXFRI DISTRIUIDORA LTDA</v>
      </c>
      <c r="C430" s="16" t="n">
        <f aca="false">Report!U581</f>
        <v>2371.2</v>
      </c>
      <c r="D430" s="1" t="str">
        <f aca="false">Report!X581</f>
        <v>NF14426 - MILKA</v>
      </c>
    </row>
    <row r="431" customFormat="false" ht="12.75" hidden="false" customHeight="true" outlineLevel="0" collapsed="false">
      <c r="A431" s="15" t="n">
        <f aca="false">Report!C582</f>
        <v>46188</v>
      </c>
      <c r="B431" s="1" t="str">
        <f aca="false">Report!E582</f>
        <v>T. M. L. DA SILVA LTDA</v>
      </c>
      <c r="C431" s="16" t="n">
        <f aca="false">Report!U582</f>
        <v>563.85</v>
      </c>
      <c r="D431" s="1" t="str">
        <f aca="false">Report!X582</f>
        <v>NF 14998 - MILKA</v>
      </c>
    </row>
    <row r="432" customFormat="false" ht="12.75" hidden="false" customHeight="true" outlineLevel="0" collapsed="false">
      <c r="A432" s="15" t="n">
        <f aca="false">Report!C583</f>
        <v>46188</v>
      </c>
      <c r="B432" s="1" t="str">
        <f aca="false">Report!E583</f>
        <v>FRUTAL INDUSTRIA E COMERCIO LTDA</v>
      </c>
      <c r="C432" s="16" t="n">
        <f aca="false">Report!U583</f>
        <v>922.9</v>
      </c>
      <c r="D432" s="1" t="str">
        <f aca="false">Report!X583</f>
        <v>NF 222921- MILKA</v>
      </c>
    </row>
    <row r="433" customFormat="false" ht="12.75" hidden="false" customHeight="true" outlineLevel="0" collapsed="false">
      <c r="A433" s="15" t="n">
        <f aca="false">Report!C584</f>
        <v>46188</v>
      </c>
      <c r="B433" s="1" t="str">
        <f aca="false">Report!E584</f>
        <v>NORTELAC DISTRIBUIDORA DE FRIOS LTDA</v>
      </c>
      <c r="C433" s="16" t="n">
        <f aca="false">Report!U584</f>
        <v>1380</v>
      </c>
      <c r="D433" s="1" t="str">
        <f aca="false">Report!X584</f>
        <v>NF 40822 - MILKA</v>
      </c>
    </row>
    <row r="434" customFormat="false" ht="12.75" hidden="false" customHeight="true" outlineLevel="0" collapsed="false">
      <c r="A434" s="15" t="n">
        <f aca="false">Report!C585</f>
        <v>46188</v>
      </c>
      <c r="B434" s="1" t="str">
        <f aca="false">Report!E585</f>
        <v>NSB COMERCIO ATACADISTA E VAREJISTA DE P</v>
      </c>
      <c r="C434" s="16" t="n">
        <f aca="false">Report!U585</f>
        <v>287.8</v>
      </c>
      <c r="D434" s="1" t="str">
        <f aca="false">Report!X585</f>
        <v>NF 7726 -01 MILKA</v>
      </c>
    </row>
    <row r="435" customFormat="false" ht="12.75" hidden="false" customHeight="true" outlineLevel="0" collapsed="false">
      <c r="A435" s="15" t="n">
        <f aca="false">Report!C586</f>
        <v>46188</v>
      </c>
      <c r="B435" s="1" t="str">
        <f aca="false">Report!E586</f>
        <v>PANIFICADORA E CONFEITARIA REAL MADRI LTDA</v>
      </c>
      <c r="C435" s="16" t="n">
        <f aca="false">Report!U586</f>
        <v>447.1</v>
      </c>
      <c r="D435" s="1" t="str">
        <f aca="false">Report!X586</f>
        <v>NF 655 - MILKA</v>
      </c>
    </row>
    <row r="436" customFormat="false" ht="12.75" hidden="false" customHeight="true" outlineLevel="0" collapsed="false">
      <c r="A436" s="15" t="n">
        <f aca="false">Report!C587</f>
        <v>46188</v>
      </c>
      <c r="B436" s="1" t="str">
        <f aca="false">Report!E587</f>
        <v>NOVA FRIOS COMERCIO ATACADISTA DE LATICINIOS LTDA</v>
      </c>
      <c r="C436" s="16" t="n">
        <f aca="false">Report!U587</f>
        <v>283.6</v>
      </c>
      <c r="D436" s="1" t="str">
        <f aca="false">Report!X587</f>
        <v>NF 3701 BODEGA DO PAO - MILKA</v>
      </c>
    </row>
    <row r="437" customFormat="false" ht="12.75" hidden="false" customHeight="true" outlineLevel="0" collapsed="false">
      <c r="A437" s="15" t="n">
        <f aca="false">Report!C588</f>
        <v>46188</v>
      </c>
      <c r="B437" s="1" t="str">
        <f aca="false">Report!E588</f>
        <v>PANIFICADORA E CONFEITARIA REAL MADRI LTDA</v>
      </c>
      <c r="C437" s="16" t="n">
        <f aca="false">Report!U588</f>
        <v>472.05</v>
      </c>
      <c r="D437" s="1" t="str">
        <f aca="false">Report!X588</f>
        <v>NF 658 - MILKA</v>
      </c>
    </row>
    <row r="438" customFormat="false" ht="12.75" hidden="false" customHeight="true" outlineLevel="0" collapsed="false">
      <c r="A438" s="15" t="n">
        <f aca="false">Report!C590</f>
        <v>46188</v>
      </c>
      <c r="B438" s="1" t="str">
        <f aca="false">Report!E590</f>
        <v>C. R. PARENTE ABREU</v>
      </c>
      <c r="C438" s="16" t="n">
        <f aca="false">Report!U590</f>
        <v>566.19</v>
      </c>
      <c r="D438" s="1" t="str">
        <f aca="false">Report!X590</f>
        <v>NF 11250 -1 MILKA</v>
      </c>
    </row>
    <row r="439" customFormat="false" ht="12.75" hidden="false" customHeight="true" outlineLevel="0" collapsed="false">
      <c r="A439" s="15" t="n">
        <f aca="false">Report!C592</f>
        <v>46188</v>
      </c>
      <c r="B439" s="1" t="str">
        <f aca="false">Report!E592</f>
        <v>EDSON AGUIAR DE SOUZA</v>
      </c>
      <c r="C439" s="16" t="n">
        <f aca="false">Report!U592</f>
        <v>90</v>
      </c>
      <c r="D439" s="1" t="str">
        <f aca="false">Report!X592</f>
        <v>NF 1629632 - DEBORA</v>
      </c>
    </row>
    <row r="440" customFormat="false" ht="12.75" hidden="false" customHeight="true" outlineLevel="0" collapsed="false">
      <c r="A440" s="15" t="n">
        <f aca="false">Report!C595</f>
        <v>46188</v>
      </c>
      <c r="B440" s="1" t="str">
        <f aca="false">Report!E595</f>
        <v>EDSON AGUIAR DE SOUZA</v>
      </c>
      <c r="C440" s="16" t="n">
        <f aca="false">Report!U595</f>
        <v>180</v>
      </c>
      <c r="D440" s="1" t="str">
        <f aca="false">Report!X595</f>
        <v>NF 1629707 - DEBORA</v>
      </c>
    </row>
    <row r="441" customFormat="false" ht="12.75" hidden="false" customHeight="true" outlineLevel="0" collapsed="false">
      <c r="A441" s="15" t="n">
        <f aca="false">Report!C598</f>
        <v>46188</v>
      </c>
      <c r="B441" s="1" t="str">
        <f aca="false">Report!E598</f>
        <v>EDSON AGUIAR DE SOUZA</v>
      </c>
      <c r="C441" s="16" t="n">
        <f aca="false">Report!U598</f>
        <v>270</v>
      </c>
      <c r="D441" s="1" t="str">
        <f aca="false">Report!X598</f>
        <v>NF 1632114 - DEBORA</v>
      </c>
    </row>
    <row r="442" customFormat="false" ht="12.75" hidden="false" customHeight="true" outlineLevel="0" collapsed="false">
      <c r="A442" s="15" t="n">
        <f aca="false">Report!C599</f>
        <v>46188</v>
      </c>
      <c r="B442" s="1" t="str">
        <f aca="false">Report!E599</f>
        <v>EDSON AGUIAR DE SOUZA</v>
      </c>
      <c r="C442" s="16" t="n">
        <f aca="false">Report!U599</f>
        <v>174</v>
      </c>
      <c r="D442" s="1" t="str">
        <f aca="false">Report!X599</f>
        <v>NF 1632018 - DEBORA</v>
      </c>
    </row>
    <row r="443" customFormat="false" ht="12.75" hidden="false" customHeight="true" outlineLevel="0" collapsed="false">
      <c r="A443" s="15" t="n">
        <f aca="false">Report!C600</f>
        <v>46188</v>
      </c>
      <c r="B443" s="1" t="str">
        <f aca="false">Report!E600</f>
        <v>EDSON AGUIAR DE SOUZA</v>
      </c>
      <c r="C443" s="16" t="n">
        <f aca="false">Report!U600</f>
        <v>189</v>
      </c>
      <c r="D443" s="1" t="str">
        <f aca="false">Report!X600</f>
        <v>NF 1632012 - DEBORA</v>
      </c>
    </row>
    <row r="444" customFormat="false" ht="12.75" hidden="false" customHeight="true" outlineLevel="0" collapsed="false">
      <c r="A444" s="15" t="n">
        <f aca="false">Report!C601</f>
        <v>46188</v>
      </c>
      <c r="B444" s="1" t="str">
        <f aca="false">Report!E601</f>
        <v>D N COMERCIO ATACADISTA DE EMBALAGENS E</v>
      </c>
      <c r="C444" s="16" t="n">
        <f aca="false">Report!U601</f>
        <v>180</v>
      </c>
      <c r="D444" s="1" t="str">
        <f aca="false">Report!X601</f>
        <v>NF 401 / PGTO EM 12/06/26 - MILKA</v>
      </c>
    </row>
    <row r="445" customFormat="false" ht="12.75" hidden="false" customHeight="true" outlineLevel="0" collapsed="false">
      <c r="A445" s="15" t="n">
        <f aca="false">Report!C602</f>
        <v>46189</v>
      </c>
      <c r="B445" s="1" t="str">
        <f aca="false">Report!E602</f>
        <v>SEM FORNECEDOR</v>
      </c>
      <c r="C445" s="16" t="n">
        <f aca="false">Report!U602</f>
        <v>350</v>
      </c>
      <c r="D445" s="1" t="str">
        <f aca="false">Report!X602</f>
        <v>ACAI DE ANORI</v>
      </c>
    </row>
    <row r="446" customFormat="false" ht="12.75" hidden="false" customHeight="true" outlineLevel="0" collapsed="false">
      <c r="A446" s="15" t="n">
        <f aca="false">Report!C603</f>
        <v>46189</v>
      </c>
      <c r="B446" s="1" t="str">
        <f aca="false">Report!E603</f>
        <v>SEM FORNECEDOR</v>
      </c>
      <c r="C446" s="16" t="n">
        <f aca="false">Report!U603</f>
        <v>70</v>
      </c>
      <c r="D446" s="1" t="str">
        <f aca="false">Report!X603</f>
        <v>GABRIELLY ALVES</v>
      </c>
    </row>
    <row r="447" customFormat="false" ht="12.75" hidden="false" customHeight="true" outlineLevel="0" collapsed="false">
      <c r="A447" s="15" t="n">
        <f aca="false">Report!C604</f>
        <v>46189</v>
      </c>
      <c r="B447" s="1" t="str">
        <f aca="false">Report!E604</f>
        <v>SEM FORNECEDOR</v>
      </c>
      <c r="C447" s="16" t="n">
        <f aca="false">Report!U604</f>
        <v>70</v>
      </c>
      <c r="D447" s="1" t="str">
        <f aca="false">Report!X604</f>
        <v>DANIEL SILVA</v>
      </c>
    </row>
    <row r="448" customFormat="false" ht="12.75" hidden="false" customHeight="true" outlineLevel="0" collapsed="false">
      <c r="A448" s="15" t="n">
        <f aca="false">Report!C605</f>
        <v>46189</v>
      </c>
      <c r="B448" s="1" t="str">
        <f aca="false">Report!E605</f>
        <v>SEM FORNECEDOR</v>
      </c>
      <c r="C448" s="16" t="n">
        <f aca="false">Report!U605</f>
        <v>70</v>
      </c>
      <c r="D448" s="1" t="str">
        <f aca="false">Report!X605</f>
        <v>JULIO DA SILVA</v>
      </c>
    </row>
    <row r="449" customFormat="false" ht="12.75" hidden="false" customHeight="true" outlineLevel="0" collapsed="false">
      <c r="A449" s="15" t="n">
        <f aca="false">Report!C606</f>
        <v>46189</v>
      </c>
      <c r="B449" s="1" t="str">
        <f aca="false">Report!E606</f>
        <v>SEM FORNECEDOR</v>
      </c>
      <c r="C449" s="16" t="n">
        <f aca="false">Report!U606</f>
        <v>10</v>
      </c>
      <c r="D449" s="1" t="str">
        <f aca="false">Report!X606</f>
        <v>JULIO DA SILVA</v>
      </c>
    </row>
    <row r="450" customFormat="false" ht="12.75" hidden="false" customHeight="true" outlineLevel="0" collapsed="false">
      <c r="A450" s="15" t="n">
        <f aca="false">Report!C607</f>
        <v>46189</v>
      </c>
      <c r="B450" s="1" t="str">
        <f aca="false">Report!E607</f>
        <v>SEM FORNECEDOR</v>
      </c>
      <c r="C450" s="16" t="n">
        <f aca="false">Report!U607</f>
        <v>150</v>
      </c>
      <c r="D450" s="1" t="str">
        <f aca="false">Report!X607</f>
        <v>JADSON FERNANDO</v>
      </c>
    </row>
    <row r="451" customFormat="false" ht="12.75" hidden="false" customHeight="true" outlineLevel="0" collapsed="false">
      <c r="A451" s="15" t="n">
        <f aca="false">Report!C608</f>
        <v>46189</v>
      </c>
      <c r="B451" s="1" t="str">
        <f aca="false">Report!E608</f>
        <v>SEM FORNECEDOR</v>
      </c>
      <c r="C451" s="16" t="n">
        <f aca="false">Report!U608</f>
        <v>100</v>
      </c>
      <c r="D451" s="1" t="str">
        <f aca="false">Report!X608</f>
        <v>CARLOS DA SILVA</v>
      </c>
    </row>
    <row r="452" customFormat="false" ht="12.75" hidden="false" customHeight="true" outlineLevel="0" collapsed="false">
      <c r="A452" s="15" t="n">
        <f aca="false">Report!C609</f>
        <v>46189</v>
      </c>
      <c r="B452" s="1" t="str">
        <f aca="false">Report!E609</f>
        <v>SEM FORNECEDOR</v>
      </c>
      <c r="C452" s="16" t="n">
        <f aca="false">Report!U609</f>
        <v>10</v>
      </c>
      <c r="D452" s="1" t="str">
        <f aca="false">Report!X609</f>
        <v>CARLOS DA SILVA</v>
      </c>
    </row>
    <row r="453" customFormat="false" ht="12.75" hidden="false" customHeight="true" outlineLevel="0" collapsed="false">
      <c r="A453" s="15" t="n">
        <f aca="false">Report!C611</f>
        <v>46189</v>
      </c>
      <c r="B453" s="1" t="str">
        <f aca="false">Report!E611</f>
        <v>SEM FORNECEDOR</v>
      </c>
      <c r="C453" s="16" t="n">
        <f aca="false">Report!U611</f>
        <v>15</v>
      </c>
      <c r="D453" s="1" t="str">
        <f aca="false">Report!X611</f>
        <v>DAVID DA SILVA</v>
      </c>
    </row>
    <row r="454" customFormat="false" ht="12.75" hidden="false" customHeight="true" outlineLevel="0" collapsed="false">
      <c r="A454" s="15" t="n">
        <f aca="false">Report!C614</f>
        <v>46189</v>
      </c>
      <c r="B454" s="1" t="str">
        <f aca="false">Report!E614</f>
        <v>SEM FORNECEDOR</v>
      </c>
      <c r="C454" s="16" t="n">
        <f aca="false">Report!U614</f>
        <v>14</v>
      </c>
      <c r="D454" s="1" t="str">
        <f aca="false">Report!X614</f>
        <v>PRECO INCORRETO</v>
      </c>
    </row>
    <row r="455" customFormat="false" ht="12.75" hidden="false" customHeight="true" outlineLevel="0" collapsed="false">
      <c r="A455" s="15" t="n">
        <f aca="false">Report!C615</f>
        <v>46189</v>
      </c>
      <c r="B455" s="1" t="str">
        <f aca="false">Report!E615</f>
        <v>OESA COMERCIO E REPRESENTACOES S/A</v>
      </c>
      <c r="C455" s="16" t="n">
        <f aca="false">Report!U615</f>
        <v>2467.24</v>
      </c>
      <c r="D455" s="1" t="str">
        <f aca="false">Report!X615</f>
        <v>NF401029 -3 MILKA</v>
      </c>
    </row>
    <row r="456" customFormat="false" ht="12.75" hidden="false" customHeight="true" outlineLevel="0" collapsed="false">
      <c r="A456" s="15" t="n">
        <f aca="false">Report!C616</f>
        <v>46189</v>
      </c>
      <c r="B456" s="1" t="str">
        <f aca="false">Report!E616</f>
        <v>PRIME PET DISTRIBUIDORA LTDA</v>
      </c>
      <c r="C456" s="16" t="n">
        <f aca="false">Report!U616</f>
        <v>1488.3</v>
      </c>
      <c r="D456" s="1" t="str">
        <f aca="false">Report!X616</f>
        <v>NF 10262 -03/09 MILKA</v>
      </c>
    </row>
    <row r="457" customFormat="false" ht="12.75" hidden="false" customHeight="true" outlineLevel="0" collapsed="false">
      <c r="A457" s="15" t="n">
        <f aca="false">Report!C619</f>
        <v>46189</v>
      </c>
      <c r="B457" s="1" t="str">
        <f aca="false">Report!E619</f>
        <v>BRF S A</v>
      </c>
      <c r="C457" s="16" t="n">
        <f aca="false">Report!U619</f>
        <v>416.3</v>
      </c>
      <c r="D457" s="1" t="str">
        <f aca="false">Report!X619</f>
        <v>NF 1591095-03/03 MILKA</v>
      </c>
    </row>
    <row r="458" customFormat="false" ht="12.75" hidden="false" customHeight="true" outlineLevel="0" collapsed="false">
      <c r="A458" s="15" t="n">
        <f aca="false">Report!C620</f>
        <v>46189</v>
      </c>
      <c r="B458" s="1" t="str">
        <f aca="false">Report!E620</f>
        <v>TRIPLASTIK COMERCIAL</v>
      </c>
      <c r="C458" s="16" t="n">
        <f aca="false">Report!U620</f>
        <v>1382.3</v>
      </c>
      <c r="D458" s="1" t="str">
        <f aca="false">Report!X620</f>
        <v>NF 3070 DESPESA - MILKA</v>
      </c>
    </row>
    <row r="459" customFormat="false" ht="12.75" hidden="false" customHeight="true" outlineLevel="0" collapsed="false">
      <c r="A459" s="15" t="n">
        <f aca="false">Report!C621</f>
        <v>46189</v>
      </c>
      <c r="B459" s="1" t="str">
        <f aca="false">Report!E621</f>
        <v>INCORE SERVICOS DE MANUTENCAO DE EQUIPAM</v>
      </c>
      <c r="C459" s="16" t="n">
        <f aca="false">Report!U621</f>
        <v>350</v>
      </c>
      <c r="D459" s="1" t="str">
        <f aca="false">Report!X621</f>
        <v>NF 7422 DESPESA - MILKA</v>
      </c>
    </row>
    <row r="460" customFormat="false" ht="12.75" hidden="false" customHeight="true" outlineLevel="0" collapsed="false">
      <c r="A460" s="15" t="n">
        <f aca="false">Report!C622</f>
        <v>46189</v>
      </c>
      <c r="B460" s="1" t="str">
        <f aca="false">Report!E622</f>
        <v>EDMARA COMERCIO DE HIGIENE PESSOAL LTDA</v>
      </c>
      <c r="C460" s="16" t="n">
        <f aca="false">Report!U622</f>
        <v>1695.9</v>
      </c>
      <c r="D460" s="1" t="str">
        <f aca="false">Report!X622</f>
        <v>4496-B/D NF7862 - MILKA</v>
      </c>
    </row>
    <row r="461" customFormat="false" ht="12.75" hidden="false" customHeight="true" outlineLevel="0" collapsed="false">
      <c r="A461" s="15" t="n">
        <f aca="false">Report!C623</f>
        <v>46189</v>
      </c>
      <c r="B461" s="1" t="str">
        <f aca="false">Report!E623</f>
        <v>NT INDUSTRIA E COMERCIO DE PANIFICACAO L</v>
      </c>
      <c r="C461" s="16" t="n">
        <f aca="false">Report!U623</f>
        <v>5110.55</v>
      </c>
      <c r="D461" s="1" t="str">
        <f aca="false">Report!X623</f>
        <v>NF 37407 - MILKA</v>
      </c>
    </row>
    <row r="462" customFormat="false" ht="12.75" hidden="false" customHeight="true" outlineLevel="0" collapsed="false">
      <c r="A462" s="15" t="n">
        <f aca="false">Report!C624</f>
        <v>46189</v>
      </c>
      <c r="B462" s="1" t="str">
        <f aca="false">Report!E624</f>
        <v>COMERCIO DE FRIOS MANAUS LTDA</v>
      </c>
      <c r="C462" s="16" t="n">
        <f aca="false">Report!U624</f>
        <v>6167.15</v>
      </c>
      <c r="D462" s="1" t="str">
        <f aca="false">Report!X624</f>
        <v>NF171135 - MILKA</v>
      </c>
    </row>
    <row r="463" customFormat="false" ht="12.75" hidden="false" customHeight="true" outlineLevel="0" collapsed="false">
      <c r="A463" s="15" t="n">
        <f aca="false">Report!C625</f>
        <v>46189</v>
      </c>
      <c r="B463" s="1" t="str">
        <f aca="false">Report!E625</f>
        <v>MAXFRI DISTRIUIDORA LTDA</v>
      </c>
      <c r="C463" s="16" t="n">
        <f aca="false">Report!U625</f>
        <v>6787.8</v>
      </c>
      <c r="D463" s="1" t="str">
        <f aca="false">Report!X625</f>
        <v>NF14436 -  MILKA</v>
      </c>
    </row>
    <row r="464" customFormat="false" ht="12.75" hidden="false" customHeight="true" outlineLevel="0" collapsed="false">
      <c r="A464" s="15" t="n">
        <f aca="false">Report!C626</f>
        <v>46189</v>
      </c>
      <c r="B464" s="1" t="str">
        <f aca="false">Report!E626</f>
        <v>BROTHERS  INDUSTRIA DE ALIMENTOS LTDA</v>
      </c>
      <c r="C464" s="16" t="n">
        <f aca="false">Report!U626</f>
        <v>644.15</v>
      </c>
      <c r="D464" s="1" t="str">
        <f aca="false">Report!X626</f>
        <v>NF 1026088 - MILKA</v>
      </c>
    </row>
    <row r="465" customFormat="false" ht="12.75" hidden="false" customHeight="true" outlineLevel="0" collapsed="false">
      <c r="A465" s="15" t="n">
        <f aca="false">Report!C627</f>
        <v>46189</v>
      </c>
      <c r="B465" s="1" t="str">
        <f aca="false">Report!E627</f>
        <v>JAB COMERCIO DE PRODUTOS ALIMENTICIOS LT</v>
      </c>
      <c r="C465" s="16" t="n">
        <f aca="false">Report!U627</f>
        <v>260</v>
      </c>
      <c r="D465" s="1" t="str">
        <f aca="false">Report!X627</f>
        <v>NF 3339 SANTOPAO - MILKA</v>
      </c>
    </row>
    <row r="466" customFormat="false" ht="12.75" hidden="false" customHeight="true" outlineLevel="0" collapsed="false">
      <c r="A466" s="15" t="n">
        <f aca="false">Report!C628</f>
        <v>46189</v>
      </c>
      <c r="B466" s="1" t="str">
        <f aca="false">Report!E628</f>
        <v>VITAPAN COMERCIO VAREJISTA DE PRODUTOS ALIMENTICIOS LTDA</v>
      </c>
      <c r="C466" s="16" t="n">
        <f aca="false">Report!U628</f>
        <v>1566</v>
      </c>
      <c r="D466" s="1" t="str">
        <f aca="false">Report!X628</f>
        <v>NF 10060 - MILKA</v>
      </c>
    </row>
    <row r="467" customFormat="false" ht="12.75" hidden="false" customHeight="true" outlineLevel="0" collapsed="false">
      <c r="A467" s="15" t="n">
        <f aca="false">Report!C629</f>
        <v>46189</v>
      </c>
      <c r="B467" s="1" t="str">
        <f aca="false">Report!E629</f>
        <v>ADRIANO FEITOSA OLIVEIRA LTDA</v>
      </c>
      <c r="C467" s="16" t="n">
        <f aca="false">Report!U629</f>
        <v>2213.39</v>
      </c>
      <c r="D467" s="1" t="str">
        <f aca="false">Report!X629</f>
        <v>NF 296 - MILKA</v>
      </c>
    </row>
    <row r="468" customFormat="false" ht="12.75" hidden="false" customHeight="true" outlineLevel="0" collapsed="false">
      <c r="A468" s="15" t="n">
        <f aca="false">Report!C630</f>
        <v>46189</v>
      </c>
      <c r="B468" s="1" t="str">
        <f aca="false">Report!E630</f>
        <v>ADICSO FABIAN GONZALEZ MONTILLA 70302186</v>
      </c>
      <c r="C468" s="16" t="n">
        <f aca="false">Report!U630</f>
        <v>960</v>
      </c>
      <c r="D468" s="1" t="str">
        <f aca="false">Report!X630</f>
        <v>NF 495 BLOOM - MILKA</v>
      </c>
    </row>
    <row r="469" customFormat="false" ht="12.75" hidden="false" customHeight="true" outlineLevel="0" collapsed="false">
      <c r="A469" s="15" t="n">
        <f aca="false">Report!C631</f>
        <v>46189</v>
      </c>
      <c r="B469" s="1" t="str">
        <f aca="false">Report!E631</f>
        <v>PANIFICADORA E CONFEITARIA REAL MADRI LTDA</v>
      </c>
      <c r="C469" s="16" t="n">
        <f aca="false">Report!U631</f>
        <v>1400</v>
      </c>
      <c r="D469" s="1" t="str">
        <f aca="false">Report!X631</f>
        <v>NF 660 - MILKA</v>
      </c>
    </row>
    <row r="470" customFormat="false" ht="12.75" hidden="false" customHeight="true" outlineLevel="0" collapsed="false">
      <c r="A470" s="15" t="n">
        <f aca="false">Report!C632</f>
        <v>46189</v>
      </c>
      <c r="B470" s="1" t="str">
        <f aca="false">Report!E632</f>
        <v>RENATO DE O AZEVEDO E CIA LTDA - EPP</v>
      </c>
      <c r="C470" s="16" t="n">
        <f aca="false">Report!U632</f>
        <v>600</v>
      </c>
      <c r="D470" s="1" t="str">
        <f aca="false">Report!X632</f>
        <v>FARINHA 3 IRMAOS - DEBORA</v>
      </c>
    </row>
    <row r="471" customFormat="false" ht="12.75" hidden="false" customHeight="true" outlineLevel="0" collapsed="false">
      <c r="A471" s="15" t="n">
        <f aca="false">Report!C633</f>
        <v>46189</v>
      </c>
      <c r="B471" s="1" t="str">
        <f aca="false">Report!E633</f>
        <v>SANTANDER SA</v>
      </c>
      <c r="C471" s="16" t="n">
        <f aca="false">Report!U633</f>
        <v>689.17</v>
      </c>
      <c r="D471" s="1" t="str">
        <f aca="false">Report!X633</f>
        <v>MENSALIDADE SEGURO BCO SANTANDER 1 VELHO</v>
      </c>
    </row>
    <row r="472" customFormat="false" ht="12.75" hidden="false" customHeight="true" outlineLevel="0" collapsed="false">
      <c r="A472" s="15" t="n">
        <f aca="false">Report!C634</f>
        <v>46189</v>
      </c>
      <c r="B472" s="1" t="str">
        <f aca="false">Report!E634</f>
        <v>RENATO DE O AZEVEDO E CIA LTDA - EPP</v>
      </c>
      <c r="C472" s="16" t="n">
        <f aca="false">Report!U634</f>
        <v>3238.73</v>
      </c>
      <c r="D472" s="1" t="str">
        <f aca="false">Report!X634</f>
        <v>FEIRA SR RENATO - DEBORA</v>
      </c>
    </row>
    <row r="473" customFormat="false" ht="12.75" hidden="false" customHeight="true" outlineLevel="0" collapsed="false">
      <c r="A473" s="15" t="n">
        <f aca="false">Report!C635</f>
        <v>46189</v>
      </c>
      <c r="B473" s="1" t="str">
        <f aca="false">Report!E635</f>
        <v>FEIRA</v>
      </c>
      <c r="C473" s="16" t="n">
        <f aca="false">Report!U635</f>
        <v>2927.27</v>
      </c>
      <c r="D473" s="1" t="str">
        <f aca="false">Report!X635</f>
        <v>SR. RENATO FEIRA LOJAS -ANDREZA</v>
      </c>
    </row>
    <row r="474" customFormat="false" ht="12.75" hidden="false" customHeight="true" outlineLevel="0" collapsed="false">
      <c r="A474" s="15" t="n">
        <f aca="false">Report!C636</f>
        <v>46189</v>
      </c>
      <c r="B474" s="1" t="str">
        <f aca="false">Report!E636</f>
        <v>DANIELE TEIXEIRA HUNHAPE</v>
      </c>
      <c r="C474" s="16" t="n">
        <f aca="false">Report!U636</f>
        <v>500</v>
      </c>
      <c r="D474" s="1" t="str">
        <f aca="false">Report!X636</f>
        <v>PAG SEG TRABA LOJAS NAO SOMAR</v>
      </c>
    </row>
    <row r="475" customFormat="false" ht="12.75" hidden="false" customHeight="true" outlineLevel="0" collapsed="false">
      <c r="A475" s="15" t="n">
        <f aca="false">Report!C637</f>
        <v>46189</v>
      </c>
      <c r="B475" s="1" t="str">
        <f aca="false">Report!E637</f>
        <v>FOLHA DE PAGAMENTO </v>
      </c>
      <c r="C475" s="16" t="n">
        <f aca="false">Report!U637</f>
        <v>8050</v>
      </c>
      <c r="D475" s="1" t="str">
        <f aca="false">Report!X637</f>
        <v>PG ADIANT SALARIO 06/26 MO 1 -KEILA</v>
      </c>
    </row>
    <row r="476" customFormat="false" ht="12.75" hidden="false" customHeight="true" outlineLevel="0" collapsed="false">
      <c r="A476" s="15" t="n">
        <f aca="false">Report!C638</f>
        <v>46189</v>
      </c>
      <c r="B476" s="1" t="str">
        <f aca="false">Report!E638</f>
        <v>DANIELE TEIXEIRA HUNHAPE</v>
      </c>
      <c r="C476" s="16" t="n">
        <f aca="false">Report!U638</f>
        <v>169.58</v>
      </c>
      <c r="D476" s="1" t="str">
        <f aca="false">Report!X638</f>
        <v>MENSALIDADE SEG TRABALHO MO1 - KEILA</v>
      </c>
    </row>
    <row r="477" customFormat="false" ht="12.75" hidden="false" customHeight="true" outlineLevel="0" collapsed="false">
      <c r="A477" s="15" t="n">
        <f aca="false">Report!C640</f>
        <v>46190</v>
      </c>
      <c r="B477" s="1" t="str">
        <f aca="false">Report!E640</f>
        <v>SEM FORNECEDOR</v>
      </c>
      <c r="C477" s="16" t="n">
        <f aca="false">Report!U640</f>
        <v>340</v>
      </c>
      <c r="D477" s="1" t="str">
        <f aca="false">Report!X640</f>
        <v>NF 7 - DEBORA</v>
      </c>
    </row>
    <row r="478" customFormat="false" ht="12.75" hidden="false" customHeight="true" outlineLevel="0" collapsed="false">
      <c r="A478" s="15" t="n">
        <f aca="false">Report!C642</f>
        <v>46190</v>
      </c>
      <c r="B478" s="1" t="str">
        <f aca="false">Report!E642</f>
        <v>SEM FORNECEDOR</v>
      </c>
      <c r="C478" s="16" t="n">
        <f aca="false">Report!U642</f>
        <v>12</v>
      </c>
      <c r="D478" s="1" t="str">
        <f aca="false">Report!X642</f>
        <v>ANDERSON CAMPOS</v>
      </c>
    </row>
    <row r="479" customFormat="false" ht="12.75" hidden="false" customHeight="true" outlineLevel="0" collapsed="false">
      <c r="A479" s="15" t="n">
        <f aca="false">Report!C643</f>
        <v>46190</v>
      </c>
      <c r="B479" s="1" t="str">
        <f aca="false">Report!E643</f>
        <v>SEM FORNECEDOR</v>
      </c>
      <c r="C479" s="16" t="n">
        <f aca="false">Report!U643</f>
        <v>80</v>
      </c>
      <c r="D479" s="1" t="str">
        <f aca="false">Report!X643</f>
        <v>GERSON LIMA</v>
      </c>
    </row>
    <row r="480" customFormat="false" ht="12.75" hidden="false" customHeight="true" outlineLevel="0" collapsed="false">
      <c r="A480" s="15" t="n">
        <f aca="false">Report!C647</f>
        <v>46190</v>
      </c>
      <c r="B480" s="1" t="str">
        <f aca="false">Report!E647</f>
        <v>SEM FORNECEDOR</v>
      </c>
      <c r="C480" s="16" t="n">
        <f aca="false">Report!U647</f>
        <v>100</v>
      </c>
      <c r="D480" s="1" t="str">
        <f aca="false">Report!X647</f>
        <v>CARLOS DA SILVA</v>
      </c>
    </row>
    <row r="481" customFormat="false" ht="12.75" hidden="false" customHeight="true" outlineLevel="0" collapsed="false">
      <c r="A481" s="15" t="n">
        <f aca="false">Report!C648</f>
        <v>46190</v>
      </c>
      <c r="B481" s="1" t="str">
        <f aca="false">Report!E648</f>
        <v>SEM FORNECEDOR</v>
      </c>
      <c r="C481" s="16" t="n">
        <f aca="false">Report!U648</f>
        <v>10</v>
      </c>
      <c r="D481" s="1" t="str">
        <f aca="false">Report!X648</f>
        <v>CARLOS DA SILVA</v>
      </c>
    </row>
    <row r="482" customFormat="false" ht="12.75" hidden="false" customHeight="true" outlineLevel="0" collapsed="false">
      <c r="A482" s="15" t="n">
        <f aca="false">Report!C649</f>
        <v>46190</v>
      </c>
      <c r="B482" s="1" t="str">
        <f aca="false">Report!E649</f>
        <v>SEM FORNECEDOR</v>
      </c>
      <c r="C482" s="16" t="n">
        <f aca="false">Report!U649</f>
        <v>15</v>
      </c>
      <c r="D482" s="1" t="str">
        <f aca="false">Report!X649</f>
        <v>JANTA DE FUNCIONARIO</v>
      </c>
    </row>
    <row r="483" customFormat="false" ht="12.75" hidden="false" customHeight="true" outlineLevel="0" collapsed="false">
      <c r="A483" s="15" t="n">
        <f aca="false">Report!C650</f>
        <v>46190</v>
      </c>
      <c r="B483" s="1" t="str">
        <f aca="false">Report!E650</f>
        <v>SEM FORNECEDOR</v>
      </c>
      <c r="C483" s="16" t="n">
        <f aca="false">Report!U650</f>
        <v>70</v>
      </c>
      <c r="D483" s="1" t="str">
        <f aca="false">Report!X650</f>
        <v>JULIO SILVA</v>
      </c>
    </row>
    <row r="484" customFormat="false" ht="12.75" hidden="false" customHeight="true" outlineLevel="0" collapsed="false">
      <c r="A484" s="15" t="n">
        <f aca="false">Report!C651</f>
        <v>46190</v>
      </c>
      <c r="B484" s="1" t="str">
        <f aca="false">Report!E651</f>
        <v>SEM FORNECEDOR</v>
      </c>
      <c r="C484" s="16" t="n">
        <f aca="false">Report!U651</f>
        <v>10</v>
      </c>
      <c r="D484" s="1" t="str">
        <f aca="false">Report!X651</f>
        <v>JULIO DA SILVA</v>
      </c>
    </row>
    <row r="485" customFormat="false" ht="12.75" hidden="false" customHeight="true" outlineLevel="0" collapsed="false">
      <c r="A485" s="15" t="n">
        <f aca="false">Report!C652</f>
        <v>46190</v>
      </c>
      <c r="B485" s="1" t="str">
        <f aca="false">Report!E652</f>
        <v>SEM FORNECEDOR</v>
      </c>
      <c r="C485" s="16" t="n">
        <f aca="false">Report!U652</f>
        <v>70</v>
      </c>
      <c r="D485" s="1" t="str">
        <f aca="false">Report!X652</f>
        <v>ENDREW GUIMARAES</v>
      </c>
    </row>
    <row r="486" customFormat="false" ht="12.75" hidden="false" customHeight="true" outlineLevel="0" collapsed="false">
      <c r="A486" s="15" t="n">
        <f aca="false">Report!C653</f>
        <v>46190</v>
      </c>
      <c r="B486" s="1" t="str">
        <f aca="false">Report!E653</f>
        <v>SEM FORNECEDOR</v>
      </c>
      <c r="C486" s="16" t="n">
        <f aca="false">Report!U653</f>
        <v>6.5</v>
      </c>
      <c r="D486" s="1" t="str">
        <f aca="false">Report!X653</f>
        <v>COMPRA DE PARAFUSOS</v>
      </c>
    </row>
    <row r="487" customFormat="false" ht="12.75" hidden="false" customHeight="true" outlineLevel="0" collapsed="false">
      <c r="A487" s="15" t="n">
        <f aca="false">Report!C654</f>
        <v>46190</v>
      </c>
      <c r="B487" s="1" t="str">
        <f aca="false">Report!E654</f>
        <v>SEM FORNECEDOR</v>
      </c>
      <c r="C487" s="16" t="n">
        <f aca="false">Report!U654</f>
        <v>280</v>
      </c>
      <c r="D487" s="1" t="str">
        <f aca="false">Report!X654</f>
        <v>ACAI DE ANORI</v>
      </c>
    </row>
    <row r="488" customFormat="false" ht="12.75" hidden="false" customHeight="true" outlineLevel="0" collapsed="false">
      <c r="A488" s="15" t="n">
        <f aca="false">Report!C655</f>
        <v>46190</v>
      </c>
      <c r="B488" s="1" t="str">
        <f aca="false">Report!E655</f>
        <v>ROBSON - ROBINHO </v>
      </c>
      <c r="C488" s="16" t="n">
        <f aca="false">Report!U655</f>
        <v>6000</v>
      </c>
      <c r="D488" s="1" t="str">
        <f aca="false">Report!X655</f>
        <v>JUROS DO EMPRESTIMO C/ ROBINHO 200MIL MO1 -KEILA</v>
      </c>
    </row>
    <row r="489" customFormat="false" ht="12.75" hidden="false" customHeight="true" outlineLevel="0" collapsed="false">
      <c r="A489" s="15" t="n">
        <f aca="false">Report!C656</f>
        <v>46190</v>
      </c>
      <c r="B489" s="1" t="str">
        <f aca="false">Report!E656</f>
        <v>SB COMERCIO LTDA</v>
      </c>
      <c r="C489" s="16" t="n">
        <f aca="false">Report!U656</f>
        <v>2899.4</v>
      </c>
      <c r="D489" s="1" t="str">
        <f aca="false">Report!X656</f>
        <v>NF 1952294 -3 MILKA</v>
      </c>
    </row>
    <row r="490" customFormat="false" ht="12.75" hidden="false" customHeight="true" outlineLevel="0" collapsed="false">
      <c r="A490" s="15" t="n">
        <f aca="false">Report!C657</f>
        <v>46190</v>
      </c>
      <c r="B490" s="1" t="str">
        <f aca="false">Report!E657</f>
        <v>DISTRIBUIDORA LOPES LTDA</v>
      </c>
      <c r="C490" s="16" t="n">
        <f aca="false">Report!U657</f>
        <v>1593.66</v>
      </c>
      <c r="D490" s="1" t="str">
        <f aca="false">Report!X657</f>
        <v>NF 1658392 - MILKA</v>
      </c>
    </row>
    <row r="491" customFormat="false" ht="12.75" hidden="false" customHeight="true" outlineLevel="0" collapsed="false">
      <c r="A491" s="15" t="n">
        <f aca="false">Report!C658</f>
        <v>46190</v>
      </c>
      <c r="B491" s="1" t="str">
        <f aca="false">Report!E658</f>
        <v>BONNA VITTA INDUSTRIA E COMERCIO LTDA.</v>
      </c>
      <c r="C491" s="16" t="n">
        <f aca="false">Report!U658</f>
        <v>1398</v>
      </c>
      <c r="D491" s="1" t="str">
        <f aca="false">Report!X658</f>
        <v>NF 517179 - MILKA</v>
      </c>
    </row>
    <row r="492" customFormat="false" ht="12.75" hidden="false" customHeight="true" outlineLevel="0" collapsed="false">
      <c r="A492" s="15" t="n">
        <f aca="false">Report!C659</f>
        <v>46190</v>
      </c>
      <c r="B492" s="1" t="str">
        <f aca="false">Report!E659</f>
        <v>NATUREZA COMERCIO DE DESCARTAVEIS LTDA</v>
      </c>
      <c r="C492" s="16" t="n">
        <f aca="false">Report!U659</f>
        <v>105.48</v>
      </c>
      <c r="D492" s="1" t="str">
        <f aca="false">Report!X659</f>
        <v>NF 27274-003/003 MILKA</v>
      </c>
    </row>
    <row r="493" customFormat="false" ht="12.75" hidden="false" customHeight="true" outlineLevel="0" collapsed="false">
      <c r="A493" s="15" t="n">
        <f aca="false">Report!C660</f>
        <v>46190</v>
      </c>
      <c r="B493" s="1" t="str">
        <f aca="false">Report!E660</f>
        <v>L S M COMERCIO DE ALIMENTOS E NAVEGACAO</v>
      </c>
      <c r="C493" s="16" t="n">
        <f aca="false">Report!U660</f>
        <v>890</v>
      </c>
      <c r="D493" s="1" t="str">
        <f aca="false">Report!X660</f>
        <v>NF 302701 - 2 MILKA</v>
      </c>
    </row>
    <row r="494" customFormat="false" ht="12.75" hidden="false" customHeight="true" outlineLevel="0" collapsed="false">
      <c r="A494" s="15" t="n">
        <f aca="false">Report!C661</f>
        <v>46190</v>
      </c>
      <c r="B494" s="1" t="str">
        <f aca="false">Report!E661</f>
        <v>BRF S A</v>
      </c>
      <c r="C494" s="16" t="n">
        <f aca="false">Report!U661</f>
        <v>3011.77</v>
      </c>
      <c r="D494" s="1" t="str">
        <f aca="false">Report!X661</f>
        <v>NF1591358-02/02 MILKA</v>
      </c>
    </row>
    <row r="495" customFormat="false" ht="12.75" hidden="false" customHeight="true" outlineLevel="0" collapsed="false">
      <c r="A495" s="15" t="n">
        <f aca="false">Report!C662</f>
        <v>46190</v>
      </c>
      <c r="B495" s="1" t="str">
        <f aca="false">Report!E662</f>
        <v>FORTVET DISTRIBUIDORA LTDA</v>
      </c>
      <c r="C495" s="16" t="n">
        <f aca="false">Report!U662</f>
        <v>1751.27</v>
      </c>
      <c r="D495" s="1" t="str">
        <f aca="false">Report!X662</f>
        <v>NF 2069 - MILKA</v>
      </c>
    </row>
    <row r="496" customFormat="false" ht="12.75" hidden="false" customHeight="true" outlineLevel="0" collapsed="false">
      <c r="A496" s="15" t="n">
        <f aca="false">Report!C663</f>
        <v>46190</v>
      </c>
      <c r="B496" s="1" t="str">
        <f aca="false">Report!E663</f>
        <v>AMAZONIA INDUSTRIA E COMERCIO DE POLPAS</v>
      </c>
      <c r="C496" s="16" t="n">
        <f aca="false">Report!U663</f>
        <v>528</v>
      </c>
      <c r="D496" s="1" t="str">
        <f aca="false">Report!X663</f>
        <v>NF 269857 - MILKA</v>
      </c>
    </row>
    <row r="497" customFormat="false" ht="12.75" hidden="false" customHeight="true" outlineLevel="0" collapsed="false">
      <c r="A497" s="15" t="n">
        <f aca="false">Report!C664</f>
        <v>46190</v>
      </c>
      <c r="B497" s="1" t="str">
        <f aca="false">Report!E664</f>
        <v>SILVA E SANTOS FRIGORIFICO LTDA</v>
      </c>
      <c r="C497" s="16" t="n">
        <f aca="false">Report!U664</f>
        <v>3715</v>
      </c>
      <c r="D497" s="1" t="str">
        <f aca="false">Report!X664</f>
        <v>NF31021 - MILKA</v>
      </c>
    </row>
    <row r="498" customFormat="false" ht="12.75" hidden="false" customHeight="true" outlineLevel="0" collapsed="false">
      <c r="A498" s="15" t="n">
        <f aca="false">Report!C665</f>
        <v>46190</v>
      </c>
      <c r="B498" s="1" t="str">
        <f aca="false">Report!E665</f>
        <v>ADRIANO FEITOSA OLIVEIRA LTDA</v>
      </c>
      <c r="C498" s="16" t="n">
        <f aca="false">Report!U665</f>
        <v>2660</v>
      </c>
      <c r="D498" s="1" t="str">
        <f aca="false">Report!X665</f>
        <v>NF 298 - MILKA</v>
      </c>
    </row>
    <row r="499" customFormat="false" ht="12.75" hidden="false" customHeight="true" outlineLevel="0" collapsed="false">
      <c r="A499" s="15" t="n">
        <f aca="false">Report!C666</f>
        <v>46190</v>
      </c>
      <c r="B499" s="1" t="str">
        <f aca="false">Report!E666</f>
        <v>C. R. PARENTE ABREU</v>
      </c>
      <c r="C499" s="16" t="n">
        <f aca="false">Report!U666</f>
        <v>396.96</v>
      </c>
      <c r="D499" s="1" t="str">
        <f aca="false">Report!X666</f>
        <v>NF11267 -1 MILKA</v>
      </c>
    </row>
    <row r="500" customFormat="false" ht="12.75" hidden="false" customHeight="true" outlineLevel="0" collapsed="false">
      <c r="A500" s="15" t="n">
        <f aca="false">Report!C667</f>
        <v>46190</v>
      </c>
      <c r="B500" s="1" t="str">
        <f aca="false">Report!E667</f>
        <v>RENATO DE O AZEVEDO E CIA LTDA - EPP</v>
      </c>
      <c r="C500" s="16" t="n">
        <f aca="false">Report!U667</f>
        <v>1446</v>
      </c>
      <c r="D500" s="1" t="str">
        <f aca="false">Report!X667</f>
        <v>FEIRA CARLOS - DEBORA</v>
      </c>
    </row>
    <row r="501" customFormat="false" ht="12.75" hidden="false" customHeight="true" outlineLevel="0" collapsed="false">
      <c r="A501" s="15" t="n">
        <f aca="false">Report!C668</f>
        <v>46190</v>
      </c>
      <c r="B501" s="1" t="str">
        <f aca="false">Report!E668</f>
        <v>COMERCIO E TRANSPORTE BRANDAO LTDA</v>
      </c>
      <c r="C501" s="16" t="n">
        <f aca="false">Report!U668</f>
        <v>880</v>
      </c>
      <c r="D501" s="1" t="str">
        <f aca="false">Report!X668</f>
        <v>NF 14692 - DEBORA</v>
      </c>
    </row>
    <row r="502" customFormat="false" ht="12.75" hidden="false" customHeight="true" outlineLevel="0" collapsed="false">
      <c r="A502" s="15" t="n">
        <f aca="false">Report!C669</f>
        <v>46190</v>
      </c>
      <c r="B502" s="1" t="str">
        <f aca="false">Report!E669</f>
        <v>RENATO DE O AZEVEDO E CIA LTDA - EPP</v>
      </c>
      <c r="C502" s="16" t="n">
        <f aca="false">Report!U669</f>
        <v>1800</v>
      </c>
      <c r="D502" s="1" t="str">
        <f aca="false">Report!X669</f>
        <v>FARINHA 3 IRMAOS - JOSE: PIX 92995316619 - DEBORA</v>
      </c>
    </row>
    <row r="503" customFormat="false" ht="12.75" hidden="false" customHeight="true" outlineLevel="0" collapsed="false">
      <c r="A503" s="15" t="n">
        <f aca="false">Report!C670</f>
        <v>46190</v>
      </c>
      <c r="B503" s="1" t="str">
        <f aca="false">Report!E670</f>
        <v>RENATO DE O AZEVEDO E CIA LTDA - EPP</v>
      </c>
      <c r="C503" s="16" t="n">
        <f aca="false">Report!U670</f>
        <v>221</v>
      </c>
      <c r="D503" s="1" t="str">
        <f aca="false">Report!X670</f>
        <v>ACAI DE ANORI - DEBORA</v>
      </c>
    </row>
    <row r="504" customFormat="false" ht="12.75" hidden="false" customHeight="true" outlineLevel="0" collapsed="false">
      <c r="A504" s="15" t="n">
        <f aca="false">Report!C671</f>
        <v>46190</v>
      </c>
      <c r="B504" s="1" t="str">
        <f aca="false">Report!E671</f>
        <v>RENATO DE O AZEVEDO E CIA LTDA - EPP</v>
      </c>
      <c r="C504" s="16" t="n">
        <f aca="false">Report!U671</f>
        <v>325</v>
      </c>
      <c r="D504" s="1" t="str">
        <f aca="false">Report!X671</f>
        <v>ACAI DE ANORI - DEBORA</v>
      </c>
    </row>
    <row r="505" customFormat="false" ht="12.75" hidden="false" customHeight="true" outlineLevel="0" collapsed="false">
      <c r="A505" s="15" t="n">
        <f aca="false">Report!C672</f>
        <v>46190</v>
      </c>
      <c r="B505" s="1" t="str">
        <f aca="false">Report!E672</f>
        <v>NESTLÉ BRASIL LTDA.</v>
      </c>
      <c r="C505" s="16" t="n">
        <f aca="false">Report!U672</f>
        <v>1397.26</v>
      </c>
      <c r="D505" s="1" t="str">
        <f aca="false">Report!X672</f>
        <v>NF 1414636 -01 MILKA</v>
      </c>
    </row>
    <row r="506" customFormat="false" ht="12.75" hidden="false" customHeight="true" outlineLevel="0" collapsed="false">
      <c r="A506" s="15" t="n">
        <f aca="false">Report!C673</f>
        <v>46190</v>
      </c>
      <c r="B506" s="1" t="str">
        <f aca="false">Report!E673</f>
        <v>RENATO DE O AZEVEDO E CIA LTDA - EPP</v>
      </c>
      <c r="C506" s="16" t="n">
        <f aca="false">Report!U673</f>
        <v>390</v>
      </c>
      <c r="D506" s="1" t="str">
        <f aca="false">Report!X673</f>
        <v>ACAI DE ANORI - DEBORA</v>
      </c>
    </row>
    <row r="507" customFormat="false" ht="12.75" hidden="false" customHeight="true" outlineLevel="0" collapsed="false">
      <c r="A507" s="15" t="n">
        <f aca="false">Report!C674</f>
        <v>46190</v>
      </c>
      <c r="B507" s="1" t="str">
        <f aca="false">Report!E674</f>
        <v>RENATO DE O AZEVEDO E CIA LTDA - EPP</v>
      </c>
      <c r="C507" s="16" t="n">
        <f aca="false">Report!U674</f>
        <v>260</v>
      </c>
      <c r="D507" s="1" t="str">
        <f aca="false">Report!X674</f>
        <v>ACAI DE ANORI - DEBORA</v>
      </c>
    </row>
    <row r="508" customFormat="false" ht="12.75" hidden="false" customHeight="true" outlineLevel="0" collapsed="false">
      <c r="A508" s="15" t="n">
        <f aca="false">Report!C675</f>
        <v>46190</v>
      </c>
      <c r="B508" s="1" t="str">
        <f aca="false">Report!E675</f>
        <v>RENATO DE O AZEVEDO E CIA LTDA - EPP</v>
      </c>
      <c r="C508" s="16" t="n">
        <f aca="false">Report!U675</f>
        <v>260</v>
      </c>
      <c r="D508" s="1" t="str">
        <f aca="false">Report!X675</f>
        <v>ACAI DE ANORI - DEBORA</v>
      </c>
    </row>
    <row r="509" customFormat="false" ht="12.75" hidden="false" customHeight="true" outlineLevel="0" collapsed="false">
      <c r="A509" s="15" t="n">
        <f aca="false">Report!C676</f>
        <v>46190</v>
      </c>
      <c r="B509" s="1" t="str">
        <f aca="false">Report!E676</f>
        <v>RENATO DE O AZEVEDO E CIA LTDA - EPP</v>
      </c>
      <c r="C509" s="16" t="n">
        <f aca="false">Report!U676</f>
        <v>260</v>
      </c>
      <c r="D509" s="1" t="str">
        <f aca="false">Report!X676</f>
        <v>ACAI DE ANORI - DEBORA</v>
      </c>
    </row>
    <row r="510" customFormat="false" ht="12.75" hidden="false" customHeight="true" outlineLevel="0" collapsed="false">
      <c r="A510" s="15" t="n">
        <f aca="false">Report!C677</f>
        <v>46190</v>
      </c>
      <c r="B510" s="1" t="str">
        <f aca="false">Report!E677</f>
        <v>RENATO DE O AZEVEDO E CIA LTDA - EPP</v>
      </c>
      <c r="C510" s="16" t="n">
        <f aca="false">Report!U677</f>
        <v>325</v>
      </c>
      <c r="D510" s="1" t="str">
        <f aca="false">Report!X677</f>
        <v>ACAI DE ANORI - DEBORA</v>
      </c>
    </row>
    <row r="511" customFormat="false" ht="12.75" hidden="false" customHeight="true" outlineLevel="0" collapsed="false">
      <c r="A511" s="15" t="n">
        <f aca="false">Report!C678</f>
        <v>46190</v>
      </c>
      <c r="B511" s="1" t="str">
        <f aca="false">Report!E678</f>
        <v>RENATO DE O AZEVEDO E CIA LTDA - EPP</v>
      </c>
      <c r="C511" s="16" t="n">
        <f aca="false">Report!U678</f>
        <v>350</v>
      </c>
      <c r="D511" s="1" t="str">
        <f aca="false">Report!X678</f>
        <v>ACAI DE ANORI - DEBORA</v>
      </c>
    </row>
    <row r="512" customFormat="false" ht="12.75" hidden="false" customHeight="true" outlineLevel="0" collapsed="false">
      <c r="A512" s="15" t="n">
        <f aca="false">Report!C679</f>
        <v>46190</v>
      </c>
      <c r="B512" s="1" t="str">
        <f aca="false">Report!E679</f>
        <v>SANTANDER SA</v>
      </c>
      <c r="C512" s="16" t="n">
        <f aca="false">Report!U679</f>
        <v>690</v>
      </c>
      <c r="D512" s="1" t="str">
        <f aca="false">Report!X679</f>
        <v>COBERTURA DE CONTA BCO SANT 1 VELH-ANDREZA</v>
      </c>
    </row>
    <row r="513" customFormat="false" ht="12.75" hidden="false" customHeight="true" outlineLevel="0" collapsed="false">
      <c r="A513" s="15" t="n">
        <f aca="false">Report!C680</f>
        <v>46191</v>
      </c>
      <c r="B513" s="1" t="str">
        <f aca="false">Report!E680</f>
        <v>SEM FORNECEDOR</v>
      </c>
      <c r="C513" s="16" t="n">
        <f aca="false">Report!U680</f>
        <v>70</v>
      </c>
      <c r="D513" s="1" t="str">
        <f aca="false">Report!X680</f>
        <v>ANA DE PAULA</v>
      </c>
    </row>
    <row r="514" customFormat="false" ht="12.75" hidden="false" customHeight="true" outlineLevel="0" collapsed="false">
      <c r="A514" s="15" t="n">
        <f aca="false">Report!C681</f>
        <v>46191</v>
      </c>
      <c r="B514" s="1" t="str">
        <f aca="false">Report!E681</f>
        <v>SEM FORNECEDOR</v>
      </c>
      <c r="C514" s="16" t="n">
        <f aca="false">Report!U681</f>
        <v>70</v>
      </c>
      <c r="D514" s="1" t="str">
        <f aca="false">Report!X681</f>
        <v>DANIEL SILVA</v>
      </c>
    </row>
    <row r="515" customFormat="false" ht="12.75" hidden="false" customHeight="true" outlineLevel="0" collapsed="false">
      <c r="A515" s="15" t="n">
        <f aca="false">Report!C682</f>
        <v>46191</v>
      </c>
      <c r="B515" s="1" t="str">
        <f aca="false">Report!E682</f>
        <v>SEM FORNECEDOR</v>
      </c>
      <c r="C515" s="16" t="n">
        <f aca="false">Report!U682</f>
        <v>40</v>
      </c>
      <c r="D515" s="1" t="str">
        <f aca="false">Report!X682</f>
        <v>JADSON FERNANDO</v>
      </c>
    </row>
    <row r="516" customFormat="false" ht="12.75" hidden="false" customHeight="true" outlineLevel="0" collapsed="false">
      <c r="A516" s="15" t="n">
        <f aca="false">Report!C683</f>
        <v>46191</v>
      </c>
      <c r="B516" s="1" t="str">
        <f aca="false">Report!E683</f>
        <v>SEM FORNECEDOR</v>
      </c>
      <c r="C516" s="16" t="n">
        <f aca="false">Report!U683</f>
        <v>280</v>
      </c>
      <c r="D516" s="1" t="str">
        <f aca="false">Report!X683</f>
        <v>ACAI DE ANORI</v>
      </c>
    </row>
    <row r="517" customFormat="false" ht="12.75" hidden="false" customHeight="true" outlineLevel="0" collapsed="false">
      <c r="A517" s="15" t="n">
        <f aca="false">Report!C684</f>
        <v>46191</v>
      </c>
      <c r="B517" s="1" t="str">
        <f aca="false">Report!E684</f>
        <v>SEM FORNECEDOR</v>
      </c>
      <c r="C517" s="16" t="n">
        <f aca="false">Report!U684</f>
        <v>120</v>
      </c>
      <c r="D517" s="1" t="str">
        <f aca="false">Report!X684</f>
        <v>CARLOS DA SILVA</v>
      </c>
    </row>
    <row r="518" customFormat="false" ht="12.75" hidden="false" customHeight="true" outlineLevel="0" collapsed="false">
      <c r="A518" s="15" t="n">
        <f aca="false">Report!C685</f>
        <v>46191</v>
      </c>
      <c r="B518" s="1" t="str">
        <f aca="false">Report!E685</f>
        <v>SEM FORNECEDOR</v>
      </c>
      <c r="C518" s="16" t="n">
        <f aca="false">Report!U685</f>
        <v>10</v>
      </c>
      <c r="D518" s="1" t="str">
        <f aca="false">Report!X685</f>
        <v>CARLOS DA SILVA</v>
      </c>
    </row>
    <row r="519" customFormat="false" ht="12.75" hidden="false" customHeight="true" outlineLevel="0" collapsed="false">
      <c r="A519" s="15" t="n">
        <f aca="false">Report!C686</f>
        <v>46191</v>
      </c>
      <c r="B519" s="1" t="str">
        <f aca="false">Report!E686</f>
        <v>SEM FORNECEDOR</v>
      </c>
      <c r="C519" s="16" t="n">
        <f aca="false">Report!U686</f>
        <v>70</v>
      </c>
      <c r="D519" s="1" t="str">
        <f aca="false">Report!X686</f>
        <v>JOELMA LIMA</v>
      </c>
    </row>
    <row r="520" customFormat="false" ht="12.75" hidden="false" customHeight="true" outlineLevel="0" collapsed="false">
      <c r="A520" s="15" t="n">
        <f aca="false">Report!C687</f>
        <v>46191</v>
      </c>
      <c r="B520" s="1" t="str">
        <f aca="false">Report!E687</f>
        <v>SEM FORNECEDOR</v>
      </c>
      <c r="C520" s="16" t="n">
        <f aca="false">Report!U687</f>
        <v>70</v>
      </c>
      <c r="D520" s="1" t="str">
        <f aca="false">Report!X687</f>
        <v>GRACINEI ALVES</v>
      </c>
    </row>
    <row r="521" customFormat="false" ht="12.75" hidden="false" customHeight="true" outlineLevel="0" collapsed="false">
      <c r="A521" s="15" t="n">
        <f aca="false">Report!C688</f>
        <v>46191</v>
      </c>
      <c r="B521" s="1" t="str">
        <f aca="false">Report!E688</f>
        <v>SEM FORNECEDOR</v>
      </c>
      <c r="C521" s="16" t="n">
        <f aca="false">Report!U688</f>
        <v>70</v>
      </c>
      <c r="D521" s="1" t="str">
        <f aca="false">Report!X688</f>
        <v>ENDREW GUIMARAES</v>
      </c>
    </row>
    <row r="522" customFormat="false" ht="12.75" hidden="false" customHeight="true" outlineLevel="0" collapsed="false">
      <c r="A522" s="15" t="n">
        <f aca="false">Report!C689</f>
        <v>46191</v>
      </c>
      <c r="B522" s="1" t="str">
        <f aca="false">Report!E689</f>
        <v>SEM FORNECEDOR</v>
      </c>
      <c r="C522" s="16" t="n">
        <f aca="false">Report!U689</f>
        <v>70</v>
      </c>
      <c r="D522" s="1" t="str">
        <f aca="false">Report!X689</f>
        <v>ALINE SANTOS</v>
      </c>
    </row>
    <row r="523" customFormat="false" ht="12.75" hidden="false" customHeight="true" outlineLevel="0" collapsed="false">
      <c r="A523" s="15" t="n">
        <f aca="false">Report!C690</f>
        <v>46191</v>
      </c>
      <c r="B523" s="1" t="str">
        <f aca="false">Report!E690</f>
        <v>SEM FORNECEDOR</v>
      </c>
      <c r="C523" s="16" t="n">
        <f aca="false">Report!U690</f>
        <v>80</v>
      </c>
      <c r="D523" s="1" t="str">
        <f aca="false">Report!X690</f>
        <v>GERSON LIMA</v>
      </c>
    </row>
    <row r="524" customFormat="false" ht="12.75" hidden="false" customHeight="true" outlineLevel="0" collapsed="false">
      <c r="A524" s="15" t="n">
        <f aca="false">Report!C691</f>
        <v>46191</v>
      </c>
      <c r="B524" s="1" t="str">
        <f aca="false">Report!E691</f>
        <v>SEM FORNECEDOR</v>
      </c>
      <c r="C524" s="16" t="n">
        <f aca="false">Report!U691</f>
        <v>180</v>
      </c>
      <c r="D524" s="1" t="str">
        <f aca="false">Report!X691</f>
        <v>NF 413 - R2</v>
      </c>
    </row>
    <row r="525" customFormat="false" ht="12.75" hidden="false" customHeight="true" outlineLevel="0" collapsed="false">
      <c r="A525" s="15" t="n">
        <f aca="false">Report!C699</f>
        <v>46191</v>
      </c>
      <c r="B525" s="1" t="str">
        <f aca="false">Report!E699</f>
        <v>OCIDENTAL COMERCIO DE FRIOS LTDA</v>
      </c>
      <c r="C525" s="16" t="n">
        <f aca="false">Report!U699</f>
        <v>853.29</v>
      </c>
      <c r="D525" s="1" t="str">
        <f aca="false">Report!X699</f>
        <v>NF 1231083 - MILKA</v>
      </c>
    </row>
    <row r="526" customFormat="false" ht="12.75" hidden="false" customHeight="true" outlineLevel="0" collapsed="false">
      <c r="A526" s="15" t="n">
        <f aca="false">Report!C700</f>
        <v>46191</v>
      </c>
      <c r="B526" s="1" t="str">
        <f aca="false">Report!E700</f>
        <v>MARTINS COM SERV DISTR SA</v>
      </c>
      <c r="C526" s="16" t="n">
        <f aca="false">Report!U700</f>
        <v>4056.85</v>
      </c>
      <c r="D526" s="1" t="str">
        <f aca="false">Report!X700</f>
        <v>NF1762478/NF1762479/NF1762480/NF1762481 - 03 MILKA</v>
      </c>
    </row>
    <row r="527" customFormat="false" ht="12.75" hidden="false" customHeight="true" outlineLevel="0" collapsed="false">
      <c r="A527" s="15" t="n">
        <f aca="false">Report!C701</f>
        <v>46191</v>
      </c>
      <c r="B527" s="1" t="str">
        <f aca="false">Report!E701</f>
        <v>FUNNY PET DISTRIBUIDORA DE ALIMENTOS PAR</v>
      </c>
      <c r="C527" s="16" t="n">
        <f aca="false">Report!U701</f>
        <v>4521.75</v>
      </c>
      <c r="D527" s="1" t="str">
        <f aca="false">Report!X701</f>
        <v>NF 20167 1- MILKA</v>
      </c>
    </row>
    <row r="528" customFormat="false" ht="12.75" hidden="false" customHeight="true" outlineLevel="0" collapsed="false">
      <c r="A528" s="15" t="n">
        <f aca="false">Report!C702</f>
        <v>46191</v>
      </c>
      <c r="B528" s="1" t="str">
        <f aca="false">Report!E702</f>
        <v>BRASIL NORTE BEBIDAS S/A</v>
      </c>
      <c r="C528" s="16" t="n">
        <f aca="false">Report!U702</f>
        <v>4277.67</v>
      </c>
      <c r="D528" s="1" t="str">
        <f aca="false">Report!X702</f>
        <v>NF 1863100 - MILKA</v>
      </c>
    </row>
    <row r="529" customFormat="false" ht="12.75" hidden="false" customHeight="true" outlineLevel="0" collapsed="false">
      <c r="A529" s="15" t="n">
        <f aca="false">Report!C703</f>
        <v>46191</v>
      </c>
      <c r="B529" s="1" t="str">
        <f aca="false">Report!E703</f>
        <v>BRASIL NORTE BEBIDAS S/A</v>
      </c>
      <c r="C529" s="16" t="n">
        <f aca="false">Report!U703</f>
        <v>4071.75</v>
      </c>
      <c r="D529" s="1" t="str">
        <f aca="false">Report!X703</f>
        <v>NF 1149037 - MILKA</v>
      </c>
    </row>
    <row r="530" customFormat="false" ht="12.75" hidden="false" customHeight="true" outlineLevel="0" collapsed="false">
      <c r="A530" s="15" t="n">
        <f aca="false">Report!C706</f>
        <v>46191</v>
      </c>
      <c r="B530" s="1" t="str">
        <f aca="false">Report!E706</f>
        <v>RENATO DE O AZEVEDO E CIA LTDA - EPP</v>
      </c>
      <c r="C530" s="16" t="n">
        <f aca="false">Report!U706</f>
        <v>1100</v>
      </c>
      <c r="D530" s="1" t="str">
        <f aca="false">Report!X706</f>
        <v>JOSE CLAUDIO D. DA SILVA - CHAVE PIX: 92991326372 - DEBORA</v>
      </c>
    </row>
    <row r="531" customFormat="false" ht="12.75" hidden="false" customHeight="true" outlineLevel="0" collapsed="false">
      <c r="A531" s="15" t="n">
        <f aca="false">Report!C708</f>
        <v>46191</v>
      </c>
      <c r="B531" s="1" t="str">
        <f aca="false">Report!E708</f>
        <v>CRBS S/A</v>
      </c>
      <c r="C531" s="16" t="n">
        <f aca="false">Report!U708</f>
        <v>4129.32</v>
      </c>
      <c r="D531" s="1" t="str">
        <f aca="false">Report!X708</f>
        <v>NF 852034 - MILKA</v>
      </c>
    </row>
    <row r="532" customFormat="false" ht="12.75" hidden="false" customHeight="true" outlineLevel="0" collapsed="false">
      <c r="A532" s="15" t="n">
        <f aca="false">Report!C709</f>
        <v>46191</v>
      </c>
      <c r="B532" s="1" t="str">
        <f aca="false">Report!E709</f>
        <v>REAL BEBIDAS DA AMAZONIA LTDA</v>
      </c>
      <c r="C532" s="16" t="n">
        <f aca="false">Report!U709</f>
        <v>829</v>
      </c>
      <c r="D532" s="1" t="str">
        <f aca="false">Report!X709</f>
        <v>NF 581434 - MILKA</v>
      </c>
    </row>
    <row r="533" customFormat="false" ht="12.75" hidden="false" customHeight="true" outlineLevel="0" collapsed="false">
      <c r="A533" s="15" t="n">
        <f aca="false">Report!C710</f>
        <v>46191</v>
      </c>
      <c r="B533" s="1" t="str">
        <f aca="false">Report!E710</f>
        <v>LIMA E BARANDA COMERCIO DE PRODUTOS REGI</v>
      </c>
      <c r="C533" s="16" t="n">
        <f aca="false">Report!U710</f>
        <v>493.5</v>
      </c>
      <c r="D533" s="1" t="str">
        <f aca="false">Report!X710</f>
        <v>NF 30919 - MILKA</v>
      </c>
    </row>
    <row r="534" customFormat="false" ht="12.75" hidden="false" customHeight="true" outlineLevel="0" collapsed="false">
      <c r="A534" s="15" t="n">
        <f aca="false">Report!C711</f>
        <v>46191</v>
      </c>
      <c r="B534" s="1" t="str">
        <f aca="false">Report!E711</f>
        <v>SILVA E SANTOS FRIGORIFICO LTDA</v>
      </c>
      <c r="C534" s="16" t="n">
        <f aca="false">Report!U711</f>
        <v>3542.5</v>
      </c>
      <c r="D534" s="1" t="str">
        <f aca="false">Report!X711</f>
        <v>NF31049 - MILKA</v>
      </c>
    </row>
    <row r="535" customFormat="false" ht="12.75" hidden="false" customHeight="true" outlineLevel="0" collapsed="false">
      <c r="A535" s="15" t="n">
        <f aca="false">Report!C712</f>
        <v>46191</v>
      </c>
      <c r="B535" s="1" t="str">
        <f aca="false">Report!E712</f>
        <v>ADICSO FABIAN GONZALEZ MONTILLA 70302186</v>
      </c>
      <c r="C535" s="16" t="n">
        <f aca="false">Report!U712</f>
        <v>540</v>
      </c>
      <c r="D535" s="1" t="str">
        <f aca="false">Report!X712</f>
        <v>NF 500 BLOOM - MILKA</v>
      </c>
    </row>
    <row r="536" customFormat="false" ht="12.75" hidden="false" customHeight="true" outlineLevel="0" collapsed="false">
      <c r="A536" s="15" t="n">
        <f aca="false">Report!C713</f>
        <v>46191</v>
      </c>
      <c r="B536" s="1" t="str">
        <f aca="false">Report!E713</f>
        <v>PANIFICADORA E CONFEITARIA REAL MADRI LTDA</v>
      </c>
      <c r="C536" s="16" t="n">
        <f aca="false">Report!U713</f>
        <v>750</v>
      </c>
      <c r="D536" s="1" t="str">
        <f aca="false">Report!X713</f>
        <v>NF 661 - MILKA</v>
      </c>
    </row>
    <row r="537" customFormat="false" ht="12.75" hidden="false" customHeight="true" outlineLevel="0" collapsed="false">
      <c r="A537" s="15" t="n">
        <f aca="false">Report!C717</f>
        <v>46192</v>
      </c>
      <c r="B537" s="1" t="str">
        <f aca="false">Report!E717</f>
        <v>SEM FORNECEDOR</v>
      </c>
      <c r="C537" s="16" t="n">
        <f aca="false">Report!U717</f>
        <v>260</v>
      </c>
      <c r="D537" s="1" t="str">
        <f aca="false">Report!X717</f>
        <v>COMPRA D E6,870 KG DE QUEIJO COALHO</v>
      </c>
    </row>
    <row r="538" customFormat="false" ht="12.75" hidden="false" customHeight="true" outlineLevel="0" collapsed="false">
      <c r="A538" s="15" t="n">
        <f aca="false">Report!C718</f>
        <v>46192</v>
      </c>
      <c r="B538" s="1" t="str">
        <f aca="false">Report!E718</f>
        <v>SEM FORNECEDOR</v>
      </c>
      <c r="C538" s="16" t="n">
        <f aca="false">Report!U718</f>
        <v>266</v>
      </c>
      <c r="D538" s="1" t="str">
        <f aca="false">Report!X718</f>
        <v>ACAI DE ANORI</v>
      </c>
    </row>
    <row r="539" customFormat="false" ht="12.75" hidden="false" customHeight="true" outlineLevel="0" collapsed="false">
      <c r="A539" s="15" t="n">
        <f aca="false">Report!C719</f>
        <v>46192</v>
      </c>
      <c r="B539" s="1" t="str">
        <f aca="false">Report!E719</f>
        <v>SEM FORNECEDOR</v>
      </c>
      <c r="C539" s="16" t="n">
        <f aca="false">Report!U719</f>
        <v>700</v>
      </c>
      <c r="D539" s="1" t="str">
        <f aca="false">Report!X719</f>
        <v>GERSON LIMA</v>
      </c>
    </row>
    <row r="540" customFormat="false" ht="12.75" hidden="false" customHeight="true" outlineLevel="0" collapsed="false">
      <c r="A540" s="15" t="n">
        <f aca="false">Report!C720</f>
        <v>46192</v>
      </c>
      <c r="B540" s="1" t="str">
        <f aca="false">Report!E720</f>
        <v>SEM FORNECEDOR</v>
      </c>
      <c r="C540" s="16" t="n">
        <f aca="false">Report!U720</f>
        <v>10</v>
      </c>
      <c r="D540" s="1" t="str">
        <f aca="false">Report!X720</f>
        <v>CARLOS DA SILVA</v>
      </c>
    </row>
    <row r="541" customFormat="false" ht="12.75" hidden="false" customHeight="true" outlineLevel="0" collapsed="false">
      <c r="A541" s="15" t="n">
        <f aca="false">Report!C721</f>
        <v>46192</v>
      </c>
      <c r="B541" s="1" t="str">
        <f aca="false">Report!E721</f>
        <v>SEM FORNECEDOR</v>
      </c>
      <c r="C541" s="16" t="n">
        <f aca="false">Report!U721</f>
        <v>70</v>
      </c>
      <c r="D541" s="1" t="str">
        <f aca="false">Report!X721</f>
        <v>JULIO DA SILVA</v>
      </c>
    </row>
    <row r="542" customFormat="false" ht="12.75" hidden="false" customHeight="true" outlineLevel="0" collapsed="false">
      <c r="A542" s="15" t="n">
        <f aca="false">Report!C722</f>
        <v>46192</v>
      </c>
      <c r="B542" s="1" t="str">
        <f aca="false">Report!E722</f>
        <v>SEM FORNECEDOR</v>
      </c>
      <c r="C542" s="16" t="n">
        <f aca="false">Report!U722</f>
        <v>10</v>
      </c>
      <c r="D542" s="1" t="str">
        <f aca="false">Report!X722</f>
        <v>JULIO DA SILVA</v>
      </c>
    </row>
    <row r="543" customFormat="false" ht="12.75" hidden="false" customHeight="true" outlineLevel="0" collapsed="false">
      <c r="A543" s="15" t="n">
        <f aca="false">Report!C723</f>
        <v>46192</v>
      </c>
      <c r="B543" s="1" t="str">
        <f aca="false">Report!E723</f>
        <v>SEM FORNECEDOR</v>
      </c>
      <c r="C543" s="16" t="n">
        <f aca="false">Report!U723</f>
        <v>70</v>
      </c>
      <c r="D543" s="1" t="str">
        <f aca="false">Report!X723</f>
        <v>FELIPE JONATHAN</v>
      </c>
    </row>
    <row r="544" customFormat="false" ht="12.75" hidden="false" customHeight="true" outlineLevel="0" collapsed="false">
      <c r="A544" s="15" t="n">
        <f aca="false">Report!C724</f>
        <v>46192</v>
      </c>
      <c r="B544" s="1" t="str">
        <f aca="false">Report!E724</f>
        <v>SEM FORNECEDOR</v>
      </c>
      <c r="C544" s="16" t="n">
        <f aca="false">Report!U724</f>
        <v>70</v>
      </c>
      <c r="D544" s="1" t="str">
        <f aca="false">Report!X724</f>
        <v>DAVID SILVA</v>
      </c>
    </row>
    <row r="545" customFormat="false" ht="12.75" hidden="false" customHeight="true" outlineLevel="0" collapsed="false">
      <c r="A545" s="15" t="n">
        <f aca="false">Report!C725</f>
        <v>46192</v>
      </c>
      <c r="B545" s="1" t="str">
        <f aca="false">Report!E725</f>
        <v>SEM FORNECEDOR</v>
      </c>
      <c r="C545" s="16" t="n">
        <f aca="false">Report!U725</f>
        <v>15</v>
      </c>
      <c r="D545" s="1" t="str">
        <f aca="false">Report!X725</f>
        <v>DAVID SILVA</v>
      </c>
    </row>
    <row r="546" customFormat="false" ht="12.75" hidden="false" customHeight="true" outlineLevel="0" collapsed="false">
      <c r="A546" s="15" t="n">
        <f aca="false">Report!C726</f>
        <v>46192</v>
      </c>
      <c r="B546" s="1" t="str">
        <f aca="false">Report!E726</f>
        <v>SEM FORNECEDOR</v>
      </c>
      <c r="C546" s="16" t="n">
        <f aca="false">Report!U726</f>
        <v>80</v>
      </c>
      <c r="D546" s="1" t="str">
        <f aca="false">Report!X726</f>
        <v>GERSON LIMA</v>
      </c>
    </row>
    <row r="547" customFormat="false" ht="12.75" hidden="false" customHeight="true" outlineLevel="0" collapsed="false">
      <c r="A547" s="15" t="n">
        <f aca="false">Report!C728</f>
        <v>46192</v>
      </c>
      <c r="B547" s="1" t="str">
        <f aca="false">Report!E728</f>
        <v>BRASIL NORTE BEBIDAS S/A</v>
      </c>
      <c r="C547" s="16" t="n">
        <f aca="false">Report!U728</f>
        <v>185.19</v>
      </c>
      <c r="D547" s="1" t="str">
        <f aca="false">Report!X728</f>
        <v>NF 1132868 C/TARIFA INCLUSA - MILKA</v>
      </c>
    </row>
    <row r="548" customFormat="false" ht="12.75" hidden="false" customHeight="true" outlineLevel="0" collapsed="false">
      <c r="A548" s="15" t="n">
        <f aca="false">Report!C729</f>
        <v>46192</v>
      </c>
      <c r="B548" s="1" t="str">
        <f aca="false">Report!E729</f>
        <v>J. A. F. DE LIMA</v>
      </c>
      <c r="C548" s="16" t="n">
        <f aca="false">Report!U729</f>
        <v>1118.57</v>
      </c>
      <c r="D548" s="1" t="str">
        <f aca="false">Report!X729</f>
        <v>NF 155121/2 MILKA</v>
      </c>
    </row>
    <row r="549" customFormat="false" ht="12.75" hidden="false" customHeight="true" outlineLevel="0" collapsed="false">
      <c r="A549" s="15" t="n">
        <f aca="false">Report!C730</f>
        <v>46192</v>
      </c>
      <c r="B549" s="1" t="str">
        <f aca="false">Report!E730</f>
        <v>L S M COMERCIO DE ALIMENTOS E NAVEGACAO</v>
      </c>
      <c r="C549" s="16" t="n">
        <f aca="false">Report!U730</f>
        <v>769.83</v>
      </c>
      <c r="D549" s="1" t="str">
        <f aca="false">Report!X730</f>
        <v>NF 302508 - 2 MILKA</v>
      </c>
    </row>
    <row r="550" customFormat="false" ht="12.75" hidden="false" customHeight="true" outlineLevel="0" collapsed="false">
      <c r="A550" s="15" t="n">
        <f aca="false">Report!C731</f>
        <v>46192</v>
      </c>
      <c r="B550" s="1" t="str">
        <f aca="false">Report!E731</f>
        <v>SOUZA CRUZ LTDA.</v>
      </c>
      <c r="C550" s="16" t="n">
        <f aca="false">Report!U731</f>
        <v>3991.79</v>
      </c>
      <c r="D550" s="1" t="str">
        <f aca="false">Report!X731</f>
        <v>NF 561905 -03 MILKA</v>
      </c>
    </row>
    <row r="551" customFormat="false" ht="12.75" hidden="false" customHeight="true" outlineLevel="0" collapsed="false">
      <c r="A551" s="15" t="n">
        <f aca="false">Report!C732</f>
        <v>46192</v>
      </c>
      <c r="B551" s="1" t="str">
        <f aca="false">Report!E732</f>
        <v>PRIME PET DISTRIBUIDORA LTDA</v>
      </c>
      <c r="C551" s="16" t="n">
        <f aca="false">Report!U732</f>
        <v>319.72</v>
      </c>
      <c r="D551" s="1" t="str">
        <f aca="false">Report!X732</f>
        <v>NF 10643-01/05 MILKA</v>
      </c>
    </row>
    <row r="552" customFormat="false" ht="12.75" hidden="false" customHeight="true" outlineLevel="0" collapsed="false">
      <c r="A552" s="15" t="n">
        <f aca="false">Report!C733</f>
        <v>46192</v>
      </c>
      <c r="B552" s="1" t="str">
        <f aca="false">Report!E733</f>
        <v>FORTVET DISTRIBUIDORA LTDA</v>
      </c>
      <c r="C552" s="16" t="n">
        <f aca="false">Report!U733</f>
        <v>1609.45</v>
      </c>
      <c r="D552" s="1" t="str">
        <f aca="false">Report!X733</f>
        <v>NF2068-2 MILKA</v>
      </c>
    </row>
    <row r="553" customFormat="false" ht="12.75" hidden="false" customHeight="true" outlineLevel="0" collapsed="false">
      <c r="A553" s="15" t="n">
        <f aca="false">Report!C734</f>
        <v>46192</v>
      </c>
      <c r="B553" s="1" t="str">
        <f aca="false">Report!E734</f>
        <v>DISTRIBUIDORA LOPES LTDA</v>
      </c>
      <c r="C553" s="16" t="n">
        <f aca="false">Report!U734</f>
        <v>2151.28</v>
      </c>
      <c r="D553" s="1" t="str">
        <f aca="false">Report!X734</f>
        <v>NF 1664084 - MILKA</v>
      </c>
    </row>
    <row r="554" customFormat="false" ht="12.75" hidden="false" customHeight="true" outlineLevel="0" collapsed="false">
      <c r="A554" s="15" t="n">
        <f aca="false">Report!C735</f>
        <v>46192</v>
      </c>
      <c r="B554" s="1" t="str">
        <f aca="false">Report!E735</f>
        <v>ORIENTE COM. ATACADISTA E REPRES. LTDA</v>
      </c>
      <c r="C554" s="16" t="n">
        <f aca="false">Report!U735</f>
        <v>1857.2</v>
      </c>
      <c r="D554" s="1" t="str">
        <f aca="false">Report!X735</f>
        <v>NF 1383 - MILKA</v>
      </c>
    </row>
    <row r="555" customFormat="false" ht="12.75" hidden="false" customHeight="true" outlineLevel="0" collapsed="false">
      <c r="A555" s="15" t="n">
        <f aca="false">Report!C736</f>
        <v>46192</v>
      </c>
      <c r="B555" s="1" t="str">
        <f aca="false">Report!E736</f>
        <v>J. S. MOREIRA ALVES LTDA</v>
      </c>
      <c r="C555" s="16" t="n">
        <f aca="false">Report!U736</f>
        <v>574.5</v>
      </c>
      <c r="D555" s="1" t="str">
        <f aca="false">Report!X736</f>
        <v>NF 2488 - MILKA</v>
      </c>
    </row>
    <row r="556" customFormat="false" ht="12.75" hidden="false" customHeight="true" outlineLevel="0" collapsed="false">
      <c r="A556" s="15" t="n">
        <f aca="false">Report!C737</f>
        <v>46192</v>
      </c>
      <c r="B556" s="1" t="str">
        <f aca="false">Report!E737</f>
        <v>L S M COMERCIO DE ALIMENTOS E NAVEGACAO</v>
      </c>
      <c r="C556" s="16" t="n">
        <f aca="false">Report!U737</f>
        <v>1037.83</v>
      </c>
      <c r="D556" s="1" t="str">
        <f aca="false">Report!X737</f>
        <v>NF 303409 -1 MILKA</v>
      </c>
    </row>
    <row r="557" customFormat="false" ht="12.75" hidden="false" customHeight="true" outlineLevel="0" collapsed="false">
      <c r="A557" s="15" t="n">
        <f aca="false">Report!C738</f>
        <v>46192</v>
      </c>
      <c r="B557" s="1" t="str">
        <f aca="false">Report!E738</f>
        <v>NT INDUSTRIA E COMERCIO DE PANIFICACAO L</v>
      </c>
      <c r="C557" s="16" t="n">
        <f aca="false">Report!U738</f>
        <v>3462.45</v>
      </c>
      <c r="D557" s="1" t="str">
        <f aca="false">Report!X738</f>
        <v>NF 37663 - MILKA</v>
      </c>
    </row>
    <row r="558" customFormat="false" ht="12.75" hidden="false" customHeight="true" outlineLevel="0" collapsed="false">
      <c r="A558" s="15" t="n">
        <f aca="false">Report!C739</f>
        <v>46192</v>
      </c>
      <c r="B558" s="1" t="str">
        <f aca="false">Report!E739</f>
        <v>DA FRUTA DISTRIBUIDORA LTDA</v>
      </c>
      <c r="C558" s="16" t="n">
        <f aca="false">Report!U739</f>
        <v>632.94</v>
      </c>
      <c r="D558" s="1" t="str">
        <f aca="false">Report!X739</f>
        <v>NF 195679 - MILKA</v>
      </c>
    </row>
    <row r="559" customFormat="false" ht="12.75" hidden="false" customHeight="true" outlineLevel="0" collapsed="false">
      <c r="A559" s="15" t="n">
        <f aca="false">Report!C740</f>
        <v>46192</v>
      </c>
      <c r="B559" s="1" t="str">
        <f aca="false">Report!E740</f>
        <v>J G COMERCIO DE PRODUTOS ALIMENTICIOS LTDA</v>
      </c>
      <c r="C559" s="16" t="n">
        <f aca="false">Report!U740</f>
        <v>1777.43</v>
      </c>
      <c r="D559" s="1" t="str">
        <f aca="false">Report!X740</f>
        <v>448617-B/C  NF385264 - MILKA</v>
      </c>
    </row>
    <row r="560" customFormat="false" ht="12.75" hidden="false" customHeight="true" outlineLevel="0" collapsed="false">
      <c r="A560" s="15" t="n">
        <f aca="false">Report!C741</f>
        <v>46192</v>
      </c>
      <c r="B560" s="1" t="str">
        <f aca="false">Report!E741</f>
        <v>NOVA FRIOS COMERCIO ATACADISTA DE LATICINIOS LTDA</v>
      </c>
      <c r="C560" s="16" t="n">
        <f aca="false">Report!U741</f>
        <v>290</v>
      </c>
      <c r="D560" s="1" t="str">
        <f aca="false">Report!X741</f>
        <v>NF 3756 BODEGA DO PAO  - MILKA</v>
      </c>
    </row>
    <row r="561" customFormat="false" ht="12.75" hidden="false" customHeight="true" outlineLevel="0" collapsed="false">
      <c r="A561" s="15" t="n">
        <f aca="false">Report!C742</f>
        <v>46192</v>
      </c>
      <c r="B561" s="1" t="str">
        <f aca="false">Report!E742</f>
        <v>VITAPAN COMERCIO VAREJISTA DE PRODUTOS ALIMENTICIOS LTDA</v>
      </c>
      <c r="C561" s="16" t="n">
        <f aca="false">Report!U742</f>
        <v>1458</v>
      </c>
      <c r="D561" s="1" t="str">
        <f aca="false">Report!X742</f>
        <v>NF 10085 - MILKA</v>
      </c>
    </row>
    <row r="562" customFormat="false" ht="12.75" hidden="false" customHeight="true" outlineLevel="0" collapsed="false">
      <c r="A562" s="15" t="n">
        <f aca="false">Report!C743</f>
        <v>46192</v>
      </c>
      <c r="B562" s="1" t="str">
        <f aca="false">Report!E743</f>
        <v>SAO JOSE COMERCIO DE LATICINIOS E FRIOS</v>
      </c>
      <c r="C562" s="16" t="n">
        <f aca="false">Report!U743</f>
        <v>448.5</v>
      </c>
      <c r="D562" s="1" t="str">
        <f aca="false">Report!X743</f>
        <v>NF 3396 SABORE/PADARIA - MILKA</v>
      </c>
    </row>
    <row r="563" customFormat="false" ht="12.75" hidden="false" customHeight="true" outlineLevel="0" collapsed="false">
      <c r="A563" s="15" t="n">
        <f aca="false">Report!C744</f>
        <v>46192</v>
      </c>
      <c r="B563" s="1" t="str">
        <f aca="false">Report!E744</f>
        <v>SAO JOSE COMERCIO DE LATICINIOS E FRIOS</v>
      </c>
      <c r="C563" s="16" t="n">
        <f aca="false">Report!U744</f>
        <v>1548.5</v>
      </c>
      <c r="D563" s="1" t="str">
        <f aca="false">Report!X744</f>
        <v>NF 3395 SABORE FATIADO - MILKA</v>
      </c>
    </row>
    <row r="564" customFormat="false" ht="12.75" hidden="false" customHeight="true" outlineLevel="0" collapsed="false">
      <c r="A564" s="15" t="n">
        <f aca="false">Report!C745</f>
        <v>46192</v>
      </c>
      <c r="B564" s="1" t="str">
        <f aca="false">Report!E745</f>
        <v>CRBS S/A</v>
      </c>
      <c r="C564" s="16" t="n">
        <f aca="false">Report!U745</f>
        <v>1234.22</v>
      </c>
      <c r="D564" s="1" t="str">
        <f aca="false">Report!X745</f>
        <v>NF 854458 - MILKA</v>
      </c>
    </row>
    <row r="565" customFormat="false" ht="12.75" hidden="false" customHeight="true" outlineLevel="0" collapsed="false">
      <c r="A565" s="15" t="n">
        <f aca="false">Report!C746</f>
        <v>46192</v>
      </c>
      <c r="B565" s="1" t="str">
        <f aca="false">Report!E746</f>
        <v>MAXFRI DISTRIUIDORA LTDA</v>
      </c>
      <c r="C565" s="16" t="n">
        <f aca="false">Report!U746</f>
        <v>5744.5</v>
      </c>
      <c r="D565" s="1" t="str">
        <f aca="false">Report!X746</f>
        <v>NF14472 - MILKA</v>
      </c>
    </row>
    <row r="566" customFormat="false" ht="12.75" hidden="false" customHeight="true" outlineLevel="0" collapsed="false">
      <c r="A566" s="15" t="n">
        <f aca="false">Report!C751</f>
        <v>46192</v>
      </c>
      <c r="B566" s="1" t="str">
        <f aca="false">Report!E751</f>
        <v>SWTL SERVICOS DE INFORMATICA LTDA</v>
      </c>
      <c r="C566" s="16" t="n">
        <f aca="false">Report!U751</f>
        <v>2000</v>
      </c>
      <c r="D566" s="1" t="str">
        <f aca="false">Report!X751</f>
        <v>MENSALIDADE CONSULTORIA LOJAS NAO SOMAR RATEAD</v>
      </c>
    </row>
    <row r="567" customFormat="false" ht="12.75" hidden="false" customHeight="true" outlineLevel="0" collapsed="false">
      <c r="A567" s="15" t="n">
        <f aca="false">Report!C752</f>
        <v>46192</v>
      </c>
      <c r="B567" s="1" t="str">
        <f aca="false">Report!E752</f>
        <v>RENATO DE O AZEVEDO E CIA LTDA - EPP</v>
      </c>
      <c r="C567" s="16" t="n">
        <f aca="false">Report!U752</f>
        <v>3499.95</v>
      </c>
      <c r="D567" s="1" t="str">
        <f aca="false">Report!X752</f>
        <v>FEIRA SR RENATO - DEBORA</v>
      </c>
    </row>
    <row r="568" customFormat="false" ht="12.75" hidden="false" customHeight="true" outlineLevel="0" collapsed="false">
      <c r="A568" s="15" t="n">
        <f aca="false">Report!C753</f>
        <v>46192</v>
      </c>
      <c r="B568" s="1" t="str">
        <f aca="false">Report!E753</f>
        <v>D N COMERCIO ATACADISTA DE EMBALAGENS E</v>
      </c>
      <c r="C568" s="16" t="n">
        <f aca="false">Report!U753</f>
        <v>2485</v>
      </c>
      <c r="D568" s="1" t="str">
        <f aca="false">Report!X753</f>
        <v>NF 402/ PGTO P/ CARLINDO EM 19/06/26 - MILKA</v>
      </c>
    </row>
    <row r="569" customFormat="false" ht="12.75" hidden="false" customHeight="true" outlineLevel="0" collapsed="false">
      <c r="A569" s="15" t="n">
        <f aca="false">Report!C754</f>
        <v>46192</v>
      </c>
      <c r="B569" s="1" t="str">
        <f aca="false">Report!E754</f>
        <v>GELO DANGELO FABRICACAO DE GELO LTDA</v>
      </c>
      <c r="C569" s="16" t="n">
        <f aca="false">Report!U754</f>
        <v>494</v>
      </c>
      <c r="D569" s="1" t="str">
        <f aca="false">Report!X754</f>
        <v>NF 298 - DEBORA</v>
      </c>
    </row>
    <row r="570" customFormat="false" ht="12.75" hidden="false" customHeight="true" outlineLevel="0" collapsed="false">
      <c r="A570" s="15" t="n">
        <f aca="false">Report!C755</f>
        <v>46192</v>
      </c>
      <c r="B570" s="1" t="str">
        <f aca="false">Report!E755</f>
        <v>J W N DOS SANTOS</v>
      </c>
      <c r="C570" s="16" t="n">
        <f aca="false">Report!U755</f>
        <v>837</v>
      </c>
      <c r="D570" s="1" t="str">
        <f aca="false">Report!X755</f>
        <v>NF 314 - DEBORA</v>
      </c>
    </row>
    <row r="571" customFormat="false" ht="12.75" hidden="false" customHeight="true" outlineLevel="0" collapsed="false">
      <c r="A571" s="15" t="n">
        <f aca="false">Report!C756</f>
        <v>46192</v>
      </c>
      <c r="B571" s="1" t="str">
        <f aca="false">Report!E756</f>
        <v>A5 TECNOLOGIA E AUTOMACAO DE PESAGENS LT</v>
      </c>
      <c r="C571" s="16" t="n">
        <f aca="false">Report!U756</f>
        <v>285.68</v>
      </c>
      <c r="D571" s="1" t="str">
        <f aca="false">Report!X756</f>
        <v>PG SERVICO BALANCA MO1 - KEILA</v>
      </c>
    </row>
    <row r="572" customFormat="false" ht="12.75" hidden="false" customHeight="true" outlineLevel="0" collapsed="false">
      <c r="A572" s="15" t="n">
        <f aca="false">Report!C757</f>
        <v>46192</v>
      </c>
      <c r="B572" s="1" t="str">
        <f aca="false">Report!E757</f>
        <v>FOLHA DE PAGAMENTO </v>
      </c>
      <c r="C572" s="16" t="n">
        <f aca="false">Report!U757</f>
        <v>220</v>
      </c>
      <c r="D572" s="1" t="str">
        <f aca="false">Report!X757</f>
        <v>PG VALE TRANSO ANDREZA 06/26 - KEILA</v>
      </c>
    </row>
    <row r="573" customFormat="false" ht="12.75" hidden="false" customHeight="true" outlineLevel="0" collapsed="false">
      <c r="A573" s="15" t="n">
        <f aca="false">Report!C758</f>
        <v>46192</v>
      </c>
      <c r="B573" s="1" t="str">
        <f aca="false">Report!E758</f>
        <v>NEYLIANE SILVA DE OLIVEIRA</v>
      </c>
      <c r="C573" s="16" t="n">
        <f aca="false">Report!U758</f>
        <v>448.38</v>
      </c>
      <c r="D573" s="1" t="str">
        <f aca="false">Report!X758</f>
        <v>PL NEILA E RENATO E SOCIAL</v>
      </c>
    </row>
    <row r="574" customFormat="false" ht="12.75" hidden="false" customHeight="true" outlineLevel="0" collapsed="false">
      <c r="A574" s="15" t="n">
        <f aca="false">Report!C759</f>
        <v>46193</v>
      </c>
      <c r="B574" s="1" t="str">
        <f aca="false">Report!E759</f>
        <v>SEM FORNECEDOR</v>
      </c>
      <c r="C574" s="16" t="n">
        <f aca="false">Report!U759</f>
        <v>400</v>
      </c>
      <c r="D574" s="1" t="str">
        <f aca="false">Report!X759</f>
        <v>COMPRA DO ALMOCO DE SABADO</v>
      </c>
    </row>
    <row r="575" customFormat="false" ht="12.75" hidden="false" customHeight="true" outlineLevel="0" collapsed="false">
      <c r="A575" s="15" t="n">
        <f aca="false">Report!C760</f>
        <v>46193</v>
      </c>
      <c r="B575" s="1" t="str">
        <f aca="false">Report!E760</f>
        <v>SEM FORNECEDOR</v>
      </c>
      <c r="C575" s="16" t="n">
        <f aca="false">Report!U760</f>
        <v>420</v>
      </c>
      <c r="D575" s="1" t="str">
        <f aca="false">Report!X760</f>
        <v>ACAI DE ANORI</v>
      </c>
    </row>
    <row r="576" customFormat="false" ht="12.75" hidden="false" customHeight="true" outlineLevel="0" collapsed="false">
      <c r="A576" s="15" t="n">
        <f aca="false">Report!C761</f>
        <v>46193</v>
      </c>
      <c r="B576" s="1" t="str">
        <f aca="false">Report!E761</f>
        <v>SEM FORNECEDOR</v>
      </c>
      <c r="C576" s="16" t="n">
        <f aca="false">Report!U761</f>
        <v>18.5</v>
      </c>
      <c r="D576" s="1" t="str">
        <f aca="false">Report!X761</f>
        <v>PADARIA</v>
      </c>
    </row>
    <row r="577" customFormat="false" ht="12.75" hidden="false" customHeight="true" outlineLevel="0" collapsed="false">
      <c r="A577" s="15" t="n">
        <f aca="false">Report!C762</f>
        <v>46193</v>
      </c>
      <c r="B577" s="1" t="str">
        <f aca="false">Report!E762</f>
        <v>SEM FORNECEDOR</v>
      </c>
      <c r="C577" s="16" t="n">
        <f aca="false">Report!U762</f>
        <v>80</v>
      </c>
      <c r="D577" s="1" t="str">
        <f aca="false">Report!X762</f>
        <v>EVERTON MARQUES</v>
      </c>
    </row>
    <row r="578" customFormat="false" ht="12.75" hidden="false" customHeight="true" outlineLevel="0" collapsed="false">
      <c r="A578" s="15" t="n">
        <f aca="false">Report!C763</f>
        <v>46193</v>
      </c>
      <c r="B578" s="1" t="str">
        <f aca="false">Report!E763</f>
        <v>SEM FORNECEDOR</v>
      </c>
      <c r="C578" s="16" t="n">
        <f aca="false">Report!U763</f>
        <v>60</v>
      </c>
      <c r="D578" s="1" t="str">
        <f aca="false">Report!X763</f>
        <v>RAFAEL MACIEL</v>
      </c>
    </row>
    <row r="579" customFormat="false" ht="12.75" hidden="false" customHeight="true" outlineLevel="0" collapsed="false">
      <c r="A579" s="15" t="n">
        <f aca="false">Report!C764</f>
        <v>46193</v>
      </c>
      <c r="B579" s="1" t="str">
        <f aca="false">Report!E764</f>
        <v>SEM FORNECEDOR</v>
      </c>
      <c r="C579" s="16" t="n">
        <f aca="false">Report!U764</f>
        <v>700</v>
      </c>
      <c r="D579" s="1" t="str">
        <f aca="false">Report!X764</f>
        <v>LUIZ CARLOS</v>
      </c>
    </row>
    <row r="580" customFormat="false" ht="12.75" hidden="false" customHeight="true" outlineLevel="0" collapsed="false">
      <c r="A580" s="15" t="n">
        <f aca="false">Report!C765</f>
        <v>46193</v>
      </c>
      <c r="B580" s="1" t="str">
        <f aca="false">Report!E765</f>
        <v>SEM FORNECEDOR</v>
      </c>
      <c r="C580" s="16" t="n">
        <f aca="false">Report!U765</f>
        <v>50</v>
      </c>
      <c r="D580" s="1" t="str">
        <f aca="false">Report!X765</f>
        <v>LUIZ CARLOS REF. DIA 19</v>
      </c>
    </row>
    <row r="581" customFormat="false" ht="12.75" hidden="false" customHeight="true" outlineLevel="0" collapsed="false">
      <c r="A581" s="15" t="n">
        <f aca="false">Report!C767</f>
        <v>46193</v>
      </c>
      <c r="B581" s="1" t="str">
        <f aca="false">Report!E767</f>
        <v>SEM FORNECEDOR</v>
      </c>
      <c r="C581" s="16" t="n">
        <f aca="false">Report!U767</f>
        <v>100</v>
      </c>
      <c r="D581" s="1" t="str">
        <f aca="false">Report!X767</f>
        <v>CARLOS DA SILVA</v>
      </c>
    </row>
    <row r="582" customFormat="false" ht="12.75" hidden="false" customHeight="true" outlineLevel="0" collapsed="false">
      <c r="A582" s="15" t="n">
        <f aca="false">Report!C768</f>
        <v>46193</v>
      </c>
      <c r="B582" s="1" t="str">
        <f aca="false">Report!E768</f>
        <v>SEM FORNECEDOR</v>
      </c>
      <c r="C582" s="16" t="n">
        <f aca="false">Report!U768</f>
        <v>10</v>
      </c>
      <c r="D582" s="1" t="str">
        <f aca="false">Report!X768</f>
        <v>CARLOS DA SILVA</v>
      </c>
    </row>
    <row r="583" customFormat="false" ht="12.75" hidden="false" customHeight="true" outlineLevel="0" collapsed="false">
      <c r="A583" s="15" t="n">
        <f aca="false">Report!C769</f>
        <v>46193</v>
      </c>
      <c r="B583" s="1" t="str">
        <f aca="false">Report!E769</f>
        <v>SEM FORNECEDOR</v>
      </c>
      <c r="C583" s="16" t="n">
        <f aca="false">Report!U769</f>
        <v>60</v>
      </c>
      <c r="D583" s="1" t="str">
        <f aca="false">Report!X769</f>
        <v>SALOMAO</v>
      </c>
    </row>
    <row r="584" customFormat="false" ht="12.75" hidden="false" customHeight="true" outlineLevel="0" collapsed="false">
      <c r="A584" s="15" t="n">
        <f aca="false">Report!C770</f>
        <v>46193</v>
      </c>
      <c r="B584" s="1" t="str">
        <f aca="false">Report!E770</f>
        <v>SEM FORNECEDOR</v>
      </c>
      <c r="C584" s="16" t="n">
        <f aca="false">Report!U770</f>
        <v>10</v>
      </c>
      <c r="D584" s="1" t="str">
        <f aca="false">Report!X770</f>
        <v>SALOMAO GARCIA</v>
      </c>
    </row>
    <row r="585" customFormat="false" ht="12.75" hidden="false" customHeight="true" outlineLevel="0" collapsed="false">
      <c r="A585" s="15" t="n">
        <f aca="false">Report!C771</f>
        <v>46193</v>
      </c>
      <c r="B585" s="1" t="str">
        <f aca="false">Report!E771</f>
        <v>SEM FORNECEDOR</v>
      </c>
      <c r="C585" s="16" t="n">
        <f aca="false">Report!U771</f>
        <v>70</v>
      </c>
      <c r="D585" s="1" t="str">
        <f aca="false">Report!X771</f>
        <v>ANA DE PAULA</v>
      </c>
    </row>
    <row r="586" customFormat="false" ht="12.75" hidden="false" customHeight="true" outlineLevel="0" collapsed="false">
      <c r="A586" s="15" t="n">
        <f aca="false">Report!C772</f>
        <v>46193</v>
      </c>
      <c r="B586" s="1" t="str">
        <f aca="false">Report!E772</f>
        <v>SEM FORNECEDOR</v>
      </c>
      <c r="C586" s="16" t="n">
        <f aca="false">Report!U772</f>
        <v>80</v>
      </c>
      <c r="D586" s="1" t="str">
        <f aca="false">Report!X772</f>
        <v>GERSON LIMA</v>
      </c>
    </row>
    <row r="587" customFormat="false" ht="12.75" hidden="false" customHeight="true" outlineLevel="0" collapsed="false">
      <c r="A587" s="15" t="n">
        <f aca="false">Report!C773</f>
        <v>46193</v>
      </c>
      <c r="B587" s="1" t="str">
        <f aca="false">Report!E773</f>
        <v>SEM FORNECEDOR</v>
      </c>
      <c r="C587" s="16" t="n">
        <f aca="false">Report!U773</f>
        <v>70</v>
      </c>
      <c r="D587" s="1" t="str">
        <f aca="false">Report!X773</f>
        <v>JULIO DA SILVA</v>
      </c>
    </row>
    <row r="588" customFormat="false" ht="12.75" hidden="false" customHeight="true" outlineLevel="0" collapsed="false">
      <c r="A588" s="15" t="n">
        <f aca="false">Report!C780</f>
        <v>46193</v>
      </c>
      <c r="B588" s="1" t="str">
        <f aca="false">Report!E780</f>
        <v>CENTRAL NACIONAL UNIMED </v>
      </c>
      <c r="C588" s="16" t="n">
        <f aca="false">Report!U780</f>
        <v>6193.08</v>
      </c>
      <c r="D588" s="1" t="str">
        <f aca="false">Report!X780</f>
        <v>PLANO DE SAUDE MO1 NEILA-RENATO-MARIAS - KEILA</v>
      </c>
    </row>
    <row r="589" customFormat="false" ht="12.75" hidden="false" customHeight="true" outlineLevel="0" collapsed="false">
      <c r="A589" s="15" t="n">
        <f aca="false">Report!C782</f>
        <v>46193</v>
      </c>
      <c r="B589" s="1" t="str">
        <f aca="false">Report!E782</f>
        <v>DUNORTE DISTRIBUIDORA DE PRODUTOS DE CONSUMO LTDA</v>
      </c>
      <c r="C589" s="16" t="n">
        <f aca="false">Report!U782</f>
        <v>700.22</v>
      </c>
      <c r="D589" s="1" t="str">
        <f aca="false">Report!X782</f>
        <v>NF 3191311 DESPESA - MILKA</v>
      </c>
    </row>
    <row r="590" customFormat="false" ht="12.75" hidden="false" customHeight="true" outlineLevel="0" collapsed="false">
      <c r="A590" s="15" t="n">
        <f aca="false">Report!C783</f>
        <v>46193</v>
      </c>
      <c r="B590" s="1" t="str">
        <f aca="false">Report!E783</f>
        <v>BRAGA TABACARIA EIRELI ME</v>
      </c>
      <c r="C590" s="16" t="n">
        <f aca="false">Report!U783</f>
        <v>807.41</v>
      </c>
      <c r="D590" s="1" t="str">
        <f aca="false">Report!X783</f>
        <v>NF 18532-02 MILKA</v>
      </c>
    </row>
    <row r="591" customFormat="false" ht="12.75" hidden="false" customHeight="true" outlineLevel="0" collapsed="false">
      <c r="A591" s="15" t="n">
        <f aca="false">Report!C784</f>
        <v>46193</v>
      </c>
      <c r="B591" s="1" t="str">
        <f aca="false">Report!E784</f>
        <v>LUANA SAUNDERS TORRES DE MELO MARQUES</v>
      </c>
      <c r="C591" s="16" t="n">
        <f aca="false">Report!U784</f>
        <v>467.17</v>
      </c>
      <c r="D591" s="1" t="str">
        <f aca="false">Report!X784</f>
        <v>MENSALIDADE INSTAGRAM PARTE MO1 - KEILA</v>
      </c>
    </row>
    <row r="592" customFormat="false" ht="12.75" hidden="false" customHeight="true" outlineLevel="0" collapsed="false">
      <c r="A592" s="15" t="n">
        <f aca="false">Report!C785</f>
        <v>46193</v>
      </c>
      <c r="B592" s="1" t="str">
        <f aca="false">Report!E785</f>
        <v>LUANA SAUNDERS TORRES DE MELO MARQUES</v>
      </c>
      <c r="C592" s="16" t="n">
        <f aca="false">Report!U785</f>
        <v>900</v>
      </c>
      <c r="D592" s="1" t="str">
        <f aca="false">Report!X785</f>
        <v>MENSALIDADE INSTAGRAM LOJAS - NAO SOMAR</v>
      </c>
    </row>
    <row r="593" customFormat="false" ht="12.75" hidden="false" customHeight="true" outlineLevel="0" collapsed="false">
      <c r="A593" s="15" t="n">
        <f aca="false">Report!C786</f>
        <v>46193</v>
      </c>
      <c r="B593" s="1" t="str">
        <f aca="false">Report!E786</f>
        <v>EYES NWHERE SISTEMAS INTELIGENTES DE IMAGEM SA</v>
      </c>
      <c r="C593" s="16" t="n">
        <f aca="false">Report!U786</f>
        <v>595.9</v>
      </c>
      <c r="D593" s="1" t="str">
        <f aca="false">Report!X786</f>
        <v>MENSALIDADE INTERNET MO1 - KEILA</v>
      </c>
    </row>
    <row r="594" customFormat="false" ht="12.75" hidden="false" customHeight="true" outlineLevel="0" collapsed="false">
      <c r="A594" s="15" t="n">
        <f aca="false">Report!C787</f>
        <v>46193</v>
      </c>
      <c r="B594" s="1" t="str">
        <f aca="false">Report!E787</f>
        <v>RENATO DE O AZEVEDO E CIA LTDA - EPP</v>
      </c>
      <c r="C594" s="16" t="n">
        <f aca="false">Report!U787</f>
        <v>3182</v>
      </c>
      <c r="D594" s="1" t="str">
        <f aca="false">Report!X787</f>
        <v>FEIRA CARLOS - DEBORA</v>
      </c>
    </row>
    <row r="595" customFormat="false" ht="12.75" hidden="false" customHeight="true" outlineLevel="0" collapsed="false">
      <c r="A595" s="15" t="n">
        <f aca="false">Report!C788</f>
        <v>46193</v>
      </c>
      <c r="B595" s="1" t="str">
        <f aca="false">Report!E788</f>
        <v>COMERCIO E TRANSPORTE BRANDAO LTDA</v>
      </c>
      <c r="C595" s="16" t="n">
        <f aca="false">Report!U788</f>
        <v>870</v>
      </c>
      <c r="D595" s="1" t="str">
        <f aca="false">Report!X788</f>
        <v>NF 14713 - DEBORA</v>
      </c>
    </row>
    <row r="596" customFormat="false" ht="12.75" hidden="false" customHeight="true" outlineLevel="0" collapsed="false">
      <c r="A596" s="15" t="n">
        <f aca="false">Report!C789</f>
        <v>46193</v>
      </c>
      <c r="B596" s="1" t="str">
        <f aca="false">Report!E789</f>
        <v>RENATO DE O AZEVEDO E CIA LTDA - EPP</v>
      </c>
      <c r="C596" s="16" t="n">
        <f aca="false">Report!U789</f>
        <v>160</v>
      </c>
      <c r="D596" s="1" t="str">
        <f aca="false">Report!X789</f>
        <v>CAMARAO COM E SEM CASCA - FEIRA CARLOS - DEBORA</v>
      </c>
    </row>
    <row r="597" customFormat="false" ht="12.75" hidden="false" customHeight="true" outlineLevel="0" collapsed="false">
      <c r="A597" s="15" t="n">
        <f aca="false">Report!C790</f>
        <v>46194</v>
      </c>
      <c r="B597" s="1" t="str">
        <f aca="false">Report!E790</f>
        <v>SEM FORNECEDOR</v>
      </c>
      <c r="C597" s="16" t="n">
        <f aca="false">Report!U790</f>
        <v>202</v>
      </c>
      <c r="D597" s="1" t="str">
        <f aca="false">Report!X790</f>
        <v>COMPRA DO ALMOCO</v>
      </c>
    </row>
    <row r="598" customFormat="false" ht="12.75" hidden="false" customHeight="true" outlineLevel="0" collapsed="false">
      <c r="A598" s="15" t="n">
        <f aca="false">Report!C791</f>
        <v>46194</v>
      </c>
      <c r="B598" s="1" t="str">
        <f aca="false">Report!E791</f>
        <v>SEM FORNECEDOR</v>
      </c>
      <c r="C598" s="16" t="n">
        <f aca="false">Report!U791</f>
        <v>15</v>
      </c>
      <c r="D598" s="1" t="str">
        <f aca="false">Report!X791</f>
        <v>ALMOCO FUNCIONARIO</v>
      </c>
    </row>
    <row r="599" customFormat="false" ht="12.75" hidden="false" customHeight="true" outlineLevel="0" collapsed="false">
      <c r="A599" s="15" t="n">
        <f aca="false">Report!C792</f>
        <v>46194</v>
      </c>
      <c r="B599" s="1" t="str">
        <f aca="false">Report!E792</f>
        <v>SEM FORNECEDOR</v>
      </c>
      <c r="C599" s="16" t="n">
        <f aca="false">Report!U792</f>
        <v>276</v>
      </c>
      <c r="D599" s="1" t="str">
        <f aca="false">Report!X792</f>
        <v>COMPRA DA JANTA</v>
      </c>
    </row>
    <row r="600" customFormat="false" ht="12.75" hidden="false" customHeight="true" outlineLevel="0" collapsed="false">
      <c r="A600" s="15" t="n">
        <f aca="false">Report!C793</f>
        <v>46194</v>
      </c>
      <c r="B600" s="1" t="str">
        <f aca="false">Report!E793</f>
        <v>SEM FORNECEDOR</v>
      </c>
      <c r="C600" s="16" t="n">
        <f aca="false">Report!U793</f>
        <v>70</v>
      </c>
      <c r="D600" s="1" t="str">
        <f aca="false">Report!X793</f>
        <v>DANIEL SILVA</v>
      </c>
    </row>
    <row r="601" customFormat="false" ht="12.75" hidden="false" customHeight="true" outlineLevel="0" collapsed="false">
      <c r="A601" s="15" t="n">
        <f aca="false">Report!C794</f>
        <v>46194</v>
      </c>
      <c r="B601" s="1" t="str">
        <f aca="false">Report!E794</f>
        <v>SEM FORNECEDOR</v>
      </c>
      <c r="C601" s="16" t="n">
        <f aca="false">Report!U794</f>
        <v>70</v>
      </c>
      <c r="D601" s="1" t="str">
        <f aca="false">Report!X794</f>
        <v>ANA DE PAULA</v>
      </c>
    </row>
    <row r="602" customFormat="false" ht="12.75" hidden="false" customHeight="true" outlineLevel="0" collapsed="false">
      <c r="A602" s="15" t="n">
        <f aca="false">Report!C795</f>
        <v>46194</v>
      </c>
      <c r="B602" s="1" t="str">
        <f aca="false">Report!E795</f>
        <v>SEM FORNECEDOR</v>
      </c>
      <c r="C602" s="16" t="n">
        <f aca="false">Report!U795</f>
        <v>80</v>
      </c>
      <c r="D602" s="1" t="str">
        <f aca="false">Report!X795</f>
        <v>FELIPE JHONATA</v>
      </c>
    </row>
    <row r="603" customFormat="false" ht="12.75" hidden="false" customHeight="true" outlineLevel="0" collapsed="false">
      <c r="A603" s="15" t="n">
        <f aca="false">Report!C796</f>
        <v>46194</v>
      </c>
      <c r="B603" s="1" t="str">
        <f aca="false">Report!E796</f>
        <v>SEM FORNECEDOR</v>
      </c>
      <c r="C603" s="16" t="n">
        <f aca="false">Report!U796</f>
        <v>10</v>
      </c>
      <c r="D603" s="1" t="str">
        <f aca="false">Report!X796</f>
        <v>CARLOS MAGNO</v>
      </c>
    </row>
    <row r="604" customFormat="false" ht="12.75" hidden="false" customHeight="true" outlineLevel="0" collapsed="false">
      <c r="A604" s="15" t="n">
        <f aca="false">Report!C797</f>
        <v>46194</v>
      </c>
      <c r="B604" s="1" t="str">
        <f aca="false">Report!E797</f>
        <v>SEM FORNECEDOR</v>
      </c>
      <c r="C604" s="16" t="n">
        <f aca="false">Report!U797</f>
        <v>100</v>
      </c>
      <c r="D604" s="1" t="str">
        <f aca="false">Report!X797</f>
        <v>CARLOS MAGNO</v>
      </c>
    </row>
    <row r="605" customFormat="false" ht="12.75" hidden="false" customHeight="true" outlineLevel="0" collapsed="false">
      <c r="A605" s="15" t="n">
        <f aca="false">Report!C798</f>
        <v>46194</v>
      </c>
      <c r="B605" s="1" t="str">
        <f aca="false">Report!E798</f>
        <v>SEM FORNECEDOR</v>
      </c>
      <c r="C605" s="16" t="n">
        <f aca="false">Report!U798</f>
        <v>100</v>
      </c>
      <c r="D605" s="1" t="str">
        <f aca="false">Report!X798</f>
        <v>JADSON FERNANDO</v>
      </c>
    </row>
    <row r="606" customFormat="false" ht="12.75" hidden="false" customHeight="true" outlineLevel="0" collapsed="false">
      <c r="A606" s="15" t="n">
        <f aca="false">Report!C799</f>
        <v>46194</v>
      </c>
      <c r="B606" s="1" t="str">
        <f aca="false">Report!E799</f>
        <v>SEM FORNECEDOR</v>
      </c>
      <c r="C606" s="16" t="n">
        <f aca="false">Report!U799</f>
        <v>10</v>
      </c>
      <c r="D606" s="1" t="str">
        <f aca="false">Report!X799</f>
        <v>SALOMAO GARCIA</v>
      </c>
    </row>
    <row r="607" customFormat="false" ht="12.75" hidden="false" customHeight="true" outlineLevel="0" collapsed="false">
      <c r="A607" s="15" t="n">
        <f aca="false">Report!C800</f>
        <v>46194</v>
      </c>
      <c r="B607" s="1" t="str">
        <f aca="false">Report!E800</f>
        <v>SEM FORNECEDOR</v>
      </c>
      <c r="C607" s="16" t="n">
        <f aca="false">Report!U800</f>
        <v>60</v>
      </c>
      <c r="D607" s="1" t="str">
        <f aca="false">Report!X800</f>
        <v>DIARIA</v>
      </c>
    </row>
    <row r="608" customFormat="false" ht="12.75" hidden="false" customHeight="true" outlineLevel="0" collapsed="false">
      <c r="A608" s="15" t="n">
        <f aca="false">Report!C801</f>
        <v>46194</v>
      </c>
      <c r="B608" s="1" t="str">
        <f aca="false">Report!E801</f>
        <v>SEM FORNECEDOR</v>
      </c>
      <c r="C608" s="16" t="n">
        <f aca="false">Report!U801</f>
        <v>60</v>
      </c>
      <c r="D608" s="1" t="str">
        <f aca="false">Report!X801</f>
        <v>RAFAEL MACIEL</v>
      </c>
    </row>
    <row r="609" customFormat="false" ht="12.75" hidden="false" customHeight="true" outlineLevel="0" collapsed="false">
      <c r="A609" s="15" t="n">
        <f aca="false">Report!C802</f>
        <v>46194</v>
      </c>
      <c r="B609" s="1" t="str">
        <f aca="false">Report!E802</f>
        <v>SEM FORNECEDOR</v>
      </c>
      <c r="C609" s="16" t="n">
        <f aca="false">Report!U802</f>
        <v>90</v>
      </c>
      <c r="D609" s="1" t="str">
        <f aca="false">Report!X802</f>
        <v>IDELMA MONTEIRO</v>
      </c>
    </row>
    <row r="610" customFormat="false" ht="12.75" hidden="false" customHeight="true" outlineLevel="0" collapsed="false">
      <c r="A610" s="15" t="n">
        <f aca="false">Report!C803</f>
        <v>46194</v>
      </c>
      <c r="B610" s="1" t="str">
        <f aca="false">Report!E803</f>
        <v>SEM FORNECEDOR</v>
      </c>
      <c r="C610" s="16" t="n">
        <f aca="false">Report!U803</f>
        <v>180</v>
      </c>
      <c r="D610" s="1" t="str">
        <f aca="false">Report!X803</f>
        <v>GABRIELLY ALVES</v>
      </c>
    </row>
    <row r="611" customFormat="false" ht="12.75" hidden="false" customHeight="true" outlineLevel="0" collapsed="false">
      <c r="A611" s="15" t="n">
        <f aca="false">Report!C809</f>
        <v>46195</v>
      </c>
      <c r="B611" s="1" t="str">
        <f aca="false">Report!E809</f>
        <v>SEM FORNECEDOR</v>
      </c>
      <c r="C611" s="16" t="n">
        <f aca="false">Report!U809</f>
        <v>100</v>
      </c>
      <c r="D611" s="1" t="str">
        <f aca="false">Report!X809</f>
        <v>CARLOS DA SILVA</v>
      </c>
    </row>
    <row r="612" customFormat="false" ht="12.75" hidden="false" customHeight="true" outlineLevel="0" collapsed="false">
      <c r="A612" s="15" t="n">
        <f aca="false">Report!C810</f>
        <v>46195</v>
      </c>
      <c r="B612" s="1" t="str">
        <f aca="false">Report!E810</f>
        <v>SEM FORNECEDOR</v>
      </c>
      <c r="C612" s="16" t="n">
        <f aca="false">Report!U810</f>
        <v>10</v>
      </c>
      <c r="D612" s="1" t="str">
        <f aca="false">Report!X810</f>
        <v>CARLOS DA SILVA</v>
      </c>
    </row>
    <row r="613" customFormat="false" ht="12.75" hidden="false" customHeight="true" outlineLevel="0" collapsed="false">
      <c r="A613" s="15" t="n">
        <f aca="false">Report!C811</f>
        <v>46195</v>
      </c>
      <c r="B613" s="1" t="str">
        <f aca="false">Report!E811</f>
        <v>SEM FORNECEDOR</v>
      </c>
      <c r="C613" s="16" t="n">
        <f aca="false">Report!U811</f>
        <v>80</v>
      </c>
      <c r="D613" s="1" t="str">
        <f aca="false">Report!X811</f>
        <v>GERSON LIMA</v>
      </c>
    </row>
    <row r="614" customFormat="false" ht="12.75" hidden="false" customHeight="true" outlineLevel="0" collapsed="false">
      <c r="A614" s="15" t="n">
        <f aca="false">Report!C812</f>
        <v>46195</v>
      </c>
      <c r="B614" s="1" t="str">
        <f aca="false">Report!E812</f>
        <v>SEM FORNECEDOR</v>
      </c>
      <c r="C614" s="16" t="n">
        <f aca="false">Report!U812</f>
        <v>70</v>
      </c>
      <c r="D614" s="1" t="str">
        <f aca="false">Report!X812</f>
        <v>JULIO OLIVEIRA</v>
      </c>
    </row>
    <row r="615" customFormat="false" ht="12.75" hidden="false" customHeight="true" outlineLevel="0" collapsed="false">
      <c r="A615" s="15" t="n">
        <f aca="false">Report!C813</f>
        <v>46195</v>
      </c>
      <c r="B615" s="1" t="str">
        <f aca="false">Report!E813</f>
        <v>SEM FORNECEDOR</v>
      </c>
      <c r="C615" s="16" t="n">
        <f aca="false">Report!U813</f>
        <v>70</v>
      </c>
      <c r="D615" s="1" t="str">
        <f aca="false">Report!X813</f>
        <v>JULIO SILVA</v>
      </c>
    </row>
    <row r="616" customFormat="false" ht="12.75" hidden="false" customHeight="true" outlineLevel="0" collapsed="false">
      <c r="A616" s="15" t="n">
        <f aca="false">Report!C814</f>
        <v>46195</v>
      </c>
      <c r="B616" s="1" t="str">
        <f aca="false">Report!E814</f>
        <v>SEM FORNECEDOR</v>
      </c>
      <c r="C616" s="16" t="n">
        <f aca="false">Report!U814</f>
        <v>10</v>
      </c>
      <c r="D616" s="1" t="str">
        <f aca="false">Report!X814</f>
        <v>JULIO SILVA</v>
      </c>
    </row>
    <row r="617" customFormat="false" ht="12.75" hidden="false" customHeight="true" outlineLevel="0" collapsed="false">
      <c r="A617" s="15" t="n">
        <f aca="false">Report!C815</f>
        <v>46195</v>
      </c>
      <c r="B617" s="1" t="str">
        <f aca="false">Report!E815</f>
        <v>SEM FORNECEDOR</v>
      </c>
      <c r="C617" s="16" t="n">
        <f aca="false">Report!U815</f>
        <v>70</v>
      </c>
      <c r="D617" s="1" t="str">
        <f aca="false">Report!X815</f>
        <v>FELIPE JONATAN</v>
      </c>
    </row>
    <row r="618" customFormat="false" ht="12.75" hidden="false" customHeight="true" outlineLevel="0" collapsed="false">
      <c r="A618" s="15" t="n">
        <f aca="false">Report!C816</f>
        <v>46195</v>
      </c>
      <c r="B618" s="1" t="str">
        <f aca="false">Report!E816</f>
        <v>SEM FORNECEDOR</v>
      </c>
      <c r="C618" s="16" t="n">
        <f aca="false">Report!U816</f>
        <v>20</v>
      </c>
      <c r="D618" s="1" t="str">
        <f aca="false">Report!X816</f>
        <v>DEVOLUCAO CLIENTES</v>
      </c>
    </row>
    <row r="619" customFormat="false" ht="12.75" hidden="false" customHeight="true" outlineLevel="0" collapsed="false">
      <c r="A619" s="15" t="n">
        <f aca="false">Report!C817</f>
        <v>46195</v>
      </c>
      <c r="B619" s="1" t="str">
        <f aca="false">Report!E817</f>
        <v>OI S.A</v>
      </c>
      <c r="C619" s="16" t="n">
        <f aca="false">Report!U817</f>
        <v>139.97</v>
      </c>
      <c r="D619" s="1" t="str">
        <f aca="false">Report!X817</f>
        <v>INTERNET OI MO1 - KEILA</v>
      </c>
    </row>
    <row r="620" customFormat="false" ht="12.75" hidden="false" customHeight="true" outlineLevel="0" collapsed="false">
      <c r="A620" s="15" t="n">
        <f aca="false">Report!C818</f>
        <v>46195</v>
      </c>
      <c r="B620" s="1" t="str">
        <f aca="false">Report!E818</f>
        <v>DUNORTE DISTRIBUIDORA DE PRODUTOS DE CONSUMO LTDA</v>
      </c>
      <c r="C620" s="16" t="n">
        <f aca="false">Report!U818</f>
        <v>1181.23</v>
      </c>
      <c r="D620" s="1" t="str">
        <f aca="false">Report!X818</f>
        <v>NF 3189025 -3 C/TARIFA INCLUSA MILKA</v>
      </c>
    </row>
    <row r="621" customFormat="false" ht="12.75" hidden="false" customHeight="true" outlineLevel="0" collapsed="false">
      <c r="A621" s="15" t="n">
        <f aca="false">Report!C819</f>
        <v>46195</v>
      </c>
      <c r="B621" s="1" t="str">
        <f aca="false">Report!E819</f>
        <v>ROCHA E PAIVA LTDA</v>
      </c>
      <c r="C621" s="16" t="n">
        <f aca="false">Report!U819</f>
        <v>889.02</v>
      </c>
      <c r="D621" s="1" t="str">
        <f aca="false">Report!X819</f>
        <v>NF 206086 - MILKA</v>
      </c>
    </row>
    <row r="622" customFormat="false" ht="12.75" hidden="false" customHeight="true" outlineLevel="0" collapsed="false">
      <c r="A622" s="15" t="n">
        <f aca="false">Report!C820</f>
        <v>46195</v>
      </c>
      <c r="B622" s="1" t="str">
        <f aca="false">Report!E820</f>
        <v>ATACADAO S.A.</v>
      </c>
      <c r="C622" s="16" t="n">
        <f aca="false">Report!U820</f>
        <v>1769.94</v>
      </c>
      <c r="D622" s="1" t="str">
        <f aca="false">Report!X820</f>
        <v>NF 1882653 - MILKA</v>
      </c>
    </row>
    <row r="623" customFormat="false" ht="12.75" hidden="false" customHeight="true" outlineLevel="0" collapsed="false">
      <c r="A623" s="15" t="n">
        <f aca="false">Report!C821</f>
        <v>46195</v>
      </c>
      <c r="B623" s="1" t="str">
        <f aca="false">Report!E821</f>
        <v>PIARARA COMERCIO, IMPORTACAO E EXPORTACAO LTDA</v>
      </c>
      <c r="C623" s="16" t="n">
        <f aca="false">Report!U821</f>
        <v>1864.49</v>
      </c>
      <c r="D623" s="1" t="str">
        <f aca="false">Report!X821</f>
        <v>NF 192998 - MILKA</v>
      </c>
    </row>
    <row r="624" customFormat="false" ht="12.75" hidden="false" customHeight="true" outlineLevel="0" collapsed="false">
      <c r="A624" s="15" t="n">
        <f aca="false">Report!C822</f>
        <v>46195</v>
      </c>
      <c r="B624" s="1" t="str">
        <f aca="false">Report!E822</f>
        <v>FENNIX BRASIL DISTRIBUIDORA DE PRODUTOS</v>
      </c>
      <c r="C624" s="16" t="n">
        <f aca="false">Report!U822</f>
        <v>903.06</v>
      </c>
      <c r="D624" s="1" t="str">
        <f aca="false">Report!X822</f>
        <v>NF 394340 C/TARIFA INCLUSA - MILKA</v>
      </c>
    </row>
    <row r="625" customFormat="false" ht="12.75" hidden="false" customHeight="true" outlineLevel="0" collapsed="false">
      <c r="A625" s="15" t="n">
        <f aca="false">Report!C824</f>
        <v>46195</v>
      </c>
      <c r="B625" s="1" t="str">
        <f aca="false">Report!E824</f>
        <v>SOUZA CRUZ LTDA.</v>
      </c>
      <c r="C625" s="16" t="n">
        <f aca="false">Report!U824</f>
        <v>4347.21</v>
      </c>
      <c r="D625" s="1" t="str">
        <f aca="false">Report!X824</f>
        <v>NF 562604 -01 MILKA</v>
      </c>
    </row>
    <row r="626" customFormat="false" ht="12.75" hidden="false" customHeight="true" outlineLevel="0" collapsed="false">
      <c r="A626" s="15" t="n">
        <f aca="false">Report!C825</f>
        <v>46195</v>
      </c>
      <c r="B626" s="1" t="str">
        <f aca="false">Report!E825</f>
        <v>NSB COMERCIO ATACADISTA E VAREJISTA DE P</v>
      </c>
      <c r="C626" s="16" t="n">
        <f aca="false">Report!U825</f>
        <v>287.8</v>
      </c>
      <c r="D626" s="1" t="str">
        <f aca="false">Report!X825</f>
        <v>NF 7726 -02 MILKA</v>
      </c>
    </row>
    <row r="627" customFormat="false" ht="12.75" hidden="false" customHeight="true" outlineLevel="0" collapsed="false">
      <c r="A627" s="15" t="n">
        <f aca="false">Report!C826</f>
        <v>46195</v>
      </c>
      <c r="B627" s="1" t="str">
        <f aca="false">Report!E826</f>
        <v>EDMARA COMERCIO DE HIGIENE PESSOAL LTDA</v>
      </c>
      <c r="C627" s="16" t="n">
        <f aca="false">Report!U826</f>
        <v>575</v>
      </c>
      <c r="D627" s="1" t="str">
        <f aca="false">Report!X826</f>
        <v>NF 8026 - MILKA</v>
      </c>
    </row>
    <row r="628" customFormat="false" ht="12.75" hidden="false" customHeight="true" outlineLevel="0" collapsed="false">
      <c r="A628" s="15" t="n">
        <f aca="false">Report!C827</f>
        <v>46195</v>
      </c>
      <c r="B628" s="1" t="str">
        <f aca="false">Report!E827</f>
        <v>DISPPAN DISTRIBUIDORA DE PRODUTOS PARA PANIFICACAO LTDA</v>
      </c>
      <c r="C628" s="16" t="n">
        <f aca="false">Report!U827</f>
        <v>474.05</v>
      </c>
      <c r="D628" s="1" t="str">
        <f aca="false">Report!X827</f>
        <v>NF 278802 -2 MILKA</v>
      </c>
    </row>
    <row r="629" customFormat="false" ht="12.75" hidden="false" customHeight="true" outlineLevel="0" collapsed="false">
      <c r="A629" s="15" t="n">
        <f aca="false">Report!C828</f>
        <v>46195</v>
      </c>
      <c r="B629" s="1" t="str">
        <f aca="false">Report!E828</f>
        <v>C. R. PARENTE ABREU</v>
      </c>
      <c r="C629" s="16" t="n">
        <f aca="false">Report!U828</f>
        <v>396.96</v>
      </c>
      <c r="D629" s="1" t="str">
        <f aca="false">Report!X828</f>
        <v>NF11267 -2 MILKA</v>
      </c>
    </row>
    <row r="630" customFormat="false" ht="12.75" hidden="false" customHeight="true" outlineLevel="0" collapsed="false">
      <c r="A630" s="15" t="n">
        <f aca="false">Report!C829</f>
        <v>46195</v>
      </c>
      <c r="B630" s="1" t="str">
        <f aca="false">Report!E829</f>
        <v>NOVA FRIOS COMERCIO ATACADISTA DE LATICINIOS LTDA</v>
      </c>
      <c r="C630" s="16" t="n">
        <f aca="false">Report!U829</f>
        <v>213</v>
      </c>
      <c r="D630" s="1" t="str">
        <f aca="false">Report!X829</f>
        <v>NF 3784 BODEGA - MILKA</v>
      </c>
    </row>
    <row r="631" customFormat="false" ht="12.75" hidden="false" customHeight="true" outlineLevel="0" collapsed="false">
      <c r="A631" s="15" t="n">
        <f aca="false">Report!C830</f>
        <v>46195</v>
      </c>
      <c r="B631" s="1" t="str">
        <f aca="false">Report!E830</f>
        <v>HINOVA PAYMENTS </v>
      </c>
      <c r="C631" s="16" t="n">
        <f aca="false">Report!U830</f>
        <v>129</v>
      </c>
      <c r="D631" s="1" t="str">
        <f aca="false">Report!X830</f>
        <v>MENSALIDADE RASTREADOR MOTO MO1 DELIVERY - KEILA</v>
      </c>
    </row>
    <row r="632" customFormat="false" ht="12.75" hidden="false" customHeight="true" outlineLevel="0" collapsed="false">
      <c r="A632" s="15" t="n">
        <f aca="false">Report!C831</f>
        <v>46195</v>
      </c>
      <c r="B632" s="1" t="str">
        <f aca="false">Report!E831</f>
        <v>PANIFICADORA E CONFEITARIA REAL MADRI LTDA</v>
      </c>
      <c r="C632" s="16" t="n">
        <f aca="false">Report!U831</f>
        <v>1400</v>
      </c>
      <c r="D632" s="1" t="str">
        <f aca="false">Report!X831</f>
        <v>NF 667 - MILKA</v>
      </c>
    </row>
    <row r="633" customFormat="false" ht="12.75" hidden="false" customHeight="true" outlineLevel="0" collapsed="false">
      <c r="A633" s="15" t="n">
        <f aca="false">Report!C832</f>
        <v>46195</v>
      </c>
      <c r="B633" s="1" t="str">
        <f aca="false">Report!E832</f>
        <v>PANIFICADORA E CONFEITARIA REAL MADRI LTDA</v>
      </c>
      <c r="C633" s="16" t="n">
        <f aca="false">Report!U832</f>
        <v>319.63</v>
      </c>
      <c r="D633" s="1" t="str">
        <f aca="false">Report!X832</f>
        <v>NF 665 - MILKA</v>
      </c>
    </row>
    <row r="634" customFormat="false" ht="12.75" hidden="false" customHeight="true" outlineLevel="0" collapsed="false">
      <c r="A634" s="15" t="n">
        <f aca="false">Report!C833</f>
        <v>46195</v>
      </c>
      <c r="B634" s="1" t="str">
        <f aca="false">Report!E833</f>
        <v>J. R. L. NASCIMENTO PANIFICADORA</v>
      </c>
      <c r="C634" s="16" t="n">
        <f aca="false">Report!U833</f>
        <v>990</v>
      </c>
      <c r="D634" s="1" t="str">
        <f aca="false">Report!X833</f>
        <v>NF 954 CASA ITALIA - MILKA</v>
      </c>
    </row>
    <row r="635" customFormat="false" ht="12.75" hidden="false" customHeight="true" outlineLevel="0" collapsed="false">
      <c r="A635" s="15" t="n">
        <f aca="false">Report!C834</f>
        <v>46195</v>
      </c>
      <c r="B635" s="1" t="str">
        <f aca="false">Report!E834</f>
        <v>T. M. L. DA SILVA LTDA</v>
      </c>
      <c r="C635" s="16" t="n">
        <f aca="false">Report!U834</f>
        <v>614.59</v>
      </c>
      <c r="D635" s="1" t="str">
        <f aca="false">Report!X834</f>
        <v>NF 15024 AMAZONGURT - MILKA</v>
      </c>
    </row>
    <row r="636" customFormat="false" ht="12.75" hidden="false" customHeight="true" outlineLevel="0" collapsed="false">
      <c r="A636" s="15" t="n">
        <f aca="false">Report!C835</f>
        <v>46195</v>
      </c>
      <c r="B636" s="1" t="str">
        <f aca="false">Report!E835</f>
        <v>FRUTAL INDUSTRIA E COMERCIO LTDA</v>
      </c>
      <c r="C636" s="16" t="n">
        <f aca="false">Report!U835</f>
        <v>590.84</v>
      </c>
      <c r="D636" s="1" t="str">
        <f aca="false">Report!X835</f>
        <v>NF 223520 - MILKA</v>
      </c>
    </row>
    <row r="637" customFormat="false" ht="12.75" hidden="false" customHeight="true" outlineLevel="0" collapsed="false">
      <c r="A637" s="15" t="n">
        <f aca="false">Report!C836</f>
        <v>46195</v>
      </c>
      <c r="B637" s="1" t="str">
        <f aca="false">Report!E836</f>
        <v>ADRIANO FEITOSA OLIVEIRA LTDA</v>
      </c>
      <c r="C637" s="16" t="n">
        <f aca="false">Report!U836</f>
        <v>1850</v>
      </c>
      <c r="D637" s="1" t="str">
        <f aca="false">Report!X836</f>
        <v>NF 302 - MILKA</v>
      </c>
    </row>
    <row r="638" customFormat="false" ht="12.75" hidden="false" customHeight="true" outlineLevel="0" collapsed="false">
      <c r="A638" s="15" t="n">
        <f aca="false">Report!C837</f>
        <v>46195</v>
      </c>
      <c r="B638" s="1" t="str">
        <f aca="false">Report!E837</f>
        <v>E S O CONSULTORIA EIRELI</v>
      </c>
      <c r="C638" s="16" t="n">
        <f aca="false">Report!U837</f>
        <v>5355.91</v>
      </c>
      <c r="D638" s="1" t="str">
        <f aca="false">Report!X837</f>
        <v>SIMPLES ESO MO1 05/26 - KEILA</v>
      </c>
    </row>
    <row r="639" customFormat="false" ht="12.75" hidden="false" customHeight="true" outlineLevel="0" collapsed="false">
      <c r="A639" s="15" t="n">
        <f aca="false">Report!C838</f>
        <v>46195</v>
      </c>
      <c r="B639" s="1" t="str">
        <f aca="false">Report!E838</f>
        <v>SEFAZ DAR</v>
      </c>
      <c r="C639" s="16" t="n">
        <f aca="false">Report!U838</f>
        <v>5171.19</v>
      </c>
      <c r="D639" s="1" t="str">
        <f aca="false">Report!X838</f>
        <v>ICMS MO1 05/26 -KEILA</v>
      </c>
    </row>
    <row r="640" customFormat="false" ht="12.75" hidden="false" customHeight="true" outlineLevel="0" collapsed="false">
      <c r="A640" s="15" t="n">
        <f aca="false">Report!C841</f>
        <v>46195</v>
      </c>
      <c r="B640" s="1" t="str">
        <f aca="false">Report!E841</f>
        <v>CISS CONSULTORIA EM INFORMATICA, SERVICOS E SOFTWARE S/A</v>
      </c>
      <c r="C640" s="16" t="n">
        <f aca="false">Report!U841</f>
        <v>142.9</v>
      </c>
      <c r="D640" s="1" t="str">
        <f aca="false">Report!X841</f>
        <v>MENSALIDADE SISTEMA LOJAS</v>
      </c>
    </row>
    <row r="641" customFormat="false" ht="12.75" hidden="false" customHeight="true" outlineLevel="0" collapsed="false">
      <c r="A641" s="15" t="n">
        <f aca="false">Report!C843</f>
        <v>46195</v>
      </c>
      <c r="B641" s="1" t="str">
        <f aca="false">Report!E843</f>
        <v>CISS CONSULTORIA EM INFORMATICA, SERVICOS E SOFTWARE S/A</v>
      </c>
      <c r="C641" s="16" t="n">
        <f aca="false">Report!U843</f>
        <v>1342.68</v>
      </c>
      <c r="D641" s="1" t="str">
        <f aca="false">Report!X843</f>
        <v>MENSALIDADE SISTEMA LOJAS</v>
      </c>
    </row>
    <row r="642" customFormat="false" ht="12.75" hidden="false" customHeight="true" outlineLevel="0" collapsed="false">
      <c r="A642" s="15" t="n">
        <f aca="false">Report!C844</f>
        <v>46195</v>
      </c>
      <c r="B642" s="1" t="str">
        <f aca="false">Report!E844</f>
        <v>DANIELE TEIXEIRA HUNHAPE</v>
      </c>
      <c r="C642" s="16" t="n">
        <f aca="false">Report!U844</f>
        <v>500</v>
      </c>
      <c r="D642" s="1" t="str">
        <f aca="false">Report!X844</f>
        <v>SEGURANÇA TRABALHO RATLOJAS</v>
      </c>
    </row>
    <row r="643" customFormat="false" ht="12.75" hidden="false" customHeight="true" outlineLevel="0" collapsed="false">
      <c r="A643" s="15" t="n">
        <f aca="false">Report!C845</f>
        <v>46195</v>
      </c>
      <c r="B643" s="1" t="str">
        <f aca="false">Report!E845</f>
        <v>RENATO DE O AZEVEDO E CIA LTDA - EPP</v>
      </c>
      <c r="C643" s="16" t="n">
        <f aca="false">Report!U845</f>
        <v>360</v>
      </c>
      <c r="D643" s="1" t="str">
        <f aca="false">Report!X845</f>
        <v>COMPRA DE PITAYA - DEBORA</v>
      </c>
    </row>
    <row r="644" customFormat="false" ht="12.75" hidden="false" customHeight="true" outlineLevel="0" collapsed="false">
      <c r="A644" s="15" t="n">
        <f aca="false">Report!C846</f>
        <v>46195</v>
      </c>
      <c r="B644" s="1" t="str">
        <f aca="false">Report!E846</f>
        <v>GELO DANGELO FABRICACAO DE GELO LTDA</v>
      </c>
      <c r="C644" s="16" t="n">
        <f aca="false">Report!U846</f>
        <v>405.5</v>
      </c>
      <c r="D644" s="1" t="str">
        <f aca="false">Report!X846</f>
        <v>NF 305 - DEBORA</v>
      </c>
    </row>
    <row r="645" customFormat="false" ht="12.75" hidden="false" customHeight="true" outlineLevel="0" collapsed="false">
      <c r="A645" s="15" t="n">
        <f aca="false">Report!C848</f>
        <v>46195</v>
      </c>
      <c r="B645" s="1" t="str">
        <f aca="false">Report!E848</f>
        <v>66.356.670 FRANCISCO CARLOS FERNANDES COSTA</v>
      </c>
      <c r="C645" s="16" t="n">
        <f aca="false">Report!U848</f>
        <v>640</v>
      </c>
      <c r="D645" s="1" t="str">
        <f aca="false">Report!X848</f>
        <v>NF 8 - DEBORA</v>
      </c>
    </row>
    <row r="646" customFormat="false" ht="12.75" hidden="false" customHeight="true" outlineLevel="0" collapsed="false">
      <c r="A646" s="15" t="n">
        <f aca="false">Report!C849</f>
        <v>46195</v>
      </c>
      <c r="B646" s="1" t="str">
        <f aca="false">Report!E849</f>
        <v>66.356.670 FRANCISCO CARLOS FERNANDES COSTA</v>
      </c>
      <c r="C646" s="16" t="n">
        <f aca="false">Report!U849</f>
        <v>340</v>
      </c>
      <c r="D646" s="1" t="str">
        <f aca="false">Report!X849</f>
        <v>NF 7 - DEBORA</v>
      </c>
    </row>
    <row r="647" customFormat="false" ht="12.75" hidden="false" customHeight="true" outlineLevel="0" collapsed="false">
      <c r="A647" s="15" t="n">
        <f aca="false">Report!C851</f>
        <v>46195</v>
      </c>
      <c r="B647" s="1" t="str">
        <f aca="false">Report!E851</f>
        <v>ITAU SA</v>
      </c>
      <c r="C647" s="16" t="n">
        <f aca="false">Report!U851</f>
        <v>40000</v>
      </c>
      <c r="D647" s="1" t="str">
        <f aca="false">Report!X851</f>
        <v>COBERTURA DE CONTA  BB 1NV-ANDREZA</v>
      </c>
    </row>
    <row r="648" customFormat="false" ht="12.75" hidden="false" customHeight="true" outlineLevel="0" collapsed="false">
      <c r="A648" s="15" t="n">
        <f aca="false">Report!C852</f>
        <v>46196</v>
      </c>
      <c r="B648" s="1" t="str">
        <f aca="false">Report!E852</f>
        <v>SEM FORNECEDOR</v>
      </c>
      <c r="C648" s="16" t="n">
        <f aca="false">Report!U852</f>
        <v>60</v>
      </c>
      <c r="D648" s="1" t="str">
        <f aca="false">Report!X852</f>
        <v>DEVOLUCAO PRODUTOS COM PROBLEMAS</v>
      </c>
    </row>
    <row r="649" customFormat="false" ht="12.75" hidden="false" customHeight="true" outlineLevel="0" collapsed="false">
      <c r="A649" s="15" t="n">
        <f aca="false">Report!C853</f>
        <v>46196</v>
      </c>
      <c r="B649" s="1" t="str">
        <f aca="false">Report!E853</f>
        <v>SEM FORNECEDOR</v>
      </c>
      <c r="C649" s="16" t="n">
        <f aca="false">Report!U853</f>
        <v>280</v>
      </c>
      <c r="D649" s="1" t="str">
        <f aca="false">Report!X853</f>
        <v>ACAI DE ANORI</v>
      </c>
    </row>
    <row r="650" customFormat="false" ht="12.75" hidden="false" customHeight="true" outlineLevel="0" collapsed="false">
      <c r="A650" s="15" t="n">
        <f aca="false">Report!C855</f>
        <v>46196</v>
      </c>
      <c r="B650" s="1" t="str">
        <f aca="false">Report!E855</f>
        <v>SEM FORNECEDOR</v>
      </c>
      <c r="C650" s="16" t="n">
        <f aca="false">Report!U855</f>
        <v>70</v>
      </c>
      <c r="D650" s="1" t="str">
        <f aca="false">Report!X855</f>
        <v>DANIEL SILVA</v>
      </c>
    </row>
    <row r="651" customFormat="false" ht="12.75" hidden="false" customHeight="true" outlineLevel="0" collapsed="false">
      <c r="A651" s="15" t="n">
        <f aca="false">Report!C856</f>
        <v>46196</v>
      </c>
      <c r="B651" s="1" t="str">
        <f aca="false">Report!E856</f>
        <v>SEM FORNECEDOR</v>
      </c>
      <c r="C651" s="16" t="n">
        <f aca="false">Report!U856</f>
        <v>100</v>
      </c>
      <c r="D651" s="1" t="str">
        <f aca="false">Report!X856</f>
        <v>CARLOS DA SILVA</v>
      </c>
    </row>
    <row r="652" customFormat="false" ht="12.75" hidden="false" customHeight="true" outlineLevel="0" collapsed="false">
      <c r="A652" s="15" t="n">
        <f aca="false">Report!C857</f>
        <v>46196</v>
      </c>
      <c r="B652" s="1" t="str">
        <f aca="false">Report!E857</f>
        <v>SEM FORNECEDOR</v>
      </c>
      <c r="C652" s="16" t="n">
        <f aca="false">Report!U857</f>
        <v>10</v>
      </c>
      <c r="D652" s="1" t="str">
        <f aca="false">Report!X857</f>
        <v>CARLOS DA SILVA</v>
      </c>
    </row>
    <row r="653" customFormat="false" ht="12.75" hidden="false" customHeight="true" outlineLevel="0" collapsed="false">
      <c r="A653" s="15" t="n">
        <f aca="false">Report!C859</f>
        <v>46196</v>
      </c>
      <c r="B653" s="1" t="str">
        <f aca="false">Report!E859</f>
        <v>SEM FORNECEDOR</v>
      </c>
      <c r="C653" s="16" t="n">
        <f aca="false">Report!U859</f>
        <v>10</v>
      </c>
      <c r="D653" s="1" t="str">
        <f aca="false">Report!X859</f>
        <v>JULIO SILVA</v>
      </c>
    </row>
    <row r="654" customFormat="false" ht="12.75" hidden="false" customHeight="true" outlineLevel="0" collapsed="false">
      <c r="A654" s="15" t="n">
        <f aca="false">Report!C860</f>
        <v>46196</v>
      </c>
      <c r="B654" s="1" t="str">
        <f aca="false">Report!E860</f>
        <v>SEM FORNECEDOR</v>
      </c>
      <c r="C654" s="16" t="n">
        <f aca="false">Report!U860</f>
        <v>70</v>
      </c>
      <c r="D654" s="1" t="str">
        <f aca="false">Report!X860</f>
        <v>DAVID SILVA</v>
      </c>
    </row>
    <row r="655" customFormat="false" ht="12.75" hidden="false" customHeight="true" outlineLevel="0" collapsed="false">
      <c r="A655" s="15" t="n">
        <f aca="false">Report!C866</f>
        <v>46196</v>
      </c>
      <c r="B655" s="1" t="str">
        <f aca="false">Report!E866</f>
        <v>SEM FORNECEDOR</v>
      </c>
      <c r="C655" s="16" t="n">
        <f aca="false">Report!U866</f>
        <v>60</v>
      </c>
      <c r="D655" s="1" t="str">
        <f aca="false">Report!X866</f>
        <v>IRINEU LOPEZ</v>
      </c>
    </row>
    <row r="656" customFormat="false" ht="12.75" hidden="false" customHeight="true" outlineLevel="0" collapsed="false">
      <c r="A656" s="15" t="n">
        <f aca="false">Report!C867</f>
        <v>46196</v>
      </c>
      <c r="B656" s="1" t="str">
        <f aca="false">Report!E867</f>
        <v>PRIME PET DISTRIBUIDORA LTDA</v>
      </c>
      <c r="C656" s="16" t="n">
        <f aca="false">Report!U867</f>
        <v>2195.35</v>
      </c>
      <c r="D656" s="1" t="str">
        <f aca="false">Report!X867</f>
        <v>NF 9409 - 10/10 MILKA</v>
      </c>
    </row>
    <row r="657" customFormat="false" ht="12.75" hidden="false" customHeight="true" outlineLevel="0" collapsed="false">
      <c r="A657" s="15" t="n">
        <f aca="false">Report!C868</f>
        <v>46196</v>
      </c>
      <c r="B657" s="1" t="str">
        <f aca="false">Report!E868</f>
        <v>NEYLIANE SILVA DE OLIVEIRA</v>
      </c>
      <c r="C657" s="16" t="n">
        <f aca="false">Report!U868</f>
        <v>2720.81</v>
      </c>
      <c r="D657" s="1" t="str">
        <f aca="false">Report!X868</f>
        <v>PL NEILA CARRO 03/36 </v>
      </c>
    </row>
    <row r="658" customFormat="false" ht="12.75" hidden="false" customHeight="true" outlineLevel="0" collapsed="false">
      <c r="A658" s="15" t="n">
        <f aca="false">Report!C870</f>
        <v>46196</v>
      </c>
      <c r="B658" s="1" t="str">
        <f aca="false">Report!E870</f>
        <v>EDMARA COMERCIO DE HIGIENE PESSOAL LTDA</v>
      </c>
      <c r="C658" s="16" t="n">
        <f aca="false">Report!U870</f>
        <v>1695.9</v>
      </c>
      <c r="D658" s="1" t="str">
        <f aca="false">Report!X870</f>
        <v>4496-C/D NF7862 - MILKA</v>
      </c>
    </row>
    <row r="659" customFormat="false" ht="12.75" hidden="false" customHeight="true" outlineLevel="0" collapsed="false">
      <c r="A659" s="15" t="n">
        <f aca="false">Report!C871</f>
        <v>46196</v>
      </c>
      <c r="B659" s="1" t="str">
        <f aca="false">Report!E871</f>
        <v>NT INDUSTRIA E COMERCIO DE PANIFICACAO L</v>
      </c>
      <c r="C659" s="16" t="n">
        <f aca="false">Report!U871</f>
        <v>5799.6</v>
      </c>
      <c r="D659" s="1" t="str">
        <f aca="false">Report!X871</f>
        <v>NF 37950 - MILKA</v>
      </c>
    </row>
    <row r="660" customFormat="false" ht="12.75" hidden="false" customHeight="true" outlineLevel="0" collapsed="false">
      <c r="A660" s="15" t="n">
        <f aca="false">Report!C872</f>
        <v>46196</v>
      </c>
      <c r="B660" s="1" t="str">
        <f aca="false">Report!E872</f>
        <v>ROCHA E PAIVA LTDA</v>
      </c>
      <c r="C660" s="16" t="n">
        <f aca="false">Report!U872</f>
        <v>622.46</v>
      </c>
      <c r="D660" s="1" t="str">
        <f aca="false">Report!X872</f>
        <v>NF 207140-1 DESPESA - MILKA</v>
      </c>
    </row>
    <row r="661" customFormat="false" ht="12.75" hidden="false" customHeight="true" outlineLevel="0" collapsed="false">
      <c r="A661" s="15" t="n">
        <f aca="false">Report!C874</f>
        <v>46196</v>
      </c>
      <c r="B661" s="1" t="str">
        <f aca="false">Report!E874</f>
        <v>COMERCIO DE FRIOS MANAUS LTDA</v>
      </c>
      <c r="C661" s="16" t="n">
        <f aca="false">Report!U874</f>
        <v>9050.8</v>
      </c>
      <c r="D661" s="1" t="str">
        <f aca="false">Report!X874</f>
        <v> NF171508 - MILKA</v>
      </c>
    </row>
    <row r="662" customFormat="false" ht="12.75" hidden="false" customHeight="true" outlineLevel="0" collapsed="false">
      <c r="A662" s="15" t="n">
        <f aca="false">Report!C875</f>
        <v>46196</v>
      </c>
      <c r="B662" s="1" t="str">
        <f aca="false">Report!E875</f>
        <v>J G COMERCIO DE PRODUTOS ALIMENTICIOS LTDA</v>
      </c>
      <c r="C662" s="16" t="n">
        <f aca="false">Report!U875</f>
        <v>1107.75</v>
      </c>
      <c r="D662" s="1" t="str">
        <f aca="false">Report!X875</f>
        <v>451009-A/C  NF387396 - MILKA</v>
      </c>
    </row>
    <row r="663" customFormat="false" ht="12.75" hidden="false" customHeight="true" outlineLevel="0" collapsed="false">
      <c r="A663" s="15" t="n">
        <f aca="false">Report!C877</f>
        <v>46196</v>
      </c>
      <c r="B663" s="1" t="str">
        <f aca="false">Report!E877</f>
        <v>VITAPAN COMERCIO VAREJISTA DE PRODUTOS ALIMENTICIOS LTDA</v>
      </c>
      <c r="C663" s="16" t="n">
        <f aca="false">Report!U877</f>
        <v>864</v>
      </c>
      <c r="D663" s="1" t="str">
        <f aca="false">Report!X877</f>
        <v> NF 10108 - MILKA</v>
      </c>
    </row>
    <row r="664" customFormat="false" ht="12.75" hidden="false" customHeight="true" outlineLevel="0" collapsed="false">
      <c r="A664" s="15" t="n">
        <f aca="false">Report!C878</f>
        <v>46196</v>
      </c>
      <c r="B664" s="1" t="str">
        <f aca="false">Report!E878</f>
        <v>NESTLÉ BRASIL LTDA.</v>
      </c>
      <c r="C664" s="16" t="n">
        <f aca="false">Report!U878</f>
        <v>414.93</v>
      </c>
      <c r="D664" s="1" t="str">
        <f aca="false">Report!X878</f>
        <v>NF 1414215 - MILKA</v>
      </c>
    </row>
    <row r="665" customFormat="false" ht="12.75" hidden="false" customHeight="true" outlineLevel="0" collapsed="false">
      <c r="A665" s="15" t="n">
        <f aca="false">Report!C879</f>
        <v>46196</v>
      </c>
      <c r="B665" s="1" t="str">
        <f aca="false">Report!E879</f>
        <v>NESTLÉ BRASIL LTDA.</v>
      </c>
      <c r="C665" s="16" t="n">
        <f aca="false">Report!U879</f>
        <v>1685.95</v>
      </c>
      <c r="D665" s="1" t="str">
        <f aca="false">Report!X879</f>
        <v>NF 1414432 - MILKA</v>
      </c>
    </row>
    <row r="666" customFormat="false" ht="12.75" hidden="false" customHeight="true" outlineLevel="0" collapsed="false">
      <c r="A666" s="15" t="n">
        <f aca="false">Report!C880</f>
        <v>46196</v>
      </c>
      <c r="B666" s="1" t="str">
        <f aca="false">Report!E880</f>
        <v>PANIFICADORA E CONFEITARIA REAL MADRI LTDA</v>
      </c>
      <c r="C666" s="16" t="n">
        <f aca="false">Report!U880</f>
        <v>362</v>
      </c>
      <c r="D666" s="1" t="str">
        <f aca="false">Report!X880</f>
        <v>NF 668 - MILKA</v>
      </c>
    </row>
    <row r="667" customFormat="false" ht="12.75" hidden="false" customHeight="true" outlineLevel="0" collapsed="false">
      <c r="A667" s="15" t="n">
        <f aca="false">Report!C881</f>
        <v>46196</v>
      </c>
      <c r="B667" s="1" t="str">
        <f aca="false">Report!E881</f>
        <v>SAO JOSE COMERCIO DE LATICINIOS E FRIOS</v>
      </c>
      <c r="C667" s="16" t="n">
        <f aca="false">Report!U881</f>
        <v>1444</v>
      </c>
      <c r="D667" s="1" t="str">
        <f aca="false">Report!X881</f>
        <v>NF 3413 SABORE FATIADO - MILKA</v>
      </c>
    </row>
    <row r="668" customFormat="false" ht="12.75" hidden="false" customHeight="true" outlineLevel="0" collapsed="false">
      <c r="A668" s="15" t="n">
        <f aca="false">Report!C882</f>
        <v>46196</v>
      </c>
      <c r="B668" s="1" t="str">
        <f aca="false">Report!E882</f>
        <v>ADICSO FABIAN GONZALEZ MONTILLA 70302186</v>
      </c>
      <c r="C668" s="16" t="n">
        <f aca="false">Report!U882</f>
        <v>900</v>
      </c>
      <c r="D668" s="1" t="str">
        <f aca="false">Report!X882</f>
        <v>NF 503 BLOOM - MILKA</v>
      </c>
    </row>
    <row r="669" customFormat="false" ht="12.75" hidden="false" customHeight="true" outlineLevel="0" collapsed="false">
      <c r="A669" s="15" t="n">
        <f aca="false">Report!C883</f>
        <v>46196</v>
      </c>
      <c r="B669" s="1" t="str">
        <f aca="false">Report!E883</f>
        <v>PANIFICADORA E CONFEITARIA REAL MADRI LTDA</v>
      </c>
      <c r="C669" s="16" t="n">
        <f aca="false">Report!U883</f>
        <v>384.5</v>
      </c>
      <c r="D669" s="1" t="str">
        <f aca="false">Report!X883</f>
        <v>NF 670 - MILKA</v>
      </c>
    </row>
    <row r="670" customFormat="false" ht="12.75" hidden="false" customHeight="true" outlineLevel="0" collapsed="false">
      <c r="A670" s="15" t="n">
        <f aca="false">Report!C884</f>
        <v>46196</v>
      </c>
      <c r="B670" s="1" t="str">
        <f aca="false">Report!E884</f>
        <v>DESPESA COZINHA</v>
      </c>
      <c r="C670" s="16" t="n">
        <f aca="false">Report!U884</f>
        <v>615</v>
      </c>
      <c r="D670" s="1" t="str">
        <f aca="false">Report!X884</f>
        <v>GAS DE COZINHA 5 BOTIJAS</v>
      </c>
    </row>
    <row r="671" customFormat="false" ht="12.75" hidden="false" customHeight="true" outlineLevel="0" collapsed="false">
      <c r="A671" s="15" t="n">
        <f aca="false">Report!C885</f>
        <v>46196</v>
      </c>
      <c r="B671" s="1" t="str">
        <f aca="false">Report!E885</f>
        <v>RENATO DE O AZEVEDO E CIA LTDA - EPP</v>
      </c>
      <c r="C671" s="16" t="n">
        <f aca="false">Report!U885</f>
        <v>2460</v>
      </c>
      <c r="D671" s="1" t="str">
        <f aca="false">Report!X885</f>
        <v>FEIRA SR RENATO - DEBORA</v>
      </c>
    </row>
    <row r="672" customFormat="false" ht="12.75" hidden="false" customHeight="true" outlineLevel="0" collapsed="false">
      <c r="A672" s="15" t="n">
        <f aca="false">Report!C886</f>
        <v>46196</v>
      </c>
      <c r="B672" s="1" t="str">
        <f aca="false">Report!E886</f>
        <v>FEIRA</v>
      </c>
      <c r="C672" s="16" t="n">
        <f aca="false">Report!U886</f>
        <v>4103</v>
      </c>
      <c r="D672" s="1" t="str">
        <f aca="false">Report!X886</f>
        <v>FEIRA LOJAS - NAO SOMAR</v>
      </c>
    </row>
    <row r="673" customFormat="false" ht="12.75" hidden="false" customHeight="true" outlineLevel="0" collapsed="false">
      <c r="A673" s="15" t="n">
        <f aca="false">Report!C887</f>
        <v>46196</v>
      </c>
      <c r="B673" s="1" t="str">
        <f aca="false">Report!E887</f>
        <v>66.356.670 FRANCISCO CARLOS FERNANDES COSTA</v>
      </c>
      <c r="C673" s="16" t="n">
        <f aca="false">Report!U887</f>
        <v>240</v>
      </c>
      <c r="D673" s="1" t="str">
        <f aca="false">Report!X887</f>
        <v>NF 32 - DEBORA</v>
      </c>
    </row>
    <row r="674" customFormat="false" ht="12.75" hidden="false" customHeight="true" outlineLevel="0" collapsed="false">
      <c r="A674" s="15" t="n">
        <f aca="false">Report!C888</f>
        <v>46197</v>
      </c>
      <c r="B674" s="1" t="str">
        <f aca="false">Report!E888</f>
        <v>SEM FORNECEDOR</v>
      </c>
      <c r="C674" s="16" t="n">
        <f aca="false">Report!U888</f>
        <v>70</v>
      </c>
      <c r="D674" s="1" t="str">
        <f aca="false">Report!X888</f>
        <v>ANA DE PAULA</v>
      </c>
    </row>
    <row r="675" customFormat="false" ht="12.75" hidden="false" customHeight="true" outlineLevel="0" collapsed="false">
      <c r="A675" s="15" t="n">
        <f aca="false">Report!C889</f>
        <v>46197</v>
      </c>
      <c r="B675" s="1" t="str">
        <f aca="false">Report!E889</f>
        <v>SEM FORNECEDOR</v>
      </c>
      <c r="C675" s="16" t="n">
        <f aca="false">Report!U889</f>
        <v>100</v>
      </c>
      <c r="D675" s="1" t="str">
        <f aca="false">Report!X889</f>
        <v>CARLOS DA SILVA</v>
      </c>
    </row>
    <row r="676" customFormat="false" ht="12.75" hidden="false" customHeight="true" outlineLevel="0" collapsed="false">
      <c r="A676" s="15" t="n">
        <f aca="false">Report!C891</f>
        <v>46197</v>
      </c>
      <c r="B676" s="1" t="str">
        <f aca="false">Report!E891</f>
        <v>SEM FORNECEDOR</v>
      </c>
      <c r="C676" s="16" t="n">
        <f aca="false">Report!U891</f>
        <v>70</v>
      </c>
      <c r="D676" s="1" t="str">
        <f aca="false">Report!X891</f>
        <v>JULIO DA SILVA</v>
      </c>
    </row>
    <row r="677" customFormat="false" ht="12.75" hidden="false" customHeight="true" outlineLevel="0" collapsed="false">
      <c r="A677" s="15" t="n">
        <f aca="false">Report!C892</f>
        <v>46197</v>
      </c>
      <c r="B677" s="1" t="str">
        <f aca="false">Report!E892</f>
        <v>SEM FORNECEDOR</v>
      </c>
      <c r="C677" s="16" t="n">
        <f aca="false">Report!U892</f>
        <v>10</v>
      </c>
      <c r="D677" s="1" t="str">
        <f aca="false">Report!X892</f>
        <v>JULIO DA SILVA</v>
      </c>
    </row>
    <row r="678" customFormat="false" ht="12.75" hidden="false" customHeight="true" outlineLevel="0" collapsed="false">
      <c r="A678" s="15" t="n">
        <f aca="false">Report!C893</f>
        <v>46197</v>
      </c>
      <c r="B678" s="1" t="str">
        <f aca="false">Report!E893</f>
        <v>SEM FORNECEDOR</v>
      </c>
      <c r="C678" s="16" t="n">
        <f aca="false">Report!U893</f>
        <v>60</v>
      </c>
      <c r="D678" s="1" t="str">
        <f aca="false">Report!X893</f>
        <v>IRINEU LOPES</v>
      </c>
    </row>
    <row r="679" customFormat="false" ht="12.75" hidden="false" customHeight="true" outlineLevel="0" collapsed="false">
      <c r="A679" s="15" t="n">
        <f aca="false">Report!C899</f>
        <v>46197</v>
      </c>
      <c r="B679" s="1" t="str">
        <f aca="false">Report!E899</f>
        <v>SEM FORNECEDOR</v>
      </c>
      <c r="C679" s="16" t="n">
        <f aca="false">Report!U899</f>
        <v>70</v>
      </c>
      <c r="D679" s="1" t="str">
        <f aca="false">Report!X899</f>
        <v>JULIO DA SILVA</v>
      </c>
    </row>
    <row r="680" customFormat="false" ht="12.75" hidden="false" customHeight="true" outlineLevel="0" collapsed="false">
      <c r="A680" s="15" t="n">
        <f aca="false">Report!C900</f>
        <v>46197</v>
      </c>
      <c r="B680" s="1" t="str">
        <f aca="false">Report!E900</f>
        <v>SEM FORNECEDOR</v>
      </c>
      <c r="C680" s="16" t="n">
        <f aca="false">Report!U900</f>
        <v>500</v>
      </c>
      <c r="D680" s="1" t="str">
        <f aca="false">Report!X900</f>
        <v>JADSON FERNANDO</v>
      </c>
    </row>
    <row r="681" customFormat="false" ht="12.75" hidden="false" customHeight="true" outlineLevel="0" collapsed="false">
      <c r="A681" s="15" t="n">
        <f aca="false">Report!C901</f>
        <v>46197</v>
      </c>
      <c r="B681" s="1" t="str">
        <f aca="false">Report!E901</f>
        <v>SEM FORNECEDOR</v>
      </c>
      <c r="C681" s="16" t="n">
        <f aca="false">Report!U901</f>
        <v>80</v>
      </c>
      <c r="D681" s="1" t="str">
        <f aca="false">Report!X901</f>
        <v>ANDERSON CAMPOS</v>
      </c>
    </row>
    <row r="682" customFormat="false" ht="12.75" hidden="false" customHeight="true" outlineLevel="0" collapsed="false">
      <c r="A682" s="15" t="n">
        <f aca="false">Report!C902</f>
        <v>46197</v>
      </c>
      <c r="B682" s="1" t="str">
        <f aca="false">Report!E902</f>
        <v>SEM FORNECEDOR</v>
      </c>
      <c r="C682" s="16" t="n">
        <f aca="false">Report!U902</f>
        <v>12</v>
      </c>
      <c r="D682" s="1" t="str">
        <f aca="false">Report!X902</f>
        <v>ANDERSON CAMPOS</v>
      </c>
    </row>
    <row r="683" customFormat="false" ht="12.75" hidden="false" customHeight="true" outlineLevel="0" collapsed="false">
      <c r="A683" s="15" t="n">
        <f aca="false">Report!C904</f>
        <v>46197</v>
      </c>
      <c r="B683" s="1" t="str">
        <f aca="false">Report!E904</f>
        <v>SEM FORNECEDOR</v>
      </c>
      <c r="C683" s="16" t="n">
        <f aca="false">Report!U904</f>
        <v>350</v>
      </c>
      <c r="D683" s="1" t="str">
        <f aca="false">Report!X904</f>
        <v>ACAI DE ANORI</v>
      </c>
    </row>
    <row r="684" customFormat="false" ht="12.75" hidden="false" customHeight="true" outlineLevel="0" collapsed="false">
      <c r="A684" s="15" t="n">
        <f aca="false">Report!C905</f>
        <v>46197</v>
      </c>
      <c r="B684" s="1" t="str">
        <f aca="false">Report!E905</f>
        <v>SB COMERCIO LTDA</v>
      </c>
      <c r="C684" s="16" t="n">
        <f aca="false">Report!U905</f>
        <v>2899.41</v>
      </c>
      <c r="D684" s="1" t="str">
        <f aca="false">Report!X905</f>
        <v>NF 1952294 -4 MILKA</v>
      </c>
    </row>
    <row r="685" customFormat="false" ht="12.75" hidden="false" customHeight="true" outlineLevel="0" collapsed="false">
      <c r="A685" s="15" t="n">
        <f aca="false">Report!C906</f>
        <v>46197</v>
      </c>
      <c r="B685" s="1" t="str">
        <f aca="false">Report!E906</f>
        <v>DISTRIBUIDORA LOPES LTDA</v>
      </c>
      <c r="C685" s="16" t="n">
        <f aca="false">Report!U906</f>
        <v>1176.19</v>
      </c>
      <c r="D685" s="1" t="str">
        <f aca="false">Report!X906</f>
        <v>NF 1662315 - MILKA</v>
      </c>
    </row>
    <row r="686" customFormat="false" ht="12.75" hidden="false" customHeight="true" outlineLevel="0" collapsed="false">
      <c r="A686" s="15" t="n">
        <f aca="false">Report!C907</f>
        <v>46197</v>
      </c>
      <c r="B686" s="1" t="str">
        <f aca="false">Report!E907</f>
        <v>NATUREZA COMERCIO DE DESCARTAVEIS LTDA</v>
      </c>
      <c r="C686" s="16" t="n">
        <f aca="false">Report!U907</f>
        <v>1487.84</v>
      </c>
      <c r="D686" s="1" t="str">
        <f aca="false">Report!X907</f>
        <v>NF 722979 - MILKA</v>
      </c>
    </row>
    <row r="687" customFormat="false" ht="12.75" hidden="false" customHeight="true" outlineLevel="0" collapsed="false">
      <c r="A687" s="15" t="n">
        <f aca="false">Report!C910</f>
        <v>46197</v>
      </c>
      <c r="B687" s="1" t="str">
        <f aca="false">Report!E910</f>
        <v>DISTRIBUIDORA LOPES LTDA</v>
      </c>
      <c r="C687" s="16" t="n">
        <f aca="false">Report!U910</f>
        <v>1541.96</v>
      </c>
      <c r="D687" s="1" t="str">
        <f aca="false">Report!X910</f>
        <v>NF 1667674 - MILKA</v>
      </c>
    </row>
    <row r="688" customFormat="false" ht="12.75" hidden="false" customHeight="true" outlineLevel="0" collapsed="false">
      <c r="A688" s="15" t="n">
        <f aca="false">Report!C914</f>
        <v>46197</v>
      </c>
      <c r="B688" s="1" t="str">
        <f aca="false">Report!E914</f>
        <v>NESTLÉ BRASIL LTDA.</v>
      </c>
      <c r="C688" s="16" t="n">
        <f aca="false">Report!U914</f>
        <v>1356.17</v>
      </c>
      <c r="D688" s="1" t="str">
        <f aca="false">Report!X914</f>
        <v>NF 1414636 -02 MILKA</v>
      </c>
    </row>
    <row r="689" customFormat="false" ht="12.75" hidden="false" customHeight="true" outlineLevel="0" collapsed="false">
      <c r="A689" s="15" t="n">
        <f aca="false">Report!C915</f>
        <v>46197</v>
      </c>
      <c r="B689" s="1" t="str">
        <f aca="false">Report!E915</f>
        <v>64.225.624 ROBERTO REIS AROUCHE</v>
      </c>
      <c r="C689" s="16" t="n">
        <f aca="false">Report!U915</f>
        <v>144</v>
      </c>
      <c r="D689" s="1" t="str">
        <f aca="false">Report!X915</f>
        <v>NF 58 AROUCHE - MILKA </v>
      </c>
    </row>
    <row r="690" customFormat="false" ht="12.75" hidden="false" customHeight="true" outlineLevel="0" collapsed="false">
      <c r="A690" s="15" t="n">
        <f aca="false">Report!C916</f>
        <v>46197</v>
      </c>
      <c r="B690" s="1" t="str">
        <f aca="false">Report!E916</f>
        <v>JAB COMERCIO DE PRODUTOS ALIMENTICIOS LT</v>
      </c>
      <c r="C690" s="16" t="n">
        <f aca="false">Report!U916</f>
        <v>310</v>
      </c>
      <c r="D690" s="1" t="str">
        <f aca="false">Report!X916</f>
        <v>NF 3394 SANTO PAO - MILKA</v>
      </c>
    </row>
    <row r="691" customFormat="false" ht="12.75" hidden="false" customHeight="true" outlineLevel="0" collapsed="false">
      <c r="A691" s="15" t="n">
        <f aca="false">Report!C917</f>
        <v>46197</v>
      </c>
      <c r="B691" s="1" t="str">
        <f aca="false">Report!E917</f>
        <v>LELE FABRICACAO DE MASSAS LTDA</v>
      </c>
      <c r="C691" s="16" t="n">
        <f aca="false">Report!U917</f>
        <v>480</v>
      </c>
      <c r="D691" s="1" t="str">
        <f aca="false">Report!X917</f>
        <v>NF16062 - MILKA</v>
      </c>
    </row>
    <row r="692" customFormat="false" ht="12.75" hidden="false" customHeight="true" outlineLevel="0" collapsed="false">
      <c r="A692" s="15" t="n">
        <f aca="false">Report!C918</f>
        <v>46197</v>
      </c>
      <c r="B692" s="1" t="str">
        <f aca="false">Report!E918</f>
        <v>PANIFICADORA E CONFEITARIA REAL MADRI LTDA</v>
      </c>
      <c r="C692" s="16" t="n">
        <f aca="false">Report!U918</f>
        <v>750</v>
      </c>
      <c r="D692" s="1" t="str">
        <f aca="false">Report!X918</f>
        <v>NF 671 - MILKA</v>
      </c>
    </row>
    <row r="693" customFormat="false" ht="12.75" hidden="false" customHeight="true" outlineLevel="0" collapsed="false">
      <c r="A693" s="15" t="n">
        <f aca="false">Report!C921</f>
        <v>46197</v>
      </c>
      <c r="B693" s="1" t="str">
        <f aca="false">Report!E921</f>
        <v>COMERCIO E TRANSPORTE BRANDAO LTDA</v>
      </c>
      <c r="C693" s="16" t="n">
        <f aca="false">Report!U921</f>
        <v>390</v>
      </c>
      <c r="D693" s="1" t="str">
        <f aca="false">Report!X921</f>
        <v>NF 14736 - DEBORA</v>
      </c>
    </row>
    <row r="694" customFormat="false" ht="12.75" hidden="false" customHeight="true" outlineLevel="0" collapsed="false">
      <c r="A694" s="15" t="n">
        <f aca="false">Report!C922</f>
        <v>46197</v>
      </c>
      <c r="B694" s="1" t="str">
        <f aca="false">Report!E922</f>
        <v>X TEC TECNOLOGIA </v>
      </c>
      <c r="C694" s="16" t="n">
        <f aca="false">Report!U922</f>
        <v>1001.34</v>
      </c>
      <c r="D694" s="1" t="str">
        <f aca="false">Report!X922</f>
        <v>BOLETO ENERGIA  SOLAR PRESTIMO MO1-ANDREZA</v>
      </c>
    </row>
    <row r="695" customFormat="false" ht="12.75" hidden="false" customHeight="true" outlineLevel="0" collapsed="false">
      <c r="A695" s="15" t="n">
        <f aca="false">Report!C923</f>
        <v>46197</v>
      </c>
      <c r="B695" s="1" t="str">
        <f aca="false">Report!E923</f>
        <v>66.356.670 FRANCISCO CARLOS FERNANDES COSTA</v>
      </c>
      <c r="C695" s="16" t="n">
        <f aca="false">Report!U923</f>
        <v>320</v>
      </c>
      <c r="D695" s="1" t="str">
        <f aca="false">Report!X923</f>
        <v>NF 35 - DEBORA</v>
      </c>
    </row>
    <row r="696" customFormat="false" ht="12.75" hidden="false" customHeight="true" outlineLevel="0" collapsed="false">
      <c r="A696" s="15" t="n">
        <f aca="false">Report!C924</f>
        <v>46198</v>
      </c>
      <c r="B696" s="1" t="str">
        <f aca="false">Report!E924</f>
        <v>SEM FORNECEDOR</v>
      </c>
      <c r="C696" s="16" t="n">
        <f aca="false">Report!U924</f>
        <v>100</v>
      </c>
      <c r="D696" s="1" t="str">
        <f aca="false">Report!X924</f>
        <v>ENDREW GUIMARAES</v>
      </c>
    </row>
    <row r="697" customFormat="false" ht="12.75" hidden="false" customHeight="true" outlineLevel="0" collapsed="false">
      <c r="A697" s="15" t="n">
        <f aca="false">Report!C925</f>
        <v>46198</v>
      </c>
      <c r="B697" s="1" t="str">
        <f aca="false">Report!E925</f>
        <v>SEM FORNECEDOR</v>
      </c>
      <c r="C697" s="16" t="n">
        <f aca="false">Report!U925</f>
        <v>60</v>
      </c>
      <c r="D697" s="1" t="str">
        <f aca="false">Report!X925</f>
        <v>IRINEU LOPES</v>
      </c>
    </row>
    <row r="698" customFormat="false" ht="12.75" hidden="false" customHeight="true" outlineLevel="0" collapsed="false">
      <c r="A698" s="15" t="n">
        <f aca="false">Report!C926</f>
        <v>46198</v>
      </c>
      <c r="B698" s="1" t="str">
        <f aca="false">Report!E926</f>
        <v>SEM FORNECEDOR</v>
      </c>
      <c r="C698" s="16" t="n">
        <f aca="false">Report!U926</f>
        <v>100</v>
      </c>
      <c r="D698" s="1" t="str">
        <f aca="false">Report!X926</f>
        <v>CARLOS DA SILVA</v>
      </c>
    </row>
    <row r="699" customFormat="false" ht="12.75" hidden="false" customHeight="true" outlineLevel="0" collapsed="false">
      <c r="A699" s="15" t="n">
        <f aca="false">Report!C927</f>
        <v>46198</v>
      </c>
      <c r="B699" s="1" t="str">
        <f aca="false">Report!E927</f>
        <v>SEM FORNECEDOR</v>
      </c>
      <c r="C699" s="16" t="n">
        <f aca="false">Report!U927</f>
        <v>10</v>
      </c>
      <c r="D699" s="1" t="str">
        <f aca="false">Report!X927</f>
        <v>CARLOS DA SILVA</v>
      </c>
    </row>
    <row r="700" customFormat="false" ht="12.75" hidden="false" customHeight="true" outlineLevel="0" collapsed="false">
      <c r="A700" s="15" t="n">
        <f aca="false">Report!C930</f>
        <v>46198</v>
      </c>
      <c r="B700" s="1" t="str">
        <f aca="false">Report!E930</f>
        <v>SEM FORNECEDOR</v>
      </c>
      <c r="C700" s="16" t="n">
        <f aca="false">Report!U930</f>
        <v>70</v>
      </c>
      <c r="D700" s="1" t="str">
        <f aca="false">Report!X930</f>
        <v>ALINE SANTOS</v>
      </c>
    </row>
    <row r="701" customFormat="false" ht="12.75" hidden="false" customHeight="true" outlineLevel="0" collapsed="false">
      <c r="A701" s="15" t="n">
        <f aca="false">Report!C931</f>
        <v>46198</v>
      </c>
      <c r="B701" s="1" t="str">
        <f aca="false">Report!E931</f>
        <v>SEM FORNECEDOR</v>
      </c>
      <c r="C701" s="16" t="n">
        <f aca="false">Report!U931</f>
        <v>70</v>
      </c>
      <c r="D701" s="1" t="str">
        <f aca="false">Report!X931</f>
        <v>DANIEL SILVA</v>
      </c>
    </row>
    <row r="702" customFormat="false" ht="12.75" hidden="false" customHeight="true" outlineLevel="0" collapsed="false">
      <c r="A702" s="15" t="n">
        <f aca="false">Report!C932</f>
        <v>46198</v>
      </c>
      <c r="B702" s="1" t="str">
        <f aca="false">Report!E932</f>
        <v>SEM FORNECEDOR</v>
      </c>
      <c r="C702" s="16" t="n">
        <f aca="false">Report!U932</f>
        <v>70</v>
      </c>
      <c r="D702" s="1" t="str">
        <f aca="false">Report!X932</f>
        <v>JOELMA LIMA</v>
      </c>
    </row>
    <row r="703" customFormat="false" ht="12.75" hidden="false" customHeight="true" outlineLevel="0" collapsed="false">
      <c r="A703" s="15" t="n">
        <f aca="false">Report!C933</f>
        <v>46198</v>
      </c>
      <c r="B703" s="1" t="str">
        <f aca="false">Report!E933</f>
        <v>SEM FORNECEDOR</v>
      </c>
      <c r="C703" s="16" t="n">
        <f aca="false">Report!U933</f>
        <v>280</v>
      </c>
      <c r="D703" s="1" t="str">
        <f aca="false">Report!X933</f>
        <v>ACAI DE ANORI</v>
      </c>
    </row>
    <row r="704" customFormat="false" ht="12.75" hidden="false" customHeight="true" outlineLevel="0" collapsed="false">
      <c r="A704" s="15" t="n">
        <f aca="false">Report!C934</f>
        <v>46198</v>
      </c>
      <c r="B704" s="1" t="str">
        <f aca="false">Report!E934</f>
        <v>L S C DA SILVA PRADO LTDA</v>
      </c>
      <c r="C704" s="16" t="n">
        <f aca="false">Report!U934</f>
        <v>285.77</v>
      </c>
      <c r="D704" s="1" t="str">
        <f aca="false">Report!X934</f>
        <v>NF 2543 PARC 06/12 - KEILA CAIXA DE SOM</v>
      </c>
    </row>
    <row r="705" customFormat="false" ht="12.75" hidden="false" customHeight="true" outlineLevel="0" collapsed="false">
      <c r="A705" s="15" t="n">
        <f aca="false">Report!C935</f>
        <v>46198</v>
      </c>
      <c r="B705" s="1" t="str">
        <f aca="false">Report!E935</f>
        <v>A C DUARTE DE CASTRO EPP.</v>
      </c>
      <c r="C705" s="16" t="n">
        <f aca="false">Report!U935</f>
        <v>666.67</v>
      </c>
      <c r="D705" s="1" t="str">
        <f aca="false">Report!X935</f>
        <v>NF 6277 / PARC 05/06 - MILKA</v>
      </c>
    </row>
    <row r="706" customFormat="false" ht="12.75" hidden="false" customHeight="true" outlineLevel="0" collapsed="false">
      <c r="A706" s="15" t="n">
        <f aca="false">Report!C936</f>
        <v>46198</v>
      </c>
      <c r="B706" s="1" t="str">
        <f aca="false">Report!E936</f>
        <v>L S C DA SILVA PRADO LTDA</v>
      </c>
      <c r="C706" s="16" t="n">
        <f aca="false">Report!U936</f>
        <v>212.45</v>
      </c>
      <c r="D706" s="1" t="str">
        <f aca="false">Report!X936</f>
        <v>NF 2676 / PARC 5/6 - MILKA</v>
      </c>
    </row>
    <row r="707" customFormat="false" ht="12.75" hidden="false" customHeight="true" outlineLevel="0" collapsed="false">
      <c r="A707" s="15" t="n">
        <f aca="false">Report!C937</f>
        <v>46198</v>
      </c>
      <c r="B707" s="1" t="str">
        <f aca="false">Report!E937</f>
        <v>REFRIAL DISTRIBUIDORA COMERCIAL DE MAQUI</v>
      </c>
      <c r="C707" s="16" t="n">
        <f aca="false">Report!U937</f>
        <v>399.1</v>
      </c>
      <c r="D707" s="1" t="str">
        <f aca="false">Report!X937</f>
        <v>DESPESA LOJA /NF 154967 / 4PARC - MILKA</v>
      </c>
    </row>
    <row r="708" customFormat="false" ht="12.75" hidden="false" customHeight="true" outlineLevel="0" collapsed="false">
      <c r="A708" s="15" t="n">
        <f aca="false">Report!C938</f>
        <v>46198</v>
      </c>
      <c r="B708" s="1" t="str">
        <f aca="false">Report!E938</f>
        <v>M.R.G COMERCIO DE MAQUINAS EIRELI.</v>
      </c>
      <c r="C708" s="16" t="n">
        <f aca="false">Report!U938</f>
        <v>233.33</v>
      </c>
      <c r="D708" s="1" t="str">
        <f aca="false">Report!X938</f>
        <v>NF 14298 / 3PARC / REFORMA PADARIA  - MILKA</v>
      </c>
    </row>
    <row r="709" customFormat="false" ht="12.75" hidden="false" customHeight="true" outlineLevel="0" collapsed="false">
      <c r="A709" s="15" t="n">
        <f aca="false">Report!C939</f>
        <v>46198</v>
      </c>
      <c r="B709" s="1" t="str">
        <f aca="false">Report!E939</f>
        <v>REFRIAL DISTRIBUIDORA COMERCIAL DE MAQUI</v>
      </c>
      <c r="C709" s="16" t="n">
        <f aca="false">Report!U939</f>
        <v>4934.34</v>
      </c>
      <c r="D709" s="1" t="str">
        <f aca="false">Report!X939</f>
        <v>NF 156023 PARC 03/10 - MILKA</v>
      </c>
    </row>
    <row r="710" customFormat="false" ht="12.75" hidden="false" customHeight="true" outlineLevel="0" collapsed="false">
      <c r="A710" s="15" t="n">
        <f aca="false">Report!C941</f>
        <v>46198</v>
      </c>
      <c r="B710" s="1" t="str">
        <f aca="false">Report!E941</f>
        <v>E. SALES DO NASCIMENTO</v>
      </c>
      <c r="C710" s="16" t="n">
        <f aca="false">Report!U941</f>
        <v>503.26</v>
      </c>
      <c r="D710" s="1" t="str">
        <f aca="false">Report!X941</f>
        <v>NF 573-05 MILKA</v>
      </c>
    </row>
    <row r="711" customFormat="false" ht="12.75" hidden="false" customHeight="true" outlineLevel="0" collapsed="false">
      <c r="A711" s="15" t="n">
        <f aca="false">Report!C943</f>
        <v>46198</v>
      </c>
      <c r="B711" s="1" t="str">
        <f aca="false">Report!E943</f>
        <v>CB COMERCIO E DISTRIBUIDORA DE ALIMENTOS</v>
      </c>
      <c r="C711" s="16" t="n">
        <f aca="false">Report!U943</f>
        <v>220.27</v>
      </c>
      <c r="D711" s="1" t="str">
        <f aca="false">Report!X943</f>
        <v>938449-B/B  NF843140 - MILKA</v>
      </c>
    </row>
    <row r="712" customFormat="false" ht="12.75" hidden="false" customHeight="true" outlineLevel="0" collapsed="false">
      <c r="A712" s="15" t="n">
        <f aca="false">Report!C945</f>
        <v>46198</v>
      </c>
      <c r="B712" s="1" t="str">
        <f aca="false">Report!E945</f>
        <v>CRBS S/A</v>
      </c>
      <c r="C712" s="16" t="n">
        <f aca="false">Report!U945</f>
        <v>4715.67</v>
      </c>
      <c r="D712" s="1" t="str">
        <f aca="false">Report!X945</f>
        <v>NF 863939 - MILKA</v>
      </c>
    </row>
    <row r="713" customFormat="false" ht="12.75" hidden="false" customHeight="true" outlineLevel="0" collapsed="false">
      <c r="A713" s="15" t="n">
        <f aca="false">Report!C947</f>
        <v>46198</v>
      </c>
      <c r="B713" s="1" t="str">
        <f aca="false">Report!E947</f>
        <v>PANIFICADORA E CONFEITARIA REAL MADRI LTDA</v>
      </c>
      <c r="C713" s="16" t="n">
        <f aca="false">Report!U947</f>
        <v>991.55</v>
      </c>
      <c r="D713" s="1" t="str">
        <f aca="false">Report!X947</f>
        <v>NF 673 - MILKA</v>
      </c>
    </row>
    <row r="714" customFormat="false" ht="12.75" hidden="false" customHeight="true" outlineLevel="0" collapsed="false">
      <c r="A714" s="15" t="n">
        <f aca="false">Report!C948</f>
        <v>46198</v>
      </c>
      <c r="B714" s="1" t="str">
        <f aca="false">Report!E948</f>
        <v>KAROLINY RODRIGUES SOUZA VENANCIO 915783</v>
      </c>
      <c r="C714" s="16" t="n">
        <f aca="false">Report!U948</f>
        <v>450</v>
      </c>
      <c r="D714" s="1" t="str">
        <f aca="false">Report!X948</f>
        <v>NF 1693 DONA MARIA  - MILKA</v>
      </c>
    </row>
    <row r="715" customFormat="false" ht="12.75" hidden="false" customHeight="true" outlineLevel="0" collapsed="false">
      <c r="A715" s="15" t="n">
        <f aca="false">Report!C949</f>
        <v>46198</v>
      </c>
      <c r="B715" s="1" t="str">
        <f aca="false">Report!E949</f>
        <v>FALCAO INDUSTRIA DE ALIMENTOS LTDA</v>
      </c>
      <c r="C715" s="16" t="n">
        <f aca="false">Report!U949</f>
        <v>3066.5</v>
      </c>
      <c r="D715" s="1" t="str">
        <f aca="false">Report!X949</f>
        <v>77054/1  NF30443 - MILKA</v>
      </c>
    </row>
    <row r="716" customFormat="false" ht="12.75" hidden="false" customHeight="true" outlineLevel="0" collapsed="false">
      <c r="A716" s="15" t="n">
        <f aca="false">Report!C950</f>
        <v>46198</v>
      </c>
      <c r="B716" s="1" t="str">
        <f aca="false">Report!E950</f>
        <v>H. L. DO NASCIMENTO</v>
      </c>
      <c r="C716" s="16" t="n">
        <f aca="false">Report!U950</f>
        <v>567.3</v>
      </c>
      <c r="D716" s="1" t="str">
        <f aca="false">Report!X950</f>
        <v>NF 5675 FAZENDINHA - MILKA</v>
      </c>
    </row>
    <row r="717" customFormat="false" ht="12.75" hidden="false" customHeight="true" outlineLevel="0" collapsed="false">
      <c r="A717" s="15" t="n">
        <f aca="false">Report!C951</f>
        <v>46198</v>
      </c>
      <c r="B717" s="1" t="str">
        <f aca="false">Report!E951</f>
        <v>LIMA E BARANDA COMERCIO DE PRODUTOS REGI</v>
      </c>
      <c r="C717" s="16" t="n">
        <f aca="false">Report!U951</f>
        <v>233.5</v>
      </c>
      <c r="D717" s="1" t="str">
        <f aca="false">Report!X951</f>
        <v>NF 31034 - MILKA</v>
      </c>
    </row>
    <row r="718" customFormat="false" ht="12.75" hidden="false" customHeight="true" outlineLevel="0" collapsed="false">
      <c r="A718" s="15" t="n">
        <f aca="false">Report!C952</f>
        <v>46198</v>
      </c>
      <c r="B718" s="1" t="str">
        <f aca="false">Report!E952</f>
        <v>ADICSO FABIAN GONZALEZ MONTILLA 70302186</v>
      </c>
      <c r="C718" s="16" t="n">
        <f aca="false">Report!U952</f>
        <v>660</v>
      </c>
      <c r="D718" s="1" t="str">
        <f aca="false">Report!X952</f>
        <v>NF 508 BLOOM - MILKA</v>
      </c>
    </row>
    <row r="719" customFormat="false" ht="12.75" hidden="false" customHeight="true" outlineLevel="0" collapsed="false">
      <c r="A719" s="15" t="n">
        <f aca="false">Report!C953</f>
        <v>46198</v>
      </c>
      <c r="B719" s="1" t="str">
        <f aca="false">Report!E953</f>
        <v>NEYLIANE SILVA DE OLIVEIRA</v>
      </c>
      <c r="C719" s="16" t="n">
        <f aca="false">Report!U953</f>
        <v>4800</v>
      </c>
      <c r="D719" s="1" t="str">
        <f aca="false">Report!X953</f>
        <v>pl neila alugeul casa-andreza</v>
      </c>
    </row>
    <row r="720" customFormat="false" ht="12.75" hidden="false" customHeight="true" outlineLevel="0" collapsed="false">
      <c r="A720" s="15" t="n">
        <f aca="false">Report!C954</f>
        <v>46198</v>
      </c>
      <c r="B720" s="1" t="str">
        <f aca="false">Report!E954</f>
        <v>A. CORREA JUNIOR</v>
      </c>
      <c r="C720" s="16" t="n">
        <f aca="false">Report!U954</f>
        <v>2564.18</v>
      </c>
      <c r="D720" s="1" t="str">
        <f aca="false">Report!X954</f>
        <v>MP JRACESSORIOS 01/3-ANDREZA</v>
      </c>
    </row>
    <row r="721" customFormat="false" ht="12.75" hidden="false" customHeight="true" outlineLevel="0" collapsed="false">
      <c r="A721" s="15" t="n">
        <f aca="false">Report!C955</f>
        <v>46198</v>
      </c>
      <c r="B721" s="1" t="str">
        <f aca="false">Report!E955</f>
        <v>PETROVAN DERIVADOS DE PETROLEO LTDA</v>
      </c>
      <c r="C721" s="16" t="n">
        <f aca="false">Report!U955</f>
        <v>462.4</v>
      </c>
      <c r="D721" s="1" t="str">
        <f aca="false">Report!X955</f>
        <v>COMBUSTIVEL S10 RENATO - KEILA</v>
      </c>
    </row>
    <row r="722" customFormat="false" ht="12.75" hidden="false" customHeight="true" outlineLevel="0" collapsed="false">
      <c r="A722" s="15" t="n">
        <f aca="false">Report!C956</f>
        <v>46198</v>
      </c>
      <c r="B722" s="1" t="str">
        <f aca="false">Report!E956</f>
        <v>BANCO DO BRASIL SA</v>
      </c>
      <c r="C722" s="16" t="n">
        <f aca="false">Report!U956</f>
        <v>8700</v>
      </c>
      <c r="D722" s="1" t="str">
        <f aca="false">Report!X956</f>
        <v>COBERTURA DE CONTA BB 1NV-ANDREZA</v>
      </c>
    </row>
    <row r="723" customFormat="false" ht="12.75" hidden="false" customHeight="true" outlineLevel="0" collapsed="false">
      <c r="A723" s="15" t="n">
        <f aca="false">Report!C957</f>
        <v>46198</v>
      </c>
      <c r="B723" s="1" t="str">
        <f aca="false">Report!E957</f>
        <v>GELO DANGELO FABRICACAO DE GELO LTDA</v>
      </c>
      <c r="C723" s="16" t="n">
        <f aca="false">Report!U957</f>
        <v>416.5</v>
      </c>
      <c r="D723" s="1" t="str">
        <f aca="false">Report!X957</f>
        <v>NF 318 - DEBORA</v>
      </c>
    </row>
    <row r="724" customFormat="false" ht="12.75" hidden="false" customHeight="true" outlineLevel="0" collapsed="false">
      <c r="A724" s="15" t="n">
        <f aca="false">Report!C958</f>
        <v>46198</v>
      </c>
      <c r="B724" s="1" t="str">
        <f aca="false">Report!E958</f>
        <v>MELISSA COMERCIO E DISTRIBUIDORA DE GAS</v>
      </c>
      <c r="C724" s="16" t="n">
        <f aca="false">Report!U958</f>
        <v>180</v>
      </c>
      <c r="D724" s="1" t="str">
        <f aca="false">Report!X958</f>
        <v>NF 1020 - DEBORA</v>
      </c>
    </row>
    <row r="725" customFormat="false" ht="12.75" hidden="false" customHeight="true" outlineLevel="0" collapsed="false">
      <c r="A725" s="15" t="n">
        <f aca="false">Report!C959</f>
        <v>46198</v>
      </c>
      <c r="B725" s="1" t="str">
        <f aca="false">Report!E959</f>
        <v>66.356.670 FRANCISCO CARLOS FERNANDES COSTA</v>
      </c>
      <c r="C725" s="16" t="n">
        <f aca="false">Report!U959</f>
        <v>640</v>
      </c>
      <c r="D725" s="1" t="str">
        <f aca="false">Report!X959</f>
        <v>NF 47 - DEBORA</v>
      </c>
    </row>
    <row r="726" customFormat="false" ht="12.75" hidden="false" customHeight="true" outlineLevel="0" collapsed="false">
      <c r="A726" s="15" t="n">
        <f aca="false">Report!C960</f>
        <v>46198</v>
      </c>
      <c r="B726" s="1" t="str">
        <f aca="false">Report!E960</f>
        <v>FOLHA DE PAGAMENTO </v>
      </c>
      <c r="C726" s="16" t="n">
        <f aca="false">Report!U960</f>
        <v>750</v>
      </c>
      <c r="D726" s="1" t="str">
        <f aca="false">Report!X960</f>
        <v>ADIANT SALARIO 06/26</v>
      </c>
    </row>
    <row r="727" customFormat="false" ht="12.75" hidden="false" customHeight="true" outlineLevel="0" collapsed="false">
      <c r="A727" s="15" t="n">
        <f aca="false">Report!C961</f>
        <v>46198</v>
      </c>
      <c r="B727" s="1" t="str">
        <f aca="false">Report!E961</f>
        <v>MIR IMPORTACAO E EXPORTACAO LTDA</v>
      </c>
      <c r="C727" s="16" t="n">
        <f aca="false">Report!U961</f>
        <v>256.58</v>
      </c>
      <c r="D727" s="1" t="str">
        <f aca="false">Report!X961</f>
        <v>COMPRA/RAMSONS/GELADEIRA P/ COZINHA -ANDREZA NF39685</v>
      </c>
    </row>
    <row r="728" customFormat="false" ht="12.75" hidden="false" customHeight="true" outlineLevel="0" collapsed="false">
      <c r="A728" s="15" t="n">
        <f aca="false">Report!C962</f>
        <v>46199</v>
      </c>
      <c r="B728" s="1" t="str">
        <f aca="false">Report!E962</f>
        <v>SEM FORNECEDOR</v>
      </c>
      <c r="C728" s="16" t="n">
        <f aca="false">Report!U962</f>
        <v>70</v>
      </c>
      <c r="D728" s="1" t="str">
        <f aca="false">Report!X962</f>
        <v>MELISSA SANTIAGO</v>
      </c>
    </row>
    <row r="729" customFormat="false" ht="12.75" hidden="false" customHeight="true" outlineLevel="0" collapsed="false">
      <c r="A729" s="15" t="n">
        <f aca="false">Report!C963</f>
        <v>46199</v>
      </c>
      <c r="B729" s="1" t="str">
        <f aca="false">Report!E963</f>
        <v>SEM FORNECEDOR</v>
      </c>
      <c r="C729" s="16" t="n">
        <f aca="false">Report!U963</f>
        <v>100</v>
      </c>
      <c r="D729" s="1" t="str">
        <f aca="false">Report!X963</f>
        <v>COLOCACAO DO VIDRO (ESPELHO) DO BANHEIRO E TV DO ACOUGUE</v>
      </c>
    </row>
    <row r="730" customFormat="false" ht="12.75" hidden="false" customHeight="true" outlineLevel="0" collapsed="false">
      <c r="A730" s="15" t="n">
        <f aca="false">Report!C964</f>
        <v>46199</v>
      </c>
      <c r="B730" s="1" t="str">
        <f aca="false">Report!E964</f>
        <v>SEM FORNECEDOR</v>
      </c>
      <c r="C730" s="16" t="n">
        <f aca="false">Report!U964</f>
        <v>70</v>
      </c>
      <c r="D730" s="1" t="str">
        <f aca="false">Report!X964</f>
        <v>ANA DE PAULA</v>
      </c>
    </row>
    <row r="731" customFormat="false" ht="12.75" hidden="false" customHeight="true" outlineLevel="0" collapsed="false">
      <c r="A731" s="15" t="n">
        <f aca="false">Report!C965</f>
        <v>46199</v>
      </c>
      <c r="B731" s="1" t="str">
        <f aca="false">Report!E965</f>
        <v>SEM FORNECEDOR</v>
      </c>
      <c r="C731" s="16" t="n">
        <f aca="false">Report!U965</f>
        <v>100</v>
      </c>
      <c r="D731" s="1" t="str">
        <f aca="false">Report!X965</f>
        <v>CARLOS DA SILVA</v>
      </c>
    </row>
    <row r="732" customFormat="false" ht="12.75" hidden="false" customHeight="true" outlineLevel="0" collapsed="false">
      <c r="A732" s="15" t="n">
        <f aca="false">Report!C966</f>
        <v>46199</v>
      </c>
      <c r="B732" s="1" t="str">
        <f aca="false">Report!E966</f>
        <v>SEM FORNECEDOR</v>
      </c>
      <c r="C732" s="16" t="n">
        <f aca="false">Report!U966</f>
        <v>10</v>
      </c>
      <c r="D732" s="1" t="str">
        <f aca="false">Report!X966</f>
        <v>CARLOS DA SILVA</v>
      </c>
    </row>
    <row r="733" customFormat="false" ht="12.75" hidden="false" customHeight="true" outlineLevel="0" collapsed="false">
      <c r="A733" s="15" t="n">
        <f aca="false">Report!C967</f>
        <v>46199</v>
      </c>
      <c r="B733" s="1" t="str">
        <f aca="false">Report!E967</f>
        <v>SEM FORNECEDOR</v>
      </c>
      <c r="C733" s="16" t="n">
        <f aca="false">Report!U967</f>
        <v>80</v>
      </c>
      <c r="D733" s="1" t="str">
        <f aca="false">Report!X967</f>
        <v>GERSON LIMA</v>
      </c>
    </row>
    <row r="734" customFormat="false" ht="12.75" hidden="false" customHeight="true" outlineLevel="0" collapsed="false">
      <c r="A734" s="15" t="n">
        <f aca="false">Report!C968</f>
        <v>46199</v>
      </c>
      <c r="B734" s="1" t="str">
        <f aca="false">Report!E968</f>
        <v>SEM FORNECEDOR</v>
      </c>
      <c r="C734" s="16" t="n">
        <f aca="false">Report!U968</f>
        <v>60</v>
      </c>
      <c r="D734" s="1" t="str">
        <f aca="false">Report!X968</f>
        <v>IRINEU LOPES</v>
      </c>
    </row>
    <row r="735" customFormat="false" ht="12.75" hidden="false" customHeight="true" outlineLevel="0" collapsed="false">
      <c r="A735" s="15" t="n">
        <f aca="false">Report!C969</f>
        <v>46199</v>
      </c>
      <c r="B735" s="1" t="str">
        <f aca="false">Report!E969</f>
        <v>SEM FORNECEDOR</v>
      </c>
      <c r="C735" s="16" t="n">
        <f aca="false">Report!U969</f>
        <v>70</v>
      </c>
      <c r="D735" s="1" t="str">
        <f aca="false">Report!X969</f>
        <v>JULIO SILVA</v>
      </c>
    </row>
    <row r="736" customFormat="false" ht="12.75" hidden="false" customHeight="true" outlineLevel="0" collapsed="false">
      <c r="A736" s="15" t="n">
        <f aca="false">Report!C970</f>
        <v>46199</v>
      </c>
      <c r="B736" s="1" t="str">
        <f aca="false">Report!E970</f>
        <v>SEM FORNECEDOR</v>
      </c>
      <c r="C736" s="16" t="n">
        <f aca="false">Report!U970</f>
        <v>10</v>
      </c>
      <c r="D736" s="1" t="str">
        <f aca="false">Report!X970</f>
        <v>JULIO SILVA</v>
      </c>
    </row>
    <row r="737" customFormat="false" ht="12.75" hidden="false" customHeight="true" outlineLevel="0" collapsed="false">
      <c r="A737" s="15" t="n">
        <f aca="false">Report!C971</f>
        <v>46199</v>
      </c>
      <c r="B737" s="1" t="str">
        <f aca="false">Report!E971</f>
        <v>SEM FORNECEDOR</v>
      </c>
      <c r="C737" s="16" t="n">
        <f aca="false">Report!U971</f>
        <v>70</v>
      </c>
      <c r="D737" s="1" t="str">
        <f aca="false">Report!X971</f>
        <v>TERESINHA DOURADO</v>
      </c>
    </row>
    <row r="738" customFormat="false" ht="12.75" hidden="false" customHeight="true" outlineLevel="0" collapsed="false">
      <c r="A738" s="15" t="n">
        <f aca="false">Report!C972</f>
        <v>46199</v>
      </c>
      <c r="B738" s="1" t="str">
        <f aca="false">Report!E972</f>
        <v>SEM FORNECEDOR</v>
      </c>
      <c r="C738" s="16" t="n">
        <f aca="false">Report!U972</f>
        <v>70</v>
      </c>
      <c r="D738" s="1" t="str">
        <f aca="false">Report!X972</f>
        <v>JULIO OLIVEIRA</v>
      </c>
    </row>
    <row r="739" customFormat="false" ht="12.75" hidden="false" customHeight="true" outlineLevel="0" collapsed="false">
      <c r="A739" s="15" t="n">
        <f aca="false">Report!C973</f>
        <v>46199</v>
      </c>
      <c r="B739" s="1" t="str">
        <f aca="false">Report!E973</f>
        <v>SEM FORNECEDOR</v>
      </c>
      <c r="C739" s="16" t="n">
        <f aca="false">Report!U973</f>
        <v>70</v>
      </c>
      <c r="D739" s="1" t="str">
        <f aca="false">Report!X973</f>
        <v>DAVID SILVA</v>
      </c>
    </row>
    <row r="740" customFormat="false" ht="12.75" hidden="false" customHeight="true" outlineLevel="0" collapsed="false">
      <c r="A740" s="15" t="n">
        <f aca="false">Report!C974</f>
        <v>46199</v>
      </c>
      <c r="B740" s="1" t="str">
        <f aca="false">Report!E974</f>
        <v>SEM FORNECEDOR</v>
      </c>
      <c r="C740" s="16" t="n">
        <f aca="false">Report!U974</f>
        <v>15</v>
      </c>
      <c r="D740" s="1" t="str">
        <f aca="false">Report!X974</f>
        <v>DAVID SILVA</v>
      </c>
    </row>
    <row r="741" customFormat="false" ht="12.75" hidden="false" customHeight="true" outlineLevel="0" collapsed="false">
      <c r="A741" s="15" t="n">
        <f aca="false">Report!C975</f>
        <v>46199</v>
      </c>
      <c r="B741" s="1" t="str">
        <f aca="false">Report!E975</f>
        <v>SEM FORNECEDOR</v>
      </c>
      <c r="C741" s="16" t="n">
        <f aca="false">Report!U975</f>
        <v>297</v>
      </c>
      <c r="D741" s="1" t="str">
        <f aca="false">Report!X975</f>
        <v>COMPRA DE 7,825 KG DE QUEIJO COALHO</v>
      </c>
    </row>
    <row r="742" customFormat="false" ht="12.75" hidden="false" customHeight="true" outlineLevel="0" collapsed="false">
      <c r="A742" s="15" t="n">
        <f aca="false">Report!C976</f>
        <v>46199</v>
      </c>
      <c r="B742" s="1" t="str">
        <f aca="false">Report!E976</f>
        <v>SEM FORNECEDOR</v>
      </c>
      <c r="C742" s="16" t="n">
        <f aca="false">Report!U976</f>
        <v>280</v>
      </c>
      <c r="D742" s="1" t="str">
        <f aca="false">Report!X976</f>
        <v>ACAI DE ANORI</v>
      </c>
    </row>
    <row r="743" customFormat="false" ht="12.75" hidden="false" customHeight="true" outlineLevel="0" collapsed="false">
      <c r="A743" s="15" t="n">
        <f aca="false">Report!C977</f>
        <v>46199</v>
      </c>
      <c r="B743" s="1" t="str">
        <f aca="false">Report!E977</f>
        <v>SEM FORNECEDOR</v>
      </c>
      <c r="C743" s="16" t="n">
        <f aca="false">Report!U977</f>
        <v>300</v>
      </c>
      <c r="D743" s="1" t="str">
        <f aca="false">Report!X977</f>
        <v>PROPAGANDA DA LOJA</v>
      </c>
    </row>
    <row r="744" customFormat="false" ht="12.75" hidden="false" customHeight="true" outlineLevel="0" collapsed="false">
      <c r="A744" s="15" t="n">
        <f aca="false">Report!C978</f>
        <v>46199</v>
      </c>
      <c r="B744" s="1" t="str">
        <f aca="false">Report!E978</f>
        <v>SEM FORNECEDOR</v>
      </c>
      <c r="C744" s="16" t="n">
        <f aca="false">Report!U978</f>
        <v>240</v>
      </c>
      <c r="D744" s="1" t="str">
        <f aca="false">Report!X978</f>
        <v>NF 24</v>
      </c>
    </row>
    <row r="745" customFormat="false" ht="12.75" hidden="false" customHeight="true" outlineLevel="0" collapsed="false">
      <c r="A745" s="15" t="n">
        <f aca="false">Report!C979</f>
        <v>46199</v>
      </c>
      <c r="B745" s="1" t="str">
        <f aca="false">Report!E979</f>
        <v>PRIME PET DISTRIBUIDORA LTDA</v>
      </c>
      <c r="C745" s="16" t="n">
        <f aca="false">Report!U979</f>
        <v>1488.3</v>
      </c>
      <c r="D745" s="1" t="str">
        <f aca="false">Report!X979</f>
        <v>NF 10262 -04/09 MILKA</v>
      </c>
    </row>
    <row r="746" customFormat="false" ht="12.75" hidden="false" customHeight="true" outlineLevel="0" collapsed="false">
      <c r="A746" s="15" t="n">
        <f aca="false">Report!C980</f>
        <v>46199</v>
      </c>
      <c r="B746" s="1" t="str">
        <f aca="false">Report!E980</f>
        <v>J. A. F. DE LIMA</v>
      </c>
      <c r="C746" s="16" t="n">
        <f aca="false">Report!U980</f>
        <v>1118.57</v>
      </c>
      <c r="D746" s="1" t="str">
        <f aca="false">Report!X980</f>
        <v>NF 155121/3 MILKA</v>
      </c>
    </row>
    <row r="747" customFormat="false" ht="12.75" hidden="false" customHeight="true" outlineLevel="0" collapsed="false">
      <c r="A747" s="15" t="n">
        <f aca="false">Report!C981</f>
        <v>46199</v>
      </c>
      <c r="B747" s="1" t="str">
        <f aca="false">Report!E981</f>
        <v>L S M COMERCIO DE ALIMENTOS E NAVEGACAO</v>
      </c>
      <c r="C747" s="16" t="n">
        <f aca="false">Report!U981</f>
        <v>769.84</v>
      </c>
      <c r="D747" s="1" t="str">
        <f aca="false">Report!X981</f>
        <v>NF 302508 - 3 MILKA</v>
      </c>
    </row>
    <row r="748" customFormat="false" ht="12.75" hidden="false" customHeight="true" outlineLevel="0" collapsed="false">
      <c r="A748" s="15" t="n">
        <f aca="false">Report!C982</f>
        <v>46199</v>
      </c>
      <c r="B748" s="1" t="str">
        <f aca="false">Report!E982</f>
        <v>FORTVET DISTRIBUIDORA LTDA</v>
      </c>
      <c r="C748" s="16" t="n">
        <f aca="false">Report!U982</f>
        <v>1609.45</v>
      </c>
      <c r="D748" s="1" t="str">
        <f aca="false">Report!X982</f>
        <v>NF2068-3 MILKA</v>
      </c>
    </row>
    <row r="749" customFormat="false" ht="12.75" hidden="false" customHeight="true" outlineLevel="0" collapsed="false">
      <c r="A749" s="15" t="n">
        <f aca="false">Report!C983</f>
        <v>46199</v>
      </c>
      <c r="B749" s="1" t="str">
        <f aca="false">Report!E983</f>
        <v>OCIDENTAL COMERCIO DE FRIOS LTDA</v>
      </c>
      <c r="C749" s="16" t="n">
        <f aca="false">Report!U983</f>
        <v>1105.12</v>
      </c>
      <c r="D749" s="1" t="str">
        <f aca="false">Report!X983</f>
        <v>NF1233736 - MILKA</v>
      </c>
    </row>
    <row r="750" customFormat="false" ht="12.75" hidden="false" customHeight="true" outlineLevel="0" collapsed="false">
      <c r="A750" s="15" t="n">
        <f aca="false">Report!C984</f>
        <v>46199</v>
      </c>
      <c r="B750" s="1" t="str">
        <f aca="false">Report!E984</f>
        <v>L S M COMERCIO DE ALIMENTOS E NAVEGACAO</v>
      </c>
      <c r="C750" s="16" t="n">
        <f aca="false">Report!U984</f>
        <v>1037.83</v>
      </c>
      <c r="D750" s="1" t="str">
        <f aca="false">Report!X984</f>
        <v>NF 303409 -2 MILKA</v>
      </c>
    </row>
    <row r="751" customFormat="false" ht="12.75" hidden="false" customHeight="true" outlineLevel="0" collapsed="false">
      <c r="A751" s="15" t="n">
        <f aca="false">Report!C985</f>
        <v>46199</v>
      </c>
      <c r="B751" s="1" t="str">
        <f aca="false">Report!E985</f>
        <v>FENNIX BRASIL DISTRIBUIDORA DE PRODUTOS</v>
      </c>
      <c r="C751" s="16" t="n">
        <f aca="false">Report!U985</f>
        <v>2826.62</v>
      </c>
      <c r="D751" s="1" t="str">
        <f aca="false">Report!X985</f>
        <v>NF 308378 - MILKA</v>
      </c>
    </row>
    <row r="752" customFormat="false" ht="12.75" hidden="false" customHeight="true" outlineLevel="0" collapsed="false">
      <c r="A752" s="15" t="n">
        <f aca="false">Report!C986</f>
        <v>46199</v>
      </c>
      <c r="B752" s="1" t="str">
        <f aca="false">Report!E986</f>
        <v>J G COMERCIO DE PRODUTOS ALIMENTICIOS LTDA</v>
      </c>
      <c r="C752" s="16" t="n">
        <f aca="false">Report!U986</f>
        <v>1777.44</v>
      </c>
      <c r="D752" s="1" t="str">
        <f aca="false">Report!X986</f>
        <v>448617-C/C  NF385264 - MILKA</v>
      </c>
    </row>
    <row r="753" customFormat="false" ht="12.75" hidden="false" customHeight="true" outlineLevel="0" collapsed="false">
      <c r="A753" s="15" t="n">
        <f aca="false">Report!C987</f>
        <v>46199</v>
      </c>
      <c r="B753" s="1" t="str">
        <f aca="false">Report!E987</f>
        <v>NT INDUSTRIA E COMERCIO DE PANIFICACAO L</v>
      </c>
      <c r="C753" s="16" t="n">
        <f aca="false">Report!U987</f>
        <v>5589.49</v>
      </c>
      <c r="D753" s="1" t="str">
        <f aca="false">Report!X987</f>
        <v>NF 38246 - MILKA</v>
      </c>
    </row>
    <row r="754" customFormat="false" ht="12.75" hidden="false" customHeight="true" outlineLevel="0" collapsed="false">
      <c r="A754" s="15" t="n">
        <f aca="false">Report!C990</f>
        <v>46199</v>
      </c>
      <c r="B754" s="1" t="str">
        <f aca="false">Report!E990</f>
        <v>COMERCIO DE FRIOS MANAUS LTDA</v>
      </c>
      <c r="C754" s="16" t="n">
        <f aca="false">Report!U990</f>
        <v>5975.8</v>
      </c>
      <c r="D754" s="1" t="str">
        <f aca="false">Report!X990</f>
        <v>NF171594 - MILKA</v>
      </c>
    </row>
    <row r="755" customFormat="false" ht="12.75" hidden="false" customHeight="true" outlineLevel="0" collapsed="false">
      <c r="A755" s="15" t="n">
        <f aca="false">Report!C991</f>
        <v>46199</v>
      </c>
      <c r="B755" s="1" t="str">
        <f aca="false">Report!E991</f>
        <v>C. R. PARENTE ABREU</v>
      </c>
      <c r="C755" s="16" t="n">
        <f aca="false">Report!U991</f>
        <v>516.96</v>
      </c>
      <c r="D755" s="1" t="str">
        <f aca="false">Report!X991</f>
        <v>NF 11292-2 MILKA</v>
      </c>
    </row>
    <row r="756" customFormat="false" ht="12.75" hidden="false" customHeight="true" outlineLevel="0" collapsed="false">
      <c r="A756" s="15" t="n">
        <f aca="false">Report!C992</f>
        <v>46199</v>
      </c>
      <c r="B756" s="1" t="str">
        <f aca="false">Report!E992</f>
        <v>MAXFRI DISTRIUIDORA LTDA</v>
      </c>
      <c r="C756" s="16" t="n">
        <f aca="false">Report!U992</f>
        <v>9768.9</v>
      </c>
      <c r="D756" s="1" t="str">
        <f aca="false">Report!X992</f>
        <v>NF14516 - MILKA</v>
      </c>
    </row>
    <row r="757" customFormat="false" ht="12.75" hidden="false" customHeight="true" outlineLevel="0" collapsed="false">
      <c r="A757" s="15" t="n">
        <f aca="false">Report!C993</f>
        <v>46199</v>
      </c>
      <c r="B757" s="1" t="str">
        <f aca="false">Report!E993</f>
        <v>JAB COMERCIO DE PRODUTOS ALIMENTICIOS LT</v>
      </c>
      <c r="C757" s="16" t="n">
        <f aca="false">Report!U993</f>
        <v>320</v>
      </c>
      <c r="D757" s="1" t="str">
        <f aca="false">Report!X993</f>
        <v>NF 3405 SANTO PAO - MILKA</v>
      </c>
    </row>
    <row r="758" customFormat="false" ht="12.75" hidden="false" customHeight="true" outlineLevel="0" collapsed="false">
      <c r="A758" s="15" t="n">
        <f aca="false">Report!C994</f>
        <v>46199</v>
      </c>
      <c r="B758" s="1" t="str">
        <f aca="false">Report!E994</f>
        <v>VITAPAN COMERCIO VAREJISTA DE PRODUTOS ALIMENTICIOS LTDA</v>
      </c>
      <c r="C758" s="16" t="n">
        <f aca="false">Report!U994</f>
        <v>1134</v>
      </c>
      <c r="D758" s="1" t="str">
        <f aca="false">Report!X994</f>
        <v>NF 10134 -MILKA</v>
      </c>
    </row>
    <row r="759" customFormat="false" ht="12.75" hidden="false" customHeight="true" outlineLevel="0" collapsed="false">
      <c r="A759" s="15" t="n">
        <f aca="false">Report!C995</f>
        <v>46199</v>
      </c>
      <c r="B759" s="1" t="str">
        <f aca="false">Report!E995</f>
        <v>SAO JOSE COMERCIO DE LATICINIOS E FRIOS</v>
      </c>
      <c r="C759" s="16" t="n">
        <f aca="false">Report!U995</f>
        <v>854.5</v>
      </c>
      <c r="D759" s="1" t="str">
        <f aca="false">Report!X995</f>
        <v>6756787  NF3442 - MILKA</v>
      </c>
    </row>
    <row r="760" customFormat="false" ht="12.75" hidden="false" customHeight="true" outlineLevel="0" collapsed="false">
      <c r="A760" s="15" t="n">
        <f aca="false">Report!C996</f>
        <v>46199</v>
      </c>
      <c r="B760" s="1" t="str">
        <f aca="false">Report!E996</f>
        <v>BRAGA TABACARIA EIRELI ME</v>
      </c>
      <c r="C760" s="16" t="n">
        <f aca="false">Report!U996</f>
        <v>467.2</v>
      </c>
      <c r="D760" s="1" t="str">
        <f aca="false">Report!X996</f>
        <v>NF 18761-01 MILKA</v>
      </c>
    </row>
    <row r="761" customFormat="false" ht="12.75" hidden="false" customHeight="true" outlineLevel="0" collapsed="false">
      <c r="A761" s="15" t="n">
        <f aca="false">Report!C997</f>
        <v>46199</v>
      </c>
      <c r="B761" s="1" t="str">
        <f aca="false">Report!E997</f>
        <v>FORT COMERCIO DE BEBIDA LTDA</v>
      </c>
      <c r="C761" s="16" t="n">
        <f aca="false">Report!U997</f>
        <v>953.9</v>
      </c>
      <c r="D761" s="1" t="str">
        <f aca="false">Report!X997</f>
        <v>NF 141086 - MILKA</v>
      </c>
    </row>
    <row r="762" customFormat="false" ht="12.75" hidden="false" customHeight="true" outlineLevel="0" collapsed="false">
      <c r="A762" s="15" t="n">
        <f aca="false">Report!C998</f>
        <v>46199</v>
      </c>
      <c r="B762" s="1" t="str">
        <f aca="false">Report!E998</f>
        <v>NOVA FRIOS COMERCIO ATACADISTA DE LATICINIOS LTDA</v>
      </c>
      <c r="C762" s="16" t="n">
        <f aca="false">Report!U998</f>
        <v>226.4</v>
      </c>
      <c r="D762" s="1" t="str">
        <f aca="false">Report!X998</f>
        <v>NF 3830 BODEGA DO PAO - MILKA</v>
      </c>
    </row>
    <row r="763" customFormat="false" ht="12.75" hidden="false" customHeight="true" outlineLevel="0" collapsed="false">
      <c r="A763" s="15" t="n">
        <f aca="false">Report!C999</f>
        <v>46199</v>
      </c>
      <c r="B763" s="1" t="str">
        <f aca="false">Report!E999</f>
        <v>FAROL FINANCEIRO</v>
      </c>
      <c r="C763" s="16" t="n">
        <f aca="false">Report!U999</f>
        <v>299.9</v>
      </c>
      <c r="D763" s="1" t="str">
        <f aca="false">Report!X999</f>
        <v>MENS CONCILIACAO MO1 - KEILA</v>
      </c>
    </row>
    <row r="764" customFormat="false" ht="12.75" hidden="false" customHeight="true" outlineLevel="0" collapsed="false">
      <c r="A764" s="15" t="n">
        <f aca="false">Report!C1000</f>
        <v>46199</v>
      </c>
      <c r="B764" s="1" t="str">
        <f aca="false">Report!E1000</f>
        <v>ADRIANO FEITOSA OLIVEIRA LTDA</v>
      </c>
      <c r="C764" s="16" t="n">
        <f aca="false">Report!U1000</f>
        <v>2945</v>
      </c>
      <c r="D764" s="1" t="str">
        <f aca="false">Report!X1000</f>
        <v>NF 312 - MILKA</v>
      </c>
    </row>
    <row r="765" customFormat="false" ht="12.75" hidden="false" customHeight="true" outlineLevel="0" collapsed="false">
      <c r="A765" s="15" t="n">
        <f aca="false">Report!C1001</f>
        <v>46199</v>
      </c>
      <c r="B765" s="1" t="str">
        <f aca="false">Report!E1001</f>
        <v>E S O CONSULTORIA EIRELI</v>
      </c>
      <c r="C765" s="16" t="n">
        <f aca="false">Report!U1001</f>
        <v>105.16</v>
      </c>
      <c r="D765" s="1" t="str">
        <f aca="false">Report!X1001</f>
        <v>CERTIFICADO ESO PARTE MO1 - KEILA</v>
      </c>
    </row>
    <row r="766" customFormat="false" ht="12.75" hidden="false" customHeight="true" outlineLevel="0" collapsed="false">
      <c r="A766" s="15" t="n">
        <f aca="false">Report!C1002</f>
        <v>46199</v>
      </c>
      <c r="B766" s="1" t="str">
        <f aca="false">Report!E1002</f>
        <v>RENATO DE O AZEVEDO E CIA LTDA - EPP</v>
      </c>
      <c r="C766" s="16" t="n">
        <f aca="false">Report!U1002</f>
        <v>4132.55</v>
      </c>
      <c r="D766" s="1" t="str">
        <f aca="false">Report!X1002</f>
        <v>FEIRA SR RENATO - DEBORA</v>
      </c>
    </row>
    <row r="767" customFormat="false" ht="12.75" hidden="false" customHeight="true" outlineLevel="0" collapsed="false">
      <c r="A767" s="15" t="n">
        <f aca="false">Report!C1003</f>
        <v>46199</v>
      </c>
      <c r="B767" s="1" t="str">
        <f aca="false">Report!E1003</f>
        <v>LOURIVAL ALMEIDA DA SILVA 17128784845</v>
      </c>
      <c r="C767" s="16" t="n">
        <f aca="false">Report!U1003</f>
        <v>160.32</v>
      </c>
      <c r="D767" s="1" t="str">
        <f aca="false">Report!X1003</f>
        <v>NF 508 - DEBORA</v>
      </c>
    </row>
    <row r="768" customFormat="false" ht="12.75" hidden="false" customHeight="true" outlineLevel="0" collapsed="false">
      <c r="A768" s="15" t="n">
        <f aca="false">Report!C1004</f>
        <v>46199</v>
      </c>
      <c r="B768" s="1" t="str">
        <f aca="false">Report!E1004</f>
        <v>ITAU SA</v>
      </c>
      <c r="C768" s="16" t="n">
        <f aca="false">Report!U1004</f>
        <v>8876.12</v>
      </c>
      <c r="D768" s="1" t="str">
        <f aca="false">Report!X1004</f>
        <v>JUROS CONTA 63511-7 ITAU 1NV-ANDREZA</v>
      </c>
    </row>
    <row r="769" customFormat="false" ht="12.75" hidden="false" customHeight="true" outlineLevel="0" collapsed="false">
      <c r="A769" s="15" t="n">
        <f aca="false">Report!C1005</f>
        <v>46199</v>
      </c>
      <c r="B769" s="1" t="str">
        <f aca="false">Report!E1005</f>
        <v>CISS CONSULTORIA EM INFORMATICA, SERVICOS E SOFTWARE S/A</v>
      </c>
      <c r="C769" s="16" t="n">
        <f aca="false">Report!U1005</f>
        <v>342.86</v>
      </c>
      <c r="D769" s="1" t="str">
        <f aca="false">Report!X1005</f>
        <v>MENSALIDADE SISTEMA CISS LOJAS -ANDREZA</v>
      </c>
    </row>
    <row r="770" customFormat="false" ht="12.75" hidden="false" customHeight="true" outlineLevel="0" collapsed="false">
      <c r="A770" s="15" t="n">
        <f aca="false">Report!C1006</f>
        <v>46199</v>
      </c>
      <c r="B770" s="1" t="str">
        <f aca="false">Report!E1006</f>
        <v>E S O CONSULTORIA EIRELI</v>
      </c>
      <c r="C770" s="16" t="n">
        <f aca="false">Report!U1006</f>
        <v>210</v>
      </c>
      <c r="D770" s="1" t="str">
        <f aca="false">Report!X1006</f>
        <v>NAO SOMAR CERTIFICADO ESO LOJAS </v>
      </c>
    </row>
    <row r="771" customFormat="false" ht="12.75" hidden="false" customHeight="true" outlineLevel="0" collapsed="false">
      <c r="A771" s="15" t="n">
        <f aca="false">Report!C1007</f>
        <v>46200</v>
      </c>
      <c r="B771" s="1" t="str">
        <f aca="false">Report!E1007</f>
        <v>SEM FORNECEDOR</v>
      </c>
      <c r="C771" s="16" t="n">
        <f aca="false">Report!U1007</f>
        <v>100</v>
      </c>
      <c r="D771" s="1" t="str">
        <f aca="false">Report!X1007</f>
        <v>CARLOS DA SILVA</v>
      </c>
    </row>
    <row r="772" customFormat="false" ht="12.75" hidden="false" customHeight="true" outlineLevel="0" collapsed="false">
      <c r="A772" s="15" t="n">
        <f aca="false">Report!C1008</f>
        <v>46200</v>
      </c>
      <c r="B772" s="1" t="str">
        <f aca="false">Report!E1008</f>
        <v>SEM FORNECEDOR</v>
      </c>
      <c r="C772" s="16" t="n">
        <f aca="false">Report!U1008</f>
        <v>10</v>
      </c>
      <c r="D772" s="1" t="str">
        <f aca="false">Report!X1008</f>
        <v>CARLOS DA SILVA</v>
      </c>
    </row>
    <row r="773" customFormat="false" ht="12.75" hidden="false" customHeight="true" outlineLevel="0" collapsed="false">
      <c r="A773" s="15" t="n">
        <f aca="false">Report!C1009</f>
        <v>46200</v>
      </c>
      <c r="B773" s="1" t="str">
        <f aca="false">Report!E1009</f>
        <v>SEM FORNECEDOR</v>
      </c>
      <c r="C773" s="16" t="n">
        <f aca="false">Report!U1009</f>
        <v>70</v>
      </c>
      <c r="D773" s="1" t="str">
        <f aca="false">Report!X1009</f>
        <v>IDELMA MONTEIRO</v>
      </c>
    </row>
    <row r="774" customFormat="false" ht="12.75" hidden="false" customHeight="true" outlineLevel="0" collapsed="false">
      <c r="A774" s="15" t="n">
        <f aca="false">Report!C1010</f>
        <v>46200</v>
      </c>
      <c r="B774" s="1" t="str">
        <f aca="false">Report!E1010</f>
        <v>SEM FORNECEDOR</v>
      </c>
      <c r="C774" s="16" t="n">
        <f aca="false">Report!U1010</f>
        <v>70</v>
      </c>
      <c r="D774" s="1" t="str">
        <f aca="false">Report!X1010</f>
        <v>EDUARDO FERREIRA</v>
      </c>
    </row>
    <row r="775" customFormat="false" ht="12.75" hidden="false" customHeight="true" outlineLevel="0" collapsed="false">
      <c r="A775" s="15" t="n">
        <f aca="false">Report!C1011</f>
        <v>46200</v>
      </c>
      <c r="B775" s="1" t="str">
        <f aca="false">Report!E1011</f>
        <v>SEM FORNECEDOR</v>
      </c>
      <c r="C775" s="16" t="n">
        <f aca="false">Report!U1011</f>
        <v>15</v>
      </c>
      <c r="D775" s="1" t="str">
        <f aca="false">Report!X1011</f>
        <v>EDUARDO FERREIRA</v>
      </c>
    </row>
    <row r="776" customFormat="false" ht="12.75" hidden="false" customHeight="true" outlineLevel="0" collapsed="false">
      <c r="A776" s="15" t="n">
        <f aca="false">Report!C1012</f>
        <v>46200</v>
      </c>
      <c r="B776" s="1" t="str">
        <f aca="false">Report!E1012</f>
        <v>SEM FORNECEDOR</v>
      </c>
      <c r="C776" s="16" t="n">
        <f aca="false">Report!U1012</f>
        <v>70</v>
      </c>
      <c r="D776" s="1" t="str">
        <f aca="false">Report!X1012</f>
        <v>DAVID SILVA</v>
      </c>
    </row>
    <row r="777" customFormat="false" ht="12.75" hidden="false" customHeight="true" outlineLevel="0" collapsed="false">
      <c r="A777" s="15" t="n">
        <f aca="false">Report!C1023</f>
        <v>46200</v>
      </c>
      <c r="B777" s="1" t="str">
        <f aca="false">Report!E1023</f>
        <v>DISTRIBUIDORA LOPES LTDA</v>
      </c>
      <c r="C777" s="16" t="n">
        <f aca="false">Report!U1023</f>
        <v>2209.54</v>
      </c>
      <c r="D777" s="1" t="str">
        <f aca="false">Report!X1023</f>
        <v>NF 1669083</v>
      </c>
    </row>
    <row r="778" customFormat="false" ht="12.75" hidden="false" customHeight="true" outlineLevel="0" collapsed="false">
      <c r="A778" s="15" t="n">
        <f aca="false">Report!C1030</f>
        <v>46200</v>
      </c>
      <c r="B778" s="1" t="str">
        <f aca="false">Report!E1030</f>
        <v>SILVA E SANTOS FRIGORIFICO LTDA</v>
      </c>
      <c r="C778" s="16" t="n">
        <f aca="false">Report!U1030</f>
        <v>1840</v>
      </c>
      <c r="D778" s="1" t="str">
        <f aca="false">Report!X1030</f>
        <v>NF 31244 - MILKA</v>
      </c>
    </row>
    <row r="779" customFormat="false" ht="12.75" hidden="false" customHeight="true" outlineLevel="0" collapsed="false">
      <c r="A779" s="15" t="n">
        <f aca="false">Report!C1032</f>
        <v>46200</v>
      </c>
      <c r="B779" s="1" t="str">
        <f aca="false">Report!E1032</f>
        <v>MAXFRI DISTRIUIDORA LTDA</v>
      </c>
      <c r="C779" s="16" t="n">
        <f aca="false">Report!U1032</f>
        <v>8271.06</v>
      </c>
      <c r="D779" s="1" t="str">
        <f aca="false">Report!X1032</f>
        <v>NF14526 - MILKA</v>
      </c>
    </row>
    <row r="780" customFormat="false" ht="12.75" hidden="false" customHeight="true" outlineLevel="0" collapsed="false">
      <c r="A780" s="15" t="n">
        <f aca="false">Report!C1035</f>
        <v>46200</v>
      </c>
      <c r="B780" s="1" t="str">
        <f aca="false">Report!E1035</f>
        <v>RENATO DE O AZEVEDO E CIA LTDA - EPP</v>
      </c>
      <c r="C780" s="16" t="n">
        <f aca="false">Report!U1035</f>
        <v>160</v>
      </c>
      <c r="D780" s="1" t="str">
        <f aca="false">Report!X1035</f>
        <v>CAMARAO COM E SEM CASCA - FEIRA CARLOS - DEBORA</v>
      </c>
    </row>
    <row r="781" customFormat="false" ht="12.75" hidden="false" customHeight="true" outlineLevel="0" collapsed="false">
      <c r="A781" s="15" t="n">
        <f aca="false">Report!C1036</f>
        <v>46200</v>
      </c>
      <c r="B781" s="1" t="str">
        <f aca="false">Report!E1036</f>
        <v>GELO DANGELO FABRICACAO DE GELO LTDA</v>
      </c>
      <c r="C781" s="16" t="n">
        <f aca="false">Report!U1036</f>
        <v>380</v>
      </c>
      <c r="D781" s="1" t="str">
        <f aca="false">Report!X1036</f>
        <v>NF 325 - DEBORA</v>
      </c>
    </row>
    <row r="782" customFormat="false" ht="12.75" hidden="false" customHeight="true" outlineLevel="0" collapsed="false">
      <c r="A782" s="15" t="n">
        <f aca="false">Report!C1037</f>
        <v>46200</v>
      </c>
      <c r="B782" s="1" t="str">
        <f aca="false">Report!E1037</f>
        <v>JACKSON ROCHA NUNES</v>
      </c>
      <c r="C782" s="16" t="n">
        <f aca="false">Report!U1037</f>
        <v>750</v>
      </c>
      <c r="D782" s="1" t="str">
        <f aca="false">Report!X1037</f>
        <v>NF 225 - DEBORA</v>
      </c>
    </row>
    <row r="783" customFormat="false" ht="12.75" hidden="false" customHeight="true" outlineLevel="0" collapsed="false">
      <c r="A783" s="15" t="n">
        <f aca="false">Report!C1038</f>
        <v>46201</v>
      </c>
      <c r="B783" s="1" t="str">
        <f aca="false">Report!E1038</f>
        <v>SEM FORNECEDOR</v>
      </c>
      <c r="C783" s="16" t="n">
        <f aca="false">Report!U1038</f>
        <v>224</v>
      </c>
      <c r="D783" s="1" t="str">
        <f aca="false">Report!X1038</f>
        <v>COMPRA DO ALMOCO DE DOMINGO</v>
      </c>
    </row>
    <row r="784" customFormat="false" ht="12.75" hidden="false" customHeight="true" outlineLevel="0" collapsed="false">
      <c r="A784" s="15" t="n">
        <f aca="false">Report!C1041</f>
        <v>46201</v>
      </c>
      <c r="B784" s="1" t="str">
        <f aca="false">Report!E1041</f>
        <v>SEM FORNECEDOR</v>
      </c>
      <c r="C784" s="16" t="n">
        <f aca="false">Report!U1041</f>
        <v>60</v>
      </c>
      <c r="D784" s="1" t="str">
        <f aca="false">Report!X1041</f>
        <v>SALOMAO GARCIA</v>
      </c>
    </row>
    <row r="785" customFormat="false" ht="12.75" hidden="false" customHeight="true" outlineLevel="0" collapsed="false">
      <c r="A785" s="15" t="n">
        <f aca="false">Report!C1042</f>
        <v>46201</v>
      </c>
      <c r="B785" s="1" t="str">
        <f aca="false">Report!E1042</f>
        <v>SEM FORNECEDOR</v>
      </c>
      <c r="C785" s="16" t="n">
        <f aca="false">Report!U1042</f>
        <v>10</v>
      </c>
      <c r="D785" s="1" t="str">
        <f aca="false">Report!X1042</f>
        <v>SALOMAO GARCIA</v>
      </c>
    </row>
    <row r="786" customFormat="false" ht="12.75" hidden="false" customHeight="true" outlineLevel="0" collapsed="false">
      <c r="A786" s="15" t="n">
        <f aca="false">Report!C1043</f>
        <v>46201</v>
      </c>
      <c r="B786" s="1" t="str">
        <f aca="false">Report!E1043</f>
        <v>SEM FORNECEDOR</v>
      </c>
      <c r="C786" s="16" t="n">
        <f aca="false">Report!U1043</f>
        <v>70</v>
      </c>
      <c r="D786" s="1" t="str">
        <f aca="false">Report!X1043</f>
        <v>FELIPE JONATHA</v>
      </c>
    </row>
    <row r="787" customFormat="false" ht="12.75" hidden="false" customHeight="true" outlineLevel="0" collapsed="false">
      <c r="A787" s="15" t="n">
        <f aca="false">Report!C1044</f>
        <v>46201</v>
      </c>
      <c r="B787" s="1" t="str">
        <f aca="false">Report!E1044</f>
        <v>SEM FORNECEDOR</v>
      </c>
      <c r="C787" s="16" t="n">
        <f aca="false">Report!U1044</f>
        <v>80</v>
      </c>
      <c r="D787" s="1" t="str">
        <f aca="false">Report!X1044</f>
        <v>GERSON LIMA</v>
      </c>
    </row>
    <row r="788" customFormat="false" ht="12.75" hidden="false" customHeight="true" outlineLevel="0" collapsed="false">
      <c r="A788" s="15" t="n">
        <f aca="false">Report!C1047</f>
        <v>46201</v>
      </c>
      <c r="B788" s="1" t="str">
        <f aca="false">Report!E1047</f>
        <v>SEM FORNECEDOR</v>
      </c>
      <c r="C788" s="16" t="n">
        <f aca="false">Report!U1047</f>
        <v>10</v>
      </c>
      <c r="D788" s="1" t="str">
        <f aca="false">Report!X1047</f>
        <v>JULIO SILVA</v>
      </c>
    </row>
    <row r="789" customFormat="false" ht="12.75" hidden="false" customHeight="true" outlineLevel="0" collapsed="false">
      <c r="A789" s="15" t="n">
        <f aca="false">Report!C1048</f>
        <v>46201</v>
      </c>
      <c r="B789" s="1" t="str">
        <f aca="false">Report!E1048</f>
        <v>SEM FORNECEDOR</v>
      </c>
      <c r="C789" s="16" t="n">
        <f aca="false">Report!U1048</f>
        <v>40</v>
      </c>
      <c r="D789" s="1" t="str">
        <f aca="false">Report!X1048</f>
        <v>JULIO OLIVEIRA</v>
      </c>
    </row>
    <row r="790" customFormat="false" ht="12.75" hidden="false" customHeight="true" outlineLevel="0" collapsed="false">
      <c r="A790" s="15" t="n">
        <f aca="false">Report!C1049</f>
        <v>46201</v>
      </c>
      <c r="B790" s="1" t="str">
        <f aca="false">Report!E1049</f>
        <v>SEM FORNECEDOR</v>
      </c>
      <c r="C790" s="16" t="n">
        <f aca="false">Report!U1049</f>
        <v>70</v>
      </c>
      <c r="D790" s="1" t="str">
        <f aca="false">Report!X1049</f>
        <v>DANIEL SILVA</v>
      </c>
    </row>
    <row r="791" customFormat="false" ht="12.75" hidden="false" customHeight="true" outlineLevel="0" collapsed="false">
      <c r="A791" s="15" t="n">
        <f aca="false">Report!C1050</f>
        <v>46201</v>
      </c>
      <c r="B791" s="1" t="str">
        <f aca="false">Report!E1050</f>
        <v>SEM FORNECEDOR</v>
      </c>
      <c r="C791" s="16" t="n">
        <f aca="false">Report!U1050</f>
        <v>80</v>
      </c>
      <c r="D791" s="1" t="str">
        <f aca="false">Report!X1050</f>
        <v>EVERTON MARQUES</v>
      </c>
    </row>
    <row r="792" customFormat="false" ht="12.75" hidden="false" customHeight="true" outlineLevel="0" collapsed="false">
      <c r="A792" s="15" t="n">
        <f aca="false">Report!C1051</f>
        <v>46201</v>
      </c>
      <c r="B792" s="1" t="str">
        <f aca="false">Report!E1051</f>
        <v>SEM FORNECEDOR</v>
      </c>
      <c r="C792" s="16" t="n">
        <f aca="false">Report!U1051</f>
        <v>160</v>
      </c>
      <c r="D792" s="1" t="str">
        <f aca="false">Report!X1051</f>
        <v>DUA EXTRA ANA DE PAULA</v>
      </c>
    </row>
    <row r="793" customFormat="false" ht="12.75" hidden="false" customHeight="true" outlineLevel="0" collapsed="false">
      <c r="A793" s="15" t="n">
        <f aca="false">Report!C1052</f>
        <v>46201</v>
      </c>
      <c r="B793" s="1" t="str">
        <f aca="false">Report!E1052</f>
        <v>SEM FORNECEDOR</v>
      </c>
      <c r="C793" s="16" t="n">
        <f aca="false">Report!U1052</f>
        <v>90</v>
      </c>
      <c r="D793" s="1" t="str">
        <f aca="false">Report!X1052</f>
        <v>IHAN CHRISTIAN</v>
      </c>
    </row>
    <row r="794" customFormat="false" ht="12.75" hidden="false" customHeight="true" outlineLevel="0" collapsed="false">
      <c r="A794" s="15" t="n">
        <f aca="false">Report!C1053</f>
        <v>46201</v>
      </c>
      <c r="B794" s="1" t="str">
        <f aca="false">Report!E1053</f>
        <v>SEM FORNECEDOR</v>
      </c>
      <c r="C794" s="16" t="n">
        <f aca="false">Report!U1053</f>
        <v>90</v>
      </c>
      <c r="D794" s="1" t="str">
        <f aca="false">Report!X1053</f>
        <v>ALINE SANTOS</v>
      </c>
    </row>
    <row r="795" customFormat="false" ht="12.75" hidden="false" customHeight="true" outlineLevel="0" collapsed="false">
      <c r="A795" s="15" t="n">
        <f aca="false">Report!C1054</f>
        <v>46201</v>
      </c>
      <c r="B795" s="1" t="str">
        <f aca="false">Report!E1054</f>
        <v>SEM FORNECEDOR</v>
      </c>
      <c r="C795" s="16" t="n">
        <f aca="false">Report!U1054</f>
        <v>248</v>
      </c>
      <c r="D795" s="1" t="str">
        <f aca="false">Report!X1054</f>
        <v>COMPRA DA JANTA DE DOMINGO</v>
      </c>
    </row>
    <row r="796" customFormat="false" ht="12.75" hidden="false" customHeight="true" outlineLevel="0" collapsed="false">
      <c r="A796" s="15" t="n">
        <f aca="false">Report!C1058</f>
        <v>46201</v>
      </c>
      <c r="B796" s="1" t="str">
        <f aca="false">Report!E1058</f>
        <v>TAPAJOS COM DE PERFUMARIA COSMETICOS E G</v>
      </c>
      <c r="C796" s="16" t="n">
        <f aca="false">Report!U1058</f>
        <v>372.96</v>
      </c>
      <c r="D796" s="1" t="str">
        <f aca="false">Report!X1058</f>
        <v>NF 574740 - KEILA</v>
      </c>
    </row>
    <row r="797" customFormat="false" ht="12.75" hidden="false" customHeight="true" outlineLevel="0" collapsed="false">
      <c r="A797" s="15" t="n">
        <f aca="false">Report!C1059</f>
        <v>46201</v>
      </c>
      <c r="B797" s="1" t="str">
        <f aca="false">Report!E1059</f>
        <v>BRF S A</v>
      </c>
      <c r="C797" s="16" t="n">
        <f aca="false">Report!U1059</f>
        <v>607.27</v>
      </c>
      <c r="D797" s="1" t="str">
        <f aca="false">Report!X1059</f>
        <v>NF 1597184-01/02 MILKA</v>
      </c>
    </row>
    <row r="798" customFormat="false" ht="12.75" hidden="false" customHeight="true" outlineLevel="0" collapsed="false">
      <c r="A798" s="15" t="n">
        <f aca="false">Report!C1063</f>
        <v>46202</v>
      </c>
      <c r="B798" s="1" t="str">
        <f aca="false">Report!E1063</f>
        <v>SEM FORNECEDOR</v>
      </c>
      <c r="C798" s="16" t="n">
        <f aca="false">Report!U1063</f>
        <v>70</v>
      </c>
      <c r="D798" s="1" t="str">
        <f aca="false">Report!X1063</f>
        <v>ANDREA XAVIER</v>
      </c>
    </row>
    <row r="799" customFormat="false" ht="12.75" hidden="false" customHeight="true" outlineLevel="0" collapsed="false">
      <c r="A799" s="15" t="n">
        <f aca="false">Report!C1083</f>
        <v>46202</v>
      </c>
      <c r="B799" s="1" t="str">
        <f aca="false">Report!E1083</f>
        <v>AGM COMERCIO E DISTRIBUIDORA DE MATERIAS DE PERFUMARIA E LIMPEZA LTDA</v>
      </c>
      <c r="C799" s="16" t="n">
        <f aca="false">Report!U1083</f>
        <v>465.5</v>
      </c>
      <c r="D799" s="1" t="str">
        <f aca="false">Report!X1083</f>
        <v>NF 160841 - MILKA</v>
      </c>
    </row>
    <row r="800" customFormat="false" ht="12.75" hidden="false" customHeight="true" outlineLevel="0" collapsed="false">
      <c r="A800" s="15" t="n">
        <f aca="false">Report!C1084</f>
        <v>46202</v>
      </c>
      <c r="B800" s="1" t="str">
        <f aca="false">Report!E1084</f>
        <v>VICTORIA COMERCIO INTERNACIONAL DE ALIME</v>
      </c>
      <c r="C800" s="16" t="n">
        <f aca="false">Report!U1084</f>
        <v>642.15</v>
      </c>
      <c r="D800" s="1" t="str">
        <f aca="false">Report!X1084</f>
        <v>12298-A/B  NF11722 - MILKA</v>
      </c>
    </row>
    <row r="801" customFormat="false" ht="12.75" hidden="false" customHeight="true" outlineLevel="0" collapsed="false">
      <c r="A801" s="15" t="n">
        <f aca="false">Report!C1085</f>
        <v>46202</v>
      </c>
      <c r="B801" s="1" t="str">
        <f aca="false">Report!E1085</f>
        <v>L S M COMERCIO DE ALIMENTOS E NAVEGACAO</v>
      </c>
      <c r="C801" s="16" t="n">
        <f aca="false">Report!U1085</f>
        <v>375.5</v>
      </c>
      <c r="D801" s="1" t="str">
        <f aca="false">Report!X1085</f>
        <v>NF 304778 -1 MILKA</v>
      </c>
    </row>
    <row r="802" customFormat="false" ht="12.75" hidden="false" customHeight="true" outlineLevel="0" collapsed="false">
      <c r="A802" s="15" t="n">
        <f aca="false">Report!C1086</f>
        <v>46202</v>
      </c>
      <c r="B802" s="1" t="str">
        <f aca="false">Report!E1086</f>
        <v>NT INDUSTRIA E COMERCIO DE PANIFICACAO L</v>
      </c>
      <c r="C802" s="16" t="n">
        <f aca="false">Report!U1086</f>
        <v>3756.4</v>
      </c>
      <c r="D802" s="1" t="str">
        <f aca="false">Report!X1086</f>
        <v>NF 38499 - MILKA</v>
      </c>
    </row>
    <row r="803" customFormat="false" ht="12.75" hidden="false" customHeight="true" outlineLevel="0" collapsed="false">
      <c r="A803" s="15" t="n">
        <f aca="false">Report!C1087</f>
        <v>46202</v>
      </c>
      <c r="B803" s="1" t="str">
        <f aca="false">Report!E1087</f>
        <v>NT INDUSTRIA E COMERCIO DE PANIFICACAO L</v>
      </c>
      <c r="C803" s="16" t="n">
        <f aca="false">Report!U1087</f>
        <v>338.58</v>
      </c>
      <c r="D803" s="1" t="str">
        <f aca="false">Report!X1087</f>
        <v>NF 38498 - MILKA</v>
      </c>
    </row>
    <row r="804" customFormat="false" ht="12.75" hidden="false" customHeight="true" outlineLevel="0" collapsed="false">
      <c r="A804" s="15" t="n">
        <f aca="false">Report!C1088</f>
        <v>46202</v>
      </c>
      <c r="B804" s="1" t="str">
        <f aca="false">Report!E1088</f>
        <v>ESDRAS COMERCIO DE MATERIAIS ELETRICOS E</v>
      </c>
      <c r="C804" s="16" t="n">
        <f aca="false">Report!U1088</f>
        <v>280</v>
      </c>
      <c r="D804" s="1" t="str">
        <f aca="false">Report!X1088</f>
        <v>NF 1324 - MILKA</v>
      </c>
    </row>
    <row r="805" customFormat="false" ht="12.75" hidden="false" customHeight="true" outlineLevel="0" collapsed="false">
      <c r="A805" s="15" t="n">
        <f aca="false">Report!C1089</f>
        <v>46202</v>
      </c>
      <c r="B805" s="1" t="str">
        <f aca="false">Report!E1089</f>
        <v>C. R. PARENTE ABREU</v>
      </c>
      <c r="C805" s="16" t="n">
        <f aca="false">Report!U1089</f>
        <v>364.8</v>
      </c>
      <c r="D805" s="1" t="str">
        <f aca="false">Report!X1089</f>
        <v>NF11298-2 MILKA</v>
      </c>
    </row>
    <row r="806" customFormat="false" ht="12.75" hidden="false" customHeight="true" outlineLevel="0" collapsed="false">
      <c r="A806" s="15" t="n">
        <f aca="false">Report!C1091</f>
        <v>46202</v>
      </c>
      <c r="B806" s="1" t="str">
        <f aca="false">Report!E1091</f>
        <v>RENATO DE O AZEVEDO E CIA LTDA - EPP</v>
      </c>
      <c r="C806" s="16" t="n">
        <f aca="false">Report!U1091</f>
        <v>1380</v>
      </c>
      <c r="D806" s="1" t="str">
        <f aca="false">Report!X1091</f>
        <v>NF 200626 / PGTO P/ JOSE CLAUDIO - MILKA</v>
      </c>
    </row>
    <row r="807" customFormat="false" ht="12.75" hidden="false" customHeight="true" outlineLevel="0" collapsed="false">
      <c r="A807" s="15" t="n">
        <f aca="false">Report!C1092</f>
        <v>46202</v>
      </c>
      <c r="B807" s="1" t="str">
        <f aca="false">Report!E1092</f>
        <v>SILVA E SANTOS FRIGORIFICO LTDA</v>
      </c>
      <c r="C807" s="16" t="n">
        <f aca="false">Report!U1092</f>
        <v>1278.8</v>
      </c>
      <c r="D807" s="1" t="str">
        <f aca="false">Report!X1092</f>
        <v>NF 31278 - MILKA</v>
      </c>
    </row>
    <row r="808" customFormat="false" ht="12.75" hidden="false" customHeight="true" outlineLevel="0" collapsed="false">
      <c r="A808" s="15" t="n">
        <f aca="false">Report!C1093</f>
        <v>46202</v>
      </c>
      <c r="B808" s="1" t="str">
        <f aca="false">Report!E1093</f>
        <v>C. R. PARENTE ABREU</v>
      </c>
      <c r="C808" s="16" t="n">
        <f aca="false">Report!U1093</f>
        <v>459.6</v>
      </c>
      <c r="D808" s="1" t="str">
        <f aca="false">Report!X1093</f>
        <v>NF 11315-01 MILKA</v>
      </c>
    </row>
    <row r="809" customFormat="false" ht="12.75" hidden="false" customHeight="true" outlineLevel="0" collapsed="false">
      <c r="A809" s="15" t="n">
        <f aca="false">Report!C1094</f>
        <v>46202</v>
      </c>
      <c r="B809" s="1" t="str">
        <f aca="false">Report!E1094</f>
        <v>PANIFICADORA E CONFEITARIA REAL MADRI LTDA</v>
      </c>
      <c r="C809" s="16" t="n">
        <f aca="false">Report!U1094</f>
        <v>1400</v>
      </c>
      <c r="D809" s="1" t="str">
        <f aca="false">Report!X1094</f>
        <v>NF 675 - MILKA</v>
      </c>
    </row>
    <row r="810" customFormat="false" ht="12.75" hidden="false" customHeight="true" outlineLevel="0" collapsed="false">
      <c r="A810" s="15" t="n">
        <f aca="false">Report!C1096</f>
        <v>46202</v>
      </c>
      <c r="B810" s="1" t="str">
        <f aca="false">Report!E1096</f>
        <v>FRUTAL INDUSTRIA E COMERCIO LTDA</v>
      </c>
      <c r="C810" s="16" t="n">
        <f aca="false">Report!U1096</f>
        <v>1167.14</v>
      </c>
      <c r="D810" s="1" t="str">
        <f aca="false">Report!X1096</f>
        <v>NF 224078 - MILKA</v>
      </c>
    </row>
    <row r="811" customFormat="false" ht="12.75" hidden="false" customHeight="true" outlineLevel="0" collapsed="false">
      <c r="A811" s="15" t="n">
        <f aca="false">Report!C1097</f>
        <v>46202</v>
      </c>
      <c r="B811" s="1" t="str">
        <f aca="false">Report!E1097</f>
        <v>J W N DOS SANTOS</v>
      </c>
      <c r="C811" s="16" t="n">
        <f aca="false">Report!U1097</f>
        <v>850</v>
      </c>
      <c r="D811" s="1" t="str">
        <f aca="false">Report!X1097</f>
        <v>NF 326 - DEBORA</v>
      </c>
    </row>
    <row r="812" customFormat="false" ht="12.75" hidden="false" customHeight="true" outlineLevel="0" collapsed="false">
      <c r="A812" s="15" t="n">
        <f aca="false">Report!C1098</f>
        <v>46202</v>
      </c>
      <c r="B812" s="1" t="str">
        <f aca="false">Report!E1098</f>
        <v>GELO DANGELO FABRICACAO DE GELO LTDA</v>
      </c>
      <c r="C812" s="16" t="n">
        <f aca="false">Report!U1098</f>
        <v>398</v>
      </c>
      <c r="D812" s="1" t="str">
        <f aca="false">Report!X1098</f>
        <v>NF 328 - DEBORA</v>
      </c>
    </row>
    <row r="813" customFormat="false" ht="12.75" hidden="false" customHeight="true" outlineLevel="0" collapsed="false">
      <c r="A813" s="15" t="n">
        <f aca="false">Report!C1099</f>
        <v>46202</v>
      </c>
      <c r="B813" s="1" t="str">
        <f aca="false">Report!E1099</f>
        <v>ITAU SA</v>
      </c>
      <c r="C813" s="16" t="n">
        <f aca="false">Report!U1099</f>
        <v>165</v>
      </c>
      <c r="D813" s="1" t="str">
        <f aca="false">Report!X1099</f>
        <v>TAR CONTR/RENOV CTA GAR ITAU MO1-ANDREZA</v>
      </c>
    </row>
    <row r="814" customFormat="false" ht="12.75" hidden="false" customHeight="true" outlineLevel="0" collapsed="false">
      <c r="A814" s="15" t="n">
        <f aca="false">Report!C1100</f>
        <v>46202</v>
      </c>
      <c r="B814" s="1" t="str">
        <f aca="false">Report!E1100</f>
        <v>ITAU SA</v>
      </c>
      <c r="C814" s="16" t="n">
        <f aca="false">Report!U1100</f>
        <v>3853.23</v>
      </c>
      <c r="D814" s="1" t="str">
        <f aca="false">Report!X1100</f>
        <v>PARC 16/36 NAO SOMAR - CARRO PL RENATO E ROGER </v>
      </c>
    </row>
    <row r="815" customFormat="false" ht="12.75" hidden="false" customHeight="true" outlineLevel="0" collapsed="false">
      <c r="A815" s="15" t="n">
        <f aca="false">Report!C1103</f>
        <v>46202</v>
      </c>
      <c r="B815" s="1" t="str">
        <f aca="false">Report!E1103</f>
        <v>ASSOCIACAO AMAZONENSE DE SUPERMERCADOS </v>
      </c>
      <c r="C815" s="16" t="n">
        <f aca="false">Report!U1103</f>
        <v>250</v>
      </c>
      <c r="D815" s="1" t="str">
        <f aca="false">Report!X1103</f>
        <v>NAO SOMAR ASSOCIACAO AMASE MO1 E MO4 </v>
      </c>
    </row>
    <row r="816" customFormat="false" ht="12.75" hidden="false" customHeight="true" outlineLevel="0" collapsed="false">
      <c r="A816" s="15" t="n">
        <f aca="false">Report!C1104</f>
        <v>46202</v>
      </c>
      <c r="B816" s="1" t="str">
        <f aca="false">Report!E1104</f>
        <v>ASSOCIACAO AMAZONENSE DE SUPERMERCADOS </v>
      </c>
      <c r="C816" s="16" t="n">
        <f aca="false">Report!U1104</f>
        <v>125</v>
      </c>
      <c r="D816" s="1" t="str">
        <f aca="false">Report!X1104</f>
        <v>ASSOCIACAO AMASE MO1 PARTE - KEILA</v>
      </c>
    </row>
    <row r="817" customFormat="false" ht="12.75" hidden="false" customHeight="true" outlineLevel="0" collapsed="false">
      <c r="A817" s="15" t="n">
        <f aca="false">Report!C1105</f>
        <v>46202</v>
      </c>
      <c r="B817" s="1" t="str">
        <f aca="false">Report!E1105</f>
        <v>CISS CONSULTORIA EM INFORMATICA, SERVICOS E SOFTWARE S/A</v>
      </c>
      <c r="C817" s="16" t="n">
        <f aca="false">Report!U1105</f>
        <v>1300</v>
      </c>
      <c r="D817" s="1" t="str">
        <f aca="false">Report!X1105</f>
        <v>MENSALIDADE SIST CISS LOJAS NAO SOMAR - KEILA </v>
      </c>
    </row>
    <row r="818" customFormat="false" ht="12.75" hidden="false" customHeight="true" outlineLevel="0" collapsed="false">
      <c r="A818" s="15" t="n">
        <f aca="false">Report!C1106</f>
        <v>46203</v>
      </c>
      <c r="B818" s="1" t="str">
        <f aca="false">Report!E1106</f>
        <v>SEM FORNECEDOR</v>
      </c>
      <c r="C818" s="16" t="n">
        <f aca="false">Report!U1106</f>
        <v>240</v>
      </c>
      <c r="D818" s="1" t="str">
        <f aca="false">Report!X1106</f>
        <v>COMPRA DA JANTA</v>
      </c>
    </row>
    <row r="819" customFormat="false" ht="12.75" hidden="false" customHeight="true" outlineLevel="0" collapsed="false">
      <c r="A819" s="15" t="n">
        <f aca="false">Report!C1107</f>
        <v>46203</v>
      </c>
      <c r="B819" s="1" t="str">
        <f aca="false">Report!E1107</f>
        <v>SEM FORNECEDOR</v>
      </c>
      <c r="C819" s="16" t="n">
        <f aca="false">Report!U1107</f>
        <v>70</v>
      </c>
      <c r="D819" s="1" t="str">
        <f aca="false">Report!X1107</f>
        <v>DANIEL SILVA</v>
      </c>
    </row>
    <row r="820" customFormat="false" ht="12.75" hidden="false" customHeight="true" outlineLevel="0" collapsed="false">
      <c r="A820" s="15" t="n">
        <f aca="false">Report!C1108</f>
        <v>46203</v>
      </c>
      <c r="B820" s="1" t="str">
        <f aca="false">Report!E1108</f>
        <v>SEM FORNECEDOR</v>
      </c>
      <c r="C820" s="16" t="n">
        <f aca="false">Report!U1108</f>
        <v>80</v>
      </c>
      <c r="D820" s="1" t="str">
        <f aca="false">Report!X1108</f>
        <v>IDELMA MONTEIRO</v>
      </c>
    </row>
    <row r="821" customFormat="false" ht="12.75" hidden="false" customHeight="true" outlineLevel="0" collapsed="false">
      <c r="A821" s="15" t="n">
        <f aca="false">Report!C1109</f>
        <v>46203</v>
      </c>
      <c r="B821" s="1" t="str">
        <f aca="false">Report!E1109</f>
        <v>SEM FORNECEDOR</v>
      </c>
      <c r="C821" s="16" t="n">
        <f aca="false">Report!U1109</f>
        <v>60</v>
      </c>
      <c r="D821" s="1" t="str">
        <f aca="false">Report!X1109</f>
        <v>ANTONY VINICIUS</v>
      </c>
    </row>
    <row r="822" customFormat="false" ht="12.75" hidden="false" customHeight="true" outlineLevel="0" collapsed="false">
      <c r="A822" s="15" t="n">
        <f aca="false">Report!C1110</f>
        <v>46203</v>
      </c>
      <c r="B822" s="1" t="str">
        <f aca="false">Report!E1110</f>
        <v>SEM FORNECEDOR</v>
      </c>
      <c r="C822" s="16" t="n">
        <f aca="false">Report!U1110</f>
        <v>10</v>
      </c>
      <c r="D822" s="1" t="str">
        <f aca="false">Report!X1110</f>
        <v>ANTONY VINICIUS</v>
      </c>
    </row>
    <row r="823" customFormat="false" ht="12.75" hidden="false" customHeight="true" outlineLevel="0" collapsed="false">
      <c r="A823" s="15" t="n">
        <f aca="false">Report!C1111</f>
        <v>46203</v>
      </c>
      <c r="B823" s="1" t="str">
        <f aca="false">Report!E1111</f>
        <v>SEM FORNECEDOR</v>
      </c>
      <c r="C823" s="16" t="n">
        <f aca="false">Report!U1111</f>
        <v>100</v>
      </c>
      <c r="D823" s="1" t="str">
        <f aca="false">Report!X1111</f>
        <v>CARLOS DA SILVA</v>
      </c>
    </row>
    <row r="824" customFormat="false" ht="12.75" hidden="false" customHeight="true" outlineLevel="0" collapsed="false">
      <c r="A824" s="15" t="n">
        <f aca="false">Report!C1112</f>
        <v>46203</v>
      </c>
      <c r="B824" s="1" t="str">
        <f aca="false">Report!E1112</f>
        <v>SEM FORNECEDOR</v>
      </c>
      <c r="C824" s="16" t="n">
        <f aca="false">Report!U1112</f>
        <v>30</v>
      </c>
      <c r="D824" s="1" t="str">
        <f aca="false">Report!X1112</f>
        <v>CARLSO DA SILVA</v>
      </c>
    </row>
    <row r="825" customFormat="false" ht="12.75" hidden="false" customHeight="true" outlineLevel="0" collapsed="false">
      <c r="A825" s="15" t="n">
        <f aca="false">Report!C1114</f>
        <v>46203</v>
      </c>
      <c r="B825" s="1" t="str">
        <f aca="false">Report!E1114</f>
        <v>SEM FORNECEDOR</v>
      </c>
      <c r="C825" s="16" t="n">
        <f aca="false">Report!U1114</f>
        <v>20</v>
      </c>
      <c r="D825" s="1" t="str">
        <f aca="false">Report!X1114</f>
        <v>DAVID SILVA</v>
      </c>
    </row>
    <row r="826" customFormat="false" ht="12.75" hidden="false" customHeight="true" outlineLevel="0" collapsed="false">
      <c r="A826" s="15" t="n">
        <f aca="false">Report!C1115</f>
        <v>46203</v>
      </c>
      <c r="B826" s="1" t="str">
        <f aca="false">Report!E1115</f>
        <v>SEM FORNECEDOR</v>
      </c>
      <c r="C826" s="16" t="n">
        <f aca="false">Report!U1115</f>
        <v>100</v>
      </c>
      <c r="D826" s="1" t="str">
        <f aca="false">Report!X1115</f>
        <v>GERSON LIMA</v>
      </c>
    </row>
    <row r="827" customFormat="false" ht="12.75" hidden="false" customHeight="true" outlineLevel="0" collapsed="false">
      <c r="A827" s="15" t="n">
        <f aca="false">Report!C1116</f>
        <v>46203</v>
      </c>
      <c r="B827" s="1" t="str">
        <f aca="false">Report!E1116</f>
        <v>SEM FORNECEDOR</v>
      </c>
      <c r="C827" s="16" t="n">
        <f aca="false">Report!U1116</f>
        <v>70</v>
      </c>
      <c r="D827" s="1" t="str">
        <f aca="false">Report!X1116</f>
        <v>ANA DE PAULA</v>
      </c>
    </row>
    <row r="828" customFormat="false" ht="12.75" hidden="false" customHeight="true" outlineLevel="0" collapsed="false">
      <c r="A828" s="15" t="n">
        <f aca="false">Report!C1117</f>
        <v>46203</v>
      </c>
      <c r="B828" s="1" t="str">
        <f aca="false">Report!E1117</f>
        <v>SEM FORNECEDOR</v>
      </c>
      <c r="C828" s="16" t="n">
        <f aca="false">Report!U1117</f>
        <v>70</v>
      </c>
      <c r="D828" s="1" t="str">
        <f aca="false">Report!X1117</f>
        <v>JOELMA LIMA</v>
      </c>
    </row>
    <row r="829" customFormat="false" ht="12.75" hidden="false" customHeight="true" outlineLevel="0" collapsed="false">
      <c r="A829" s="15" t="n">
        <f aca="false">Report!C1118</f>
        <v>46203</v>
      </c>
      <c r="B829" s="1" t="str">
        <f aca="false">Report!E1118</f>
        <v>VOVO DIZA COMERCIO VAREJISTA DE HORTALICAS LTDA</v>
      </c>
      <c r="C829" s="16" t="n">
        <f aca="false">Report!U1118</f>
        <v>105</v>
      </c>
      <c r="D829" s="1" t="str">
        <f aca="false">Report!X1118</f>
        <v>NF 3454 - DEBORA</v>
      </c>
    </row>
    <row r="830" customFormat="false" ht="12.75" hidden="false" customHeight="true" outlineLevel="0" collapsed="false">
      <c r="A830" s="15" t="n">
        <f aca="false">Report!C1119</f>
        <v>46203</v>
      </c>
      <c r="B830" s="1" t="str">
        <f aca="false">Report!E1119</f>
        <v>EDMARA COMERCIO DE HIGIENE PESSOAL LTDA</v>
      </c>
      <c r="C830" s="16" t="n">
        <f aca="false">Report!U1119</f>
        <v>1695.88</v>
      </c>
      <c r="D830" s="1" t="str">
        <f aca="false">Report!X1119</f>
        <v>4496-D/D NF7862 - MILKA</v>
      </c>
    </row>
    <row r="831" customFormat="false" ht="12.75" hidden="false" customHeight="true" outlineLevel="0" collapsed="false">
      <c r="A831" s="15" t="n">
        <f aca="false">Report!C1120</f>
        <v>46203</v>
      </c>
      <c r="B831" s="1" t="str">
        <f aca="false">Report!E1120</f>
        <v>VOVO DIZA COMERCIO VAREJISTA DE HORTALICAS LTDA</v>
      </c>
      <c r="C831" s="16" t="n">
        <f aca="false">Report!U1120</f>
        <v>52.5</v>
      </c>
      <c r="D831" s="1" t="str">
        <f aca="false">Report!X1120</f>
        <v>NF 3477 - DEBORA</v>
      </c>
    </row>
    <row r="832" customFormat="false" ht="12.75" hidden="false" customHeight="true" outlineLevel="0" collapsed="false">
      <c r="A832" s="15" t="n">
        <f aca="false">Report!C1121</f>
        <v>46203</v>
      </c>
      <c r="B832" s="1" t="str">
        <f aca="false">Report!E1121</f>
        <v>VOVO DIZA COMERCIO VAREJISTA DE HORTALICAS LTDA</v>
      </c>
      <c r="C832" s="16" t="n">
        <f aca="false">Report!U1121</f>
        <v>140</v>
      </c>
      <c r="D832" s="1" t="str">
        <f aca="false">Report!X1121</f>
        <v>NF 3504 - DEBORA</v>
      </c>
    </row>
    <row r="833" customFormat="false" ht="12.75" hidden="false" customHeight="true" outlineLevel="0" collapsed="false">
      <c r="A833" s="15" t="n">
        <f aca="false">Report!C1122</f>
        <v>46203</v>
      </c>
      <c r="B833" s="1" t="str">
        <f aca="false">Report!E1122</f>
        <v>VOVO DIZA COMERCIO VAREJISTA DE HORTALICAS LTDA</v>
      </c>
      <c r="C833" s="16" t="n">
        <f aca="false">Report!U1122</f>
        <v>105</v>
      </c>
      <c r="D833" s="1" t="str">
        <f aca="false">Report!X1122</f>
        <v>NF 3515 - DEBORA</v>
      </c>
    </row>
    <row r="834" customFormat="false" ht="12.75" hidden="false" customHeight="true" outlineLevel="0" collapsed="false">
      <c r="A834" s="15" t="n">
        <f aca="false">Report!C1123</f>
        <v>46203</v>
      </c>
      <c r="B834" s="1" t="str">
        <f aca="false">Report!E1123</f>
        <v>TRIPLASTIK COMERCIAL</v>
      </c>
      <c r="C834" s="16" t="n">
        <f aca="false">Report!U1123</f>
        <v>1524.18</v>
      </c>
      <c r="D834" s="1" t="str">
        <f aca="false">Report!X1123</f>
        <v>NF 3245 DESPESA LOJA - MILKA</v>
      </c>
    </row>
    <row r="835" customFormat="false" ht="12.75" hidden="false" customHeight="true" outlineLevel="0" collapsed="false">
      <c r="A835" s="15" t="n">
        <f aca="false">Report!C1124</f>
        <v>46203</v>
      </c>
      <c r="B835" s="1" t="str">
        <f aca="false">Report!E1124</f>
        <v>ROCHA E PAIVA LTDA</v>
      </c>
      <c r="C835" s="16" t="n">
        <f aca="false">Report!U1124</f>
        <v>622.46</v>
      </c>
      <c r="D835" s="1" t="str">
        <f aca="false">Report!X1124</f>
        <v>NF 207140-2 DESPESA - MILKA</v>
      </c>
    </row>
    <row r="836" customFormat="false" ht="12.75" hidden="false" customHeight="true" outlineLevel="0" collapsed="false">
      <c r="A836" s="15" t="n">
        <f aca="false">Report!C1125</f>
        <v>46203</v>
      </c>
      <c r="B836" s="1" t="str">
        <f aca="false">Report!E1125</f>
        <v>TRES CORACOES ALIMENTOS S.A.</v>
      </c>
      <c r="C836" s="16" t="n">
        <f aca="false">Report!U1125</f>
        <v>1199.99</v>
      </c>
      <c r="D836" s="1" t="str">
        <f aca="false">Report!X1125</f>
        <v>NF346214 -02 MILKA</v>
      </c>
    </row>
    <row r="837" customFormat="false" ht="12.75" hidden="false" customHeight="true" outlineLevel="0" collapsed="false">
      <c r="A837" s="15" t="n">
        <f aca="false">Report!C1128</f>
        <v>46203</v>
      </c>
      <c r="B837" s="1" t="str">
        <f aca="false">Report!E1128</f>
        <v>VOVO DIZA COMERCIO VAREJISTA DE HORTALICAS LTDA</v>
      </c>
      <c r="C837" s="16" t="n">
        <f aca="false">Report!U1128</f>
        <v>105</v>
      </c>
      <c r="D837" s="1" t="str">
        <f aca="false">Report!X1128</f>
        <v>NF 3538 - DEBORA</v>
      </c>
    </row>
    <row r="838" customFormat="false" ht="12.75" hidden="false" customHeight="true" outlineLevel="0" collapsed="false">
      <c r="A838" s="15" t="n">
        <f aca="false">Report!C1129</f>
        <v>46203</v>
      </c>
      <c r="B838" s="1" t="str">
        <f aca="false">Report!E1129</f>
        <v>J G COMERCIO DE PRODUTOS ALIMENTICIOS LTDA</v>
      </c>
      <c r="C838" s="16" t="n">
        <f aca="false">Report!U1129</f>
        <v>1107.75</v>
      </c>
      <c r="D838" s="1" t="str">
        <f aca="false">Report!X1129</f>
        <v>451009-B/C  NF387396 - MILKA</v>
      </c>
    </row>
    <row r="839" customFormat="false" ht="12.75" hidden="false" customHeight="true" outlineLevel="0" collapsed="false">
      <c r="A839" s="15" t="n">
        <f aca="false">Report!C1130</f>
        <v>46203</v>
      </c>
      <c r="B839" s="1" t="str">
        <f aca="false">Report!E1130</f>
        <v>ORIENTE COM. ATACADISTA E REPRES. LTDA</v>
      </c>
      <c r="C839" s="16" t="n">
        <f aca="false">Report!U1130</f>
        <v>1143.6</v>
      </c>
      <c r="D839" s="1" t="str">
        <f aca="false">Report!X1130</f>
        <v>2087/1  NF1774 - MILKA</v>
      </c>
    </row>
    <row r="840" customFormat="false" ht="12.75" hidden="false" customHeight="true" outlineLevel="0" collapsed="false">
      <c r="A840" s="15" t="n">
        <f aca="false">Report!C1131</f>
        <v>46203</v>
      </c>
      <c r="B840" s="1" t="str">
        <f aca="false">Report!E1131</f>
        <v>NESTLÉ BRASIL LTDA.</v>
      </c>
      <c r="C840" s="16" t="n">
        <f aca="false">Report!U1131</f>
        <v>1464.55</v>
      </c>
      <c r="D840" s="1" t="str">
        <f aca="false">Report!X1131</f>
        <v>NF 1414551 - MILKA</v>
      </c>
    </row>
    <row r="841" customFormat="false" ht="12.75" hidden="false" customHeight="true" outlineLevel="0" collapsed="false">
      <c r="A841" s="15" t="n">
        <f aca="false">Report!C1132</f>
        <v>46203</v>
      </c>
      <c r="B841" s="1" t="str">
        <f aca="false">Report!E1132</f>
        <v>BRF S A</v>
      </c>
      <c r="C841" s="16" t="n">
        <f aca="false">Report!U1132</f>
        <v>2103</v>
      </c>
      <c r="D841" s="1" t="str">
        <f aca="false">Report!X1132</f>
        <v>NF 1598074-01/02 MILKA</v>
      </c>
    </row>
    <row r="842" customFormat="false" ht="12.75" hidden="false" customHeight="true" outlineLevel="0" collapsed="false">
      <c r="A842" s="15" t="n">
        <f aca="false">Report!C1137</f>
        <v>46203</v>
      </c>
      <c r="B842" s="1" t="str">
        <f aca="false">Report!E1137</f>
        <v>NOVA FRIOS COMERCIO ATACADISTA DE LATICINIOS LTDA</v>
      </c>
      <c r="C842" s="16" t="n">
        <f aca="false">Report!U1137</f>
        <v>241.6</v>
      </c>
      <c r="D842" s="1" t="str">
        <f aca="false">Report!X1137</f>
        <v>NF 3863 BODEGA DO PAO - MILKA</v>
      </c>
    </row>
    <row r="843" customFormat="false" ht="12.75" hidden="false" customHeight="true" outlineLevel="0" collapsed="false">
      <c r="A843" s="15" t="n">
        <f aca="false">Report!C1139</f>
        <v>46203</v>
      </c>
      <c r="B843" s="1" t="str">
        <f aca="false">Report!E1139</f>
        <v>BROTHERS  INDUSTRIA DE ALIMENTOS LTDA</v>
      </c>
      <c r="C843" s="16" t="n">
        <f aca="false">Report!U1139</f>
        <v>675.17</v>
      </c>
      <c r="D843" s="1" t="str">
        <f aca="false">Report!X1139</f>
        <v>NF 1028313 - MILKA</v>
      </c>
    </row>
    <row r="844" customFormat="false" ht="12.75" hidden="false" customHeight="true" outlineLevel="0" collapsed="false">
      <c r="A844" s="15" t="n">
        <f aca="false">Report!C1140</f>
        <v>46203</v>
      </c>
      <c r="B844" s="1" t="str">
        <f aca="false">Report!E1140</f>
        <v>PANIFICADORA E CONFEITARIA REAL MADRI LTDA</v>
      </c>
      <c r="C844" s="16" t="n">
        <f aca="false">Report!U1140</f>
        <v>357.1</v>
      </c>
      <c r="D844" s="1" t="str">
        <f aca="false">Report!X1140</f>
        <v>NF 683 - MILKA</v>
      </c>
    </row>
    <row r="845" customFormat="false" ht="12.75" hidden="false" customHeight="true" outlineLevel="0" collapsed="false">
      <c r="A845" s="15" t="n">
        <f aca="false">Report!C1141</f>
        <v>46203</v>
      </c>
      <c r="B845" s="1" t="str">
        <f aca="false">Report!E1141</f>
        <v>LELE FABRICACAO DE MASSAS LTDA</v>
      </c>
      <c r="C845" s="16" t="n">
        <f aca="false">Report!U1141</f>
        <v>240</v>
      </c>
      <c r="D845" s="1" t="str">
        <f aca="false">Report!X1141</f>
        <v>NF 16177 - MILKA</v>
      </c>
    </row>
    <row r="846" customFormat="false" ht="12.75" hidden="false" customHeight="true" outlineLevel="0" collapsed="false">
      <c r="A846" s="15" t="n">
        <f aca="false">Report!C1142</f>
        <v>46203</v>
      </c>
      <c r="B846" s="1" t="str">
        <f aca="false">Report!E1142</f>
        <v>VITAPAN COMERCIO VAREJISTA DE PRODUTOS ALIMENTICIOS LTDA</v>
      </c>
      <c r="C846" s="16" t="n">
        <f aca="false">Report!U1142</f>
        <v>1026</v>
      </c>
      <c r="D846" s="1" t="str">
        <f aca="false">Report!X1142</f>
        <v>NF 10158 - MILKA</v>
      </c>
    </row>
    <row r="847" customFormat="false" ht="12.75" hidden="false" customHeight="true" outlineLevel="0" collapsed="false">
      <c r="A847" s="15" t="n">
        <f aca="false">Report!C1143</f>
        <v>46203</v>
      </c>
      <c r="B847" s="1" t="str">
        <f aca="false">Report!E1143</f>
        <v>VOVO DIZA COMERCIO VAREJISTA DE HORTALICAS LTDA</v>
      </c>
      <c r="C847" s="16" t="n">
        <f aca="false">Report!U1143</f>
        <v>135</v>
      </c>
      <c r="D847" s="1" t="str">
        <f aca="false">Report!X1143</f>
        <v>NF 3650 - DEBORA</v>
      </c>
    </row>
    <row r="848" customFormat="false" ht="12.75" hidden="false" customHeight="true" outlineLevel="0" collapsed="false">
      <c r="A848" s="15" t="n">
        <f aca="false">Report!C1145</f>
        <v>46203</v>
      </c>
      <c r="B848" s="1" t="str">
        <f aca="false">Report!E1145</f>
        <v>VOVO DIZA COMERCIO VAREJISTA DE HORTALICAS LTDA</v>
      </c>
      <c r="C848" s="16" t="n">
        <f aca="false">Report!U1145</f>
        <v>135</v>
      </c>
      <c r="D848" s="1" t="str">
        <f aca="false">Report!X1145</f>
        <v>NF 3630 - DEBORA</v>
      </c>
    </row>
    <row r="849" customFormat="false" ht="12.75" hidden="false" customHeight="true" outlineLevel="0" collapsed="false">
      <c r="A849" s="15" t="n">
        <f aca="false">Report!C1146</f>
        <v>46203</v>
      </c>
      <c r="B849" s="1" t="str">
        <f aca="false">Report!E1146</f>
        <v>ANA MARIA DE PAULA ROL PADARIA</v>
      </c>
      <c r="C849" s="16" t="n">
        <f aca="false">Report!U1146</f>
        <v>2343.33</v>
      </c>
      <c r="D849" s="1" t="str">
        <f aca="false">Report!X1146</f>
        <v>FERIAS 2025/2026 MO1 - KEILA</v>
      </c>
    </row>
    <row r="850" customFormat="false" ht="12.75" hidden="false" customHeight="true" outlineLevel="0" collapsed="false">
      <c r="A850" s="15" t="n">
        <f aca="false">Report!C1147</f>
        <v>46203</v>
      </c>
      <c r="B850" s="1" t="str">
        <f aca="false">Report!E1147</f>
        <v>ADRIANO FEITOSA OLIVEIRA LTDA</v>
      </c>
      <c r="C850" s="16" t="n">
        <f aca="false">Report!U1147</f>
        <v>899.95</v>
      </c>
      <c r="D850" s="1" t="str">
        <f aca="false">Report!X1147</f>
        <v>NF 317 - MILKA</v>
      </c>
    </row>
    <row r="851" customFormat="false" ht="12.75" hidden="false" customHeight="true" outlineLevel="0" collapsed="false">
      <c r="A851" s="15" t="n">
        <f aca="false">Report!C1148</f>
        <v>46203</v>
      </c>
      <c r="B851" s="1" t="str">
        <f aca="false">Report!E1148</f>
        <v>RENATO DE O AZEVEDO E CIA LTDA - EPP</v>
      </c>
      <c r="C851" s="16" t="n">
        <f aca="false">Report!U1148</f>
        <v>1250</v>
      </c>
      <c r="D851" s="1" t="str">
        <f aca="false">Report!X1148</f>
        <v>NF 230626 FARINHA 3 IRMAOS - MILKA</v>
      </c>
    </row>
    <row r="852" customFormat="false" ht="12.75" hidden="false" customHeight="true" outlineLevel="0" collapsed="false">
      <c r="A852" s="15" t="n">
        <f aca="false">Report!C1149</f>
        <v>46203</v>
      </c>
      <c r="B852" s="1" t="str">
        <f aca="false">Report!E1149</f>
        <v>EDSON AGUIAR DE SOUZA</v>
      </c>
      <c r="C852" s="16" t="n">
        <f aca="false">Report!U1149</f>
        <v>276</v>
      </c>
      <c r="D852" s="1" t="str">
        <f aca="false">Report!X1149</f>
        <v>NF 1633522 - DEBORA</v>
      </c>
    </row>
    <row r="853" customFormat="false" ht="12.75" hidden="false" customHeight="true" outlineLevel="0" collapsed="false">
      <c r="A853" s="15" t="n">
        <f aca="false">Report!C1150</f>
        <v>46203</v>
      </c>
      <c r="B853" s="1" t="str">
        <f aca="false">Report!E1150</f>
        <v>VOVO DIZA COMERCIO VAREJISTA DE HORTALICAS LTDA</v>
      </c>
      <c r="C853" s="16" t="n">
        <f aca="false">Report!U1150</f>
        <v>90</v>
      </c>
      <c r="D853" s="1" t="str">
        <f aca="false">Report!X1150</f>
        <v>NF 3668 - DEBORA</v>
      </c>
    </row>
    <row r="854" customFormat="false" ht="12.75" hidden="false" customHeight="true" outlineLevel="0" collapsed="false">
      <c r="A854" s="15" t="n">
        <f aca="false">Report!C1151</f>
        <v>46203</v>
      </c>
      <c r="B854" s="1" t="str">
        <f aca="false">Report!E1151</f>
        <v>PANIFICADORA E CONFEITARIA REAL MADRI LTDA</v>
      </c>
      <c r="C854" s="16" t="n">
        <f aca="false">Report!U1151</f>
        <v>825</v>
      </c>
      <c r="D854" s="1" t="str">
        <f aca="false">Report!X1151</f>
        <v>NF 681 - MILKA</v>
      </c>
    </row>
    <row r="855" customFormat="false" ht="12.75" hidden="false" customHeight="true" outlineLevel="0" collapsed="false">
      <c r="A855" s="15" t="n">
        <f aca="false">Report!C1152</f>
        <v>46203</v>
      </c>
      <c r="B855" s="1" t="str">
        <f aca="false">Report!E1152</f>
        <v>EDSON AGUIAR DE SOUZA</v>
      </c>
      <c r="C855" s="16" t="n">
        <f aca="false">Report!U1152</f>
        <v>180</v>
      </c>
      <c r="D855" s="1" t="str">
        <f aca="false">Report!X1152</f>
        <v>NF 1638595 - DEBORA</v>
      </c>
    </row>
    <row r="856" customFormat="false" ht="12.75" hidden="false" customHeight="true" outlineLevel="0" collapsed="false">
      <c r="A856" s="15" t="n">
        <f aca="false">Report!C1153</f>
        <v>46203</v>
      </c>
      <c r="B856" s="1" t="str">
        <f aca="false">Report!E1153</f>
        <v>EDSON AGUIAR DE SOUZA</v>
      </c>
      <c r="C856" s="16" t="n">
        <f aca="false">Report!U1153</f>
        <v>276</v>
      </c>
      <c r="D856" s="1" t="str">
        <f aca="false">Report!X1153</f>
        <v>NF 1638591 - DEBORA</v>
      </c>
    </row>
    <row r="857" customFormat="false" ht="12.75" hidden="false" customHeight="true" outlineLevel="0" collapsed="false">
      <c r="A857" s="15" t="n">
        <f aca="false">Report!C1154</f>
        <v>46203</v>
      </c>
      <c r="B857" s="1" t="str">
        <f aca="false">Report!E1154</f>
        <v>EDSON AGUIAR DE SOUZA</v>
      </c>
      <c r="C857" s="16" t="n">
        <f aca="false">Report!U1154</f>
        <v>189</v>
      </c>
      <c r="D857" s="1" t="str">
        <f aca="false">Report!X1154</f>
        <v>NF 1638586 - DEBORA</v>
      </c>
    </row>
    <row r="858" customFormat="false" ht="12.75" hidden="false" customHeight="true" outlineLevel="0" collapsed="false">
      <c r="A858" s="15" t="n">
        <f aca="false">Report!C1155</f>
        <v>46203</v>
      </c>
      <c r="B858" s="1" t="str">
        <f aca="false">Report!E1155</f>
        <v>EDSON AGUIAR DE SOUZA</v>
      </c>
      <c r="C858" s="16" t="n">
        <f aca="false">Report!U1155</f>
        <v>246</v>
      </c>
      <c r="D858" s="1" t="str">
        <f aca="false">Report!X1155</f>
        <v>NF 1638582 - DEBORA</v>
      </c>
    </row>
    <row r="859" customFormat="false" ht="12.75" hidden="false" customHeight="true" outlineLevel="0" collapsed="false">
      <c r="A859" s="15" t="n">
        <f aca="false">Report!C1156</f>
        <v>46203</v>
      </c>
      <c r="B859" s="1" t="str">
        <f aca="false">Report!E1156</f>
        <v>EDSON AGUIAR DE SOUZA</v>
      </c>
      <c r="C859" s="16" t="n">
        <f aca="false">Report!U1156</f>
        <v>174</v>
      </c>
      <c r="D859" s="1" t="str">
        <f aca="false">Report!X1156</f>
        <v>NF 1638578 - DEBORA</v>
      </c>
    </row>
    <row r="860" customFormat="false" ht="12.75" hidden="false" customHeight="true" outlineLevel="0" collapsed="false">
      <c r="A860" s="15" t="n">
        <f aca="false">Report!C1157</f>
        <v>46203</v>
      </c>
      <c r="B860" s="1" t="str">
        <f aca="false">Report!E1157</f>
        <v>VOVO DIZA COMERCIO VAREJISTA DE HORTALICAS LTDA</v>
      </c>
      <c r="C860" s="16" t="n">
        <f aca="false">Report!U1157</f>
        <v>200</v>
      </c>
      <c r="D860" s="1" t="str">
        <f aca="false">Report!X1157</f>
        <v>NF 3680 - DEBORA</v>
      </c>
    </row>
    <row r="861" customFormat="false" ht="12.75" hidden="false" customHeight="true" outlineLevel="0" collapsed="false">
      <c r="A861" s="15" t="n">
        <f aca="false">Report!C1158</f>
        <v>46203</v>
      </c>
      <c r="B861" s="1" t="str">
        <f aca="false">Report!E1158</f>
        <v>ADICSO FABIAN GONZALEZ MONTILLA 70302186</v>
      </c>
      <c r="C861" s="16" t="n">
        <f aca="false">Report!U1158</f>
        <v>960</v>
      </c>
      <c r="D861" s="1" t="str">
        <f aca="false">Report!X1158</f>
        <v>NF 511 BLOOM - MILKA</v>
      </c>
    </row>
    <row r="862" customFormat="false" ht="12.75" hidden="false" customHeight="true" outlineLevel="0" collapsed="false">
      <c r="A862" s="15" t="n">
        <f aca="false">Report!C1159</f>
        <v>46203</v>
      </c>
      <c r="B862" s="1" t="str">
        <f aca="false">Report!E1159</f>
        <v>EDSON AGUIAR DE SOUZA</v>
      </c>
      <c r="C862" s="16" t="n">
        <f aca="false">Report!U1159</f>
        <v>300</v>
      </c>
      <c r="D862" s="1" t="str">
        <f aca="false">Report!X1159</f>
        <v>NF 1638981 - DEBORA</v>
      </c>
    </row>
    <row r="863" customFormat="false" ht="12.75" hidden="false" customHeight="true" outlineLevel="0" collapsed="false">
      <c r="A863" s="15" t="n">
        <f aca="false">Report!C1160</f>
        <v>46203</v>
      </c>
      <c r="B863" s="1" t="str">
        <f aca="false">Report!E1160</f>
        <v>EDSON AGUIAR DE SOUZA</v>
      </c>
      <c r="C863" s="16" t="n">
        <f aca="false">Report!U1160</f>
        <v>180</v>
      </c>
      <c r="D863" s="1" t="str">
        <f aca="false">Report!X1160</f>
        <v>NF 1639492 - DEBORA</v>
      </c>
    </row>
    <row r="864" customFormat="false" ht="12.75" hidden="false" customHeight="true" outlineLevel="0" collapsed="false">
      <c r="A864" s="15" t="n">
        <f aca="false">Report!C1161</f>
        <v>46203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46203</v>
      </c>
      <c r="B865" s="1" t="str">
        <f aca="false">Report!E1163</f>
        <v>RENATO DE O AZEVEDO E CIA LTDA - EPP</v>
      </c>
      <c r="C865" s="16" t="n">
        <f aca="false">Report!U1163</f>
        <v>420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46203</v>
      </c>
      <c r="B866" s="1" t="str">
        <f aca="false">Report!E1165</f>
        <v>VOVO DIZA COMERCIO VAREJISTA DE HORTALICAS LTDA</v>
      </c>
      <c r="C866" s="16" t="n">
        <f aca="false">Report!U1165</f>
        <v>120</v>
      </c>
      <c r="D866" s="1" t="str">
        <f aca="false">Report!X1165</f>
        <v>NF 3700 - DEBORA</v>
      </c>
    </row>
    <row r="867" customFormat="false" ht="12.75" hidden="false" customHeight="true" outlineLevel="0" collapsed="false">
      <c r="A867" s="15" t="n">
        <f aca="false">Report!C1166</f>
        <v>46203</v>
      </c>
      <c r="B867" s="1" t="str">
        <f aca="false">Report!E1166</f>
        <v>ITAU SA</v>
      </c>
      <c r="C867" s="16" t="n">
        <f aca="false">Report!U1166</f>
        <v>153.13</v>
      </c>
      <c r="D867" s="1" t="str">
        <f aca="false">Report!X1166</f>
        <v>CAPITALIZACAO ITAU MO1  59/60-ANDREZA</v>
      </c>
    </row>
    <row r="868" customFormat="false" ht="12.75" hidden="false" customHeight="true" outlineLevel="0" collapsed="false">
      <c r="A868" s="15" t="n">
        <f aca="false">Report!C1172</f>
        <v>46204</v>
      </c>
      <c r="B868" s="1" t="str">
        <f aca="false">Report!E1172</f>
        <v>SEM FORNECEDOR</v>
      </c>
      <c r="C868" s="16" t="n">
        <f aca="false">Report!U1172</f>
        <v>350</v>
      </c>
      <c r="D868" s="1" t="str">
        <f aca="false">Report!X1172</f>
        <v>ACAI DE ANORI</v>
      </c>
    </row>
    <row r="869" customFormat="false" ht="12.75" hidden="false" customHeight="true" outlineLevel="0" collapsed="false">
      <c r="A869" s="15" t="n">
        <f aca="false">Report!C1173</f>
        <v>46204</v>
      </c>
      <c r="B869" s="1" t="str">
        <f aca="false">Report!E1173</f>
        <v>SEM FORNECEDOR</v>
      </c>
      <c r="C869" s="16" t="n">
        <f aca="false">Report!U1173</f>
        <v>15</v>
      </c>
      <c r="D869" s="1" t="str">
        <f aca="false">Report!X1173</f>
        <v>COMPRA DE UM PINO DE PANELA DE PRESSAO</v>
      </c>
    </row>
    <row r="870" customFormat="false" ht="12.75" hidden="false" customHeight="true" outlineLevel="0" collapsed="false">
      <c r="A870" s="15" t="n">
        <f aca="false">Report!C1174</f>
        <v>46204</v>
      </c>
      <c r="B870" s="1" t="str">
        <f aca="false">Report!E1174</f>
        <v>SEM FORNECEDOR</v>
      </c>
      <c r="C870" s="16" t="n">
        <f aca="false">Report!U1174</f>
        <v>22</v>
      </c>
      <c r="D870" s="1" t="str">
        <f aca="false">Report!X1174</f>
        <v>UBER ANA LAGO</v>
      </c>
    </row>
    <row r="871" customFormat="false" ht="12.75" hidden="false" customHeight="true" outlineLevel="0" collapsed="false">
      <c r="A871" s="15" t="n">
        <f aca="false">Report!C1175</f>
        <v>46204</v>
      </c>
      <c r="B871" s="1" t="str">
        <f aca="false">Report!E1175</f>
        <v>SEM FORNECEDOR</v>
      </c>
      <c r="C871" s="16" t="n">
        <f aca="false">Report!U1175</f>
        <v>70</v>
      </c>
      <c r="D871" s="1" t="str">
        <f aca="false">Report!X1175</f>
        <v>ALINE SANTOS</v>
      </c>
    </row>
    <row r="872" customFormat="false" ht="12.75" hidden="false" customHeight="true" outlineLevel="0" collapsed="false">
      <c r="A872" s="15" t="n">
        <f aca="false">Report!C1176</f>
        <v>46204</v>
      </c>
      <c r="B872" s="1" t="str">
        <f aca="false">Report!E1176</f>
        <v>SEM FORNECEDOR</v>
      </c>
      <c r="C872" s="16" t="n">
        <f aca="false">Report!U1176</f>
        <v>70</v>
      </c>
      <c r="D872" s="1" t="str">
        <f aca="false">Report!X1176</f>
        <v>JULIO DA SILVA</v>
      </c>
    </row>
    <row r="873" customFormat="false" ht="12.75" hidden="false" customHeight="true" outlineLevel="0" collapsed="false">
      <c r="A873" s="15" t="n">
        <f aca="false">Report!C1177</f>
        <v>46204</v>
      </c>
      <c r="B873" s="1" t="str">
        <f aca="false">Report!E1177</f>
        <v>SEM FORNECEDOR</v>
      </c>
      <c r="C873" s="16" t="n">
        <f aca="false">Report!U1177</f>
        <v>10</v>
      </c>
      <c r="D873" s="1" t="str">
        <f aca="false">Report!X1177</f>
        <v>JULIO DA SILVA</v>
      </c>
    </row>
    <row r="874" customFormat="false" ht="12.75" hidden="false" customHeight="true" outlineLevel="0" collapsed="false">
      <c r="A874" s="15" t="n">
        <f aca="false">Report!C1178</f>
        <v>46204</v>
      </c>
      <c r="B874" s="1" t="str">
        <f aca="false">Report!E1178</f>
        <v>SEM FORNECEDOR</v>
      </c>
      <c r="C874" s="16" t="n">
        <f aca="false">Report!U1178</f>
        <v>70</v>
      </c>
      <c r="D874" s="1" t="str">
        <f aca="false">Report!X1178</f>
        <v>DANIEL SILVA</v>
      </c>
    </row>
    <row r="875" customFormat="false" ht="12.75" hidden="false" customHeight="true" outlineLevel="0" collapsed="false">
      <c r="A875" s="15" t="n">
        <f aca="false">Report!C1179</f>
        <v>46204</v>
      </c>
      <c r="B875" s="1" t="str">
        <f aca="false">Report!E1179</f>
        <v>SEM FORNECEDOR</v>
      </c>
      <c r="C875" s="16" t="n">
        <f aca="false">Report!U1179</f>
        <v>70</v>
      </c>
      <c r="D875" s="1" t="str">
        <f aca="false">Report!X1179</f>
        <v>DAVID SILVA</v>
      </c>
    </row>
    <row r="876" customFormat="false" ht="12.75" hidden="false" customHeight="true" outlineLevel="0" collapsed="false">
      <c r="A876" s="15" t="n">
        <f aca="false">Report!C1180</f>
        <v>46204</v>
      </c>
      <c r="B876" s="1" t="str">
        <f aca="false">Report!E1180</f>
        <v>SEM FORNECEDOR</v>
      </c>
      <c r="C876" s="16" t="n">
        <f aca="false">Report!U1180</f>
        <v>20</v>
      </c>
      <c r="D876" s="1" t="str">
        <f aca="false">Report!X1180</f>
        <v>DAVID SILVA</v>
      </c>
    </row>
    <row r="877" customFormat="false" ht="12.75" hidden="false" customHeight="true" outlineLevel="0" collapsed="false">
      <c r="A877" s="15" t="n">
        <f aca="false">Report!C1181</f>
        <v>46204</v>
      </c>
      <c r="B877" s="1" t="str">
        <f aca="false">Report!E1181</f>
        <v>SEM FORNECEDOR</v>
      </c>
      <c r="C877" s="16" t="n">
        <f aca="false">Report!U1181</f>
        <v>100</v>
      </c>
      <c r="D877" s="1" t="str">
        <f aca="false">Report!X1181</f>
        <v>CARLOS DA SILVA</v>
      </c>
    </row>
    <row r="878" customFormat="false" ht="12.75" hidden="false" customHeight="true" outlineLevel="0" collapsed="false">
      <c r="A878" s="15" t="n">
        <f aca="false">Report!C1182</f>
        <v>46204</v>
      </c>
      <c r="B878" s="1" t="str">
        <f aca="false">Report!E1182</f>
        <v>SEM FORNECEDOR</v>
      </c>
      <c r="C878" s="16" t="n">
        <f aca="false">Report!U1182</f>
        <v>15</v>
      </c>
      <c r="D878" s="1" t="str">
        <f aca="false">Report!X1182</f>
        <v>CARLOS DA SILVA</v>
      </c>
    </row>
    <row r="879" customFormat="false" ht="12.75" hidden="false" customHeight="true" outlineLevel="0" collapsed="false">
      <c r="A879" s="15" t="n">
        <f aca="false">Report!C1183</f>
        <v>46204</v>
      </c>
      <c r="B879" s="1" t="str">
        <f aca="false">Report!E1183</f>
        <v>SEM FORNECEDOR</v>
      </c>
      <c r="C879" s="16" t="n">
        <f aca="false">Report!U1183</f>
        <v>250</v>
      </c>
      <c r="D879" s="1" t="str">
        <f aca="false">Report!X1183</f>
        <v>UBER ANA LAGO PRIMEIRA QUINZENA DE JULHO</v>
      </c>
    </row>
    <row r="880" customFormat="false" ht="12.75" hidden="false" customHeight="true" outlineLevel="0" collapsed="false">
      <c r="A880" s="15" t="n">
        <f aca="false">Report!C1184</f>
        <v>46204</v>
      </c>
      <c r="B880" s="1" t="str">
        <f aca="false">Report!E1184</f>
        <v>SEM FORNECEDOR</v>
      </c>
      <c r="C880" s="16" t="n">
        <f aca="false">Report!U1184</f>
        <v>80</v>
      </c>
      <c r="D880" s="1" t="str">
        <f aca="false">Report!X1184</f>
        <v>ANDERSON CAMPOS</v>
      </c>
    </row>
    <row r="881" customFormat="false" ht="12.75" hidden="false" customHeight="true" outlineLevel="0" collapsed="false">
      <c r="A881" s="15" t="n">
        <f aca="false">Report!C1185</f>
        <v>46204</v>
      </c>
      <c r="B881" s="1" t="str">
        <f aca="false">Report!E1185</f>
        <v>SEM FORNECEDOR</v>
      </c>
      <c r="C881" s="16" t="n">
        <f aca="false">Report!U1185</f>
        <v>12</v>
      </c>
      <c r="D881" s="1" t="str">
        <f aca="false">Report!X1185</f>
        <v>ANDERSON CAMPOS</v>
      </c>
    </row>
    <row r="882" customFormat="false" ht="12.75" hidden="false" customHeight="true" outlineLevel="0" collapsed="false">
      <c r="A882" s="15" t="n">
        <f aca="false">Report!C1187</f>
        <v>46204</v>
      </c>
      <c r="B882" s="1" t="str">
        <f aca="false">Report!E1187</f>
        <v>AMERICANA DISTRIBUIDORA DE BEBIDAS E MERCADORIAS LTDA</v>
      </c>
      <c r="C882" s="16" t="n">
        <f aca="false">Report!U1187</f>
        <v>1143.6</v>
      </c>
      <c r="D882" s="1" t="str">
        <f aca="false">Report!X1187</f>
        <v>NF 76652 - MILKA</v>
      </c>
    </row>
    <row r="883" customFormat="false" ht="12.75" hidden="false" customHeight="true" outlineLevel="0" collapsed="false">
      <c r="A883" s="15" t="n">
        <f aca="false">Report!C1188</f>
        <v>46204</v>
      </c>
      <c r="B883" s="1" t="str">
        <f aca="false">Report!E1188</f>
        <v>EMPRESA BRASILEIRA DE DISTRIBUICAO LTDA</v>
      </c>
      <c r="C883" s="16" t="n">
        <f aca="false">Report!U1188</f>
        <v>786.1</v>
      </c>
      <c r="D883" s="1" t="str">
        <f aca="false">Report!X1188</f>
        <v>NF 2291498-2 MILKA</v>
      </c>
    </row>
    <row r="884" customFormat="false" ht="12.75" hidden="false" customHeight="true" outlineLevel="0" collapsed="false">
      <c r="A884" s="15" t="n">
        <f aca="false">Report!C1189</f>
        <v>46204</v>
      </c>
      <c r="B884" s="1" t="str">
        <f aca="false">Report!E1189</f>
        <v>ATACADAO S.A.</v>
      </c>
      <c r="C884" s="16" t="n">
        <f aca="false">Report!U1189</f>
        <v>1759.06</v>
      </c>
      <c r="D884" s="1" t="str">
        <f aca="false">Report!X1189</f>
        <v>NF 1890181 - MILKA</v>
      </c>
    </row>
    <row r="885" customFormat="false" ht="12.75" hidden="false" customHeight="true" outlineLevel="0" collapsed="false">
      <c r="A885" s="15" t="n">
        <f aca="false">Report!C1190</f>
        <v>46204</v>
      </c>
      <c r="B885" s="1" t="str">
        <f aca="false">Report!E1190</f>
        <v>NATUREZA COMERCIO DE DESCARTAVEIS LTDA</v>
      </c>
      <c r="C885" s="16" t="n">
        <f aca="false">Report!U1190</f>
        <v>1177.6</v>
      </c>
      <c r="D885" s="1" t="str">
        <f aca="false">Report!X1190</f>
        <v>NF 727418 -01 MILKA</v>
      </c>
    </row>
    <row r="886" customFormat="false" ht="12.75" hidden="false" customHeight="true" outlineLevel="0" collapsed="false">
      <c r="A886" s="15" t="n">
        <f aca="false">Report!C1191</f>
        <v>46204</v>
      </c>
      <c r="B886" s="1" t="str">
        <f aca="false">Report!E1191</f>
        <v>BRF S A</v>
      </c>
      <c r="C886" s="16" t="n">
        <f aca="false">Report!U1191</f>
        <v>5942.06</v>
      </c>
      <c r="D886" s="1" t="str">
        <f aca="false">Report!X1191</f>
        <v>NF 1595987-02/02 - MILKA</v>
      </c>
    </row>
    <row r="887" customFormat="false" ht="12.75" hidden="false" customHeight="true" outlineLevel="0" collapsed="false">
      <c r="A887" s="15" t="n">
        <f aca="false">Report!C1192</f>
        <v>46204</v>
      </c>
      <c r="B887" s="1" t="str">
        <f aca="false">Report!E1192</f>
        <v>L S M COMERCIO DE ALIMENTOS E NAVEGACAO</v>
      </c>
      <c r="C887" s="16" t="n">
        <f aca="false">Report!U1192</f>
        <v>1747.4</v>
      </c>
      <c r="D887" s="1" t="str">
        <f aca="false">Report!X1192</f>
        <v>NF 304.651 - KEILA</v>
      </c>
    </row>
    <row r="888" customFormat="false" ht="12.75" hidden="false" customHeight="true" outlineLevel="0" collapsed="false">
      <c r="A888" s="15" t="n">
        <f aca="false">Report!C1193</f>
        <v>46204</v>
      </c>
      <c r="B888" s="1" t="str">
        <f aca="false">Report!E1193</f>
        <v>L. J. DA SILVA LTDA</v>
      </c>
      <c r="C888" s="16" t="n">
        <f aca="false">Report!U1193</f>
        <v>2120.67</v>
      </c>
      <c r="D888" s="1" t="str">
        <f aca="false">Report!X1193</f>
        <v>44062-A/B  NF33133 - MILKA</v>
      </c>
    </row>
    <row r="889" customFormat="false" ht="12.75" hidden="false" customHeight="true" outlineLevel="0" collapsed="false">
      <c r="A889" s="15" t="n">
        <f aca="false">Report!C1194</f>
        <v>46204</v>
      </c>
      <c r="B889" s="1" t="str">
        <f aca="false">Report!E1194</f>
        <v>NESTLÉ BRASIL LTDA.</v>
      </c>
      <c r="C889" s="16" t="n">
        <f aca="false">Report!U1194</f>
        <v>1356.17</v>
      </c>
      <c r="D889" s="1" t="str">
        <f aca="false">Report!X1194</f>
        <v>NF 1414636 -03 MILKA</v>
      </c>
    </row>
    <row r="890" customFormat="false" ht="12.75" hidden="false" customHeight="true" outlineLevel="0" collapsed="false">
      <c r="A890" s="15" t="n">
        <f aca="false">Report!C1195</f>
        <v>46204</v>
      </c>
      <c r="B890" s="1" t="str">
        <f aca="false">Report!E1195</f>
        <v>PIARARA COMERCIO, IMPORTACAO E EXPORTACAO LTDA</v>
      </c>
      <c r="C890" s="16" t="n">
        <f aca="false">Report!U1195</f>
        <v>568.92</v>
      </c>
      <c r="D890" s="1" t="str">
        <f aca="false">Report!X1195</f>
        <v>NF 193491-1 MILKA</v>
      </c>
    </row>
    <row r="891" customFormat="false" ht="12.75" hidden="false" customHeight="true" outlineLevel="0" collapsed="false">
      <c r="A891" s="15" t="n">
        <f aca="false">Report!C1196</f>
        <v>46204</v>
      </c>
      <c r="B891" s="1" t="str">
        <f aca="false">Report!E1196</f>
        <v>CB COMERCIO E DISTRIBUIDORA DE ALIMENTOS</v>
      </c>
      <c r="C891" s="16" t="n">
        <f aca="false">Report!U1196</f>
        <v>985.29</v>
      </c>
      <c r="D891" s="1" t="str">
        <f aca="false">Report!X1196</f>
        <v>941304-A/C  NF844855 - MILKA</v>
      </c>
    </row>
    <row r="892" customFormat="false" ht="12.75" hidden="false" customHeight="true" outlineLevel="0" collapsed="false">
      <c r="A892" s="15" t="n">
        <f aca="false">Report!C1197</f>
        <v>46204</v>
      </c>
      <c r="B892" s="1" t="str">
        <f aca="false">Report!E1197</f>
        <v>FENNIX BRASIL DISTRIBUIDORA DE PRODUTOS</v>
      </c>
      <c r="C892" s="16" t="n">
        <f aca="false">Report!U1197</f>
        <v>722.41</v>
      </c>
      <c r="D892" s="1" t="str">
        <f aca="false">Report!X1197</f>
        <v>NF 309639-1 MILKA</v>
      </c>
    </row>
    <row r="893" customFormat="false" ht="12.75" hidden="false" customHeight="true" outlineLevel="0" collapsed="false">
      <c r="A893" s="15" t="n">
        <f aca="false">Report!C1198</f>
        <v>46204</v>
      </c>
      <c r="B893" s="1" t="str">
        <f aca="false">Report!E1198</f>
        <v>H.V.M. XAVIER ALIMENTOS</v>
      </c>
      <c r="C893" s="16" t="n">
        <f aca="false">Report!U1198</f>
        <v>421.2</v>
      </c>
      <c r="D893" s="1" t="str">
        <f aca="false">Report!X1198</f>
        <v>NF 132832 - MILKA</v>
      </c>
    </row>
    <row r="894" customFormat="false" ht="12.75" hidden="false" customHeight="true" outlineLevel="0" collapsed="false">
      <c r="A894" s="15" t="n">
        <f aca="false">Report!C1202</f>
        <v>46204</v>
      </c>
      <c r="B894" s="1" t="str">
        <f aca="false">Report!E1202</f>
        <v>AMAZON BEEF COMERCIO DE CARNES EIRELI -</v>
      </c>
      <c r="C894" s="16" t="n">
        <f aca="false">Report!U1202</f>
        <v>637.12</v>
      </c>
      <c r="D894" s="1" t="str">
        <f aca="false">Report!X1202</f>
        <v>NF 28698/1 MILKA</v>
      </c>
    </row>
    <row r="895" customFormat="false" ht="12.75" hidden="false" customHeight="true" outlineLevel="0" collapsed="false">
      <c r="A895" s="15" t="n">
        <f aca="false">Report!C1203</f>
        <v>46204</v>
      </c>
      <c r="B895" s="1" t="str">
        <f aca="false">Report!E1203</f>
        <v>ELIAS MARTINS DA SILVA</v>
      </c>
      <c r="C895" s="16" t="n">
        <f aca="false">Report!U1203</f>
        <v>1292</v>
      </c>
      <c r="D895" s="1" t="str">
        <f aca="false">Report!X1203</f>
        <v>NF 831615 - MILKA</v>
      </c>
    </row>
    <row r="896" customFormat="false" ht="12.75" hidden="false" customHeight="true" outlineLevel="0" collapsed="false">
      <c r="A896" s="15" t="n">
        <f aca="false">Report!C1204</f>
        <v>46204</v>
      </c>
      <c r="B896" s="1" t="str">
        <f aca="false">Report!E1204</f>
        <v>PANIFICADORA E CONFEITARIA REAL MADRI LTDA</v>
      </c>
      <c r="C896" s="16" t="n">
        <f aca="false">Report!U1204</f>
        <v>876.6</v>
      </c>
      <c r="D896" s="1" t="str">
        <f aca="false">Report!X1204</f>
        <v>NF 684 - MILKA</v>
      </c>
    </row>
    <row r="897" customFormat="false" ht="12.75" hidden="false" customHeight="true" outlineLevel="0" collapsed="false">
      <c r="A897" s="15" t="n">
        <f aca="false">Report!C1205</f>
        <v>46204</v>
      </c>
      <c r="B897" s="1" t="str">
        <f aca="false">Report!E1205</f>
        <v>C. R. PARENTE ABREU</v>
      </c>
      <c r="C897" s="16" t="n">
        <f aca="false">Report!U1205</f>
        <v>527.42</v>
      </c>
      <c r="D897" s="1" t="str">
        <f aca="false">Report!X1205</f>
        <v>NF 11328-1 MILKA</v>
      </c>
    </row>
    <row r="898" customFormat="false" ht="12.75" hidden="false" customHeight="true" outlineLevel="0" collapsed="false">
      <c r="A898" s="15" t="n">
        <f aca="false">Report!C1206</f>
        <v>46204</v>
      </c>
      <c r="B898" s="1" t="str">
        <f aca="false">Report!E1206</f>
        <v>RENATO DE O AZEVEDO E CIA LTDA - EPP</v>
      </c>
      <c r="C898" s="16" t="n">
        <f aca="false">Report!U1206</f>
        <v>1701</v>
      </c>
      <c r="D898" s="1" t="str">
        <f aca="false">Report!X1206</f>
        <v>FEIRA CARLOS - DEBORA</v>
      </c>
    </row>
    <row r="899" customFormat="false" ht="12.75" hidden="false" customHeight="true" outlineLevel="0" collapsed="false">
      <c r="A899" s="15" t="n">
        <f aca="false">Report!C1207</f>
        <v>46204</v>
      </c>
      <c r="B899" s="1" t="str">
        <f aca="false">Report!E1207</f>
        <v>COMERCIO E TRANSPORTE BRANDAO LTDA</v>
      </c>
      <c r="C899" s="16" t="n">
        <f aca="false">Report!U1207</f>
        <v>760</v>
      </c>
      <c r="D899" s="1" t="str">
        <f aca="false">Report!X1207</f>
        <v>NF 14765 - DEBORA</v>
      </c>
    </row>
    <row r="900" customFormat="false" ht="12.75" hidden="false" customHeight="true" outlineLevel="0" collapsed="false">
      <c r="A900" s="15" t="n">
        <f aca="false">Report!C1208</f>
        <v>46204</v>
      </c>
      <c r="B900" s="1" t="str">
        <f aca="false">Report!E1208</f>
        <v>RENATO DE O AZEVEDO E CIA LTDA - EPP</v>
      </c>
      <c r="C900" s="16" t="n">
        <f aca="false">Report!U1208</f>
        <v>140</v>
      </c>
      <c r="D900" s="1" t="str">
        <f aca="false">Report!X1208</f>
        <v>CAMARAO COM CASCA - FEIRA CARLOS - DEBORA</v>
      </c>
    </row>
    <row r="901" customFormat="false" ht="12.75" hidden="false" customHeight="true" outlineLevel="0" collapsed="false">
      <c r="A901" s="15" t="n">
        <f aca="false">Report!C1209</f>
        <v>46204</v>
      </c>
      <c r="B901" s="1" t="str">
        <f aca="false">Report!E1209</f>
        <v>NEYLIANE S DE OLIVEIRA &amp; CIA LTDA</v>
      </c>
      <c r="C901" s="16" t="n">
        <f aca="false">Report!U1209</f>
        <v>130</v>
      </c>
      <c r="D901" s="1" t="str">
        <f aca="false">Report!X1209</f>
        <v>PL NEILA E RENATO - KEILA</v>
      </c>
    </row>
    <row r="902" customFormat="false" ht="12.75" hidden="false" customHeight="true" outlineLevel="0" collapsed="false">
      <c r="A902" s="15" t="n">
        <f aca="false">Report!C1210</f>
        <v>46204</v>
      </c>
      <c r="B902" s="1" t="str">
        <f aca="false">Report!E1210</f>
        <v>NEYLIANE SILVA DE OLIVEIRA</v>
      </c>
      <c r="C902" s="16" t="n">
        <f aca="false">Report!U1210</f>
        <v>8000</v>
      </c>
      <c r="D902" s="1" t="str">
        <f aca="false">Report!X1210</f>
        <v>PL NEILA BRADESCO - KEILA</v>
      </c>
    </row>
    <row r="903" customFormat="false" ht="12.75" hidden="false" customHeight="true" outlineLevel="0" collapsed="false">
      <c r="A903" s="15" t="n">
        <f aca="false">Report!C1211</f>
        <v>46204</v>
      </c>
      <c r="B903" s="1" t="str">
        <f aca="false">Report!E1211</f>
        <v>FOLHA DE PAGAMENTO </v>
      </c>
      <c r="C903" s="16" t="n">
        <f aca="false">Report!U1211</f>
        <v>1760</v>
      </c>
      <c r="D903" s="1" t="str">
        <f aca="false">Report!X1211</f>
        <v>PAG VALE TRANSP FUNC MO1 07/26 - KEILA</v>
      </c>
    </row>
    <row r="904" customFormat="false" ht="12.75" hidden="false" customHeight="true" outlineLevel="0" collapsed="false">
      <c r="A904" s="15" t="n">
        <f aca="false">Report!C1212</f>
        <v>46204</v>
      </c>
      <c r="B904" s="1" t="str">
        <f aca="false">Report!E1212</f>
        <v>FOLHA DE PAGAMENTO </v>
      </c>
      <c r="C904" s="16" t="n">
        <f aca="false">Report!U1212</f>
        <v>540</v>
      </c>
      <c r="D904" s="1" t="str">
        <f aca="false">Report!X1212</f>
        <v>PAG. VALE TRANSP ESCRITORIO 07/26 - KEILA</v>
      </c>
    </row>
    <row r="905" customFormat="false" ht="12.75" hidden="false" customHeight="true" outlineLevel="0" collapsed="false">
      <c r="A905" s="15" t="n">
        <f aca="false">Report!C1213</f>
        <v>46204</v>
      </c>
      <c r="B905" s="1" t="str">
        <f aca="false">Report!E1213</f>
        <v>ITAU SA</v>
      </c>
      <c r="C905" s="16" t="n">
        <f aca="false">Report!U1213</f>
        <v>279.64</v>
      </c>
      <c r="D905" s="1" t="str">
        <f aca="false">Report!X1213</f>
        <v>COBERTURA DE CONTA E S O MO1- ANDREZA</v>
      </c>
    </row>
    <row r="906" customFormat="false" ht="12.75" hidden="false" customHeight="true" outlineLevel="0" collapsed="false">
      <c r="A906" s="15" t="n">
        <f aca="false">Report!C1214</f>
        <v>46205</v>
      </c>
      <c r="B906" s="1" t="str">
        <f aca="false">Report!E1214</f>
        <v>SEM FORNECEDOR</v>
      </c>
      <c r="C906" s="16" t="n">
        <f aca="false">Report!U1214</f>
        <v>12</v>
      </c>
      <c r="D906" s="1" t="str">
        <f aca="false">Report!X1214</f>
        <v>COMPROU PRODUTO ERRADO</v>
      </c>
    </row>
    <row r="907" customFormat="false" ht="12.75" hidden="false" customHeight="true" outlineLevel="0" collapsed="false">
      <c r="A907" s="15" t="n">
        <f aca="false">Report!C1215</f>
        <v>46205</v>
      </c>
      <c r="B907" s="1" t="str">
        <f aca="false">Report!E1215</f>
        <v>SEM FORNECEDOR</v>
      </c>
      <c r="C907" s="16" t="n">
        <f aca="false">Report!U1215</f>
        <v>70</v>
      </c>
      <c r="D907" s="1" t="str">
        <f aca="false">Report!X1215</f>
        <v>LUIZ CARLOS</v>
      </c>
    </row>
    <row r="908" customFormat="false" ht="12.75" hidden="false" customHeight="true" outlineLevel="0" collapsed="false">
      <c r="A908" s="15" t="n">
        <f aca="false">Report!C1216</f>
        <v>46205</v>
      </c>
      <c r="B908" s="1" t="str">
        <f aca="false">Report!E1216</f>
        <v>SEM FORNECEDOR</v>
      </c>
      <c r="C908" s="16" t="n">
        <f aca="false">Report!U1216</f>
        <v>70</v>
      </c>
      <c r="D908" s="1" t="str">
        <f aca="false">Report!X1216</f>
        <v>JOELMA LIMA</v>
      </c>
    </row>
    <row r="909" customFormat="false" ht="12.75" hidden="false" customHeight="true" outlineLevel="0" collapsed="false">
      <c r="A909" s="15" t="n">
        <f aca="false">Report!C1217</f>
        <v>46205</v>
      </c>
      <c r="B909" s="1" t="str">
        <f aca="false">Report!E1217</f>
        <v>SEM FORNECEDOR</v>
      </c>
      <c r="C909" s="16" t="n">
        <f aca="false">Report!U1217</f>
        <v>70</v>
      </c>
      <c r="D909" s="1" t="str">
        <f aca="false">Report!X1217</f>
        <v>DANIEL SILVA</v>
      </c>
    </row>
    <row r="910" customFormat="false" ht="12.75" hidden="false" customHeight="true" outlineLevel="0" collapsed="false">
      <c r="A910" s="15" t="n">
        <f aca="false">Report!C1218</f>
        <v>46205</v>
      </c>
      <c r="B910" s="1" t="str">
        <f aca="false">Report!E1218</f>
        <v>SEM FORNECEDOR</v>
      </c>
      <c r="C910" s="16" t="n">
        <f aca="false">Report!U1218</f>
        <v>18</v>
      </c>
      <c r="D910" s="1" t="str">
        <f aca="false">Report!X1218</f>
        <v>JANTA DE FUNCIONARIO</v>
      </c>
    </row>
    <row r="911" customFormat="false" ht="12.75" hidden="false" customHeight="true" outlineLevel="0" collapsed="false">
      <c r="A911" s="15" t="n">
        <f aca="false">Report!C1219</f>
        <v>46205</v>
      </c>
      <c r="B911" s="1" t="str">
        <f aca="false">Report!E1219</f>
        <v>SEM FORNECEDOR</v>
      </c>
      <c r="C911" s="16" t="n">
        <f aca="false">Report!U1219</f>
        <v>70</v>
      </c>
      <c r="D911" s="1" t="str">
        <f aca="false">Report!X1219</f>
        <v>DAVID SILVA</v>
      </c>
    </row>
    <row r="912" customFormat="false" ht="12.75" hidden="false" customHeight="true" outlineLevel="0" collapsed="false">
      <c r="A912" s="15" t="n">
        <f aca="false">Report!C1220</f>
        <v>46205</v>
      </c>
      <c r="B912" s="1" t="str">
        <f aca="false">Report!E1220</f>
        <v>SEM FORNECEDOR</v>
      </c>
      <c r="C912" s="16" t="n">
        <f aca="false">Report!U1220</f>
        <v>20</v>
      </c>
      <c r="D912" s="1" t="str">
        <f aca="false">Report!X1220</f>
        <v>DAVID SILVA</v>
      </c>
    </row>
    <row r="913" customFormat="false" ht="12.75" hidden="false" customHeight="true" outlineLevel="0" collapsed="false">
      <c r="A913" s="15" t="n">
        <f aca="false">Report!C1221</f>
        <v>46205</v>
      </c>
      <c r="B913" s="1" t="str">
        <f aca="false">Report!E1221</f>
        <v>SEM FORNECEDOR</v>
      </c>
      <c r="C913" s="16" t="n">
        <f aca="false">Report!U1221</f>
        <v>70</v>
      </c>
      <c r="D913" s="1" t="str">
        <f aca="false">Report!X1221</f>
        <v>JULIO SILVA</v>
      </c>
    </row>
    <row r="914" customFormat="false" ht="12.75" hidden="false" customHeight="true" outlineLevel="0" collapsed="false">
      <c r="A914" s="15" t="n">
        <f aca="false">Report!C1222</f>
        <v>46205</v>
      </c>
      <c r="B914" s="1" t="str">
        <f aca="false">Report!E1222</f>
        <v>SEM FORNECEDOR</v>
      </c>
      <c r="C914" s="16" t="n">
        <f aca="false">Report!U1222</f>
        <v>10</v>
      </c>
      <c r="D914" s="1" t="str">
        <f aca="false">Report!X1222</f>
        <v>JULIO SILVA</v>
      </c>
    </row>
    <row r="915" customFormat="false" ht="12.75" hidden="false" customHeight="true" outlineLevel="0" collapsed="false">
      <c r="A915" s="15" t="n">
        <f aca="false">Report!C1223</f>
        <v>46205</v>
      </c>
      <c r="B915" s="1" t="str">
        <f aca="false">Report!E1223</f>
        <v>SEM FORNECEDOR</v>
      </c>
      <c r="C915" s="16" t="n">
        <f aca="false">Report!U1223</f>
        <v>60</v>
      </c>
      <c r="D915" s="1" t="str">
        <f aca="false">Report!X1223</f>
        <v>ANTONY VINICIUS</v>
      </c>
    </row>
    <row r="916" customFormat="false" ht="12.75" hidden="false" customHeight="true" outlineLevel="0" collapsed="false">
      <c r="A916" s="15" t="n">
        <f aca="false">Report!C1224</f>
        <v>46205</v>
      </c>
      <c r="B916" s="1" t="str">
        <f aca="false">Report!E1224</f>
        <v>SEM FORNECEDOR</v>
      </c>
      <c r="C916" s="16" t="n">
        <f aca="false">Report!U1224</f>
        <v>10</v>
      </c>
      <c r="D916" s="1" t="str">
        <f aca="false">Report!X1224</f>
        <v>ANTONY VINICIUS</v>
      </c>
    </row>
    <row r="917" customFormat="false" ht="12.75" hidden="false" customHeight="true" outlineLevel="0" collapsed="false">
      <c r="A917" s="15" t="n">
        <f aca="false">Report!C1225</f>
        <v>46205</v>
      </c>
      <c r="B917" s="1" t="str">
        <f aca="false">Report!E1225</f>
        <v>SEM FORNECEDOR</v>
      </c>
      <c r="C917" s="16" t="n">
        <f aca="false">Report!U1225</f>
        <v>15</v>
      </c>
      <c r="D917" s="1" t="str">
        <f aca="false">Report!X1225</f>
        <v>CARLOS DA SILVA</v>
      </c>
    </row>
    <row r="918" customFormat="false" ht="12.75" hidden="false" customHeight="true" outlineLevel="0" collapsed="false">
      <c r="A918" s="15" t="n">
        <f aca="false">Report!C1226</f>
        <v>46205</v>
      </c>
      <c r="B918" s="1" t="str">
        <f aca="false">Report!E1226</f>
        <v>SEM FORNECEDOR</v>
      </c>
      <c r="C918" s="16" t="n">
        <f aca="false">Report!U1226</f>
        <v>100</v>
      </c>
      <c r="D918" s="1" t="str">
        <f aca="false">Report!X1226</f>
        <v>LUIZ CARLOS</v>
      </c>
    </row>
    <row r="919" customFormat="false" ht="12.75" hidden="false" customHeight="true" outlineLevel="0" collapsed="false">
      <c r="A919" s="15" t="n">
        <f aca="false">Report!C1227</f>
        <v>46205</v>
      </c>
      <c r="B919" s="1" t="str">
        <f aca="false">Report!E1227</f>
        <v>SEM FORNECEDOR</v>
      </c>
      <c r="C919" s="16" t="n">
        <f aca="false">Report!U1227</f>
        <v>70</v>
      </c>
      <c r="D919" s="1" t="str">
        <f aca="false">Report!X1227</f>
        <v>EXTRA LUIZ HENRIQUE</v>
      </c>
    </row>
    <row r="920" customFormat="false" ht="12.75" hidden="false" customHeight="true" outlineLevel="0" collapsed="false">
      <c r="A920" s="15" t="n">
        <f aca="false">Report!C1228</f>
        <v>46205</v>
      </c>
      <c r="B920" s="1" t="str">
        <f aca="false">Report!E1228</f>
        <v>SEM FORNECEDOR</v>
      </c>
      <c r="C920" s="16" t="n">
        <f aca="false">Report!U1228</f>
        <v>280</v>
      </c>
      <c r="D920" s="1" t="str">
        <f aca="false">Report!X1228</f>
        <v>ACAI DE ANORI</v>
      </c>
    </row>
    <row r="921" customFormat="false" ht="12.75" hidden="false" customHeight="true" outlineLevel="0" collapsed="false">
      <c r="A921" s="15" t="n">
        <f aca="false">Report!C1232</f>
        <v>46205</v>
      </c>
      <c r="B921" s="1" t="str">
        <f aca="false">Report!E1232</f>
        <v>AZEVEDO E SILVA LTDA</v>
      </c>
      <c r="C921" s="16" t="n">
        <f aca="false">Report!U1232</f>
        <v>16292.89</v>
      </c>
      <c r="D921" s="1" t="str">
        <f aca="false">Report!X1232</f>
        <v>PARC 08/48 EMPRESTIMO PARTE MO1 PAGAR P MO5 - KEILA</v>
      </c>
    </row>
    <row r="922" customFormat="false" ht="12.75" hidden="false" customHeight="true" outlineLevel="0" collapsed="false">
      <c r="A922" s="15" t="n">
        <f aca="false">Report!C1233</f>
        <v>46205</v>
      </c>
      <c r="B922" s="1" t="str">
        <f aca="false">Report!E1233</f>
        <v>DUNORTE DISTRIBUIDORA DE PRODUTOS DE CONSUMO LTDA</v>
      </c>
      <c r="C922" s="16" t="n">
        <f aca="false">Report!U1233</f>
        <v>538.38</v>
      </c>
      <c r="D922" s="1" t="str">
        <f aca="false">Report!X1233</f>
        <v>NF 3201285 - MILKA</v>
      </c>
    </row>
    <row r="923" customFormat="false" ht="12.75" hidden="false" customHeight="true" outlineLevel="0" collapsed="false">
      <c r="A923" s="15" t="n">
        <f aca="false">Report!C1235</f>
        <v>46205</v>
      </c>
      <c r="B923" s="1" t="str">
        <f aca="false">Report!E1235</f>
        <v>ATACADAO S.A.</v>
      </c>
      <c r="C923" s="16" t="n">
        <f aca="false">Report!U1235</f>
        <v>1837.5</v>
      </c>
      <c r="D923" s="1" t="str">
        <f aca="false">Report!X1235</f>
        <v>NF 1890669 - MILKA</v>
      </c>
    </row>
    <row r="924" customFormat="false" ht="12.75" hidden="false" customHeight="true" outlineLevel="0" collapsed="false">
      <c r="A924" s="15" t="n">
        <f aca="false">Report!C1236</f>
        <v>46205</v>
      </c>
      <c r="B924" s="1" t="str">
        <f aca="false">Report!E1236</f>
        <v>SB COMERCIO LTDA</v>
      </c>
      <c r="C924" s="16" t="n">
        <f aca="false">Report!U1236</f>
        <v>3937.78</v>
      </c>
      <c r="D924" s="1" t="str">
        <f aca="false">Report!X1236</f>
        <v>NF 1957890-1 MILKA</v>
      </c>
    </row>
    <row r="925" customFormat="false" ht="12.75" hidden="false" customHeight="true" outlineLevel="0" collapsed="false">
      <c r="A925" s="15" t="n">
        <f aca="false">Report!C1237</f>
        <v>46205</v>
      </c>
      <c r="B925" s="1" t="str">
        <f aca="false">Report!E1237</f>
        <v>ADRIANA DISTRIBUIDORA DE PRODUTOS ALIMEN</v>
      </c>
      <c r="C925" s="16" t="n">
        <f aca="false">Report!U1237</f>
        <v>1402.89</v>
      </c>
      <c r="D925" s="1" t="str">
        <f aca="false">Report!X1237</f>
        <v>NF 878848-1 MILKA</v>
      </c>
    </row>
    <row r="926" customFormat="false" ht="12.75" hidden="false" customHeight="true" outlineLevel="0" collapsed="false">
      <c r="A926" s="15" t="n">
        <f aca="false">Report!C1238</f>
        <v>46205</v>
      </c>
      <c r="B926" s="1" t="str">
        <f aca="false">Report!E1238</f>
        <v>L S M COMERCIO DE ALIMENTOS E NAVEGACAO</v>
      </c>
      <c r="C926" s="16" t="n">
        <f aca="false">Report!U1238</f>
        <v>1568.1</v>
      </c>
      <c r="D926" s="1" t="str">
        <f aca="false">Report!X1238</f>
        <v>NF 304776 -1 MILKA</v>
      </c>
    </row>
    <row r="927" customFormat="false" ht="12.75" hidden="false" customHeight="true" outlineLevel="0" collapsed="false">
      <c r="A927" s="15" t="n">
        <f aca="false">Report!C1239</f>
        <v>46205</v>
      </c>
      <c r="B927" s="1" t="str">
        <f aca="false">Report!E1239</f>
        <v>INDUSTRIA E COM. DE ALIMENTOS MORAES LTD</v>
      </c>
      <c r="C927" s="16" t="n">
        <f aca="false">Report!U1239</f>
        <v>380</v>
      </c>
      <c r="D927" s="1" t="str">
        <f aca="false">Report!X1239</f>
        <v>NF 111495 - MILKA</v>
      </c>
    </row>
    <row r="928" customFormat="false" ht="12.75" hidden="false" customHeight="true" outlineLevel="0" collapsed="false">
      <c r="A928" s="15" t="n">
        <f aca="false">Report!C1240</f>
        <v>46205</v>
      </c>
      <c r="B928" s="1" t="str">
        <f aca="false">Report!E1240</f>
        <v>DUNORTE DISTRIBUIDORA DE PRODUTOS DE CONSUMO LTDA</v>
      </c>
      <c r="C928" s="16" t="n">
        <f aca="false">Report!U1240</f>
        <v>301.14</v>
      </c>
      <c r="D928" s="1" t="str">
        <f aca="false">Report!X1240</f>
        <v>NF 3204501 - MILKA</v>
      </c>
    </row>
    <row r="929" customFormat="false" ht="12.75" hidden="false" customHeight="true" outlineLevel="0" collapsed="false">
      <c r="A929" s="15" t="n">
        <f aca="false">Report!C1241</f>
        <v>46205</v>
      </c>
      <c r="B929" s="1" t="str">
        <f aca="false">Report!E1241</f>
        <v>IRMÃOS LIMA  ATACADO  DE ALIMENTOS LTDA</v>
      </c>
      <c r="C929" s="16" t="n">
        <f aca="false">Report!U1241</f>
        <v>1250.11</v>
      </c>
      <c r="D929" s="1" t="str">
        <f aca="false">Report!X1241</f>
        <v>374805-A/C  NF293860 - MILKA</v>
      </c>
    </row>
    <row r="930" customFormat="false" ht="12.75" hidden="false" customHeight="true" outlineLevel="0" collapsed="false">
      <c r="A930" s="15" t="n">
        <f aca="false">Report!C1242</f>
        <v>46205</v>
      </c>
      <c r="B930" s="1" t="str">
        <f aca="false">Report!E1242</f>
        <v>T A DE MATTOS COMIM EIRELI</v>
      </c>
      <c r="C930" s="16" t="n">
        <f aca="false">Report!U1242</f>
        <v>228</v>
      </c>
      <c r="D930" s="1" t="str">
        <f aca="false">Report!X1242</f>
        <v>NF 10610 CASA NOSTRA  - MILKA</v>
      </c>
    </row>
    <row r="931" customFormat="false" ht="12.75" hidden="false" customHeight="true" outlineLevel="0" collapsed="false">
      <c r="A931" s="15" t="n">
        <f aca="false">Report!C1243</f>
        <v>46205</v>
      </c>
      <c r="B931" s="1" t="str">
        <f aca="false">Report!E1243</f>
        <v>FALCAO INDUSTRIA DE ALIMENTOS LTDA</v>
      </c>
      <c r="C931" s="16" t="n">
        <f aca="false">Report!U1243</f>
        <v>3066.49</v>
      </c>
      <c r="D931" s="1" t="str">
        <f aca="false">Report!X1243</f>
        <v>77054/2  NF30443 - MILKA</v>
      </c>
    </row>
    <row r="932" customFormat="false" ht="12.75" hidden="false" customHeight="true" outlineLevel="0" collapsed="false">
      <c r="A932" s="15" t="n">
        <f aca="false">Report!C1244</f>
        <v>46205</v>
      </c>
      <c r="B932" s="1" t="str">
        <f aca="false">Report!E1244</f>
        <v>DA FRUTA DISTRIBUIDORA LTDA</v>
      </c>
      <c r="C932" s="16" t="n">
        <f aca="false">Report!U1244</f>
        <v>830.88</v>
      </c>
      <c r="D932" s="1" t="str">
        <f aca="false">Report!X1244</f>
        <v>NF 195984 - MILKA</v>
      </c>
    </row>
    <row r="933" customFormat="false" ht="12.75" hidden="false" customHeight="true" outlineLevel="0" collapsed="false">
      <c r="A933" s="15" t="n">
        <f aca="false">Report!C1245</f>
        <v>46205</v>
      </c>
      <c r="B933" s="1" t="str">
        <f aca="false">Report!E1245</f>
        <v>C. R. PARENTE ABREU</v>
      </c>
      <c r="C933" s="16" t="n">
        <f aca="false">Report!U1245</f>
        <v>459.59</v>
      </c>
      <c r="D933" s="1" t="str">
        <f aca="false">Report!X1245</f>
        <v>NF 11315-02 MILKA</v>
      </c>
    </row>
    <row r="934" customFormat="false" ht="12.75" hidden="false" customHeight="true" outlineLevel="0" collapsed="false">
      <c r="A934" s="15" t="n">
        <f aca="false">Report!C1246</f>
        <v>46205</v>
      </c>
      <c r="B934" s="1" t="str">
        <f aca="false">Report!E1246</f>
        <v>NT INDUSTRIA E COMERCIO DE PANIFICACAO L</v>
      </c>
      <c r="C934" s="16" t="n">
        <f aca="false">Report!U1246</f>
        <v>5651.65</v>
      </c>
      <c r="D934" s="1" t="str">
        <f aca="false">Report!X1246</f>
        <v>NF 38858 MILKA</v>
      </c>
    </row>
    <row r="935" customFormat="false" ht="12.75" hidden="false" customHeight="true" outlineLevel="0" collapsed="false">
      <c r="A935" s="15" t="n">
        <f aca="false">Report!C1247</f>
        <v>46205</v>
      </c>
      <c r="B935" s="1" t="str">
        <f aca="false">Report!E1247</f>
        <v>NORTELAC DISTRIBUIDORA DE FRIOS LTDA</v>
      </c>
      <c r="C935" s="16" t="n">
        <f aca="false">Report!U1247</f>
        <v>1380</v>
      </c>
      <c r="D935" s="1" t="str">
        <f aca="false">Report!X1247</f>
        <v>NF 42233 - MILKA</v>
      </c>
    </row>
    <row r="936" customFormat="false" ht="12.75" hidden="false" customHeight="true" outlineLevel="0" collapsed="false">
      <c r="A936" s="15" t="n">
        <f aca="false">Report!C1248</f>
        <v>46205</v>
      </c>
      <c r="B936" s="1" t="str">
        <f aca="false">Report!E1248</f>
        <v>FRUTAL INDUSTRIA E COMERCIO LTDA</v>
      </c>
      <c r="C936" s="16" t="n">
        <f aca="false">Report!U1248</f>
        <v>238.41</v>
      </c>
      <c r="D936" s="1" t="str">
        <f aca="false">Report!X1248</f>
        <v>NF 224467 - MILKA</v>
      </c>
    </row>
    <row r="937" customFormat="false" ht="12.75" hidden="false" customHeight="true" outlineLevel="0" collapsed="false">
      <c r="A937" s="15" t="n">
        <f aca="false">Report!C1249</f>
        <v>46205</v>
      </c>
      <c r="B937" s="1" t="str">
        <f aca="false">Report!E1249</f>
        <v>CRBS S/A</v>
      </c>
      <c r="C937" s="16" t="n">
        <f aca="false">Report!U1249</f>
        <v>5631.01</v>
      </c>
      <c r="D937" s="1" t="str">
        <f aca="false">Report!X1249</f>
        <v>NF 875362 - MILKA</v>
      </c>
    </row>
    <row r="938" customFormat="false" ht="12.75" hidden="false" customHeight="true" outlineLevel="0" collapsed="false">
      <c r="A938" s="15" t="n">
        <f aca="false">Report!C1250</f>
        <v>46205</v>
      </c>
      <c r="B938" s="1" t="str">
        <f aca="false">Report!E1250</f>
        <v>REAL BEBIDAS DA AMAZONIA LTDA</v>
      </c>
      <c r="C938" s="16" t="n">
        <f aca="false">Report!U1250</f>
        <v>718</v>
      </c>
      <c r="D938" s="1" t="str">
        <f aca="false">Report!X1250</f>
        <v>NF 590548 - MILKA</v>
      </c>
    </row>
    <row r="939" customFormat="false" ht="12.75" hidden="false" customHeight="true" outlineLevel="0" collapsed="false">
      <c r="A939" s="15" t="n">
        <f aca="false">Report!C1252</f>
        <v>46205</v>
      </c>
      <c r="B939" s="1" t="str">
        <f aca="false">Report!E1252</f>
        <v>RV TECNOLOGIA E SISTEMAS S.A</v>
      </c>
      <c r="C939" s="16" t="n">
        <f aca="false">Report!U1252</f>
        <v>81.4</v>
      </c>
      <c r="D939" s="1" t="str">
        <f aca="false">Report!X1252</f>
        <v>RECARGA MO1</v>
      </c>
    </row>
    <row r="940" customFormat="false" ht="12.75" hidden="false" customHeight="true" outlineLevel="0" collapsed="false">
      <c r="A940" s="15" t="n">
        <f aca="false">Report!C1253</f>
        <v>46205</v>
      </c>
      <c r="B940" s="1" t="str">
        <f aca="false">Report!E1253</f>
        <v>RENATO DE O AZEVEDO E CIA LTDA - EPP</v>
      </c>
      <c r="C940" s="16" t="n">
        <f aca="false">Report!U1253</f>
        <v>210</v>
      </c>
      <c r="D940" s="1" t="str">
        <f aca="false">Report!X1253</f>
        <v>ACAI DE ANORI - DEBORA</v>
      </c>
    </row>
    <row r="941" customFormat="false" ht="12.75" hidden="false" customHeight="true" outlineLevel="0" collapsed="false">
      <c r="A941" s="15" t="n">
        <f aca="false">Report!C1254</f>
        <v>46205</v>
      </c>
      <c r="B941" s="1" t="str">
        <f aca="false">Report!E1254</f>
        <v>RENATO DE O AZEVEDO E CIA LTDA - EPP</v>
      </c>
      <c r="C941" s="16" t="n">
        <f aca="false">Report!U1254</f>
        <v>280</v>
      </c>
      <c r="D941" s="1" t="str">
        <f aca="false">Report!X1254</f>
        <v>ACAI DE ANORI - DEBORA</v>
      </c>
    </row>
    <row r="942" customFormat="false" ht="12.75" hidden="false" customHeight="true" outlineLevel="0" collapsed="false">
      <c r="A942" s="15" t="n">
        <f aca="false">Report!C1255</f>
        <v>46205</v>
      </c>
      <c r="B942" s="1" t="str">
        <f aca="false">Report!E1255</f>
        <v>ITAU SA</v>
      </c>
      <c r="C942" s="16" t="n">
        <f aca="false">Report!U1255</f>
        <v>9.55</v>
      </c>
      <c r="D942" s="1" t="str">
        <f aca="false">Report!X1255</f>
        <v>TAR PIUX LIQ MAQUININHA ITAU MO1-ANDREZA</v>
      </c>
    </row>
    <row r="943" customFormat="false" ht="12.75" hidden="false" customHeight="true" outlineLevel="0" collapsed="false">
      <c r="A943" s="15" t="n">
        <f aca="false">Report!C1256</f>
        <v>46205</v>
      </c>
      <c r="B943" s="1" t="str">
        <f aca="false">Report!E1256</f>
        <v>ITAU SA</v>
      </c>
      <c r="C943" s="16" t="n">
        <f aca="false">Report!U1256</f>
        <v>488.67</v>
      </c>
      <c r="D943" s="1" t="str">
        <f aca="false">Report!X1256</f>
        <v>DESPESA-IOF ITAU MO1-ANDREZA</v>
      </c>
    </row>
    <row r="944" customFormat="false" ht="12.75" hidden="false" customHeight="true" outlineLevel="0" collapsed="false">
      <c r="A944" s="15" t="n">
        <f aca="false">Report!C1257</f>
        <v>46205</v>
      </c>
      <c r="B944" s="1" t="str">
        <f aca="false">Report!E1257</f>
        <v>ITAU SA</v>
      </c>
      <c r="C944" s="16" t="n">
        <f aca="false">Report!U1257</f>
        <v>615.99</v>
      </c>
      <c r="D944" s="1" t="str">
        <f aca="false">Report!X1257</f>
        <v>DESPESA-IOF 6083.63511-7 C/C ITAU MO1-ANDREZA</v>
      </c>
    </row>
    <row r="945" customFormat="false" ht="12.75" hidden="false" customHeight="true" outlineLevel="0" collapsed="false">
      <c r="A945" s="15" t="n">
        <f aca="false">Report!C1258</f>
        <v>46205</v>
      </c>
      <c r="B945" s="1" t="str">
        <f aca="false">Report!E1258</f>
        <v>ITAU SA</v>
      </c>
      <c r="C945" s="16" t="n">
        <f aca="false">Report!U1258</f>
        <v>622.9</v>
      </c>
      <c r="D945" s="1" t="str">
        <f aca="false">Report!X1258</f>
        <v>TAR PIX PGTO TRANSF ITAU MO1-ANDREZA</v>
      </c>
    </row>
    <row r="946" customFormat="false" ht="12.75" hidden="false" customHeight="true" outlineLevel="0" collapsed="false">
      <c r="A946" s="15" t="n">
        <f aca="false">Report!C1259</f>
        <v>46205</v>
      </c>
      <c r="B946" s="1" t="str">
        <f aca="false">Report!E1259</f>
        <v>ITAU SA</v>
      </c>
      <c r="C946" s="16" t="n">
        <f aca="false">Report!U1259</f>
        <v>1822.34</v>
      </c>
      <c r="D946" s="1" t="str">
        <f aca="false">Report!X1259</f>
        <v>TAR PIX QR CODE LIQUIDA ITAU MO1-ANDREZA</v>
      </c>
    </row>
    <row r="947" customFormat="false" ht="12.75" hidden="false" customHeight="true" outlineLevel="0" collapsed="false">
      <c r="A947" s="15" t="n">
        <f aca="false">Report!C1260</f>
        <v>46205</v>
      </c>
      <c r="B947" s="1" t="str">
        <f aca="false">Report!E1260</f>
        <v>A L DE ALMEIDA NETO MINIMERCADOS-ME</v>
      </c>
      <c r="C947" s="16" t="n">
        <f aca="false">Report!U1260</f>
        <v>205</v>
      </c>
      <c r="D947" s="1" t="str">
        <f aca="false">Report!X1260</f>
        <v>NF 7084 - DEBORA</v>
      </c>
    </row>
    <row r="948" customFormat="false" ht="12.75" hidden="false" customHeight="true" outlineLevel="0" collapsed="false">
      <c r="A948" s="15" t="n">
        <f aca="false">Report!C1261</f>
        <v>46206</v>
      </c>
      <c r="B948" s="1" t="str">
        <f aca="false">Report!E1261</f>
        <v>SEM FORNECEDOR</v>
      </c>
      <c r="C948" s="16" t="n">
        <f aca="false">Report!U1261</f>
        <v>280</v>
      </c>
      <c r="D948" s="1" t="str">
        <f aca="false">Report!X1261</f>
        <v>ACAI DE ANORI</v>
      </c>
    </row>
    <row r="949" customFormat="false" ht="12.75" hidden="false" customHeight="true" outlineLevel="0" collapsed="false">
      <c r="A949" s="15" t="n">
        <f aca="false">Report!C1263</f>
        <v>46206</v>
      </c>
      <c r="B949" s="1" t="str">
        <f aca="false">Report!E1263</f>
        <v>SEM FORNECEDOR</v>
      </c>
      <c r="C949" s="16" t="n">
        <f aca="false">Report!U1263</f>
        <v>60</v>
      </c>
      <c r="D949" s="1" t="str">
        <f aca="false">Report!X1263</f>
        <v>ANTONY</v>
      </c>
    </row>
    <row r="950" customFormat="false" ht="12.75" hidden="false" customHeight="true" outlineLevel="0" collapsed="false">
      <c r="A950" s="15" t="n">
        <f aca="false">Report!C1265</f>
        <v>46206</v>
      </c>
      <c r="B950" s="1" t="str">
        <f aca="false">Report!E1265</f>
        <v>SEM FORNECEDOR</v>
      </c>
      <c r="C950" s="16" t="n">
        <f aca="false">Report!U1265</f>
        <v>14</v>
      </c>
      <c r="D950" s="1" t="str">
        <f aca="false">Report!X1265</f>
        <v>DESPESA DE LOJA</v>
      </c>
    </row>
    <row r="951" customFormat="false" ht="12.75" hidden="false" customHeight="true" outlineLevel="0" collapsed="false">
      <c r="A951" s="15" t="n">
        <f aca="false">Report!C1266</f>
        <v>46206</v>
      </c>
      <c r="B951" s="1" t="str">
        <f aca="false">Report!E1266</f>
        <v>SEM FORNECEDOR</v>
      </c>
      <c r="C951" s="16" t="n">
        <f aca="false">Report!U1266</f>
        <v>70</v>
      </c>
      <c r="D951" s="1" t="str">
        <f aca="false">Report!X1266</f>
        <v>JULIO DA SILVA</v>
      </c>
    </row>
    <row r="952" customFormat="false" ht="12.75" hidden="false" customHeight="true" outlineLevel="0" collapsed="false">
      <c r="A952" s="15" t="n">
        <f aca="false">Report!C1267</f>
        <v>46206</v>
      </c>
      <c r="B952" s="1" t="str">
        <f aca="false">Report!E1267</f>
        <v>SEM FORNECEDOR</v>
      </c>
      <c r="C952" s="16" t="n">
        <f aca="false">Report!U1267</f>
        <v>10</v>
      </c>
      <c r="D952" s="1" t="str">
        <f aca="false">Report!X1267</f>
        <v>JULIO DA SILVA</v>
      </c>
    </row>
    <row r="953" customFormat="false" ht="12.75" hidden="false" customHeight="true" outlineLevel="0" collapsed="false">
      <c r="A953" s="15" t="n">
        <f aca="false">Report!C1268</f>
        <v>46206</v>
      </c>
      <c r="B953" s="1" t="str">
        <f aca="false">Report!E1268</f>
        <v>SEM FORNECEDOR</v>
      </c>
      <c r="C953" s="16" t="n">
        <f aca="false">Report!U1268</f>
        <v>70</v>
      </c>
      <c r="D953" s="1" t="str">
        <f aca="false">Report!X1268</f>
        <v>ALINE SANTOS</v>
      </c>
    </row>
    <row r="954" customFormat="false" ht="12.75" hidden="false" customHeight="true" outlineLevel="0" collapsed="false">
      <c r="A954" s="15" t="n">
        <f aca="false">Report!C1269</f>
        <v>46206</v>
      </c>
      <c r="B954" s="1" t="str">
        <f aca="false">Report!E1269</f>
        <v>SEM FORNECEDOR</v>
      </c>
      <c r="C954" s="16" t="n">
        <f aca="false">Report!U1269</f>
        <v>100</v>
      </c>
      <c r="D954" s="1" t="str">
        <f aca="false">Report!X1269</f>
        <v>ANA LAGO</v>
      </c>
    </row>
    <row r="955" customFormat="false" ht="12.75" hidden="false" customHeight="true" outlineLevel="0" collapsed="false">
      <c r="A955" s="15" t="n">
        <f aca="false">Report!C1270</f>
        <v>46206</v>
      </c>
      <c r="B955" s="1" t="str">
        <f aca="false">Report!E1270</f>
        <v>SEM FORNECEDOR</v>
      </c>
      <c r="C955" s="16" t="n">
        <f aca="false">Report!U1270</f>
        <v>70</v>
      </c>
      <c r="D955" s="1" t="str">
        <f aca="false">Report!X1270</f>
        <v>DAVID SILVA</v>
      </c>
    </row>
    <row r="956" customFormat="false" ht="12.75" hidden="false" customHeight="true" outlineLevel="0" collapsed="false">
      <c r="A956" s="15" t="n">
        <f aca="false">Report!C1271</f>
        <v>46206</v>
      </c>
      <c r="B956" s="1" t="str">
        <f aca="false">Report!E1271</f>
        <v>SEM FORNECEDOR</v>
      </c>
      <c r="C956" s="16" t="n">
        <f aca="false">Report!U1271</f>
        <v>20</v>
      </c>
      <c r="D956" s="1" t="str">
        <f aca="false">Report!X1271</f>
        <v>UBER - DAVID SILVA</v>
      </c>
    </row>
    <row r="957" customFormat="false" ht="12.75" hidden="false" customHeight="true" outlineLevel="0" collapsed="false">
      <c r="A957" s="15" t="n">
        <f aca="false">Report!C1272</f>
        <v>46206</v>
      </c>
      <c r="B957" s="1" t="str">
        <f aca="false">Report!E1272</f>
        <v>SEM FORNECEDOR</v>
      </c>
      <c r="C957" s="16" t="n">
        <f aca="false">Report!U1272</f>
        <v>60</v>
      </c>
      <c r="D957" s="1" t="str">
        <f aca="false">Report!X1272</f>
        <v>NARA VILLAR</v>
      </c>
    </row>
    <row r="958" customFormat="false" ht="12.75" hidden="false" customHeight="true" outlineLevel="0" collapsed="false">
      <c r="A958" s="15" t="n">
        <f aca="false">Report!C1273</f>
        <v>46206</v>
      </c>
      <c r="B958" s="1" t="str">
        <f aca="false">Report!E1273</f>
        <v>SEM FORNECEDOR</v>
      </c>
      <c r="C958" s="16" t="n">
        <f aca="false">Report!U1273</f>
        <v>25</v>
      </c>
      <c r="D958" s="1" t="str">
        <f aca="false">Report!X1273</f>
        <v>ANA LAGO</v>
      </c>
    </row>
    <row r="959" customFormat="false" ht="12.75" hidden="false" customHeight="true" outlineLevel="0" collapsed="false">
      <c r="A959" s="15" t="n">
        <f aca="false">Report!C1274</f>
        <v>46206</v>
      </c>
      <c r="B959" s="1" t="str">
        <f aca="false">Report!E1274</f>
        <v>SEM FORNECEDOR</v>
      </c>
      <c r="C959" s="16" t="n">
        <f aca="false">Report!U1274</f>
        <v>405</v>
      </c>
      <c r="D959" s="1" t="str">
        <f aca="false">Report!X1274</f>
        <v>COMPRA DE 10,705 KG DE QUEIJO COALHO</v>
      </c>
    </row>
    <row r="960" customFormat="false" ht="12.75" hidden="false" customHeight="true" outlineLevel="0" collapsed="false">
      <c r="A960" s="15" t="n">
        <f aca="false">Report!C1275</f>
        <v>46206</v>
      </c>
      <c r="B960" s="1" t="str">
        <f aca="false">Report!E1275</f>
        <v>SEM FORNECEDOR</v>
      </c>
      <c r="C960" s="16" t="n">
        <f aca="false">Report!U1275</f>
        <v>420</v>
      </c>
      <c r="D960" s="1" t="str">
        <f aca="false">Report!X1275</f>
        <v>NF 96</v>
      </c>
    </row>
    <row r="961" customFormat="false" ht="12.75" hidden="false" customHeight="true" outlineLevel="0" collapsed="false">
      <c r="A961" s="15" t="n">
        <f aca="false">Report!C1276</f>
        <v>46206</v>
      </c>
      <c r="B961" s="1" t="str">
        <f aca="false">Report!E1276</f>
        <v>J. A. F. DE LIMA</v>
      </c>
      <c r="C961" s="16" t="n">
        <f aca="false">Report!U1276</f>
        <v>1118.57</v>
      </c>
      <c r="D961" s="1" t="str">
        <f aca="false">Report!X1276</f>
        <v>NF 155121/4 MILKA</v>
      </c>
    </row>
    <row r="962" customFormat="false" ht="12.75" hidden="false" customHeight="true" outlineLevel="0" collapsed="false">
      <c r="A962" s="15" t="n">
        <f aca="false">Report!C1277</f>
        <v>46206</v>
      </c>
      <c r="B962" s="1" t="str">
        <f aca="false">Report!E1277</f>
        <v>FORTVET DISTRIBUIDORA LTDA</v>
      </c>
      <c r="C962" s="16" t="n">
        <f aca="false">Report!U1277</f>
        <v>1609.45</v>
      </c>
      <c r="D962" s="1" t="str">
        <f aca="false">Report!X1277</f>
        <v>NF2068-4 MILKA</v>
      </c>
    </row>
    <row r="963" customFormat="false" ht="12.75" hidden="false" customHeight="true" outlineLevel="0" collapsed="false">
      <c r="A963" s="15" t="n">
        <f aca="false">Report!C1278</f>
        <v>46206</v>
      </c>
      <c r="B963" s="1" t="str">
        <f aca="false">Report!E1278</f>
        <v>L S M COMERCIO DE ALIMENTOS E NAVEGACAO</v>
      </c>
      <c r="C963" s="16" t="n">
        <f aca="false">Report!U1278</f>
        <v>1037.84</v>
      </c>
      <c r="D963" s="1" t="str">
        <f aca="false">Report!X1278</f>
        <v>NF 303409 -3 MILKA</v>
      </c>
    </row>
    <row r="964" customFormat="false" ht="12.75" hidden="false" customHeight="true" outlineLevel="0" collapsed="false">
      <c r="A964" s="15" t="n">
        <f aca="false">Report!C1279</f>
        <v>46206</v>
      </c>
      <c r="B964" s="1" t="str">
        <f aca="false">Report!E1279</f>
        <v>FEMAR IND E COM DE BEBIDAS LTDA</v>
      </c>
      <c r="C964" s="16" t="n">
        <f aca="false">Report!U1279</f>
        <v>400.99</v>
      </c>
      <c r="D964" s="1" t="str">
        <f aca="false">Report!X1279</f>
        <v>NF 50992 - MILKA</v>
      </c>
    </row>
    <row r="965" customFormat="false" ht="12.75" hidden="false" customHeight="true" outlineLevel="0" collapsed="false">
      <c r="A965" s="15" t="n">
        <f aca="false">Report!C1280</f>
        <v>46206</v>
      </c>
      <c r="B965" s="1" t="str">
        <f aca="false">Report!E1280</f>
        <v>RISADINHA LTDA</v>
      </c>
      <c r="C965" s="16" t="n">
        <f aca="false">Report!U1280</f>
        <v>1755.4</v>
      </c>
      <c r="D965" s="1" t="str">
        <f aca="false">Report!X1280</f>
        <v>NF 657246 -01 MILKA</v>
      </c>
    </row>
    <row r="966" customFormat="false" ht="12.75" hidden="false" customHeight="true" outlineLevel="0" collapsed="false">
      <c r="A966" s="15" t="n">
        <f aca="false">Report!C1283</f>
        <v>46206</v>
      </c>
      <c r="B966" s="1" t="str">
        <f aca="false">Report!E1283</f>
        <v>FENNIX BRASIL DISTRIBUIDORA DE PRODUTOS</v>
      </c>
      <c r="C966" s="16" t="n">
        <f aca="false">Report!U1283</f>
        <v>581.76</v>
      </c>
      <c r="D966" s="1" t="str">
        <f aca="false">Report!X1283</f>
        <v>NF 394903 - MILKA</v>
      </c>
    </row>
    <row r="967" customFormat="false" ht="12.75" hidden="false" customHeight="true" outlineLevel="0" collapsed="false">
      <c r="A967" s="15" t="n">
        <f aca="false">Report!C1284</f>
        <v>46206</v>
      </c>
      <c r="B967" s="1" t="str">
        <f aca="false">Report!E1284</f>
        <v>PIARARA COMERCIO, IMPORTACAO E EXPORTACAO LTDA</v>
      </c>
      <c r="C967" s="16" t="n">
        <f aca="false">Report!U1284</f>
        <v>372.09</v>
      </c>
      <c r="D967" s="1" t="str">
        <f aca="false">Report!X1284</f>
        <v>NF193354-2 MILKA</v>
      </c>
    </row>
    <row r="968" customFormat="false" ht="12.75" hidden="false" customHeight="true" outlineLevel="0" collapsed="false">
      <c r="A968" s="15" t="n">
        <f aca="false">Report!C1285</f>
        <v>46206</v>
      </c>
      <c r="B968" s="1" t="str">
        <f aca="false">Report!E1285</f>
        <v>BRASIL NORTE BEBIDAS S/A</v>
      </c>
      <c r="C968" s="16" t="n">
        <f aca="false">Report!U1285</f>
        <v>822.31</v>
      </c>
      <c r="D968" s="1" t="str">
        <f aca="false">Report!X1285</f>
        <v>NF 1168004 - MILKA</v>
      </c>
    </row>
    <row r="969" customFormat="false" ht="12.75" hidden="false" customHeight="true" outlineLevel="0" collapsed="false">
      <c r="A969" s="15" t="n">
        <f aca="false">Report!C1286</f>
        <v>46206</v>
      </c>
      <c r="B969" s="1" t="str">
        <f aca="false">Report!E1286</f>
        <v>J. S. MOREIRA ALVES LTDA</v>
      </c>
      <c r="C969" s="16" t="n">
        <f aca="false">Report!U1286</f>
        <v>812.5</v>
      </c>
      <c r="D969" s="1" t="str">
        <f aca="false">Report!X1286</f>
        <v>NF 2554 MESA FARTA - MILKA</v>
      </c>
    </row>
    <row r="970" customFormat="false" ht="12.75" hidden="false" customHeight="true" outlineLevel="0" collapsed="false">
      <c r="A970" s="15" t="n">
        <f aca="false">Report!C1287</f>
        <v>46206</v>
      </c>
      <c r="B970" s="1" t="str">
        <f aca="false">Report!E1287</f>
        <v>DISTRIBUIDORA FARIAS LTDA.</v>
      </c>
      <c r="C970" s="16" t="n">
        <f aca="false">Report!U1287</f>
        <v>478.42</v>
      </c>
      <c r="D970" s="1" t="str">
        <f aca="false">Report!X1287</f>
        <v>789209-A/C  NF674930 - MILKA</v>
      </c>
    </row>
    <row r="971" customFormat="false" ht="12.75" hidden="false" customHeight="true" outlineLevel="0" collapsed="false">
      <c r="A971" s="15" t="n">
        <f aca="false">Report!C1288</f>
        <v>46206</v>
      </c>
      <c r="B971" s="1" t="str">
        <f aca="false">Report!E1288</f>
        <v>OCIDENTAL COMERCIO DE FRIOS LTDA</v>
      </c>
      <c r="C971" s="16" t="n">
        <f aca="false">Report!U1288</f>
        <v>2272.58</v>
      </c>
      <c r="D971" s="1" t="str">
        <f aca="false">Report!X1288</f>
        <v>NF 1238958-1/3 MILKA</v>
      </c>
    </row>
    <row r="972" customFormat="false" ht="12.75" hidden="false" customHeight="true" outlineLevel="0" collapsed="false">
      <c r="A972" s="15" t="n">
        <f aca="false">Report!C1289</f>
        <v>46206</v>
      </c>
      <c r="B972" s="1" t="str">
        <f aca="false">Report!E1289</f>
        <v>SAO JOSE COMERCIO DE LATICINIOS E FRIOS</v>
      </c>
      <c r="C972" s="16" t="n">
        <f aca="false">Report!U1289</f>
        <v>717.5</v>
      </c>
      <c r="D972" s="1" t="str">
        <f aca="false">Report!X1289</f>
        <v>NF 3441 SABORE FATIADO/PADARIA - MILKA</v>
      </c>
    </row>
    <row r="973" customFormat="false" ht="12.75" hidden="false" customHeight="true" outlineLevel="0" collapsed="false">
      <c r="A973" s="15" t="n">
        <f aca="false">Report!C1290</f>
        <v>46206</v>
      </c>
      <c r="B973" s="1" t="str">
        <f aca="false">Report!E1290</f>
        <v>SAO JOSE COMERCIO DE LATICINIOS E FRIOS</v>
      </c>
      <c r="C973" s="16" t="n">
        <f aca="false">Report!U1290</f>
        <v>854.5</v>
      </c>
      <c r="D973" s="1" t="str">
        <f aca="false">Report!X1290</f>
        <v>6756788  NF3442 - MILKA</v>
      </c>
    </row>
    <row r="974" customFormat="false" ht="12.75" hidden="false" customHeight="true" outlineLevel="0" collapsed="false">
      <c r="A974" s="15" t="n">
        <f aca="false">Report!C1291</f>
        <v>46206</v>
      </c>
      <c r="B974" s="1" t="str">
        <f aca="false">Report!E1291</f>
        <v>BRAGA TABACARIA EIRELI ME</v>
      </c>
      <c r="C974" s="16" t="n">
        <f aca="false">Report!U1291</f>
        <v>467.2</v>
      </c>
      <c r="D974" s="1" t="str">
        <f aca="false">Report!X1291</f>
        <v>NF 18761-02 MILKA</v>
      </c>
    </row>
    <row r="975" customFormat="false" ht="12.75" hidden="false" customHeight="true" outlineLevel="0" collapsed="false">
      <c r="A975" s="15" t="n">
        <f aca="false">Report!C1292</f>
        <v>46206</v>
      </c>
      <c r="B975" s="1" t="str">
        <f aca="false">Report!E1292</f>
        <v>BROTHERS  INDUSTRIA DE ALIMENTOS LTDA</v>
      </c>
      <c r="C975" s="16" t="n">
        <f aca="false">Report!U1292</f>
        <v>1016.96</v>
      </c>
      <c r="D975" s="1" t="str">
        <f aca="false">Report!X1292</f>
        <v>NF 1029068 - MILKA</v>
      </c>
    </row>
    <row r="976" customFormat="false" ht="12.75" hidden="false" customHeight="true" outlineLevel="0" collapsed="false">
      <c r="A976" s="15" t="n">
        <f aca="false">Report!C1293</f>
        <v>46206</v>
      </c>
      <c r="B976" s="1" t="str">
        <f aca="false">Report!E1293</f>
        <v>MAXFRI DISTRIUIDORA LTDA</v>
      </c>
      <c r="C976" s="16" t="n">
        <f aca="false">Report!U1293</f>
        <v>6075.66</v>
      </c>
      <c r="D976" s="1" t="str">
        <f aca="false">Report!X1293</f>
        <v>NF14562 - MILKA</v>
      </c>
    </row>
    <row r="977" customFormat="false" ht="12.75" hidden="false" customHeight="true" outlineLevel="0" collapsed="false">
      <c r="A977" s="15" t="n">
        <f aca="false">Report!C1294</f>
        <v>46206</v>
      </c>
      <c r="B977" s="1" t="str">
        <f aca="false">Report!E1294</f>
        <v>SOUZA CRUZ LTDA.</v>
      </c>
      <c r="C977" s="16" t="n">
        <f aca="false">Report!U1294</f>
        <v>5229.62</v>
      </c>
      <c r="D977" s="1" t="str">
        <f aca="false">Report!X1294</f>
        <v>NF 565012-01 MILKA</v>
      </c>
    </row>
    <row r="978" customFormat="false" ht="12.75" hidden="false" customHeight="true" outlineLevel="0" collapsed="false">
      <c r="A978" s="15" t="n">
        <f aca="false">Report!C1296</f>
        <v>46206</v>
      </c>
      <c r="B978" s="1" t="str">
        <f aca="false">Report!E1296</f>
        <v>ORIENTE COM. ATACADISTA E REPRES. LTDA</v>
      </c>
      <c r="C978" s="16" t="n">
        <f aca="false">Report!U1296</f>
        <v>754.42</v>
      </c>
      <c r="D978" s="1" t="str">
        <f aca="false">Report!X1296</f>
        <v>2435/1  NF2033 - MILKA</v>
      </c>
    </row>
    <row r="979" customFormat="false" ht="12.75" hidden="false" customHeight="true" outlineLevel="0" collapsed="false">
      <c r="A979" s="15" t="n">
        <f aca="false">Report!C1297</f>
        <v>46206</v>
      </c>
      <c r="B979" s="1" t="str">
        <f aca="false">Report!E1297</f>
        <v>JAB COMERCIO DE PRODUTOS ALIMENTICIOS LT</v>
      </c>
      <c r="C979" s="16" t="n">
        <f aca="false">Report!U1297</f>
        <v>399</v>
      </c>
      <c r="D979" s="1" t="str">
        <f aca="false">Report!X1297</f>
        <v>NF 3442 SANTOPAO - MILKA</v>
      </c>
    </row>
    <row r="980" customFormat="false" ht="12.75" hidden="false" customHeight="true" outlineLevel="0" collapsed="false">
      <c r="A980" s="15" t="n">
        <f aca="false">Report!C1298</f>
        <v>46206</v>
      </c>
      <c r="B980" s="1" t="str">
        <f aca="false">Report!E1298</f>
        <v>VITAPAN COMERCIO VAREJISTA DE PRODUTOS ALIMENTICIOS LTDA</v>
      </c>
      <c r="C980" s="16" t="n">
        <f aca="false">Report!U1298</f>
        <v>1125</v>
      </c>
      <c r="D980" s="1" t="str">
        <f aca="false">Report!X1298</f>
        <v>NF10182 - MILKA</v>
      </c>
    </row>
    <row r="981" customFormat="false" ht="12.75" hidden="false" customHeight="true" outlineLevel="0" collapsed="false">
      <c r="A981" s="15" t="n">
        <f aca="false">Report!C1299</f>
        <v>46206</v>
      </c>
      <c r="B981" s="1" t="str">
        <f aca="false">Report!E1299</f>
        <v>H. L. DO NASCIMENTO</v>
      </c>
      <c r="C981" s="16" t="n">
        <f aca="false">Report!U1299</f>
        <v>1427.3</v>
      </c>
      <c r="D981" s="1" t="str">
        <f aca="false">Report!X1299</f>
        <v>NF 5716 - MILKA</v>
      </c>
    </row>
    <row r="982" customFormat="false" ht="12.75" hidden="false" customHeight="true" outlineLevel="0" collapsed="false">
      <c r="A982" s="15" t="n">
        <f aca="false">Report!C1300</f>
        <v>46206</v>
      </c>
      <c r="B982" s="1" t="str">
        <f aca="false">Report!E1300</f>
        <v>NOVA FRIOS COMERCIO ATACADISTA DE LATICINIOS LTDA</v>
      </c>
      <c r="C982" s="16" t="n">
        <f aca="false">Report!U1300</f>
        <v>226.4</v>
      </c>
      <c r="D982" s="1" t="str">
        <f aca="false">Report!X1300</f>
        <v>NF 3901 SANTOPAO - MILKA</v>
      </c>
    </row>
    <row r="983" customFormat="false" ht="12.75" hidden="false" customHeight="true" outlineLevel="0" collapsed="false">
      <c r="A983" s="15" t="n">
        <f aca="false">Report!C1301</f>
        <v>46206</v>
      </c>
      <c r="B983" s="1" t="str">
        <f aca="false">Report!E1301</f>
        <v>PANIFICADORA E CONFEITARIA REAL MADRI LTDA</v>
      </c>
      <c r="C983" s="16" t="n">
        <f aca="false">Report!U1301</f>
        <v>1400</v>
      </c>
      <c r="D983" s="1" t="str">
        <f aca="false">Report!X1301</f>
        <v>NF 687 - MILKA</v>
      </c>
    </row>
    <row r="984" customFormat="false" ht="12.75" hidden="false" customHeight="true" outlineLevel="0" collapsed="false">
      <c r="A984" s="15" t="n">
        <f aca="false">Report!C1302</f>
        <v>46206</v>
      </c>
      <c r="B984" s="1" t="str">
        <f aca="false">Report!E1302</f>
        <v>RENATO DE O AZEVEDO E CIA LTDA - EPP</v>
      </c>
      <c r="C984" s="16" t="n">
        <f aca="false">Report!U1302</f>
        <v>2905</v>
      </c>
      <c r="D984" s="1" t="str">
        <f aca="false">Report!X1302</f>
        <v>FEIRA SR RENATO - DEBORA</v>
      </c>
    </row>
    <row r="985" customFormat="false" ht="12.75" hidden="false" customHeight="true" outlineLevel="0" collapsed="false">
      <c r="A985" s="15" t="n">
        <f aca="false">Report!C1303</f>
        <v>46206</v>
      </c>
      <c r="B985" s="1" t="str">
        <f aca="false">Report!E1303</f>
        <v>RENATO DE O AZEVEDO E CIA LTDA - EPP</v>
      </c>
      <c r="C985" s="16" t="n">
        <f aca="false">Report!U1303</f>
        <v>400</v>
      </c>
      <c r="D985" s="1" t="str">
        <f aca="false">Report!X1303</f>
        <v>PITAYA - DEBORA</v>
      </c>
    </row>
    <row r="986" customFormat="false" ht="12.75" hidden="false" customHeight="true" outlineLevel="0" collapsed="false">
      <c r="A986" s="15" t="n">
        <f aca="false">Report!C1304</f>
        <v>46206</v>
      </c>
      <c r="B986" s="1" t="str">
        <f aca="false">Report!E1304</f>
        <v>NEYLIANE S DE OLIVEIRA &amp; CIA LTDA</v>
      </c>
      <c r="C986" s="16" t="n">
        <f aca="false">Report!U1304</f>
        <v>240</v>
      </c>
      <c r="D986" s="1" t="str">
        <f aca="false">Report!X1304</f>
        <v>10 PCT DE AGUAS 2 LT -ANDREZA</v>
      </c>
    </row>
    <row r="987" customFormat="false" ht="12.75" hidden="false" customHeight="true" outlineLevel="0" collapsed="false">
      <c r="A987" s="15" t="n">
        <f aca="false">Report!C1305</f>
        <v>46206</v>
      </c>
      <c r="B987" s="1" t="str">
        <f aca="false">Report!E1305</f>
        <v>PIMENTEL SOCIEDADE INDIVIDUAL DE ADVOGAC</v>
      </c>
      <c r="C987" s="16" t="n">
        <f aca="false">Report!U1305</f>
        <v>4554</v>
      </c>
      <c r="D987" s="1" t="str">
        <f aca="false">Report!X1305</f>
        <v>MENSALIDADE ADVOGADO LOJAS RATE MES 04,05 E 06/26</v>
      </c>
    </row>
    <row r="988" customFormat="false" ht="12.75" hidden="false" customHeight="true" outlineLevel="0" collapsed="false">
      <c r="A988" s="15" t="n">
        <f aca="false">Report!C1306</f>
        <v>46206</v>
      </c>
      <c r="B988" s="1" t="str">
        <f aca="false">Report!E1306</f>
        <v>PIMENTEL SOCIEDADE INDIVIDUAL DE ADVOGAC</v>
      </c>
      <c r="C988" s="16" t="n">
        <f aca="false">Report!U1306</f>
        <v>2293.29</v>
      </c>
      <c r="D988" s="1" t="str">
        <f aca="false">Report!X1306</f>
        <v>MENSALIDADE ADVOGADO PARTE  MO1 MES 04,05 E 06/26</v>
      </c>
    </row>
    <row r="989" customFormat="false" ht="12.75" hidden="false" customHeight="true" outlineLevel="0" collapsed="false">
      <c r="A989" s="15" t="n">
        <f aca="false">Report!C1310</f>
        <v>46206</v>
      </c>
      <c r="B989" s="1" t="str">
        <f aca="false">Report!E1310</f>
        <v>RENATO DE O AZEVEDO E CIA LTDA - EPP</v>
      </c>
      <c r="C989" s="16" t="n">
        <f aca="false">Report!U1310</f>
        <v>90</v>
      </c>
      <c r="D989" s="1" t="str">
        <f aca="false">Report!X1310</f>
        <v>CAMARAO SEM CASCA - FEIRA CARLOS - DEBORA</v>
      </c>
    </row>
    <row r="990" customFormat="false" ht="12.75" hidden="false" customHeight="true" outlineLevel="0" collapsed="false">
      <c r="A990" s="15" t="n">
        <f aca="false">Report!C1311</f>
        <v>46206</v>
      </c>
      <c r="B990" s="1" t="str">
        <f aca="false">Report!E1311</f>
        <v>RENATO DE O AZEVEDO E CIA LTDA - EPP</v>
      </c>
      <c r="C990" s="16" t="n">
        <f aca="false">Report!U1311</f>
        <v>350</v>
      </c>
      <c r="D990" s="1" t="str">
        <f aca="false">Report!X1311</f>
        <v>ACAI DE ANORI - DEBORA</v>
      </c>
    </row>
    <row r="991" customFormat="false" ht="12.75" hidden="false" customHeight="true" outlineLevel="0" collapsed="false">
      <c r="A991" s="15" t="n">
        <f aca="false">Report!C1313</f>
        <v>46206</v>
      </c>
      <c r="B991" s="1" t="str">
        <f aca="false">Report!E1313</f>
        <v>FORNECEDOR AVULSO</v>
      </c>
      <c r="C991" s="16" t="n">
        <f aca="false">Report!U1313</f>
        <v>686.5</v>
      </c>
      <c r="D991" s="1" t="str">
        <f aca="false">Report!X1313</f>
        <v>dinheiro trocado-andreza</v>
      </c>
    </row>
    <row r="992" customFormat="false" ht="12.75" hidden="false" customHeight="true" outlineLevel="0" collapsed="false">
      <c r="A992" s="15" t="n">
        <f aca="false">Report!C1314</f>
        <v>46206</v>
      </c>
      <c r="B992" s="1" t="str">
        <f aca="false">Report!E1314</f>
        <v>GELO DANGELO FABRICACAO DE GELO LTDA</v>
      </c>
      <c r="C992" s="16" t="n">
        <f aca="false">Report!U1314</f>
        <v>518</v>
      </c>
      <c r="D992" s="1" t="str">
        <f aca="false">Report!X1314</f>
        <v>NF 340 - DEBORA</v>
      </c>
    </row>
    <row r="993" customFormat="false" ht="12.75" hidden="false" customHeight="true" outlineLevel="0" collapsed="false">
      <c r="A993" s="15" t="n">
        <f aca="false">Report!C1315</f>
        <v>46206</v>
      </c>
      <c r="B993" s="1" t="str">
        <f aca="false">Report!E1315</f>
        <v>J W N DOS SANTOS</v>
      </c>
      <c r="C993" s="16" t="n">
        <f aca="false">Report!U1315</f>
        <v>665</v>
      </c>
      <c r="D993" s="1" t="str">
        <f aca="false">Report!X1315</f>
        <v>NF 336 - DEBORA</v>
      </c>
    </row>
    <row r="994" customFormat="false" ht="12.75" hidden="false" customHeight="true" outlineLevel="0" collapsed="false">
      <c r="A994" s="15" t="n">
        <f aca="false">Report!C1316</f>
        <v>46206</v>
      </c>
      <c r="B994" s="1" t="str">
        <f aca="false">Report!E1316</f>
        <v>CONTA VIVO </v>
      </c>
      <c r="C994" s="16" t="n">
        <f aca="false">Report!U1316</f>
        <v>258.62</v>
      </c>
      <c r="D994" s="1" t="str">
        <f aca="false">Report!X1316</f>
        <v>VIVO MO1 -ANDREZA</v>
      </c>
    </row>
    <row r="995" customFormat="false" ht="12.75" hidden="false" customHeight="true" outlineLevel="0" collapsed="false">
      <c r="A995" s="15" t="n">
        <f aca="false">Report!C1317</f>
        <v>46207</v>
      </c>
      <c r="B995" s="1" t="str">
        <f aca="false">Report!E1317</f>
        <v>SEM FORNECEDOR</v>
      </c>
      <c r="C995" s="16" t="n">
        <f aca="false">Report!U1317</f>
        <v>420</v>
      </c>
      <c r="D995" s="1" t="str">
        <f aca="false">Report!X1317</f>
        <v>ACAI DE ANORI</v>
      </c>
    </row>
    <row r="996" customFormat="false" ht="12.75" hidden="false" customHeight="true" outlineLevel="0" collapsed="false">
      <c r="A996" s="15" t="n">
        <f aca="false">Report!C1318</f>
        <v>46207</v>
      </c>
      <c r="B996" s="1" t="str">
        <f aca="false">Report!E1318</f>
        <v>SEM FORNECEDOR</v>
      </c>
      <c r="C996" s="16" t="n">
        <f aca="false">Report!U1318</f>
        <v>100</v>
      </c>
      <c r="D996" s="1" t="str">
        <f aca="false">Report!X1318</f>
        <v>ANA LAGO</v>
      </c>
    </row>
    <row r="997" customFormat="false" ht="12.75" hidden="false" customHeight="true" outlineLevel="0" collapsed="false">
      <c r="A997" s="15" t="n">
        <f aca="false">Report!C1319</f>
        <v>46207</v>
      </c>
      <c r="B997" s="1" t="str">
        <f aca="false">Report!E1319</f>
        <v>SEM FORNECEDOR</v>
      </c>
      <c r="C997" s="16" t="n">
        <f aca="false">Report!U1319</f>
        <v>25</v>
      </c>
      <c r="D997" s="1" t="str">
        <f aca="false">Report!X1319</f>
        <v>ANA LAGO</v>
      </c>
    </row>
    <row r="998" customFormat="false" ht="12.75" hidden="false" customHeight="true" outlineLevel="0" collapsed="false">
      <c r="A998" s="15" t="n">
        <f aca="false">Report!C1323</f>
        <v>46207</v>
      </c>
      <c r="B998" s="1" t="str">
        <f aca="false">Report!E1323</f>
        <v>SEM FORNECEDOR</v>
      </c>
      <c r="C998" s="16" t="n">
        <f aca="false">Report!U1323</f>
        <v>100</v>
      </c>
      <c r="D998" s="1" t="str">
        <f aca="false">Report!X1323</f>
        <v>LUIS CARLOS</v>
      </c>
    </row>
    <row r="999" customFormat="false" ht="12.75" hidden="false" customHeight="true" outlineLevel="0" collapsed="false">
      <c r="A999" s="15" t="n">
        <f aca="false">Report!C1327</f>
        <v>46207</v>
      </c>
      <c r="B999" s="1" t="str">
        <f aca="false">Report!E1327</f>
        <v>SEM FORNECEDOR</v>
      </c>
      <c r="C999" s="16" t="n">
        <f aca="false">Report!U1327</f>
        <v>100</v>
      </c>
      <c r="D999" s="1" t="str">
        <f aca="false">Report!X1327</f>
        <v>JOELMA LIMA</v>
      </c>
    </row>
    <row r="1000" customFormat="false" ht="12.75" hidden="false" customHeight="true" outlineLevel="0" collapsed="false">
      <c r="A1000" s="15" t="n">
        <f aca="false">Report!C1328</f>
        <v>46207</v>
      </c>
      <c r="B1000" s="1" t="str">
        <f aca="false">Report!E1328</f>
        <v>SEM FORNECEDOR</v>
      </c>
      <c r="C1000" s="16" t="n">
        <f aca="false">Report!U1328</f>
        <v>70</v>
      </c>
      <c r="D1000" s="1" t="str">
        <f aca="false">Report!X1328</f>
        <v>LENE GABRIELLY</v>
      </c>
    </row>
    <row r="1001" customFormat="false" ht="12.75" hidden="false" customHeight="true" outlineLevel="0" collapsed="false">
      <c r="A1001" s="15" t="n">
        <f aca="false">Report!C1334</f>
        <v>46207</v>
      </c>
      <c r="B1001" s="1" t="str">
        <f aca="false">Report!E1334</f>
        <v>BRASIL NORTE BEBIDAS S/A</v>
      </c>
      <c r="C1001" s="16" t="n">
        <f aca="false">Report!U1334</f>
        <v>3036.55</v>
      </c>
      <c r="D1001" s="1" t="str">
        <f aca="false">Report!X1334</f>
        <v>NF 1170325 - MILKA</v>
      </c>
    </row>
    <row r="1002" customFormat="false" ht="12.75" hidden="false" customHeight="true" outlineLevel="0" collapsed="false">
      <c r="A1002" s="15" t="n">
        <f aca="false">Report!C1335</f>
        <v>46207</v>
      </c>
      <c r="B1002" s="1" t="str">
        <f aca="false">Report!E1335</f>
        <v>BRASIL NORTE BEBIDAS S/A</v>
      </c>
      <c r="C1002" s="16" t="n">
        <f aca="false">Report!U1335</f>
        <v>6040.63</v>
      </c>
      <c r="D1002" s="1" t="str">
        <f aca="false">Report!X1335</f>
        <v>NF 1892110 - MILKA</v>
      </c>
    </row>
    <row r="1003" customFormat="false" ht="12.75" hidden="false" customHeight="true" outlineLevel="0" collapsed="false">
      <c r="A1003" s="15" t="n">
        <f aca="false">Report!C1336</f>
        <v>46207</v>
      </c>
      <c r="B1003" s="1" t="str">
        <f aca="false">Report!E1336</f>
        <v>COMERCIO DE FRIOS MANAUS LTDA</v>
      </c>
      <c r="C1003" s="16" t="n">
        <f aca="false">Report!U1336</f>
        <v>5951.8</v>
      </c>
      <c r="D1003" s="1" t="str">
        <f aca="false">Report!X1336</f>
        <v>NF172090 - MILKA</v>
      </c>
    </row>
    <row r="1004" customFormat="false" ht="12.75" hidden="false" customHeight="true" outlineLevel="0" collapsed="false">
      <c r="A1004" s="15" t="n">
        <f aca="false">Report!C1339</f>
        <v>46207</v>
      </c>
      <c r="B1004" s="1" t="str">
        <f aca="false">Report!E1339</f>
        <v>RENATO DE O AZEVEDO E CIA LTDA - EPP</v>
      </c>
      <c r="C1004" s="16" t="n">
        <f aca="false">Report!U1339</f>
        <v>280</v>
      </c>
      <c r="D1004" s="1" t="str">
        <f aca="false">Report!X1339</f>
        <v>ACAI DE ANORI - DEBORA</v>
      </c>
    </row>
    <row r="1005" customFormat="false" ht="12.75" hidden="false" customHeight="true" outlineLevel="0" collapsed="false">
      <c r="A1005" s="15" t="n">
        <f aca="false">Report!C1341</f>
        <v>46208</v>
      </c>
      <c r="B1005" s="1" t="str">
        <f aca="false">Report!E1341</f>
        <v>SEM FORNECEDOR</v>
      </c>
      <c r="C1005" s="16" t="n">
        <f aca="false">Report!U1341</f>
        <v>80</v>
      </c>
      <c r="D1005" s="1" t="str">
        <f aca="false">Report!X1341</f>
        <v>ARIVANIA</v>
      </c>
    </row>
    <row r="1006" customFormat="false" ht="12.75" hidden="false" customHeight="true" outlineLevel="0" collapsed="false">
      <c r="A1006" s="15" t="n">
        <f aca="false">Report!C1342</f>
        <v>46208</v>
      </c>
      <c r="B1006" s="1" t="str">
        <f aca="false">Report!E1342</f>
        <v>SEM FORNECEDOR</v>
      </c>
      <c r="C1006" s="16" t="n">
        <f aca="false">Report!U1342</f>
        <v>90</v>
      </c>
      <c r="D1006" s="1" t="str">
        <f aca="false">Report!X1342</f>
        <v>MELISSA SANTIAGO</v>
      </c>
    </row>
    <row r="1007" customFormat="false" ht="12.75" hidden="false" customHeight="true" outlineLevel="0" collapsed="false">
      <c r="A1007" s="15" t="n">
        <f aca="false">Report!C1343</f>
        <v>46208</v>
      </c>
      <c r="B1007" s="1" t="str">
        <f aca="false">Report!E1343</f>
        <v>SEM FORNECEDOR</v>
      </c>
      <c r="C1007" s="16" t="n">
        <f aca="false">Report!U1343</f>
        <v>441.53</v>
      </c>
      <c r="D1007" s="1" t="str">
        <f aca="false">Report!X1343</f>
        <v>ELISMAR FERREIRA</v>
      </c>
    </row>
    <row r="1008" customFormat="false" ht="12.75" hidden="false" customHeight="true" outlineLevel="0" collapsed="false">
      <c r="A1008" s="15" t="n">
        <f aca="false">Report!C1344</f>
        <v>46208</v>
      </c>
      <c r="B1008" s="1" t="str">
        <f aca="false">Report!E1344</f>
        <v>SEM FORNECEDOR</v>
      </c>
      <c r="C1008" s="16" t="n">
        <f aca="false">Report!U1344</f>
        <v>232</v>
      </c>
      <c r="D1008" s="1" t="str">
        <f aca="false">Report!X1344</f>
        <v>COMPRA DA JANTA DE DOMINGO</v>
      </c>
    </row>
    <row r="1009" customFormat="false" ht="12.75" hidden="false" customHeight="true" outlineLevel="0" collapsed="false">
      <c r="A1009" s="15" t="n">
        <f aca="false">Report!C1345</f>
        <v>46208</v>
      </c>
      <c r="B1009" s="1" t="str">
        <f aca="false">Report!E1345</f>
        <v>SEM FORNECEDOR</v>
      </c>
      <c r="C1009" s="16" t="n">
        <f aca="false">Report!U1345</f>
        <v>100</v>
      </c>
      <c r="D1009" s="1" t="str">
        <f aca="false">Report!X1345</f>
        <v>CARLOS SILVA </v>
      </c>
    </row>
    <row r="1010" customFormat="false" ht="12.75" hidden="false" customHeight="true" outlineLevel="0" collapsed="false">
      <c r="A1010" s="15" t="n">
        <f aca="false">Report!C1346</f>
        <v>46208</v>
      </c>
      <c r="B1010" s="1" t="str">
        <f aca="false">Report!E1346</f>
        <v>SEM FORNECEDOR</v>
      </c>
      <c r="C1010" s="16" t="n">
        <f aca="false">Report!U1346</f>
        <v>80</v>
      </c>
      <c r="D1010" s="1" t="str">
        <f aca="false">Report!X1346</f>
        <v>HELIO</v>
      </c>
    </row>
    <row r="1011" customFormat="false" ht="12.75" hidden="false" customHeight="true" outlineLevel="0" collapsed="false">
      <c r="A1011" s="15" t="n">
        <f aca="false">Report!C1347</f>
        <v>46208</v>
      </c>
      <c r="B1011" s="1" t="str">
        <f aca="false">Report!E1347</f>
        <v>SEM FORNECEDOR</v>
      </c>
      <c r="C1011" s="16" t="n">
        <f aca="false">Report!U1347</f>
        <v>60</v>
      </c>
      <c r="D1011" s="1" t="str">
        <f aca="false">Report!X1347</f>
        <v>NARA VILLAR</v>
      </c>
    </row>
    <row r="1012" customFormat="false" ht="12.75" hidden="false" customHeight="true" outlineLevel="0" collapsed="false">
      <c r="A1012" s="15" t="n">
        <f aca="false">Report!C1348</f>
        <v>46208</v>
      </c>
      <c r="B1012" s="1" t="str">
        <f aca="false">Report!E1348</f>
        <v>SEM FORNECEDOR</v>
      </c>
      <c r="C1012" s="16" t="n">
        <f aca="false">Report!U1348</f>
        <v>300</v>
      </c>
      <c r="D1012" s="1" t="str">
        <f aca="false">Report!X1348</f>
        <v>GERSON LIMA</v>
      </c>
    </row>
    <row r="1013" customFormat="false" ht="12.75" hidden="false" customHeight="true" outlineLevel="0" collapsed="false">
      <c r="A1013" s="15" t="n">
        <f aca="false">Report!C1349</f>
        <v>46208</v>
      </c>
      <c r="B1013" s="1" t="str">
        <f aca="false">Report!E1349</f>
        <v>SEM FORNECEDOR</v>
      </c>
      <c r="C1013" s="16" t="n">
        <f aca="false">Report!U1349</f>
        <v>80</v>
      </c>
      <c r="D1013" s="1" t="str">
        <f aca="false">Report!X1349</f>
        <v>ANDERSON CAMPOS</v>
      </c>
    </row>
    <row r="1014" customFormat="false" ht="12.75" hidden="false" customHeight="true" outlineLevel="0" collapsed="false">
      <c r="A1014" s="15" t="n">
        <f aca="false">Report!C1350</f>
        <v>46208</v>
      </c>
      <c r="B1014" s="1" t="str">
        <f aca="false">Report!E1350</f>
        <v>SEM FORNECEDOR</v>
      </c>
      <c r="C1014" s="16" t="n">
        <f aca="false">Report!U1350</f>
        <v>12</v>
      </c>
      <c r="D1014" s="1" t="str">
        <f aca="false">Report!X1350</f>
        <v>ANDERSON CAMPOS</v>
      </c>
    </row>
    <row r="1015" customFormat="false" ht="12.75" hidden="false" customHeight="true" outlineLevel="0" collapsed="false">
      <c r="A1015" s="15" t="n">
        <f aca="false">Report!C1351</f>
        <v>46208</v>
      </c>
      <c r="B1015" s="1" t="str">
        <f aca="false">Report!E1351</f>
        <v>SEM FORNECEDOR</v>
      </c>
      <c r="C1015" s="16" t="n">
        <f aca="false">Report!U1351</f>
        <v>80</v>
      </c>
      <c r="D1015" s="1" t="str">
        <f aca="false">Report!X1351</f>
        <v>ALINE SANTOS</v>
      </c>
    </row>
    <row r="1016" customFormat="false" ht="12.75" hidden="false" customHeight="true" outlineLevel="0" collapsed="false">
      <c r="A1016" s="15" t="n">
        <f aca="false">Report!C1352</f>
        <v>46208</v>
      </c>
      <c r="B1016" s="1" t="str">
        <f aca="false">Report!E1352</f>
        <v>SEM FORNECEDOR</v>
      </c>
      <c r="C1016" s="16" t="n">
        <f aca="false">Report!U1352</f>
        <v>244</v>
      </c>
      <c r="D1016" s="1" t="str">
        <f aca="false">Report!X1352</f>
        <v>COMPRA DO ALMOCO</v>
      </c>
    </row>
    <row r="1017" customFormat="false" ht="12.75" hidden="false" customHeight="true" outlineLevel="0" collapsed="false">
      <c r="A1017" s="15" t="n">
        <f aca="false">Report!C1353</f>
        <v>46208</v>
      </c>
      <c r="B1017" s="1" t="str">
        <f aca="false">Report!E1353</f>
        <v>NEYLIANE SILVA DE OLIVEIRA</v>
      </c>
      <c r="C1017" s="16" t="n">
        <f aca="false">Report!U1353</f>
        <v>250</v>
      </c>
      <c r="D1017" s="1" t="str">
        <f aca="false">Report!X1353</f>
        <v>PL NELA 28/28 - KEILA</v>
      </c>
    </row>
    <row r="1018" customFormat="false" ht="12.75" hidden="false" customHeight="true" outlineLevel="0" collapsed="false">
      <c r="A1018" s="15" t="n">
        <f aca="false">Report!C1354</f>
        <v>46208</v>
      </c>
      <c r="B1018" s="1" t="str">
        <f aca="false">Report!E1354</f>
        <v>ORIGENES C FREITAS</v>
      </c>
      <c r="C1018" s="16" t="n">
        <f aca="false">Report!U1354</f>
        <v>4300</v>
      </c>
      <c r="D1018" s="1" t="str">
        <f aca="false">Report!X1354</f>
        <v>ALUGUEL MO1 PADARIA - KEILA</v>
      </c>
    </row>
    <row r="1019" customFormat="false" ht="12.75" hidden="false" customHeight="true" outlineLevel="0" collapsed="false">
      <c r="A1019" s="15" t="n">
        <f aca="false">Report!C1357</f>
        <v>46208</v>
      </c>
      <c r="B1019" s="1" t="str">
        <f aca="false">Report!E1357</f>
        <v>PLURAL GEST EM P DE SAUDE LTDA</v>
      </c>
      <c r="C1019" s="16" t="n">
        <f aca="false">Report!U1357</f>
        <v>2802.21</v>
      </c>
      <c r="D1019" s="1" t="str">
        <f aca="false">Report!X1357</f>
        <v>PLANO DE SAUDE - KEILA ELIANA HELIO THAIRINE DAVID </v>
      </c>
    </row>
    <row r="1020" customFormat="false" ht="12.75" hidden="false" customHeight="true" outlineLevel="0" collapsed="false">
      <c r="A1020" s="15" t="n">
        <f aca="false">Report!C1360</f>
        <v>46208</v>
      </c>
      <c r="B1020" s="1" t="str">
        <f aca="false">Report!E1360</f>
        <v>XF 10 LOJA DE VARIEDADES LTDA</v>
      </c>
      <c r="C1020" s="16" t="n">
        <f aca="false">Report!U1360</f>
        <v>415.75</v>
      </c>
      <c r="D1020" s="1" t="str">
        <f aca="false">Report!X1360</f>
        <v>NF 1005 - MILKA</v>
      </c>
    </row>
    <row r="1021" customFormat="false" ht="12.75" hidden="false" customHeight="true" outlineLevel="0" collapsed="false">
      <c r="A1021" s="15" t="n">
        <f aca="false">Report!C1361</f>
        <v>46208</v>
      </c>
      <c r="B1021" s="1" t="str">
        <f aca="false">Report!E1361</f>
        <v>GOLD SERVICE</v>
      </c>
      <c r="C1021" s="16" t="n">
        <f aca="false">Report!U1361</f>
        <v>2431.5</v>
      </c>
      <c r="D1021" s="1" t="str">
        <f aca="false">Report!X1361</f>
        <v>MENSALIDADE GOLD MO1-ANDREZA</v>
      </c>
    </row>
    <row r="1022" customFormat="false" ht="12.75" hidden="false" customHeight="true" outlineLevel="0" collapsed="false">
      <c r="A1022" s="15" t="n">
        <f aca="false">Report!C1362</f>
        <v>46208</v>
      </c>
      <c r="B1022" s="1" t="str">
        <f aca="false">Report!E1362</f>
        <v>BRF S A</v>
      </c>
      <c r="C1022" s="16" t="n">
        <f aca="false">Report!U1362</f>
        <v>607.26</v>
      </c>
      <c r="D1022" s="1" t="str">
        <f aca="false">Report!X1362</f>
        <v>NF 1597184-02/02 MILKA</v>
      </c>
    </row>
    <row r="1023" customFormat="false" ht="12.75" hidden="false" customHeight="true" outlineLevel="0" collapsed="false">
      <c r="A1023" s="15" t="n">
        <f aca="false">Report!C1363</f>
        <v>46208</v>
      </c>
      <c r="B1023" s="1" t="str">
        <f aca="false">Report!E1363</f>
        <v>VICTORIA COMERCIO INTERNACIONAL DE ALIME</v>
      </c>
      <c r="C1023" s="16" t="n">
        <f aca="false">Report!U1363</f>
        <v>495.45</v>
      </c>
      <c r="D1023" s="1" t="str">
        <f aca="false">Report!X1363</f>
        <v>12490-A/B  NF11908 - MILKA</v>
      </c>
    </row>
    <row r="1024" customFormat="false" ht="12.75" hidden="false" customHeight="true" outlineLevel="0" collapsed="false">
      <c r="A1024" s="15" t="n">
        <f aca="false">Report!C1364</f>
        <v>46208</v>
      </c>
      <c r="B1024" s="1" t="str">
        <f aca="false">Report!E1364</f>
        <v>COMERCIO DE FRIOS MANAUS LTDA</v>
      </c>
      <c r="C1024" s="16" t="n">
        <f aca="false">Report!U1364</f>
        <v>5174.8</v>
      </c>
      <c r="D1024" s="1" t="str">
        <f aca="false">Report!X1364</f>
        <v>NF172132 - MILKA</v>
      </c>
    </row>
    <row r="1025" customFormat="false" ht="12.75" hidden="false" customHeight="true" outlineLevel="0" collapsed="false">
      <c r="A1025" s="15" t="n">
        <f aca="false">Report!C1365</f>
        <v>46208</v>
      </c>
      <c r="B1025" s="1" t="str">
        <f aca="false">Report!E1365</f>
        <v>NEYLIANE SILVA DE OLIVEIRA</v>
      </c>
      <c r="C1025" s="16" t="n">
        <f aca="false">Report!U1365</f>
        <v>600.31</v>
      </c>
      <c r="D1025" s="1" t="str">
        <f aca="false">Report!X1365</f>
        <v>PL NEILA CONDOMINIO - KEILA</v>
      </c>
    </row>
    <row r="1026" customFormat="false" ht="12.75" hidden="false" customHeight="true" outlineLevel="0" collapsed="false">
      <c r="A1026" s="15" t="n">
        <f aca="false">Report!C1366</f>
        <v>46209</v>
      </c>
      <c r="B1026" s="1" t="str">
        <f aca="false">Report!E1366</f>
        <v>SEM FORNECEDOR</v>
      </c>
      <c r="C1026" s="16" t="n">
        <f aca="false">Report!U1366</f>
        <v>280</v>
      </c>
      <c r="D1026" s="1" t="str">
        <f aca="false">Report!X1366</f>
        <v>ACAI DE ANORI</v>
      </c>
    </row>
    <row r="1027" customFormat="false" ht="12.75" hidden="false" customHeight="true" outlineLevel="0" collapsed="false">
      <c r="A1027" s="15" t="n">
        <f aca="false">Report!C1367</f>
        <v>46209</v>
      </c>
      <c r="B1027" s="1" t="str">
        <f aca="false">Report!E1367</f>
        <v>SEM FORNECEDOR</v>
      </c>
      <c r="C1027" s="16" t="n">
        <f aca="false">Report!U1367</f>
        <v>220</v>
      </c>
      <c r="D1027" s="1" t="str">
        <f aca="false">Report!X1367</f>
        <v>COMPRA DE 5,870 KG DE QUEIJO COALHO</v>
      </c>
    </row>
    <row r="1028" customFormat="false" ht="12.75" hidden="false" customHeight="true" outlineLevel="0" collapsed="false">
      <c r="A1028" s="15" t="n">
        <f aca="false">Report!C1368</f>
        <v>46209</v>
      </c>
      <c r="B1028" s="1" t="str">
        <f aca="false">Report!E1368</f>
        <v>SEM FORNECEDOR</v>
      </c>
      <c r="C1028" s="16" t="n">
        <f aca="false">Report!U1368</f>
        <v>200</v>
      </c>
      <c r="D1028" s="1" t="str">
        <f aca="false">Report!X1368</f>
        <v>JADSON FERNANDO</v>
      </c>
    </row>
    <row r="1029" customFormat="false" ht="12.75" hidden="false" customHeight="true" outlineLevel="0" collapsed="false">
      <c r="A1029" s="15" t="n">
        <f aca="false">Report!C1369</f>
        <v>46209</v>
      </c>
      <c r="B1029" s="1" t="str">
        <f aca="false">Report!E1369</f>
        <v>SEM FORNECEDOR</v>
      </c>
      <c r="C1029" s="16" t="n">
        <f aca="false">Report!U1369</f>
        <v>100</v>
      </c>
      <c r="D1029" s="1" t="str">
        <f aca="false">Report!X1369</f>
        <v>CARLOS DA SILVA</v>
      </c>
    </row>
    <row r="1030" customFormat="false" ht="12.75" hidden="false" customHeight="true" outlineLevel="0" collapsed="false">
      <c r="A1030" s="15" t="n">
        <f aca="false">Report!C1370</f>
        <v>46209</v>
      </c>
      <c r="B1030" s="1" t="str">
        <f aca="false">Report!E1370</f>
        <v>SEM FORNECEDOR</v>
      </c>
      <c r="C1030" s="16" t="n">
        <f aca="false">Report!U1370</f>
        <v>60</v>
      </c>
      <c r="D1030" s="1" t="str">
        <f aca="false">Report!X1370</f>
        <v>NARA VILLAR</v>
      </c>
    </row>
    <row r="1031" customFormat="false" ht="12.75" hidden="false" customHeight="true" outlineLevel="0" collapsed="false">
      <c r="A1031" s="15" t="n">
        <f aca="false">Report!C1371</f>
        <v>46209</v>
      </c>
      <c r="B1031" s="1" t="str">
        <f aca="false">Report!E1371</f>
        <v>SEM FORNECEDOR</v>
      </c>
      <c r="C1031" s="16" t="n">
        <f aca="false">Report!U1371</f>
        <v>20</v>
      </c>
      <c r="D1031" s="1" t="str">
        <f aca="false">Report!X1371</f>
        <v>ALIMENTACAO FUNCIONARIO</v>
      </c>
    </row>
    <row r="1032" customFormat="false" ht="12.75" hidden="false" customHeight="true" outlineLevel="0" collapsed="false">
      <c r="A1032" s="15" t="n">
        <f aca="false">Report!C1372</f>
        <v>46209</v>
      </c>
      <c r="B1032" s="1" t="str">
        <f aca="false">Report!E1372</f>
        <v>SEM FORNECEDOR</v>
      </c>
      <c r="C1032" s="16" t="n">
        <f aca="false">Report!U1372</f>
        <v>70</v>
      </c>
      <c r="D1032" s="1" t="str">
        <f aca="false">Report!X1372</f>
        <v>GASOLINA MOTO DELIVERY </v>
      </c>
    </row>
    <row r="1033" customFormat="false" ht="12.75" hidden="false" customHeight="true" outlineLevel="0" collapsed="false">
      <c r="A1033" s="15" t="n">
        <f aca="false">Report!C1373</f>
        <v>46209</v>
      </c>
      <c r="B1033" s="1" t="str">
        <f aca="false">Report!E1373</f>
        <v>SEM FORNECEDOR</v>
      </c>
      <c r="C1033" s="16" t="n">
        <f aca="false">Report!U1373</f>
        <v>140</v>
      </c>
      <c r="D1033" s="1" t="str">
        <f aca="false">Report!X1373</f>
        <v>DUAS EXTRAS DANIEL SILVA</v>
      </c>
    </row>
    <row r="1034" customFormat="false" ht="12.75" hidden="false" customHeight="true" outlineLevel="0" collapsed="false">
      <c r="A1034" s="15" t="n">
        <f aca="false">Report!C1374</f>
        <v>46209</v>
      </c>
      <c r="B1034" s="1" t="str">
        <f aca="false">Report!E1374</f>
        <v>SEM FORNECEDOR</v>
      </c>
      <c r="C1034" s="16" t="n">
        <f aca="false">Report!U1374</f>
        <v>420</v>
      </c>
      <c r="D1034" s="1" t="str">
        <f aca="false">Report!X1374</f>
        <v>NF 97</v>
      </c>
    </row>
    <row r="1035" customFormat="false" ht="12.75" hidden="false" customHeight="true" outlineLevel="0" collapsed="false">
      <c r="A1035" s="15" t="n">
        <f aca="false">Report!C1375</f>
        <v>46209</v>
      </c>
      <c r="B1035" s="1" t="str">
        <f aca="false">Report!E1375</f>
        <v>PRIME PET DISTRIBUIDORA LTDA</v>
      </c>
      <c r="C1035" s="16" t="n">
        <f aca="false">Report!U1375</f>
        <v>1488.3</v>
      </c>
      <c r="D1035" s="1" t="str">
        <f aca="false">Report!X1375</f>
        <v>NF 10262 -05/09 MILKA</v>
      </c>
    </row>
    <row r="1036" customFormat="false" ht="12.75" hidden="false" customHeight="true" outlineLevel="0" collapsed="false">
      <c r="A1036" s="15" t="n">
        <f aca="false">Report!C1376</f>
        <v>46209</v>
      </c>
      <c r="B1036" s="1" t="str">
        <f aca="false">Report!E1376</f>
        <v>ADRIANA DISTRIBUIDORA DE PRODUTOS ALIMEN</v>
      </c>
      <c r="C1036" s="16" t="n">
        <f aca="false">Report!U1376</f>
        <v>584.18</v>
      </c>
      <c r="D1036" s="1" t="str">
        <f aca="false">Report!X1376</f>
        <v>NF 876740 -3 MILKA</v>
      </c>
    </row>
    <row r="1037" customFormat="false" ht="12.75" hidden="false" customHeight="true" outlineLevel="0" collapsed="false">
      <c r="A1037" s="15" t="n">
        <f aca="false">Report!C1377</f>
        <v>46209</v>
      </c>
      <c r="B1037" s="1" t="str">
        <f aca="false">Report!E1377</f>
        <v>NL SERVICOS MEDICOS LTDA</v>
      </c>
      <c r="C1037" s="16" t="n">
        <f aca="false">Report!U1377</f>
        <v>438</v>
      </c>
      <c r="D1037" s="1" t="str">
        <f aca="false">Report!X1377</f>
        <v>ASOS FUNC MO1 01/26 A 03/26 - KEILA</v>
      </c>
    </row>
    <row r="1038" customFormat="false" ht="12.75" hidden="false" customHeight="true" outlineLevel="0" collapsed="false">
      <c r="A1038" s="15" t="n">
        <f aca="false">Report!C1378</f>
        <v>46209</v>
      </c>
      <c r="B1038" s="1" t="str">
        <f aca="false">Report!E1378</f>
        <v>ATACADAO S.A.</v>
      </c>
      <c r="C1038" s="16" t="n">
        <f aca="false">Report!U1378</f>
        <v>954.39</v>
      </c>
      <c r="D1038" s="1" t="str">
        <f aca="false">Report!X1378</f>
        <v>NF 1891097 - MILKA</v>
      </c>
    </row>
    <row r="1039" customFormat="false" ht="12.75" hidden="false" customHeight="true" outlineLevel="0" collapsed="false">
      <c r="A1039" s="15" t="n">
        <f aca="false">Report!C1379</f>
        <v>46209</v>
      </c>
      <c r="B1039" s="1" t="str">
        <f aca="false">Report!E1379</f>
        <v>AMERICANA DISTRIBUIDORA DE BEBIDAS E MERCADORIAS LTDA</v>
      </c>
      <c r="C1039" s="16" t="n">
        <f aca="false">Report!U1379</f>
        <v>2275.2</v>
      </c>
      <c r="D1039" s="1" t="str">
        <f aca="false">Report!X1379</f>
        <v>NF 77381 BALLY - MILKA</v>
      </c>
    </row>
    <row r="1040" customFormat="false" ht="12.75" hidden="false" customHeight="true" outlineLevel="0" collapsed="false">
      <c r="A1040" s="15" t="n">
        <f aca="false">Report!C1380</f>
        <v>46209</v>
      </c>
      <c r="B1040" s="1" t="str">
        <f aca="false">Report!E1380</f>
        <v>VICTORIA COMERCIO INTERNACIONAL DE ALIME</v>
      </c>
      <c r="C1040" s="16" t="n">
        <f aca="false">Report!U1380</f>
        <v>642.15</v>
      </c>
      <c r="D1040" s="1" t="str">
        <f aca="false">Report!X1380</f>
        <v>12298-B/B  NF11722 - MILKA</v>
      </c>
    </row>
    <row r="1041" customFormat="false" ht="12.75" hidden="false" customHeight="true" outlineLevel="0" collapsed="false">
      <c r="A1041" s="15" t="n">
        <f aca="false">Report!C1381</f>
        <v>46209</v>
      </c>
      <c r="B1041" s="1" t="str">
        <f aca="false">Report!E1381</f>
        <v>L S M COMERCIO DE ALIMENTOS E NAVEGACAO</v>
      </c>
      <c r="C1041" s="16" t="n">
        <f aca="false">Report!U1381</f>
        <v>375.5</v>
      </c>
      <c r="D1041" s="1" t="str">
        <f aca="false">Report!X1381</f>
        <v>NF 304778 -2 MILKA</v>
      </c>
    </row>
    <row r="1042" customFormat="false" ht="12.75" hidden="false" customHeight="true" outlineLevel="0" collapsed="false">
      <c r="A1042" s="15" t="n">
        <f aca="false">Report!C1382</f>
        <v>46209</v>
      </c>
      <c r="B1042" s="1" t="str">
        <f aca="false">Report!E1382</f>
        <v>FUNNY PET DISTRIBUIDORA DE ALIMENTOS PAR</v>
      </c>
      <c r="C1042" s="16" t="n">
        <f aca="false">Report!U1382</f>
        <v>1263.3</v>
      </c>
      <c r="D1042" s="1" t="str">
        <f aca="false">Report!X1382</f>
        <v>NF 20352-1 MILKA</v>
      </c>
    </row>
    <row r="1043" customFormat="false" ht="12.75" hidden="false" customHeight="true" outlineLevel="0" collapsed="false">
      <c r="A1043" s="15" t="n">
        <f aca="false">Report!C1383</f>
        <v>46209</v>
      </c>
      <c r="B1043" s="1" t="str">
        <f aca="false">Report!E1383</f>
        <v>ADRIANA DISTRIBUIDORA DE PRODUTOS ALIMEN</v>
      </c>
      <c r="C1043" s="16" t="n">
        <f aca="false">Report!U1383</f>
        <v>1044</v>
      </c>
      <c r="D1043" s="1" t="str">
        <f aca="false">Report!X1383</f>
        <v>NF 880067 - MILKA</v>
      </c>
    </row>
    <row r="1044" customFormat="false" ht="12.75" hidden="false" customHeight="true" outlineLevel="0" collapsed="false">
      <c r="A1044" s="15" t="n">
        <f aca="false">Report!C1384</f>
        <v>46209</v>
      </c>
      <c r="B1044" s="1" t="str">
        <f aca="false">Report!E1384</f>
        <v>ATACADAO S.A.</v>
      </c>
      <c r="C1044" s="16" t="n">
        <f aca="false">Report!U1384</f>
        <v>979.98</v>
      </c>
      <c r="D1044" s="1" t="str">
        <f aca="false">Report!X1384</f>
        <v>NF 1894396 - MILKA </v>
      </c>
    </row>
    <row r="1045" customFormat="false" ht="12.75" hidden="false" customHeight="true" outlineLevel="0" collapsed="false">
      <c r="A1045" s="15" t="n">
        <f aca="false">Report!C1385</f>
        <v>46209</v>
      </c>
      <c r="B1045" s="1" t="str">
        <f aca="false">Report!E1385</f>
        <v>DURAES DISTRIBUIDORA DE ESTIVAS LTDA</v>
      </c>
      <c r="C1045" s="16" t="n">
        <f aca="false">Report!U1385</f>
        <v>211.68</v>
      </c>
      <c r="D1045" s="1" t="str">
        <f aca="false">Report!X1385</f>
        <v>NF 646740 - MILKA</v>
      </c>
    </row>
    <row r="1046" customFormat="false" ht="12.75" hidden="false" customHeight="true" outlineLevel="0" collapsed="false">
      <c r="A1046" s="15" t="n">
        <f aca="false">Report!C1388</f>
        <v>46209</v>
      </c>
      <c r="B1046" s="1" t="str">
        <f aca="false">Report!E1388</f>
        <v>PANIFICADORA E CONFEITARIA REAL MADRI LTDA</v>
      </c>
      <c r="C1046" s="16" t="n">
        <f aca="false">Report!U1388</f>
        <v>202.5</v>
      </c>
      <c r="D1046" s="1" t="str">
        <f aca="false">Report!X1388</f>
        <v>NF 686 - MILKA</v>
      </c>
    </row>
    <row r="1047" customFormat="false" ht="12.75" hidden="false" customHeight="true" outlineLevel="0" collapsed="false">
      <c r="A1047" s="15" t="n">
        <f aca="false">Report!C1389</f>
        <v>46209</v>
      </c>
      <c r="B1047" s="1" t="str">
        <f aca="false">Report!E1389</f>
        <v>SAO JOSE COMERCIO DE LATICINIOS E FRIOS</v>
      </c>
      <c r="C1047" s="16" t="n">
        <f aca="false">Report!U1389</f>
        <v>899</v>
      </c>
      <c r="D1047" s="1" t="str">
        <f aca="false">Report!X1389</f>
        <v>NF 3505 SABORE FATIADO - MILKA</v>
      </c>
    </row>
    <row r="1048" customFormat="false" ht="12.75" hidden="false" customHeight="true" outlineLevel="0" collapsed="false">
      <c r="A1048" s="15" t="n">
        <f aca="false">Report!C1390</f>
        <v>46209</v>
      </c>
      <c r="B1048" s="1" t="str">
        <f aca="false">Report!E1390</f>
        <v>FRUTAL INDUSTRIA E COMERCIO LTDA</v>
      </c>
      <c r="C1048" s="16" t="n">
        <f aca="false">Report!U1390</f>
        <v>462.99</v>
      </c>
      <c r="D1048" s="1" t="str">
        <f aca="false">Report!X1390</f>
        <v>NF 224614 - MILKA</v>
      </c>
    </row>
    <row r="1049" customFormat="false" ht="12.75" hidden="false" customHeight="true" outlineLevel="0" collapsed="false">
      <c r="A1049" s="15" t="n">
        <f aca="false">Report!C1391</f>
        <v>46209</v>
      </c>
      <c r="B1049" s="1" t="str">
        <f aca="false">Report!E1391</f>
        <v>DISPPAN DISTRIBUIDORA DE PRODUTOS PARA PANIFICACAO LTDA</v>
      </c>
      <c r="C1049" s="16" t="n">
        <f aca="false">Report!U1391</f>
        <v>288.85</v>
      </c>
      <c r="D1049" s="1" t="str">
        <f aca="false">Report!X1391</f>
        <v>NF 280092-1 MILKA</v>
      </c>
    </row>
    <row r="1050" customFormat="false" ht="12.75" hidden="false" customHeight="true" outlineLevel="0" collapsed="false">
      <c r="A1050" s="15" t="n">
        <f aca="false">Report!C1392</f>
        <v>46209</v>
      </c>
      <c r="B1050" s="1" t="str">
        <f aca="false">Report!E1392</f>
        <v>PANIFICADORA E CONFEITARIA REAL MADRI LTDA</v>
      </c>
      <c r="C1050" s="16" t="n">
        <f aca="false">Report!U1392</f>
        <v>359.55</v>
      </c>
      <c r="D1050" s="1" t="str">
        <f aca="false">Report!X1392</f>
        <v>NF 689 - MILKA</v>
      </c>
    </row>
    <row r="1051" customFormat="false" ht="12.75" hidden="false" customHeight="true" outlineLevel="0" collapsed="false">
      <c r="A1051" s="15" t="n">
        <f aca="false">Report!C1393</f>
        <v>46209</v>
      </c>
      <c r="B1051" s="1" t="str">
        <f aca="false">Report!E1393</f>
        <v>C. R. PARENTE ABREU</v>
      </c>
      <c r="C1051" s="16" t="n">
        <f aca="false">Report!U1393</f>
        <v>406.93</v>
      </c>
      <c r="D1051" s="1" t="str">
        <f aca="false">Report!X1393</f>
        <v>NF 11352-1 MILKA</v>
      </c>
    </row>
    <row r="1052" customFormat="false" ht="12.75" hidden="false" customHeight="true" outlineLevel="0" collapsed="false">
      <c r="A1052" s="15" t="n">
        <f aca="false">Report!C1394</f>
        <v>46209</v>
      </c>
      <c r="B1052" s="1" t="str">
        <f aca="false">Report!E1394</f>
        <v>SOUZA CRUZ LTDA.</v>
      </c>
      <c r="C1052" s="16" t="n">
        <f aca="false">Report!U1394</f>
        <v>7606.68</v>
      </c>
      <c r="D1052" s="1" t="str">
        <f aca="false">Report!X1394</f>
        <v>NF 564351-02 MILKA</v>
      </c>
    </row>
    <row r="1053" customFormat="false" ht="12.75" hidden="false" customHeight="true" outlineLevel="0" collapsed="false">
      <c r="A1053" s="15" t="n">
        <f aca="false">Report!C1395</f>
        <v>46209</v>
      </c>
      <c r="B1053" s="1" t="str">
        <f aca="false">Report!E1395</f>
        <v>CARMEM ELIZA</v>
      </c>
      <c r="C1053" s="16" t="n">
        <f aca="false">Report!U1395</f>
        <v>3000</v>
      </c>
      <c r="D1053" s="1" t="str">
        <f aca="false">Report!X1395</f>
        <v>ALUGUEL MO1 - </v>
      </c>
    </row>
    <row r="1054" customFormat="false" ht="12.75" hidden="false" customHeight="true" outlineLevel="0" collapsed="false">
      <c r="A1054" s="15" t="n">
        <f aca="false">Report!C1396</f>
        <v>46209</v>
      </c>
      <c r="B1054" s="1" t="str">
        <f aca="false">Report!E1396</f>
        <v>CARMEM ELIZA</v>
      </c>
      <c r="C1054" s="16" t="n">
        <f aca="false">Report!U1396</f>
        <v>6000</v>
      </c>
      <c r="D1054" s="1" t="str">
        <f aca="false">Report!X1396</f>
        <v>ALUGUEL NAO SOMAR MO1 </v>
      </c>
    </row>
    <row r="1055" customFormat="false" ht="12.75" hidden="false" customHeight="true" outlineLevel="0" collapsed="false">
      <c r="A1055" s="15" t="n">
        <f aca="false">Report!C1397</f>
        <v>46209</v>
      </c>
      <c r="B1055" s="1" t="str">
        <f aca="false">Report!E1397</f>
        <v>RENATO DE OLIVEIRA AZEVEDO</v>
      </c>
      <c r="C1055" s="16" t="n">
        <f aca="false">Report!U1397</f>
        <v>500</v>
      </c>
      <c r="D1055" s="1" t="str">
        <f aca="false">Report!X1397</f>
        <v>ALUGUEL MO1 NAO SOMAR</v>
      </c>
    </row>
    <row r="1056" customFormat="false" ht="12.75" hidden="false" customHeight="true" outlineLevel="0" collapsed="false">
      <c r="A1056" s="15" t="n">
        <f aca="false">Report!C1398</f>
        <v>46209</v>
      </c>
      <c r="B1056" s="1" t="str">
        <f aca="false">Report!E1398</f>
        <v>CHARLES DAMASCENO FURTADO MO1</v>
      </c>
      <c r="C1056" s="16" t="n">
        <f aca="false">Report!U1398</f>
        <v>1718.33</v>
      </c>
      <c r="D1056" s="1" t="str">
        <f aca="false">Report!X1398</f>
        <v>COMPRAS CHARLES LOJA MO1 DROGARIA - DESPESA ELET</v>
      </c>
    </row>
    <row r="1057" customFormat="false" ht="12.75" hidden="false" customHeight="true" outlineLevel="0" collapsed="false">
      <c r="A1057" s="15" t="n">
        <f aca="false">Report!C1399</f>
        <v>46209</v>
      </c>
      <c r="B1057" s="1" t="str">
        <f aca="false">Report!E1399</f>
        <v>AUGUSTA - JUROS EMPRESTIMO</v>
      </c>
      <c r="C1057" s="16" t="n">
        <f aca="false">Report!U1399</f>
        <v>2000</v>
      </c>
      <c r="D1057" s="1" t="str">
        <f aca="false">Report!X1399</f>
        <v>JUROS EMPRESTIMO AUGUSTA MO3 E MO4 </v>
      </c>
    </row>
    <row r="1058" customFormat="false" ht="12.75" hidden="false" customHeight="true" outlineLevel="0" collapsed="false">
      <c r="A1058" s="15" t="n">
        <f aca="false">Report!C1400</f>
        <v>46209</v>
      </c>
      <c r="B1058" s="1" t="str">
        <f aca="false">Report!E1400</f>
        <v>RENATO DE O AZEVEDO E CIA LTDA - EPP</v>
      </c>
      <c r="C1058" s="16" t="n">
        <f aca="false">Report!U1400</f>
        <v>280</v>
      </c>
      <c r="D1058" s="1" t="str">
        <f aca="false">Report!X1400</f>
        <v>ACAI DE ANORI - DEBORA</v>
      </c>
    </row>
    <row r="1059" customFormat="false" ht="12.75" hidden="false" customHeight="true" outlineLevel="0" collapsed="false">
      <c r="A1059" s="15" t="n">
        <f aca="false">Report!C1401</f>
        <v>46209</v>
      </c>
      <c r="B1059" s="1" t="str">
        <f aca="false">Report!E1401</f>
        <v>RENATO DE O AZEVEDO E CIA LTDA - EPP</v>
      </c>
      <c r="C1059" s="16" t="n">
        <f aca="false">Report!U1401</f>
        <v>350</v>
      </c>
      <c r="D1059" s="1" t="str">
        <f aca="false">Report!X1401</f>
        <v>ACAI DE ANORI - DEBORA</v>
      </c>
    </row>
    <row r="1060" customFormat="false" ht="12.75" hidden="false" customHeight="true" outlineLevel="0" collapsed="false">
      <c r="A1060" s="15" t="n">
        <f aca="false">Report!C1402</f>
        <v>46209</v>
      </c>
      <c r="B1060" s="1" t="str">
        <f aca="false">Report!E1402</f>
        <v>RENATO DE O AZEVEDO E CIA LTDA - EPP</v>
      </c>
      <c r="C1060" s="16" t="n">
        <f aca="false">Report!U1402</f>
        <v>280</v>
      </c>
      <c r="D1060" s="1" t="str">
        <f aca="false">Report!X1402</f>
        <v>ACAI DE ANORI - DEBORA</v>
      </c>
    </row>
    <row r="1061" customFormat="false" ht="12.75" hidden="false" customHeight="true" outlineLevel="0" collapsed="false">
      <c r="A1061" s="15" t="n">
        <f aca="false">Report!C1403</f>
        <v>46209</v>
      </c>
      <c r="B1061" s="1" t="str">
        <f aca="false">Report!E1403</f>
        <v>RENATO DE O AZEVEDO E CIA LTDA - EPP</v>
      </c>
      <c r="C1061" s="16" t="n">
        <f aca="false">Report!U1403</f>
        <v>260</v>
      </c>
      <c r="D1061" s="1" t="str">
        <f aca="false">Report!X1403</f>
        <v>ACAI DE ANORI - DEBORA</v>
      </c>
    </row>
    <row r="1062" customFormat="false" ht="12.75" hidden="false" customHeight="true" outlineLevel="0" collapsed="false">
      <c r="A1062" s="15" t="n">
        <f aca="false">Report!C1404</f>
        <v>46209</v>
      </c>
      <c r="B1062" s="1" t="str">
        <f aca="false">Report!E1404</f>
        <v>BANCO DO BRASIL SA</v>
      </c>
      <c r="C1062" s="16" t="n">
        <f aca="false">Report!U1404</f>
        <v>93.1</v>
      </c>
      <c r="D1062" s="1" t="str">
        <f aca="false">Report!X1404</f>
        <v>TARIFA PACOTE DE SERVIÇOS BB1V -ANDREZA</v>
      </c>
    </row>
    <row r="1063" customFormat="false" ht="12.75" hidden="false" customHeight="true" outlineLevel="0" collapsed="false">
      <c r="A1063" s="15" t="n">
        <f aca="false">Report!C1405</f>
        <v>46209</v>
      </c>
      <c r="B1063" s="1" t="str">
        <f aca="false">Report!E1405</f>
        <v>RENATO DE O AZEVEDO E CIA LTDA - EPP</v>
      </c>
      <c r="C1063" s="16" t="n">
        <f aca="false">Report!U1405</f>
        <v>280</v>
      </c>
      <c r="D1063" s="1" t="str">
        <f aca="false">Report!X1405</f>
        <v>ACAI DE ANORI - DEBORA</v>
      </c>
    </row>
    <row r="1064" customFormat="false" ht="12.75" hidden="false" customHeight="true" outlineLevel="0" collapsed="false">
      <c r="A1064" s="15" t="n">
        <f aca="false">Report!C1406</f>
        <v>46209</v>
      </c>
      <c r="B1064" s="1" t="str">
        <f aca="false">Report!E1406</f>
        <v>RENATO DE O AZEVEDO E CIA LTDA - EPP</v>
      </c>
      <c r="C1064" s="16" t="n">
        <f aca="false">Report!U1406</f>
        <v>350</v>
      </c>
      <c r="D1064" s="1" t="str">
        <f aca="false">Report!X1406</f>
        <v>ACAI DE ANORI - DEBORA</v>
      </c>
    </row>
    <row r="1065" customFormat="false" ht="12.75" hidden="false" customHeight="true" outlineLevel="0" collapsed="false">
      <c r="A1065" s="15" t="n">
        <f aca="false">Report!C1407</f>
        <v>46209</v>
      </c>
      <c r="B1065" s="1" t="str">
        <f aca="false">Report!E1407</f>
        <v>RENATO DE O AZEVEDO E CIA LTDA - EPP</v>
      </c>
      <c r="C1065" s="16" t="n">
        <f aca="false">Report!U1407</f>
        <v>280</v>
      </c>
      <c r="D1065" s="1" t="str">
        <f aca="false">Report!X1407</f>
        <v>ACAI DE ANORI - DEBORA</v>
      </c>
    </row>
    <row r="1066" customFormat="false" ht="12.75" hidden="false" customHeight="true" outlineLevel="0" collapsed="false">
      <c r="A1066" s="15" t="n">
        <f aca="false">Report!C1408</f>
        <v>46209</v>
      </c>
      <c r="B1066" s="1" t="str">
        <f aca="false">Report!E1408</f>
        <v>RENATO DE O AZEVEDO E CIA LTDA - EPP</v>
      </c>
      <c r="C1066" s="16" t="n">
        <f aca="false">Report!U1408</f>
        <v>280</v>
      </c>
      <c r="D1066" s="1" t="str">
        <f aca="false">Report!X1408</f>
        <v>ACAI DE ANORI - DEBORA</v>
      </c>
    </row>
    <row r="1067" customFormat="false" ht="12.75" hidden="false" customHeight="true" outlineLevel="0" collapsed="false">
      <c r="A1067" s="15" t="n">
        <f aca="false">Report!C1409</f>
        <v>46209</v>
      </c>
      <c r="B1067" s="1" t="str">
        <f aca="false">Report!E1409</f>
        <v>NEYLIANE SILVA DE OLIVEIRA</v>
      </c>
      <c r="C1067" s="16" t="n">
        <f aca="false">Report!U1409</f>
        <v>1507.62</v>
      </c>
      <c r="D1067" s="1" t="str">
        <f aca="false">Report!X1409</f>
        <v>PL NEILA E RENATO - PAG SALARIO ARLETE</v>
      </c>
    </row>
    <row r="1068" customFormat="false" ht="12.75" hidden="false" customHeight="true" outlineLevel="0" collapsed="false">
      <c r="A1068" s="15" t="n">
        <f aca="false">Report!C1410</f>
        <v>46209</v>
      </c>
      <c r="B1068" s="1" t="str">
        <f aca="false">Report!E1410</f>
        <v>NEYLIANE SILVA DE OLIVEIRA</v>
      </c>
      <c r="C1068" s="16" t="n">
        <f aca="false">Report!U1410</f>
        <v>2002.05</v>
      </c>
      <c r="D1068" s="1" t="str">
        <f aca="false">Report!X1410</f>
        <v>PL NEILA  E RENATO - PAG FERIAS 2026/2027 - KEILA</v>
      </c>
    </row>
    <row r="1069" customFormat="false" ht="12.75" hidden="false" customHeight="true" outlineLevel="0" collapsed="false">
      <c r="A1069" s="15" t="n">
        <f aca="false">Report!C1411</f>
        <v>46209</v>
      </c>
      <c r="B1069" s="1" t="str">
        <f aca="false">Report!E1411</f>
        <v>GELO DANGELO FABRICACAO DE GELO LTDA</v>
      </c>
      <c r="C1069" s="16" t="n">
        <f aca="false">Report!U1411</f>
        <v>494</v>
      </c>
      <c r="D1069" s="1" t="str">
        <f aca="false">Report!X1411</f>
        <v>nNF 346 - DEBORA</v>
      </c>
    </row>
    <row r="1070" customFormat="false" ht="12.75" hidden="false" customHeight="true" outlineLevel="0" collapsed="false">
      <c r="A1070" s="15" t="n">
        <f aca="false">Report!C1412</f>
        <v>46209</v>
      </c>
      <c r="B1070" s="1" t="str">
        <f aca="false">Report!E1412</f>
        <v>ELIANA SILVA DE OLIVEIRA </v>
      </c>
      <c r="C1070" s="16" t="n">
        <f aca="false">Report!U1412</f>
        <v>748.12</v>
      </c>
      <c r="D1070" s="1" t="str">
        <f aca="false">Report!X1412</f>
        <v>PAG SALARIO MO1 PARTE 06/26 - KEILA</v>
      </c>
    </row>
    <row r="1071" customFormat="false" ht="12.75" hidden="false" customHeight="true" outlineLevel="0" collapsed="false">
      <c r="A1071" s="15" t="n">
        <f aca="false">Report!C1413</f>
        <v>46209</v>
      </c>
      <c r="B1071" s="1" t="str">
        <f aca="false">Report!E1413</f>
        <v>BANCO DO BRASIL SA</v>
      </c>
      <c r="C1071" s="16" t="n">
        <f aca="false">Report!U1413</f>
        <v>4600</v>
      </c>
      <c r="D1071" s="1" t="str">
        <f aca="false">Report!X1413</f>
        <v>COBERTURA CONTA BB 1 VELHO - KEILA</v>
      </c>
    </row>
    <row r="1072" customFormat="false" ht="12.75" hidden="false" customHeight="true" outlineLevel="0" collapsed="false">
      <c r="A1072" s="15" t="n">
        <f aca="false">Report!C1415</f>
        <v>46210</v>
      </c>
      <c r="B1072" s="1" t="str">
        <f aca="false">Report!E1415</f>
        <v>SEM FORNECEDOR</v>
      </c>
      <c r="C1072" s="16" t="n">
        <f aca="false">Report!U1415</f>
        <v>4</v>
      </c>
      <c r="D1072" s="1" t="str">
        <f aca="false">Report!X1415</f>
        <v>COMPRA - SACO DE LIXO</v>
      </c>
    </row>
    <row r="1073" customFormat="false" ht="12.75" hidden="false" customHeight="true" outlineLevel="0" collapsed="false">
      <c r="A1073" s="15" t="n">
        <f aca="false">Report!C1416</f>
        <v>46210</v>
      </c>
      <c r="B1073" s="1" t="str">
        <f aca="false">Report!E1416</f>
        <v>SEM FORNECEDOR</v>
      </c>
      <c r="C1073" s="16" t="n">
        <f aca="false">Report!U1416</f>
        <v>70</v>
      </c>
      <c r="D1073" s="1" t="str">
        <f aca="false">Report!X1416</f>
        <v>DANIEL SILVA</v>
      </c>
    </row>
    <row r="1074" customFormat="false" ht="12.75" hidden="false" customHeight="true" outlineLevel="0" collapsed="false">
      <c r="A1074" s="15" t="n">
        <f aca="false">Report!C1417</f>
        <v>46210</v>
      </c>
      <c r="B1074" s="1" t="str">
        <f aca="false">Report!E1417</f>
        <v>SEM FORNECEDOR</v>
      </c>
      <c r="C1074" s="16" t="n">
        <f aca="false">Report!U1417</f>
        <v>70</v>
      </c>
      <c r="D1074" s="1" t="str">
        <f aca="false">Report!X1417</f>
        <v>DAVID SILVA</v>
      </c>
    </row>
    <row r="1075" customFormat="false" ht="12.75" hidden="false" customHeight="true" outlineLevel="0" collapsed="false">
      <c r="A1075" s="15" t="n">
        <f aca="false">Report!C1418</f>
        <v>46210</v>
      </c>
      <c r="B1075" s="1" t="str">
        <f aca="false">Report!E1418</f>
        <v>SEM FORNECEDOR</v>
      </c>
      <c r="C1075" s="16" t="n">
        <f aca="false">Report!U1418</f>
        <v>15</v>
      </c>
      <c r="D1075" s="1" t="str">
        <f aca="false">Report!X1418</f>
        <v>DAVID SILVA</v>
      </c>
    </row>
    <row r="1076" customFormat="false" ht="12.75" hidden="false" customHeight="true" outlineLevel="0" collapsed="false">
      <c r="A1076" s="15" t="n">
        <f aca="false">Report!C1419</f>
        <v>46210</v>
      </c>
      <c r="B1076" s="1" t="str">
        <f aca="false">Report!E1419</f>
        <v>SEM FORNECEDOR</v>
      </c>
      <c r="C1076" s="16" t="n">
        <f aca="false">Report!U1419</f>
        <v>100</v>
      </c>
      <c r="D1076" s="1" t="str">
        <f aca="false">Report!X1419</f>
        <v>JADSON FERNANDO</v>
      </c>
    </row>
    <row r="1077" customFormat="false" ht="12.75" hidden="false" customHeight="true" outlineLevel="0" collapsed="false">
      <c r="A1077" s="15" t="n">
        <f aca="false">Report!C1420</f>
        <v>46210</v>
      </c>
      <c r="B1077" s="1" t="str">
        <f aca="false">Report!E1420</f>
        <v>SEM FORNECEDOR</v>
      </c>
      <c r="C1077" s="16" t="n">
        <f aca="false">Report!U1420</f>
        <v>60</v>
      </c>
      <c r="D1077" s="1" t="str">
        <f aca="false">Report!X1420</f>
        <v>NARA VILLAR</v>
      </c>
    </row>
    <row r="1078" customFormat="false" ht="12.75" hidden="false" customHeight="true" outlineLevel="0" collapsed="false">
      <c r="A1078" s="15" t="n">
        <f aca="false">Report!C1421</f>
        <v>46210</v>
      </c>
      <c r="B1078" s="1" t="str">
        <f aca="false">Report!E1421</f>
        <v>SEM FORNECEDOR</v>
      </c>
      <c r="C1078" s="16" t="n">
        <f aca="false">Report!U1421</f>
        <v>70</v>
      </c>
      <c r="D1078" s="1" t="str">
        <f aca="false">Report!X1421</f>
        <v>JULIO DA SILVA</v>
      </c>
    </row>
    <row r="1079" customFormat="false" ht="12.75" hidden="false" customHeight="true" outlineLevel="0" collapsed="false">
      <c r="A1079" s="15" t="n">
        <f aca="false">Report!C1422</f>
        <v>46210</v>
      </c>
      <c r="B1079" s="1" t="str">
        <f aca="false">Report!E1422</f>
        <v>SEM FORNECEDOR</v>
      </c>
      <c r="C1079" s="16" t="n">
        <f aca="false">Report!U1422</f>
        <v>10</v>
      </c>
      <c r="D1079" s="1" t="str">
        <f aca="false">Report!X1422</f>
        <v>JULIO DA SILVA</v>
      </c>
    </row>
    <row r="1080" customFormat="false" ht="12.75" hidden="false" customHeight="true" outlineLevel="0" collapsed="false">
      <c r="A1080" s="15" t="n">
        <f aca="false">Report!C1423</f>
        <v>46210</v>
      </c>
      <c r="B1080" s="1" t="str">
        <f aca="false">Report!E1423</f>
        <v>SEM FORNECEDOR</v>
      </c>
      <c r="C1080" s="16" t="n">
        <f aca="false">Report!U1423</f>
        <v>30</v>
      </c>
      <c r="D1080" s="1" t="str">
        <f aca="false">Report!X1423</f>
        <v>JOELMA LIMA</v>
      </c>
    </row>
    <row r="1081" customFormat="false" ht="12.75" hidden="false" customHeight="true" outlineLevel="0" collapsed="false">
      <c r="A1081" s="15" t="n">
        <f aca="false">Report!C1424</f>
        <v>46210</v>
      </c>
      <c r="B1081" s="1" t="str">
        <f aca="false">Report!E1424</f>
        <v>SEM FORNECEDOR</v>
      </c>
      <c r="C1081" s="16" t="n">
        <f aca="false">Report!U1424</f>
        <v>100</v>
      </c>
      <c r="D1081" s="1" t="str">
        <f aca="false">Report!X1424</f>
        <v>ANA MARIA LAGO</v>
      </c>
    </row>
    <row r="1082" customFormat="false" ht="12.75" hidden="false" customHeight="true" outlineLevel="0" collapsed="false">
      <c r="A1082" s="15" t="n">
        <f aca="false">Report!C1425</f>
        <v>46210</v>
      </c>
      <c r="B1082" s="1" t="str">
        <f aca="false">Report!E1425</f>
        <v>SEM FORNECEDOR</v>
      </c>
      <c r="C1082" s="16" t="n">
        <f aca="false">Report!U1425</f>
        <v>25</v>
      </c>
      <c r="D1082" s="1" t="str">
        <f aca="false">Report!X1425</f>
        <v>ANA MARIA LAGO</v>
      </c>
    </row>
    <row r="1083" customFormat="false" ht="12.75" hidden="false" customHeight="true" outlineLevel="0" collapsed="false">
      <c r="A1083" s="15" t="n">
        <f aca="false">Report!C1426</f>
        <v>46210</v>
      </c>
      <c r="B1083" s="1" t="str">
        <f aca="false">Report!E1426</f>
        <v>SEM FORNECEDOR</v>
      </c>
      <c r="C1083" s="16" t="n">
        <f aca="false">Report!U1426</f>
        <v>22</v>
      </c>
      <c r="D1083" s="1" t="str">
        <f aca="false">Report!X1426</f>
        <v>COMPRA DE 1 SIFAO</v>
      </c>
    </row>
    <row r="1084" customFormat="false" ht="12.75" hidden="false" customHeight="true" outlineLevel="0" collapsed="false">
      <c r="A1084" s="15" t="n">
        <f aca="false">Report!C1427</f>
        <v>46210</v>
      </c>
      <c r="B1084" s="1" t="str">
        <f aca="false">Report!E1427</f>
        <v>SEM FORNECEDOR</v>
      </c>
      <c r="C1084" s="16" t="n">
        <f aca="false">Report!U1427</f>
        <v>70</v>
      </c>
      <c r="D1084" s="1" t="str">
        <f aca="false">Report!X1427</f>
        <v>LUIS CARLOS</v>
      </c>
    </row>
    <row r="1085" customFormat="false" ht="12.75" hidden="false" customHeight="true" outlineLevel="0" collapsed="false">
      <c r="A1085" s="15" t="n">
        <f aca="false">Report!C1428</f>
        <v>46210</v>
      </c>
      <c r="B1085" s="1" t="str">
        <f aca="false">Report!E1428</f>
        <v>SEM FORNECEDOR</v>
      </c>
      <c r="C1085" s="16" t="n">
        <f aca="false">Report!U1428</f>
        <v>70</v>
      </c>
      <c r="D1085" s="1" t="str">
        <f aca="false">Report!X1428</f>
        <v>JOELMA LIMA</v>
      </c>
    </row>
    <row r="1086" customFormat="false" ht="12.75" hidden="false" customHeight="true" outlineLevel="0" collapsed="false">
      <c r="A1086" s="15" t="n">
        <f aca="false">Report!C1429</f>
        <v>46210</v>
      </c>
      <c r="B1086" s="1" t="str">
        <f aca="false">Report!E1429</f>
        <v>TRES CORACOES ALIMENTOS S.A.</v>
      </c>
      <c r="C1086" s="16" t="n">
        <f aca="false">Report!U1429</f>
        <v>1200.02</v>
      </c>
      <c r="D1086" s="1" t="str">
        <f aca="false">Report!X1429</f>
        <v>NF346214 -03 MILKA</v>
      </c>
    </row>
    <row r="1087" customFormat="false" ht="12.75" hidden="false" customHeight="true" outlineLevel="0" collapsed="false">
      <c r="A1087" s="15" t="n">
        <f aca="false">Report!C1430</f>
        <v>46210</v>
      </c>
      <c r="B1087" s="1" t="str">
        <f aca="false">Report!E1430</f>
        <v>J G COMERCIO DE PRODUTOS ALIMENTICIOS LTDA</v>
      </c>
      <c r="C1087" s="16" t="n">
        <f aca="false">Report!U1430</f>
        <v>1107.75</v>
      </c>
      <c r="D1087" s="1" t="str">
        <f aca="false">Report!X1430</f>
        <v>451009-C/C  NF387396 - MILKA</v>
      </c>
    </row>
    <row r="1088" customFormat="false" ht="12.75" hidden="false" customHeight="true" outlineLevel="0" collapsed="false">
      <c r="A1088" s="15" t="n">
        <f aca="false">Report!C1431</f>
        <v>46210</v>
      </c>
      <c r="B1088" s="1" t="str">
        <f aca="false">Report!E1431</f>
        <v>ORIENTE COM. ATACADISTA E REPRES. LTDA</v>
      </c>
      <c r="C1088" s="16" t="n">
        <f aca="false">Report!U1431</f>
        <v>1143.6</v>
      </c>
      <c r="D1088" s="1" t="str">
        <f aca="false">Report!X1431</f>
        <v>2087/2  NF1774 - MILKA</v>
      </c>
    </row>
    <row r="1089" customFormat="false" ht="12.75" hidden="false" customHeight="true" outlineLevel="0" collapsed="false">
      <c r="A1089" s="15" t="n">
        <f aca="false">Report!C1432</f>
        <v>46210</v>
      </c>
      <c r="B1089" s="1" t="str">
        <f aca="false">Report!E1432</f>
        <v>DURAES DISTRIBUIDORA DE ESTIVAS LTDA</v>
      </c>
      <c r="C1089" s="16" t="n">
        <f aca="false">Report!U1432</f>
        <v>865.4</v>
      </c>
      <c r="D1089" s="1" t="str">
        <f aca="false">Report!X1432</f>
        <v>NF 646127 - MILKA</v>
      </c>
    </row>
    <row r="1090" customFormat="false" ht="12.75" hidden="false" customHeight="true" outlineLevel="0" collapsed="false">
      <c r="A1090" s="15" t="n">
        <f aca="false">Report!C1433</f>
        <v>46210</v>
      </c>
      <c r="B1090" s="1" t="str">
        <f aca="false">Report!E1433</f>
        <v>DISTRIBUIDORA LOPES LTDA</v>
      </c>
      <c r="C1090" s="16" t="n">
        <f aca="false">Report!U1433</f>
        <v>2093.55</v>
      </c>
      <c r="D1090" s="1" t="str">
        <f aca="false">Report!X1433</f>
        <v>NF 1673539 - MILKA</v>
      </c>
    </row>
    <row r="1091" customFormat="false" ht="12.75" hidden="false" customHeight="true" outlineLevel="0" collapsed="false">
      <c r="A1091" s="15" t="n">
        <f aca="false">Report!C1434</f>
        <v>46210</v>
      </c>
      <c r="B1091" s="1" t="str">
        <f aca="false">Report!E1434</f>
        <v>TRIPLASTIK ATAKADO</v>
      </c>
      <c r="C1091" s="16" t="n">
        <f aca="false">Report!U1434</f>
        <v>2317.1</v>
      </c>
      <c r="D1091" s="1" t="str">
        <f aca="false">Report!X1434</f>
        <v>NF 3450 -  SACOLA</v>
      </c>
    </row>
    <row r="1092" customFormat="false" ht="12.75" hidden="false" customHeight="true" outlineLevel="0" collapsed="false">
      <c r="A1092" s="15" t="n">
        <f aca="false">Report!C1435</f>
        <v>46210</v>
      </c>
      <c r="B1092" s="1" t="str">
        <f aca="false">Report!E1435</f>
        <v>NATUREZA COMERCIO DE DESCARTAVEIS LTDA</v>
      </c>
      <c r="C1092" s="16" t="n">
        <f aca="false">Report!U1435</f>
        <v>314.67</v>
      </c>
      <c r="D1092" s="1" t="str">
        <f aca="false">Report!X1435</f>
        <v>NF 729270 DESPESA - MILKA</v>
      </c>
    </row>
    <row r="1093" customFormat="false" ht="12.75" hidden="false" customHeight="true" outlineLevel="0" collapsed="false">
      <c r="A1093" s="15" t="n">
        <f aca="false">Report!C1436</f>
        <v>46210</v>
      </c>
      <c r="B1093" s="1" t="str">
        <f aca="false">Report!E1436</f>
        <v>NATUREZA COMERCIO DE DESCARTAVEIS LTDA</v>
      </c>
      <c r="C1093" s="16" t="n">
        <f aca="false">Report!U1436</f>
        <v>1346</v>
      </c>
      <c r="D1093" s="1" t="str">
        <f aca="false">Report!X1436</f>
        <v>NF 729269 - MILKA</v>
      </c>
    </row>
    <row r="1094" customFormat="false" ht="12.75" hidden="false" customHeight="true" outlineLevel="0" collapsed="false">
      <c r="A1094" s="15" t="n">
        <f aca="false">Report!C1437</f>
        <v>46210</v>
      </c>
      <c r="B1094" s="1" t="str">
        <f aca="false">Report!E1437</f>
        <v>BRF S A</v>
      </c>
      <c r="C1094" s="16" t="n">
        <f aca="false">Report!U1437</f>
        <v>2103</v>
      </c>
      <c r="D1094" s="1" t="str">
        <f aca="false">Report!X1437</f>
        <v>NF 1598074-02/02 MILKA</v>
      </c>
    </row>
    <row r="1095" customFormat="false" ht="12.75" hidden="false" customHeight="true" outlineLevel="0" collapsed="false">
      <c r="A1095" s="15" t="n">
        <f aca="false">Report!C1438</f>
        <v>46210</v>
      </c>
      <c r="B1095" s="1" t="str">
        <f aca="false">Report!E1438</f>
        <v>AMAZONIA INDUSTRIA E COMERCIO DE POLPAS</v>
      </c>
      <c r="C1095" s="16" t="n">
        <f aca="false">Report!U1438</f>
        <v>812</v>
      </c>
      <c r="D1095" s="1" t="str">
        <f aca="false">Report!X1438</f>
        <v>NF 270492 - MILKA</v>
      </c>
    </row>
    <row r="1096" customFormat="false" ht="12.75" hidden="false" customHeight="true" outlineLevel="0" collapsed="false">
      <c r="A1096" s="15" t="n">
        <f aca="false">Report!C1441</f>
        <v>46210</v>
      </c>
      <c r="B1096" s="1" t="str">
        <f aca="false">Report!E1441</f>
        <v>CACAU NORTE DISTRIBUIDORA DE PRODUTOS ALIMENTICIOS LTDA</v>
      </c>
      <c r="C1096" s="16" t="n">
        <f aca="false">Report!U1441</f>
        <v>369.3</v>
      </c>
      <c r="D1096" s="1" t="str">
        <f aca="false">Report!X1441</f>
        <v>NF 178 - MILKA</v>
      </c>
    </row>
    <row r="1097" customFormat="false" ht="12.75" hidden="false" customHeight="true" outlineLevel="0" collapsed="false">
      <c r="A1097" s="15" t="n">
        <f aca="false">Report!C1443</f>
        <v>46210</v>
      </c>
      <c r="B1097" s="1" t="str">
        <f aca="false">Report!E1443</f>
        <v>AUGUSTA E BOMFIM LTDA</v>
      </c>
      <c r="C1097" s="16" t="n">
        <f aca="false">Report!U1443</f>
        <v>2450</v>
      </c>
      <c r="D1097" s="1" t="str">
        <f aca="false">Report!X1443</f>
        <v>NF 187 DESPESA - MILKA EMBALAGEM</v>
      </c>
    </row>
    <row r="1098" customFormat="false" ht="12.75" hidden="false" customHeight="true" outlineLevel="0" collapsed="false">
      <c r="A1098" s="15" t="n">
        <f aca="false">Report!C1446</f>
        <v>46210</v>
      </c>
      <c r="B1098" s="1" t="str">
        <f aca="false">Report!E1446</f>
        <v>T. M. L. DA SILVA LTDA</v>
      </c>
      <c r="C1098" s="16" t="n">
        <f aca="false">Report!U1446</f>
        <v>531.52</v>
      </c>
      <c r="D1098" s="1" t="str">
        <f aca="false">Report!X1446</f>
        <v>NF 15072 AMAZONGURT - MILKA</v>
      </c>
    </row>
    <row r="1099" customFormat="false" ht="12.75" hidden="false" customHeight="true" outlineLevel="0" collapsed="false">
      <c r="A1099" s="15" t="n">
        <f aca="false">Report!C1449</f>
        <v>46210</v>
      </c>
      <c r="B1099" s="1" t="str">
        <f aca="false">Report!E1449</f>
        <v>VITAPAN COMERCIO VAREJISTA DE PRODUTOS ALIMENTICIOS LTDA</v>
      </c>
      <c r="C1099" s="16" t="n">
        <f aca="false">Report!U1449</f>
        <v>1188</v>
      </c>
      <c r="D1099" s="1" t="str">
        <f aca="false">Report!X1449</f>
        <v>NF 10212 - MILKA</v>
      </c>
    </row>
    <row r="1100" customFormat="false" ht="12.75" hidden="false" customHeight="true" outlineLevel="0" collapsed="false">
      <c r="A1100" s="15" t="n">
        <f aca="false">Report!C1450</f>
        <v>46210</v>
      </c>
      <c r="B1100" s="1" t="str">
        <f aca="false">Report!E1450</f>
        <v>SILVA E SANTOS FRIGORIFICO LTDA</v>
      </c>
      <c r="C1100" s="16" t="n">
        <f aca="false">Report!U1450</f>
        <v>1840</v>
      </c>
      <c r="D1100" s="1" t="str">
        <f aca="false">Report!X1450</f>
        <v>NF 31489 - MILKA</v>
      </c>
    </row>
    <row r="1101" customFormat="false" ht="12.75" hidden="false" customHeight="true" outlineLevel="0" collapsed="false">
      <c r="A1101" s="15" t="n">
        <f aca="false">Report!C1451</f>
        <v>46210</v>
      </c>
      <c r="B1101" s="1" t="str">
        <f aca="false">Report!E1451</f>
        <v>SILVA E SANTOS FRIGORIFICO LTDA</v>
      </c>
      <c r="C1101" s="16" t="n">
        <f aca="false">Report!U1451</f>
        <v>3080</v>
      </c>
      <c r="D1101" s="1" t="str">
        <f aca="false">Report!X1451</f>
        <v>NF31488 - MILKA</v>
      </c>
    </row>
    <row r="1102" customFormat="false" ht="12.75" hidden="false" customHeight="true" outlineLevel="0" collapsed="false">
      <c r="A1102" s="15" t="n">
        <f aca="false">Report!C1452</f>
        <v>46210</v>
      </c>
      <c r="B1102" s="1" t="str">
        <f aca="false">Report!E1452</f>
        <v>ADRIANO FEITOSA OLIVEIRA LTDA</v>
      </c>
      <c r="C1102" s="16" t="n">
        <f aca="false">Report!U1452</f>
        <v>4139.57</v>
      </c>
      <c r="D1102" s="1" t="str">
        <f aca="false">Report!X1452</f>
        <v>NF 320 - MILKA</v>
      </c>
    </row>
    <row r="1103" customFormat="false" ht="12.75" hidden="false" customHeight="true" outlineLevel="0" collapsed="false">
      <c r="A1103" s="15" t="n">
        <f aca="false">Report!C1453</f>
        <v>46210</v>
      </c>
      <c r="B1103" s="1" t="str">
        <f aca="false">Report!E1453</f>
        <v>ADICSO FABIAN GONZALEZ MONTILLA 70302186</v>
      </c>
      <c r="C1103" s="16" t="n">
        <f aca="false">Report!U1453</f>
        <v>936</v>
      </c>
      <c r="D1103" s="1" t="str">
        <f aca="false">Report!X1453</f>
        <v>NF 519 BLOOM - MILKA</v>
      </c>
    </row>
    <row r="1104" customFormat="false" ht="12.75" hidden="false" customHeight="true" outlineLevel="0" collapsed="false">
      <c r="A1104" s="15" t="n">
        <f aca="false">Report!C1454</f>
        <v>46210</v>
      </c>
      <c r="B1104" s="1" t="str">
        <f aca="false">Report!E1454</f>
        <v>A M A DE LIMA INDUSTRIA E COMERCIO DE PRODUTOS ALIMENTICIOS LTDA</v>
      </c>
      <c r="C1104" s="16" t="n">
        <f aca="false">Report!U1454</f>
        <v>154.09</v>
      </c>
      <c r="D1104" s="1" t="str">
        <f aca="false">Report!X1454</f>
        <v>PGTO P/ CPF DO SR. RENATO - MILKA</v>
      </c>
    </row>
    <row r="1105" customFormat="false" ht="12.75" hidden="false" customHeight="true" outlineLevel="0" collapsed="false">
      <c r="A1105" s="15" t="n">
        <f aca="false">Report!C1455</f>
        <v>46210</v>
      </c>
      <c r="B1105" s="1" t="str">
        <f aca="false">Report!E1455</f>
        <v>CISS CONSULTORIA EM INFORMATICA, SERVICOS E SOFTWARE S/A</v>
      </c>
      <c r="C1105" s="16" t="n">
        <f aca="false">Report!U1455</f>
        <v>2380.07</v>
      </c>
      <c r="D1105" s="1" t="str">
        <f aca="false">Report!X1455</f>
        <v>SISTEMA CISS NAO SOMAR - MENSA</v>
      </c>
    </row>
    <row r="1106" customFormat="false" ht="12.75" hidden="false" customHeight="true" outlineLevel="0" collapsed="false">
      <c r="A1106" s="15" t="n">
        <f aca="false">Report!C1456</f>
        <v>46210</v>
      </c>
      <c r="B1106" s="1" t="str">
        <f aca="false">Report!E1456</f>
        <v>RENATO DE O AZEVEDO E CIA LTDA - EPP</v>
      </c>
      <c r="C1106" s="16" t="n">
        <f aca="false">Report!U1456</f>
        <v>420</v>
      </c>
      <c r="D1106" s="1" t="str">
        <f aca="false">Report!X1456</f>
        <v>ACAI DE ANORI - DEBORA</v>
      </c>
    </row>
    <row r="1107" customFormat="false" ht="12.75" hidden="false" customHeight="true" outlineLevel="0" collapsed="false">
      <c r="A1107" s="15" t="n">
        <f aca="false">Report!C1457</f>
        <v>46210</v>
      </c>
      <c r="B1107" s="1" t="str">
        <f aca="false">Report!E1457</f>
        <v>P. A. P. CAVALCANTE LTDA</v>
      </c>
      <c r="C1107" s="16" t="n">
        <f aca="false">Report!U1457</f>
        <v>1000</v>
      </c>
      <c r="D1107" s="1" t="n">
        <f aca="false">Report!X1457</f>
        <v>0</v>
      </c>
    </row>
    <row r="1108" customFormat="false" ht="12.75" hidden="false" customHeight="true" outlineLevel="0" collapsed="false">
      <c r="A1108" s="15" t="n">
        <f aca="false">Report!C1458</f>
        <v>46210</v>
      </c>
      <c r="B1108" s="1" t="str">
        <f aca="false">Report!E1458</f>
        <v>RENATO DE O AZEVEDO E CIA LTDA - EPP</v>
      </c>
      <c r="C1108" s="16" t="n">
        <f aca="false">Report!U1458</f>
        <v>280</v>
      </c>
      <c r="D1108" s="1" t="str">
        <f aca="false">Report!X1458</f>
        <v>ACAI DE ANORI - DEBORA</v>
      </c>
    </row>
    <row r="1109" customFormat="false" ht="12.75" hidden="false" customHeight="true" outlineLevel="0" collapsed="false">
      <c r="A1109" s="15" t="n">
        <f aca="false">Report!C1459</f>
        <v>46210</v>
      </c>
      <c r="B1109" s="1" t="str">
        <f aca="false">Report!E1459</f>
        <v>ELISMAR(OBRA)</v>
      </c>
      <c r="C1109" s="16" t="n">
        <f aca="false">Report!U1459</f>
        <v>200</v>
      </c>
      <c r="D1109" s="1" t="str">
        <f aca="false">Report!X1459</f>
        <v>ADIANT PREST SERV COIFA COZINHA/PADARIA - KEILA</v>
      </c>
    </row>
    <row r="1110" customFormat="false" ht="12.75" hidden="false" customHeight="true" outlineLevel="0" collapsed="false">
      <c r="A1110" s="15" t="n">
        <f aca="false">Report!C1460</f>
        <v>46210</v>
      </c>
      <c r="B1110" s="1" t="str">
        <f aca="false">Report!E1460</f>
        <v>RENATO DE O AZEVEDO E CIA LTDA - EPP</v>
      </c>
      <c r="C1110" s="16" t="n">
        <f aca="false">Report!U1460</f>
        <v>2171.29</v>
      </c>
      <c r="D1110" s="1" t="str">
        <f aca="false">Report!X1460</f>
        <v>FEIRA SR RENATO - DEBORA</v>
      </c>
    </row>
    <row r="1111" customFormat="false" ht="12.75" hidden="false" customHeight="true" outlineLevel="0" collapsed="false">
      <c r="A1111" s="15" t="n">
        <f aca="false">Report!C1461</f>
        <v>46210</v>
      </c>
      <c r="B1111" s="1" t="str">
        <f aca="false">Report!E1461</f>
        <v>FEIRA</v>
      </c>
      <c r="C1111" s="16" t="n">
        <f aca="false">Report!U1461</f>
        <v>3827.71</v>
      </c>
      <c r="D1111" s="1" t="str">
        <f aca="false">Report!X1461</f>
        <v>FEIRAS LOJAS NAO SOMAR </v>
      </c>
    </row>
    <row r="1112" customFormat="false" ht="12.75" hidden="false" customHeight="true" outlineLevel="0" collapsed="false">
      <c r="A1112" s="15" t="n">
        <f aca="false">Report!C1462</f>
        <v>46211</v>
      </c>
      <c r="B1112" s="1" t="str">
        <f aca="false">Report!E1462</f>
        <v>SEM FORNECEDOR</v>
      </c>
      <c r="C1112" s="16" t="n">
        <f aca="false">Report!U1462</f>
        <v>280</v>
      </c>
      <c r="D1112" s="1" t="str">
        <f aca="false">Report!X1462</f>
        <v>ACAI DE ANORI</v>
      </c>
    </row>
    <row r="1113" customFormat="false" ht="12.75" hidden="false" customHeight="true" outlineLevel="0" collapsed="false">
      <c r="A1113" s="15" t="n">
        <f aca="false">Report!C1463</f>
        <v>46211</v>
      </c>
      <c r="B1113" s="1" t="str">
        <f aca="false">Report!E1463</f>
        <v>SEM FORNECEDOR</v>
      </c>
      <c r="C1113" s="16" t="n">
        <f aca="false">Report!U1463</f>
        <v>280</v>
      </c>
      <c r="D1113" s="1" t="str">
        <f aca="false">Report!X1463</f>
        <v>ACAI DE ANORI - DEBORA</v>
      </c>
    </row>
    <row r="1114" customFormat="false" ht="12.75" hidden="false" customHeight="true" outlineLevel="0" collapsed="false">
      <c r="A1114" s="15" t="n">
        <f aca="false">Report!C1464</f>
        <v>46211</v>
      </c>
      <c r="B1114" s="1" t="str">
        <f aca="false">Report!E1464</f>
        <v>SEM FORNECEDOR</v>
      </c>
      <c r="C1114" s="16" t="n">
        <f aca="false">Report!U1464</f>
        <v>200</v>
      </c>
      <c r="D1114" s="1" t="str">
        <f aca="false">Report!X1464</f>
        <v>RECIBO - 4 AVENTAIS PARA O ACOUGUE</v>
      </c>
    </row>
    <row r="1115" customFormat="false" ht="12.75" hidden="false" customHeight="true" outlineLevel="0" collapsed="false">
      <c r="A1115" s="15" t="n">
        <f aca="false">Report!C1465</f>
        <v>46211</v>
      </c>
      <c r="B1115" s="1" t="str">
        <f aca="false">Report!E1465</f>
        <v>SEM FORNECEDOR</v>
      </c>
      <c r="C1115" s="16" t="n">
        <f aca="false">Report!U1465</f>
        <v>70</v>
      </c>
      <c r="D1115" s="1" t="str">
        <f aca="false">Report!X1465</f>
        <v>JOELMA LIMA</v>
      </c>
    </row>
    <row r="1116" customFormat="false" ht="12.75" hidden="false" customHeight="true" outlineLevel="0" collapsed="false">
      <c r="A1116" s="15" t="n">
        <f aca="false">Report!C1466</f>
        <v>46211</v>
      </c>
      <c r="B1116" s="1" t="str">
        <f aca="false">Report!E1466</f>
        <v>SEM FORNECEDOR</v>
      </c>
      <c r="C1116" s="16" t="n">
        <f aca="false">Report!U1466</f>
        <v>100</v>
      </c>
      <c r="D1116" s="1" t="str">
        <f aca="false">Report!X1466</f>
        <v>FRANCISCO CASTRO</v>
      </c>
    </row>
    <row r="1117" customFormat="false" ht="12.75" hidden="false" customHeight="true" outlineLevel="0" collapsed="false">
      <c r="A1117" s="15" t="n">
        <f aca="false">Report!C1470</f>
        <v>46211</v>
      </c>
      <c r="B1117" s="1" t="str">
        <f aca="false">Report!E1470</f>
        <v>SEM FORNECEDOR</v>
      </c>
      <c r="C1117" s="16" t="n">
        <f aca="false">Report!U1470</f>
        <v>70</v>
      </c>
      <c r="D1117" s="1" t="str">
        <f aca="false">Report!X1470</f>
        <v>ENDREW GUIMARAES</v>
      </c>
    </row>
    <row r="1118" customFormat="false" ht="12.75" hidden="false" customHeight="true" outlineLevel="0" collapsed="false">
      <c r="A1118" s="15" t="n">
        <f aca="false">Report!C1471</f>
        <v>46211</v>
      </c>
      <c r="B1118" s="1" t="str">
        <f aca="false">Report!E1471</f>
        <v>SEM FORNECEDOR</v>
      </c>
      <c r="C1118" s="16" t="n">
        <f aca="false">Report!U1471</f>
        <v>100</v>
      </c>
      <c r="D1118" s="1" t="str">
        <f aca="false">Report!X1471</f>
        <v>LUIS CARLOS</v>
      </c>
    </row>
    <row r="1119" customFormat="false" ht="12.75" hidden="false" customHeight="true" outlineLevel="0" collapsed="false">
      <c r="A1119" s="15" t="n">
        <f aca="false">Report!C1473</f>
        <v>46211</v>
      </c>
      <c r="B1119" s="1" t="str">
        <f aca="false">Report!E1473</f>
        <v>SEM FORNECEDOR</v>
      </c>
      <c r="C1119" s="16" t="n">
        <f aca="false">Report!U1473</f>
        <v>15</v>
      </c>
      <c r="D1119" s="1" t="str">
        <f aca="false">Report!X1473</f>
        <v>DAVID SILVA</v>
      </c>
    </row>
    <row r="1120" customFormat="false" ht="12.75" hidden="false" customHeight="true" outlineLevel="0" collapsed="false">
      <c r="A1120" s="15" t="n">
        <f aca="false">Report!C1474</f>
        <v>46211</v>
      </c>
      <c r="B1120" s="1" t="str">
        <f aca="false">Report!E1474</f>
        <v>SEM FORNECEDOR</v>
      </c>
      <c r="C1120" s="16" t="n">
        <f aca="false">Report!U1474</f>
        <v>15</v>
      </c>
      <c r="D1120" s="1" t="str">
        <f aca="false">Report!X1474</f>
        <v>CARLOS DA SILVA</v>
      </c>
    </row>
    <row r="1121" customFormat="false" ht="12.75" hidden="false" customHeight="true" outlineLevel="0" collapsed="false">
      <c r="A1121" s="15" t="n">
        <f aca="false">Report!C1478</f>
        <v>46211</v>
      </c>
      <c r="B1121" s="1" t="str">
        <f aca="false">Report!E1478</f>
        <v>SEM FORNECEDOR</v>
      </c>
      <c r="C1121" s="16" t="n">
        <f aca="false">Report!U1478</f>
        <v>25</v>
      </c>
      <c r="D1121" s="1" t="str">
        <f aca="false">Report!X1478</f>
        <v>ANA MARIA LAGO</v>
      </c>
    </row>
    <row r="1122" customFormat="false" ht="12.75" hidden="false" customHeight="true" outlineLevel="0" collapsed="false">
      <c r="A1122" s="15" t="n">
        <f aca="false">Report!C1479</f>
        <v>46211</v>
      </c>
      <c r="B1122" s="1" t="str">
        <f aca="false">Report!E1479</f>
        <v>SEM FORNECEDOR</v>
      </c>
      <c r="C1122" s="16" t="n">
        <f aca="false">Report!U1479</f>
        <v>400</v>
      </c>
      <c r="D1122" s="1" t="str">
        <f aca="false">Report!X1479</f>
        <v>NF 28</v>
      </c>
    </row>
    <row r="1123" customFormat="false" ht="12.75" hidden="false" customHeight="true" outlineLevel="0" collapsed="false">
      <c r="A1123" s="15" t="n">
        <f aca="false">Report!C1480</f>
        <v>46211</v>
      </c>
      <c r="B1123" s="1" t="str">
        <f aca="false">Report!E1480</f>
        <v>SEM FORNECEDOR</v>
      </c>
      <c r="C1123" s="16" t="n">
        <f aca="false">Report!U1480</f>
        <v>100</v>
      </c>
      <c r="D1123" s="1" t="str">
        <f aca="false">Report!X1480</f>
        <v>RECIBO - CARLOS DA SILVA</v>
      </c>
    </row>
    <row r="1124" customFormat="false" ht="12.75" hidden="false" customHeight="true" outlineLevel="0" collapsed="false">
      <c r="A1124" s="15" t="n">
        <f aca="false">Report!C1481</f>
        <v>46211</v>
      </c>
      <c r="B1124" s="1" t="str">
        <f aca="false">Report!E1481</f>
        <v>SEM FORNECEDOR</v>
      </c>
      <c r="C1124" s="16" t="n">
        <f aca="false">Report!U1481</f>
        <v>559.65</v>
      </c>
      <c r="D1124" s="1" t="str">
        <f aca="false">Report!X1481</f>
        <v>RECIBO - RENATO OLIVEIRA</v>
      </c>
    </row>
    <row r="1125" customFormat="false" ht="12.75" hidden="false" customHeight="true" outlineLevel="0" collapsed="false">
      <c r="A1125" s="15" t="n">
        <f aca="false">Report!C1482</f>
        <v>46211</v>
      </c>
      <c r="B1125" s="1" t="str">
        <f aca="false">Report!E1482</f>
        <v>SEM FORNECEDOR</v>
      </c>
      <c r="C1125" s="16" t="n">
        <f aca="false">Report!U1482</f>
        <v>80</v>
      </c>
      <c r="D1125" s="1" t="str">
        <f aca="false">Report!X1482</f>
        <v>RECIBO - ANDERSON CAMPOS</v>
      </c>
    </row>
    <row r="1126" customFormat="false" ht="12.75" hidden="false" customHeight="true" outlineLevel="0" collapsed="false">
      <c r="A1126" s="15" t="n">
        <f aca="false">Report!C1483</f>
        <v>46211</v>
      </c>
      <c r="B1126" s="1" t="str">
        <f aca="false">Report!E1483</f>
        <v>SEM FORNECEDOR</v>
      </c>
      <c r="C1126" s="16" t="n">
        <f aca="false">Report!U1483</f>
        <v>12</v>
      </c>
      <c r="D1126" s="1" t="str">
        <f aca="false">Report!X1483</f>
        <v>RECIBO - ANDERSON CAMPOS</v>
      </c>
    </row>
    <row r="1127" customFormat="false" ht="12.75" hidden="false" customHeight="true" outlineLevel="0" collapsed="false">
      <c r="A1127" s="15" t="n">
        <f aca="false">Report!C1484</f>
        <v>46211</v>
      </c>
      <c r="B1127" s="1" t="str">
        <f aca="false">Report!E1484</f>
        <v>PRIME PET DISTRIBUIDORA LTDA</v>
      </c>
      <c r="C1127" s="16" t="n">
        <f aca="false">Report!U1484</f>
        <v>250.35</v>
      </c>
      <c r="D1127" s="1" t="str">
        <f aca="false">Report!X1484</f>
        <v>NF 10336 -05 MILKA</v>
      </c>
    </row>
    <row r="1128" customFormat="false" ht="12.75" hidden="false" customHeight="true" outlineLevel="0" collapsed="false">
      <c r="A1128" s="15" t="n">
        <f aca="false">Report!C1485</f>
        <v>46211</v>
      </c>
      <c r="B1128" s="1" t="str">
        <f aca="false">Report!E1485</f>
        <v>OPPORTUNITY ALIMENTOS PARA ANIMAIS LTDA</v>
      </c>
      <c r="C1128" s="16" t="n">
        <f aca="false">Report!U1485</f>
        <v>2792.58</v>
      </c>
      <c r="D1128" s="1" t="str">
        <f aca="false">Report!X1485</f>
        <v>NF 33621-5 MILKA</v>
      </c>
    </row>
    <row r="1129" customFormat="false" ht="12.75" hidden="false" customHeight="true" outlineLevel="0" collapsed="false">
      <c r="A1129" s="15" t="n">
        <f aca="false">Report!C1486</f>
        <v>46211</v>
      </c>
      <c r="B1129" s="1" t="str">
        <f aca="false">Report!E1486</f>
        <v>NATUREZA COMERCIO DE DESCARTAVEIS LTDA</v>
      </c>
      <c r="C1129" s="16" t="n">
        <f aca="false">Report!U1486</f>
        <v>1177.59</v>
      </c>
      <c r="D1129" s="1" t="str">
        <f aca="false">Report!X1486</f>
        <v>NF 727418 -02 MILKA</v>
      </c>
    </row>
    <row r="1130" customFormat="false" ht="12.75" hidden="false" customHeight="true" outlineLevel="0" collapsed="false">
      <c r="A1130" s="15" t="n">
        <f aca="false">Report!C1487</f>
        <v>46211</v>
      </c>
      <c r="B1130" s="1" t="str">
        <f aca="false">Report!E1487</f>
        <v>FUNNY PET DISTRIBUIDORA DE ALIMENTOS PAR</v>
      </c>
      <c r="C1130" s="16" t="n">
        <f aca="false">Report!U1487</f>
        <v>4521.75</v>
      </c>
      <c r="D1130" s="1" t="str">
        <f aca="false">Report!X1487</f>
        <v>NF 20167 3- MILKA</v>
      </c>
    </row>
    <row r="1131" customFormat="false" ht="12.75" hidden="false" customHeight="true" outlineLevel="0" collapsed="false">
      <c r="A1131" s="15" t="n">
        <f aca="false">Report!C1488</f>
        <v>46211</v>
      </c>
      <c r="B1131" s="1" t="str">
        <f aca="false">Report!E1488</f>
        <v>OESA COMERCIO E REPRESENTACOES S/A</v>
      </c>
      <c r="C1131" s="16" t="n">
        <f aca="false">Report!U1488</f>
        <v>2356.28</v>
      </c>
      <c r="D1131" s="1" t="str">
        <f aca="false">Report!X1488</f>
        <v>NF 413874 -MILKA</v>
      </c>
    </row>
    <row r="1132" customFormat="false" ht="12.75" hidden="false" customHeight="true" outlineLevel="0" collapsed="false">
      <c r="A1132" s="15" t="n">
        <f aca="false">Report!C1489</f>
        <v>46211</v>
      </c>
      <c r="B1132" s="1" t="str">
        <f aca="false">Report!E1489</f>
        <v>DISTRIBUIDORA LOPES LTDA</v>
      </c>
      <c r="C1132" s="16" t="n">
        <f aca="false">Report!U1489</f>
        <v>814.47</v>
      </c>
      <c r="D1132" s="1" t="str">
        <f aca="false">Report!X1489</f>
        <v>NF 1670627 - MILKA</v>
      </c>
    </row>
    <row r="1133" customFormat="false" ht="12.75" hidden="false" customHeight="true" outlineLevel="0" collapsed="false">
      <c r="A1133" s="15" t="n">
        <f aca="false">Report!C1490</f>
        <v>46211</v>
      </c>
      <c r="B1133" s="1" t="str">
        <f aca="false">Report!E1490</f>
        <v>EMPRESA BRASILEIRA DE DISTRIBUICAO LTDA</v>
      </c>
      <c r="C1133" s="16" t="n">
        <f aca="false">Report!U1490</f>
        <v>786.1</v>
      </c>
      <c r="D1133" s="1" t="str">
        <f aca="false">Report!X1490</f>
        <v>NF 2291498-3 MILKA</v>
      </c>
    </row>
    <row r="1134" customFormat="false" ht="12.75" hidden="false" customHeight="true" outlineLevel="0" collapsed="false">
      <c r="A1134" s="15" t="n">
        <f aca="false">Report!C1491</f>
        <v>46211</v>
      </c>
      <c r="B1134" s="1" t="str">
        <f aca="false">Report!E1491</f>
        <v>ATACADAO S.A.</v>
      </c>
      <c r="C1134" s="16" t="n">
        <f aca="false">Report!U1491</f>
        <v>1823.14</v>
      </c>
      <c r="D1134" s="1" t="str">
        <f aca="false">Report!X1491</f>
        <v>NF 1890180 - MILKA</v>
      </c>
    </row>
    <row r="1135" customFormat="false" ht="12.75" hidden="false" customHeight="true" outlineLevel="0" collapsed="false">
      <c r="A1135" s="15" t="n">
        <f aca="false">Report!C1492</f>
        <v>46211</v>
      </c>
      <c r="B1135" s="1" t="str">
        <f aca="false">Report!E1492</f>
        <v>GELO DANGELO FABRICACAO DE GELO LTDA</v>
      </c>
      <c r="C1135" s="16" t="n">
        <f aca="false">Report!U1492</f>
        <v>544</v>
      </c>
      <c r="D1135" s="1" t="str">
        <f aca="false">Report!X1492</f>
        <v>NF 280 - DEBORA</v>
      </c>
    </row>
    <row r="1136" customFormat="false" ht="12.75" hidden="false" customHeight="true" outlineLevel="0" collapsed="false">
      <c r="A1136" s="15" t="n">
        <f aca="false">Report!C1493</f>
        <v>46211</v>
      </c>
      <c r="B1136" s="1" t="str">
        <f aca="false">Report!E1493</f>
        <v>L. J. DA SILVA LTDA</v>
      </c>
      <c r="C1136" s="16" t="n">
        <f aca="false">Report!U1493</f>
        <v>2120.66</v>
      </c>
      <c r="D1136" s="1" t="str">
        <f aca="false">Report!X1493</f>
        <v>44062-B/B  NF33133 - MILKA</v>
      </c>
    </row>
    <row r="1137" customFormat="false" ht="12.75" hidden="false" customHeight="true" outlineLevel="0" collapsed="false">
      <c r="A1137" s="15" t="n">
        <f aca="false">Report!C1494</f>
        <v>46211</v>
      </c>
      <c r="B1137" s="1" t="str">
        <f aca="false">Report!E1494</f>
        <v>DISTRIBUIDORA FARIAS LTDA.</v>
      </c>
      <c r="C1137" s="16" t="n">
        <f aca="false">Report!U1494</f>
        <v>555.93</v>
      </c>
      <c r="D1137" s="1" t="str">
        <f aca="false">Report!X1494</f>
        <v>NF 674269 - MILKA</v>
      </c>
    </row>
    <row r="1138" customFormat="false" ht="12.75" hidden="false" customHeight="true" outlineLevel="0" collapsed="false">
      <c r="A1138" s="15" t="n">
        <f aca="false">Report!C1496</f>
        <v>46211</v>
      </c>
      <c r="B1138" s="1" t="str">
        <f aca="false">Report!E1496</f>
        <v>CB COMERCIO E DISTRIBUIDORA DE ALIMENTOS</v>
      </c>
      <c r="C1138" s="16" t="n">
        <f aca="false">Report!U1496</f>
        <v>985.29</v>
      </c>
      <c r="D1138" s="1" t="str">
        <f aca="false">Report!X1496</f>
        <v>941304-B/C  NF844855 - MILKA</v>
      </c>
    </row>
    <row r="1139" customFormat="false" ht="12.75" hidden="false" customHeight="true" outlineLevel="0" collapsed="false">
      <c r="A1139" s="15" t="n">
        <f aca="false">Report!C1497</f>
        <v>46211</v>
      </c>
      <c r="B1139" s="1" t="str">
        <f aca="false">Report!E1497</f>
        <v>DUNORTE DISTRIBUIDORA DE PRODUTOS DE CONSUMO LTDA</v>
      </c>
      <c r="C1139" s="16" t="n">
        <f aca="false">Report!U1497</f>
        <v>208.8</v>
      </c>
      <c r="D1139" s="1" t="str">
        <f aca="false">Report!X1497</f>
        <v>NF 3203776 ROTANORTE - MILKA</v>
      </c>
    </row>
    <row r="1140" customFormat="false" ht="12.75" hidden="false" customHeight="true" outlineLevel="0" collapsed="false">
      <c r="A1140" s="15" t="n">
        <f aca="false">Report!C1498</f>
        <v>46211</v>
      </c>
      <c r="B1140" s="1" t="str">
        <f aca="false">Report!E1498</f>
        <v>DUNORTE DISTRIBUIDORA DE PRODUTOS DE CONSUMO LTDA</v>
      </c>
      <c r="C1140" s="16" t="n">
        <f aca="false">Report!U1498</f>
        <v>2337.67</v>
      </c>
      <c r="D1140" s="1" t="str">
        <f aca="false">Report!X1498</f>
        <v>NF 3203774 - MILKA</v>
      </c>
    </row>
    <row r="1141" customFormat="false" ht="12.75" hidden="false" customHeight="true" outlineLevel="0" collapsed="false">
      <c r="A1141" s="15" t="n">
        <f aca="false">Report!C1501</f>
        <v>46211</v>
      </c>
      <c r="B1141" s="1" t="str">
        <f aca="false">Report!E1501</f>
        <v>BRF S A</v>
      </c>
      <c r="C1141" s="16" t="n">
        <f aca="false">Report!U1501</f>
        <v>3813.46</v>
      </c>
      <c r="D1141" s="1" t="str">
        <f aca="false">Report!X1501</f>
        <v>NF 1598766-02/02 MILKA</v>
      </c>
    </row>
    <row r="1142" customFormat="false" ht="12.75" hidden="false" customHeight="true" outlineLevel="0" collapsed="false">
      <c r="A1142" s="15" t="n">
        <f aca="false">Report!C1502</f>
        <v>46211</v>
      </c>
      <c r="B1142" s="1" t="str">
        <f aca="false">Report!E1502</f>
        <v>MARE DISTRIBUIDORA DE BEBIDAS E DE PRODUTOS ALIMENTICIOS LTDA</v>
      </c>
      <c r="C1142" s="16" t="n">
        <f aca="false">Report!U1502</f>
        <v>1232.85</v>
      </c>
      <c r="D1142" s="1" t="str">
        <f aca="false">Report!X1502</f>
        <v>NF 1375586 - MILKA</v>
      </c>
    </row>
    <row r="1143" customFormat="false" ht="12.75" hidden="false" customHeight="true" outlineLevel="0" collapsed="false">
      <c r="A1143" s="15" t="n">
        <f aca="false">Report!C1503</f>
        <v>46211</v>
      </c>
      <c r="B1143" s="1" t="str">
        <f aca="false">Report!E1503</f>
        <v>D DE J SANTOS LTDA</v>
      </c>
      <c r="C1143" s="16" t="n">
        <f aca="false">Report!U1503</f>
        <v>1335</v>
      </c>
      <c r="D1143" s="1" t="str">
        <f aca="false">Report!X1503</f>
        <v>NF 256 DELICIA DE FARINHA - MILKA</v>
      </c>
    </row>
    <row r="1144" customFormat="false" ht="12.75" hidden="false" customHeight="true" outlineLevel="0" collapsed="false">
      <c r="A1144" s="15" t="n">
        <f aca="false">Report!C1506</f>
        <v>46211</v>
      </c>
      <c r="B1144" s="1" t="str">
        <f aca="false">Report!E1506</f>
        <v>J G COMERCIO DE PRODUTOS ALIMENTICIOS LTDA</v>
      </c>
      <c r="C1144" s="16" t="n">
        <f aca="false">Report!U1506</f>
        <v>1283.28</v>
      </c>
      <c r="D1144" s="1" t="str">
        <f aca="false">Report!X1506</f>
        <v>452671-B/C  NF388860 - MILKA</v>
      </c>
    </row>
    <row r="1145" customFormat="false" ht="12.75" hidden="false" customHeight="true" outlineLevel="0" collapsed="false">
      <c r="A1145" s="15" t="n">
        <f aca="false">Report!C1507</f>
        <v>46211</v>
      </c>
      <c r="B1145" s="1" t="str">
        <f aca="false">Report!E1507</f>
        <v>ATACADAO S.A.</v>
      </c>
      <c r="C1145" s="16" t="n">
        <f aca="false">Report!U1507</f>
        <v>752.31</v>
      </c>
      <c r="D1145" s="1" t="str">
        <f aca="false">Report!X1507</f>
        <v>NF 1892633 - MILKA</v>
      </c>
    </row>
    <row r="1146" customFormat="false" ht="12.75" hidden="false" customHeight="true" outlineLevel="0" collapsed="false">
      <c r="A1146" s="15" t="n">
        <f aca="false">Report!C1508</f>
        <v>46211</v>
      </c>
      <c r="B1146" s="1" t="str">
        <f aca="false">Report!E1508</f>
        <v>ATACADAO S.A.</v>
      </c>
      <c r="C1146" s="16" t="n">
        <f aca="false">Report!U1508</f>
        <v>1584.38</v>
      </c>
      <c r="D1146" s="1" t="str">
        <f aca="false">Report!X1508</f>
        <v>NF 1895761 - MILKA</v>
      </c>
    </row>
    <row r="1147" customFormat="false" ht="12.75" hidden="false" customHeight="true" outlineLevel="0" collapsed="false">
      <c r="A1147" s="15" t="n">
        <f aca="false">Report!C1511</f>
        <v>46211</v>
      </c>
      <c r="B1147" s="1" t="str">
        <f aca="false">Report!E1511</f>
        <v>BRF S A</v>
      </c>
      <c r="C1147" s="16" t="n">
        <f aca="false">Report!U1511</f>
        <v>6714.04</v>
      </c>
      <c r="D1147" s="1" t="str">
        <f aca="false">Report!X1511</f>
        <v>NF 1600670-01 MILKA</v>
      </c>
    </row>
    <row r="1148" customFormat="false" ht="12.75" hidden="false" customHeight="true" outlineLevel="0" collapsed="false">
      <c r="A1148" s="15" t="n">
        <f aca="false">Report!C1512</f>
        <v>46211</v>
      </c>
      <c r="B1148" s="1" t="str">
        <f aca="false">Report!E1512</f>
        <v>NOVA FRIOS COMERCIO ATACADISTA DE LATICINIOS LTDA</v>
      </c>
      <c r="C1148" s="16" t="n">
        <f aca="false">Report!U1512</f>
        <v>251.5</v>
      </c>
      <c r="D1148" s="1" t="str">
        <f aca="false">Report!X1512</f>
        <v>NF 3942 BODEGA - MILKA</v>
      </c>
    </row>
    <row r="1149" customFormat="false" ht="12.75" hidden="false" customHeight="true" outlineLevel="0" collapsed="false">
      <c r="A1149" s="15" t="n">
        <f aca="false">Report!C1513</f>
        <v>46211</v>
      </c>
      <c r="B1149" s="1" t="str">
        <f aca="false">Report!E1513</f>
        <v>PANIFICADORA E CONFEITARIA REAL MADRI LTDA</v>
      </c>
      <c r="C1149" s="16" t="n">
        <f aca="false">Report!U1513</f>
        <v>980</v>
      </c>
      <c r="D1149" s="1" t="str">
        <f aca="false">Report!X1513</f>
        <v>NF 694 - MILKA</v>
      </c>
    </row>
    <row r="1150" customFormat="false" ht="12.75" hidden="false" customHeight="true" outlineLevel="0" collapsed="false">
      <c r="A1150" s="15" t="n">
        <f aca="false">Report!C1514</f>
        <v>46211</v>
      </c>
      <c r="B1150" s="1" t="str">
        <f aca="false">Report!E1514</f>
        <v>PANIFICADORA E CONFEITARIA REAL MADRI LTDA</v>
      </c>
      <c r="C1150" s="16" t="n">
        <f aca="false">Report!U1514</f>
        <v>99.9</v>
      </c>
      <c r="D1150" s="1" t="str">
        <f aca="false">Report!X1514</f>
        <v>NF 695 - MILKA</v>
      </c>
    </row>
    <row r="1151" customFormat="false" ht="12.75" hidden="false" customHeight="true" outlineLevel="0" collapsed="false">
      <c r="A1151" s="15" t="n">
        <f aca="false">Report!C1515</f>
        <v>46211</v>
      </c>
      <c r="B1151" s="1" t="str">
        <f aca="false">Report!E1515</f>
        <v>PANIFICADORA E CONFEITARIA REAL MADRI LTDA</v>
      </c>
      <c r="C1151" s="16" t="n">
        <f aca="false">Report!U1515</f>
        <v>307.2</v>
      </c>
      <c r="D1151" s="1" t="str">
        <f aca="false">Report!X1515</f>
        <v>NF 692 - MILKA</v>
      </c>
    </row>
    <row r="1152" customFormat="false" ht="12.75" hidden="false" customHeight="true" outlineLevel="0" collapsed="false">
      <c r="A1152" s="15" t="n">
        <f aca="false">Report!C1516</f>
        <v>46211</v>
      </c>
      <c r="B1152" s="1" t="str">
        <f aca="false">Report!E1516</f>
        <v>ADRIANO FEITOSA OLIVEIRA LTDA</v>
      </c>
      <c r="C1152" s="16" t="n">
        <f aca="false">Report!U1516</f>
        <v>899.95</v>
      </c>
      <c r="D1152" s="1" t="str">
        <f aca="false">Report!X1516</f>
        <v>NF 321 - MILKA</v>
      </c>
    </row>
    <row r="1153" customFormat="false" ht="12.75" hidden="false" customHeight="true" outlineLevel="0" collapsed="false">
      <c r="A1153" s="15" t="n">
        <f aca="false">Report!C1518</f>
        <v>46211</v>
      </c>
      <c r="B1153" s="1" t="str">
        <f aca="false">Report!E1518</f>
        <v>CRBS S/A</v>
      </c>
      <c r="C1153" s="16" t="n">
        <f aca="false">Report!U1518</f>
        <v>580.08</v>
      </c>
      <c r="D1153" s="1" t="str">
        <f aca="false">Report!X1518</f>
        <v>NF 885205 - MILKA</v>
      </c>
    </row>
    <row r="1154" customFormat="false" ht="12.75" hidden="false" customHeight="true" outlineLevel="0" collapsed="false">
      <c r="A1154" s="15" t="n">
        <f aca="false">Report!C1520</f>
        <v>46211</v>
      </c>
      <c r="B1154" s="1" t="str">
        <f aca="false">Report!E1520</f>
        <v>RENATO DE O AZEVEDO E CIA LTDA - EPP</v>
      </c>
      <c r="C1154" s="16" t="n">
        <f aca="false">Report!U1520</f>
        <v>1118</v>
      </c>
      <c r="D1154" s="1" t="str">
        <f aca="false">Report!X1520</f>
        <v>FEIRA CARLOS - DEBPORA</v>
      </c>
    </row>
    <row r="1155" customFormat="false" ht="12.75" hidden="false" customHeight="true" outlineLevel="0" collapsed="false">
      <c r="A1155" s="15" t="n">
        <f aca="false">Report!C1521</f>
        <v>46211</v>
      </c>
      <c r="B1155" s="1" t="str">
        <f aca="false">Report!E1521</f>
        <v>COMERCIO E TRANSPORTE BRANDAO LTDA</v>
      </c>
      <c r="C1155" s="16" t="n">
        <f aca="false">Report!U1521</f>
        <v>1250</v>
      </c>
      <c r="D1155" s="1" t="str">
        <f aca="false">Report!X1521</f>
        <v>NF 14811 - DEBORA</v>
      </c>
    </row>
    <row r="1156" customFormat="false" ht="12.75" hidden="false" customHeight="true" outlineLevel="0" collapsed="false">
      <c r="A1156" s="15" t="n">
        <f aca="false">Report!C1522</f>
        <v>46211</v>
      </c>
      <c r="B1156" s="1" t="str">
        <f aca="false">Report!E1522</f>
        <v>RENATO DE O AZEVEDO E CIA LTDA - EPP</v>
      </c>
      <c r="C1156" s="16" t="n">
        <f aca="false">Report!U1522</f>
        <v>70</v>
      </c>
      <c r="D1156" s="1" t="str">
        <f aca="false">Report!X1522</f>
        <v>CAMARAO COM CASCA - FEIRA CARLOS - DEBORA</v>
      </c>
    </row>
    <row r="1157" customFormat="false" ht="12.75" hidden="false" customHeight="true" outlineLevel="0" collapsed="false">
      <c r="A1157" s="15" t="n">
        <f aca="false">Report!C1523</f>
        <v>46211</v>
      </c>
      <c r="B1157" s="1" t="str">
        <f aca="false">Report!E1523</f>
        <v>GELO DANGELO FABRICACAO DE GELO LTDA</v>
      </c>
      <c r="C1157" s="16" t="n">
        <f aca="false">Report!U1523</f>
        <v>402</v>
      </c>
      <c r="D1157" s="1" t="str">
        <f aca="false">Report!X1523</f>
        <v>NF 351 - DEBORA</v>
      </c>
    </row>
    <row r="1158" customFormat="false" ht="12.75" hidden="false" customHeight="true" outlineLevel="0" collapsed="false">
      <c r="A1158" s="15" t="n">
        <f aca="false">Report!C1524</f>
        <v>46211</v>
      </c>
      <c r="B1158" s="1" t="str">
        <f aca="false">Report!E1524</f>
        <v>LOURIVAL ALMEIDA DA SILVA 17128784845</v>
      </c>
      <c r="C1158" s="16" t="n">
        <f aca="false">Report!U1524</f>
        <v>160.32</v>
      </c>
      <c r="D1158" s="1" t="str">
        <f aca="false">Report!X1524</f>
        <v>NF 514 - DEBORA</v>
      </c>
    </row>
    <row r="1159" customFormat="false" ht="12.75" hidden="false" customHeight="true" outlineLevel="0" collapsed="false">
      <c r="A1159" s="15" t="n">
        <f aca="false">Report!C1525</f>
        <v>46211</v>
      </c>
      <c r="B1159" s="1" t="str">
        <f aca="false">Report!E1525</f>
        <v>CISS CONSULTORIA EM INFORMATICA, SERVICOS E SOFTWARE S/A</v>
      </c>
      <c r="C1159" s="16" t="n">
        <f aca="false">Report!U1525</f>
        <v>1068.8</v>
      </c>
      <c r="D1159" s="1" t="str">
        <f aca="false">Report!X1525</f>
        <v>MENSALIDADE SISTEMA CISS LOJAS-ANDREZA</v>
      </c>
    </row>
    <row r="1160" customFormat="false" ht="12.75" hidden="false" customHeight="true" outlineLevel="0" collapsed="false">
      <c r="A1160" s="15" t="n">
        <f aca="false">Report!C1527</f>
        <v>46212</v>
      </c>
      <c r="B1160" s="1" t="str">
        <f aca="false">Report!E1527</f>
        <v>SEM FORNECEDOR</v>
      </c>
      <c r="C1160" s="16" t="n">
        <f aca="false">Report!U1527</f>
        <v>70</v>
      </c>
      <c r="D1160" s="1" t="str">
        <f aca="false">Report!X1527</f>
        <v>RECIBO - DANIEL SILVA</v>
      </c>
    </row>
    <row r="1161" customFormat="false" ht="12.75" hidden="false" customHeight="true" outlineLevel="0" collapsed="false">
      <c r="A1161" s="15" t="n">
        <f aca="false">Report!C1528</f>
        <v>46212</v>
      </c>
      <c r="B1161" s="1" t="str">
        <f aca="false">Report!E1528</f>
        <v>SEM FORNECEDOR</v>
      </c>
      <c r="C1161" s="16" t="n">
        <f aca="false">Report!U1528</f>
        <v>10</v>
      </c>
      <c r="D1161" s="1" t="str">
        <f aca="false">Report!X1528</f>
        <v>RECIBO - SACO P/ LIXO</v>
      </c>
    </row>
    <row r="1162" customFormat="false" ht="12.75" hidden="false" customHeight="true" outlineLevel="0" collapsed="false">
      <c r="A1162" s="15" t="n">
        <f aca="false">Report!C1529</f>
        <v>46212</v>
      </c>
      <c r="B1162" s="1" t="str">
        <f aca="false">Report!E1529</f>
        <v>SEM FORNECEDOR</v>
      </c>
      <c r="C1162" s="16" t="n">
        <f aca="false">Report!U1529</f>
        <v>100</v>
      </c>
      <c r="D1162" s="1" t="str">
        <f aca="false">Report!X1529</f>
        <v>RECIBO - LUIS CARLOS</v>
      </c>
    </row>
    <row r="1163" customFormat="false" ht="12.75" hidden="false" customHeight="true" outlineLevel="0" collapsed="false">
      <c r="A1163" s="15" t="n">
        <f aca="false">Report!C1530</f>
        <v>46212</v>
      </c>
      <c r="B1163" s="1" t="str">
        <f aca="false">Report!E1530</f>
        <v>SEM FORNECEDOR</v>
      </c>
      <c r="C1163" s="16" t="n">
        <f aca="false">Report!U1530</f>
        <v>70</v>
      </c>
      <c r="D1163" s="1" t="str">
        <f aca="false">Report!X1530</f>
        <v>RECIBO - IDELMA MONTEIRO</v>
      </c>
    </row>
    <row r="1164" customFormat="false" ht="12.75" hidden="false" customHeight="true" outlineLevel="0" collapsed="false">
      <c r="A1164" s="15" t="n">
        <f aca="false">Report!C1531</f>
        <v>46212</v>
      </c>
      <c r="B1164" s="1" t="str">
        <f aca="false">Report!E1531</f>
        <v>SEM FORNECEDOR</v>
      </c>
      <c r="C1164" s="16" t="n">
        <f aca="false">Report!U1531</f>
        <v>70</v>
      </c>
      <c r="D1164" s="1" t="str">
        <f aca="false">Report!X1531</f>
        <v>RECIBO - GRACINEY ALVEZ</v>
      </c>
    </row>
    <row r="1165" customFormat="false" ht="12.75" hidden="false" customHeight="true" outlineLevel="0" collapsed="false">
      <c r="A1165" s="15" t="n">
        <f aca="false">Report!C1532</f>
        <v>46212</v>
      </c>
      <c r="B1165" s="1" t="str">
        <f aca="false">Report!E1532</f>
        <v>SEM FORNECEDOR</v>
      </c>
      <c r="C1165" s="16" t="n">
        <f aca="false">Report!U1532</f>
        <v>60</v>
      </c>
      <c r="D1165" s="1" t="str">
        <f aca="false">Report!X1532</f>
        <v>RECIBO - NARA ALVES</v>
      </c>
    </row>
    <row r="1166" customFormat="false" ht="12.75" hidden="false" customHeight="true" outlineLevel="0" collapsed="false">
      <c r="A1166" s="15" t="n">
        <f aca="false">Report!C1533</f>
        <v>46212</v>
      </c>
      <c r="B1166" s="1" t="str">
        <f aca="false">Report!E1533</f>
        <v>SEM FORNECEDOR</v>
      </c>
      <c r="C1166" s="16" t="n">
        <f aca="false">Report!U1533</f>
        <v>100</v>
      </c>
      <c r="D1166" s="1" t="str">
        <f aca="false">Report!X1533</f>
        <v>RECIBO - ANA MARIA LAGO</v>
      </c>
    </row>
    <row r="1167" customFormat="false" ht="12.75" hidden="false" customHeight="true" outlineLevel="0" collapsed="false">
      <c r="A1167" s="15" t="n">
        <f aca="false">Report!C1534</f>
        <v>46212</v>
      </c>
      <c r="B1167" s="1" t="str">
        <f aca="false">Report!E1534</f>
        <v>SEM FORNECEDOR</v>
      </c>
      <c r="C1167" s="16" t="n">
        <f aca="false">Report!U1534</f>
        <v>25</v>
      </c>
      <c r="D1167" s="1" t="str">
        <f aca="false">Report!X1534</f>
        <v>RECIBO - ANA MARIA LAGO</v>
      </c>
    </row>
    <row r="1168" customFormat="false" ht="12.75" hidden="false" customHeight="true" outlineLevel="0" collapsed="false">
      <c r="A1168" s="15" t="n">
        <f aca="false">Report!C1535</f>
        <v>46212</v>
      </c>
      <c r="B1168" s="1" t="str">
        <f aca="false">Report!E1535</f>
        <v>SEM FORNECEDOR</v>
      </c>
      <c r="C1168" s="16" t="n">
        <f aca="false">Report!U1535</f>
        <v>70</v>
      </c>
      <c r="D1168" s="1" t="str">
        <f aca="false">Report!X1535</f>
        <v>RECIBO - DAVID SILVA</v>
      </c>
    </row>
    <row r="1169" customFormat="false" ht="12.75" hidden="false" customHeight="true" outlineLevel="0" collapsed="false">
      <c r="A1169" s="15" t="n">
        <f aca="false">Report!C1536</f>
        <v>46212</v>
      </c>
      <c r="B1169" s="1" t="str">
        <f aca="false">Report!E1536</f>
        <v>SEM FORNECEDOR</v>
      </c>
      <c r="C1169" s="16" t="n">
        <f aca="false">Report!U1536</f>
        <v>25</v>
      </c>
      <c r="D1169" s="1" t="str">
        <f aca="false">Report!X1536</f>
        <v>RECIBO - DAVID SILVA</v>
      </c>
    </row>
    <row r="1170" customFormat="false" ht="12.75" hidden="false" customHeight="true" outlineLevel="0" collapsed="false">
      <c r="A1170" s="15" t="n">
        <f aca="false">Report!C1537</f>
        <v>46212</v>
      </c>
      <c r="B1170" s="1" t="str">
        <f aca="false">Report!E1537</f>
        <v>SEM FORNECEDOR</v>
      </c>
      <c r="C1170" s="16" t="n">
        <f aca="false">Report!U1537</f>
        <v>30</v>
      </c>
      <c r="D1170" s="1" t="str">
        <f aca="false">Report!X1537</f>
        <v>RECIBO - JOELMA LIMA</v>
      </c>
    </row>
    <row r="1171" customFormat="false" ht="12.75" hidden="false" customHeight="true" outlineLevel="0" collapsed="false">
      <c r="A1171" s="15" t="n">
        <f aca="false">Report!C1538</f>
        <v>46212</v>
      </c>
      <c r="B1171" s="1" t="str">
        <f aca="false">Report!E1538</f>
        <v>SEM FORNECEDOR</v>
      </c>
      <c r="C1171" s="16" t="n">
        <f aca="false">Report!U1538</f>
        <v>70</v>
      </c>
      <c r="D1171" s="1" t="str">
        <f aca="false">Report!X1538</f>
        <v>RECIBO - LUIS HENRIQUE</v>
      </c>
    </row>
    <row r="1172" customFormat="false" ht="12.75" hidden="false" customHeight="true" outlineLevel="0" collapsed="false">
      <c r="A1172" s="15" t="n">
        <f aca="false">Report!C1539</f>
        <v>46212</v>
      </c>
      <c r="B1172" s="1" t="str">
        <f aca="false">Report!E1539</f>
        <v>PRIME PET DISTRIBUIDORA LTDA</v>
      </c>
      <c r="C1172" s="16" t="n">
        <f aca="false">Report!U1539</f>
        <v>319.72</v>
      </c>
      <c r="D1172" s="1" t="str">
        <f aca="false">Report!X1539</f>
        <v>NF 10643-03/05 MILKA</v>
      </c>
    </row>
    <row r="1173" customFormat="false" ht="12.75" hidden="false" customHeight="true" outlineLevel="0" collapsed="false">
      <c r="A1173" s="15" t="n">
        <f aca="false">Report!C1540</f>
        <v>46212</v>
      </c>
      <c r="B1173" s="1" t="str">
        <f aca="false">Report!E1540</f>
        <v>SB COMERCIO LTDA</v>
      </c>
      <c r="C1173" s="16" t="n">
        <f aca="false">Report!U1540</f>
        <v>3937.78</v>
      </c>
      <c r="D1173" s="1" t="str">
        <f aca="false">Report!X1540</f>
        <v>NF 1957890-2 MILKA</v>
      </c>
    </row>
    <row r="1174" customFormat="false" ht="12.75" hidden="false" customHeight="true" outlineLevel="0" collapsed="false">
      <c r="A1174" s="15" t="n">
        <f aca="false">Report!C1541</f>
        <v>46212</v>
      </c>
      <c r="B1174" s="1" t="str">
        <f aca="false">Report!E1541</f>
        <v>EDMARA COMERCIO DE HIGIENE PESSOAL LTDA</v>
      </c>
      <c r="C1174" s="16" t="n">
        <f aca="false">Report!U1541</f>
        <v>2019.09</v>
      </c>
      <c r="D1174" s="1" t="str">
        <f aca="false">Report!X1541</f>
        <v>NF 8075 - MILKA</v>
      </c>
    </row>
    <row r="1175" customFormat="false" ht="12.75" hidden="false" customHeight="true" outlineLevel="0" collapsed="false">
      <c r="A1175" s="15" t="n">
        <f aca="false">Report!C1542</f>
        <v>46212</v>
      </c>
      <c r="B1175" s="1" t="str">
        <f aca="false">Report!E1542</f>
        <v>ADRIANA DISTRIBUIDORA DE PRODUTOS ALIMEN</v>
      </c>
      <c r="C1175" s="16" t="n">
        <f aca="false">Report!U1542</f>
        <v>1402.88</v>
      </c>
      <c r="D1175" s="1" t="str">
        <f aca="false">Report!X1542</f>
        <v>NF 878848-2 MILKA</v>
      </c>
    </row>
    <row r="1176" customFormat="false" ht="12.75" hidden="false" customHeight="true" outlineLevel="0" collapsed="false">
      <c r="A1176" s="15" t="n">
        <f aca="false">Report!C1544</f>
        <v>46212</v>
      </c>
      <c r="B1176" s="1" t="str">
        <f aca="false">Report!E1544</f>
        <v>DISTRIBUIDORA LOPES LTDA</v>
      </c>
      <c r="C1176" s="16" t="n">
        <f aca="false">Report!U1544</f>
        <v>1279.74</v>
      </c>
      <c r="D1176" s="1" t="str">
        <f aca="false">Report!X1544</f>
        <v>NF 1675757-1 MILKA</v>
      </c>
    </row>
    <row r="1177" customFormat="false" ht="12.75" hidden="false" customHeight="true" outlineLevel="0" collapsed="false">
      <c r="A1177" s="15" t="n">
        <f aca="false">Report!C1545</f>
        <v>46212</v>
      </c>
      <c r="B1177" s="1" t="str">
        <f aca="false">Report!E1545</f>
        <v>OCIDENTAL COMERCIO DE FRIOS LTDA</v>
      </c>
      <c r="C1177" s="16" t="n">
        <f aca="false">Report!U1545</f>
        <v>1113.5</v>
      </c>
      <c r="D1177" s="1" t="str">
        <f aca="false">Report!X1545</f>
        <v>NF 1238549 - MILKA</v>
      </c>
    </row>
    <row r="1178" customFormat="false" ht="12.75" hidden="false" customHeight="true" outlineLevel="0" collapsed="false">
      <c r="A1178" s="15" t="n">
        <f aca="false">Report!C1546</f>
        <v>46212</v>
      </c>
      <c r="B1178" s="1" t="str">
        <f aca="false">Report!E1546</f>
        <v>DUNORTE DISTRIBUIDORA DE PRODUTOS DE CONSUMO LTDA</v>
      </c>
      <c r="C1178" s="16" t="n">
        <f aca="false">Report!U1546</f>
        <v>654.48</v>
      </c>
      <c r="D1178" s="1" t="str">
        <f aca="false">Report!X1546</f>
        <v>NF 3204500 - MILKA</v>
      </c>
    </row>
    <row r="1179" customFormat="false" ht="12.75" hidden="false" customHeight="true" outlineLevel="0" collapsed="false">
      <c r="A1179" s="15" t="n">
        <f aca="false">Report!C1547</f>
        <v>46212</v>
      </c>
      <c r="B1179" s="1" t="str">
        <f aca="false">Report!E1547</f>
        <v>IRMÃOS LIMA  ATACADO  DE ALIMENTOS LTDA</v>
      </c>
      <c r="C1179" s="16" t="n">
        <f aca="false">Report!U1547</f>
        <v>1250.11</v>
      </c>
      <c r="D1179" s="1" t="str">
        <f aca="false">Report!X1547</f>
        <v>374805-B/C  NF293860 - MILKA</v>
      </c>
    </row>
    <row r="1180" customFormat="false" ht="12.75" hidden="false" customHeight="true" outlineLevel="0" collapsed="false">
      <c r="A1180" s="15" t="n">
        <f aca="false">Report!C1548</f>
        <v>46212</v>
      </c>
      <c r="B1180" s="1" t="str">
        <f aca="false">Report!E1548</f>
        <v>FENNIX BRASIL DISTRIBUIDORA DE PRODUTOS</v>
      </c>
      <c r="C1180" s="16" t="n">
        <f aca="false">Report!U1548</f>
        <v>2048.68</v>
      </c>
      <c r="D1180" s="1" t="str">
        <f aca="false">Report!X1548</f>
        <v>NF 311084 -1 MILKA</v>
      </c>
    </row>
    <row r="1181" customFormat="false" ht="12.75" hidden="false" customHeight="true" outlineLevel="0" collapsed="false">
      <c r="A1181" s="15" t="n">
        <f aca="false">Report!C1549</f>
        <v>46212</v>
      </c>
      <c r="B1181" s="1" t="str">
        <f aca="false">Report!E1549</f>
        <v>BRASIL NORTE BEBIDAS S/A</v>
      </c>
      <c r="C1181" s="16" t="n">
        <f aca="false">Report!U1549</f>
        <v>7646.07</v>
      </c>
      <c r="D1181" s="1" t="str">
        <f aca="false">Report!X1549</f>
        <v>NF 1899789 - MILKA</v>
      </c>
    </row>
    <row r="1182" customFormat="false" ht="12.75" hidden="false" customHeight="true" outlineLevel="0" collapsed="false">
      <c r="A1182" s="15" t="n">
        <f aca="false">Report!C1550</f>
        <v>46212</v>
      </c>
      <c r="B1182" s="1" t="str">
        <f aca="false">Report!E1550</f>
        <v>BRASIL NORTE BEBIDAS S/A</v>
      </c>
      <c r="C1182" s="16" t="n">
        <f aca="false">Report!U1550</f>
        <v>1219.53</v>
      </c>
      <c r="D1182" s="1" t="str">
        <f aca="false">Report!X1550</f>
        <v>NF 1175957 - MILKA</v>
      </c>
    </row>
    <row r="1183" customFormat="false" ht="12.75" hidden="false" customHeight="true" outlineLevel="0" collapsed="false">
      <c r="A1183" s="15" t="n">
        <f aca="false">Report!C1551</f>
        <v>46212</v>
      </c>
      <c r="B1183" s="1" t="str">
        <f aca="false">Report!E1551</f>
        <v>BRASIL NORTE BEBIDAS S/A</v>
      </c>
      <c r="C1183" s="16" t="n">
        <f aca="false">Report!U1551</f>
        <v>994.33</v>
      </c>
      <c r="D1183" s="1" t="str">
        <f aca="false">Report!X1551</f>
        <v>NF 1174710 - MILKA</v>
      </c>
    </row>
    <row r="1184" customFormat="false" ht="12.75" hidden="false" customHeight="true" outlineLevel="0" collapsed="false">
      <c r="A1184" s="15" t="n">
        <f aca="false">Report!C1552</f>
        <v>46212</v>
      </c>
      <c r="B1184" s="1" t="str">
        <f aca="false">Report!E1552</f>
        <v>PIARARA COMERCIO, IMPORTACAO E EXPORTACAO LTDA</v>
      </c>
      <c r="C1184" s="16" t="n">
        <f aca="false">Report!U1552</f>
        <v>1024.53</v>
      </c>
      <c r="D1184" s="1" t="str">
        <f aca="false">Report!X1552</f>
        <v>NF 193797 -1 MILKA</v>
      </c>
    </row>
    <row r="1185" customFormat="false" ht="12.75" hidden="false" customHeight="true" outlineLevel="0" collapsed="false">
      <c r="A1185" s="15" t="n">
        <f aca="false">Report!C1554</f>
        <v>46212</v>
      </c>
      <c r="B1185" s="1" t="str">
        <f aca="false">Report!E1554</f>
        <v>JAB COMERCIO DE PRODUTOS ALIMENTICIOS LT</v>
      </c>
      <c r="C1185" s="16" t="n">
        <f aca="false">Report!U1554</f>
        <v>405</v>
      </c>
      <c r="D1185" s="1" t="str">
        <f aca="false">Report!X1554</f>
        <v>NF 3469 SANTOPAO - MILKA</v>
      </c>
    </row>
    <row r="1186" customFormat="false" ht="12.75" hidden="false" customHeight="true" outlineLevel="0" collapsed="false">
      <c r="A1186" s="15" t="n">
        <f aca="false">Report!C1555</f>
        <v>46212</v>
      </c>
      <c r="B1186" s="1" t="str">
        <f aca="false">Report!E1555</f>
        <v>LIMA E BARANDA COMERCIO DE PRODUTOS REGI</v>
      </c>
      <c r="C1186" s="16" t="n">
        <f aca="false">Report!U1555</f>
        <v>493.5</v>
      </c>
      <c r="D1186" s="1" t="str">
        <f aca="false">Report!X1555</f>
        <v>NF 31254 - MILKA</v>
      </c>
    </row>
    <row r="1187" customFormat="false" ht="12.75" hidden="false" customHeight="true" outlineLevel="0" collapsed="false">
      <c r="A1187" s="15" t="n">
        <f aca="false">Report!C1556</f>
        <v>46212</v>
      </c>
      <c r="B1187" s="1" t="str">
        <f aca="false">Report!E1556</f>
        <v>REAL BEBIDAS DA AMAZONIA LTDA</v>
      </c>
      <c r="C1187" s="16" t="n">
        <f aca="false">Report!U1556</f>
        <v>900.5</v>
      </c>
      <c r="D1187" s="1" t="str">
        <f aca="false">Report!X1556</f>
        <v>NF 595147 - MILKA</v>
      </c>
    </row>
    <row r="1188" customFormat="false" ht="12.75" hidden="false" customHeight="true" outlineLevel="0" collapsed="false">
      <c r="A1188" s="15" t="n">
        <f aca="false">Report!C1559</f>
        <v>46212</v>
      </c>
      <c r="B1188" s="1" t="str">
        <f aca="false">Report!E1559</f>
        <v>ADICSO FABIAN GONZALEZ MONTILLA 70302186</v>
      </c>
      <c r="C1188" s="16" t="n">
        <f aca="false">Report!U1559</f>
        <v>588</v>
      </c>
      <c r="D1188" s="1" t="str">
        <f aca="false">Report!X1559</f>
        <v>NF523 BLOOM - MILKA</v>
      </c>
    </row>
    <row r="1189" customFormat="false" ht="12.75" hidden="false" customHeight="true" outlineLevel="0" collapsed="false">
      <c r="A1189" s="15" t="n">
        <f aca="false">Report!C1560</f>
        <v>46212</v>
      </c>
      <c r="B1189" s="1" t="str">
        <f aca="false">Report!E1560</f>
        <v>J. R. L. NASCIMENTO PANIFICADORA</v>
      </c>
      <c r="C1189" s="16" t="n">
        <f aca="false">Report!U1560</f>
        <v>990</v>
      </c>
      <c r="D1189" s="1" t="str">
        <f aca="false">Report!X1560</f>
        <v>NF1037 - MILKA</v>
      </c>
    </row>
    <row r="1190" customFormat="false" ht="12.75" hidden="false" customHeight="true" outlineLevel="0" collapsed="false">
      <c r="A1190" s="15" t="n">
        <f aca="false">Report!C1561</f>
        <v>46212</v>
      </c>
      <c r="B1190" s="1" t="str">
        <f aca="false">Report!E1561</f>
        <v>A M A DE LIMA INDUSTRIA E COMERCIO DE PRODUTOS ALIMENTICIOS LTDA</v>
      </c>
      <c r="C1190" s="16" t="n">
        <f aca="false">Report!U1561</f>
        <v>82.46</v>
      </c>
      <c r="D1190" s="1" t="str">
        <f aca="false">Report!X1561</f>
        <v>NF384/PGTO PARA SR. RENATO - MILKA</v>
      </c>
    </row>
    <row r="1191" customFormat="false" ht="12.75" hidden="false" customHeight="true" outlineLevel="0" collapsed="false">
      <c r="A1191" s="15" t="n">
        <f aca="false">Report!C1562</f>
        <v>46212</v>
      </c>
      <c r="B1191" s="1" t="str">
        <f aca="false">Report!E1562</f>
        <v>RENATO DE OLIVEIRA AZEVEDO</v>
      </c>
      <c r="C1191" s="16" t="n">
        <f aca="false">Report!U1562</f>
        <v>262.5</v>
      </c>
      <c r="D1191" s="1" t="str">
        <f aca="false">Report!X1562</f>
        <v>PL RENATO SISTEMA DN - KEILA</v>
      </c>
    </row>
    <row r="1192" customFormat="false" ht="12.75" hidden="false" customHeight="true" outlineLevel="0" collapsed="false">
      <c r="A1192" s="15" t="n">
        <f aca="false">Report!C1564</f>
        <v>46213</v>
      </c>
      <c r="B1192" s="1" t="str">
        <f aca="false">Report!E1564</f>
        <v>SEM FORNECEDOR</v>
      </c>
      <c r="C1192" s="16" t="n">
        <f aca="false">Report!U1564</f>
        <v>350</v>
      </c>
      <c r="D1192" s="1" t="str">
        <f aca="false">Report!X1564</f>
        <v>NF 5356</v>
      </c>
    </row>
    <row r="1193" customFormat="false" ht="12.75" hidden="false" customHeight="true" outlineLevel="0" collapsed="false">
      <c r="A1193" s="15" t="n">
        <f aca="false">Report!C1565</f>
        <v>46213</v>
      </c>
      <c r="B1193" s="1" t="str">
        <f aca="false">Report!E1565</f>
        <v>SEM FORNECEDOR</v>
      </c>
      <c r="C1193" s="16" t="n">
        <f aca="false">Report!U1565</f>
        <v>357</v>
      </c>
      <c r="D1193" s="1" t="str">
        <f aca="false">Report!X1565</f>
        <v>RECIBO - COMPRA DE 9,415 KG DE QUEIJO COALHO</v>
      </c>
    </row>
    <row r="1194" customFormat="false" ht="12.75" hidden="false" customHeight="true" outlineLevel="0" collapsed="false">
      <c r="A1194" s="15" t="n">
        <f aca="false">Report!C1566</f>
        <v>46213</v>
      </c>
      <c r="B1194" s="1" t="str">
        <f aca="false">Report!E1566</f>
        <v>SEM FORNECEDOR</v>
      </c>
      <c r="C1194" s="16" t="n">
        <f aca="false">Report!U1566</f>
        <v>70</v>
      </c>
      <c r="D1194" s="1" t="str">
        <f aca="false">Report!X1566</f>
        <v>RECIBO - SABRINA VILLAR</v>
      </c>
    </row>
    <row r="1195" customFormat="false" ht="12.75" hidden="false" customHeight="true" outlineLevel="0" collapsed="false">
      <c r="A1195" s="15" t="n">
        <f aca="false">Report!C1567</f>
        <v>46213</v>
      </c>
      <c r="B1195" s="1" t="str">
        <f aca="false">Report!E1567</f>
        <v>SEM FORNECEDOR</v>
      </c>
      <c r="C1195" s="16" t="n">
        <f aca="false">Report!U1567</f>
        <v>25</v>
      </c>
      <c r="D1195" s="1" t="str">
        <f aca="false">Report!X1567</f>
        <v>ANA LAGO</v>
      </c>
    </row>
    <row r="1196" customFormat="false" ht="12.75" hidden="false" customHeight="true" outlineLevel="0" collapsed="false">
      <c r="A1196" s="15" t="n">
        <f aca="false">Report!C1568</f>
        <v>46213</v>
      </c>
      <c r="B1196" s="1" t="str">
        <f aca="false">Report!E1568</f>
        <v>SEM FORNECEDOR</v>
      </c>
      <c r="C1196" s="16" t="n">
        <f aca="false">Report!U1568</f>
        <v>60</v>
      </c>
      <c r="D1196" s="1" t="str">
        <f aca="false">Report!X1568</f>
        <v>NARA VILAR</v>
      </c>
    </row>
    <row r="1197" customFormat="false" ht="12.75" hidden="false" customHeight="true" outlineLevel="0" collapsed="false">
      <c r="A1197" s="15" t="n">
        <f aca="false">Report!C1569</f>
        <v>46213</v>
      </c>
      <c r="B1197" s="1" t="str">
        <f aca="false">Report!E1569</f>
        <v>SEM FORNECEDOR</v>
      </c>
      <c r="C1197" s="16" t="n">
        <f aca="false">Report!U1569</f>
        <v>70</v>
      </c>
      <c r="D1197" s="1" t="str">
        <f aca="false">Report!X1569</f>
        <v>IDELMA MONTEIRO</v>
      </c>
    </row>
    <row r="1198" customFormat="false" ht="12.75" hidden="false" customHeight="true" outlineLevel="0" collapsed="false">
      <c r="A1198" s="15" t="n">
        <f aca="false">Report!C1570</f>
        <v>46213</v>
      </c>
      <c r="B1198" s="1" t="str">
        <f aca="false">Report!E1570</f>
        <v>SEM FORNECEDOR</v>
      </c>
      <c r="C1198" s="16" t="n">
        <f aca="false">Report!U1570</f>
        <v>70</v>
      </c>
      <c r="D1198" s="1" t="str">
        <f aca="false">Report!X1570</f>
        <v>SABRINA VILAR</v>
      </c>
    </row>
    <row r="1199" customFormat="false" ht="12.75" hidden="false" customHeight="true" outlineLevel="0" collapsed="false">
      <c r="A1199" s="15" t="n">
        <f aca="false">Report!C1571</f>
        <v>46213</v>
      </c>
      <c r="B1199" s="1" t="str">
        <f aca="false">Report!E1571</f>
        <v>SEM FORNECEDOR</v>
      </c>
      <c r="C1199" s="16" t="n">
        <f aca="false">Report!U1571</f>
        <v>80</v>
      </c>
      <c r="D1199" s="1" t="str">
        <f aca="false">Report!X1571</f>
        <v>EVERTON MARQUES</v>
      </c>
    </row>
    <row r="1200" customFormat="false" ht="12.75" hidden="false" customHeight="true" outlineLevel="0" collapsed="false">
      <c r="A1200" s="15" t="n">
        <f aca="false">Report!C1572</f>
        <v>46213</v>
      </c>
      <c r="B1200" s="1" t="str">
        <f aca="false">Report!E1572</f>
        <v>SEM FORNECEDOR</v>
      </c>
      <c r="C1200" s="16" t="n">
        <f aca="false">Report!U1572</f>
        <v>15</v>
      </c>
      <c r="D1200" s="1" t="str">
        <f aca="false">Report!X1572</f>
        <v>DAVID SILVA</v>
      </c>
    </row>
    <row r="1201" customFormat="false" ht="12.75" hidden="false" customHeight="true" outlineLevel="0" collapsed="false">
      <c r="A1201" s="15" t="n">
        <f aca="false">Report!C1573</f>
        <v>46213</v>
      </c>
      <c r="B1201" s="1" t="str">
        <f aca="false">Report!E1573</f>
        <v>SEM FORNECEDOR</v>
      </c>
      <c r="C1201" s="16" t="n">
        <f aca="false">Report!U1573</f>
        <v>70</v>
      </c>
      <c r="D1201" s="1" t="str">
        <f aca="false">Report!X1573</f>
        <v>DAVID SILVA</v>
      </c>
    </row>
    <row r="1202" customFormat="false" ht="12.75" hidden="false" customHeight="true" outlineLevel="0" collapsed="false">
      <c r="A1202" s="15" t="n">
        <f aca="false">Report!C1574</f>
        <v>46213</v>
      </c>
      <c r="B1202" s="1" t="str">
        <f aca="false">Report!E1574</f>
        <v>SEM FORNECEDOR</v>
      </c>
      <c r="C1202" s="16" t="n">
        <f aca="false">Report!U1574</f>
        <v>70</v>
      </c>
      <c r="D1202" s="1" t="str">
        <f aca="false">Report!X1574</f>
        <v>DANIEL SILVA</v>
      </c>
    </row>
    <row r="1203" customFormat="false" ht="12.75" hidden="false" customHeight="true" outlineLevel="0" collapsed="false">
      <c r="A1203" s="15" t="n">
        <f aca="false">Report!C1575</f>
        <v>46213</v>
      </c>
      <c r="B1203" s="1" t="str">
        <f aca="false">Report!E1575</f>
        <v>SEM FORNECEDOR</v>
      </c>
      <c r="C1203" s="16" t="n">
        <f aca="false">Report!U1575</f>
        <v>70</v>
      </c>
      <c r="D1203" s="1" t="str">
        <f aca="false">Report!X1575</f>
        <v>FELIPE JONATAS</v>
      </c>
    </row>
    <row r="1204" customFormat="false" ht="12.75" hidden="false" customHeight="true" outlineLevel="0" collapsed="false">
      <c r="A1204" s="15" t="n">
        <f aca="false">Report!C1576</f>
        <v>46213</v>
      </c>
      <c r="B1204" s="1" t="str">
        <f aca="false">Report!E1576</f>
        <v>SEM FORNECEDOR</v>
      </c>
      <c r="C1204" s="16" t="n">
        <f aca="false">Report!U1576</f>
        <v>100</v>
      </c>
      <c r="D1204" s="1" t="str">
        <f aca="false">Report!X1576</f>
        <v>ANA LAGO</v>
      </c>
    </row>
    <row r="1205" customFormat="false" ht="12.75" hidden="false" customHeight="true" outlineLevel="0" collapsed="false">
      <c r="A1205" s="15" t="n">
        <f aca="false">Report!C1577</f>
        <v>46213</v>
      </c>
      <c r="B1205" s="1" t="str">
        <f aca="false">Report!E1577</f>
        <v>ANDERSON SILVA - BOY</v>
      </c>
      <c r="C1205" s="16" t="n">
        <f aca="false">Report!U1577</f>
        <v>1567.08</v>
      </c>
      <c r="D1205" s="1" t="str">
        <f aca="false">Report!X1577</f>
        <v>COMPRAS FUNC ANDERSON PARC 06/12 - KEILA</v>
      </c>
    </row>
    <row r="1206" customFormat="false" ht="12.75" hidden="false" customHeight="true" outlineLevel="0" collapsed="false">
      <c r="A1206" s="15" t="n">
        <f aca="false">Report!C1578</f>
        <v>46213</v>
      </c>
      <c r="B1206" s="1" t="str">
        <f aca="false">Report!E1578</f>
        <v>LOJA DO REI COMERCIO DE MATERIAL DE CONS</v>
      </c>
      <c r="C1206" s="16" t="n">
        <f aca="false">Report!U1578</f>
        <v>295.66</v>
      </c>
      <c r="D1206" s="1" t="str">
        <f aca="false">Report!X1578</f>
        <v>NF 98825 PARC 04/04 - KEILA</v>
      </c>
    </row>
    <row r="1207" customFormat="false" ht="12.75" hidden="false" customHeight="true" outlineLevel="0" collapsed="false">
      <c r="A1207" s="15" t="n">
        <f aca="false">Report!C1579</f>
        <v>46213</v>
      </c>
      <c r="B1207" s="1" t="str">
        <f aca="false">Report!E1579</f>
        <v>LOJA DO REI COMERCIO DE MATERIAL DE CONS</v>
      </c>
      <c r="C1207" s="16" t="n">
        <f aca="false">Report!U1579</f>
        <v>192.46</v>
      </c>
      <c r="D1207" s="1" t="str">
        <f aca="false">Report!X1579</f>
        <v>NF 100083 MATERIAL OBRA ESCRITORIO - KEILA </v>
      </c>
    </row>
    <row r="1208" customFormat="false" ht="12.75" hidden="false" customHeight="true" outlineLevel="0" collapsed="false">
      <c r="A1208" s="15" t="n">
        <f aca="false">Report!C1583</f>
        <v>46213</v>
      </c>
      <c r="B1208" s="1" t="str">
        <f aca="false">Report!E1583</f>
        <v>DESPESA OPER LOJA</v>
      </c>
      <c r="C1208" s="16" t="n">
        <f aca="false">Report!U1583</f>
        <v>130</v>
      </c>
      <c r="D1208" s="1" t="str">
        <f aca="false">Report!X1583</f>
        <v>OUTROS DESP MO1 FUNCIONARIO PARC 03/06</v>
      </c>
    </row>
    <row r="1209" customFormat="false" ht="12.75" hidden="false" customHeight="true" outlineLevel="0" collapsed="false">
      <c r="A1209" s="15" t="n">
        <f aca="false">Report!C1586</f>
        <v>46213</v>
      </c>
      <c r="B1209" s="1" t="str">
        <f aca="false">Report!E1586</f>
        <v>J. A. F. DE LIMA</v>
      </c>
      <c r="C1209" s="16" t="n">
        <f aca="false">Report!U1586</f>
        <v>1118.57</v>
      </c>
      <c r="D1209" s="1" t="str">
        <f aca="false">Report!X1586</f>
        <v>NF 155121/5 MILKA</v>
      </c>
    </row>
    <row r="1210" customFormat="false" ht="12.75" hidden="false" customHeight="true" outlineLevel="0" collapsed="false">
      <c r="A1210" s="15" t="n">
        <f aca="false">Report!C1587</f>
        <v>46213</v>
      </c>
      <c r="B1210" s="1" t="str">
        <f aca="false">Report!E1587</f>
        <v>PROTENORTE MATERIAIS DE SEGURANCA EPP</v>
      </c>
      <c r="C1210" s="16" t="n">
        <f aca="false">Report!U1587</f>
        <v>280</v>
      </c>
      <c r="D1210" s="1" t="str">
        <f aca="false">Report!X1587</f>
        <v>RECARGA 6 EXTINTORES MO1 - KEILA</v>
      </c>
    </row>
    <row r="1211" customFormat="false" ht="12.75" hidden="false" customHeight="true" outlineLevel="0" collapsed="false">
      <c r="A1211" s="15" t="n">
        <f aca="false">Report!C1588</f>
        <v>46213</v>
      </c>
      <c r="B1211" s="1" t="str">
        <f aca="false">Report!E1588</f>
        <v>IMPERIO FESTAS MIX </v>
      </c>
      <c r="C1211" s="16" t="n">
        <f aca="false">Report!U1588</f>
        <v>158.85</v>
      </c>
      <c r="D1211" s="1" t="str">
        <f aca="false">Report!X1588</f>
        <v>DECORACAO LOJA COPA PARC 01/02 - KEILA</v>
      </c>
    </row>
    <row r="1212" customFormat="false" ht="12.75" hidden="false" customHeight="true" outlineLevel="0" collapsed="false">
      <c r="A1212" s="15" t="n">
        <f aca="false">Report!C1589</f>
        <v>46213</v>
      </c>
      <c r="B1212" s="1" t="str">
        <f aca="false">Report!E1589</f>
        <v>BF COMERCIO DE EQUIP. E SUP DE INFO LTDA</v>
      </c>
      <c r="C1212" s="16" t="n">
        <f aca="false">Report!U1589</f>
        <v>157.89</v>
      </c>
      <c r="D1212" s="1" t="str">
        <f aca="false">Report!X1589</f>
        <v>NF 5.536 PARC 01/02  TONNER ESCRITORIO - KEILA</v>
      </c>
    </row>
    <row r="1213" customFormat="false" ht="12.75" hidden="false" customHeight="true" outlineLevel="0" collapsed="false">
      <c r="A1213" s="15" t="n">
        <f aca="false">Report!C1591</f>
        <v>46213</v>
      </c>
      <c r="B1213" s="1" t="str">
        <f aca="false">Report!E1591</f>
        <v>BF COMERCIO DE EQUIP. E SUP DE INFO LTDA</v>
      </c>
      <c r="C1213" s="16" t="n">
        <f aca="false">Report!U1591</f>
        <v>120.13</v>
      </c>
      <c r="D1213" s="1" t="str">
        <f aca="false">Report!X1591</f>
        <v>NF 5484 PARC 02/04 TONNER ESCR - KEILA</v>
      </c>
    </row>
    <row r="1214" customFormat="false" ht="12.75" hidden="false" customHeight="true" outlineLevel="0" collapsed="false">
      <c r="A1214" s="15" t="n">
        <f aca="false">Report!C1592</f>
        <v>46213</v>
      </c>
      <c r="B1214" s="1" t="str">
        <f aca="false">Report!E1592</f>
        <v>SV INSTALACOES LTDA</v>
      </c>
      <c r="C1214" s="16" t="n">
        <f aca="false">Report!U1592</f>
        <v>116.07</v>
      </c>
      <c r="D1214" s="1" t="str">
        <f aca="false">Report!X1592</f>
        <v>NF 1529878 - BOTAS ACOUGUEIROS - KEILA</v>
      </c>
    </row>
    <row r="1215" customFormat="false" ht="12.75" hidden="false" customHeight="true" outlineLevel="0" collapsed="false">
      <c r="A1215" s="15" t="n">
        <f aca="false">Report!C1593</f>
        <v>46213</v>
      </c>
      <c r="B1215" s="1" t="str">
        <f aca="false">Report!E1593</f>
        <v>PIARARA COMERCIO, IMPORTACAO E EXPORTACAO LTDA</v>
      </c>
      <c r="C1215" s="16" t="n">
        <f aca="false">Report!U1593</f>
        <v>372.09</v>
      </c>
      <c r="D1215" s="1" t="str">
        <f aca="false">Report!X1593</f>
        <v>NF193354-3 MILKA</v>
      </c>
    </row>
    <row r="1216" customFormat="false" ht="12.75" hidden="false" customHeight="true" outlineLevel="0" collapsed="false">
      <c r="A1216" s="15" t="n">
        <f aca="false">Report!C1594</f>
        <v>46213</v>
      </c>
      <c r="B1216" s="1" t="str">
        <f aca="false">Report!E1594</f>
        <v>LOJA DO REI COMERCIO DE MATERIAL DE CONS</v>
      </c>
      <c r="C1216" s="16" t="n">
        <f aca="false">Report!U1594</f>
        <v>93.32</v>
      </c>
      <c r="D1216" s="1" t="str">
        <f aca="false">Report!X1594</f>
        <v>NF 105747 - KEILA</v>
      </c>
    </row>
    <row r="1217" customFormat="false" ht="12.75" hidden="false" customHeight="true" outlineLevel="0" collapsed="false">
      <c r="A1217" s="15" t="n">
        <f aca="false">Report!C1595</f>
        <v>46213</v>
      </c>
      <c r="B1217" s="1" t="str">
        <f aca="false">Report!E1595</f>
        <v>SABIA COMERCIO DE COSMETICOS LTDA</v>
      </c>
      <c r="C1217" s="16" t="n">
        <f aca="false">Report!U1595</f>
        <v>477.39</v>
      </c>
      <c r="D1217" s="1" t="str">
        <f aca="false">Report!X1595</f>
        <v>NF 250257-1 MILKA</v>
      </c>
    </row>
    <row r="1218" customFormat="false" ht="12.75" hidden="false" customHeight="true" outlineLevel="0" collapsed="false">
      <c r="A1218" s="15" t="n">
        <f aca="false">Report!C1596</f>
        <v>46213</v>
      </c>
      <c r="B1218" s="1" t="str">
        <f aca="false">Report!E1596</f>
        <v>SWTL SERVICOS DE INFORMATICA LTDA</v>
      </c>
      <c r="C1218" s="16" t="n">
        <f aca="false">Report!U1596</f>
        <v>666.67</v>
      </c>
      <c r="D1218" s="1" t="str">
        <f aca="false">Report!X1596</f>
        <v>MENSALIDADE CONSULTORIA SISTEMA CISS -KEILA</v>
      </c>
    </row>
    <row r="1219" customFormat="false" ht="12.75" hidden="false" customHeight="true" outlineLevel="0" collapsed="false">
      <c r="A1219" s="15" t="n">
        <f aca="false">Report!C1597</f>
        <v>46213</v>
      </c>
      <c r="B1219" s="1" t="str">
        <f aca="false">Report!E1597</f>
        <v>SWTL SERVICOS DE INFORMATICA LTDA</v>
      </c>
      <c r="C1219" s="16" t="n">
        <f aca="false">Report!U1597</f>
        <v>2000</v>
      </c>
      <c r="D1219" s="1" t="str">
        <f aca="false">Report!X1597</f>
        <v>MENSALIDADE CONSULTORIA LOJAS NAO SOMAR RATEAD</v>
      </c>
    </row>
    <row r="1220" customFormat="false" ht="12.75" hidden="false" customHeight="true" outlineLevel="0" collapsed="false">
      <c r="A1220" s="15" t="n">
        <f aca="false">Report!C1598</f>
        <v>46213</v>
      </c>
      <c r="B1220" s="1" t="str">
        <f aca="false">Report!E1598</f>
        <v>DISTRIBUIDORA FARIAS LTDA.</v>
      </c>
      <c r="C1220" s="16" t="n">
        <f aca="false">Report!U1598</f>
        <v>478.42</v>
      </c>
      <c r="D1220" s="1" t="str">
        <f aca="false">Report!X1598</f>
        <v>789209-B/C  NF674930 - MILKA</v>
      </c>
    </row>
    <row r="1221" customFormat="false" ht="12.75" hidden="false" customHeight="true" outlineLevel="0" collapsed="false">
      <c r="A1221" s="15" t="n">
        <f aca="false">Report!C1599</f>
        <v>46213</v>
      </c>
      <c r="B1221" s="1" t="str">
        <f aca="false">Report!E1599</f>
        <v>OCIDENTAL COMERCIO DE FRIOS LTDA</v>
      </c>
      <c r="C1221" s="16" t="n">
        <f aca="false">Report!U1599</f>
        <v>2272.59</v>
      </c>
      <c r="D1221" s="1" t="str">
        <f aca="false">Report!X1599</f>
        <v>NF 1238958-2/3 MILKA</v>
      </c>
    </row>
    <row r="1222" customFormat="false" ht="12.75" hidden="false" customHeight="true" outlineLevel="0" collapsed="false">
      <c r="A1222" s="15" t="n">
        <f aca="false">Report!C1600</f>
        <v>46213</v>
      </c>
      <c r="B1222" s="1" t="str">
        <f aca="false">Report!E1600</f>
        <v>BRAGA TABACARIA EIRELI ME</v>
      </c>
      <c r="C1222" s="16" t="n">
        <f aca="false">Report!U1600</f>
        <v>467.2</v>
      </c>
      <c r="D1222" s="1" t="str">
        <f aca="false">Report!X1600</f>
        <v>NF 18761-03 MILKA</v>
      </c>
    </row>
    <row r="1223" customFormat="false" ht="12.75" hidden="false" customHeight="true" outlineLevel="0" collapsed="false">
      <c r="A1223" s="15" t="n">
        <f aca="false">Report!C1601</f>
        <v>46213</v>
      </c>
      <c r="B1223" s="1" t="str">
        <f aca="false">Report!E1601</f>
        <v>DISTRIBUIDORA LOPES LTDA</v>
      </c>
      <c r="C1223" s="16" t="n">
        <f aca="false">Report!U1601</f>
        <v>600</v>
      </c>
      <c r="D1223" s="1" t="str">
        <f aca="false">Report!X1601</f>
        <v>NF 1681442 - MILKA</v>
      </c>
    </row>
    <row r="1224" customFormat="false" ht="12.75" hidden="false" customHeight="true" outlineLevel="0" collapsed="false">
      <c r="A1224" s="15" t="n">
        <f aca="false">Report!C1602</f>
        <v>46213</v>
      </c>
      <c r="B1224" s="1" t="str">
        <f aca="false">Report!E1602</f>
        <v>ENDREW GUIMARAES BATISTA</v>
      </c>
      <c r="C1224" s="16" t="n">
        <f aca="false">Report!U1602</f>
        <v>209.99</v>
      </c>
      <c r="D1224" s="1" t="str">
        <f aca="false">Report!X1602</f>
        <v>CELULAR TIM RENATO MO1 - KEILA</v>
      </c>
    </row>
    <row r="1225" customFormat="false" ht="12.75" hidden="false" customHeight="true" outlineLevel="0" collapsed="false">
      <c r="A1225" s="15" t="n">
        <f aca="false">Report!C1603</f>
        <v>46213</v>
      </c>
      <c r="B1225" s="1" t="str">
        <f aca="false">Report!E1603</f>
        <v>GLG COMERCIO E INDUSTRIA DO VESTUARIO LTDA</v>
      </c>
      <c r="C1225" s="16" t="n">
        <f aca="false">Report!U1603</f>
        <v>320</v>
      </c>
      <c r="D1225" s="1" t="str">
        <f aca="false">Report!X1603</f>
        <v>CALCA UNIFORME ACOUGUEIROS MO1 - KEILA</v>
      </c>
    </row>
    <row r="1226" customFormat="false" ht="12.75" hidden="false" customHeight="true" outlineLevel="0" collapsed="false">
      <c r="A1226" s="15" t="n">
        <f aca="false">Report!C1604</f>
        <v>46213</v>
      </c>
      <c r="B1226" s="1" t="str">
        <f aca="false">Report!E1604</f>
        <v>SOUZA CRUZ LTDA.</v>
      </c>
      <c r="C1226" s="16" t="n">
        <f aca="false">Report!U1604</f>
        <v>5229.61</v>
      </c>
      <c r="D1226" s="1" t="str">
        <f aca="false">Report!X1604</f>
        <v>NF 565012-02 MILKA</v>
      </c>
    </row>
    <row r="1227" customFormat="false" ht="12.75" hidden="false" customHeight="true" outlineLevel="0" collapsed="false">
      <c r="A1227" s="15" t="n">
        <f aca="false">Report!C1606</f>
        <v>46213</v>
      </c>
      <c r="B1227" s="1" t="str">
        <f aca="false">Report!E1606</f>
        <v>OCIDENTAL COMERCIO DE FRIOS LTDA</v>
      </c>
      <c r="C1227" s="16" t="n">
        <f aca="false">Report!U1606</f>
        <v>537.72</v>
      </c>
      <c r="D1227" s="1" t="str">
        <f aca="false">Report!X1606</f>
        <v>NF 1241434-1/3 - MILKA</v>
      </c>
    </row>
    <row r="1228" customFormat="false" ht="12.75" hidden="false" customHeight="true" outlineLevel="0" collapsed="false">
      <c r="A1228" s="15" t="n">
        <f aca="false">Report!C1607</f>
        <v>46213</v>
      </c>
      <c r="B1228" s="1" t="str">
        <f aca="false">Report!E1607</f>
        <v>NT INDUSTRIA E COMERCIO DE PANIFICACAO L</v>
      </c>
      <c r="C1228" s="16" t="n">
        <f aca="false">Report!U1607</f>
        <v>4396.37</v>
      </c>
      <c r="D1228" s="1" t="str">
        <f aca="false">Report!X1607</f>
        <v>NF 39625 - MILKA</v>
      </c>
    </row>
    <row r="1229" customFormat="false" ht="12.75" hidden="false" customHeight="true" outlineLevel="0" collapsed="false">
      <c r="A1229" s="15" t="n">
        <f aca="false">Report!C1608</f>
        <v>46213</v>
      </c>
      <c r="B1229" s="1" t="str">
        <f aca="false">Report!E1608</f>
        <v>EDMARA COMERCIO DE HIGIENE PESSOAL LTDA</v>
      </c>
      <c r="C1229" s="16" t="n">
        <f aca="false">Report!U1608</f>
        <v>550</v>
      </c>
      <c r="D1229" s="1" t="str">
        <f aca="false">Report!X1608</f>
        <v>NF 8210 DESPESA - MILKA</v>
      </c>
    </row>
    <row r="1230" customFormat="false" ht="12.75" hidden="false" customHeight="true" outlineLevel="0" collapsed="false">
      <c r="A1230" s="15" t="n">
        <f aca="false">Report!C1609</f>
        <v>46213</v>
      </c>
      <c r="B1230" s="1" t="str">
        <f aca="false">Report!E1609</f>
        <v>MAXFRI DISTRIUIDORA LTDA</v>
      </c>
      <c r="C1230" s="16" t="n">
        <f aca="false">Report!U1609</f>
        <v>6374.28</v>
      </c>
      <c r="D1230" s="1" t="str">
        <f aca="false">Report!X1609</f>
        <v>NF14614 - MILKA</v>
      </c>
    </row>
    <row r="1231" customFormat="false" ht="12.75" hidden="false" customHeight="true" outlineLevel="0" collapsed="false">
      <c r="A1231" s="15" t="n">
        <f aca="false">Report!C1610</f>
        <v>46213</v>
      </c>
      <c r="B1231" s="1" t="str">
        <f aca="false">Report!E1610</f>
        <v>HAVAN S.A.</v>
      </c>
      <c r="C1231" s="16" t="n">
        <f aca="false">Report!U1610</f>
        <v>260.29</v>
      </c>
      <c r="D1231" s="1" t="str">
        <f aca="false">Report!X1610</f>
        <v>PARC 1/03 LIQUIDIFICADOR PADARIA MO1 - KEILA</v>
      </c>
    </row>
    <row r="1232" customFormat="false" ht="12.75" hidden="false" customHeight="true" outlineLevel="0" collapsed="false">
      <c r="A1232" s="15" t="n">
        <f aca="false">Report!C1611</f>
        <v>46213</v>
      </c>
      <c r="B1232" s="1" t="str">
        <f aca="false">Report!E1611</f>
        <v>EDMARA COMERCIO DE HIGIENE PESSOAL LTDA</v>
      </c>
      <c r="C1232" s="16" t="n">
        <f aca="false">Report!U1611</f>
        <v>526.89</v>
      </c>
      <c r="D1232" s="1" t="str">
        <f aca="false">Report!X1611</f>
        <v>5120-A/C  NF8208 - MILKA</v>
      </c>
    </row>
    <row r="1233" customFormat="false" ht="12.75" hidden="false" customHeight="true" outlineLevel="0" collapsed="false">
      <c r="A1233" s="15" t="n">
        <f aca="false">Report!C1612</f>
        <v>46213</v>
      </c>
      <c r="B1233" s="1" t="str">
        <f aca="false">Report!E1612</f>
        <v>C. R. PARENTE ABREU</v>
      </c>
      <c r="C1233" s="16" t="n">
        <f aca="false">Report!U1612</f>
        <v>406.93</v>
      </c>
      <c r="D1233" s="1" t="str">
        <f aca="false">Report!X1612</f>
        <v>NF 11352-2 MILKA</v>
      </c>
    </row>
    <row r="1234" customFormat="false" ht="12.75" hidden="false" customHeight="true" outlineLevel="0" collapsed="false">
      <c r="A1234" s="15" t="n">
        <f aca="false">Report!C1613</f>
        <v>46213</v>
      </c>
      <c r="B1234" s="1" t="str">
        <f aca="false">Report!E1613</f>
        <v>J G COMERCIO DE PRODUTOS ALIMENTICIOS LTDA</v>
      </c>
      <c r="C1234" s="16" t="n">
        <f aca="false">Report!U1613</f>
        <v>2340.64</v>
      </c>
      <c r="D1234" s="1" t="str">
        <f aca="false">Report!X1613</f>
        <v>454446-A/C  NF390550 - MILKA</v>
      </c>
    </row>
    <row r="1235" customFormat="false" ht="12.75" hidden="false" customHeight="true" outlineLevel="0" collapsed="false">
      <c r="A1235" s="15" t="n">
        <f aca="false">Report!C1614</f>
        <v>46213</v>
      </c>
      <c r="B1235" s="1" t="str">
        <f aca="false">Report!E1614</f>
        <v>VITAPAN COMERCIO VAREJISTA DE PRODUTOS ALIMENTICIOS LTDA</v>
      </c>
      <c r="C1235" s="16" t="n">
        <f aca="false">Report!U1614</f>
        <v>918</v>
      </c>
      <c r="D1235" s="1" t="str">
        <f aca="false">Report!X1614</f>
        <v>NF10235 - MILKA</v>
      </c>
    </row>
    <row r="1236" customFormat="false" ht="12.75" hidden="false" customHeight="true" outlineLevel="0" collapsed="false">
      <c r="A1236" s="15" t="n">
        <f aca="false">Report!C1615</f>
        <v>46213</v>
      </c>
      <c r="B1236" s="1" t="str">
        <f aca="false">Report!E1615</f>
        <v>BROTHERS  INDUSTRIA DE ALIMENTOS LTDA</v>
      </c>
      <c r="C1236" s="16" t="n">
        <f aca="false">Report!U1615</f>
        <v>640.3</v>
      </c>
      <c r="D1236" s="1" t="str">
        <f aca="false">Report!X1615</f>
        <v>NF 1030056 - MILkA</v>
      </c>
    </row>
    <row r="1237" customFormat="false" ht="12.75" hidden="false" customHeight="true" outlineLevel="0" collapsed="false">
      <c r="A1237" s="15" t="n">
        <f aca="false">Report!C1616</f>
        <v>46213</v>
      </c>
      <c r="B1237" s="1" t="str">
        <f aca="false">Report!E1616</f>
        <v>BRAGA TABACARIA EIRELI ME</v>
      </c>
      <c r="C1237" s="16" t="n">
        <f aca="false">Report!U1616</f>
        <v>595</v>
      </c>
      <c r="D1237" s="1" t="str">
        <f aca="false">Report!X1616</f>
        <v>NF 19022-01 MILKA</v>
      </c>
    </row>
    <row r="1238" customFormat="false" ht="12.75" hidden="false" customHeight="true" outlineLevel="0" collapsed="false">
      <c r="A1238" s="15" t="n">
        <f aca="false">Report!C1617</f>
        <v>46213</v>
      </c>
      <c r="B1238" s="1" t="str">
        <f aca="false">Report!E1617</f>
        <v>NESTLÉ BRASIL LTDA.</v>
      </c>
      <c r="C1238" s="16" t="n">
        <f aca="false">Report!U1617</f>
        <v>895.19</v>
      </c>
      <c r="D1238" s="1" t="str">
        <f aca="false">Report!X1617</f>
        <v>NF 1424401-01 MILKA</v>
      </c>
    </row>
    <row r="1239" customFormat="false" ht="12.75" hidden="false" customHeight="true" outlineLevel="0" collapsed="false">
      <c r="A1239" s="15" t="n">
        <f aca="false">Report!C1618</f>
        <v>46213</v>
      </c>
      <c r="B1239" s="1" t="str">
        <f aca="false">Report!E1618</f>
        <v>NEYLIANE SILVA DE OLIVEIRA</v>
      </c>
      <c r="C1239" s="16" t="n">
        <f aca="false">Report!U1618</f>
        <v>5000</v>
      </c>
      <c r="D1239" s="1" t="str">
        <f aca="false">Report!X1618</f>
        <v>PL NEILA - NAO SOMAR </v>
      </c>
    </row>
    <row r="1240" customFormat="false" ht="12.75" hidden="false" customHeight="true" outlineLevel="0" collapsed="false">
      <c r="A1240" s="15" t="n">
        <f aca="false">Report!C1619</f>
        <v>46213</v>
      </c>
      <c r="B1240" s="1" t="str">
        <f aca="false">Report!E1619</f>
        <v>MANAUS AMBIENTAL S/A </v>
      </c>
      <c r="C1240" s="16" t="n">
        <f aca="false">Report!U1619</f>
        <v>273.13</v>
      </c>
      <c r="D1240" s="1" t="str">
        <f aca="false">Report!X1619</f>
        <v>AGUA MO1 1244736-6 MES  06/26 - KEILA</v>
      </c>
    </row>
    <row r="1241" customFormat="false" ht="12.75" hidden="false" customHeight="true" outlineLevel="0" collapsed="false">
      <c r="A1241" s="15" t="n">
        <f aca="false">Report!C1620</f>
        <v>46213</v>
      </c>
      <c r="B1241" s="1" t="str">
        <f aca="false">Report!E1620</f>
        <v>MANAUS AMBIENTAL S/A </v>
      </c>
      <c r="C1241" s="16" t="n">
        <f aca="false">Report!U1620</f>
        <v>192.47</v>
      </c>
      <c r="D1241" s="1" t="str">
        <f aca="false">Report!X1620</f>
        <v>AGUA MO1 1244728-5 MO1 - KEILA</v>
      </c>
    </row>
    <row r="1242" customFormat="false" ht="12.75" hidden="false" customHeight="true" outlineLevel="0" collapsed="false">
      <c r="A1242" s="15" t="n">
        <f aca="false">Report!C1621</f>
        <v>46213</v>
      </c>
      <c r="B1242" s="1" t="str">
        <f aca="false">Report!E1621</f>
        <v>RENATO DE O AZEVEDO E CIA LTDA - EPP</v>
      </c>
      <c r="C1242" s="16" t="n">
        <f aca="false">Report!U1621</f>
        <v>3482.02</v>
      </c>
      <c r="D1242" s="1" t="str">
        <f aca="false">Report!X1621</f>
        <v>FEIRA SR RENATO - DEBORA</v>
      </c>
    </row>
    <row r="1243" customFormat="false" ht="12.75" hidden="false" customHeight="true" outlineLevel="0" collapsed="false">
      <c r="A1243" s="15" t="n">
        <f aca="false">Report!C1622</f>
        <v>46213</v>
      </c>
      <c r="B1243" s="1" t="str">
        <f aca="false">Report!E1622</f>
        <v>BRAGA TABACARIA EIRELI ME</v>
      </c>
      <c r="C1243" s="16" t="n">
        <f aca="false">Report!U1622</f>
        <v>462</v>
      </c>
      <c r="D1243" s="1" t="str">
        <f aca="false">Report!X1622</f>
        <v>NF19193 / COMPRA SARINHA E TRIGO - MILKA</v>
      </c>
    </row>
    <row r="1244" customFormat="false" ht="12.75" hidden="false" customHeight="true" outlineLevel="0" collapsed="false">
      <c r="A1244" s="15" t="n">
        <f aca="false">Report!C1623</f>
        <v>46213</v>
      </c>
      <c r="B1244" s="1" t="str">
        <f aca="false">Report!E1623</f>
        <v>DESPESA OPER LOJA</v>
      </c>
      <c r="C1244" s="16" t="n">
        <f aca="false">Report!U1623</f>
        <v>429.64</v>
      </c>
      <c r="D1244" s="1" t="str">
        <f aca="false">Report!X1623</f>
        <v>PARC 01/05 DESPESA MINEIRO - KEILA</v>
      </c>
    </row>
    <row r="1245" customFormat="false" ht="12.75" hidden="false" customHeight="true" outlineLevel="0" collapsed="false">
      <c r="A1245" s="15" t="n">
        <f aca="false">Report!C1624</f>
        <v>46213</v>
      </c>
      <c r="B1245" s="1" t="str">
        <f aca="false">Report!E1624</f>
        <v>RENATO DE OLIVEIRA AZEVEDO</v>
      </c>
      <c r="C1245" s="16" t="n">
        <f aca="false">Report!U1624</f>
        <v>331.61</v>
      </c>
      <c r="D1245" s="1" t="str">
        <f aca="false">Report!X1624</f>
        <v>PL RENATO PARC 01/03 - KEILA</v>
      </c>
    </row>
    <row r="1246" customFormat="false" ht="12.75" hidden="false" customHeight="true" outlineLevel="0" collapsed="false">
      <c r="A1246" s="15" t="n">
        <f aca="false">Report!C1625</f>
        <v>46213</v>
      </c>
      <c r="B1246" s="1" t="str">
        <f aca="false">Report!E1625</f>
        <v>DESPESA OPER LOJA</v>
      </c>
      <c r="C1246" s="16" t="n">
        <f aca="false">Report!U1625</f>
        <v>150</v>
      </c>
      <c r="D1246" s="1" t="str">
        <f aca="false">Report!X1625</f>
        <v>ADESIVO MOTO MO1 - KEILA</v>
      </c>
    </row>
    <row r="1247" customFormat="false" ht="12.75" hidden="false" customHeight="true" outlineLevel="0" collapsed="false">
      <c r="A1247" s="15" t="n">
        <f aca="false">Report!C1626</f>
        <v>46213</v>
      </c>
      <c r="B1247" s="1" t="str">
        <f aca="false">Report!E1626</f>
        <v>J W N DOS SANTOS</v>
      </c>
      <c r="C1247" s="16" t="n">
        <f aca="false">Report!U1626</f>
        <v>450</v>
      </c>
      <c r="D1247" s="1" t="str">
        <f aca="false">Report!X1626</f>
        <v>NF 352 - DEBORA</v>
      </c>
    </row>
    <row r="1248" customFormat="false" ht="12.75" hidden="false" customHeight="true" outlineLevel="0" collapsed="false">
      <c r="A1248" s="15" t="n">
        <f aca="false">Report!C1630</f>
        <v>46213</v>
      </c>
      <c r="B1248" s="1" t="str">
        <f aca="false">Report!E1630</f>
        <v>POSTO TIRADENTES</v>
      </c>
      <c r="C1248" s="16" t="n">
        <f aca="false">Report!U1630</f>
        <v>74.64</v>
      </c>
      <c r="D1248" s="1" t="str">
        <f aca="false">Report!X1630</f>
        <v>GASOLINA MOTO MO1 - KEILA</v>
      </c>
    </row>
    <row r="1249" customFormat="false" ht="12.75" hidden="false" customHeight="true" outlineLevel="0" collapsed="false">
      <c r="A1249" s="15" t="n">
        <f aca="false">Report!C1631</f>
        <v>46213</v>
      </c>
      <c r="B1249" s="1" t="str">
        <f aca="false">Report!E1631</f>
        <v>LEO MOTO PECAS </v>
      </c>
      <c r="C1249" s="16" t="n">
        <f aca="false">Report!U1631</f>
        <v>25</v>
      </c>
      <c r="D1249" s="1" t="str">
        <f aca="false">Report!X1631</f>
        <v>CORRENTE  MOTO MO1 - KEILA</v>
      </c>
    </row>
    <row r="1250" customFormat="false" ht="12.75" hidden="false" customHeight="true" outlineLevel="0" collapsed="false">
      <c r="A1250" s="15" t="n">
        <f aca="false">Report!C1632</f>
        <v>46213</v>
      </c>
      <c r="B1250" s="1" t="str">
        <f aca="false">Report!E1632</f>
        <v>RCR RIBEIRO ME</v>
      </c>
      <c r="C1250" s="16" t="n">
        <f aca="false">Report!U1632</f>
        <v>8</v>
      </c>
      <c r="D1250" s="1" t="str">
        <f aca="false">Report!X1632</f>
        <v>MATERIAL DECORACAO COPA LOJA - KEILA</v>
      </c>
    </row>
    <row r="1251" customFormat="false" ht="12.75" hidden="false" customHeight="true" outlineLevel="0" collapsed="false">
      <c r="A1251" s="15" t="n">
        <f aca="false">Report!C1634</f>
        <v>46213</v>
      </c>
      <c r="B1251" s="1" t="str">
        <f aca="false">Report!E1634</f>
        <v>POSTO TIRADENTES</v>
      </c>
      <c r="C1251" s="16" t="n">
        <f aca="false">Report!U1634</f>
        <v>70.22</v>
      </c>
      <c r="D1251" s="1" t="str">
        <f aca="false">Report!X1634</f>
        <v>GASOLINA MOTO MO1 - KEILA</v>
      </c>
    </row>
    <row r="1252" customFormat="false" ht="12.75" hidden="false" customHeight="true" outlineLevel="0" collapsed="false">
      <c r="A1252" s="15" t="n">
        <f aca="false">Report!C1635</f>
        <v>46213</v>
      </c>
      <c r="B1252" s="1" t="str">
        <f aca="false">Report!E1635</f>
        <v>POSTO TIRADENTES</v>
      </c>
      <c r="C1252" s="16" t="n">
        <f aca="false">Report!U1635</f>
        <v>74.48</v>
      </c>
      <c r="D1252" s="1" t="str">
        <f aca="false">Report!X1635</f>
        <v>GASOLINA MOTO MO1 - KEILA</v>
      </c>
    </row>
    <row r="1253" customFormat="false" ht="12.75" hidden="false" customHeight="true" outlineLevel="0" collapsed="false">
      <c r="A1253" s="15" t="n">
        <f aca="false">Report!C1636</f>
        <v>46213</v>
      </c>
      <c r="B1253" s="1" t="str">
        <f aca="false">Report!E1636</f>
        <v>MERCADINHO LELIENE </v>
      </c>
      <c r="C1253" s="16" t="n">
        <f aca="false">Report!U1636</f>
        <v>10</v>
      </c>
      <c r="D1253" s="1" t="str">
        <f aca="false">Report!X1636</f>
        <v>DESPESA COMPRA DE GRAMPOS - KEILA</v>
      </c>
    </row>
    <row r="1254" customFormat="false" ht="12.75" hidden="false" customHeight="true" outlineLevel="0" collapsed="false">
      <c r="A1254" s="15" t="n">
        <f aca="false">Report!C1638</f>
        <v>46213</v>
      </c>
      <c r="B1254" s="1" t="str">
        <f aca="false">Report!E1638</f>
        <v>IMPERIO FESTAS MIX </v>
      </c>
      <c r="C1254" s="16" t="n">
        <f aca="false">Report!U1638</f>
        <v>150</v>
      </c>
      <c r="D1254" s="1" t="str">
        <f aca="false">Report!X1638</f>
        <v>MATERIAL DECORACAO PADARIA MO1 - KEILA</v>
      </c>
    </row>
    <row r="1255" customFormat="false" ht="12.75" hidden="false" customHeight="true" outlineLevel="0" collapsed="false">
      <c r="A1255" s="15" t="n">
        <f aca="false">Report!C1639</f>
        <v>46213</v>
      </c>
      <c r="B1255" s="1" t="str">
        <f aca="false">Report!E1639</f>
        <v>NEY MATERIAL DE CONSTRUCAO</v>
      </c>
      <c r="C1255" s="16" t="n">
        <f aca="false">Report!U1639</f>
        <v>600</v>
      </c>
      <c r="D1255" s="1" t="str">
        <f aca="false">Report!X1639</f>
        <v>OUTROS ANDERSON PARC 01/03 MATERIAL CONSTRUCAO </v>
      </c>
    </row>
    <row r="1256" customFormat="false" ht="12.75" hidden="false" customHeight="true" outlineLevel="0" collapsed="false">
      <c r="A1256" s="15" t="n">
        <f aca="false">Report!C1640</f>
        <v>46213</v>
      </c>
      <c r="B1256" s="1" t="str">
        <f aca="false">Report!E1640</f>
        <v>BANCO DO BRASIL SA</v>
      </c>
      <c r="C1256" s="16" t="n">
        <f aca="false">Report!U1640</f>
        <v>16.83</v>
      </c>
      <c r="D1256" s="1" t="str">
        <f aca="false">Report!X1640</f>
        <v>ANUIDADE CARTAO CREDI TO BB 1 NOVO - KEILA</v>
      </c>
    </row>
    <row r="1257" customFormat="false" ht="12.75" hidden="false" customHeight="true" outlineLevel="0" collapsed="false">
      <c r="A1257" s="15" t="n">
        <f aca="false">Report!C1643</f>
        <v>46213</v>
      </c>
      <c r="B1257" s="1" t="str">
        <f aca="false">Report!E1643</f>
        <v>ITAU SA</v>
      </c>
      <c r="C1257" s="16" t="n">
        <f aca="false">Report!U1643</f>
        <v>2465.25</v>
      </c>
      <c r="D1257" s="1" t="str">
        <f aca="false">Report!X1643</f>
        <v>JUROS LIMITE DA CONTA MO1 - KEILA</v>
      </c>
    </row>
    <row r="1258" customFormat="false" ht="12.75" hidden="false" customHeight="true" outlineLevel="0" collapsed="false">
      <c r="A1258" s="15" t="n">
        <f aca="false">Report!C1645</f>
        <v>46213</v>
      </c>
      <c r="B1258" s="1" t="str">
        <f aca="false">Report!E1645</f>
        <v>FOLHA DE PAGAMENTO </v>
      </c>
      <c r="C1258" s="16" t="n">
        <f aca="false">Report!U1645</f>
        <v>2400</v>
      </c>
      <c r="D1258" s="1" t="str">
        <f aca="false">Report!X1645</f>
        <v>PAG  ADIANT SALARIO MO1 07/26 - KEILA</v>
      </c>
    </row>
    <row r="1259" customFormat="false" ht="12.75" hidden="false" customHeight="true" outlineLevel="0" collapsed="false">
      <c r="A1259" s="15" t="n">
        <f aca="false">Report!C1646</f>
        <v>46214</v>
      </c>
      <c r="B1259" s="1" t="str">
        <f aca="false">Report!E1646</f>
        <v>SEM FORNECEDOR</v>
      </c>
      <c r="C1259" s="16" t="n">
        <f aca="false">Report!U1646</f>
        <v>440</v>
      </c>
      <c r="D1259" s="1" t="str">
        <f aca="false">Report!X1646</f>
        <v>NF 25</v>
      </c>
    </row>
    <row r="1260" customFormat="false" ht="12.75" hidden="false" customHeight="true" outlineLevel="0" collapsed="false">
      <c r="A1260" s="15" t="n">
        <f aca="false">Report!C1647</f>
        <v>46214</v>
      </c>
      <c r="B1260" s="1" t="str">
        <f aca="false">Report!E1647</f>
        <v>SEM FORNECEDOR</v>
      </c>
      <c r="C1260" s="16" t="n">
        <f aca="false">Report!U1647</f>
        <v>560</v>
      </c>
      <c r="D1260" s="1" t="str">
        <f aca="false">Report!X1647</f>
        <v>NF 5357</v>
      </c>
    </row>
    <row r="1261" customFormat="false" ht="12.75" hidden="false" customHeight="true" outlineLevel="0" collapsed="false">
      <c r="A1261" s="15" t="n">
        <f aca="false">Report!C1649</f>
        <v>46214</v>
      </c>
      <c r="B1261" s="1" t="str">
        <f aca="false">Report!E1649</f>
        <v>SEM FORNECEDOR</v>
      </c>
      <c r="C1261" s="16" t="n">
        <f aca="false">Report!U1649</f>
        <v>100</v>
      </c>
      <c r="D1261" s="1" t="str">
        <f aca="false">Report!X1649</f>
        <v>RECIBO - SHEILA SANTOS</v>
      </c>
    </row>
    <row r="1262" customFormat="false" ht="12.75" hidden="false" customHeight="true" outlineLevel="0" collapsed="false">
      <c r="A1262" s="15" t="n">
        <f aca="false">Report!C1650</f>
        <v>46214</v>
      </c>
      <c r="B1262" s="1" t="str">
        <f aca="false">Report!E1650</f>
        <v>SEM FORNECEDOR</v>
      </c>
      <c r="C1262" s="16" t="n">
        <f aca="false">Report!U1650</f>
        <v>10</v>
      </c>
      <c r="D1262" s="1" t="str">
        <f aca="false">Report!X1650</f>
        <v>RECIBO - SHEILA SANTOS</v>
      </c>
    </row>
    <row r="1263" customFormat="false" ht="12.75" hidden="false" customHeight="true" outlineLevel="0" collapsed="false">
      <c r="A1263" s="15" t="n">
        <f aca="false">Report!C1652</f>
        <v>46214</v>
      </c>
      <c r="B1263" s="1" t="str">
        <f aca="false">Report!E1652</f>
        <v>SEM FORNECEDOR</v>
      </c>
      <c r="C1263" s="16" t="n">
        <f aca="false">Report!U1652</f>
        <v>15</v>
      </c>
      <c r="D1263" s="1" t="str">
        <f aca="false">Report!X1652</f>
        <v>DAVID SILVA</v>
      </c>
    </row>
    <row r="1264" customFormat="false" ht="12.75" hidden="false" customHeight="true" outlineLevel="0" collapsed="false">
      <c r="A1264" s="15" t="n">
        <f aca="false">Report!C1653</f>
        <v>46214</v>
      </c>
      <c r="B1264" s="1" t="str">
        <f aca="false">Report!E1653</f>
        <v>SEM FORNECEDOR</v>
      </c>
      <c r="C1264" s="16" t="n">
        <f aca="false">Report!U1653</f>
        <v>20</v>
      </c>
      <c r="D1264" s="1" t="str">
        <f aca="false">Report!X1653</f>
        <v>DAVID SILVA</v>
      </c>
    </row>
    <row r="1265" customFormat="false" ht="12.75" hidden="false" customHeight="true" outlineLevel="0" collapsed="false">
      <c r="A1265" s="15" t="n">
        <f aca="false">Report!C1654</f>
        <v>46214</v>
      </c>
      <c r="B1265" s="1" t="str">
        <f aca="false">Report!E1654</f>
        <v>SEM FORNECEDOR</v>
      </c>
      <c r="C1265" s="16" t="n">
        <f aca="false">Report!U1654</f>
        <v>25</v>
      </c>
      <c r="D1265" s="1" t="str">
        <f aca="false">Report!X1654</f>
        <v>ANA LAGO</v>
      </c>
    </row>
    <row r="1266" customFormat="false" ht="12.75" hidden="false" customHeight="true" outlineLevel="0" collapsed="false">
      <c r="A1266" s="15" t="n">
        <f aca="false">Report!C1655</f>
        <v>46214</v>
      </c>
      <c r="B1266" s="1" t="str">
        <f aca="false">Report!E1655</f>
        <v>SEM FORNECEDOR</v>
      </c>
      <c r="C1266" s="16" t="n">
        <f aca="false">Report!U1655</f>
        <v>30</v>
      </c>
      <c r="D1266" s="1" t="str">
        <f aca="false">Report!X1655</f>
        <v>JOELMA LIMA</v>
      </c>
    </row>
    <row r="1267" customFormat="false" ht="12.75" hidden="false" customHeight="true" outlineLevel="0" collapsed="false">
      <c r="A1267" s="15" t="n">
        <f aca="false">Report!C1656</f>
        <v>46214</v>
      </c>
      <c r="B1267" s="1" t="str">
        <f aca="false">Report!E1656</f>
        <v>SEM FORNECEDOR</v>
      </c>
      <c r="C1267" s="16" t="n">
        <f aca="false">Report!U1656</f>
        <v>70</v>
      </c>
      <c r="D1267" s="1" t="str">
        <f aca="false">Report!X1656</f>
        <v>DANIEL SILVA</v>
      </c>
    </row>
    <row r="1268" customFormat="false" ht="12.75" hidden="false" customHeight="true" outlineLevel="0" collapsed="false">
      <c r="A1268" s="15" t="n">
        <f aca="false">Report!C1658</f>
        <v>46214</v>
      </c>
      <c r="B1268" s="1" t="str">
        <f aca="false">Report!E1658</f>
        <v>SEM FORNECEDOR</v>
      </c>
      <c r="C1268" s="16" t="n">
        <f aca="false">Report!U1658</f>
        <v>60</v>
      </c>
      <c r="D1268" s="1" t="str">
        <f aca="false">Report!X1658</f>
        <v>NARA VILAR</v>
      </c>
    </row>
    <row r="1269" customFormat="false" ht="12.75" hidden="false" customHeight="true" outlineLevel="0" collapsed="false">
      <c r="A1269" s="15" t="n">
        <f aca="false">Report!C1659</f>
        <v>46214</v>
      </c>
      <c r="B1269" s="1" t="str">
        <f aca="false">Report!E1659</f>
        <v>SEM FORNECEDOR</v>
      </c>
      <c r="C1269" s="16" t="n">
        <f aca="false">Report!U1659</f>
        <v>70</v>
      </c>
      <c r="D1269" s="1" t="str">
        <f aca="false">Report!X1659</f>
        <v>IDELMA MONTEIRO</v>
      </c>
    </row>
    <row r="1270" customFormat="false" ht="12.75" hidden="false" customHeight="true" outlineLevel="0" collapsed="false">
      <c r="A1270" s="15" t="n">
        <f aca="false">Report!C1660</f>
        <v>46214</v>
      </c>
      <c r="B1270" s="1" t="str">
        <f aca="false">Report!E1660</f>
        <v>SEM FORNECEDOR</v>
      </c>
      <c r="C1270" s="16" t="n">
        <f aca="false">Report!U1660</f>
        <v>80</v>
      </c>
      <c r="D1270" s="1" t="str">
        <f aca="false">Report!X1660</f>
        <v>EVERTON MARQUES</v>
      </c>
    </row>
    <row r="1271" customFormat="false" ht="12.75" hidden="false" customHeight="true" outlineLevel="0" collapsed="false">
      <c r="A1271" s="15" t="n">
        <f aca="false">Report!C1661</f>
        <v>46214</v>
      </c>
      <c r="B1271" s="1" t="str">
        <f aca="false">Report!E1661</f>
        <v>SEM FORNECEDOR</v>
      </c>
      <c r="C1271" s="16" t="n">
        <f aca="false">Report!U1661</f>
        <v>100</v>
      </c>
      <c r="D1271" s="1" t="str">
        <f aca="false">Report!X1661</f>
        <v>ANA LAGO</v>
      </c>
    </row>
    <row r="1272" customFormat="false" ht="12.75" hidden="false" customHeight="true" outlineLevel="0" collapsed="false">
      <c r="A1272" s="15" t="n">
        <f aca="false">Report!C1662</f>
        <v>46214</v>
      </c>
      <c r="B1272" s="1" t="str">
        <f aca="false">Report!E1662</f>
        <v>SEM FORNECEDOR</v>
      </c>
      <c r="C1272" s="16" t="n">
        <f aca="false">Report!U1662</f>
        <v>18</v>
      </c>
      <c r="D1272" s="1" t="str">
        <f aca="false">Report!X1662</f>
        <v>VALE REFEICAO</v>
      </c>
    </row>
    <row r="1273" customFormat="false" ht="12.75" hidden="false" customHeight="true" outlineLevel="0" collapsed="false">
      <c r="A1273" s="15" t="n">
        <f aca="false">Report!C1663</f>
        <v>46214</v>
      </c>
      <c r="B1273" s="1" t="str">
        <f aca="false">Report!E1663</f>
        <v>ADRIANA DISTRIBUIDORA DE PRODUTOS ALIMEN</v>
      </c>
      <c r="C1273" s="16" t="n">
        <f aca="false">Report!U1663</f>
        <v>376.07</v>
      </c>
      <c r="D1273" s="1" t="str">
        <f aca="false">Report!X1663</f>
        <v>NF 877772-3 MILKA</v>
      </c>
    </row>
    <row r="1274" customFormat="false" ht="12.75" hidden="false" customHeight="true" outlineLevel="0" collapsed="false">
      <c r="A1274" s="15" t="n">
        <f aca="false">Report!C1664</f>
        <v>46214</v>
      </c>
      <c r="B1274" s="1" t="str">
        <f aca="false">Report!E1664</f>
        <v>J. A. F. DE LIMA</v>
      </c>
      <c r="C1274" s="16" t="n">
        <f aca="false">Report!U1664</f>
        <v>875.56</v>
      </c>
      <c r="D1274" s="1" t="str">
        <f aca="false">Report!X1664</f>
        <v>NF 156818 - MILKA</v>
      </c>
    </row>
    <row r="1275" customFormat="false" ht="12.75" hidden="false" customHeight="true" outlineLevel="0" collapsed="false">
      <c r="A1275" s="15" t="n">
        <f aca="false">Report!C1665</f>
        <v>46214</v>
      </c>
      <c r="B1275" s="1" t="str">
        <f aca="false">Report!E1665</f>
        <v>BRASIL NORTE BEBIDAS S/A</v>
      </c>
      <c r="C1275" s="16" t="n">
        <f aca="false">Report!U1665</f>
        <v>2217.35</v>
      </c>
      <c r="D1275" s="1" t="str">
        <f aca="false">Report!X1665</f>
        <v>NF 1179702 - MILKA</v>
      </c>
    </row>
    <row r="1276" customFormat="false" ht="12.75" hidden="false" customHeight="true" outlineLevel="0" collapsed="false">
      <c r="A1276" s="15" t="n">
        <f aca="false">Report!C1666</f>
        <v>46214</v>
      </c>
      <c r="B1276" s="1" t="str">
        <f aca="false">Report!E1666</f>
        <v>BRASIL NORTE BEBIDAS S/A</v>
      </c>
      <c r="C1276" s="16" t="n">
        <f aca="false">Report!U1666</f>
        <v>2834.04</v>
      </c>
      <c r="D1276" s="1" t="str">
        <f aca="false">Report!X1666</f>
        <v>NF 1905191 - MILKA</v>
      </c>
    </row>
    <row r="1277" customFormat="false" ht="12.75" hidden="false" customHeight="true" outlineLevel="0" collapsed="false">
      <c r="A1277" s="15" t="n">
        <f aca="false">Report!C1667</f>
        <v>46214</v>
      </c>
      <c r="B1277" s="1" t="str">
        <f aca="false">Report!E1667</f>
        <v>COMERCIO DE FRIOS MANAUS LTDA</v>
      </c>
      <c r="C1277" s="16" t="n">
        <f aca="false">Report!U1667</f>
        <v>5250</v>
      </c>
      <c r="D1277" s="1" t="str">
        <f aca="false">Report!X1667</f>
        <v>NF172452 - MILKA</v>
      </c>
    </row>
    <row r="1278" customFormat="false" ht="12.75" hidden="false" customHeight="true" outlineLevel="0" collapsed="false">
      <c r="A1278" s="15" t="n">
        <f aca="false">Report!C1668</f>
        <v>46214</v>
      </c>
      <c r="B1278" s="1" t="str">
        <f aca="false">Report!E1668</f>
        <v>MAXFRI DISTRIUIDORA LTDA</v>
      </c>
      <c r="C1278" s="16" t="n">
        <f aca="false">Report!U1668</f>
        <v>5611.52</v>
      </c>
      <c r="D1278" s="1" t="str">
        <f aca="false">Report!X1668</f>
        <v>NF14625 - MILKA</v>
      </c>
    </row>
    <row r="1279" customFormat="false" ht="12.75" hidden="false" customHeight="true" outlineLevel="0" collapsed="false">
      <c r="A1279" s="15" t="n">
        <f aca="false">Report!C1669</f>
        <v>46214</v>
      </c>
      <c r="B1279" s="1" t="str">
        <f aca="false">Report!E1669</f>
        <v>PRIMICIA DISTRIBUIDORA DE FRIOS LTDA</v>
      </c>
      <c r="C1279" s="16" t="n">
        <f aca="false">Report!U1669</f>
        <v>1328.5</v>
      </c>
      <c r="D1279" s="1" t="str">
        <f aca="false">Report!X1669</f>
        <v>NF 3003 - MILKA</v>
      </c>
    </row>
    <row r="1280" customFormat="false" ht="12.75" hidden="false" customHeight="true" outlineLevel="0" collapsed="false">
      <c r="A1280" s="15" t="n">
        <f aca="false">Report!C1670</f>
        <v>46214</v>
      </c>
      <c r="B1280" s="1" t="str">
        <f aca="false">Report!E1670</f>
        <v>SAO JOSE COMERCIO DE LATICINIOS E FRIOS</v>
      </c>
      <c r="C1280" s="16" t="n">
        <f aca="false">Report!U1670</f>
        <v>448.5</v>
      </c>
      <c r="D1280" s="1" t="str">
        <f aca="false">Report!X1670</f>
        <v>NF3553 DESPESA DE VENDA / PADARIA - MILKA</v>
      </c>
    </row>
    <row r="1281" customFormat="false" ht="12.75" hidden="false" customHeight="true" outlineLevel="0" collapsed="false">
      <c r="A1281" s="15" t="n">
        <f aca="false">Report!C1674</f>
        <v>46214</v>
      </c>
      <c r="B1281" s="1" t="str">
        <f aca="false">Report!E1674</f>
        <v>RENATO DE O AZEVEDO E CIA LTDA - EPP</v>
      </c>
      <c r="C1281" s="16" t="n">
        <f aca="false">Report!U1674</f>
        <v>70</v>
      </c>
      <c r="D1281" s="1" t="str">
        <f aca="false">Report!X1674</f>
        <v>CAMARAO COM CASCA - FEIRA CARLOS - DEBORA</v>
      </c>
    </row>
    <row r="1282" customFormat="false" ht="12.75" hidden="false" customHeight="true" outlineLevel="0" collapsed="false">
      <c r="A1282" s="15" t="n">
        <f aca="false">Report!C1675</f>
        <v>46214</v>
      </c>
      <c r="B1282" s="1" t="str">
        <f aca="false">Report!E1675</f>
        <v>PORTO SEGURO SEGURO SAUDE S/A</v>
      </c>
      <c r="C1282" s="16" t="n">
        <f aca="false">Report!U1675</f>
        <v>126.03</v>
      </c>
      <c r="D1282" s="1" t="str">
        <f aca="false">Report!X1675</f>
        <v>SEGURO ODONTO KEILA ELIANA THAI DAVID HELIO - KEILA</v>
      </c>
    </row>
    <row r="1283" customFormat="false" ht="12.75" hidden="false" customHeight="true" outlineLevel="0" collapsed="false">
      <c r="A1283" s="15" t="n">
        <f aca="false">Report!C1677</f>
        <v>46215</v>
      </c>
      <c r="B1283" s="1" t="str">
        <f aca="false">Report!E1677</f>
        <v>SEM FORNECEDOR</v>
      </c>
      <c r="C1283" s="16" t="n">
        <f aca="false">Report!U1677</f>
        <v>240</v>
      </c>
      <c r="D1283" s="1" t="str">
        <f aca="false">Report!X1677</f>
        <v>RECIBO - ALMOCO DE DOMINGO - 13 MARMITAS</v>
      </c>
    </row>
    <row r="1284" customFormat="false" ht="12.75" hidden="false" customHeight="true" outlineLevel="0" collapsed="false">
      <c r="A1284" s="15" t="n">
        <f aca="false">Report!C1678</f>
        <v>46215</v>
      </c>
      <c r="B1284" s="1" t="str">
        <f aca="false">Report!E1678</f>
        <v>SEM FORNECEDOR</v>
      </c>
      <c r="C1284" s="16" t="n">
        <f aca="false">Report!U1678</f>
        <v>212</v>
      </c>
      <c r="D1284" s="1" t="str">
        <f aca="false">Report!X1678</f>
        <v>RECIBO - JANTA DE FUNCIONARIOS</v>
      </c>
    </row>
    <row r="1285" customFormat="false" ht="12.75" hidden="false" customHeight="true" outlineLevel="0" collapsed="false">
      <c r="A1285" s="15" t="n">
        <f aca="false">Report!C1680</f>
        <v>46215</v>
      </c>
      <c r="B1285" s="1" t="str">
        <f aca="false">Report!E1680</f>
        <v>SEM FORNECEDOR</v>
      </c>
      <c r="C1285" s="16" t="n">
        <f aca="false">Report!U1680</f>
        <v>100</v>
      </c>
      <c r="D1285" s="1" t="str">
        <f aca="false">Report!X1680</f>
        <v>RECIBO - JOELMA LIMA</v>
      </c>
    </row>
    <row r="1286" customFormat="false" ht="12.75" hidden="false" customHeight="true" outlineLevel="0" collapsed="false">
      <c r="A1286" s="15" t="n">
        <f aca="false">Report!C1681</f>
        <v>46215</v>
      </c>
      <c r="B1286" s="1" t="str">
        <f aca="false">Report!E1681</f>
        <v>SEM FORNECEDOR</v>
      </c>
      <c r="C1286" s="16" t="n">
        <f aca="false">Report!U1681</f>
        <v>70</v>
      </c>
      <c r="D1286" s="1" t="str">
        <f aca="false">Report!X1681</f>
        <v>RECIBO - DANIEL SILVA</v>
      </c>
    </row>
    <row r="1287" customFormat="false" ht="12.75" hidden="false" customHeight="true" outlineLevel="0" collapsed="false">
      <c r="A1287" s="15" t="n">
        <f aca="false">Report!C1682</f>
        <v>46215</v>
      </c>
      <c r="B1287" s="1" t="str">
        <f aca="false">Report!E1682</f>
        <v>SEM FORNECEDOR</v>
      </c>
      <c r="C1287" s="16" t="n">
        <f aca="false">Report!U1682</f>
        <v>70</v>
      </c>
      <c r="D1287" s="1" t="str">
        <f aca="false">Report!X1682</f>
        <v>RECIBO - MELISSA SANTIAGO</v>
      </c>
    </row>
    <row r="1288" customFormat="false" ht="12.75" hidden="false" customHeight="true" outlineLevel="0" collapsed="false">
      <c r="A1288" s="15" t="n">
        <f aca="false">Report!C1683</f>
        <v>46215</v>
      </c>
      <c r="B1288" s="1" t="str">
        <f aca="false">Report!E1683</f>
        <v>SEM FORNECEDOR</v>
      </c>
      <c r="C1288" s="16" t="n">
        <f aca="false">Report!U1683</f>
        <v>100</v>
      </c>
      <c r="D1288" s="1" t="str">
        <f aca="false">Report!X1683</f>
        <v>RECIBO - FRANCISCO CASTRO</v>
      </c>
    </row>
    <row r="1289" customFormat="false" ht="12.75" hidden="false" customHeight="true" outlineLevel="0" collapsed="false">
      <c r="A1289" s="15" t="n">
        <f aca="false">Report!C1684</f>
        <v>46215</v>
      </c>
      <c r="B1289" s="1" t="str">
        <f aca="false">Report!E1684</f>
        <v>SEM FORNECEDOR</v>
      </c>
      <c r="C1289" s="16" t="n">
        <f aca="false">Report!U1684</f>
        <v>100</v>
      </c>
      <c r="D1289" s="1" t="str">
        <f aca="false">Report!X1684</f>
        <v>RECIBO - PAULO HENRIQUE</v>
      </c>
    </row>
    <row r="1290" customFormat="false" ht="12.75" hidden="false" customHeight="true" outlineLevel="0" collapsed="false">
      <c r="A1290" s="15" t="n">
        <f aca="false">Report!C1685</f>
        <v>46215</v>
      </c>
      <c r="B1290" s="1" t="str">
        <f aca="false">Report!E1685</f>
        <v>SEM FORNECEDOR</v>
      </c>
      <c r="C1290" s="16" t="n">
        <f aca="false">Report!U1685</f>
        <v>100</v>
      </c>
      <c r="D1290" s="1" t="str">
        <f aca="false">Report!X1685</f>
        <v>RECIBO CARLOS DA SILVA</v>
      </c>
    </row>
    <row r="1291" customFormat="false" ht="12.75" hidden="false" customHeight="true" outlineLevel="0" collapsed="false">
      <c r="A1291" s="15" t="n">
        <f aca="false">Report!C1686</f>
        <v>46215</v>
      </c>
      <c r="B1291" s="1" t="str">
        <f aca="false">Report!E1686</f>
        <v>SEM FORNECEDOR</v>
      </c>
      <c r="C1291" s="16" t="n">
        <f aca="false">Report!U1686</f>
        <v>70</v>
      </c>
      <c r="D1291" s="1" t="str">
        <f aca="false">Report!X1686</f>
        <v>RECIBO FELIPE JHONATA</v>
      </c>
    </row>
    <row r="1292" customFormat="false" ht="12.75" hidden="false" customHeight="true" outlineLevel="0" collapsed="false">
      <c r="A1292" s="15" t="n">
        <f aca="false">Report!C1687</f>
        <v>46215</v>
      </c>
      <c r="B1292" s="1" t="str">
        <f aca="false">Report!E1687</f>
        <v>SEM FORNECEDOR</v>
      </c>
      <c r="C1292" s="16" t="n">
        <f aca="false">Report!U1687</f>
        <v>150</v>
      </c>
      <c r="D1292" s="1" t="str">
        <f aca="false">Report!X1687</f>
        <v>ANA LAGO</v>
      </c>
    </row>
    <row r="1293" customFormat="false" ht="12.75" hidden="false" customHeight="true" outlineLevel="0" collapsed="false">
      <c r="A1293" s="15" t="n">
        <f aca="false">Report!C1688</f>
        <v>46215</v>
      </c>
      <c r="B1293" s="1" t="str">
        <f aca="false">Report!E1688</f>
        <v>SEM FORNECEDOR</v>
      </c>
      <c r="C1293" s="16" t="n">
        <f aca="false">Report!U1688</f>
        <v>20</v>
      </c>
      <c r="D1293" s="1" t="str">
        <f aca="false">Report!X1688</f>
        <v>JANTA FUNCIONARIO - HELIO</v>
      </c>
    </row>
    <row r="1294" customFormat="false" ht="12.75" hidden="false" customHeight="true" outlineLevel="0" collapsed="false">
      <c r="A1294" s="15" t="n">
        <f aca="false">Report!C1689</f>
        <v>46215</v>
      </c>
      <c r="B1294" s="1" t="str">
        <f aca="false">Report!E1689</f>
        <v>SEM FORNECEDOR</v>
      </c>
      <c r="C1294" s="16" t="n">
        <f aca="false">Report!U1689</f>
        <v>25</v>
      </c>
      <c r="D1294" s="1" t="str">
        <f aca="false">Report!X1689</f>
        <v>ANA LAGO</v>
      </c>
    </row>
    <row r="1295" customFormat="false" ht="12.75" hidden="false" customHeight="true" outlineLevel="0" collapsed="false">
      <c r="A1295" s="15" t="n">
        <f aca="false">Report!C1690</f>
        <v>46215</v>
      </c>
      <c r="B1295" s="1" t="str">
        <f aca="false">Report!E1690</f>
        <v>SEM FORNECEDOR</v>
      </c>
      <c r="C1295" s="16" t="n">
        <f aca="false">Report!U1690</f>
        <v>70</v>
      </c>
      <c r="D1295" s="1" t="str">
        <f aca="false">Report!X1690</f>
        <v>HELIO FRANCISCO</v>
      </c>
    </row>
    <row r="1296" customFormat="false" ht="12.75" hidden="false" customHeight="true" outlineLevel="0" collapsed="false">
      <c r="A1296" s="15" t="n">
        <f aca="false">Report!C1691</f>
        <v>46215</v>
      </c>
      <c r="B1296" s="1" t="str">
        <f aca="false">Report!E1691</f>
        <v>SEM FORNECEDOR</v>
      </c>
      <c r="C1296" s="16" t="n">
        <f aca="false">Report!U1691</f>
        <v>70</v>
      </c>
      <c r="D1296" s="1" t="str">
        <f aca="false">Report!X1691</f>
        <v>DANIEL SILVA</v>
      </c>
    </row>
    <row r="1297" customFormat="false" ht="12.75" hidden="false" customHeight="true" outlineLevel="0" collapsed="false">
      <c r="A1297" s="15" t="n">
        <f aca="false">Report!C1692</f>
        <v>46215</v>
      </c>
      <c r="B1297" s="1" t="str">
        <f aca="false">Report!E1692</f>
        <v>SEM FORNECEDOR</v>
      </c>
      <c r="C1297" s="16" t="n">
        <f aca="false">Report!U1692</f>
        <v>15</v>
      </c>
      <c r="D1297" s="1" t="str">
        <f aca="false">Report!X1692</f>
        <v>DAVID SILVA</v>
      </c>
    </row>
    <row r="1298" customFormat="false" ht="12.75" hidden="false" customHeight="true" outlineLevel="0" collapsed="false">
      <c r="A1298" s="15" t="n">
        <f aca="false">Report!C1694</f>
        <v>46215</v>
      </c>
      <c r="B1298" s="1" t="str">
        <f aca="false">Report!E1694</f>
        <v>TAPAJOS COM DE PERFUMARIA COSMETICOS E G</v>
      </c>
      <c r="C1298" s="16" t="n">
        <f aca="false">Report!U1694</f>
        <v>628.56</v>
      </c>
      <c r="D1298" s="1" t="str">
        <f aca="false">Report!X1694</f>
        <v>NF 575595 - MILKA</v>
      </c>
    </row>
    <row r="1299" customFormat="false" ht="12.75" hidden="false" customHeight="true" outlineLevel="0" collapsed="false">
      <c r="A1299" s="15" t="n">
        <f aca="false">Report!C1695</f>
        <v>46215</v>
      </c>
      <c r="B1299" s="1" t="str">
        <f aca="false">Report!E1695</f>
        <v>OPPORTUNITY ALIMENTOS PARA ANIMAIS LTDA</v>
      </c>
      <c r="C1299" s="16" t="n">
        <f aca="false">Report!U1695</f>
        <v>1975</v>
      </c>
      <c r="D1299" s="1" t="str">
        <f aca="false">Report!X1695</f>
        <v>NF 34212-1 MILKA</v>
      </c>
    </row>
    <row r="1300" customFormat="false" ht="12.75" hidden="false" customHeight="true" outlineLevel="0" collapsed="false">
      <c r="A1300" s="15" t="n">
        <f aca="false">Report!C1696</f>
        <v>46215</v>
      </c>
      <c r="B1300" s="1" t="str">
        <f aca="false">Report!E1696</f>
        <v>VICTORIA COMERCIO INTERNACIONAL DE ALIME</v>
      </c>
      <c r="C1300" s="16" t="n">
        <f aca="false">Report!U1696</f>
        <v>495.44</v>
      </c>
      <c r="D1300" s="1" t="str">
        <f aca="false">Report!X1696</f>
        <v>12490-B/B  NF11908 - MILKA</v>
      </c>
    </row>
    <row r="1301" customFormat="false" ht="12.75" hidden="false" customHeight="true" outlineLevel="0" collapsed="false">
      <c r="A1301" s="15" t="n">
        <f aca="false">Report!C1697</f>
        <v>46215</v>
      </c>
      <c r="B1301" s="1" t="str">
        <f aca="false">Report!E1697</f>
        <v>COMERCIO DE FRIOS MANAUS LTDA</v>
      </c>
      <c r="C1301" s="16" t="n">
        <f aca="false">Report!U1697</f>
        <v>5723.8</v>
      </c>
      <c r="D1301" s="1" t="str">
        <f aca="false">Report!X1697</f>
        <v>NF 172527 - MILKA</v>
      </c>
    </row>
    <row r="1302" customFormat="false" ht="12.75" hidden="false" customHeight="true" outlineLevel="0" collapsed="false">
      <c r="A1302" s="15" t="n">
        <f aca="false">Report!C1700</f>
        <v>46216</v>
      </c>
      <c r="B1302" s="1" t="str">
        <f aca="false">Report!E1700</f>
        <v>SEM FORNECEDOR</v>
      </c>
      <c r="C1302" s="16" t="n">
        <f aca="false">Report!U1700</f>
        <v>100</v>
      </c>
      <c r="D1302" s="1" t="str">
        <f aca="false">Report!X1700</f>
        <v>RECIBO - PAILO HENRIQUE</v>
      </c>
    </row>
    <row r="1303" customFormat="false" ht="12.75" hidden="false" customHeight="true" outlineLevel="0" collapsed="false">
      <c r="A1303" s="15" t="n">
        <f aca="false">Report!C1704</f>
        <v>46216</v>
      </c>
      <c r="B1303" s="1" t="str">
        <f aca="false">Report!E1704</f>
        <v>SEM FORNECEDOR</v>
      </c>
      <c r="C1303" s="16" t="n">
        <f aca="false">Report!U1704</f>
        <v>70</v>
      </c>
      <c r="D1303" s="1" t="str">
        <f aca="false">Report!X1704</f>
        <v>GASOLINA MOTO DELIVERY</v>
      </c>
    </row>
    <row r="1304" customFormat="false" ht="12.75" hidden="false" customHeight="true" outlineLevel="0" collapsed="false">
      <c r="A1304" s="15" t="n">
        <f aca="false">Report!C1706</f>
        <v>46216</v>
      </c>
      <c r="B1304" s="1" t="str">
        <f aca="false">Report!E1706</f>
        <v>BOLT CARD</v>
      </c>
      <c r="C1304" s="16" t="n">
        <f aca="false">Report!U1706</f>
        <v>333.33</v>
      </c>
      <c r="D1304" s="1" t="str">
        <f aca="false">Report!X1706</f>
        <v>DESPESA - CARTAO BRASIL CARD BOLT LOJAS - KEILA</v>
      </c>
    </row>
    <row r="1305" customFormat="false" ht="12.75" hidden="false" customHeight="true" outlineLevel="0" collapsed="false">
      <c r="A1305" s="15" t="n">
        <f aca="false">Report!C1707</f>
        <v>46216</v>
      </c>
      <c r="B1305" s="1" t="str">
        <f aca="false">Report!E1707</f>
        <v>ITAU SA</v>
      </c>
      <c r="C1305" s="16" t="n">
        <f aca="false">Report!U1707</f>
        <v>15770.14</v>
      </c>
      <c r="D1305" s="1" t="str">
        <f aca="false">Report!X1707</f>
        <v>PARC 09/48 PARC GIRO MO1 - KEILA</v>
      </c>
    </row>
    <row r="1306" customFormat="false" ht="12.75" hidden="false" customHeight="true" outlineLevel="0" collapsed="false">
      <c r="A1306" s="15" t="n">
        <f aca="false">Report!C1713</f>
        <v>46216</v>
      </c>
      <c r="B1306" s="1" t="str">
        <f aca="false">Report!E1713</f>
        <v>DURAES DISTRIBUIDORA DE ESTIVAS LTDA</v>
      </c>
      <c r="C1306" s="16" t="n">
        <f aca="false">Report!U1713</f>
        <v>924.18</v>
      </c>
      <c r="D1306" s="1" t="str">
        <f aca="false">Report!X1713</f>
        <v>NF 646739 - MILKA</v>
      </c>
    </row>
    <row r="1307" customFormat="false" ht="12.75" hidden="false" customHeight="true" outlineLevel="0" collapsed="false">
      <c r="A1307" s="15" t="n">
        <f aca="false">Report!C1719</f>
        <v>46216</v>
      </c>
      <c r="B1307" s="1" t="str">
        <f aca="false">Report!E1719</f>
        <v>VICTORIA COMERCIO INTERNACIONAL DE ALIME</v>
      </c>
      <c r="C1307" s="16" t="n">
        <f aca="false">Report!U1719</f>
        <v>1393.33</v>
      </c>
      <c r="D1307" s="1" t="str">
        <f aca="false">Report!X1719</f>
        <v>NF 12051 - MILKA</v>
      </c>
    </row>
    <row r="1308" customFormat="false" ht="12.75" hidden="false" customHeight="true" outlineLevel="0" collapsed="false">
      <c r="A1308" s="15" t="n">
        <f aca="false">Report!C1721</f>
        <v>46216</v>
      </c>
      <c r="B1308" s="1" t="str">
        <f aca="false">Report!E1721</f>
        <v>T. M. L. DA SILVA LTDA</v>
      </c>
      <c r="C1308" s="16" t="n">
        <f aca="false">Report!U1721</f>
        <v>627</v>
      </c>
      <c r="D1308" s="1" t="str">
        <f aca="false">Report!X1721</f>
        <v>NF 15107 AMAZONGURT - MILKA</v>
      </c>
    </row>
    <row r="1309" customFormat="false" ht="12.75" hidden="false" customHeight="true" outlineLevel="0" collapsed="false">
      <c r="A1309" s="15" t="n">
        <f aca="false">Report!C1722</f>
        <v>46216</v>
      </c>
      <c r="B1309" s="1" t="str">
        <f aca="false">Report!E1722</f>
        <v>PANIFICADORA E CONFEITARIA REAL MADRI LTDA</v>
      </c>
      <c r="C1309" s="16" t="n">
        <f aca="false">Report!U1722</f>
        <v>700</v>
      </c>
      <c r="D1309" s="1" t="str">
        <f aca="false">Report!X1722</f>
        <v>NF 700 - MILKA</v>
      </c>
    </row>
    <row r="1310" customFormat="false" ht="12.75" hidden="false" customHeight="true" outlineLevel="0" collapsed="false">
      <c r="A1310" s="15" t="n">
        <f aca="false">Report!C1723</f>
        <v>46216</v>
      </c>
      <c r="B1310" s="1" t="str">
        <f aca="false">Report!E1723</f>
        <v>PANIFICADORA E CONFEITARIA REAL MADRI LTDA</v>
      </c>
      <c r="C1310" s="16" t="n">
        <f aca="false">Report!U1723</f>
        <v>284.7</v>
      </c>
      <c r="D1310" s="1" t="str">
        <f aca="false">Report!X1723</f>
        <v>NF 699 - MILKA</v>
      </c>
    </row>
    <row r="1311" customFormat="false" ht="12.75" hidden="false" customHeight="true" outlineLevel="0" collapsed="false">
      <c r="A1311" s="15" t="n">
        <f aca="false">Report!C1724</f>
        <v>46216</v>
      </c>
      <c r="B1311" s="1" t="str">
        <f aca="false">Report!E1724</f>
        <v>SAO JOSE COMERCIO DE LATICINIOS E FRIOS</v>
      </c>
      <c r="C1311" s="16" t="n">
        <f aca="false">Report!U1724</f>
        <v>1584</v>
      </c>
      <c r="D1311" s="1" t="str">
        <f aca="false">Report!X1724</f>
        <v>6781036  NF 3552 SABORE - MILKA</v>
      </c>
    </row>
    <row r="1312" customFormat="false" ht="12.75" hidden="false" customHeight="true" outlineLevel="0" collapsed="false">
      <c r="A1312" s="15" t="n">
        <f aca="false">Report!C1725</f>
        <v>46216</v>
      </c>
      <c r="B1312" s="1" t="str">
        <f aca="false">Report!E1725</f>
        <v>MAXFRI DISTRIUIDORA LTDA</v>
      </c>
      <c r="C1312" s="16" t="n">
        <f aca="false">Report!U1725</f>
        <v>1767.88</v>
      </c>
      <c r="D1312" s="1" t="str">
        <f aca="false">Report!X1725</f>
        <v>NF14636 - MILKA</v>
      </c>
    </row>
    <row r="1313" customFormat="false" ht="12.75" hidden="false" customHeight="true" outlineLevel="0" collapsed="false">
      <c r="A1313" s="15" t="n">
        <f aca="false">Report!C1726</f>
        <v>46216</v>
      </c>
      <c r="B1313" s="1" t="str">
        <f aca="false">Report!E1726</f>
        <v>VITAPAN COMERCIO VAREJISTA DE PRODUTOS ALIMENTICIOS LTDA</v>
      </c>
      <c r="C1313" s="16" t="n">
        <f aca="false">Report!U1726</f>
        <v>540</v>
      </c>
      <c r="D1313" s="1" t="str">
        <f aca="false">Report!X1726</f>
        <v>NF 10259 - MILKA</v>
      </c>
    </row>
    <row r="1314" customFormat="false" ht="12.75" hidden="false" customHeight="true" outlineLevel="0" collapsed="false">
      <c r="A1314" s="15" t="n">
        <f aca="false">Report!C1727</f>
        <v>46216</v>
      </c>
      <c r="B1314" s="1" t="str">
        <f aca="false">Report!E1727</f>
        <v>RENATO DE O AZEVEDO E CIA LTDA - EPP</v>
      </c>
      <c r="C1314" s="16" t="n">
        <f aca="false">Report!U1727</f>
        <v>1295</v>
      </c>
      <c r="D1314" s="1" t="str">
        <f aca="false">Report!X1727</f>
        <v>PGTO P/ DONA GERALDA - MILKA</v>
      </c>
    </row>
    <row r="1315" customFormat="false" ht="12.75" hidden="false" customHeight="true" outlineLevel="0" collapsed="false">
      <c r="A1315" s="15" t="n">
        <f aca="false">Report!C1728</f>
        <v>46216</v>
      </c>
      <c r="B1315" s="1" t="str">
        <f aca="false">Report!E1728</f>
        <v>ADRIANO FEITOSA OLIVEIRA LTDA</v>
      </c>
      <c r="C1315" s="16" t="n">
        <f aca="false">Report!U1728</f>
        <v>2745</v>
      </c>
      <c r="D1315" s="1" t="str">
        <f aca="false">Report!X1728</f>
        <v>NF 330 - MILKA</v>
      </c>
    </row>
    <row r="1316" customFormat="false" ht="12.75" hidden="false" customHeight="true" outlineLevel="0" collapsed="false">
      <c r="A1316" s="15" t="n">
        <f aca="false">Report!C1729</f>
        <v>46216</v>
      </c>
      <c r="B1316" s="1" t="str">
        <f aca="false">Report!E1729</f>
        <v>PANIFICADORA E CONFEITARIA REAL MADRI LTDA</v>
      </c>
      <c r="C1316" s="16" t="n">
        <f aca="false">Report!U1729</f>
        <v>697.1</v>
      </c>
      <c r="D1316" s="1" t="str">
        <f aca="false">Report!X1729</f>
        <v>NF 706 REAL MADRID - MILKA</v>
      </c>
    </row>
    <row r="1317" customFormat="false" ht="12.75" hidden="false" customHeight="true" outlineLevel="0" collapsed="false">
      <c r="A1317" s="15" t="n">
        <f aca="false">Report!C1730</f>
        <v>46216</v>
      </c>
      <c r="B1317" s="1" t="str">
        <f aca="false">Report!E1730</f>
        <v>C. R. PARENTE ABREU</v>
      </c>
      <c r="C1317" s="16" t="n">
        <f aca="false">Report!U1730</f>
        <v>259.39</v>
      </c>
      <c r="D1317" s="1" t="str">
        <f aca="false">Report!X1730</f>
        <v>NF 11400 -01 KARU -  MILKA</v>
      </c>
    </row>
    <row r="1318" customFormat="false" ht="12.75" hidden="false" customHeight="true" outlineLevel="0" collapsed="false">
      <c r="A1318" s="15" t="n">
        <f aca="false">Report!C1731</f>
        <v>46216</v>
      </c>
      <c r="B1318" s="1" t="str">
        <f aca="false">Report!E1731</f>
        <v>ITAU SA</v>
      </c>
      <c r="C1318" s="16" t="n">
        <f aca="false">Report!U1731</f>
        <v>233.35</v>
      </c>
      <c r="D1318" s="1" t="str">
        <f aca="false">Report!X1731</f>
        <v>NAO SOMAR - VALOR REAL DO CARTAO RATEIO LOJAS BL</v>
      </c>
    </row>
    <row r="1319" customFormat="false" ht="12.75" hidden="false" customHeight="true" outlineLevel="0" collapsed="false">
      <c r="A1319" s="15" t="n">
        <f aca="false">Report!C1732</f>
        <v>46216</v>
      </c>
      <c r="B1319" s="1" t="str">
        <f aca="false">Report!E1732</f>
        <v>AMAZONAS ENERGIA S/A</v>
      </c>
      <c r="C1319" s="16" t="n">
        <f aca="false">Report!U1732</f>
        <v>21248.79</v>
      </c>
      <c r="D1319" s="1" t="str">
        <f aca="false">Report!X1732</f>
        <v>CONTA ENERGIA MO1 UC552193002-71 - KEILA</v>
      </c>
    </row>
    <row r="1320" customFormat="false" ht="12.75" hidden="false" customHeight="true" outlineLevel="0" collapsed="false">
      <c r="A1320" s="15" t="n">
        <f aca="false">Report!C1733</f>
        <v>46216</v>
      </c>
      <c r="B1320" s="1" t="str">
        <f aca="false">Report!E1733</f>
        <v>BRAGA TABACARIA EIRELI ME</v>
      </c>
      <c r="C1320" s="16" t="n">
        <f aca="false">Report!U1733</f>
        <v>952.56</v>
      </c>
      <c r="D1320" s="1" t="str">
        <f aca="false">Report!X1733</f>
        <v>COMPRA DE CIGARRO / PGTO BRAGA TABACARIA - MILKA</v>
      </c>
    </row>
    <row r="1321" customFormat="false" ht="12.75" hidden="false" customHeight="true" outlineLevel="0" collapsed="false">
      <c r="A1321" s="15" t="n">
        <f aca="false">Report!C1737</f>
        <v>46216</v>
      </c>
      <c r="B1321" s="1" t="str">
        <f aca="false">Report!E1737</f>
        <v>AMMAC INDUSTRIA E COMERCIO DE ALIMENTOS</v>
      </c>
      <c r="C1321" s="16" t="n">
        <f aca="false">Report!U1737</f>
        <v>1033.13</v>
      </c>
      <c r="D1321" s="1" t="str">
        <f aca="false">Report!X1737</f>
        <v>NF128773 MITTOS / PAGO NO PIX EM 13/07/26 - MILKA</v>
      </c>
    </row>
    <row r="1322" customFormat="false" ht="12.75" hidden="false" customHeight="true" outlineLevel="0" collapsed="false">
      <c r="A1322" s="15" t="n">
        <f aca="false">Report!C1738</f>
        <v>46216</v>
      </c>
      <c r="B1322" s="1" t="str">
        <f aca="false">Report!E1738</f>
        <v>SANTANDER SA</v>
      </c>
      <c r="C1322" s="16" t="n">
        <f aca="false">Report!U1738</f>
        <v>16</v>
      </c>
      <c r="D1322" s="1" t="str">
        <f aca="false">Report!X1738</f>
        <v>TAR EXTRATO INTEL.BCO SANTANDER 1VELHO-ANDREZA</v>
      </c>
    </row>
    <row r="1323" customFormat="false" ht="12.75" hidden="false" customHeight="true" outlineLevel="0" collapsed="false">
      <c r="A1323" s="15" t="n">
        <f aca="false">Report!C1740</f>
        <v>46216</v>
      </c>
      <c r="B1323" s="1" t="str">
        <f aca="false">Report!E1740</f>
        <v>INTLINK TECNOLOGIA LTDA</v>
      </c>
      <c r="C1323" s="16" t="n">
        <f aca="false">Report!U1740</f>
        <v>199.8</v>
      </c>
      <c r="D1323" s="1" t="str">
        <f aca="false">Report!X1740</f>
        <v>MENS INTERNET MO1 - KEILA,</v>
      </c>
    </row>
    <row r="1324" customFormat="false" ht="12.75" hidden="false" customHeight="true" outlineLevel="0" collapsed="false">
      <c r="A1324" s="15" t="n">
        <f aca="false">Report!C1741</f>
        <v>46216</v>
      </c>
      <c r="B1324" s="1" t="str">
        <f aca="false">Report!E1741</f>
        <v>ITAU SA</v>
      </c>
      <c r="C1324" s="16" t="n">
        <f aca="false">Report!U1741</f>
        <v>18.75</v>
      </c>
      <c r="D1324" s="1" t="str">
        <f aca="false">Report!X1741</f>
        <v>ANUIDADE  CARTAOITAU 1NV-ANDREZA</v>
      </c>
    </row>
    <row r="1325" customFormat="false" ht="12.75" hidden="false" customHeight="true" outlineLevel="0" collapsed="false">
      <c r="A1325" s="15" t="n">
        <f aca="false">Report!C1742</f>
        <v>46216</v>
      </c>
      <c r="B1325" s="1" t="str">
        <f aca="false">Report!E1742</f>
        <v>GRADE DE COCA COLA</v>
      </c>
      <c r="C1325" s="16" t="n">
        <f aca="false">Report!U1742</f>
        <v>4.2</v>
      </c>
      <c r="D1325" s="1" t="str">
        <f aca="false">Report!X1742</f>
        <v>NF1905191 TARIFA BOLETO COCA - KEILA</v>
      </c>
    </row>
    <row r="1326" customFormat="false" ht="12.75" hidden="false" customHeight="true" outlineLevel="0" collapsed="false">
      <c r="A1326" s="15" t="n">
        <f aca="false">Report!C1743</f>
        <v>46216</v>
      </c>
      <c r="B1326" s="1" t="str">
        <f aca="false">Report!E1743</f>
        <v>ITAU SA</v>
      </c>
      <c r="C1326" s="16" t="n">
        <f aca="false">Report!U1743</f>
        <v>252.1</v>
      </c>
      <c r="D1326" s="1" t="str">
        <f aca="false">Report!X1743</f>
        <v>CARTAO CREDITO NAO SOMAR </v>
      </c>
    </row>
    <row r="1327" customFormat="false" ht="12.75" hidden="false" customHeight="true" outlineLevel="0" collapsed="false">
      <c r="A1327" s="15" t="n">
        <f aca="false">Report!C1746</f>
        <v>46217</v>
      </c>
      <c r="B1327" s="1" t="str">
        <f aca="false">Report!E1746</f>
        <v>SEM FORNECEDOR</v>
      </c>
      <c r="C1327" s="16" t="n">
        <f aca="false">Report!U1746</f>
        <v>70</v>
      </c>
      <c r="D1327" s="1" t="str">
        <f aca="false">Report!X1746</f>
        <v>RECIBO DANIEL SILVA</v>
      </c>
    </row>
    <row r="1328" customFormat="false" ht="12.75" hidden="false" customHeight="true" outlineLevel="0" collapsed="false">
      <c r="A1328" s="15" t="n">
        <f aca="false">Report!C1747</f>
        <v>46217</v>
      </c>
      <c r="B1328" s="1" t="str">
        <f aca="false">Report!E1747</f>
        <v>SEM FORNECEDOR</v>
      </c>
      <c r="C1328" s="16" t="n">
        <f aca="false">Report!U1747</f>
        <v>70</v>
      </c>
      <c r="D1328" s="1" t="str">
        <f aca="false">Report!X1747</f>
        <v>RECIBO DAVID SILVA</v>
      </c>
    </row>
    <row r="1329" customFormat="false" ht="12.75" hidden="false" customHeight="true" outlineLevel="0" collapsed="false">
      <c r="A1329" s="15" t="n">
        <f aca="false">Report!C1751</f>
        <v>46217</v>
      </c>
      <c r="B1329" s="1" t="str">
        <f aca="false">Report!E1751</f>
        <v>SEM FORNECEDOR</v>
      </c>
      <c r="C1329" s="16" t="n">
        <f aca="false">Report!U1751</f>
        <v>70</v>
      </c>
      <c r="D1329" s="1" t="str">
        <f aca="false">Report!X1751</f>
        <v>RECIBO - IHAN RAMOS</v>
      </c>
    </row>
    <row r="1330" customFormat="false" ht="12.75" hidden="false" customHeight="true" outlineLevel="0" collapsed="false">
      <c r="A1330" s="15" t="n">
        <f aca="false">Report!C1752</f>
        <v>46217</v>
      </c>
      <c r="B1330" s="1" t="str">
        <f aca="false">Report!E1752</f>
        <v>SEM FORNECEDOR</v>
      </c>
      <c r="C1330" s="16" t="n">
        <f aca="false">Report!U1752</f>
        <v>70</v>
      </c>
      <c r="D1330" s="1" t="str">
        <f aca="false">Report!X1752</f>
        <v>RECIBO ENDREW GUIMARAES</v>
      </c>
    </row>
    <row r="1331" customFormat="false" ht="12.75" hidden="false" customHeight="true" outlineLevel="0" collapsed="false">
      <c r="A1331" s="15" t="n">
        <f aca="false">Report!C1753</f>
        <v>46217</v>
      </c>
      <c r="B1331" s="1" t="str">
        <f aca="false">Report!E1753</f>
        <v>SEM FORNECEDOR</v>
      </c>
      <c r="C1331" s="16" t="n">
        <f aca="false">Report!U1753</f>
        <v>70</v>
      </c>
      <c r="D1331" s="1" t="str">
        <f aca="false">Report!X1753</f>
        <v>JOELMA LIMA</v>
      </c>
    </row>
    <row r="1332" customFormat="false" ht="12.75" hidden="false" customHeight="true" outlineLevel="0" collapsed="false">
      <c r="A1332" s="15" t="n">
        <f aca="false">Report!C1754</f>
        <v>46217</v>
      </c>
      <c r="B1332" s="1" t="str">
        <f aca="false">Report!E1754</f>
        <v>PRIME PET DISTRIBUIDORA LTDA</v>
      </c>
      <c r="C1332" s="16" t="n">
        <f aca="false">Report!U1754</f>
        <v>1060.9</v>
      </c>
      <c r="D1332" s="1" t="str">
        <f aca="false">Report!X1754</f>
        <v>NF 10589-04/05 MILKA</v>
      </c>
    </row>
    <row r="1333" customFormat="false" ht="12.75" hidden="false" customHeight="true" outlineLevel="0" collapsed="false">
      <c r="A1333" s="15" t="n">
        <f aca="false">Report!C1755</f>
        <v>46217</v>
      </c>
      <c r="B1333" s="1" t="str">
        <f aca="false">Report!E1755</f>
        <v>SMV COMERCIO DE PRODUTOS ALIMENTICIOS LT</v>
      </c>
      <c r="C1333" s="16" t="n">
        <f aca="false">Report!U1755</f>
        <v>525.07</v>
      </c>
      <c r="D1333" s="1" t="str">
        <f aca="false">Report!X1755</f>
        <v>6860-1/2  NF6597 - MILKA</v>
      </c>
    </row>
    <row r="1334" customFormat="false" ht="12.75" hidden="false" customHeight="true" outlineLevel="0" collapsed="false">
      <c r="A1334" s="15" t="n">
        <f aca="false">Report!C1756</f>
        <v>46217</v>
      </c>
      <c r="B1334" s="1" t="str">
        <f aca="false">Report!E1756</f>
        <v>BF COMERCIO DE ALIMENTOS REPRESENTACAO L</v>
      </c>
      <c r="C1334" s="16" t="n">
        <f aca="false">Report!U1756</f>
        <v>2301.99</v>
      </c>
      <c r="D1334" s="1" t="str">
        <f aca="false">Report!X1756</f>
        <v>NF 20900 RAIZ ALIMENTOS - MILKA</v>
      </c>
    </row>
    <row r="1335" customFormat="false" ht="12.75" hidden="false" customHeight="true" outlineLevel="0" collapsed="false">
      <c r="A1335" s="15" t="n">
        <f aca="false">Report!C1757</f>
        <v>46217</v>
      </c>
      <c r="B1335" s="1" t="str">
        <f aca="false">Report!E1757</f>
        <v>TRES CORACOES ALIMENTOS S.A.</v>
      </c>
      <c r="C1335" s="16" t="n">
        <f aca="false">Report!U1757</f>
        <v>901.94</v>
      </c>
      <c r="D1335" s="1" t="str">
        <f aca="false">Report!X1757</f>
        <v>NF 348726 - MILKA</v>
      </c>
    </row>
    <row r="1336" customFormat="false" ht="12.75" hidden="false" customHeight="true" outlineLevel="0" collapsed="false">
      <c r="A1336" s="15" t="n">
        <f aca="false">Report!C1758</f>
        <v>46217</v>
      </c>
      <c r="B1336" s="1" t="str">
        <f aca="false">Report!E1758</f>
        <v>NATUREZA COMERCIO DE DESCARTAVEIS LTDA</v>
      </c>
      <c r="C1336" s="16" t="n">
        <f aca="false">Report!U1758</f>
        <v>206.31</v>
      </c>
      <c r="D1336" s="1" t="str">
        <f aca="false">Report!X1758</f>
        <v>NF 731754 - MILKA</v>
      </c>
    </row>
    <row r="1337" customFormat="false" ht="12.75" hidden="false" customHeight="true" outlineLevel="0" collapsed="false">
      <c r="A1337" s="15" t="n">
        <f aca="false">Report!C1759</f>
        <v>46217</v>
      </c>
      <c r="B1337" s="1" t="str">
        <f aca="false">Report!E1759</f>
        <v>TRIPLASTIK COMERCIAL</v>
      </c>
      <c r="C1337" s="16" t="n">
        <f aca="false">Report!U1759</f>
        <v>1580.8</v>
      </c>
      <c r="D1337" s="1" t="str">
        <f aca="false">Report!X1759</f>
        <v>NF 3370 DESPESA - MILKA</v>
      </c>
    </row>
    <row r="1338" customFormat="false" ht="12.75" hidden="false" customHeight="true" outlineLevel="0" collapsed="false">
      <c r="A1338" s="15" t="n">
        <f aca="false">Report!C1760</f>
        <v>46217</v>
      </c>
      <c r="B1338" s="1" t="str">
        <f aca="false">Report!E1760</f>
        <v>NT INDUSTRIA E COMERCIO DE PANIFICACAO L</v>
      </c>
      <c r="C1338" s="16" t="n">
        <f aca="false">Report!U1760</f>
        <v>4298.22</v>
      </c>
      <c r="D1338" s="1" t="str">
        <f aca="false">Report!X1760</f>
        <v>NF 39854 - MILKA</v>
      </c>
    </row>
    <row r="1339" customFormat="false" ht="12.75" hidden="false" customHeight="true" outlineLevel="0" collapsed="false">
      <c r="A1339" s="15" t="n">
        <f aca="false">Report!C1761</f>
        <v>46217</v>
      </c>
      <c r="B1339" s="1" t="str">
        <f aca="false">Report!E1761</f>
        <v>OESA COMERCIO E REPRESENTACOES S/A</v>
      </c>
      <c r="C1339" s="16" t="n">
        <f aca="false">Report!U1761</f>
        <v>1120.61</v>
      </c>
      <c r="D1339" s="1" t="str">
        <f aca="false">Report!X1761</f>
        <v>NF 423615 -1 MILKA</v>
      </c>
    </row>
    <row r="1340" customFormat="false" ht="12.75" hidden="false" customHeight="true" outlineLevel="0" collapsed="false">
      <c r="A1340" s="15" t="n">
        <f aca="false">Report!C1762</f>
        <v>46217</v>
      </c>
      <c r="B1340" s="1" t="str">
        <f aca="false">Report!E1762</f>
        <v>NEXUS DISTRIBUIDORA</v>
      </c>
      <c r="C1340" s="16" t="n">
        <f aca="false">Report!U1762</f>
        <v>584.73</v>
      </c>
      <c r="D1340" s="1" t="str">
        <f aca="false">Report!X1762</f>
        <v>NF 101974 - MILKA</v>
      </c>
    </row>
    <row r="1341" customFormat="false" ht="12.75" hidden="false" customHeight="true" outlineLevel="0" collapsed="false">
      <c r="A1341" s="15" t="n">
        <f aca="false">Report!C1763</f>
        <v>46217</v>
      </c>
      <c r="B1341" s="1" t="str">
        <f aca="false">Report!E1763</f>
        <v>NESTLÉ BRASIL LTDA.</v>
      </c>
      <c r="C1341" s="16" t="n">
        <f aca="false">Report!U1763</f>
        <v>494.27</v>
      </c>
      <c r="D1341" s="1" t="str">
        <f aca="false">Report!X1763</f>
        <v>NF 1423353 - MILKA</v>
      </c>
    </row>
    <row r="1342" customFormat="false" ht="12.75" hidden="false" customHeight="true" outlineLevel="0" collapsed="false">
      <c r="A1342" s="15" t="n">
        <f aca="false">Report!C1764</f>
        <v>46217</v>
      </c>
      <c r="B1342" s="1" t="str">
        <f aca="false">Report!E1764</f>
        <v>COMERCIO DE FRIOS MANAUS LTDA</v>
      </c>
      <c r="C1342" s="16" t="n">
        <f aca="false">Report!U1764</f>
        <v>5387.4</v>
      </c>
      <c r="D1342" s="1" t="str">
        <f aca="false">Report!X1764</f>
        <v>NF 172658 - MILKA</v>
      </c>
    </row>
    <row r="1343" customFormat="false" ht="12.75" hidden="false" customHeight="true" outlineLevel="0" collapsed="false">
      <c r="A1343" s="15" t="n">
        <f aca="false">Report!C1765</f>
        <v>46217</v>
      </c>
      <c r="B1343" s="1" t="str">
        <f aca="false">Report!E1765</f>
        <v>MAXFRI DISTRIUIDORA LTDA</v>
      </c>
      <c r="C1343" s="16" t="n">
        <f aca="false">Report!U1765</f>
        <v>1595.65</v>
      </c>
      <c r="D1343" s="1" t="str">
        <f aca="false">Report!X1765</f>
        <v>NF14643 - MILKA</v>
      </c>
    </row>
    <row r="1344" customFormat="false" ht="12.75" hidden="false" customHeight="true" outlineLevel="0" collapsed="false">
      <c r="A1344" s="15" t="n">
        <f aca="false">Report!C1766</f>
        <v>46217</v>
      </c>
      <c r="B1344" s="1" t="str">
        <f aca="false">Report!E1766</f>
        <v>BROTHERS  INDUSTRIA DE ALIMENTOS LTDA</v>
      </c>
      <c r="C1344" s="16" t="n">
        <f aca="false">Report!U1766</f>
        <v>509.45</v>
      </c>
      <c r="D1344" s="1" t="str">
        <f aca="false">Report!X1766</f>
        <v>NF 1030665 - MILKA</v>
      </c>
    </row>
    <row r="1345" customFormat="false" ht="12.75" hidden="false" customHeight="true" outlineLevel="0" collapsed="false">
      <c r="A1345" s="15" t="n">
        <f aca="false">Report!C1767</f>
        <v>46217</v>
      </c>
      <c r="B1345" s="1" t="str">
        <f aca="false">Report!E1767</f>
        <v>JAB COMERCIO DE PRODUTOS ALIMENTICIOS LT</v>
      </c>
      <c r="C1345" s="16" t="n">
        <f aca="false">Report!U1767</f>
        <v>353</v>
      </c>
      <c r="D1345" s="1" t="str">
        <f aca="false">Report!X1767</f>
        <v>NF 3502 SANTOPAO - MILKA</v>
      </c>
    </row>
    <row r="1346" customFormat="false" ht="12.75" hidden="false" customHeight="true" outlineLevel="0" collapsed="false">
      <c r="A1346" s="15" t="n">
        <f aca="false">Report!C1768</f>
        <v>46217</v>
      </c>
      <c r="B1346" s="1" t="str">
        <f aca="false">Report!E1768</f>
        <v>NSB COMERCIO ATACADISTA E VAREJISTA DE P</v>
      </c>
      <c r="C1346" s="16" t="n">
        <f aca="false">Report!U1768</f>
        <v>287.8</v>
      </c>
      <c r="D1346" s="1" t="str">
        <f aca="false">Report!X1768</f>
        <v>192333641  NF7876 - MILKA</v>
      </c>
    </row>
    <row r="1347" customFormat="false" ht="12.75" hidden="false" customHeight="true" outlineLevel="0" collapsed="false">
      <c r="A1347" s="15" t="n">
        <f aca="false">Report!C1769</f>
        <v>46217</v>
      </c>
      <c r="B1347" s="1" t="str">
        <f aca="false">Report!E1769</f>
        <v>FRUTAL INDUSTRIA E COMERCIO LTDA</v>
      </c>
      <c r="C1347" s="16" t="n">
        <f aca="false">Report!U1769</f>
        <v>943.83</v>
      </c>
      <c r="D1347" s="1" t="str">
        <f aca="false">Report!X1769</f>
        <v>NF 225390 - MILKA</v>
      </c>
    </row>
    <row r="1348" customFormat="false" ht="12.75" hidden="false" customHeight="true" outlineLevel="0" collapsed="false">
      <c r="A1348" s="15" t="n">
        <f aca="false">Report!C1770</f>
        <v>46217</v>
      </c>
      <c r="B1348" s="1" t="str">
        <f aca="false">Report!E1770</f>
        <v>FRUTAL INDUSTRIA E COMERCIO LTDA</v>
      </c>
      <c r="C1348" s="16" t="n">
        <f aca="false">Report!U1770</f>
        <v>178.4</v>
      </c>
      <c r="D1348" s="1" t="str">
        <f aca="false">Report!X1770</f>
        <v>NF 225391 - MILKA</v>
      </c>
    </row>
    <row r="1349" customFormat="false" ht="12.75" hidden="false" customHeight="true" outlineLevel="0" collapsed="false">
      <c r="A1349" s="15" t="n">
        <f aca="false">Report!C1771</f>
        <v>46217</v>
      </c>
      <c r="B1349" s="1" t="str">
        <f aca="false">Report!E1771</f>
        <v>SILVA E SANTOS FRIGORIFICO LTDA</v>
      </c>
      <c r="C1349" s="16" t="n">
        <f aca="false">Report!U1771</f>
        <v>2880</v>
      </c>
      <c r="D1349" s="1" t="str">
        <f aca="false">Report!X1771</f>
        <v>NF 31659 - MILKA</v>
      </c>
    </row>
    <row r="1350" customFormat="false" ht="12.75" hidden="false" customHeight="true" outlineLevel="0" collapsed="false">
      <c r="A1350" s="15" t="n">
        <f aca="false">Report!C1772</f>
        <v>46217</v>
      </c>
      <c r="B1350" s="1" t="str">
        <f aca="false">Report!E1772</f>
        <v>RENATO DE O AZEVEDO E CIA LTDA - EPP</v>
      </c>
      <c r="C1350" s="16" t="n">
        <f aca="false">Report!U1772</f>
        <v>290</v>
      </c>
      <c r="D1350" s="1" t="str">
        <f aca="false">Report!X1772</f>
        <v>VISCERA DE BOI /SR. RENATO - MILKA</v>
      </c>
    </row>
    <row r="1351" customFormat="false" ht="12.75" hidden="false" customHeight="true" outlineLevel="0" collapsed="false">
      <c r="A1351" s="15" t="n">
        <f aca="false">Report!C1773</f>
        <v>46217</v>
      </c>
      <c r="B1351" s="1" t="str">
        <f aca="false">Report!E1773</f>
        <v>NOVA FRIOS COMERCIO ATACADISTA DE LATICINIOS LTDA</v>
      </c>
      <c r="C1351" s="16" t="n">
        <f aca="false">Report!U1773</f>
        <v>241.6</v>
      </c>
      <c r="D1351" s="1" t="str">
        <f aca="false">Report!X1773</f>
        <v>NF 3999 BODEGA DO PAO - MILKA</v>
      </c>
    </row>
    <row r="1352" customFormat="false" ht="12.75" hidden="false" customHeight="true" outlineLevel="0" collapsed="false">
      <c r="A1352" s="15" t="n">
        <f aca="false">Report!C1777</f>
        <v>46217</v>
      </c>
      <c r="B1352" s="1" t="str">
        <f aca="false">Report!E1777</f>
        <v>SANTANDER SA</v>
      </c>
      <c r="C1352" s="16" t="n">
        <f aca="false">Report!U1777</f>
        <v>450</v>
      </c>
      <c r="D1352" s="1" t="str">
        <f aca="false">Report!X1777</f>
        <v>COBERTURA DE CONTA BCO SANTANDER 1 VELHO-ANDREZA</v>
      </c>
    </row>
    <row r="1353" customFormat="false" ht="12.75" hidden="false" customHeight="true" outlineLevel="0" collapsed="false">
      <c r="A1353" s="15" t="n">
        <f aca="false">Report!C1778</f>
        <v>46217</v>
      </c>
      <c r="B1353" s="1" t="str">
        <f aca="false">Report!E1778</f>
        <v>RENATO DE O AZEVEDO E CIA LTDA - EPP</v>
      </c>
      <c r="C1353" s="16" t="n">
        <f aca="false">Report!U1778</f>
        <v>280</v>
      </c>
      <c r="D1353" s="1" t="str">
        <f aca="false">Report!X1778</f>
        <v>ACAI DE ANORI - DEBORA</v>
      </c>
    </row>
    <row r="1354" customFormat="false" ht="12.75" hidden="false" customHeight="true" outlineLevel="0" collapsed="false">
      <c r="A1354" s="15" t="n">
        <f aca="false">Report!C1779</f>
        <v>46217</v>
      </c>
      <c r="B1354" s="1" t="str">
        <f aca="false">Report!E1779</f>
        <v>BANCO DO BRASIL SA</v>
      </c>
      <c r="C1354" s="16" t="n">
        <f aca="false">Report!U1779</f>
        <v>1370</v>
      </c>
      <c r="D1354" s="1" t="str">
        <f aca="false">Report!X1779</f>
        <v>CPBERTURA DE CONTA BB 1 VELHO-ANDREZA</v>
      </c>
    </row>
    <row r="1355" customFormat="false" ht="12.75" hidden="false" customHeight="true" outlineLevel="0" collapsed="false">
      <c r="A1355" s="15" t="n">
        <f aca="false">Report!C1780</f>
        <v>46217</v>
      </c>
      <c r="B1355" s="1" t="str">
        <f aca="false">Report!E1780</f>
        <v>RENATO DE O AZEVEDO E CIA LTDA - EPP</v>
      </c>
      <c r="C1355" s="16" t="n">
        <f aca="false">Report!U1780</f>
        <v>3395.95</v>
      </c>
      <c r="D1355" s="1" t="str">
        <f aca="false">Report!X1780</f>
        <v>FEIRA SR RENATO - DEBORA</v>
      </c>
    </row>
    <row r="1356" customFormat="false" ht="12.75" hidden="false" customHeight="true" outlineLevel="0" collapsed="false">
      <c r="A1356" s="15" t="n">
        <f aca="false">Report!C1781</f>
        <v>46217</v>
      </c>
      <c r="B1356" s="1" t="str">
        <f aca="false">Report!E1781</f>
        <v>GELO DANGELO FABRICACAO DE GELO LTDA</v>
      </c>
      <c r="C1356" s="16" t="n">
        <f aca="false">Report!U1781</f>
        <v>394</v>
      </c>
      <c r="D1356" s="1" t="str">
        <f aca="false">Report!X1781</f>
        <v>NF 368 - DEBORA</v>
      </c>
    </row>
    <row r="1357" customFormat="false" ht="12.75" hidden="false" customHeight="true" outlineLevel="0" collapsed="false">
      <c r="A1357" s="15" t="n">
        <f aca="false">Report!C1783</f>
        <v>46217</v>
      </c>
      <c r="B1357" s="1" t="str">
        <f aca="false">Report!E1783</f>
        <v>FEIRA</v>
      </c>
      <c r="C1357" s="16" t="n">
        <f aca="false">Report!U1783</f>
        <v>4816</v>
      </c>
      <c r="D1357" s="1" t="str">
        <f aca="false">Report!X1783</f>
        <v>FEIRA SR RENATO LOJAS POTE LJ MO1-ANDREZA</v>
      </c>
    </row>
    <row r="1358" customFormat="false" ht="12.75" hidden="false" customHeight="true" outlineLevel="0" collapsed="false">
      <c r="A1358" s="15" t="n">
        <f aca="false">Report!C1784</f>
        <v>46218</v>
      </c>
      <c r="B1358" s="1" t="str">
        <f aca="false">Report!E1784</f>
        <v>SEM FORNECEDOR</v>
      </c>
      <c r="C1358" s="16" t="n">
        <f aca="false">Report!U1784</f>
        <v>280</v>
      </c>
      <c r="D1358" s="1" t="str">
        <f aca="false">Report!X1784</f>
        <v>NF 5359</v>
      </c>
    </row>
    <row r="1359" customFormat="false" ht="12.75" hidden="false" customHeight="true" outlineLevel="0" collapsed="false">
      <c r="A1359" s="15" t="n">
        <f aca="false">Report!C1785</f>
        <v>46218</v>
      </c>
      <c r="B1359" s="1" t="str">
        <f aca="false">Report!E1785</f>
        <v>SEM FORNECEDOR</v>
      </c>
      <c r="C1359" s="16" t="n">
        <f aca="false">Report!U1785</f>
        <v>18</v>
      </c>
      <c r="D1359" s="1" t="str">
        <f aca="false">Report!X1785</f>
        <v>MARMITA</v>
      </c>
    </row>
    <row r="1360" customFormat="false" ht="12.75" hidden="false" customHeight="true" outlineLevel="0" collapsed="false">
      <c r="A1360" s="15" t="n">
        <f aca="false">Report!C1786</f>
        <v>46218</v>
      </c>
      <c r="B1360" s="1" t="str">
        <f aca="false">Report!E1786</f>
        <v>SEM FORNECEDOR</v>
      </c>
      <c r="C1360" s="16" t="n">
        <f aca="false">Report!U1786</f>
        <v>80</v>
      </c>
      <c r="D1360" s="1" t="str">
        <f aca="false">Report!X1786</f>
        <v>ANDERSON CAMPOS</v>
      </c>
    </row>
    <row r="1361" customFormat="false" ht="12.75" hidden="false" customHeight="true" outlineLevel="0" collapsed="false">
      <c r="A1361" s="15" t="n">
        <f aca="false">Report!C1787</f>
        <v>46218</v>
      </c>
      <c r="B1361" s="1" t="str">
        <f aca="false">Report!E1787</f>
        <v>SEM FORNECEDOR</v>
      </c>
      <c r="C1361" s="16" t="n">
        <f aca="false">Report!U1787</f>
        <v>12</v>
      </c>
      <c r="D1361" s="1" t="str">
        <f aca="false">Report!X1787</f>
        <v>ANDERSON CAMPOS</v>
      </c>
    </row>
    <row r="1362" customFormat="false" ht="12.75" hidden="false" customHeight="true" outlineLevel="0" collapsed="false">
      <c r="A1362" s="15" t="n">
        <f aca="false">Report!C1788</f>
        <v>46218</v>
      </c>
      <c r="B1362" s="1" t="str">
        <f aca="false">Report!E1788</f>
        <v>SEM FORNECEDOR</v>
      </c>
      <c r="C1362" s="16" t="n">
        <f aca="false">Report!U1788</f>
        <v>100</v>
      </c>
      <c r="D1362" s="1" t="str">
        <f aca="false">Report!X1788</f>
        <v>FRANCISCO CASTRO</v>
      </c>
    </row>
    <row r="1363" customFormat="false" ht="12.75" hidden="false" customHeight="true" outlineLevel="0" collapsed="false">
      <c r="A1363" s="15" t="n">
        <f aca="false">Report!C1789</f>
        <v>46218</v>
      </c>
      <c r="B1363" s="1" t="str">
        <f aca="false">Report!E1789</f>
        <v>SEM FORNECEDOR</v>
      </c>
      <c r="C1363" s="16" t="n">
        <f aca="false">Report!U1789</f>
        <v>70</v>
      </c>
      <c r="D1363" s="1" t="str">
        <f aca="false">Report!X1789</f>
        <v>JOELMA LIMA REF DIA 16/07</v>
      </c>
    </row>
    <row r="1364" customFormat="false" ht="12.75" hidden="false" customHeight="true" outlineLevel="0" collapsed="false">
      <c r="A1364" s="15" t="n">
        <f aca="false">Report!C1790</f>
        <v>46218</v>
      </c>
      <c r="B1364" s="1" t="str">
        <f aca="false">Report!E1790</f>
        <v>SEM FORNECEDOR</v>
      </c>
      <c r="C1364" s="16" t="n">
        <f aca="false">Report!U1790</f>
        <v>70</v>
      </c>
      <c r="D1364" s="1" t="str">
        <f aca="false">Report!X1790</f>
        <v>ENDREW GUIMARAES</v>
      </c>
    </row>
    <row r="1365" customFormat="false" ht="12.75" hidden="false" customHeight="true" outlineLevel="0" collapsed="false">
      <c r="A1365" s="15" t="n">
        <f aca="false">Report!C1791</f>
        <v>46218</v>
      </c>
      <c r="B1365" s="1" t="str">
        <f aca="false">Report!E1791</f>
        <v>SEM FORNECEDOR</v>
      </c>
      <c r="C1365" s="16" t="n">
        <f aca="false">Report!U1791</f>
        <v>70</v>
      </c>
      <c r="D1365" s="1" t="str">
        <f aca="false">Report!X1791</f>
        <v>DANIEL SILVA</v>
      </c>
    </row>
    <row r="1366" customFormat="false" ht="12.75" hidden="false" customHeight="true" outlineLevel="0" collapsed="false">
      <c r="A1366" s="15" t="n">
        <f aca="false">Report!C1792</f>
        <v>46218</v>
      </c>
      <c r="B1366" s="1" t="str">
        <f aca="false">Report!E1792</f>
        <v>SEM FORNECEDOR</v>
      </c>
      <c r="C1366" s="16" t="n">
        <f aca="false">Report!U1792</f>
        <v>60</v>
      </c>
      <c r="D1366" s="1" t="str">
        <f aca="false">Report!X1792</f>
        <v>CINARA VILAR</v>
      </c>
    </row>
    <row r="1367" customFormat="false" ht="12.75" hidden="false" customHeight="true" outlineLevel="0" collapsed="false">
      <c r="A1367" s="15" t="n">
        <f aca="false">Report!C1793</f>
        <v>46218</v>
      </c>
      <c r="B1367" s="1" t="str">
        <f aca="false">Report!E1793</f>
        <v>PREFEITURA MUNICIPAL DE MANAUS - IPTU</v>
      </c>
      <c r="C1367" s="16" t="n">
        <f aca="false">Report!U1793</f>
        <v>134.55</v>
      </c>
      <c r="D1367" s="1" t="str">
        <f aca="false">Report!X1793</f>
        <v>PARC 05/10 IPTU PADARIA MO1 - KEILA</v>
      </c>
    </row>
    <row r="1368" customFormat="false" ht="12.75" hidden="false" customHeight="true" outlineLevel="0" collapsed="false">
      <c r="A1368" s="15" t="n">
        <f aca="false">Report!C1795</f>
        <v>46218</v>
      </c>
      <c r="B1368" s="1" t="str">
        <f aca="false">Report!E1795</f>
        <v>NEYLIANE SILVA DE OLIVEIRA</v>
      </c>
      <c r="C1368" s="16" t="n">
        <f aca="false">Report!U1795</f>
        <v>102.14</v>
      </c>
      <c r="D1368" s="1" t="str">
        <f aca="false">Report!X1795</f>
        <v>PL NEILA IPTU MAE - KEILA</v>
      </c>
    </row>
    <row r="1369" customFormat="false" ht="12.75" hidden="false" customHeight="true" outlineLevel="0" collapsed="false">
      <c r="A1369" s="15" t="n">
        <f aca="false">Report!C1796</f>
        <v>46218</v>
      </c>
      <c r="B1369" s="1" t="str">
        <f aca="false">Report!E1796</f>
        <v>PIARARA COMERCIO, IMPORTACAO E EXPORTACAO LTDA</v>
      </c>
      <c r="C1369" s="16" t="n">
        <f aca="false">Report!U1796</f>
        <v>568.92</v>
      </c>
      <c r="D1369" s="1" t="str">
        <f aca="false">Report!X1796</f>
        <v>NF 193491-3 MILKA</v>
      </c>
    </row>
    <row r="1370" customFormat="false" ht="12.75" hidden="false" customHeight="true" outlineLevel="0" collapsed="false">
      <c r="A1370" s="15" t="n">
        <f aca="false">Report!C1797</f>
        <v>46218</v>
      </c>
      <c r="B1370" s="1" t="str">
        <f aca="false">Report!E1797</f>
        <v>FEMAR IND E COM DE BEBIDAS LTDA</v>
      </c>
      <c r="C1370" s="16" t="n">
        <f aca="false">Report!U1797</f>
        <v>636.67</v>
      </c>
      <c r="D1370" s="1" t="str">
        <f aca="false">Report!X1797</f>
        <v>NF 51879 - MILKA</v>
      </c>
    </row>
    <row r="1371" customFormat="false" ht="12.75" hidden="false" customHeight="true" outlineLevel="0" collapsed="false">
      <c r="A1371" s="15" t="n">
        <f aca="false">Report!C1798</f>
        <v>46218</v>
      </c>
      <c r="B1371" s="1" t="str">
        <f aca="false">Report!E1798</f>
        <v>CB COMERCIO E DISTRIBUIDORA DE ALIMENTOS</v>
      </c>
      <c r="C1371" s="16" t="n">
        <f aca="false">Report!U1798</f>
        <v>985.3</v>
      </c>
      <c r="D1371" s="1" t="str">
        <f aca="false">Report!X1798</f>
        <v>941304-C/C  NF844855 - MILKA</v>
      </c>
    </row>
    <row r="1372" customFormat="false" ht="12.75" hidden="false" customHeight="true" outlineLevel="0" collapsed="false">
      <c r="A1372" s="15" t="n">
        <f aca="false">Report!C1799</f>
        <v>46218</v>
      </c>
      <c r="B1372" s="1" t="str">
        <f aca="false">Report!E1799</f>
        <v>ATACADAO S.A.</v>
      </c>
      <c r="C1372" s="16" t="n">
        <f aca="false">Report!U1799</f>
        <v>757</v>
      </c>
      <c r="D1372" s="1" t="str">
        <f aca="false">Report!X1799</f>
        <v>NF 1892632 - MILKA</v>
      </c>
    </row>
    <row r="1373" customFormat="false" ht="12.75" hidden="false" customHeight="true" outlineLevel="0" collapsed="false">
      <c r="A1373" s="15" t="n">
        <f aca="false">Report!C1800</f>
        <v>46218</v>
      </c>
      <c r="B1373" s="1" t="str">
        <f aca="false">Report!E1800</f>
        <v>DISTRIBUIDORA LOPES LTDA</v>
      </c>
      <c r="C1373" s="16" t="n">
        <f aca="false">Report!U1800</f>
        <v>1065.06</v>
      </c>
      <c r="D1373" s="1" t="str">
        <f aca="false">Report!X1800</f>
        <v>NF 1679265-1 MILKA</v>
      </c>
    </row>
    <row r="1374" customFormat="false" ht="12.75" hidden="false" customHeight="true" outlineLevel="0" collapsed="false">
      <c r="A1374" s="15" t="n">
        <f aca="false">Report!C1801</f>
        <v>46218</v>
      </c>
      <c r="B1374" s="1" t="str">
        <f aca="false">Report!E1801</f>
        <v>DISTRIBUIDORA LOPES LTDA</v>
      </c>
      <c r="C1374" s="16" t="n">
        <f aca="false">Report!U1801</f>
        <v>1271.27</v>
      </c>
      <c r="D1374" s="1" t="str">
        <f aca="false">Report!X1801</f>
        <v>NF 1679646-1 MILKA </v>
      </c>
    </row>
    <row r="1375" customFormat="false" ht="12.75" hidden="false" customHeight="true" outlineLevel="0" collapsed="false">
      <c r="A1375" s="15" t="n">
        <f aca="false">Report!C1802</f>
        <v>46218</v>
      </c>
      <c r="B1375" s="1" t="str">
        <f aca="false">Report!E1802</f>
        <v>J G COMERCIO DE PRODUTOS ALIMENTICIOS LTDA</v>
      </c>
      <c r="C1375" s="16" t="n">
        <f aca="false">Report!U1802</f>
        <v>1283.27</v>
      </c>
      <c r="D1375" s="1" t="str">
        <f aca="false">Report!X1802</f>
        <v>452671-C/C  NF388860 - MILKA</v>
      </c>
    </row>
    <row r="1376" customFormat="false" ht="12.75" hidden="false" customHeight="true" outlineLevel="0" collapsed="false">
      <c r="A1376" s="15" t="n">
        <f aca="false">Report!C1803</f>
        <v>46218</v>
      </c>
      <c r="B1376" s="1" t="str">
        <f aca="false">Report!E1803</f>
        <v>TAPAJOS COM DE PERFUMARIA COSMETICOS E G</v>
      </c>
      <c r="C1376" s="16" t="n">
        <f aca="false">Report!U1803</f>
        <v>1497.41</v>
      </c>
      <c r="D1376" s="1" t="str">
        <f aca="false">Report!X1803</f>
        <v>NF 576439-1 MILKA</v>
      </c>
    </row>
    <row r="1377" customFormat="false" ht="12.75" hidden="false" customHeight="true" outlineLevel="0" collapsed="false">
      <c r="A1377" s="15" t="n">
        <f aca="false">Report!C1804</f>
        <v>46218</v>
      </c>
      <c r="B1377" s="1" t="str">
        <f aca="false">Report!E1804</f>
        <v>ATACADAO S.A.</v>
      </c>
      <c r="C1377" s="16" t="n">
        <f aca="false">Report!U1804</f>
        <v>1686.85</v>
      </c>
      <c r="D1377" s="1" t="str">
        <f aca="false">Report!X1804</f>
        <v>NF 1895762 - MILKA</v>
      </c>
    </row>
    <row r="1378" customFormat="false" ht="12.75" hidden="false" customHeight="true" outlineLevel="0" collapsed="false">
      <c r="A1378" s="15" t="n">
        <f aca="false">Report!C1805</f>
        <v>46218</v>
      </c>
      <c r="B1378" s="1" t="str">
        <f aca="false">Report!E1805</f>
        <v>ATACADAO S.A.</v>
      </c>
      <c r="C1378" s="16" t="n">
        <f aca="false">Report!U1805</f>
        <v>519.51</v>
      </c>
      <c r="D1378" s="1" t="str">
        <f aca="false">Report!X1805</f>
        <v>NF 1895809 - MILKA</v>
      </c>
    </row>
    <row r="1379" customFormat="false" ht="12.75" hidden="false" customHeight="true" outlineLevel="0" collapsed="false">
      <c r="A1379" s="15" t="n">
        <f aca="false">Report!C1806</f>
        <v>46218</v>
      </c>
      <c r="B1379" s="1" t="str">
        <f aca="false">Report!E1806</f>
        <v>BRF S A</v>
      </c>
      <c r="C1379" s="16" t="n">
        <f aca="false">Report!U1806</f>
        <v>6714.04</v>
      </c>
      <c r="D1379" s="1" t="str">
        <f aca="false">Report!X1806</f>
        <v>NF 1600670-02 MILKA</v>
      </c>
    </row>
    <row r="1380" customFormat="false" ht="12.75" hidden="false" customHeight="true" outlineLevel="0" collapsed="false">
      <c r="A1380" s="15" t="n">
        <f aca="false">Report!C1807</f>
        <v>46218</v>
      </c>
      <c r="B1380" s="1" t="str">
        <f aca="false">Report!E1807</f>
        <v>NESTLÉ BRASIL LTDA.</v>
      </c>
      <c r="C1380" s="16" t="n">
        <f aca="false">Report!U1807</f>
        <v>1345.38</v>
      </c>
      <c r="D1380" s="1" t="str">
        <f aca="false">Report!X1807</f>
        <v>NF 1420457 - MILKA</v>
      </c>
    </row>
    <row r="1381" customFormat="false" ht="12.75" hidden="false" customHeight="true" outlineLevel="0" collapsed="false">
      <c r="A1381" s="15" t="n">
        <f aca="false">Report!C1809</f>
        <v>46218</v>
      </c>
      <c r="B1381" s="1" t="str">
        <f aca="false">Report!E1809</f>
        <v>BRF S A</v>
      </c>
      <c r="C1381" s="16" t="n">
        <f aca="false">Report!U1809</f>
        <v>2368.52</v>
      </c>
      <c r="D1381" s="1" t="str">
        <f aca="false">Report!X1809</f>
        <v>NF 1603506-01/02 MILKA</v>
      </c>
    </row>
    <row r="1382" customFormat="false" ht="12.75" hidden="false" customHeight="true" outlineLevel="0" collapsed="false">
      <c r="A1382" s="15" t="n">
        <f aca="false">Report!C1810</f>
        <v>46218</v>
      </c>
      <c r="B1382" s="1" t="str">
        <f aca="false">Report!E1810</f>
        <v>NET CLARO</v>
      </c>
      <c r="C1382" s="16" t="n">
        <f aca="false">Report!U1810</f>
        <v>167.03</v>
      </c>
      <c r="D1382" s="1" t="str">
        <f aca="false">Report!X1810</f>
        <v>INTERNET MO1 CLARO - KEILA</v>
      </c>
    </row>
    <row r="1383" customFormat="false" ht="12.75" hidden="false" customHeight="true" outlineLevel="0" collapsed="false">
      <c r="A1383" s="15" t="n">
        <f aca="false">Report!C1816</f>
        <v>46218</v>
      </c>
      <c r="B1383" s="1" t="str">
        <f aca="false">Report!E1816</f>
        <v>EDSON AGUIAR DE SOUZA</v>
      </c>
      <c r="C1383" s="16" t="n">
        <f aca="false">Report!U1816</f>
        <v>210</v>
      </c>
      <c r="D1383" s="1" t="str">
        <f aca="false">Report!X1816</f>
        <v>NF 1644528 - DEBORA</v>
      </c>
    </row>
    <row r="1384" customFormat="false" ht="12.75" hidden="false" customHeight="true" outlineLevel="0" collapsed="false">
      <c r="A1384" s="15" t="n">
        <f aca="false">Report!C1817</f>
        <v>46218</v>
      </c>
      <c r="B1384" s="1" t="str">
        <f aca="false">Report!E1817</f>
        <v>EDSON AGUIAR DE SOUZA</v>
      </c>
      <c r="C1384" s="16" t="n">
        <f aca="false">Report!U1817</f>
        <v>210</v>
      </c>
      <c r="D1384" s="1" t="str">
        <f aca="false">Report!X1817</f>
        <v>NF 1644535 - DEBORA</v>
      </c>
    </row>
    <row r="1385" customFormat="false" ht="12.75" hidden="false" customHeight="true" outlineLevel="0" collapsed="false">
      <c r="A1385" s="15" t="n">
        <f aca="false">Report!C1818</f>
        <v>46218</v>
      </c>
      <c r="B1385" s="1" t="str">
        <f aca="false">Report!E1818</f>
        <v>EDSON AGUIAR DE SOUZA</v>
      </c>
      <c r="C1385" s="16" t="n">
        <f aca="false">Report!U1818</f>
        <v>246</v>
      </c>
      <c r="D1385" s="1" t="str">
        <f aca="false">Report!X1818</f>
        <v>NF 1644538 - DEBORA</v>
      </c>
    </row>
    <row r="1386" customFormat="false" ht="12.75" hidden="false" customHeight="true" outlineLevel="0" collapsed="false">
      <c r="A1386" s="15" t="n">
        <f aca="false">Report!C1819</f>
        <v>46218</v>
      </c>
      <c r="B1386" s="1" t="str">
        <f aca="false">Report!E1819</f>
        <v>EDSON AGUIAR DE SOUZA</v>
      </c>
      <c r="C1386" s="16" t="n">
        <f aca="false">Report!U1819</f>
        <v>90</v>
      </c>
      <c r="D1386" s="1" t="str">
        <f aca="false">Report!X1819</f>
        <v>NF 1645598 - DEBORA</v>
      </c>
    </row>
    <row r="1387" customFormat="false" ht="12.75" hidden="false" customHeight="true" outlineLevel="0" collapsed="false">
      <c r="A1387" s="15" t="n">
        <f aca="false">Report!C1820</f>
        <v>46218</v>
      </c>
      <c r="B1387" s="1" t="str">
        <f aca="false">Report!E1820</f>
        <v>EDSON AGUIAR DE SOUZA</v>
      </c>
      <c r="C1387" s="16" t="n">
        <f aca="false">Report!U1820</f>
        <v>261</v>
      </c>
      <c r="D1387" s="1" t="str">
        <f aca="false">Report!X1820</f>
        <v>NF 1647045 - DEBORA</v>
      </c>
    </row>
    <row r="1388" customFormat="false" ht="12.75" hidden="false" customHeight="true" outlineLevel="0" collapsed="false">
      <c r="A1388" s="15" t="n">
        <f aca="false">Report!C1821</f>
        <v>46218</v>
      </c>
      <c r="B1388" s="1" t="str">
        <f aca="false">Report!E1821</f>
        <v>EDSON AGUIAR DE SOUZA</v>
      </c>
      <c r="C1388" s="16" t="n">
        <f aca="false">Report!U1821</f>
        <v>210</v>
      </c>
      <c r="D1388" s="1" t="str">
        <f aca="false">Report!X1821</f>
        <v>NF 1647051 - DEBORA</v>
      </c>
    </row>
    <row r="1389" customFormat="false" ht="12.75" hidden="false" customHeight="true" outlineLevel="0" collapsed="false">
      <c r="A1389" s="15" t="n">
        <f aca="false">Report!C1822</f>
        <v>46218</v>
      </c>
      <c r="B1389" s="1" t="str">
        <f aca="false">Report!E1822</f>
        <v>EDSON AGUIAR DE SOUZA</v>
      </c>
      <c r="C1389" s="16" t="n">
        <f aca="false">Report!U1822</f>
        <v>225</v>
      </c>
      <c r="D1389" s="1" t="str">
        <f aca="false">Report!X1822</f>
        <v>NF 1647750 - DEBORA</v>
      </c>
    </row>
    <row r="1390" customFormat="false" ht="12.75" hidden="false" customHeight="true" outlineLevel="0" collapsed="false">
      <c r="A1390" s="15" t="n">
        <f aca="false">Report!C1823</f>
        <v>46218</v>
      </c>
      <c r="B1390" s="1" t="str">
        <f aca="false">Report!E1823</f>
        <v>FOLHA DE PAGAMENTO </v>
      </c>
      <c r="C1390" s="16" t="n">
        <f aca="false">Report!U1823</f>
        <v>5500</v>
      </c>
      <c r="D1390" s="1" t="str">
        <f aca="false">Report!X1823</f>
        <v>PAG ADIANT SALARIO 07/26 MO1/ESCR - KEILA</v>
      </c>
    </row>
    <row r="1391" customFormat="false" ht="12.75" hidden="false" customHeight="true" outlineLevel="0" collapsed="false">
      <c r="A1391" s="15" t="n">
        <f aca="false">Report!C1824</f>
        <v>46218</v>
      </c>
      <c r="B1391" s="1" t="str">
        <f aca="false">Report!E1824</f>
        <v>ELIANA SILVA DE OLIVEIRA </v>
      </c>
      <c r="C1391" s="16" t="n">
        <f aca="false">Report!U1824</f>
        <v>810</v>
      </c>
      <c r="D1391" s="1" t="str">
        <f aca="false">Report!X1824</f>
        <v>DINHEIRO TROCADO -ANDREZA</v>
      </c>
    </row>
    <row r="1392" customFormat="false" ht="12.75" hidden="false" customHeight="true" outlineLevel="0" collapsed="false">
      <c r="A1392" s="15" t="n">
        <f aca="false">Report!C1825</f>
        <v>46218</v>
      </c>
      <c r="B1392" s="1" t="str">
        <f aca="false">Report!E1825</f>
        <v>FOLHA DE PAGAMENTO </v>
      </c>
      <c r="C1392" s="16" t="n">
        <f aca="false">Report!U1825</f>
        <v>260</v>
      </c>
      <c r="D1392" s="1" t="str">
        <f aca="false">Report!X1825</f>
        <v>VALE TRANSP MO1 - </v>
      </c>
    </row>
    <row r="1393" customFormat="false" ht="12.75" hidden="false" customHeight="true" outlineLevel="0" collapsed="false">
      <c r="A1393" s="15" t="n">
        <f aca="false">Report!C1826</f>
        <v>46219</v>
      </c>
      <c r="B1393" s="1" t="str">
        <f aca="false">Report!E1826</f>
        <v>SEM FORNECEDOR</v>
      </c>
      <c r="C1393" s="16" t="n">
        <f aca="false">Report!U1826</f>
        <v>300</v>
      </c>
      <c r="D1393" s="1" t="str">
        <f aca="false">Report!X1826</f>
        <v>NF 32</v>
      </c>
    </row>
    <row r="1394" customFormat="false" ht="12.75" hidden="false" customHeight="true" outlineLevel="0" collapsed="false">
      <c r="A1394" s="15" t="n">
        <f aca="false">Report!C1827</f>
        <v>46219</v>
      </c>
      <c r="B1394" s="1" t="str">
        <f aca="false">Report!E1827</f>
        <v>SEM FORNECEDOR</v>
      </c>
      <c r="C1394" s="16" t="n">
        <f aca="false">Report!U1827</f>
        <v>280</v>
      </c>
      <c r="D1394" s="1" t="str">
        <f aca="false">Report!X1827</f>
        <v>NF 5360</v>
      </c>
    </row>
    <row r="1395" customFormat="false" ht="12.75" hidden="false" customHeight="true" outlineLevel="0" collapsed="false">
      <c r="A1395" s="15" t="n">
        <f aca="false">Report!C1828</f>
        <v>46219</v>
      </c>
      <c r="B1395" s="1" t="str">
        <f aca="false">Report!E1828</f>
        <v>SEM FORNECEDOR</v>
      </c>
      <c r="C1395" s="16" t="n">
        <f aca="false">Report!U1828</f>
        <v>70</v>
      </c>
      <c r="D1395" s="1" t="str">
        <f aca="false">Report!X1828</f>
        <v>GABRIELLY ALVES</v>
      </c>
    </row>
    <row r="1396" customFormat="false" ht="12.75" hidden="false" customHeight="true" outlineLevel="0" collapsed="false">
      <c r="A1396" s="15" t="n">
        <f aca="false">Report!C1829</f>
        <v>46219</v>
      </c>
      <c r="B1396" s="1" t="str">
        <f aca="false">Report!E1829</f>
        <v>SEM FORNECEDOR</v>
      </c>
      <c r="C1396" s="16" t="n">
        <f aca="false">Report!U1829</f>
        <v>70</v>
      </c>
      <c r="D1396" s="1" t="str">
        <f aca="false">Report!X1829</f>
        <v>DAVID SILVA</v>
      </c>
    </row>
    <row r="1397" customFormat="false" ht="12.75" hidden="false" customHeight="true" outlineLevel="0" collapsed="false">
      <c r="A1397" s="15" t="n">
        <f aca="false">Report!C1830</f>
        <v>46219</v>
      </c>
      <c r="B1397" s="1" t="str">
        <f aca="false">Report!E1830</f>
        <v>SEM FORNECEDOR</v>
      </c>
      <c r="C1397" s="16" t="n">
        <f aca="false">Report!U1830</f>
        <v>60</v>
      </c>
      <c r="D1397" s="1" t="str">
        <f aca="false">Report!X1830</f>
        <v>CINARA VILAR</v>
      </c>
    </row>
    <row r="1398" customFormat="false" ht="12.75" hidden="false" customHeight="true" outlineLevel="0" collapsed="false">
      <c r="A1398" s="15" t="n">
        <f aca="false">Report!C1831</f>
        <v>46219</v>
      </c>
      <c r="B1398" s="1" t="str">
        <f aca="false">Report!E1831</f>
        <v>SEM FORNECEDOR</v>
      </c>
      <c r="C1398" s="16" t="n">
        <f aca="false">Report!U1831</f>
        <v>30</v>
      </c>
      <c r="D1398" s="1" t="str">
        <f aca="false">Report!X1831</f>
        <v>JOELMA LIMA</v>
      </c>
    </row>
    <row r="1399" customFormat="false" ht="12.75" hidden="false" customHeight="true" outlineLevel="0" collapsed="false">
      <c r="A1399" s="15" t="n">
        <f aca="false">Report!C1832</f>
        <v>46219</v>
      </c>
      <c r="B1399" s="1" t="str">
        <f aca="false">Report!E1832</f>
        <v>SEM FORNECEDOR</v>
      </c>
      <c r="C1399" s="16" t="n">
        <f aca="false">Report!U1832</f>
        <v>20</v>
      </c>
      <c r="D1399" s="1" t="str">
        <f aca="false">Report!X1832</f>
        <v>UBER - DAVID SILVA</v>
      </c>
    </row>
    <row r="1400" customFormat="false" ht="12.75" hidden="false" customHeight="true" outlineLevel="0" collapsed="false">
      <c r="A1400" s="15" t="n">
        <f aca="false">Report!C1833</f>
        <v>46219</v>
      </c>
      <c r="B1400" s="1" t="str">
        <f aca="false">Report!E1833</f>
        <v>SEM FORNECEDOR</v>
      </c>
      <c r="C1400" s="16" t="n">
        <f aca="false">Report!U1833</f>
        <v>25</v>
      </c>
      <c r="D1400" s="1" t="str">
        <f aca="false">Report!X1833</f>
        <v>UBER - ANA LAGO</v>
      </c>
    </row>
    <row r="1401" customFormat="false" ht="12.75" hidden="false" customHeight="true" outlineLevel="0" collapsed="false">
      <c r="A1401" s="15" t="n">
        <f aca="false">Report!C1852</f>
        <v>46219</v>
      </c>
      <c r="B1401" s="1" t="str">
        <f aca="false">Report!E1852</f>
        <v>BRASIL NORTE BEBIDAS S/A</v>
      </c>
      <c r="C1401" s="16" t="n">
        <f aca="false">Report!U1852</f>
        <v>56.96</v>
      </c>
      <c r="D1401" s="1" t="str">
        <f aca="false">Report!X1852</f>
        <v>NF 1910367 - MILKA</v>
      </c>
    </row>
    <row r="1402" customFormat="false" ht="12.75" hidden="false" customHeight="true" outlineLevel="0" collapsed="false">
      <c r="A1402" s="15" t="n">
        <f aca="false">Report!C1853</f>
        <v>46219</v>
      </c>
      <c r="B1402" s="1" t="str">
        <f aca="false">Report!E1853</f>
        <v>BRASIL NORTE BEBIDAS S/A</v>
      </c>
      <c r="C1402" s="16" t="n">
        <f aca="false">Report!U1853</f>
        <v>335.01</v>
      </c>
      <c r="D1402" s="1" t="str">
        <f aca="false">Report!X1853</f>
        <v>NF 1182811 - MILKA</v>
      </c>
    </row>
    <row r="1403" customFormat="false" ht="12.75" hidden="false" customHeight="true" outlineLevel="0" collapsed="false">
      <c r="A1403" s="15" t="n">
        <f aca="false">Report!C1854</f>
        <v>46219</v>
      </c>
      <c r="B1403" s="1" t="str">
        <f aca="false">Report!E1854</f>
        <v>BRASIL NORTE BEBIDAS S/A</v>
      </c>
      <c r="C1403" s="16" t="n">
        <f aca="false">Report!U1854</f>
        <v>3237</v>
      </c>
      <c r="D1403" s="1" t="str">
        <f aca="false">Report!X1854</f>
        <v>NF 1184135 - MILKA</v>
      </c>
    </row>
    <row r="1404" customFormat="false" ht="12.75" hidden="false" customHeight="true" outlineLevel="0" collapsed="false">
      <c r="A1404" s="15" t="n">
        <f aca="false">Report!C1855</f>
        <v>46219</v>
      </c>
      <c r="B1404" s="1" t="str">
        <f aca="false">Report!E1855</f>
        <v>BRASIL NORTE BEBIDAS S/A</v>
      </c>
      <c r="C1404" s="16" t="n">
        <f aca="false">Report!U1855</f>
        <v>6181.16</v>
      </c>
      <c r="D1404" s="1" t="str">
        <f aca="false">Report!X1855</f>
        <v>NF 1910815 - MILKA</v>
      </c>
    </row>
    <row r="1405" customFormat="false" ht="12.75" hidden="false" customHeight="true" outlineLevel="0" collapsed="false">
      <c r="A1405" s="15" t="n">
        <f aca="false">Report!C1857</f>
        <v>46219</v>
      </c>
      <c r="B1405" s="1" t="str">
        <f aca="false">Report!E1857</f>
        <v>SOUZA CRUZ LTDA.</v>
      </c>
      <c r="C1405" s="16" t="n">
        <f aca="false">Report!U1857</f>
        <v>5877.89</v>
      </c>
      <c r="D1405" s="1" t="str">
        <f aca="false">Report!X1857</f>
        <v>NF 566298 -01 MILKA</v>
      </c>
    </row>
    <row r="1406" customFormat="false" ht="12.75" hidden="false" customHeight="true" outlineLevel="0" collapsed="false">
      <c r="A1406" s="15" t="n">
        <f aca="false">Report!C1858</f>
        <v>46219</v>
      </c>
      <c r="B1406" s="1" t="str">
        <f aca="false">Report!E1858</f>
        <v>C. R. PARENTE ABREU</v>
      </c>
      <c r="C1406" s="16" t="n">
        <f aca="false">Report!U1858</f>
        <v>259.39</v>
      </c>
      <c r="D1406" s="1" t="str">
        <f aca="false">Report!X1858</f>
        <v>NF 11400 -02 KARU - MILKA</v>
      </c>
    </row>
    <row r="1407" customFormat="false" ht="12.75" hidden="false" customHeight="true" outlineLevel="0" collapsed="false">
      <c r="A1407" s="15" t="n">
        <f aca="false">Report!C1862</f>
        <v>46219</v>
      </c>
      <c r="B1407" s="1" t="str">
        <f aca="false">Report!E1862</f>
        <v>C. R. PARENTE ABREU</v>
      </c>
      <c r="C1407" s="16" t="n">
        <f aca="false">Report!U1862</f>
        <v>378.43</v>
      </c>
      <c r="D1407" s="1" t="str">
        <f aca="false">Report!X1862</f>
        <v>NF 11415-1 MILKA</v>
      </c>
    </row>
    <row r="1408" customFormat="false" ht="12.75" hidden="false" customHeight="true" outlineLevel="0" collapsed="false">
      <c r="A1408" s="15" t="n">
        <f aca="false">Report!C1863</f>
        <v>46219</v>
      </c>
      <c r="B1408" s="1" t="str">
        <f aca="false">Report!E1863</f>
        <v>ADICSO FABIAN GONZALEZ MONTILLA 70302186</v>
      </c>
      <c r="C1408" s="16" t="n">
        <f aca="false">Report!U1863</f>
        <v>840</v>
      </c>
      <c r="D1408" s="1" t="str">
        <f aca="false">Report!X1863</f>
        <v>NF 531 BLOOM - MILKA</v>
      </c>
    </row>
    <row r="1409" customFormat="false" ht="12.75" hidden="false" customHeight="true" outlineLevel="0" collapsed="false">
      <c r="A1409" s="15" t="n">
        <f aca="false">Report!C1866</f>
        <v>46219</v>
      </c>
      <c r="B1409" s="1" t="str">
        <f aca="false">Report!E1866</f>
        <v>SANTANDER SA</v>
      </c>
      <c r="C1409" s="16" t="n">
        <f aca="false">Report!U1866</f>
        <v>709.67</v>
      </c>
      <c r="D1409" s="1" t="str">
        <f aca="false">Report!X1866</f>
        <v>MENSALIDADE DE DE SEGURO SANTANDER 1 VELHO -ANDREZA</v>
      </c>
    </row>
    <row r="1410" customFormat="false" ht="12.75" hidden="false" customHeight="true" outlineLevel="0" collapsed="false">
      <c r="A1410" s="15" t="n">
        <f aca="false">Report!C1867</f>
        <v>46219</v>
      </c>
      <c r="B1410" s="1" t="str">
        <f aca="false">Report!E1867</f>
        <v>SANTANDER SA</v>
      </c>
      <c r="C1410" s="16" t="n">
        <f aca="false">Report!U1867</f>
        <v>710</v>
      </c>
      <c r="D1410" s="1" t="str">
        <f aca="false">Report!X1867</f>
        <v>COBERTURA DE CONTA BCO SANTANDER 1 VELHO-ANDREZA</v>
      </c>
    </row>
    <row r="1411" customFormat="false" ht="12.75" hidden="false" customHeight="true" outlineLevel="0" collapsed="false">
      <c r="A1411" s="15" t="n">
        <f aca="false">Report!C1868</f>
        <v>46219</v>
      </c>
      <c r="B1411" s="1" t="str">
        <f aca="false">Report!E1868</f>
        <v>BRAGA TABACARIA EIRELI ME</v>
      </c>
      <c r="C1411" s="16" t="n">
        <f aca="false">Report!U1868</f>
        <v>118.45</v>
      </c>
      <c r="D1411" s="1" t="str">
        <f aca="false">Report!X1868</f>
        <v>COMPRAS S/NF XAROPE -ANDREZA </v>
      </c>
    </row>
    <row r="1412" customFormat="false" ht="12.75" hidden="false" customHeight="true" outlineLevel="0" collapsed="false">
      <c r="A1412" s="15" t="n">
        <f aca="false">Report!C1869</f>
        <v>46220</v>
      </c>
      <c r="B1412" s="1" t="str">
        <f aca="false">Report!E1869</f>
        <v>SEM FORNECEDOR</v>
      </c>
      <c r="C1412" s="16" t="n">
        <f aca="false">Report!U1869</f>
        <v>280</v>
      </c>
      <c r="D1412" s="1" t="str">
        <f aca="false">Report!X1869</f>
        <v>NF 5361</v>
      </c>
    </row>
    <row r="1413" customFormat="false" ht="12.75" hidden="false" customHeight="true" outlineLevel="0" collapsed="false">
      <c r="A1413" s="15" t="n">
        <f aca="false">Report!C1870</f>
        <v>46220</v>
      </c>
      <c r="B1413" s="1" t="str">
        <f aca="false">Report!E1870</f>
        <v>SEM FORNECEDOR</v>
      </c>
      <c r="C1413" s="16" t="n">
        <f aca="false">Report!U1870</f>
        <v>268</v>
      </c>
      <c r="D1413" s="1" t="str">
        <f aca="false">Report!X1870</f>
        <v>RECIBO - COMPRA DE 7,055 KG DE QUEIJO COALHO</v>
      </c>
    </row>
    <row r="1414" customFormat="false" ht="12.75" hidden="false" customHeight="true" outlineLevel="0" collapsed="false">
      <c r="A1414" s="15" t="n">
        <f aca="false">Report!C1871</f>
        <v>46220</v>
      </c>
      <c r="B1414" s="1" t="str">
        <f aca="false">Report!E1871</f>
        <v>SEM FORNECEDOR</v>
      </c>
      <c r="C1414" s="16" t="n">
        <f aca="false">Report!U1871</f>
        <v>10</v>
      </c>
      <c r="D1414" s="1" t="str">
        <f aca="false">Report!X1871</f>
        <v>ANTONY</v>
      </c>
    </row>
    <row r="1415" customFormat="false" ht="12.75" hidden="false" customHeight="true" outlineLevel="0" collapsed="false">
      <c r="A1415" s="15" t="n">
        <f aca="false">Report!C1872</f>
        <v>46220</v>
      </c>
      <c r="B1415" s="1" t="str">
        <f aca="false">Report!E1872</f>
        <v>SEM FORNECEDOR</v>
      </c>
      <c r="C1415" s="16" t="n">
        <f aca="false">Report!U1872</f>
        <v>60</v>
      </c>
      <c r="D1415" s="1" t="str">
        <f aca="false">Report!X1872</f>
        <v>ANTONY</v>
      </c>
    </row>
    <row r="1416" customFormat="false" ht="12.75" hidden="false" customHeight="true" outlineLevel="0" collapsed="false">
      <c r="A1416" s="15" t="n">
        <f aca="false">Report!C1873</f>
        <v>46220</v>
      </c>
      <c r="B1416" s="1" t="str">
        <f aca="false">Report!E1873</f>
        <v>SEM FORNECEDOR</v>
      </c>
      <c r="C1416" s="16" t="n">
        <f aca="false">Report!U1873</f>
        <v>70</v>
      </c>
      <c r="D1416" s="1" t="str">
        <f aca="false">Report!X1873</f>
        <v>DANIEL SILVA</v>
      </c>
    </row>
    <row r="1417" customFormat="false" ht="12.75" hidden="false" customHeight="true" outlineLevel="0" collapsed="false">
      <c r="A1417" s="15" t="n">
        <f aca="false">Report!C1874</f>
        <v>46220</v>
      </c>
      <c r="B1417" s="1" t="str">
        <f aca="false">Report!E1874</f>
        <v>SEM FORNECEDOR</v>
      </c>
      <c r="C1417" s="16" t="n">
        <f aca="false">Report!U1874</f>
        <v>60</v>
      </c>
      <c r="D1417" s="1" t="str">
        <f aca="false">Report!X1874</f>
        <v>CINARA VILAR</v>
      </c>
    </row>
    <row r="1418" customFormat="false" ht="12.75" hidden="false" customHeight="true" outlineLevel="0" collapsed="false">
      <c r="A1418" s="15" t="n">
        <f aca="false">Report!C1875</f>
        <v>46220</v>
      </c>
      <c r="B1418" s="1" t="str">
        <f aca="false">Report!E1875</f>
        <v>SEM FORNECEDOR</v>
      </c>
      <c r="C1418" s="16" t="n">
        <f aca="false">Report!U1875</f>
        <v>15</v>
      </c>
      <c r="D1418" s="1" t="str">
        <f aca="false">Report!X1875</f>
        <v>DAVID SILVA</v>
      </c>
    </row>
    <row r="1419" customFormat="false" ht="12.75" hidden="false" customHeight="true" outlineLevel="0" collapsed="false">
      <c r="A1419" s="15" t="n">
        <f aca="false">Report!C1876</f>
        <v>46220</v>
      </c>
      <c r="B1419" s="1" t="str">
        <f aca="false">Report!E1876</f>
        <v>SEM FORNECEDOR</v>
      </c>
      <c r="C1419" s="16" t="n">
        <f aca="false">Report!U1876</f>
        <v>70</v>
      </c>
      <c r="D1419" s="1" t="str">
        <f aca="false">Report!X1876</f>
        <v>DAVID SILVA</v>
      </c>
    </row>
    <row r="1420" customFormat="false" ht="12.75" hidden="false" customHeight="true" outlineLevel="0" collapsed="false">
      <c r="A1420" s="15" t="n">
        <f aca="false">Report!C1877</f>
        <v>46220</v>
      </c>
      <c r="B1420" s="1" t="str">
        <f aca="false">Report!E1877</f>
        <v>SEM FORNECEDOR</v>
      </c>
      <c r="C1420" s="16" t="n">
        <f aca="false">Report!U1877</f>
        <v>70</v>
      </c>
      <c r="D1420" s="1" t="str">
        <f aca="false">Report!X1877</f>
        <v>FELIPE JONATAS</v>
      </c>
    </row>
    <row r="1421" customFormat="false" ht="12.75" hidden="false" customHeight="true" outlineLevel="0" collapsed="false">
      <c r="A1421" s="15" t="n">
        <f aca="false">Report!C1878</f>
        <v>46220</v>
      </c>
      <c r="B1421" s="1" t="str">
        <f aca="false">Report!E1878</f>
        <v>H L M PADARIA E CONFEITARIA LTDA</v>
      </c>
      <c r="C1421" s="16" t="n">
        <f aca="false">Report!U1878</f>
        <v>560</v>
      </c>
      <c r="D1421" s="1" t="str">
        <f aca="false">Report!X1878</f>
        <v>NF 26 - 20/06 - DEBORA</v>
      </c>
    </row>
    <row r="1422" customFormat="false" ht="12.75" hidden="false" customHeight="true" outlineLevel="0" collapsed="false">
      <c r="A1422" s="15" t="n">
        <f aca="false">Report!C1879</f>
        <v>46220</v>
      </c>
      <c r="B1422" s="1" t="str">
        <f aca="false">Report!E1879</f>
        <v>ROBSON - ROBINHO </v>
      </c>
      <c r="C1422" s="16" t="n">
        <f aca="false">Report!U1879</f>
        <v>6000</v>
      </c>
      <c r="D1422" s="1" t="str">
        <f aca="false">Report!X1879</f>
        <v>JUROS DO EMPRESTIMO C/ ROBINHO 200MIL MO1 -KEILA</v>
      </c>
    </row>
    <row r="1423" customFormat="false" ht="12.75" hidden="false" customHeight="true" outlineLevel="0" collapsed="false">
      <c r="A1423" s="15" t="n">
        <f aca="false">Report!C1880</f>
        <v>46220</v>
      </c>
      <c r="B1423" s="1" t="str">
        <f aca="false">Report!E1880</f>
        <v>SABIA COMERCIO DE COSMETICOS LTDA</v>
      </c>
      <c r="C1423" s="16" t="n">
        <f aca="false">Report!U1880</f>
        <v>477.39</v>
      </c>
      <c r="D1423" s="1" t="str">
        <f aca="false">Report!X1880</f>
        <v>NF 250257-2 MILKA</v>
      </c>
    </row>
    <row r="1424" customFormat="false" ht="12.75" hidden="false" customHeight="true" outlineLevel="0" collapsed="false">
      <c r="A1424" s="15" t="n">
        <f aca="false">Report!C1881</f>
        <v>46220</v>
      </c>
      <c r="B1424" s="1" t="str">
        <f aca="false">Report!E1881</f>
        <v>DISTRIBUIDORA FARIAS LTDA.</v>
      </c>
      <c r="C1424" s="16" t="n">
        <f aca="false">Report!U1881</f>
        <v>478.43</v>
      </c>
      <c r="D1424" s="1" t="str">
        <f aca="false">Report!X1881</f>
        <v>789209-C/C  NF674930 - MILKA</v>
      </c>
    </row>
    <row r="1425" customFormat="false" ht="12.75" hidden="false" customHeight="true" outlineLevel="0" collapsed="false">
      <c r="A1425" s="15" t="n">
        <f aca="false">Report!C1882</f>
        <v>46220</v>
      </c>
      <c r="B1425" s="1" t="str">
        <f aca="false">Report!E1882</f>
        <v>OCIDENTAL COMERCIO DE FRIOS LTDA</v>
      </c>
      <c r="C1425" s="16" t="n">
        <f aca="false">Report!U1882</f>
        <v>2272.59</v>
      </c>
      <c r="D1425" s="1" t="str">
        <f aca="false">Report!X1882</f>
        <v>NF 1238958-3/3 MILKA</v>
      </c>
    </row>
    <row r="1426" customFormat="false" ht="12.75" hidden="false" customHeight="true" outlineLevel="0" collapsed="false">
      <c r="A1426" s="15" t="n">
        <f aca="false">Report!C1883</f>
        <v>46220</v>
      </c>
      <c r="B1426" s="1" t="str">
        <f aca="false">Report!E1883</f>
        <v>EMPRESA BRASILEIRA DE DISTRIBUICAO LTDA</v>
      </c>
      <c r="C1426" s="16" t="n">
        <f aca="false">Report!U1883</f>
        <v>1646.34</v>
      </c>
      <c r="D1426" s="1" t="str">
        <f aca="false">Report!X1883</f>
        <v>NF 2295786 - MILKA</v>
      </c>
    </row>
    <row r="1427" customFormat="false" ht="12.75" hidden="false" customHeight="true" outlineLevel="0" collapsed="false">
      <c r="A1427" s="15" t="n">
        <f aca="false">Report!C1884</f>
        <v>46220</v>
      </c>
      <c r="B1427" s="1" t="str">
        <f aca="false">Report!E1884</f>
        <v>ORIENTE COM. ATACADISTA E REPRES. LTDA</v>
      </c>
      <c r="C1427" s="16" t="n">
        <f aca="false">Report!U1884</f>
        <v>754.66</v>
      </c>
      <c r="D1427" s="1" t="str">
        <f aca="false">Report!X1884</f>
        <v>2435/3  NF2033 - MILKA</v>
      </c>
    </row>
    <row r="1428" customFormat="false" ht="12.75" hidden="false" customHeight="true" outlineLevel="0" collapsed="false">
      <c r="A1428" s="15" t="n">
        <f aca="false">Report!C1886</f>
        <v>46220</v>
      </c>
      <c r="B1428" s="1" t="str">
        <f aca="false">Report!E1886</f>
        <v>EDMARA COMERCIO DE HIGIENE PESSOAL LTDA</v>
      </c>
      <c r="C1428" s="16" t="n">
        <f aca="false">Report!U1886</f>
        <v>526.89</v>
      </c>
      <c r="D1428" s="1" t="str">
        <f aca="false">Report!X1886</f>
        <v>5120-B/C  NF8208 - MILKA</v>
      </c>
    </row>
    <row r="1429" customFormat="false" ht="12.75" hidden="false" customHeight="true" outlineLevel="0" collapsed="false">
      <c r="A1429" s="15" t="n">
        <f aca="false">Report!C1887</f>
        <v>46220</v>
      </c>
      <c r="B1429" s="1" t="str">
        <f aca="false">Report!E1887</f>
        <v>J G COMERCIO DE PRODUTOS ALIMENTICIOS LTDA</v>
      </c>
      <c r="C1429" s="16" t="n">
        <f aca="false">Report!U1887</f>
        <v>2340.64</v>
      </c>
      <c r="D1429" s="1" t="str">
        <f aca="false">Report!X1887</f>
        <v>454446-B/C  NF390550 - MILKA</v>
      </c>
    </row>
    <row r="1430" customFormat="false" ht="12.75" hidden="false" customHeight="true" outlineLevel="0" collapsed="false">
      <c r="A1430" s="15" t="n">
        <f aca="false">Report!C1895</f>
        <v>46220</v>
      </c>
      <c r="B1430" s="1" t="str">
        <f aca="false">Report!E1895</f>
        <v>VITAPAN COMERCIO VAREJISTA DE PRODUTOS ALIMENTICIOS LTDA</v>
      </c>
      <c r="C1430" s="16" t="n">
        <f aca="false">Report!U1895</f>
        <v>540</v>
      </c>
      <c r="D1430" s="1" t="str">
        <f aca="false">Report!X1895</f>
        <v>NF 10280 - MILKA</v>
      </c>
    </row>
    <row r="1431" customFormat="false" ht="12.75" hidden="false" customHeight="true" outlineLevel="0" collapsed="false">
      <c r="A1431" s="15" t="n">
        <f aca="false">Report!C1896</f>
        <v>46220</v>
      </c>
      <c r="B1431" s="1" t="str">
        <f aca="false">Report!E1896</f>
        <v>NET CLARO</v>
      </c>
      <c r="C1431" s="16" t="n">
        <f aca="false">Report!U1896</f>
        <v>28.9</v>
      </c>
      <c r="D1431" s="1" t="str">
        <f aca="false">Report!X1896</f>
        <v>CELULAR DELIVERY MO1 - KEILA</v>
      </c>
    </row>
    <row r="1432" customFormat="false" ht="12.75" hidden="false" customHeight="true" outlineLevel="0" collapsed="false">
      <c r="A1432" s="15" t="n">
        <f aca="false">Report!C1897</f>
        <v>46220</v>
      </c>
      <c r="B1432" s="1" t="str">
        <f aca="false">Report!E1897</f>
        <v>NORTELAC DISTRIBUIDORA DE FRIOS LTDA</v>
      </c>
      <c r="C1432" s="16" t="n">
        <f aca="false">Report!U1897</f>
        <v>1380</v>
      </c>
      <c r="D1432" s="1" t="str">
        <f aca="false">Report!X1897</f>
        <v>NF43438 - MILKA</v>
      </c>
    </row>
    <row r="1433" customFormat="false" ht="12.75" hidden="false" customHeight="true" outlineLevel="0" collapsed="false">
      <c r="A1433" s="15" t="n">
        <f aca="false">Report!C1900</f>
        <v>46220</v>
      </c>
      <c r="B1433" s="1" t="str">
        <f aca="false">Report!E1900</f>
        <v>CRBS S/A</v>
      </c>
      <c r="C1433" s="16" t="n">
        <f aca="false">Report!U1900</f>
        <v>552.36</v>
      </c>
      <c r="D1433" s="1" t="str">
        <f aca="false">Report!X1900</f>
        <v>NF900346 AMBEV C/ TARIFA INCLUSA - MILKA</v>
      </c>
    </row>
    <row r="1434" customFormat="false" ht="12.75" hidden="false" customHeight="true" outlineLevel="0" collapsed="false">
      <c r="A1434" s="15" t="n">
        <f aca="false">Report!C1908</f>
        <v>46220</v>
      </c>
      <c r="B1434" s="1" t="str">
        <f aca="false">Report!E1908</f>
        <v>RENATO DE O AZEVEDO E CIA LTDA - EPP</v>
      </c>
      <c r="C1434" s="16" t="n">
        <f aca="false">Report!U1908</f>
        <v>3110</v>
      </c>
      <c r="D1434" s="1" t="str">
        <f aca="false">Report!X1908</f>
        <v>FEIRA SR RENATO - DEBORA</v>
      </c>
    </row>
    <row r="1435" customFormat="false" ht="12.75" hidden="false" customHeight="true" outlineLevel="0" collapsed="false">
      <c r="A1435" s="15" t="n">
        <f aca="false">Report!C1912</f>
        <v>46220</v>
      </c>
      <c r="B1435" s="1" t="str">
        <f aca="false">Report!E1912</f>
        <v>H L M PADARIA E CONFEITARIA LTDA</v>
      </c>
      <c r="C1435" s="16" t="n">
        <f aca="false">Report!U1912</f>
        <v>480</v>
      </c>
      <c r="D1435" s="1" t="str">
        <f aca="false">Report!X1912</f>
        <v>NF 33 - DEBORA</v>
      </c>
    </row>
    <row r="1436" customFormat="false" ht="12.75" hidden="false" customHeight="true" outlineLevel="0" collapsed="false">
      <c r="A1436" s="15" t="n">
        <f aca="false">Report!C1913</f>
        <v>46220</v>
      </c>
      <c r="B1436" s="1" t="str">
        <f aca="false">Report!E1913</f>
        <v>H L M PADARIA E CONFEITARIA LTDA</v>
      </c>
      <c r="C1436" s="16" t="n">
        <f aca="false">Report!U1913</f>
        <v>440</v>
      </c>
      <c r="D1436" s="1" t="str">
        <f aca="false">Report!X1913</f>
        <v>NF 25 - 11/07 - DEBORA</v>
      </c>
    </row>
    <row r="1437" customFormat="false" ht="12.75" hidden="false" customHeight="true" outlineLevel="0" collapsed="false">
      <c r="A1437" s="15" t="n">
        <f aca="false">Report!C1914</f>
        <v>46220</v>
      </c>
      <c r="B1437" s="1" t="str">
        <f aca="false">Report!E1914</f>
        <v>H L M PADARIA E CONFEITARIA LTDA</v>
      </c>
      <c r="C1437" s="16" t="n">
        <f aca="false">Report!U1914</f>
        <v>300</v>
      </c>
      <c r="D1437" s="1" t="str">
        <f aca="false">Report!X1914</f>
        <v>NF 32 - 16/07 - DEBORA</v>
      </c>
    </row>
    <row r="1438" customFormat="false" ht="12.75" hidden="false" customHeight="true" outlineLevel="0" collapsed="false">
      <c r="A1438" s="15" t="n">
        <f aca="false">Report!C1915</f>
        <v>46220</v>
      </c>
      <c r="B1438" s="1" t="str">
        <f aca="false">Report!E1915</f>
        <v>H L M PADARIA E CONFEITARIA LTDA</v>
      </c>
      <c r="C1438" s="16" t="n">
        <f aca="false">Report!U1915</f>
        <v>420</v>
      </c>
      <c r="D1438" s="1" t="str">
        <f aca="false">Report!X1915</f>
        <v>NF 31 - DEBORA</v>
      </c>
    </row>
    <row r="1439" customFormat="false" ht="12.75" hidden="false" customHeight="true" outlineLevel="0" collapsed="false">
      <c r="A1439" s="15" t="n">
        <f aca="false">Report!C1919</f>
        <v>46220</v>
      </c>
      <c r="B1439" s="1" t="str">
        <f aca="false">Report!E1919</f>
        <v>H L M PADARIA E CONFEITARIA LTDA</v>
      </c>
      <c r="C1439" s="16" t="n">
        <f aca="false">Report!U1919</f>
        <v>240</v>
      </c>
      <c r="D1439" s="1" t="str">
        <f aca="false">Report!X1919</f>
        <v>NF 27 - 01/07 - DEBORA</v>
      </c>
    </row>
    <row r="1440" customFormat="false" ht="12.75" hidden="false" customHeight="true" outlineLevel="0" collapsed="false">
      <c r="A1440" s="15" t="n">
        <f aca="false">Report!C1920</f>
        <v>46220</v>
      </c>
      <c r="B1440" s="1" t="str">
        <f aca="false">Report!E1920</f>
        <v>H L M PADARIA E CONFEITARIA LTDA</v>
      </c>
      <c r="C1440" s="16" t="n">
        <f aca="false">Report!U1920</f>
        <v>560</v>
      </c>
      <c r="D1440" s="1" t="str">
        <f aca="false">Report!X1920</f>
        <v>NF 1 - 29/06 - DEBORA</v>
      </c>
    </row>
    <row r="1441" customFormat="false" ht="12.75" hidden="false" customHeight="true" outlineLevel="0" collapsed="false">
      <c r="A1441" s="15" t="n">
        <f aca="false">Report!C1921</f>
        <v>46220</v>
      </c>
      <c r="B1441" s="1" t="str">
        <f aca="false">Report!E1921</f>
        <v>H L M PADARIA E CONFEITARIA LTDA</v>
      </c>
      <c r="C1441" s="16" t="n">
        <f aca="false">Report!U1921</f>
        <v>240</v>
      </c>
      <c r="D1441" s="1" t="str">
        <f aca="false">Report!X1921</f>
        <v>NF 24 - 26/06 - DEBORA</v>
      </c>
    </row>
    <row r="1442" customFormat="false" ht="12.75" hidden="false" customHeight="true" outlineLevel="0" collapsed="false">
      <c r="A1442" s="15" t="n">
        <f aca="false">Report!C1922</f>
        <v>46221</v>
      </c>
      <c r="B1442" s="1" t="str">
        <f aca="false">Report!E1922</f>
        <v>SEM FORNECEDOR</v>
      </c>
      <c r="C1442" s="16" t="n">
        <f aca="false">Report!U1922</f>
        <v>420</v>
      </c>
      <c r="D1442" s="1" t="str">
        <f aca="false">Report!X1922</f>
        <v>NF 5366</v>
      </c>
    </row>
    <row r="1443" customFormat="false" ht="12.75" hidden="false" customHeight="true" outlineLevel="0" collapsed="false">
      <c r="A1443" s="15" t="n">
        <f aca="false">Report!C1924</f>
        <v>46221</v>
      </c>
      <c r="B1443" s="1" t="str">
        <f aca="false">Report!E1924</f>
        <v>SEM FORNECEDOR</v>
      </c>
      <c r="C1443" s="16" t="n">
        <f aca="false">Report!U1924</f>
        <v>700</v>
      </c>
      <c r="D1443" s="1" t="str">
        <f aca="false">Report!X1924</f>
        <v>RECIBO - VALE EM DINHEIRO</v>
      </c>
    </row>
    <row r="1444" customFormat="false" ht="12.75" hidden="false" customHeight="true" outlineLevel="0" collapsed="false">
      <c r="A1444" s="15" t="n">
        <f aca="false">Report!C1925</f>
        <v>46221</v>
      </c>
      <c r="B1444" s="1" t="str">
        <f aca="false">Report!E1925</f>
        <v>SEM FORNECEDOR</v>
      </c>
      <c r="C1444" s="16" t="n">
        <f aca="false">Report!U1925</f>
        <v>340</v>
      </c>
      <c r="D1444" s="1" t="str">
        <f aca="false">Report!X1925</f>
        <v>RECIBO - 7 TAMBAQUIS PARA ALMOCO</v>
      </c>
    </row>
    <row r="1445" customFormat="false" ht="12.75" hidden="false" customHeight="true" outlineLevel="0" collapsed="false">
      <c r="A1445" s="15" t="n">
        <f aca="false">Report!C1926</f>
        <v>46221</v>
      </c>
      <c r="B1445" s="1" t="str">
        <f aca="false">Report!E1926</f>
        <v>SEM FORNECEDOR</v>
      </c>
      <c r="C1445" s="16" t="n">
        <f aca="false">Report!U1926</f>
        <v>25</v>
      </c>
      <c r="D1445" s="1" t="str">
        <f aca="false">Report!X1926</f>
        <v>UBER - ANA LAGO</v>
      </c>
    </row>
    <row r="1446" customFormat="false" ht="12.75" hidden="false" customHeight="true" outlineLevel="0" collapsed="false">
      <c r="A1446" s="15" t="n">
        <f aca="false">Report!C1928</f>
        <v>46221</v>
      </c>
      <c r="B1446" s="1" t="str">
        <f aca="false">Report!E1928</f>
        <v>SEM FORNECEDOR</v>
      </c>
      <c r="C1446" s="16" t="n">
        <f aca="false">Report!U1928</f>
        <v>70</v>
      </c>
      <c r="D1446" s="1" t="str">
        <f aca="false">Report!X1928</f>
        <v>IDELMA MONTEIRO</v>
      </c>
    </row>
    <row r="1447" customFormat="false" ht="12.75" hidden="false" customHeight="true" outlineLevel="0" collapsed="false">
      <c r="A1447" s="15" t="n">
        <f aca="false">Report!C1929</f>
        <v>46221</v>
      </c>
      <c r="B1447" s="1" t="str">
        <f aca="false">Report!E1929</f>
        <v>SEM FORNECEDOR</v>
      </c>
      <c r="C1447" s="16" t="n">
        <f aca="false">Report!U1929</f>
        <v>100</v>
      </c>
      <c r="D1447" s="1" t="str">
        <f aca="false">Report!X1929</f>
        <v>ANA LAGO REF DIA 17/07</v>
      </c>
    </row>
    <row r="1448" customFormat="false" ht="12.75" hidden="false" customHeight="true" outlineLevel="0" collapsed="false">
      <c r="A1448" s="15" t="n">
        <f aca="false">Report!C1930</f>
        <v>46221</v>
      </c>
      <c r="B1448" s="1" t="str">
        <f aca="false">Report!E1930</f>
        <v>SEM FORNECEDOR</v>
      </c>
      <c r="C1448" s="16" t="n">
        <f aca="false">Report!U1930</f>
        <v>70</v>
      </c>
      <c r="D1448" s="1" t="str">
        <f aca="false">Report!X1930</f>
        <v>HORA EXTRA</v>
      </c>
    </row>
    <row r="1449" customFormat="false" ht="12.75" hidden="false" customHeight="true" outlineLevel="0" collapsed="false">
      <c r="A1449" s="15" t="n">
        <f aca="false">Report!C1931</f>
        <v>46221</v>
      </c>
      <c r="B1449" s="1" t="str">
        <f aca="false">Report!E1931</f>
        <v>SEM FORNECEDOR</v>
      </c>
      <c r="C1449" s="16" t="n">
        <f aca="false">Report!U1931</f>
        <v>70</v>
      </c>
      <c r="D1449" s="1" t="str">
        <f aca="false">Report!X1931</f>
        <v>HORA EXTRA </v>
      </c>
    </row>
    <row r="1450" customFormat="false" ht="12.75" hidden="false" customHeight="true" outlineLevel="0" collapsed="false">
      <c r="A1450" s="15" t="n">
        <f aca="false">Report!C1932</f>
        <v>46221</v>
      </c>
      <c r="B1450" s="1" t="str">
        <f aca="false">Report!E1932</f>
        <v>SEM FORNECEDOR</v>
      </c>
      <c r="C1450" s="16" t="n">
        <f aca="false">Report!U1932</f>
        <v>60</v>
      </c>
      <c r="D1450" s="1" t="str">
        <f aca="false">Report!X1932</f>
        <v>DIARIA</v>
      </c>
    </row>
    <row r="1451" customFormat="false" ht="12.75" hidden="false" customHeight="true" outlineLevel="0" collapsed="false">
      <c r="A1451" s="15" t="n">
        <f aca="false">Report!C1933</f>
        <v>46221</v>
      </c>
      <c r="B1451" s="1" t="str">
        <f aca="false">Report!E1933</f>
        <v>PRIME PET DISTRIBUIDORA LTDA</v>
      </c>
      <c r="C1451" s="16" t="n">
        <f aca="false">Report!U1933</f>
        <v>250.35</v>
      </c>
      <c r="D1451" s="1" t="str">
        <f aca="false">Report!X1933</f>
        <v>NF 10336 -06 MILKA</v>
      </c>
    </row>
    <row r="1452" customFormat="false" ht="12.75" hidden="false" customHeight="true" outlineLevel="0" collapsed="false">
      <c r="A1452" s="15" t="n">
        <f aca="false">Report!C1934</f>
        <v>46221</v>
      </c>
      <c r="B1452" s="1" t="str">
        <f aca="false">Report!E1934</f>
        <v>FUNNY PET DISTRIBUIDORA DE ALIMENTOS PAR</v>
      </c>
      <c r="C1452" s="16" t="n">
        <f aca="false">Report!U1934</f>
        <v>4521.75</v>
      </c>
      <c r="D1452" s="1" t="str">
        <f aca="false">Report!X1934</f>
        <v>NF 20167 4- MILKA</v>
      </c>
    </row>
    <row r="1453" customFormat="false" ht="12.75" hidden="false" customHeight="true" outlineLevel="0" collapsed="false">
      <c r="A1453" s="15" t="n">
        <f aca="false">Report!C1935</f>
        <v>46221</v>
      </c>
      <c r="B1453" s="1" t="str">
        <f aca="false">Report!E1935</f>
        <v>FORTVET DISTRIBUIDORA LTDA</v>
      </c>
      <c r="C1453" s="16" t="n">
        <f aca="false">Report!U1935</f>
        <v>1098.8</v>
      </c>
      <c r="D1453" s="1" t="str">
        <f aca="false">Report!X1935</f>
        <v>NF 2494-1 MILKA</v>
      </c>
    </row>
    <row r="1454" customFormat="false" ht="12.75" hidden="false" customHeight="true" outlineLevel="0" collapsed="false">
      <c r="A1454" s="15" t="n">
        <f aca="false">Report!C1936</f>
        <v>46221</v>
      </c>
      <c r="B1454" s="1" t="str">
        <f aca="false">Report!E1936</f>
        <v>ORIENTE COM. ATACADISTA E REPRES. LTDA</v>
      </c>
      <c r="C1454" s="16" t="n">
        <f aca="false">Report!U1936</f>
        <v>689.5</v>
      </c>
      <c r="D1454" s="1" t="str">
        <f aca="false">Report!X1936</f>
        <v>2477/1  NF2053 - MILKA</v>
      </c>
    </row>
    <row r="1455" customFormat="false" ht="12.75" hidden="false" customHeight="true" outlineLevel="0" collapsed="false">
      <c r="A1455" s="15" t="n">
        <f aca="false">Report!C1937</f>
        <v>46221</v>
      </c>
      <c r="B1455" s="1" t="str">
        <f aca="false">Report!E1937</f>
        <v>PIMENTEL SOCIEDADE INDIVIDUAL DE ADVOGAC</v>
      </c>
      <c r="C1455" s="16" t="n">
        <f aca="false">Report!U1937</f>
        <v>836.78</v>
      </c>
      <c r="D1455" s="1" t="str">
        <f aca="false">Report!X1937</f>
        <v>MENSALIDADE ADVOGADO MO1 MES - KEILA</v>
      </c>
    </row>
    <row r="1456" customFormat="false" ht="12.75" hidden="false" customHeight="true" outlineLevel="0" collapsed="false">
      <c r="A1456" s="15" t="n">
        <f aca="false">Report!C1939</f>
        <v>46221</v>
      </c>
      <c r="B1456" s="1" t="str">
        <f aca="false">Report!E1939</f>
        <v>ALEXSANDRO BEZERRA DA SILVA</v>
      </c>
      <c r="C1456" s="16" t="n">
        <f aca="false">Report!U1939</f>
        <v>2812.18</v>
      </c>
      <c r="D1456" s="1" t="str">
        <f aca="false">Report!X1939</f>
        <v>192032563  NF 264 POTIGUAR - MILKA</v>
      </c>
    </row>
    <row r="1457" customFormat="false" ht="12.75" hidden="false" customHeight="true" outlineLevel="0" collapsed="false">
      <c r="A1457" s="15" t="n">
        <f aca="false">Report!C1940</f>
        <v>46221</v>
      </c>
      <c r="B1457" s="1" t="str">
        <f aca="false">Report!E1940</f>
        <v>COMERCIO DE FRIOS MANAUS LTDA</v>
      </c>
      <c r="C1457" s="16" t="n">
        <f aca="false">Report!U1940</f>
        <v>6394.2</v>
      </c>
      <c r="D1457" s="1" t="str">
        <f aca="false">Report!X1940</f>
        <v>NF172856 - MILKA</v>
      </c>
    </row>
    <row r="1458" customFormat="false" ht="12.75" hidden="false" customHeight="true" outlineLevel="0" collapsed="false">
      <c r="A1458" s="15" t="n">
        <f aca="false">Report!C1941</f>
        <v>46221</v>
      </c>
      <c r="B1458" s="1" t="str">
        <f aca="false">Report!E1941</f>
        <v>MAXFRI DISTRIUIDORA LTDA</v>
      </c>
      <c r="C1458" s="16" t="n">
        <f aca="false">Report!U1941</f>
        <v>8622.58</v>
      </c>
      <c r="D1458" s="1" t="str">
        <f aca="false">Report!X1941</f>
        <v>NF 14684 - MILKA</v>
      </c>
    </row>
    <row r="1459" customFormat="false" ht="12.75" hidden="false" customHeight="true" outlineLevel="0" collapsed="false">
      <c r="A1459" s="15" t="n">
        <f aca="false">Report!C1942</f>
        <v>46221</v>
      </c>
      <c r="B1459" s="1" t="str">
        <f aca="false">Report!E1942</f>
        <v>ALEXSANDRO BEZERRA DA SILVA</v>
      </c>
      <c r="C1459" s="16" t="n">
        <f aca="false">Report!U1942</f>
        <v>1646.64</v>
      </c>
      <c r="D1459" s="1" t="str">
        <f aca="false">Report!X1942</f>
        <v>192925187  NF271 COMERCIAL POTIGUAR - MILKA</v>
      </c>
    </row>
    <row r="1460" customFormat="false" ht="12.75" hidden="false" customHeight="true" outlineLevel="0" collapsed="false">
      <c r="A1460" s="15" t="n">
        <f aca="false">Report!C1943</f>
        <v>46221</v>
      </c>
      <c r="B1460" s="1" t="str">
        <f aca="false">Report!E1943</f>
        <v>DINÂMICA SOLUÇÕES EM SUPRIMENTOS E GESTÃ</v>
      </c>
      <c r="C1460" s="16" t="n">
        <f aca="false">Report!U1943</f>
        <v>607.5</v>
      </c>
      <c r="D1460" s="1" t="str">
        <f aca="false">Report!X1943</f>
        <v>NF 742-01 MILKA</v>
      </c>
    </row>
    <row r="1461" customFormat="false" ht="12.75" hidden="false" customHeight="true" outlineLevel="0" collapsed="false">
      <c r="A1461" s="15" t="n">
        <f aca="false">Report!C1944</f>
        <v>46221</v>
      </c>
      <c r="B1461" s="1" t="str">
        <f aca="false">Report!E1944</f>
        <v>H L M PADARIA E CONFEITARIA LTDA</v>
      </c>
      <c r="C1461" s="16" t="n">
        <f aca="false">Report!U1944</f>
        <v>560</v>
      </c>
      <c r="D1461" s="1" t="str">
        <f aca="false">Report!X1944</f>
        <v>NF 34 - DEBORA</v>
      </c>
    </row>
    <row r="1462" customFormat="false" ht="12.75" hidden="false" customHeight="true" outlineLevel="0" collapsed="false">
      <c r="A1462" s="15" t="n">
        <f aca="false">Report!C1945</f>
        <v>46221</v>
      </c>
      <c r="B1462" s="1" t="str">
        <f aca="false">Report!E1945</f>
        <v>J W N DOS SANTOS</v>
      </c>
      <c r="C1462" s="16" t="n">
        <f aca="false">Report!U1945</f>
        <v>100</v>
      </c>
      <c r="D1462" s="1" t="str">
        <f aca="false">Report!X1945</f>
        <v>NF 369 - DEBORA</v>
      </c>
    </row>
    <row r="1463" customFormat="false" ht="12.75" hidden="false" customHeight="true" outlineLevel="0" collapsed="false">
      <c r="A1463" s="15" t="n">
        <f aca="false">Report!C1946</f>
        <v>46222</v>
      </c>
      <c r="B1463" s="1" t="str">
        <f aca="false">Report!E1946</f>
        <v>SEM FORNECEDOR</v>
      </c>
      <c r="C1463" s="16" t="n">
        <f aca="false">Report!U1946</f>
        <v>302</v>
      </c>
      <c r="D1463" s="1" t="str">
        <f aca="false">Report!X1946</f>
        <v>NF 1140</v>
      </c>
    </row>
    <row r="1464" customFormat="false" ht="12.75" hidden="false" customHeight="true" outlineLevel="0" collapsed="false">
      <c r="A1464" s="15" t="n">
        <f aca="false">Report!C1948</f>
        <v>46222</v>
      </c>
      <c r="B1464" s="1" t="str">
        <f aca="false">Report!E1948</f>
        <v>SEM FORNECEDOR</v>
      </c>
      <c r="C1464" s="16" t="n">
        <f aca="false">Report!U1948</f>
        <v>252</v>
      </c>
      <c r="D1464" s="1" t="str">
        <f aca="false">Report!X1948</f>
        <v>RECIBO - COMPRA DO ALMOCO DE DOMINGO</v>
      </c>
    </row>
    <row r="1465" customFormat="false" ht="12.75" hidden="false" customHeight="true" outlineLevel="0" collapsed="false">
      <c r="A1465" s="15" t="n">
        <f aca="false">Report!C1949</f>
        <v>46222</v>
      </c>
      <c r="B1465" s="1" t="str">
        <f aca="false">Report!E1949</f>
        <v>SEM FORNECEDOR</v>
      </c>
      <c r="C1465" s="16" t="n">
        <f aca="false">Report!U1949</f>
        <v>100</v>
      </c>
      <c r="D1465" s="1" t="str">
        <f aca="false">Report!X1949</f>
        <v>JADSON FERNANDO</v>
      </c>
    </row>
    <row r="1466" customFormat="false" ht="12.75" hidden="false" customHeight="true" outlineLevel="0" collapsed="false">
      <c r="A1466" s="15" t="n">
        <f aca="false">Report!C1950</f>
        <v>46222</v>
      </c>
      <c r="B1466" s="1" t="str">
        <f aca="false">Report!E1950</f>
        <v>SEM FORNECEDOR</v>
      </c>
      <c r="C1466" s="16" t="n">
        <f aca="false">Report!U1950</f>
        <v>300</v>
      </c>
      <c r="D1466" s="1" t="str">
        <f aca="false">Report!X1950</f>
        <v>GERSON LIMA</v>
      </c>
    </row>
    <row r="1467" customFormat="false" ht="12.75" hidden="false" customHeight="true" outlineLevel="0" collapsed="false">
      <c r="A1467" s="15" t="n">
        <f aca="false">Report!C1956</f>
        <v>46222</v>
      </c>
      <c r="B1467" s="1" t="str">
        <f aca="false">Report!E1956</f>
        <v>PRIME PET DISTRIBUIDORA LTDA</v>
      </c>
      <c r="C1467" s="16" t="n">
        <f aca="false">Report!U1956</f>
        <v>319.72</v>
      </c>
      <c r="D1467" s="1" t="str">
        <f aca="false">Report!X1956</f>
        <v>NF 10643-04/05 MILKA</v>
      </c>
    </row>
    <row r="1468" customFormat="false" ht="12.75" hidden="false" customHeight="true" outlineLevel="0" collapsed="false">
      <c r="A1468" s="15" t="n">
        <f aca="false">Report!C1957</f>
        <v>46222</v>
      </c>
      <c r="B1468" s="1" t="str">
        <f aca="false">Report!E1957</f>
        <v>E. SALES DO NASCIMENTO</v>
      </c>
      <c r="C1468" s="16" t="n">
        <f aca="false">Report!U1957</f>
        <v>410.72</v>
      </c>
      <c r="D1468" s="1" t="str">
        <f aca="false">Report!X1957</f>
        <v>NF 707 -01 MILKA</v>
      </c>
    </row>
    <row r="1469" customFormat="false" ht="12.75" hidden="false" customHeight="true" outlineLevel="0" collapsed="false">
      <c r="A1469" s="15" t="n">
        <f aca="false">Report!C1959</f>
        <v>46222</v>
      </c>
      <c r="B1469" s="1" t="str">
        <f aca="false">Report!E1959</f>
        <v>AMAZON DISTRIBUIDORA DE PRODUTOS ALIMENT</v>
      </c>
      <c r="C1469" s="16" t="n">
        <f aca="false">Report!U1959</f>
        <v>436.29</v>
      </c>
      <c r="D1469" s="1" t="str">
        <f aca="false">Report!X1959</f>
        <v>NF 89871 AMZ - MILKA</v>
      </c>
    </row>
    <row r="1470" customFormat="false" ht="12.75" hidden="false" customHeight="true" outlineLevel="0" collapsed="false">
      <c r="A1470" s="15" t="n">
        <f aca="false">Report!C1961</f>
        <v>46223</v>
      </c>
      <c r="B1470" s="1" t="str">
        <f aca="false">Report!E1961</f>
        <v>SEM FORNECEDOR</v>
      </c>
      <c r="C1470" s="16" t="n">
        <f aca="false">Report!U1961</f>
        <v>350</v>
      </c>
      <c r="D1470" s="1" t="str">
        <f aca="false">Report!X1961</f>
        <v>NF 5367</v>
      </c>
    </row>
    <row r="1471" customFormat="false" ht="12.75" hidden="false" customHeight="true" outlineLevel="0" collapsed="false">
      <c r="A1471" s="15" t="n">
        <f aca="false">Report!C1962</f>
        <v>46223</v>
      </c>
      <c r="B1471" s="1" t="str">
        <f aca="false">Report!E1962</f>
        <v>SEM FORNECEDOR</v>
      </c>
      <c r="C1471" s="16" t="n">
        <f aca="false">Report!U1962</f>
        <v>70</v>
      </c>
      <c r="D1471" s="1" t="str">
        <f aca="false">Report!X1962</f>
        <v>JOELMA LIMA</v>
      </c>
    </row>
    <row r="1472" customFormat="false" ht="12.75" hidden="false" customHeight="true" outlineLevel="0" collapsed="false">
      <c r="A1472" s="15" t="n">
        <f aca="false">Report!C1963</f>
        <v>46223</v>
      </c>
      <c r="B1472" s="1" t="str">
        <f aca="false">Report!E1963</f>
        <v>SEM FORNECEDOR</v>
      </c>
      <c r="C1472" s="16" t="n">
        <f aca="false">Report!U1963</f>
        <v>60</v>
      </c>
      <c r="D1472" s="1" t="str">
        <f aca="false">Report!X1963</f>
        <v>CINARA VILAR</v>
      </c>
    </row>
    <row r="1473" customFormat="false" ht="12.75" hidden="false" customHeight="true" outlineLevel="0" collapsed="false">
      <c r="A1473" s="15" t="n">
        <f aca="false">Report!C1965</f>
        <v>46223</v>
      </c>
      <c r="B1473" s="1" t="str">
        <f aca="false">Report!E1965</f>
        <v>SEM FORNECEDOR</v>
      </c>
      <c r="C1473" s="16" t="n">
        <f aca="false">Report!U1965</f>
        <v>70</v>
      </c>
      <c r="D1473" s="1" t="str">
        <f aca="false">Report!X1965</f>
        <v>GASOLINA MOTO DELIVERY</v>
      </c>
    </row>
    <row r="1474" customFormat="false" ht="12.75" hidden="false" customHeight="true" outlineLevel="0" collapsed="false">
      <c r="A1474" s="15" t="n">
        <f aca="false">Report!C1966</f>
        <v>46223</v>
      </c>
      <c r="B1474" s="1" t="str">
        <f aca="false">Report!E1966</f>
        <v>SEM FORNECEDOR</v>
      </c>
      <c r="C1474" s="16" t="n">
        <f aca="false">Report!U1966</f>
        <v>60</v>
      </c>
      <c r="D1474" s="1" t="str">
        <f aca="false">Report!X1966</f>
        <v>ANTONY VINICIUS</v>
      </c>
    </row>
    <row r="1475" customFormat="false" ht="12.75" hidden="false" customHeight="true" outlineLevel="0" collapsed="false">
      <c r="A1475" s="15" t="n">
        <f aca="false">Report!C1968</f>
        <v>46223</v>
      </c>
      <c r="B1475" s="1" t="str">
        <f aca="false">Report!E1968</f>
        <v>SEM FORNECEDOR</v>
      </c>
      <c r="C1475" s="16" t="n">
        <f aca="false">Report!U1968</f>
        <v>10</v>
      </c>
      <c r="D1475" s="1" t="str">
        <f aca="false">Report!X1968</f>
        <v>CINARA VILAR</v>
      </c>
    </row>
    <row r="1476" customFormat="false" ht="12.75" hidden="false" customHeight="true" outlineLevel="0" collapsed="false">
      <c r="A1476" s="15" t="n">
        <f aca="false">Report!C1969</f>
        <v>46223</v>
      </c>
      <c r="B1476" s="1" t="str">
        <f aca="false">Report!E1969</f>
        <v>CENTRAL NACIONAL UNIMED </v>
      </c>
      <c r="C1476" s="16" t="n">
        <f aca="false">Report!U1969</f>
        <v>6193.08</v>
      </c>
      <c r="D1476" s="1" t="str">
        <f aca="false">Report!X1969</f>
        <v>PLANO DE SAUDE UNIMED - KEILA</v>
      </c>
    </row>
    <row r="1477" customFormat="false" ht="12.75" hidden="false" customHeight="true" outlineLevel="0" collapsed="false">
      <c r="A1477" s="15" t="n">
        <f aca="false">Report!C1970</f>
        <v>46223</v>
      </c>
      <c r="B1477" s="1" t="str">
        <f aca="false">Report!E1970</f>
        <v>RISADINHA LTDA</v>
      </c>
      <c r="C1477" s="16" t="n">
        <f aca="false">Report!U1970</f>
        <v>1755.4</v>
      </c>
      <c r="D1477" s="1" t="str">
        <f aca="false">Report!X1970</f>
        <v>NF 657246 -02 MILKA</v>
      </c>
    </row>
    <row r="1478" customFormat="false" ht="12.75" hidden="false" customHeight="true" outlineLevel="0" collapsed="false">
      <c r="A1478" s="15" t="n">
        <f aca="false">Report!C1971</f>
        <v>46223</v>
      </c>
      <c r="B1478" s="1" t="str">
        <f aca="false">Report!E1971</f>
        <v>DISTRIBUIDORA LOPES LTDA</v>
      </c>
      <c r="C1478" s="16" t="n">
        <f aca="false">Report!U1971</f>
        <v>1680.21</v>
      </c>
      <c r="D1478" s="1" t="str">
        <f aca="false">Report!X1971</f>
        <v>NF 1677170-2 MILKA</v>
      </c>
    </row>
    <row r="1479" customFormat="false" ht="12.75" hidden="false" customHeight="true" outlineLevel="0" collapsed="false">
      <c r="A1479" s="15" t="n">
        <f aca="false">Report!C1972</f>
        <v>46223</v>
      </c>
      <c r="B1479" s="1" t="str">
        <f aca="false">Report!E1972</f>
        <v>OESA COMERCIO E REPRESENTACOES S/A</v>
      </c>
      <c r="C1479" s="16" t="n">
        <f aca="false">Report!U1972</f>
        <v>1351</v>
      </c>
      <c r="D1479" s="1" t="str">
        <f aca="false">Report!X1972</f>
        <v>NF 419583-2 MILKA</v>
      </c>
    </row>
    <row r="1480" customFormat="false" ht="12.75" hidden="false" customHeight="true" outlineLevel="0" collapsed="false">
      <c r="A1480" s="15" t="n">
        <f aca="false">Report!C1973</f>
        <v>46223</v>
      </c>
      <c r="B1480" s="1" t="str">
        <f aca="false">Report!E1973</f>
        <v>OESA COMERCIO E REPRESENTACOES S/A</v>
      </c>
      <c r="C1480" s="16" t="n">
        <f aca="false">Report!U1973</f>
        <v>1805.4</v>
      </c>
      <c r="D1480" s="1" t="str">
        <f aca="false">Report!X1973</f>
        <v>NF 419611 - MILKA</v>
      </c>
    </row>
    <row r="1481" customFormat="false" ht="12.75" hidden="false" customHeight="true" outlineLevel="0" collapsed="false">
      <c r="A1481" s="15" t="n">
        <f aca="false">Report!C1974</f>
        <v>46223</v>
      </c>
      <c r="B1481" s="1" t="str">
        <f aca="false">Report!E1974</f>
        <v>ATACADAO S.A.</v>
      </c>
      <c r="C1481" s="16" t="n">
        <f aca="false">Report!U1974</f>
        <v>977.5</v>
      </c>
      <c r="D1481" s="1" t="str">
        <f aca="false">Report!X1974</f>
        <v>NF 1894398 - MILKA</v>
      </c>
    </row>
    <row r="1482" customFormat="false" ht="12.75" hidden="false" customHeight="true" outlineLevel="0" collapsed="false">
      <c r="A1482" s="15" t="n">
        <f aca="false">Report!C1975</f>
        <v>46223</v>
      </c>
      <c r="B1482" s="1" t="str">
        <f aca="false">Report!E1975</f>
        <v>ADRIANA DISTRIBUIDORA DE PRODUTOS ALIMEN</v>
      </c>
      <c r="C1482" s="16" t="n">
        <f aca="false">Report!U1975</f>
        <v>1326.93</v>
      </c>
      <c r="D1482" s="1" t="str">
        <f aca="false">Report!X1975</f>
        <v>NF 882141 -2 MILKA</v>
      </c>
    </row>
    <row r="1483" customFormat="false" ht="12.75" hidden="false" customHeight="true" outlineLevel="0" collapsed="false">
      <c r="A1483" s="15" t="n">
        <f aca="false">Report!C1976</f>
        <v>46223</v>
      </c>
      <c r="B1483" s="1" t="str">
        <f aca="false">Report!E1976</f>
        <v>FORTVET DISTRIBUIDORA LTDA</v>
      </c>
      <c r="C1483" s="16" t="n">
        <f aca="false">Report!U1976</f>
        <v>663.81</v>
      </c>
      <c r="D1483" s="1" t="str">
        <f aca="false">Report!X1976</f>
        <v>NF 2524-2 MILKA</v>
      </c>
    </row>
    <row r="1484" customFormat="false" ht="12.75" hidden="false" customHeight="true" outlineLevel="0" collapsed="false">
      <c r="A1484" s="15" t="n">
        <f aca="false">Report!C1977</f>
        <v>46223</v>
      </c>
      <c r="B1484" s="1" t="str">
        <f aca="false">Report!E1977</f>
        <v>OPPORTUNITY ALIMENTOS PARA ANIMAIS LTDA</v>
      </c>
      <c r="C1484" s="16" t="n">
        <f aca="false">Report!U1977</f>
        <v>3377.6</v>
      </c>
      <c r="D1484" s="1" t="str">
        <f aca="false">Report!X1977</f>
        <v>NF 34300-1 MILKA</v>
      </c>
    </row>
    <row r="1485" customFormat="false" ht="12.75" hidden="false" customHeight="true" outlineLevel="0" collapsed="false">
      <c r="A1485" s="15" t="n">
        <f aca="false">Report!C1978</f>
        <v>46223</v>
      </c>
      <c r="B1485" s="1" t="str">
        <f aca="false">Report!E1978</f>
        <v>ATACADAO S.A.</v>
      </c>
      <c r="C1485" s="16" t="n">
        <f aca="false">Report!U1978</f>
        <v>499.5</v>
      </c>
      <c r="D1485" s="1" t="str">
        <f aca="false">Report!X1978</f>
        <v>NF 1897392 - MILKA</v>
      </c>
    </row>
    <row r="1486" customFormat="false" ht="12.75" hidden="false" customHeight="true" outlineLevel="0" collapsed="false">
      <c r="A1486" s="15" t="n">
        <f aca="false">Report!C1979</f>
        <v>46223</v>
      </c>
      <c r="B1486" s="1" t="str">
        <f aca="false">Report!E1979</f>
        <v>SAO JOSE COMERCIO DE LATICINIOS E FRIOS</v>
      </c>
      <c r="C1486" s="16" t="n">
        <f aca="false">Report!U1979</f>
        <v>1584</v>
      </c>
      <c r="D1486" s="1" t="str">
        <f aca="false">Report!X1979</f>
        <v>6781037  NF 3552 SABORE - MILKA</v>
      </c>
    </row>
    <row r="1487" customFormat="false" ht="12.75" hidden="false" customHeight="true" outlineLevel="0" collapsed="false">
      <c r="A1487" s="15" t="n">
        <f aca="false">Report!C1980</f>
        <v>46223</v>
      </c>
      <c r="B1487" s="1" t="str">
        <f aca="false">Report!E1980</f>
        <v>NT INDUSTRIA E COMERCIO DE PANIFICACAO L</v>
      </c>
      <c r="C1487" s="16" t="n">
        <f aca="false">Report!U1980</f>
        <v>2754.99</v>
      </c>
      <c r="D1487" s="1" t="str">
        <f aca="false">Report!X1980</f>
        <v>NF 40389 - MILKA</v>
      </c>
    </row>
    <row r="1488" customFormat="false" ht="12.75" hidden="false" customHeight="true" outlineLevel="0" collapsed="false">
      <c r="A1488" s="15" t="n">
        <f aca="false">Report!C1981</f>
        <v>46223</v>
      </c>
      <c r="B1488" s="1" t="str">
        <f aca="false">Report!E1981</f>
        <v>OI S.A</v>
      </c>
      <c r="C1488" s="16" t="n">
        <f aca="false">Report!U1981</f>
        <v>139.97</v>
      </c>
      <c r="D1488" s="1" t="str">
        <f aca="false">Report!X1981</f>
        <v>MENSALIDADE INTERNET MO1 - KEILA</v>
      </c>
    </row>
    <row r="1489" customFormat="false" ht="12.75" hidden="false" customHeight="true" outlineLevel="0" collapsed="false">
      <c r="A1489" s="15" t="n">
        <f aca="false">Report!C1982</f>
        <v>46223</v>
      </c>
      <c r="B1489" s="1" t="str">
        <f aca="false">Report!E1982</f>
        <v>EYES NWHERE SISTEMAS INTELIGENTES DE IMAGEM SA</v>
      </c>
      <c r="C1489" s="16" t="n">
        <f aca="false">Report!U1982</f>
        <v>595.9</v>
      </c>
      <c r="D1489" s="1" t="str">
        <f aca="false">Report!X1982</f>
        <v>MENSALIDADE INTERNTE MO1 - KEILA</v>
      </c>
    </row>
    <row r="1490" customFormat="false" ht="12.75" hidden="false" customHeight="true" outlineLevel="0" collapsed="false">
      <c r="A1490" s="15" t="n">
        <f aca="false">Report!C1983</f>
        <v>46223</v>
      </c>
      <c r="B1490" s="1" t="str">
        <f aca="false">Report!E1983</f>
        <v>NEYLIANE SILVA DE OLIVEIRA</v>
      </c>
      <c r="C1490" s="16" t="n">
        <f aca="false">Report!U1983</f>
        <v>448.38</v>
      </c>
      <c r="D1490" s="1" t="str">
        <f aca="false">Report!X1983</f>
        <v>PL NEILA E RENATO ESOCIAL  - KEILA</v>
      </c>
    </row>
    <row r="1491" customFormat="false" ht="12.75" hidden="false" customHeight="true" outlineLevel="0" collapsed="false">
      <c r="A1491" s="15" t="n">
        <f aca="false">Report!C1984</f>
        <v>46223</v>
      </c>
      <c r="B1491" s="1" t="str">
        <f aca="false">Report!E1984</f>
        <v>SOUZA CRUZ LTDA.</v>
      </c>
      <c r="C1491" s="16" t="n">
        <f aca="false">Report!U1984</f>
        <v>6643.66</v>
      </c>
      <c r="D1491" s="1" t="str">
        <f aca="false">Report!X1984</f>
        <v>NF 566688 -01 MILKA</v>
      </c>
    </row>
    <row r="1492" customFormat="false" ht="12.75" hidden="false" customHeight="true" outlineLevel="0" collapsed="false">
      <c r="A1492" s="15" t="n">
        <f aca="false">Report!C1985</f>
        <v>46223</v>
      </c>
      <c r="B1492" s="1" t="str">
        <f aca="false">Report!E1985</f>
        <v>CENTRAL NACIONAL UNIMED </v>
      </c>
      <c r="C1492" s="16" t="n">
        <f aca="false">Report!U1985</f>
        <v>6193.08</v>
      </c>
      <c r="D1492" s="1" t="str">
        <f aca="false">Report!X1985</f>
        <v>PLANO DE SAUDE NEILA RENATO MARIAS - KEILA</v>
      </c>
    </row>
    <row r="1493" customFormat="false" ht="12.75" hidden="false" customHeight="true" outlineLevel="0" collapsed="false">
      <c r="A1493" s="15" t="n">
        <f aca="false">Report!C1988</f>
        <v>46223</v>
      </c>
      <c r="B1493" s="1" t="str">
        <f aca="false">Report!E1988</f>
        <v>KAROLINY RODRIGUES SOUZA VENANCIO 915783</v>
      </c>
      <c r="C1493" s="16" t="n">
        <f aca="false">Report!U1988</f>
        <v>250</v>
      </c>
      <c r="D1493" s="1" t="str">
        <f aca="false">Report!X1988</f>
        <v>NF1790 BIS.DONA MARIA - MILKA</v>
      </c>
    </row>
    <row r="1494" customFormat="false" ht="12.75" hidden="false" customHeight="true" outlineLevel="0" collapsed="false">
      <c r="A1494" s="15" t="n">
        <f aca="false">Report!C1989</f>
        <v>46223</v>
      </c>
      <c r="B1494" s="1" t="str">
        <f aca="false">Report!E1989</f>
        <v>C. R. PARENTE ABREU</v>
      </c>
      <c r="C1494" s="16" t="n">
        <f aca="false">Report!U1989</f>
        <v>378.43</v>
      </c>
      <c r="D1494" s="1" t="str">
        <f aca="false">Report!X1989</f>
        <v>NF 11415-2 MILKA</v>
      </c>
    </row>
    <row r="1495" customFormat="false" ht="12.75" hidden="false" customHeight="true" outlineLevel="0" collapsed="false">
      <c r="A1495" s="15" t="n">
        <f aca="false">Report!C1990</f>
        <v>46223</v>
      </c>
      <c r="B1495" s="1" t="str">
        <f aca="false">Report!E1990</f>
        <v>MAXFRI DISTRIUIDORA LTDA</v>
      </c>
      <c r="C1495" s="16" t="n">
        <f aca="false">Report!U1990</f>
        <v>1607.58</v>
      </c>
      <c r="D1495" s="1" t="str">
        <f aca="false">Report!X1990</f>
        <v>NF14695 - MILKA</v>
      </c>
    </row>
    <row r="1496" customFormat="false" ht="12.75" hidden="false" customHeight="true" outlineLevel="0" collapsed="false">
      <c r="A1496" s="15" t="n">
        <f aca="false">Report!C1991</f>
        <v>46223</v>
      </c>
      <c r="B1496" s="1" t="str">
        <f aca="false">Report!E1991</f>
        <v>NOVA FRIOS COMERCIO ATACADISTA DE LATICINIOS LTDA</v>
      </c>
      <c r="C1496" s="16" t="n">
        <f aca="false">Report!U1991</f>
        <v>358.25</v>
      </c>
      <c r="D1496" s="1" t="str">
        <f aca="false">Report!X1991</f>
        <v>NF 4053 BODEGA DO PAO - MILKA</v>
      </c>
    </row>
    <row r="1497" customFormat="false" ht="12.75" hidden="false" customHeight="true" outlineLevel="0" collapsed="false">
      <c r="A1497" s="15" t="n">
        <f aca="false">Report!C1993</f>
        <v>46223</v>
      </c>
      <c r="B1497" s="1" t="str">
        <f aca="false">Report!E1993</f>
        <v>T. M. L. DA SILVA LTDA</v>
      </c>
      <c r="C1497" s="16" t="n">
        <f aca="false">Report!U1993</f>
        <v>622.5</v>
      </c>
      <c r="D1497" s="1" t="str">
        <f aca="false">Report!X1993</f>
        <v>NF 15129 AMAZONGURT - MILKA</v>
      </c>
    </row>
    <row r="1498" customFormat="false" ht="12.75" hidden="false" customHeight="true" outlineLevel="0" collapsed="false">
      <c r="A1498" s="15" t="n">
        <f aca="false">Report!C1994</f>
        <v>46223</v>
      </c>
      <c r="B1498" s="1" t="str">
        <f aca="false">Report!E1994</f>
        <v>E S O CONSULTORIA EIRELI</v>
      </c>
      <c r="C1498" s="16" t="n">
        <f aca="false">Report!U1994</f>
        <v>7169.13</v>
      </c>
      <c r="D1498" s="1" t="str">
        <f aca="false">Report!X1994</f>
        <v>FGTS MO1 ESO 06/26 - KEILA</v>
      </c>
    </row>
    <row r="1499" customFormat="false" ht="12.75" hidden="false" customHeight="true" outlineLevel="0" collapsed="false">
      <c r="A1499" s="15" t="n">
        <f aca="false">Report!C1995</f>
        <v>46223</v>
      </c>
      <c r="B1499" s="1" t="str">
        <f aca="false">Report!E1995</f>
        <v>E S O CONSULTORIA EIRELI</v>
      </c>
      <c r="C1499" s="16" t="n">
        <f aca="false">Report!U1995</f>
        <v>3462.39</v>
      </c>
      <c r="D1499" s="1" t="str">
        <f aca="false">Report!X1995</f>
        <v>INSS MO1 ESO 06/26 - KEILA</v>
      </c>
    </row>
    <row r="1500" customFormat="false" ht="12.75" hidden="false" customHeight="true" outlineLevel="0" collapsed="false">
      <c r="A1500" s="15" t="n">
        <f aca="false">Report!C1996</f>
        <v>46223</v>
      </c>
      <c r="B1500" s="1" t="str">
        <f aca="false">Report!E1996</f>
        <v>E S O CONSULTORIA EIRELI</v>
      </c>
      <c r="C1500" s="16" t="n">
        <f aca="false">Report!U1996</f>
        <v>5411.15</v>
      </c>
      <c r="D1500" s="1" t="str">
        <f aca="false">Report!X1996</f>
        <v>SIMPLES MO1 ESO 06/26 - KEILA</v>
      </c>
    </row>
    <row r="1501" customFormat="false" ht="12.75" hidden="false" customHeight="true" outlineLevel="0" collapsed="false">
      <c r="A1501" s="15" t="n">
        <f aca="false">Report!C1997</f>
        <v>46223</v>
      </c>
      <c r="B1501" s="1" t="str">
        <f aca="false">Report!E1997</f>
        <v>C. R. PARENTE ABREU</v>
      </c>
      <c r="C1501" s="16" t="n">
        <f aca="false">Report!U1997</f>
        <v>417.42</v>
      </c>
      <c r="D1501" s="1" t="str">
        <f aca="false">Report!X1997</f>
        <v>NF 11430-1 KARU MILKA</v>
      </c>
    </row>
    <row r="1502" customFormat="false" ht="12.75" hidden="false" customHeight="true" outlineLevel="0" collapsed="false">
      <c r="A1502" s="15" t="n">
        <f aca="false">Report!C1999</f>
        <v>46223</v>
      </c>
      <c r="B1502" s="1" t="str">
        <f aca="false">Report!E1999</f>
        <v>LUANA SAUNDERS TORRES DE MELO MARQUES</v>
      </c>
      <c r="C1502" s="16" t="n">
        <f aca="false">Report!U1999</f>
        <v>464.59</v>
      </c>
      <c r="D1502" s="1" t="str">
        <f aca="false">Report!X1999</f>
        <v> MENS PARTE MO1 INSTAGRAM - KEILA</v>
      </c>
    </row>
    <row r="1503" customFormat="false" ht="12.75" hidden="false" customHeight="true" outlineLevel="0" collapsed="false">
      <c r="A1503" s="15" t="n">
        <f aca="false">Report!C2001</f>
        <v>46223</v>
      </c>
      <c r="B1503" s="1" t="str">
        <f aca="false">Report!E2001</f>
        <v>GELO DANGELO FABRICACAO DE GELO LTDA</v>
      </c>
      <c r="C1503" s="16" t="n">
        <f aca="false">Report!U2001</f>
        <v>405.5</v>
      </c>
      <c r="D1503" s="1" t="str">
        <f aca="false">Report!X2001</f>
        <v>NF 381 - DEBORA</v>
      </c>
    </row>
    <row r="1504" customFormat="false" ht="12.75" hidden="false" customHeight="true" outlineLevel="0" collapsed="false">
      <c r="A1504" s="15" t="n">
        <f aca="false">Report!C2003</f>
        <v>46223</v>
      </c>
      <c r="B1504" s="1" t="str">
        <f aca="false">Report!E2003</f>
        <v>CISS CONSULTORIA EM INFORMATICA, SERVICOS E SOFTWARE S/A</v>
      </c>
      <c r="C1504" s="16" t="n">
        <f aca="false">Report!U2003</f>
        <v>142.9</v>
      </c>
      <c r="D1504" s="1" t="str">
        <f aca="false">Report!X2003</f>
        <v>MENSALIDADE CISS SISTEMA LOJAS -ANDREZA</v>
      </c>
    </row>
    <row r="1505" customFormat="false" ht="12.75" hidden="false" customHeight="true" outlineLevel="0" collapsed="false">
      <c r="A1505" s="15" t="n">
        <f aca="false">Report!C2004</f>
        <v>46223</v>
      </c>
      <c r="B1505" s="1" t="str">
        <f aca="false">Report!E2004</f>
        <v>CISS CONSULTORIA EM INFORMATICA, SERVICOS E SOFTWARE S/A</v>
      </c>
      <c r="C1505" s="16" t="n">
        <f aca="false">Report!U2004</f>
        <v>589.29</v>
      </c>
      <c r="D1505" s="1" t="str">
        <f aca="false">Report!X2004</f>
        <v>MENSALIDADE SISTEMA CISS LOJAS -ANDREZA</v>
      </c>
    </row>
    <row r="1506" customFormat="false" ht="12.75" hidden="false" customHeight="true" outlineLevel="0" collapsed="false">
      <c r="A1506" s="15" t="n">
        <f aca="false">Report!C2005</f>
        <v>46223</v>
      </c>
      <c r="B1506" s="1" t="str">
        <f aca="false">Report!E2005</f>
        <v>CISS CONSULTORIA EM INFORMATICA, SERVICOS E SOFTWARE S/A</v>
      </c>
      <c r="C1506" s="16" t="n">
        <f aca="false">Report!U2005</f>
        <v>1342.68</v>
      </c>
      <c r="D1506" s="1" t="str">
        <f aca="false">Report!X2005</f>
        <v>MENSALIDADE SISTEMA CISS LOJAS -ANDREZA</v>
      </c>
    </row>
    <row r="1507" customFormat="false" ht="12.75" hidden="false" customHeight="true" outlineLevel="0" collapsed="false">
      <c r="A1507" s="15" t="n">
        <f aca="false">Report!C2006</f>
        <v>46223</v>
      </c>
      <c r="B1507" s="1" t="str">
        <f aca="false">Report!E2006</f>
        <v>SEFAZ DAR</v>
      </c>
      <c r="C1507" s="16" t="n">
        <f aca="false">Report!U2006</f>
        <v>5092.77</v>
      </c>
      <c r="D1507" s="1" t="str">
        <f aca="false">Report!X2006</f>
        <v>ICMS MO1 06/26-ANDREZA</v>
      </c>
    </row>
    <row r="1508" customFormat="false" ht="12.75" hidden="false" customHeight="true" outlineLevel="0" collapsed="false">
      <c r="A1508" s="15" t="n">
        <f aca="false">Report!C2008</f>
        <v>46223</v>
      </c>
      <c r="B1508" s="1" t="str">
        <f aca="false">Report!E2008</f>
        <v>A M A DE LIMA INDUSTRIA E COMERCIO DE PRODUTOS ALIMENTICIOS LTDA</v>
      </c>
      <c r="C1508" s="16" t="n">
        <f aca="false">Report!U2008</f>
        <v>302.5</v>
      </c>
      <c r="D1508" s="1" t="str">
        <f aca="false">Report!X2008</f>
        <v>NF 1140 - DEBORA</v>
      </c>
    </row>
    <row r="1509" customFormat="false" ht="12.75" hidden="false" customHeight="true" outlineLevel="0" collapsed="false">
      <c r="A1509" s="15" t="n">
        <f aca="false">Report!C2009</f>
        <v>46224</v>
      </c>
      <c r="B1509" s="1" t="str">
        <f aca="false">Report!E2009</f>
        <v>SEM FORNECEDOR</v>
      </c>
      <c r="C1509" s="16" t="n">
        <f aca="false">Report!U2009</f>
        <v>18</v>
      </c>
      <c r="D1509" s="1" t="str">
        <f aca="false">Report!X2009</f>
        <v>RECIBO - MATERIAL PARA ACOUGUE</v>
      </c>
    </row>
    <row r="1510" customFormat="false" ht="12.75" hidden="false" customHeight="true" outlineLevel="0" collapsed="false">
      <c r="A1510" s="15" t="n">
        <f aca="false">Report!C2010</f>
        <v>46224</v>
      </c>
      <c r="B1510" s="1" t="str">
        <f aca="false">Report!E2010</f>
        <v>SEM FORNECEDOR</v>
      </c>
      <c r="C1510" s="16" t="n">
        <f aca="false">Report!U2010</f>
        <v>280</v>
      </c>
      <c r="D1510" s="1" t="str">
        <f aca="false">Report!X2010</f>
        <v>NF 5368</v>
      </c>
    </row>
    <row r="1511" customFormat="false" ht="12.75" hidden="false" customHeight="true" outlineLevel="0" collapsed="false">
      <c r="A1511" s="15" t="n">
        <f aca="false">Report!C2011</f>
        <v>46224</v>
      </c>
      <c r="B1511" s="1" t="str">
        <f aca="false">Report!E2011</f>
        <v>SEM FORNECEDOR</v>
      </c>
      <c r="C1511" s="16" t="n">
        <f aca="false">Report!U2011</f>
        <v>18</v>
      </c>
      <c r="D1511" s="1" t="str">
        <f aca="false">Report!X2011</f>
        <v>RECIBO - BANDEJA 8L BRANCO</v>
      </c>
    </row>
    <row r="1512" customFormat="false" ht="12.75" hidden="false" customHeight="true" outlineLevel="0" collapsed="false">
      <c r="A1512" s="15" t="n">
        <f aca="false">Report!C2012</f>
        <v>46224</v>
      </c>
      <c r="B1512" s="1" t="str">
        <f aca="false">Report!E2012</f>
        <v>SEM FORNECEDOR</v>
      </c>
      <c r="C1512" s="16" t="n">
        <f aca="false">Report!U2012</f>
        <v>72</v>
      </c>
      <c r="D1512" s="1" t="str">
        <f aca="false">Report!X2012</f>
        <v>NF 413 - R4</v>
      </c>
    </row>
    <row r="1513" customFormat="false" ht="12.75" hidden="false" customHeight="true" outlineLevel="0" collapsed="false">
      <c r="A1513" s="15" t="n">
        <f aca="false">Report!C2013</f>
        <v>46224</v>
      </c>
      <c r="B1513" s="1" t="str">
        <f aca="false">Report!E2013</f>
        <v>SEM FORNECEDOR</v>
      </c>
      <c r="C1513" s="16" t="n">
        <f aca="false">Report!U2013</f>
        <v>270</v>
      </c>
      <c r="D1513" s="1" t="str">
        <f aca="false">Report!X2013</f>
        <v>RECIBO - COMPRA DE 7,120 KG DE QUEIJO COALHO</v>
      </c>
    </row>
    <row r="1514" customFormat="false" ht="12.75" hidden="false" customHeight="true" outlineLevel="0" collapsed="false">
      <c r="A1514" s="15" t="n">
        <f aca="false">Report!C2014</f>
        <v>46224</v>
      </c>
      <c r="B1514" s="1" t="str">
        <f aca="false">Report!E2014</f>
        <v>SEM FORNECEDOR</v>
      </c>
      <c r="C1514" s="16" t="n">
        <f aca="false">Report!U2014</f>
        <v>18</v>
      </c>
      <c r="D1514" s="1" t="str">
        <f aca="false">Report!X2014</f>
        <v>BANDEJA</v>
      </c>
    </row>
    <row r="1515" customFormat="false" ht="12.75" hidden="false" customHeight="true" outlineLevel="0" collapsed="false">
      <c r="A1515" s="15" t="n">
        <f aca="false">Report!C2015</f>
        <v>46224</v>
      </c>
      <c r="B1515" s="1" t="str">
        <f aca="false">Report!E2015</f>
        <v>SEM FORNECEDOR</v>
      </c>
      <c r="C1515" s="16" t="n">
        <f aca="false">Report!U2015</f>
        <v>18</v>
      </c>
      <c r="D1515" s="1" t="str">
        <f aca="false">Report!X2015</f>
        <v>BANDEJA</v>
      </c>
    </row>
    <row r="1516" customFormat="false" ht="12.75" hidden="false" customHeight="true" outlineLevel="0" collapsed="false">
      <c r="A1516" s="15" t="n">
        <f aca="false">Report!C2016</f>
        <v>46224</v>
      </c>
      <c r="B1516" s="1" t="str">
        <f aca="false">Report!E2016</f>
        <v>SEM FORNECEDOR</v>
      </c>
      <c r="C1516" s="16" t="n">
        <f aca="false">Report!U2016</f>
        <v>70</v>
      </c>
      <c r="D1516" s="1" t="str">
        <f aca="false">Report!X2016</f>
        <v>DAVID SILVA</v>
      </c>
    </row>
    <row r="1517" customFormat="false" ht="12.75" hidden="false" customHeight="true" outlineLevel="0" collapsed="false">
      <c r="A1517" s="15" t="n">
        <f aca="false">Report!C2017</f>
        <v>46224</v>
      </c>
      <c r="B1517" s="1" t="str">
        <f aca="false">Report!E2017</f>
        <v>SEM FORNECEDOR</v>
      </c>
      <c r="C1517" s="16" t="n">
        <f aca="false">Report!U2017</f>
        <v>15</v>
      </c>
      <c r="D1517" s="1" t="str">
        <f aca="false">Report!X2017</f>
        <v>DAVID SILVA</v>
      </c>
    </row>
    <row r="1518" customFormat="false" ht="12.75" hidden="false" customHeight="true" outlineLevel="0" collapsed="false">
      <c r="A1518" s="15" t="n">
        <f aca="false">Report!C2018</f>
        <v>46224</v>
      </c>
      <c r="B1518" s="1" t="str">
        <f aca="false">Report!E2018</f>
        <v>SEM FORNECEDOR</v>
      </c>
      <c r="C1518" s="16" t="n">
        <f aca="false">Report!U2018</f>
        <v>60</v>
      </c>
      <c r="D1518" s="1" t="str">
        <f aca="false">Report!X2018</f>
        <v>NARA VILAR</v>
      </c>
    </row>
    <row r="1519" customFormat="false" ht="12.75" hidden="false" customHeight="true" outlineLevel="0" collapsed="false">
      <c r="A1519" s="15" t="n">
        <f aca="false">Report!C2019</f>
        <v>46224</v>
      </c>
      <c r="B1519" s="1" t="str">
        <f aca="false">Report!E2019</f>
        <v>SEM FORNECEDOR</v>
      </c>
      <c r="C1519" s="16" t="n">
        <f aca="false">Report!U2019</f>
        <v>10</v>
      </c>
      <c r="D1519" s="1" t="str">
        <f aca="false">Report!X2019</f>
        <v>ANTONY VINICIUS</v>
      </c>
    </row>
    <row r="1520" customFormat="false" ht="12.75" hidden="false" customHeight="true" outlineLevel="0" collapsed="false">
      <c r="A1520" s="15" t="n">
        <f aca="false">Report!C2020</f>
        <v>46224</v>
      </c>
      <c r="B1520" s="1" t="str">
        <f aca="false">Report!E2020</f>
        <v>SEM FORNECEDOR</v>
      </c>
      <c r="C1520" s="16" t="n">
        <f aca="false">Report!U2020</f>
        <v>60</v>
      </c>
      <c r="D1520" s="1" t="str">
        <f aca="false">Report!X2020</f>
        <v>ANTONY VINICIUS</v>
      </c>
    </row>
    <row r="1521" customFormat="false" ht="12.75" hidden="false" customHeight="true" outlineLevel="0" collapsed="false">
      <c r="A1521" s="15" t="n">
        <f aca="false">Report!C2021</f>
        <v>46224</v>
      </c>
      <c r="B1521" s="1" t="str">
        <f aca="false">Report!E2021</f>
        <v>SEM FORNECEDOR</v>
      </c>
      <c r="C1521" s="16" t="n">
        <f aca="false">Report!U2021</f>
        <v>70</v>
      </c>
      <c r="D1521" s="1" t="str">
        <f aca="false">Report!X2021</f>
        <v>IDELMA MONTEIRO</v>
      </c>
    </row>
    <row r="1522" customFormat="false" ht="12.75" hidden="false" customHeight="true" outlineLevel="0" collapsed="false">
      <c r="A1522" s="15" t="n">
        <f aca="false">Report!C2022</f>
        <v>46224</v>
      </c>
      <c r="B1522" s="1" t="str">
        <f aca="false">Report!E2022</f>
        <v>SEM FORNECEDOR</v>
      </c>
      <c r="C1522" s="16" t="n">
        <f aca="false">Report!U2022</f>
        <v>70</v>
      </c>
      <c r="D1522" s="1" t="str">
        <f aca="false">Report!X2022</f>
        <v>DANIELSILVA</v>
      </c>
    </row>
    <row r="1523" customFormat="false" ht="12.75" hidden="false" customHeight="true" outlineLevel="0" collapsed="false">
      <c r="A1523" s="15" t="n">
        <f aca="false">Report!C2023</f>
        <v>46224</v>
      </c>
      <c r="B1523" s="1" t="str">
        <f aca="false">Report!E2023</f>
        <v>SEM FORNECEDOR</v>
      </c>
      <c r="C1523" s="16" t="n">
        <f aca="false">Report!U2023</f>
        <v>70</v>
      </c>
      <c r="D1523" s="1" t="str">
        <f aca="false">Report!X2023</f>
        <v>MELISSA SANTIAGO</v>
      </c>
    </row>
    <row r="1524" customFormat="false" ht="12.75" hidden="false" customHeight="true" outlineLevel="0" collapsed="false">
      <c r="A1524" s="15" t="n">
        <f aca="false">Report!C2024</f>
        <v>46224</v>
      </c>
      <c r="B1524" s="1" t="str">
        <f aca="false">Report!E2024</f>
        <v>SEM FORNECEDOR</v>
      </c>
      <c r="C1524" s="16" t="n">
        <f aca="false">Report!U2024</f>
        <v>100</v>
      </c>
      <c r="D1524" s="1" t="str">
        <f aca="false">Report!X2024</f>
        <v>LUIS CARLOS</v>
      </c>
    </row>
    <row r="1525" customFormat="false" ht="12.75" hidden="false" customHeight="true" outlineLevel="0" collapsed="false">
      <c r="A1525" s="15" t="n">
        <f aca="false">Report!C2025</f>
        <v>46224</v>
      </c>
      <c r="B1525" s="1" t="str">
        <f aca="false">Report!E2025</f>
        <v>SEM FORNECEDOR</v>
      </c>
      <c r="C1525" s="16" t="n">
        <f aca="false">Report!U2025</f>
        <v>70</v>
      </c>
      <c r="D1525" s="1" t="str">
        <f aca="false">Report!X2025</f>
        <v>JOELMA LIMA</v>
      </c>
    </row>
    <row r="1526" customFormat="false" ht="12.75" hidden="false" customHeight="true" outlineLevel="0" collapsed="false">
      <c r="A1526" s="15" t="n">
        <f aca="false">Report!C2026</f>
        <v>46224</v>
      </c>
      <c r="B1526" s="1" t="str">
        <f aca="false">Report!E2026</f>
        <v>SMV COMERCIO DE PRODUTOS ALIMENTICIOS LT</v>
      </c>
      <c r="C1526" s="16" t="n">
        <f aca="false">Report!U2026</f>
        <v>525.06</v>
      </c>
      <c r="D1526" s="1" t="str">
        <f aca="false">Report!X2026</f>
        <v>6860-2/2  NF6597 - MILKA</v>
      </c>
    </row>
    <row r="1527" customFormat="false" ht="12.75" hidden="false" customHeight="true" outlineLevel="0" collapsed="false">
      <c r="A1527" s="15" t="n">
        <f aca="false">Report!C2027</f>
        <v>46224</v>
      </c>
      <c r="B1527" s="1" t="str">
        <f aca="false">Report!E2027</f>
        <v>MARTINS COM SERV DISTR SA</v>
      </c>
      <c r="C1527" s="16" t="n">
        <f aca="false">Report!U2027</f>
        <v>891.38</v>
      </c>
      <c r="D1527" s="1" t="str">
        <f aca="false">Report!X2027</f>
        <v>NF 1775151 / NF 1775152 - MILKA</v>
      </c>
    </row>
    <row r="1528" customFormat="false" ht="12.75" hidden="false" customHeight="true" outlineLevel="0" collapsed="false">
      <c r="A1528" s="15" t="n">
        <f aca="false">Report!C2028</f>
        <v>46224</v>
      </c>
      <c r="B1528" s="1" t="str">
        <f aca="false">Report!E2028</f>
        <v>SANTANDER SA</v>
      </c>
      <c r="C1528" s="16" t="n">
        <f aca="false">Report!U2028</f>
        <v>3370.37</v>
      </c>
      <c r="D1528" s="1" t="str">
        <f aca="false">Report!X2028</f>
        <v>EMPRESTIMO AYMORE ENERGIA SOLAR SANT 1 VELHO - KE</v>
      </c>
    </row>
    <row r="1529" customFormat="false" ht="12.75" hidden="false" customHeight="true" outlineLevel="0" collapsed="false">
      <c r="A1529" s="15" t="n">
        <f aca="false">Report!C2029</f>
        <v>46224</v>
      </c>
      <c r="B1529" s="1" t="str">
        <f aca="false">Report!E2029</f>
        <v>NATUREZA COMERCIO DE DESCARTAVEIS LTDA</v>
      </c>
      <c r="C1529" s="16" t="n">
        <f aca="false">Report!U2029</f>
        <v>1958.51</v>
      </c>
      <c r="D1529" s="1" t="str">
        <f aca="false">Report!X2029</f>
        <v>NF 731751 DESPESA - MILKA</v>
      </c>
    </row>
    <row r="1530" customFormat="false" ht="12.75" hidden="false" customHeight="true" outlineLevel="0" collapsed="false">
      <c r="A1530" s="15" t="n">
        <f aca="false">Report!C2030</f>
        <v>46224</v>
      </c>
      <c r="B1530" s="1" t="str">
        <f aca="false">Report!E2030</f>
        <v>NATUREZA COMERCIO DE DESCARTAVEIS LTDA</v>
      </c>
      <c r="C1530" s="16" t="n">
        <f aca="false">Report!U2030</f>
        <v>346.8</v>
      </c>
      <c r="D1530" s="1" t="str">
        <f aca="false">Report!X2030</f>
        <v>NF 28355 - MILKA</v>
      </c>
    </row>
    <row r="1531" customFormat="false" ht="12.75" hidden="false" customHeight="true" outlineLevel="0" collapsed="false">
      <c r="A1531" s="15" t="n">
        <f aca="false">Report!C2031</f>
        <v>46224</v>
      </c>
      <c r="B1531" s="1" t="str">
        <f aca="false">Report!E2031</f>
        <v>TRIPLASTIK COMERCIAL</v>
      </c>
      <c r="C1531" s="16" t="n">
        <f aca="false">Report!U2031</f>
        <v>870.53</v>
      </c>
      <c r="D1531" s="1" t="str">
        <f aca="false">Report!X2031</f>
        <v>NF 3479 DESPESA - MILKA</v>
      </c>
    </row>
    <row r="1532" customFormat="false" ht="12.75" hidden="false" customHeight="true" outlineLevel="0" collapsed="false">
      <c r="A1532" s="15" t="n">
        <f aca="false">Report!C2032</f>
        <v>46224</v>
      </c>
      <c r="B1532" s="1" t="str">
        <f aca="false">Report!E2032</f>
        <v>OESA COMERCIO E REPRESENTACOES S/A</v>
      </c>
      <c r="C1532" s="16" t="n">
        <f aca="false">Report!U2032</f>
        <v>1120.6</v>
      </c>
      <c r="D1532" s="1" t="str">
        <f aca="false">Report!X2032</f>
        <v>NF 423615 -2 MILKA</v>
      </c>
    </row>
    <row r="1533" customFormat="false" ht="12.75" hidden="false" customHeight="true" outlineLevel="0" collapsed="false">
      <c r="A1533" s="15" t="n">
        <f aca="false">Report!C2033</f>
        <v>46224</v>
      </c>
      <c r="B1533" s="1" t="str">
        <f aca="false">Report!E2033</f>
        <v>NESTLÉ BRASIL LTDA.</v>
      </c>
      <c r="C1533" s="16" t="n">
        <f aca="false">Report!U2033</f>
        <v>1733.25</v>
      </c>
      <c r="D1533" s="1" t="str">
        <f aca="false">Report!X2033</f>
        <v>NF 1423352 - MILKA</v>
      </c>
    </row>
    <row r="1534" customFormat="false" ht="12.75" hidden="false" customHeight="true" outlineLevel="0" collapsed="false">
      <c r="A1534" s="15" t="n">
        <f aca="false">Report!C2035</f>
        <v>46224</v>
      </c>
      <c r="B1534" s="1" t="str">
        <f aca="false">Report!E2035</f>
        <v>MARTINS COM SERV DISTR SA</v>
      </c>
      <c r="C1534" s="16" t="n">
        <f aca="false">Report!U2035</f>
        <v>3184.13</v>
      </c>
      <c r="D1534" s="1" t="str">
        <f aca="false">Report!X2035</f>
        <v>18259029 /NF1778370 NF1778371 - 01 MILKA</v>
      </c>
    </row>
    <row r="1535" customFormat="false" ht="12.75" hidden="false" customHeight="true" outlineLevel="0" collapsed="false">
      <c r="A1535" s="15" t="n">
        <f aca="false">Report!C2036</f>
        <v>46224</v>
      </c>
      <c r="B1535" s="1" t="str">
        <f aca="false">Report!E2036</f>
        <v>NSB COMERCIO ATACADISTA E VAREJISTA DE P</v>
      </c>
      <c r="C1535" s="16" t="n">
        <f aca="false">Report!U2036</f>
        <v>287.8</v>
      </c>
      <c r="D1535" s="1" t="str">
        <f aca="false">Report!X2036</f>
        <v>192333642  NF7876 - MILKA</v>
      </c>
    </row>
    <row r="1536" customFormat="false" ht="12.75" hidden="false" customHeight="true" outlineLevel="0" collapsed="false">
      <c r="A1536" s="15" t="n">
        <f aca="false">Report!C2037</f>
        <v>46224</v>
      </c>
      <c r="B1536" s="1" t="str">
        <f aca="false">Report!E2037</f>
        <v>DA FRUTA DISTRIBUIDORA LTDA</v>
      </c>
      <c r="C1536" s="16" t="n">
        <f aca="false">Report!U2037</f>
        <v>799.73</v>
      </c>
      <c r="D1536" s="1" t="str">
        <f aca="false">Report!X2037</f>
        <v>NF 196429 - MILKA</v>
      </c>
    </row>
    <row r="1537" customFormat="false" ht="12.75" hidden="false" customHeight="true" outlineLevel="0" collapsed="false">
      <c r="A1537" s="15" t="n">
        <f aca="false">Report!C2038</f>
        <v>46224</v>
      </c>
      <c r="B1537" s="1" t="str">
        <f aca="false">Report!E2038</f>
        <v>BROTHERS  INDUSTRIA DE ALIMENTOS LTDA</v>
      </c>
      <c r="C1537" s="16" t="n">
        <f aca="false">Report!U2038</f>
        <v>869.87</v>
      </c>
      <c r="D1537" s="1" t="str">
        <f aca="false">Report!X2038</f>
        <v>NF1031671 - MILKA</v>
      </c>
    </row>
    <row r="1538" customFormat="false" ht="12.75" hidden="false" customHeight="true" outlineLevel="0" collapsed="false">
      <c r="A1538" s="15" t="n">
        <f aca="false">Report!C2039</f>
        <v>46224</v>
      </c>
      <c r="B1538" s="1" t="str">
        <f aca="false">Report!E2039</f>
        <v>ELIAS MARTINS DA SILVA</v>
      </c>
      <c r="C1538" s="16" t="n">
        <f aca="false">Report!U2039</f>
        <v>1592.9</v>
      </c>
      <c r="D1538" s="1" t="str">
        <f aca="false">Report!X2039</f>
        <v>NF 831704 SUINORTE - MILKA</v>
      </c>
    </row>
    <row r="1539" customFormat="false" ht="12.75" hidden="false" customHeight="true" outlineLevel="0" collapsed="false">
      <c r="A1539" s="15" t="n">
        <f aca="false">Report!C2042</f>
        <v>46224</v>
      </c>
      <c r="B1539" s="1" t="str">
        <f aca="false">Report!E2042</f>
        <v>PANIFICADORA E CONFEITARIA REAL MADRI LTDA</v>
      </c>
      <c r="C1539" s="16" t="n">
        <f aca="false">Report!U2042</f>
        <v>700</v>
      </c>
      <c r="D1539" s="1" t="str">
        <f aca="false">Report!X2042</f>
        <v>NF 720 - MILKA</v>
      </c>
    </row>
    <row r="1540" customFormat="false" ht="12.75" hidden="false" customHeight="true" outlineLevel="0" collapsed="false">
      <c r="A1540" s="15" t="n">
        <f aca="false">Report!C2043</f>
        <v>46224</v>
      </c>
      <c r="B1540" s="1" t="str">
        <f aca="false">Report!E2043</f>
        <v>ADRIANO FEITOSA OLIVEIRA LTDA</v>
      </c>
      <c r="C1540" s="16" t="n">
        <f aca="false">Report!U2043</f>
        <v>1850</v>
      </c>
      <c r="D1540" s="1" t="str">
        <f aca="false">Report!X2043</f>
        <v>NF 336 - MILKA</v>
      </c>
    </row>
    <row r="1541" customFormat="false" ht="12.75" hidden="false" customHeight="true" outlineLevel="0" collapsed="false">
      <c r="A1541" s="15" t="n">
        <f aca="false">Report!C2044</f>
        <v>46224</v>
      </c>
      <c r="B1541" s="1" t="str">
        <f aca="false">Report!E2044</f>
        <v>ADICSO FABIAN GONZALEZ MONTILLA 70302186</v>
      </c>
      <c r="C1541" s="16" t="n">
        <f aca="false">Report!U2044</f>
        <v>960</v>
      </c>
      <c r="D1541" s="1" t="str">
        <f aca="false">Report!X2044</f>
        <v>NF534 BLOOM - MILKA</v>
      </c>
    </row>
    <row r="1542" customFormat="false" ht="12.75" hidden="false" customHeight="true" outlineLevel="0" collapsed="false">
      <c r="A1542" s="15" t="n">
        <f aca="false">Report!C2045</f>
        <v>46224</v>
      </c>
      <c r="B1542" s="1" t="str">
        <f aca="false">Report!E2045</f>
        <v>DANIELE TEIXEIRA HUNHAPE</v>
      </c>
      <c r="C1542" s="16" t="n">
        <f aca="false">Report!U2045</f>
        <v>500</v>
      </c>
      <c r="D1542" s="1" t="str">
        <f aca="false">Report!X2045</f>
        <v>SEGURANÇA TRABALHO RATLOJAS</v>
      </c>
    </row>
    <row r="1543" customFormat="false" ht="12.75" hidden="false" customHeight="true" outlineLevel="0" collapsed="false">
      <c r="A1543" s="15" t="n">
        <f aca="false">Report!C2049</f>
        <v>46224</v>
      </c>
      <c r="B1543" s="1" t="str">
        <f aca="false">Report!E2049</f>
        <v>DESPESA OPER LOJA</v>
      </c>
      <c r="C1543" s="16" t="n">
        <f aca="false">Report!U2049</f>
        <v>615</v>
      </c>
      <c r="D1543" s="1" t="str">
        <f aca="false">Report!X2049</f>
        <v>BOTIJA DE GAS COZINHA - KEILA</v>
      </c>
    </row>
    <row r="1544" customFormat="false" ht="12.75" hidden="false" customHeight="true" outlineLevel="0" collapsed="false">
      <c r="A1544" s="15" t="n">
        <f aca="false">Report!C2050</f>
        <v>46224</v>
      </c>
      <c r="B1544" s="1" t="str">
        <f aca="false">Report!E2050</f>
        <v>ITAU SA</v>
      </c>
      <c r="C1544" s="16" t="n">
        <f aca="false">Report!U2050</f>
        <v>37295.4</v>
      </c>
      <c r="D1544" s="1" t="str">
        <f aca="false">Report!X2050</f>
        <v>cobertura de conta bb 1nv-andreza</v>
      </c>
    </row>
    <row r="1545" customFormat="false" ht="12.75" hidden="false" customHeight="true" outlineLevel="0" collapsed="false">
      <c r="A1545" s="15" t="n">
        <f aca="false">Report!C2052</f>
        <v>46225</v>
      </c>
      <c r="B1545" s="1" t="str">
        <f aca="false">Report!E2052</f>
        <v>SEM FORNECEDOR</v>
      </c>
      <c r="C1545" s="16" t="n">
        <f aca="false">Report!U2052</f>
        <v>280</v>
      </c>
      <c r="D1545" s="1" t="str">
        <f aca="false">Report!X2052</f>
        <v>NF 5369</v>
      </c>
    </row>
    <row r="1546" customFormat="false" ht="12.75" hidden="false" customHeight="true" outlineLevel="0" collapsed="false">
      <c r="A1546" s="15" t="n">
        <f aca="false">Report!C2053</f>
        <v>46225</v>
      </c>
      <c r="B1546" s="1" t="str">
        <f aca="false">Report!E2053</f>
        <v>SEM FORNECEDOR</v>
      </c>
      <c r="C1546" s="16" t="n">
        <f aca="false">Report!U2053</f>
        <v>18</v>
      </c>
      <c r="D1546" s="1" t="str">
        <f aca="false">Report!X2053</f>
        <v>CINARA VILAR</v>
      </c>
    </row>
    <row r="1547" customFormat="false" ht="12.75" hidden="false" customHeight="true" outlineLevel="0" collapsed="false">
      <c r="A1547" s="15" t="n">
        <f aca="false">Report!C2054</f>
        <v>46225</v>
      </c>
      <c r="B1547" s="1" t="str">
        <f aca="false">Report!E2054</f>
        <v>SEM FORNECEDOR</v>
      </c>
      <c r="C1547" s="16" t="n">
        <f aca="false">Report!U2054</f>
        <v>70</v>
      </c>
      <c r="D1547" s="1" t="str">
        <f aca="false">Report!X2054</f>
        <v>DAVID SILVA</v>
      </c>
    </row>
    <row r="1548" customFormat="false" ht="12.75" hidden="false" customHeight="true" outlineLevel="0" collapsed="false">
      <c r="A1548" s="15" t="n">
        <f aca="false">Report!C2055</f>
        <v>46225</v>
      </c>
      <c r="B1548" s="1" t="str">
        <f aca="false">Report!E2055</f>
        <v>SEM FORNECEDOR</v>
      </c>
      <c r="C1548" s="16" t="n">
        <f aca="false">Report!U2055</f>
        <v>20</v>
      </c>
      <c r="D1548" s="1" t="str">
        <f aca="false">Report!X2055</f>
        <v>DAVID SILVA</v>
      </c>
    </row>
    <row r="1549" customFormat="false" ht="12.75" hidden="false" customHeight="true" outlineLevel="0" collapsed="false">
      <c r="A1549" s="15" t="n">
        <f aca="false">Report!C2056</f>
        <v>46225</v>
      </c>
      <c r="B1549" s="1" t="str">
        <f aca="false">Report!E2056</f>
        <v>SEM FORNECEDOR</v>
      </c>
      <c r="C1549" s="16" t="n">
        <f aca="false">Report!U2056</f>
        <v>10</v>
      </c>
      <c r="D1549" s="1" t="str">
        <f aca="false">Report!X2056</f>
        <v>ANTONY VINICIUS</v>
      </c>
    </row>
    <row r="1550" customFormat="false" ht="12.75" hidden="false" customHeight="true" outlineLevel="0" collapsed="false">
      <c r="A1550" s="15" t="n">
        <f aca="false">Report!C2057</f>
        <v>46225</v>
      </c>
      <c r="B1550" s="1" t="str">
        <f aca="false">Report!E2057</f>
        <v>SEM FORNECEDOR</v>
      </c>
      <c r="C1550" s="16" t="n">
        <f aca="false">Report!U2057</f>
        <v>60</v>
      </c>
      <c r="D1550" s="1" t="str">
        <f aca="false">Report!X2057</f>
        <v>ANTONY VINICIUS</v>
      </c>
    </row>
    <row r="1551" customFormat="false" ht="12.75" hidden="false" customHeight="true" outlineLevel="0" collapsed="false">
      <c r="A1551" s="15" t="n">
        <f aca="false">Report!C2059</f>
        <v>46225</v>
      </c>
      <c r="B1551" s="1" t="str">
        <f aca="false">Report!E2059</f>
        <v>SEM FORNECEDOR</v>
      </c>
      <c r="C1551" s="16" t="n">
        <f aca="false">Report!U2059</f>
        <v>60</v>
      </c>
      <c r="D1551" s="1" t="str">
        <f aca="false">Report!X2059</f>
        <v>CINARA VILAR</v>
      </c>
    </row>
    <row r="1552" customFormat="false" ht="12.75" hidden="false" customHeight="true" outlineLevel="0" collapsed="false">
      <c r="A1552" s="15" t="n">
        <f aca="false">Report!C2060</f>
        <v>46225</v>
      </c>
      <c r="B1552" s="1" t="str">
        <f aca="false">Report!E2060</f>
        <v>SEM FORNECEDOR</v>
      </c>
      <c r="C1552" s="16" t="n">
        <f aca="false">Report!U2060</f>
        <v>70</v>
      </c>
      <c r="D1552" s="1" t="str">
        <f aca="false">Report!X2060</f>
        <v>IDELMA MONTEIRO</v>
      </c>
    </row>
    <row r="1553" customFormat="false" ht="12.75" hidden="false" customHeight="true" outlineLevel="0" collapsed="false">
      <c r="A1553" s="15" t="n">
        <f aca="false">Report!C2061</f>
        <v>46225</v>
      </c>
      <c r="B1553" s="1" t="str">
        <f aca="false">Report!E2061</f>
        <v>SEM FORNECEDOR</v>
      </c>
      <c r="C1553" s="16" t="n">
        <f aca="false">Report!U2061</f>
        <v>70</v>
      </c>
      <c r="D1553" s="1" t="str">
        <f aca="false">Report!X2061</f>
        <v>DANIEL SILVA</v>
      </c>
    </row>
    <row r="1554" customFormat="false" ht="12.75" hidden="false" customHeight="true" outlineLevel="0" collapsed="false">
      <c r="A1554" s="15" t="n">
        <f aca="false">Report!C2062</f>
        <v>46225</v>
      </c>
      <c r="B1554" s="1" t="str">
        <f aca="false">Report!E2062</f>
        <v>SEM FORNECEDOR</v>
      </c>
      <c r="C1554" s="16" t="n">
        <f aca="false">Report!U2062</f>
        <v>80</v>
      </c>
      <c r="D1554" s="1" t="str">
        <f aca="false">Report!X2062</f>
        <v>ANDERSON CAMPOS</v>
      </c>
    </row>
    <row r="1555" customFormat="false" ht="12.75" hidden="false" customHeight="true" outlineLevel="0" collapsed="false">
      <c r="A1555" s="15" t="n">
        <f aca="false">Report!C2063</f>
        <v>46225</v>
      </c>
      <c r="B1555" s="1" t="str">
        <f aca="false">Report!E2063</f>
        <v>SEM FORNECEDOR</v>
      </c>
      <c r="C1555" s="16" t="n">
        <f aca="false">Report!U2063</f>
        <v>12</v>
      </c>
      <c r="D1555" s="1" t="str">
        <f aca="false">Report!X2063</f>
        <v>ANDERSON CAMPOS</v>
      </c>
    </row>
    <row r="1556" customFormat="false" ht="12.75" hidden="false" customHeight="true" outlineLevel="0" collapsed="false">
      <c r="A1556" s="15" t="n">
        <f aca="false">Report!C2065</f>
        <v>46225</v>
      </c>
      <c r="B1556" s="1" t="str">
        <f aca="false">Report!E2065</f>
        <v>SEM FORNECEDOR</v>
      </c>
      <c r="C1556" s="16" t="n">
        <f aca="false">Report!U2065</f>
        <v>70</v>
      </c>
      <c r="D1556" s="1" t="str">
        <f aca="false">Report!X2065</f>
        <v>GRACINEY TEIXEIRA</v>
      </c>
    </row>
    <row r="1557" customFormat="false" ht="12.75" hidden="false" customHeight="true" outlineLevel="0" collapsed="false">
      <c r="A1557" s="15" t="n">
        <f aca="false">Report!C2066</f>
        <v>46225</v>
      </c>
      <c r="B1557" s="1" t="str">
        <f aca="false">Report!E2066</f>
        <v>OPPORTUNITY ALIMENTOS PARA ANIMAIS LTDA</v>
      </c>
      <c r="C1557" s="16" t="n">
        <f aca="false">Report!U2066</f>
        <v>1975</v>
      </c>
      <c r="D1557" s="1" t="str">
        <f aca="false">Report!X2066</f>
        <v>NF 34212-2 MILKA</v>
      </c>
    </row>
    <row r="1558" customFormat="false" ht="12.75" hidden="false" customHeight="true" outlineLevel="0" collapsed="false">
      <c r="A1558" s="15" t="n">
        <f aca="false">Report!C2067</f>
        <v>46225</v>
      </c>
      <c r="B1558" s="1" t="str">
        <f aca="false">Report!E2067</f>
        <v>DISTRIBUIDORA LOPES LTDA</v>
      </c>
      <c r="C1558" s="16" t="n">
        <f aca="false">Report!U2067</f>
        <v>1065.06</v>
      </c>
      <c r="D1558" s="1" t="str">
        <f aca="false">Report!X2067</f>
        <v>NF 1679265-2 MILKA</v>
      </c>
    </row>
    <row r="1559" customFormat="false" ht="12.75" hidden="false" customHeight="true" outlineLevel="0" collapsed="false">
      <c r="A1559" s="15" t="n">
        <f aca="false">Report!C2068</f>
        <v>46225</v>
      </c>
      <c r="B1559" s="1" t="str">
        <f aca="false">Report!E2068</f>
        <v>ADRIANA DISTRIBUIDORA DE PRODUTOS ALIMEN</v>
      </c>
      <c r="C1559" s="16" t="n">
        <f aca="false">Report!U2068</f>
        <v>1028.46</v>
      </c>
      <c r="D1559" s="1" t="str">
        <f aca="false">Report!X2068</f>
        <v>NF 880066-1 MILKA</v>
      </c>
    </row>
    <row r="1560" customFormat="false" ht="12.75" hidden="false" customHeight="true" outlineLevel="0" collapsed="false">
      <c r="A1560" s="15" t="n">
        <f aca="false">Report!C2069</f>
        <v>46225</v>
      </c>
      <c r="B1560" s="1" t="str">
        <f aca="false">Report!E2069</f>
        <v>DISTRIBUIDORA LOPES LTDA</v>
      </c>
      <c r="C1560" s="16" t="n">
        <f aca="false">Report!U2069</f>
        <v>1271.28</v>
      </c>
      <c r="D1560" s="1" t="str">
        <f aca="false">Report!X2069</f>
        <v>NF 1679646-2 MILKA </v>
      </c>
    </row>
    <row r="1561" customFormat="false" ht="12.75" hidden="false" customHeight="true" outlineLevel="0" collapsed="false">
      <c r="A1561" s="15" t="n">
        <f aca="false">Report!C2071</f>
        <v>46225</v>
      </c>
      <c r="B1561" s="1" t="str">
        <f aca="false">Report!E2071</f>
        <v>ATACADAO S.A.</v>
      </c>
      <c r="C1561" s="16" t="n">
        <f aca="false">Report!U2071</f>
        <v>1367.5</v>
      </c>
      <c r="D1561" s="1" t="str">
        <f aca="false">Report!X2071</f>
        <v>NF 1895763 - MILKA</v>
      </c>
    </row>
    <row r="1562" customFormat="false" ht="12.75" hidden="false" customHeight="true" outlineLevel="0" collapsed="false">
      <c r="A1562" s="15" t="n">
        <f aca="false">Report!C2073</f>
        <v>46225</v>
      </c>
      <c r="B1562" s="1" t="str">
        <f aca="false">Report!E2073</f>
        <v>BRASIL NORTE BEBIDAS S/A</v>
      </c>
      <c r="C1562" s="16" t="n">
        <f aca="false">Report!U2073</f>
        <v>257.85</v>
      </c>
      <c r="D1562" s="1" t="str">
        <f aca="false">Report!X2073</f>
        <v>NF 1174709 - MILKA</v>
      </c>
    </row>
    <row r="1563" customFormat="false" ht="12.75" hidden="false" customHeight="true" outlineLevel="0" collapsed="false">
      <c r="A1563" s="15" t="n">
        <f aca="false">Report!C2074</f>
        <v>46225</v>
      </c>
      <c r="B1563" s="1" t="str">
        <f aca="false">Report!E2074</f>
        <v>RISADINHA LTDA</v>
      </c>
      <c r="C1563" s="16" t="n">
        <f aca="false">Report!U2074</f>
        <v>660</v>
      </c>
      <c r="D1563" s="1" t="str">
        <f aca="false">Report!X2074</f>
        <v>NF 660505-01 MILKA</v>
      </c>
    </row>
    <row r="1564" customFormat="false" ht="12.75" hidden="false" customHeight="true" outlineLevel="0" collapsed="false">
      <c r="A1564" s="15" t="n">
        <f aca="false">Report!C2075</f>
        <v>46225</v>
      </c>
      <c r="B1564" s="1" t="str">
        <f aca="false">Report!E2075</f>
        <v>DISTRIBUIDORA LOPES LTDA</v>
      </c>
      <c r="C1564" s="16" t="n">
        <f aca="false">Report!U2075</f>
        <v>1862.4</v>
      </c>
      <c r="D1564" s="1" t="str">
        <f aca="false">Report!X2075</f>
        <v>NF 1685233-1 MILKA</v>
      </c>
    </row>
    <row r="1565" customFormat="false" ht="12.75" hidden="false" customHeight="true" outlineLevel="0" collapsed="false">
      <c r="A1565" s="15" t="n">
        <f aca="false">Report!C2076</f>
        <v>46225</v>
      </c>
      <c r="B1565" s="1" t="str">
        <f aca="false">Report!E2076</f>
        <v>L S M COMERCIO DE ALIMENTOS E NAVEGACAO</v>
      </c>
      <c r="C1565" s="16" t="n">
        <f aca="false">Report!U2076</f>
        <v>1613.93</v>
      </c>
      <c r="D1565" s="1" t="str">
        <f aca="false">Report!X2076</f>
        <v>NF 306058-2 MILKA</v>
      </c>
    </row>
    <row r="1566" customFormat="false" ht="12.75" hidden="false" customHeight="true" outlineLevel="0" collapsed="false">
      <c r="A1566" s="15" t="n">
        <f aca="false">Report!C2077</f>
        <v>46225</v>
      </c>
      <c r="B1566" s="1" t="str">
        <f aca="false">Report!E2077</f>
        <v>AMAZON MILK IND. E COMERCIO LTDA</v>
      </c>
      <c r="C1566" s="16" t="n">
        <f aca="false">Report!U2077</f>
        <v>1438.2</v>
      </c>
      <c r="D1566" s="1" t="str">
        <f aca="false">Report!X2077</f>
        <v>NF 203761 - MILKA</v>
      </c>
    </row>
    <row r="1567" customFormat="false" ht="12.75" hidden="false" customHeight="true" outlineLevel="0" collapsed="false">
      <c r="A1567" s="15" t="n">
        <f aca="false">Report!C2078</f>
        <v>46225</v>
      </c>
      <c r="B1567" s="1" t="str">
        <f aca="false">Report!E2078</f>
        <v>BRF S A</v>
      </c>
      <c r="C1567" s="16" t="n">
        <f aca="false">Report!U2078</f>
        <v>2368.51</v>
      </c>
      <c r="D1567" s="1" t="str">
        <f aca="false">Report!X2078</f>
        <v>NF 1603506-02/02 MILKA</v>
      </c>
    </row>
    <row r="1568" customFormat="false" ht="12.75" hidden="false" customHeight="true" outlineLevel="0" collapsed="false">
      <c r="A1568" s="15" t="n">
        <f aca="false">Report!C2079</f>
        <v>46225</v>
      </c>
      <c r="B1568" s="1" t="str">
        <f aca="false">Report!E2079</f>
        <v>BRASIL NORTE BEBIDAS S/A</v>
      </c>
      <c r="C1568" s="16" t="n">
        <f aca="false">Report!U2079</f>
        <v>897.72</v>
      </c>
      <c r="D1568" s="1" t="str">
        <f aca="false">Report!X2079</f>
        <v>NF 1191435 - MILKA</v>
      </c>
    </row>
    <row r="1569" customFormat="false" ht="12.75" hidden="false" customHeight="true" outlineLevel="0" collapsed="false">
      <c r="A1569" s="15" t="n">
        <f aca="false">Report!C2080</f>
        <v>46225</v>
      </c>
      <c r="B1569" s="1" t="str">
        <f aca="false">Report!E2080</f>
        <v>BRASIL NORTE BEBIDAS S/A</v>
      </c>
      <c r="C1569" s="16" t="n">
        <f aca="false">Report!U2080</f>
        <v>1827.23</v>
      </c>
      <c r="D1569" s="1" t="str">
        <f aca="false">Report!X2080</f>
        <v>NF 1922435 - MILKA</v>
      </c>
    </row>
    <row r="1570" customFormat="false" ht="12.75" hidden="false" customHeight="true" outlineLevel="0" collapsed="false">
      <c r="A1570" s="15" t="n">
        <f aca="false">Report!C2082</f>
        <v>46225</v>
      </c>
      <c r="B1570" s="1" t="str">
        <f aca="false">Report!E2082</f>
        <v>NESTLÉ BRASIL LTDA.</v>
      </c>
      <c r="C1570" s="16" t="n">
        <f aca="false">Report!U2082</f>
        <v>1051.26</v>
      </c>
      <c r="D1570" s="1" t="str">
        <f aca="false">Report!X2082</f>
        <v>NF1425692-02/03 MILKA</v>
      </c>
    </row>
    <row r="1571" customFormat="false" ht="12.75" hidden="false" customHeight="true" outlineLevel="0" collapsed="false">
      <c r="A1571" s="15" t="n">
        <f aca="false">Report!C2083</f>
        <v>46225</v>
      </c>
      <c r="B1571" s="1" t="str">
        <f aca="false">Report!E2083</f>
        <v>BRF S A</v>
      </c>
      <c r="C1571" s="16" t="n">
        <f aca="false">Report!U2083</f>
        <v>3073.81</v>
      </c>
      <c r="D1571" s="1" t="str">
        <f aca="false">Report!X2083</f>
        <v>NF1605894-01/02 - MILKA</v>
      </c>
    </row>
    <row r="1572" customFormat="false" ht="12.75" hidden="false" customHeight="true" outlineLevel="0" collapsed="false">
      <c r="A1572" s="15" t="n">
        <f aca="false">Report!C2084</f>
        <v>46225</v>
      </c>
      <c r="B1572" s="1" t="str">
        <f aca="false">Report!E2084</f>
        <v>L S M COMERCIO DE ALIMENTOS E NAVEGACAO</v>
      </c>
      <c r="C1572" s="16" t="n">
        <f aca="false">Report!U2084</f>
        <v>732.47</v>
      </c>
      <c r="D1572" s="1" t="str">
        <f aca="false">Report!X2084</f>
        <v>NF 307805-1 MILKA</v>
      </c>
    </row>
    <row r="1573" customFormat="false" ht="12.75" hidden="false" customHeight="true" outlineLevel="0" collapsed="false">
      <c r="A1573" s="15" t="n">
        <f aca="false">Report!C2089</f>
        <v>46225</v>
      </c>
      <c r="B1573" s="1" t="str">
        <f aca="false">Report!E2089</f>
        <v>COMERCIO E TRANSPORTE BRANDAO LTDA</v>
      </c>
      <c r="C1573" s="16" t="n">
        <f aca="false">Report!U2089</f>
        <v>850</v>
      </c>
      <c r="D1573" s="1" t="str">
        <f aca="false">Report!X2089</f>
        <v>NF 14911 - DEBORA</v>
      </c>
    </row>
    <row r="1574" customFormat="false" ht="12.75" hidden="false" customHeight="true" outlineLevel="0" collapsed="false">
      <c r="A1574" s="15" t="n">
        <f aca="false">Report!C2090</f>
        <v>46225</v>
      </c>
      <c r="B1574" s="1" t="str">
        <f aca="false">Report!E2090</f>
        <v>RENATO DE O AZEVEDO E CIA LTDA - EPP</v>
      </c>
      <c r="C1574" s="16" t="n">
        <f aca="false">Report!U2090</f>
        <v>70</v>
      </c>
      <c r="D1574" s="1" t="str">
        <f aca="false">Report!X2090</f>
        <v>FEIRA CARLOS - CAMARAO COM CASCA - DEBORA</v>
      </c>
    </row>
    <row r="1575" customFormat="false" ht="12.75" hidden="false" customHeight="true" outlineLevel="0" collapsed="false">
      <c r="A1575" s="15" t="n">
        <f aca="false">Report!C2091</f>
        <v>46225</v>
      </c>
      <c r="B1575" s="1" t="str">
        <f aca="false">Report!E2091</f>
        <v>ALMOCO </v>
      </c>
      <c r="C1575" s="16" t="n">
        <f aca="false">Report!U2091</f>
        <v>360</v>
      </c>
      <c r="D1575" s="1" t="str">
        <f aca="false">Report!X2091</f>
        <v>DESPESA FUNC ALIMENTACAO MO1-ANDREZA</v>
      </c>
    </row>
    <row r="1576" customFormat="false" ht="12.75" hidden="false" customHeight="true" outlineLevel="0" collapsed="false">
      <c r="A1576" s="15" t="n">
        <f aca="false">Report!C2095</f>
        <v>46226</v>
      </c>
      <c r="B1576" s="1" t="str">
        <f aca="false">Report!E2095</f>
        <v>SEM FORNECEDOR</v>
      </c>
      <c r="C1576" s="16" t="n">
        <f aca="false">Report!U2095</f>
        <v>70</v>
      </c>
      <c r="D1576" s="1" t="str">
        <f aca="false">Report!X2095</f>
        <v>DANIEL SILVA</v>
      </c>
    </row>
    <row r="1577" customFormat="false" ht="12.75" hidden="false" customHeight="true" outlineLevel="0" collapsed="false">
      <c r="A1577" s="15" t="n">
        <f aca="false">Report!C2096</f>
        <v>46226</v>
      </c>
      <c r="B1577" s="1" t="str">
        <f aca="false">Report!E2096</f>
        <v>SEM FORNECEDOR</v>
      </c>
      <c r="C1577" s="16" t="n">
        <f aca="false">Report!U2096</f>
        <v>70</v>
      </c>
      <c r="D1577" s="1" t="str">
        <f aca="false">Report!X2096</f>
        <v>DAVID SILVA</v>
      </c>
    </row>
    <row r="1578" customFormat="false" ht="12.75" hidden="false" customHeight="true" outlineLevel="0" collapsed="false">
      <c r="A1578" s="15" t="n">
        <f aca="false">Report!C2097</f>
        <v>46226</v>
      </c>
      <c r="B1578" s="1" t="str">
        <f aca="false">Report!E2097</f>
        <v>SEM FORNECEDOR</v>
      </c>
      <c r="C1578" s="16" t="n">
        <f aca="false">Report!U2097</f>
        <v>20</v>
      </c>
      <c r="D1578" s="1" t="str">
        <f aca="false">Report!X2097</f>
        <v>DAVID SILVA</v>
      </c>
    </row>
    <row r="1579" customFormat="false" ht="12.75" hidden="false" customHeight="true" outlineLevel="0" collapsed="false">
      <c r="A1579" s="15" t="n">
        <f aca="false">Report!C2098</f>
        <v>46226</v>
      </c>
      <c r="B1579" s="1" t="str">
        <f aca="false">Report!E2098</f>
        <v>SEM FORNECEDOR</v>
      </c>
      <c r="C1579" s="16" t="n">
        <f aca="false">Report!U2098</f>
        <v>70</v>
      </c>
      <c r="D1579" s="1" t="str">
        <f aca="false">Report!X2098</f>
        <v>MELISSA SANTIAGO</v>
      </c>
    </row>
    <row r="1580" customFormat="false" ht="12.75" hidden="false" customHeight="true" outlineLevel="0" collapsed="false">
      <c r="A1580" s="15" t="n">
        <f aca="false">Report!C2099</f>
        <v>46226</v>
      </c>
      <c r="B1580" s="1" t="str">
        <f aca="false">Report!E2099</f>
        <v>SEM FORNECEDOR</v>
      </c>
      <c r="C1580" s="16" t="n">
        <f aca="false">Report!U2099</f>
        <v>60</v>
      </c>
      <c r="D1580" s="1" t="str">
        <f aca="false">Report!X2099</f>
        <v>CINARA VILLAR</v>
      </c>
    </row>
    <row r="1581" customFormat="false" ht="12.75" hidden="false" customHeight="true" outlineLevel="0" collapsed="false">
      <c r="A1581" s="15" t="n">
        <f aca="false">Report!C2100</f>
        <v>46226</v>
      </c>
      <c r="B1581" s="1" t="str">
        <f aca="false">Report!E2100</f>
        <v>SEM FORNECEDOR</v>
      </c>
      <c r="C1581" s="16" t="n">
        <f aca="false">Report!U2100</f>
        <v>10</v>
      </c>
      <c r="D1581" s="1" t="str">
        <f aca="false">Report!X2100</f>
        <v>CINARA VILAR</v>
      </c>
    </row>
    <row r="1582" customFormat="false" ht="12.75" hidden="false" customHeight="true" outlineLevel="0" collapsed="false">
      <c r="A1582" s="15" t="n">
        <f aca="false">Report!C2101</f>
        <v>46226</v>
      </c>
      <c r="B1582" s="1" t="str">
        <f aca="false">Report!E2101</f>
        <v>SEM FORNECEDOR</v>
      </c>
      <c r="C1582" s="16" t="n">
        <f aca="false">Report!U2101</f>
        <v>70</v>
      </c>
      <c r="D1582" s="1" t="str">
        <f aca="false">Report!X2101</f>
        <v>IDELMA MONTEIRO</v>
      </c>
    </row>
    <row r="1583" customFormat="false" ht="12.75" hidden="false" customHeight="true" outlineLevel="0" collapsed="false">
      <c r="A1583" s="15" t="n">
        <f aca="false">Report!C2102</f>
        <v>46226</v>
      </c>
      <c r="B1583" s="1" t="str">
        <f aca="false">Report!E2102</f>
        <v>SEM FORNECEDOR</v>
      </c>
      <c r="C1583" s="16" t="n">
        <f aca="false">Report!U2102</f>
        <v>70</v>
      </c>
      <c r="D1583" s="1" t="str">
        <f aca="false">Report!X2102</f>
        <v>JOELMA LIMA</v>
      </c>
    </row>
    <row r="1584" customFormat="false" ht="12.75" hidden="false" customHeight="true" outlineLevel="0" collapsed="false">
      <c r="A1584" s="15" t="n">
        <f aca="false">Report!C2104</f>
        <v>46226</v>
      </c>
      <c r="B1584" s="1" t="str">
        <f aca="false">Report!E2104</f>
        <v>SEM FORNECEDOR</v>
      </c>
      <c r="C1584" s="16" t="n">
        <f aca="false">Report!U2104</f>
        <v>100</v>
      </c>
      <c r="D1584" s="1" t="str">
        <f aca="false">Report!X2104</f>
        <v>DESPESA LOJA</v>
      </c>
    </row>
    <row r="1585" customFormat="false" ht="12.75" hidden="false" customHeight="true" outlineLevel="0" collapsed="false">
      <c r="A1585" s="15" t="n">
        <f aca="false">Report!C2105</f>
        <v>46226</v>
      </c>
      <c r="B1585" s="1" t="str">
        <f aca="false">Report!E2105</f>
        <v>NEYLIANE SILVA DE OLIVEIRA</v>
      </c>
      <c r="C1585" s="16" t="n">
        <f aca="false">Report!U2105</f>
        <v>2720.81</v>
      </c>
      <c r="D1585" s="1" t="str">
        <f aca="false">Report!X2105</f>
        <v>PL NEILA CARRO 04/36 </v>
      </c>
    </row>
    <row r="1586" customFormat="false" ht="12.75" hidden="false" customHeight="true" outlineLevel="0" collapsed="false">
      <c r="A1586" s="15" t="n">
        <f aca="false">Report!C2106</f>
        <v>46226</v>
      </c>
      <c r="B1586" s="1" t="str">
        <f aca="false">Report!E2106</f>
        <v>SB COMERCIO LTDA</v>
      </c>
      <c r="C1586" s="16" t="n">
        <f aca="false">Report!U2106</f>
        <v>3937.78</v>
      </c>
      <c r="D1586" s="1" t="str">
        <f aca="false">Report!X2106</f>
        <v>NF 1957890-4 MILKA</v>
      </c>
    </row>
    <row r="1587" customFormat="false" ht="12.75" hidden="false" customHeight="true" outlineLevel="0" collapsed="false">
      <c r="A1587" s="15" t="n">
        <f aca="false">Report!C2107</f>
        <v>46226</v>
      </c>
      <c r="B1587" s="1" t="str">
        <f aca="false">Report!E2107</f>
        <v>DISTRIBUIDORA LOPES LTDA</v>
      </c>
      <c r="C1587" s="16" t="n">
        <f aca="false">Report!U2107</f>
        <v>1310.04</v>
      </c>
      <c r="D1587" s="1" t="str">
        <f aca="false">Report!X2107</f>
        <v>NF 1680082-2 MILKA </v>
      </c>
    </row>
    <row r="1588" customFormat="false" ht="12.75" hidden="false" customHeight="true" outlineLevel="0" collapsed="false">
      <c r="A1588" s="15" t="n">
        <f aca="false">Report!C2108</f>
        <v>46226</v>
      </c>
      <c r="B1588" s="1" t="str">
        <f aca="false">Report!E2108</f>
        <v>FENNIX BRASIL DISTRIBUIDORA DE PRODUTOS</v>
      </c>
      <c r="C1588" s="16" t="n">
        <f aca="false">Report!U2108</f>
        <v>2048.68</v>
      </c>
      <c r="D1588" s="1" t="str">
        <f aca="false">Report!X2108</f>
        <v>NF 311084 -3 MILKA</v>
      </c>
    </row>
    <row r="1589" customFormat="false" ht="12.75" hidden="false" customHeight="true" outlineLevel="0" collapsed="false">
      <c r="A1589" s="15" t="n">
        <f aca="false">Report!C2109</f>
        <v>46226</v>
      </c>
      <c r="B1589" s="1" t="str">
        <f aca="false">Report!E2109</f>
        <v>PIARARA COMERCIO, IMPORTACAO E EXPORTACAO LTDA</v>
      </c>
      <c r="C1589" s="16" t="n">
        <f aca="false">Report!U2109</f>
        <v>1024.54</v>
      </c>
      <c r="D1589" s="1" t="str">
        <f aca="false">Report!X2109</f>
        <v>NF 193797 -3 MILKA</v>
      </c>
    </row>
    <row r="1590" customFormat="false" ht="12.75" hidden="false" customHeight="true" outlineLevel="0" collapsed="false">
      <c r="A1590" s="15" t="n">
        <f aca="false">Report!C2110</f>
        <v>46226</v>
      </c>
      <c r="B1590" s="1" t="str">
        <f aca="false">Report!E2110</f>
        <v>OCIDENTAL COMERCIO DE FRIOS LTDA</v>
      </c>
      <c r="C1590" s="16" t="n">
        <f aca="false">Report!U2110</f>
        <v>983.78</v>
      </c>
      <c r="D1590" s="1" t="str">
        <f aca="false">Report!X2110</f>
        <v>NF 1240896-2/2 MILKA</v>
      </c>
    </row>
    <row r="1591" customFormat="false" ht="12.75" hidden="false" customHeight="true" outlineLevel="0" collapsed="false">
      <c r="A1591" s="15" t="n">
        <f aca="false">Report!C2111</f>
        <v>46226</v>
      </c>
      <c r="B1591" s="1" t="str">
        <f aca="false">Report!E2111</f>
        <v>OCIDENTAL COMERCIO DE FRIOS LTDA</v>
      </c>
      <c r="C1591" s="16" t="n">
        <f aca="false">Report!U2111</f>
        <v>972.3</v>
      </c>
      <c r="D1591" s="1" t="str">
        <f aca="false">Report!X2111</f>
        <v>NF 1243403-1 MILKA</v>
      </c>
    </row>
    <row r="1592" customFormat="false" ht="12.75" hidden="false" customHeight="true" outlineLevel="0" collapsed="false">
      <c r="A1592" s="15" t="n">
        <f aca="false">Report!C2113</f>
        <v>46226</v>
      </c>
      <c r="B1592" s="1" t="str">
        <f aca="false">Report!E2113</f>
        <v>AMAZONIA INDUSTRIA E COMERCIO DE POLPAS</v>
      </c>
      <c r="C1592" s="16" t="n">
        <f aca="false">Report!U2113</f>
        <v>478</v>
      </c>
      <c r="D1592" s="1" t="str">
        <f aca="false">Report!X2113</f>
        <v>NF 271007 AMAZONIA POLPAS - MILKA</v>
      </c>
    </row>
    <row r="1593" customFormat="false" ht="12.75" hidden="false" customHeight="true" outlineLevel="0" collapsed="false">
      <c r="A1593" s="15" t="n">
        <f aca="false">Report!C2114</f>
        <v>46226</v>
      </c>
      <c r="B1593" s="1" t="str">
        <f aca="false">Report!E2114</f>
        <v>FENNIX BRASIL DISTRIBUIDORA DE PRODUTOS</v>
      </c>
      <c r="C1593" s="16" t="n">
        <f aca="false">Report!U2114</f>
        <v>1643.76</v>
      </c>
      <c r="D1593" s="1" t="str">
        <f aca="false">Report!X2114</f>
        <v>NF 312590-1 MILKA</v>
      </c>
    </row>
    <row r="1594" customFormat="false" ht="12.75" hidden="false" customHeight="true" outlineLevel="0" collapsed="false">
      <c r="A1594" s="15" t="n">
        <f aca="false">Report!C2115</f>
        <v>46226</v>
      </c>
      <c r="B1594" s="1" t="str">
        <f aca="false">Report!E2115</f>
        <v>SOUZA CRUZ LTDA.</v>
      </c>
      <c r="C1594" s="16" t="n">
        <f aca="false">Report!U2115</f>
        <v>5877.9</v>
      </c>
      <c r="D1594" s="1" t="str">
        <f aca="false">Report!X2115</f>
        <v>NF 566298 -02 MILKA</v>
      </c>
    </row>
    <row r="1595" customFormat="false" ht="12.75" hidden="false" customHeight="true" outlineLevel="0" collapsed="false">
      <c r="A1595" s="15" t="n">
        <f aca="false">Report!C2116</f>
        <v>46226</v>
      </c>
      <c r="B1595" s="1" t="str">
        <f aca="false">Report!E2116</f>
        <v>NT INDUSTRIA E COMERCIO DE PANIFICACAO L</v>
      </c>
      <c r="C1595" s="16" t="n">
        <f aca="false">Report!U2116</f>
        <v>4978.85</v>
      </c>
      <c r="D1595" s="1" t="str">
        <f aca="false">Report!X2116</f>
        <v>NF40749 - MILKA</v>
      </c>
    </row>
    <row r="1596" customFormat="false" ht="12.75" hidden="false" customHeight="true" outlineLevel="0" collapsed="false">
      <c r="A1596" s="15" t="n">
        <f aca="false">Report!C2118</f>
        <v>46226</v>
      </c>
      <c r="B1596" s="1" t="str">
        <f aca="false">Report!E2118</f>
        <v>REAL BEBIDAS DA AMAZONIA LTDA</v>
      </c>
      <c r="C1596" s="16" t="n">
        <f aca="false">Report!U2118</f>
        <v>704</v>
      </c>
      <c r="D1596" s="1" t="str">
        <f aca="false">Report!X2118</f>
        <v>NF 604178 - MILKA</v>
      </c>
    </row>
    <row r="1597" customFormat="false" ht="12.75" hidden="false" customHeight="true" outlineLevel="0" collapsed="false">
      <c r="A1597" s="15" t="n">
        <f aca="false">Report!C2119</f>
        <v>46226</v>
      </c>
      <c r="B1597" s="1" t="str">
        <f aca="false">Report!E2119</f>
        <v>MAXFRI DISTRIUIDORA LTDA</v>
      </c>
      <c r="C1597" s="16" t="n">
        <f aca="false">Report!U2119</f>
        <v>6254.1</v>
      </c>
      <c r="D1597" s="1" t="str">
        <f aca="false">Report!X2119</f>
        <v>NF14727 - MILKA</v>
      </c>
    </row>
    <row r="1598" customFormat="false" ht="12.75" hidden="false" customHeight="true" outlineLevel="0" collapsed="false">
      <c r="A1598" s="15" t="n">
        <f aca="false">Report!C2120</f>
        <v>46226</v>
      </c>
      <c r="B1598" s="1" t="str">
        <f aca="false">Report!E2120</f>
        <v>C. R. PARENTE ABREU</v>
      </c>
      <c r="C1598" s="16" t="n">
        <f aca="false">Report!U2120</f>
        <v>624.28</v>
      </c>
      <c r="D1598" s="1" t="str">
        <f aca="false">Report!X2120</f>
        <v>NF 11447 -1 MILKA</v>
      </c>
    </row>
    <row r="1599" customFormat="false" ht="12.75" hidden="false" customHeight="true" outlineLevel="0" collapsed="false">
      <c r="A1599" s="15" t="n">
        <f aca="false">Report!C2121</f>
        <v>46226</v>
      </c>
      <c r="B1599" s="1" t="str">
        <f aca="false">Report!E2121</f>
        <v>PANIFICADORA E CONFEITARIA REAL MADRI LTDA</v>
      </c>
      <c r="C1599" s="16" t="n">
        <f aca="false">Report!U2121</f>
        <v>149.85</v>
      </c>
      <c r="D1599" s="1" t="str">
        <f aca="false">Report!X2121</f>
        <v>NF 723 - MILKA</v>
      </c>
    </row>
    <row r="1600" customFormat="false" ht="12.75" hidden="false" customHeight="true" outlineLevel="0" collapsed="false">
      <c r="A1600" s="15" t="n">
        <f aca="false">Report!C2122</f>
        <v>46226</v>
      </c>
      <c r="B1600" s="1" t="str">
        <f aca="false">Report!E2122</f>
        <v>VITAPAN COMERCIO VAREJISTA DE PRODUTOS ALIMENTICIOS LTDA</v>
      </c>
      <c r="C1600" s="16" t="n">
        <f aca="false">Report!U2122</f>
        <v>972</v>
      </c>
      <c r="D1600" s="1" t="str">
        <f aca="false">Report!X2122</f>
        <v>NF 10334 - MILKA</v>
      </c>
    </row>
    <row r="1601" customFormat="false" ht="12.75" hidden="false" customHeight="true" outlineLevel="0" collapsed="false">
      <c r="A1601" s="15" t="n">
        <f aca="false">Report!C2123</f>
        <v>46226</v>
      </c>
      <c r="B1601" s="1" t="str">
        <f aca="false">Report!E2123</f>
        <v>LIMA E BARANDA COMERCIO DE PRODUTOS REGI</v>
      </c>
      <c r="C1601" s="16" t="n">
        <f aca="false">Report!U2123</f>
        <v>233.5</v>
      </c>
      <c r="D1601" s="1" t="str">
        <f aca="false">Report!X2123</f>
        <v>NF 31493 - MILKA</v>
      </c>
    </row>
    <row r="1602" customFormat="false" ht="12.75" hidden="false" customHeight="true" outlineLevel="0" collapsed="false">
      <c r="A1602" s="15" t="n">
        <f aca="false">Report!C2124</f>
        <v>46226</v>
      </c>
      <c r="B1602" s="1" t="str">
        <f aca="false">Report!E2124</f>
        <v>ADICSO FABIAN GONZALEZ MONTILLA 70302186</v>
      </c>
      <c r="C1602" s="16" t="n">
        <f aca="false">Report!U2124</f>
        <v>480</v>
      </c>
      <c r="D1602" s="1" t="str">
        <f aca="false">Report!X2124</f>
        <v>NF 539 BLOOM - MILKA</v>
      </c>
    </row>
    <row r="1603" customFormat="false" ht="12.75" hidden="false" customHeight="true" outlineLevel="0" collapsed="false">
      <c r="A1603" s="15" t="n">
        <f aca="false">Report!C2125</f>
        <v>46226</v>
      </c>
      <c r="B1603" s="1" t="str">
        <f aca="false">Report!E2125</f>
        <v>NESTLÉ BRASIL LTDA.</v>
      </c>
      <c r="C1603" s="16" t="n">
        <f aca="false">Report!U2125</f>
        <v>986.86</v>
      </c>
      <c r="D1603" s="1" t="str">
        <f aca="false">Report!X2125</f>
        <v>NF 1428642-01 MILKA</v>
      </c>
    </row>
    <row r="1604" customFormat="false" ht="12.75" hidden="false" customHeight="true" outlineLevel="0" collapsed="false">
      <c r="A1604" s="15" t="n">
        <f aca="false">Report!C2126</f>
        <v>46226</v>
      </c>
      <c r="B1604" s="1" t="str">
        <f aca="false">Report!E2126</f>
        <v>PANIFICADORA E CONFEITARIA REAL MADRI LTDA</v>
      </c>
      <c r="C1604" s="16" t="n">
        <f aca="false">Report!U2126</f>
        <v>501.9</v>
      </c>
      <c r="D1604" s="1" t="str">
        <f aca="false">Report!X2126</f>
        <v>NF 722 - MILKA</v>
      </c>
    </row>
    <row r="1605" customFormat="false" ht="12.75" hidden="false" customHeight="true" outlineLevel="0" collapsed="false">
      <c r="A1605" s="15" t="n">
        <f aca="false">Report!C2127</f>
        <v>46226</v>
      </c>
      <c r="B1605" s="1" t="str">
        <f aca="false">Report!E2127</f>
        <v>RV TECNOLOGIA E SISTEMAS S.A</v>
      </c>
      <c r="C1605" s="16" t="n">
        <f aca="false">Report!U2127</f>
        <v>55.95</v>
      </c>
      <c r="D1605" s="1" t="str">
        <f aca="false">Report!X2127</f>
        <v>RECARGA CELULAR MO1 - KEILA</v>
      </c>
    </row>
    <row r="1606" customFormat="false" ht="12.75" hidden="false" customHeight="true" outlineLevel="0" collapsed="false">
      <c r="A1606" s="15" t="n">
        <f aca="false">Report!C2128</f>
        <v>46226</v>
      </c>
      <c r="B1606" s="1" t="str">
        <f aca="false">Report!E2128</f>
        <v>RV TECNOLOGIA E SISTEMAS S.A</v>
      </c>
      <c r="C1606" s="16" t="n">
        <f aca="false">Report!U2128</f>
        <v>421.5</v>
      </c>
      <c r="D1606" s="1" t="str">
        <f aca="false">Report!X2128</f>
        <v>RECARGA CELULAR MO1 - KEILA</v>
      </c>
    </row>
    <row r="1607" customFormat="false" ht="12.75" hidden="false" customHeight="true" outlineLevel="0" collapsed="false">
      <c r="A1607" s="15" t="n">
        <f aca="false">Report!C2129</f>
        <v>46226</v>
      </c>
      <c r="B1607" s="1" t="str">
        <f aca="false">Report!E2129</f>
        <v>H L M PADARIA E CONFEITARIA LTDA</v>
      </c>
      <c r="C1607" s="16" t="n">
        <f aca="false">Report!U2129</f>
        <v>420</v>
      </c>
      <c r="D1607" s="1" t="str">
        <f aca="false">Report!X2129</f>
        <v>NF 71 - DEBORA</v>
      </c>
    </row>
    <row r="1608" customFormat="false" ht="12.75" hidden="false" customHeight="true" outlineLevel="0" collapsed="false">
      <c r="A1608" s="15" t="n">
        <f aca="false">Report!C2130</f>
        <v>46227</v>
      </c>
      <c r="B1608" s="1" t="str">
        <f aca="false">Report!E2130</f>
        <v>SEM FORNECEDOR</v>
      </c>
      <c r="C1608" s="16" t="n">
        <f aca="false">Report!U2130</f>
        <v>280</v>
      </c>
      <c r="D1608" s="1" t="str">
        <f aca="false">Report!X2130</f>
        <v>NF 5371</v>
      </c>
    </row>
    <row r="1609" customFormat="false" ht="12.75" hidden="false" customHeight="true" outlineLevel="0" collapsed="false">
      <c r="A1609" s="15" t="n">
        <f aca="false">Report!C2131</f>
        <v>46227</v>
      </c>
      <c r="B1609" s="1" t="str">
        <f aca="false">Report!E2131</f>
        <v>SEM FORNECEDOR</v>
      </c>
      <c r="C1609" s="16" t="n">
        <f aca="false">Report!U2131</f>
        <v>315</v>
      </c>
      <c r="D1609" s="1" t="str">
        <f aca="false">Report!X2131</f>
        <v>RECIBO - COMPRA DE 8,300 KG DE QUEIJO COALHO</v>
      </c>
    </row>
    <row r="1610" customFormat="false" ht="12.75" hidden="false" customHeight="true" outlineLevel="0" collapsed="false">
      <c r="A1610" s="15" t="n">
        <f aca="false">Report!C2132</f>
        <v>46227</v>
      </c>
      <c r="B1610" s="1" t="str">
        <f aca="false">Report!E2132</f>
        <v>SEM FORNECEDOR</v>
      </c>
      <c r="C1610" s="16" t="n">
        <f aca="false">Report!U2132</f>
        <v>20</v>
      </c>
      <c r="D1610" s="1" t="str">
        <f aca="false">Report!X2132</f>
        <v>DAVID SILVA</v>
      </c>
    </row>
    <row r="1611" customFormat="false" ht="12.75" hidden="false" customHeight="true" outlineLevel="0" collapsed="false">
      <c r="A1611" s="15" t="n">
        <f aca="false">Report!C2133</f>
        <v>46227</v>
      </c>
      <c r="B1611" s="1" t="str">
        <f aca="false">Report!E2133</f>
        <v>SEM FORNECEDOR</v>
      </c>
      <c r="C1611" s="16" t="n">
        <f aca="false">Report!U2133</f>
        <v>60</v>
      </c>
      <c r="D1611" s="1" t="str">
        <f aca="false">Report!X2133</f>
        <v>CINARA VILAR</v>
      </c>
    </row>
    <row r="1612" customFormat="false" ht="12.75" hidden="false" customHeight="true" outlineLevel="0" collapsed="false">
      <c r="A1612" s="15" t="n">
        <f aca="false">Report!C2134</f>
        <v>46227</v>
      </c>
      <c r="B1612" s="1" t="str">
        <f aca="false">Report!E2134</f>
        <v>SEM FORNECEDOR</v>
      </c>
      <c r="C1612" s="16" t="n">
        <f aca="false">Report!U2134</f>
        <v>10</v>
      </c>
      <c r="D1612" s="1" t="str">
        <f aca="false">Report!X2134</f>
        <v>CINARA VILAR</v>
      </c>
    </row>
    <row r="1613" customFormat="false" ht="12.75" hidden="false" customHeight="true" outlineLevel="0" collapsed="false">
      <c r="A1613" s="15" t="n">
        <f aca="false">Report!C2135</f>
        <v>46227</v>
      </c>
      <c r="B1613" s="1" t="str">
        <f aca="false">Report!E2135</f>
        <v>SEM FORNECEDOR</v>
      </c>
      <c r="C1613" s="16" t="n">
        <f aca="false">Report!U2135</f>
        <v>70</v>
      </c>
      <c r="D1613" s="1" t="str">
        <f aca="false">Report!X2135</f>
        <v>IDELMA MONTEIRO</v>
      </c>
    </row>
    <row r="1614" customFormat="false" ht="12.75" hidden="false" customHeight="true" outlineLevel="0" collapsed="false">
      <c r="A1614" s="15" t="n">
        <f aca="false">Report!C2137</f>
        <v>46227</v>
      </c>
      <c r="B1614" s="1" t="str">
        <f aca="false">Report!E2137</f>
        <v>SEM FORNECEDOR</v>
      </c>
      <c r="C1614" s="16" t="n">
        <f aca="false">Report!U2137</f>
        <v>70</v>
      </c>
      <c r="D1614" s="1" t="str">
        <f aca="false">Report!X2137</f>
        <v>david silva</v>
      </c>
    </row>
    <row r="1615" customFormat="false" ht="12.75" hidden="false" customHeight="true" outlineLevel="0" collapsed="false">
      <c r="A1615" s="15" t="n">
        <f aca="false">Report!C2138</f>
        <v>46227</v>
      </c>
      <c r="B1615" s="1" t="str">
        <f aca="false">Report!E2138</f>
        <v>SEM FORNECEDOR</v>
      </c>
      <c r="C1615" s="16" t="n">
        <f aca="false">Report!U2138</f>
        <v>70</v>
      </c>
      <c r="D1615" s="1" t="str">
        <f aca="false">Report!X2138</f>
        <v>HORA EXTRA</v>
      </c>
    </row>
    <row r="1616" customFormat="false" ht="12.75" hidden="false" customHeight="true" outlineLevel="0" collapsed="false">
      <c r="A1616" s="15" t="n">
        <f aca="false">Report!C2141</f>
        <v>46227</v>
      </c>
      <c r="B1616" s="1" t="str">
        <f aca="false">Report!E2141</f>
        <v>X TEC TECNOLOGIA </v>
      </c>
      <c r="C1616" s="16" t="n">
        <f aca="false">Report!U2141</f>
        <v>1001.34</v>
      </c>
      <c r="D1616" s="1" t="str">
        <f aca="false">Report!X2141</f>
        <v>BOLETO ENERGIA  SOLAR PRESTIMO MO1-ANDREZA</v>
      </c>
    </row>
    <row r="1617" customFormat="false" ht="12.75" hidden="false" customHeight="true" outlineLevel="0" collapsed="false">
      <c r="A1617" s="15" t="n">
        <f aca="false">Report!C2142</f>
        <v>46227</v>
      </c>
      <c r="B1617" s="1" t="str">
        <f aca="false">Report!E2142</f>
        <v>OCIDENTAL COMERCIO DE FRIOS LTDA</v>
      </c>
      <c r="C1617" s="16" t="n">
        <f aca="false">Report!U2142</f>
        <v>537.72</v>
      </c>
      <c r="D1617" s="1" t="str">
        <f aca="false">Report!X2142</f>
        <v>NF 1241434-3/3 - MILKA</v>
      </c>
    </row>
    <row r="1618" customFormat="false" ht="12.75" hidden="false" customHeight="true" outlineLevel="0" collapsed="false">
      <c r="A1618" s="15" t="n">
        <f aca="false">Report!C2145</f>
        <v>46227</v>
      </c>
      <c r="B1618" s="1" t="str">
        <f aca="false">Report!E2145</f>
        <v>J G COMERCIO DE PRODUTOS ALIMENTICIOS LTDA</v>
      </c>
      <c r="C1618" s="16" t="n">
        <f aca="false">Report!U2145</f>
        <v>2340.64</v>
      </c>
      <c r="D1618" s="1" t="str">
        <f aca="false">Report!X2145</f>
        <v>454446-C/C  NF390550 - MILKA</v>
      </c>
    </row>
    <row r="1619" customFormat="false" ht="12.75" hidden="false" customHeight="true" outlineLevel="0" collapsed="false">
      <c r="A1619" s="15" t="n">
        <f aca="false">Report!C2146</f>
        <v>46227</v>
      </c>
      <c r="B1619" s="1" t="str">
        <f aca="false">Report!E2146</f>
        <v>BRAGA TABACARIA EIRELI ME</v>
      </c>
      <c r="C1619" s="16" t="n">
        <f aca="false">Report!U2146</f>
        <v>595</v>
      </c>
      <c r="D1619" s="1" t="str">
        <f aca="false">Report!X2146</f>
        <v>NF 19022-03 MILKA</v>
      </c>
    </row>
    <row r="1620" customFormat="false" ht="12.75" hidden="false" customHeight="true" outlineLevel="0" collapsed="false">
      <c r="A1620" s="15" t="n">
        <f aca="false">Report!C2147</f>
        <v>46227</v>
      </c>
      <c r="B1620" s="1" t="str">
        <f aca="false">Report!E2147</f>
        <v>NESTLÉ BRASIL LTDA.</v>
      </c>
      <c r="C1620" s="16" t="n">
        <f aca="false">Report!U2147</f>
        <v>868.87</v>
      </c>
      <c r="D1620" s="1" t="str">
        <f aca="false">Report!X2147</f>
        <v>NF 1424401-03 MILKA</v>
      </c>
    </row>
    <row r="1621" customFormat="false" ht="12.75" hidden="false" customHeight="true" outlineLevel="0" collapsed="false">
      <c r="A1621" s="15" t="n">
        <f aca="false">Report!C2148</f>
        <v>46227</v>
      </c>
      <c r="B1621" s="1" t="str">
        <f aca="false">Report!E2148</f>
        <v>AMAZONIA COMERCIO DE MASSAS LTDA</v>
      </c>
      <c r="C1621" s="16" t="n">
        <f aca="false">Report!U2148</f>
        <v>550</v>
      </c>
      <c r="D1621" s="1" t="str">
        <f aca="false">Report!X2148</f>
        <v>NF 3299 IMPERIO DO CANUDINHO - MILKA</v>
      </c>
    </row>
    <row r="1622" customFormat="false" ht="12.75" hidden="false" customHeight="true" outlineLevel="0" collapsed="false">
      <c r="A1622" s="15" t="n">
        <f aca="false">Report!C2149</f>
        <v>46227</v>
      </c>
      <c r="B1622" s="1" t="str">
        <f aca="false">Report!E2149</f>
        <v>FORTVET DISTRIBUIDORA LTDA</v>
      </c>
      <c r="C1622" s="16" t="n">
        <f aca="false">Report!U2149</f>
        <v>527.3</v>
      </c>
      <c r="D1622" s="1" t="str">
        <f aca="false">Report!X2149</f>
        <v>NF 2737-1 MILKA</v>
      </c>
    </row>
    <row r="1623" customFormat="false" ht="12.75" hidden="false" customHeight="true" outlineLevel="0" collapsed="false">
      <c r="A1623" s="15" t="n">
        <f aca="false">Report!C2150</f>
        <v>46227</v>
      </c>
      <c r="B1623" s="1" t="str">
        <f aca="false">Report!E2150</f>
        <v>DISTRIBUIDORA FARIAS LTDA.</v>
      </c>
      <c r="C1623" s="16" t="n">
        <f aca="false">Report!U2150</f>
        <v>871.13</v>
      </c>
      <c r="D1623" s="1" t="str">
        <f aca="false">Report!X2150</f>
        <v>804856-A/C  NF681131 - MILKA</v>
      </c>
    </row>
    <row r="1624" customFormat="false" ht="12.75" hidden="false" customHeight="true" outlineLevel="0" collapsed="false">
      <c r="A1624" s="15" t="n">
        <f aca="false">Report!C2151</f>
        <v>46227</v>
      </c>
      <c r="B1624" s="1" t="str">
        <f aca="false">Report!E2151</f>
        <v>SOUZA CRUZ LTDA.</v>
      </c>
      <c r="C1624" s="16" t="n">
        <f aca="false">Report!U2151</f>
        <v>6643.67</v>
      </c>
      <c r="D1624" s="1" t="str">
        <f aca="false">Report!X2151</f>
        <v>NF 566688 -02 MILKA</v>
      </c>
    </row>
    <row r="1625" customFormat="false" ht="12.75" hidden="false" customHeight="true" outlineLevel="0" collapsed="false">
      <c r="A1625" s="15" t="n">
        <f aca="false">Report!C2152</f>
        <v>46227</v>
      </c>
      <c r="B1625" s="1" t="str">
        <f aca="false">Report!E2152</f>
        <v>H L M PADARIA E CONFEITARIA LTDA</v>
      </c>
      <c r="C1625" s="16" t="n">
        <f aca="false">Report!U2152</f>
        <v>300</v>
      </c>
      <c r="D1625" s="1" t="str">
        <f aca="false">Report!X2152</f>
        <v>NF 75 - DEBORA</v>
      </c>
    </row>
    <row r="1626" customFormat="false" ht="12.75" hidden="false" customHeight="true" outlineLevel="0" collapsed="false">
      <c r="A1626" s="15" t="n">
        <f aca="false">Report!C2153</f>
        <v>46227</v>
      </c>
      <c r="B1626" s="1" t="str">
        <f aca="false">Report!E2153</f>
        <v>J. S. MOREIRA ALVES LTDA</v>
      </c>
      <c r="C1626" s="16" t="n">
        <f aca="false">Report!U2153</f>
        <v>493</v>
      </c>
      <c r="D1626" s="1" t="str">
        <f aca="false">Report!X2153</f>
        <v>NF2634 MESA FARTA - MILKA</v>
      </c>
    </row>
    <row r="1627" customFormat="false" ht="12.75" hidden="false" customHeight="true" outlineLevel="0" collapsed="false">
      <c r="A1627" s="15" t="n">
        <f aca="false">Report!C2155</f>
        <v>46227</v>
      </c>
      <c r="B1627" s="1" t="str">
        <f aca="false">Report!E2155</f>
        <v>EDMARA COMERCIO DE HIGIENE PESSOAL LTDA</v>
      </c>
      <c r="C1627" s="16" t="n">
        <f aca="false">Report!U2155</f>
        <v>550</v>
      </c>
      <c r="D1627" s="1" t="str">
        <f aca="false">Report!X2155</f>
        <v>NF8365 USO E CONSUMO/DESPESA LOJA - MILKA</v>
      </c>
    </row>
    <row r="1628" customFormat="false" ht="12.75" hidden="false" customHeight="true" outlineLevel="0" collapsed="false">
      <c r="A1628" s="15" t="n">
        <f aca="false">Report!C2156</f>
        <v>46227</v>
      </c>
      <c r="B1628" s="1" t="str">
        <f aca="false">Report!E2156</f>
        <v>COMERCIO DE FRIOS MANAUS LTDA</v>
      </c>
      <c r="C1628" s="16" t="n">
        <f aca="false">Report!U2156</f>
        <v>5478.8</v>
      </c>
      <c r="D1628" s="1" t="str">
        <f aca="false">Report!X2156</f>
        <v>NF173143 - MILKA</v>
      </c>
    </row>
    <row r="1629" customFormat="false" ht="12.75" hidden="false" customHeight="true" outlineLevel="0" collapsed="false">
      <c r="A1629" s="15" t="n">
        <f aca="false">Report!C2157</f>
        <v>46227</v>
      </c>
      <c r="B1629" s="1" t="str">
        <f aca="false">Report!E2157</f>
        <v>VIA CERTA INDUSTRIA E COMERCIO DE SANEANTES LTDA</v>
      </c>
      <c r="C1629" s="16" t="n">
        <f aca="false">Report!U2157</f>
        <v>304.8</v>
      </c>
      <c r="D1629" s="1" t="str">
        <f aca="false">Report!X2157</f>
        <v>NF 42934 - MILKA</v>
      </c>
    </row>
    <row r="1630" customFormat="false" ht="12.75" hidden="false" customHeight="true" outlineLevel="0" collapsed="false">
      <c r="A1630" s="15" t="n">
        <f aca="false">Report!C2158</f>
        <v>46227</v>
      </c>
      <c r="B1630" s="1" t="str">
        <f aca="false">Report!E2158</f>
        <v>SAO JOSE COMERCIO DE LATICINIOS E FRIOS</v>
      </c>
      <c r="C1630" s="16" t="n">
        <f aca="false">Report!U2158</f>
        <v>2108.5</v>
      </c>
      <c r="D1630" s="1" t="str">
        <f aca="false">Report!X2158</f>
        <v>NF3634 SABORE FATIADO - MILKA</v>
      </c>
    </row>
    <row r="1631" customFormat="false" ht="12.75" hidden="false" customHeight="true" outlineLevel="0" collapsed="false">
      <c r="A1631" s="15" t="n">
        <f aca="false">Report!C2159</f>
        <v>46227</v>
      </c>
      <c r="B1631" s="1" t="str">
        <f aca="false">Report!E2159</f>
        <v>NOVA FRIOS COMERCIO ATACADISTA DE LATICINIOS LTDA</v>
      </c>
      <c r="C1631" s="16" t="n">
        <f aca="false">Report!U2159</f>
        <v>422</v>
      </c>
      <c r="D1631" s="1" t="str">
        <f aca="false">Report!X2159</f>
        <v>NF 4110 BODEGA DO PAO - MILKA</v>
      </c>
    </row>
    <row r="1632" customFormat="false" ht="12.75" hidden="false" customHeight="true" outlineLevel="0" collapsed="false">
      <c r="A1632" s="15" t="n">
        <f aca="false">Report!C2160</f>
        <v>46227</v>
      </c>
      <c r="B1632" s="1" t="str">
        <f aca="false">Report!E2160</f>
        <v>BROTHERS  INDUSTRIA DE ALIMENTOS LTDA</v>
      </c>
      <c r="C1632" s="16" t="n">
        <f aca="false">Report!U2160</f>
        <v>653.6</v>
      </c>
      <c r="D1632" s="1" t="str">
        <f aca="false">Report!X2160</f>
        <v>NF 1032212 - MILKA</v>
      </c>
    </row>
    <row r="1633" customFormat="false" ht="12.75" hidden="false" customHeight="true" outlineLevel="0" collapsed="false">
      <c r="A1633" s="15" t="n">
        <f aca="false">Report!C2161</f>
        <v>46227</v>
      </c>
      <c r="B1633" s="1" t="str">
        <f aca="false">Report!E2161</f>
        <v>NORTELAC DISTRIBUIDORA DE FRIOS LTDA</v>
      </c>
      <c r="C1633" s="16" t="n">
        <f aca="false">Report!U2161</f>
        <v>1840</v>
      </c>
      <c r="D1633" s="1" t="str">
        <f aca="false">Report!X2161</f>
        <v>NF 43986 - MILKA</v>
      </c>
    </row>
    <row r="1634" customFormat="false" ht="12.75" hidden="false" customHeight="true" outlineLevel="0" collapsed="false">
      <c r="A1634" s="15" t="n">
        <f aca="false">Report!C2164</f>
        <v>46227</v>
      </c>
      <c r="B1634" s="1" t="str">
        <f aca="false">Report!E2164</f>
        <v>PANIFICADORA E CONFEITARIA REAL MADRI LTDA</v>
      </c>
      <c r="C1634" s="16" t="n">
        <f aca="false">Report!U2164</f>
        <v>1120</v>
      </c>
      <c r="D1634" s="1" t="str">
        <f aca="false">Report!X2164</f>
        <v>NF 725 - MILKA</v>
      </c>
    </row>
    <row r="1635" customFormat="false" ht="12.75" hidden="false" customHeight="true" outlineLevel="0" collapsed="false">
      <c r="A1635" s="15" t="n">
        <f aca="false">Report!C2165</f>
        <v>46227</v>
      </c>
      <c r="B1635" s="1" t="str">
        <f aca="false">Report!E2165</f>
        <v>L. J. DA SILVA LTDA</v>
      </c>
      <c r="C1635" s="16" t="n">
        <f aca="false">Report!U2165</f>
        <v>2838.97</v>
      </c>
      <c r="D1635" s="1" t="str">
        <f aca="false">Report!X2165</f>
        <v>NF 34608-01 C/ ACRESCIMO - MILKA</v>
      </c>
    </row>
    <row r="1636" customFormat="false" ht="12.75" hidden="false" customHeight="true" outlineLevel="0" collapsed="false">
      <c r="A1636" s="15" t="n">
        <f aca="false">Report!C2166</f>
        <v>46227</v>
      </c>
      <c r="B1636" s="1" t="str">
        <f aca="false">Report!E2166</f>
        <v>RENATO DE O AZEVEDO E CIA LTDA - EPP</v>
      </c>
      <c r="C1636" s="16" t="n">
        <f aca="false">Report!U2166</f>
        <v>2970</v>
      </c>
      <c r="D1636" s="1" t="str">
        <f aca="false">Report!X2166</f>
        <v>FEIRA SR RENATO - DEBORA</v>
      </c>
    </row>
    <row r="1637" customFormat="false" ht="12.75" hidden="false" customHeight="true" outlineLevel="0" collapsed="false">
      <c r="A1637" s="15" t="n">
        <f aca="false">Report!C2168</f>
        <v>46227</v>
      </c>
      <c r="B1637" s="1" t="str">
        <f aca="false">Report!E2168</f>
        <v>FRANCISCO CASTRO DO SANTOS</v>
      </c>
      <c r="C1637" s="16" t="n">
        <f aca="false">Report!U2168</f>
        <v>1749.99</v>
      </c>
      <c r="D1637" s="1" t="str">
        <f aca="false">Report!X2168</f>
        <v>PAG SALDO RESCISAO FRANCISCO - KEILA</v>
      </c>
    </row>
    <row r="1638" customFormat="false" ht="12.75" hidden="false" customHeight="true" outlineLevel="0" collapsed="false">
      <c r="A1638" s="15" t="n">
        <f aca="false">Report!C2169</f>
        <v>46228</v>
      </c>
      <c r="B1638" s="1" t="str">
        <f aca="false">Report!E2169</f>
        <v>SEM FORNECEDOR</v>
      </c>
      <c r="C1638" s="16" t="n">
        <f aca="false">Report!U2169</f>
        <v>420</v>
      </c>
      <c r="D1638" s="1" t="str">
        <f aca="false">Report!X2169</f>
        <v>NF 5372</v>
      </c>
    </row>
    <row r="1639" customFormat="false" ht="12.75" hidden="false" customHeight="true" outlineLevel="0" collapsed="false">
      <c r="A1639" s="15" t="n">
        <f aca="false">Report!C2170</f>
        <v>46228</v>
      </c>
      <c r="B1639" s="1" t="str">
        <f aca="false">Report!E2170</f>
        <v>SEM FORNECEDOR</v>
      </c>
      <c r="C1639" s="16" t="n">
        <f aca="false">Report!U2170</f>
        <v>7</v>
      </c>
      <c r="D1639" s="1" t="str">
        <f aca="false">Report!X2170</f>
        <v>RECIBO - COMPRA DE BUCHA </v>
      </c>
    </row>
    <row r="1640" customFormat="false" ht="12.75" hidden="false" customHeight="true" outlineLevel="0" collapsed="false">
      <c r="A1640" s="15" t="n">
        <f aca="false">Report!C2171</f>
        <v>46228</v>
      </c>
      <c r="B1640" s="1" t="str">
        <f aca="false">Report!E2171</f>
        <v>SEM FORNECEDOR</v>
      </c>
      <c r="C1640" s="16" t="n">
        <f aca="false">Report!U2171</f>
        <v>200</v>
      </c>
      <c r="D1640" s="1" t="str">
        <f aca="false">Report!X2171</f>
        <v>PITAYA 10 KG </v>
      </c>
    </row>
    <row r="1641" customFormat="false" ht="12.75" hidden="false" customHeight="true" outlineLevel="0" collapsed="false">
      <c r="A1641" s="15" t="n">
        <f aca="false">Report!C2175</f>
        <v>46228</v>
      </c>
      <c r="B1641" s="1" t="str">
        <f aca="false">Report!E2175</f>
        <v>SEM FORNECEDOR</v>
      </c>
      <c r="C1641" s="16" t="n">
        <f aca="false">Report!U2175</f>
        <v>100</v>
      </c>
      <c r="D1641" s="1" t="str">
        <f aca="false">Report!X2175</f>
        <v>LUIS CARLOS</v>
      </c>
    </row>
    <row r="1642" customFormat="false" ht="12.75" hidden="false" customHeight="true" outlineLevel="0" collapsed="false">
      <c r="A1642" s="15" t="n">
        <f aca="false">Report!C2176</f>
        <v>46228</v>
      </c>
      <c r="B1642" s="1" t="str">
        <f aca="false">Report!E2176</f>
        <v>SEM FORNECEDOR</v>
      </c>
      <c r="C1642" s="16" t="n">
        <f aca="false">Report!U2176</f>
        <v>70</v>
      </c>
      <c r="D1642" s="1" t="str">
        <f aca="false">Report!X2176</f>
        <v>DANIEL SILVA</v>
      </c>
    </row>
    <row r="1643" customFormat="false" ht="12.75" hidden="false" customHeight="true" outlineLevel="0" collapsed="false">
      <c r="A1643" s="15" t="n">
        <f aca="false">Report!C2180</f>
        <v>46228</v>
      </c>
      <c r="B1643" s="1" t="str">
        <f aca="false">Report!E2180</f>
        <v>L S C DA SILVA PRADO LTDA</v>
      </c>
      <c r="C1643" s="16" t="n">
        <f aca="false">Report!U2180</f>
        <v>285.77</v>
      </c>
      <c r="D1643" s="1" t="str">
        <f aca="false">Report!X2180</f>
        <v>NF 2543 PARC 07/12 - KEILA CAIXA DE SOM</v>
      </c>
    </row>
    <row r="1644" customFormat="false" ht="12.75" hidden="false" customHeight="true" outlineLevel="0" collapsed="false">
      <c r="A1644" s="15" t="n">
        <f aca="false">Report!C2181</f>
        <v>46228</v>
      </c>
      <c r="B1644" s="1" t="str">
        <f aca="false">Report!E2181</f>
        <v>A C DUARTE DE CASTRO EPP.</v>
      </c>
      <c r="C1644" s="16" t="n">
        <f aca="false">Report!U2181</f>
        <v>666.65</v>
      </c>
      <c r="D1644" s="1" t="str">
        <f aca="false">Report!X2181</f>
        <v>NF 6277 / PARC 06/06 - MILKA</v>
      </c>
    </row>
    <row r="1645" customFormat="false" ht="12.75" hidden="false" customHeight="true" outlineLevel="0" collapsed="false">
      <c r="A1645" s="15" t="n">
        <f aca="false">Report!C2182</f>
        <v>46228</v>
      </c>
      <c r="B1645" s="1" t="str">
        <f aca="false">Report!E2182</f>
        <v>L S C DA SILVA PRADO LTDA</v>
      </c>
      <c r="C1645" s="16" t="n">
        <f aca="false">Report!U2182</f>
        <v>212.45</v>
      </c>
      <c r="D1645" s="1" t="str">
        <f aca="false">Report!X2182</f>
        <v>NF 2676 / PARC 6/6 - MILKA</v>
      </c>
    </row>
    <row r="1646" customFormat="false" ht="12.75" hidden="false" customHeight="true" outlineLevel="0" collapsed="false">
      <c r="A1646" s="15" t="n">
        <f aca="false">Report!C2186</f>
        <v>46228</v>
      </c>
      <c r="B1646" s="1" t="str">
        <f aca="false">Report!E2186</f>
        <v>M.R.G COMERCIO DE MAQUINAS EIRELI.</v>
      </c>
      <c r="C1646" s="16" t="n">
        <f aca="false">Report!U2186</f>
        <v>1197</v>
      </c>
      <c r="D1646" s="1" t="str">
        <f aca="false">Report!X2186</f>
        <v>NF 14289</v>
      </c>
    </row>
    <row r="1647" customFormat="false" ht="12.75" hidden="false" customHeight="true" outlineLevel="0" collapsed="false">
      <c r="A1647" s="15" t="n">
        <f aca="false">Report!C2187</f>
        <v>46228</v>
      </c>
      <c r="B1647" s="1" t="str">
        <f aca="false">Report!E2187</f>
        <v>A. CORREA JUNIOR</v>
      </c>
      <c r="C1647" s="16" t="n">
        <f aca="false">Report!U2187</f>
        <v>2564.18</v>
      </c>
      <c r="D1647" s="1" t="str">
        <f aca="false">Report!X2187</f>
        <v>MP JRACESSORIOS 01/3-ANDREZA</v>
      </c>
    </row>
    <row r="1648" customFormat="false" ht="12.75" hidden="false" customHeight="true" outlineLevel="0" collapsed="false">
      <c r="A1648" s="15" t="n">
        <f aca="false">Report!C2188</f>
        <v>46228</v>
      </c>
      <c r="B1648" s="1" t="str">
        <f aca="false">Report!E2188</f>
        <v>ORIENTE COM. ATACADISTA E REPRES. LTDA</v>
      </c>
      <c r="C1648" s="16" t="n">
        <f aca="false">Report!U2188</f>
        <v>689.5</v>
      </c>
      <c r="D1648" s="1" t="str">
        <f aca="false">Report!X2188</f>
        <v>2477/2  NF2053 - MILKA</v>
      </c>
    </row>
    <row r="1649" customFormat="false" ht="12.75" hidden="false" customHeight="true" outlineLevel="0" collapsed="false">
      <c r="A1649" s="15" t="n">
        <f aca="false">Report!C2189</f>
        <v>46228</v>
      </c>
      <c r="B1649" s="1" t="str">
        <f aca="false">Report!E2189</f>
        <v>PRIME PET DISTRIBUIDORA LTDA</v>
      </c>
      <c r="C1649" s="16" t="n">
        <f aca="false">Report!U2189</f>
        <v>1849.57</v>
      </c>
      <c r="D1649" s="1" t="str">
        <f aca="false">Report!X2189</f>
        <v>NF 11002-01/07 MILKA </v>
      </c>
    </row>
    <row r="1650" customFormat="false" ht="12.75" hidden="false" customHeight="true" outlineLevel="0" collapsed="false">
      <c r="A1650" s="15" t="n">
        <f aca="false">Report!C2190</f>
        <v>46228</v>
      </c>
      <c r="B1650" s="1" t="str">
        <f aca="false">Report!E2190</f>
        <v>DISTRIBUIDORA LOPES LTDA</v>
      </c>
      <c r="C1650" s="16" t="n">
        <f aca="false">Report!U2190</f>
        <v>1731.24</v>
      </c>
      <c r="D1650" s="1" t="str">
        <f aca="false">Report!X2190</f>
        <v>NF 1686012 -1 MILKA</v>
      </c>
    </row>
    <row r="1651" customFormat="false" ht="12.75" hidden="false" customHeight="true" outlineLevel="0" collapsed="false">
      <c r="A1651" s="15" t="n">
        <f aca="false">Report!C2191</f>
        <v>46228</v>
      </c>
      <c r="B1651" s="1" t="str">
        <f aca="false">Report!E2191</f>
        <v>ALEXSANDRO BEZERRA DA SILVA</v>
      </c>
      <c r="C1651" s="16" t="n">
        <f aca="false">Report!U2191</f>
        <v>1646.64</v>
      </c>
      <c r="D1651" s="1" t="str">
        <f aca="false">Report!X2191</f>
        <v>192925188  NF271 COMERCIAL POTIGUAR - MILKA</v>
      </c>
    </row>
    <row r="1652" customFormat="false" ht="12.75" hidden="false" customHeight="true" outlineLevel="0" collapsed="false">
      <c r="A1652" s="15" t="n">
        <f aca="false">Report!C2192</f>
        <v>46228</v>
      </c>
      <c r="B1652" s="1" t="str">
        <f aca="false">Report!E2192</f>
        <v>BRASIL NORTE BEBIDAS S/A</v>
      </c>
      <c r="C1652" s="16" t="n">
        <f aca="false">Report!U2192</f>
        <v>5949.9</v>
      </c>
      <c r="D1652" s="1" t="str">
        <f aca="false">Report!X2192</f>
        <v>NF1929170 COCA - MILKA</v>
      </c>
    </row>
    <row r="1653" customFormat="false" ht="12.75" hidden="false" customHeight="true" outlineLevel="0" collapsed="false">
      <c r="A1653" s="15" t="n">
        <f aca="false">Report!C2193</f>
        <v>46228</v>
      </c>
      <c r="B1653" s="1" t="str">
        <f aca="false">Report!E2193</f>
        <v>BRASIL NORTE BEBIDAS S/A</v>
      </c>
      <c r="C1653" s="16" t="n">
        <f aca="false">Report!U2193</f>
        <v>1291.62</v>
      </c>
      <c r="D1653" s="1" t="str">
        <f aca="false">Report!X2193</f>
        <v>NF1198018 COCA - MILKA</v>
      </c>
    </row>
    <row r="1654" customFormat="false" ht="12.75" hidden="false" customHeight="true" outlineLevel="0" collapsed="false">
      <c r="A1654" s="15" t="n">
        <f aca="false">Report!C2194</f>
        <v>46228</v>
      </c>
      <c r="B1654" s="1" t="str">
        <f aca="false">Report!E2194</f>
        <v>BRASIL NORTE BEBIDAS S/A</v>
      </c>
      <c r="C1654" s="16" t="n">
        <f aca="false">Report!U2194</f>
        <v>224.97</v>
      </c>
      <c r="D1654" s="1" t="str">
        <f aca="false">Report!X2194</f>
        <v>NF1928560 COCA - MILKA</v>
      </c>
    </row>
    <row r="1655" customFormat="false" ht="12.75" hidden="false" customHeight="true" outlineLevel="0" collapsed="false">
      <c r="A1655" s="15" t="n">
        <f aca="false">Report!C2195</f>
        <v>46228</v>
      </c>
      <c r="B1655" s="1" t="str">
        <f aca="false">Report!E2195</f>
        <v>DINÂMICA SOLUÇÕES EM SUPRIMENTOS E GESTÃ</v>
      </c>
      <c r="C1655" s="16" t="n">
        <f aca="false">Report!U2195</f>
        <v>607.5</v>
      </c>
      <c r="D1655" s="1" t="str">
        <f aca="false">Report!X2195</f>
        <v>NF 742-02 MILKA</v>
      </c>
    </row>
    <row r="1656" customFormat="false" ht="12.75" hidden="false" customHeight="true" outlineLevel="0" collapsed="false">
      <c r="A1656" s="15" t="n">
        <f aca="false">Report!C2196</f>
        <v>46228</v>
      </c>
      <c r="B1656" s="1" t="str">
        <f aca="false">Report!E2196</f>
        <v>GELO DANGELO FABRICACAO DE GELO LTDA</v>
      </c>
      <c r="C1656" s="16" t="n">
        <f aca="false">Report!U2196</f>
        <v>518</v>
      </c>
      <c r="D1656" s="1" t="str">
        <f aca="false">Report!X2196</f>
        <v>NF 394 - DEBORA</v>
      </c>
    </row>
    <row r="1657" customFormat="false" ht="12.75" hidden="false" customHeight="true" outlineLevel="0" collapsed="false">
      <c r="A1657" s="15" t="n">
        <f aca="false">Report!C2197</f>
        <v>46228</v>
      </c>
      <c r="B1657" s="1" t="str">
        <f aca="false">Report!E2197</f>
        <v>COMERCIO DE FRIOS MANAUS LTDA</v>
      </c>
      <c r="C1657" s="16" t="n">
        <f aca="false">Report!U2197</f>
        <v>3528.5</v>
      </c>
      <c r="D1657" s="1" t="str">
        <f aca="false">Report!X2197</f>
        <v>NF173212 - MILKA</v>
      </c>
    </row>
    <row r="1658" customFormat="false" ht="12.75" hidden="false" customHeight="true" outlineLevel="0" collapsed="false">
      <c r="A1658" s="15" t="n">
        <f aca="false">Report!C2198</f>
        <v>46228</v>
      </c>
      <c r="B1658" s="1" t="str">
        <f aca="false">Report!E2198</f>
        <v>MAXFRI DISTRIUIDORA LTDA</v>
      </c>
      <c r="C1658" s="16" t="n">
        <f aca="false">Report!U2198</f>
        <v>8621</v>
      </c>
      <c r="D1658" s="1" t="str">
        <f aca="false">Report!X2198</f>
        <v>NF14750 - MILKA</v>
      </c>
    </row>
    <row r="1659" customFormat="false" ht="12.75" hidden="false" customHeight="true" outlineLevel="0" collapsed="false">
      <c r="A1659" s="15" t="n">
        <f aca="false">Report!C2199</f>
        <v>46228</v>
      </c>
      <c r="B1659" s="1" t="str">
        <f aca="false">Report!E2199</f>
        <v>JAB COMERCIO DE PRODUTOS ALIMENTICIOS LT</v>
      </c>
      <c r="C1659" s="16" t="n">
        <f aca="false">Report!U2199</f>
        <v>274</v>
      </c>
      <c r="D1659" s="1" t="str">
        <f aca="false">Report!X2199</f>
        <v>NF 3576 SANTO PAO - MILKA</v>
      </c>
    </row>
    <row r="1660" customFormat="false" ht="12.75" hidden="false" customHeight="true" outlineLevel="0" collapsed="false">
      <c r="A1660" s="15" t="n">
        <f aca="false">Report!C2200</f>
        <v>46228</v>
      </c>
      <c r="B1660" s="1" t="str">
        <f aca="false">Report!E2200</f>
        <v>H L M PADARIA E CONFEITARIA LTDA</v>
      </c>
      <c r="C1660" s="16" t="n">
        <f aca="false">Report!U2200</f>
        <v>420</v>
      </c>
      <c r="D1660" s="1" t="str">
        <f aca="false">Report!X2200</f>
        <v>NF 80 - DEBORA</v>
      </c>
    </row>
    <row r="1661" customFormat="false" ht="12.75" hidden="false" customHeight="true" outlineLevel="0" collapsed="false">
      <c r="A1661" s="15" t="n">
        <f aca="false">Report!C2201</f>
        <v>46228</v>
      </c>
      <c r="B1661" s="1" t="str">
        <f aca="false">Report!E2201</f>
        <v>RENATO DE O AZEVEDO E CIA LTDA - EPP</v>
      </c>
      <c r="C1661" s="16" t="n">
        <f aca="false">Report!U2201</f>
        <v>2759</v>
      </c>
      <c r="D1661" s="1" t="str">
        <f aca="false">Report!X2201</f>
        <v>FEIRA CARLOS - DEBORA</v>
      </c>
    </row>
    <row r="1662" customFormat="false" ht="12.75" hidden="false" customHeight="true" outlineLevel="0" collapsed="false">
      <c r="A1662" s="15" t="n">
        <f aca="false">Report!C2203</f>
        <v>46228</v>
      </c>
      <c r="B1662" s="1" t="str">
        <f aca="false">Report!E2203</f>
        <v>RENATO DE O AZEVEDO E CIA LTDA - EPP</v>
      </c>
      <c r="C1662" s="16" t="n">
        <f aca="false">Report!U2203</f>
        <v>165</v>
      </c>
      <c r="D1662" s="1" t="str">
        <f aca="false">Report!X2203</f>
        <v>FEIRA CARLOS - CAMARAO COM E SEM CASCA - DEBORA</v>
      </c>
    </row>
    <row r="1663" customFormat="false" ht="12.75" hidden="false" customHeight="true" outlineLevel="0" collapsed="false">
      <c r="A1663" s="15" t="n">
        <f aca="false">Report!C2204</f>
        <v>46228</v>
      </c>
      <c r="B1663" s="1" t="str">
        <f aca="false">Report!E2204</f>
        <v>52.017.917 IRANCELIO LIRA DE CASTRO</v>
      </c>
      <c r="C1663" s="16" t="n">
        <f aca="false">Report!U2204</f>
        <v>309.99</v>
      </c>
      <c r="D1663" s="1" t="str">
        <f aca="false">Report!X2204</f>
        <v>NFS-e 109 COMPRA / DOC.16048691 PIPOCA POP GIO - MILKA</v>
      </c>
    </row>
    <row r="1664" customFormat="false" ht="12.75" hidden="false" customHeight="true" outlineLevel="0" collapsed="false">
      <c r="A1664" s="15" t="n">
        <f aca="false">Report!C2205</f>
        <v>46228</v>
      </c>
      <c r="B1664" s="1" t="str">
        <f aca="false">Report!E2205</f>
        <v>MIR IMPORTACAO E EXPORTACAO LTDA</v>
      </c>
      <c r="C1664" s="16" t="n">
        <f aca="false">Report!U2205</f>
        <v>256.58</v>
      </c>
      <c r="D1664" s="1" t="str">
        <f aca="false">Report!X2205</f>
        <v>COMPRA/RAMSONS/GELADEIRA P/ COZINHA -ANDREZA NF 39685</v>
      </c>
    </row>
    <row r="1665" customFormat="false" ht="12.75" hidden="false" customHeight="true" outlineLevel="0" collapsed="false">
      <c r="A1665" s="15" t="n">
        <f aca="false">Report!C2206</f>
        <v>46228</v>
      </c>
      <c r="B1665" s="1" t="str">
        <f aca="false">Report!E2206</f>
        <v>PETROVAN DERIVADOS DE PETROLEO LTDA</v>
      </c>
      <c r="C1665" s="16" t="n">
        <f aca="false">Report!U2206</f>
        <v>533.19</v>
      </c>
      <c r="D1665" s="1" t="str">
        <f aca="false">Report!X2206</f>
        <v>COMBUSTIVEL MO1 S10 RENATO - KEILA</v>
      </c>
    </row>
    <row r="1666" customFormat="false" ht="12.75" hidden="false" customHeight="true" outlineLevel="0" collapsed="false">
      <c r="A1666" s="15" t="n">
        <f aca="false">Report!C2207</f>
        <v>46228</v>
      </c>
      <c r="B1666" s="1" t="str">
        <f aca="false">Report!E2207</f>
        <v>ECOPAPER IND. DE FABRICACAO DE PAPEL DA </v>
      </c>
      <c r="C1666" s="16" t="n">
        <f aca="false">Report!U2207</f>
        <v>74</v>
      </c>
      <c r="D1666" s="1" t="str">
        <f aca="false">Report!X2207</f>
        <v>OLEO CARRO  S10 MO1 - KEILA</v>
      </c>
    </row>
    <row r="1667" customFormat="false" ht="12.75" hidden="false" customHeight="true" outlineLevel="0" collapsed="false">
      <c r="A1667" s="15" t="n">
        <f aca="false">Report!C2208</f>
        <v>46229</v>
      </c>
      <c r="B1667" s="1" t="str">
        <f aca="false">Report!E2208</f>
        <v>SEM FORNECEDOR</v>
      </c>
      <c r="C1667" s="16" t="n">
        <f aca="false">Report!U2208</f>
        <v>168</v>
      </c>
      <c r="D1667" s="1" t="str">
        <f aca="false">Report!X2208</f>
        <v>RECIBO - ALIMENTACAO - JANTA FUNCIONARIOS</v>
      </c>
    </row>
    <row r="1668" customFormat="false" ht="12.75" hidden="false" customHeight="true" outlineLevel="0" collapsed="false">
      <c r="A1668" s="15" t="n">
        <f aca="false">Report!C2209</f>
        <v>46229</v>
      </c>
      <c r="B1668" s="1" t="str">
        <f aca="false">Report!E2209</f>
        <v>SEM FORNECEDOR</v>
      </c>
      <c r="C1668" s="16" t="n">
        <f aca="false">Report!U2209</f>
        <v>177</v>
      </c>
      <c r="D1668" s="1" t="str">
        <f aca="false">Report!X2209</f>
        <v>ALMOCO</v>
      </c>
    </row>
    <row r="1669" customFormat="false" ht="12.75" hidden="false" customHeight="true" outlineLevel="0" collapsed="false">
      <c r="A1669" s="15" t="n">
        <f aca="false">Report!C2210</f>
        <v>46229</v>
      </c>
      <c r="B1669" s="1" t="str">
        <f aca="false">Report!E2210</f>
        <v>SEM FORNECEDOR</v>
      </c>
      <c r="C1669" s="16" t="n">
        <f aca="false">Report!U2210</f>
        <v>80</v>
      </c>
      <c r="D1669" s="1" t="str">
        <f aca="false">Report!X2210</f>
        <v>JOELMA LIMA</v>
      </c>
    </row>
    <row r="1670" customFormat="false" ht="12.75" hidden="false" customHeight="true" outlineLevel="0" collapsed="false">
      <c r="A1670" s="15" t="n">
        <f aca="false">Report!C2211</f>
        <v>46229</v>
      </c>
      <c r="B1670" s="1" t="str">
        <f aca="false">Report!E2211</f>
        <v>SEM FORNECEDOR</v>
      </c>
      <c r="C1670" s="16" t="n">
        <f aca="false">Report!U2211</f>
        <v>70</v>
      </c>
      <c r="D1670" s="1" t="str">
        <f aca="false">Report!X2211</f>
        <v>CINARA VILAR - 60,00 DIARIA , 10,00 VT </v>
      </c>
    </row>
    <row r="1671" customFormat="false" ht="12.75" hidden="false" customHeight="true" outlineLevel="0" collapsed="false">
      <c r="A1671" s="15" t="n">
        <f aca="false">Report!C2212</f>
        <v>46229</v>
      </c>
      <c r="B1671" s="1" t="str">
        <f aca="false">Report!E2212</f>
        <v>SEM FORNECEDOR</v>
      </c>
      <c r="C1671" s="16" t="n">
        <f aca="false">Report!U2212</f>
        <v>80</v>
      </c>
      <c r="D1671" s="1" t="str">
        <f aca="false">Report!X2212</f>
        <v>FELIPE JONATAS</v>
      </c>
    </row>
    <row r="1672" customFormat="false" ht="12.75" hidden="false" customHeight="true" outlineLevel="0" collapsed="false">
      <c r="A1672" s="15" t="n">
        <f aca="false">Report!C2215</f>
        <v>46229</v>
      </c>
      <c r="B1672" s="1" t="str">
        <f aca="false">Report!E2215</f>
        <v>SEM FORNECEDOR</v>
      </c>
      <c r="C1672" s="16" t="n">
        <f aca="false">Report!U2215</f>
        <v>90</v>
      </c>
      <c r="D1672" s="1" t="str">
        <f aca="false">Report!X2215</f>
        <v>IHAN RAMOS - REF SEGUNDO TURNO</v>
      </c>
    </row>
    <row r="1673" customFormat="false" ht="12.75" hidden="false" customHeight="true" outlineLevel="0" collapsed="false">
      <c r="A1673" s="15" t="n">
        <f aca="false">Report!C2216</f>
        <v>46229</v>
      </c>
      <c r="B1673" s="1" t="str">
        <f aca="false">Report!E2216</f>
        <v>SEM FORNECEDOR</v>
      </c>
      <c r="C1673" s="16" t="n">
        <f aca="false">Report!U2216</f>
        <v>90</v>
      </c>
      <c r="D1673" s="1" t="str">
        <f aca="false">Report!X2216</f>
        <v>IHAN CHRISTIAN - RED TURNO DA MANHÃ</v>
      </c>
    </row>
    <row r="1674" customFormat="false" ht="12.75" hidden="false" customHeight="true" outlineLevel="0" collapsed="false">
      <c r="A1674" s="15" t="n">
        <f aca="false">Report!C2217</f>
        <v>46229</v>
      </c>
      <c r="B1674" s="1" t="str">
        <f aca="false">Report!E2217</f>
        <v>SEM FORNECEDOR</v>
      </c>
      <c r="C1674" s="16" t="n">
        <f aca="false">Report!U2217</f>
        <v>80</v>
      </c>
      <c r="D1674" s="1" t="str">
        <f aca="false">Report!X2217</f>
        <v>WARLEY NOGUEIRA</v>
      </c>
    </row>
    <row r="1675" customFormat="false" ht="12.75" hidden="false" customHeight="true" outlineLevel="0" collapsed="false">
      <c r="A1675" s="15" t="n">
        <f aca="false">Report!C2218</f>
        <v>46229</v>
      </c>
      <c r="B1675" s="1" t="str">
        <f aca="false">Report!E2218</f>
        <v>SEM FORNECEDOR</v>
      </c>
      <c r="C1675" s="16" t="n">
        <f aca="false">Report!U2218</f>
        <v>12</v>
      </c>
      <c r="D1675" s="1" t="str">
        <f aca="false">Report!X2218</f>
        <v>EDUARDO FERREIRA</v>
      </c>
    </row>
    <row r="1676" customFormat="false" ht="12.75" hidden="false" customHeight="true" outlineLevel="0" collapsed="false">
      <c r="A1676" s="15" t="n">
        <f aca="false">Report!C2219</f>
        <v>46229</v>
      </c>
      <c r="B1676" s="1" t="str">
        <f aca="false">Report!E2219</f>
        <v>SEM FORNECEDOR</v>
      </c>
      <c r="C1676" s="16" t="n">
        <f aca="false">Report!U2219</f>
        <v>80</v>
      </c>
      <c r="D1676" s="1" t="str">
        <f aca="false">Report!X2219</f>
        <v>EDUARDO FERREIRA</v>
      </c>
    </row>
    <row r="1677" customFormat="false" ht="12.75" hidden="false" customHeight="true" outlineLevel="0" collapsed="false">
      <c r="A1677" s="15" t="n">
        <f aca="false">Report!C2220</f>
        <v>46229</v>
      </c>
      <c r="B1677" s="1" t="str">
        <f aca="false">Report!E2220</f>
        <v>SEM FORNECEDOR</v>
      </c>
      <c r="C1677" s="16" t="n">
        <f aca="false">Report!U2220</f>
        <v>100</v>
      </c>
      <c r="D1677" s="1" t="str">
        <f aca="false">Report!X2220</f>
        <v>CARLOS DA SILVA</v>
      </c>
    </row>
    <row r="1678" customFormat="false" ht="12.75" hidden="false" customHeight="true" outlineLevel="0" collapsed="false">
      <c r="A1678" s="15" t="n">
        <f aca="false">Report!C2221</f>
        <v>46229</v>
      </c>
      <c r="B1678" s="1" t="str">
        <f aca="false">Report!E2221</f>
        <v>SEM FORNECEDOR</v>
      </c>
      <c r="C1678" s="16" t="n">
        <f aca="false">Report!U2221</f>
        <v>100</v>
      </c>
      <c r="D1678" s="1" t="str">
        <f aca="false">Report!X2221</f>
        <v>CARLOS DA SILVA - TURNO DA MANHÃ</v>
      </c>
    </row>
    <row r="1679" customFormat="false" ht="12.75" hidden="false" customHeight="true" outlineLevel="0" collapsed="false">
      <c r="A1679" s="15" t="n">
        <f aca="false">Report!C2222</f>
        <v>46229</v>
      </c>
      <c r="B1679" s="1" t="str">
        <f aca="false">Report!E2222</f>
        <v>SEM FORNECEDOR</v>
      </c>
      <c r="C1679" s="16" t="n">
        <f aca="false">Report!U2222</f>
        <v>20</v>
      </c>
      <c r="D1679" s="1" t="str">
        <f aca="false">Report!X2222</f>
        <v>JANTA HELIO FRANCISCO</v>
      </c>
    </row>
    <row r="1680" customFormat="false" ht="12.75" hidden="false" customHeight="true" outlineLevel="0" collapsed="false">
      <c r="A1680" s="15" t="n">
        <f aca="false">Report!C2223</f>
        <v>46229</v>
      </c>
      <c r="B1680" s="1" t="str">
        <f aca="false">Report!E2223</f>
        <v>PRIME PET DISTRIBUIDORA LTDA</v>
      </c>
      <c r="C1680" s="16" t="n">
        <f aca="false">Report!U2223</f>
        <v>1488.3</v>
      </c>
      <c r="D1680" s="1" t="str">
        <f aca="false">Report!X2223</f>
        <v>NF 10262 -07/09 MILKA</v>
      </c>
    </row>
    <row r="1681" customFormat="false" ht="12.75" hidden="false" customHeight="true" outlineLevel="0" collapsed="false">
      <c r="A1681" s="15" t="n">
        <f aca="false">Report!C2224</f>
        <v>46229</v>
      </c>
      <c r="B1681" s="1" t="str">
        <f aca="false">Report!E2224</f>
        <v>FUNNY PET DISTRIBUIDORA DE ALIMENTOS PAR</v>
      </c>
      <c r="C1681" s="16" t="n">
        <f aca="false">Report!U2224</f>
        <v>1263.3</v>
      </c>
      <c r="D1681" s="1" t="str">
        <f aca="false">Report!X2224</f>
        <v>NF 20352-3 MILKA</v>
      </c>
    </row>
    <row r="1682" customFormat="false" ht="12.75" hidden="false" customHeight="true" outlineLevel="0" collapsed="false">
      <c r="A1682" s="15" t="n">
        <f aca="false">Report!C2225</f>
        <v>46229</v>
      </c>
      <c r="B1682" s="1" t="str">
        <f aca="false">Report!E2225</f>
        <v>EMOPS CONTROLE AMBIENTAL EIRELI</v>
      </c>
      <c r="C1682" s="16" t="n">
        <f aca="false">Report!U2225</f>
        <v>420</v>
      </c>
      <c r="D1682" s="1" t="str">
        <f aca="false">Report!X2225</f>
        <v>DEDETIZACAO MO1 - KEILA</v>
      </c>
    </row>
    <row r="1683" customFormat="false" ht="12.75" hidden="false" customHeight="true" outlineLevel="0" collapsed="false">
      <c r="A1683" s="15" t="n">
        <f aca="false">Report!C2226</f>
        <v>46229</v>
      </c>
      <c r="B1683" s="1" t="str">
        <f aca="false">Report!E2226</f>
        <v>E. SALES DO NASCIMENTO</v>
      </c>
      <c r="C1683" s="16" t="n">
        <f aca="false">Report!U2226</f>
        <v>410.7</v>
      </c>
      <c r="D1683" s="1" t="str">
        <f aca="false">Report!X2226</f>
        <v>NF 707 -02 MILKA</v>
      </c>
    </row>
    <row r="1684" customFormat="false" ht="12.75" hidden="false" customHeight="true" outlineLevel="0" collapsed="false">
      <c r="A1684" s="15" t="n">
        <f aca="false">Report!C2227</f>
        <v>46229</v>
      </c>
      <c r="B1684" s="1" t="str">
        <f aca="false">Report!E2227</f>
        <v>BRF S A</v>
      </c>
      <c r="C1684" s="16" t="n">
        <f aca="false">Report!U2227</f>
        <v>650.23</v>
      </c>
      <c r="D1684" s="1" t="str">
        <f aca="false">Report!X2227</f>
        <v>NF 1604302-02/02 MILKA</v>
      </c>
    </row>
    <row r="1685" customFormat="false" ht="12.75" hidden="false" customHeight="true" outlineLevel="0" collapsed="false">
      <c r="A1685" s="15" t="n">
        <f aca="false">Report!C2228</f>
        <v>46229</v>
      </c>
      <c r="B1685" s="1" t="str">
        <f aca="false">Report!E2228</f>
        <v>FAROL FINANCEIRO</v>
      </c>
      <c r="C1685" s="16" t="n">
        <f aca="false">Report!U2228</f>
        <v>299.9</v>
      </c>
      <c r="D1685" s="1" t="str">
        <f aca="false">Report!X2228</f>
        <v>MENSALIDADE CONCILIACAO MO1 - KEILA</v>
      </c>
    </row>
    <row r="1686" customFormat="false" ht="12.75" hidden="false" customHeight="true" outlineLevel="0" collapsed="false">
      <c r="A1686" s="15" t="n">
        <f aca="false">Report!C2229</f>
        <v>46230</v>
      </c>
      <c r="B1686" s="1" t="str">
        <f aca="false">Report!E2229</f>
        <v>SEM FORNECEDOR</v>
      </c>
      <c r="C1686" s="16" t="n">
        <f aca="false">Report!U2229</f>
        <v>350</v>
      </c>
      <c r="D1686" s="1" t="str">
        <f aca="false">Report!X2229</f>
        <v>NF 5373</v>
      </c>
    </row>
    <row r="1687" customFormat="false" ht="12.75" hidden="false" customHeight="true" outlineLevel="0" collapsed="false">
      <c r="A1687" s="15" t="n">
        <f aca="false">Report!C2230</f>
        <v>46230</v>
      </c>
      <c r="B1687" s="1" t="str">
        <f aca="false">Report!E2230</f>
        <v>SEM FORNECEDOR</v>
      </c>
      <c r="C1687" s="16" t="n">
        <f aca="false">Report!U2230</f>
        <v>70</v>
      </c>
      <c r="D1687" s="1" t="str">
        <f aca="false">Report!X2230</f>
        <v>RECIBO - GASOLINA MOTO DELIVERY</v>
      </c>
    </row>
    <row r="1688" customFormat="false" ht="12.75" hidden="false" customHeight="true" outlineLevel="0" collapsed="false">
      <c r="A1688" s="15" t="n">
        <f aca="false">Report!C2232</f>
        <v>46230</v>
      </c>
      <c r="B1688" s="1" t="str">
        <f aca="false">Report!E2232</f>
        <v>SEM FORNECEDOR</v>
      </c>
      <c r="C1688" s="16" t="n">
        <f aca="false">Report!U2232</f>
        <v>290</v>
      </c>
      <c r="D1688" s="1" t="str">
        <f aca="false">Report!X2232</f>
        <v>RECIBO - COMPRA DE 7,645 KG DE QUEIJO COALHO</v>
      </c>
    </row>
    <row r="1689" customFormat="false" ht="12.75" hidden="false" customHeight="true" outlineLevel="0" collapsed="false">
      <c r="A1689" s="15" t="n">
        <f aca="false">Report!C2233</f>
        <v>46230</v>
      </c>
      <c r="B1689" s="1" t="str">
        <f aca="false">Report!E2233</f>
        <v>SEM FORNECEDOR</v>
      </c>
      <c r="C1689" s="16" t="n">
        <f aca="false">Report!U2233</f>
        <v>7</v>
      </c>
      <c r="D1689" s="1" t="str">
        <f aca="false">Report!X2233</f>
        <v>RECIBO - MATERIAL PARA CONSTRUCAO</v>
      </c>
    </row>
    <row r="1690" customFormat="false" ht="12.75" hidden="false" customHeight="true" outlineLevel="0" collapsed="false">
      <c r="A1690" s="15" t="n">
        <f aca="false">Report!C2234</f>
        <v>46230</v>
      </c>
      <c r="B1690" s="1" t="str">
        <f aca="false">Report!E2234</f>
        <v>SEM FORNECEDOR</v>
      </c>
      <c r="C1690" s="16" t="n">
        <f aca="false">Report!U2234</f>
        <v>200</v>
      </c>
      <c r="D1690" s="1" t="str">
        <f aca="false">Report!X2234</f>
        <v>DUAS EXTRAS - JOELMA LIMA</v>
      </c>
    </row>
    <row r="1691" customFormat="false" ht="12.75" hidden="false" customHeight="true" outlineLevel="0" collapsed="false">
      <c r="A1691" s="15" t="n">
        <f aca="false">Report!C2236</f>
        <v>46230</v>
      </c>
      <c r="B1691" s="1" t="str">
        <f aca="false">Report!E2236</f>
        <v>SEM FORNECEDOR</v>
      </c>
      <c r="C1691" s="16" t="n">
        <f aca="false">Report!U2236</f>
        <v>70</v>
      </c>
      <c r="D1691" s="1" t="str">
        <f aca="false">Report!X2236</f>
        <v>FELIPE JONATAS</v>
      </c>
    </row>
    <row r="1692" customFormat="false" ht="12.75" hidden="false" customHeight="true" outlineLevel="0" collapsed="false">
      <c r="A1692" s="15" t="n">
        <f aca="false">Report!C2237</f>
        <v>46230</v>
      </c>
      <c r="B1692" s="1" t="str">
        <f aca="false">Report!E2237</f>
        <v>SEM FORNECEDOR</v>
      </c>
      <c r="C1692" s="16" t="n">
        <f aca="false">Report!U2237</f>
        <v>10</v>
      </c>
      <c r="D1692" s="1" t="str">
        <f aca="false">Report!X2237</f>
        <v>ANTONY VINICIUS</v>
      </c>
    </row>
    <row r="1693" customFormat="false" ht="12.75" hidden="false" customHeight="true" outlineLevel="0" collapsed="false">
      <c r="A1693" s="15" t="n">
        <f aca="false">Report!C2238</f>
        <v>46230</v>
      </c>
      <c r="B1693" s="1" t="str">
        <f aca="false">Report!E2238</f>
        <v>SEM FORNECEDOR</v>
      </c>
      <c r="C1693" s="16" t="n">
        <f aca="false">Report!U2238</f>
        <v>60</v>
      </c>
      <c r="D1693" s="1" t="str">
        <f aca="false">Report!X2238</f>
        <v>ANTONY VINICIUS</v>
      </c>
    </row>
    <row r="1694" customFormat="false" ht="12.75" hidden="false" customHeight="true" outlineLevel="0" collapsed="false">
      <c r="A1694" s="15" t="n">
        <f aca="false">Report!C2239</f>
        <v>46230</v>
      </c>
      <c r="B1694" s="1" t="str">
        <f aca="false">Report!E2239</f>
        <v>SEM FORNECEDOR</v>
      </c>
      <c r="C1694" s="16" t="n">
        <f aca="false">Report!U2239</f>
        <v>20</v>
      </c>
      <c r="D1694" s="1" t="str">
        <f aca="false">Report!X2239</f>
        <v>DAVID SILVA</v>
      </c>
    </row>
    <row r="1695" customFormat="false" ht="12.75" hidden="false" customHeight="true" outlineLevel="0" collapsed="false">
      <c r="A1695" s="15" t="n">
        <f aca="false">Report!C2240</f>
        <v>46230</v>
      </c>
      <c r="B1695" s="1" t="str">
        <f aca="false">Report!E2240</f>
        <v>SEM FORNECEDOR</v>
      </c>
      <c r="C1695" s="16" t="n">
        <f aca="false">Report!U2240</f>
        <v>70</v>
      </c>
      <c r="D1695" s="1" t="str">
        <f aca="false">Report!X2240</f>
        <v>DAVID SILVA</v>
      </c>
    </row>
    <row r="1696" customFormat="false" ht="12.75" hidden="false" customHeight="true" outlineLevel="0" collapsed="false">
      <c r="A1696" s="15" t="n">
        <f aca="false">Report!C2241</f>
        <v>46230</v>
      </c>
      <c r="B1696" s="1" t="str">
        <f aca="false">Report!E2241</f>
        <v>CISS CONSULTORIA EM INFORMATICA, SERVICOS E SOFTWARE S/A</v>
      </c>
      <c r="C1696" s="16" t="n">
        <f aca="false">Report!U2241</f>
        <v>342.86</v>
      </c>
      <c r="D1696" s="1" t="str">
        <f aca="false">Report!X2241</f>
        <v>MENSALIDADE SISTEMA CISS LOJAS -NAO SOMAR -ANDREZA</v>
      </c>
    </row>
    <row r="1697" customFormat="false" ht="12.75" hidden="false" customHeight="true" outlineLevel="0" collapsed="false">
      <c r="A1697" s="15" t="n">
        <f aca="false">Report!C2242</f>
        <v>46230</v>
      </c>
      <c r="B1697" s="1" t="str">
        <f aca="false">Report!E2242</f>
        <v>NEYLIANE SILVA DE OLIVEIRA</v>
      </c>
      <c r="C1697" s="16" t="n">
        <f aca="false">Report!U2242</f>
        <v>53.22</v>
      </c>
      <c r="D1697" s="1" t="str">
        <f aca="false">Report!X2242</f>
        <v>PL NEILA SEGURO CARRO - </v>
      </c>
    </row>
    <row r="1698" customFormat="false" ht="12.75" hidden="false" customHeight="true" outlineLevel="0" collapsed="false">
      <c r="A1698" s="15" t="n">
        <f aca="false">Report!C2243</f>
        <v>46230</v>
      </c>
      <c r="B1698" s="1" t="str">
        <f aca="false">Report!E2243</f>
        <v>OESA COMERCIO E REPRESENTACOES S/A</v>
      </c>
      <c r="C1698" s="16" t="n">
        <f aca="false">Report!U2243</f>
        <v>1351</v>
      </c>
      <c r="D1698" s="1" t="str">
        <f aca="false">Report!X2243</f>
        <v>NF 419583-3 MILKA</v>
      </c>
    </row>
    <row r="1699" customFormat="false" ht="12.75" hidden="false" customHeight="true" outlineLevel="0" collapsed="false">
      <c r="A1699" s="15" t="n">
        <f aca="false">Report!C2244</f>
        <v>46230</v>
      </c>
      <c r="B1699" s="1" t="str">
        <f aca="false">Report!E2244</f>
        <v>MARTINS COM SERV DISTR SA</v>
      </c>
      <c r="C1699" s="16" t="n">
        <f aca="false">Report!U2244</f>
        <v>3224.65</v>
      </c>
      <c r="D1699" s="1" t="str">
        <f aca="false">Report!X2244</f>
        <v>NF 1773396/ NF 1773397 -02 MILKA</v>
      </c>
    </row>
    <row r="1700" customFormat="false" ht="12.75" hidden="false" customHeight="true" outlineLevel="0" collapsed="false">
      <c r="A1700" s="15" t="n">
        <f aca="false">Report!C2245</f>
        <v>46230</v>
      </c>
      <c r="B1700" s="1" t="str">
        <f aca="false">Report!E2245</f>
        <v>ADRIANA DISTRIBUIDORA DE PRODUTOS ALIMEN</v>
      </c>
      <c r="C1700" s="16" t="n">
        <f aca="false">Report!U2245</f>
        <v>1326.93</v>
      </c>
      <c r="D1700" s="1" t="str">
        <f aca="false">Report!X2245</f>
        <v>NF 882141 -3 MILKA</v>
      </c>
    </row>
    <row r="1701" customFormat="false" ht="12.75" hidden="false" customHeight="true" outlineLevel="0" collapsed="false">
      <c r="A1701" s="15" t="n">
        <f aca="false">Report!C2246</f>
        <v>46230</v>
      </c>
      <c r="B1701" s="1" t="str">
        <f aca="false">Report!E2246</f>
        <v>FORTVET DISTRIBUIDORA LTDA</v>
      </c>
      <c r="C1701" s="16" t="n">
        <f aca="false">Report!U2246</f>
        <v>663.82</v>
      </c>
      <c r="D1701" s="1" t="str">
        <f aca="false">Report!X2246</f>
        <v>NF 2524-3 MILKA</v>
      </c>
    </row>
    <row r="1702" customFormat="false" ht="12.75" hidden="false" customHeight="true" outlineLevel="0" collapsed="false">
      <c r="A1702" s="15" t="n">
        <f aca="false">Report!C2247</f>
        <v>46230</v>
      </c>
      <c r="B1702" s="1" t="str">
        <f aca="false">Report!E2247</f>
        <v>DISTRIBUIDORA LOPES LTDA</v>
      </c>
      <c r="C1702" s="16" t="n">
        <f aca="false">Report!U2247</f>
        <v>2652.75</v>
      </c>
      <c r="D1702" s="1" t="str">
        <f aca="false">Report!X2247</f>
        <v>NF 1686926 - MILKA</v>
      </c>
    </row>
    <row r="1703" customFormat="false" ht="12.75" hidden="false" customHeight="true" outlineLevel="0" collapsed="false">
      <c r="A1703" s="15" t="n">
        <f aca="false">Report!C2248</f>
        <v>46230</v>
      </c>
      <c r="B1703" s="1" t="str">
        <f aca="false">Report!E2248</f>
        <v>RENATO DE O AZEVEDO E CIA LTDA - EPP</v>
      </c>
      <c r="C1703" s="16" t="n">
        <f aca="false">Report!U2248</f>
        <v>600</v>
      </c>
      <c r="D1703" s="1" t="str">
        <f aca="false">Report!X2248</f>
        <v>FARINHA 3 IRAMOS / PGTO JULIETE - MILKA</v>
      </c>
    </row>
    <row r="1704" customFormat="false" ht="12.75" hidden="false" customHeight="true" outlineLevel="0" collapsed="false">
      <c r="A1704" s="15" t="n">
        <f aca="false">Report!C2250</f>
        <v>46230</v>
      </c>
      <c r="B1704" s="1" t="str">
        <f aca="false">Report!E2250</f>
        <v>FC COMERCIO VAREJISTA DE OUTROS PRODUTOS</v>
      </c>
      <c r="C1704" s="16" t="n">
        <f aca="false">Report!U2250</f>
        <v>260</v>
      </c>
      <c r="D1704" s="1" t="str">
        <f aca="false">Report!X2250</f>
        <v>NF 385 FRUTA CAFE - MILKA</v>
      </c>
    </row>
    <row r="1705" customFormat="false" ht="12.75" hidden="false" customHeight="true" outlineLevel="0" collapsed="false">
      <c r="A1705" s="15" t="n">
        <f aca="false">Report!C2251</f>
        <v>46230</v>
      </c>
      <c r="B1705" s="1" t="str">
        <f aca="false">Report!E2251</f>
        <v>NT INDUSTRIA E COMERCIO DE PANIFICACAO L</v>
      </c>
      <c r="C1705" s="16" t="n">
        <f aca="false">Report!U2251</f>
        <v>3889.11</v>
      </c>
      <c r="D1705" s="1" t="str">
        <f aca="false">Report!X2251</f>
        <v>NF 40994 - MILKA</v>
      </c>
    </row>
    <row r="1706" customFormat="false" ht="12.75" hidden="false" customHeight="true" outlineLevel="0" collapsed="false">
      <c r="A1706" s="15" t="n">
        <f aca="false">Report!C2252</f>
        <v>46230</v>
      </c>
      <c r="B1706" s="1" t="str">
        <f aca="false">Report!E2252</f>
        <v>RENATO DE O AZEVEDO E CIA LTDA - EPP</v>
      </c>
      <c r="C1706" s="16" t="n">
        <f aca="false">Report!U2252</f>
        <v>1420</v>
      </c>
      <c r="D1706" s="1" t="str">
        <f aca="false">Report!X2252</f>
        <v>FAR.CRUZEIRO/PGTO JOSE CLAUDIO - MILKA</v>
      </c>
    </row>
    <row r="1707" customFormat="false" ht="12.75" hidden="false" customHeight="true" outlineLevel="0" collapsed="false">
      <c r="A1707" s="15" t="n">
        <f aca="false">Report!C2253</f>
        <v>46230</v>
      </c>
      <c r="B1707" s="1" t="str">
        <f aca="false">Report!E2253</f>
        <v>RENATO DE O AZEVEDO E CIA LTDA - EPP</v>
      </c>
      <c r="C1707" s="16" t="n">
        <f aca="false">Report!U2253</f>
        <v>1470</v>
      </c>
      <c r="D1707" s="1" t="str">
        <f aca="false">Report!X2253</f>
        <v>FARINHA 3 IRMAOS/ PGTO JULIETE - MILKA</v>
      </c>
    </row>
    <row r="1708" customFormat="false" ht="12.75" hidden="false" customHeight="true" outlineLevel="0" collapsed="false">
      <c r="A1708" s="15" t="n">
        <f aca="false">Report!C2254</f>
        <v>46230</v>
      </c>
      <c r="B1708" s="1" t="str">
        <f aca="false">Report!E2254</f>
        <v>C. R. PARENTE ABREU</v>
      </c>
      <c r="C1708" s="16" t="n">
        <f aca="false">Report!U2254</f>
        <v>624.28</v>
      </c>
      <c r="D1708" s="1" t="str">
        <f aca="false">Report!X2254</f>
        <v>NF 11447 -2 MILKA</v>
      </c>
    </row>
    <row r="1709" customFormat="false" ht="12.75" hidden="false" customHeight="true" outlineLevel="0" collapsed="false">
      <c r="A1709" s="15" t="n">
        <f aca="false">Report!C2255</f>
        <v>46230</v>
      </c>
      <c r="B1709" s="1" t="str">
        <f aca="false">Report!E2255</f>
        <v>MAXFRI DISTRIUIDORA LTDA</v>
      </c>
      <c r="C1709" s="16" t="n">
        <f aca="false">Report!U2255</f>
        <v>1314</v>
      </c>
      <c r="D1709" s="1" t="str">
        <f aca="false">Report!X2255</f>
        <v>NF 14759 - MILKA</v>
      </c>
    </row>
    <row r="1710" customFormat="false" ht="12.75" hidden="false" customHeight="true" outlineLevel="0" collapsed="false">
      <c r="A1710" s="15" t="n">
        <f aca="false">Report!C2256</f>
        <v>46230</v>
      </c>
      <c r="B1710" s="1" t="str">
        <f aca="false">Report!E2256</f>
        <v>T. M. L. DA SILVA LTDA</v>
      </c>
      <c r="C1710" s="16" t="n">
        <f aca="false">Report!U2256</f>
        <v>742.4</v>
      </c>
      <c r="D1710" s="1" t="str">
        <f aca="false">Report!X2256</f>
        <v>NF 15153 AMAZONGURT - MILKA</v>
      </c>
    </row>
    <row r="1711" customFormat="false" ht="12.75" hidden="false" customHeight="true" outlineLevel="0" collapsed="false">
      <c r="A1711" s="15" t="n">
        <f aca="false">Report!C2257</f>
        <v>46230</v>
      </c>
      <c r="B1711" s="1" t="str">
        <f aca="false">Report!E2257</f>
        <v>NORTELAC DISTRIBUIDORA DE FRIOS LTDA</v>
      </c>
      <c r="C1711" s="16" t="n">
        <f aca="false">Report!U2257</f>
        <v>1380</v>
      </c>
      <c r="D1711" s="1" t="str">
        <f aca="false">Report!X2257</f>
        <v>NF 44115 - MILKA</v>
      </c>
    </row>
    <row r="1712" customFormat="false" ht="12.75" hidden="false" customHeight="true" outlineLevel="0" collapsed="false">
      <c r="A1712" s="15" t="n">
        <f aca="false">Report!C2258</f>
        <v>46230</v>
      </c>
      <c r="B1712" s="1" t="str">
        <f aca="false">Report!E2258</f>
        <v>FRUTAL INDUSTRIA E COMERCIO LTDA</v>
      </c>
      <c r="C1712" s="16" t="n">
        <f aca="false">Report!U2258</f>
        <v>505.19</v>
      </c>
      <c r="D1712" s="1" t="str">
        <f aca="false">Report!X2258</f>
        <v>NF 226411 - MILKA</v>
      </c>
    </row>
    <row r="1713" customFormat="false" ht="12.75" hidden="false" customHeight="true" outlineLevel="0" collapsed="false">
      <c r="A1713" s="15" t="n">
        <f aca="false">Report!C2259</f>
        <v>46230</v>
      </c>
      <c r="B1713" s="1" t="str">
        <f aca="false">Report!E2259</f>
        <v>SOUZA CRUZ LTDA.</v>
      </c>
      <c r="C1713" s="16" t="n">
        <f aca="false">Report!U2259</f>
        <v>5880.89</v>
      </c>
      <c r="D1713" s="1" t="str">
        <f aca="false">Report!X2259</f>
        <v>NF 567587 -01 C/TAIFA MILKA</v>
      </c>
    </row>
    <row r="1714" customFormat="false" ht="12.75" hidden="false" customHeight="true" outlineLevel="0" collapsed="false">
      <c r="A1714" s="15" t="n">
        <f aca="false">Report!C2260</f>
        <v>46230</v>
      </c>
      <c r="B1714" s="1" t="str">
        <f aca="false">Report!E2260</f>
        <v>DISPPAN DISTRIBUIDORA DE PRODUTOS PARA PANIFICACAO LTDA</v>
      </c>
      <c r="C1714" s="16" t="n">
        <f aca="false">Report!U2260</f>
        <v>175</v>
      </c>
      <c r="D1714" s="1" t="str">
        <f aca="false">Report!X2260</f>
        <v>NF281541-1 USO E CONSUMO PADARIA/ MARGARINA 15KG - MILKA</v>
      </c>
    </row>
    <row r="1715" customFormat="false" ht="12.75" hidden="false" customHeight="true" outlineLevel="0" collapsed="false">
      <c r="A1715" s="15" t="n">
        <f aca="false">Report!C2262</f>
        <v>46230</v>
      </c>
      <c r="B1715" s="1" t="str">
        <f aca="false">Report!E2262</f>
        <v>PANIFICADORA E CONFEITARIA REAL MADRI LTDA</v>
      </c>
      <c r="C1715" s="16" t="n">
        <f aca="false">Report!U2262</f>
        <v>840</v>
      </c>
      <c r="D1715" s="1" t="str">
        <f aca="false">Report!X2262</f>
        <v>NF 729 - DEBORA</v>
      </c>
    </row>
    <row r="1716" customFormat="false" ht="12.75" hidden="false" customHeight="true" outlineLevel="0" collapsed="false">
      <c r="A1716" s="15" t="n">
        <f aca="false">Report!C2263</f>
        <v>46230</v>
      </c>
      <c r="B1716" s="1" t="str">
        <f aca="false">Report!E2263</f>
        <v>RV TECNOLOGIA E SISTEMAS S.A</v>
      </c>
      <c r="C1716" s="16" t="n">
        <f aca="false">Report!U2263</f>
        <v>135.15</v>
      </c>
      <c r="D1716" s="1" t="str">
        <f aca="false">Report!X2263</f>
        <v>RV RECARGA -ANDREZA</v>
      </c>
    </row>
    <row r="1717" customFormat="false" ht="12.75" hidden="false" customHeight="true" outlineLevel="0" collapsed="false">
      <c r="A1717" s="15" t="n">
        <f aca="false">Report!C2266</f>
        <v>46230</v>
      </c>
      <c r="B1717" s="1" t="str">
        <f aca="false">Report!E2266</f>
        <v>COMERCIO DE FRIOS MANAUS LTDA</v>
      </c>
      <c r="C1717" s="16" t="n">
        <f aca="false">Report!U2266</f>
        <v>3632.9</v>
      </c>
      <c r="D1717" s="1" t="str">
        <f aca="false">Report!X2266</f>
        <v>NF 173326 - MILKA</v>
      </c>
    </row>
    <row r="1718" customFormat="false" ht="12.75" hidden="false" customHeight="true" outlineLevel="0" collapsed="false">
      <c r="A1718" s="15" t="n">
        <f aca="false">Report!C2267</f>
        <v>46230</v>
      </c>
      <c r="B1718" s="1" t="str">
        <f aca="false">Report!E2267</f>
        <v>H L M PADARIA E CONFEITARIA LTDA</v>
      </c>
      <c r="C1718" s="16" t="n">
        <f aca="false">Report!U2267</f>
        <v>420</v>
      </c>
      <c r="D1718" s="1" t="str">
        <f aca="false">Report!X2267</f>
        <v>NF 85 - DEBORA</v>
      </c>
    </row>
    <row r="1719" customFormat="false" ht="12.75" hidden="false" customHeight="true" outlineLevel="0" collapsed="false">
      <c r="A1719" s="15" t="n">
        <f aca="false">Report!C2270</f>
        <v>46230</v>
      </c>
      <c r="B1719" s="1" t="str">
        <f aca="false">Report!E2270</f>
        <v>ITAU SA</v>
      </c>
      <c r="C1719" s="16" t="n">
        <f aca="false">Report!U2270</f>
        <v>8901</v>
      </c>
      <c r="D1719" s="1" t="str">
        <f aca="false">Report!X2270</f>
        <v>JUROS CONTA 608.63511-7 ITAU 1NV-ANDREZA</v>
      </c>
    </row>
    <row r="1720" customFormat="false" ht="12.75" hidden="false" customHeight="true" outlineLevel="0" collapsed="false">
      <c r="A1720" s="15" t="n">
        <f aca="false">Report!C2271</f>
        <v>46231</v>
      </c>
      <c r="B1720" s="1" t="str">
        <f aca="false">Report!E2271</f>
        <v>SEM FORNECEDOR</v>
      </c>
      <c r="C1720" s="16" t="n">
        <f aca="false">Report!U2271</f>
        <v>302</v>
      </c>
      <c r="D1720" s="1" t="str">
        <f aca="false">Report!X2271</f>
        <v>(Adto) Pag de título:  Forn: 10098-A M A DE LIMA INDUSTRIA E COMERCIO DE PRODUTOS ALIMENTICIOS LTDA. Tit: 1140-01;</v>
      </c>
    </row>
    <row r="1721" customFormat="false" ht="12.75" hidden="false" customHeight="true" outlineLevel="0" collapsed="false">
      <c r="A1721" s="15" t="n">
        <f aca="false">Report!C2272</f>
        <v>46231</v>
      </c>
      <c r="B1721" s="1" t="str">
        <f aca="false">Report!E2272</f>
        <v>SEM FORNECEDOR</v>
      </c>
      <c r="C1721" s="16" t="n">
        <f aca="false">Report!U2272</f>
        <v>0.5</v>
      </c>
      <c r="D1721" s="1" t="str">
        <f aca="false">Report!X2272</f>
        <v>(Adto) Pag de título:  Forn: 10098-A M A DE LIMA INDUSTRIA E COMERCIO DE PRODUTOS ALIMENTICIOS LTDA. Tit: 1140-01;</v>
      </c>
    </row>
    <row r="1722" customFormat="false" ht="12.75" hidden="false" customHeight="true" outlineLevel="0" collapsed="false">
      <c r="A1722" s="15" t="n">
        <f aca="false">Report!C2273</f>
        <v>46231</v>
      </c>
      <c r="B1722" s="1" t="str">
        <f aca="false">Report!E2273</f>
        <v>SEM FORNECEDOR</v>
      </c>
      <c r="C1722" s="16" t="n">
        <f aca="false">Report!U2273</f>
        <v>350</v>
      </c>
      <c r="D1722" s="1" t="str">
        <f aca="false">Report!X2273</f>
        <v>NF 5374</v>
      </c>
    </row>
    <row r="1723" customFormat="false" ht="12.75" hidden="false" customHeight="true" outlineLevel="0" collapsed="false">
      <c r="A1723" s="15" t="n">
        <f aca="false">Report!C2274</f>
        <v>46231</v>
      </c>
      <c r="B1723" s="1" t="str">
        <f aca="false">Report!E2274</f>
        <v>SEM FORNECEDOR</v>
      </c>
      <c r="C1723" s="16" t="n">
        <f aca="false">Report!U2274</f>
        <v>46.98</v>
      </c>
      <c r="D1723" s="1" t="str">
        <f aca="false">Report!X2274</f>
        <v>RECIBO - VALE COMPRAS - JADSON FERNANDO</v>
      </c>
    </row>
    <row r="1724" customFormat="false" ht="12.75" hidden="false" customHeight="true" outlineLevel="0" collapsed="false">
      <c r="A1724" s="15" t="n">
        <f aca="false">Report!C2275</f>
        <v>46231</v>
      </c>
      <c r="B1724" s="1" t="str">
        <f aca="false">Report!E2275</f>
        <v>SEM FORNECEDOR</v>
      </c>
      <c r="C1724" s="16" t="n">
        <f aca="false">Report!U2275</f>
        <v>70</v>
      </c>
      <c r="D1724" s="1" t="str">
        <f aca="false">Report!X2275</f>
        <v>MELISSA SANTIAGO</v>
      </c>
    </row>
    <row r="1725" customFormat="false" ht="12.75" hidden="false" customHeight="true" outlineLevel="0" collapsed="false">
      <c r="A1725" s="15" t="n">
        <f aca="false">Report!C2276</f>
        <v>46231</v>
      </c>
      <c r="B1725" s="1" t="str">
        <f aca="false">Report!E2276</f>
        <v>SEM FORNECEDOR</v>
      </c>
      <c r="C1725" s="16" t="n">
        <f aca="false">Report!U2276</f>
        <v>100</v>
      </c>
      <c r="D1725" s="1" t="str">
        <f aca="false">Report!X2276</f>
        <v>JADSON FERNANDO</v>
      </c>
    </row>
    <row r="1726" customFormat="false" ht="12.75" hidden="false" customHeight="true" outlineLevel="0" collapsed="false">
      <c r="A1726" s="15" t="n">
        <f aca="false">Report!C2277</f>
        <v>46231</v>
      </c>
      <c r="B1726" s="1" t="str">
        <f aca="false">Report!E2277</f>
        <v>SEM FORNECEDOR</v>
      </c>
      <c r="C1726" s="16" t="n">
        <f aca="false">Report!U2277</f>
        <v>70</v>
      </c>
      <c r="D1726" s="1" t="str">
        <f aca="false">Report!X2277</f>
        <v>JULIO OLIVEIRA - RED DIA 27/07</v>
      </c>
    </row>
    <row r="1727" customFormat="false" ht="12.75" hidden="false" customHeight="true" outlineLevel="0" collapsed="false">
      <c r="A1727" s="15" t="n">
        <f aca="false">Report!C2279</f>
        <v>46231</v>
      </c>
      <c r="B1727" s="1" t="str">
        <f aca="false">Report!E2279</f>
        <v>SEM FORNECEDOR</v>
      </c>
      <c r="C1727" s="16" t="n">
        <f aca="false">Report!U2279</f>
        <v>10</v>
      </c>
      <c r="D1727" s="1" t="str">
        <f aca="false">Report!X2279</f>
        <v>CINARA VILAR</v>
      </c>
    </row>
    <row r="1728" customFormat="false" ht="12.75" hidden="false" customHeight="true" outlineLevel="0" collapsed="false">
      <c r="A1728" s="15" t="n">
        <f aca="false">Report!C2281</f>
        <v>46231</v>
      </c>
      <c r="B1728" s="1" t="str">
        <f aca="false">Report!E2281</f>
        <v>SEM FORNECEDOR</v>
      </c>
      <c r="C1728" s="16" t="n">
        <f aca="false">Report!U2281</f>
        <v>60</v>
      </c>
      <c r="D1728" s="1" t="str">
        <f aca="false">Report!X2281</f>
        <v>ANTONY VINICIUS</v>
      </c>
    </row>
    <row r="1729" customFormat="false" ht="12.75" hidden="false" customHeight="true" outlineLevel="0" collapsed="false">
      <c r="A1729" s="15" t="n">
        <f aca="false">Report!C2282</f>
        <v>46231</v>
      </c>
      <c r="B1729" s="1" t="str">
        <f aca="false">Report!E2282</f>
        <v>SEM FORNECEDOR</v>
      </c>
      <c r="C1729" s="16" t="n">
        <f aca="false">Report!U2282</f>
        <v>10</v>
      </c>
      <c r="D1729" s="1" t="str">
        <f aca="false">Report!X2282</f>
        <v>ANTONY VINICIUS</v>
      </c>
    </row>
    <row r="1730" customFormat="false" ht="12.75" hidden="false" customHeight="true" outlineLevel="0" collapsed="false">
      <c r="A1730" s="15" t="n">
        <f aca="false">Report!C2283</f>
        <v>46231</v>
      </c>
      <c r="B1730" s="1" t="str">
        <f aca="false">Report!E2283</f>
        <v>SEM FORNECEDOR</v>
      </c>
      <c r="C1730" s="16" t="n">
        <f aca="false">Report!U2283</f>
        <v>60</v>
      </c>
      <c r="D1730" s="1" t="str">
        <f aca="false">Report!X2283</f>
        <v>DAVID SILVA</v>
      </c>
    </row>
    <row r="1731" customFormat="false" ht="12.75" hidden="false" customHeight="true" outlineLevel="0" collapsed="false">
      <c r="A1731" s="15" t="n">
        <f aca="false">Report!C2284</f>
        <v>46231</v>
      </c>
      <c r="B1731" s="1" t="str">
        <f aca="false">Report!E2284</f>
        <v>SEM FORNECEDOR</v>
      </c>
      <c r="C1731" s="16" t="n">
        <f aca="false">Report!U2284</f>
        <v>70</v>
      </c>
      <c r="D1731" s="1" t="str">
        <f aca="false">Report!X2284</f>
        <v>DANIEL SILVA</v>
      </c>
    </row>
    <row r="1732" customFormat="false" ht="12.75" hidden="false" customHeight="true" outlineLevel="0" collapsed="false">
      <c r="A1732" s="15" t="n">
        <f aca="false">Report!C2285</f>
        <v>46231</v>
      </c>
      <c r="B1732" s="1" t="str">
        <f aca="false">Report!E2285</f>
        <v>SEM FORNECEDOR</v>
      </c>
      <c r="C1732" s="16" t="n">
        <f aca="false">Report!U2285</f>
        <v>70</v>
      </c>
      <c r="D1732" s="1" t="str">
        <f aca="false">Report!X2285</f>
        <v>JOELMA LIMA</v>
      </c>
    </row>
    <row r="1733" customFormat="false" ht="12.75" hidden="false" customHeight="true" outlineLevel="0" collapsed="false">
      <c r="A1733" s="15" t="n">
        <f aca="false">Report!C2286</f>
        <v>46231</v>
      </c>
      <c r="B1733" s="1" t="str">
        <f aca="false">Report!E2286</f>
        <v>PRIME PET DISTRIBUIDORA LTDA</v>
      </c>
      <c r="C1733" s="16" t="n">
        <f aca="false">Report!U2286</f>
        <v>250.35</v>
      </c>
      <c r="D1733" s="1" t="str">
        <f aca="false">Report!X2286</f>
        <v>NF 10336 -07 MILKA</v>
      </c>
    </row>
    <row r="1734" customFormat="false" ht="12.75" hidden="false" customHeight="true" outlineLevel="0" collapsed="false">
      <c r="A1734" s="15" t="n">
        <f aca="false">Report!C2288</f>
        <v>46231</v>
      </c>
      <c r="B1734" s="1" t="str">
        <f aca="false">Report!E2288</f>
        <v>MARTINS COM SERV DISTR SA</v>
      </c>
      <c r="C1734" s="16" t="n">
        <f aca="false">Report!U2288</f>
        <v>3184.12</v>
      </c>
      <c r="D1734" s="1" t="str">
        <f aca="false">Report!X2288</f>
        <v>18259030 /NF1778370 NF1778371 - 02 MILKA</v>
      </c>
    </row>
    <row r="1735" customFormat="false" ht="12.75" hidden="false" customHeight="true" outlineLevel="0" collapsed="false">
      <c r="A1735" s="15" t="n">
        <f aca="false">Report!C2289</f>
        <v>46231</v>
      </c>
      <c r="B1735" s="1" t="str">
        <f aca="false">Report!E2289</f>
        <v>TRIPLASTIK COMERCIAL</v>
      </c>
      <c r="C1735" s="16" t="n">
        <f aca="false">Report!U2289</f>
        <v>1208.4</v>
      </c>
      <c r="D1735" s="1" t="str">
        <f aca="false">Report!X2289</f>
        <v>NF 3614 DESPESA LOJA MO1 - MILKA</v>
      </c>
    </row>
    <row r="1736" customFormat="false" ht="12.75" hidden="false" customHeight="true" outlineLevel="0" collapsed="false">
      <c r="A1736" s="15" t="n">
        <f aca="false">Report!C2294</f>
        <v>46231</v>
      </c>
      <c r="B1736" s="1" t="str">
        <f aca="false">Report!E2294</f>
        <v>ADRIANO FEITOSA OLIVEIRA LTDA</v>
      </c>
      <c r="C1736" s="16" t="n">
        <f aca="false">Report!U2294</f>
        <v>2119</v>
      </c>
      <c r="D1736" s="1" t="str">
        <f aca="false">Report!X2294</f>
        <v>NF 343 - PGTO NO PIX P/ DISTRIB. OLIVEIRA - MILKA</v>
      </c>
    </row>
    <row r="1737" customFormat="false" ht="12.75" hidden="false" customHeight="true" outlineLevel="0" collapsed="false">
      <c r="A1737" s="15" t="n">
        <f aca="false">Report!C2295</f>
        <v>46231</v>
      </c>
      <c r="B1737" s="1" t="str">
        <f aca="false">Report!E2295</f>
        <v>ADICSO FABIAN GONZALEZ MONTILLA 70302186</v>
      </c>
      <c r="C1737" s="16" t="n">
        <f aca="false">Report!U2295</f>
        <v>792</v>
      </c>
      <c r="D1737" s="1" t="str">
        <f aca="false">Report!X2295</f>
        <v>NF 543 BLOOM - MILKA</v>
      </c>
    </row>
    <row r="1738" customFormat="false" ht="12.75" hidden="false" customHeight="true" outlineLevel="0" collapsed="false">
      <c r="A1738" s="15" t="n">
        <f aca="false">Report!C2300</f>
        <v>46231</v>
      </c>
      <c r="B1738" s="1" t="str">
        <f aca="false">Report!E2300</f>
        <v>RENATO DE O AZEVEDO E CIA LTDA - EPP</v>
      </c>
      <c r="C1738" s="16" t="n">
        <f aca="false">Report!U2300</f>
        <v>560</v>
      </c>
      <c r="D1738" s="1" t="str">
        <f aca="false">Report!X2300</f>
        <v>ACAI DE ANORI - 11/07 - DEBORA</v>
      </c>
    </row>
    <row r="1739" customFormat="false" ht="12.75" hidden="false" customHeight="true" outlineLevel="0" collapsed="false">
      <c r="A1739" s="15" t="n">
        <f aca="false">Report!C2301</f>
        <v>46231</v>
      </c>
      <c r="B1739" s="1" t="str">
        <f aca="false">Report!E2301</f>
        <v>RENATO DE O AZEVEDO E CIA LTDA - EPP</v>
      </c>
      <c r="C1739" s="16" t="n">
        <f aca="false">Report!U2301</f>
        <v>280</v>
      </c>
      <c r="D1739" s="1" t="str">
        <f aca="false">Report!X2301</f>
        <v>ACAI DE ANORI - 14/07 - DEBORA</v>
      </c>
    </row>
    <row r="1740" customFormat="false" ht="12.75" hidden="false" customHeight="true" outlineLevel="0" collapsed="false">
      <c r="A1740" s="15" t="n">
        <f aca="false">Report!C2302</f>
        <v>46231</v>
      </c>
      <c r="B1740" s="1" t="str">
        <f aca="false">Report!E2302</f>
        <v>RENATO DE O AZEVEDO E CIA LTDA - EPP</v>
      </c>
      <c r="C1740" s="16" t="n">
        <f aca="false">Report!U2302</f>
        <v>280</v>
      </c>
      <c r="D1740" s="1" t="str">
        <f aca="false">Report!X2302</f>
        <v>ACAI DE ANORI - 15/07 - DEBORA</v>
      </c>
    </row>
    <row r="1741" customFormat="false" ht="12.75" hidden="false" customHeight="true" outlineLevel="0" collapsed="false">
      <c r="A1741" s="15" t="n">
        <f aca="false">Report!C2304</f>
        <v>46231</v>
      </c>
      <c r="B1741" s="1" t="str">
        <f aca="false">Report!E2304</f>
        <v>RENATO DE O AZEVEDO E CIA LTDA - EPP</v>
      </c>
      <c r="C1741" s="16" t="n">
        <f aca="false">Report!U2304</f>
        <v>280</v>
      </c>
      <c r="D1741" s="1" t="str">
        <f aca="false">Report!X2304</f>
        <v>ACAI DE ANORI - 17/07 - DEBORA</v>
      </c>
    </row>
    <row r="1742" customFormat="false" ht="12.75" hidden="false" customHeight="true" outlineLevel="0" collapsed="false">
      <c r="A1742" s="15" t="n">
        <f aca="false">Report!C2305</f>
        <v>46231</v>
      </c>
      <c r="B1742" s="1" t="str">
        <f aca="false">Report!E2305</f>
        <v>RENATO DE O AZEVEDO E CIA LTDA - EPP</v>
      </c>
      <c r="C1742" s="16" t="n">
        <f aca="false">Report!U2305</f>
        <v>2812.5</v>
      </c>
      <c r="D1742" s="1" t="str">
        <f aca="false">Report!X2305</f>
        <v>FEIRA SR RENATO - DEBORA</v>
      </c>
    </row>
    <row r="1743" customFormat="false" ht="12.75" hidden="false" customHeight="true" outlineLevel="0" collapsed="false">
      <c r="A1743" s="15" t="n">
        <f aca="false">Report!C2306</f>
        <v>46231</v>
      </c>
      <c r="B1743" s="1" t="str">
        <f aca="false">Report!E2306</f>
        <v>FEIRA</v>
      </c>
      <c r="C1743" s="16" t="n">
        <f aca="false">Report!U2306</f>
        <v>5599</v>
      </c>
      <c r="D1743" s="1" t="str">
        <f aca="false">Report!X2306</f>
        <v>FEIRA SR RENATO LOJAS-ANDREZA</v>
      </c>
    </row>
    <row r="1744" customFormat="false" ht="12.75" hidden="false" customHeight="true" outlineLevel="0" collapsed="false">
      <c r="A1744" s="15" t="n">
        <f aca="false">Report!C2307</f>
        <v>46232</v>
      </c>
      <c r="B1744" s="1" t="str">
        <f aca="false">Report!E2307</f>
        <v>SEM FORNECEDOR</v>
      </c>
      <c r="C1744" s="16" t="n">
        <f aca="false">Report!U2307</f>
        <v>70</v>
      </c>
      <c r="D1744" s="1" t="str">
        <f aca="false">Report!X2307</f>
        <v>RECIBO - COMPRA DE DOIS CANOS DE 25MM</v>
      </c>
    </row>
    <row r="1745" customFormat="false" ht="12.75" hidden="false" customHeight="true" outlineLevel="0" collapsed="false">
      <c r="A1745" s="15" t="n">
        <f aca="false">Report!C2308</f>
        <v>46232</v>
      </c>
      <c r="B1745" s="1" t="str">
        <f aca="false">Report!E2308</f>
        <v>SEM FORNECEDOR</v>
      </c>
      <c r="C1745" s="16" t="n">
        <f aca="false">Report!U2308</f>
        <v>115</v>
      </c>
      <c r="D1745" s="1" t="str">
        <f aca="false">Report!X2308</f>
        <v>RECIBO - NEY - MATERIAL DE CONSTRUCAO</v>
      </c>
    </row>
    <row r="1746" customFormat="false" ht="12.75" hidden="false" customHeight="true" outlineLevel="0" collapsed="false">
      <c r="A1746" s="15" t="n">
        <f aca="false">Report!C2309</f>
        <v>46232</v>
      </c>
      <c r="B1746" s="1" t="str">
        <f aca="false">Report!E2309</f>
        <v>SEM FORNECEDOR</v>
      </c>
      <c r="C1746" s="16" t="n">
        <f aca="false">Report!U2309</f>
        <v>80</v>
      </c>
      <c r="D1746" s="1" t="str">
        <f aca="false">Report!X2309</f>
        <v>HORA EXTRA</v>
      </c>
    </row>
    <row r="1747" customFormat="false" ht="12.75" hidden="false" customHeight="true" outlineLevel="0" collapsed="false">
      <c r="A1747" s="15" t="n">
        <f aca="false">Report!C2310</f>
        <v>46232</v>
      </c>
      <c r="B1747" s="1" t="str">
        <f aca="false">Report!E2310</f>
        <v>SEM FORNECEDOR</v>
      </c>
      <c r="C1747" s="16" t="n">
        <f aca="false">Report!U2310</f>
        <v>12</v>
      </c>
      <c r="D1747" s="1" t="str">
        <f aca="false">Report!X2310</f>
        <v>VALE TRANSPORTE</v>
      </c>
    </row>
    <row r="1748" customFormat="false" ht="12.75" hidden="false" customHeight="true" outlineLevel="0" collapsed="false">
      <c r="A1748" s="15" t="n">
        <f aca="false">Report!C2312</f>
        <v>46232</v>
      </c>
      <c r="B1748" s="1" t="str">
        <f aca="false">Report!E2312</f>
        <v>SEM FORNECEDOR</v>
      </c>
      <c r="C1748" s="16" t="n">
        <f aca="false">Report!U2312</f>
        <v>14</v>
      </c>
      <c r="D1748" s="1" t="str">
        <f aca="false">Report!X2312</f>
        <v>JANTA FUNCIONARIO</v>
      </c>
    </row>
    <row r="1749" customFormat="false" ht="12.75" hidden="false" customHeight="true" outlineLevel="0" collapsed="false">
      <c r="A1749" s="15" t="n">
        <f aca="false">Report!C2313</f>
        <v>46232</v>
      </c>
      <c r="B1749" s="1" t="str">
        <f aca="false">Report!E2313</f>
        <v>SEM FORNECEDOR</v>
      </c>
      <c r="C1749" s="16" t="n">
        <f aca="false">Report!U2313</f>
        <v>60</v>
      </c>
      <c r="D1749" s="1" t="str">
        <f aca="false">Report!X2313</f>
        <v>RAQUEL DA SILVA</v>
      </c>
    </row>
    <row r="1750" customFormat="false" ht="12.75" hidden="false" customHeight="true" outlineLevel="0" collapsed="false">
      <c r="A1750" s="15" t="n">
        <f aca="false">Report!C2314</f>
        <v>46232</v>
      </c>
      <c r="B1750" s="1" t="str">
        <f aca="false">Report!E2314</f>
        <v>SEM FORNECEDOR</v>
      </c>
      <c r="C1750" s="16" t="n">
        <f aca="false">Report!U2314</f>
        <v>10</v>
      </c>
      <c r="D1750" s="1" t="str">
        <f aca="false">Report!X2314</f>
        <v>RAQUEL DA SILVA</v>
      </c>
    </row>
    <row r="1751" customFormat="false" ht="12.75" hidden="false" customHeight="true" outlineLevel="0" collapsed="false">
      <c r="A1751" s="15" t="n">
        <f aca="false">Report!C2315</f>
        <v>46232</v>
      </c>
      <c r="B1751" s="1" t="str">
        <f aca="false">Report!E2315</f>
        <v>SEM FORNECEDOR</v>
      </c>
      <c r="C1751" s="16" t="n">
        <f aca="false">Report!U2315</f>
        <v>60</v>
      </c>
      <c r="D1751" s="1" t="str">
        <f aca="false">Report!X2315</f>
        <v>DAVID SILVA</v>
      </c>
    </row>
    <row r="1752" customFormat="false" ht="12.75" hidden="false" customHeight="true" outlineLevel="0" collapsed="false">
      <c r="A1752" s="15" t="n">
        <f aca="false">Report!C2316</f>
        <v>46232</v>
      </c>
      <c r="B1752" s="1" t="str">
        <f aca="false">Report!E2316</f>
        <v>SEM FORNECEDOR</v>
      </c>
      <c r="C1752" s="16" t="n">
        <f aca="false">Report!U2316</f>
        <v>60</v>
      </c>
      <c r="D1752" s="1" t="str">
        <f aca="false">Report!X2316</f>
        <v>ANTONY VINICIUS</v>
      </c>
    </row>
    <row r="1753" customFormat="false" ht="12.75" hidden="false" customHeight="true" outlineLevel="0" collapsed="false">
      <c r="A1753" s="15" t="n">
        <f aca="false">Report!C2318</f>
        <v>46232</v>
      </c>
      <c r="B1753" s="1" t="str">
        <f aca="false">Report!E2318</f>
        <v>SEM FORNECEDOR</v>
      </c>
      <c r="C1753" s="16" t="n">
        <f aca="false">Report!U2318</f>
        <v>70</v>
      </c>
      <c r="D1753" s="1" t="str">
        <f aca="false">Report!X2318</f>
        <v>DANIEL SILVA</v>
      </c>
    </row>
    <row r="1754" customFormat="false" ht="12.75" hidden="false" customHeight="true" outlineLevel="0" collapsed="false">
      <c r="A1754" s="15" t="n">
        <f aca="false">Report!C2319</f>
        <v>46232</v>
      </c>
      <c r="B1754" s="1" t="str">
        <f aca="false">Report!E2319</f>
        <v>SEM FORNECEDOR</v>
      </c>
      <c r="C1754" s="16" t="n">
        <f aca="false">Report!U2319</f>
        <v>10</v>
      </c>
      <c r="D1754" s="1" t="str">
        <f aca="false">Report!X2319</f>
        <v>CINARA VILAR</v>
      </c>
    </row>
    <row r="1755" customFormat="false" ht="12.75" hidden="false" customHeight="true" outlineLevel="0" collapsed="false">
      <c r="A1755" s="15" t="n">
        <f aca="false">Report!C2320</f>
        <v>46232</v>
      </c>
      <c r="B1755" s="1" t="str">
        <f aca="false">Report!E2320</f>
        <v>SEM FORNECEDOR</v>
      </c>
      <c r="C1755" s="16" t="n">
        <f aca="false">Report!U2320</f>
        <v>60</v>
      </c>
      <c r="D1755" s="1" t="str">
        <f aca="false">Report!X2320</f>
        <v>CINARA VILAR</v>
      </c>
    </row>
    <row r="1756" customFormat="false" ht="12.75" hidden="false" customHeight="true" outlineLevel="0" collapsed="false">
      <c r="A1756" s="15" t="n">
        <f aca="false">Report!C2321</f>
        <v>46232</v>
      </c>
      <c r="B1756" s="1" t="str">
        <f aca="false">Report!E2321</f>
        <v>SEM FORNECEDOR</v>
      </c>
      <c r="C1756" s="16" t="n">
        <f aca="false">Report!U2321</f>
        <v>70</v>
      </c>
      <c r="D1756" s="1" t="str">
        <f aca="false">Report!X2321</f>
        <v>ALINE SANTOS</v>
      </c>
    </row>
    <row r="1757" customFormat="false" ht="12.75" hidden="false" customHeight="true" outlineLevel="0" collapsed="false">
      <c r="A1757" s="15" t="n">
        <f aca="false">Report!C2322</f>
        <v>46232</v>
      </c>
      <c r="B1757" s="1" t="str">
        <f aca="false">Report!E2322</f>
        <v>SEM FORNECEDOR</v>
      </c>
      <c r="C1757" s="16" t="n">
        <f aca="false">Report!U2322</f>
        <v>70</v>
      </c>
      <c r="D1757" s="1" t="str">
        <f aca="false">Report!X2322</f>
        <v>ENDREW GUIMARAES</v>
      </c>
    </row>
    <row r="1758" customFormat="false" ht="12.75" hidden="false" customHeight="true" outlineLevel="0" collapsed="false">
      <c r="A1758" s="15" t="n">
        <f aca="false">Report!C2323</f>
        <v>46232</v>
      </c>
      <c r="B1758" s="1" t="str">
        <f aca="false">Report!E2323</f>
        <v>SEM FORNECEDOR</v>
      </c>
      <c r="C1758" s="16" t="n">
        <f aca="false">Report!U2323</f>
        <v>22</v>
      </c>
      <c r="D1758" s="1" t="str">
        <f aca="false">Report!X2323</f>
        <v>DEVOLUCAO CLIENTES</v>
      </c>
    </row>
    <row r="1759" customFormat="false" ht="12.75" hidden="false" customHeight="true" outlineLevel="0" collapsed="false">
      <c r="A1759" s="15" t="n">
        <f aca="false">Report!C2324</f>
        <v>46232</v>
      </c>
      <c r="B1759" s="1" t="str">
        <f aca="false">Report!E2324</f>
        <v>PRIME PET DISTRIBUIDORA LTDA</v>
      </c>
      <c r="C1759" s="16" t="n">
        <f aca="false">Report!U2324</f>
        <v>319.7</v>
      </c>
      <c r="D1759" s="1" t="str">
        <f aca="false">Report!X2324</f>
        <v>NF 10643-05/05 MILKA</v>
      </c>
    </row>
    <row r="1760" customFormat="false" ht="12.75" hidden="false" customHeight="true" outlineLevel="0" collapsed="false">
      <c r="A1760" s="15" t="n">
        <f aca="false">Report!C2325</f>
        <v>46232</v>
      </c>
      <c r="B1760" s="1" t="str">
        <f aca="false">Report!E2325</f>
        <v>RENATO DE O AZEVEDO E CIA LTDA - EPP</v>
      </c>
      <c r="C1760" s="16" t="n">
        <f aca="false">Report!U2325</f>
        <v>1183</v>
      </c>
      <c r="D1760" s="1" t="str">
        <f aca="false">Report!X2325</f>
        <v>FEIRA CARLOS - DEBORA</v>
      </c>
    </row>
    <row r="1761" customFormat="false" ht="12.75" hidden="false" customHeight="true" outlineLevel="0" collapsed="false">
      <c r="A1761" s="15" t="n">
        <f aca="false">Report!C2327</f>
        <v>46232</v>
      </c>
      <c r="B1761" s="1" t="str">
        <f aca="false">Report!E2327</f>
        <v>DISTRIBUIDORA LOPES LTDA</v>
      </c>
      <c r="C1761" s="16" t="n">
        <f aca="false">Report!U2327</f>
        <v>2148.41</v>
      </c>
      <c r="D1761" s="1" t="str">
        <f aca="false">Report!X2327</f>
        <v>NF 1685064 - MILKA</v>
      </c>
    </row>
    <row r="1762" customFormat="false" ht="12.75" hidden="false" customHeight="true" outlineLevel="0" collapsed="false">
      <c r="A1762" s="15" t="n">
        <f aca="false">Report!C2329</f>
        <v>46232</v>
      </c>
      <c r="B1762" s="1" t="str">
        <f aca="false">Report!E2329</f>
        <v>AMAZON MILK IND. E COMERCIO LTDA</v>
      </c>
      <c r="C1762" s="16" t="n">
        <f aca="false">Report!U2329</f>
        <v>1896.53</v>
      </c>
      <c r="D1762" s="1" t="str">
        <f aca="false">Report!X2329</f>
        <v>NF 203762- MILKA</v>
      </c>
    </row>
    <row r="1763" customFormat="false" ht="12.75" hidden="false" customHeight="true" outlineLevel="0" collapsed="false">
      <c r="A1763" s="15" t="n">
        <f aca="false">Report!C2331</f>
        <v>46232</v>
      </c>
      <c r="B1763" s="1" t="str">
        <f aca="false">Report!E2331</f>
        <v>INNOVAR DISTRIBUIDORA DE COSMETICOS E MEDICAMENTOS LTDA</v>
      </c>
      <c r="C1763" s="16" t="n">
        <f aca="false">Report!U2331</f>
        <v>698.4</v>
      </c>
      <c r="D1763" s="1" t="str">
        <f aca="false">Report!X2331</f>
        <v>NF 104122 - MILKA</v>
      </c>
    </row>
    <row r="1764" customFormat="false" ht="12.75" hidden="false" customHeight="true" outlineLevel="0" collapsed="false">
      <c r="A1764" s="15" t="n">
        <f aca="false">Report!C2332</f>
        <v>46232</v>
      </c>
      <c r="B1764" s="1" t="str">
        <f aca="false">Report!E2332</f>
        <v>NESTLÉ BRASIL LTDA.</v>
      </c>
      <c r="C1764" s="16" t="n">
        <f aca="false">Report!U2332</f>
        <v>1051.26</v>
      </c>
      <c r="D1764" s="1" t="str">
        <f aca="false">Report!X2332</f>
        <v>NF1425692-03/03 MILKA</v>
      </c>
    </row>
    <row r="1765" customFormat="false" ht="12.75" hidden="false" customHeight="true" outlineLevel="0" collapsed="false">
      <c r="A1765" s="15" t="n">
        <f aca="false">Report!C2333</f>
        <v>46232</v>
      </c>
      <c r="B1765" s="1" t="str">
        <f aca="false">Report!E2333</f>
        <v>BRF S A</v>
      </c>
      <c r="C1765" s="16" t="n">
        <f aca="false">Report!U2333</f>
        <v>3073.8</v>
      </c>
      <c r="D1765" s="1" t="str">
        <f aca="false">Report!X2333</f>
        <v>NF1605894-02/02 - MILKA</v>
      </c>
    </row>
    <row r="1766" customFormat="false" ht="12.75" hidden="false" customHeight="true" outlineLevel="0" collapsed="false">
      <c r="A1766" s="15" t="n">
        <f aca="false">Report!C2334</f>
        <v>46232</v>
      </c>
      <c r="B1766" s="1" t="str">
        <f aca="false">Report!E2334</f>
        <v>L S M COMERCIO DE ALIMENTOS E NAVEGACAO</v>
      </c>
      <c r="C1766" s="16" t="n">
        <f aca="false">Report!U2334</f>
        <v>732.47</v>
      </c>
      <c r="D1766" s="1" t="str">
        <f aca="false">Report!X2334</f>
        <v>NF 307805-2 MILKA</v>
      </c>
    </row>
    <row r="1767" customFormat="false" ht="12.75" hidden="false" customHeight="true" outlineLevel="0" collapsed="false">
      <c r="A1767" s="15" t="n">
        <f aca="false">Report!C2335</f>
        <v>46232</v>
      </c>
      <c r="B1767" s="1" t="str">
        <f aca="false">Report!E2335</f>
        <v>BRASIL NORTE BEBIDAS S/A</v>
      </c>
      <c r="C1767" s="16" t="n">
        <f aca="false">Report!U2335</f>
        <v>417.71</v>
      </c>
      <c r="D1767" s="1" t="str">
        <f aca="false">Report!X2335</f>
        <v>NF 1933730 C/ TARIFA - MILKA</v>
      </c>
    </row>
    <row r="1768" customFormat="false" ht="12.75" hidden="false" customHeight="true" outlineLevel="0" collapsed="false">
      <c r="A1768" s="15" t="n">
        <f aca="false">Report!C2336</f>
        <v>46232</v>
      </c>
      <c r="B1768" s="1" t="str">
        <f aca="false">Report!E2336</f>
        <v>BRF S A</v>
      </c>
      <c r="C1768" s="16" t="n">
        <f aca="false">Report!U2336</f>
        <v>4171.51</v>
      </c>
      <c r="D1768" s="1" t="str">
        <f aca="false">Report!X2336</f>
        <v>NF 1608648 -01/02  MILKA</v>
      </c>
    </row>
    <row r="1769" customFormat="false" ht="12.75" hidden="false" customHeight="true" outlineLevel="0" collapsed="false">
      <c r="A1769" s="15" t="n">
        <f aca="false">Report!C2337</f>
        <v>46232</v>
      </c>
      <c r="B1769" s="1" t="str">
        <f aca="false">Report!E2337</f>
        <v>JAB COMERCIO DE PRODUTOS ALIMENTICIOS LT</v>
      </c>
      <c r="C1769" s="16" t="n">
        <f aca="false">Report!U2337</f>
        <v>274</v>
      </c>
      <c r="D1769" s="1" t="str">
        <f aca="false">Report!X2337</f>
        <v>NF 3590 SANTO PAO - MILKA</v>
      </c>
    </row>
    <row r="1770" customFormat="false" ht="12.75" hidden="false" customHeight="true" outlineLevel="0" collapsed="false">
      <c r="A1770" s="15" t="n">
        <f aca="false">Report!C2338</f>
        <v>46232</v>
      </c>
      <c r="B1770" s="1" t="str">
        <f aca="false">Report!E2338</f>
        <v>H. L. DO NASCIMENTO</v>
      </c>
      <c r="C1770" s="16" t="n">
        <f aca="false">Report!U2338</f>
        <v>933.95</v>
      </c>
      <c r="D1770" s="1" t="str">
        <f aca="false">Report!X2338</f>
        <v>NF 5843 FAZENDINHA - MILKA</v>
      </c>
    </row>
    <row r="1771" customFormat="false" ht="12.75" hidden="false" customHeight="true" outlineLevel="0" collapsed="false">
      <c r="A1771" s="15" t="n">
        <f aca="false">Report!C2339</f>
        <v>46232</v>
      </c>
      <c r="B1771" s="1" t="str">
        <f aca="false">Report!E2339</f>
        <v>COMERCIO E TRANSPORTE BRANDAO LTDA</v>
      </c>
      <c r="C1771" s="16" t="n">
        <f aca="false">Report!U2339</f>
        <v>720</v>
      </c>
      <c r="D1771" s="1" t="str">
        <f aca="false">Report!X2339</f>
        <v>14967 - DEBORA</v>
      </c>
    </row>
    <row r="1772" customFormat="false" ht="12.75" hidden="false" customHeight="true" outlineLevel="0" collapsed="false">
      <c r="A1772" s="15" t="n">
        <f aca="false">Report!C2340</f>
        <v>46232</v>
      </c>
      <c r="B1772" s="1" t="str">
        <f aca="false">Report!E2340</f>
        <v>ITAU SA</v>
      </c>
      <c r="C1772" s="16" t="n">
        <f aca="false">Report!U2340</f>
        <v>279.64</v>
      </c>
      <c r="D1772" s="1" t="str">
        <f aca="false">Report!X2340</f>
        <v>cobertura de conta eso -andreza</v>
      </c>
    </row>
    <row r="1773" customFormat="false" ht="12.75" hidden="false" customHeight="true" outlineLevel="0" collapsed="false">
      <c r="A1773" s="15" t="n">
        <f aca="false">Report!C2341</f>
        <v>46232</v>
      </c>
      <c r="B1773" s="1" t="str">
        <f aca="false">Report!E2341</f>
        <v>RENATO DE O AZEVEDO E CIA LTDA - EPP</v>
      </c>
      <c r="C1773" s="16" t="n">
        <f aca="false">Report!U2341</f>
        <v>420</v>
      </c>
      <c r="D1773" s="1" t="str">
        <f aca="false">Report!X2341</f>
        <v>ACAI DE ANORI - 18/07 - DEBORA</v>
      </c>
    </row>
    <row r="1774" customFormat="false" ht="12.75" hidden="false" customHeight="true" outlineLevel="0" collapsed="false">
      <c r="A1774" s="15" t="n">
        <f aca="false">Report!C2342</f>
        <v>46232</v>
      </c>
      <c r="B1774" s="1" t="str">
        <f aca="false">Report!E2342</f>
        <v>RENATO DE O AZEVEDO E CIA LTDA - EPP</v>
      </c>
      <c r="C1774" s="16" t="n">
        <f aca="false">Report!U2342</f>
        <v>350</v>
      </c>
      <c r="D1774" s="1" t="str">
        <f aca="false">Report!X2342</f>
        <v>ACAI DE ANORI - 20/07 - DEBORA</v>
      </c>
    </row>
    <row r="1775" customFormat="false" ht="12.75" hidden="false" customHeight="true" outlineLevel="0" collapsed="false">
      <c r="A1775" s="15" t="n">
        <f aca="false">Report!C2343</f>
        <v>46232</v>
      </c>
      <c r="B1775" s="1" t="str">
        <f aca="false">Report!E2343</f>
        <v>RENATO DE O AZEVEDO E CIA LTDA - EPP</v>
      </c>
      <c r="C1775" s="16" t="n">
        <f aca="false">Report!U2343</f>
        <v>280</v>
      </c>
      <c r="D1775" s="1" t="str">
        <f aca="false">Report!X2343</f>
        <v>ACAI DE ANORI - 21/07 - DEBORA</v>
      </c>
    </row>
    <row r="1776" customFormat="false" ht="12.75" hidden="false" customHeight="true" outlineLevel="0" collapsed="false">
      <c r="A1776" s="15" t="n">
        <f aca="false">Report!C2344</f>
        <v>46232</v>
      </c>
      <c r="B1776" s="1" t="str">
        <f aca="false">Report!E2344</f>
        <v>RENATO DE O AZEVEDO E CIA LTDA - EPP</v>
      </c>
      <c r="C1776" s="16" t="n">
        <f aca="false">Report!U2344</f>
        <v>280</v>
      </c>
      <c r="D1776" s="1" t="str">
        <f aca="false">Report!X2344</f>
        <v>ACAI DE ANORI - 22/07 - DEBORA</v>
      </c>
    </row>
    <row r="1777" customFormat="false" ht="12.75" hidden="false" customHeight="true" outlineLevel="0" collapsed="false">
      <c r="A1777" s="15" t="n">
        <f aca="false">Report!C2345</f>
        <v>46232</v>
      </c>
      <c r="B1777" s="1" t="str">
        <f aca="false">Report!E2345</f>
        <v>RENATO DE O AZEVEDO E CIA LTDA - EPP</v>
      </c>
      <c r="C1777" s="16" t="n">
        <f aca="false">Report!U2345</f>
        <v>280</v>
      </c>
      <c r="D1777" s="1" t="str">
        <f aca="false">Report!X2345</f>
        <v>ACAI DE ANORI - 23/07 - DEBORA</v>
      </c>
    </row>
    <row r="1778" customFormat="false" ht="12.75" hidden="false" customHeight="true" outlineLevel="0" collapsed="false">
      <c r="A1778" s="15" t="n">
        <f aca="false">Report!C2346</f>
        <v>46232</v>
      </c>
      <c r="B1778" s="1" t="str">
        <f aca="false">Report!E2346</f>
        <v>RENATO DE O AZEVEDO E CIA LTDA - EPP</v>
      </c>
      <c r="C1778" s="16" t="n">
        <f aca="false">Report!U2346</f>
        <v>280</v>
      </c>
      <c r="D1778" s="1" t="str">
        <f aca="false">Report!X2346</f>
        <v>ACAI DE ANORI - 24/07 - DEBORA</v>
      </c>
    </row>
    <row r="1779" customFormat="false" ht="12.75" hidden="false" customHeight="true" outlineLevel="0" collapsed="false">
      <c r="A1779" s="15" t="n">
        <f aca="false">Report!C2347</f>
        <v>46232</v>
      </c>
      <c r="B1779" s="1" t="str">
        <f aca="false">Report!E2347</f>
        <v>RENATO DE O AZEVEDO E CIA LTDA - EPP</v>
      </c>
      <c r="C1779" s="16" t="n">
        <f aca="false">Report!U2347</f>
        <v>420</v>
      </c>
      <c r="D1779" s="1" t="str">
        <f aca="false">Report!X2347</f>
        <v>ACAI DE ANORI - 25/07 - DEBORA</v>
      </c>
    </row>
    <row r="1780" customFormat="false" ht="12.75" hidden="false" customHeight="true" outlineLevel="0" collapsed="false">
      <c r="A1780" s="15" t="n">
        <f aca="false">Report!C2348</f>
        <v>46232</v>
      </c>
      <c r="B1780" s="1" t="str">
        <f aca="false">Report!E2348</f>
        <v>RENATO DE O AZEVEDO E CIA LTDA - EPP</v>
      </c>
      <c r="C1780" s="16" t="n">
        <f aca="false">Report!U2348</f>
        <v>350</v>
      </c>
      <c r="D1780" s="1" t="str">
        <f aca="false">Report!X2348</f>
        <v>ACAI DE ANORI - 27/07 - DEBORA</v>
      </c>
    </row>
    <row r="1781" customFormat="false" ht="12.75" hidden="false" customHeight="true" outlineLevel="0" collapsed="false">
      <c r="A1781" s="15" t="n">
        <f aca="false">Report!C2349</f>
        <v>46232</v>
      </c>
      <c r="B1781" s="1" t="str">
        <f aca="false">Report!E2349</f>
        <v>RENATO DE O AZEVEDO E CIA LTDA - EPP</v>
      </c>
      <c r="C1781" s="16" t="n">
        <f aca="false">Report!U2349</f>
        <v>350</v>
      </c>
      <c r="D1781" s="1" t="str">
        <f aca="false">Report!X2349</f>
        <v>ACAI DE ANORI - 28/07 - DEBORA</v>
      </c>
    </row>
    <row r="1782" customFormat="false" ht="12.75" hidden="false" customHeight="true" outlineLevel="0" collapsed="false">
      <c r="A1782" s="15" t="n">
        <f aca="false">Report!C2350</f>
        <v>46232</v>
      </c>
      <c r="B1782" s="1" t="str">
        <f aca="false">Report!E2350</f>
        <v>ELISMAR(OBRA)</v>
      </c>
      <c r="C1782" s="16" t="n">
        <f aca="false">Report!U2350</f>
        <v>400</v>
      </c>
      <c r="D1782" s="1" t="str">
        <f aca="false">Report!X2350</f>
        <v> DESPESAPG.SERV DUCHA BANHEIRO ESCR.DESISTR, AREA PET </v>
      </c>
    </row>
    <row r="1783" customFormat="false" ht="12.75" hidden="false" customHeight="true" outlineLevel="0" collapsed="false">
      <c r="A1783" s="15" t="n">
        <f aca="false">Report!C2351</f>
        <v>46232</v>
      </c>
      <c r="B1783" s="1" t="str">
        <f aca="false">Report!E2351</f>
        <v>D N COMERCIO ATACADISTA DE EMBALAGENS E</v>
      </c>
      <c r="C1783" s="16" t="n">
        <f aca="false">Report!U2351</f>
        <v>612</v>
      </c>
      <c r="D1783" s="1" t="str">
        <f aca="false">Report!X2351</f>
        <v>NF 413 - DEBORA</v>
      </c>
    </row>
    <row r="1784" customFormat="false" ht="12.75" hidden="false" customHeight="true" outlineLevel="0" collapsed="false">
      <c r="A1784" s="15" t="n">
        <f aca="false">Report!C2352</f>
        <v>46233</v>
      </c>
      <c r="B1784" s="1" t="str">
        <f aca="false">Report!E2352</f>
        <v>SEM FORNECEDOR</v>
      </c>
      <c r="C1784" s="16" t="n">
        <f aca="false">Report!U2352</f>
        <v>28.8</v>
      </c>
      <c r="D1784" s="1" t="str">
        <f aca="false">Report!X2352</f>
        <v>JADSON FERNANDO</v>
      </c>
    </row>
    <row r="1785" customFormat="false" ht="12.75" hidden="false" customHeight="true" outlineLevel="0" collapsed="false">
      <c r="A1785" s="15" t="n">
        <f aca="false">Report!C2353</f>
        <v>46233</v>
      </c>
      <c r="B1785" s="1" t="str">
        <f aca="false">Report!E2353</f>
        <v>SEM FORNECEDOR</v>
      </c>
      <c r="C1785" s="16" t="n">
        <f aca="false">Report!U2353</f>
        <v>300</v>
      </c>
      <c r="D1785" s="1" t="str">
        <f aca="false">Report!X2353</f>
        <v>RECIBO - LUIZ CARLOS</v>
      </c>
    </row>
    <row r="1786" customFormat="false" ht="12.75" hidden="false" customHeight="true" outlineLevel="0" collapsed="false">
      <c r="A1786" s="15" t="n">
        <f aca="false">Report!C2354</f>
        <v>46233</v>
      </c>
      <c r="B1786" s="1" t="str">
        <f aca="false">Report!E2354</f>
        <v>SEM FORNECEDOR</v>
      </c>
      <c r="C1786" s="16" t="n">
        <f aca="false">Report!U2354</f>
        <v>350</v>
      </c>
      <c r="D1786" s="1" t="str">
        <f aca="false">Report!X2354</f>
        <v>NF 5440</v>
      </c>
    </row>
    <row r="1787" customFormat="false" ht="12.75" hidden="false" customHeight="true" outlineLevel="0" collapsed="false">
      <c r="A1787" s="15" t="n">
        <f aca="false">Report!C2355</f>
        <v>46233</v>
      </c>
      <c r="B1787" s="1" t="str">
        <f aca="false">Report!E2355</f>
        <v>SEM FORNECEDOR</v>
      </c>
      <c r="C1787" s="16" t="n">
        <f aca="false">Report!U2355</f>
        <v>192</v>
      </c>
      <c r="D1787" s="1" t="str">
        <f aca="false">Report!X2355</f>
        <v>RECIBO - MATERIAL HIDRAULICO</v>
      </c>
    </row>
    <row r="1788" customFormat="false" ht="12.75" hidden="false" customHeight="true" outlineLevel="0" collapsed="false">
      <c r="A1788" s="15" t="n">
        <f aca="false">Report!C2356</f>
        <v>46233</v>
      </c>
      <c r="B1788" s="1" t="str">
        <f aca="false">Report!E2356</f>
        <v>SEM FORNECEDOR</v>
      </c>
      <c r="C1788" s="16" t="n">
        <f aca="false">Report!U2356</f>
        <v>20</v>
      </c>
      <c r="D1788" s="1" t="str">
        <f aca="false">Report!X2356</f>
        <v>GASOLINA PARA COMPRAR MATERIAL</v>
      </c>
    </row>
    <row r="1789" customFormat="false" ht="12.75" hidden="false" customHeight="true" outlineLevel="0" collapsed="false">
      <c r="A1789" s="15" t="n">
        <f aca="false">Report!C2358</f>
        <v>46233</v>
      </c>
      <c r="B1789" s="1" t="str">
        <f aca="false">Report!E2358</f>
        <v>SEM FORNECEDOR</v>
      </c>
      <c r="C1789" s="16" t="n">
        <f aca="false">Report!U2358</f>
        <v>10</v>
      </c>
      <c r="D1789" s="1" t="str">
        <f aca="false">Report!X2358</f>
        <v>RAQUEL SILVA</v>
      </c>
    </row>
    <row r="1790" customFormat="false" ht="12.75" hidden="false" customHeight="true" outlineLevel="0" collapsed="false">
      <c r="A1790" s="15" t="n">
        <f aca="false">Report!C2360</f>
        <v>46233</v>
      </c>
      <c r="B1790" s="1" t="str">
        <f aca="false">Report!E2360</f>
        <v>SEM FORNECEDOR</v>
      </c>
      <c r="C1790" s="16" t="n">
        <f aca="false">Report!U2360</f>
        <v>10</v>
      </c>
      <c r="D1790" s="1" t="str">
        <f aca="false">Report!X2360</f>
        <v>CINARA VILAR</v>
      </c>
    </row>
    <row r="1791" customFormat="false" ht="12.75" hidden="false" customHeight="true" outlineLevel="0" collapsed="false">
      <c r="A1791" s="15" t="n">
        <f aca="false">Report!C2361</f>
        <v>46233</v>
      </c>
      <c r="B1791" s="1" t="str">
        <f aca="false">Report!E2361</f>
        <v>SEM FORNECEDOR</v>
      </c>
      <c r="C1791" s="16" t="n">
        <f aca="false">Report!U2361</f>
        <v>70</v>
      </c>
      <c r="D1791" s="1" t="str">
        <f aca="false">Report!X2361</f>
        <v>DANIEL SILVA</v>
      </c>
    </row>
    <row r="1792" customFormat="false" ht="12.75" hidden="false" customHeight="true" outlineLevel="0" collapsed="false">
      <c r="A1792" s="15" t="n">
        <f aca="false">Report!C2364</f>
        <v>46233</v>
      </c>
      <c r="B1792" s="1" t="str">
        <f aca="false">Report!E2364</f>
        <v>SEM FORNECEDOR</v>
      </c>
      <c r="C1792" s="16" t="n">
        <f aca="false">Report!U2364</f>
        <v>20</v>
      </c>
      <c r="D1792" s="1" t="str">
        <f aca="false">Report!X2364</f>
        <v>DAVID SILVA</v>
      </c>
    </row>
    <row r="1793" customFormat="false" ht="12.75" hidden="false" customHeight="true" outlineLevel="0" collapsed="false">
      <c r="A1793" s="15" t="n">
        <f aca="false">Report!C2366</f>
        <v>46233</v>
      </c>
      <c r="B1793" s="1" t="str">
        <f aca="false">Report!E2366</f>
        <v>SEM FORNECEDOR</v>
      </c>
      <c r="C1793" s="16" t="n">
        <f aca="false">Report!U2366</f>
        <v>70</v>
      </c>
      <c r="D1793" s="1" t="str">
        <f aca="false">Report!X2366</f>
        <v>JOELMA LIMA</v>
      </c>
    </row>
    <row r="1794" customFormat="false" ht="12.75" hidden="false" customHeight="true" outlineLevel="0" collapsed="false">
      <c r="A1794" s="15" t="n">
        <f aca="false">Report!C2367</f>
        <v>46233</v>
      </c>
      <c r="B1794" s="1" t="str">
        <f aca="false">Report!E2367</f>
        <v>C. R. PARENTE ABREU</v>
      </c>
      <c r="C1794" s="16" t="n">
        <f aca="false">Report!U2367</f>
        <v>713.31</v>
      </c>
      <c r="D1794" s="1" t="str">
        <f aca="false">Report!X2367</f>
        <v>NF 11479-1 KARU - MILKA </v>
      </c>
    </row>
    <row r="1795" customFormat="false" ht="12.75" hidden="false" customHeight="true" outlineLevel="0" collapsed="false">
      <c r="A1795" s="15" t="n">
        <f aca="false">Report!C2368</f>
        <v>46233</v>
      </c>
      <c r="B1795" s="1" t="str">
        <f aca="false">Report!E2368</f>
        <v>ADRIANO FEITOSA OLIVEIRA LTDA</v>
      </c>
      <c r="C1795" s="16" t="n">
        <f aca="false">Report!U2368</f>
        <v>570</v>
      </c>
      <c r="D1795" s="1" t="str">
        <f aca="false">Report!X2368</f>
        <v>NF 346 PGTO. P/ ADRIANO DISTRIB. - MILKA</v>
      </c>
    </row>
    <row r="1796" customFormat="false" ht="12.75" hidden="false" customHeight="true" outlineLevel="0" collapsed="false">
      <c r="A1796" s="15" t="n">
        <f aca="false">Report!C2369</f>
        <v>46233</v>
      </c>
      <c r="B1796" s="1" t="str">
        <f aca="false">Report!E2369</f>
        <v>SEFAZ DAR</v>
      </c>
      <c r="C1796" s="16" t="n">
        <f aca="false">Report!U2369</f>
        <v>568.76</v>
      </c>
      <c r="D1796" s="1" t="str">
        <f aca="false">Report!X2369</f>
        <v>IMPOSTO CSLL 06/26 - KEILA</v>
      </c>
    </row>
    <row r="1797" customFormat="false" ht="12.75" hidden="false" customHeight="true" outlineLevel="0" collapsed="false">
      <c r="A1797" s="15" t="n">
        <f aca="false">Report!C2370</f>
        <v>46233</v>
      </c>
      <c r="B1797" s="1" t="str">
        <f aca="false">Report!E2370</f>
        <v>SEFAZ DAR</v>
      </c>
      <c r="C1797" s="16" t="n">
        <f aca="false">Report!U2370</f>
        <v>947.94</v>
      </c>
      <c r="D1797" s="1" t="str">
        <f aca="false">Report!X2370</f>
        <v>IMPOSTO IRPJ 06/26 - KEILA</v>
      </c>
    </row>
    <row r="1798" customFormat="false" ht="12.75" hidden="false" customHeight="true" outlineLevel="0" collapsed="false">
      <c r="A1798" s="15" t="n">
        <f aca="false">Report!C2371</f>
        <v>46233</v>
      </c>
      <c r="B1798" s="1" t="str">
        <f aca="false">Report!E2371</f>
        <v>SB COMERCIO LTDA</v>
      </c>
      <c r="C1798" s="16" t="n">
        <f aca="false">Report!U2371</f>
        <v>3937.79</v>
      </c>
      <c r="D1798" s="1" t="str">
        <f aca="false">Report!X2371</f>
        <v>NF 1957890-5 MILKA</v>
      </c>
    </row>
    <row r="1799" customFormat="false" ht="12.75" hidden="false" customHeight="true" outlineLevel="0" collapsed="false">
      <c r="A1799" s="15" t="n">
        <f aca="false">Report!C2372</f>
        <v>46233</v>
      </c>
      <c r="B1799" s="1" t="str">
        <f aca="false">Report!E2372</f>
        <v>OPPORTUNITY ALIMENTOS PARA ANIMAIS LTDA</v>
      </c>
      <c r="C1799" s="16" t="n">
        <f aca="false">Report!U2372</f>
        <v>3377.6</v>
      </c>
      <c r="D1799" s="1" t="str">
        <f aca="false">Report!X2372</f>
        <v>NF 34300-2 MILKA</v>
      </c>
    </row>
    <row r="1800" customFormat="false" ht="12.75" hidden="false" customHeight="true" outlineLevel="0" collapsed="false">
      <c r="A1800" s="15" t="n">
        <f aca="false">Report!C2373</f>
        <v>46233</v>
      </c>
      <c r="B1800" s="1" t="str">
        <f aca="false">Report!E2373</f>
        <v>OCIDENTAL COMERCIO DE FRIOS LTDA</v>
      </c>
      <c r="C1800" s="16" t="n">
        <f aca="false">Report!U2373</f>
        <v>972.31</v>
      </c>
      <c r="D1800" s="1" t="str">
        <f aca="false">Report!X2373</f>
        <v>NF 1243403-2 MILKA</v>
      </c>
    </row>
    <row r="1801" customFormat="false" ht="12.75" hidden="false" customHeight="true" outlineLevel="0" collapsed="false">
      <c r="A1801" s="15" t="n">
        <f aca="false">Report!C2374</f>
        <v>46233</v>
      </c>
      <c r="B1801" s="1" t="str">
        <f aca="false">Report!E2374</f>
        <v>BF COMERCIO DE ALIMENTOS REPRESENTACAO L</v>
      </c>
      <c r="C1801" s="16" t="n">
        <f aca="false">Report!U2374</f>
        <v>1317.6</v>
      </c>
      <c r="D1801" s="1" t="str">
        <f aca="false">Report!X2374</f>
        <v>NF 20994 - MILKA</v>
      </c>
    </row>
    <row r="1802" customFormat="false" ht="12.75" hidden="false" customHeight="true" outlineLevel="0" collapsed="false">
      <c r="A1802" s="15" t="n">
        <f aca="false">Report!C2375</f>
        <v>46233</v>
      </c>
      <c r="B1802" s="1" t="str">
        <f aca="false">Report!E2375</f>
        <v>NATUREZA COMERCIO DE DESCARTAVEIS LTDA</v>
      </c>
      <c r="C1802" s="16" t="n">
        <f aca="false">Report!U2375</f>
        <v>345.1</v>
      </c>
      <c r="D1802" s="1" t="str">
        <f aca="false">Report!X2375</f>
        <v>NF734837 DESP.LOJA TOUCA/POTE C/TPA - MILKA</v>
      </c>
    </row>
    <row r="1803" customFormat="false" ht="12.75" hidden="false" customHeight="true" outlineLevel="0" collapsed="false">
      <c r="A1803" s="15" t="n">
        <f aca="false">Report!C2376</f>
        <v>46233</v>
      </c>
      <c r="B1803" s="1" t="str">
        <f aca="false">Report!E2376</f>
        <v>FENNIX BRASIL DISTRIBUIDORA DE PRODUTOS</v>
      </c>
      <c r="C1803" s="16" t="n">
        <f aca="false">Report!U2376</f>
        <v>1643.75</v>
      </c>
      <c r="D1803" s="1" t="str">
        <f aca="false">Report!X2376</f>
        <v>NF 312590-2 MILKA</v>
      </c>
    </row>
    <row r="1804" customFormat="false" ht="12.75" hidden="false" customHeight="true" outlineLevel="0" collapsed="false">
      <c r="A1804" s="15" t="n">
        <f aca="false">Report!C2377</f>
        <v>46233</v>
      </c>
      <c r="B1804" s="1" t="str">
        <f aca="false">Report!E2377</f>
        <v>OCIDENTAL COMERCIO DE FRIOS LTDA</v>
      </c>
      <c r="C1804" s="16" t="n">
        <f aca="false">Report!U2377</f>
        <v>828.44</v>
      </c>
      <c r="D1804" s="1" t="str">
        <f aca="false">Report!X2377</f>
        <v>NF 1245715-1/2 MILKA</v>
      </c>
    </row>
    <row r="1805" customFormat="false" ht="12.75" hidden="false" customHeight="true" outlineLevel="0" collapsed="false">
      <c r="A1805" s="15" t="n">
        <f aca="false">Report!C2378</f>
        <v>46233</v>
      </c>
      <c r="B1805" s="1" t="str">
        <f aca="false">Report!E2378</f>
        <v>CB COMERCIO E DISTRIBUIDORA DE ALIMENTOS</v>
      </c>
      <c r="C1805" s="16" t="n">
        <f aca="false">Report!U2378</f>
        <v>748.7</v>
      </c>
      <c r="D1805" s="1" t="str">
        <f aca="false">Report!X2378</f>
        <v>952611-A/C  NF854275 - MILKA</v>
      </c>
    </row>
    <row r="1806" customFormat="false" ht="12.75" hidden="false" customHeight="true" outlineLevel="0" collapsed="false">
      <c r="A1806" s="15" t="n">
        <f aca="false">Report!C2381</f>
        <v>46233</v>
      </c>
      <c r="B1806" s="1" t="str">
        <f aca="false">Report!E2381</f>
        <v>BRASIL NORTE BEBIDAS S/A</v>
      </c>
      <c r="C1806" s="16" t="n">
        <f aca="false">Report!U2381</f>
        <v>160.78</v>
      </c>
      <c r="D1806" s="1" t="str">
        <f aca="false">Report!X2381</f>
        <v>NF 1936062 COCA - MILKA</v>
      </c>
    </row>
    <row r="1807" customFormat="false" ht="12.75" hidden="false" customHeight="true" outlineLevel="0" collapsed="false">
      <c r="A1807" s="15" t="n">
        <f aca="false">Report!C2382</f>
        <v>46233</v>
      </c>
      <c r="B1807" s="1" t="str">
        <f aca="false">Report!E2382</f>
        <v>A K LIMA DE ANDRADE</v>
      </c>
      <c r="C1807" s="16" t="n">
        <f aca="false">Report!U2382</f>
        <v>879</v>
      </c>
      <c r="D1807" s="1" t="str">
        <f aca="false">Report!X2382</f>
        <v>NF 2741 SP CEREAL - MILKA</v>
      </c>
    </row>
    <row r="1808" customFormat="false" ht="12.75" hidden="false" customHeight="true" outlineLevel="0" collapsed="false">
      <c r="A1808" s="15" t="n">
        <f aca="false">Report!C2383</f>
        <v>46233</v>
      </c>
      <c r="B1808" s="1" t="str">
        <f aca="false">Report!E2383</f>
        <v>DA FRUTA DISTRIBUIDORA LTDA</v>
      </c>
      <c r="C1808" s="16" t="n">
        <f aca="false">Report!U2383</f>
        <v>950.4</v>
      </c>
      <c r="D1808" s="1" t="str">
        <f aca="false">Report!X2383</f>
        <v>NF 196700 - MILKA</v>
      </c>
    </row>
    <row r="1809" customFormat="false" ht="12.75" hidden="false" customHeight="true" outlineLevel="0" collapsed="false">
      <c r="A1809" s="15" t="n">
        <f aca="false">Report!C2384</f>
        <v>46233</v>
      </c>
      <c r="B1809" s="1" t="str">
        <f aca="false">Report!E2384</f>
        <v>NESTLÉ BRASIL LTDA.</v>
      </c>
      <c r="C1809" s="16" t="n">
        <f aca="false">Report!U2384</f>
        <v>957.84</v>
      </c>
      <c r="D1809" s="1" t="str">
        <f aca="false">Report!X2384</f>
        <v>NF 1428642-02 MILKA</v>
      </c>
    </row>
    <row r="1810" customFormat="false" ht="12.75" hidden="false" customHeight="true" outlineLevel="0" collapsed="false">
      <c r="A1810" s="15" t="n">
        <f aca="false">Report!C2385</f>
        <v>46233</v>
      </c>
      <c r="B1810" s="1" t="str">
        <f aca="false">Report!E2385</f>
        <v>BONNA VITTA INDUSTRIA E COMERCIO LTDA.</v>
      </c>
      <c r="C1810" s="16" t="n">
        <f aca="false">Report!U2385</f>
        <v>1399.86</v>
      </c>
      <c r="D1810" s="1" t="str">
        <f aca="false">Report!X2385</f>
        <v>NF 1350 - MILKA</v>
      </c>
    </row>
    <row r="1811" customFormat="false" ht="12.75" hidden="false" customHeight="true" outlineLevel="0" collapsed="false">
      <c r="A1811" s="15" t="n">
        <f aca="false">Report!C2386</f>
        <v>46233</v>
      </c>
      <c r="B1811" s="1" t="str">
        <f aca="false">Report!E2386</f>
        <v>FORTVET DISTRIBUIDORA LTDA</v>
      </c>
      <c r="C1811" s="16" t="n">
        <f aca="false">Report!U2386</f>
        <v>445.38</v>
      </c>
      <c r="D1811" s="1" t="str">
        <f aca="false">Report!X2386</f>
        <v>NF 2808-1 MILKA</v>
      </c>
    </row>
    <row r="1812" customFormat="false" ht="12.75" hidden="false" customHeight="true" outlineLevel="0" collapsed="false">
      <c r="A1812" s="15" t="n">
        <f aca="false">Report!C2387</f>
        <v>46233</v>
      </c>
      <c r="B1812" s="1" t="str">
        <f aca="false">Report!E2387</f>
        <v>REAL BEBIDAS DA AMAZONIA LTDA</v>
      </c>
      <c r="C1812" s="16" t="n">
        <f aca="false">Report!U2387</f>
        <v>420</v>
      </c>
      <c r="D1812" s="1" t="str">
        <f aca="false">Report!X2387</f>
        <v>NF 608658 - DEBORA</v>
      </c>
    </row>
    <row r="1813" customFormat="false" ht="12.75" hidden="false" customHeight="true" outlineLevel="0" collapsed="false">
      <c r="A1813" s="15" t="n">
        <f aca="false">Report!C2388</f>
        <v>46233</v>
      </c>
      <c r="B1813" s="1" t="str">
        <f aca="false">Report!E2388</f>
        <v>NESTLÉ BRASIL LTDA.</v>
      </c>
      <c r="C1813" s="16" t="n">
        <f aca="false">Report!U2388</f>
        <v>1773.63</v>
      </c>
      <c r="D1813" s="1" t="str">
        <f aca="false">Report!X2388</f>
        <v>NF 1431708-01/03 MILKA</v>
      </c>
    </row>
    <row r="1814" customFormat="false" ht="12.75" hidden="false" customHeight="true" outlineLevel="0" collapsed="false">
      <c r="A1814" s="15" t="n">
        <f aca="false">Report!C2389</f>
        <v>46233</v>
      </c>
      <c r="B1814" s="1" t="str">
        <f aca="false">Report!E2389</f>
        <v>LIMA E BARANDA COMERCIO DE PRODUTOS REGI</v>
      </c>
      <c r="C1814" s="16" t="n">
        <f aca="false">Report!U2389</f>
        <v>266</v>
      </c>
      <c r="D1814" s="1" t="str">
        <f aca="false">Report!X2389</f>
        <v>NF 31601 - MILKA</v>
      </c>
    </row>
    <row r="1815" customFormat="false" ht="12.75" hidden="false" customHeight="true" outlineLevel="0" collapsed="false">
      <c r="A1815" s="15" t="n">
        <f aca="false">Report!C2390</f>
        <v>46233</v>
      </c>
      <c r="B1815" s="1" t="str">
        <f aca="false">Report!E2390</f>
        <v>ADICSO FABIAN GONZALEZ MONTILLA 70302186</v>
      </c>
      <c r="C1815" s="16" t="n">
        <f aca="false">Report!U2390</f>
        <v>816</v>
      </c>
      <c r="D1815" s="1" t="str">
        <f aca="false">Report!X2390</f>
        <v>NF 550 BLOOM  - MILKA</v>
      </c>
    </row>
    <row r="1816" customFormat="false" ht="12.75" hidden="false" customHeight="true" outlineLevel="0" collapsed="false">
      <c r="A1816" s="15" t="n">
        <f aca="false">Report!C2391</f>
        <v>46233</v>
      </c>
      <c r="B1816" s="1" t="str">
        <f aca="false">Report!E2391</f>
        <v>RV TECNOLOGIA E SISTEMAS S.A</v>
      </c>
      <c r="C1816" s="16" t="n">
        <f aca="false">Report!U2391</f>
        <v>131.3</v>
      </c>
      <c r="D1816" s="1" t="str">
        <f aca="false">Report!X2391</f>
        <v>RV RECARGA CELULAR-ANDREZA</v>
      </c>
    </row>
    <row r="1817" customFormat="false" ht="12.75" hidden="false" customHeight="true" outlineLevel="0" collapsed="false">
      <c r="A1817" s="15" t="n">
        <f aca="false">Report!C2392</f>
        <v>46233</v>
      </c>
      <c r="B1817" s="1" t="str">
        <f aca="false">Report!E2392</f>
        <v>ELISMAR(OBRA)</v>
      </c>
      <c r="C1817" s="16" t="n">
        <f aca="false">Report!U2392</f>
        <v>300</v>
      </c>
      <c r="D1817" s="1" t="str">
        <f aca="false">Report!X2392</f>
        <v>SERV CAIXA DE GORDURA DA AREA PETSHOP MO1 -  KEILA</v>
      </c>
    </row>
    <row r="1818" customFormat="false" ht="12.75" hidden="false" customHeight="true" outlineLevel="0" collapsed="false">
      <c r="A1818" s="15" t="n">
        <f aca="false">Report!C2393</f>
        <v>46233</v>
      </c>
      <c r="B1818" s="1" t="str">
        <f aca="false">Report!E2393</f>
        <v>SANTANDER SA</v>
      </c>
      <c r="C1818" s="16" t="n">
        <f aca="false">Report!U2393</f>
        <v>27.87</v>
      </c>
      <c r="D1818" s="1" t="str">
        <f aca="false">Report!X2393</f>
        <v>JUROS  SALDO UTILIZ ATE LIM  SANTANDER 1VELHO-ANDREZA</v>
      </c>
    </row>
    <row r="1819" customFormat="false" ht="12.75" hidden="false" customHeight="true" outlineLevel="0" collapsed="false">
      <c r="A1819" s="15" t="n">
        <f aca="false">Report!C2395</f>
        <v>46233</v>
      </c>
      <c r="B1819" s="1" t="str">
        <f aca="false">Report!E2395</f>
        <v>H L M PADARIA E CONFEITARIA LTDA</v>
      </c>
      <c r="C1819" s="16" t="n">
        <f aca="false">Report!U2395</f>
        <v>440</v>
      </c>
      <c r="D1819" s="1" t="str">
        <f aca="false">Report!X2395</f>
        <v>NF 98 - DEBORA</v>
      </c>
    </row>
    <row r="1820" customFormat="false" ht="12.75" hidden="false" customHeight="true" outlineLevel="0" collapsed="false">
      <c r="A1820" s="15" t="n">
        <f aca="false">Report!C2396</f>
        <v>46233</v>
      </c>
      <c r="B1820" s="1" t="str">
        <f aca="false">Report!E2396</f>
        <v>ITAU SA</v>
      </c>
      <c r="C1820" s="16" t="n">
        <f aca="false">Report!U2396</f>
        <v>153.13</v>
      </c>
      <c r="D1820" s="1" t="str">
        <f aca="false">Report!X2396</f>
        <v>cap 60/60 itau 1nv-andreza</v>
      </c>
    </row>
    <row r="1821" customFormat="false" ht="12.75" hidden="false" customHeight="true" outlineLevel="0" collapsed="false">
      <c r="A1821" s="15" t="n">
        <f aca="false">Report!C2397</f>
        <v>46233</v>
      </c>
      <c r="B1821" s="1" t="str">
        <f aca="false">Report!E2397</f>
        <v>SANTANDER SA</v>
      </c>
      <c r="C1821" s="16" t="n">
        <f aca="false">Report!U2397</f>
        <v>30</v>
      </c>
      <c r="D1821" s="1" t="str">
        <f aca="false">Report!X2397</f>
        <v>cobertura de conta banco santander 1velho-andreza</v>
      </c>
    </row>
    <row r="1822" customFormat="false" ht="12.75" hidden="false" customHeight="true" outlineLevel="0" collapsed="false">
      <c r="A1822" s="15" t="n">
        <f aca="false">Report!C2398</f>
        <v>46233</v>
      </c>
      <c r="B1822" s="1" t="str">
        <f aca="false">Report!E2398</f>
        <v>H L M PADARIA E CONFEITARIA LTDA</v>
      </c>
      <c r="C1822" s="16" t="n">
        <f aca="false">Report!U2398</f>
        <v>420</v>
      </c>
      <c r="D1822" s="1" t="str">
        <f aca="false">Report!X2398</f>
        <v>NF 97 - DEBORA</v>
      </c>
    </row>
    <row r="1823" customFormat="false" ht="12.75" hidden="false" customHeight="true" outlineLevel="0" collapsed="false">
      <c r="A1823" s="15" t="n">
        <f aca="false">Report!C2399</f>
        <v>46233</v>
      </c>
      <c r="B1823" s="1" t="str">
        <f aca="false">Report!E2399</f>
        <v>H L M PADARIA E CONFEITARIA LTDA</v>
      </c>
      <c r="C1823" s="16" t="n">
        <f aca="false">Report!U2399</f>
        <v>420</v>
      </c>
      <c r="D1823" s="1" t="str">
        <f aca="false">Report!X2399</f>
        <v>NF 96 - DEBORA</v>
      </c>
    </row>
    <row r="1824" customFormat="false" ht="12.75" hidden="false" customHeight="true" outlineLevel="0" collapsed="false">
      <c r="A1824" s="15" t="n">
        <f aca="false">Report!C2400</f>
        <v>46234</v>
      </c>
      <c r="B1824" s="1" t="str">
        <f aca="false">Report!E2400</f>
        <v>SEM FORNECEDOR</v>
      </c>
      <c r="C1824" s="16" t="n">
        <f aca="false">Report!U2400</f>
        <v>280</v>
      </c>
      <c r="D1824" s="1" t="str">
        <f aca="false">Report!X2400</f>
        <v>NF 5422</v>
      </c>
    </row>
    <row r="1825" customFormat="false" ht="12.75" hidden="false" customHeight="true" outlineLevel="0" collapsed="false">
      <c r="A1825" s="15" t="n">
        <f aca="false">Report!C2401</f>
        <v>46234</v>
      </c>
      <c r="B1825" s="1" t="str">
        <f aca="false">Report!E2401</f>
        <v>SEM FORNECEDOR</v>
      </c>
      <c r="C1825" s="16" t="n">
        <f aca="false">Report!U2401</f>
        <v>385</v>
      </c>
      <c r="D1825" s="1" t="str">
        <f aca="false">Report!X2401</f>
        <v>RECIBO - COMPRA DE 10,155 KG DE QUEIJO COALHO</v>
      </c>
    </row>
    <row r="1826" customFormat="false" ht="12.75" hidden="false" customHeight="true" outlineLevel="0" collapsed="false">
      <c r="A1826" s="15" t="n">
        <f aca="false">Report!C2402</f>
        <v>46234</v>
      </c>
      <c r="B1826" s="1" t="str">
        <f aca="false">Report!E2402</f>
        <v>SEM FORNECEDOR</v>
      </c>
      <c r="C1826" s="16" t="n">
        <f aca="false">Report!U2402</f>
        <v>70</v>
      </c>
      <c r="D1826" s="1" t="str">
        <f aca="false">Report!X2402</f>
        <v>DANIEL SILVA</v>
      </c>
    </row>
    <row r="1827" customFormat="false" ht="12.75" hidden="false" customHeight="true" outlineLevel="0" collapsed="false">
      <c r="A1827" s="15" t="n">
        <f aca="false">Report!C2403</f>
        <v>46234</v>
      </c>
      <c r="B1827" s="1" t="str">
        <f aca="false">Report!E2403</f>
        <v>SEM FORNECEDOR</v>
      </c>
      <c r="C1827" s="16" t="n">
        <f aca="false">Report!U2403</f>
        <v>60</v>
      </c>
      <c r="D1827" s="1" t="str">
        <f aca="false">Report!X2403</f>
        <v>CINARA VILAR</v>
      </c>
    </row>
    <row r="1828" customFormat="false" ht="12.75" hidden="false" customHeight="true" outlineLevel="0" collapsed="false">
      <c r="A1828" s="15" t="n">
        <f aca="false">Report!C2404</f>
        <v>46234</v>
      </c>
      <c r="B1828" s="1" t="str">
        <f aca="false">Report!E2404</f>
        <v>SEM FORNECEDOR</v>
      </c>
      <c r="C1828" s="16" t="n">
        <f aca="false">Report!U2404</f>
        <v>10</v>
      </c>
      <c r="D1828" s="1" t="str">
        <f aca="false">Report!X2404</f>
        <v>CINARA VILAR</v>
      </c>
    </row>
    <row r="1829" customFormat="false" ht="12.75" hidden="false" customHeight="true" outlineLevel="0" collapsed="false">
      <c r="A1829" s="15" t="n">
        <f aca="false">Report!C2405</f>
        <v>46234</v>
      </c>
      <c r="B1829" s="1" t="str">
        <f aca="false">Report!E2405</f>
        <v>SEM FORNECEDOR</v>
      </c>
      <c r="C1829" s="16" t="n">
        <f aca="false">Report!U2405</f>
        <v>90</v>
      </c>
      <c r="D1829" s="1" t="str">
        <f aca="false">Report!X2405</f>
        <v>DAVID SILVA</v>
      </c>
    </row>
    <row r="1830" customFormat="false" ht="12.75" hidden="false" customHeight="true" outlineLevel="0" collapsed="false">
      <c r="A1830" s="15" t="n">
        <f aca="false">Report!C2406</f>
        <v>46234</v>
      </c>
      <c r="B1830" s="1" t="str">
        <f aca="false">Report!E2406</f>
        <v>SEM FORNECEDOR</v>
      </c>
      <c r="C1830" s="16" t="n">
        <f aca="false">Report!U2406</f>
        <v>70</v>
      </c>
      <c r="D1830" s="1" t="str">
        <f aca="false">Report!X2406</f>
        <v>ALINE SANTOS</v>
      </c>
    </row>
    <row r="1831" customFormat="false" ht="12.75" hidden="false" customHeight="true" outlineLevel="0" collapsed="false">
      <c r="A1831" s="15" t="n">
        <f aca="false">Report!C2407</f>
        <v>46234</v>
      </c>
      <c r="B1831" s="1" t="str">
        <f aca="false">Report!E2407</f>
        <v>SEM FORNECEDOR</v>
      </c>
      <c r="C1831" s="16" t="n">
        <f aca="false">Report!U2407</f>
        <v>100</v>
      </c>
      <c r="D1831" s="1" t="str">
        <f aca="false">Report!X2407</f>
        <v>CARLOS SILVA</v>
      </c>
    </row>
    <row r="1832" customFormat="false" ht="12.75" hidden="false" customHeight="true" outlineLevel="0" collapsed="false">
      <c r="A1832" s="15" t="n">
        <f aca="false">Report!C2408</f>
        <v>46234</v>
      </c>
      <c r="B1832" s="1" t="str">
        <f aca="false">Report!E2408</f>
        <v>SEM FORNECEDOR</v>
      </c>
      <c r="C1832" s="16" t="n">
        <f aca="false">Report!U2408</f>
        <v>60</v>
      </c>
      <c r="D1832" s="1" t="str">
        <f aca="false">Report!X2408</f>
        <v>RAQUEL SILVA</v>
      </c>
    </row>
    <row r="1833" customFormat="false" ht="12.75" hidden="false" customHeight="true" outlineLevel="0" collapsed="false">
      <c r="A1833" s="15" t="n">
        <f aca="false">Report!C2409</f>
        <v>46234</v>
      </c>
      <c r="B1833" s="1" t="str">
        <f aca="false">Report!E2409</f>
        <v>SEM FORNECEDOR</v>
      </c>
      <c r="C1833" s="16" t="n">
        <f aca="false">Report!U2409</f>
        <v>10</v>
      </c>
      <c r="D1833" s="1" t="str">
        <f aca="false">Report!X2409</f>
        <v>RAQUEL SILVA</v>
      </c>
    </row>
    <row r="1834" customFormat="false" ht="12.75" hidden="false" customHeight="true" outlineLevel="0" collapsed="false">
      <c r="A1834" s="15" t="n">
        <f aca="false">Report!C2410</f>
        <v>46234</v>
      </c>
      <c r="B1834" s="1" t="str">
        <f aca="false">Report!E2410</f>
        <v>SEM FORNECEDOR</v>
      </c>
      <c r="C1834" s="16" t="n">
        <f aca="false">Report!U2410</f>
        <v>30</v>
      </c>
      <c r="D1834" s="1" t="str">
        <f aca="false">Report!X2410</f>
        <v>KEILA LIMA</v>
      </c>
    </row>
    <row r="1835" customFormat="false" ht="12.75" hidden="false" customHeight="true" outlineLevel="0" collapsed="false">
      <c r="A1835" s="15" t="n">
        <f aca="false">Report!C2412</f>
        <v>46234</v>
      </c>
      <c r="B1835" s="1" t="str">
        <f aca="false">Report!E2412</f>
        <v>SEM FORNECEDOR</v>
      </c>
      <c r="C1835" s="16" t="n">
        <f aca="false">Report!U2412</f>
        <v>14</v>
      </c>
      <c r="D1835" s="1" t="str">
        <f aca="false">Report!X2412</f>
        <v>DESPESA LOJA</v>
      </c>
    </row>
    <row r="1836" customFormat="false" ht="12.75" hidden="false" customHeight="true" outlineLevel="0" collapsed="false">
      <c r="A1836" s="15" t="n">
        <f aca="false">Report!C2413</f>
        <v>46234</v>
      </c>
      <c r="B1836" s="1" t="str">
        <f aca="false">Report!E2413</f>
        <v>VOVO DIZA COMERCIO VAREJISTA DE HORTALICAS LTDA</v>
      </c>
      <c r="C1836" s="16" t="n">
        <f aca="false">Report!U2413</f>
        <v>176</v>
      </c>
      <c r="D1836" s="1" t="str">
        <f aca="false">Report!X2413</f>
        <v>NF 3896 - DEBORA</v>
      </c>
    </row>
    <row r="1837" customFormat="false" ht="12.75" hidden="false" customHeight="true" outlineLevel="0" collapsed="false">
      <c r="A1837" s="15" t="n">
        <f aca="false">Report!C2414</f>
        <v>46234</v>
      </c>
      <c r="B1837" s="1" t="str">
        <f aca="false">Report!E2414</f>
        <v>RENATO DE O AZEVEDO E CIA LTDA</v>
      </c>
      <c r="C1837" s="16" t="n">
        <f aca="false">Report!U2414</f>
        <v>3208.3</v>
      </c>
      <c r="D1837" s="1" t="str">
        <f aca="false">Report!X2414</f>
        <v>CONVENIO DROG 04/26 MO1  - KEILA</v>
      </c>
    </row>
    <row r="1838" customFormat="false" ht="12.75" hidden="false" customHeight="true" outlineLevel="0" collapsed="false">
      <c r="A1838" s="15" t="n">
        <f aca="false">Report!C2415</f>
        <v>46234</v>
      </c>
      <c r="B1838" s="1" t="str">
        <f aca="false">Report!E2415</f>
        <v>VOVO DIZA COMERCIO VAREJISTA DE HORTALICAS LTDA</v>
      </c>
      <c r="C1838" s="16" t="n">
        <f aca="false">Report!U2415</f>
        <v>88</v>
      </c>
      <c r="D1838" s="1" t="str">
        <f aca="false">Report!X2415</f>
        <v>NF 3742 - DEBORA</v>
      </c>
    </row>
    <row r="1839" customFormat="false" ht="12.75" hidden="false" customHeight="true" outlineLevel="0" collapsed="false">
      <c r="A1839" s="15" t="n">
        <f aca="false">Report!C2416</f>
        <v>46234</v>
      </c>
      <c r="B1839" s="1" t="str">
        <f aca="false">Report!E2416</f>
        <v>DISTRIBUIDORA FARIAS LTDA.</v>
      </c>
      <c r="C1839" s="16" t="n">
        <f aca="false">Report!U2416</f>
        <v>871.13</v>
      </c>
      <c r="D1839" s="1" t="str">
        <f aca="false">Report!X2416</f>
        <v>804856-B/C  NF681131 - MILKA</v>
      </c>
    </row>
    <row r="1840" customFormat="false" ht="12.75" hidden="false" customHeight="true" outlineLevel="0" collapsed="false">
      <c r="A1840" s="15" t="n">
        <f aca="false">Report!C2417</f>
        <v>46234</v>
      </c>
      <c r="B1840" s="1" t="str">
        <f aca="false">Report!E2417</f>
        <v>EDMARA COMERCIO DE HIGIENE PESSOAL LTDA</v>
      </c>
      <c r="C1840" s="16" t="n">
        <f aca="false">Report!U2417</f>
        <v>523.67</v>
      </c>
      <c r="D1840" s="1" t="str">
        <f aca="false">Report!X2417</f>
        <v>5350-A/C  NF8364 - MILKA</v>
      </c>
    </row>
    <row r="1841" customFormat="false" ht="12.75" hidden="false" customHeight="true" outlineLevel="0" collapsed="false">
      <c r="A1841" s="15" t="n">
        <f aca="false">Report!C2418</f>
        <v>46234</v>
      </c>
      <c r="B1841" s="1" t="str">
        <f aca="false">Report!E2418</f>
        <v>J G COMERCIO DE PRODUTOS ALIMENTICIOS LTDA</v>
      </c>
      <c r="C1841" s="16" t="n">
        <f aca="false">Report!U2418</f>
        <v>785.66</v>
      </c>
      <c r="D1841" s="1" t="str">
        <f aca="false">Report!X2418</f>
        <v>455810-C/C  NF391785 MASTERFRIGO - MILKA</v>
      </c>
    </row>
    <row r="1842" customFormat="false" ht="12.75" hidden="false" customHeight="true" outlineLevel="0" collapsed="false">
      <c r="A1842" s="15" t="n">
        <f aca="false">Report!C2419</f>
        <v>46234</v>
      </c>
      <c r="B1842" s="1" t="str">
        <f aca="false">Report!E2419</f>
        <v>VOVO DIZA COMERCIO VAREJISTA DE HORTALICAS LTDA</v>
      </c>
      <c r="C1842" s="16" t="n">
        <f aca="false">Report!U2419</f>
        <v>200</v>
      </c>
      <c r="D1842" s="1" t="str">
        <f aca="false">Report!X2419</f>
        <v>NF 3806 - DEBORA</v>
      </c>
    </row>
    <row r="1843" customFormat="false" ht="12.75" hidden="false" customHeight="true" outlineLevel="0" collapsed="false">
      <c r="A1843" s="15" t="n">
        <f aca="false">Report!C2420</f>
        <v>46234</v>
      </c>
      <c r="B1843" s="1" t="str">
        <f aca="false">Report!E2420</f>
        <v>VOVO DIZA COMERCIO VAREJISTA DE HORTALICAS LTDA</v>
      </c>
      <c r="C1843" s="16" t="n">
        <f aca="false">Report!U2420</f>
        <v>200</v>
      </c>
      <c r="D1843" s="1" t="str">
        <f aca="false">Report!X2420</f>
        <v>NF 3931 - DEBORA</v>
      </c>
    </row>
    <row r="1844" customFormat="false" ht="12.75" hidden="false" customHeight="true" outlineLevel="0" collapsed="false">
      <c r="A1844" s="15" t="n">
        <f aca="false">Report!C2421</f>
        <v>46234</v>
      </c>
      <c r="B1844" s="1" t="str">
        <f aca="false">Report!E2421</f>
        <v>OESA COMERCIO E REPRESENTACOES S/A</v>
      </c>
      <c r="C1844" s="16" t="n">
        <f aca="false">Report!U2421</f>
        <v>1180.5</v>
      </c>
      <c r="D1844" s="1" t="str">
        <f aca="false">Report!X2421</f>
        <v>NF 430879-1 DELLY'S - MILKA</v>
      </c>
    </row>
    <row r="1845" customFormat="false" ht="12.75" hidden="false" customHeight="true" outlineLevel="0" collapsed="false">
      <c r="A1845" s="15" t="n">
        <f aca="false">Report!C2422</f>
        <v>46234</v>
      </c>
      <c r="B1845" s="1" t="str">
        <f aca="false">Report!E2422</f>
        <v>VOVO DIZA COMERCIO VAREJISTA DE HORTALICAS LTDA</v>
      </c>
      <c r="C1845" s="16" t="n">
        <f aca="false">Report!U2422</f>
        <v>200</v>
      </c>
      <c r="D1845" s="1" t="str">
        <f aca="false">Report!X2422</f>
        <v>NF 3844 - DEBORA</v>
      </c>
    </row>
    <row r="1846" customFormat="false" ht="12.75" hidden="false" customHeight="true" outlineLevel="0" collapsed="false">
      <c r="A1846" s="15" t="n">
        <f aca="false">Report!C2423</f>
        <v>46234</v>
      </c>
      <c r="B1846" s="1" t="str">
        <f aca="false">Report!E2423</f>
        <v>NT INDUSTRIA E COMERCIO DE PANIFICACAO L</v>
      </c>
      <c r="C1846" s="16" t="n">
        <f aca="false">Report!U2423</f>
        <v>3866.95</v>
      </c>
      <c r="D1846" s="1" t="str">
        <f aca="false">Report!X2423</f>
        <v>NF 41360 - MILKA</v>
      </c>
    </row>
    <row r="1847" customFormat="false" ht="12.75" hidden="false" customHeight="true" outlineLevel="0" collapsed="false">
      <c r="A1847" s="15" t="n">
        <f aca="false">Report!C2424</f>
        <v>46234</v>
      </c>
      <c r="B1847" s="1" t="str">
        <f aca="false">Report!E2424</f>
        <v>J. S. MOREIRA ALVES LTDA</v>
      </c>
      <c r="C1847" s="16" t="n">
        <f aca="false">Report!U2424</f>
        <v>638.5</v>
      </c>
      <c r="D1847" s="1" t="str">
        <f aca="false">Report!X2424</f>
        <v>NF 2667 MESA FARTA - MILKA</v>
      </c>
    </row>
    <row r="1848" customFormat="false" ht="12.75" hidden="false" customHeight="true" outlineLevel="0" collapsed="false">
      <c r="A1848" s="15" t="n">
        <f aca="false">Report!C2425</f>
        <v>46234</v>
      </c>
      <c r="B1848" s="1" t="str">
        <f aca="false">Report!E2425</f>
        <v>PIARARA COMERCIO, IMPORTACAO E EXPORTACAO LTDA</v>
      </c>
      <c r="C1848" s="16" t="n">
        <f aca="false">Report!U2425</f>
        <v>808.44</v>
      </c>
      <c r="D1848" s="1" t="str">
        <f aca="false">Report!X2425</f>
        <v>NF 194574 -1 MILKA</v>
      </c>
    </row>
    <row r="1849" customFormat="false" ht="12.75" hidden="false" customHeight="true" outlineLevel="0" collapsed="false">
      <c r="A1849" s="15" t="n">
        <f aca="false">Report!C2426</f>
        <v>46234</v>
      </c>
      <c r="B1849" s="1" t="str">
        <f aca="false">Report!E2426</f>
        <v>COMERCIO DE FRIOS MANAUS LTDA</v>
      </c>
      <c r="C1849" s="16" t="n">
        <f aca="false">Report!U2426</f>
        <v>4683.5</v>
      </c>
      <c r="D1849" s="1" t="str">
        <f aca="false">Report!X2426</f>
        <v>NF 173548 - MILKA</v>
      </c>
    </row>
    <row r="1850" customFormat="false" ht="12.75" hidden="false" customHeight="true" outlineLevel="0" collapsed="false">
      <c r="A1850" s="15" t="n">
        <f aca="false">Report!C2427</f>
        <v>46234</v>
      </c>
      <c r="B1850" s="1" t="str">
        <f aca="false">Report!E2427</f>
        <v>SOUZA CRUZ LTDA.</v>
      </c>
      <c r="C1850" s="16" t="n">
        <f aca="false">Report!U2427</f>
        <v>7635.42</v>
      </c>
      <c r="D1850" s="1" t="str">
        <f aca="false">Report!X2427</f>
        <v>NF 568312-1 MILKA</v>
      </c>
    </row>
    <row r="1851" customFormat="false" ht="12.75" hidden="false" customHeight="true" outlineLevel="0" collapsed="false">
      <c r="A1851" s="15" t="n">
        <f aca="false">Report!C2428</f>
        <v>46234</v>
      </c>
      <c r="B1851" s="1" t="str">
        <f aca="false">Report!E2428</f>
        <v>L. J. DA SILVA LTDA</v>
      </c>
      <c r="C1851" s="16" t="n">
        <f aca="false">Report!U2428</f>
        <v>2838.97</v>
      </c>
      <c r="D1851" s="1" t="str">
        <f aca="false">Report!X2428</f>
        <v>NF 34608-02 C/ ACRESCIMO - MILKA</v>
      </c>
    </row>
    <row r="1852" customFormat="false" ht="12.75" hidden="false" customHeight="true" outlineLevel="0" collapsed="false">
      <c r="A1852" s="15" t="n">
        <f aca="false">Report!C2429</f>
        <v>46234</v>
      </c>
      <c r="B1852" s="1" t="str">
        <f aca="false">Report!E2429</f>
        <v>BROTHERS  INDUSTRIA DE ALIMENTOS LTDA</v>
      </c>
      <c r="C1852" s="16" t="n">
        <f aca="false">Report!U2429</f>
        <v>455.45</v>
      </c>
      <c r="D1852" s="1" t="str">
        <f aca="false">Report!X2429</f>
        <v>NF 1033389 -MILKA</v>
      </c>
    </row>
    <row r="1853" customFormat="false" ht="12.75" hidden="false" customHeight="true" outlineLevel="0" collapsed="false">
      <c r="A1853" s="15" t="n">
        <f aca="false">Report!C2430</f>
        <v>46234</v>
      </c>
      <c r="B1853" s="1" t="str">
        <f aca="false">Report!E2430</f>
        <v>TEREZINHA DA SILVA DOURADO PADARIA</v>
      </c>
      <c r="C1853" s="16" t="n">
        <f aca="false">Report!U2430</f>
        <v>2245.05</v>
      </c>
      <c r="D1853" s="1" t="str">
        <f aca="false">Report!X2430</f>
        <v>FERIAS TEREZINHA 2025/2026 MO1 - KEILA</v>
      </c>
    </row>
    <row r="1854" customFormat="false" ht="12.75" hidden="false" customHeight="true" outlineLevel="0" collapsed="false">
      <c r="A1854" s="15" t="n">
        <f aca="false">Report!C2431</f>
        <v>46234</v>
      </c>
      <c r="B1854" s="1" t="str">
        <f aca="false">Report!E2431</f>
        <v>CRBS S/A</v>
      </c>
      <c r="C1854" s="16" t="n">
        <f aca="false">Report!U2431</f>
        <v>337.06</v>
      </c>
      <c r="D1854" s="1" t="str">
        <f aca="false">Report!X2431</f>
        <v>NF 920837 C/TARIFA INCLUSA - MILKA</v>
      </c>
    </row>
    <row r="1855" customFormat="false" ht="12.75" hidden="false" customHeight="true" outlineLevel="0" collapsed="false">
      <c r="A1855" s="15" t="n">
        <f aca="false">Report!C2432</f>
        <v>46234</v>
      </c>
      <c r="B1855" s="1" t="str">
        <f aca="false">Report!E2432</f>
        <v>VITAPAN COMERCIO VAREJISTA DE PRODUTOS ALIMENTICIOS LTDA</v>
      </c>
      <c r="C1855" s="16" t="n">
        <f aca="false">Report!U2432</f>
        <v>1026</v>
      </c>
      <c r="D1855" s="1" t="str">
        <f aca="false">Report!X2432</f>
        <v>NF 10389 - MILKA</v>
      </c>
    </row>
    <row r="1856" customFormat="false" ht="12.75" hidden="false" customHeight="true" outlineLevel="0" collapsed="false">
      <c r="A1856" s="15" t="n">
        <f aca="false">Report!C2433</f>
        <v>46234</v>
      </c>
      <c r="B1856" s="1" t="str">
        <f aca="false">Report!E2433</f>
        <v>NOVA FRIOS COMERCIO ATACADISTA DE LATICINIOS LTDA</v>
      </c>
      <c r="C1856" s="16" t="n">
        <f aca="false">Report!U2433</f>
        <v>257</v>
      </c>
      <c r="D1856" s="1" t="str">
        <f aca="false">Report!X2433</f>
        <v>NF 4183 BODEGA DO PAO - MILKA</v>
      </c>
    </row>
    <row r="1857" customFormat="false" ht="12.75" hidden="false" customHeight="true" outlineLevel="0" collapsed="false">
      <c r="A1857" s="15" t="n">
        <f aca="false">Report!C2434</f>
        <v>46234</v>
      </c>
      <c r="B1857" s="1" t="str">
        <f aca="false">Report!E2434</f>
        <v>PANIFICADORA E CONFEITARIA REAL MADRI LTDA</v>
      </c>
      <c r="C1857" s="16" t="n">
        <f aca="false">Report!U2434</f>
        <v>855.5</v>
      </c>
      <c r="D1857" s="1" t="str">
        <f aca="false">Report!X2434</f>
        <v>NF 733 - MILKA</v>
      </c>
    </row>
    <row r="1858" customFormat="false" ht="12.75" hidden="false" customHeight="true" outlineLevel="0" collapsed="false">
      <c r="A1858" s="15" t="n">
        <f aca="false">Report!C2435</f>
        <v>46234</v>
      </c>
      <c r="B1858" s="1" t="str">
        <f aca="false">Report!E2435</f>
        <v>PANIFICADORA E CONFEITARIA REAL MADRI LTDA</v>
      </c>
      <c r="C1858" s="16" t="n">
        <f aca="false">Report!U2435</f>
        <v>1120</v>
      </c>
      <c r="D1858" s="1" t="str">
        <f aca="false">Report!X2435</f>
        <v>NF 734 - MILKA</v>
      </c>
    </row>
    <row r="1859" customFormat="false" ht="12.75" hidden="false" customHeight="true" outlineLevel="0" collapsed="false">
      <c r="A1859" s="15" t="n">
        <f aca="false">Report!C2436</f>
        <v>46234</v>
      </c>
      <c r="B1859" s="1" t="str">
        <f aca="false">Report!E2436</f>
        <v>EDSON AGUIAR DE SOUZA</v>
      </c>
      <c r="C1859" s="16" t="n">
        <f aca="false">Report!U2436</f>
        <v>126</v>
      </c>
      <c r="D1859" s="1" t="str">
        <f aca="false">Report!X2436</f>
        <v>NF 1655915 - DEBORA</v>
      </c>
    </row>
    <row r="1860" customFormat="false" ht="12.75" hidden="false" customHeight="true" outlineLevel="0" collapsed="false">
      <c r="A1860" s="15" t="n">
        <f aca="false">Report!C2437</f>
        <v>46234</v>
      </c>
      <c r="B1860" s="1" t="str">
        <f aca="false">Report!E2437</f>
        <v>EDSON AGUIAR DE SOUZA</v>
      </c>
      <c r="C1860" s="16" t="n">
        <f aca="false">Report!U2437</f>
        <v>225</v>
      </c>
      <c r="D1860" s="1" t="str">
        <f aca="false">Report!X2437</f>
        <v>NF 1655918 - DEBORA</v>
      </c>
    </row>
    <row r="1861" customFormat="false" ht="12.75" hidden="false" customHeight="true" outlineLevel="0" collapsed="false">
      <c r="A1861" s="15" t="n">
        <f aca="false">Report!C2438</f>
        <v>46234</v>
      </c>
      <c r="B1861" s="1" t="str">
        <f aca="false">Report!E2438</f>
        <v>EDSON AGUIAR DE SOUZA</v>
      </c>
      <c r="C1861" s="16" t="n">
        <f aca="false">Report!U2438</f>
        <v>210</v>
      </c>
      <c r="D1861" s="1" t="str">
        <f aca="false">Report!X2438</f>
        <v>NF 1655921 - DEBORA</v>
      </c>
    </row>
    <row r="1862" customFormat="false" ht="12.75" hidden="false" customHeight="true" outlineLevel="0" collapsed="false">
      <c r="A1862" s="15" t="n">
        <f aca="false">Report!C2439</f>
        <v>46234</v>
      </c>
      <c r="B1862" s="1" t="str">
        <f aca="false">Report!E2439</f>
        <v>EDSON AGUIAR DE SOUZA</v>
      </c>
      <c r="C1862" s="16" t="n">
        <f aca="false">Report!U2439</f>
        <v>315</v>
      </c>
      <c r="D1862" s="1" t="str">
        <f aca="false">Report!X2439</f>
        <v>NF 1655928 - DEBORA</v>
      </c>
    </row>
    <row r="1863" customFormat="false" ht="12.75" hidden="false" customHeight="true" outlineLevel="0" collapsed="false">
      <c r="A1863" s="15" t="n">
        <f aca="false">Report!C2440</f>
        <v>46234</v>
      </c>
      <c r="B1863" s="1" t="str">
        <f aca="false">Report!E2440</f>
        <v>EDSON AGUIAR DE SOUZA</v>
      </c>
      <c r="C1863" s="16" t="n">
        <f aca="false">Report!U2440</f>
        <v>126</v>
      </c>
      <c r="D1863" s="1" t="str">
        <f aca="false">Report!X2440</f>
        <v>NF 1655930 - DEBORA</v>
      </c>
    </row>
    <row r="1864" customFormat="false" ht="12.75" hidden="false" customHeight="true" outlineLevel="0" collapsed="false">
      <c r="A1864" s="15" t="n">
        <f aca="false">Report!C2443</f>
        <v>46234</v>
      </c>
      <c r="B1864" s="1" t="str">
        <f aca="false">Report!E2443</f>
        <v>EDSON AGUIAR DE SOUZA</v>
      </c>
      <c r="C1864" s="16" t="n">
        <f aca="false">Report!U2443</f>
        <v>261</v>
      </c>
      <c r="D1864" s="1" t="str">
        <f aca="false">Report!X2443</f>
        <v>NF 1655935 - DEBORA</v>
      </c>
    </row>
    <row r="1865" customFormat="false" ht="12.75" hidden="false" customHeight="true" outlineLevel="0" collapsed="false">
      <c r="A1865" s="15" t="n">
        <f aca="false">Report!C2444</f>
        <v>46234</v>
      </c>
      <c r="B1865" s="1" t="str">
        <f aca="false">Report!E2444</f>
        <v>EDSON AGUIAR DE SOUZA</v>
      </c>
      <c r="C1865" s="16" t="n">
        <f aca="false">Report!U2444</f>
        <v>210</v>
      </c>
      <c r="D1865" s="1" t="str">
        <f aca="false">Report!X2444</f>
        <v>NF 1656236 - DEBORA</v>
      </c>
    </row>
    <row r="1866" customFormat="false" ht="12.75" hidden="false" customHeight="true" outlineLevel="0" collapsed="false">
      <c r="A1866" s="15" t="n">
        <f aca="false">Report!C2445</f>
        <v>46234</v>
      </c>
      <c r="B1866" s="1" t="str">
        <f aca="false">Report!E2445</f>
        <v>RENATO DE O AZEVEDO E CIA LTDA - EPP</v>
      </c>
      <c r="C1866" s="16" t="n">
        <f aca="false">Report!U2445</f>
        <v>2731</v>
      </c>
      <c r="D1866" s="1" t="str">
        <f aca="false">Report!X2445</f>
        <v>FEIRA CARLOS - DEBORA</v>
      </c>
    </row>
    <row r="1867" customFormat="false" ht="12.75" hidden="false" customHeight="true" outlineLevel="0" collapsed="false">
      <c r="A1867" s="15" t="n">
        <f aca="false">Report!C2446</f>
        <v>46234</v>
      </c>
      <c r="B1867" s="1" t="str">
        <f aca="false">Report!E2446</f>
        <v>COMERCIO E TRANSPORTE BRANDAO LTDA</v>
      </c>
      <c r="C1867" s="16" t="n">
        <f aca="false">Report!U2446</f>
        <v>1010</v>
      </c>
      <c r="D1867" s="1" t="str">
        <f aca="false">Report!X2446</f>
        <v>NF 14996 - DEBORA</v>
      </c>
    </row>
    <row r="1868" customFormat="false" ht="12.75" hidden="false" customHeight="true" outlineLevel="0" collapsed="false">
      <c r="A1868" s="15" t="n">
        <f aca="false">Report!C2447</f>
        <v>46234</v>
      </c>
      <c r="B1868" s="1" t="str">
        <f aca="false">Report!E2447</f>
        <v>RENATO DE O AZEVEDO E CIA LTDA - EPP</v>
      </c>
      <c r="C1868" s="16" t="n">
        <f aca="false">Report!U2447</f>
        <v>35</v>
      </c>
      <c r="D1868" s="1" t="str">
        <f aca="false">Report!X2447</f>
        <v>FEIRA CARLOS - UVAS PASSAS - DEBORA</v>
      </c>
    </row>
    <row r="1869" customFormat="false" ht="12.75" hidden="false" customHeight="true" outlineLevel="0" collapsed="false">
      <c r="A1869" s="15" t="n">
        <f aca="false">Report!C2448</f>
        <v>46234</v>
      </c>
      <c r="B1869" s="1" t="str">
        <f aca="false">Report!E2448</f>
        <v>RENATO DE O AZEVEDO E CIA LTDA - EPP</v>
      </c>
      <c r="C1869" s="16" t="n">
        <f aca="false">Report!U2448</f>
        <v>2682.43</v>
      </c>
      <c r="D1869" s="1" t="str">
        <f aca="false">Report!X2448</f>
        <v>FEIRA SR RENATO - DEBORA</v>
      </c>
    </row>
    <row r="1870" customFormat="false" ht="12.75" hidden="false" customHeight="true" outlineLevel="0" collapsed="false">
      <c r="A1870" s="15" t="n">
        <f aca="false">Report!C2449</f>
        <v>46234</v>
      </c>
      <c r="B1870" s="1" t="str">
        <f aca="false">Report!E2449</f>
        <v>GELO DANGELO FABRICACAO DE GELO LTDA</v>
      </c>
      <c r="C1870" s="16" t="n">
        <f aca="false">Report!U2449</f>
        <v>603</v>
      </c>
      <c r="D1870" s="1" t="str">
        <f aca="false">Report!X2449</f>
        <v>NF 413 - DEBORA</v>
      </c>
    </row>
    <row r="1871" customFormat="false" ht="12.75" hidden="false" customHeight="true" outlineLevel="0" collapsed="false">
      <c r="A1871" s="15" t="n">
        <f aca="false">Report!C2450</f>
        <v>46234</v>
      </c>
      <c r="B1871" s="1" t="str">
        <f aca="false">Report!E2450</f>
        <v>J W N DOS SANTOS</v>
      </c>
      <c r="C1871" s="16" t="n">
        <f aca="false">Report!U2450</f>
        <v>572</v>
      </c>
      <c r="D1871" s="1" t="str">
        <f aca="false">Report!X2450</f>
        <v>NF 387 - DEBORA</v>
      </c>
    </row>
    <row r="1872" customFormat="false" ht="12.75" hidden="false" customHeight="true" outlineLevel="0" collapsed="false">
      <c r="A1872" s="15" t="n">
        <f aca="false">Report!C2451</f>
        <v>46234</v>
      </c>
      <c r="B1872" s="1" t="str">
        <f aca="false">Report!E2451</f>
        <v>VOVO DIZA COMERCIO VAREJISTA DE HORTALICAS LTDA</v>
      </c>
      <c r="C1872" s="16" t="n">
        <f aca="false">Report!U2451</f>
        <v>200</v>
      </c>
      <c r="D1872" s="1" t="str">
        <f aca="false">Report!X2451</f>
        <v>NF 3978 - DEBORA</v>
      </c>
    </row>
    <row r="1873" customFormat="false" ht="12.75" hidden="false" customHeight="true" outlineLevel="0" collapsed="false">
      <c r="A1873" s="15" t="n">
        <f aca="false">Report!C2452</f>
        <v>46234</v>
      </c>
      <c r="B1873" s="1" t="str">
        <f aca="false">Report!E2452</f>
        <v>RENATO DE OLIVEIRA AZEVEDO</v>
      </c>
      <c r="C1873" s="16" t="n">
        <f aca="false">Report!U2452</f>
        <v>3000</v>
      </c>
      <c r="D1873" s="1" t="str">
        <f aca="false">Report!X2452</f>
        <v>PL RENATO DINHEIRO POTE MO1-ANDREZA</v>
      </c>
    </row>
    <row r="1874" customFormat="false" ht="12.75" hidden="false" customHeight="true" outlineLevel="0" collapsed="false">
      <c r="A1874" s="15" t="n">
        <f aca="false">Report!C2453</f>
        <v>46234</v>
      </c>
      <c r="B1874" s="1" t="str">
        <f aca="false">Report!E2453</f>
        <v>FEIRA</v>
      </c>
      <c r="C1874" s="16" t="n">
        <f aca="false">Report!U2453</f>
        <v>6267.5</v>
      </c>
      <c r="D1874" s="1" t="str">
        <f aca="false">Report!X2453</f>
        <v>FEIRA SR. RENATO LOJAS-ANDREZA</v>
      </c>
    </row>
    <row r="1875" customFormat="false" ht="12.75" hidden="false" customHeight="true" outlineLevel="0" collapsed="false">
      <c r="A1875" s="15" t="n">
        <f aca="false">Report!C2454</f>
        <v>46234</v>
      </c>
      <c r="B1875" s="1" t="str">
        <f aca="false">Report!E2454</f>
        <v>KEILA CRISTINA DE LIMA</v>
      </c>
      <c r="C1875" s="16" t="n">
        <f aca="false">Report!U2454</f>
        <v>300</v>
      </c>
      <c r="D1875" s="1" t="str">
        <f aca="false">Report!X2454</f>
        <v>ADIANT SAL 07/26- MO1 -ANDREZA</v>
      </c>
    </row>
    <row r="1876" customFormat="false" ht="12.75" hidden="false" customHeight="true" outlineLevel="0" collapsed="false">
      <c r="A1876" s="15" t="n">
        <f aca="false">Report!C2455</f>
        <v>46234</v>
      </c>
      <c r="B1876" s="1" t="str">
        <f aca="false">Report!E2455</f>
        <v>A M A DE LIMA INDUSTRIA E COMERCIO DE PRODUTOS ALIMENTICIOS LTDA</v>
      </c>
      <c r="C1876" s="16" t="n">
        <f aca="false">Report!U2455</f>
        <v>144.25</v>
      </c>
      <c r="D1876" s="1" t="str">
        <f aca="false">Report!X2455</f>
        <v>NF 392 - O "P" FOI ARREDONDADO E PAGO AO FORNECEDOR R$145,00. IRÁ TER R$0,75 A MENOS EM DINHEIRO - DEBORA</v>
      </c>
    </row>
    <row r="1877" customFormat="false" ht="12.75" hidden="false" customHeight="true" outlineLevel="0" collapsed="false">
      <c r="A1877" s="15" t="n">
        <f aca="false">Report!C2456</f>
        <v>46235</v>
      </c>
      <c r="B1877" s="1" t="str">
        <f aca="false">Report!E2456</f>
        <v>SEM FORNECEDOR</v>
      </c>
      <c r="C1877" s="16" t="n">
        <f aca="false">Report!U2456</f>
        <v>420</v>
      </c>
      <c r="D1877" s="1" t="str">
        <f aca="false">Report!X2456</f>
        <v>NF 5442</v>
      </c>
    </row>
    <row r="1878" customFormat="false" ht="12.75" hidden="false" customHeight="true" outlineLevel="0" collapsed="false">
      <c r="A1878" s="15" t="n">
        <f aca="false">Report!C2457</f>
        <v>46235</v>
      </c>
      <c r="B1878" s="1" t="str">
        <f aca="false">Report!E2457</f>
        <v>OPPORTUNITY ALIMENTOS PARA ANIMAIS LTDA</v>
      </c>
      <c r="C1878" s="16" t="n">
        <f aca="false">Report!U2457</f>
        <v>1975</v>
      </c>
      <c r="D1878" s="1" t="str">
        <f aca="false">Report!X2457</f>
        <v>NF 34212-3 MILKA</v>
      </c>
    </row>
    <row r="1879" customFormat="false" ht="12.75" hidden="false" customHeight="true" outlineLevel="0" collapsed="false">
      <c r="A1879" s="15" t="n">
        <f aca="false">Report!C2458</f>
        <v>46235</v>
      </c>
      <c r="B1879" s="1" t="str">
        <f aca="false">Report!E2458</f>
        <v>SILVA E SANTOS FRIGORIFICO LTDA</v>
      </c>
      <c r="C1879" s="16" t="n">
        <f aca="false">Report!U2458</f>
        <v>1760</v>
      </c>
      <c r="D1879" s="1" t="str">
        <f aca="false">Report!X2458</f>
        <v>NF 32051 - MILKA</v>
      </c>
    </row>
    <row r="1880" customFormat="false" ht="12.75" hidden="false" customHeight="true" outlineLevel="0" collapsed="false">
      <c r="A1880" s="15" t="n">
        <f aca="false">Report!C2459</f>
        <v>46235</v>
      </c>
      <c r="B1880" s="1" t="str">
        <f aca="false">Report!E2459</f>
        <v>DISTRIBUIDORA LOPES LTDA</v>
      </c>
      <c r="C1880" s="16" t="n">
        <f aca="false">Report!U2459</f>
        <v>1731.26</v>
      </c>
      <c r="D1880" s="1" t="str">
        <f aca="false">Report!X2459</f>
        <v>NF 1686012 -2 MILKA</v>
      </c>
    </row>
    <row r="1881" customFormat="false" ht="12.75" hidden="false" customHeight="true" outlineLevel="0" collapsed="false">
      <c r="A1881" s="15" t="n">
        <f aca="false">Report!C2460</f>
        <v>46235</v>
      </c>
      <c r="B1881" s="1" t="str">
        <f aca="false">Report!E2460</f>
        <v>DUNORTE DISTRIBUIDORA DE PRODUTOS DE CONSUMO LTDA</v>
      </c>
      <c r="C1881" s="16" t="n">
        <f aca="false">Report!U2460</f>
        <v>854.72</v>
      </c>
      <c r="D1881" s="1" t="str">
        <f aca="false">Report!X2460</f>
        <v>NF 3216011 DESP LOJA /PAPEL HIG/TOALHA - MILKA</v>
      </c>
    </row>
    <row r="1882" customFormat="false" ht="12.75" hidden="false" customHeight="true" outlineLevel="0" collapsed="false">
      <c r="A1882" s="15" t="n">
        <f aca="false">Report!C2461</f>
        <v>46235</v>
      </c>
      <c r="B1882" s="1" t="str">
        <f aca="false">Report!E2461</f>
        <v>COMERCIO DE FRIOS MANAUS LTDA</v>
      </c>
      <c r="C1882" s="16" t="n">
        <f aca="false">Report!U2461</f>
        <v>5927</v>
      </c>
      <c r="D1882" s="1" t="str">
        <f aca="false">Report!X2461</f>
        <v>NF 173595 - MILKA</v>
      </c>
    </row>
    <row r="1883" customFormat="false" ht="12.75" hidden="false" customHeight="true" outlineLevel="0" collapsed="false">
      <c r="A1883" s="15" t="n">
        <f aca="false">Report!C2463</f>
        <v>46235</v>
      </c>
      <c r="B1883" s="1" t="str">
        <f aca="false">Report!E2463</f>
        <v>BRASIL NORTE BEBIDAS S/A</v>
      </c>
      <c r="C1883" s="16" t="n">
        <f aca="false">Report!U2463</f>
        <v>1459.28</v>
      </c>
      <c r="D1883" s="1" t="str">
        <f aca="false">Report!X2463</f>
        <v>NF 1209351 COCA C/TARIFA - MILKA</v>
      </c>
    </row>
    <row r="1884" customFormat="false" ht="12.75" hidden="false" customHeight="true" outlineLevel="0" collapsed="false">
      <c r="A1884" s="15" t="n">
        <f aca="false">Report!C2464</f>
        <v>46235</v>
      </c>
      <c r="B1884" s="1" t="str">
        <f aca="false">Report!E2464</f>
        <v>CAMPOS E LIMA GESTAO EMPRESARIAL</v>
      </c>
      <c r="C1884" s="16" t="n">
        <f aca="false">Report!U2464</f>
        <v>486.45</v>
      </c>
      <c r="D1884" s="1" t="str">
        <f aca="false">Report!X2464</f>
        <v>MENSALIDADE SIST VAREJO MO1 - KEILA</v>
      </c>
    </row>
    <row r="1885" customFormat="false" ht="12.75" hidden="false" customHeight="true" outlineLevel="0" collapsed="false">
      <c r="A1885" s="15" t="n">
        <f aca="false">Report!C2465</f>
        <v>46235</v>
      </c>
      <c r="B1885" s="1" t="str">
        <f aca="false">Report!E2465</f>
        <v>MAXFRI DISTRIUIDORA LTDA</v>
      </c>
      <c r="C1885" s="16" t="n">
        <f aca="false">Report!U2465</f>
        <v>4716.8</v>
      </c>
      <c r="D1885" s="1" t="str">
        <f aca="false">Report!X2465</f>
        <v>NF 14815 - MILKA</v>
      </c>
    </row>
    <row r="1886" customFormat="false" ht="12.75" hidden="false" customHeight="true" outlineLevel="0" collapsed="false">
      <c r="A1886" s="15" t="n">
        <f aca="false">Report!C2466</f>
        <v>46235</v>
      </c>
      <c r="B1886" s="1" t="str">
        <f aca="false">Report!E2466</f>
        <v>SILVA E SANTOS FRIGORIFICO LTDA</v>
      </c>
      <c r="C1886" s="16" t="n">
        <f aca="false">Report!U2466</f>
        <v>2967.5</v>
      </c>
      <c r="D1886" s="1" t="str">
        <f aca="false">Report!X2466</f>
        <v>NF32050 - MILKA</v>
      </c>
    </row>
    <row r="1887" customFormat="false" ht="12.75" hidden="false" customHeight="true" outlineLevel="0" collapsed="false">
      <c r="A1887" s="15" t="n">
        <f aca="false">Report!C2467</f>
        <v>46235</v>
      </c>
      <c r="B1887" s="1" t="str">
        <f aca="false">Report!E2467</f>
        <v>RENATO DE O AZEVEDO E CIA LTDA - EPP</v>
      </c>
      <c r="C1887" s="16" t="n">
        <f aca="false">Report!U2467</f>
        <v>280</v>
      </c>
      <c r="D1887" s="1" t="str">
        <f aca="false">Report!X2467</f>
        <v>ACAI DE ANORI - DEBORA</v>
      </c>
    </row>
    <row r="1888" customFormat="false" ht="12.75" hidden="false" customHeight="true" outlineLevel="0" collapsed="false">
      <c r="A1888" s="15" t="n">
        <f aca="false">Report!C2468</f>
        <v>46235</v>
      </c>
      <c r="B1888" s="1" t="str">
        <f aca="false">Report!E2468</f>
        <v>FOLHA DE PAGAMENTO </v>
      </c>
      <c r="C1888" s="16" t="n">
        <f aca="false">Report!U2468</f>
        <v>1820</v>
      </c>
      <c r="D1888" s="1" t="str">
        <f aca="false">Report!X2468</f>
        <v>PAG VALE TRANSPORTE MO1 08/26 - KEILA</v>
      </c>
    </row>
    <row r="1889" customFormat="false" ht="12.75" hidden="false" customHeight="true" outlineLevel="0" collapsed="false">
      <c r="A1889" s="15" t="n">
        <f aca="false">Report!C2469</f>
        <v>46235</v>
      </c>
      <c r="B1889" s="1" t="str">
        <f aca="false">Report!E2469</f>
        <v>FOLHA DE PAGAMENTO </v>
      </c>
      <c r="C1889" s="16" t="n">
        <f aca="false">Report!U2469</f>
        <v>780</v>
      </c>
      <c r="D1889" s="1" t="str">
        <f aca="false">Report!X2469</f>
        <v>PAG VALE TRANSPORTE ESCR 08/26 - KEILA</v>
      </c>
    </row>
    <row r="1890" customFormat="false" ht="12.75" hidden="false" customHeight="true" outlineLevel="0" collapsed="false">
      <c r="A1890" s="15" t="n">
        <f aca="false">Report!C2470</f>
        <v>46235</v>
      </c>
      <c r="B1890" s="1" t="str">
        <f aca="false">Report!E2470</f>
        <v>H L M PADARIA E CONFEITARIA LTDA</v>
      </c>
      <c r="C1890" s="16" t="n">
        <f aca="false">Report!U2470</f>
        <v>600</v>
      </c>
      <c r="D1890" s="1" t="str">
        <f aca="false">Report!X2470</f>
        <v>NF 107 - DEBORA</v>
      </c>
    </row>
    <row r="1891" customFormat="false" ht="12.75" hidden="false" customHeight="true" outlineLevel="0" collapsed="false">
      <c r="A1891" s="15" t="n">
        <f aca="false">Report!C2471</f>
        <v>46236</v>
      </c>
      <c r="B1891" s="1" t="str">
        <f aca="false">Report!E2471</f>
        <v>SEM FORNECEDOR</v>
      </c>
      <c r="C1891" s="16" t="n">
        <f aca="false">Report!U2471</f>
        <v>212</v>
      </c>
      <c r="D1891" s="1" t="str">
        <f aca="false">Report!X2471</f>
        <v>RECIBO - COMPRA DO ALMOCO DE DOMINGO</v>
      </c>
    </row>
    <row r="1892" customFormat="false" ht="12.75" hidden="false" customHeight="true" outlineLevel="0" collapsed="false">
      <c r="A1892" s="15" t="n">
        <f aca="false">Report!C2472</f>
        <v>46236</v>
      </c>
      <c r="B1892" s="1" t="str">
        <f aca="false">Report!E2472</f>
        <v>SEM FORNECEDOR</v>
      </c>
      <c r="C1892" s="16" t="n">
        <f aca="false">Report!U2472</f>
        <v>244</v>
      </c>
      <c r="D1892" s="1" t="str">
        <f aca="false">Report!X2472</f>
        <v>RECIBO - COMPRA DA JANTA DE DOMINGO</v>
      </c>
    </row>
    <row r="1893" customFormat="false" ht="12.75" hidden="false" customHeight="true" outlineLevel="0" collapsed="false">
      <c r="A1893" s="15" t="n">
        <f aca="false">Report!C2473</f>
        <v>46236</v>
      </c>
      <c r="B1893" s="1" t="str">
        <f aca="false">Report!E2473</f>
        <v>CISS CONTABIL SERVIÇOS</v>
      </c>
      <c r="C1893" s="16" t="n">
        <f aca="false">Report!U2473</f>
        <v>711.69</v>
      </c>
      <c r="D1893" s="1" t="str">
        <f aca="false">Report!X2473</f>
        <v>MENS CISS LOJAS IMPLANTACAO MO1 </v>
      </c>
    </row>
    <row r="1894" customFormat="false" ht="12.75" hidden="false" customHeight="true" outlineLevel="0" collapsed="false">
      <c r="A1894" s="15" t="n">
        <f aca="false">Report!C2475</f>
        <v>46236</v>
      </c>
      <c r="B1894" s="1" t="str">
        <f aca="false">Report!E2475</f>
        <v>E. SALES DO NASCIMENTO</v>
      </c>
      <c r="C1894" s="16" t="n">
        <f aca="false">Report!U2475</f>
        <v>410.7</v>
      </c>
      <c r="D1894" s="1" t="str">
        <f aca="false">Report!X2475</f>
        <v>NF 707 -03 MILKA</v>
      </c>
    </row>
    <row r="1895" customFormat="false" ht="12.75" hidden="false" customHeight="true" outlineLevel="0" collapsed="false">
      <c r="A1895" s="15" t="n">
        <f aca="false">Report!C2476</f>
        <v>46236</v>
      </c>
      <c r="B1895" s="1" t="str">
        <f aca="false">Report!E2476</f>
        <v>COMERCIO DE FRIOS MANAUS LTDA</v>
      </c>
      <c r="C1895" s="16" t="n">
        <f aca="false">Report!U2476</f>
        <v>3547.2</v>
      </c>
      <c r="D1895" s="1" t="str">
        <f aca="false">Report!X2476</f>
        <v>NF173664 - MILKA</v>
      </c>
    </row>
    <row r="1896" customFormat="false" ht="12.75" hidden="false" customHeight="true" outlineLevel="0" collapsed="false">
      <c r="A1896" s="15" t="n">
        <f aca="false">Report!C2478</f>
        <v>46237</v>
      </c>
      <c r="B1896" s="1" t="str">
        <f aca="false">Report!E2478</f>
        <v>SEM FORNECEDOR</v>
      </c>
      <c r="C1896" s="16" t="n">
        <f aca="false">Report!U2478</f>
        <v>350</v>
      </c>
      <c r="D1896" s="1" t="str">
        <f aca="false">Report!X2478</f>
        <v>NF 5443</v>
      </c>
    </row>
    <row r="1897" customFormat="false" ht="12.75" hidden="false" customHeight="true" outlineLevel="0" collapsed="false">
      <c r="A1897" s="15" t="n">
        <f aca="false">Report!C2479</f>
        <v>46237</v>
      </c>
      <c r="B1897" s="1" t="str">
        <f aca="false">Report!E2479</f>
        <v>C. R. PARENTE ABREU</v>
      </c>
      <c r="C1897" s="16" t="n">
        <f aca="false">Report!U2479</f>
        <v>713.31</v>
      </c>
      <c r="D1897" s="1" t="str">
        <f aca="false">Report!X2479</f>
        <v>NF 11479-2 KARU - MILKA </v>
      </c>
    </row>
    <row r="1898" customFormat="false" ht="12.75" hidden="false" customHeight="true" outlineLevel="0" collapsed="false">
      <c r="A1898" s="15" t="n">
        <f aca="false">Report!C2480</f>
        <v>46237</v>
      </c>
      <c r="B1898" s="1" t="str">
        <f aca="false">Report!E2480</f>
        <v>T. M. L. DA SILVA LTDA</v>
      </c>
      <c r="C1898" s="16" t="n">
        <f aca="false">Report!U2480</f>
        <v>730</v>
      </c>
      <c r="D1898" s="1" t="str">
        <f aca="false">Report!X2480</f>
        <v>NF 15181 AMAZONGURT - MILKA</v>
      </c>
    </row>
    <row r="1899" customFormat="false" ht="12.75" hidden="false" customHeight="true" outlineLevel="0" collapsed="false">
      <c r="A1899" s="15" t="n">
        <f aca="false">Report!C2481</f>
        <v>46237</v>
      </c>
      <c r="B1899" s="1" t="str">
        <f aca="false">Report!E2481</f>
        <v>RENATO DE O AZEVEDO E CIA LTDA</v>
      </c>
      <c r="C1899" s="16" t="n">
        <f aca="false">Report!U2481</f>
        <v>4296.29</v>
      </c>
      <c r="D1899" s="1" t="str">
        <f aca="false">Report!X2481</f>
        <v>CONVENIO MO1 DROG 05/26 - KEILA</v>
      </c>
    </row>
    <row r="1900" customFormat="false" ht="12.75" hidden="false" customHeight="true" outlineLevel="0" collapsed="false">
      <c r="A1900" s="15" t="n">
        <f aca="false">Report!C2482</f>
        <v>46237</v>
      </c>
      <c r="B1900" s="1" t="str">
        <f aca="false">Report!E2482</f>
        <v>DISTRIBUIDORA LOPES LTDA</v>
      </c>
      <c r="C1900" s="16" t="n">
        <f aca="false">Report!U2482</f>
        <v>1039.09</v>
      </c>
      <c r="D1900" s="1" t="str">
        <f aca="false">Report!X2482</f>
        <v>NF 1690878-2 MILKA / DESCONTO NO BOLETO</v>
      </c>
    </row>
    <row r="1901" customFormat="false" ht="12.75" hidden="false" customHeight="true" outlineLevel="0" collapsed="false">
      <c r="A1901" s="15" t="n">
        <f aca="false">Report!C2483</f>
        <v>46237</v>
      </c>
      <c r="B1901" s="1" t="str">
        <f aca="false">Report!E2483</f>
        <v>MARCLEY MACHADO CHAVES</v>
      </c>
      <c r="C1901" s="16" t="n">
        <f aca="false">Report!U2483</f>
        <v>1630.16</v>
      </c>
      <c r="D1901" s="1" t="str">
        <f aca="false">Report!X2483</f>
        <v>NF 3541 - MILKA</v>
      </c>
    </row>
    <row r="1902" customFormat="false" ht="12.75" hidden="false" customHeight="true" outlineLevel="0" collapsed="false">
      <c r="A1902" s="15" t="n">
        <f aca="false">Report!C2485</f>
        <v>46237</v>
      </c>
      <c r="B1902" s="1" t="str">
        <f aca="false">Report!E2485</f>
        <v>L S M COMERCIO DE ALIMENTOS E NAVEGACAO</v>
      </c>
      <c r="C1902" s="16" t="n">
        <f aca="false">Report!U2485</f>
        <v>1529.2</v>
      </c>
      <c r="D1902" s="1" t="str">
        <f aca="false">Report!X2485</f>
        <v>NF 308176 - MILKA</v>
      </c>
    </row>
    <row r="1903" customFormat="false" ht="12.75" hidden="false" customHeight="true" outlineLevel="0" collapsed="false">
      <c r="A1903" s="15" t="n">
        <f aca="false">Report!C2486</f>
        <v>46237</v>
      </c>
      <c r="B1903" s="1" t="str">
        <f aca="false">Report!E2486</f>
        <v>OCIDENTAL COMERCIO DE FRIOS LTDA</v>
      </c>
      <c r="C1903" s="16" t="n">
        <f aca="false">Report!U2486</f>
        <v>2044.9</v>
      </c>
      <c r="D1903" s="1" t="str">
        <f aca="false">Report!X2486</f>
        <v>NF 1249231-1/3 MILKA</v>
      </c>
    </row>
    <row r="1904" customFormat="false" ht="12.75" hidden="false" customHeight="true" outlineLevel="0" collapsed="false">
      <c r="A1904" s="15" t="n">
        <f aca="false">Report!C2488</f>
        <v>46237</v>
      </c>
      <c r="B1904" s="1" t="str">
        <f aca="false">Report!E2488</f>
        <v>COMERCIO DE FRIOS MANAUS LTDA</v>
      </c>
      <c r="C1904" s="16" t="n">
        <f aca="false">Report!U2488</f>
        <v>5892.2</v>
      </c>
      <c r="D1904" s="1" t="str">
        <f aca="false">Report!X2488</f>
        <v>NF173742 - MILKA</v>
      </c>
    </row>
    <row r="1905" customFormat="false" ht="12.75" hidden="false" customHeight="true" outlineLevel="0" collapsed="false">
      <c r="A1905" s="15" t="n">
        <f aca="false">Report!C2489</f>
        <v>46237</v>
      </c>
      <c r="B1905" s="1" t="str">
        <f aca="false">Report!E2489</f>
        <v>FRUTAL INDUSTRIA E COMERCIO LTDA</v>
      </c>
      <c r="C1905" s="16" t="n">
        <f aca="false">Report!U2489</f>
        <v>331.14</v>
      </c>
      <c r="D1905" s="1" t="str">
        <f aca="false">Report!X2489</f>
        <v>NF 227030 - MILKA</v>
      </c>
    </row>
    <row r="1906" customFormat="false" ht="12.75" hidden="false" customHeight="true" outlineLevel="0" collapsed="false">
      <c r="A1906" s="15" t="n">
        <f aca="false">Report!C2490</f>
        <v>46237</v>
      </c>
      <c r="B1906" s="1" t="str">
        <f aca="false">Report!E2490</f>
        <v>NORTELAC DISTRIBUIDORA DE FRIOS LTDA</v>
      </c>
      <c r="C1906" s="16" t="n">
        <f aca="false">Report!U2490</f>
        <v>1380</v>
      </c>
      <c r="D1906" s="1" t="str">
        <f aca="false">Report!X2490</f>
        <v>NF44711 - MILKA</v>
      </c>
    </row>
    <row r="1907" customFormat="false" ht="12.75" hidden="false" customHeight="true" outlineLevel="0" collapsed="false">
      <c r="A1907" s="15" t="n">
        <f aca="false">Report!C2491</f>
        <v>46237</v>
      </c>
      <c r="B1907" s="1" t="str">
        <f aca="false">Report!E2491</f>
        <v>PRIMICIA DISTRIBUIDORA DE FRIOS LTDA</v>
      </c>
      <c r="C1907" s="16" t="n">
        <f aca="false">Report!U2491</f>
        <v>1408.5</v>
      </c>
      <c r="D1907" s="1" t="str">
        <f aca="false">Report!X2491</f>
        <v>NF 3104 - MILKA</v>
      </c>
    </row>
    <row r="1908" customFormat="false" ht="12.75" hidden="false" customHeight="true" outlineLevel="0" collapsed="false">
      <c r="A1908" s="15" t="n">
        <f aca="false">Report!C2492</f>
        <v>46237</v>
      </c>
      <c r="B1908" s="1" t="str">
        <f aca="false">Report!E2492</f>
        <v>MAXFRI DISTRIUIDORA LTDA</v>
      </c>
      <c r="C1908" s="16" t="n">
        <f aca="false">Report!U2492</f>
        <v>2393.6</v>
      </c>
      <c r="D1908" s="1" t="str">
        <f aca="false">Report!X2492</f>
        <v>NF 14838 - MILKA</v>
      </c>
    </row>
    <row r="1909" customFormat="false" ht="12.75" hidden="false" customHeight="true" outlineLevel="0" collapsed="false">
      <c r="A1909" s="15" t="n">
        <f aca="false">Report!C2493</f>
        <v>46237</v>
      </c>
      <c r="B1909" s="1" t="str">
        <f aca="false">Report!E2493</f>
        <v>NJF INDUSTRIA E COMERCIO LTDA</v>
      </c>
      <c r="C1909" s="16" t="n">
        <f aca="false">Report!U2493</f>
        <v>184.5</v>
      </c>
      <c r="D1909" s="1" t="str">
        <f aca="false">Report!X2493</f>
        <v>NF 85345 -1 MILKA</v>
      </c>
    </row>
    <row r="1910" customFormat="false" ht="12.75" hidden="false" customHeight="true" outlineLevel="0" collapsed="false">
      <c r="A1910" s="15" t="n">
        <f aca="false">Report!C2495</f>
        <v>46237</v>
      </c>
      <c r="B1910" s="1" t="str">
        <f aca="false">Report!E2495</f>
        <v>FORT COMERCIO DE BEBIDA LTDA</v>
      </c>
      <c r="C1910" s="16" t="n">
        <f aca="false">Report!U2495</f>
        <v>728.4</v>
      </c>
      <c r="D1910" s="1" t="str">
        <f aca="false">Report!X2495</f>
        <v>NF 145468 TOYA - MILKA</v>
      </c>
    </row>
    <row r="1911" customFormat="false" ht="12.75" hidden="false" customHeight="true" outlineLevel="0" collapsed="false">
      <c r="A1911" s="15" t="n">
        <f aca="false">Report!C2496</f>
        <v>46237</v>
      </c>
      <c r="B1911" s="1" t="str">
        <f aca="false">Report!E2496</f>
        <v>PANIFICADORA E CONFEITARIA REAL MADRI LTDA</v>
      </c>
      <c r="C1911" s="16" t="n">
        <f aca="false">Report!U2496</f>
        <v>329.7</v>
      </c>
      <c r="D1911" s="1" t="str">
        <f aca="false">Report!X2496</f>
        <v>NF 736 - MILKA</v>
      </c>
    </row>
    <row r="1912" customFormat="false" ht="12.75" hidden="false" customHeight="true" outlineLevel="0" collapsed="false">
      <c r="A1912" s="15" t="n">
        <f aca="false">Report!C2497</f>
        <v>46237</v>
      </c>
      <c r="B1912" s="1" t="str">
        <f aca="false">Report!E2497</f>
        <v>C. R. PARENTE ABREU</v>
      </c>
      <c r="C1912" s="16" t="n">
        <f aca="false">Report!U2497</f>
        <v>285.48</v>
      </c>
      <c r="D1912" s="1" t="str">
        <f aca="false">Report!X2497</f>
        <v>NF 11493-1 KARU - MILKA</v>
      </c>
    </row>
    <row r="1913" customFormat="false" ht="12.75" hidden="false" customHeight="true" outlineLevel="0" collapsed="false">
      <c r="A1913" s="15" t="n">
        <f aca="false">Report!C2498</f>
        <v>46237</v>
      </c>
      <c r="B1913" s="1" t="str">
        <f aca="false">Report!E2498</f>
        <v>ADRIANO FEITOSA OLIVEIRA LTDA</v>
      </c>
      <c r="C1913" s="16" t="n">
        <f aca="false">Report!U2498</f>
        <v>4244.34</v>
      </c>
      <c r="D1913" s="1" t="str">
        <f aca="false">Report!X2498</f>
        <v>NF 352 /PGTO PARA DIST. OLIVEIRA - MILKA</v>
      </c>
    </row>
    <row r="1914" customFormat="false" ht="12.75" hidden="false" customHeight="true" outlineLevel="0" collapsed="false">
      <c r="A1914" s="15" t="n">
        <f aca="false">Report!C2499</f>
        <v>46237</v>
      </c>
      <c r="B1914" s="1" t="str">
        <f aca="false">Report!E2499</f>
        <v>RENATO DE O AZEVEDO E CIA LTDA - EPP</v>
      </c>
      <c r="C1914" s="16" t="n">
        <f aca="false">Report!U2499</f>
        <v>600</v>
      </c>
      <c r="D1914" s="1" t="str">
        <f aca="false">Report!X2499</f>
        <v>FARINHA 3 IRMAOS - MILKA</v>
      </c>
    </row>
    <row r="1915" customFormat="false" ht="12.75" hidden="false" customHeight="true" outlineLevel="0" collapsed="false">
      <c r="A1915" s="15" t="n">
        <f aca="false">Report!C2500</f>
        <v>46237</v>
      </c>
      <c r="B1915" s="1" t="str">
        <f aca="false">Report!E2500</f>
        <v>RV TECNOLOGIA E SISTEMAS S.A</v>
      </c>
      <c r="C1915" s="16" t="n">
        <f aca="false">Report!U2500</f>
        <v>600.5</v>
      </c>
      <c r="D1915" s="1" t="str">
        <f aca="false">Report!X2500</f>
        <v>RV RECARGA CELULAR  CHIPS-ANDREZA</v>
      </c>
    </row>
    <row r="1916" customFormat="false" ht="12.75" hidden="false" customHeight="true" outlineLevel="0" collapsed="false">
      <c r="A1916" s="15" t="n">
        <f aca="false">Report!C2501</f>
        <v>46237</v>
      </c>
      <c r="B1916" s="1" t="str">
        <f aca="false">Report!E2501</f>
        <v>RUAN FERNANDES</v>
      </c>
      <c r="C1916" s="16" t="n">
        <f aca="false">Report!U2501</f>
        <v>1200</v>
      </c>
      <c r="D1916" s="1" t="str">
        <f aca="false">Report!X2501</f>
        <v>RECIBO 2 LEITOR DE CAIXA MO1-ANDREZA</v>
      </c>
    </row>
    <row r="1917" customFormat="false" ht="12.75" hidden="false" customHeight="true" outlineLevel="0" collapsed="false">
      <c r="A1917" s="15" t="n">
        <f aca="false">Report!C2502</f>
        <v>46237</v>
      </c>
      <c r="B1917" s="1" t="str">
        <f aca="false">Report!E2502</f>
        <v>CAFE REJANE</v>
      </c>
      <c r="C1917" s="16" t="n">
        <f aca="false">Report!U2502</f>
        <v>515</v>
      </c>
      <c r="D1917" s="1" t="str">
        <f aca="false">Report!X2502</f>
        <v>DESPESA ALMOÇO SR RENATO 07/26</v>
      </c>
    </row>
    <row r="1918" customFormat="false" ht="12.75" hidden="false" customHeight="true" outlineLevel="0" collapsed="false">
      <c r="A1918" s="15" t="n">
        <f aca="false">Report!C2503</f>
        <v>46237</v>
      </c>
      <c r="B1918" s="1" t="str">
        <f aca="false">Report!E2503</f>
        <v>ITAU SA</v>
      </c>
      <c r="C1918" s="16" t="n">
        <f aca="false">Report!U2503</f>
        <v>338</v>
      </c>
      <c r="D1918" s="1" t="str">
        <f aca="false">Report!X2503</f>
        <v>cobertura de conta itau1velho-andreza</v>
      </c>
    </row>
    <row r="1919" customFormat="false" ht="12.75" hidden="false" customHeight="true" outlineLevel="0" collapsed="false">
      <c r="A1919" s="15" t="n">
        <f aca="false">Report!C2504</f>
        <v>46237</v>
      </c>
      <c r="B1919" s="1" t="str">
        <f aca="false">Report!E2504</f>
        <v>H L M PADARIA E CONFEITARIA LTDA</v>
      </c>
      <c r="C1919" s="16" t="n">
        <f aca="false">Report!U2504</f>
        <v>300</v>
      </c>
      <c r="D1919" s="1" t="str">
        <f aca="false">Report!X2504</f>
        <v>NF 114 - DEBORA</v>
      </c>
    </row>
    <row r="1920" customFormat="false" ht="12.75" hidden="false" customHeight="true" outlineLevel="0" collapsed="false">
      <c r="A1920" s="15" t="n">
        <f aca="false">Report!C2505</f>
        <v>46237</v>
      </c>
      <c r="B1920" s="1" t="str">
        <f aca="false">Report!E2505</f>
        <v>GELO DANGELO FABRICACAO DE GELO LTDA</v>
      </c>
      <c r="C1920" s="16" t="n">
        <f aca="false">Report!U2505</f>
        <v>564</v>
      </c>
      <c r="D1920" s="1" t="str">
        <f aca="false">Report!X2505</f>
        <v>NF 426 - DEBORA</v>
      </c>
    </row>
    <row r="1921" customFormat="false" ht="12.75" hidden="false" customHeight="true" outlineLevel="0" collapsed="false">
      <c r="A1921" s="15" t="n">
        <f aca="false">Report!C2506</f>
        <v>46237</v>
      </c>
      <c r="B1921" s="1" t="str">
        <f aca="false">Report!E2506</f>
        <v>CONTA VIVO </v>
      </c>
      <c r="C1921" s="16" t="n">
        <f aca="false">Report!U2506</f>
        <v>258.62</v>
      </c>
      <c r="D1921" s="1" t="str">
        <f aca="false">Report!X2506</f>
        <v>VIVO MO1 -ANDREZA</v>
      </c>
    </row>
    <row r="1922" customFormat="false" ht="12.75" hidden="false" customHeight="true" outlineLevel="0" collapsed="false">
      <c r="A1922" s="15" t="n">
        <f aca="false">Report!C2507</f>
        <v>46238</v>
      </c>
      <c r="B1922" s="1" t="str">
        <f aca="false">Report!E2507</f>
        <v>SEM FORNECEDOR</v>
      </c>
      <c r="C1922" s="16" t="n">
        <f aca="false">Report!U2507</f>
        <v>375</v>
      </c>
      <c r="D1922" s="1" t="str">
        <f aca="false">Report!X2507</f>
        <v>COMPRA DE 9,880 KG DE QUEIJO COALHO</v>
      </c>
    </row>
    <row r="1923" customFormat="false" ht="12.75" hidden="false" customHeight="true" outlineLevel="0" collapsed="false">
      <c r="A1923" s="15" t="n">
        <f aca="false">Report!C2508</f>
        <v>46238</v>
      </c>
      <c r="B1923" s="1" t="str">
        <f aca="false">Report!E2508</f>
        <v>SEM FORNECEDOR</v>
      </c>
      <c r="C1923" s="16" t="n">
        <f aca="false">Report!U2508</f>
        <v>100</v>
      </c>
      <c r="D1923" s="1" t="str">
        <f aca="false">Report!X2508</f>
        <v>LUIZ CARLOS</v>
      </c>
    </row>
    <row r="1924" customFormat="false" ht="12.75" hidden="false" customHeight="true" outlineLevel="0" collapsed="false">
      <c r="A1924" s="15" t="n">
        <f aca="false">Report!C2509</f>
        <v>46238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11002-02/07 MILKA </v>
      </c>
    </row>
    <row r="1925" customFormat="false" ht="12.75" hidden="false" customHeight="true" outlineLevel="0" collapsed="false">
      <c r="A1925" s="15" t="n">
        <f aca="false">Report!C2510</f>
        <v>46238</v>
      </c>
      <c r="B1925" s="1" t="str">
        <f aca="false">Report!E2510</f>
        <v>MARTINS COM SERV DISTR SA</v>
      </c>
      <c r="C1925" s="16" t="n">
        <f aca="false">Report!U2510</f>
        <v>3184.12</v>
      </c>
      <c r="D1925" s="1" t="str">
        <f aca="false">Report!X2510</f>
        <v>18259031 /NF1778370 NF1778371 - 03 MILKA</v>
      </c>
    </row>
    <row r="1926" customFormat="false" ht="12.75" hidden="false" customHeight="true" outlineLevel="0" collapsed="false">
      <c r="A1926" s="15" t="n">
        <f aca="false">Report!C2511</f>
        <v>46238</v>
      </c>
      <c r="B1926" s="1" t="str">
        <f aca="false">Report!E2511</f>
        <v>AUGUSTA - JUROS EMPRESTIMO</v>
      </c>
      <c r="C1926" s="16" t="n">
        <f aca="false">Report!U2511</f>
        <v>2000</v>
      </c>
      <c r="D1926" s="1" t="str">
        <f aca="false">Report!X2511</f>
        <v>JUROS EMPRESTIMO AUGUSTA MO3 E MO4 </v>
      </c>
    </row>
    <row r="1927" customFormat="false" ht="12.75" hidden="false" customHeight="true" outlineLevel="0" collapsed="false">
      <c r="A1927" s="15" t="n">
        <f aca="false">Report!C2512</f>
        <v>46238</v>
      </c>
      <c r="B1927" s="1" t="str">
        <f aca="false">Report!E2512</f>
        <v>BRASIL NORTE BEBIDAS S/A</v>
      </c>
      <c r="C1927" s="16" t="n">
        <f aca="false">Report!U2512</f>
        <v>94.32</v>
      </c>
      <c r="D1927" s="1" t="str">
        <f aca="false">Report!X2512</f>
        <v>NF 1190625 - MILKA</v>
      </c>
    </row>
    <row r="1928" customFormat="false" ht="12.75" hidden="false" customHeight="true" outlineLevel="0" collapsed="false">
      <c r="A1928" s="15" t="n">
        <f aca="false">Report!C2514</f>
        <v>46238</v>
      </c>
      <c r="B1928" s="1" t="str">
        <f aca="false">Report!E2514</f>
        <v>RISADINHA LTDA</v>
      </c>
      <c r="C1928" s="16" t="n">
        <f aca="false">Report!U2514</f>
        <v>823.64</v>
      </c>
      <c r="D1928" s="1" t="str">
        <f aca="false">Report!X2514</f>
        <v>NF 662479-01 MILKA</v>
      </c>
    </row>
    <row r="1929" customFormat="false" ht="12.75" hidden="false" customHeight="true" outlineLevel="0" collapsed="false">
      <c r="A1929" s="15" t="n">
        <f aca="false">Report!C2515</f>
        <v>46238</v>
      </c>
      <c r="B1929" s="1" t="str">
        <f aca="false">Report!E2515</f>
        <v>BETA INDUSTRIA E COMERCIO DE ALIMENTOS</v>
      </c>
      <c r="C1929" s="16" t="n">
        <f aca="false">Report!U2515</f>
        <v>909.9</v>
      </c>
      <c r="D1929" s="1" t="str">
        <f aca="false">Report!X2515</f>
        <v>NF10861 PAPAGUARA - MILKA</v>
      </c>
    </row>
    <row r="1930" customFormat="false" ht="12.75" hidden="false" customHeight="true" outlineLevel="0" collapsed="false">
      <c r="A1930" s="15" t="n">
        <f aca="false">Report!C2516</f>
        <v>46238</v>
      </c>
      <c r="B1930" s="1" t="str">
        <f aca="false">Report!E2516</f>
        <v>EMPRESA BRASILEIRA DE DISTRIBUICAO LTDA</v>
      </c>
      <c r="C1930" s="16" t="n">
        <f aca="false">Report!U2516</f>
        <v>2237.12</v>
      </c>
      <c r="D1930" s="1" t="str">
        <f aca="false">Report!X2516</f>
        <v>NF 2300748 EBD - MILKA</v>
      </c>
    </row>
    <row r="1931" customFormat="false" ht="12.75" hidden="false" customHeight="true" outlineLevel="0" collapsed="false">
      <c r="A1931" s="15" t="n">
        <f aca="false">Report!C2517</f>
        <v>46238</v>
      </c>
      <c r="B1931" s="1" t="str">
        <f aca="false">Report!E2517</f>
        <v>EMPRESA BRASILEIRA DE DISTRIBUICAO LTDA</v>
      </c>
      <c r="C1931" s="16" t="n">
        <f aca="false">Report!U2517</f>
        <v>555.15</v>
      </c>
      <c r="D1931" s="1" t="str">
        <f aca="false">Report!X2517</f>
        <v>NF 2300749 EBD - MILKA</v>
      </c>
    </row>
    <row r="1932" customFormat="false" ht="12.75" hidden="false" customHeight="true" outlineLevel="0" collapsed="false">
      <c r="A1932" s="15" t="n">
        <f aca="false">Report!C2518</f>
        <v>46238</v>
      </c>
      <c r="B1932" s="1" t="str">
        <f aca="false">Report!E2518</f>
        <v>FENNIX BRASIL DISTRIBUIDORA DE PRODUTOS</v>
      </c>
      <c r="C1932" s="16" t="n">
        <f aca="false">Report!U2518</f>
        <v>1224.01</v>
      </c>
      <c r="D1932" s="1" t="str">
        <f aca="false">Report!X2518</f>
        <v>NF 396457 C/ TARIFA INCLUSA - MILKA</v>
      </c>
    </row>
    <row r="1933" customFormat="false" ht="12.75" hidden="false" customHeight="true" outlineLevel="0" collapsed="false">
      <c r="A1933" s="15" t="n">
        <f aca="false">Report!C2519</f>
        <v>46238</v>
      </c>
      <c r="B1933" s="1" t="str">
        <f aca="false">Report!E2519</f>
        <v>ATACADAO S.A.</v>
      </c>
      <c r="C1933" s="16" t="n">
        <f aca="false">Report!U2519</f>
        <v>479.64</v>
      </c>
      <c r="D1933" s="1" t="str">
        <f aca="false">Report!X2519</f>
        <v>NF 1905834 - MILKA</v>
      </c>
    </row>
    <row r="1934" customFormat="false" ht="12.75" hidden="false" customHeight="true" outlineLevel="0" collapsed="false">
      <c r="A1934" s="15" t="n">
        <f aca="false">Report!C2520</f>
        <v>46238</v>
      </c>
      <c r="B1934" s="1" t="str">
        <f aca="false">Report!E2520</f>
        <v>NT INDUSTRIA E COMERCIO DE PANIFICACAO L</v>
      </c>
      <c r="C1934" s="16" t="n">
        <f aca="false">Report!U2520</f>
        <v>3510.17</v>
      </c>
      <c r="D1934" s="1" t="str">
        <f aca="false">Report!X2520</f>
        <v>NF 41617 - MILKA</v>
      </c>
    </row>
    <row r="1935" customFormat="false" ht="12.75" hidden="false" customHeight="true" outlineLevel="0" collapsed="false">
      <c r="A1935" s="15" t="n">
        <f aca="false">Report!C2521</f>
        <v>46238</v>
      </c>
      <c r="B1935" s="1" t="str">
        <f aca="false">Report!E2521</f>
        <v>TAPAJOS COM DE PERFUMARIA COSMETICOS E G</v>
      </c>
      <c r="C1935" s="16" t="n">
        <f aca="false">Report!U2521</f>
        <v>621.07</v>
      </c>
      <c r="D1935" s="1" t="str">
        <f aca="false">Report!X2521</f>
        <v>NF 581016-1 MILKA</v>
      </c>
    </row>
    <row r="1936" customFormat="false" ht="12.75" hidden="false" customHeight="true" outlineLevel="0" collapsed="false">
      <c r="A1936" s="15" t="n">
        <f aca="false">Report!C2522</f>
        <v>46238</v>
      </c>
      <c r="B1936" s="1" t="str">
        <f aca="false">Report!E2522</f>
        <v>MARE DISTRIBUIDORA DE BEBIDAS E DE PRODUTOS ALIMENTICIOS LTDA</v>
      </c>
      <c r="C1936" s="16" t="n">
        <f aca="false">Report!U2522</f>
        <v>2113.2</v>
      </c>
      <c r="D1936" s="1" t="str">
        <f aca="false">Report!X2522</f>
        <v>NF 1398219 MAGISTRAL - MILKA</v>
      </c>
    </row>
    <row r="1937" customFormat="false" ht="12.75" hidden="false" customHeight="true" outlineLevel="0" collapsed="false">
      <c r="A1937" s="15" t="n">
        <f aca="false">Report!C2523</f>
        <v>46238</v>
      </c>
      <c r="B1937" s="1" t="str">
        <f aca="false">Report!E2523</f>
        <v>H.V.M. XAVIER ALIMENTOS</v>
      </c>
      <c r="C1937" s="16" t="n">
        <f aca="false">Report!U2523</f>
        <v>194.4</v>
      </c>
      <c r="D1937" s="1" t="str">
        <f aca="false">Report!X2523</f>
        <v>NF 134892 MULTI QUEIJO - MILKA</v>
      </c>
    </row>
    <row r="1938" customFormat="false" ht="12.75" hidden="false" customHeight="true" outlineLevel="0" collapsed="false">
      <c r="A1938" s="15" t="n">
        <f aca="false">Report!C2524</f>
        <v>46238</v>
      </c>
      <c r="B1938" s="1" t="str">
        <f aca="false">Report!E2524</f>
        <v>T A DE MATTOS COMIM EIRELI</v>
      </c>
      <c r="C1938" s="16" t="n">
        <f aca="false">Report!U2524</f>
        <v>228</v>
      </c>
      <c r="D1938" s="1" t="str">
        <f aca="false">Report!X2524</f>
        <v>NF 10753 CASA NOSTRA - MILKA</v>
      </c>
    </row>
    <row r="1939" customFormat="false" ht="12.75" hidden="false" customHeight="true" outlineLevel="0" collapsed="false">
      <c r="A1939" s="15" t="n">
        <f aca="false">Report!C2525</f>
        <v>46238</v>
      </c>
      <c r="B1939" s="1" t="str">
        <f aca="false">Report!E2525</f>
        <v>TRIPLASTIK COMERCIAL</v>
      </c>
      <c r="C1939" s="16" t="n">
        <f aca="false">Report!U2525</f>
        <v>2771.05</v>
      </c>
      <c r="D1939" s="1" t="str">
        <f aca="false">Report!X2525</f>
        <v>NF3735 USO E CONSUMO/ SACO PAPEL/ SACOLAS PLASTICA/ SACO PEAD - MILKA</v>
      </c>
    </row>
    <row r="1940" customFormat="false" ht="12.75" hidden="false" customHeight="true" outlineLevel="0" collapsed="false">
      <c r="A1940" s="15" t="n">
        <f aca="false">Report!C2526</f>
        <v>46238</v>
      </c>
      <c r="B1940" s="1" t="str">
        <f aca="false">Report!E2526</f>
        <v>BROTHERS  INDUSTRIA DE ALIMENTOS LTDA</v>
      </c>
      <c r="C1940" s="16" t="n">
        <f aca="false">Report!U2526</f>
        <v>554.3</v>
      </c>
      <c r="D1940" s="1" t="str">
        <f aca="false">Report!X2526</f>
        <v>NF 1033944 - MILKA</v>
      </c>
    </row>
    <row r="1941" customFormat="false" ht="12.75" hidden="false" customHeight="true" outlineLevel="0" collapsed="false">
      <c r="A1941" s="15" t="n">
        <f aca="false">Report!C2527</f>
        <v>46238</v>
      </c>
      <c r="B1941" s="1" t="str">
        <f aca="false">Report!E2527</f>
        <v>VITAPAN COMERCIO VAREJISTA DE PRODUTOS ALIMENTICIOS LTDA</v>
      </c>
      <c r="C1941" s="16" t="n">
        <f aca="false">Report!U2527</f>
        <v>864</v>
      </c>
      <c r="D1941" s="1" t="str">
        <f aca="false">Report!X2527</f>
        <v>NF 10419 - MILKA</v>
      </c>
    </row>
    <row r="1942" customFormat="false" ht="12.75" hidden="false" customHeight="true" outlineLevel="0" collapsed="false">
      <c r="A1942" s="15" t="n">
        <f aca="false">Report!C2528</f>
        <v>46238</v>
      </c>
      <c r="B1942" s="1" t="str">
        <f aca="false">Report!E2528</f>
        <v>PANIFICADORA E CONFEITARIA REAL MADRI LTDA</v>
      </c>
      <c r="C1942" s="16" t="n">
        <f aca="false">Report!U2528</f>
        <v>700</v>
      </c>
      <c r="D1942" s="1" t="str">
        <f aca="false">Report!X2528</f>
        <v>NF 738 - MILKA</v>
      </c>
    </row>
    <row r="1943" customFormat="false" ht="12.75" hidden="false" customHeight="true" outlineLevel="0" collapsed="false">
      <c r="A1943" s="15" t="n">
        <f aca="false">Report!C2529</f>
        <v>46238</v>
      </c>
      <c r="B1943" s="1" t="str">
        <f aca="false">Report!E2529</f>
        <v>ADICSO FABIAN GONZALEZ MONTILLA 70302186</v>
      </c>
      <c r="C1943" s="16" t="n">
        <f aca="false">Report!U2529</f>
        <v>840</v>
      </c>
      <c r="D1943" s="1" t="str">
        <f aca="false">Report!X2529</f>
        <v>NF 568 BLOOM - MILKA</v>
      </c>
    </row>
    <row r="1944" customFormat="false" ht="12.75" hidden="false" customHeight="true" outlineLevel="0" collapsed="false">
      <c r="A1944" s="15" t="n">
        <f aca="false">Report!C2530</f>
        <v>46238</v>
      </c>
      <c r="B1944" s="1" t="str">
        <f aca="false">Report!E2530</f>
        <v>ACL REPARACAO E TECNOLOGIA DA INFORMACAO LTDA</v>
      </c>
      <c r="C1944" s="16" t="n">
        <f aca="false">Report!U2530</f>
        <v>270.9</v>
      </c>
      <c r="D1944" s="1" t="str">
        <f aca="false">Report!X2530</f>
        <v>MENSALIDADE DO TI RUAN MO1 - KEILA</v>
      </c>
    </row>
    <row r="1945" customFormat="false" ht="12.75" hidden="false" customHeight="true" outlineLevel="0" collapsed="false">
      <c r="A1945" s="15" t="n">
        <f aca="false">Report!C2531</f>
        <v>46238</v>
      </c>
      <c r="B1945" s="1" t="str">
        <f aca="false">Report!E2531</f>
        <v>RENATO DE OLIVEIRA AZEVEDO</v>
      </c>
      <c r="C1945" s="16" t="n">
        <f aca="false">Report!U2531</f>
        <v>262.5</v>
      </c>
      <c r="D1945" s="1" t="str">
        <f aca="false">Report!X2531</f>
        <v>PL RENATO SISTEMA DN </v>
      </c>
    </row>
    <row r="1946" customFormat="false" ht="12.75" hidden="false" customHeight="true" outlineLevel="0" collapsed="false">
      <c r="A1946" s="15" t="n">
        <f aca="false">Report!C2532</f>
        <v>46238</v>
      </c>
      <c r="B1946" s="1" t="str">
        <f aca="false">Report!E2532</f>
        <v>RENATO DE O AZEVEDO E CIA LTDA - EPP</v>
      </c>
      <c r="C1946" s="16" t="n">
        <f aca="false">Report!U2532</f>
        <v>200</v>
      </c>
      <c r="D1946" s="1" t="str">
        <f aca="false">Report!X2532</f>
        <v>10 KG PITAYA - DEBORA</v>
      </c>
    </row>
    <row r="1947" customFormat="false" ht="12.75" hidden="false" customHeight="true" outlineLevel="0" collapsed="false">
      <c r="A1947" s="15" t="n">
        <f aca="false">Report!C2533</f>
        <v>46238</v>
      </c>
      <c r="B1947" s="1" t="str">
        <f aca="false">Report!E2533</f>
        <v>ALMOCO </v>
      </c>
      <c r="C1947" s="16" t="n">
        <f aca="false">Report!U2533</f>
        <v>380</v>
      </c>
      <c r="D1947" s="1" t="str">
        <f aca="false">Report!X2533</f>
        <v>ALMOCO MO1 04/08 - KEILA</v>
      </c>
    </row>
    <row r="1948" customFormat="false" ht="12.75" hidden="false" customHeight="true" outlineLevel="0" collapsed="false">
      <c r="A1948" s="15" t="n">
        <f aca="false">Report!C2537</f>
        <v>46238</v>
      </c>
      <c r="B1948" s="1" t="str">
        <f aca="false">Report!E2537</f>
        <v>NEYLIANE SILVA DE OLIVEIRA</v>
      </c>
      <c r="C1948" s="16" t="n">
        <f aca="false">Report!U2537</f>
        <v>10000</v>
      </c>
      <c r="D1948" s="1" t="str">
        <f aca="false">Report!X2537</f>
        <v>PL NEILA OUTROS - KEILA </v>
      </c>
    </row>
    <row r="1949" customFormat="false" ht="12.75" hidden="false" customHeight="true" outlineLevel="0" collapsed="false">
      <c r="A1949" s="15" t="n">
        <f aca="false">Report!C2538</f>
        <v>46238</v>
      </c>
      <c r="B1949" s="1" t="str">
        <f aca="false">Report!E2538</f>
        <v>RENATO DE O AZEVEDO E CIA LTDA - EPP</v>
      </c>
      <c r="C1949" s="16" t="n">
        <f aca="false">Report!U2538</f>
        <v>710</v>
      </c>
      <c r="D1949" s="1" t="str">
        <f aca="false">Report!X2538</f>
        <v>BANANA PACOVAN - FEIRA RENATO - DEBORA</v>
      </c>
    </row>
    <row r="1950" customFormat="false" ht="12.75" hidden="false" customHeight="true" outlineLevel="0" collapsed="false">
      <c r="A1950" s="15" t="n">
        <f aca="false">Report!C2539</f>
        <v>46238</v>
      </c>
      <c r="B1950" s="1" t="str">
        <f aca="false">Report!E2539</f>
        <v>A L DE ALMEIDA NETO MINIMERCADOS-ME</v>
      </c>
      <c r="C1950" s="16" t="n">
        <f aca="false">Report!U2539</f>
        <v>205</v>
      </c>
      <c r="D1950" s="1" t="str">
        <f aca="false">Report!X2539</f>
        <v>NF 7322 - DEBORA</v>
      </c>
    </row>
    <row r="1951" customFormat="false" ht="12.75" hidden="false" customHeight="true" outlineLevel="0" collapsed="false">
      <c r="A1951" s="15" t="n">
        <f aca="false">Report!C2540</f>
        <v>46238</v>
      </c>
      <c r="B1951" s="1" t="str">
        <f aca="false">Report!E2540</f>
        <v>ITAU SA</v>
      </c>
      <c r="C1951" s="16" t="n">
        <f aca="false">Report!U2540</f>
        <v>32.17</v>
      </c>
      <c r="D1951" s="1" t="str">
        <f aca="false">Report!X2540</f>
        <v>TAR PIXQR LIQ MAQUININHA ITAU1-ANDREZA</v>
      </c>
    </row>
    <row r="1952" customFormat="false" ht="12.75" hidden="false" customHeight="true" outlineLevel="0" collapsed="false">
      <c r="A1952" s="15" t="n">
        <f aca="false">Report!C2541</f>
        <v>46238</v>
      </c>
      <c r="B1952" s="1" t="str">
        <f aca="false">Report!E2541</f>
        <v>ITAU SA</v>
      </c>
      <c r="C1952" s="16" t="n">
        <f aca="false">Report!U2541</f>
        <v>584.66</v>
      </c>
      <c r="D1952" s="1" t="str">
        <f aca="false">Report!X2541</f>
        <v>DESPESA -IOF 608363511-7 C/C</v>
      </c>
    </row>
    <row r="1953" customFormat="false" ht="12.75" hidden="false" customHeight="true" outlineLevel="0" collapsed="false">
      <c r="A1953" s="15" t="n">
        <f aca="false">Report!C2542</f>
        <v>46238</v>
      </c>
      <c r="B1953" s="1" t="str">
        <f aca="false">Report!E2542</f>
        <v>ITAU SA</v>
      </c>
      <c r="C1953" s="16" t="n">
        <f aca="false">Report!U2542</f>
        <v>835.34</v>
      </c>
      <c r="D1953" s="1" t="str">
        <f aca="false">Report!X2542</f>
        <v>DESPESA -IOF</v>
      </c>
    </row>
    <row r="1954" customFormat="false" ht="12.75" hidden="false" customHeight="true" outlineLevel="0" collapsed="false">
      <c r="A1954" s="15" t="n">
        <f aca="false">Report!C2543</f>
        <v>46238</v>
      </c>
      <c r="B1954" s="1" t="str">
        <f aca="false">Report!E2543</f>
        <v>ITAU SA</v>
      </c>
      <c r="C1954" s="16" t="n">
        <f aca="false">Report!U2543</f>
        <v>1774.03</v>
      </c>
      <c r="D1954" s="1" t="str">
        <f aca="false">Report!X2543</f>
        <v>TAR PIX QR CODE LIQUIDA ITAU1-ANDREZA</v>
      </c>
    </row>
    <row r="1955" customFormat="false" ht="12.75" hidden="false" customHeight="true" outlineLevel="0" collapsed="false">
      <c r="A1955" s="15" t="n">
        <f aca="false">Report!C2544</f>
        <v>46238</v>
      </c>
      <c r="B1955" s="1" t="str">
        <f aca="false">Report!E2544</f>
        <v>RENATO DE OLIVEIRA AZEVEDO</v>
      </c>
      <c r="C1955" s="16" t="n">
        <f aca="false">Report!U2544</f>
        <v>4761</v>
      </c>
      <c r="D1955" s="1" t="str">
        <f aca="false">Report!X2544</f>
        <v>PL RENATO -ESCOLA MARIA 07E08/26-ANDREZA</v>
      </c>
    </row>
    <row r="1956" customFormat="false" ht="12.75" hidden="false" customHeight="true" outlineLevel="0" collapsed="false">
      <c r="A1956" s="15" t="n">
        <f aca="false">Report!C2545</f>
        <v>46239</v>
      </c>
      <c r="B1956" s="1" t="str">
        <f aca="false">Report!E2545</f>
        <v>SEM FORNECEDOR</v>
      </c>
      <c r="C1956" s="16" t="n">
        <f aca="false">Report!U2545</f>
        <v>350</v>
      </c>
      <c r="D1956" s="1" t="str">
        <f aca="false">Report!X2545</f>
        <v>NF 5444</v>
      </c>
    </row>
    <row r="1957" customFormat="false" ht="12.75" hidden="false" customHeight="true" outlineLevel="0" collapsed="false">
      <c r="A1957" s="15" t="n">
        <f aca="false">Report!C2546</f>
        <v>46239</v>
      </c>
      <c r="B1957" s="1" t="str">
        <f aca="false">Report!E2546</f>
        <v>PRIME PET DISTRIBUIDORA LTDA</v>
      </c>
      <c r="C1957" s="16" t="n">
        <f aca="false">Report!U2546</f>
        <v>1488.3</v>
      </c>
      <c r="D1957" s="1" t="str">
        <f aca="false">Report!X2546</f>
        <v>NF 10262 -08/09 MILKA</v>
      </c>
    </row>
    <row r="1958" customFormat="false" ht="12.75" hidden="false" customHeight="true" outlineLevel="0" collapsed="false">
      <c r="A1958" s="15" t="n">
        <f aca="false">Report!C2547</f>
        <v>46239</v>
      </c>
      <c r="B1958" s="1" t="str">
        <f aca="false">Report!E2547</f>
        <v>ORIGENES C FREITAS</v>
      </c>
      <c r="C1958" s="16" t="n">
        <f aca="false">Report!U2547</f>
        <v>4300</v>
      </c>
      <c r="D1958" s="1" t="str">
        <f aca="false">Report!X2547</f>
        <v>ALUGUEL MO1 PADARIA - KEILA</v>
      </c>
    </row>
    <row r="1959" customFormat="false" ht="12.75" hidden="false" customHeight="true" outlineLevel="0" collapsed="false">
      <c r="A1959" s="15" t="n">
        <f aca="false">Report!C2548</f>
        <v>46239</v>
      </c>
      <c r="B1959" s="1" t="str">
        <f aca="false">Report!E2548</f>
        <v>GOLD SERVICE</v>
      </c>
      <c r="C1959" s="16" t="n">
        <f aca="false">Report!U2548</f>
        <v>2431.5</v>
      </c>
      <c r="D1959" s="1" t="str">
        <f aca="false">Report!X2548</f>
        <v>MENSALIDADE GOLD MO1-ANDREZA</v>
      </c>
    </row>
    <row r="1960" customFormat="false" ht="12.75" hidden="false" customHeight="true" outlineLevel="0" collapsed="false">
      <c r="A1960" s="15" t="n">
        <f aca="false">Report!C2549</f>
        <v>46239</v>
      </c>
      <c r="B1960" s="1" t="str">
        <f aca="false">Report!E2549</f>
        <v>NEYLIANE SILVA DE OLIVEIRA</v>
      </c>
      <c r="C1960" s="16" t="n">
        <f aca="false">Report!U2549</f>
        <v>631.05</v>
      </c>
      <c r="D1960" s="1" t="str">
        <f aca="false">Report!X2549</f>
        <v>PL NEILA CONDOMINIO - KEILA</v>
      </c>
    </row>
    <row r="1961" customFormat="false" ht="12.75" hidden="false" customHeight="true" outlineLevel="0" collapsed="false">
      <c r="A1961" s="15" t="n">
        <f aca="false">Report!C2550</f>
        <v>46239</v>
      </c>
      <c r="B1961" s="1" t="str">
        <f aca="false">Report!E2550</f>
        <v>CARMEM ELIZA</v>
      </c>
      <c r="C1961" s="16" t="n">
        <f aca="false">Report!U2550</f>
        <v>3000</v>
      </c>
      <c r="D1961" s="1" t="str">
        <f aca="false">Report!X2550</f>
        <v>ALUGUEL MO1 - </v>
      </c>
    </row>
    <row r="1962" customFormat="false" ht="12.75" hidden="false" customHeight="true" outlineLevel="0" collapsed="false">
      <c r="A1962" s="15" t="n">
        <f aca="false">Report!C2551</f>
        <v>46239</v>
      </c>
      <c r="B1962" s="1" t="str">
        <f aca="false">Report!E2551</f>
        <v>RENATO DE OLIVEIRA AZEVEDO</v>
      </c>
      <c r="C1962" s="16" t="n">
        <f aca="false">Report!U2551</f>
        <v>350</v>
      </c>
      <c r="D1962" s="1" t="str">
        <f aca="false">Report!X2551</f>
        <v>ALUGUEL MO1 NAO SOMAR</v>
      </c>
    </row>
    <row r="1963" customFormat="false" ht="12.75" hidden="false" customHeight="true" outlineLevel="0" collapsed="false">
      <c r="A1963" s="15" t="n">
        <f aca="false">Report!C2552</f>
        <v>46239</v>
      </c>
      <c r="B1963" s="1" t="str">
        <f aca="false">Report!E2552</f>
        <v>FEMAR IND E COM DE BEBIDAS LTDA</v>
      </c>
      <c r="C1963" s="16" t="n">
        <f aca="false">Report!U2552</f>
        <v>990.72</v>
      </c>
      <c r="D1963" s="1" t="str">
        <f aca="false">Report!X2552</f>
        <v>NF 53383 - MILKA</v>
      </c>
    </row>
    <row r="1964" customFormat="false" ht="12.75" hidden="false" customHeight="true" outlineLevel="0" collapsed="false">
      <c r="A1964" s="15" t="n">
        <f aca="false">Report!C2553</f>
        <v>46239</v>
      </c>
      <c r="B1964" s="1" t="str">
        <f aca="false">Report!E2553</f>
        <v>RENATO DE O AZEVEDO E CIA LTDA</v>
      </c>
      <c r="C1964" s="16" t="n">
        <f aca="false">Report!U2553</f>
        <v>4070.48</v>
      </c>
      <c r="D1964" s="1" t="str">
        <f aca="false">Report!X2553</f>
        <v>CONVENIO MO1 DROG 06/26 - KEILA</v>
      </c>
    </row>
    <row r="1965" customFormat="false" ht="12.75" hidden="false" customHeight="true" outlineLevel="0" collapsed="false">
      <c r="A1965" s="15" t="n">
        <f aca="false">Report!C2554</f>
        <v>46239</v>
      </c>
      <c r="B1965" s="1" t="str">
        <f aca="false">Report!E2554</f>
        <v>L S M COMERCIO DE ALIMENTOS E NAVEGACAO</v>
      </c>
      <c r="C1965" s="16" t="n">
        <f aca="false">Report!U2554</f>
        <v>732.46</v>
      </c>
      <c r="D1965" s="1" t="str">
        <f aca="false">Report!X2554</f>
        <v>NF 307805-3 MILKA</v>
      </c>
    </row>
    <row r="1966" customFormat="false" ht="12.75" hidden="false" customHeight="true" outlineLevel="0" collapsed="false">
      <c r="A1966" s="15" t="n">
        <f aca="false">Report!C2555</f>
        <v>46239</v>
      </c>
      <c r="B1966" s="1" t="str">
        <f aca="false">Report!E2555</f>
        <v>FUNNY PET DISTRIBUIDORA DE ALIMENTOS PAR</v>
      </c>
      <c r="C1966" s="16" t="n">
        <f aca="false">Report!U2555</f>
        <v>1475.42</v>
      </c>
      <c r="D1966" s="1" t="str">
        <f aca="false">Report!X2555</f>
        <v>NF 21048-1 MILKA</v>
      </c>
    </row>
    <row r="1967" customFormat="false" ht="12.75" hidden="false" customHeight="true" outlineLevel="0" collapsed="false">
      <c r="A1967" s="15" t="n">
        <f aca="false">Report!C2556</f>
        <v>46239</v>
      </c>
      <c r="B1967" s="1" t="str">
        <f aca="false">Report!E2556</f>
        <v>RCL COMERCIO DE PRODUTOS ALIMENTICIOS LT</v>
      </c>
      <c r="C1967" s="16" t="n">
        <f aca="false">Report!U2556</f>
        <v>527.04</v>
      </c>
      <c r="D1967" s="1" t="str">
        <f aca="false">Report!X2556</f>
        <v>NF 218815 - MILKA</v>
      </c>
    </row>
    <row r="1968" customFormat="false" ht="12.75" hidden="false" customHeight="true" outlineLevel="0" collapsed="false">
      <c r="A1968" s="15" t="n">
        <f aca="false">Report!C2557</f>
        <v>46239</v>
      </c>
      <c r="B1968" s="1" t="str">
        <f aca="false">Report!E2557</f>
        <v>EMPRESA BRASILEIRA DE DISTRIBUICAO LTDA</v>
      </c>
      <c r="C1968" s="16" t="n">
        <f aca="false">Report!U2557</f>
        <v>1828.54</v>
      </c>
      <c r="D1968" s="1" t="str">
        <f aca="false">Report!X2557</f>
        <v>NF 2301161 EBD - MILKA</v>
      </c>
    </row>
    <row r="1969" customFormat="false" ht="12.75" hidden="false" customHeight="true" outlineLevel="0" collapsed="false">
      <c r="A1969" s="15" t="n">
        <f aca="false">Report!C2558</f>
        <v>46239</v>
      </c>
      <c r="B1969" s="1" t="str">
        <f aca="false">Report!E2558</f>
        <v>CB COMERCIO E DISTRIBUIDORA DE ALIMENTOS</v>
      </c>
      <c r="C1969" s="16" t="n">
        <f aca="false">Report!U2558</f>
        <v>546.17</v>
      </c>
      <c r="D1969" s="1" t="str">
        <f aca="false">Report!X2558</f>
        <v>NF 854259 - MILKA</v>
      </c>
    </row>
    <row r="1970" customFormat="false" ht="12.75" hidden="false" customHeight="true" outlineLevel="0" collapsed="false">
      <c r="A1970" s="15" t="n">
        <f aca="false">Report!C2562</f>
        <v>46239</v>
      </c>
      <c r="B1970" s="1" t="str">
        <f aca="false">Report!E2562</f>
        <v>TAPAJOS COM DE PERFUMARIA COSMETICOS E G</v>
      </c>
      <c r="C1970" s="16" t="n">
        <f aca="false">Report!U2562</f>
        <v>1471.39</v>
      </c>
      <c r="D1970" s="1" t="str">
        <f aca="false">Report!X2562</f>
        <v>NF 581288 - DEBORA</v>
      </c>
    </row>
    <row r="1971" customFormat="false" ht="12.75" hidden="false" customHeight="true" outlineLevel="0" collapsed="false">
      <c r="A1971" s="15" t="n">
        <f aca="false">Report!C2567</f>
        <v>46239</v>
      </c>
      <c r="B1971" s="1" t="str">
        <f aca="false">Report!E2567</f>
        <v>ELIANA SILVA DE OLIVEIRA </v>
      </c>
      <c r="C1971" s="16" t="n">
        <f aca="false">Report!U2567</f>
        <v>1500</v>
      </c>
      <c r="D1971" s="1" t="str">
        <f aca="false">Report!X2567</f>
        <v>SALARIO ELIANA LOJAS - ESO - KEILA</v>
      </c>
    </row>
    <row r="1972" customFormat="false" ht="12.75" hidden="false" customHeight="true" outlineLevel="0" collapsed="false">
      <c r="A1972" s="15" t="n">
        <f aca="false">Report!C2569</f>
        <v>46239</v>
      </c>
      <c r="B1972" s="1" t="str">
        <f aca="false">Report!E2569</f>
        <v>MANAUS AMBIENTAL S/A </v>
      </c>
      <c r="C1972" s="16" t="n">
        <f aca="false">Report!U2569</f>
        <v>196.58</v>
      </c>
      <c r="D1972" s="1" t="str">
        <f aca="false">Report!X2569</f>
        <v>AGUA MO1 1244728-5 - KEILA</v>
      </c>
    </row>
    <row r="1973" customFormat="false" ht="12.75" hidden="false" customHeight="true" outlineLevel="0" collapsed="false">
      <c r="A1973" s="15" t="n">
        <f aca="false">Report!C2571</f>
        <v>46239</v>
      </c>
      <c r="B1973" s="1" t="str">
        <f aca="false">Report!E2571</f>
        <v>SILVA E SANTOS FRIGORIFICO LTDA</v>
      </c>
      <c r="C1973" s="16" t="n">
        <f aca="false">Report!U2571</f>
        <v>3642.5</v>
      </c>
      <c r="D1973" s="1" t="str">
        <f aca="false">Report!X2571</f>
        <v>NF32114 - MILKA</v>
      </c>
    </row>
    <row r="1974" customFormat="false" ht="12.75" hidden="false" customHeight="true" outlineLevel="0" collapsed="false">
      <c r="A1974" s="15" t="n">
        <f aca="false">Report!C2572</f>
        <v>46239</v>
      </c>
      <c r="B1974" s="1" t="str">
        <f aca="false">Report!E2572</f>
        <v>CARMEM ELIZA</v>
      </c>
      <c r="C1974" s="16" t="n">
        <f aca="false">Report!U2572</f>
        <v>6150</v>
      </c>
      <c r="D1974" s="1" t="str">
        <f aca="false">Report!X2572</f>
        <v>ALUGUEL NAO SOMAR MO1 </v>
      </c>
    </row>
    <row r="1975" customFormat="false" ht="12.75" hidden="false" customHeight="true" outlineLevel="0" collapsed="false">
      <c r="A1975" s="15" t="n">
        <f aca="false">Report!C2573</f>
        <v>46239</v>
      </c>
      <c r="B1975" s="1" t="str">
        <f aca="false">Report!E2573</f>
        <v>JAB COMERCIO DE PRODUTOS ALIMENTICIOS LT</v>
      </c>
      <c r="C1975" s="16" t="n">
        <f aca="false">Report!U2573</f>
        <v>287</v>
      </c>
      <c r="D1975" s="1" t="str">
        <f aca="false">Report!X2573</f>
        <v>NF 3624 SANTO PAO - MILKA</v>
      </c>
    </row>
    <row r="1976" customFormat="false" ht="12.75" hidden="false" customHeight="true" outlineLevel="0" collapsed="false">
      <c r="A1976" s="15" t="n">
        <f aca="false">Report!C2574</f>
        <v>46239</v>
      </c>
      <c r="B1976" s="1" t="str">
        <f aca="false">Report!E2574</f>
        <v>RENATO DE O AZEVEDO E CIA LTDA - EPP</v>
      </c>
      <c r="C1976" s="16" t="n">
        <f aca="false">Report!U2574</f>
        <v>1581</v>
      </c>
      <c r="D1976" s="1" t="str">
        <f aca="false">Report!X2574</f>
        <v>FEIRA CARLOS - DEBORA</v>
      </c>
    </row>
    <row r="1977" customFormat="false" ht="12.75" hidden="false" customHeight="true" outlineLevel="0" collapsed="false">
      <c r="A1977" s="15" t="n">
        <f aca="false">Report!C2576</f>
        <v>46239</v>
      </c>
      <c r="B1977" s="1" t="str">
        <f aca="false">Report!E2576</f>
        <v>RENATO DE O AZEVEDO E CIA LTDA - EPP</v>
      </c>
      <c r="C1977" s="16" t="n">
        <f aca="false">Report!U2576</f>
        <v>70</v>
      </c>
      <c r="D1977" s="1" t="str">
        <f aca="false">Report!X2576</f>
        <v>CAMARAO COM CASCA - FEIRA CARLOS - DEBORA</v>
      </c>
    </row>
    <row r="1978" customFormat="false" ht="12.75" hidden="false" customHeight="true" outlineLevel="0" collapsed="false">
      <c r="A1978" s="15" t="n">
        <f aca="false">Report!C2577</f>
        <v>46239</v>
      </c>
      <c r="B1978" s="1" t="str">
        <f aca="false">Report!E2577</f>
        <v>GETNET ADQUIRENCIA E SERVICOS PARA MEIOS DE PAGAMENTO S.A. - INSTITUICAO DE PAGA</v>
      </c>
      <c r="C1978" s="16" t="n">
        <f aca="false">Report!U2577</f>
        <v>216.48</v>
      </c>
      <c r="D1978" s="1" t="str">
        <f aca="false">Report!X2577</f>
        <v>DESPESA GETNET ADQUIRENTE ALUGUEL MAQUINAMO1-ANDREZA</v>
      </c>
    </row>
    <row r="1979" customFormat="false" ht="12.75" hidden="false" customHeight="true" outlineLevel="0" collapsed="false">
      <c r="A1979" s="15" t="n">
        <f aca="false">Report!C2578</f>
        <v>46239</v>
      </c>
      <c r="B1979" s="1" t="str">
        <f aca="false">Report!E2578</f>
        <v>NEYLIANE SILVA DE OLIVEIRA</v>
      </c>
      <c r="C1979" s="16" t="n">
        <f aca="false">Report!U2578</f>
        <v>220</v>
      </c>
      <c r="D1979" s="1" t="str">
        <f aca="false">Report!X2578</f>
        <v>PL NEILA E RENTATO VT ARLETE </v>
      </c>
    </row>
    <row r="1980" customFormat="false" ht="12.75" hidden="false" customHeight="true" outlineLevel="0" collapsed="false">
      <c r="A1980" s="15" t="n">
        <f aca="false">Report!C2579</f>
        <v>46239</v>
      </c>
      <c r="B1980" s="1" t="str">
        <f aca="false">Report!E2579</f>
        <v>RENATO DE O AZEVEDO E CIA LTDA - EPP</v>
      </c>
      <c r="C1980" s="16" t="n">
        <f aca="false">Report!U2579</f>
        <v>500</v>
      </c>
      <c r="D1980" s="1" t="str">
        <f aca="false">Report!X2579</f>
        <v>FEIRA SR RENATO - PIX P/  J F MERCEARIA - MERCADINHO FORTALEZA - DEBORA</v>
      </c>
    </row>
    <row r="1981" customFormat="false" ht="12.75" hidden="false" customHeight="true" outlineLevel="0" collapsed="false">
      <c r="A1981" s="15" t="n">
        <f aca="false">Report!C2580</f>
        <v>46239</v>
      </c>
      <c r="B1981" s="1" t="str">
        <f aca="false">Report!E2580</f>
        <v>H L M PADARIA E CONFEITARIA LTDA</v>
      </c>
      <c r="C1981" s="16" t="n">
        <f aca="false">Report!U2580</f>
        <v>280</v>
      </c>
      <c r="D1981" s="1" t="str">
        <f aca="false">Report!X2580</f>
        <v>NF 122 - DEBORA</v>
      </c>
    </row>
    <row r="1982" customFormat="false" ht="12.75" hidden="false" customHeight="true" outlineLevel="0" collapsed="false">
      <c r="A1982" s="15" t="n">
        <f aca="false">Report!C2581</f>
        <v>46239</v>
      </c>
      <c r="B1982" s="1" t="str">
        <f aca="false">Report!E2581</f>
        <v>FORNECEDOR AVULSO</v>
      </c>
      <c r="C1982" s="16" t="n">
        <f aca="false">Report!U2581</f>
        <v>610</v>
      </c>
      <c r="D1982" s="1" t="str">
        <f aca="false">Report!X2581</f>
        <v>DINHEIRO TROCADO PIX GELBER  DAMASCENO LIMA-ANDREZA</v>
      </c>
    </row>
    <row r="1983" customFormat="false" ht="12.75" hidden="false" customHeight="true" outlineLevel="0" collapsed="false">
      <c r="A1983" s="15" t="n">
        <f aca="false">Report!C2582</f>
        <v>46240</v>
      </c>
      <c r="B1983" s="1" t="str">
        <f aca="false">Report!E2582</f>
        <v>SEM FORNECEDOR</v>
      </c>
      <c r="C1983" s="16" t="n">
        <f aca="false">Report!U2582</f>
        <v>1233.98</v>
      </c>
      <c r="D1983" s="1" t="str">
        <f aca="false">Report!X2582</f>
        <v>SAL NEGATIVO 07/26 REF. ADTO. FUNCIONARIO  KEILA CRISTINA DE LIMA</v>
      </c>
    </row>
    <row r="1984" customFormat="false" ht="12.75" hidden="false" customHeight="true" outlineLevel="0" collapsed="false">
      <c r="A1984" s="15" t="n">
        <f aca="false">Report!C2583</f>
        <v>46240</v>
      </c>
      <c r="B1984" s="1" t="str">
        <f aca="false">Report!E2583</f>
        <v>SEM FORNECEDOR</v>
      </c>
      <c r="C1984" s="16" t="n">
        <f aca="false">Report!U2583</f>
        <v>483.68</v>
      </c>
      <c r="D1984" s="1" t="str">
        <f aca="false">Report!X2583</f>
        <v>SAL NEGATIVO 07/26 REF. ADTO. FUNCIONARIO  LUIS CARLOS DA SILVA CHAV</v>
      </c>
    </row>
    <row r="1985" customFormat="false" ht="12.75" hidden="false" customHeight="true" outlineLevel="0" collapsed="false">
      <c r="A1985" s="15" t="n">
        <f aca="false">Report!C2584</f>
        <v>46240</v>
      </c>
      <c r="B1985" s="1" t="str">
        <f aca="false">Report!E2584</f>
        <v>SEM FORNECEDOR</v>
      </c>
      <c r="C1985" s="16" t="n">
        <f aca="false">Report!U2584</f>
        <v>2450.52</v>
      </c>
      <c r="D1985" s="1" t="str">
        <f aca="false">Report!X2584</f>
        <v>SAL NEGATIVO 07/26 REF. ADTO. FUNCIONARIO  ANDERSON SILVA - BOY</v>
      </c>
    </row>
    <row r="1986" customFormat="false" ht="12.75" hidden="false" customHeight="true" outlineLevel="0" collapsed="false">
      <c r="A1986" s="15" t="n">
        <f aca="false">Report!C2585</f>
        <v>46240</v>
      </c>
      <c r="B1986" s="1" t="str">
        <f aca="false">Report!E2585</f>
        <v>SEM FORNECEDOR</v>
      </c>
      <c r="C1986" s="16" t="n">
        <f aca="false">Report!U2585</f>
        <v>300</v>
      </c>
      <c r="D1986" s="1" t="str">
        <f aca="false">Report!X2585</f>
        <v>NF 5457</v>
      </c>
    </row>
    <row r="1987" customFormat="false" ht="12.75" hidden="false" customHeight="true" outlineLevel="0" collapsed="false">
      <c r="A1987" s="15" t="n">
        <f aca="false">Report!C2586</f>
        <v>46240</v>
      </c>
      <c r="B1987" s="1" t="str">
        <f aca="false">Report!E2586</f>
        <v>RENATO DE OLIVEIRA AZEVEDO</v>
      </c>
      <c r="C1987" s="16" t="n">
        <f aca="false">Report!U2586</f>
        <v>3600</v>
      </c>
      <c r="D1987" s="1" t="str">
        <f aca="false">Report!X2586</f>
        <v>PL RENATO MO1 - KEILA  pote mo1</v>
      </c>
    </row>
    <row r="1988" customFormat="false" ht="12.75" hidden="false" customHeight="true" outlineLevel="0" collapsed="false">
      <c r="A1988" s="15" t="n">
        <f aca="false">Report!C2587</f>
        <v>46240</v>
      </c>
      <c r="B1988" s="1" t="str">
        <f aca="false">Report!E2587</f>
        <v>NL SERVICOS MEDICOS LTDA</v>
      </c>
      <c r="C1988" s="16" t="n">
        <f aca="false">Report!U2587</f>
        <v>209</v>
      </c>
      <c r="D1988" s="1" t="str">
        <f aca="false">Report!X2587</f>
        <v>ASOS FUNCIONARIOS MO1 06/26 - KEILA</v>
      </c>
    </row>
    <row r="1989" customFormat="false" ht="12.75" hidden="false" customHeight="true" outlineLevel="0" collapsed="false">
      <c r="A1989" s="15" t="n">
        <f aca="false">Report!C2588</f>
        <v>46240</v>
      </c>
      <c r="B1989" s="1" t="str">
        <f aca="false">Report!E2588</f>
        <v>FENNIX BRASIL DISTRIBUIDORA DE PRODUTOS</v>
      </c>
      <c r="C1989" s="16" t="n">
        <f aca="false">Report!U2588</f>
        <v>1643.75</v>
      </c>
      <c r="D1989" s="1" t="str">
        <f aca="false">Report!X2588</f>
        <v>NF 312590-3 MILKA</v>
      </c>
    </row>
    <row r="1990" customFormat="false" ht="12.75" hidden="false" customHeight="true" outlineLevel="0" collapsed="false">
      <c r="A1990" s="15" t="n">
        <f aca="false">Report!C2589</f>
        <v>46240</v>
      </c>
      <c r="B1990" s="1" t="str">
        <f aca="false">Report!E2589</f>
        <v>OCIDENTAL COMERCIO DE FRIOS LTDA</v>
      </c>
      <c r="C1990" s="16" t="n">
        <f aca="false">Report!U2589</f>
        <v>828.44</v>
      </c>
      <c r="D1990" s="1" t="str">
        <f aca="false">Report!X2589</f>
        <v>NF 1245715-2/2 MILKA</v>
      </c>
    </row>
    <row r="1991" customFormat="false" ht="12.75" hidden="false" customHeight="true" outlineLevel="0" collapsed="false">
      <c r="A1991" s="15" t="n">
        <f aca="false">Report!C2590</f>
        <v>46240</v>
      </c>
      <c r="B1991" s="1" t="str">
        <f aca="false">Report!E2590</f>
        <v>DUNORTE DISTRIBUIDORA DE PRODUTOS DE CONSUMO LTDA</v>
      </c>
      <c r="C1991" s="16" t="n">
        <f aca="false">Report!U2590</f>
        <v>1757.52</v>
      </c>
      <c r="D1991" s="1" t="str">
        <f aca="false">Report!X2590</f>
        <v>NF 3220224 - MILKA</v>
      </c>
    </row>
    <row r="1992" customFormat="false" ht="12.75" hidden="false" customHeight="true" outlineLevel="0" collapsed="false">
      <c r="A1992" s="15" t="n">
        <f aca="false">Report!C2591</f>
        <v>46240</v>
      </c>
      <c r="B1992" s="1" t="str">
        <f aca="false">Report!E2591</f>
        <v>CB COMERCIO E DISTRIBUIDORA DE ALIMENTOS</v>
      </c>
      <c r="C1992" s="16" t="n">
        <f aca="false">Report!U2591</f>
        <v>748.7</v>
      </c>
      <c r="D1992" s="1" t="str">
        <f aca="false">Report!X2591</f>
        <v>952611-B/C  NF854275 - MILKA</v>
      </c>
    </row>
    <row r="1993" customFormat="false" ht="12.75" hidden="false" customHeight="true" outlineLevel="0" collapsed="false">
      <c r="A1993" s="15" t="n">
        <f aca="false">Report!C2592</f>
        <v>46240</v>
      </c>
      <c r="B1993" s="1" t="str">
        <f aca="false">Report!E2592</f>
        <v>DISTRIBUIDORA LOPES LTDA</v>
      </c>
      <c r="C1993" s="16" t="n">
        <f aca="false">Report!U2592</f>
        <v>2799.83</v>
      </c>
      <c r="D1993" s="1" t="str">
        <f aca="false">Report!X2592</f>
        <v>NF 1693814 DESCONTO EM BOLETO - MILKA</v>
      </c>
    </row>
    <row r="1994" customFormat="false" ht="12.75" hidden="false" customHeight="true" outlineLevel="0" collapsed="false">
      <c r="A1994" s="15" t="n">
        <f aca="false">Report!C2593</f>
        <v>46240</v>
      </c>
      <c r="B1994" s="1" t="str">
        <f aca="false">Report!E2593</f>
        <v>MARQUES &amp; MELO LTDA - FILIAL</v>
      </c>
      <c r="C1994" s="16" t="n">
        <f aca="false">Report!U2593</f>
        <v>1181.96</v>
      </c>
      <c r="D1994" s="1" t="str">
        <f aca="false">Report!X2593</f>
        <v>NF 502189 -01 DISMELO -  MILKA</v>
      </c>
    </row>
    <row r="1995" customFormat="false" ht="12.75" hidden="false" customHeight="true" outlineLevel="0" collapsed="false">
      <c r="A1995" s="15" t="n">
        <f aca="false">Report!C2594</f>
        <v>46240</v>
      </c>
      <c r="B1995" s="1" t="str">
        <f aca="false">Report!E2594</f>
        <v>SL DISTRIBUIDORA COM. DE PROD. ALIMENTIC</v>
      </c>
      <c r="C1995" s="16" t="n">
        <f aca="false">Report!U2594</f>
        <v>1608.44</v>
      </c>
      <c r="D1995" s="1" t="str">
        <f aca="false">Report!X2594</f>
        <v>NF 10857 - MILKA</v>
      </c>
    </row>
    <row r="1996" customFormat="false" ht="12.75" hidden="false" customHeight="true" outlineLevel="0" collapsed="false">
      <c r="A1996" s="15" t="n">
        <f aca="false">Report!C2595</f>
        <v>46240</v>
      </c>
      <c r="B1996" s="1" t="str">
        <f aca="false">Report!E2595</f>
        <v>DISTRIBUIDORA FARIAS LTDA.</v>
      </c>
      <c r="C1996" s="16" t="n">
        <f aca="false">Report!U2595</f>
        <v>698.48</v>
      </c>
      <c r="D1996" s="1" t="str">
        <f aca="false">Report!X2595</f>
        <v>NF 682525 - MILKA</v>
      </c>
    </row>
    <row r="1997" customFormat="false" ht="12.75" hidden="false" customHeight="true" outlineLevel="0" collapsed="false">
      <c r="A1997" s="15" t="n">
        <f aca="false">Report!C2596</f>
        <v>46240</v>
      </c>
      <c r="B1997" s="1" t="str">
        <f aca="false">Report!E2596</f>
        <v>NESTLÉ BRASIL LTDA.</v>
      </c>
      <c r="C1997" s="16" t="n">
        <f aca="false">Report!U2596</f>
        <v>957.84</v>
      </c>
      <c r="D1997" s="1" t="str">
        <f aca="false">Report!X2596</f>
        <v>NF 1428642-03 MILKA</v>
      </c>
    </row>
    <row r="1998" customFormat="false" ht="12.75" hidden="false" customHeight="true" outlineLevel="0" collapsed="false">
      <c r="A1998" s="15" t="n">
        <f aca="false">Report!C2597</f>
        <v>46240</v>
      </c>
      <c r="B1998" s="1" t="str">
        <f aca="false">Report!E2597</f>
        <v>EDMARA COMERCIO DE HIGIENE PESSOAL LTDA</v>
      </c>
      <c r="C1998" s="16" t="n">
        <f aca="false">Report!U2597</f>
        <v>2621.74</v>
      </c>
      <c r="D1998" s="1" t="str">
        <f aca="false">Report!X2597</f>
        <v>5431-A/D  NF8403 - MILKA</v>
      </c>
    </row>
    <row r="1999" customFormat="false" ht="12.75" hidden="false" customHeight="true" outlineLevel="0" collapsed="false">
      <c r="A1999" s="15" t="n">
        <f aca="false">Report!C2598</f>
        <v>46240</v>
      </c>
      <c r="B1999" s="1" t="str">
        <f aca="false">Report!E2598</f>
        <v>OCIDENTAL COMERCIO DE FRIOS LTDA</v>
      </c>
      <c r="C1999" s="16" t="n">
        <f aca="false">Report!U2598</f>
        <v>662.72</v>
      </c>
      <c r="D1999" s="1" t="str">
        <f aca="false">Report!X2598</f>
        <v>NF 1248470-01 MILKA</v>
      </c>
    </row>
    <row r="2000" customFormat="false" ht="12.75" hidden="false" customHeight="true" outlineLevel="0" collapsed="false">
      <c r="A2000" s="15" t="n">
        <f aca="false">Report!C2599</f>
        <v>46240</v>
      </c>
      <c r="B2000" s="1" t="str">
        <f aca="false">Report!E2599</f>
        <v>FENNIX BRASIL DISTRIBUIDORA DE PRODUTOS</v>
      </c>
      <c r="C2000" s="16" t="n">
        <f aca="false">Report!U2599</f>
        <v>398.7</v>
      </c>
      <c r="D2000" s="1" t="str">
        <f aca="false">Report!X2599</f>
        <v>NF 396990 C/ ACRESCIMO - MILKA</v>
      </c>
    </row>
    <row r="2001" customFormat="false" ht="12.75" hidden="false" customHeight="true" outlineLevel="0" collapsed="false">
      <c r="A2001" s="15" t="n">
        <f aca="false">Report!C2601</f>
        <v>46240</v>
      </c>
      <c r="B2001" s="1" t="str">
        <f aca="false">Report!E2601</f>
        <v>FORTVET DISTRIBUIDORA LTDA</v>
      </c>
      <c r="C2001" s="16" t="n">
        <f aca="false">Report!U2601</f>
        <v>445.37</v>
      </c>
      <c r="D2001" s="1" t="str">
        <f aca="false">Report!X2601</f>
        <v>NF 2808-2 MILKA</v>
      </c>
    </row>
    <row r="2002" customFormat="false" ht="12.75" hidden="false" customHeight="true" outlineLevel="0" collapsed="false">
      <c r="A2002" s="15" t="n">
        <f aca="false">Report!C2602</f>
        <v>46240</v>
      </c>
      <c r="B2002" s="1" t="str">
        <f aca="false">Report!E2602</f>
        <v>DURAES DISTRIBUIDORA DE ESTIVAS LTDA</v>
      </c>
      <c r="C2002" s="16" t="n">
        <f aca="false">Report!U2602</f>
        <v>434.05</v>
      </c>
      <c r="D2002" s="1" t="str">
        <f aca="false">Report!X2602</f>
        <v>NF 651362 - DEBORA</v>
      </c>
    </row>
    <row r="2003" customFormat="false" ht="12.75" hidden="false" customHeight="true" outlineLevel="0" collapsed="false">
      <c r="A2003" s="15" t="n">
        <f aca="false">Report!C2603</f>
        <v>46240</v>
      </c>
      <c r="B2003" s="1" t="str">
        <f aca="false">Report!E2603</f>
        <v>FENNIX BRASIL DISTRIBUIDORA DE PRODUTOS</v>
      </c>
      <c r="C2003" s="16" t="n">
        <f aca="false">Report!U2603</f>
        <v>907.87</v>
      </c>
      <c r="D2003" s="1" t="str">
        <f aca="false">Report!X2603</f>
        <v>NF 314382 - COM TARIFA - DEBORA</v>
      </c>
    </row>
    <row r="2004" customFormat="false" ht="12.75" hidden="false" customHeight="true" outlineLevel="0" collapsed="false">
      <c r="A2004" s="15" t="n">
        <f aca="false">Report!C2604</f>
        <v>46240</v>
      </c>
      <c r="B2004" s="1" t="str">
        <f aca="false">Report!E2604</f>
        <v>NATUREZA COMERCIO DE DESCARTAVEIS LTDA</v>
      </c>
      <c r="C2004" s="16" t="n">
        <f aca="false">Report!U2604</f>
        <v>340</v>
      </c>
      <c r="D2004" s="1" t="str">
        <f aca="false">Report!X2604</f>
        <v>NF 739552 - MILKA</v>
      </c>
    </row>
    <row r="2005" customFormat="false" ht="12.75" hidden="false" customHeight="true" outlineLevel="0" collapsed="false">
      <c r="A2005" s="15" t="n">
        <f aca="false">Report!C2605</f>
        <v>46240</v>
      </c>
      <c r="B2005" s="1" t="str">
        <f aca="false">Report!E2605</f>
        <v>NESTLÉ BRASIL LTDA.</v>
      </c>
      <c r="C2005" s="16" t="n">
        <f aca="false">Report!U2605</f>
        <v>1721.47</v>
      </c>
      <c r="D2005" s="1" t="str">
        <f aca="false">Report!X2605</f>
        <v>NF 1431708-02/03 MILKA</v>
      </c>
    </row>
    <row r="2006" customFormat="false" ht="12.75" hidden="false" customHeight="true" outlineLevel="0" collapsed="false">
      <c r="A2006" s="15" t="n">
        <f aca="false">Report!C2606</f>
        <v>46240</v>
      </c>
      <c r="B2006" s="1" t="str">
        <f aca="false">Report!E2606</f>
        <v>C. R. PARENTE ABREU</v>
      </c>
      <c r="C2006" s="16" t="n">
        <f aca="false">Report!U2606</f>
        <v>285.48</v>
      </c>
      <c r="D2006" s="1" t="str">
        <f aca="false">Report!X2606</f>
        <v>NF 11493-2 KARU - MILKA</v>
      </c>
    </row>
    <row r="2007" customFormat="false" ht="12.75" hidden="false" customHeight="true" outlineLevel="0" collapsed="false">
      <c r="A2007" s="15" t="n">
        <f aca="false">Report!C2608</f>
        <v>46240</v>
      </c>
      <c r="B2007" s="1" t="str">
        <f aca="false">Report!E2608</f>
        <v>MAXFRI DISTRIUIDORA LTDA</v>
      </c>
      <c r="C2007" s="16" t="n">
        <f aca="false">Report!U2608</f>
        <v>4726.7</v>
      </c>
      <c r="D2007" s="1" t="str">
        <f aca="false">Report!X2608</f>
        <v>NF 14881 - MILKA</v>
      </c>
    </row>
    <row r="2008" customFormat="false" ht="12.75" hidden="false" customHeight="true" outlineLevel="0" collapsed="false">
      <c r="A2008" s="15" t="n">
        <f aca="false">Report!C2609</f>
        <v>46240</v>
      </c>
      <c r="B2008" s="1" t="str">
        <f aca="false">Report!E2609</f>
        <v>PANIFICADORA E CONFEITARIA REAL MADRI LTDA</v>
      </c>
      <c r="C2008" s="16" t="n">
        <f aca="false">Report!U2609</f>
        <v>739.15</v>
      </c>
      <c r="D2008" s="1" t="str">
        <f aca="false">Report!X2609</f>
        <v>NF 739 - MILKA</v>
      </c>
    </row>
    <row r="2009" customFormat="false" ht="12.75" hidden="false" customHeight="true" outlineLevel="0" collapsed="false">
      <c r="A2009" s="15" t="n">
        <f aca="false">Report!C2611</f>
        <v>46240</v>
      </c>
      <c r="B2009" s="1" t="str">
        <f aca="false">Report!E2611</f>
        <v>FOLHA DE PAGAMENTO </v>
      </c>
      <c r="C2009" s="16" t="n">
        <f aca="false">Report!U2611</f>
        <v>1284.5</v>
      </c>
      <c r="D2009" s="1" t="str">
        <f aca="false">Report!X2611</f>
        <v>PAG SALARIO 07/26 ESCR - KEILA</v>
      </c>
    </row>
    <row r="2010" customFormat="false" ht="12.75" hidden="false" customHeight="true" outlineLevel="0" collapsed="false">
      <c r="A2010" s="15" t="n">
        <f aca="false">Report!C2612</f>
        <v>46240</v>
      </c>
      <c r="B2010" s="1" t="str">
        <f aca="false">Report!E2612</f>
        <v>FOLHA DE PAGAMENTO </v>
      </c>
      <c r="C2010" s="16" t="n">
        <f aca="false">Report!U2612</f>
        <v>378.58</v>
      </c>
      <c r="D2010" s="1" t="str">
        <f aca="false">Report!X2612</f>
        <v>PAG SALARIO 07/26 ESCR - KEILA</v>
      </c>
    </row>
    <row r="2011" customFormat="false" ht="12.75" hidden="false" customHeight="true" outlineLevel="0" collapsed="false">
      <c r="A2011" s="15" t="n">
        <f aca="false">Report!C2613</f>
        <v>46240</v>
      </c>
      <c r="B2011" s="1" t="str">
        <f aca="false">Report!E2613</f>
        <v>ALMOCO </v>
      </c>
      <c r="C2011" s="16" t="n">
        <f aca="false">Report!U2613</f>
        <v>220</v>
      </c>
      <c r="D2011" s="1" t="str">
        <f aca="false">Report!X2613</f>
        <v>ALIMENTACAO JANTA MO1 04/08 - KEILA</v>
      </c>
    </row>
    <row r="2012" customFormat="false" ht="12.75" hidden="false" customHeight="true" outlineLevel="0" collapsed="false">
      <c r="A2012" s="15" t="n">
        <f aca="false">Report!C2614</f>
        <v>46240</v>
      </c>
      <c r="B2012" s="1" t="str">
        <f aca="false">Report!E2614</f>
        <v>RENATO DE O AZEVEDO E CIA LTDA - EPP</v>
      </c>
      <c r="C2012" s="16" t="n">
        <f aca="false">Report!U2614</f>
        <v>350</v>
      </c>
      <c r="D2012" s="1" t="str">
        <f aca="false">Report!X2614</f>
        <v>ACAI DE ANORI - DEBORA - 30/07</v>
      </c>
    </row>
    <row r="2013" customFormat="false" ht="12.75" hidden="false" customHeight="true" outlineLevel="0" collapsed="false">
      <c r="A2013" s="15" t="n">
        <f aca="false">Report!C2615</f>
        <v>46240</v>
      </c>
      <c r="B2013" s="1" t="str">
        <f aca="false">Report!E2615</f>
        <v>RENATO DE O AZEVEDO E CIA LTDA - EPP</v>
      </c>
      <c r="C2013" s="16" t="n">
        <f aca="false">Report!U2615</f>
        <v>420</v>
      </c>
      <c r="D2013" s="1" t="str">
        <f aca="false">Report!X2615</f>
        <v>ACAI DE ANORI - DEBORA - DIA 01/08</v>
      </c>
    </row>
    <row r="2014" customFormat="false" ht="12.75" hidden="false" customHeight="true" outlineLevel="0" collapsed="false">
      <c r="A2014" s="15" t="n">
        <f aca="false">Report!C2616</f>
        <v>46240</v>
      </c>
      <c r="B2014" s="1" t="str">
        <f aca="false">Report!E2616</f>
        <v>RENATO DE O AZEVEDO E CIA LTDA - EPP</v>
      </c>
      <c r="C2014" s="16" t="n">
        <f aca="false">Report!U2616</f>
        <v>350</v>
      </c>
      <c r="D2014" s="1" t="str">
        <f aca="false">Report!X2616</f>
        <v>ACAI DE ANORI - DEBORA - 03/08</v>
      </c>
    </row>
    <row r="2015" customFormat="false" ht="12.75" hidden="false" customHeight="true" outlineLevel="0" collapsed="false">
      <c r="A2015" s="15" t="n">
        <f aca="false">Report!C2618</f>
        <v>46240</v>
      </c>
      <c r="B2015" s="1" t="str">
        <f aca="false">Report!E2618</f>
        <v>GELO DANGELO FABRICACAO DE GELO LTDA</v>
      </c>
      <c r="C2015" s="16" t="n">
        <f aca="false">Report!U2618</f>
        <v>405.5</v>
      </c>
      <c r="D2015" s="1" t="str">
        <f aca="false">Report!X2618</f>
        <v>NF 443 - DEBORA</v>
      </c>
    </row>
    <row r="2016" customFormat="false" ht="12.75" hidden="false" customHeight="true" outlineLevel="0" collapsed="false">
      <c r="A2016" s="15" t="n">
        <f aca="false">Report!C2619</f>
        <v>46240</v>
      </c>
      <c r="B2016" s="1" t="str">
        <f aca="false">Report!E2619</f>
        <v>FOLHA DE PAGAMENTO </v>
      </c>
      <c r="C2016" s="16" t="n">
        <f aca="false">Report!U2619</f>
        <v>21294.16</v>
      </c>
      <c r="D2016" s="1" t="str">
        <f aca="false">Report!X2619</f>
        <v>PAG SALARIO FUNCIONARIOS MO1 07/26 - KEILA</v>
      </c>
    </row>
    <row r="2017" customFormat="false" ht="12.75" hidden="false" customHeight="true" outlineLevel="0" collapsed="false">
      <c r="A2017" s="15" t="n">
        <f aca="false">Report!C2620</f>
        <v>46240</v>
      </c>
      <c r="B2017" s="1" t="str">
        <f aca="false">Report!E2620</f>
        <v>RV TECNOLOGIA E SISTEMAS S.A</v>
      </c>
      <c r="C2017" s="16" t="n">
        <f aca="false">Report!U2620</f>
        <v>626.05</v>
      </c>
      <c r="D2017" s="1" t="str">
        <f aca="false">Report!X2620</f>
        <v>RV RECARGA CELULAR -ANDREZA</v>
      </c>
    </row>
    <row r="2018" customFormat="false" ht="12.75" hidden="false" customHeight="true" outlineLevel="0" collapsed="false">
      <c r="A2018" s="15" t="n">
        <f aca="false">Report!C2621</f>
        <v>46240</v>
      </c>
      <c r="B2018" s="1" t="str">
        <f aca="false">Report!E2621</f>
        <v>JACKSON ROCHA NUNES</v>
      </c>
      <c r="C2018" s="16" t="n">
        <f aca="false">Report!U2621</f>
        <v>750</v>
      </c>
      <c r="D2018" s="1" t="str">
        <f aca="false">Report!X2621</f>
        <v>NF 237 - DEBORA</v>
      </c>
    </row>
    <row r="2019" customFormat="false" ht="12.75" hidden="false" customHeight="true" outlineLevel="0" collapsed="false">
      <c r="A2019" s="15" t="n">
        <f aca="false">Report!C2622</f>
        <v>46241</v>
      </c>
      <c r="B2019" s="1" t="str">
        <f aca="false">Report!E2622</f>
        <v>SEM FORNECEDOR</v>
      </c>
      <c r="C2019" s="16" t="n">
        <f aca="false">Report!U2622</f>
        <v>300</v>
      </c>
      <c r="D2019" s="1" t="str">
        <f aca="false">Report!X2622</f>
        <v>NF 5459</v>
      </c>
    </row>
    <row r="2020" customFormat="false" ht="12.75" hidden="false" customHeight="true" outlineLevel="0" collapsed="false">
      <c r="A2020" s="15" t="n">
        <f aca="false">Report!C2623</f>
        <v>46241</v>
      </c>
      <c r="B2020" s="1" t="str">
        <f aca="false">Report!E2623</f>
        <v>SEM FORNECEDOR</v>
      </c>
      <c r="C2020" s="16" t="n">
        <f aca="false">Report!U2623</f>
        <v>210</v>
      </c>
      <c r="D2020" s="1" t="str">
        <f aca="false">Report!X2623</f>
        <v>COMPRA DE 5,534 KG DE QUEIJO COALHO</v>
      </c>
    </row>
    <row r="2021" customFormat="false" ht="12.75" hidden="false" customHeight="true" outlineLevel="0" collapsed="false">
      <c r="A2021" s="15" t="n">
        <f aca="false">Report!C2624</f>
        <v>46241</v>
      </c>
      <c r="B2021" s="1" t="str">
        <f aca="false">Report!E2624</f>
        <v>PRIME PET DISTRIBUIDORA LTDA</v>
      </c>
      <c r="C2021" s="16" t="n">
        <f aca="false">Report!U2624</f>
        <v>250.38</v>
      </c>
      <c r="D2021" s="1" t="str">
        <f aca="false">Report!X2624</f>
        <v>NF 10336 -08 MILKA</v>
      </c>
    </row>
    <row r="2022" customFormat="false" ht="12.75" hidden="false" customHeight="true" outlineLevel="0" collapsed="false">
      <c r="A2022" s="15" t="n">
        <f aca="false">Report!C2625</f>
        <v>46241</v>
      </c>
      <c r="B2022" s="1" t="str">
        <f aca="false">Report!E2625</f>
        <v>BRASIL NORTE BEBIDAS S/A</v>
      </c>
      <c r="C2022" s="16" t="n">
        <f aca="false">Report!U2625</f>
        <v>65.93</v>
      </c>
      <c r="D2022" s="1" t="str">
        <f aca="false">Report!X2625</f>
        <v>NF 1950823 COCA / DESCONTO COMODATO - MILKA</v>
      </c>
    </row>
    <row r="2023" customFormat="false" ht="12.75" hidden="false" customHeight="true" outlineLevel="0" collapsed="false">
      <c r="A2023" s="15" t="n">
        <f aca="false">Report!C2626</f>
        <v>46241</v>
      </c>
      <c r="B2023" s="1" t="str">
        <f aca="false">Report!E2626</f>
        <v>OPPORTUNITY ALIMENTOS PARA ANIMAIS LTDA</v>
      </c>
      <c r="C2023" s="16" t="n">
        <f aca="false">Report!U2626</f>
        <v>1091.08</v>
      </c>
      <c r="D2023" s="1" t="str">
        <f aca="false">Report!X2626</f>
        <v>NF 34611 - MILKA</v>
      </c>
    </row>
    <row r="2024" customFormat="false" ht="12.75" hidden="false" customHeight="true" outlineLevel="0" collapsed="false">
      <c r="A2024" s="15" t="n">
        <f aca="false">Report!C2627</f>
        <v>46241</v>
      </c>
      <c r="B2024" s="1" t="str">
        <f aca="false">Report!E2627</f>
        <v>DISTRIBUIDORA FARIAS LTDA.</v>
      </c>
      <c r="C2024" s="16" t="n">
        <f aca="false">Report!U2627</f>
        <v>871.12</v>
      </c>
      <c r="D2024" s="1" t="str">
        <f aca="false">Report!X2627</f>
        <v>804856-C/C  NF681131 - MILKA</v>
      </c>
    </row>
    <row r="2025" customFormat="false" ht="12.75" hidden="false" customHeight="true" outlineLevel="0" collapsed="false">
      <c r="A2025" s="15" t="n">
        <f aca="false">Report!C2628</f>
        <v>46241</v>
      </c>
      <c r="B2025" s="1" t="str">
        <f aca="false">Report!E2628</f>
        <v>EDMARA COMERCIO DE HIGIENE PESSOAL LTDA</v>
      </c>
      <c r="C2025" s="16" t="n">
        <f aca="false">Report!U2628</f>
        <v>523.67</v>
      </c>
      <c r="D2025" s="1" t="str">
        <f aca="false">Report!X2628</f>
        <v>5350-B/C  NF8364 - MILKA</v>
      </c>
    </row>
    <row r="2026" customFormat="false" ht="12.75" hidden="false" customHeight="true" outlineLevel="0" collapsed="false">
      <c r="A2026" s="15" t="n">
        <f aca="false">Report!C2629</f>
        <v>46241</v>
      </c>
      <c r="B2026" s="1" t="str">
        <f aca="false">Report!E2629</f>
        <v>BRASIL NORTE BEBIDAS S/A</v>
      </c>
      <c r="C2026" s="16" t="n">
        <f aca="false">Report!U2629</f>
        <v>215.52</v>
      </c>
      <c r="D2026" s="1" t="str">
        <f aca="false">Report!X2629</f>
        <v>NF1197029 COCA / TARIFA INCLUSA - MILKA</v>
      </c>
    </row>
    <row r="2027" customFormat="false" ht="12.75" hidden="false" customHeight="true" outlineLevel="0" collapsed="false">
      <c r="A2027" s="15" t="n">
        <f aca="false">Report!C2630</f>
        <v>46241</v>
      </c>
      <c r="B2027" s="1" t="str">
        <f aca="false">Report!E2630</f>
        <v>OPPORTUNITY ALIMENTOS PARA ANIMAIS LTDA</v>
      </c>
      <c r="C2027" s="16" t="n">
        <f aca="false">Report!U2630</f>
        <v>2006</v>
      </c>
      <c r="D2027" s="1" t="str">
        <f aca="false">Report!X2630</f>
        <v>NF 34663-3 MILKA</v>
      </c>
    </row>
    <row r="2028" customFormat="false" ht="12.75" hidden="false" customHeight="true" outlineLevel="0" collapsed="false">
      <c r="A2028" s="15" t="n">
        <f aca="false">Report!C2631</f>
        <v>46241</v>
      </c>
      <c r="B2028" s="1" t="str">
        <f aca="false">Report!E2631</f>
        <v>OESA COMERCIO E REPRESENTACOES S/A</v>
      </c>
      <c r="C2028" s="16" t="n">
        <f aca="false">Report!U2631</f>
        <v>1180.51</v>
      </c>
      <c r="D2028" s="1" t="str">
        <f aca="false">Report!X2631</f>
        <v>NF 430879-2 DELLY'S - MILKA</v>
      </c>
    </row>
    <row r="2029" customFormat="false" ht="12.75" hidden="false" customHeight="true" outlineLevel="0" collapsed="false">
      <c r="A2029" s="15" t="n">
        <f aca="false">Report!C2632</f>
        <v>46241</v>
      </c>
      <c r="B2029" s="1" t="str">
        <f aca="false">Report!E2632</f>
        <v>PIARARA COMERCIO, IMPORTACAO E EXPORTACAO LTDA</v>
      </c>
      <c r="C2029" s="16" t="n">
        <f aca="false">Report!U2632</f>
        <v>808.45</v>
      </c>
      <c r="D2029" s="1" t="str">
        <f aca="false">Report!X2632</f>
        <v>NF 194574 -2 MILKA</v>
      </c>
    </row>
    <row r="2030" customFormat="false" ht="12.75" hidden="false" customHeight="true" outlineLevel="0" collapsed="false">
      <c r="A2030" s="15" t="n">
        <f aca="false">Report!C2633</f>
        <v>46241</v>
      </c>
      <c r="B2030" s="1" t="str">
        <f aca="false">Report!E2633</f>
        <v>TRIPLASTIK COMERCIAL</v>
      </c>
      <c r="C2030" s="16" t="n">
        <f aca="false">Report!U2633</f>
        <v>994.74</v>
      </c>
      <c r="D2030" s="1" t="str">
        <f aca="false">Report!X2633</f>
        <v>NF3858 USO E CONSUMO LOJA/ BOBINAS - MILKA</v>
      </c>
    </row>
    <row r="2031" customFormat="false" ht="12.75" hidden="false" customHeight="true" outlineLevel="0" collapsed="false">
      <c r="A2031" s="15" t="n">
        <f aca="false">Report!C2634</f>
        <v>46241</v>
      </c>
      <c r="B2031" s="1" t="str">
        <f aca="false">Report!E2634</f>
        <v>SOUZA CRUZ LTDA.</v>
      </c>
      <c r="C2031" s="16" t="n">
        <f aca="false">Report!U2634</f>
        <v>7635.42</v>
      </c>
      <c r="D2031" s="1" t="str">
        <f aca="false">Report!X2634</f>
        <v>NF 568312-2 MILKA</v>
      </c>
    </row>
    <row r="2032" customFormat="false" ht="12.75" hidden="false" customHeight="true" outlineLevel="0" collapsed="false">
      <c r="A2032" s="15" t="n">
        <f aca="false">Report!C2635</f>
        <v>46241</v>
      </c>
      <c r="B2032" s="1" t="str">
        <f aca="false">Report!E2635</f>
        <v>PIARARA COMERCIO, IMPORTACAO E EXPORTACAO LTDA</v>
      </c>
      <c r="C2032" s="16" t="n">
        <f aca="false">Report!U2635</f>
        <v>868.36</v>
      </c>
      <c r="D2032" s="1" t="str">
        <f aca="false">Report!X2635</f>
        <v>NF 194785 - DEBORA</v>
      </c>
    </row>
    <row r="2033" customFormat="false" ht="12.75" hidden="false" customHeight="true" outlineLevel="0" collapsed="false">
      <c r="A2033" s="15" t="n">
        <f aca="false">Report!C2636</f>
        <v>46241</v>
      </c>
      <c r="B2033" s="1" t="str">
        <f aca="false">Report!E2636</f>
        <v>J. S. MOREIRA ALVES LTDA</v>
      </c>
      <c r="C2033" s="16" t="n">
        <f aca="false">Report!U2636</f>
        <v>581.5</v>
      </c>
      <c r="D2033" s="1" t="str">
        <f aca="false">Report!X2636</f>
        <v>NF 2702 MESA FARTA - MILKA</v>
      </c>
    </row>
    <row r="2034" customFormat="false" ht="12.75" hidden="false" customHeight="true" outlineLevel="0" collapsed="false">
      <c r="A2034" s="15" t="n">
        <f aca="false">Report!C2637</f>
        <v>46241</v>
      </c>
      <c r="B2034" s="1" t="str">
        <f aca="false">Report!E2637</f>
        <v>IRMÃOS LIMA  ATACADO  DE ALIMENTOS LTDA</v>
      </c>
      <c r="C2034" s="16" t="n">
        <f aca="false">Report!U2637</f>
        <v>925.97</v>
      </c>
      <c r="D2034" s="1" t="str">
        <f aca="false">Report!X2637</f>
        <v>377101 -A/C  NF296100 - MILKA</v>
      </c>
    </row>
    <row r="2035" customFormat="false" ht="12.75" hidden="false" customHeight="true" outlineLevel="0" collapsed="false">
      <c r="A2035" s="15" t="n">
        <f aca="false">Report!C2638</f>
        <v>46241</v>
      </c>
      <c r="B2035" s="1" t="str">
        <f aca="false">Report!E2638</f>
        <v>NT INDUSTRIA E COMERCIO DE PANIFICACAO L</v>
      </c>
      <c r="C2035" s="16" t="n">
        <f aca="false">Report!U2638</f>
        <v>5054.39</v>
      </c>
      <c r="D2035" s="1" t="str">
        <f aca="false">Report!X2638</f>
        <v>NF 41958 - MILKA</v>
      </c>
    </row>
    <row r="2036" customFormat="false" ht="12.75" hidden="false" customHeight="true" outlineLevel="0" collapsed="false">
      <c r="A2036" s="15" t="n">
        <f aca="false">Report!C2643</f>
        <v>46241</v>
      </c>
      <c r="B2036" s="1" t="str">
        <f aca="false">Report!E2643</f>
        <v>COMERCIO DE FRIOS MANAUS LTDA</v>
      </c>
      <c r="C2036" s="16" t="n">
        <f aca="false">Report!U2643</f>
        <v>5242.4</v>
      </c>
      <c r="D2036" s="1" t="str">
        <f aca="false">Report!X2643</f>
        <v>NF 173886 - MILKA</v>
      </c>
    </row>
    <row r="2037" customFormat="false" ht="12.75" hidden="false" customHeight="true" outlineLevel="0" collapsed="false">
      <c r="A2037" s="15" t="n">
        <f aca="false">Report!C2652</f>
        <v>46241</v>
      </c>
      <c r="B2037" s="1" t="str">
        <f aca="false">Report!E2652</f>
        <v>BANCO DO BRASIL SA</v>
      </c>
      <c r="C2037" s="16" t="n">
        <f aca="false">Report!U2652</f>
        <v>93.1</v>
      </c>
      <c r="D2037" s="1" t="str">
        <f aca="false">Report!X2652</f>
        <v>DESPESA TAR PACOTE SERVIÇOS BB 1VELHO-ANDREZA</v>
      </c>
    </row>
    <row r="2038" customFormat="false" ht="12.75" hidden="false" customHeight="true" outlineLevel="0" collapsed="false">
      <c r="A2038" s="15" t="n">
        <f aca="false">Report!C2657</f>
        <v>46241</v>
      </c>
      <c r="B2038" s="1" t="str">
        <f aca="false">Report!E2657</f>
        <v>H L M PADARIA E CONFEITARIA LTDA</v>
      </c>
      <c r="C2038" s="16" t="n">
        <f aca="false">Report!U2657</f>
        <v>420</v>
      </c>
      <c r="D2038" s="1" t="str">
        <f aca="false">Report!X2657</f>
        <v>NF 131 - DEBORA</v>
      </c>
    </row>
    <row r="2039" customFormat="false" ht="12.75" hidden="false" customHeight="true" outlineLevel="0" collapsed="false">
      <c r="A2039" s="15" t="n">
        <f aca="false">Report!C2660</f>
        <v>46241</v>
      </c>
      <c r="B2039" s="1" t="str">
        <f aca="false">Report!E2660</f>
        <v>MELISSA COMERCIO E DISTRIBUIDORA DE GAS</v>
      </c>
      <c r="C2039" s="16" t="n">
        <f aca="false">Report!U2660</f>
        <v>180</v>
      </c>
      <c r="D2039" s="1" t="str">
        <f aca="false">Report!X2660</f>
        <v>NF 1046 - DEBORA</v>
      </c>
    </row>
    <row r="2040" customFormat="false" ht="12.75" hidden="false" customHeight="true" outlineLevel="0" collapsed="false">
      <c r="A2040" s="15" t="n">
        <f aca="false">Report!C2661</f>
        <v>46241</v>
      </c>
      <c r="B2040" s="1" t="str">
        <f aca="false">Report!E2661</f>
        <v>D N COMERCIO ATACADISTA DE EMBALAGENS E</v>
      </c>
      <c r="C2040" s="16" t="n">
        <f aca="false">Report!U2661</f>
        <v>360</v>
      </c>
      <c r="D2040" s="1" t="str">
        <f aca="false">Report!X2661</f>
        <v>NF414 VULCANO 2L / PGTO WARISON LUIZ - MILKA</v>
      </c>
    </row>
    <row r="2041" customFormat="false" ht="12.75" hidden="false" customHeight="true" outlineLevel="0" collapsed="false">
      <c r="A2041" s="15" t="n">
        <f aca="false">Report!C2663</f>
        <v>46242</v>
      </c>
      <c r="B2041" s="1" t="str">
        <f aca="false">Report!E2663</f>
        <v>RISADINHA LTDA</v>
      </c>
      <c r="C2041" s="16" t="n">
        <f aca="false">Report!U2663</f>
        <v>660</v>
      </c>
      <c r="D2041" s="1" t="str">
        <f aca="false">Report!X2663</f>
        <v>NF 660505-02 MILKA</v>
      </c>
    </row>
    <row r="2042" customFormat="false" ht="12.75" hidden="false" customHeight="true" outlineLevel="0" collapsed="false">
      <c r="A2042" s="15" t="n">
        <f aca="false">Report!C2664</f>
        <v>46242</v>
      </c>
      <c r="B2042" s="1" t="str">
        <f aca="false">Report!E2664</f>
        <v>FORTVET DISTRIBUIDORA LTDA</v>
      </c>
      <c r="C2042" s="16" t="n">
        <f aca="false">Report!U2664</f>
        <v>527.3</v>
      </c>
      <c r="D2042" s="1" t="str">
        <f aca="false">Report!X2664</f>
        <v>NF 2737-2 MILKA</v>
      </c>
    </row>
    <row r="2043" customFormat="false" ht="12.75" hidden="false" customHeight="true" outlineLevel="0" collapsed="false">
      <c r="A2043" s="15" t="n">
        <f aca="false">Report!C2665</f>
        <v>46242</v>
      </c>
      <c r="B2043" s="1" t="str">
        <f aca="false">Report!E2665</f>
        <v>SILVA E SANTOS FRIGORIFICO LTDA</v>
      </c>
      <c r="C2043" s="16" t="n">
        <f aca="false">Report!U2665</f>
        <v>3557.5</v>
      </c>
      <c r="D2043" s="1" t="str">
        <f aca="false">Report!X2665</f>
        <v>NF32187 - MILKA</v>
      </c>
    </row>
    <row r="2044" customFormat="false" ht="12.75" hidden="false" customHeight="true" outlineLevel="0" collapsed="false">
      <c r="A2044" s="15" t="n">
        <f aca="false">Report!C2667</f>
        <v>46242</v>
      </c>
      <c r="B2044" s="1" t="str">
        <f aca="false">Report!E2667</f>
        <v>RENATO DE O AZEVEDO E CIA LTDA - EPP</v>
      </c>
      <c r="C2044" s="16" t="n">
        <f aca="false">Report!U2667</f>
        <v>3382</v>
      </c>
      <c r="D2044" s="1" t="str">
        <f aca="false">Report!X2667</f>
        <v>FEIRA CARLOS - DEBORA</v>
      </c>
    </row>
    <row r="2045" customFormat="false" ht="12.75" hidden="false" customHeight="true" outlineLevel="0" collapsed="false">
      <c r="A2045" s="15" t="n">
        <f aca="false">Report!C2668</f>
        <v>46242</v>
      </c>
      <c r="B2045" s="1" t="str">
        <f aca="false">Report!E2668</f>
        <v>COMERCIO E TRANSPORTE BRANDAO LTDA</v>
      </c>
      <c r="C2045" s="16" t="n">
        <f aca="false">Report!U2668</f>
        <v>1610</v>
      </c>
      <c r="D2045" s="1" t="str">
        <f aca="false">Report!X2668</f>
        <v>NF 15054 - DEBORA</v>
      </c>
    </row>
    <row r="2046" customFormat="false" ht="12.75" hidden="false" customHeight="true" outlineLevel="0" collapsed="false">
      <c r="A2046" s="15" t="n">
        <f aca="false">Report!C2669</f>
        <v>46242</v>
      </c>
      <c r="B2046" s="1" t="str">
        <f aca="false">Report!E2669</f>
        <v>RENATO DE O AZEVEDO E CIA LTDA - EPP</v>
      </c>
      <c r="C2046" s="16" t="n">
        <f aca="false">Report!U2669</f>
        <v>70</v>
      </c>
      <c r="D2046" s="1" t="str">
        <f aca="false">Report!X2669</f>
        <v>CAMARAO COM CASCA - FEIRA CARLOS - DEBORA</v>
      </c>
    </row>
    <row r="2047" customFormat="false" ht="12.75" hidden="false" customHeight="true" outlineLevel="0" collapsed="false">
      <c r="A2047" s="15" t="n">
        <f aca="false">Report!C2670</f>
        <v>46242</v>
      </c>
      <c r="B2047" s="1" t="str">
        <f aca="false">Report!E2670</f>
        <v>GELO DANGELO FABRICACAO DE GELO LTDA</v>
      </c>
      <c r="C2047" s="16" t="n">
        <f aca="false">Report!U2670</f>
        <v>390</v>
      </c>
      <c r="D2047" s="1" t="str">
        <f aca="false">Report!X2670</f>
        <v>NF 455 - DEBORA</v>
      </c>
    </row>
    <row r="2048" customFormat="false" ht="12.75" hidden="false" customHeight="true" outlineLevel="0" collapsed="false">
      <c r="A2048" s="15" t="n">
        <f aca="false">Report!C2671</f>
        <v>46242</v>
      </c>
      <c r="B2048" s="1" t="str">
        <f aca="false">Report!E2671</f>
        <v>H L M PADARIA E CONFEITARIA LTDA</v>
      </c>
      <c r="C2048" s="16" t="n">
        <f aca="false">Report!U2671</f>
        <v>840</v>
      </c>
      <c r="D2048" s="1" t="str">
        <f aca="false">Report!X2671</f>
        <v>NF 140 - DEBORA</v>
      </c>
    </row>
    <row r="2049" customFormat="false" ht="12.75" hidden="false" customHeight="true" outlineLevel="0" collapsed="false">
      <c r="A2049" s="15" t="n">
        <f aca="false">Report!C2672</f>
        <v>46243</v>
      </c>
      <c r="B2049" s="1" t="str">
        <f aca="false">Report!E2672</f>
        <v>SEM FORNECEDOR</v>
      </c>
      <c r="C2049" s="16" t="n">
        <f aca="false">Report!U2672</f>
        <v>222</v>
      </c>
      <c r="D2049" s="1" t="str">
        <f aca="false">Report!X2672</f>
        <v>COMPRA DE ALMOCO DE DOMINGO</v>
      </c>
    </row>
    <row r="2050" customFormat="false" ht="12.75" hidden="false" customHeight="true" outlineLevel="0" collapsed="false">
      <c r="A2050" s="15" t="n">
        <f aca="false">Report!C2673</f>
        <v>46243</v>
      </c>
      <c r="B2050" s="1" t="str">
        <f aca="false">Report!E2673</f>
        <v>SEM FORNECEDOR</v>
      </c>
      <c r="C2050" s="16" t="n">
        <f aca="false">Report!U2673</f>
        <v>232</v>
      </c>
      <c r="D2050" s="1" t="str">
        <f aca="false">Report!X2673</f>
        <v>COMPRA DE JANTA DE DOMINGO</v>
      </c>
    </row>
    <row r="2051" customFormat="false" ht="12.75" hidden="false" customHeight="true" outlineLevel="0" collapsed="false">
      <c r="A2051" s="15" t="n">
        <f aca="false">Report!C2674</f>
        <v>46243</v>
      </c>
      <c r="B2051" s="1" t="str">
        <f aca="false">Report!E2674</f>
        <v>OPPORTUNITY ALIMENTOS PARA ANIMAIS LTDA</v>
      </c>
      <c r="C2051" s="16" t="n">
        <f aca="false">Report!U2674</f>
        <v>3377.6</v>
      </c>
      <c r="D2051" s="1" t="str">
        <f aca="false">Report!X2674</f>
        <v>NF 34300-3 MILKA</v>
      </c>
    </row>
    <row r="2052" customFormat="false" ht="12.75" hidden="false" customHeight="true" outlineLevel="0" collapsed="false">
      <c r="A2052" s="15" t="n">
        <f aca="false">Report!C2675</f>
        <v>46243</v>
      </c>
      <c r="B2052" s="1" t="str">
        <f aca="false">Report!E2675</f>
        <v>E. SALES DO NASCIMENTO</v>
      </c>
      <c r="C2052" s="16" t="n">
        <f aca="false">Report!U2675</f>
        <v>410.7</v>
      </c>
      <c r="D2052" s="1" t="str">
        <f aca="false">Report!X2675</f>
        <v>NF 707 -04 MILKA</v>
      </c>
    </row>
    <row r="2053" customFormat="false" ht="12.75" hidden="false" customHeight="true" outlineLevel="0" collapsed="false">
      <c r="A2053" s="15" t="n">
        <f aca="false">Report!C2676</f>
        <v>46244</v>
      </c>
      <c r="B2053" s="1" t="str">
        <f aca="false">Report!E2676</f>
        <v>SEM FORNECEDOR</v>
      </c>
      <c r="C2053" s="16" t="n">
        <f aca="false">Report!U2676</f>
        <v>560</v>
      </c>
      <c r="D2053" s="1" t="str">
        <f aca="false">Report!X2676</f>
        <v>PARC CARTAO SANT 1 VELHO 22/07 REF. ADTO. FUNCIONARIO  ANDERSON SILVA - BOY</v>
      </c>
    </row>
    <row r="2054" customFormat="false" ht="12.75" hidden="false" customHeight="true" outlineLevel="0" collapsed="false">
      <c r="A2054" s="15" t="n">
        <f aca="false">Report!C2680</f>
        <v>46244</v>
      </c>
      <c r="B2054" s="1" t="str">
        <f aca="false">Report!E2680</f>
        <v>SEM FORNECEDOR</v>
      </c>
      <c r="C2054" s="16" t="n">
        <f aca="false">Report!U2680</f>
        <v>45.85</v>
      </c>
      <c r="D2054" s="1" t="str">
        <f aca="false">Report!X2680</f>
        <v>GASOLINA PARA COMPRA DE MATERIAIS + NF 109236</v>
      </c>
    </row>
    <row r="2055" customFormat="false" ht="12.75" hidden="false" customHeight="true" outlineLevel="0" collapsed="false">
      <c r="A2055" s="15" t="n">
        <f aca="false">Report!C2681</f>
        <v>46244</v>
      </c>
      <c r="B2055" s="1" t="str">
        <f aca="false">Report!E2681</f>
        <v>ANDERSON SILVA - BOY</v>
      </c>
      <c r="C2055" s="16" t="n">
        <f aca="false">Report!U2681</f>
        <v>1567.08</v>
      </c>
      <c r="D2055" s="1" t="str">
        <f aca="false">Report!X2681</f>
        <v>COMPRAS FUNC ANDERSON PARC 07/12 - KEILA</v>
      </c>
    </row>
    <row r="2056" customFormat="false" ht="12.75" hidden="false" customHeight="true" outlineLevel="0" collapsed="false">
      <c r="A2056" s="15" t="n">
        <f aca="false">Report!C2684</f>
        <v>46244</v>
      </c>
      <c r="B2056" s="1" t="str">
        <f aca="false">Report!E2684</f>
        <v>LOJA DO REI COMERCIO DE MATERIAL DE CONS</v>
      </c>
      <c r="C2056" s="16" t="n">
        <f aca="false">Report!U2684</f>
        <v>103.11</v>
      </c>
      <c r="D2056" s="1" t="str">
        <f aca="false">Report!X2684</f>
        <v>NF 102658 PARC 3/3 DESPESA LOJA - KEILA</v>
      </c>
    </row>
    <row r="2057" customFormat="false" ht="12.75" hidden="false" customHeight="true" outlineLevel="0" collapsed="false">
      <c r="A2057" s="15" t="n">
        <f aca="false">Report!C2685</f>
        <v>46244</v>
      </c>
      <c r="B2057" s="1" t="str">
        <f aca="false">Report!E2685</f>
        <v>RUAN FERNANDES</v>
      </c>
      <c r="C2057" s="16" t="n">
        <f aca="false">Report!U2685</f>
        <v>375</v>
      </c>
      <c r="D2057" s="1" t="str">
        <f aca="false">Report!X2685</f>
        <v> MO1 SERVIDOR WORDBALAACE - PARC 04/04</v>
      </c>
    </row>
    <row r="2058" customFormat="false" ht="12.75" hidden="false" customHeight="true" outlineLevel="0" collapsed="false">
      <c r="A2058" s="15" t="n">
        <f aca="false">Report!C2686</f>
        <v>46244</v>
      </c>
      <c r="B2058" s="1" t="str">
        <f aca="false">Report!E2686</f>
        <v>IMPERIO FESTAS MIX </v>
      </c>
      <c r="C2058" s="16" t="n">
        <f aca="false">Report!U2686</f>
        <v>158.85</v>
      </c>
      <c r="D2058" s="1" t="str">
        <f aca="false">Report!X2686</f>
        <v>DECORACAO LOJA COPA PARC 02/02 - KEILA</v>
      </c>
    </row>
    <row r="2059" customFormat="false" ht="12.75" hidden="false" customHeight="true" outlineLevel="0" collapsed="false">
      <c r="A2059" s="15" t="n">
        <f aca="false">Report!C2687</f>
        <v>46244</v>
      </c>
      <c r="B2059" s="1" t="str">
        <f aca="false">Report!E2687</f>
        <v>BF COMERCIO DE EQUIP. E SUP DE INFO LTDA</v>
      </c>
      <c r="C2059" s="16" t="n">
        <f aca="false">Report!U2687</f>
        <v>157.89</v>
      </c>
      <c r="D2059" s="1" t="str">
        <f aca="false">Report!X2687</f>
        <v>NF 5.536 PARC 02/02  TONNER ESCRITORIO - KEILA</v>
      </c>
    </row>
    <row r="2060" customFormat="false" ht="12.75" hidden="false" customHeight="true" outlineLevel="0" collapsed="false">
      <c r="A2060" s="15" t="n">
        <f aca="false">Report!C2688</f>
        <v>46244</v>
      </c>
      <c r="B2060" s="1" t="str">
        <f aca="false">Report!E2688</f>
        <v>BF COMERCIO DE EQUIP. E SUP DE INFO LTDA</v>
      </c>
      <c r="C2060" s="16" t="n">
        <f aca="false">Report!U2688</f>
        <v>120.12</v>
      </c>
      <c r="D2060" s="1" t="str">
        <f aca="false">Report!X2688</f>
        <v>NF 5484 PARC 03/04 TONNER ESCR - KEILA</v>
      </c>
    </row>
    <row r="2061" customFormat="false" ht="12.75" hidden="false" customHeight="true" outlineLevel="0" collapsed="false">
      <c r="A2061" s="15" t="n">
        <f aca="false">Report!C2689</f>
        <v>46244</v>
      </c>
      <c r="B2061" s="1" t="str">
        <f aca="false">Report!E2689</f>
        <v>SV INSTALACOES LTDA</v>
      </c>
      <c r="C2061" s="16" t="n">
        <f aca="false">Report!U2689</f>
        <v>116.07</v>
      </c>
      <c r="D2061" s="1" t="str">
        <f aca="false">Report!X2689</f>
        <v>NF 1529878 - BOTAS ACOUGUEIROS - KEILA</v>
      </c>
    </row>
    <row r="2062" customFormat="false" ht="12.75" hidden="false" customHeight="true" outlineLevel="0" collapsed="false">
      <c r="A2062" s="15" t="n">
        <f aca="false">Report!C2690</f>
        <v>46244</v>
      </c>
      <c r="B2062" s="1" t="str">
        <f aca="false">Report!E2690</f>
        <v>A5 COMERCIO DE EQUIPAMENTOS LTDA</v>
      </c>
      <c r="C2062" s="16" t="n">
        <f aca="false">Report!U2690</f>
        <v>208</v>
      </c>
      <c r="D2062" s="1" t="str">
        <f aca="false">Report!X2690</f>
        <v>PARC 01/10 BALANCA CX 4 MO1 - KEILA</v>
      </c>
    </row>
    <row r="2063" customFormat="false" ht="12.75" hidden="false" customHeight="true" outlineLevel="0" collapsed="false">
      <c r="A2063" s="15" t="n">
        <f aca="false">Report!C2691</f>
        <v>46244</v>
      </c>
      <c r="B2063" s="1" t="str">
        <f aca="false">Report!E2691</f>
        <v>SWTL SERVICOS DE INFORMATICA LTDA</v>
      </c>
      <c r="C2063" s="16" t="n">
        <f aca="false">Report!U2691</f>
        <v>666.67</v>
      </c>
      <c r="D2063" s="1" t="str">
        <f aca="false">Report!X2691</f>
        <v>MENSALIDADE CONSULTORIA CISS PARTE MO1 - KELA</v>
      </c>
    </row>
    <row r="2064" customFormat="false" ht="12.75" hidden="false" customHeight="true" outlineLevel="0" collapsed="false">
      <c r="A2064" s="15" t="n">
        <f aca="false">Report!C2692</f>
        <v>46244</v>
      </c>
      <c r="B2064" s="1" t="str">
        <f aca="false">Report!E2692</f>
        <v>SWTL SERVICOS DE INFORMATICA LTDA</v>
      </c>
      <c r="C2064" s="16" t="n">
        <f aca="false">Report!U2692</f>
        <v>2000</v>
      </c>
      <c r="D2064" s="1" t="str">
        <f aca="false">Report!X2692</f>
        <v>MENSALIDADE CONSULTORIA CISS LOJAS NAO SO - KELA</v>
      </c>
    </row>
    <row r="2065" customFormat="false" ht="12.75" hidden="false" customHeight="true" outlineLevel="0" collapsed="false">
      <c r="A2065" s="15" t="n">
        <f aca="false">Report!C2693</f>
        <v>46244</v>
      </c>
      <c r="B2065" s="1" t="str">
        <f aca="false">Report!E2693</f>
        <v>CAP-COMERCIO DE EQUIPAMENTOS DE INFORMAT</v>
      </c>
      <c r="C2065" s="16" t="n">
        <f aca="false">Report!U2693</f>
        <v>935.28</v>
      </c>
      <c r="D2065" s="1" t="str">
        <f aca="false">Report!X2693</f>
        <v>NF 28968 PARC1/3 2 LEITOR CX 1 E CX 4 MO1 - KEILA</v>
      </c>
    </row>
    <row r="2066" customFormat="false" ht="12.75" hidden="false" customHeight="true" outlineLevel="0" collapsed="false">
      <c r="A2066" s="15" t="n">
        <f aca="false">Report!C2694</f>
        <v>46244</v>
      </c>
      <c r="B2066" s="1" t="str">
        <f aca="false">Report!E2694</f>
        <v>DESPESA OPER LOJA</v>
      </c>
      <c r="C2066" s="16" t="n">
        <f aca="false">Report!U2694</f>
        <v>429.66</v>
      </c>
      <c r="D2066" s="1" t="str">
        <f aca="false">Report!X2694</f>
        <v>PARC 02/05 DESPESA MINEIRO - KEILA</v>
      </c>
    </row>
    <row r="2067" customFormat="false" ht="12.75" hidden="false" customHeight="true" outlineLevel="0" collapsed="false">
      <c r="A2067" s="15" t="n">
        <f aca="false">Report!C2695</f>
        <v>46244</v>
      </c>
      <c r="B2067" s="1" t="str">
        <f aca="false">Report!E2695</f>
        <v>HAVAN S.A.</v>
      </c>
      <c r="C2067" s="16" t="n">
        <f aca="false">Report!U2695</f>
        <v>86.76</v>
      </c>
      <c r="D2067" s="1" t="str">
        <f aca="false">Report!X2695</f>
        <v>PARC 02/03 LIQUIDIFICADOR PADARIA MO1 - KEILA</v>
      </c>
    </row>
    <row r="2068" customFormat="false" ht="12.75" hidden="false" customHeight="true" outlineLevel="0" collapsed="false">
      <c r="A2068" s="15" t="n">
        <f aca="false">Report!C2696</f>
        <v>46244</v>
      </c>
      <c r="B2068" s="1" t="str">
        <f aca="false">Report!E2696</f>
        <v>RENATO DE OLIVEIRA AZEVEDO</v>
      </c>
      <c r="C2068" s="16" t="n">
        <f aca="false">Report!U2696</f>
        <v>331.61</v>
      </c>
      <c r="D2068" s="1" t="str">
        <f aca="false">Report!X2696</f>
        <v>PL RENATO PARC 02/03 - KEILA</v>
      </c>
    </row>
    <row r="2069" customFormat="false" ht="12.75" hidden="false" customHeight="true" outlineLevel="0" collapsed="false">
      <c r="A2069" s="15" t="n">
        <f aca="false">Report!C2697</f>
        <v>46244</v>
      </c>
      <c r="B2069" s="1" t="str">
        <f aca="false">Report!E2697</f>
        <v>NEY MATERIAL DE CONSTRUCAO</v>
      </c>
      <c r="C2069" s="16" t="n">
        <f aca="false">Report!U2697</f>
        <v>600</v>
      </c>
      <c r="D2069" s="1" t="str">
        <f aca="false">Report!X2697</f>
        <v>OUTROS ANDERSON PARC 01/03 MATERIAL CONSTRUCAO </v>
      </c>
    </row>
    <row r="2070" customFormat="false" ht="12.75" hidden="false" customHeight="true" outlineLevel="0" collapsed="false">
      <c r="A2070" s="15" t="n">
        <f aca="false">Report!C2698</f>
        <v>46244</v>
      </c>
      <c r="B2070" s="1" t="str">
        <f aca="false">Report!E2698</f>
        <v>PONTO DO ELETRICISTA </v>
      </c>
      <c r="C2070" s="16" t="n">
        <f aca="false">Report!U2698</f>
        <v>44</v>
      </c>
      <c r="D2070" s="1" t="str">
        <f aca="false">Report!X2698</f>
        <v>CABO PP PLUG REGUA DE ENTRADA CX 04 DESPESA - KEIL</v>
      </c>
    </row>
    <row r="2071" customFormat="false" ht="12.75" hidden="false" customHeight="true" outlineLevel="0" collapsed="false">
      <c r="A2071" s="15" t="n">
        <f aca="false">Report!C2702</f>
        <v>46244</v>
      </c>
      <c r="B2071" s="1" t="str">
        <f aca="false">Report!E2702</f>
        <v>FUNNY PET DISTRIBUIDORA DE ALIMENTOS PAR</v>
      </c>
      <c r="C2071" s="16" t="n">
        <f aca="false">Report!U2702</f>
        <v>2186.18</v>
      </c>
      <c r="D2071" s="1" t="str">
        <f aca="false">Report!X2702</f>
        <v>NF 21047-1 MILKA</v>
      </c>
    </row>
    <row r="2072" customFormat="false" ht="12.75" hidden="false" customHeight="true" outlineLevel="0" collapsed="false">
      <c r="A2072" s="15" t="n">
        <f aca="false">Report!C2703</f>
        <v>46244</v>
      </c>
      <c r="B2072" s="1" t="str">
        <f aca="false">Report!E2703</f>
        <v>DMF COMERCIO DE DESCARTAVEIS LTDA</v>
      </c>
      <c r="C2072" s="16" t="n">
        <f aca="false">Report!U2703</f>
        <v>13.98</v>
      </c>
      <c r="D2072" s="1" t="str">
        <f aca="false">Report!X2703</f>
        <v>NFCE 40147 - SACO PARA TORRADA DESP PADARIA - KEIL </v>
      </c>
    </row>
    <row r="2073" customFormat="false" ht="12.75" hidden="false" customHeight="true" outlineLevel="0" collapsed="false">
      <c r="A2073" s="15" t="n">
        <f aca="false">Report!C2705</f>
        <v>46244</v>
      </c>
      <c r="B2073" s="1" t="str">
        <f aca="false">Report!E2705</f>
        <v>INNOVAR DISTRIBUIDORA DE COSMETICOS E MEDICAMENTOS LTDA</v>
      </c>
      <c r="C2073" s="16" t="n">
        <f aca="false">Report!U2705</f>
        <v>1958.46</v>
      </c>
      <c r="D2073" s="1" t="str">
        <f aca="false">Report!X2705</f>
        <v>NF 104754 - DEBORA</v>
      </c>
    </row>
    <row r="2074" customFormat="false" ht="12.75" hidden="false" customHeight="true" outlineLevel="0" collapsed="false">
      <c r="A2074" s="15" t="n">
        <f aca="false">Report!C2709</f>
        <v>46244</v>
      </c>
      <c r="B2074" s="1" t="str">
        <f aca="false">Report!E2709</f>
        <v>NJF INDUSTRIA E COMERCIO LTDA</v>
      </c>
      <c r="C2074" s="16" t="n">
        <f aca="false">Report!U2709</f>
        <v>184.5</v>
      </c>
      <c r="D2074" s="1" t="str">
        <f aca="false">Report!X2709</f>
        <v>NF 85345 -2 MILKA</v>
      </c>
    </row>
    <row r="2075" customFormat="false" ht="12.75" hidden="false" customHeight="true" outlineLevel="0" collapsed="false">
      <c r="A2075" s="15" t="n">
        <f aca="false">Report!C2710</f>
        <v>46244</v>
      </c>
      <c r="B2075" s="1" t="str">
        <f aca="false">Report!E2710</f>
        <v>NJF INDUSTRIA E COMERCIO LTDA</v>
      </c>
      <c r="C2075" s="16" t="n">
        <f aca="false">Report!U2710</f>
        <v>1164.5</v>
      </c>
      <c r="D2075" s="1" t="str">
        <f aca="false">Report!X2710</f>
        <v>NF 85346 -1 MILKA</v>
      </c>
    </row>
    <row r="2076" customFormat="false" ht="12.75" hidden="false" customHeight="true" outlineLevel="0" collapsed="false">
      <c r="A2076" s="15" t="n">
        <f aca="false">Report!C2711</f>
        <v>46244</v>
      </c>
      <c r="B2076" s="1" t="str">
        <f aca="false">Report!E2711</f>
        <v>MANAUS AMBIENTAL S/A </v>
      </c>
      <c r="C2076" s="16" t="n">
        <f aca="false">Report!U2711</f>
        <v>273.13</v>
      </c>
      <c r="D2076" s="1" t="str">
        <f aca="false">Report!X2711</f>
        <v>AGUA MO1 1244736-6 - KEILA</v>
      </c>
    </row>
    <row r="2077" customFormat="false" ht="12.75" hidden="false" customHeight="true" outlineLevel="0" collapsed="false">
      <c r="A2077" s="15" t="n">
        <f aca="false">Report!C2712</f>
        <v>46244</v>
      </c>
      <c r="B2077" s="1" t="str">
        <f aca="false">Report!E2712</f>
        <v>SANTANDER SA</v>
      </c>
      <c r="C2077" s="16" t="n">
        <f aca="false">Report!U2712</f>
        <v>383.13</v>
      </c>
      <c r="D2077" s="1" t="str">
        <f aca="false">Report!X2712</f>
        <v>COBERTURA CONTA CARTAO SANT 1 NOVO 4172 -KEILA</v>
      </c>
    </row>
    <row r="2078" customFormat="false" ht="12.75" hidden="false" customHeight="true" outlineLevel="0" collapsed="false">
      <c r="A2078" s="15" t="n">
        <f aca="false">Report!C2713</f>
        <v>46244</v>
      </c>
      <c r="B2078" s="1" t="str">
        <f aca="false">Report!E2713</f>
        <v>CRBS S/A</v>
      </c>
      <c r="C2078" s="16" t="n">
        <f aca="false">Report!U2713</f>
        <v>4669.12</v>
      </c>
      <c r="D2078" s="1" t="str">
        <f aca="false">Report!X2713</f>
        <v>NF 931981 C/DESCONTO DE BONIFICACAO NA NF - MILKA</v>
      </c>
    </row>
    <row r="2079" customFormat="false" ht="12.75" hidden="false" customHeight="true" outlineLevel="0" collapsed="false">
      <c r="A2079" s="15" t="n">
        <f aca="false">Report!C2714</f>
        <v>46244</v>
      </c>
      <c r="B2079" s="1" t="str">
        <f aca="false">Report!E2714</f>
        <v>CRBS S/A</v>
      </c>
      <c r="C2079" s="16" t="n">
        <f aca="false">Report!U2714</f>
        <v>223.09</v>
      </c>
      <c r="D2079" s="1" t="str">
        <f aca="false">Report!X2714</f>
        <v>NF 931982 AMBEV - MILKA</v>
      </c>
    </row>
    <row r="2080" customFormat="false" ht="12.75" hidden="false" customHeight="true" outlineLevel="0" collapsed="false">
      <c r="A2080" s="15" t="n">
        <f aca="false">Report!C2715</f>
        <v>46244</v>
      </c>
      <c r="B2080" s="1" t="str">
        <f aca="false">Report!E2715</f>
        <v>CRBS S/A</v>
      </c>
      <c r="C2080" s="16" t="n">
        <f aca="false">Report!U2715</f>
        <v>157.71</v>
      </c>
      <c r="D2080" s="1" t="str">
        <f aca="false">Report!X2715</f>
        <v>NF 931983 AMBEV - MILKA</v>
      </c>
    </row>
    <row r="2081" customFormat="false" ht="12.75" hidden="false" customHeight="true" outlineLevel="0" collapsed="false">
      <c r="A2081" s="15" t="n">
        <f aca="false">Report!C2716</f>
        <v>46244</v>
      </c>
      <c r="B2081" s="1" t="str">
        <f aca="false">Report!E2716</f>
        <v>COMERCIO DE FRIOS MANAUS LTDA</v>
      </c>
      <c r="C2081" s="16" t="n">
        <f aca="false">Report!U2716</f>
        <v>3288.4</v>
      </c>
      <c r="D2081" s="1" t="str">
        <f aca="false">Report!X2716</f>
        <v>NF 174095 - MILKA</v>
      </c>
    </row>
    <row r="2082" customFormat="false" ht="12.75" hidden="false" customHeight="true" outlineLevel="0" collapsed="false">
      <c r="A2082" s="15" t="n">
        <f aca="false">Report!C2717</f>
        <v>46244</v>
      </c>
      <c r="B2082" s="1" t="str">
        <f aca="false">Report!E2717</f>
        <v>CRBS S/A</v>
      </c>
      <c r="C2082" s="16" t="n">
        <f aca="false">Report!U2717</f>
        <v>242.43</v>
      </c>
      <c r="D2082" s="1" t="str">
        <f aca="false">Report!X2717</f>
        <v>NF 933625 AMBEV - MILKA</v>
      </c>
    </row>
    <row r="2083" customFormat="false" ht="12.75" hidden="false" customHeight="true" outlineLevel="0" collapsed="false">
      <c r="A2083" s="15" t="n">
        <f aca="false">Report!C2718</f>
        <v>46244</v>
      </c>
      <c r="B2083" s="1" t="str">
        <f aca="false">Report!E2718</f>
        <v>CRBS S/A</v>
      </c>
      <c r="C2083" s="16" t="n">
        <f aca="false">Report!U2718</f>
        <v>938.92</v>
      </c>
      <c r="D2083" s="1" t="str">
        <f aca="false">Report!X2718</f>
        <v>NF 933624 -  MILKA</v>
      </c>
    </row>
    <row r="2084" customFormat="false" ht="12.75" hidden="false" customHeight="true" outlineLevel="0" collapsed="false">
      <c r="A2084" s="15" t="n">
        <f aca="false">Report!C2719</f>
        <v>46244</v>
      </c>
      <c r="B2084" s="1" t="str">
        <f aca="false">Report!E2719</f>
        <v>T. M. L. DA SILVA LTDA</v>
      </c>
      <c r="C2084" s="16" t="n">
        <f aca="false">Report!U2719</f>
        <v>659.7</v>
      </c>
      <c r="D2084" s="1" t="str">
        <f aca="false">Report!X2719</f>
        <v>NF 15204 AMAZONGURT - MILKA</v>
      </c>
    </row>
    <row r="2085" customFormat="false" ht="12.75" hidden="false" customHeight="true" outlineLevel="0" collapsed="false">
      <c r="A2085" s="15" t="n">
        <f aca="false">Report!C2720</f>
        <v>46244</v>
      </c>
      <c r="B2085" s="1" t="str">
        <f aca="false">Report!E2720</f>
        <v>SAO JOSE COMERCIO DE LATICINIOS E FRIOS</v>
      </c>
      <c r="C2085" s="16" t="n">
        <f aca="false">Report!U2720</f>
        <v>965</v>
      </c>
      <c r="D2085" s="1" t="str">
        <f aca="false">Report!X2720</f>
        <v>NF3752 SABORE - MILKA</v>
      </c>
    </row>
    <row r="2086" customFormat="false" ht="12.75" hidden="false" customHeight="true" outlineLevel="0" collapsed="false">
      <c r="A2086" s="15" t="n">
        <f aca="false">Report!C2721</f>
        <v>46244</v>
      </c>
      <c r="B2086" s="1" t="str">
        <f aca="false">Report!E2721</f>
        <v>LIMA E BARANDA COMERCIO DE PRODUTOS REGI</v>
      </c>
      <c r="C2086" s="16" t="n">
        <f aca="false">Report!U2721</f>
        <v>363.5</v>
      </c>
      <c r="D2086" s="1" t="str">
        <f aca="false">Report!X2721</f>
        <v>NF 31724 - MILKA</v>
      </c>
    </row>
    <row r="2087" customFormat="false" ht="12.75" hidden="false" customHeight="true" outlineLevel="0" collapsed="false">
      <c r="A2087" s="15" t="n">
        <f aca="false">Report!C2722</f>
        <v>46244</v>
      </c>
      <c r="B2087" s="1" t="str">
        <f aca="false">Report!E2722</f>
        <v>FABRICA RAINHA ISABEL LTDA</v>
      </c>
      <c r="C2087" s="16" t="n">
        <f aca="false">Report!U2722</f>
        <v>841.5</v>
      </c>
      <c r="D2087" s="1" t="str">
        <f aca="false">Report!X2722</f>
        <v>NF 142307 - MILKA</v>
      </c>
    </row>
    <row r="2088" customFormat="false" ht="12.75" hidden="false" customHeight="true" outlineLevel="0" collapsed="false">
      <c r="A2088" s="15" t="n">
        <f aca="false">Report!C2723</f>
        <v>46244</v>
      </c>
      <c r="B2088" s="1" t="str">
        <f aca="false">Report!E2723</f>
        <v>FRUTAL INDUSTRIA E COMERCIO LTDA</v>
      </c>
      <c r="C2088" s="16" t="n">
        <f aca="false">Report!U2723</f>
        <v>592.01</v>
      </c>
      <c r="D2088" s="1" t="str">
        <f aca="false">Report!X2723</f>
        <v>NF 227628 - MILKA</v>
      </c>
    </row>
    <row r="2089" customFormat="false" ht="12.75" hidden="false" customHeight="true" outlineLevel="0" collapsed="false">
      <c r="A2089" s="15" t="n">
        <f aca="false">Report!C2724</f>
        <v>46244</v>
      </c>
      <c r="B2089" s="1" t="str">
        <f aca="false">Report!E2724</f>
        <v>JAB COMERCIO DE PRODUTOS ALIMENTICIOS LT</v>
      </c>
      <c r="C2089" s="16" t="n">
        <f aca="false">Report!U2724</f>
        <v>370</v>
      </c>
      <c r="D2089" s="1" t="str">
        <f aca="false">Report!X2724</f>
        <v>NF 3658 SANTO PAO - MILKA</v>
      </c>
    </row>
    <row r="2090" customFormat="false" ht="12.75" hidden="false" customHeight="true" outlineLevel="0" collapsed="false">
      <c r="A2090" s="15" t="n">
        <f aca="false">Report!C2725</f>
        <v>46244</v>
      </c>
      <c r="B2090" s="1" t="str">
        <f aca="false">Report!E2725</f>
        <v>KAROLINY RODRIGUES SOUZA VENANCIO 915783</v>
      </c>
      <c r="C2090" s="16" t="n">
        <f aca="false">Report!U2725</f>
        <v>570</v>
      </c>
      <c r="D2090" s="1" t="str">
        <f aca="false">Report!X2725</f>
        <v>NF 1957 BIS.DONA MARIA - MILKA</v>
      </c>
    </row>
    <row r="2091" customFormat="false" ht="12.75" hidden="false" customHeight="true" outlineLevel="0" collapsed="false">
      <c r="A2091" s="15" t="n">
        <f aca="false">Report!C2730</f>
        <v>46244</v>
      </c>
      <c r="B2091" s="1" t="str">
        <f aca="false">Report!E2730</f>
        <v>PANIFICADORA E CONFEITARIA REAL MADRI LTDA</v>
      </c>
      <c r="C2091" s="16" t="n">
        <f aca="false">Report!U2730</f>
        <v>420</v>
      </c>
      <c r="D2091" s="1" t="str">
        <f aca="false">Report!X2730</f>
        <v>NF 749 - MILKA</v>
      </c>
    </row>
    <row r="2092" customFormat="false" ht="12.75" hidden="false" customHeight="true" outlineLevel="0" collapsed="false">
      <c r="A2092" s="15" t="n">
        <f aca="false">Report!C2731</f>
        <v>46244</v>
      </c>
      <c r="B2092" s="1" t="str">
        <f aca="false">Report!E2731</f>
        <v>C. R. PARENTE ABREU</v>
      </c>
      <c r="C2092" s="16" t="n">
        <f aca="false">Report!U2731</f>
        <v>695.21</v>
      </c>
      <c r="D2092" s="1" t="str">
        <f aca="false">Report!X2731</f>
        <v>NF 11530 -1 KARU - MILKA</v>
      </c>
    </row>
    <row r="2093" customFormat="false" ht="12.75" hidden="false" customHeight="true" outlineLevel="0" collapsed="false">
      <c r="A2093" s="15" t="n">
        <f aca="false">Report!C2732</f>
        <v>46244</v>
      </c>
      <c r="B2093" s="1" t="str">
        <f aca="false">Report!E2732</f>
        <v>NEYLIANE SILVA DE OLIVEIRA</v>
      </c>
      <c r="C2093" s="16" t="n">
        <f aca="false">Report!U2732</f>
        <v>150</v>
      </c>
      <c r="D2093" s="1" t="str">
        <f aca="false">Report!X2732</f>
        <v>PL NEILA MENS CONTADOR KAMILLA - KEILA</v>
      </c>
    </row>
    <row r="2094" customFormat="false" ht="12.75" hidden="false" customHeight="true" outlineLevel="0" collapsed="false">
      <c r="A2094" s="15" t="n">
        <f aca="false">Report!C2734</f>
        <v>46244</v>
      </c>
      <c r="B2094" s="1" t="str">
        <f aca="false">Report!E2734</f>
        <v>ADICSO FABIAN GONZALEZ MONTILLA 70302186</v>
      </c>
      <c r="C2094" s="16" t="n">
        <f aca="false">Report!U2734</f>
        <v>1152</v>
      </c>
      <c r="D2094" s="1" t="str">
        <f aca="false">Report!X2734</f>
        <v>NF 578 BLOOM - MILKA</v>
      </c>
    </row>
    <row r="2095" customFormat="false" ht="12.75" hidden="false" customHeight="true" outlineLevel="0" collapsed="false">
      <c r="A2095" s="15" t="n">
        <f aca="false">Report!C2735</f>
        <v>46244</v>
      </c>
      <c r="B2095" s="1" t="str">
        <f aca="false">Report!E2735</f>
        <v>LEO MOTO PECAS </v>
      </c>
      <c r="C2095" s="16" t="n">
        <f aca="false">Report!U2735</f>
        <v>43</v>
      </c>
      <c r="D2095" s="1" t="str">
        <f aca="false">Report!X2735</f>
        <v>MANUTENCAO MOTO DELIVERY MO1 CORRENTE - KEILA</v>
      </c>
    </row>
    <row r="2096" customFormat="false" ht="12.75" hidden="false" customHeight="true" outlineLevel="0" collapsed="false">
      <c r="A2096" s="15" t="n">
        <f aca="false">Report!C2736</f>
        <v>46244</v>
      </c>
      <c r="B2096" s="1" t="str">
        <f aca="false">Report!E2736</f>
        <v>POSTO TIRADENTES</v>
      </c>
      <c r="C2096" s="16" t="n">
        <f aca="false">Report!U2736</f>
        <v>197.14</v>
      </c>
      <c r="D2096" s="1" t="str">
        <f aca="false">Report!X2736</f>
        <v>COMBUSTIVEL S10 RENATO MO1 - KEILA </v>
      </c>
    </row>
    <row r="2097" customFormat="false" ht="12.75" hidden="false" customHeight="true" outlineLevel="0" collapsed="false">
      <c r="A2097" s="15" t="n">
        <f aca="false">Report!C2738</f>
        <v>46244</v>
      </c>
      <c r="B2097" s="1" t="str">
        <f aca="false">Report!E2738</f>
        <v>AUTO POSTO AMAZON</v>
      </c>
      <c r="C2097" s="16" t="n">
        <f aca="false">Report!U2738</f>
        <v>70</v>
      </c>
      <c r="D2097" s="1" t="str">
        <f aca="false">Report!X2738</f>
        <v>COMBUSTIVEL MOTO DELIVERY - KEILA</v>
      </c>
    </row>
    <row r="2098" customFormat="false" ht="12.75" hidden="false" customHeight="true" outlineLevel="0" collapsed="false">
      <c r="A2098" s="15" t="n">
        <f aca="false">Report!C2739</f>
        <v>46244</v>
      </c>
      <c r="B2098" s="1" t="str">
        <f aca="false">Report!E2739</f>
        <v>POSTO TIRADENTES</v>
      </c>
      <c r="C2098" s="16" t="n">
        <f aca="false">Report!U2739</f>
        <v>83.86</v>
      </c>
      <c r="D2098" s="1" t="str">
        <f aca="false">Report!X2739</f>
        <v>COMBUSTIVEL MO1 MOTO DELIVERY - KEILA</v>
      </c>
    </row>
    <row r="2099" customFormat="false" ht="12.75" hidden="false" customHeight="true" outlineLevel="0" collapsed="false">
      <c r="A2099" s="15" t="n">
        <f aca="false">Report!C2740</f>
        <v>46244</v>
      </c>
      <c r="B2099" s="1" t="str">
        <f aca="false">Report!E2740</f>
        <v>POSTO TIRADENTES</v>
      </c>
      <c r="C2099" s="16" t="n">
        <f aca="false">Report!U2740</f>
        <v>443.99</v>
      </c>
      <c r="D2099" s="1" t="str">
        <f aca="false">Report!X2740</f>
        <v>COMBUSTIVEL MO1 MOTO - KEILA</v>
      </c>
    </row>
    <row r="2100" customFormat="false" ht="12.75" hidden="false" customHeight="true" outlineLevel="0" collapsed="false">
      <c r="A2100" s="15" t="n">
        <f aca="false">Report!C2741</f>
        <v>46244</v>
      </c>
      <c r="B2100" s="1" t="str">
        <f aca="false">Report!E2741</f>
        <v>POSTO TIRADENTES</v>
      </c>
      <c r="C2100" s="16" t="n">
        <f aca="false">Report!U2741</f>
        <v>64.52</v>
      </c>
      <c r="D2100" s="1" t="str">
        <f aca="false">Report!X2741</f>
        <v>COMBUSTIVEL MOTO MO1- KEILA</v>
      </c>
    </row>
    <row r="2101" customFormat="false" ht="12.75" hidden="false" customHeight="true" outlineLevel="0" collapsed="false">
      <c r="A2101" s="15" t="n">
        <f aca="false">Report!C2742</f>
        <v>46244</v>
      </c>
      <c r="B2101" s="1" t="str">
        <f aca="false">Report!E2742</f>
        <v>RENATO DE O AZEVEDO E CIA LTDA - EPP</v>
      </c>
      <c r="C2101" s="16" t="n">
        <f aca="false">Report!U2742</f>
        <v>300</v>
      </c>
      <c r="D2101" s="1" t="str">
        <f aca="false">Report!X2742</f>
        <v>ACAI DE ANORI - DEBORA 06/08</v>
      </c>
    </row>
    <row r="2102" customFormat="false" ht="12.75" hidden="false" customHeight="true" outlineLevel="0" collapsed="false">
      <c r="A2102" s="15" t="n">
        <f aca="false">Report!C2743</f>
        <v>46244</v>
      </c>
      <c r="B2102" s="1" t="str">
        <f aca="false">Report!E2743</f>
        <v>RENATO DE O AZEVEDO E CIA LTDA - EPP</v>
      </c>
      <c r="C2102" s="16" t="n">
        <f aca="false">Report!U2743</f>
        <v>525</v>
      </c>
      <c r="D2102" s="1" t="str">
        <f aca="false">Report!X2743</f>
        <v>ACAI DE ANORI - DEBORA 08/08</v>
      </c>
    </row>
    <row r="2103" customFormat="false" ht="12.75" hidden="false" customHeight="true" outlineLevel="0" collapsed="false">
      <c r="A2103" s="15" t="n">
        <f aca="false">Report!C2744</f>
        <v>46244</v>
      </c>
      <c r="B2103" s="1" t="str">
        <f aca="false">Report!E2744</f>
        <v>RENATO DE O AZEVEDO E CIA LTDA - EPP</v>
      </c>
      <c r="C2103" s="16" t="n">
        <f aca="false">Report!U2744</f>
        <v>300</v>
      </c>
      <c r="D2103" s="1" t="str">
        <f aca="false">Report!X2744</f>
        <v>ACAI DE ANORI - DEBORA 07/08</v>
      </c>
    </row>
    <row r="2104" customFormat="false" ht="12.75" hidden="false" customHeight="true" outlineLevel="0" collapsed="false">
      <c r="A2104" s="15" t="n">
        <f aca="false">Report!C2745</f>
        <v>46244</v>
      </c>
      <c r="B2104" s="1" t="str">
        <f aca="false">Report!E2745</f>
        <v>ANDERSON SILVA - BOY</v>
      </c>
      <c r="C2104" s="16" t="n">
        <f aca="false">Report!U2745</f>
        <v>560</v>
      </c>
      <c r="D2104" s="1" t="str">
        <f aca="false">Report!X2745</f>
        <v>OUTROS - PARC ANDERSON CARTAO MO1 LANCADO - KEIL</v>
      </c>
    </row>
    <row r="2105" customFormat="false" ht="12.75" hidden="false" customHeight="true" outlineLevel="0" collapsed="false">
      <c r="A2105" s="15" t="n">
        <f aca="false">Report!C2746</f>
        <v>46244</v>
      </c>
      <c r="B2105" s="1" t="str">
        <f aca="false">Report!E2746</f>
        <v>GLG COMERCIO E INDUSTRIA DO VESTUARIO LTDA</v>
      </c>
      <c r="C2105" s="16" t="n">
        <f aca="false">Report!U2746</f>
        <v>160</v>
      </c>
      <c r="D2105" s="1" t="str">
        <f aca="false">Report!X2746</f>
        <v>OUTROS - RATEIO MO1 E MO2  JA COBRADO CARTAO SAN  </v>
      </c>
    </row>
    <row r="2106" customFormat="false" ht="12.75" hidden="false" customHeight="true" outlineLevel="0" collapsed="false">
      <c r="A2106" s="15" t="n">
        <f aca="false">Report!C2747</f>
        <v>46244</v>
      </c>
      <c r="B2106" s="1" t="str">
        <f aca="false">Report!E2747</f>
        <v>RV TECNOLOGIA E SISTEMAS S.A</v>
      </c>
      <c r="C2106" s="16" t="n">
        <f aca="false">Report!U2747</f>
        <v>700</v>
      </c>
      <c r="D2106" s="1" t="str">
        <f aca="false">Report!X2747</f>
        <v>rv chip/ recarga celular-andreza</v>
      </c>
    </row>
    <row r="2107" customFormat="false" ht="12.75" hidden="false" customHeight="true" outlineLevel="0" collapsed="false">
      <c r="A2107" s="15" t="n">
        <f aca="false">Report!C2748</f>
        <v>46244</v>
      </c>
      <c r="B2107" s="1" t="str">
        <f aca="false">Report!E2748</f>
        <v>CISS CONSULTORIA EM INFORMATICA, SERVICOS E SOFTWARE S/A</v>
      </c>
      <c r="C2107" s="16" t="n">
        <f aca="false">Report!U2748</f>
        <v>1068.8</v>
      </c>
      <c r="D2107" s="1" t="str">
        <f aca="false">Report!X2748</f>
        <v>mensalidade sistema ciss lojas-andreza</v>
      </c>
    </row>
    <row r="2108" customFormat="false" ht="12.75" hidden="false" customHeight="true" outlineLevel="0" collapsed="false">
      <c r="A2108" s="15" t="n">
        <f aca="false">Report!C2749</f>
        <v>46244</v>
      </c>
      <c r="B2108" s="1" t="str">
        <f aca="false">Report!E2749</f>
        <v>CISS CONSULTORIA EM INFORMATICA, SERVICOS E SOFTWARE S/A</v>
      </c>
      <c r="C2108" s="16" t="n">
        <f aca="false">Report!U2749</f>
        <v>3752.9</v>
      </c>
      <c r="D2108" s="1" t="str">
        <f aca="false">Report!X2749</f>
        <v>mensalidade sistema ciss lojas-andreza</v>
      </c>
    </row>
    <row r="2109" customFormat="false" ht="12.75" hidden="false" customHeight="true" outlineLevel="0" collapsed="false">
      <c r="A2109" s="15" t="n">
        <f aca="false">Report!C2750</f>
        <v>46244</v>
      </c>
      <c r="B2109" s="1" t="str">
        <f aca="false">Report!E2750</f>
        <v>SANTANDER SA</v>
      </c>
      <c r="C2109" s="16" t="n">
        <f aca="false">Report!U2750</f>
        <v>100</v>
      </c>
      <c r="D2109" s="1" t="str">
        <f aca="false">Report!X2750</f>
        <v>cobertura de conta bco santander1 nv-andreza</v>
      </c>
    </row>
    <row r="2110" customFormat="false" ht="12.75" hidden="false" customHeight="true" outlineLevel="0" collapsed="false">
      <c r="A2110" s="15" t="n">
        <f aca="false">Report!C2751</f>
        <v>46244</v>
      </c>
      <c r="B2110" s="1" t="str">
        <f aca="false">Report!E2751</f>
        <v>BANCO DO BRASIL SA</v>
      </c>
      <c r="C2110" s="16" t="n">
        <f aca="false">Report!U2751</f>
        <v>169</v>
      </c>
      <c r="D2110" s="1" t="str">
        <f aca="false">Report!X2751</f>
        <v>cobertura de conta bb1 velho-andreza</v>
      </c>
    </row>
    <row r="2111" customFormat="false" ht="12.75" hidden="false" customHeight="true" outlineLevel="0" collapsed="false">
      <c r="A2111" s="15" t="n">
        <f aca="false">Report!C2752</f>
        <v>46244</v>
      </c>
      <c r="B2111" s="1" t="str">
        <f aca="false">Report!E2752</f>
        <v>ITAU SA</v>
      </c>
      <c r="C2111" s="16" t="n">
        <f aca="false">Report!U2752</f>
        <v>10036.2</v>
      </c>
      <c r="D2111" s="1" t="str">
        <f aca="false">Report!X2752</f>
        <v>JUROSLIMITE DA CONTA ITAU1NV-ANDREZA</v>
      </c>
    </row>
    <row r="2112" customFormat="false" ht="12.75" hidden="false" customHeight="true" outlineLevel="0" collapsed="false">
      <c r="A2112" s="15" t="n">
        <f aca="false">Report!C2753</f>
        <v>46244</v>
      </c>
      <c r="B2112" s="1" t="str">
        <f aca="false">Report!E2753</f>
        <v>KEILA CRISTINA DE LIMA</v>
      </c>
      <c r="C2112" s="16" t="n">
        <f aca="false">Report!U2753</f>
        <v>1300</v>
      </c>
      <c r="D2112" s="1" t="str">
        <f aca="false">Report!X2753</f>
        <v>ADIANTAMENTO SALARIO  08/26-ANDREZA</v>
      </c>
    </row>
    <row r="2113" customFormat="false" ht="12.75" hidden="false" customHeight="true" outlineLevel="0" collapsed="false">
      <c r="A2113" s="15" t="n">
        <f aca="false">Report!C2754</f>
        <v>46244</v>
      </c>
      <c r="B2113" s="1" t="str">
        <f aca="false">Report!E2754</f>
        <v>SANTANDER SA</v>
      </c>
      <c r="C2113" s="16" t="n">
        <f aca="false">Report!U2754</f>
        <v>9183.61</v>
      </c>
      <c r="D2113" s="1" t="str">
        <f aca="false">Report!X2754</f>
        <v>COBERTURA DE CONTA BANCO SANTANDER 1 VELHO-ANDREZA</v>
      </c>
    </row>
    <row r="2114" customFormat="false" ht="12.75" hidden="false" customHeight="true" outlineLevel="0" collapsed="false">
      <c r="A2114" s="15" t="n">
        <f aca="false">Report!C2756</f>
        <v>46244</v>
      </c>
      <c r="B2114" s="1" t="str">
        <f aca="false">Report!E2756</f>
        <v>BANCO DO BRASIL SA</v>
      </c>
      <c r="C2114" s="16" t="n">
        <f aca="false">Report!U2756</f>
        <v>16.83</v>
      </c>
      <c r="D2114" s="1" t="str">
        <f aca="false">Report!X2756</f>
        <v>CARTAO DE CREDITO ANUIDADE CARTAO BB NOVO 5752 - I</v>
      </c>
    </row>
    <row r="2115" customFormat="false" ht="12.75" hidden="false" customHeight="true" outlineLevel="0" collapsed="false">
      <c r="A2115" s="15" t="n">
        <f aca="false">Report!C2757</f>
        <v>46244</v>
      </c>
      <c r="B2115" s="1" t="str">
        <f aca="false">Report!E2757</f>
        <v>LOJA DO REI COMERCIO DE MATERIAL DE CONS</v>
      </c>
      <c r="C2115" s="16" t="n">
        <f aca="false">Report!U2757</f>
        <v>104.15</v>
      </c>
      <c r="D2115" s="1" t="str">
        <f aca="false">Report!X2757</f>
        <v>NF 109236 - MATERIAL P/ BANHEIRO - DESPESA LOJA - DEBORA</v>
      </c>
    </row>
    <row r="2116" customFormat="false" ht="12.75" hidden="false" customHeight="true" outlineLevel="0" collapsed="false">
      <c r="A2116" s="15" t="n">
        <f aca="false">Report!C2758</f>
        <v>46245</v>
      </c>
      <c r="B2116" s="1" t="str">
        <f aca="false">Report!E2758</f>
        <v>SEM FORNECEDOR</v>
      </c>
      <c r="C2116" s="16" t="n">
        <f aca="false">Report!U2758</f>
        <v>300</v>
      </c>
      <c r="D2116" s="1" t="str">
        <f aca="false">Report!X2758</f>
        <v>NF 5476</v>
      </c>
    </row>
    <row r="2117" customFormat="false" ht="12.75" hidden="false" customHeight="true" outlineLevel="0" collapsed="false">
      <c r="A2117" s="15" t="n">
        <f aca="false">Report!C2760</f>
        <v>46245</v>
      </c>
      <c r="B2117" s="1" t="str">
        <f aca="false">Report!E2760</f>
        <v>ITAU SA</v>
      </c>
      <c r="C2117" s="16" t="n">
        <f aca="false">Report!U2760</f>
        <v>15770.14</v>
      </c>
      <c r="D2117" s="1" t="str">
        <f aca="false">Report!X2760</f>
        <v>PARC 10/48 PARC GIRO MO1 - KEILA</v>
      </c>
    </row>
    <row r="2118" customFormat="false" ht="12.75" hidden="false" customHeight="true" outlineLevel="0" collapsed="false">
      <c r="A2118" s="15" t="n">
        <f aca="false">Report!C2761</f>
        <v>46245</v>
      </c>
      <c r="B2118" s="1" t="str">
        <f aca="false">Report!E2761</f>
        <v>RISADINHA LTDA</v>
      </c>
      <c r="C2118" s="16" t="n">
        <f aca="false">Report!U2761</f>
        <v>823.62</v>
      </c>
      <c r="D2118" s="1" t="str">
        <f aca="false">Report!X2761</f>
        <v>NF 662479-02 MILKA</v>
      </c>
    </row>
    <row r="2119" customFormat="false" ht="12.75" hidden="false" customHeight="true" outlineLevel="0" collapsed="false">
      <c r="A2119" s="15" t="n">
        <f aca="false">Report!C2762</f>
        <v>46245</v>
      </c>
      <c r="B2119" s="1" t="str">
        <f aca="false">Report!E2762</f>
        <v>ATACADAO S.A.</v>
      </c>
      <c r="C2119" s="16" t="n">
        <f aca="false">Report!U2762</f>
        <v>639.52</v>
      </c>
      <c r="D2119" s="1" t="str">
        <f aca="false">Report!X2762</f>
        <v>NF 1905835 MILKA</v>
      </c>
    </row>
    <row r="2120" customFormat="false" ht="12.75" hidden="false" customHeight="true" outlineLevel="0" collapsed="false">
      <c r="A2120" s="15" t="n">
        <f aca="false">Report!C2763</f>
        <v>46245</v>
      </c>
      <c r="B2120" s="1" t="str">
        <f aca="false">Report!E2763</f>
        <v>TAPAJOS COM DE PERFUMARIA COSMETICOS E G</v>
      </c>
      <c r="C2120" s="16" t="n">
        <f aca="false">Report!U2763</f>
        <v>612.71</v>
      </c>
      <c r="D2120" s="1" t="str">
        <f aca="false">Report!X2763</f>
        <v>NF 581015 -1 MILKA</v>
      </c>
    </row>
    <row r="2121" customFormat="false" ht="12.75" hidden="false" customHeight="true" outlineLevel="0" collapsed="false">
      <c r="A2121" s="15" t="n">
        <f aca="false">Report!C2764</f>
        <v>46245</v>
      </c>
      <c r="B2121" s="1" t="str">
        <f aca="false">Report!E2764</f>
        <v>EMPRESA BRASILEIRA DE DISTRIBUICAO LTDA</v>
      </c>
      <c r="C2121" s="16" t="n">
        <f aca="false">Report!U2764</f>
        <v>683.04</v>
      </c>
      <c r="D2121" s="1" t="str">
        <f aca="false">Report!X2764</f>
        <v>NF 2302521 - DEBORA</v>
      </c>
    </row>
    <row r="2122" customFormat="false" ht="12.75" hidden="false" customHeight="true" outlineLevel="0" collapsed="false">
      <c r="A2122" s="15" t="n">
        <f aca="false">Report!C2766</f>
        <v>46245</v>
      </c>
      <c r="B2122" s="1" t="str">
        <f aca="false">Report!E2766</f>
        <v>NATUREZA COMERCIO DE DESCARTAVEIS LTDA</v>
      </c>
      <c r="C2122" s="16" t="n">
        <f aca="false">Report!U2766</f>
        <v>451.39</v>
      </c>
      <c r="D2122" s="1" t="str">
        <f aca="false">Report!X2766</f>
        <v>NF740926 USO E CONSUMO LOJA/ BANDEJAS B1/B2 - MILKA</v>
      </c>
    </row>
    <row r="2123" customFormat="false" ht="12.75" hidden="false" customHeight="true" outlineLevel="0" collapsed="false">
      <c r="A2123" s="15" t="n">
        <f aca="false">Report!C2767</f>
        <v>46245</v>
      </c>
      <c r="B2123" s="1" t="str">
        <f aca="false">Report!E2767</f>
        <v>PORTO SEGURO SEGURO SAUDE S/A</v>
      </c>
      <c r="C2123" s="16" t="n">
        <f aca="false">Report!U2767</f>
        <v>130.84</v>
      </c>
      <c r="D2123" s="1" t="str">
        <f aca="false">Report!X2767</f>
        <v>PLANO ODONTOLOGICO KEILA,HELIO, THAII, DAVID E ELIAN </v>
      </c>
    </row>
    <row r="2124" customFormat="false" ht="12.75" hidden="false" customHeight="true" outlineLevel="0" collapsed="false">
      <c r="A2124" s="15" t="n">
        <f aca="false">Report!C2768</f>
        <v>46245</v>
      </c>
      <c r="B2124" s="1" t="str">
        <f aca="false">Report!E2768</f>
        <v>NT INDUSTRIA E COMERCIO DE PANIFICACAO L</v>
      </c>
      <c r="C2124" s="16" t="n">
        <f aca="false">Report!U2768</f>
        <v>3523.17</v>
      </c>
      <c r="D2124" s="1" t="str">
        <f aca="false">Report!X2768</f>
        <v>NF 42217- MILKA</v>
      </c>
    </row>
    <row r="2125" customFormat="false" ht="12.75" hidden="false" customHeight="true" outlineLevel="0" collapsed="false">
      <c r="A2125" s="15" t="n">
        <f aca="false">Report!C2769</f>
        <v>46245</v>
      </c>
      <c r="B2125" s="1" t="str">
        <f aca="false">Report!E2769</f>
        <v>VITAPAN COMERCIO VAREJISTA DE PRODUTOS ALIMENTICIOS LTDA</v>
      </c>
      <c r="C2125" s="16" t="n">
        <f aca="false">Report!U2769</f>
        <v>648</v>
      </c>
      <c r="D2125" s="1" t="str">
        <f aca="false">Report!X2769</f>
        <v>NF 10468 - MILKA</v>
      </c>
    </row>
    <row r="2126" customFormat="false" ht="12.75" hidden="false" customHeight="true" outlineLevel="0" collapsed="false">
      <c r="A2126" s="15" t="n">
        <f aca="false">Report!C2770</f>
        <v>46245</v>
      </c>
      <c r="B2126" s="1" t="str">
        <f aca="false">Report!E2770</f>
        <v>BROTHERS  INDUSTRIA DE ALIMENTOS LTDA</v>
      </c>
      <c r="C2126" s="16" t="n">
        <f aca="false">Report!U2770</f>
        <v>706.95</v>
      </c>
      <c r="D2126" s="1" t="str">
        <f aca="false">Report!X2770</f>
        <v>NF 1035089 - MILKA</v>
      </c>
    </row>
    <row r="2127" customFormat="false" ht="12.75" hidden="false" customHeight="true" outlineLevel="0" collapsed="false">
      <c r="A2127" s="15" t="n">
        <f aca="false">Report!C2771</f>
        <v>46245</v>
      </c>
      <c r="B2127" s="1" t="str">
        <f aca="false">Report!E2771</f>
        <v>PANIFICADORA E CONFEITARIA REAL MADRI LTDA</v>
      </c>
      <c r="C2127" s="16" t="n">
        <f aca="false">Report!U2771</f>
        <v>519.78</v>
      </c>
      <c r="D2127" s="1" t="str">
        <f aca="false">Report!X2771</f>
        <v>NF 753 - MILKA</v>
      </c>
    </row>
    <row r="2128" customFormat="false" ht="12.75" hidden="false" customHeight="true" outlineLevel="0" collapsed="false">
      <c r="A2128" s="15" t="n">
        <f aca="false">Report!C2772</f>
        <v>46245</v>
      </c>
      <c r="B2128" s="1" t="str">
        <f aca="false">Report!E2772</f>
        <v>ELIANA SILVA DE OLIVEIRA </v>
      </c>
      <c r="C2128" s="16" t="n">
        <f aca="false">Report!U2772</f>
        <v>750.97</v>
      </c>
      <c r="D2128" s="1" t="str">
        <f aca="false">Report!X2772</f>
        <v>PAG SALARIO MO1 PARTE 07/26 - KEILA</v>
      </c>
    </row>
    <row r="2129" customFormat="false" ht="12.75" hidden="false" customHeight="true" outlineLevel="0" collapsed="false">
      <c r="A2129" s="15" t="n">
        <f aca="false">Report!C2773</f>
        <v>46245</v>
      </c>
      <c r="B2129" s="1" t="str">
        <f aca="false">Report!E2773</f>
        <v>SILVA E SANTOS FRIGORIFICO LTDA</v>
      </c>
      <c r="C2129" s="16" t="n">
        <f aca="false">Report!U2773</f>
        <v>3157.5</v>
      </c>
      <c r="D2129" s="1" t="str">
        <f aca="false">Report!X2773</f>
        <v>NF 32221 - MILKA</v>
      </c>
    </row>
    <row r="2130" customFormat="false" ht="12.75" hidden="false" customHeight="true" outlineLevel="0" collapsed="false">
      <c r="A2130" s="15" t="n">
        <f aca="false">Report!C2774</f>
        <v>46245</v>
      </c>
      <c r="B2130" s="1" t="str">
        <f aca="false">Report!E2774</f>
        <v>RENATO DE O AZEVEDO E CIA LTDA - EPP</v>
      </c>
      <c r="C2130" s="16" t="n">
        <f aca="false">Report!U2774</f>
        <v>2580</v>
      </c>
      <c r="D2130" s="1" t="str">
        <f aca="false">Report!X2774</f>
        <v>FEIRA SR RENATO - C6 BANK -  DEBORA</v>
      </c>
    </row>
    <row r="2131" customFormat="false" ht="12.75" hidden="false" customHeight="true" outlineLevel="0" collapsed="false">
      <c r="A2131" s="15" t="n">
        <f aca="false">Report!C2775</f>
        <v>46245</v>
      </c>
      <c r="B2131" s="1" t="str">
        <f aca="false">Report!E2775</f>
        <v>RENATO DE O AZEVEDO E CIA LTDA - EPP</v>
      </c>
      <c r="C2131" s="16" t="n">
        <f aca="false">Report!U2775</f>
        <v>1100</v>
      </c>
      <c r="D2131" s="1" t="str">
        <f aca="false">Report!X2775</f>
        <v>FEIRA SR RENATO - MM COMERCIO ATACADISTA DE FRUTAS LTDA - DEBORA</v>
      </c>
    </row>
    <row r="2132" customFormat="false" ht="12.75" hidden="false" customHeight="true" outlineLevel="0" collapsed="false">
      <c r="A2132" s="15" t="n">
        <f aca="false">Report!C2776</f>
        <v>46245</v>
      </c>
      <c r="B2132" s="1" t="str">
        <f aca="false">Report!E2776</f>
        <v>BANCO DO BRASIL SA</v>
      </c>
      <c r="C2132" s="16" t="n">
        <f aca="false">Report!U2776</f>
        <v>4095.48</v>
      </c>
      <c r="D2132" s="1" t="str">
        <f aca="false">Report!X2776</f>
        <v>PARCELA JUROS GARANTIDA  BB 1 NOVO - KEILA</v>
      </c>
    </row>
    <row r="2133" customFormat="false" ht="12.75" hidden="false" customHeight="true" outlineLevel="0" collapsed="false">
      <c r="A2133" s="15" t="n">
        <f aca="false">Report!C2780</f>
        <v>46246</v>
      </c>
      <c r="B2133" s="1" t="str">
        <f aca="false">Report!E2780</f>
        <v>FUNNY PET DISTRIBUIDORA DE ALIMENTOS PAR</v>
      </c>
      <c r="C2133" s="16" t="n">
        <f aca="false">Report!U2780</f>
        <v>8427.07</v>
      </c>
      <c r="D2133" s="1" t="str">
        <f aca="false">Report!X2780</f>
        <v>NF 20498-2 MILKA</v>
      </c>
    </row>
    <row r="2134" customFormat="false" ht="12.75" hidden="false" customHeight="true" outlineLevel="0" collapsed="false">
      <c r="A2134" s="15" t="n">
        <f aca="false">Report!C2781</f>
        <v>46246</v>
      </c>
      <c r="B2134" s="1" t="str">
        <f aca="false">Report!E2781</f>
        <v>SMV COMERCIO DE PRODUTOS ALIMENTICIOS LT</v>
      </c>
      <c r="C2134" s="16" t="n">
        <f aca="false">Report!U2781</f>
        <v>548.94</v>
      </c>
      <c r="D2134" s="1" t="str">
        <f aca="false">Report!X2781</f>
        <v>7226-1/2  NF6933 - MILKA</v>
      </c>
    </row>
    <row r="2135" customFormat="false" ht="12.75" hidden="false" customHeight="true" outlineLevel="0" collapsed="false">
      <c r="A2135" s="15" t="n">
        <f aca="false">Report!C2782</f>
        <v>46246</v>
      </c>
      <c r="B2135" s="1" t="str">
        <f aca="false">Report!E2782</f>
        <v>ATACADAO S.A.</v>
      </c>
      <c r="C2135" s="16" t="n">
        <f aca="false">Report!U2782</f>
        <v>958.5</v>
      </c>
      <c r="D2135" s="1" t="str">
        <f aca="false">Report!X2782</f>
        <v>NF 1906317 - MILKA</v>
      </c>
    </row>
    <row r="2136" customFormat="false" ht="12.75" hidden="false" customHeight="true" outlineLevel="0" collapsed="false">
      <c r="A2136" s="15" t="n">
        <f aca="false">Report!C2783</f>
        <v>46246</v>
      </c>
      <c r="B2136" s="1" t="str">
        <f aca="false">Report!E2783</f>
        <v>OPPORTUNITY ALIMENTOS PARA ANIMAIS LTDA</v>
      </c>
      <c r="C2136" s="16" t="n">
        <f aca="false">Report!U2783</f>
        <v>807.05</v>
      </c>
      <c r="D2136" s="1" t="str">
        <f aca="false">Report!X2783</f>
        <v>NF 34737-1 MILKA</v>
      </c>
    </row>
    <row r="2137" customFormat="false" ht="12.75" hidden="false" customHeight="true" outlineLevel="0" collapsed="false">
      <c r="A2137" s="15" t="n">
        <f aca="false">Report!C2784</f>
        <v>46246</v>
      </c>
      <c r="B2137" s="1" t="str">
        <f aca="false">Report!E2784</f>
        <v>ADRIANA DISTRIBUIDORA DE PRODUTOS ALIMEN</v>
      </c>
      <c r="C2137" s="16" t="n">
        <f aca="false">Report!U2784</f>
        <v>1420.58</v>
      </c>
      <c r="D2137" s="1" t="str">
        <f aca="false">Report!X2784</f>
        <v>NF 886068-2 MILKA</v>
      </c>
    </row>
    <row r="2138" customFormat="false" ht="12.75" hidden="false" customHeight="true" outlineLevel="0" collapsed="false">
      <c r="A2138" s="15" t="n">
        <f aca="false">Report!C2785</f>
        <v>46246</v>
      </c>
      <c r="B2138" s="1" t="str">
        <f aca="false">Report!E2785</f>
        <v>TAPAJOS COM DE PERFUMARIA COSMETICOS E G</v>
      </c>
      <c r="C2138" s="16" t="n">
        <f aca="false">Report!U2785</f>
        <v>1473.38</v>
      </c>
      <c r="D2138" s="1" t="str">
        <f aca="false">Report!X2785</f>
        <v>NF 581288 - COM TAXA - DEBORA</v>
      </c>
    </row>
    <row r="2139" customFormat="false" ht="12.75" hidden="false" customHeight="true" outlineLevel="0" collapsed="false">
      <c r="A2139" s="15" t="n">
        <f aca="false">Report!C2786</f>
        <v>46246</v>
      </c>
      <c r="B2139" s="1" t="str">
        <f aca="false">Report!E2786</f>
        <v>FUNNY PET DISTRIBUIDORA DE ALIMENTOS PAR</v>
      </c>
      <c r="C2139" s="16" t="n">
        <f aca="false">Report!U2786</f>
        <v>3458.9</v>
      </c>
      <c r="D2139" s="1" t="str">
        <f aca="false">Report!X2786</f>
        <v>NF 21188 -1 MILKA</v>
      </c>
    </row>
    <row r="2140" customFormat="false" ht="12.75" hidden="false" customHeight="true" outlineLevel="0" collapsed="false">
      <c r="A2140" s="15" t="n">
        <f aca="false">Report!C2787</f>
        <v>46246</v>
      </c>
      <c r="B2140" s="1" t="str">
        <f aca="false">Report!E2787</f>
        <v>ORIENTE COM. ATACADISTA E REPRES. LTDA</v>
      </c>
      <c r="C2140" s="16" t="n">
        <f aca="false">Report!U2787</f>
        <v>2195.6</v>
      </c>
      <c r="D2140" s="1" t="str">
        <f aca="false">Report!X2787</f>
        <v>3344/2  NF2785 - MILKA</v>
      </c>
    </row>
    <row r="2141" customFormat="false" ht="12.75" hidden="false" customHeight="true" outlineLevel="0" collapsed="false">
      <c r="A2141" s="15" t="n">
        <f aca="false">Report!C2788</f>
        <v>46246</v>
      </c>
      <c r="B2141" s="1" t="str">
        <f aca="false">Report!E2788</f>
        <v>DISTRIBUIDORA LOPES LTDA</v>
      </c>
      <c r="C2141" s="16" t="n">
        <f aca="false">Report!U2788</f>
        <v>1790.11</v>
      </c>
      <c r="D2141" s="1" t="str">
        <f aca="false">Report!X2788</f>
        <v>NF 1696462 C/DESCONTO NO BOLETO - DEBORA</v>
      </c>
    </row>
    <row r="2142" customFormat="false" ht="12.75" hidden="false" customHeight="true" outlineLevel="0" collapsed="false">
      <c r="A2142" s="15" t="n">
        <f aca="false">Report!C2793</f>
        <v>46246</v>
      </c>
      <c r="B2142" s="1" t="str">
        <f aca="false">Report!E2793</f>
        <v>DUNORTE DISTRIBUIDORA DE PRODUTOS DE CONSUMO LTDA</v>
      </c>
      <c r="C2142" s="16" t="n">
        <f aca="false">Report!U2793</f>
        <v>1641.4</v>
      </c>
      <c r="D2142" s="1" t="str">
        <f aca="false">Report!X2793</f>
        <v>NF 3223292-1 MILKA</v>
      </c>
    </row>
    <row r="2143" customFormat="false" ht="12.75" hidden="false" customHeight="true" outlineLevel="0" collapsed="false">
      <c r="A2143" s="15" t="n">
        <f aca="false">Report!C2795</f>
        <v>46246</v>
      </c>
      <c r="B2143" s="1" t="str">
        <f aca="false">Report!E2795</f>
        <v>NORTELAC DISTRIBUIDORA DE FRIOS LTDA</v>
      </c>
      <c r="C2143" s="16" t="n">
        <f aca="false">Report!U2795</f>
        <v>1380</v>
      </c>
      <c r="D2143" s="1" t="str">
        <f aca="false">Report!X2795</f>
        <v>NF 45442 - MILKA</v>
      </c>
    </row>
    <row r="2144" customFormat="false" ht="12.75" hidden="false" customHeight="true" outlineLevel="0" collapsed="false">
      <c r="A2144" s="15" t="n">
        <f aca="false">Report!C2796</f>
        <v>46246</v>
      </c>
      <c r="B2144" s="1" t="str">
        <f aca="false">Report!E2796</f>
        <v>REAL BEBIDAS DA AMAZONIA LTDA</v>
      </c>
      <c r="C2144" s="16" t="n">
        <f aca="false">Report!U2796</f>
        <v>630</v>
      </c>
      <c r="D2144" s="1" t="str">
        <f aca="false">Report!X2796</f>
        <v>NF 615120 - MILKA</v>
      </c>
    </row>
    <row r="2145" customFormat="false" ht="12.75" hidden="false" customHeight="true" outlineLevel="0" collapsed="false">
      <c r="A2145" s="15" t="n">
        <f aca="false">Report!C2797</f>
        <v>46246</v>
      </c>
      <c r="B2145" s="1" t="str">
        <f aca="false">Report!E2797</f>
        <v>RENATO DE O AZEVEDO E CIA LTDA - EPP</v>
      </c>
      <c r="C2145" s="16" t="n">
        <f aca="false">Report!U2797</f>
        <v>1800</v>
      </c>
      <c r="D2145" s="1" t="str">
        <f aca="false">Report!X2797</f>
        <v>PGTO P/ JULIETE / 92985524785 SANTANDER - MILKA</v>
      </c>
    </row>
    <row r="2146" customFormat="false" ht="12.75" hidden="false" customHeight="true" outlineLevel="0" collapsed="false">
      <c r="A2146" s="15" t="n">
        <f aca="false">Report!C2798</f>
        <v>46246</v>
      </c>
      <c r="B2146" s="1" t="str">
        <f aca="false">Report!E2798</f>
        <v>INTLINK TECNOLOGIA LTDA</v>
      </c>
      <c r="C2146" s="16" t="n">
        <f aca="false">Report!U2798</f>
        <v>199.8</v>
      </c>
      <c r="D2146" s="1" t="str">
        <f aca="false">Report!X2798</f>
        <v>MENSALIDADE INTERNET MO1 - KEILA</v>
      </c>
    </row>
    <row r="2147" customFormat="false" ht="12.75" hidden="false" customHeight="true" outlineLevel="0" collapsed="false">
      <c r="A2147" s="15" t="n">
        <f aca="false">Report!C2801</f>
        <v>46246</v>
      </c>
      <c r="B2147" s="1" t="str">
        <f aca="false">Report!E2801</f>
        <v>COMERCIO E TRANSPORTE BRANDAO LTDA</v>
      </c>
      <c r="C2147" s="16" t="n">
        <f aca="false">Report!U2801</f>
        <v>470</v>
      </c>
      <c r="D2147" s="1" t="str">
        <f aca="false">Report!X2801</f>
        <v>NF 15076 - DEBORA</v>
      </c>
    </row>
    <row r="2148" customFormat="false" ht="12.75" hidden="false" customHeight="true" outlineLevel="0" collapsed="false">
      <c r="A2148" s="15" t="n">
        <f aca="false">Report!C2802</f>
        <v>46246</v>
      </c>
      <c r="B2148" s="1" t="str">
        <f aca="false">Report!E2802</f>
        <v>CARTAO DE TODOS ADMINISTRADORA DE CARTAO LTDA</v>
      </c>
      <c r="C2148" s="16" t="n">
        <f aca="false">Report!U2802</f>
        <v>99</v>
      </c>
      <c r="D2148" s="1" t="str">
        <f aca="false">Report!X2802</f>
        <v>MENSALIDADE CASH BACK CARTAO DE TODOS - KEILA</v>
      </c>
    </row>
    <row r="2149" customFormat="false" ht="12.75" hidden="false" customHeight="true" outlineLevel="0" collapsed="false">
      <c r="A2149" s="15" t="n">
        <f aca="false">Report!C2803</f>
        <v>46246</v>
      </c>
      <c r="B2149" s="1" t="str">
        <f aca="false">Report!E2803</f>
        <v>NEYLIANE SILVA DE OLIVEIRA</v>
      </c>
      <c r="C2149" s="16" t="n">
        <f aca="false">Report!U2803</f>
        <v>870.06</v>
      </c>
      <c r="D2149" s="1" t="str">
        <f aca="false">Report!X2803</f>
        <v>PL NEILA ENERGIA - KEILA</v>
      </c>
    </row>
    <row r="2150" customFormat="false" ht="12.75" hidden="false" customHeight="true" outlineLevel="0" collapsed="false">
      <c r="A2150" s="15" t="n">
        <f aca="false">Report!C2804</f>
        <v>46246</v>
      </c>
      <c r="B2150" s="1" t="str">
        <f aca="false">Report!E2804</f>
        <v>SANTANDER SA</v>
      </c>
      <c r="C2150" s="16" t="n">
        <f aca="false">Report!U2804</f>
        <v>422</v>
      </c>
      <c r="D2150" s="1" t="str">
        <f aca="false">Report!X2804</f>
        <v>tarifa mensalidade pacote serviços santander 1velho-andreza</v>
      </c>
    </row>
    <row r="2151" customFormat="false" ht="12.75" hidden="false" customHeight="true" outlineLevel="0" collapsed="false">
      <c r="A2151" s="15" t="n">
        <f aca="false">Report!C2805</f>
        <v>46246</v>
      </c>
      <c r="B2151" s="1" t="str">
        <f aca="false">Report!E2805</f>
        <v>SANTANDER SA</v>
      </c>
      <c r="C2151" s="16" t="n">
        <f aca="false">Report!U2805</f>
        <v>400</v>
      </c>
      <c r="D2151" s="1" t="str">
        <f aca="false">Report!X2805</f>
        <v>cobertura de conta santander 1 velho-andreza</v>
      </c>
    </row>
    <row r="2152" customFormat="false" ht="12.75" hidden="false" customHeight="true" outlineLevel="0" collapsed="false">
      <c r="A2152" s="15" t="n">
        <f aca="false">Report!C2806</f>
        <v>46246</v>
      </c>
      <c r="B2152" s="1" t="str">
        <f aca="false">Report!E2806</f>
        <v>ITAU SA</v>
      </c>
      <c r="C2152" s="16" t="n">
        <f aca="false">Report!U2806</f>
        <v>507</v>
      </c>
      <c r="D2152" s="1" t="str">
        <f aca="false">Report!X2806</f>
        <v>COBERTURA DE CONTA BANCO ITAU 1 VELHO-ANDREZA</v>
      </c>
    </row>
    <row r="2153" customFormat="false" ht="12.75" hidden="false" customHeight="true" outlineLevel="0" collapsed="false">
      <c r="A2153" s="15" t="n">
        <f aca="false">Report!C2807</f>
        <v>46246</v>
      </c>
      <c r="B2153" s="1" t="str">
        <f aca="false">Report!E2807</f>
        <v>RENATO DE O AZEVEDO E CIA LTDA - EPP</v>
      </c>
      <c r="C2153" s="16" t="n">
        <f aca="false">Report!U2807</f>
        <v>375</v>
      </c>
      <c r="D2153" s="1" t="str">
        <f aca="false">Report!X2807</f>
        <v>ACAI DE ANORI - DEBORA 10/08</v>
      </c>
    </row>
    <row r="2154" customFormat="false" ht="12.75" hidden="false" customHeight="true" outlineLevel="0" collapsed="false">
      <c r="A2154" s="15" t="n">
        <f aca="false">Report!C2810</f>
        <v>46246</v>
      </c>
      <c r="B2154" s="1" t="str">
        <f aca="false">Report!E2810</f>
        <v>H L M PADARIA E CONFEITARIA LTDA</v>
      </c>
      <c r="C2154" s="16" t="n">
        <f aca="false">Report!U2810</f>
        <v>280</v>
      </c>
      <c r="D2154" s="1" t="str">
        <f aca="false">Report!X2810</f>
        <v>NF 152 - DEBORA</v>
      </c>
    </row>
    <row r="2155" customFormat="false" ht="12.75" hidden="false" customHeight="true" outlineLevel="0" collapsed="false">
      <c r="A2155" s="15" t="n">
        <f aca="false">Report!C2811</f>
        <v>46247</v>
      </c>
      <c r="B2155" s="1" t="str">
        <f aca="false">Report!E2811</f>
        <v>SEM FORNECEDOR</v>
      </c>
      <c r="C2155" s="16" t="n">
        <f aca="false">Report!U2811</f>
        <v>40</v>
      </c>
      <c r="D2155" s="1" t="str">
        <f aca="false">Report!X2811</f>
        <v>COMPRA DE METALON</v>
      </c>
    </row>
    <row r="2156" customFormat="false" ht="12.75" hidden="false" customHeight="true" outlineLevel="0" collapsed="false">
      <c r="A2156" s="15" t="n">
        <f aca="false">Report!C2812</f>
        <v>46247</v>
      </c>
      <c r="B2156" s="1" t="str">
        <f aca="false">Report!E2812</f>
        <v>BOLT CARD</v>
      </c>
      <c r="C2156" s="16" t="n">
        <f aca="false">Report!U2812</f>
        <v>333.33</v>
      </c>
      <c r="D2156" s="1" t="str">
        <f aca="false">Report!X2812</f>
        <v>DESPESA - CARTAO BRASIL CARD BOLT LOJAS - KEILA</v>
      </c>
    </row>
    <row r="2157" customFormat="false" ht="12.75" hidden="false" customHeight="true" outlineLevel="0" collapsed="false">
      <c r="A2157" s="15" t="n">
        <f aca="false">Report!C2813</f>
        <v>46247</v>
      </c>
      <c r="B2157" s="1" t="str">
        <f aca="false">Report!E2813</f>
        <v>CB COMERCIO E DISTRIBUIDORA DE ALIMENTOS</v>
      </c>
      <c r="C2157" s="16" t="n">
        <f aca="false">Report!U2813</f>
        <v>748.69</v>
      </c>
      <c r="D2157" s="1" t="str">
        <f aca="false">Report!X2813</f>
        <v>952611-C/C  NF854275 - MILKA</v>
      </c>
    </row>
    <row r="2158" customFormat="false" ht="12.75" hidden="false" customHeight="true" outlineLevel="0" collapsed="false">
      <c r="A2158" s="15" t="n">
        <f aca="false">Report!C2814</f>
        <v>46247</v>
      </c>
      <c r="B2158" s="1" t="str">
        <f aca="false">Report!E2814</f>
        <v>SB COMERCIO LTDA</v>
      </c>
      <c r="C2158" s="16" t="n">
        <f aca="false">Report!U2814</f>
        <v>1129.22</v>
      </c>
      <c r="D2158" s="1" t="str">
        <f aca="false">Report!X2814</f>
        <v>NF 1964147-1 MILKA</v>
      </c>
    </row>
    <row r="2159" customFormat="false" ht="12.75" hidden="false" customHeight="true" outlineLevel="0" collapsed="false">
      <c r="A2159" s="15" t="n">
        <f aca="false">Report!C2815</f>
        <v>46247</v>
      </c>
      <c r="B2159" s="1" t="str">
        <f aca="false">Report!E2815</f>
        <v>MARQUES &amp; MELO LTDA - FILIAL</v>
      </c>
      <c r="C2159" s="16" t="n">
        <f aca="false">Report!U2815</f>
        <v>1181.96</v>
      </c>
      <c r="D2159" s="1" t="str">
        <f aca="false">Report!X2815</f>
        <v>NF 502189 -02 DISMELO -  MILKA</v>
      </c>
    </row>
    <row r="2160" customFormat="false" ht="12.75" hidden="false" customHeight="true" outlineLevel="0" collapsed="false">
      <c r="A2160" s="15" t="n">
        <f aca="false">Report!C2816</f>
        <v>46247</v>
      </c>
      <c r="B2160" s="1" t="str">
        <f aca="false">Report!E2816</f>
        <v>EDMARA COMERCIO DE HIGIENE PESSOAL LTDA</v>
      </c>
      <c r="C2160" s="16" t="n">
        <f aca="false">Report!U2816</f>
        <v>2621.74</v>
      </c>
      <c r="D2160" s="1" t="str">
        <f aca="false">Report!X2816</f>
        <v>5431-B/D  NF8403 - MILKA</v>
      </c>
    </row>
    <row r="2161" customFormat="false" ht="12.75" hidden="false" customHeight="true" outlineLevel="0" collapsed="false">
      <c r="A2161" s="15" t="n">
        <f aca="false">Report!C2817</f>
        <v>46247</v>
      </c>
      <c r="B2161" s="1" t="str">
        <f aca="false">Report!E2817</f>
        <v>OCIDENTAL COMERCIO DE FRIOS LTDA</v>
      </c>
      <c r="C2161" s="16" t="n">
        <f aca="false">Report!U2817</f>
        <v>662.72</v>
      </c>
      <c r="D2161" s="1" t="str">
        <f aca="false">Report!X2817</f>
        <v>NF 1248470-02 MILKA</v>
      </c>
    </row>
    <row r="2162" customFormat="false" ht="12.75" hidden="false" customHeight="true" outlineLevel="0" collapsed="false">
      <c r="A2162" s="15" t="n">
        <f aca="false">Report!C2818</f>
        <v>46247</v>
      </c>
      <c r="B2162" s="1" t="str">
        <f aca="false">Report!E2818</f>
        <v>NATUREZA COMERCIO DE DESCARTAVEIS LTDA</v>
      </c>
      <c r="C2162" s="16" t="n">
        <f aca="false">Report!U2818</f>
        <v>544.02</v>
      </c>
      <c r="D2162" s="1" t="str">
        <f aca="false">Report!X2818</f>
        <v>NF 739551 USO E CONSUMO LUVA/BANDEJAS B1/B2 - MILKA</v>
      </c>
    </row>
    <row r="2163" customFormat="false" ht="12.75" hidden="false" customHeight="true" outlineLevel="0" collapsed="false">
      <c r="A2163" s="15" t="n">
        <f aca="false">Report!C2821</f>
        <v>46247</v>
      </c>
      <c r="B2163" s="1" t="str">
        <f aca="false">Report!E2821</f>
        <v>DURAES DISTRIBUIDORA DE ESTIVAS LTDA</v>
      </c>
      <c r="C2163" s="16" t="n">
        <f aca="false">Report!U2821</f>
        <v>434.06</v>
      </c>
      <c r="D2163" s="1" t="str">
        <f aca="false">Report!X2821</f>
        <v>NF 651362 - DEBORA</v>
      </c>
    </row>
    <row r="2164" customFormat="false" ht="12.75" hidden="false" customHeight="true" outlineLevel="0" collapsed="false">
      <c r="A2164" s="15" t="n">
        <f aca="false">Report!C2825</f>
        <v>46247</v>
      </c>
      <c r="B2164" s="1" t="str">
        <f aca="false">Report!E2825</f>
        <v>OCIDENTAL COMERCIO DE FRIOS LTDA</v>
      </c>
      <c r="C2164" s="16" t="n">
        <f aca="false">Report!U2825</f>
        <v>762.96</v>
      </c>
      <c r="D2164" s="1" t="str">
        <f aca="false">Report!X2825</f>
        <v>NF 1250798 - MILKA</v>
      </c>
    </row>
    <row r="2165" customFormat="false" ht="12.75" hidden="false" customHeight="true" outlineLevel="0" collapsed="false">
      <c r="A2165" s="15" t="n">
        <f aca="false">Report!C2827</f>
        <v>46247</v>
      </c>
      <c r="B2165" s="1" t="str">
        <f aca="false">Report!E2827</f>
        <v>NESTLÉ BRASIL LTDA.</v>
      </c>
      <c r="C2165" s="16" t="n">
        <f aca="false">Report!U2827</f>
        <v>637.5</v>
      </c>
      <c r="D2165" s="1" t="str">
        <f aca="false">Report!X2827</f>
        <v>NF 1431398 - MILKA</v>
      </c>
    </row>
    <row r="2166" customFormat="false" ht="12.75" hidden="false" customHeight="true" outlineLevel="0" collapsed="false">
      <c r="A2166" s="15" t="n">
        <f aca="false">Report!C2828</f>
        <v>46247</v>
      </c>
      <c r="B2166" s="1" t="str">
        <f aca="false">Report!E2828</f>
        <v>ATACADAO S.A.</v>
      </c>
      <c r="C2166" s="16" t="n">
        <f aca="false">Report!U2828</f>
        <v>1009.05</v>
      </c>
      <c r="D2166" s="1" t="str">
        <f aca="false">Report!X2828</f>
        <v>NF 1910465 - MILKA</v>
      </c>
    </row>
    <row r="2167" customFormat="false" ht="12.75" hidden="false" customHeight="true" outlineLevel="0" collapsed="false">
      <c r="A2167" s="15" t="n">
        <f aca="false">Report!C2829</f>
        <v>46247</v>
      </c>
      <c r="B2167" s="1" t="str">
        <f aca="false">Report!E2829</f>
        <v>MARTINS COM SERV DISTR SA</v>
      </c>
      <c r="C2167" s="16" t="n">
        <f aca="false">Report!U2829</f>
        <v>955.52</v>
      </c>
      <c r="D2167" s="1" t="str">
        <f aca="false">Report!X2829</f>
        <v>NF1784397 / NF1784398 C/TARIFA INCLUSA - MILKA</v>
      </c>
    </row>
    <row r="2168" customFormat="false" ht="12.75" hidden="false" customHeight="true" outlineLevel="0" collapsed="false">
      <c r="A2168" s="15" t="n">
        <f aca="false">Report!C2830</f>
        <v>46247</v>
      </c>
      <c r="B2168" s="1" t="str">
        <f aca="false">Report!E2830</f>
        <v>AMERICANA DISTRIBUIDORA DE BEBIDAS E MERCADORIAS LTDA</v>
      </c>
      <c r="C2168" s="16" t="n">
        <f aca="false">Report!U2830</f>
        <v>3261.6</v>
      </c>
      <c r="D2168" s="1" t="str">
        <f aca="false">Report!X2830</f>
        <v>NF 79231 BALY C/ NF(79232) DE BONIFICACAO - MILKA</v>
      </c>
    </row>
    <row r="2169" customFormat="false" ht="12.75" hidden="false" customHeight="true" outlineLevel="0" collapsed="false">
      <c r="A2169" s="15" t="n">
        <f aca="false">Report!C2831</f>
        <v>46247</v>
      </c>
      <c r="B2169" s="1" t="str">
        <f aca="false">Report!E2831</f>
        <v>BRASIL NORTE BEBIDAS S/A</v>
      </c>
      <c r="C2169" s="16" t="n">
        <f aca="false">Report!U2831</f>
        <v>291.66</v>
      </c>
      <c r="D2169" s="1" t="str">
        <f aca="false">Report!X2831</f>
        <v>NF 1224519 COCA - MILKA</v>
      </c>
    </row>
    <row r="2170" customFormat="false" ht="12.75" hidden="false" customHeight="true" outlineLevel="0" collapsed="false">
      <c r="A2170" s="15" t="n">
        <f aca="false">Report!C2832</f>
        <v>46247</v>
      </c>
      <c r="B2170" s="1" t="str">
        <f aca="false">Report!E2832</f>
        <v>BRASIL NORTE BEBIDAS S/A</v>
      </c>
      <c r="C2170" s="16" t="n">
        <f aca="false">Report!U2832</f>
        <v>2841.78</v>
      </c>
      <c r="D2170" s="1" t="str">
        <f aca="false">Report!X2832</f>
        <v>NF 1225932 COCA - MILKA</v>
      </c>
    </row>
    <row r="2171" customFormat="false" ht="12.75" hidden="false" customHeight="true" outlineLevel="0" collapsed="false">
      <c r="A2171" s="15" t="n">
        <f aca="false">Report!C2833</f>
        <v>46247</v>
      </c>
      <c r="B2171" s="1" t="str">
        <f aca="false">Report!E2833</f>
        <v>BRASIL NORTE BEBIDAS S/A</v>
      </c>
      <c r="C2171" s="16" t="n">
        <f aca="false">Report!U2833</f>
        <v>7097.53</v>
      </c>
      <c r="D2171" s="1" t="str">
        <f aca="false">Report!X2833</f>
        <v>NF 1959703 COCA - MILKA</v>
      </c>
    </row>
    <row r="2172" customFormat="false" ht="12.75" hidden="false" customHeight="true" outlineLevel="0" collapsed="false">
      <c r="A2172" s="15" t="n">
        <f aca="false">Report!C2834</f>
        <v>46247</v>
      </c>
      <c r="B2172" s="1" t="str">
        <f aca="false">Report!E2834</f>
        <v>COMERCIO DE FRIOS MANAUS LTDA</v>
      </c>
      <c r="C2172" s="16" t="n">
        <f aca="false">Report!U2834</f>
        <v>5869.6</v>
      </c>
      <c r="D2172" s="1" t="str">
        <f aca="false">Report!X2834</f>
        <v>NF174223 - MILKA</v>
      </c>
    </row>
    <row r="2173" customFormat="false" ht="12.75" hidden="false" customHeight="true" outlineLevel="0" collapsed="false">
      <c r="A2173" s="15" t="n">
        <f aca="false">Report!C2835</f>
        <v>46247</v>
      </c>
      <c r="B2173" s="1" t="str">
        <f aca="false">Report!E2835</f>
        <v>SILVA E SANTOS FRIGORIFICO LTDA</v>
      </c>
      <c r="C2173" s="16" t="n">
        <f aca="false">Report!U2835</f>
        <v>1968.7</v>
      </c>
      <c r="D2173" s="1" t="str">
        <f aca="false">Report!X2835</f>
        <v>NF 32272 - MILKA</v>
      </c>
    </row>
    <row r="2174" customFormat="false" ht="12.75" hidden="false" customHeight="true" outlineLevel="0" collapsed="false">
      <c r="A2174" s="15" t="n">
        <f aca="false">Report!C2837</f>
        <v>46247</v>
      </c>
      <c r="B2174" s="1" t="str">
        <f aca="false">Report!E2837</f>
        <v>C. R. PARENTE ABREU</v>
      </c>
      <c r="C2174" s="16" t="n">
        <f aca="false">Report!U2837</f>
        <v>695.21</v>
      </c>
      <c r="D2174" s="1" t="str">
        <f aca="false">Report!X2837</f>
        <v>NF 11530 -2 KARU - MILKA</v>
      </c>
    </row>
    <row r="2175" customFormat="false" ht="12.75" hidden="false" customHeight="true" outlineLevel="0" collapsed="false">
      <c r="A2175" s="15" t="n">
        <f aca="false">Report!C2838</f>
        <v>46247</v>
      </c>
      <c r="B2175" s="1" t="str">
        <f aca="false">Report!E2838</f>
        <v>BOLT CARD</v>
      </c>
      <c r="C2175" s="16" t="n">
        <f aca="false">Report!U2838</f>
        <v>233.35</v>
      </c>
      <c r="D2175" s="1" t="str">
        <f aca="false">Report!X2838</f>
        <v>NAO SOMAR RATEIO LOJAS BOLTCARD</v>
      </c>
    </row>
    <row r="2176" customFormat="false" ht="12.75" hidden="false" customHeight="true" outlineLevel="0" collapsed="false">
      <c r="A2176" s="15" t="n">
        <f aca="false">Report!C2839</f>
        <v>46247</v>
      </c>
      <c r="B2176" s="1" t="str">
        <f aca="false">Report!E2839</f>
        <v>AMAZONAS ENERGIA S/A</v>
      </c>
      <c r="C2176" s="16" t="n">
        <f aca="false">Report!U2839</f>
        <v>18429.49</v>
      </c>
      <c r="D2176" s="1" t="str">
        <f aca="false">Report!X2839</f>
        <v>ENERGIA MO1 LOJA UC 552193002-71 - KEILA</v>
      </c>
    </row>
    <row r="2177" customFormat="false" ht="12.75" hidden="false" customHeight="true" outlineLevel="0" collapsed="false">
      <c r="A2177" s="15" t="n">
        <f aca="false">Report!C2840</f>
        <v>46247</v>
      </c>
      <c r="B2177" s="1" t="str">
        <f aca="false">Report!E2840</f>
        <v>FALCAO INDUSTRIA DE ALIMENTOS LTDA</v>
      </c>
      <c r="C2177" s="16" t="n">
        <f aca="false">Report!U2840</f>
        <v>4154.08</v>
      </c>
      <c r="D2177" s="1" t="str">
        <f aca="false">Report!X2840</f>
        <v>80802/1  NF32287 - MILKA</v>
      </c>
    </row>
    <row r="2178" customFormat="false" ht="12.75" hidden="false" customHeight="true" outlineLevel="0" collapsed="false">
      <c r="A2178" s="15" t="n">
        <f aca="false">Report!C2842</f>
        <v>46247</v>
      </c>
      <c r="B2178" s="1" t="str">
        <f aca="false">Report!E2842</f>
        <v>NOVA FRIOS COMERCIO ATACADISTA DE LATICINIOS LTDA</v>
      </c>
      <c r="C2178" s="16" t="n">
        <f aca="false">Report!U2842</f>
        <v>290</v>
      </c>
      <c r="D2178" s="1" t="str">
        <f aca="false">Report!X2842</f>
        <v>NF 4312 BODEGA DO PAO - MILKA</v>
      </c>
    </row>
    <row r="2179" customFormat="false" ht="12.75" hidden="false" customHeight="true" outlineLevel="0" collapsed="false">
      <c r="A2179" s="15" t="n">
        <f aca="false">Report!C2843</f>
        <v>46247</v>
      </c>
      <c r="B2179" s="1" t="str">
        <f aca="false">Report!E2843</f>
        <v>PRIMICIA DISTRIBUIDORA DE FRIOS LTDA</v>
      </c>
      <c r="C2179" s="16" t="n">
        <f aca="false">Report!U2843</f>
        <v>1254</v>
      </c>
      <c r="D2179" s="1" t="str">
        <f aca="false">Report!X2843</f>
        <v>NF 3146 - MILKA</v>
      </c>
    </row>
    <row r="2180" customFormat="false" ht="12.75" hidden="false" customHeight="true" outlineLevel="0" collapsed="false">
      <c r="A2180" s="15" t="n">
        <f aca="false">Report!C2844</f>
        <v>46247</v>
      </c>
      <c r="B2180" s="1" t="str">
        <f aca="false">Report!E2844</f>
        <v>PRIMICIA DISTRIBUIDORA DE FRIOS LTDA</v>
      </c>
      <c r="C2180" s="16" t="n">
        <f aca="false">Report!U2844</f>
        <v>743.5</v>
      </c>
      <c r="D2180" s="1" t="str">
        <f aca="false">Report!X2844</f>
        <v>NF 3145 QUEIJO/PRESUNTO /USO E CONSUMO PADARIA - MILKA</v>
      </c>
    </row>
    <row r="2181" customFormat="false" ht="12.75" hidden="false" customHeight="true" outlineLevel="0" collapsed="false">
      <c r="A2181" s="15" t="n">
        <f aca="false">Report!C2845</f>
        <v>46247</v>
      </c>
      <c r="B2181" s="1" t="str">
        <f aca="false">Report!E2845</f>
        <v>REAL BEBIDAS DA AMAZONIA LTDA</v>
      </c>
      <c r="C2181" s="16" t="n">
        <f aca="false">Report!U2845</f>
        <v>855</v>
      </c>
      <c r="D2181" s="1" t="str">
        <f aca="false">Report!X2845</f>
        <v>NF 616331 - MILKA</v>
      </c>
    </row>
    <row r="2182" customFormat="false" ht="12.75" hidden="false" customHeight="true" outlineLevel="0" collapsed="false">
      <c r="A2182" s="15" t="n">
        <f aca="false">Report!C2846</f>
        <v>46247</v>
      </c>
      <c r="B2182" s="1" t="str">
        <f aca="false">Report!E2846</f>
        <v>PANIFICADORA E CONFEITARIA REAL MADRI LTDA</v>
      </c>
      <c r="C2182" s="16" t="n">
        <f aca="false">Report!U2846</f>
        <v>770</v>
      </c>
      <c r="D2182" s="1" t="str">
        <f aca="false">Report!X2846</f>
        <v>NF 754 - MILKA</v>
      </c>
    </row>
    <row r="2183" customFormat="false" ht="12.75" hidden="false" customHeight="true" outlineLevel="0" collapsed="false">
      <c r="A2183" s="15" t="n">
        <f aca="false">Report!C2847</f>
        <v>46247</v>
      </c>
      <c r="B2183" s="1" t="str">
        <f aca="false">Report!E2847</f>
        <v>C. R. PARENTE ABREU</v>
      </c>
      <c r="C2183" s="16" t="n">
        <f aca="false">Report!U2847</f>
        <v>472.44</v>
      </c>
      <c r="D2183" s="1" t="str">
        <f aca="false">Report!X2847</f>
        <v>NF 11542-1 KARU - MILKA</v>
      </c>
    </row>
    <row r="2184" customFormat="false" ht="12.75" hidden="false" customHeight="true" outlineLevel="0" collapsed="false">
      <c r="A2184" s="15" t="n">
        <f aca="false">Report!C2849</f>
        <v>46247</v>
      </c>
      <c r="B2184" s="1" t="str">
        <f aca="false">Report!E2849</f>
        <v>NESTLÉ BRASIL LTDA.</v>
      </c>
      <c r="C2184" s="16" t="n">
        <f aca="false">Report!U2849</f>
        <v>1032.24</v>
      </c>
      <c r="D2184" s="1" t="str">
        <f aca="false">Report!X2849</f>
        <v>NF 1436399 -01/03 MILKA</v>
      </c>
    </row>
    <row r="2185" customFormat="false" ht="12.75" hidden="false" customHeight="true" outlineLevel="0" collapsed="false">
      <c r="A2185" s="15" t="n">
        <f aca="false">Report!C2852</f>
        <v>46247</v>
      </c>
      <c r="B2185" s="1" t="str">
        <f aca="false">Report!E2852</f>
        <v>ITAU SA</v>
      </c>
      <c r="C2185" s="16" t="n">
        <f aca="false">Report!U2852</f>
        <v>18.75</v>
      </c>
      <c r="D2185" s="1" t="str">
        <f aca="false">Report!X2852</f>
        <v>anuidade itau 1 8/12-andreza</v>
      </c>
    </row>
    <row r="2186" customFormat="false" ht="12.75" hidden="false" customHeight="true" outlineLevel="0" collapsed="false">
      <c r="A2186" s="15" t="n">
        <f aca="false">Report!C2860</f>
        <v>46248</v>
      </c>
      <c r="B2186" s="1" t="str">
        <f aca="false">Report!E2860</f>
        <v>SEM FORNECEDOR</v>
      </c>
      <c r="C2186" s="16" t="n">
        <f aca="false">Report!U2860</f>
        <v>1567.07</v>
      </c>
      <c r="D2186" s="1" t="str">
        <f aca="false">Report!X2860</f>
        <v>PARC 7/12 REF. ADTO. FUNCIONARIO  ANDERSON SILVA - BOY</v>
      </c>
    </row>
    <row r="2187" customFormat="false" ht="12.75" hidden="false" customHeight="true" outlineLevel="0" collapsed="false">
      <c r="A2187" s="15" t="n">
        <f aca="false">Report!C2864</f>
        <v>46248</v>
      </c>
      <c r="B2187" s="1" t="str">
        <f aca="false">Report!E2864</f>
        <v>PRIME PET DISTRIBUIDORA LTDA</v>
      </c>
      <c r="C2187" s="16" t="n">
        <f aca="false">Report!U2864</f>
        <v>1849.57</v>
      </c>
      <c r="D2187" s="1" t="str">
        <f aca="false">Report!X2864</f>
        <v>NF 11002-03/07 MILKA </v>
      </c>
    </row>
    <row r="2188" customFormat="false" ht="12.75" hidden="false" customHeight="true" outlineLevel="0" collapsed="false">
      <c r="A2188" s="15" t="n">
        <f aca="false">Report!C2866</f>
        <v>46248</v>
      </c>
      <c r="B2188" s="1" t="str">
        <f aca="false">Report!E2866</f>
        <v>SB COMERCIO LTDA</v>
      </c>
      <c r="C2188" s="16" t="n">
        <f aca="false">Report!U2866</f>
        <v>945.12</v>
      </c>
      <c r="D2188" s="1" t="str">
        <f aca="false">Report!X2866</f>
        <v>NF 1964247 - MILKA</v>
      </c>
    </row>
    <row r="2189" customFormat="false" ht="12.75" hidden="false" customHeight="true" outlineLevel="0" collapsed="false">
      <c r="A2189" s="15" t="n">
        <f aca="false">Report!C2868</f>
        <v>46248</v>
      </c>
      <c r="B2189" s="1" t="str">
        <f aca="false">Report!E2868</f>
        <v>SOUZA CRUZ LTDA.</v>
      </c>
      <c r="C2189" s="16" t="n">
        <f aca="false">Report!U2868</f>
        <v>7866.8</v>
      </c>
      <c r="D2189" s="1" t="str">
        <f aca="false">Report!X2868</f>
        <v>NF 568312-3 MILKA</v>
      </c>
    </row>
    <row r="2190" customFormat="false" ht="12.75" hidden="false" customHeight="true" outlineLevel="0" collapsed="false">
      <c r="A2190" s="15" t="n">
        <f aca="false">Report!C2869</f>
        <v>46248</v>
      </c>
      <c r="B2190" s="1" t="str">
        <f aca="false">Report!E2869</f>
        <v>PIARARA COMERCIO, IMPORTACAO E EXPORTACAO LTDA</v>
      </c>
      <c r="C2190" s="16" t="n">
        <f aca="false">Report!U2869</f>
        <v>868.36</v>
      </c>
      <c r="D2190" s="1" t="str">
        <f aca="false">Report!X2869</f>
        <v>NF 194785 - DEBORA</v>
      </c>
    </row>
    <row r="2191" customFormat="false" ht="12.75" hidden="false" customHeight="true" outlineLevel="0" collapsed="false">
      <c r="A2191" s="15" t="n">
        <f aca="false">Report!C2877</f>
        <v>46248</v>
      </c>
      <c r="B2191" s="1" t="str">
        <f aca="false">Report!E2877</f>
        <v>J G COMERCIO DE PRODUTOS ALIMENTICIOS LTDA</v>
      </c>
      <c r="C2191" s="16" t="n">
        <f aca="false">Report!U2877</f>
        <v>1052.37</v>
      </c>
      <c r="D2191" s="1" t="str">
        <f aca="false">Report!X2877</f>
        <v>460966-A/C  NF396666 - MILKA</v>
      </c>
    </row>
    <row r="2192" customFormat="false" ht="12.75" hidden="false" customHeight="true" outlineLevel="0" collapsed="false">
      <c r="A2192" s="15" t="n">
        <f aca="false">Report!C2885</f>
        <v>46248</v>
      </c>
      <c r="B2192" s="1" t="str">
        <f aca="false">Report!E2885</f>
        <v>LELE FABRICACAO DE MASSAS LTDA</v>
      </c>
      <c r="C2192" s="16" t="n">
        <f aca="false">Report!U2885</f>
        <v>250</v>
      </c>
      <c r="D2192" s="1" t="str">
        <f aca="false">Report!X2885</f>
        <v>NF 17015 - MILKA</v>
      </c>
    </row>
    <row r="2193" customFormat="false" ht="12.75" hidden="false" customHeight="true" outlineLevel="0" collapsed="false">
      <c r="A2193" s="15" t="n">
        <f aca="false">Report!C2891</f>
        <v>46248</v>
      </c>
      <c r="B2193" s="1" t="str">
        <f aca="false">Report!E2891</f>
        <v>EDSON AGUIAR DE SOUZA</v>
      </c>
      <c r="C2193" s="16" t="n">
        <f aca="false">Report!U2891</f>
        <v>225</v>
      </c>
      <c r="D2193" s="1" t="str">
        <f aca="false">Report!X2891</f>
        <v>NF 1662615 - DEBORA</v>
      </c>
    </row>
    <row r="2194" customFormat="false" ht="12.75" hidden="false" customHeight="true" outlineLevel="0" collapsed="false">
      <c r="A2194" s="15" t="n">
        <f aca="false">Report!C2899</f>
        <v>46248</v>
      </c>
      <c r="B2194" s="1" t="str">
        <f aca="false">Report!E2899</f>
        <v>H L M PADARIA E CONFEITARIA LTDA</v>
      </c>
      <c r="C2194" s="16" t="n">
        <f aca="false">Report!U2899</f>
        <v>408</v>
      </c>
      <c r="D2194" s="1" t="str">
        <f aca="false">Report!X2899</f>
        <v>NF 163 - DEBORA</v>
      </c>
    </row>
    <row r="2195" customFormat="false" ht="12.75" hidden="false" customHeight="true" outlineLevel="0" collapsed="false">
      <c r="A2195" s="15" t="n">
        <f aca="false">Report!C2900</f>
        <v>46248</v>
      </c>
      <c r="B2195" s="1" t="str">
        <f aca="false">Report!E2900</f>
        <v>EDSON AGUIAR DE SOUZA</v>
      </c>
      <c r="C2195" s="16" t="n">
        <f aca="false">Report!U2900</f>
        <v>135</v>
      </c>
      <c r="D2195" s="1" t="str">
        <f aca="false">Report!X2900</f>
        <v>NF 1664299 - DEBORA</v>
      </c>
    </row>
    <row r="2196" customFormat="false" ht="12.75" hidden="false" customHeight="true" outlineLevel="0" collapsed="false">
      <c r="A2196" s="15" t="n">
        <f aca="false">Report!C2907</f>
        <v>46249</v>
      </c>
      <c r="B2196" s="1" t="str">
        <f aca="false">Report!E2907</f>
        <v>PREFEITURA MUNICIPAL DE MANAUS - IPTU</v>
      </c>
      <c r="C2196" s="16" t="n">
        <f aca="false">Report!U2907</f>
        <v>134.55</v>
      </c>
      <c r="D2196" s="1" t="str">
        <f aca="false">Report!X2907</f>
        <v>PARC 06/10 IPTU PADARIA MO1 -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3" t="s">
        <v>3505</v>
      </c>
      <c r="B1" s="21" t="s">
        <v>3506</v>
      </c>
      <c r="C1" s="21" t="s">
        <v>3507</v>
      </c>
      <c r="D1" s="21" t="s">
        <v>3508</v>
      </c>
    </row>
    <row r="2" customFormat="false" ht="12.75" hidden="false" customHeight="true" outlineLevel="0" collapsed="false">
      <c r="A2" s="22" t="s">
        <v>3509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3510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3511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3512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3513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3514</v>
      </c>
      <c r="B7" s="16" t="n">
        <f aca="false">SUMIFS(Report!$U:$U,Report!$T:$T,"&lt;&gt;"&amp;"MERCADORIAS P/REVENDA",Report!$AA:$AA,"SIM",Report!$C:$C,"&gt;="&amp;DATE(2026,6,1),Report!$C:$C,"&lt;="&amp;DATE(2026,6,30))</f>
        <v>440845.44</v>
      </c>
      <c r="C7" s="16" t="n">
        <f aca="false">SUMIFS(Report!$U:$U,Report!$T:$T,"MERCADORIAS P/REVENDA",Report!$AA:$AA,"SIM",Report!$C:$C,"&gt;="&amp;DATE(2026,6,1),Report!$C:$C,"&lt;="&amp;DATE(2026,6,30))</f>
        <v>846975.21</v>
      </c>
      <c r="D7" s="16" t="n">
        <f aca="false">B7+C7</f>
        <v>1287820.65</v>
      </c>
    </row>
    <row r="8" customFormat="false" ht="12.75" hidden="false" customHeight="true" outlineLevel="0" collapsed="false">
      <c r="A8" s="22" t="s">
        <v>3515</v>
      </c>
      <c r="B8" s="16" t="n">
        <f aca="false">SUMIFS(Report!$U:$U,Report!$T:$T,"&lt;&gt;"&amp;"MERCADORIAS P/REVENDA",Report!$AA:$AA,"SIM",Report!$C:$C,"&gt;="&amp;DATE(2026,7,1),Report!$C:$C,"&lt;="&amp;DATE(2026,7,31))</f>
        <v>417878.26</v>
      </c>
      <c r="C8" s="16" t="n">
        <f aca="false">SUMIFS(Report!$U:$U,Report!$T:$T,"MERCADORIAS P/REVENDA",Report!$AA:$AA,"SIM",Report!$C:$C,"&gt;="&amp;DATE(2026,7,1),Report!$C:$C,"&lt;="&amp;DATE(2026,7,31))</f>
        <v>911001.38</v>
      </c>
      <c r="D8" s="16" t="n">
        <f aca="false">B8+C8</f>
        <v>1328879.64</v>
      </c>
    </row>
    <row r="9" customFormat="false" ht="12.75" hidden="false" customHeight="true" outlineLevel="0" collapsed="false">
      <c r="A9" s="22" t="s">
        <v>3516</v>
      </c>
      <c r="B9" s="16" t="n">
        <f aca="false">SUMIFS(Report!$U:$U,Report!$T:$T,"&lt;&gt;"&amp;"MERCADORIAS P/REVENDA",Report!$AA:$AA,"SIM",Report!$C:$C,"&gt;="&amp;DATE(2026,8,1),Report!$C:$C,"&lt;="&amp;DATE(2026,8,31))</f>
        <v>408144.86</v>
      </c>
      <c r="C9" s="16" t="n">
        <f aca="false">SUMIFS(Report!$U:$U,Report!$T:$T,"MERCADORIAS P/REVENDA",Report!$AA:$AA,"SIM",Report!$C:$C,"&gt;="&amp;DATE(2026,8,1),Report!$C:$C,"&lt;="&amp;DATE(2026,8,31))</f>
        <v>852687.35</v>
      </c>
      <c r="D9" s="16" t="n">
        <f aca="false">B9+C9</f>
        <v>1260832.21</v>
      </c>
    </row>
    <row r="10" customFormat="false" ht="12.75" hidden="false" customHeight="true" outlineLevel="0" collapsed="false">
      <c r="A10" s="22" t="s">
        <v>3517</v>
      </c>
      <c r="B10" s="16" t="n">
        <f aca="false">SUMIFS(Report!$U:$U,Report!$T:$T,"&lt;&gt;"&amp;"MERCADORIAS P/REVENDA",Report!$AA:$AA,"SIM",Report!$C:$C,"&gt;="&amp;DATE(2026,9,1),Report!$C:$C,"&lt;="&amp;DATE(2026,9,30))</f>
        <v>288103.32</v>
      </c>
      <c r="C10" s="16" t="n">
        <f aca="false">SUMIFS(Report!$U:$U,Report!$T:$T,"MERCADORIAS P/REVENDA",Report!$AA:$AA,"SIM",Report!$C:$C,"&gt;="&amp;DATE(2026,9,1),Report!$C:$C,"&lt;="&amp;DATE(2026,9,30))</f>
        <v>480120.1</v>
      </c>
      <c r="D10" s="16" t="n">
        <f aca="false">B10+C10</f>
        <v>768223.42</v>
      </c>
    </row>
    <row r="11" customFormat="false" ht="12.75" hidden="false" customHeight="true" outlineLevel="0" collapsed="false">
      <c r="A11" s="22" t="s">
        <v>3518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31656.33</v>
      </c>
      <c r="D11" s="16" t="n">
        <f aca="false">B11+C11</f>
        <v>106521.95</v>
      </c>
    </row>
    <row r="12" customFormat="false" ht="12.75" hidden="false" customHeight="true" outlineLevel="0" collapsed="false">
      <c r="A12" s="22" t="s">
        <v>3519</v>
      </c>
      <c r="B12" s="16" t="n">
        <f aca="false">SUMIFS(Report!$U:$U,Report!$T:$T,"&lt;&gt;"&amp;"MERCADORIAS P/REVENDA",Report!$AA:$AA,"SIM",Report!$C:$C,"&gt;="&amp;DATE(2026,11,1),Report!$C:$C,"&lt;="&amp;DATE(2026,11,30))</f>
        <v>61631.93</v>
      </c>
      <c r="C12" s="16" t="n">
        <f aca="false">SUMIFS(Report!$U:$U,Report!$T:$T,"MERCADORIAS P/REVENDA",Report!$AA:$AA,"SIM",Report!$C:$C,"&gt;="&amp;DATE(2026,11,1),Report!$C:$C,"&lt;="&amp;DATE(2026,11,30))</f>
        <v>17597.08</v>
      </c>
      <c r="D12" s="16" t="n">
        <f aca="false">B12+C12</f>
        <v>79229.01</v>
      </c>
    </row>
    <row r="13" customFormat="false" ht="12.75" hidden="false" customHeight="true" outlineLevel="0" collapsed="false">
      <c r="A13" s="22" t="s">
        <v>3520</v>
      </c>
      <c r="B13" s="16" t="n">
        <f aca="false">SUMIFS(Report!$U:$U,Report!$T:$T,"&lt;&gt;"&amp;"MERCADORIAS P/REVENDA",Report!$AA:$AA,"SIM",Report!$C:$C,"&gt;="&amp;DATE(2026,12,1),Report!$C:$C,"&lt;="&amp;DATE(2026,12,31))</f>
        <v>41060.07</v>
      </c>
      <c r="C13" s="16" t="n">
        <f aca="false">SUMIFS(Report!$U:$U,Report!$T:$T,"MERCADORIAS P/REVENDA",Report!$AA:$AA,"SIM",Report!$C:$C,"&gt;="&amp;DATE(2026,12,1),Report!$C:$C,"&lt;="&amp;DATE(2026,12,31))</f>
        <v>5907.33</v>
      </c>
      <c r="D13" s="16" t="n">
        <f aca="false">B13+C13</f>
        <v>46967.4</v>
      </c>
    </row>
    <row r="14" customFormat="false" ht="12.75" hidden="false" customHeight="true" outlineLevel="0" collapsed="false">
      <c r="A14" s="22" t="s">
        <v>3521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3522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3523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3524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3525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3526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3527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3528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3529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3530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3531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3532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3533</v>
      </c>
      <c r="B26" s="25" t="n">
        <f aca="false">SUM(B2:B25)</f>
        <v>1732529.5</v>
      </c>
      <c r="C26" s="25" t="n">
        <f aca="false">SUM(C2:C25)</f>
        <v>3145944.78</v>
      </c>
      <c r="D26" s="25" t="n">
        <f aca="false">SUM(D2:D25)</f>
        <v>4878474.28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3534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3508</v>
      </c>
      <c r="AA2" s="27"/>
      <c r="AB2" s="28" t="s">
        <v>3535</v>
      </c>
      <c r="AC2" s="28" t="s">
        <v>3536</v>
      </c>
      <c r="AE2" s="28" t="s">
        <v>3537</v>
      </c>
    </row>
    <row r="3" customFormat="false" ht="12.75" hidden="false" customHeight="true" outlineLevel="0" collapsed="false">
      <c r="A3" s="29" t="s">
        <v>3538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1287820.65</v>
      </c>
      <c r="H3" s="25" t="n">
        <f aca="false">SUMIFS(Report!$U:$U,Report!$AA:$AA,"SIM",Report!$C:$C,"&gt;="&amp;DATE(2026,7,1),Report!$C:$C,"&lt;="&amp;DATE(2026,7,31))</f>
        <v>1328879.64</v>
      </c>
      <c r="I3" s="25" t="n">
        <f aca="false">SUMIFS(Report!$U:$U,Report!$AA:$AA,"SIM",Report!$C:$C,"&gt;="&amp;DATE(2026,8,1),Report!$C:$C,"&lt;="&amp;DATE(2026,8,31))</f>
        <v>1260832.21</v>
      </c>
      <c r="J3" s="25" t="n">
        <f aca="false">SUMIFS(Report!$U:$U,Report!$AA:$AA,"SIM",Report!$C:$C,"&gt;="&amp;DATE(2026,9,1),Report!$C:$C,"&lt;="&amp;DATE(2026,9,30))</f>
        <v>768223.42</v>
      </c>
      <c r="K3" s="25" t="n">
        <f aca="false">SUMIFS(Report!$U:$U,Report!$AA:$AA,"SIM",Report!$C:$C,"&gt;="&amp;DATE(2026,10,1),Report!$C:$C,"&lt;="&amp;DATE(2026,10,31))</f>
        <v>106521.95</v>
      </c>
      <c r="L3" s="25" t="n">
        <f aca="false">SUMIFS(Report!$U:$U,Report!$AA:$AA,"SIM",Report!$C:$C,"&gt;="&amp;DATE(2026,11,1),Report!$C:$C,"&lt;="&amp;DATE(2026,11,30))</f>
        <v>79229.01</v>
      </c>
      <c r="M3" s="25" t="n">
        <f aca="false">SUMIFS(Report!$U:$U,Report!$AA:$AA,"SIM",Report!$C:$C,"&gt;="&amp;DATE(2026,12,1),Report!$C:$C,"&lt;="&amp;DATE(2026,12,31))</f>
        <v>46967.4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4878474.28</v>
      </c>
      <c r="AB3" s="1" t="s">
        <v>305</v>
      </c>
      <c r="AC3" s="1" t="s">
        <v>3539</v>
      </c>
      <c r="AE3" s="1" t="s">
        <v>3403</v>
      </c>
    </row>
    <row r="4" customFormat="false" ht="12.75" hidden="false" customHeight="true" outlineLevel="0" collapsed="false">
      <c r="A4" s="1" t="s">
        <v>3540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399.1</v>
      </c>
      <c r="M4" s="16" t="n">
        <f aca="false">SUMIFS(Report!$U:$U,Report!$Z:$Z,"Cobertura de conta",Report!$AA:$AA,"SIM",Report!$C:$C,"&gt;="&amp;DATE(2026,12,1),Report!$C:$C,"&lt;="&amp;DATE(2026,12,31))</f>
        <v>399.1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2793.7</v>
      </c>
      <c r="AB4" s="1" t="s">
        <v>397</v>
      </c>
      <c r="AC4" s="1" t="s">
        <v>3539</v>
      </c>
    </row>
    <row r="5" customFormat="false" ht="12.75" hidden="false" customHeight="true" outlineLevel="0" collapsed="false">
      <c r="A5" s="1" t="s">
        <v>3539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132472.86</v>
      </c>
      <c r="H5" s="16" t="n">
        <f aca="false">SUMIFS(Report!$U:$U,Report!$Z:$Z,"Despesa",Report!$AA:$AA,"SIM",Report!$C:$C,"&gt;="&amp;DATE(2026,7,1),Report!$C:$C,"&lt;="&amp;DATE(2026,7,31))</f>
        <v>107010.97</v>
      </c>
      <c r="I5" s="16" t="n">
        <f aca="false">SUMIFS(Report!$U:$U,Report!$Z:$Z,"Despesa",Report!$AA:$AA,"SIM",Report!$C:$C,"&gt;="&amp;DATE(2026,8,1),Report!$C:$C,"&lt;="&amp;DATE(2026,8,31))</f>
        <v>86598.5</v>
      </c>
      <c r="J5" s="16" t="n">
        <f aca="false">SUMIFS(Report!$U:$U,Report!$Z:$Z,"Despesa",Report!$AA:$AA,"SIM",Report!$C:$C,"&gt;="&amp;DATE(2026,9,1),Report!$C:$C,"&lt;="&amp;DATE(2026,9,30))</f>
        <v>35760.3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12853.1</v>
      </c>
      <c r="M5" s="16" t="n">
        <f aca="false">SUMIFS(Report!$U:$U,Report!$Z:$Z,"Despesa",Report!$AA:$AA,"SIM",Report!$C:$C,"&gt;="&amp;DATE(2026,12,1),Report!$C:$C,"&lt;="&amp;DATE(2026,12,31))</f>
        <v>11921.75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404081.19</v>
      </c>
      <c r="AB5" s="1" t="s">
        <v>329</v>
      </c>
      <c r="AC5" s="1" t="s">
        <v>3539</v>
      </c>
    </row>
    <row r="6" customFormat="false" ht="12.75" hidden="false" customHeight="true" outlineLevel="0" collapsed="false">
      <c r="A6" s="1" t="s">
        <v>3541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26140.51</v>
      </c>
      <c r="M6" s="16" t="n">
        <f aca="false">SUMIFS(Report!$U:$U,Report!$Z:$Z,"Empréstimo",Report!$AA:$AA,"SIM",Report!$C:$C,"&gt;="&amp;DATE(2026,12,1),Report!$C:$C,"&lt;="&amp;DATE(2026,12,31))</f>
        <v>7000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444757.71</v>
      </c>
      <c r="AB6" s="1" t="s">
        <v>569</v>
      </c>
      <c r="AC6" s="1" t="s">
        <v>3539</v>
      </c>
    </row>
    <row r="7" customFormat="false" ht="12.75" hidden="false" customHeight="true" outlineLevel="0" collapsed="false">
      <c r="A7" s="1" t="s">
        <v>3542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16440.61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320.44</v>
      </c>
      <c r="M7" s="16" t="n">
        <f aca="false">SUMIFS(Report!$U:$U,Report!$Z:$Z,"Impostos",Report!$AA:$AA,"SIM",Report!$C:$C,"&gt;="&amp;DATE(2026,12,1),Report!$C:$C,"&lt;="&amp;DATE(2026,12,31))</f>
        <v>320.44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85082.98</v>
      </c>
      <c r="AB7" s="1" t="s">
        <v>3543</v>
      </c>
      <c r="AC7" s="1" t="s">
        <v>3540</v>
      </c>
    </row>
    <row r="8" customFormat="false" ht="12.75" hidden="false" customHeight="true" outlineLevel="0" collapsed="false">
      <c r="A8" s="1" t="s">
        <v>3544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846975.21</v>
      </c>
      <c r="H8" s="16" t="n">
        <f aca="false">SUMIFS(Report!$U:$U,Report!$Z:$Z,"Mercadoria",Report!$AA:$AA,"SIM",Report!$C:$C,"&gt;="&amp;DATE(2026,7,1),Report!$C:$C,"&lt;="&amp;DATE(2026,7,31))</f>
        <v>911001.38</v>
      </c>
      <c r="I8" s="16" t="n">
        <f aca="false">SUMIFS(Report!$U:$U,Report!$Z:$Z,"Mercadoria",Report!$AA:$AA,"SIM",Report!$C:$C,"&gt;="&amp;DATE(2026,8,1),Report!$C:$C,"&lt;="&amp;DATE(2026,8,31))</f>
        <v>852687.35</v>
      </c>
      <c r="J8" s="16" t="n">
        <f aca="false">SUMIFS(Report!$U:$U,Report!$Z:$Z,"Mercadoria",Report!$AA:$AA,"SIM",Report!$C:$C,"&gt;="&amp;DATE(2026,9,1),Report!$C:$C,"&lt;="&amp;DATE(2026,9,30))</f>
        <v>480120.1</v>
      </c>
      <c r="K8" s="16" t="n">
        <f aca="false">SUMIFS(Report!$U:$U,Report!$Z:$Z,"Mercadoria",Report!$AA:$AA,"SIM",Report!$C:$C,"&gt;="&amp;DATE(2026,10,1),Report!$C:$C,"&lt;="&amp;DATE(2026,10,31))</f>
        <v>31656.33</v>
      </c>
      <c r="L8" s="16" t="n">
        <f aca="false">SUMIFS(Report!$U:$U,Report!$Z:$Z,"Mercadoria",Report!$AA:$AA,"SIM",Report!$C:$C,"&gt;="&amp;DATE(2026,11,1),Report!$C:$C,"&lt;="&amp;DATE(2026,11,30))</f>
        <v>17597.08</v>
      </c>
      <c r="M8" s="16" t="n">
        <f aca="false">SUMIFS(Report!$U:$U,Report!$Z:$Z,"Mercadoria",Report!$AA:$AA,"SIM",Report!$C:$C,"&gt;="&amp;DATE(2026,12,1),Report!$C:$C,"&lt;="&amp;DATE(2026,12,31))</f>
        <v>5907.33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3145944.78</v>
      </c>
      <c r="AB8" s="1" t="s">
        <v>703</v>
      </c>
      <c r="AC8" s="1" t="s">
        <v>3545</v>
      </c>
    </row>
    <row r="9" customFormat="false" ht="12.75" hidden="false" customHeight="true" outlineLevel="0" collapsed="false">
      <c r="A9" s="1" t="s">
        <v>3546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126042.37</v>
      </c>
      <c r="J9" s="16" t="n">
        <f aca="false">SUMIFS(Report!$U:$U,Report!$Z:$Z,"Pagamentos outros não operacionais",Report!$AA:$AA,"SIM",Report!$C:$C,"&gt;="&amp;DATE(2026,9,1),Report!$C:$C,"&lt;="&amp;DATE(2026,9,30))</f>
        <v>38259.18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20667.81</v>
      </c>
      <c r="M9" s="16" t="n">
        <f aca="false">SUMIFS(Report!$U:$U,Report!$Z:$Z,"Pagamentos outros não operacionais",Report!$AA:$AA,"SIM",Report!$C:$C,"&gt;="&amp;DATE(2026,12,1),Report!$C:$C,"&lt;="&amp;DATE(2026,12,31))</f>
        <v>20667.81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571093.83</v>
      </c>
      <c r="AB9" s="1" t="s">
        <v>127</v>
      </c>
      <c r="AC9" s="1" t="s">
        <v>3539</v>
      </c>
    </row>
    <row r="10" customFormat="false" ht="12.75" hidden="false" customHeight="true" outlineLevel="0" collapsed="false">
      <c r="A10" s="1" t="s">
        <v>3545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54512.56</v>
      </c>
      <c r="H10" s="16" t="n">
        <f aca="false">SUMIFS(Report!$U:$U,Report!$Z:$Z,"Salários",Report!$AA:$AA,"SIM",Report!$C:$C,"&gt;="&amp;DATE(2026,7,1),Report!$C:$C,"&lt;="&amp;DATE(2026,7,31))</f>
        <v>73917.14</v>
      </c>
      <c r="I10" s="16" t="n">
        <f aca="false">SUMIFS(Report!$U:$U,Report!$Z:$Z,"Salários",Report!$AA:$AA,"SIM",Report!$C:$C,"&gt;="&amp;DATE(2026,8,1),Report!$C:$C,"&lt;="&amp;DATE(2026,8,31))</f>
        <v>73629.94</v>
      </c>
      <c r="J10" s="16" t="n">
        <f aca="false">SUMIFS(Report!$U:$U,Report!$Z:$Z,"Salários",Report!$AA:$AA,"SIM",Report!$C:$C,"&gt;="&amp;DATE(2026,9,1),Report!$C:$C,"&lt;="&amp;DATE(2026,9,30))</f>
        <v>13214.46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1250.97</v>
      </c>
      <c r="M10" s="16" t="n">
        <f aca="false">SUMIFS(Report!$U:$U,Report!$Z:$Z,"Salários",Report!$AA:$AA,"SIM",Report!$C:$C,"&gt;="&amp;DATE(2026,12,1),Report!$C:$C,"&lt;="&amp;DATE(2026,12,31))</f>
        <v>750.97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224720.09</v>
      </c>
      <c r="AB10" s="1" t="s">
        <v>1525</v>
      </c>
      <c r="AC10" s="1" t="s">
        <v>3539</v>
      </c>
    </row>
    <row r="11" customFormat="false" ht="12.75" hidden="false" customHeight="true" outlineLevel="0" collapsed="false">
      <c r="A11" s="29" t="s">
        <v>3547</v>
      </c>
      <c r="B11" s="25" t="n">
        <f aca="false">B3-SUM(B4:B10)</f>
        <v>0</v>
      </c>
      <c r="C11" s="25" t="n">
        <f aca="false">C3-SUM(C4:C10)</f>
        <v>0</v>
      </c>
      <c r="D11" s="25" t="n">
        <f aca="false">D3-SUM(D4:D10)</f>
        <v>0</v>
      </c>
      <c r="E11" s="25" t="n">
        <f aca="false">E3-SUM(E4:E10)</f>
        <v>0</v>
      </c>
      <c r="F11" s="25" t="n">
        <f aca="false">F3-SUM(F4:F10)</f>
        <v>0</v>
      </c>
      <c r="G11" s="25" t="n">
        <f aca="false">G3-SUM(G4:G10)</f>
        <v>0</v>
      </c>
      <c r="H11" s="25" t="n">
        <f aca="false">H3-SUM(H4:H10)</f>
        <v>0</v>
      </c>
      <c r="I11" s="25" t="n">
        <f aca="false">I3-SUM(I4:I10)</f>
        <v>0</v>
      </c>
      <c r="J11" s="25" t="n">
        <f aca="false">J3-SUM(J4:J10)</f>
        <v>0</v>
      </c>
      <c r="K11" s="25" t="n">
        <f aca="false">K3-SUM(K4:K10)</f>
        <v>0</v>
      </c>
      <c r="L11" s="25" t="n">
        <f aca="false">L3-SUM(L4:L10)</f>
        <v>0</v>
      </c>
      <c r="M11" s="25" t="n">
        <f aca="false">M3-SUM(M4:M10)</f>
        <v>0</v>
      </c>
      <c r="N11" s="25" t="n">
        <f aca="false">N3-SUM(N4:N10)</f>
        <v>0</v>
      </c>
      <c r="O11" s="25" t="n">
        <f aca="false">O3-SUM(O4:O10)</f>
        <v>0</v>
      </c>
      <c r="P11" s="25" t="n">
        <f aca="false">P3-SUM(P4:P10)</f>
        <v>0</v>
      </c>
      <c r="Q11" s="25" t="n">
        <f aca="false">Q3-SUM(Q4:Q10)</f>
        <v>0</v>
      </c>
      <c r="R11" s="25" t="n">
        <f aca="false">R3-SUM(R4:R10)</f>
        <v>0</v>
      </c>
      <c r="S11" s="25" t="n">
        <f aca="false">S3-SUM(S4:S10)</f>
        <v>0</v>
      </c>
      <c r="T11" s="25" t="n">
        <f aca="false">T3-SUM(T4:T10)</f>
        <v>0</v>
      </c>
      <c r="U11" s="25" t="n">
        <f aca="false">U3-SUM(U4:U10)</f>
        <v>0</v>
      </c>
      <c r="V11" s="25" t="n">
        <f aca="false">V3-SUM(V4:V10)</f>
        <v>0</v>
      </c>
      <c r="W11" s="25" t="n">
        <f aca="false">W3-SUM(W4:W10)</f>
        <v>0</v>
      </c>
      <c r="X11" s="25" t="n">
        <f aca="false">X3-SUM(X4:X10)</f>
        <v>0</v>
      </c>
      <c r="Y11" s="25" t="n">
        <f aca="false">Y3-SUM(Y4:Y10)</f>
        <v>0</v>
      </c>
      <c r="Z11" s="25" t="n">
        <f aca="false">SUM(B11:Y11)</f>
        <v>0</v>
      </c>
      <c r="AB11" s="1" t="s">
        <v>1022</v>
      </c>
      <c r="AC11" s="1" t="s">
        <v>3539</v>
      </c>
    </row>
    <row r="12" customFormat="false" ht="12.75" hidden="false" customHeight="true" outlineLevel="0" collapsed="false">
      <c r="AB12" s="1" t="s">
        <v>54</v>
      </c>
      <c r="AC12" s="1" t="s">
        <v>3539</v>
      </c>
    </row>
    <row r="13" customFormat="false" ht="12.75" hidden="false" customHeight="true" outlineLevel="0" collapsed="false">
      <c r="A13" s="1" t="s">
        <v>3548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440845.44</v>
      </c>
      <c r="H13" s="16" t="n">
        <f aca="false">SUM(H4,H5,H6,H7,H9,H10)</f>
        <v>417878.26</v>
      </c>
      <c r="I13" s="16" t="n">
        <f aca="false">SUM(I4,I5,I6,I7,I9,I10)</f>
        <v>408144.86</v>
      </c>
      <c r="J13" s="16" t="n">
        <f aca="false">SUM(J4,J5,J6,J7,J9,J10)</f>
        <v>288103.32</v>
      </c>
      <c r="K13" s="16" t="n">
        <f aca="false">SUM(K4,K5,K6,K7,K9,K10)</f>
        <v>74865.62</v>
      </c>
      <c r="L13" s="16" t="n">
        <f aca="false">SUM(L4,L5,L6,L7,L9,L10)</f>
        <v>61631.93</v>
      </c>
      <c r="M13" s="16" t="n">
        <f aca="false">SUM(M4,M5,M6,M7,M9,M10)</f>
        <v>41060.07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1732529.5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3549</v>
      </c>
      <c r="B16" s="16" t="n">
        <f aca="false">SUMIFS(Report!$U:$U,Report!$AA:$AA,"NAO",Report!$C:$C,"&gt;="&amp;DATE(2026,1,1),Report!$C:$C,"&lt;="&amp;DATE(2027,12,31))</f>
        <v>250000</v>
      </c>
      <c r="AB16" s="1" t="s">
        <v>106</v>
      </c>
      <c r="AC16" s="1" t="s">
        <v>3540</v>
      </c>
    </row>
    <row r="17" customFormat="false" ht="12.75" hidden="false" customHeight="true" outlineLevel="0" collapsed="false">
      <c r="A17" s="1" t="s">
        <v>3550</v>
      </c>
      <c r="AB17" s="1" t="s">
        <v>218</v>
      </c>
      <c r="AC17" s="1" t="s">
        <v>3539</v>
      </c>
    </row>
    <row r="18" customFormat="false" ht="12.75" hidden="false" customHeight="true" outlineLevel="0" collapsed="false">
      <c r="AB18" s="1" t="s">
        <v>2235</v>
      </c>
      <c r="AC18" s="1" t="s">
        <v>3539</v>
      </c>
    </row>
    <row r="19" customFormat="false" ht="12.75" hidden="false" customHeight="true" outlineLevel="0" collapsed="false">
      <c r="AB19" s="1" t="s">
        <v>1371</v>
      </c>
      <c r="AC19" s="1" t="s">
        <v>3539</v>
      </c>
    </row>
    <row r="20" customFormat="false" ht="12.75" hidden="false" customHeight="true" outlineLevel="0" collapsed="false">
      <c r="AB20" s="1" t="s">
        <v>199</v>
      </c>
      <c r="AC20" s="1" t="s">
        <v>3539</v>
      </c>
    </row>
    <row r="21" customFormat="false" ht="12.75" hidden="false" customHeight="true" outlineLevel="0" collapsed="false">
      <c r="AB21" s="1" t="s">
        <v>510</v>
      </c>
      <c r="AC21" s="1" t="s">
        <v>3539</v>
      </c>
    </row>
    <row r="22" customFormat="false" ht="12.75" hidden="false" customHeight="true" outlineLevel="0" collapsed="false">
      <c r="AB22" s="1" t="s">
        <v>40</v>
      </c>
      <c r="AC22" s="1" t="s">
        <v>3539</v>
      </c>
    </row>
    <row r="23" customFormat="false" ht="12.75" hidden="false" customHeight="true" outlineLevel="0" collapsed="false">
      <c r="AB23" s="1" t="s">
        <v>506</v>
      </c>
      <c r="AC23" s="1" t="s">
        <v>3539</v>
      </c>
    </row>
    <row r="24" customFormat="false" ht="12.75" hidden="false" customHeight="true" outlineLevel="0" collapsed="false">
      <c r="AB24" s="1" t="s">
        <v>191</v>
      </c>
      <c r="AC24" s="1" t="s">
        <v>3541</v>
      </c>
    </row>
    <row r="25" customFormat="false" ht="12.75" hidden="false" customHeight="true" outlineLevel="0" collapsed="false">
      <c r="AB25" s="1" t="s">
        <v>2629</v>
      </c>
      <c r="AC25" s="1" t="s">
        <v>3541</v>
      </c>
    </row>
    <row r="26" customFormat="false" ht="12.75" hidden="false" customHeight="true" outlineLevel="0" collapsed="false">
      <c r="AB26" s="1" t="s">
        <v>619</v>
      </c>
      <c r="AC26" s="1" t="s">
        <v>3539</v>
      </c>
    </row>
    <row r="27" customFormat="false" ht="12.75" hidden="false" customHeight="true" outlineLevel="0" collapsed="false">
      <c r="AB27" s="1" t="s">
        <v>529</v>
      </c>
      <c r="AC27" s="1" t="s">
        <v>3545</v>
      </c>
    </row>
    <row r="28" customFormat="false" ht="12.75" hidden="false" customHeight="true" outlineLevel="0" collapsed="false">
      <c r="AB28" s="1" t="s">
        <v>2146</v>
      </c>
      <c r="AC28" s="1" t="s">
        <v>3545</v>
      </c>
    </row>
    <row r="29" customFormat="false" ht="12.75" hidden="false" customHeight="true" outlineLevel="0" collapsed="false">
      <c r="AB29" s="1" t="s">
        <v>1130</v>
      </c>
      <c r="AC29" s="1" t="s">
        <v>3545</v>
      </c>
    </row>
    <row r="30" customFormat="false" ht="12.75" hidden="false" customHeight="true" outlineLevel="0" collapsed="false">
      <c r="AB30" s="1" t="s">
        <v>816</v>
      </c>
      <c r="AC30" s="1" t="s">
        <v>3542</v>
      </c>
    </row>
    <row r="31" customFormat="false" ht="12.75" hidden="false" customHeight="true" outlineLevel="0" collapsed="false">
      <c r="AB31" s="1" t="s">
        <v>134</v>
      </c>
      <c r="AC31" s="1" t="s">
        <v>3539</v>
      </c>
    </row>
    <row r="32" customFormat="false" ht="12.75" hidden="false" customHeight="true" outlineLevel="0" collapsed="false">
      <c r="AB32" s="1" t="s">
        <v>1511</v>
      </c>
      <c r="AC32" s="1" t="s">
        <v>3539</v>
      </c>
    </row>
    <row r="33" customFormat="false" ht="12.75" hidden="false" customHeight="true" outlineLevel="0" collapsed="false">
      <c r="AB33" s="1" t="s">
        <v>629</v>
      </c>
      <c r="AC33" s="1" t="s">
        <v>3539</v>
      </c>
    </row>
    <row r="34" customFormat="false" ht="12.75" hidden="false" customHeight="true" outlineLevel="0" collapsed="false">
      <c r="AB34" s="1" t="s">
        <v>1262</v>
      </c>
      <c r="AC34" s="1" t="s">
        <v>3539</v>
      </c>
    </row>
    <row r="35" customFormat="false" ht="12.75" hidden="false" customHeight="true" outlineLevel="0" collapsed="false">
      <c r="AB35" s="1" t="s">
        <v>895</v>
      </c>
      <c r="AC35" s="1" t="s">
        <v>3542</v>
      </c>
    </row>
    <row r="36" customFormat="false" ht="12.75" hidden="false" customHeight="true" outlineLevel="0" collapsed="false">
      <c r="AB36" s="1" t="s">
        <v>3273</v>
      </c>
      <c r="AC36" s="1" t="s">
        <v>3542</v>
      </c>
    </row>
    <row r="37" customFormat="false" ht="12.75" hidden="false" customHeight="true" outlineLevel="0" collapsed="false">
      <c r="AB37" s="1" t="s">
        <v>258</v>
      </c>
      <c r="AC37" s="1" t="s">
        <v>3542</v>
      </c>
    </row>
    <row r="38" customFormat="false" ht="12.75" hidden="false" customHeight="true" outlineLevel="0" collapsed="false">
      <c r="AB38" s="1" t="s">
        <v>814</v>
      </c>
      <c r="AC38" s="1" t="s">
        <v>3542</v>
      </c>
    </row>
    <row r="39" customFormat="false" ht="12.75" hidden="false" customHeight="true" outlineLevel="0" collapsed="false">
      <c r="AB39" s="1" t="s">
        <v>574</v>
      </c>
      <c r="AC39" s="1" t="s">
        <v>3539</v>
      </c>
    </row>
    <row r="40" customFormat="false" ht="12.75" hidden="false" customHeight="true" outlineLevel="0" collapsed="false">
      <c r="AB40" s="1" t="s">
        <v>201</v>
      </c>
      <c r="AC40" s="1" t="s">
        <v>3539</v>
      </c>
    </row>
    <row r="41" customFormat="false" ht="12.75" hidden="false" customHeight="true" outlineLevel="0" collapsed="false">
      <c r="AB41" s="1" t="s">
        <v>667</v>
      </c>
      <c r="AC41" s="1" t="s">
        <v>3542</v>
      </c>
    </row>
    <row r="42" customFormat="false" ht="12.75" hidden="false" customHeight="true" outlineLevel="0" collapsed="false">
      <c r="AB42" s="1" t="s">
        <v>1111</v>
      </c>
      <c r="AC42" s="1" t="s">
        <v>3539</v>
      </c>
    </row>
    <row r="43" customFormat="false" ht="12.75" hidden="false" customHeight="true" outlineLevel="0" collapsed="false">
      <c r="AB43" s="1" t="s">
        <v>1825</v>
      </c>
      <c r="AC43" s="1" t="s">
        <v>3542</v>
      </c>
    </row>
    <row r="44" customFormat="false" ht="12.75" hidden="false" customHeight="true" outlineLevel="0" collapsed="false">
      <c r="AB44" s="1" t="s">
        <v>781</v>
      </c>
      <c r="AC44" s="1" t="s">
        <v>3539</v>
      </c>
    </row>
    <row r="45" customFormat="false" ht="12.75" hidden="false" customHeight="true" outlineLevel="0" collapsed="false">
      <c r="AB45" s="1" t="s">
        <v>1026</v>
      </c>
      <c r="AC45" s="1" t="s">
        <v>3541</v>
      </c>
    </row>
    <row r="46" customFormat="false" ht="12.75" hidden="false" customHeight="true" outlineLevel="0" collapsed="false">
      <c r="AB46" s="1" t="s">
        <v>1471</v>
      </c>
      <c r="AC46" s="1" t="s">
        <v>3539</v>
      </c>
    </row>
    <row r="47" customFormat="false" ht="12.75" hidden="false" customHeight="true" outlineLevel="0" collapsed="false">
      <c r="AB47" s="1" t="s">
        <v>545</v>
      </c>
      <c r="AC47" s="1" t="s">
        <v>3539</v>
      </c>
    </row>
    <row r="48" customFormat="false" ht="12.75" hidden="false" customHeight="true" outlineLevel="0" collapsed="false">
      <c r="AB48" s="1" t="s">
        <v>1327</v>
      </c>
      <c r="AC48" s="1" t="s">
        <v>3539</v>
      </c>
    </row>
    <row r="49" customFormat="false" ht="12.75" hidden="false" customHeight="true" outlineLevel="0" collapsed="false">
      <c r="AB49" s="1" t="s">
        <v>503</v>
      </c>
      <c r="AC49" s="1" t="s">
        <v>3539</v>
      </c>
    </row>
    <row r="50" customFormat="false" ht="12.75" hidden="false" customHeight="true" outlineLevel="0" collapsed="false">
      <c r="AB50" s="1" t="s">
        <v>2082</v>
      </c>
      <c r="AC50" s="1" t="s">
        <v>3545</v>
      </c>
    </row>
    <row r="51" customFormat="false" ht="12.75" hidden="false" customHeight="true" outlineLevel="0" collapsed="false">
      <c r="AB51" s="1" t="s">
        <v>960</v>
      </c>
      <c r="AC51" s="1" t="s">
        <v>3539</v>
      </c>
    </row>
    <row r="52" customFormat="false" ht="12.75" hidden="false" customHeight="true" outlineLevel="0" collapsed="false">
      <c r="AB52" s="1" t="s">
        <v>2640</v>
      </c>
      <c r="AC52" s="1" t="s">
        <v>3539</v>
      </c>
    </row>
    <row r="53" customFormat="false" ht="12.75" hidden="false" customHeight="true" outlineLevel="0" collapsed="false">
      <c r="AB53" s="1" t="s">
        <v>84</v>
      </c>
      <c r="AC53" s="1" t="s">
        <v>3539</v>
      </c>
    </row>
    <row r="54" customFormat="false" ht="12.75" hidden="false" customHeight="true" outlineLevel="0" collapsed="false">
      <c r="AB54" s="1" t="s">
        <v>514</v>
      </c>
      <c r="AC54" s="1" t="s">
        <v>3539</v>
      </c>
    </row>
    <row r="55" customFormat="false" ht="12.75" hidden="false" customHeight="true" outlineLevel="0" collapsed="false">
      <c r="AB55" s="1" t="s">
        <v>1019</v>
      </c>
      <c r="AC55" s="1" t="s">
        <v>3539</v>
      </c>
    </row>
    <row r="56" customFormat="false" ht="12.75" hidden="false" customHeight="true" outlineLevel="0" collapsed="false">
      <c r="AB56" s="1" t="s">
        <v>738</v>
      </c>
      <c r="AC56" s="1" t="s">
        <v>3539</v>
      </c>
    </row>
    <row r="57" customFormat="false" ht="12.75" hidden="false" customHeight="true" outlineLevel="0" collapsed="false">
      <c r="AB57" s="1" t="s">
        <v>313</v>
      </c>
      <c r="AC57" s="1" t="s">
        <v>3539</v>
      </c>
    </row>
    <row r="58" customFormat="false" ht="12.75" hidden="false" customHeight="true" outlineLevel="0" collapsed="false">
      <c r="AB58" s="1" t="s">
        <v>1091</v>
      </c>
      <c r="AC58" s="1" t="s">
        <v>3539</v>
      </c>
    </row>
    <row r="59" customFormat="false" ht="12.75" hidden="false" customHeight="true" outlineLevel="0" collapsed="false">
      <c r="AB59" s="1" t="s">
        <v>63</v>
      </c>
      <c r="AC59" s="1" t="s">
        <v>3544</v>
      </c>
    </row>
    <row r="60" customFormat="false" ht="12.75" hidden="false" customHeight="true" outlineLevel="0" collapsed="false">
      <c r="AB60" s="1" t="s">
        <v>3551</v>
      </c>
      <c r="AC60" s="1" t="s">
        <v>3539</v>
      </c>
    </row>
    <row r="61" customFormat="false" ht="12.75" hidden="false" customHeight="true" outlineLevel="0" collapsed="false">
      <c r="AB61" s="1" t="s">
        <v>113</v>
      </c>
      <c r="AC61" s="1" t="s">
        <v>3546</v>
      </c>
    </row>
    <row r="62" customFormat="false" ht="12.75" hidden="false" customHeight="true" outlineLevel="0" collapsed="false">
      <c r="AB62" s="1" t="s">
        <v>2093</v>
      </c>
      <c r="AC62" s="1" t="s">
        <v>3539</v>
      </c>
    </row>
    <row r="63" customFormat="false" ht="12.75" hidden="false" customHeight="true" outlineLevel="0" collapsed="false">
      <c r="AB63" s="1" t="s">
        <v>339</v>
      </c>
      <c r="AC63" s="1" t="s">
        <v>3545</v>
      </c>
    </row>
    <row r="64" customFormat="false" ht="12.75" hidden="false" customHeight="true" outlineLevel="0" collapsed="false">
      <c r="AB64" s="1" t="s">
        <v>3403</v>
      </c>
      <c r="AC64" s="1" t="s">
        <v>3541</v>
      </c>
    </row>
    <row r="65" customFormat="false" ht="12.75" hidden="false" customHeight="true" outlineLevel="0" collapsed="false">
      <c r="AB65" s="1" t="s">
        <v>847</v>
      </c>
      <c r="AC65" s="1" t="s">
        <v>3539</v>
      </c>
    </row>
    <row r="66" customFormat="false" ht="12.75" hidden="false" customHeight="true" outlineLevel="0" collapsed="false">
      <c r="AB66" s="1" t="s">
        <v>1114</v>
      </c>
      <c r="AC66" s="1" t="s">
        <v>3542</v>
      </c>
    </row>
    <row r="67" customFormat="false" ht="12.75" hidden="false" customHeight="true" outlineLevel="0" collapsed="false">
      <c r="AB67" s="1" t="s">
        <v>1944</v>
      </c>
      <c r="AC67" s="1" t="s">
        <v>3545</v>
      </c>
    </row>
    <row r="68" customFormat="false" ht="12.75" hidden="false" customHeight="true" outlineLevel="0" collapsed="false">
      <c r="AB68" s="1" t="s">
        <v>333</v>
      </c>
      <c r="AC68" s="1" t="s">
        <v>3545</v>
      </c>
    </row>
    <row r="69" customFormat="false" ht="12.75" hidden="false" customHeight="true" outlineLevel="0" collapsed="false">
      <c r="AB69" s="1" t="s">
        <v>1816</v>
      </c>
      <c r="AC69" s="1" t="s">
        <v>3539</v>
      </c>
    </row>
    <row r="70" customFormat="false" ht="12.75" hidden="false" customHeight="true" outlineLevel="0" collapsed="false">
      <c r="AB70" s="1" t="s">
        <v>732</v>
      </c>
      <c r="AC70" s="1" t="s">
        <v>3539</v>
      </c>
    </row>
    <row r="71" customFormat="false" ht="12.75" hidden="false" customHeight="true" outlineLevel="0" collapsed="false">
      <c r="AB71" s="1" t="s">
        <v>893</v>
      </c>
      <c r="AC71" s="1" t="s">
        <v>3542</v>
      </c>
    </row>
    <row r="72" customFormat="false" ht="12.75" hidden="false" customHeight="true" outlineLevel="0" collapsed="false">
      <c r="AB72" s="1" t="s">
        <v>143</v>
      </c>
      <c r="AC72" s="1" t="s">
        <v>3539</v>
      </c>
    </row>
    <row r="73" customFormat="false" ht="12.75" hidden="false" customHeight="true" outlineLevel="0" collapsed="false">
      <c r="AB73" s="1" t="s">
        <v>264</v>
      </c>
      <c r="AC73" s="1" t="s">
        <v>3539</v>
      </c>
    </row>
    <row r="74" customFormat="false" ht="12.75" hidden="false" customHeight="true" outlineLevel="0" collapsed="false">
      <c r="AB74" s="1" t="s">
        <v>2246</v>
      </c>
      <c r="AC74" s="1" t="s">
        <v>3539</v>
      </c>
    </row>
    <row r="75" customFormat="false" ht="12.75" hidden="false" customHeight="true" outlineLevel="0" collapsed="false">
      <c r="AB75" s="1" t="s">
        <v>49</v>
      </c>
      <c r="AC75" s="1" t="s">
        <v>3545</v>
      </c>
    </row>
    <row r="76" customFormat="false" ht="12.75" hidden="false" customHeight="true" outlineLevel="0" collapsed="false">
      <c r="AB76" s="1" t="s">
        <v>883</v>
      </c>
      <c r="AC76" s="1" t="s">
        <v>3539</v>
      </c>
    </row>
    <row r="77" customFormat="false" ht="12.75" hidden="false" customHeight="true" outlineLevel="0" collapsed="false">
      <c r="AB77" s="1" t="s">
        <v>139</v>
      </c>
      <c r="AC77" s="1" t="s">
        <v>3539</v>
      </c>
    </row>
    <row r="78" customFormat="false" ht="12.75" hidden="false" customHeight="true" outlineLevel="0" collapsed="false">
      <c r="AB78" s="1" t="s">
        <v>2460</v>
      </c>
      <c r="AC78" s="1" t="s">
        <v>3539</v>
      </c>
    </row>
    <row r="79" customFormat="false" ht="12.75" hidden="false" customHeight="true" outlineLevel="0" collapsed="false">
      <c r="AB79" s="1" t="s">
        <v>2287</v>
      </c>
      <c r="AC79" s="1" t="s">
        <v>3545</v>
      </c>
    </row>
    <row r="80" customFormat="false" ht="12.75" hidden="false" customHeight="true" outlineLevel="0" collapsed="false">
      <c r="AB80" s="1" t="s">
        <v>150</v>
      </c>
      <c r="AC80" s="1" t="s">
        <v>3539</v>
      </c>
    </row>
    <row r="81" customFormat="false" ht="12.75" hidden="false" customHeight="true" outlineLevel="0" collapsed="false">
      <c r="AB81" s="1" t="s">
        <v>497</v>
      </c>
      <c r="AC81" s="1" t="s">
        <v>3539</v>
      </c>
    </row>
    <row r="82" customFormat="false" ht="12.75" hidden="false" customHeight="true" outlineLevel="0" collapsed="false">
      <c r="AB82" s="1" t="s">
        <v>1155</v>
      </c>
      <c r="AC82" s="1" t="s">
        <v>3539</v>
      </c>
    </row>
    <row r="83" customFormat="false" ht="12.75" hidden="false" customHeight="true" outlineLevel="0" collapsed="false">
      <c r="AB83" s="1" t="s">
        <v>451</v>
      </c>
      <c r="AC83" s="1" t="s">
        <v>3539</v>
      </c>
    </row>
    <row r="84" customFormat="false" ht="12.75" hidden="false" customHeight="true" outlineLevel="0" collapsed="false">
      <c r="AB84" s="1" t="s">
        <v>47</v>
      </c>
      <c r="AC84" s="1" t="s">
        <v>3545</v>
      </c>
    </row>
    <row r="85" customFormat="false" ht="12.75" hidden="false" customHeight="true" outlineLevel="0" collapsed="false">
      <c r="AB85" s="1" t="s">
        <v>58</v>
      </c>
      <c r="AC85" s="1" t="s">
        <v>3539</v>
      </c>
    </row>
    <row r="86" customFormat="false" ht="12.75" hidden="false" customHeight="true" outlineLevel="0" collapsed="false">
      <c r="AB86" s="1" t="s">
        <v>44</v>
      </c>
      <c r="AC86" s="1" t="s">
        <v>3539</v>
      </c>
    </row>
    <row r="87" customFormat="false" ht="12.75" hidden="false" customHeight="true" outlineLevel="0" collapsed="false">
      <c r="AB87" s="1" t="s">
        <v>3403</v>
      </c>
      <c r="AC87" s="1" t="s">
        <v>3541</v>
      </c>
    </row>
    <row r="88" customFormat="false" ht="12.75" hidden="false" customHeight="true" outlineLevel="0" collapsed="false">
      <c r="AB88" s="1" t="s">
        <v>837</v>
      </c>
      <c r="AC88" s="1" t="s">
        <v>3539</v>
      </c>
    </row>
    <row r="89" customFormat="false" ht="12.75" hidden="false" customHeight="true" outlineLevel="0" collapsed="false">
      <c r="AB89" s="1" t="s">
        <v>449</v>
      </c>
      <c r="AC89" s="1" t="s">
        <v>3545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20" t="s">
        <v>3552</v>
      </c>
      <c r="B1" s="20" t="s">
        <v>3534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3508</v>
      </c>
    </row>
    <row r="2" customFormat="false" ht="12.75" hidden="false" customHeight="true" outlineLevel="0" collapsed="false">
      <c r="A2" s="1" t="s">
        <v>305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465.6</v>
      </c>
      <c r="N2" s="16" t="n">
        <f aca="false">SUMIFS(Report!$U:$U,Report!$T:$T,$A2,Report!$C:$C,"&gt;="&amp;DATE(2026,12,1),Report!$C:$C,"&lt;="&amp;DATE(2026,12,31))</f>
        <v>465.6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3268.12</v>
      </c>
    </row>
    <row r="3" customFormat="false" ht="12.75" hidden="false" customHeight="true" outlineLevel="0" collapsed="false">
      <c r="A3" s="1" t="s">
        <v>397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3902</v>
      </c>
      <c r="I3" s="16" t="n">
        <f aca="false">SUMIFS(Report!$U:$U,Report!$T:$T,$A3,Report!$C:$C,"&gt;="&amp;DATE(2026,7,1),Report!$C:$C,"&lt;="&amp;DATE(2026,7,31))</f>
        <v>2719</v>
      </c>
      <c r="J3" s="16" t="n">
        <f aca="false">SUMIFS(Report!$U:$U,Report!$T:$T,$A3,Report!$C:$C,"&gt;="&amp;DATE(2026,8,1),Report!$C:$C,"&lt;="&amp;DATE(2026,8,31))</f>
        <v>3451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10072</v>
      </c>
    </row>
    <row r="4" customFormat="false" ht="12.75" hidden="false" customHeight="true" outlineLevel="0" collapsed="false">
      <c r="A4" s="1" t="s">
        <v>329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3000</v>
      </c>
      <c r="N4" s="16" t="n">
        <f aca="false">SUMIFS(Report!$U:$U,Report!$T:$T,$A4,Report!$C:$C,"&gt;="&amp;DATE(2026,12,1),Report!$C:$C,"&lt;="&amp;DATE(2026,12,31))</f>
        <v>3000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34400</v>
      </c>
    </row>
    <row r="5" customFormat="false" ht="12.75" hidden="false" customHeight="true" outlineLevel="0" collapsed="false">
      <c r="A5" s="1" t="s">
        <v>569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703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127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1525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1022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54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1047.7</v>
      </c>
      <c r="I10" s="16" t="n">
        <f aca="false">SUMIFS(Report!$U:$U,Report!$T:$T,$A10,Report!$C:$C,"&gt;="&amp;DATE(2026,7,1),Report!$C:$C,"&lt;="&amp;DATE(2026,7,31))</f>
        <v>1373.44</v>
      </c>
      <c r="J10" s="16" t="n">
        <f aca="false">SUMIFS(Report!$U:$U,Report!$T:$T,$A10,Report!$C:$C,"&gt;="&amp;DATE(2026,8,1),Report!$C:$C,"&lt;="&amp;DATE(2026,8,31))</f>
        <v>1516.15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3937.29</v>
      </c>
    </row>
    <row r="11" customFormat="false" ht="12.75" hidden="false" customHeight="true" outlineLevel="0" collapsed="false">
      <c r="A11" s="1" t="s">
        <v>106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399.1</v>
      </c>
      <c r="N11" s="16" t="n">
        <f aca="false">SUMIFS(Report!$U:$U,Report!$T:$T,$A11,Report!$C:$C,"&gt;="&amp;DATE(2026,12,1),Report!$C:$C,"&lt;="&amp;DATE(2026,12,31))</f>
        <v>399.1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2793.7</v>
      </c>
    </row>
    <row r="12" customFormat="false" ht="12.75" hidden="false" customHeight="true" outlineLevel="0" collapsed="false">
      <c r="A12" s="1" t="s">
        <v>218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2235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10435.16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20751.13</v>
      </c>
    </row>
    <row r="14" customFormat="false" ht="12.75" hidden="false" customHeight="true" outlineLevel="0" collapsed="false">
      <c r="A14" s="1" t="s">
        <v>1371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318</v>
      </c>
      <c r="J14" s="16" t="n">
        <f aca="false">SUMIFS(Report!$U:$U,Report!$T:$T,$A14,Report!$C:$C,"&gt;="&amp;DATE(2026,8,1),Report!$C:$C,"&lt;="&amp;DATE(2026,8,31))</f>
        <v>730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1048</v>
      </c>
    </row>
    <row r="15" customFormat="false" ht="12.75" hidden="false" customHeight="true" outlineLevel="0" collapsed="false">
      <c r="A15" s="1" t="s">
        <v>199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510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40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6719.17</v>
      </c>
      <c r="I17" s="16" t="n">
        <f aca="false">SUMIFS(Report!$U:$U,Report!$T:$T,$A17,Report!$C:$C,"&gt;="&amp;DATE(2026,7,1),Report!$C:$C,"&lt;="&amp;DATE(2026,7,31))</f>
        <v>3364.54</v>
      </c>
      <c r="J17" s="16" t="n">
        <f aca="false">SUMIFS(Report!$U:$U,Report!$T:$T,$A17,Report!$C:$C,"&gt;="&amp;DATE(2026,8,1),Report!$C:$C,"&lt;="&amp;DATE(2026,8,31))</f>
        <v>4680.38</v>
      </c>
      <c r="K17" s="16" t="n">
        <f aca="false">SUMIFS(Report!$U:$U,Report!$T:$T,$A17,Report!$C:$C,"&gt;="&amp;DATE(2026,9,1),Report!$C:$C,"&lt;="&amp;DATE(2026,9,30))</f>
        <v>799.64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429.66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16423.03</v>
      </c>
    </row>
    <row r="18" customFormat="false" ht="12.75" hidden="false" customHeight="true" outlineLevel="0" collapsed="false">
      <c r="A18" s="1" t="s">
        <v>506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1421.09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5265.06</v>
      </c>
    </row>
    <row r="19" customFormat="false" ht="12.75" hidden="false" customHeight="true" outlineLevel="0" collapsed="false">
      <c r="A19" s="1" t="s">
        <v>191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19140.51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279451.27</v>
      </c>
    </row>
    <row r="20" customFormat="false" ht="12.75" hidden="false" customHeight="true" outlineLevel="0" collapsed="false">
      <c r="A20" s="1" t="s">
        <v>2629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6000</v>
      </c>
      <c r="N20" s="16" t="n">
        <f aca="false">SUMIFS(Report!$U:$U,Report!$T:$T,$A20,Report!$C:$C,"&gt;="&amp;DATE(2026,12,1),Report!$C:$C,"&lt;="&amp;DATE(2026,12,31))</f>
        <v>6000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130000</v>
      </c>
    </row>
    <row r="21" customFormat="false" ht="12.75" hidden="false" customHeight="true" outlineLevel="0" collapsed="false">
      <c r="A21" s="1" t="s">
        <v>619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529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2146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6765.23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9010.28</v>
      </c>
    </row>
    <row r="24" customFormat="false" ht="12.75" hidden="false" customHeight="true" outlineLevel="0" collapsed="false">
      <c r="A24" s="1" t="s">
        <v>1130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816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134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1511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629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1262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764.43</v>
      </c>
      <c r="N29" s="16" t="n">
        <f aca="false">SUMIFS(Report!$U:$U,Report!$T:$T,$A29,Report!$C:$C,"&gt;="&amp;DATE(2026,12,1),Report!$C:$C,"&lt;="&amp;DATE(2026,12,31))</f>
        <v>764.43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6952.22</v>
      </c>
    </row>
    <row r="30" customFormat="false" ht="12.75" hidden="false" customHeight="true" outlineLevel="0" collapsed="false">
      <c r="A30" s="1" t="s">
        <v>895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3273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16120.17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16120.17</v>
      </c>
    </row>
    <row r="32" customFormat="false" ht="12.75" hidden="false" customHeight="true" outlineLevel="0" collapsed="false">
      <c r="A32" s="1" t="s">
        <v>258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814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574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201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667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320.44</v>
      </c>
      <c r="N36" s="16" t="n">
        <f aca="false">SUMIFS(Report!$U:$U,Report!$T:$T,$A36,Report!$C:$C,"&gt;="&amp;DATE(2026,12,1),Report!$C:$C,"&lt;="&amp;DATE(2026,12,31))</f>
        <v>320.44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2243.08</v>
      </c>
    </row>
    <row r="37" customFormat="false" ht="12.75" hidden="false" customHeight="true" outlineLevel="0" collapsed="false">
      <c r="A37" s="1" t="s">
        <v>1111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1825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781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1026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1000</v>
      </c>
      <c r="N40" s="16" t="n">
        <f aca="false">SUMIFS(Report!$U:$U,Report!$T:$T,$A40,Report!$C:$C,"&gt;="&amp;DATE(2026,12,1),Report!$C:$C,"&lt;="&amp;DATE(2026,12,31))</f>
        <v>1000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35306.44</v>
      </c>
    </row>
    <row r="41" customFormat="false" ht="12.75" hidden="false" customHeight="true" outlineLevel="0" collapsed="false">
      <c r="A41" s="1" t="s">
        <v>1471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545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1327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503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2238.9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923.63</v>
      </c>
      <c r="N44" s="16" t="n">
        <f aca="false">SUMIFS(Report!$U:$U,Report!$T:$T,$A44,Report!$C:$C,"&gt;="&amp;DATE(2026,12,1),Report!$C:$C,"&lt;="&amp;DATE(2026,12,31))</f>
        <v>608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13430.97</v>
      </c>
    </row>
    <row r="45" customFormat="false" ht="12.75" hidden="false" customHeight="true" outlineLevel="0" collapsed="false">
      <c r="A45" s="1" t="s">
        <v>2082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960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6131.34</v>
      </c>
      <c r="N46" s="16" t="n">
        <f aca="false">SUMIFS(Report!$U:$U,Report!$T:$T,$A46,Report!$C:$C,"&gt;="&amp;DATE(2026,12,1),Report!$C:$C,"&lt;="&amp;DATE(2026,12,31))</f>
        <v>6131.34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43344.28</v>
      </c>
    </row>
    <row r="47" customFormat="false" ht="12.75" hidden="false" customHeight="true" outlineLevel="0" collapsed="false">
      <c r="A47" s="1" t="s">
        <v>2640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2276.44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3949.64</v>
      </c>
    </row>
    <row r="48" customFormat="false" ht="12.75" hidden="false" customHeight="true" outlineLevel="0" collapsed="false">
      <c r="A48" s="1" t="s">
        <v>84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471.77</v>
      </c>
      <c r="N48" s="16" t="n">
        <f aca="false">SUMIFS(Report!$U:$U,Report!$T:$T,$A48,Report!$C:$C,"&gt;="&amp;DATE(2026,12,1),Report!$C:$C,"&lt;="&amp;DATE(2026,12,31))</f>
        <v>285.71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36548</v>
      </c>
    </row>
    <row r="49" customFormat="false" ht="12.75" hidden="false" customHeight="true" outlineLevel="0" collapsed="false">
      <c r="A49" s="1" t="s">
        <v>514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1019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738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313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1091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63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846975.21</v>
      </c>
      <c r="I54" s="16" t="n">
        <f aca="false">SUMIFS(Report!$U:$U,Report!$T:$T,$A54,Report!$C:$C,"&gt;="&amp;DATE(2026,7,1),Report!$C:$C,"&lt;="&amp;DATE(2026,7,31))</f>
        <v>911001.38</v>
      </c>
      <c r="J54" s="16" t="n">
        <f aca="false">SUMIFS(Report!$U:$U,Report!$T:$T,$A54,Report!$C:$C,"&gt;="&amp;DATE(2026,8,1),Report!$C:$C,"&lt;="&amp;DATE(2026,8,31))</f>
        <v>852687.35</v>
      </c>
      <c r="K54" s="16" t="n">
        <f aca="false">SUMIFS(Report!$U:$U,Report!$T:$T,$A54,Report!$C:$C,"&gt;="&amp;DATE(2026,9,1),Report!$C:$C,"&lt;="&amp;DATE(2026,9,30))</f>
        <v>480120.1</v>
      </c>
      <c r="L54" s="16" t="n">
        <f aca="false">SUMIFS(Report!$U:$U,Report!$T:$T,$A54,Report!$C:$C,"&gt;="&amp;DATE(2026,10,1),Report!$C:$C,"&lt;="&amp;DATE(2026,10,31))</f>
        <v>31656.33</v>
      </c>
      <c r="M54" s="16" t="n">
        <f aca="false">SUMIFS(Report!$U:$U,Report!$T:$T,$A54,Report!$C:$C,"&gt;="&amp;DATE(2026,11,1),Report!$C:$C,"&lt;="&amp;DATE(2026,11,30))</f>
        <v>17597.08</v>
      </c>
      <c r="N54" s="16" t="n">
        <f aca="false">SUMIFS(Report!$U:$U,Report!$T:$T,$A54,Report!$C:$C,"&gt;="&amp;DATE(2026,12,1),Report!$C:$C,"&lt;="&amp;DATE(2026,12,31))</f>
        <v>5907.33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3145944.78</v>
      </c>
    </row>
    <row r="55" customFormat="false" ht="12.75" hidden="false" customHeight="true" outlineLevel="0" collapsed="false">
      <c r="A55" s="1" t="s">
        <v>3551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113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126042.37</v>
      </c>
      <c r="K56" s="16" t="n">
        <f aca="false">SUMIFS(Report!$U:$U,Report!$T:$T,$A56,Report!$C:$C,"&gt;="&amp;DATE(2026,9,1),Report!$C:$C,"&lt;="&amp;DATE(2026,9,30))</f>
        <v>38259.18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20667.81</v>
      </c>
      <c r="N56" s="16" t="n">
        <f aca="false">SUMIFS(Report!$U:$U,Report!$T:$T,$A56,Report!$C:$C,"&gt;="&amp;DATE(2026,12,1),Report!$C:$C,"&lt;="&amp;DATE(2026,12,31))</f>
        <v>20667.81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571093.83</v>
      </c>
    </row>
    <row r="57" customFormat="false" ht="12.75" hidden="false" customHeight="true" outlineLevel="0" collapsed="false">
      <c r="A57" s="1" t="s">
        <v>2093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339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847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767.17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2161.31</v>
      </c>
    </row>
    <row r="60" customFormat="false" ht="12.75" hidden="false" customHeight="true" outlineLevel="0" collapsed="false">
      <c r="A60" s="1" t="s">
        <v>1114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1944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333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1250.97</v>
      </c>
      <c r="N62" s="16" t="n">
        <f aca="false">SUMIFS(Report!$U:$U,Report!$T:$T,$A62,Report!$C:$C,"&gt;="&amp;DATE(2026,12,1),Report!$C:$C,"&lt;="&amp;DATE(2026,12,31))</f>
        <v>750.97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119570.2</v>
      </c>
    </row>
    <row r="63" customFormat="false" ht="12.75" hidden="false" customHeight="true" outlineLevel="0" collapsed="false">
      <c r="A63" s="27" t="s">
        <v>1816</v>
      </c>
      <c r="B63" s="27" t="str">
        <f aca="false">IFERROR(INDEX('Resumo Grupos'!$AC$3:$AC$200,MATCH($A63,'Resumo Grupos'!$AB$3:$AB$200,0)),"n/d")</f>
        <v>Despesa</v>
      </c>
      <c r="C63" s="30" t="n">
        <f aca="false">SUMIFS(Report!$U:$U,Report!$T:$T,$A63,Report!$C:$C,"&gt;="&amp;DATE(2026,1,1),Report!$C:$C,"&lt;="&amp;DATE(2026,1,31))</f>
        <v>0</v>
      </c>
      <c r="D63" s="30" t="n">
        <f aca="false">SUMIFS(Report!$U:$U,Report!$T:$T,$A63,Report!$C:$C,"&gt;="&amp;DATE(2026,2,1),Report!$C:$C,"&lt;="&amp;DATE(2026,2,28))</f>
        <v>0</v>
      </c>
      <c r="E63" s="30" t="n">
        <f aca="false">SUMIFS(Report!$U:$U,Report!$T:$T,$A63,Report!$C:$C,"&gt;="&amp;DATE(2026,3,1),Report!$C:$C,"&lt;="&amp;DATE(2026,3,31))</f>
        <v>0</v>
      </c>
      <c r="F63" s="30" t="n">
        <f aca="false">SUMIFS(Report!$U:$U,Report!$T:$T,$A63,Report!$C:$C,"&gt;="&amp;DATE(2026,4,1),Report!$C:$C,"&lt;="&amp;DATE(2026,4,30))</f>
        <v>0</v>
      </c>
      <c r="G63" s="30" t="n">
        <f aca="false">SUMIFS(Report!$U:$U,Report!$T:$T,$A63,Report!$C:$C,"&gt;="&amp;DATE(2026,5,1),Report!$C:$C,"&lt;="&amp;DATE(2026,5,31))</f>
        <v>0</v>
      </c>
      <c r="H63" s="30" t="n">
        <f aca="false">SUMIFS(Report!$U:$U,Report!$T:$T,$A63,Report!$C:$C,"&gt;="&amp;DATE(2026,6,1),Report!$C:$C,"&lt;="&amp;DATE(2026,6,30))</f>
        <v>0</v>
      </c>
      <c r="I63" s="30" t="n">
        <f aca="false">SUMIFS(Report!$U:$U,Report!$T:$T,$A63,Report!$C:$C,"&gt;="&amp;DATE(2026,7,1),Report!$C:$C,"&lt;="&amp;DATE(2026,7,31))</f>
        <v>129</v>
      </c>
      <c r="J63" s="30" t="n">
        <f aca="false">SUMIFS(Report!$U:$U,Report!$T:$T,$A63,Report!$C:$C,"&gt;="&amp;DATE(2026,8,1),Report!$C:$C,"&lt;="&amp;DATE(2026,8,31))</f>
        <v>0</v>
      </c>
      <c r="K63" s="30" t="n">
        <f aca="false">SUMIFS(Report!$U:$U,Report!$T:$T,$A63,Report!$C:$C,"&gt;="&amp;DATE(2026,9,1),Report!$C:$C,"&lt;="&amp;DATE(2026,9,30))</f>
        <v>0</v>
      </c>
      <c r="L63" s="30" t="n">
        <f aca="false">SUMIFS(Report!$U:$U,Report!$T:$T,$A63,Report!$C:$C,"&gt;="&amp;DATE(2026,10,1),Report!$C:$C,"&lt;="&amp;DATE(2026,10,31))</f>
        <v>0</v>
      </c>
      <c r="M63" s="30" t="n">
        <f aca="false">SUMIFS(Report!$U:$U,Report!$T:$T,$A63,Report!$C:$C,"&gt;="&amp;DATE(2026,11,1),Report!$C:$C,"&lt;="&amp;DATE(2026,11,30))</f>
        <v>0</v>
      </c>
      <c r="N63" s="30" t="n">
        <f aca="false">SUMIFS(Report!$U:$U,Report!$T:$T,$A63,Report!$C:$C,"&gt;="&amp;DATE(2026,12,1),Report!$C:$C,"&lt;="&amp;DATE(2026,12,31))</f>
        <v>0</v>
      </c>
      <c r="O63" s="30" t="n">
        <f aca="false">SUMIFS(Report!$U:$U,Report!$T:$T,$A63,Report!$C:$C,"&gt;="&amp;DATE(2027,1,1),Report!$C:$C,"&lt;="&amp;DATE(2027,1,31))</f>
        <v>0</v>
      </c>
      <c r="P63" s="30" t="n">
        <f aca="false">SUMIFS(Report!$U:$U,Report!$T:$T,$A63,Report!$C:$C,"&gt;="&amp;DATE(2027,2,1),Report!$C:$C,"&lt;="&amp;DATE(2027,2,28))</f>
        <v>0</v>
      </c>
      <c r="Q63" s="30" t="n">
        <f aca="false">SUMIFS(Report!$U:$U,Report!$T:$T,$A63,Report!$C:$C,"&gt;="&amp;DATE(2027,3,1),Report!$C:$C,"&lt;="&amp;DATE(2027,3,31))</f>
        <v>0</v>
      </c>
      <c r="R63" s="30" t="n">
        <f aca="false">SUMIFS(Report!$U:$U,Report!$T:$T,$A63,Report!$C:$C,"&gt;="&amp;DATE(2027,4,1),Report!$C:$C,"&lt;="&amp;DATE(2027,4,30))</f>
        <v>0</v>
      </c>
      <c r="S63" s="30" t="n">
        <f aca="false">SUMIFS(Report!$U:$U,Report!$T:$T,$A63,Report!$C:$C,"&gt;="&amp;DATE(2027,5,1),Report!$C:$C,"&lt;="&amp;DATE(2027,5,31))</f>
        <v>0</v>
      </c>
      <c r="T63" s="30" t="n">
        <f aca="false">SUMIFS(Report!$U:$U,Report!$T:$T,$A63,Report!$C:$C,"&gt;="&amp;DATE(2027,6,1),Report!$C:$C,"&lt;="&amp;DATE(2027,6,30))</f>
        <v>0</v>
      </c>
      <c r="U63" s="30" t="n">
        <f aca="false">SUMIFS(Report!$U:$U,Report!$T:$T,$A63,Report!$C:$C,"&gt;="&amp;DATE(2027,7,1),Report!$C:$C,"&lt;="&amp;DATE(2027,7,31))</f>
        <v>0</v>
      </c>
      <c r="V63" s="30" t="n">
        <f aca="false">SUMIFS(Report!$U:$U,Report!$T:$T,$A63,Report!$C:$C,"&gt;="&amp;DATE(2027,8,1),Report!$C:$C,"&lt;="&amp;DATE(2027,8,31))</f>
        <v>0</v>
      </c>
      <c r="W63" s="30" t="n">
        <f aca="false">SUMIFS(Report!$U:$U,Report!$T:$T,$A63,Report!$C:$C,"&gt;="&amp;DATE(2027,9,1),Report!$C:$C,"&lt;="&amp;DATE(2027,9,30))</f>
        <v>0</v>
      </c>
      <c r="X63" s="30" t="n">
        <f aca="false">SUMIFS(Report!$U:$U,Report!$T:$T,$A63,Report!$C:$C,"&gt;="&amp;DATE(2027,10,1),Report!$C:$C,"&lt;="&amp;DATE(2027,10,31))</f>
        <v>0</v>
      </c>
      <c r="Y63" s="30" t="n">
        <f aca="false">SUMIFS(Report!$U:$U,Report!$T:$T,$A63,Report!$C:$C,"&gt;="&amp;DATE(2027,11,1),Report!$C:$C,"&lt;="&amp;DATE(2027,11,30))</f>
        <v>0</v>
      </c>
      <c r="Z63" s="30" t="n">
        <f aca="false">SUMIFS(Report!$U:$U,Report!$T:$T,$A63,Report!$C:$C,"&gt;="&amp;DATE(2027,12,1),Report!$C:$C,"&lt;="&amp;DATE(2027,12,31))</f>
        <v>0</v>
      </c>
      <c r="AA63" s="30" t="n">
        <f aca="false">SUM(C63:Z63)</f>
        <v>129</v>
      </c>
    </row>
    <row r="64" customFormat="false" ht="12.75" hidden="false" customHeight="true" outlineLevel="0" collapsed="false">
      <c r="A64" s="1" t="s">
        <v>732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893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143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264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2246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666.67</v>
      </c>
      <c r="N68" s="16" t="n">
        <f aca="false">SUMIFS(Report!$U:$U,Report!$T:$T,$A68,Report!$C:$C,"&gt;="&amp;DATE(2026,12,1),Report!$C:$C,"&lt;="&amp;DATE(2026,12,31))</f>
        <v>666.67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4884.57</v>
      </c>
    </row>
    <row r="69" customFormat="false" ht="12.75" hidden="false" customHeight="true" outlineLevel="0" collapsed="false">
      <c r="A69" s="1" t="s">
        <v>49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3948</v>
      </c>
      <c r="I69" s="16" t="n">
        <f aca="false">SUMIFS(Report!$U:$U,Report!$T:$T,$A69,Report!$C:$C,"&gt;="&amp;DATE(2026,7,1),Report!$C:$C,"&lt;="&amp;DATE(2026,7,31))</f>
        <v>3741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2300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12589</v>
      </c>
    </row>
    <row r="70" customFormat="false" ht="12.75" hidden="false" customHeight="true" outlineLevel="0" collapsed="false">
      <c r="A70" s="1" t="s">
        <v>883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139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9" t="s">
        <v>2460</v>
      </c>
      <c r="B72" s="29" t="str">
        <f aca="false">IFERROR(INDEX('Resumo Grupos'!$AC$3:$AC$200,MATCH($A72,'Resumo Grupos'!$AB$3:$AB$200,0)),"n/d")</f>
        <v>Despesa</v>
      </c>
      <c r="C72" s="25" t="n">
        <f aca="false">SUMIFS(Report!$U:$U,Report!$T:$T,$A72,Report!$C:$C,"&gt;="&amp;DATE(2026,1,1),Report!$C:$C,"&lt;="&amp;DATE(2026,1,31))</f>
        <v>0</v>
      </c>
      <c r="D72" s="25" t="n">
        <f aca="false">SUMIFS(Report!$U:$U,Report!$T:$T,$A72,Report!$C:$C,"&gt;="&amp;DATE(2026,2,1),Report!$C:$C,"&lt;="&amp;DATE(2026,2,28))</f>
        <v>0</v>
      </c>
      <c r="E72" s="25" t="n">
        <f aca="false">SUMIFS(Report!$U:$U,Report!$T:$T,$A72,Report!$C:$C,"&gt;="&amp;DATE(2026,3,1),Report!$C:$C,"&lt;="&amp;DATE(2026,3,31))</f>
        <v>0</v>
      </c>
      <c r="F72" s="25" t="n">
        <f aca="false">SUMIFS(Report!$U:$U,Report!$T:$T,$A72,Report!$C:$C,"&gt;="&amp;DATE(2026,4,1),Report!$C:$C,"&lt;="&amp;DATE(2026,4,30))</f>
        <v>0</v>
      </c>
      <c r="G72" s="25" t="n">
        <f aca="false">SUMIFS(Report!$U:$U,Report!$T:$T,$A72,Report!$C:$C,"&gt;="&amp;DATE(2026,5,1),Report!$C:$C,"&lt;="&amp;DATE(2026,5,31))</f>
        <v>0</v>
      </c>
      <c r="H72" s="25" t="n">
        <f aca="false">SUMIFS(Report!$U:$U,Report!$T:$T,$A72,Report!$C:$C,"&gt;="&amp;DATE(2026,6,1),Report!$C:$C,"&lt;="&amp;DATE(2026,6,30))</f>
        <v>0</v>
      </c>
      <c r="I72" s="25" t="n">
        <f aca="false">SUMIFS(Report!$U:$U,Report!$T:$T,$A72,Report!$C:$C,"&gt;="&amp;DATE(2026,7,1),Report!$C:$C,"&lt;="&amp;DATE(2026,7,31))</f>
        <v>0</v>
      </c>
      <c r="J72" s="25" t="n">
        <f aca="false">SUMIFS(Report!$U:$U,Report!$T:$T,$A72,Report!$C:$C,"&gt;="&amp;DATE(2026,8,1),Report!$C:$C,"&lt;="&amp;DATE(2026,8,31))</f>
        <v>104.15</v>
      </c>
      <c r="K72" s="25" t="n">
        <f aca="false">SUMIFS(Report!$U:$U,Report!$T:$T,$A72,Report!$C:$C,"&gt;="&amp;DATE(2026,9,1),Report!$C:$C,"&lt;="&amp;DATE(2026,9,30))</f>
        <v>0</v>
      </c>
      <c r="L72" s="25" t="n">
        <f aca="false">SUMIFS(Report!$U:$U,Report!$T:$T,$A72,Report!$C:$C,"&gt;="&amp;DATE(2026,10,1),Report!$C:$C,"&lt;="&amp;DATE(2026,10,31))</f>
        <v>0</v>
      </c>
      <c r="M72" s="25" t="n">
        <f aca="false">SUMIFS(Report!$U:$U,Report!$T:$T,$A72,Report!$C:$C,"&gt;="&amp;DATE(2026,11,1),Report!$C:$C,"&lt;="&amp;DATE(2026,11,30))</f>
        <v>0</v>
      </c>
      <c r="N72" s="25" t="n">
        <f aca="false">SUMIFS(Report!$U:$U,Report!$T:$T,$A72,Report!$C:$C,"&gt;="&amp;DATE(2026,12,1),Report!$C:$C,"&lt;="&amp;DATE(2026,12,31))</f>
        <v>0</v>
      </c>
      <c r="O72" s="25" t="n">
        <f aca="false">SUMIFS(Report!$U:$U,Report!$T:$T,$A72,Report!$C:$C,"&gt;="&amp;DATE(2027,1,1),Report!$C:$C,"&lt;="&amp;DATE(2027,1,31))</f>
        <v>0</v>
      </c>
      <c r="P72" s="25" t="n">
        <f aca="false">SUMIFS(Report!$U:$U,Report!$T:$T,$A72,Report!$C:$C,"&gt;="&amp;DATE(2027,2,1),Report!$C:$C,"&lt;="&amp;DATE(2027,2,28))</f>
        <v>0</v>
      </c>
      <c r="Q72" s="25" t="n">
        <f aca="false">SUMIFS(Report!$U:$U,Report!$T:$T,$A72,Report!$C:$C,"&gt;="&amp;DATE(2027,3,1),Report!$C:$C,"&lt;="&amp;DATE(2027,3,31))</f>
        <v>0</v>
      </c>
      <c r="R72" s="25" t="n">
        <f aca="false">SUMIFS(Report!$U:$U,Report!$T:$T,$A72,Report!$C:$C,"&gt;="&amp;DATE(2027,4,1),Report!$C:$C,"&lt;="&amp;DATE(2027,4,30))</f>
        <v>0</v>
      </c>
      <c r="S72" s="25" t="n">
        <f aca="false">SUMIFS(Report!$U:$U,Report!$T:$T,$A72,Report!$C:$C,"&gt;="&amp;DATE(2027,5,1),Report!$C:$C,"&lt;="&amp;DATE(2027,5,31))</f>
        <v>0</v>
      </c>
      <c r="T72" s="25" t="n">
        <f aca="false">SUMIFS(Report!$U:$U,Report!$T:$T,$A72,Report!$C:$C,"&gt;="&amp;DATE(2027,6,1),Report!$C:$C,"&lt;="&amp;DATE(2027,6,30))</f>
        <v>0</v>
      </c>
      <c r="U72" s="25" t="n">
        <f aca="false">SUMIFS(Report!$U:$U,Report!$T:$T,$A72,Report!$C:$C,"&gt;="&amp;DATE(2027,7,1),Report!$C:$C,"&lt;="&amp;DATE(2027,7,31))</f>
        <v>0</v>
      </c>
      <c r="V72" s="25" t="n">
        <f aca="false">SUMIFS(Report!$U:$U,Report!$T:$T,$A72,Report!$C:$C,"&gt;="&amp;DATE(2027,8,1),Report!$C:$C,"&lt;="&amp;DATE(2027,8,31))</f>
        <v>0</v>
      </c>
      <c r="W72" s="25" t="n">
        <f aca="false">SUMIFS(Report!$U:$U,Report!$T:$T,$A72,Report!$C:$C,"&gt;="&amp;DATE(2027,9,1),Report!$C:$C,"&lt;="&amp;DATE(2027,9,30))</f>
        <v>0</v>
      </c>
      <c r="X72" s="25" t="n">
        <f aca="false">SUMIFS(Report!$U:$U,Report!$T:$T,$A72,Report!$C:$C,"&gt;="&amp;DATE(2027,10,1),Report!$C:$C,"&lt;="&amp;DATE(2027,10,31))</f>
        <v>0</v>
      </c>
      <c r="Y72" s="25" t="n">
        <f aca="false">SUMIFS(Report!$U:$U,Report!$T:$T,$A72,Report!$C:$C,"&gt;="&amp;DATE(2027,11,1),Report!$C:$C,"&lt;="&amp;DATE(2027,11,30))</f>
        <v>0</v>
      </c>
      <c r="Z72" s="25" t="n">
        <f aca="false">SUMIFS(Report!$U:$U,Report!$T:$T,$A72,Report!$C:$C,"&gt;="&amp;DATE(2027,12,1),Report!$C:$C,"&lt;="&amp;DATE(2027,12,31))</f>
        <v>0</v>
      </c>
      <c r="AA72" s="25" t="n">
        <f aca="false">SUM(C72:Z72)</f>
        <v>104.15</v>
      </c>
    </row>
    <row r="73" customFormat="false" ht="12.75" hidden="false" customHeight="true" outlineLevel="0" collapsed="false">
      <c r="A73" s="29" t="s">
        <v>2287</v>
      </c>
      <c r="B73" s="29" t="str">
        <f aca="false">IFERROR(INDEX('Resumo Grupos'!$AC$3:$AC$200,MATCH($A73,'Resumo Grupos'!$AB$3:$AB$200,0)),"n/d")</f>
        <v>Salários</v>
      </c>
      <c r="C73" s="25" t="n">
        <f aca="false">SUMIFS(Report!$U:$U,Report!$T:$T,$A73,Report!$C:$C,"&gt;="&amp;DATE(2026,1,1),Report!$C:$C,"&lt;="&amp;DATE(2026,1,31))</f>
        <v>0</v>
      </c>
      <c r="D73" s="25" t="n">
        <f aca="false">SUMIFS(Report!$U:$U,Report!$T:$T,$A73,Report!$C:$C,"&gt;="&amp;DATE(2026,2,1),Report!$C:$C,"&lt;="&amp;DATE(2026,2,28))</f>
        <v>0</v>
      </c>
      <c r="E73" s="25" t="n">
        <f aca="false">SUMIFS(Report!$U:$U,Report!$T:$T,$A73,Report!$C:$C,"&gt;="&amp;DATE(2026,3,1),Report!$C:$C,"&lt;="&amp;DATE(2026,3,31))</f>
        <v>0</v>
      </c>
      <c r="F73" s="25" t="n">
        <f aca="false">SUMIFS(Report!$U:$U,Report!$T:$T,$A73,Report!$C:$C,"&gt;="&amp;DATE(2026,4,1),Report!$C:$C,"&lt;="&amp;DATE(2026,4,30))</f>
        <v>0</v>
      </c>
      <c r="G73" s="25" t="n">
        <f aca="false">SUMIFS(Report!$U:$U,Report!$T:$T,$A73,Report!$C:$C,"&gt;="&amp;DATE(2026,5,1),Report!$C:$C,"&lt;="&amp;DATE(2026,5,31))</f>
        <v>0</v>
      </c>
      <c r="H73" s="25" t="n">
        <f aca="false">SUMIFS(Report!$U:$U,Report!$T:$T,$A73,Report!$C:$C,"&gt;="&amp;DATE(2026,6,1),Report!$C:$C,"&lt;="&amp;DATE(2026,6,30))</f>
        <v>0</v>
      </c>
      <c r="I73" s="25" t="n">
        <f aca="false">SUMIFS(Report!$U:$U,Report!$T:$T,$A73,Report!$C:$C,"&gt;="&amp;DATE(2026,7,1),Report!$C:$C,"&lt;="&amp;DATE(2026,7,31))</f>
        <v>0</v>
      </c>
      <c r="J73" s="25" t="n">
        <f aca="false">SUMIFS(Report!$U:$U,Report!$T:$T,$A73,Report!$C:$C,"&gt;="&amp;DATE(2026,8,1),Report!$C:$C,"&lt;="&amp;DATE(2026,8,31))</f>
        <v>7195.25</v>
      </c>
      <c r="K73" s="25" t="n">
        <f aca="false">SUMIFS(Report!$U:$U,Report!$T:$T,$A73,Report!$C:$C,"&gt;="&amp;DATE(2026,9,1),Report!$C:$C,"&lt;="&amp;DATE(2026,9,30))</f>
        <v>0</v>
      </c>
      <c r="L73" s="25" t="n">
        <f aca="false">SUMIFS(Report!$U:$U,Report!$T:$T,$A73,Report!$C:$C,"&gt;="&amp;DATE(2026,10,1),Report!$C:$C,"&lt;="&amp;DATE(2026,10,31))</f>
        <v>0</v>
      </c>
      <c r="M73" s="25" t="n">
        <f aca="false">SUMIFS(Report!$U:$U,Report!$T:$T,$A73,Report!$C:$C,"&gt;="&amp;DATE(2026,11,1),Report!$C:$C,"&lt;="&amp;DATE(2026,11,30))</f>
        <v>0</v>
      </c>
      <c r="N73" s="25" t="n">
        <f aca="false">SUMIFS(Report!$U:$U,Report!$T:$T,$A73,Report!$C:$C,"&gt;="&amp;DATE(2026,12,1),Report!$C:$C,"&lt;="&amp;DATE(2026,12,31))</f>
        <v>0</v>
      </c>
      <c r="O73" s="25" t="n">
        <f aca="false">SUMIFS(Report!$U:$U,Report!$T:$T,$A73,Report!$C:$C,"&gt;="&amp;DATE(2027,1,1),Report!$C:$C,"&lt;="&amp;DATE(2027,1,31))</f>
        <v>0</v>
      </c>
      <c r="P73" s="25" t="n">
        <f aca="false">SUMIFS(Report!$U:$U,Report!$T:$T,$A73,Report!$C:$C,"&gt;="&amp;DATE(2027,2,1),Report!$C:$C,"&lt;="&amp;DATE(2027,2,28))</f>
        <v>0</v>
      </c>
      <c r="Q73" s="25" t="n">
        <f aca="false">SUMIFS(Report!$U:$U,Report!$T:$T,$A73,Report!$C:$C,"&gt;="&amp;DATE(2027,3,1),Report!$C:$C,"&lt;="&amp;DATE(2027,3,31))</f>
        <v>0</v>
      </c>
      <c r="R73" s="25" t="n">
        <f aca="false">SUMIFS(Report!$U:$U,Report!$T:$T,$A73,Report!$C:$C,"&gt;="&amp;DATE(2027,4,1),Report!$C:$C,"&lt;="&amp;DATE(2027,4,30))</f>
        <v>0</v>
      </c>
      <c r="S73" s="25" t="n">
        <f aca="false">SUMIFS(Report!$U:$U,Report!$T:$T,$A73,Report!$C:$C,"&gt;="&amp;DATE(2027,5,1),Report!$C:$C,"&lt;="&amp;DATE(2027,5,31))</f>
        <v>0</v>
      </c>
      <c r="T73" s="25" t="n">
        <f aca="false">SUMIFS(Report!$U:$U,Report!$T:$T,$A73,Report!$C:$C,"&gt;="&amp;DATE(2027,6,1),Report!$C:$C,"&lt;="&amp;DATE(2027,6,30))</f>
        <v>0</v>
      </c>
      <c r="U73" s="25" t="n">
        <f aca="false">SUMIFS(Report!$U:$U,Report!$T:$T,$A73,Report!$C:$C,"&gt;="&amp;DATE(2027,7,1),Report!$C:$C,"&lt;="&amp;DATE(2027,7,31))</f>
        <v>0</v>
      </c>
      <c r="V73" s="25" t="n">
        <f aca="false">SUMIFS(Report!$U:$U,Report!$T:$T,$A73,Report!$C:$C,"&gt;="&amp;DATE(2027,8,1),Report!$C:$C,"&lt;="&amp;DATE(2027,8,31))</f>
        <v>0</v>
      </c>
      <c r="W73" s="25" t="n">
        <f aca="false">SUMIFS(Report!$U:$U,Report!$T:$T,$A73,Report!$C:$C,"&gt;="&amp;DATE(2027,9,1),Report!$C:$C,"&lt;="&amp;DATE(2027,9,30))</f>
        <v>0</v>
      </c>
      <c r="X73" s="25" t="n">
        <f aca="false">SUMIFS(Report!$U:$U,Report!$T:$T,$A73,Report!$C:$C,"&gt;="&amp;DATE(2027,10,1),Report!$C:$C,"&lt;="&amp;DATE(2027,10,31))</f>
        <v>0</v>
      </c>
      <c r="Y73" s="25" t="n">
        <f aca="false">SUMIFS(Report!$U:$U,Report!$T:$T,$A73,Report!$C:$C,"&gt;="&amp;DATE(2027,11,1),Report!$C:$C,"&lt;="&amp;DATE(2027,11,30))</f>
        <v>0</v>
      </c>
      <c r="Z73" s="25" t="n">
        <f aca="false">SUMIFS(Report!$U:$U,Report!$T:$T,$A73,Report!$C:$C,"&gt;="&amp;DATE(2027,12,1),Report!$C:$C,"&lt;="&amp;DATE(2027,12,31))</f>
        <v>0</v>
      </c>
      <c r="AA73" s="25" t="n">
        <f aca="false">SUM(C73:Z73)</f>
        <v>7195.25</v>
      </c>
    </row>
    <row r="74" customFormat="false" ht="13.5" hidden="false" customHeight="true" outlineLevel="0" collapsed="false">
      <c r="A74" s="29" t="s">
        <v>150</v>
      </c>
      <c r="B74" s="29" t="str">
        <f aca="false">IFERROR(INDEX('Resumo Grupos'!$AC$3:$AC$200,MATCH($A74,'Resumo Grupos'!$AB$3:$AB$200,0)),"n/d")</f>
        <v>Despesa</v>
      </c>
      <c r="C74" s="25" t="n">
        <f aca="false">SUMIFS(Report!$U:$U,Report!$T:$T,$A74,Report!$C:$C,"&gt;="&amp;DATE(2026,1,1),Report!$C:$C,"&lt;="&amp;DATE(2026,1,31))</f>
        <v>0</v>
      </c>
      <c r="D74" s="25" t="n">
        <f aca="false">SUMIFS(Report!$U:$U,Report!$T:$T,$A74,Report!$C:$C,"&gt;="&amp;DATE(2026,2,1),Report!$C:$C,"&lt;="&amp;DATE(2026,2,28))</f>
        <v>0</v>
      </c>
      <c r="E74" s="25" t="n">
        <f aca="false">SUMIFS(Report!$U:$U,Report!$T:$T,$A74,Report!$C:$C,"&gt;="&amp;DATE(2026,3,1),Report!$C:$C,"&lt;="&amp;DATE(2026,3,31))</f>
        <v>0</v>
      </c>
      <c r="F74" s="25" t="n">
        <f aca="false">SUMIFS(Report!$U:$U,Report!$T:$T,$A74,Report!$C:$C,"&gt;="&amp;DATE(2026,4,1),Report!$C:$C,"&lt;="&amp;DATE(2026,4,30))</f>
        <v>0</v>
      </c>
      <c r="G74" s="25" t="n">
        <f aca="false">SUMIFS(Report!$U:$U,Report!$T:$T,$A74,Report!$C:$C,"&gt;="&amp;DATE(2026,5,1),Report!$C:$C,"&lt;="&amp;DATE(2026,5,31))</f>
        <v>0</v>
      </c>
      <c r="H74" s="25" t="n">
        <f aca="false">SUMIFS(Report!$U:$U,Report!$T:$T,$A74,Report!$C:$C,"&gt;="&amp;DATE(2026,6,1),Report!$C:$C,"&lt;="&amp;DATE(2026,6,30))</f>
        <v>10166</v>
      </c>
      <c r="I74" s="25" t="n">
        <f aca="false">SUMIFS(Report!$U:$U,Report!$T:$T,$A74,Report!$C:$C,"&gt;="&amp;DATE(2026,7,1),Report!$C:$C,"&lt;="&amp;DATE(2026,7,31))</f>
        <v>12298.25</v>
      </c>
      <c r="J74" s="25" t="n">
        <f aca="false">SUMIFS(Report!$U:$U,Report!$T:$T,$A74,Report!$C:$C,"&gt;="&amp;DATE(2026,8,1),Report!$C:$C,"&lt;="&amp;DATE(2026,8,31))</f>
        <v>6958</v>
      </c>
      <c r="K74" s="25" t="n">
        <f aca="false">SUMIFS(Report!$U:$U,Report!$T:$T,$A74,Report!$C:$C,"&gt;="&amp;DATE(2026,9,1),Report!$C:$C,"&lt;="&amp;DATE(2026,9,30))</f>
        <v>750</v>
      </c>
      <c r="L74" s="25" t="n">
        <f aca="false">SUMIFS(Report!$U:$U,Report!$T:$T,$A74,Report!$C:$C,"&gt;="&amp;DATE(2026,10,1),Report!$C:$C,"&lt;="&amp;DATE(2026,10,31))</f>
        <v>0</v>
      </c>
      <c r="M74" s="25" t="n">
        <f aca="false">SUMIFS(Report!$U:$U,Report!$T:$T,$A74,Report!$C:$C,"&gt;="&amp;DATE(2026,11,1),Report!$C:$C,"&lt;="&amp;DATE(2026,11,30))</f>
        <v>0</v>
      </c>
      <c r="N74" s="25" t="n">
        <f aca="false">SUMIFS(Report!$U:$U,Report!$T:$T,$A74,Report!$C:$C,"&gt;="&amp;DATE(2026,12,1),Report!$C:$C,"&lt;="&amp;DATE(2026,12,31))</f>
        <v>0</v>
      </c>
      <c r="O74" s="25" t="n">
        <f aca="false">SUMIFS(Report!$U:$U,Report!$T:$T,$A74,Report!$C:$C,"&gt;="&amp;DATE(2027,1,1),Report!$C:$C,"&lt;="&amp;DATE(2027,1,31))</f>
        <v>0</v>
      </c>
      <c r="P74" s="25" t="n">
        <f aca="false">SUMIFS(Report!$U:$U,Report!$T:$T,$A74,Report!$C:$C,"&gt;="&amp;DATE(2027,2,1),Report!$C:$C,"&lt;="&amp;DATE(2027,2,28))</f>
        <v>0</v>
      </c>
      <c r="Q74" s="25" t="n">
        <f aca="false">SUMIFS(Report!$U:$U,Report!$T:$T,$A74,Report!$C:$C,"&gt;="&amp;DATE(2027,3,1),Report!$C:$C,"&lt;="&amp;DATE(2027,3,31))</f>
        <v>0</v>
      </c>
      <c r="R74" s="25" t="n">
        <f aca="false">SUMIFS(Report!$U:$U,Report!$T:$T,$A74,Report!$C:$C,"&gt;="&amp;DATE(2027,4,1),Report!$C:$C,"&lt;="&amp;DATE(2027,4,30))</f>
        <v>0</v>
      </c>
      <c r="S74" s="25" t="n">
        <f aca="false">SUMIFS(Report!$U:$U,Report!$T:$T,$A74,Report!$C:$C,"&gt;="&amp;DATE(2027,5,1),Report!$C:$C,"&lt;="&amp;DATE(2027,5,31))</f>
        <v>0</v>
      </c>
      <c r="T74" s="25" t="n">
        <f aca="false">SUMIFS(Report!$U:$U,Report!$T:$T,$A74,Report!$C:$C,"&gt;="&amp;DATE(2027,6,1),Report!$C:$C,"&lt;="&amp;DATE(2027,6,30))</f>
        <v>0</v>
      </c>
      <c r="U74" s="25" t="n">
        <f aca="false">SUMIFS(Report!$U:$U,Report!$T:$T,$A74,Report!$C:$C,"&gt;="&amp;DATE(2027,7,1),Report!$C:$C,"&lt;="&amp;DATE(2027,7,31))</f>
        <v>0</v>
      </c>
      <c r="V74" s="25" t="n">
        <f aca="false">SUMIFS(Report!$U:$U,Report!$T:$T,$A74,Report!$C:$C,"&gt;="&amp;DATE(2027,8,1),Report!$C:$C,"&lt;="&amp;DATE(2027,8,31))</f>
        <v>0</v>
      </c>
      <c r="W74" s="25" t="n">
        <f aca="false">SUMIFS(Report!$U:$U,Report!$T:$T,$A74,Report!$C:$C,"&gt;="&amp;DATE(2027,9,1),Report!$C:$C,"&lt;="&amp;DATE(2027,9,30))</f>
        <v>0</v>
      </c>
      <c r="X74" s="25" t="n">
        <f aca="false">SUMIFS(Report!$U:$U,Report!$T:$T,$A74,Report!$C:$C,"&gt;="&amp;DATE(2027,10,1),Report!$C:$C,"&lt;="&amp;DATE(2027,10,31))</f>
        <v>0</v>
      </c>
      <c r="Y74" s="25" t="n">
        <f aca="false">SUMIFS(Report!$U:$U,Report!$T:$T,$A74,Report!$C:$C,"&gt;="&amp;DATE(2027,11,1),Report!$C:$C,"&lt;="&amp;DATE(2027,11,30))</f>
        <v>0</v>
      </c>
      <c r="Z74" s="25" t="n">
        <f aca="false">SUMIFS(Report!$U:$U,Report!$T:$T,$A74,Report!$C:$C,"&gt;="&amp;DATE(2027,12,1),Report!$C:$C,"&lt;="&amp;DATE(2027,12,31))</f>
        <v>0</v>
      </c>
      <c r="AA74" s="25" t="n">
        <f aca="false">SUM(C74:Z74)</f>
        <v>30172.25</v>
      </c>
    </row>
    <row r="75" customFormat="false" ht="13.5" hidden="false" customHeight="true" outlineLevel="0" collapsed="false">
      <c r="A75" s="1" t="s">
        <v>497</v>
      </c>
      <c r="B75" s="1" t="str">
        <f aca="false">IFERROR(INDEX('Resumo Grupos'!$AC$3:$AC$200,MATCH($A75,'Resumo Grupos'!$AB$3:$AB$200,0)),"n/d")</f>
        <v>Despesa</v>
      </c>
      <c r="C75" s="1" t="n">
        <f aca="false">SUMIFS(Report!$U:$U,Report!$T:$T,$A75,Report!$C:$C,"&gt;="&amp;DATE(2026,1,1),Report!$C:$C,"&lt;="&amp;DATE(2026,1,31))</f>
        <v>0</v>
      </c>
      <c r="D75" s="1" t="n">
        <f aca="false">SUMIFS(Report!$U:$U,Report!$T:$T,$A75,Report!$C:$C,"&gt;="&amp;DATE(2026,2,1),Report!$C:$C,"&lt;="&amp;DATE(2026,2,28))</f>
        <v>0</v>
      </c>
      <c r="E75" s="1" t="n">
        <f aca="false">SUMIFS(Report!$U:$U,Report!$T:$T,$A75,Report!$C:$C,"&gt;="&amp;DATE(2026,3,1),Report!$C:$C,"&lt;="&amp;DATE(2026,3,31))</f>
        <v>0</v>
      </c>
      <c r="F75" s="1" t="n">
        <f aca="false">SUMIFS(Report!$U:$U,Report!$T:$T,$A75,Report!$C:$C,"&gt;="&amp;DATE(2026,4,1),Report!$C:$C,"&lt;="&amp;DATE(2026,4,30))</f>
        <v>0</v>
      </c>
      <c r="G75" s="1" t="n">
        <f aca="false">SUMIFS(Report!$U:$U,Report!$T:$T,$A75,Report!$C:$C,"&gt;="&amp;DATE(2026,5,1),Report!$C:$C,"&lt;="&amp;DATE(2026,5,31))</f>
        <v>0</v>
      </c>
      <c r="H75" s="1" t="n">
        <f aca="false">SUMIFS(Report!$U:$U,Report!$T:$T,$A75,Report!$C:$C,"&gt;="&amp;DATE(2026,6,1),Report!$C:$C,"&lt;="&amp;DATE(2026,6,30))</f>
        <v>4700</v>
      </c>
      <c r="I75" s="1" t="n">
        <f aca="false">SUMIFS(Report!$U:$U,Report!$T:$T,$A75,Report!$C:$C,"&gt;="&amp;DATE(2026,7,1),Report!$C:$C,"&lt;="&amp;DATE(2026,7,31))</f>
        <v>0</v>
      </c>
      <c r="J75" s="1" t="n">
        <f aca="false">SUMIFS(Report!$U:$U,Report!$T:$T,$A75,Report!$C:$C,"&gt;="&amp;DATE(2026,8,1),Report!$C:$C,"&lt;="&amp;DATE(2026,8,31))</f>
        <v>0</v>
      </c>
      <c r="K75" s="1" t="n">
        <f aca="false">SUMIFS(Report!$U:$U,Report!$T:$T,$A75,Report!$C:$C,"&gt;="&amp;DATE(2026,9,1),Report!$C:$C,"&lt;="&amp;DATE(2026,9,30))</f>
        <v>0</v>
      </c>
      <c r="L75" s="1" t="n">
        <f aca="false">SUMIFS(Report!$U:$U,Report!$T:$T,$A75,Report!$C:$C,"&gt;="&amp;DATE(2026,10,1),Report!$C:$C,"&lt;="&amp;DATE(2026,10,31))</f>
        <v>0</v>
      </c>
      <c r="M75" s="1" t="n">
        <f aca="false">SUMIFS(Report!$U:$U,Report!$T:$T,$A75,Report!$C:$C,"&gt;="&amp;DATE(2026,11,1),Report!$C:$C,"&lt;="&amp;DATE(2026,11,30))</f>
        <v>0</v>
      </c>
      <c r="N75" s="1" t="n">
        <f aca="false">SUMIFS(Report!$U:$U,Report!$T:$T,$A75,Report!$C:$C,"&gt;="&amp;DATE(2026,12,1),Report!$C:$C,"&lt;="&amp;DATE(2026,12,31))</f>
        <v>0</v>
      </c>
      <c r="O75" s="1" t="n">
        <f aca="false">SUMIFS(Report!$U:$U,Report!$T:$T,$A75,Report!$C:$C,"&gt;="&amp;DATE(2027,1,1),Report!$C:$C,"&lt;="&amp;DATE(2027,1,31))</f>
        <v>0</v>
      </c>
      <c r="P75" s="1" t="n">
        <f aca="false">SUMIFS(Report!$U:$U,Report!$T:$T,$A75,Report!$C:$C,"&gt;="&amp;DATE(2027,2,1),Report!$C:$C,"&lt;="&amp;DATE(2027,2,28))</f>
        <v>0</v>
      </c>
      <c r="Q75" s="1" t="n">
        <f aca="false">SUMIFS(Report!$U:$U,Report!$T:$T,$A75,Report!$C:$C,"&gt;="&amp;DATE(2027,3,1),Report!$C:$C,"&lt;="&amp;DATE(2027,3,31))</f>
        <v>0</v>
      </c>
      <c r="R75" s="1" t="n">
        <f aca="false">SUMIFS(Report!$U:$U,Report!$T:$T,$A75,Report!$C:$C,"&gt;="&amp;DATE(2027,4,1),Report!$C:$C,"&lt;="&amp;DATE(2027,4,30))</f>
        <v>0</v>
      </c>
      <c r="S75" s="1" t="n">
        <f aca="false">SUMIFS(Report!$U:$U,Report!$T:$T,$A75,Report!$C:$C,"&gt;="&amp;DATE(2027,5,1),Report!$C:$C,"&lt;="&amp;DATE(2027,5,31))</f>
        <v>0</v>
      </c>
      <c r="T75" s="1" t="n">
        <f aca="false">SUMIFS(Report!$U:$U,Report!$T:$T,$A75,Report!$C:$C,"&gt;="&amp;DATE(2027,6,1),Report!$C:$C,"&lt;="&amp;DATE(2027,6,30))</f>
        <v>0</v>
      </c>
      <c r="U75" s="1" t="n">
        <f aca="false">SUMIFS(Report!$U:$U,Report!$T:$T,$A75,Report!$C:$C,"&gt;="&amp;DATE(2027,7,1),Report!$C:$C,"&lt;="&amp;DATE(2027,7,31))</f>
        <v>0</v>
      </c>
      <c r="V75" s="1" t="n">
        <f aca="false">SUMIFS(Report!$U:$U,Report!$T:$T,$A75,Report!$C:$C,"&gt;="&amp;DATE(2027,8,1),Report!$C:$C,"&lt;="&amp;DATE(2027,8,31))</f>
        <v>0</v>
      </c>
      <c r="W75" s="1" t="n">
        <f aca="false">SUMIFS(Report!$U:$U,Report!$T:$T,$A75,Report!$C:$C,"&gt;="&amp;DATE(2027,9,1),Report!$C:$C,"&lt;="&amp;DATE(2027,9,30))</f>
        <v>0</v>
      </c>
      <c r="X75" s="1" t="n">
        <f aca="false">SUMIFS(Report!$U:$U,Report!$T:$T,$A75,Report!$C:$C,"&gt;="&amp;DATE(2027,10,1),Report!$C:$C,"&lt;="&amp;DATE(2027,10,31))</f>
        <v>0</v>
      </c>
      <c r="Y75" s="1" t="n">
        <f aca="false">SUMIFS(Report!$U:$U,Report!$T:$T,$A75,Report!$C:$C,"&gt;="&amp;DATE(2027,11,1),Report!$C:$C,"&lt;="&amp;DATE(2027,11,30))</f>
        <v>0</v>
      </c>
      <c r="Z75" s="1" t="n">
        <f aca="false">SUMIFS(Report!$U:$U,Report!$T:$T,$A75,Report!$C:$C,"&gt;="&amp;DATE(2027,12,1),Report!$C:$C,"&lt;="&amp;DATE(2027,12,31))</f>
        <v>0</v>
      </c>
      <c r="AA75" s="1" t="n">
        <f aca="false">SUM(C75:Z75)</f>
        <v>4700</v>
      </c>
    </row>
    <row r="76" customFormat="false" ht="12.75" hidden="false" customHeight="true" outlineLevel="0" collapsed="false">
      <c r="A76" s="1" t="s">
        <v>1155</v>
      </c>
      <c r="B76" s="1" t="str">
        <f aca="false">IFERROR(INDEX('Resumo Grupos'!$AC$3:$AC$200,MATCH($A76,'Resumo Grupos'!$AB$3:$AB$200,0)),"n/d")</f>
        <v>Despesa</v>
      </c>
      <c r="C76" s="1" t="n">
        <f aca="false">SUMIFS(Report!$U:$U,Report!$T:$T,$A76,Report!$C:$C,"&gt;="&amp;DATE(2026,1,1),Report!$C:$C,"&lt;="&amp;DATE(2026,1,31))</f>
        <v>0</v>
      </c>
      <c r="D76" s="1" t="n">
        <f aca="false">SUMIFS(Report!$U:$U,Report!$T:$T,$A76,Report!$C:$C,"&gt;="&amp;DATE(2026,2,1),Report!$C:$C,"&lt;="&amp;DATE(2026,2,28))</f>
        <v>0</v>
      </c>
      <c r="E76" s="1" t="n">
        <f aca="false">SUMIFS(Report!$U:$U,Report!$T:$T,$A76,Report!$C:$C,"&gt;="&amp;DATE(2026,3,1),Report!$C:$C,"&lt;="&amp;DATE(2026,3,31))</f>
        <v>0</v>
      </c>
      <c r="F76" s="1" t="n">
        <f aca="false">SUMIFS(Report!$U:$U,Report!$T:$T,$A76,Report!$C:$C,"&gt;="&amp;DATE(2026,4,1),Report!$C:$C,"&lt;="&amp;DATE(2026,4,30))</f>
        <v>0</v>
      </c>
      <c r="G76" s="1" t="n">
        <f aca="false">SUMIFS(Report!$U:$U,Report!$T:$T,$A76,Report!$C:$C,"&gt;="&amp;DATE(2026,5,1),Report!$C:$C,"&lt;="&amp;DATE(2026,5,31))</f>
        <v>0</v>
      </c>
      <c r="H76" s="1" t="n">
        <f aca="false">SUMIFS(Report!$U:$U,Report!$T:$T,$A76,Report!$C:$C,"&gt;="&amp;DATE(2026,6,1),Report!$C:$C,"&lt;="&amp;DATE(2026,6,30))</f>
        <v>0</v>
      </c>
      <c r="I76" s="1" t="n">
        <f aca="false">SUMIFS(Report!$U:$U,Report!$T:$T,$A76,Report!$C:$C,"&gt;="&amp;DATE(2026,7,1),Report!$C:$C,"&lt;="&amp;DATE(2026,7,31))</f>
        <v>15</v>
      </c>
      <c r="J76" s="1" t="n">
        <f aca="false">SUMIFS(Report!$U:$U,Report!$T:$T,$A76,Report!$C:$C,"&gt;="&amp;DATE(2026,8,1),Report!$C:$C,"&lt;="&amp;DATE(2026,8,31))</f>
        <v>0</v>
      </c>
      <c r="K76" s="1" t="n">
        <f aca="false">SUMIFS(Report!$U:$U,Report!$T:$T,$A76,Report!$C:$C,"&gt;="&amp;DATE(2026,9,1),Report!$C:$C,"&lt;="&amp;DATE(2026,9,30))</f>
        <v>0</v>
      </c>
      <c r="L76" s="1" t="n">
        <f aca="false">SUMIFS(Report!$U:$U,Report!$T:$T,$A76,Report!$C:$C,"&gt;="&amp;DATE(2026,10,1),Report!$C:$C,"&lt;="&amp;DATE(2026,10,31))</f>
        <v>0</v>
      </c>
      <c r="M76" s="1" t="n">
        <f aca="false">SUMIFS(Report!$U:$U,Report!$T:$T,$A76,Report!$C:$C,"&gt;="&amp;DATE(2026,11,1),Report!$C:$C,"&lt;="&amp;DATE(2026,11,30))</f>
        <v>0</v>
      </c>
      <c r="N76" s="1" t="n">
        <f aca="false">SUMIFS(Report!$U:$U,Report!$T:$T,$A76,Report!$C:$C,"&gt;="&amp;DATE(2026,12,1),Report!$C:$C,"&lt;="&amp;DATE(2026,12,31))</f>
        <v>0</v>
      </c>
      <c r="O76" s="1" t="n">
        <f aca="false">SUMIFS(Report!$U:$U,Report!$T:$T,$A76,Report!$C:$C,"&gt;="&amp;DATE(2027,1,1),Report!$C:$C,"&lt;="&amp;DATE(2027,1,31))</f>
        <v>0</v>
      </c>
      <c r="P76" s="1" t="n">
        <f aca="false">SUMIFS(Report!$U:$U,Report!$T:$T,$A76,Report!$C:$C,"&gt;="&amp;DATE(2027,2,1),Report!$C:$C,"&lt;="&amp;DATE(2027,2,28))</f>
        <v>0</v>
      </c>
      <c r="Q76" s="1" t="n">
        <f aca="false">SUMIFS(Report!$U:$U,Report!$T:$T,$A76,Report!$C:$C,"&gt;="&amp;DATE(2027,3,1),Report!$C:$C,"&lt;="&amp;DATE(2027,3,31))</f>
        <v>0</v>
      </c>
      <c r="R76" s="1" t="n">
        <f aca="false">SUMIFS(Report!$U:$U,Report!$T:$T,$A76,Report!$C:$C,"&gt;="&amp;DATE(2027,4,1),Report!$C:$C,"&lt;="&amp;DATE(2027,4,30))</f>
        <v>0</v>
      </c>
      <c r="S76" s="1" t="n">
        <f aca="false">SUMIFS(Report!$U:$U,Report!$T:$T,$A76,Report!$C:$C,"&gt;="&amp;DATE(2027,5,1),Report!$C:$C,"&lt;="&amp;DATE(2027,5,31))</f>
        <v>0</v>
      </c>
      <c r="T76" s="1" t="n">
        <f aca="false">SUMIFS(Report!$U:$U,Report!$T:$T,$A76,Report!$C:$C,"&gt;="&amp;DATE(2027,6,1),Report!$C:$C,"&lt;="&amp;DATE(2027,6,30))</f>
        <v>0</v>
      </c>
      <c r="U76" s="1" t="n">
        <f aca="false">SUMIFS(Report!$U:$U,Report!$T:$T,$A76,Report!$C:$C,"&gt;="&amp;DATE(2027,7,1),Report!$C:$C,"&lt;="&amp;DATE(2027,7,31))</f>
        <v>0</v>
      </c>
      <c r="V76" s="1" t="n">
        <f aca="false">SUMIFS(Report!$U:$U,Report!$T:$T,$A76,Report!$C:$C,"&gt;="&amp;DATE(2027,8,1),Report!$C:$C,"&lt;="&amp;DATE(2027,8,31))</f>
        <v>0</v>
      </c>
      <c r="W76" s="1" t="n">
        <f aca="false">SUMIFS(Report!$U:$U,Report!$T:$T,$A76,Report!$C:$C,"&gt;="&amp;DATE(2027,9,1),Report!$C:$C,"&lt;="&amp;DATE(2027,9,30))</f>
        <v>0</v>
      </c>
      <c r="X76" s="1" t="n">
        <f aca="false">SUMIFS(Report!$U:$U,Report!$T:$T,$A76,Report!$C:$C,"&gt;="&amp;DATE(2027,10,1),Report!$C:$C,"&lt;="&amp;DATE(2027,10,31))</f>
        <v>0</v>
      </c>
      <c r="Y76" s="1" t="n">
        <f aca="false">SUMIFS(Report!$U:$U,Report!$T:$T,$A76,Report!$C:$C,"&gt;="&amp;DATE(2027,11,1),Report!$C:$C,"&lt;="&amp;DATE(2027,11,30))</f>
        <v>0</v>
      </c>
      <c r="Z76" s="1" t="n">
        <f aca="false">SUMIFS(Report!$U:$U,Report!$T:$T,$A76,Report!$C:$C,"&gt;="&amp;DATE(2027,12,1),Report!$C:$C,"&lt;="&amp;DATE(2027,12,31))</f>
        <v>0</v>
      </c>
      <c r="AA76" s="1" t="n">
        <f aca="false">SUM(C76:Z76)</f>
        <v>15</v>
      </c>
    </row>
    <row r="77" customFormat="false" ht="12.75" hidden="false" customHeight="true" outlineLevel="0" collapsed="false">
      <c r="A77" s="1" t="s">
        <v>451</v>
      </c>
      <c r="B77" s="1" t="str">
        <f aca="false">IFERROR(INDEX('Resumo Grupos'!$AC$3:$AC$200,MATCH($A77,'Resumo Grupos'!$AB$3:$AB$200,0)),"n/d")</f>
        <v>Despesa</v>
      </c>
      <c r="C77" s="1" t="n">
        <f aca="false">SUMIFS(Report!$U:$U,Report!$T:$T,$A77,Report!$C:$C,"&gt;="&amp;DATE(2026,1,1),Report!$C:$C,"&lt;="&amp;DATE(2026,1,31))</f>
        <v>0</v>
      </c>
      <c r="D77" s="1" t="n">
        <f aca="false">SUMIFS(Report!$U:$U,Report!$T:$T,$A77,Report!$C:$C,"&gt;="&amp;DATE(2026,2,1),Report!$C:$C,"&lt;="&amp;DATE(2026,2,28))</f>
        <v>0</v>
      </c>
      <c r="E77" s="1" t="n">
        <f aca="false">SUMIFS(Report!$U:$U,Report!$T:$T,$A77,Report!$C:$C,"&gt;="&amp;DATE(2026,3,1),Report!$C:$C,"&lt;="&amp;DATE(2026,3,31))</f>
        <v>0</v>
      </c>
      <c r="F77" s="1" t="n">
        <f aca="false">SUMIFS(Report!$U:$U,Report!$T:$T,$A77,Report!$C:$C,"&gt;="&amp;DATE(2026,4,1),Report!$C:$C,"&lt;="&amp;DATE(2026,4,30))</f>
        <v>0</v>
      </c>
      <c r="G77" s="1" t="n">
        <f aca="false">SUMIFS(Report!$U:$U,Report!$T:$T,$A77,Report!$C:$C,"&gt;="&amp;DATE(2026,5,1),Report!$C:$C,"&lt;="&amp;DATE(2026,5,31))</f>
        <v>0</v>
      </c>
      <c r="H77" s="1" t="n">
        <f aca="false">SUMIFS(Report!$U:$U,Report!$T:$T,$A77,Report!$C:$C,"&gt;="&amp;DATE(2026,6,1),Report!$C:$C,"&lt;="&amp;DATE(2026,6,30))</f>
        <v>83.97</v>
      </c>
      <c r="I77" s="1" t="n">
        <f aca="false">SUMIFS(Report!$U:$U,Report!$T:$T,$A77,Report!$C:$C,"&gt;="&amp;DATE(2026,7,1),Report!$C:$C,"&lt;="&amp;DATE(2026,7,31))</f>
        <v>100.5</v>
      </c>
      <c r="J77" s="1" t="n">
        <f aca="false">SUMIFS(Report!$U:$U,Report!$T:$T,$A77,Report!$C:$C,"&gt;="&amp;DATE(2026,8,1),Report!$C:$C,"&lt;="&amp;DATE(2026,8,31))</f>
        <v>0</v>
      </c>
      <c r="K77" s="1" t="n">
        <f aca="false">SUMIFS(Report!$U:$U,Report!$T:$T,$A77,Report!$C:$C,"&gt;="&amp;DATE(2026,9,1),Report!$C:$C,"&lt;="&amp;DATE(2026,9,30))</f>
        <v>0</v>
      </c>
      <c r="L77" s="1" t="n">
        <f aca="false">SUMIFS(Report!$U:$U,Report!$T:$T,$A77,Report!$C:$C,"&gt;="&amp;DATE(2026,10,1),Report!$C:$C,"&lt;="&amp;DATE(2026,10,31))</f>
        <v>0</v>
      </c>
      <c r="M77" s="1" t="n">
        <f aca="false">SUMIFS(Report!$U:$U,Report!$T:$T,$A77,Report!$C:$C,"&gt;="&amp;DATE(2026,11,1),Report!$C:$C,"&lt;="&amp;DATE(2026,11,30))</f>
        <v>0</v>
      </c>
      <c r="N77" s="1" t="n">
        <f aca="false">SUMIFS(Report!$U:$U,Report!$T:$T,$A77,Report!$C:$C,"&gt;="&amp;DATE(2026,12,1),Report!$C:$C,"&lt;="&amp;DATE(2026,12,31))</f>
        <v>0</v>
      </c>
      <c r="O77" s="1" t="n">
        <f aca="false">SUMIFS(Report!$U:$U,Report!$T:$T,$A77,Report!$C:$C,"&gt;="&amp;DATE(2027,1,1),Report!$C:$C,"&lt;="&amp;DATE(2027,1,31))</f>
        <v>0</v>
      </c>
      <c r="P77" s="1" t="n">
        <f aca="false">SUMIFS(Report!$U:$U,Report!$T:$T,$A77,Report!$C:$C,"&gt;="&amp;DATE(2027,2,1),Report!$C:$C,"&lt;="&amp;DATE(2027,2,28))</f>
        <v>0</v>
      </c>
      <c r="Q77" s="1" t="n">
        <f aca="false">SUMIFS(Report!$U:$U,Report!$T:$T,$A77,Report!$C:$C,"&gt;="&amp;DATE(2027,3,1),Report!$C:$C,"&lt;="&amp;DATE(2027,3,31))</f>
        <v>0</v>
      </c>
      <c r="R77" s="1" t="n">
        <f aca="false">SUMIFS(Report!$U:$U,Report!$T:$T,$A77,Report!$C:$C,"&gt;="&amp;DATE(2027,4,1),Report!$C:$C,"&lt;="&amp;DATE(2027,4,30))</f>
        <v>0</v>
      </c>
      <c r="S77" s="1" t="n">
        <f aca="false">SUMIFS(Report!$U:$U,Report!$T:$T,$A77,Report!$C:$C,"&gt;="&amp;DATE(2027,5,1),Report!$C:$C,"&lt;="&amp;DATE(2027,5,31))</f>
        <v>0</v>
      </c>
      <c r="T77" s="1" t="n">
        <f aca="false">SUMIFS(Report!$U:$U,Report!$T:$T,$A77,Report!$C:$C,"&gt;="&amp;DATE(2027,6,1),Report!$C:$C,"&lt;="&amp;DATE(2027,6,30))</f>
        <v>0</v>
      </c>
      <c r="U77" s="1" t="n">
        <f aca="false">SUMIFS(Report!$U:$U,Report!$T:$T,$A77,Report!$C:$C,"&gt;="&amp;DATE(2027,7,1),Report!$C:$C,"&lt;="&amp;DATE(2027,7,31))</f>
        <v>0</v>
      </c>
      <c r="V77" s="1" t="n">
        <f aca="false">SUMIFS(Report!$U:$U,Report!$T:$T,$A77,Report!$C:$C,"&gt;="&amp;DATE(2027,8,1),Report!$C:$C,"&lt;="&amp;DATE(2027,8,31))</f>
        <v>0</v>
      </c>
      <c r="W77" s="1" t="n">
        <f aca="false">SUMIFS(Report!$U:$U,Report!$T:$T,$A77,Report!$C:$C,"&gt;="&amp;DATE(2027,9,1),Report!$C:$C,"&lt;="&amp;DATE(2027,9,30))</f>
        <v>0</v>
      </c>
      <c r="X77" s="1" t="n">
        <f aca="false">SUMIFS(Report!$U:$U,Report!$T:$T,$A77,Report!$C:$C,"&gt;="&amp;DATE(2027,10,1),Report!$C:$C,"&lt;="&amp;DATE(2027,10,31))</f>
        <v>0</v>
      </c>
      <c r="Y77" s="1" t="n">
        <f aca="false">SUMIFS(Report!$U:$U,Report!$T:$T,$A77,Report!$C:$C,"&gt;="&amp;DATE(2027,11,1),Report!$C:$C,"&lt;="&amp;DATE(2027,11,30))</f>
        <v>0</v>
      </c>
      <c r="Z77" s="1" t="n">
        <f aca="false">SUMIFS(Report!$U:$U,Report!$T:$T,$A77,Report!$C:$C,"&gt;="&amp;DATE(2027,12,1),Report!$C:$C,"&lt;="&amp;DATE(2027,12,31))</f>
        <v>0</v>
      </c>
      <c r="AA77" s="1" t="n">
        <f aca="false">SUM(C77:Z77)</f>
        <v>184.47</v>
      </c>
    </row>
    <row r="78" customFormat="false" ht="12.75" hidden="false" customHeight="true" outlineLevel="0" collapsed="false">
      <c r="A78" s="1" t="s">
        <v>47</v>
      </c>
      <c r="B78" s="1" t="str">
        <f aca="false">IFERROR(INDEX('Resumo Grupos'!$AC$3:$AC$200,MATCH($A78,'Resumo Grupos'!$AB$3:$AB$200,0)),"n/d")</f>
        <v>Salários</v>
      </c>
      <c r="C78" s="1" t="n">
        <f aca="false">SUMIFS(Report!$U:$U,Report!$T:$T,$A78,Report!$C:$C,"&gt;="&amp;DATE(2026,1,1),Report!$C:$C,"&lt;="&amp;DATE(2026,1,31))</f>
        <v>0</v>
      </c>
      <c r="D78" s="1" t="n">
        <f aca="false">SUMIFS(Report!$U:$U,Report!$T:$T,$A78,Report!$C:$C,"&gt;="&amp;DATE(2026,2,1),Report!$C:$C,"&lt;="&amp;DATE(2026,2,28))</f>
        <v>0</v>
      </c>
      <c r="E78" s="1" t="n">
        <f aca="false">SUMIFS(Report!$U:$U,Report!$T:$T,$A78,Report!$C:$C,"&gt;="&amp;DATE(2026,3,1),Report!$C:$C,"&lt;="&amp;DATE(2026,3,31))</f>
        <v>0</v>
      </c>
      <c r="F78" s="1" t="n">
        <f aca="false">SUMIFS(Report!$U:$U,Report!$T:$T,$A78,Report!$C:$C,"&gt;="&amp;DATE(2026,4,1),Report!$C:$C,"&lt;="&amp;DATE(2026,4,30))</f>
        <v>0</v>
      </c>
      <c r="G78" s="1" t="n">
        <f aca="false">SUMIFS(Report!$U:$U,Report!$T:$T,$A78,Report!$C:$C,"&gt;="&amp;DATE(2026,5,1),Report!$C:$C,"&lt;="&amp;DATE(2026,5,31))</f>
        <v>0</v>
      </c>
      <c r="H78" s="1" t="n">
        <f aca="false">SUMIFS(Report!$U:$U,Report!$T:$T,$A78,Report!$C:$C,"&gt;="&amp;DATE(2026,6,1),Report!$C:$C,"&lt;="&amp;DATE(2026,6,30))</f>
        <v>6240</v>
      </c>
      <c r="I78" s="1" t="n">
        <f aca="false">SUMIFS(Report!$U:$U,Report!$T:$T,$A78,Report!$C:$C,"&gt;="&amp;DATE(2026,7,1),Report!$C:$C,"&lt;="&amp;DATE(2026,7,31))</f>
        <v>3170</v>
      </c>
      <c r="J78" s="1" t="n">
        <f aca="false">SUMIFS(Report!$U:$U,Report!$T:$T,$A78,Report!$C:$C,"&gt;="&amp;DATE(2026,8,1),Report!$C:$C,"&lt;="&amp;DATE(2026,8,31))</f>
        <v>0</v>
      </c>
      <c r="K78" s="1" t="n">
        <f aca="false">SUMIFS(Report!$U:$U,Report!$T:$T,$A78,Report!$C:$C,"&gt;="&amp;DATE(2026,9,1),Report!$C:$C,"&lt;="&amp;DATE(2026,9,30))</f>
        <v>0</v>
      </c>
      <c r="L78" s="1" t="n">
        <f aca="false">SUMIFS(Report!$U:$U,Report!$T:$T,$A78,Report!$C:$C,"&gt;="&amp;DATE(2026,10,1),Report!$C:$C,"&lt;="&amp;DATE(2026,10,31))</f>
        <v>0</v>
      </c>
      <c r="M78" s="1" t="n">
        <f aca="false">SUMIFS(Report!$U:$U,Report!$T:$T,$A78,Report!$C:$C,"&gt;="&amp;DATE(2026,11,1),Report!$C:$C,"&lt;="&amp;DATE(2026,11,30))</f>
        <v>0</v>
      </c>
      <c r="N78" s="1" t="n">
        <f aca="false">SUMIFS(Report!$U:$U,Report!$T:$T,$A78,Report!$C:$C,"&gt;="&amp;DATE(2026,12,1),Report!$C:$C,"&lt;="&amp;DATE(2026,12,31))</f>
        <v>0</v>
      </c>
      <c r="O78" s="1" t="n">
        <f aca="false">SUMIFS(Report!$U:$U,Report!$T:$T,$A78,Report!$C:$C,"&gt;="&amp;DATE(2027,1,1),Report!$C:$C,"&lt;="&amp;DATE(2027,1,31))</f>
        <v>0</v>
      </c>
      <c r="P78" s="1" t="n">
        <f aca="false">SUMIFS(Report!$U:$U,Report!$T:$T,$A78,Report!$C:$C,"&gt;="&amp;DATE(2027,2,1),Report!$C:$C,"&lt;="&amp;DATE(2027,2,28))</f>
        <v>0</v>
      </c>
      <c r="Q78" s="1" t="n">
        <f aca="false">SUMIFS(Report!$U:$U,Report!$T:$T,$A78,Report!$C:$C,"&gt;="&amp;DATE(2027,3,1),Report!$C:$C,"&lt;="&amp;DATE(2027,3,31))</f>
        <v>0</v>
      </c>
      <c r="R78" s="1" t="n">
        <f aca="false">SUMIFS(Report!$U:$U,Report!$T:$T,$A78,Report!$C:$C,"&gt;="&amp;DATE(2027,4,1),Report!$C:$C,"&lt;="&amp;DATE(2027,4,30))</f>
        <v>0</v>
      </c>
      <c r="S78" s="1" t="n">
        <f aca="false">SUMIFS(Report!$U:$U,Report!$T:$T,$A78,Report!$C:$C,"&gt;="&amp;DATE(2027,5,1),Report!$C:$C,"&lt;="&amp;DATE(2027,5,31))</f>
        <v>0</v>
      </c>
      <c r="T78" s="1" t="n">
        <f aca="false">SUMIFS(Report!$U:$U,Report!$T:$T,$A78,Report!$C:$C,"&gt;="&amp;DATE(2027,6,1),Report!$C:$C,"&lt;="&amp;DATE(2027,6,30))</f>
        <v>0</v>
      </c>
      <c r="U78" s="1" t="n">
        <f aca="false">SUMIFS(Report!$U:$U,Report!$T:$T,$A78,Report!$C:$C,"&gt;="&amp;DATE(2027,7,1),Report!$C:$C,"&lt;="&amp;DATE(2027,7,31))</f>
        <v>0</v>
      </c>
      <c r="V78" s="1" t="n">
        <f aca="false">SUMIFS(Report!$U:$U,Report!$T:$T,$A78,Report!$C:$C,"&gt;="&amp;DATE(2027,8,1),Report!$C:$C,"&lt;="&amp;DATE(2027,8,31))</f>
        <v>0</v>
      </c>
      <c r="W78" s="1" t="n">
        <f aca="false">SUMIFS(Report!$U:$U,Report!$T:$T,$A78,Report!$C:$C,"&gt;="&amp;DATE(2027,9,1),Report!$C:$C,"&lt;="&amp;DATE(2027,9,30))</f>
        <v>0</v>
      </c>
      <c r="X78" s="1" t="n">
        <f aca="false">SUMIFS(Report!$U:$U,Report!$T:$T,$A78,Report!$C:$C,"&gt;="&amp;DATE(2027,10,1),Report!$C:$C,"&lt;="&amp;DATE(2027,10,31))</f>
        <v>0</v>
      </c>
      <c r="Y78" s="1" t="n">
        <f aca="false">SUMIFS(Report!$U:$U,Report!$T:$T,$A78,Report!$C:$C,"&gt;="&amp;DATE(2027,11,1),Report!$C:$C,"&lt;="&amp;DATE(2027,11,30))</f>
        <v>0</v>
      </c>
      <c r="Z78" s="1" t="n">
        <f aca="false">SUMIFS(Report!$U:$U,Report!$T:$T,$A78,Report!$C:$C,"&gt;="&amp;DATE(2027,12,1),Report!$C:$C,"&lt;="&amp;DATE(2027,12,31))</f>
        <v>0</v>
      </c>
      <c r="AA78" s="1" t="n">
        <f aca="false">SUM(C78:Z78)</f>
        <v>9410</v>
      </c>
    </row>
    <row r="79" customFormat="false" ht="12.75" hidden="false" customHeight="true" outlineLevel="0" collapsed="false">
      <c r="A79" s="1" t="s">
        <v>58</v>
      </c>
      <c r="B79" s="1" t="str">
        <f aca="false">IFERROR(INDEX('Resumo Grupos'!$AC$3:$AC$200,MATCH($A79,'Resumo Grupos'!$AB$3:$AB$200,0)),"n/d")</f>
        <v>Despesa</v>
      </c>
      <c r="C79" s="1" t="n">
        <f aca="false">SUMIFS(Report!$U:$U,Report!$T:$T,$A79,Report!$C:$C,"&gt;="&amp;DATE(2026,1,1),Report!$C:$C,"&lt;="&amp;DATE(2026,1,31))</f>
        <v>0</v>
      </c>
      <c r="D79" s="1" t="n">
        <f aca="false">SUMIFS(Report!$U:$U,Report!$T:$T,$A79,Report!$C:$C,"&gt;="&amp;DATE(2026,2,1),Report!$C:$C,"&lt;="&amp;DATE(2026,2,28))</f>
        <v>0</v>
      </c>
      <c r="E79" s="1" t="n">
        <f aca="false">SUMIFS(Report!$U:$U,Report!$T:$T,$A79,Report!$C:$C,"&gt;="&amp;DATE(2026,3,1),Report!$C:$C,"&lt;="&amp;DATE(2026,3,31))</f>
        <v>0</v>
      </c>
      <c r="F79" s="1" t="n">
        <f aca="false">SUMIFS(Report!$U:$U,Report!$T:$T,$A79,Report!$C:$C,"&gt;="&amp;DATE(2026,4,1),Report!$C:$C,"&lt;="&amp;DATE(2026,4,30))</f>
        <v>0</v>
      </c>
      <c r="G79" s="1" t="n">
        <f aca="false">SUMIFS(Report!$U:$U,Report!$T:$T,$A79,Report!$C:$C,"&gt;="&amp;DATE(2026,5,1),Report!$C:$C,"&lt;="&amp;DATE(2026,5,31))</f>
        <v>0</v>
      </c>
      <c r="H79" s="1" t="n">
        <f aca="false">SUMIFS(Report!$U:$U,Report!$T:$T,$A79,Report!$C:$C,"&gt;="&amp;DATE(2026,6,1),Report!$C:$C,"&lt;="&amp;DATE(2026,6,30))</f>
        <v>260</v>
      </c>
      <c r="I79" s="1" t="n">
        <f aca="false">SUMIFS(Report!$U:$U,Report!$T:$T,$A79,Report!$C:$C,"&gt;="&amp;DATE(2026,7,1),Report!$C:$C,"&lt;="&amp;DATE(2026,7,31))</f>
        <v>302.5</v>
      </c>
      <c r="J79" s="1" t="n">
        <f aca="false">SUMIFS(Report!$U:$U,Report!$T:$T,$A79,Report!$C:$C,"&gt;="&amp;DATE(2026,8,1),Report!$C:$C,"&lt;="&amp;DATE(2026,8,31))</f>
        <v>0</v>
      </c>
      <c r="K79" s="1" t="n">
        <f aca="false">SUMIFS(Report!$U:$U,Report!$T:$T,$A79,Report!$C:$C,"&gt;="&amp;DATE(2026,9,1),Report!$C:$C,"&lt;="&amp;DATE(2026,9,30))</f>
        <v>0</v>
      </c>
      <c r="L79" s="1" t="n">
        <f aca="false">SUMIFS(Report!$U:$U,Report!$T:$T,$A79,Report!$C:$C,"&gt;="&amp;DATE(2026,10,1),Report!$C:$C,"&lt;="&amp;DATE(2026,10,31))</f>
        <v>0</v>
      </c>
      <c r="M79" s="1" t="n">
        <f aca="false">SUMIFS(Report!$U:$U,Report!$T:$T,$A79,Report!$C:$C,"&gt;="&amp;DATE(2026,11,1),Report!$C:$C,"&lt;="&amp;DATE(2026,11,30))</f>
        <v>0</v>
      </c>
      <c r="N79" s="1" t="n">
        <f aca="false">SUMIFS(Report!$U:$U,Report!$T:$T,$A79,Report!$C:$C,"&gt;="&amp;DATE(2026,12,1),Report!$C:$C,"&lt;="&amp;DATE(2026,12,31))</f>
        <v>0</v>
      </c>
      <c r="O79" s="1" t="n">
        <f aca="false">SUMIFS(Report!$U:$U,Report!$T:$T,$A79,Report!$C:$C,"&gt;="&amp;DATE(2027,1,1),Report!$C:$C,"&lt;="&amp;DATE(2027,1,31))</f>
        <v>0</v>
      </c>
      <c r="P79" s="1" t="n">
        <f aca="false">SUMIFS(Report!$U:$U,Report!$T:$T,$A79,Report!$C:$C,"&gt;="&amp;DATE(2027,2,1),Report!$C:$C,"&lt;="&amp;DATE(2027,2,28))</f>
        <v>0</v>
      </c>
      <c r="Q79" s="1" t="n">
        <f aca="false">SUMIFS(Report!$U:$U,Report!$T:$T,$A79,Report!$C:$C,"&gt;="&amp;DATE(2027,3,1),Report!$C:$C,"&lt;="&amp;DATE(2027,3,31))</f>
        <v>0</v>
      </c>
      <c r="R79" s="1" t="n">
        <f aca="false">SUMIFS(Report!$U:$U,Report!$T:$T,$A79,Report!$C:$C,"&gt;="&amp;DATE(2027,4,1),Report!$C:$C,"&lt;="&amp;DATE(2027,4,30))</f>
        <v>0</v>
      </c>
      <c r="S79" s="1" t="n">
        <f aca="false">SUMIFS(Report!$U:$U,Report!$T:$T,$A79,Report!$C:$C,"&gt;="&amp;DATE(2027,5,1),Report!$C:$C,"&lt;="&amp;DATE(2027,5,31))</f>
        <v>0</v>
      </c>
      <c r="T79" s="1" t="n">
        <f aca="false">SUMIFS(Report!$U:$U,Report!$T:$T,$A79,Report!$C:$C,"&gt;="&amp;DATE(2027,6,1),Report!$C:$C,"&lt;="&amp;DATE(2027,6,30))</f>
        <v>0</v>
      </c>
      <c r="U79" s="1" t="n">
        <f aca="false">SUMIFS(Report!$U:$U,Report!$T:$T,$A79,Report!$C:$C,"&gt;="&amp;DATE(2027,7,1),Report!$C:$C,"&lt;="&amp;DATE(2027,7,31))</f>
        <v>0</v>
      </c>
      <c r="V79" s="1" t="n">
        <f aca="false">SUMIFS(Report!$U:$U,Report!$T:$T,$A79,Report!$C:$C,"&gt;="&amp;DATE(2027,8,1),Report!$C:$C,"&lt;="&amp;DATE(2027,8,31))</f>
        <v>0</v>
      </c>
      <c r="W79" s="1" t="n">
        <f aca="false">SUMIFS(Report!$U:$U,Report!$T:$T,$A79,Report!$C:$C,"&gt;="&amp;DATE(2027,9,1),Report!$C:$C,"&lt;="&amp;DATE(2027,9,30))</f>
        <v>0</v>
      </c>
      <c r="X79" s="1" t="n">
        <f aca="false">SUMIFS(Report!$U:$U,Report!$T:$T,$A79,Report!$C:$C,"&gt;="&amp;DATE(2027,10,1),Report!$C:$C,"&lt;="&amp;DATE(2027,10,31))</f>
        <v>0</v>
      </c>
      <c r="Y79" s="1" t="n">
        <f aca="false">SUMIFS(Report!$U:$U,Report!$T:$T,$A79,Report!$C:$C,"&gt;="&amp;DATE(2027,11,1),Report!$C:$C,"&lt;="&amp;DATE(2027,11,30))</f>
        <v>0</v>
      </c>
      <c r="Z79" s="1" t="n">
        <f aca="false">SUMIFS(Report!$U:$U,Report!$T:$T,$A79,Report!$C:$C,"&gt;="&amp;DATE(2027,12,1),Report!$C:$C,"&lt;="&amp;DATE(2027,12,31))</f>
        <v>0</v>
      </c>
      <c r="AA79" s="1" t="n">
        <f aca="false">SUM(C79:Z79)</f>
        <v>562.5</v>
      </c>
    </row>
    <row r="80" customFormat="false" ht="12.75" hidden="false" customHeight="true" outlineLevel="0" collapsed="false">
      <c r="A80" s="1" t="s">
        <v>44</v>
      </c>
      <c r="B80" s="1" t="str">
        <f aca="false">IFERROR(INDEX('Resumo Grupos'!$AC$3:$AC$200,MATCH($A80,'Resumo Grupos'!$AB$3:$AB$200,0)),"n/d")</f>
        <v>Despesa</v>
      </c>
      <c r="C80" s="1" t="n">
        <f aca="false">SUMIFS(Report!$U:$U,Report!$T:$T,$A80,Report!$C:$C,"&gt;="&amp;DATE(2026,1,1),Report!$C:$C,"&lt;="&amp;DATE(2026,1,31))</f>
        <v>0</v>
      </c>
      <c r="D80" s="1" t="n">
        <f aca="false">SUMIFS(Report!$U:$U,Report!$T:$T,$A80,Report!$C:$C,"&gt;="&amp;DATE(2026,2,1),Report!$C:$C,"&lt;="&amp;DATE(2026,2,28))</f>
        <v>0</v>
      </c>
      <c r="E80" s="1" t="n">
        <f aca="false">SUMIFS(Report!$U:$U,Report!$T:$T,$A80,Report!$C:$C,"&gt;="&amp;DATE(2026,3,1),Report!$C:$C,"&lt;="&amp;DATE(2026,3,31))</f>
        <v>0</v>
      </c>
      <c r="F80" s="1" t="n">
        <f aca="false">SUMIFS(Report!$U:$U,Report!$T:$T,$A80,Report!$C:$C,"&gt;="&amp;DATE(2026,4,1),Report!$C:$C,"&lt;="&amp;DATE(2026,4,30))</f>
        <v>0</v>
      </c>
      <c r="G80" s="1" t="n">
        <f aca="false">SUMIFS(Report!$U:$U,Report!$T:$T,$A80,Report!$C:$C,"&gt;="&amp;DATE(2026,5,1),Report!$C:$C,"&lt;="&amp;DATE(2026,5,31))</f>
        <v>0</v>
      </c>
      <c r="H80" s="1" t="n">
        <f aca="false">SUMIFS(Report!$U:$U,Report!$T:$T,$A80,Report!$C:$C,"&gt;="&amp;DATE(2026,6,1),Report!$C:$C,"&lt;="&amp;DATE(2026,6,30))</f>
        <v>13630</v>
      </c>
      <c r="I80" s="1" t="n">
        <f aca="false">SUMIFS(Report!$U:$U,Report!$T:$T,$A80,Report!$C:$C,"&gt;="&amp;DATE(2026,7,1),Report!$C:$C,"&lt;="&amp;DATE(2026,7,31))</f>
        <v>14210</v>
      </c>
      <c r="J80" s="1" t="n">
        <f aca="false">SUMIFS(Report!$U:$U,Report!$T:$T,$A80,Report!$C:$C,"&gt;="&amp;DATE(2026,8,1),Report!$C:$C,"&lt;="&amp;DATE(2026,8,31))</f>
        <v>0</v>
      </c>
      <c r="K80" s="1" t="n">
        <f aca="false">SUMIFS(Report!$U:$U,Report!$T:$T,$A80,Report!$C:$C,"&gt;="&amp;DATE(2026,9,1),Report!$C:$C,"&lt;="&amp;DATE(2026,9,30))</f>
        <v>0</v>
      </c>
      <c r="L80" s="1" t="n">
        <f aca="false">SUMIFS(Report!$U:$U,Report!$T:$T,$A80,Report!$C:$C,"&gt;="&amp;DATE(2026,10,1),Report!$C:$C,"&lt;="&amp;DATE(2026,10,31))</f>
        <v>0</v>
      </c>
      <c r="M80" s="1" t="n">
        <f aca="false">SUMIFS(Report!$U:$U,Report!$T:$T,$A80,Report!$C:$C,"&gt;="&amp;DATE(2026,11,1),Report!$C:$C,"&lt;="&amp;DATE(2026,11,30))</f>
        <v>0</v>
      </c>
      <c r="N80" s="1" t="n">
        <f aca="false">SUMIFS(Report!$U:$U,Report!$T:$T,$A80,Report!$C:$C,"&gt;="&amp;DATE(2026,12,1),Report!$C:$C,"&lt;="&amp;DATE(2026,12,31))</f>
        <v>0</v>
      </c>
      <c r="O80" s="1" t="n">
        <f aca="false">SUMIFS(Report!$U:$U,Report!$T:$T,$A80,Report!$C:$C,"&gt;="&amp;DATE(2027,1,1),Report!$C:$C,"&lt;="&amp;DATE(2027,1,31))</f>
        <v>0</v>
      </c>
      <c r="P80" s="1" t="n">
        <f aca="false">SUMIFS(Report!$U:$U,Report!$T:$T,$A80,Report!$C:$C,"&gt;="&amp;DATE(2027,2,1),Report!$C:$C,"&lt;="&amp;DATE(2027,2,28))</f>
        <v>0</v>
      </c>
      <c r="Q80" s="1" t="n">
        <f aca="false">SUMIFS(Report!$U:$U,Report!$T:$T,$A80,Report!$C:$C,"&gt;="&amp;DATE(2027,3,1),Report!$C:$C,"&lt;="&amp;DATE(2027,3,31))</f>
        <v>0</v>
      </c>
      <c r="R80" s="1" t="n">
        <f aca="false">SUMIFS(Report!$U:$U,Report!$T:$T,$A80,Report!$C:$C,"&gt;="&amp;DATE(2027,4,1),Report!$C:$C,"&lt;="&amp;DATE(2027,4,30))</f>
        <v>0</v>
      </c>
      <c r="S80" s="1" t="n">
        <f aca="false">SUMIFS(Report!$U:$U,Report!$T:$T,$A80,Report!$C:$C,"&gt;="&amp;DATE(2027,5,1),Report!$C:$C,"&lt;="&amp;DATE(2027,5,31))</f>
        <v>0</v>
      </c>
      <c r="T80" s="1" t="n">
        <f aca="false">SUMIFS(Report!$U:$U,Report!$T:$T,$A80,Report!$C:$C,"&gt;="&amp;DATE(2027,6,1),Report!$C:$C,"&lt;="&amp;DATE(2027,6,30))</f>
        <v>0</v>
      </c>
      <c r="U80" s="1" t="n">
        <f aca="false">SUMIFS(Report!$U:$U,Report!$T:$T,$A80,Report!$C:$C,"&gt;="&amp;DATE(2027,7,1),Report!$C:$C,"&lt;="&amp;DATE(2027,7,31))</f>
        <v>0</v>
      </c>
      <c r="V80" s="1" t="n">
        <f aca="false">SUMIFS(Report!$U:$U,Report!$T:$T,$A80,Report!$C:$C,"&gt;="&amp;DATE(2027,8,1),Report!$C:$C,"&lt;="&amp;DATE(2027,8,31))</f>
        <v>0</v>
      </c>
      <c r="W80" s="1" t="n">
        <f aca="false">SUMIFS(Report!$U:$U,Report!$T:$T,$A80,Report!$C:$C,"&gt;="&amp;DATE(2027,9,1),Report!$C:$C,"&lt;="&amp;DATE(2027,9,30))</f>
        <v>0</v>
      </c>
      <c r="X80" s="1" t="n">
        <f aca="false">SUMIFS(Report!$U:$U,Report!$T:$T,$A80,Report!$C:$C,"&gt;="&amp;DATE(2027,10,1),Report!$C:$C,"&lt;="&amp;DATE(2027,10,31))</f>
        <v>0</v>
      </c>
      <c r="Y80" s="1" t="n">
        <f aca="false">SUMIFS(Report!$U:$U,Report!$T:$T,$A80,Report!$C:$C,"&gt;="&amp;DATE(2027,11,1),Report!$C:$C,"&lt;="&amp;DATE(2027,11,30))</f>
        <v>0</v>
      </c>
      <c r="Z80" s="1" t="n">
        <f aca="false">SUMIFS(Report!$U:$U,Report!$T:$T,$A80,Report!$C:$C,"&gt;="&amp;DATE(2027,12,1),Report!$C:$C,"&lt;="&amp;DATE(2027,12,31))</f>
        <v>0</v>
      </c>
      <c r="AA80" s="1" t="n">
        <f aca="false">SUM(C80:Z80)</f>
        <v>27840</v>
      </c>
    </row>
    <row r="81" customFormat="false" ht="12.75" hidden="false" customHeight="true" outlineLevel="0" collapsed="false">
      <c r="A81" s="1" t="s">
        <v>837</v>
      </c>
      <c r="B81" s="1" t="str">
        <f aca="false">IFERROR(INDEX('Resumo Grupos'!$AC$3:$AC$200,MATCH($A81,'Resumo Grupos'!$AB$3:$AB$200,0)),"n/d")</f>
        <v>Despesa</v>
      </c>
      <c r="C81" s="1" t="n">
        <f aca="false">SUMIFS(Report!$U:$U,Report!$T:$T,$A81,Report!$C:$C,"&gt;="&amp;DATE(2026,1,1),Report!$C:$C,"&lt;="&amp;DATE(2026,1,31))</f>
        <v>0</v>
      </c>
      <c r="D81" s="1" t="n">
        <f aca="false">SUMIFS(Report!$U:$U,Report!$T:$T,$A81,Report!$C:$C,"&gt;="&amp;DATE(2026,2,1),Report!$C:$C,"&lt;="&amp;DATE(2026,2,28))</f>
        <v>0</v>
      </c>
      <c r="E81" s="1" t="n">
        <f aca="false">SUMIFS(Report!$U:$U,Report!$T:$T,$A81,Report!$C:$C,"&gt;="&amp;DATE(2026,3,1),Report!$C:$C,"&lt;="&amp;DATE(2026,3,31))</f>
        <v>0</v>
      </c>
      <c r="F81" s="1" t="n">
        <f aca="false">SUMIFS(Report!$U:$U,Report!$T:$T,$A81,Report!$C:$C,"&gt;="&amp;DATE(2026,4,1),Report!$C:$C,"&lt;="&amp;DATE(2026,4,30))</f>
        <v>0</v>
      </c>
      <c r="G81" s="1" t="n">
        <f aca="false">SUMIFS(Report!$U:$U,Report!$T:$T,$A81,Report!$C:$C,"&gt;="&amp;DATE(2026,5,1),Report!$C:$C,"&lt;="&amp;DATE(2026,5,31))</f>
        <v>0</v>
      </c>
      <c r="H81" s="1" t="n">
        <f aca="false">SUMIFS(Report!$U:$U,Report!$T:$T,$A81,Report!$C:$C,"&gt;="&amp;DATE(2026,6,1),Report!$C:$C,"&lt;="&amp;DATE(2026,6,30))</f>
        <v>250</v>
      </c>
      <c r="I81" s="1" t="n">
        <f aca="false">SUMIFS(Report!$U:$U,Report!$T:$T,$A81,Report!$C:$C,"&gt;="&amp;DATE(2026,7,1),Report!$C:$C,"&lt;="&amp;DATE(2026,7,31))</f>
        <v>500</v>
      </c>
      <c r="J81" s="1" t="n">
        <f aca="false">SUMIFS(Report!$U:$U,Report!$T:$T,$A81,Report!$C:$C,"&gt;="&amp;DATE(2026,8,1),Report!$C:$C,"&lt;="&amp;DATE(2026,8,31))</f>
        <v>250</v>
      </c>
      <c r="K81" s="1" t="n">
        <f aca="false">SUMIFS(Report!$U:$U,Report!$T:$T,$A81,Report!$C:$C,"&gt;="&amp;DATE(2026,9,1),Report!$C:$C,"&lt;="&amp;DATE(2026,9,30))</f>
        <v>0</v>
      </c>
      <c r="L81" s="1" t="n">
        <f aca="false">SUMIFS(Report!$U:$U,Report!$T:$T,$A81,Report!$C:$C,"&gt;="&amp;DATE(2026,10,1),Report!$C:$C,"&lt;="&amp;DATE(2026,10,31))</f>
        <v>0</v>
      </c>
      <c r="M81" s="1" t="n">
        <f aca="false">SUMIFS(Report!$U:$U,Report!$T:$T,$A81,Report!$C:$C,"&gt;="&amp;DATE(2026,11,1),Report!$C:$C,"&lt;="&amp;DATE(2026,11,30))</f>
        <v>0</v>
      </c>
      <c r="N81" s="1" t="n">
        <f aca="false">SUMIFS(Report!$U:$U,Report!$T:$T,$A81,Report!$C:$C,"&gt;="&amp;DATE(2026,12,1),Report!$C:$C,"&lt;="&amp;DATE(2026,12,31))</f>
        <v>0</v>
      </c>
      <c r="O81" s="1" t="n">
        <f aca="false">SUMIFS(Report!$U:$U,Report!$T:$T,$A81,Report!$C:$C,"&gt;="&amp;DATE(2027,1,1),Report!$C:$C,"&lt;="&amp;DATE(2027,1,31))</f>
        <v>0</v>
      </c>
      <c r="P81" s="1" t="n">
        <f aca="false">SUMIFS(Report!$U:$U,Report!$T:$T,$A81,Report!$C:$C,"&gt;="&amp;DATE(2027,2,1),Report!$C:$C,"&lt;="&amp;DATE(2027,2,28))</f>
        <v>0</v>
      </c>
      <c r="Q81" s="1" t="n">
        <f aca="false">SUMIFS(Report!$U:$U,Report!$T:$T,$A81,Report!$C:$C,"&gt;="&amp;DATE(2027,3,1),Report!$C:$C,"&lt;="&amp;DATE(2027,3,31))</f>
        <v>0</v>
      </c>
      <c r="R81" s="1" t="n">
        <f aca="false">SUMIFS(Report!$U:$U,Report!$T:$T,$A81,Report!$C:$C,"&gt;="&amp;DATE(2027,4,1),Report!$C:$C,"&lt;="&amp;DATE(2027,4,30))</f>
        <v>0</v>
      </c>
      <c r="S81" s="1" t="n">
        <f aca="false">SUMIFS(Report!$U:$U,Report!$T:$T,$A81,Report!$C:$C,"&gt;="&amp;DATE(2027,5,1),Report!$C:$C,"&lt;="&amp;DATE(2027,5,31))</f>
        <v>0</v>
      </c>
      <c r="T81" s="1" t="n">
        <f aca="false">SUMIFS(Report!$U:$U,Report!$T:$T,$A81,Report!$C:$C,"&gt;="&amp;DATE(2027,6,1),Report!$C:$C,"&lt;="&amp;DATE(2027,6,30))</f>
        <v>0</v>
      </c>
      <c r="U81" s="1" t="n">
        <f aca="false">SUMIFS(Report!$U:$U,Report!$T:$T,$A81,Report!$C:$C,"&gt;="&amp;DATE(2027,7,1),Report!$C:$C,"&lt;="&amp;DATE(2027,7,31))</f>
        <v>0</v>
      </c>
      <c r="V81" s="1" t="n">
        <f aca="false">SUMIFS(Report!$U:$U,Report!$T:$T,$A81,Report!$C:$C,"&gt;="&amp;DATE(2027,8,1),Report!$C:$C,"&lt;="&amp;DATE(2027,8,31))</f>
        <v>0</v>
      </c>
      <c r="W81" s="1" t="n">
        <f aca="false">SUMIFS(Report!$U:$U,Report!$T:$T,$A81,Report!$C:$C,"&gt;="&amp;DATE(2027,9,1),Report!$C:$C,"&lt;="&amp;DATE(2027,9,30))</f>
        <v>0</v>
      </c>
      <c r="X81" s="1" t="n">
        <f aca="false">SUMIFS(Report!$U:$U,Report!$T:$T,$A81,Report!$C:$C,"&gt;="&amp;DATE(2027,10,1),Report!$C:$C,"&lt;="&amp;DATE(2027,10,31))</f>
        <v>0</v>
      </c>
      <c r="Y81" s="1" t="n">
        <f aca="false">SUMIFS(Report!$U:$U,Report!$T:$T,$A81,Report!$C:$C,"&gt;="&amp;DATE(2027,11,1),Report!$C:$C,"&lt;="&amp;DATE(2027,11,30))</f>
        <v>0</v>
      </c>
      <c r="Z81" s="1" t="n">
        <f aca="false">SUMIFS(Report!$U:$U,Report!$T:$T,$A81,Report!$C:$C,"&gt;="&amp;DATE(2027,12,1),Report!$C:$C,"&lt;="&amp;DATE(2027,12,31))</f>
        <v>0</v>
      </c>
      <c r="AA81" s="1" t="n">
        <f aca="false">SUM(C81:Z81)</f>
        <v>1000</v>
      </c>
    </row>
    <row r="82" customFormat="false" ht="12.75" hidden="false" customHeight="true" outlineLevel="0" collapsed="false">
      <c r="A82" s="1" t="s">
        <v>449</v>
      </c>
      <c r="B82" s="1" t="str">
        <f aca="false">IFERROR(INDEX('Resumo Grupos'!$AC$3:$AC$200,MATCH($A82,'Resumo Grupos'!$AB$3:$AB$200,0)),"n/d")</f>
        <v>Salários</v>
      </c>
      <c r="C82" s="1" t="n">
        <f aca="false">SUMIFS(Report!$U:$U,Report!$T:$T,$A82,Report!$C:$C,"&gt;="&amp;DATE(2026,1,1),Report!$C:$C,"&lt;="&amp;DATE(2026,1,31))</f>
        <v>0</v>
      </c>
      <c r="D82" s="1" t="n">
        <f aca="false">SUMIFS(Report!$U:$U,Report!$T:$T,$A82,Report!$C:$C,"&gt;="&amp;DATE(2026,2,1),Report!$C:$C,"&lt;="&amp;DATE(2026,2,28))</f>
        <v>0</v>
      </c>
      <c r="E82" s="1" t="n">
        <f aca="false">SUMIFS(Report!$U:$U,Report!$T:$T,$A82,Report!$C:$C,"&gt;="&amp;DATE(2026,3,1),Report!$C:$C,"&lt;="&amp;DATE(2026,3,31))</f>
        <v>0</v>
      </c>
      <c r="F82" s="1" t="n">
        <f aca="false">SUMIFS(Report!$U:$U,Report!$T:$T,$A82,Report!$C:$C,"&gt;="&amp;DATE(2026,4,1),Report!$C:$C,"&lt;="&amp;DATE(2026,4,30))</f>
        <v>0</v>
      </c>
      <c r="G82" s="1" t="n">
        <f aca="false">SUMIFS(Report!$U:$U,Report!$T:$T,$A82,Report!$C:$C,"&gt;="&amp;DATE(2026,5,1),Report!$C:$C,"&lt;="&amp;DATE(2026,5,31))</f>
        <v>0</v>
      </c>
      <c r="H82" s="1" t="n">
        <f aca="false">SUMIFS(Report!$U:$U,Report!$T:$T,$A82,Report!$C:$C,"&gt;="&amp;DATE(2026,6,1),Report!$C:$C,"&lt;="&amp;DATE(2026,6,30))</f>
        <v>3440</v>
      </c>
      <c r="I82" s="1" t="n">
        <f aca="false">SUMIFS(Report!$U:$U,Report!$T:$T,$A82,Report!$C:$C,"&gt;="&amp;DATE(2026,7,1),Report!$C:$C,"&lt;="&amp;DATE(2026,7,31))</f>
        <v>4000.25</v>
      </c>
      <c r="J82" s="1" t="n">
        <f aca="false">SUMIFS(Report!$U:$U,Report!$T:$T,$A82,Report!$C:$C,"&gt;="&amp;DATE(2026,8,1),Report!$C:$C,"&lt;="&amp;DATE(2026,8,31))</f>
        <v>2470</v>
      </c>
      <c r="K82" s="1" t="n">
        <f aca="false">SUMIFS(Report!$U:$U,Report!$T:$T,$A82,Report!$C:$C,"&gt;="&amp;DATE(2026,9,1),Report!$C:$C,"&lt;="&amp;DATE(2026,9,30))</f>
        <v>0</v>
      </c>
      <c r="L82" s="1" t="n">
        <f aca="false">SUMIFS(Report!$U:$U,Report!$T:$T,$A82,Report!$C:$C,"&gt;="&amp;DATE(2026,10,1),Report!$C:$C,"&lt;="&amp;DATE(2026,10,31))</f>
        <v>0</v>
      </c>
      <c r="M82" s="1" t="n">
        <f aca="false">SUMIFS(Report!$U:$U,Report!$T:$T,$A82,Report!$C:$C,"&gt;="&amp;DATE(2026,11,1),Report!$C:$C,"&lt;="&amp;DATE(2026,11,30))</f>
        <v>0</v>
      </c>
      <c r="N82" s="1" t="n">
        <f aca="false">SUMIFS(Report!$U:$U,Report!$T:$T,$A82,Report!$C:$C,"&gt;="&amp;DATE(2026,12,1),Report!$C:$C,"&lt;="&amp;DATE(2026,12,31))</f>
        <v>0</v>
      </c>
      <c r="O82" s="1" t="n">
        <f aca="false">SUMIFS(Report!$U:$U,Report!$T:$T,$A82,Report!$C:$C,"&gt;="&amp;DATE(2027,1,1),Report!$C:$C,"&lt;="&amp;DATE(2027,1,31))</f>
        <v>0</v>
      </c>
      <c r="P82" s="1" t="n">
        <f aca="false">SUMIFS(Report!$U:$U,Report!$T:$T,$A82,Report!$C:$C,"&gt;="&amp;DATE(2027,2,1),Report!$C:$C,"&lt;="&amp;DATE(2027,2,28))</f>
        <v>0</v>
      </c>
      <c r="Q82" s="1" t="n">
        <f aca="false">SUMIFS(Report!$U:$U,Report!$T:$T,$A82,Report!$C:$C,"&gt;="&amp;DATE(2027,3,1),Report!$C:$C,"&lt;="&amp;DATE(2027,3,31))</f>
        <v>0</v>
      </c>
      <c r="R82" s="1" t="n">
        <f aca="false">SUMIFS(Report!$U:$U,Report!$T:$T,$A82,Report!$C:$C,"&gt;="&amp;DATE(2027,4,1),Report!$C:$C,"&lt;="&amp;DATE(2027,4,30))</f>
        <v>0</v>
      </c>
      <c r="S82" s="1" t="n">
        <f aca="false">SUMIFS(Report!$U:$U,Report!$T:$T,$A82,Report!$C:$C,"&gt;="&amp;DATE(2027,5,1),Report!$C:$C,"&lt;="&amp;DATE(2027,5,31))</f>
        <v>0</v>
      </c>
      <c r="T82" s="1" t="n">
        <f aca="false">SUMIFS(Report!$U:$U,Report!$T:$T,$A82,Report!$C:$C,"&gt;="&amp;DATE(2027,6,1),Report!$C:$C,"&lt;="&amp;DATE(2027,6,30))</f>
        <v>0</v>
      </c>
      <c r="U82" s="1" t="n">
        <f aca="false">SUMIFS(Report!$U:$U,Report!$T:$T,$A82,Report!$C:$C,"&gt;="&amp;DATE(2027,7,1),Report!$C:$C,"&lt;="&amp;DATE(2027,7,31))</f>
        <v>0</v>
      </c>
      <c r="V82" s="1" t="n">
        <f aca="false">SUMIFS(Report!$U:$U,Report!$T:$T,$A82,Report!$C:$C,"&gt;="&amp;DATE(2027,8,1),Report!$C:$C,"&lt;="&amp;DATE(2027,8,31))</f>
        <v>0</v>
      </c>
      <c r="W82" s="1" t="n">
        <f aca="false">SUMIFS(Report!$U:$U,Report!$T:$T,$A82,Report!$C:$C,"&gt;="&amp;DATE(2027,9,1),Report!$C:$C,"&lt;="&amp;DATE(2027,9,30))</f>
        <v>0</v>
      </c>
      <c r="X82" s="1" t="n">
        <f aca="false">SUMIFS(Report!$U:$U,Report!$T:$T,$A82,Report!$C:$C,"&gt;="&amp;DATE(2027,10,1),Report!$C:$C,"&lt;="&amp;DATE(2027,10,31))</f>
        <v>0</v>
      </c>
      <c r="Y82" s="1" t="n">
        <f aca="false">SUMIFS(Report!$U:$U,Report!$T:$T,$A82,Report!$C:$C,"&gt;="&amp;DATE(2027,11,1),Report!$C:$C,"&lt;="&amp;DATE(2027,11,30))</f>
        <v>0</v>
      </c>
      <c r="Z82" s="1" t="n">
        <f aca="false">SUMIFS(Report!$U:$U,Report!$T:$T,$A82,Report!$C:$C,"&gt;="&amp;DATE(2027,12,1),Report!$C:$C,"&lt;="&amp;DATE(2027,12,31))</f>
        <v>0</v>
      </c>
      <c r="AA82" s="1" t="n">
        <f aca="false">SUM(C82:Z82)</f>
        <v>9910.25</v>
      </c>
    </row>
    <row r="83" customFormat="false" ht="12.75" hidden="false" customHeight="true" outlineLevel="0" collapsed="false">
      <c r="A83" s="1" t="s">
        <v>3533</v>
      </c>
      <c r="B83" s="1" t="str">
        <f aca="false">IFERROR(INDEX('Resumo Grupos'!$AC$3:$AC$200,MATCH($A83,'Resumo Grupos'!$AB$3:$AB$200,0)),"n/d")</f>
        <v>n/d</v>
      </c>
      <c r="C83" s="1" t="n">
        <f aca="false">SUMIFS(Report!$U:$U,Report!$T:$T,$A83,Report!$C:$C,"&gt;="&amp;DATE(2026,1,1),Report!$C:$C,"&lt;="&amp;DATE(2026,1,31))</f>
        <v>0</v>
      </c>
      <c r="D83" s="1" t="n">
        <f aca="false">SUMIFS(Report!$U:$U,Report!$T:$T,$A83,Report!$C:$C,"&gt;="&amp;DATE(2026,2,1),Report!$C:$C,"&lt;="&amp;DATE(2026,2,28))</f>
        <v>0</v>
      </c>
      <c r="E83" s="1" t="n">
        <f aca="false">SUMIFS(Report!$U:$U,Report!$T:$T,$A83,Report!$C:$C,"&gt;="&amp;DATE(2026,3,1),Report!$C:$C,"&lt;="&amp;DATE(2026,3,31))</f>
        <v>0</v>
      </c>
      <c r="F83" s="1" t="n">
        <f aca="false">SUMIFS(Report!$U:$U,Report!$T:$T,$A83,Report!$C:$C,"&gt;="&amp;DATE(2026,4,1),Report!$C:$C,"&lt;="&amp;DATE(2026,4,30))</f>
        <v>0</v>
      </c>
      <c r="G83" s="1" t="n">
        <f aca="false">SUMIFS(Report!$U:$U,Report!$T:$T,$A83,Report!$C:$C,"&gt;="&amp;DATE(2026,5,1),Report!$C:$C,"&lt;="&amp;DATE(2026,5,31))</f>
        <v>0</v>
      </c>
      <c r="H83" s="1" t="n">
        <f aca="false">SUMIFS(Report!$U:$U,Report!$T:$T,$A83,Report!$C:$C,"&gt;="&amp;DATE(2026,6,1),Report!$C:$C,"&lt;="&amp;DATE(2026,6,30))</f>
        <v>0</v>
      </c>
      <c r="I83" s="1" t="n">
        <f aca="false">SUMIFS(Report!$U:$U,Report!$T:$T,$A83,Report!$C:$C,"&gt;="&amp;DATE(2026,7,1),Report!$C:$C,"&lt;="&amp;DATE(2026,7,31))</f>
        <v>0</v>
      </c>
      <c r="J83" s="1" t="n">
        <f aca="false">SUMIFS(Report!$U:$U,Report!$T:$T,$A83,Report!$C:$C,"&gt;="&amp;DATE(2026,8,1),Report!$C:$C,"&lt;="&amp;DATE(2026,8,31))</f>
        <v>0</v>
      </c>
      <c r="K83" s="1" t="n">
        <f aca="false">SUMIFS(Report!$U:$U,Report!$T:$T,$A83,Report!$C:$C,"&gt;="&amp;DATE(2026,9,1),Report!$C:$C,"&lt;="&amp;DATE(2026,9,30))</f>
        <v>0</v>
      </c>
      <c r="L83" s="1" t="n">
        <f aca="false">SUMIFS(Report!$U:$U,Report!$T:$T,$A83,Report!$C:$C,"&gt;="&amp;DATE(2026,10,1),Report!$C:$C,"&lt;="&amp;DATE(2026,10,31))</f>
        <v>0</v>
      </c>
      <c r="M83" s="1" t="n">
        <f aca="false">SUMIFS(Report!$U:$U,Report!$T:$T,$A83,Report!$C:$C,"&gt;="&amp;DATE(2026,11,1),Report!$C:$C,"&lt;="&amp;DATE(2026,11,30))</f>
        <v>0</v>
      </c>
      <c r="N83" s="1" t="n">
        <f aca="false">SUMIFS(Report!$U:$U,Report!$T:$T,$A83,Report!$C:$C,"&gt;="&amp;DATE(2026,12,1),Report!$C:$C,"&lt;="&amp;DATE(2026,12,31))</f>
        <v>0</v>
      </c>
      <c r="O83" s="1" t="n">
        <f aca="false">SUMIFS(Report!$U:$U,Report!$T:$T,$A83,Report!$C:$C,"&gt;="&amp;DATE(2027,1,1),Report!$C:$C,"&lt;="&amp;DATE(2027,1,31))</f>
        <v>0</v>
      </c>
      <c r="P83" s="1" t="n">
        <f aca="false">SUMIFS(Report!$U:$U,Report!$T:$T,$A83,Report!$C:$C,"&gt;="&amp;DATE(2027,2,1),Report!$C:$C,"&lt;="&amp;DATE(2027,2,28))</f>
        <v>0</v>
      </c>
      <c r="Q83" s="1" t="n">
        <f aca="false">SUMIFS(Report!$U:$U,Report!$T:$T,$A83,Report!$C:$C,"&gt;="&amp;DATE(2027,3,1),Report!$C:$C,"&lt;="&amp;DATE(2027,3,31))</f>
        <v>0</v>
      </c>
      <c r="R83" s="1" t="n">
        <f aca="false">SUMIFS(Report!$U:$U,Report!$T:$T,$A83,Report!$C:$C,"&gt;="&amp;DATE(2027,4,1),Report!$C:$C,"&lt;="&amp;DATE(2027,4,30))</f>
        <v>0</v>
      </c>
      <c r="S83" s="1" t="n">
        <f aca="false">SUMIFS(Report!$U:$U,Report!$T:$T,$A83,Report!$C:$C,"&gt;="&amp;DATE(2027,5,1),Report!$C:$C,"&lt;="&amp;DATE(2027,5,31))</f>
        <v>0</v>
      </c>
      <c r="T83" s="1" t="n">
        <f aca="false">SUMIFS(Report!$U:$U,Report!$T:$T,$A83,Report!$C:$C,"&gt;="&amp;DATE(2027,6,1),Report!$C:$C,"&lt;="&amp;DATE(2027,6,30))</f>
        <v>0</v>
      </c>
      <c r="U83" s="1" t="n">
        <f aca="false">SUMIFS(Report!$U:$U,Report!$T:$T,$A83,Report!$C:$C,"&gt;="&amp;DATE(2027,7,1),Report!$C:$C,"&lt;="&amp;DATE(2027,7,31))</f>
        <v>0</v>
      </c>
      <c r="V83" s="1" t="n">
        <f aca="false">SUMIFS(Report!$U:$U,Report!$T:$T,$A83,Report!$C:$C,"&gt;="&amp;DATE(2027,8,1),Report!$C:$C,"&lt;="&amp;DATE(2027,8,31))</f>
        <v>0</v>
      </c>
      <c r="W83" s="1" t="n">
        <f aca="false">SUMIFS(Report!$U:$U,Report!$T:$T,$A83,Report!$C:$C,"&gt;="&amp;DATE(2027,9,1),Report!$C:$C,"&lt;="&amp;DATE(2027,9,30))</f>
        <v>0</v>
      </c>
      <c r="X83" s="1" t="n">
        <f aca="false">SUMIFS(Report!$U:$U,Report!$T:$T,$A83,Report!$C:$C,"&gt;="&amp;DATE(2027,10,1),Report!$C:$C,"&lt;="&amp;DATE(2027,10,31))</f>
        <v>0</v>
      </c>
      <c r="Y83" s="1" t="n">
        <f aca="false">SUMIFS(Report!$U:$U,Report!$T:$T,$A83,Report!$C:$C,"&gt;="&amp;DATE(2027,11,1),Report!$C:$C,"&lt;="&amp;DATE(2027,11,30))</f>
        <v>0</v>
      </c>
      <c r="Z83" s="1" t="n">
        <f aca="false">SUMIFS(Report!$U:$U,Report!$T:$T,$A83,Report!$C:$C,"&gt;="&amp;DATE(2027,12,1),Report!$C:$C,"&lt;="&amp;DATE(2027,12,31))</f>
        <v>0</v>
      </c>
      <c r="AA83" s="1" t="n">
        <f aca="false">SUM(AA2:AA82)</f>
        <v>4878474.28</v>
      </c>
    </row>
    <row r="84" customFormat="false" ht="12.75" hidden="false" customHeight="true" outlineLevel="0" collapsed="false">
      <c r="AA84" s="1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1" t="s">
        <v>3553</v>
      </c>
      <c r="B1" s="32" t="n">
        <f aca="false">SUMIFS(Report!$U:$U,Report!$T:$T,"&lt;&gt;"&amp;"MERCADORIAS P/REVENDA",Report!$AA:$AA,"SIM",Report!$C:$C,"&gt;="&amp;DATE(2026,1,1),Report!$C:$C,"&lt;="&amp;DATE(2027,12,31))</f>
        <v>1732529.5</v>
      </c>
      <c r="C1" s="32" t="n">
        <f aca="false">SUMIFS(Report!$U:$U,Report!$T:$T,"MERCADORIAS P/REVENDA",Report!$AA:$AA,"SIM",Report!$C:$C,"&gt;="&amp;DATE(2026,1,1),Report!$C:$C,"&lt;="&amp;DATE(2027,12,31))</f>
        <v>3145944.78</v>
      </c>
      <c r="D1" s="33" t="s">
        <v>3554</v>
      </c>
      <c r="E1" s="32" t="n">
        <f aca="false">SUMIFS(Report!$U:$U,Report!$AA:$AA,"NAO",Report!$C:$C,"&gt;="&amp;DATE(2026,1,1),Report!$C:$C,"&lt;="&amp;DATE(2027,12,31))</f>
        <v>250000</v>
      </c>
      <c r="F1" s="32" t="n">
        <f aca="false">B1+C1</f>
        <v>4878474.28</v>
      </c>
      <c r="H1" s="1"/>
      <c r="I1" s="16"/>
    </row>
    <row r="2" customFormat="false" ht="12.75" hidden="false" customHeight="true" outlineLevel="0" collapsed="false">
      <c r="A2" s="19" t="s">
        <v>3555</v>
      </c>
      <c r="B2" s="21" t="s">
        <v>3506</v>
      </c>
      <c r="C2" s="21" t="s">
        <v>3507</v>
      </c>
      <c r="D2" s="33" t="s">
        <v>3556</v>
      </c>
      <c r="E2" s="32" t="n">
        <f aca="false">F1+E1</f>
        <v>5128474.28</v>
      </c>
      <c r="F2" s="21" t="s">
        <v>3557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24954.26</v>
      </c>
      <c r="C175" s="35" t="n">
        <f aca="false">SUMIFS(Report!$U:$U,Report!$T:$T,"MERCADORIAS P/REVENDA",Report!$AA:$AA,"SIM",Report!$C:$C,A175)</f>
        <v>34594.95</v>
      </c>
      <c r="D175" s="36"/>
      <c r="E175" s="36"/>
      <c r="F175" s="35" t="n">
        <f aca="false">B175+C175</f>
        <v>59549.21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24954.26</v>
      </c>
      <c r="C176" s="25" t="n">
        <f aca="false">SUM(C169:C175)</f>
        <v>34594.95</v>
      </c>
      <c r="D176" s="29"/>
      <c r="E176" s="29"/>
      <c r="F176" s="25" t="n">
        <f aca="false">B176+C176</f>
        <v>59549.21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26978.22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71096.29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4391.59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44589.66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3902.78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38281.85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41153.75</v>
      </c>
      <c r="C180" s="16" t="n">
        <f aca="false">SUMIFS(Report!$U:$U,Report!$T:$T,"MERCADORIAS P/REVENDA",Report!$AA:$AA,"SIM",Report!$C:$C,A180)</f>
        <v>42007.77</v>
      </c>
      <c r="F180" s="16" t="n">
        <f aca="false">B180+C180</f>
        <v>83161.52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1280</v>
      </c>
      <c r="C181" s="35" t="n">
        <f aca="false">SUMIFS(Report!$U:$U,Report!$T:$T,"MERCADORIAS P/REVENDA",Report!$AA:$AA,"SIM",Report!$C:$C,A181)</f>
        <v>36847.32</v>
      </c>
      <c r="D181" s="36"/>
      <c r="E181" s="36"/>
      <c r="F181" s="35" t="n">
        <f aca="false">B181+C181</f>
        <v>38127.32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1828</v>
      </c>
      <c r="C182" s="35" t="n">
        <f aca="false">SUMIFS(Report!$U:$U,Report!$T:$T,"MERCADORIAS P/REVENDA",Report!$AA:$AA,"SIM",Report!$C:$C,A182)</f>
        <v>1707.99</v>
      </c>
      <c r="D182" s="36"/>
      <c r="E182" s="36"/>
      <c r="F182" s="35" t="n">
        <f aca="false">B182+C182</f>
        <v>3535.99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1751.19</v>
      </c>
      <c r="C183" s="35" t="n">
        <f aca="false">SUMIFS(Report!$U:$U,Report!$T:$T,"MERCADORIAS P/REVENDA",Report!$AA:$AA,"SIM",Report!$C:$C,A183)</f>
        <v>33345.84</v>
      </c>
      <c r="D183" s="36"/>
      <c r="E183" s="36"/>
      <c r="F183" s="35" t="n">
        <f aca="false">B183+C183</f>
        <v>35097.03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81285.53</v>
      </c>
      <c r="C184" s="25" t="n">
        <f aca="false">SUM(C177:C183)</f>
        <v>232604.13</v>
      </c>
      <c r="D184" s="29"/>
      <c r="E184" s="29"/>
      <c r="F184" s="25" t="n">
        <f aca="false">B184+C184</f>
        <v>313889.66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11507.62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39150.67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26907.88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52105.79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24568.17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50851.56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24497.72</v>
      </c>
      <c r="C188" s="16" t="n">
        <f aca="false">SUMIFS(Report!$U:$U,Report!$T:$T,"MERCADORIAS P/REVENDA",Report!$AA:$AA,"SIM",Report!$C:$C,A188)</f>
        <v>41481.35</v>
      </c>
      <c r="F188" s="16" t="n">
        <f aca="false">B188+C188</f>
        <v>65979.07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1345.31</v>
      </c>
      <c r="C189" s="35" t="n">
        <f aca="false">SUMIFS(Report!$U:$U,Report!$T:$T,"MERCADORIAS P/REVENDA",Report!$AA:$AA,"SIM",Report!$C:$C,A189)</f>
        <v>19042</v>
      </c>
      <c r="D189" s="36"/>
      <c r="E189" s="36"/>
      <c r="F189" s="35" t="n">
        <f aca="false">B189+C189</f>
        <v>20387.31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1504</v>
      </c>
      <c r="C190" s="35" t="n">
        <f aca="false">SUMIFS(Report!$U:$U,Report!$T:$T,"MERCADORIAS P/REVENDA",Report!$AA:$AA,"SIM",Report!$C:$C,A190)</f>
        <v>9539.6</v>
      </c>
      <c r="D190" s="36"/>
      <c r="E190" s="36"/>
      <c r="F190" s="35" t="n">
        <f aca="false">B190+C190</f>
        <v>11043.6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2630.66</v>
      </c>
      <c r="C191" s="35" t="n">
        <f aca="false">SUMIFS(Report!$U:$U,Report!$T:$T,"MERCADORIAS P/REVENDA",Report!$AA:$AA,"SIM",Report!$C:$C,A191)</f>
        <v>28254.6</v>
      </c>
      <c r="D191" s="36"/>
      <c r="E191" s="36"/>
      <c r="F191" s="35" t="n">
        <f aca="false">B191+C191</f>
        <v>30885.26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92961.36</v>
      </c>
      <c r="C192" s="25" t="n">
        <f aca="false">SUM(C185:C191)</f>
        <v>177441.9</v>
      </c>
      <c r="D192" s="29"/>
      <c r="E192" s="29"/>
      <c r="F192" s="25" t="n">
        <f aca="false">B192+C192</f>
        <v>270403.26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15147.32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52199.92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8233.5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35097.3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8657.62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44424.39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15844.48</v>
      </c>
      <c r="C196" s="16" t="n">
        <f aca="false">SUMIFS(Report!$U:$U,Report!$T:$T,"MERCADORIAS P/REVENDA",Report!$AA:$AA,"SIM",Report!$C:$C,A196)</f>
        <v>39826.85</v>
      </c>
      <c r="F196" s="16" t="n">
        <f aca="false">B196+C196</f>
        <v>55671.33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12105.87</v>
      </c>
      <c r="C197" s="35" t="n">
        <f aca="false">SUMIFS(Report!$U:$U,Report!$T:$T,"MERCADORIAS P/REVENDA",Report!$AA:$AA,"SIM",Report!$C:$C,A197)</f>
        <v>7492.89</v>
      </c>
      <c r="D197" s="36"/>
      <c r="E197" s="36"/>
      <c r="F197" s="35" t="n">
        <f aca="false">B197+C197</f>
        <v>19598.76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1623</v>
      </c>
      <c r="C198" s="35" t="n">
        <f aca="false">SUMIFS(Report!$U:$U,Report!$T:$T,"MERCADORIAS P/REVENDA",Report!$AA:$AA,"SIM",Report!$C:$C,A198)</f>
        <v>472.36</v>
      </c>
      <c r="D198" s="36"/>
      <c r="E198" s="36"/>
      <c r="F198" s="35" t="n">
        <f aca="false">B198+C198</f>
        <v>2095.36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56129.99</v>
      </c>
      <c r="C199" s="35" t="n">
        <f aca="false">SUMIFS(Report!$U:$U,Report!$T:$T,"MERCADORIAS P/REVENDA",Report!$AA:$AA,"SIM",Report!$C:$C,A199)</f>
        <v>21228.42</v>
      </c>
      <c r="D199" s="36"/>
      <c r="E199" s="36"/>
      <c r="F199" s="35" t="n">
        <f aca="false">B199+C199</f>
        <v>77358.41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117741.78</v>
      </c>
      <c r="C200" s="25" t="n">
        <f aca="false">SUM(C193:C199)</f>
        <v>168703.69</v>
      </c>
      <c r="D200" s="29"/>
      <c r="E200" s="29"/>
      <c r="F200" s="25" t="n">
        <f aca="false">B200+C200</f>
        <v>286445.47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9266.27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40913.19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4158.18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24699.99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22907.64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56856.45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11449.04</v>
      </c>
      <c r="C204" s="16" t="n">
        <f aca="false">SUMIFS(Report!$U:$U,Report!$T:$T,"MERCADORIAS P/REVENDA",Report!$AA:$AA,"SIM",Report!$C:$C,A204)</f>
        <v>50465.86</v>
      </c>
      <c r="F204" s="16" t="n">
        <f aca="false">B204+C204</f>
        <v>61914.9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1380</v>
      </c>
      <c r="C205" s="35" t="n">
        <f aca="false">SUMIFS(Report!$U:$U,Report!$T:$T,"MERCADORIAS P/REVENDA",Report!$AA:$AA,"SIM",Report!$C:$C,A205)</f>
        <v>32336.99</v>
      </c>
      <c r="D205" s="36"/>
      <c r="E205" s="36"/>
      <c r="F205" s="35" t="n">
        <f aca="false">B205+C205</f>
        <v>33716.99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1632</v>
      </c>
      <c r="C206" s="35" t="n">
        <f aca="false">SUMIFS(Report!$U:$U,Report!$T:$T,"MERCADORIAS P/REVENDA",Report!$AA:$AA,"SIM",Report!$C:$C,A206)</f>
        <v>9043.04</v>
      </c>
      <c r="D206" s="36"/>
      <c r="E206" s="36"/>
      <c r="F206" s="35" t="n">
        <f aca="false">B206+C206</f>
        <v>10675.04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58581.91</v>
      </c>
      <c r="C207" s="35" t="n">
        <f aca="false">SUMIFS(Report!$U:$U,Report!$T:$T,"MERCADORIAS P/REVENDA",Report!$AA:$AA,"SIM",Report!$C:$C,A207)</f>
        <v>22171.56</v>
      </c>
      <c r="D207" s="36"/>
      <c r="E207" s="36"/>
      <c r="F207" s="35" t="n">
        <f aca="false">B207+C207</f>
        <v>80753.47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109375.04</v>
      </c>
      <c r="C208" s="25" t="n">
        <f aca="false">SUM(C201:C207)</f>
        <v>200154.99</v>
      </c>
      <c r="D208" s="29"/>
      <c r="E208" s="29"/>
      <c r="F208" s="25" t="n">
        <f aca="false">B208+C208</f>
        <v>309530.03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14527.47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48003.02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12870.09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42631.45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21689.03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54107.14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12007.19</v>
      </c>
      <c r="C212" s="16" t="n">
        <f aca="false">SUMIFS(Report!$U:$U,Report!$T:$T,"MERCADORIAS P/REVENDA",Report!$AA:$AA,"SIM",Report!$C:$C,A212)</f>
        <v>48817.54</v>
      </c>
      <c r="F212" s="16" t="n">
        <f aca="false">B212+C212</f>
        <v>60824.73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2301.8</v>
      </c>
      <c r="C213" s="35" t="n">
        <f aca="false">SUMIFS(Report!$U:$U,Report!$T:$T,"MERCADORIAS P/REVENDA",Report!$AA:$AA,"SIM",Report!$C:$C,A213)</f>
        <v>27466.49</v>
      </c>
      <c r="D213" s="36"/>
      <c r="E213" s="36"/>
      <c r="F213" s="35" t="n">
        <f aca="false">B213+C213</f>
        <v>29768.29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14273.55</v>
      </c>
      <c r="C214" s="35" t="n">
        <f aca="false">SUMIFS(Report!$U:$U,Report!$T:$T,"MERCADORIAS P/REVENDA",Report!$AA:$AA,"SIM",Report!$C:$C,A214)</f>
        <v>10221.26</v>
      </c>
      <c r="D214" s="36"/>
      <c r="E214" s="36"/>
      <c r="F214" s="35" t="n">
        <f aca="false">B214+C214</f>
        <v>24494.81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43923.74</v>
      </c>
      <c r="C215" s="35" t="n">
        <f aca="false">SUMIFS(Report!$U:$U,Report!$T:$T,"MERCADORIAS P/REVENDA",Report!$AA:$AA,"SIM",Report!$C:$C,A215)</f>
        <v>29608.74</v>
      </c>
      <c r="D215" s="36"/>
      <c r="E215" s="36"/>
      <c r="F215" s="35" t="n">
        <f aca="false">B215+C215</f>
        <v>73532.48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121592.87</v>
      </c>
      <c r="C216" s="25" t="n">
        <f aca="false">SUM(C209:C215)</f>
        <v>211769.05</v>
      </c>
      <c r="D216" s="29"/>
      <c r="E216" s="29"/>
      <c r="F216" s="25" t="n">
        <f aca="false">B216+C216</f>
        <v>333361.92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13842.13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51760.14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7543.35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65808.05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962.5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32822.3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39056.52</v>
      </c>
      <c r="C220" s="16" t="n">
        <f aca="false">SUMIFS(Report!$U:$U,Report!$T:$T,"MERCADORIAS P/REVENDA",Report!$AA:$AA,"SIM",Report!$C:$C,A220)</f>
        <v>34152.63</v>
      </c>
      <c r="F220" s="16" t="n">
        <f aca="false">B220+C220</f>
        <v>73209.15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2592.53</v>
      </c>
      <c r="C221" s="35" t="n">
        <f aca="false">SUMIFS(Report!$U:$U,Report!$T:$T,"MERCADORIAS P/REVENDA",Report!$AA:$AA,"SIM",Report!$C:$C,A221)</f>
        <v>25619.73</v>
      </c>
      <c r="D221" s="36"/>
      <c r="E221" s="36"/>
      <c r="F221" s="35" t="n">
        <f aca="false">B221+C221</f>
        <v>28212.26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1662</v>
      </c>
      <c r="C222" s="35" t="n">
        <f aca="false">SUMIFS(Report!$U:$U,Report!$T:$T,"MERCADORIAS P/REVENDA",Report!$AA:$AA,"SIM",Report!$C:$C,A222)</f>
        <v>8822.8</v>
      </c>
      <c r="D222" s="36"/>
      <c r="E222" s="36"/>
      <c r="F222" s="35" t="n">
        <f aca="false">B222+C222</f>
        <v>10484.8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39537.61</v>
      </c>
      <c r="C223" s="35" t="n">
        <f aca="false">SUMIFS(Report!$U:$U,Report!$T:$T,"MERCADORIAS P/REVENDA",Report!$AA:$AA,"SIM",Report!$C:$C,A223)</f>
        <v>34398.89</v>
      </c>
      <c r="D223" s="36"/>
      <c r="E223" s="36"/>
      <c r="F223" s="35" t="n">
        <f aca="false">B223+C223</f>
        <v>73936.5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105196.64</v>
      </c>
      <c r="C224" s="25" t="n">
        <f aca="false">SUM(C217:C223)</f>
        <v>231036.56</v>
      </c>
      <c r="D224" s="29"/>
      <c r="E224" s="29"/>
      <c r="F224" s="25" t="n">
        <f aca="false">B224+C224</f>
        <v>336233.2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12021.8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42142.92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7919.61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35275.85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6084.67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48319.78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9387.9</v>
      </c>
      <c r="C228" s="16" t="n">
        <f aca="false">SUMIFS(Report!$U:$U,Report!$T:$T,"MERCADORIAS P/REVENDA",Report!$AA:$AA,"SIM",Report!$C:$C,A228)</f>
        <v>37848.65</v>
      </c>
      <c r="F228" s="16" t="n">
        <f aca="false">B228+C228</f>
        <v>47236.55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5092.78</v>
      </c>
      <c r="C229" s="35" t="n">
        <f aca="false">SUMIFS(Report!$U:$U,Report!$T:$T,"MERCADORIAS P/REVENDA",Report!$AA:$AA,"SIM",Report!$C:$C,A229)</f>
        <v>27303.5</v>
      </c>
      <c r="D229" s="36"/>
      <c r="E229" s="36"/>
      <c r="F229" s="35" t="n">
        <f aca="false">B229+C229</f>
        <v>32396.28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1732</v>
      </c>
      <c r="C230" s="35" t="n">
        <f aca="false">SUMIFS(Report!$U:$U,Report!$T:$T,"MERCADORIAS P/REVENDA",Report!$AA:$AA,"SIM",Report!$C:$C,A230)</f>
        <v>2190.96</v>
      </c>
      <c r="D230" s="36"/>
      <c r="E230" s="36"/>
      <c r="F230" s="35" t="n">
        <f aca="false">B230+C230</f>
        <v>3922.96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39130.27</v>
      </c>
      <c r="C231" s="35" t="n">
        <f aca="false">SUMIFS(Report!$U:$U,Report!$T:$T,"MERCADORIAS P/REVENDA",Report!$AA:$AA,"SIM",Report!$C:$C,A231)</f>
        <v>30898.43</v>
      </c>
      <c r="D231" s="36"/>
      <c r="E231" s="36"/>
      <c r="F231" s="35" t="n">
        <f aca="false">B231+C231</f>
        <v>70028.7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81369.03</v>
      </c>
      <c r="C232" s="25" t="n">
        <f aca="false">SUM(C225:C231)</f>
        <v>197954.01</v>
      </c>
      <c r="D232" s="29"/>
      <c r="E232" s="29"/>
      <c r="F232" s="25" t="n">
        <f aca="false">B232+C232</f>
        <v>279323.04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48141.89</v>
      </c>
      <c r="C233" s="16" t="n">
        <f aca="false">SUMIFS(Report!$U:$U,Report!$T:$T,"MERCADORIAS P/REVENDA",Report!$AA:$AA,"SIM",Report!$C:$C,A233)</f>
        <v>22474.25</v>
      </c>
      <c r="F233" s="16" t="n">
        <f aca="false">B233+C233</f>
        <v>70616.14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1790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30456.77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3725.81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40120.66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9880.62</v>
      </c>
      <c r="C236" s="16" t="n">
        <f aca="false">SUMIFS(Report!$U:$U,Report!$T:$T,"MERCADORIAS P/REVENDA",Report!$AA:$AA,"SIM",Report!$C:$C,A236)</f>
        <v>36865.92</v>
      </c>
      <c r="F236" s="16" t="n">
        <f aca="false">B236+C236</f>
        <v>46746.54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9121.43</v>
      </c>
      <c r="C237" s="35" t="n">
        <f aca="false">SUMIFS(Report!$U:$U,Report!$T:$T,"MERCADORIAS P/REVENDA",Report!$AA:$AA,"SIM",Report!$C:$C,A237)</f>
        <v>34720.59</v>
      </c>
      <c r="D237" s="36"/>
      <c r="E237" s="36"/>
      <c r="F237" s="35" t="n">
        <f aca="false">B237+C237</f>
        <v>43842.02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2006.9</v>
      </c>
      <c r="C238" s="35" t="n">
        <f aca="false">SUMIFS(Report!$U:$U,Report!$T:$T,"MERCADORIAS P/REVENDA",Report!$AA:$AA,"SIM",Report!$C:$C,A238)</f>
        <v>3812.53</v>
      </c>
      <c r="D238" s="36"/>
      <c r="E238" s="36"/>
      <c r="F238" s="35" t="n">
        <f aca="false">B238+C238</f>
        <v>5819.43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11039.08</v>
      </c>
      <c r="C239" s="35" t="n">
        <f aca="false">SUMIFS(Report!$U:$U,Report!$T:$T,"MERCADORIAS P/REVENDA",Report!$AA:$AA,"SIM",Report!$C:$C,A239)</f>
        <v>34510.75</v>
      </c>
      <c r="D239" s="36"/>
      <c r="E239" s="36"/>
      <c r="F239" s="35" t="n">
        <f aca="false">B239+C239</f>
        <v>45549.83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85705.73</v>
      </c>
      <c r="C240" s="25" t="n">
        <f aca="false">SUM(C233:C239)</f>
        <v>197445.66</v>
      </c>
      <c r="D240" s="29"/>
      <c r="E240" s="29"/>
      <c r="F240" s="25" t="n">
        <f aca="false">B240+C240</f>
        <v>283151.39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17220.12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31555.62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1542.64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26657.22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3819.6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31670.74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15959.1</v>
      </c>
      <c r="C244" s="16" t="n">
        <f aca="false">SUMIFS(Report!$U:$U,Report!$T:$T,"MERCADORIAS P/REVENDA",Report!$AA:$AA,"SIM",Report!$C:$C,A244)</f>
        <v>38970.43</v>
      </c>
      <c r="F244" s="16" t="n">
        <f aca="false">B244+C244</f>
        <v>54929.53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4361.17</v>
      </c>
      <c r="C245" s="35" t="n">
        <f aca="false">SUMIFS(Report!$U:$U,Report!$T:$T,"MERCADORIAS P/REVENDA",Report!$AA:$AA,"SIM",Report!$C:$C,A245)</f>
        <v>22670.27</v>
      </c>
      <c r="D245" s="36"/>
      <c r="E245" s="36"/>
      <c r="F245" s="35" t="n">
        <f aca="false">B245+C245</f>
        <v>27031.44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17597.37</v>
      </c>
      <c r="C246" s="35" t="n">
        <f aca="false">SUMIFS(Report!$U:$U,Report!$T:$T,"MERCADORIAS P/REVENDA",Report!$AA:$AA,"SIM",Report!$C:$C,A246)</f>
        <v>5056.7</v>
      </c>
      <c r="D246" s="36"/>
      <c r="E246" s="36"/>
      <c r="F246" s="35" t="n">
        <f aca="false">B246+C246</f>
        <v>22654.07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7132.91</v>
      </c>
      <c r="C247" s="35" t="n">
        <f aca="false">SUMIFS(Report!$U:$U,Report!$T:$T,"MERCADORIAS P/REVENDA",Report!$AA:$AA,"SIM",Report!$C:$C,A247)</f>
        <v>32969.41</v>
      </c>
      <c r="D247" s="36"/>
      <c r="E247" s="36"/>
      <c r="F247" s="35" t="n">
        <f aca="false">B247+C247</f>
        <v>40102.32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67632.91</v>
      </c>
      <c r="C248" s="25" t="n">
        <f aca="false">SUM(C241:C247)</f>
        <v>166968.03</v>
      </c>
      <c r="D248" s="29"/>
      <c r="E248" s="29"/>
      <c r="F248" s="25" t="n">
        <f aca="false">B248+C248</f>
        <v>234600.94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24336.01</v>
      </c>
      <c r="C249" s="16" t="n">
        <f aca="false">SUMIFS(Report!$U:$U,Report!$T:$T,"MERCADORIAS P/REVENDA",Report!$AA:$AA,"SIM",Report!$C:$C,A249)</f>
        <v>27648.94</v>
      </c>
      <c r="F249" s="16" t="n">
        <f aca="false">B249+C249</f>
        <v>51984.95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24526.09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53897.47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31454.42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62001.1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8357.25</v>
      </c>
      <c r="C252" s="16" t="n">
        <f aca="false">SUMIFS(Report!$U:$U,Report!$T:$T,"MERCADORIAS P/REVENDA",Report!$AA:$AA,"SIM",Report!$C:$C,A252)</f>
        <v>47478.71</v>
      </c>
      <c r="F252" s="16" t="n">
        <f aca="false">B252+C252</f>
        <v>55835.96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525</v>
      </c>
      <c r="C253" s="35" t="n">
        <f aca="false">SUMIFS(Report!$U:$U,Report!$T:$T,"MERCADORIAS P/REVENDA",Report!$AA:$AA,"SIM",Report!$C:$C,A253)</f>
        <v>15081.6</v>
      </c>
      <c r="D253" s="36"/>
      <c r="E253" s="36"/>
      <c r="F253" s="35" t="n">
        <f aca="false">B253+C253</f>
        <v>15606.6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454</v>
      </c>
      <c r="C254" s="35" t="n">
        <f aca="false">SUMIFS(Report!$U:$U,Report!$T:$T,"MERCADORIAS P/REVENDA",Report!$AA:$AA,"SIM",Report!$C:$C,A254)</f>
        <v>3788.3</v>
      </c>
      <c r="D254" s="36"/>
      <c r="E254" s="36"/>
      <c r="F254" s="35" t="n">
        <f aca="false">B254+C254</f>
        <v>4242.3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38430.1</v>
      </c>
      <c r="C255" s="35" t="n">
        <f aca="false">SUMIFS(Report!$U:$U,Report!$T:$T,"MERCADORIAS P/REVENDA",Report!$AA:$AA,"SIM",Report!$C:$C,A255)</f>
        <v>35074.65</v>
      </c>
      <c r="D255" s="36"/>
      <c r="E255" s="36"/>
      <c r="F255" s="35" t="n">
        <f aca="false">B255+C255</f>
        <v>73504.75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128082.87</v>
      </c>
      <c r="C256" s="25" t="n">
        <f aca="false">SUM(C249:C255)</f>
        <v>188990.26</v>
      </c>
      <c r="D256" s="29"/>
      <c r="E256" s="29"/>
      <c r="F256" s="25" t="n">
        <f aca="false">B256+C256</f>
        <v>317073.13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23161.74</v>
      </c>
      <c r="C257" s="16" t="n">
        <f aca="false">SUMIFS(Report!$U:$U,Report!$T:$T,"MERCADORIAS P/REVENDA",Report!$AA:$AA,"SIM",Report!$C:$C,A257)</f>
        <v>15444.29</v>
      </c>
      <c r="F257" s="16" t="n">
        <f aca="false">B257+C257</f>
        <v>38606.03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4751.36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38725.61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22370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74116.49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11787.07</v>
      </c>
      <c r="C260" s="16" t="n">
        <f aca="false">SUMIFS(Report!$U:$U,Report!$T:$T,"MERCADORIAS P/REVENDA",Report!$AA:$AA,"SIM",Report!$C:$C,A260)</f>
        <v>47331.64</v>
      </c>
      <c r="F260" s="16" t="n">
        <f aca="false">B260+C260</f>
        <v>59118.71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2731.9</v>
      </c>
      <c r="C261" s="35" t="n">
        <f aca="false">SUMIFS(Report!$U:$U,Report!$T:$T,"MERCADORIAS P/REVENDA",Report!$AA:$AA,"SIM",Report!$C:$C,A261)</f>
        <v>19733.23</v>
      </c>
      <c r="D261" s="36"/>
      <c r="E261" s="36"/>
      <c r="F261" s="35" t="n">
        <f aca="false">B261+C261</f>
        <v>22465.13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508</v>
      </c>
      <c r="C262" s="35" t="n">
        <f aca="false">SUMIFS(Report!$U:$U,Report!$T:$T,"MERCADORIAS P/REVENDA",Report!$AA:$AA,"SIM",Report!$C:$C,A262)</f>
        <v>3787.59</v>
      </c>
      <c r="D262" s="36"/>
      <c r="E262" s="36"/>
      <c r="F262" s="35" t="n">
        <f aca="false">B262+C262</f>
        <v>4295.59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28348.11</v>
      </c>
      <c r="C263" s="35" t="n">
        <f aca="false">SUMIFS(Report!$U:$U,Report!$T:$T,"MERCADORIAS P/REVENDA",Report!$AA:$AA,"SIM",Report!$C:$C,A263)</f>
        <v>26005.54</v>
      </c>
      <c r="D263" s="36"/>
      <c r="E263" s="36"/>
      <c r="F263" s="35" t="n">
        <f aca="false">B263+C263</f>
        <v>54353.65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93658.18</v>
      </c>
      <c r="C264" s="25" t="n">
        <f aca="false">SUM(C257:C263)</f>
        <v>198023.03</v>
      </c>
      <c r="D264" s="29"/>
      <c r="E264" s="29"/>
      <c r="F264" s="25" t="n">
        <f aca="false">B264+C264</f>
        <v>291681.21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2919.69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25579.7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35384.93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67620.5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42451.78</v>
      </c>
      <c r="C268" s="16" t="n">
        <f aca="false">SUMIFS(Report!$U:$U,Report!$T:$T,"MERCADORIAS P/REVENDA",Report!$AA:$AA,"SIM",Report!$C:$C,A268)</f>
        <v>54309.26</v>
      </c>
      <c r="F268" s="16" t="n">
        <f aca="false">B268+C268</f>
        <v>96761.04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500</v>
      </c>
      <c r="C269" s="35" t="n">
        <f aca="false">SUMIFS(Report!$U:$U,Report!$T:$T,"MERCADORIAS P/REVENDA",Report!$AA:$AA,"SIM",Report!$C:$C,A269)</f>
        <v>24366.12</v>
      </c>
      <c r="D269" s="36"/>
      <c r="E269" s="36"/>
      <c r="F269" s="35" t="n">
        <f aca="false">B269+C269</f>
        <v>24866.12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3214.81</v>
      </c>
      <c r="C270" s="35" t="n">
        <f aca="false">SUMIFS(Report!$U:$U,Report!$T:$T,"MERCADORIAS P/REVENDA",Report!$AA:$AA,"SIM",Report!$C:$C,A270)</f>
        <v>5788.75</v>
      </c>
      <c r="D270" s="36"/>
      <c r="E270" s="36"/>
      <c r="F270" s="35" t="n">
        <f aca="false">B270+C270</f>
        <v>9003.56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2371.37</v>
      </c>
      <c r="C271" s="35" t="n">
        <f aca="false">SUMIFS(Report!$U:$U,Report!$T:$T,"MERCADORIAS P/REVENDA",Report!$AA:$AA,"SIM",Report!$C:$C,A271)</f>
        <v>43205.55</v>
      </c>
      <c r="D271" s="36"/>
      <c r="E271" s="36"/>
      <c r="F271" s="35" t="n">
        <f aca="false">B271+C271</f>
        <v>45576.92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96166.05</v>
      </c>
      <c r="C272" s="25" t="n">
        <f aca="false">SUM(C265:C271)</f>
        <v>209336.01</v>
      </c>
      <c r="D272" s="29"/>
      <c r="E272" s="29"/>
      <c r="F272" s="25" t="n">
        <f aca="false">B272+C272</f>
        <v>305502.06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3744.96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34275.15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11961.22</v>
      </c>
      <c r="C276" s="16" t="n">
        <f aca="false">SUMIFS(Report!$U:$U,Report!$T:$T,"MERCADORIAS P/REVENDA",Report!$AA:$AA,"SIM",Report!$C:$C,A276)</f>
        <v>38664.58</v>
      </c>
      <c r="F276" s="16" t="n">
        <f aca="false">B276+C276</f>
        <v>50625.8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1230</v>
      </c>
      <c r="C277" s="35" t="n">
        <f aca="false">SUMIFS(Report!$U:$U,Report!$T:$T,"MERCADORIAS P/REVENDA",Report!$AA:$AA,"SIM",Report!$C:$C,A277)</f>
        <v>31394.85</v>
      </c>
      <c r="D277" s="36"/>
      <c r="E277" s="36"/>
      <c r="F277" s="35" t="n">
        <f aca="false">B277+C277</f>
        <v>32624.85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1424</v>
      </c>
      <c r="C278" s="35" t="n">
        <f aca="false">SUMIFS(Report!$U:$U,Report!$T:$T,"MERCADORIAS P/REVENDA",Report!$AA:$AA,"SIM",Report!$C:$C,A278)</f>
        <v>4668.21</v>
      </c>
      <c r="D278" s="36"/>
      <c r="E278" s="36"/>
      <c r="F278" s="35" t="n">
        <f aca="false">B278+C278</f>
        <v>6092.21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3882.48</v>
      </c>
      <c r="C279" s="35" t="n">
        <f aca="false">SUMIFS(Report!$U:$U,Report!$T:$T,"MERCADORIAS P/REVENDA",Report!$AA:$AA,"SIM",Report!$C:$C,A279)</f>
        <v>44071.18</v>
      </c>
      <c r="D279" s="36"/>
      <c r="E279" s="36"/>
      <c r="F279" s="35" t="n">
        <f aca="false">B279+C279</f>
        <v>47953.66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61146.31</v>
      </c>
      <c r="C280" s="25" t="n">
        <f aca="false">SUM(C273:C279)</f>
        <v>195641.67</v>
      </c>
      <c r="D280" s="29"/>
      <c r="E280" s="29"/>
      <c r="F280" s="25" t="n">
        <f aca="false">B280+C280</f>
        <v>256787.98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15703.13</v>
      </c>
      <c r="C281" s="16" t="n">
        <f aca="false">SUMIFS(Report!$U:$U,Report!$T:$T,"MERCADORIAS P/REVENDA",Report!$AA:$AA,"SIM",Report!$C:$C,A281)</f>
        <v>18896.57</v>
      </c>
      <c r="F281" s="16" t="n">
        <f aca="false">B281+C281</f>
        <v>34599.7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19052.3</v>
      </c>
      <c r="C282" s="16" t="n">
        <f aca="false">SUMIFS(Report!$U:$U,Report!$T:$T,"MERCADORIAS P/REVENDA",Report!$AA:$AA,"SIM",Report!$C:$C,A282)</f>
        <v>31693.22</v>
      </c>
      <c r="F282" s="16" t="n">
        <f aca="false">B282+C282</f>
        <v>50745.52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43448.2</v>
      </c>
      <c r="F283" s="16" t="n">
        <f aca="false">B283+C283</f>
        <v>43706.82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3155.26</v>
      </c>
      <c r="C284" s="16" t="n">
        <f aca="false">SUMIFS(Report!$U:$U,Report!$T:$T,"MERCADORIAS P/REVENDA",Report!$AA:$AA,"SIM",Report!$C:$C,A284)</f>
        <v>35061.06</v>
      </c>
      <c r="F284" s="16" t="n">
        <f aca="false">B284+C284</f>
        <v>38216.32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18507.43</v>
      </c>
      <c r="C285" s="35" t="n">
        <f aca="false">SUMIFS(Report!$U:$U,Report!$T:$T,"MERCADORIAS P/REVENDA",Report!$AA:$AA,"SIM",Report!$C:$C,A285)</f>
        <v>19673.86</v>
      </c>
      <c r="D285" s="36"/>
      <c r="E285" s="36"/>
      <c r="F285" s="35" t="n">
        <f aca="false">B285+C285</f>
        <v>38181.29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6554.27</v>
      </c>
      <c r="D286" s="36"/>
      <c r="E286" s="36"/>
      <c r="F286" s="35" t="n">
        <f aca="false">B286+C286</f>
        <v>6554.27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175</v>
      </c>
      <c r="C287" s="35" t="n">
        <f aca="false">SUMIFS(Report!$U:$U,Report!$T:$T,"MERCADORIAS P/REVENDA",Report!$AA:$AA,"SIM",Report!$C:$C,A287)</f>
        <v>25024.55</v>
      </c>
      <c r="D287" s="36"/>
      <c r="E287" s="36"/>
      <c r="F287" s="35" t="n">
        <f aca="false">B287+C287</f>
        <v>25199.55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56851.74</v>
      </c>
      <c r="C288" s="25" t="n">
        <f aca="false">SUM(C281:C287)</f>
        <v>180351.73</v>
      </c>
      <c r="D288" s="29"/>
      <c r="E288" s="29"/>
      <c r="F288" s="25" t="n">
        <f aca="false">B288+C288</f>
        <v>237203.47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47630.83</v>
      </c>
      <c r="F289" s="16" t="n">
        <f aca="false">B289+C289</f>
        <v>51763.15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39170.45</v>
      </c>
      <c r="F290" s="16" t="n">
        <f aca="false">B290+C290</f>
        <v>39170.45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33447.75</v>
      </c>
      <c r="C292" s="16" t="n">
        <f aca="false">SUMIFS(Report!$U:$U,Report!$T:$T,"MERCADORIAS P/REVENDA",Report!$AA:$AA,"SIM",Report!$C:$C,A292)</f>
        <v>20891.27</v>
      </c>
      <c r="F292" s="16" t="n">
        <f aca="false">B292+C292</f>
        <v>54339.02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688.36</v>
      </c>
      <c r="C293" s="35" t="n">
        <f aca="false">SUMIFS(Report!$U:$U,Report!$T:$T,"MERCADORIAS P/REVENDA",Report!$AA:$AA,"SIM",Report!$C:$C,A293)</f>
        <v>1272.23</v>
      </c>
      <c r="D293" s="36"/>
      <c r="E293" s="36"/>
      <c r="F293" s="35" t="n">
        <f aca="false">B293+C293</f>
        <v>1960.59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1611.7</v>
      </c>
      <c r="C294" s="35" t="n">
        <f aca="false">SUMIFS(Report!$U:$U,Report!$T:$T,"MERCADORIAS P/REVENDA",Report!$AA:$AA,"SIM",Report!$C:$C,A294)</f>
        <v>3337.81</v>
      </c>
      <c r="D294" s="36"/>
      <c r="E294" s="36"/>
      <c r="F294" s="35" t="n">
        <f aca="false">B294+C294</f>
        <v>4949.51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175</v>
      </c>
      <c r="C295" s="35" t="n">
        <f aca="false">SUMIFS(Report!$U:$U,Report!$T:$T,"MERCADORIAS P/REVENDA",Report!$AA:$AA,"SIM",Report!$C:$C,A295)</f>
        <v>25388.92</v>
      </c>
      <c r="D295" s="36"/>
      <c r="E295" s="36"/>
      <c r="F295" s="35" t="n">
        <f aca="false">B295+C295</f>
        <v>25563.92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49092.76</v>
      </c>
      <c r="C296" s="25" t="n">
        <f aca="false">SUM(C289:C295)</f>
        <v>163183.75</v>
      </c>
      <c r="D296" s="29"/>
      <c r="E296" s="29"/>
      <c r="F296" s="25" t="n">
        <f aca="false">B296+C296</f>
        <v>212276.51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24476.84</v>
      </c>
      <c r="F297" s="16" t="n">
        <f aca="false">B297+C297</f>
        <v>27103.96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28038.32</v>
      </c>
      <c r="F298" s="16" t="n">
        <f aca="false">B298+C298</f>
        <v>28281.32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18337.12</v>
      </c>
      <c r="F299" s="16" t="n">
        <f aca="false">B299+C299</f>
        <v>25337.12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9831.05</v>
      </c>
      <c r="F300" s="16" t="n">
        <f aca="false">B300+C300</f>
        <v>15586.85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823.99</v>
      </c>
      <c r="D301" s="36"/>
      <c r="E301" s="36"/>
      <c r="F301" s="35" t="n">
        <f aca="false">B301+C301</f>
        <v>823.99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8293.54</v>
      </c>
      <c r="C302" s="35" t="n">
        <f aca="false">SUMIFS(Report!$U:$U,Report!$T:$T,"MERCADORIAS P/REVENDA",Report!$AA:$AA,"SIM",Report!$C:$C,A302)</f>
        <v>4917.37</v>
      </c>
      <c r="D302" s="36"/>
      <c r="E302" s="36"/>
      <c r="F302" s="35" t="n">
        <f aca="false">B302+C302</f>
        <v>13210.91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41389.16</v>
      </c>
      <c r="C303" s="35" t="n">
        <f aca="false">SUMIFS(Report!$U:$U,Report!$T:$T,"MERCADORIAS P/REVENDA",Report!$AA:$AA,"SIM",Report!$C:$C,A303)</f>
        <v>6290.06</v>
      </c>
      <c r="D303" s="36"/>
      <c r="E303" s="36"/>
      <c r="F303" s="35" t="n">
        <f aca="false">B303+C303</f>
        <v>47679.22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65308.62</v>
      </c>
      <c r="C304" s="25" t="n">
        <f aca="false">SUM(C297:C303)</f>
        <v>92714.75</v>
      </c>
      <c r="D304" s="29"/>
      <c r="E304" s="29"/>
      <c r="F304" s="25" t="n">
        <f aca="false">B304+C304</f>
        <v>158023.37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1853.95</v>
      </c>
      <c r="C305" s="16" t="n">
        <f aca="false">SUMIFS(Report!$U:$U,Report!$T:$T,"MERCADORIAS P/REVENDA",Report!$AA:$AA,"SIM",Report!$C:$C,A305)</f>
        <v>2307.61</v>
      </c>
      <c r="F305" s="16" t="n">
        <f aca="false">B305+C305</f>
        <v>4161.56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7713.57</v>
      </c>
      <c r="F306" s="16" t="n">
        <f aca="false">B306+C306</f>
        <v>10434.38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6238.92</v>
      </c>
      <c r="F307" s="16" t="n">
        <f aca="false">B307+C307</f>
        <v>6238.92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11645.96</v>
      </c>
      <c r="F308" s="16" t="n">
        <f aca="false">B308+C308</f>
        <v>119068.17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7035</v>
      </c>
      <c r="D309" s="36"/>
      <c r="E309" s="36"/>
      <c r="F309" s="35" t="n">
        <f aca="false">B309+C309</f>
        <v>7035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4669.22</v>
      </c>
      <c r="D310" s="36"/>
      <c r="E310" s="36"/>
      <c r="F310" s="35" t="n">
        <f aca="false">B310+C310</f>
        <v>4669.22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3853.23</v>
      </c>
      <c r="C311" s="35" t="n">
        <f aca="false">SUMIFS(Report!$U:$U,Report!$T:$T,"MERCADORIAS P/REVENDA",Report!$AA:$AA,"SIM",Report!$C:$C,A311)</f>
        <v>2653.64</v>
      </c>
      <c r="D311" s="36"/>
      <c r="E311" s="36"/>
      <c r="F311" s="35" t="n">
        <f aca="false">B311+C311</f>
        <v>6506.87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115850.2</v>
      </c>
      <c r="C312" s="25" t="n">
        <f aca="false">SUM(C305:C311)</f>
        <v>42263.92</v>
      </c>
      <c r="D312" s="29"/>
      <c r="E312" s="29"/>
      <c r="F312" s="25" t="n">
        <f aca="false">B312+C312</f>
        <v>158114.12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1405.95</v>
      </c>
      <c r="F313" s="16" t="n">
        <f aca="false">B313+C313</f>
        <v>1405.95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200</v>
      </c>
      <c r="F314" s="16" t="n">
        <f aca="false">B314+C314</f>
        <v>1200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844.8</v>
      </c>
      <c r="F315" s="16" t="n">
        <f aca="false">B315+C315</f>
        <v>844.8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258.62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258.62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15505.99</v>
      </c>
      <c r="C319" s="35" t="n">
        <f aca="false">SUMIFS(Report!$U:$U,Report!$T:$T,"MERCADORIAS P/REVENDA",Report!$AA:$AA,"SIM",Report!$C:$C,A319)</f>
        <v>7196.77</v>
      </c>
      <c r="D319" s="36"/>
      <c r="E319" s="36"/>
      <c r="F319" s="35" t="n">
        <f aca="false">B319+C319</f>
        <v>22702.76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17035.51</v>
      </c>
      <c r="C320" s="25" t="n">
        <f aca="false">SUM(C313:C319)</f>
        <v>11211.16</v>
      </c>
      <c r="D320" s="29"/>
      <c r="E320" s="29"/>
      <c r="F320" s="25" t="n">
        <f aca="false">B320+C320</f>
        <v>28246.67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7270.67</v>
      </c>
      <c r="C325" s="35" t="n">
        <f aca="false">SUMIFS(Report!$U:$U,Report!$T:$T,"MERCADORIAS P/REVENDA",Report!$AA:$AA,"SIM",Report!$C:$C,A325)</f>
        <v>319.2</v>
      </c>
      <c r="D325" s="36"/>
      <c r="E325" s="36"/>
      <c r="F325" s="35" t="n">
        <f aca="false">B325+C325</f>
        <v>7589.87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15770.14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15770.14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199.8</v>
      </c>
      <c r="C327" s="35" t="n">
        <f aca="false">SUMIFS(Report!$U:$U,Report!$T:$T,"MERCADORIAS P/REVENDA",Report!$AA:$AA,"SIM",Report!$C:$C,A327)</f>
        <v>2836.78</v>
      </c>
      <c r="D327" s="36"/>
      <c r="E327" s="36"/>
      <c r="F327" s="35" t="n">
        <f aca="false">B327+C327</f>
        <v>3036.58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24040.61</v>
      </c>
      <c r="C328" s="25" t="n">
        <f aca="false">SUM(C321:C327)</f>
        <v>10190.98</v>
      </c>
      <c r="D328" s="29"/>
      <c r="E328" s="29"/>
      <c r="F328" s="25" t="n">
        <f aca="false">B328+C328</f>
        <v>34231.59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7000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7000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5755.8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5755.8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13880.2</v>
      </c>
      <c r="C336" s="25" t="n">
        <f aca="false">SUM(C329:C335)</f>
        <v>1969.17</v>
      </c>
      <c r="D336" s="29"/>
      <c r="E336" s="29"/>
      <c r="F336" s="25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7002.21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7002.21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0</v>
      </c>
      <c r="C343" s="35" t="n">
        <f aca="false">SUMIFS(Report!$U:$U,Report!$T:$T,"MERCADORIAS P/REVENDA",Report!$AA:$AA,"SIM",Report!$C:$C,A343)</f>
        <v>1969.17</v>
      </c>
      <c r="D343" s="36"/>
      <c r="E343" s="36"/>
      <c r="F343" s="35" t="n">
        <f aca="false">B343+C343</f>
        <v>1969.17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16056.07</v>
      </c>
      <c r="C344" s="25" t="n">
        <f aca="false">SUM(C337:C343)</f>
        <v>9890.97</v>
      </c>
      <c r="D344" s="29"/>
      <c r="E344" s="29"/>
      <c r="F344" s="25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4853.23</v>
      </c>
      <c r="C352" s="25" t="n">
        <f aca="false">SUM(C345:C351)</f>
        <v>0</v>
      </c>
      <c r="D352" s="29"/>
      <c r="E352" s="29"/>
      <c r="F352" s="25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3767.77</v>
      </c>
      <c r="F354" s="16" t="n">
        <f aca="false">B354+C354</f>
        <v>3767.77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11574.49</v>
      </c>
      <c r="C355" s="16" t="n">
        <f aca="false">SUMIFS(Report!$U:$U,Report!$T:$T,"MERCADORIAS P/REVENDA",Report!$AA:$AA,"SIM",Report!$C:$C,A355)</f>
        <v>6123.2</v>
      </c>
      <c r="F355" s="16" t="n">
        <f aca="false">B355+C355</f>
        <v>17697.69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11574.49</v>
      </c>
      <c r="C360" s="25" t="n">
        <f aca="false">SUM(C353:C359)</f>
        <v>9890.97</v>
      </c>
      <c r="D360" s="29"/>
      <c r="E360" s="29"/>
      <c r="F360" s="25" t="n">
        <f aca="false">B360+C360</f>
        <v>21465.46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6010.17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6010.17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15770.14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15770.14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522.5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522.5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422.58</v>
      </c>
      <c r="C366" s="35" t="n">
        <f aca="false">SUMIFS(Report!$U:$U,Report!$T:$T,"MERCADORIAS P/REVENDA",Report!$AA:$AA,"SIM",Report!$C:$C,A366)</f>
        <v>1969.17</v>
      </c>
      <c r="D366" s="36"/>
      <c r="E366" s="36"/>
      <c r="F366" s="35" t="n">
        <f aca="false">B366+C366</f>
        <v>2391.75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22725.39</v>
      </c>
      <c r="C368" s="25" t="n">
        <f aca="false">SUM(C361:C367)</f>
        <v>1969.17</v>
      </c>
      <c r="D368" s="29"/>
      <c r="E368" s="29"/>
      <c r="F368" s="25" t="n">
        <f aca="false">B368+C368</f>
        <v>24694.56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7000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7000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5755.8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5755.8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3767.77</v>
      </c>
      <c r="F371" s="16" t="n">
        <f aca="false">B371+C371</f>
        <v>3767.77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2720.81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2720.81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15476.61</v>
      </c>
      <c r="C376" s="25" t="n">
        <f aca="false">SUM(C369:C375)</f>
        <v>3767.77</v>
      </c>
      <c r="D376" s="29"/>
      <c r="E376" s="29"/>
      <c r="F376" s="25" t="n">
        <f aca="false">B376+C376</f>
        <v>19244.38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7002.21</v>
      </c>
      <c r="C378" s="16" t="n">
        <f aca="false">SUMIFS(Report!$U:$U,Report!$T:$T,"MERCADORIAS P/REVENDA",Report!$AA:$AA,"SIM",Report!$C:$C,A378)</f>
        <v>1969.17</v>
      </c>
      <c r="F378" s="16" t="n">
        <f aca="false">B378+C378</f>
        <v>8971.38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3853.23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3853.23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1000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1000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11855.44</v>
      </c>
      <c r="C384" s="25" t="n">
        <f aca="false">SUM(C377:C383)</f>
        <v>1969.17</v>
      </c>
      <c r="D384" s="29"/>
      <c r="E384" s="29"/>
      <c r="F384" s="25" t="n">
        <f aca="false">B384+C384</f>
        <v>13824.61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11074.49</v>
      </c>
      <c r="C389" s="35" t="n">
        <f aca="false">SUMIFS(Report!$U:$U,Report!$T:$T,"MERCADORIAS P/REVENDA",Report!$AA:$AA,"SIM",Report!$C:$C,A389)</f>
        <v>1969.17</v>
      </c>
      <c r="D389" s="36"/>
      <c r="E389" s="36"/>
      <c r="F389" s="35" t="n">
        <f aca="false">B389+C389</f>
        <v>13043.66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11074.49</v>
      </c>
      <c r="C392" s="25" t="n">
        <f aca="false">SUM(C385:C391)</f>
        <v>1969.17</v>
      </c>
      <c r="D392" s="29"/>
      <c r="E392" s="29"/>
      <c r="F392" s="25" t="n">
        <f aca="false">B392+C392</f>
        <v>13043.66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5264.88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5264.88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522.5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522.5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5787.38</v>
      </c>
      <c r="C400" s="25" t="n">
        <f aca="false">SUM(C393:C399)</f>
        <v>0</v>
      </c>
      <c r="D400" s="29"/>
      <c r="E400" s="29"/>
      <c r="F400" s="25" t="n">
        <f aca="false">B400+C400</f>
        <v>5787.38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422.58</v>
      </c>
      <c r="C401" s="16" t="n">
        <f aca="false">SUMIFS(Report!$U:$U,Report!$T:$T,"MERCADORIAS P/REVENDA",Report!$AA:$AA,"SIM",Report!$C:$C,A401)</f>
        <v>1969.17</v>
      </c>
      <c r="F401" s="16" t="n">
        <f aca="false">B401+C401</f>
        <v>2391.75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7000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7000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2385.43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2385.43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9808.01</v>
      </c>
      <c r="C408" s="25" t="n">
        <f aca="false">SUM(C401:C407)</f>
        <v>1969.17</v>
      </c>
      <c r="D408" s="29"/>
      <c r="E408" s="29"/>
      <c r="F408" s="25" t="n">
        <f aca="false">B408+C408</f>
        <v>11777.18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2720.81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2720.81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6816.15</v>
      </c>
      <c r="C412" s="16" t="n">
        <f aca="false">SUMIFS(Report!$U:$U,Report!$T:$T,"MERCADORIAS P/REVENDA",Report!$AA:$AA,"SIM",Report!$C:$C,A412)</f>
        <v>1968.99</v>
      </c>
      <c r="F412" s="16" t="n">
        <f aca="false">B412+C412</f>
        <v>8785.14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3853.23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3853.23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13390.19</v>
      </c>
      <c r="C416" s="25" t="n">
        <f aca="false">SUM(C409:C415)</f>
        <v>1968.99</v>
      </c>
      <c r="D416" s="29"/>
      <c r="E416" s="29"/>
      <c r="F416" s="25" t="n">
        <f aca="false">B416+C416</f>
        <v>15359.18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1000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1000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1000</v>
      </c>
      <c r="C424" s="25" t="n">
        <f aca="false">SUM(C417:C423)</f>
        <v>0</v>
      </c>
      <c r="D424" s="29"/>
      <c r="E424" s="29"/>
      <c r="F424" s="25" t="n">
        <f aca="false">B424+C424</f>
        <v>1000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8" t="s">
        <v>3558</v>
      </c>
      <c r="B1" s="38"/>
      <c r="C1" s="38"/>
      <c r="D1" s="38"/>
    </row>
    <row r="2" customFormat="false" ht="12.75" hidden="false" customHeight="true" outlineLevel="0" collapsed="false">
      <c r="A2" s="39" t="s">
        <v>3559</v>
      </c>
      <c r="B2" s="39"/>
      <c r="C2" s="39"/>
      <c r="D2" s="39"/>
    </row>
    <row r="4" customFormat="false" ht="13.5" hidden="false" customHeight="true" outlineLevel="0" collapsed="false">
      <c r="A4" s="40" t="s">
        <v>3505</v>
      </c>
      <c r="B4" s="40" t="s">
        <v>3560</v>
      </c>
      <c r="C4" s="40" t="s">
        <v>3561</v>
      </c>
    </row>
    <row r="5" customFormat="false" ht="12.75" hidden="false" customHeight="true" outlineLevel="0" collapsed="false">
      <c r="A5" s="41" t="s">
        <v>3509</v>
      </c>
      <c r="B5" s="41" t="n">
        <v>2026</v>
      </c>
      <c r="C5" s="42" t="n">
        <v>1144889.69</v>
      </c>
    </row>
    <row r="6" customFormat="false" ht="12.75" hidden="false" customHeight="true" outlineLevel="0" collapsed="false">
      <c r="A6" s="41" t="s">
        <v>3510</v>
      </c>
      <c r="B6" s="41" t="n">
        <v>2026</v>
      </c>
      <c r="C6" s="42" t="n">
        <v>1033395.35</v>
      </c>
    </row>
    <row r="7" customFormat="false" ht="12.75" hidden="false" customHeight="true" outlineLevel="0" collapsed="false">
      <c r="A7" s="41" t="s">
        <v>3511</v>
      </c>
      <c r="B7" s="41" t="n">
        <v>2026</v>
      </c>
      <c r="C7" s="42" t="n">
        <v>1144493.82</v>
      </c>
    </row>
    <row r="8" customFormat="false" ht="12.75" hidden="false" customHeight="true" outlineLevel="0" collapsed="false">
      <c r="A8" s="41" t="s">
        <v>3512</v>
      </c>
      <c r="B8" s="41" t="n">
        <v>2026</v>
      </c>
      <c r="C8" s="42" t="n">
        <v>1122494.94</v>
      </c>
    </row>
    <row r="9" customFormat="false" ht="12.75" hidden="false" customHeight="true" outlineLevel="0" collapsed="false">
      <c r="A9" s="41" t="s">
        <v>3513</v>
      </c>
      <c r="B9" s="41" t="n">
        <v>2026</v>
      </c>
      <c r="C9" s="42" t="n">
        <v>1211481.58</v>
      </c>
    </row>
    <row r="10" customFormat="false" ht="12.75" hidden="false" customHeight="true" outlineLevel="0" collapsed="false">
      <c r="A10" s="41" t="s">
        <v>3514</v>
      </c>
      <c r="B10" s="41" t="n">
        <v>2026</v>
      </c>
      <c r="C10" s="42" t="n">
        <v>1183261.6</v>
      </c>
    </row>
    <row r="11" customFormat="false" ht="12.75" hidden="false" customHeight="true" outlineLevel="0" collapsed="false">
      <c r="A11" s="41" t="s">
        <v>3515</v>
      </c>
      <c r="B11" s="41" t="n">
        <v>2026</v>
      </c>
      <c r="C11" s="42" t="n">
        <v>1173881.95</v>
      </c>
    </row>
    <row r="12" customFormat="false" ht="13.5" hidden="false" customHeight="true" outlineLevel="0" collapsed="false">
      <c r="A12" s="41" t="s">
        <v>3516</v>
      </c>
      <c r="B12" s="41" t="n">
        <v>2026</v>
      </c>
      <c r="C12" s="43" t="n">
        <v>1170486.36</v>
      </c>
    </row>
    <row r="13" customFormat="false" ht="13.5" hidden="false" customHeight="true" outlineLevel="0" collapsed="false">
      <c r="A13" s="41" t="s">
        <v>3517</v>
      </c>
      <c r="B13" s="41" t="n">
        <v>2026</v>
      </c>
      <c r="C13" s="43" t="n">
        <v>114009.26</v>
      </c>
    </row>
    <row r="14" customFormat="false" ht="13.5" hidden="false" customHeight="true" outlineLevel="0" collapsed="false">
      <c r="A14" s="41" t="s">
        <v>3518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3519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3520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3562</v>
      </c>
      <c r="B18" s="44"/>
      <c r="C18" s="45" t="n">
        <v>46269.4283101852</v>
      </c>
    </row>
    <row r="19" customFormat="false" ht="12.75" hidden="false" customHeight="true" outlineLevel="0" collapsed="false">
      <c r="A19" s="1" t="s">
        <v>3563</v>
      </c>
      <c r="C19" s="46" t="n">
        <f aca="false">IF(ISNUMBER(INDEX($C$5:$C$16,MONTH($C$18))),(INDEX($C$5:$C$16,MONTH($C$18))/DAY($C$18))*DAY(EOMONTH($C$18,0)),"")</f>
        <v>855069.45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3564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0" width="14"/>
    <col collapsed="false" customWidth="true" hidden="false" outlineLevel="0" max="13" min="13" style="0" width="18"/>
  </cols>
  <sheetData>
    <row r="1" customFormat="false" ht="17.25" hidden="false" customHeight="true" outlineLevel="0" collapsed="false">
      <c r="A1" s="49" t="s">
        <v>3565</v>
      </c>
    </row>
    <row r="3" customFormat="false" ht="12.75" hidden="false" customHeight="true" outlineLevel="0" collapsed="false">
      <c r="A3" s="22" t="s">
        <v>3566</v>
      </c>
      <c r="E3" s="50" t="n">
        <v>0.8584</v>
      </c>
      <c r="F3" s="51" t="s">
        <v>3567</v>
      </c>
      <c r="G3" s="51" t="s">
        <v>3568</v>
      </c>
      <c r="H3" s="51" t="s">
        <v>3569</v>
      </c>
      <c r="I3" s="51" t="s">
        <v>3570</v>
      </c>
      <c r="J3" s="51" t="s">
        <v>3571</v>
      </c>
      <c r="K3" s="52" t="s">
        <v>3572</v>
      </c>
      <c r="L3" s="52" t="s">
        <v>3573</v>
      </c>
      <c r="M3" s="52" t="s">
        <v>3574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56"/>
      <c r="L4" s="56"/>
      <c r="M4" s="56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56"/>
      <c r="L5" s="56"/>
      <c r="M5" s="56"/>
    </row>
    <row r="6" customFormat="false" ht="12.75" hidden="false" customHeight="true" outlineLevel="0" collapsed="false">
      <c r="A6" s="60" t="s">
        <v>3505</v>
      </c>
      <c r="B6" s="27" t="s">
        <v>3575</v>
      </c>
      <c r="C6" s="27" t="s">
        <v>3576</v>
      </c>
      <c r="D6" s="27" t="s">
        <v>3577</v>
      </c>
      <c r="E6" s="27" t="s">
        <v>3578</v>
      </c>
      <c r="F6" s="61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56"/>
      <c r="L6" s="56"/>
      <c r="M6" s="56"/>
    </row>
    <row r="7" customFormat="false" ht="12.75" hidden="false" customHeight="true" outlineLevel="0" collapsed="false">
      <c r="A7" s="22" t="s">
        <v>3509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19)'!$E:$E,"&gt;="&amp;DATE(2026,1,1),'Notas Fiscais (Rel 19)'!$E:$E,"&lt;="&amp;DATE(2026,1,31))</f>
        <v>0</v>
      </c>
      <c r="K7" s="56" t="str">
        <f aca="false">IF($A7=INDEX('Venda Anual (Base)'!$A$5:$A$16,MONTH('Venda Anual (Base)'!$C$18)),IFERROR(B7/DAY('Venda Anual (Base)'!$C$18)*DAY(EOMONTH('Venda Anual (Base)'!$C$18,0)),""),"")</f>
        <v/>
      </c>
      <c r="L7" s="56" t="n">
        <f aca="false">('Resumo Grupos'!B13)</f>
        <v>0</v>
      </c>
      <c r="M7" s="56" t="n">
        <f aca="false">IFERROR(B7-D7-L7,"")</f>
        <v>1144889.69</v>
      </c>
    </row>
    <row r="8" customFormat="false" ht="12.75" hidden="false" customHeight="true" outlineLevel="0" collapsed="false">
      <c r="A8" s="22" t="s">
        <v>3510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982773.309896</v>
      </c>
      <c r="J8" s="55" t="n">
        <f aca="false">SUMIFS('Notas Fiscais (Rel 19)'!$K:$K,'Notas Fiscais (Rel 19)'!$E:$E,"&gt;="&amp;DATE(2026,2,1),'Notas Fiscais (Rel 19)'!$E:$E,"&lt;="&amp;DATE(2026,2,28))</f>
        <v>0</v>
      </c>
      <c r="K8" s="56" t="str">
        <f aca="false">IF($A8=INDEX('Venda Anual (Base)'!$A$5:$A$16,MONTH('Venda Anual (Base)'!$C$18)),IFERROR(B8/DAY('Venda Anual (Base)'!$C$18)*DAY(EOMONTH('Venda Anual (Base)'!$C$18,0)),""),"")</f>
        <v/>
      </c>
      <c r="L8" s="56" t="n">
        <f aca="false">('Resumo Grupos'!C13)</f>
        <v>0</v>
      </c>
      <c r="M8" s="56" t="n">
        <f aca="false">IFERROR(B8-D8-L8,"")</f>
        <v>1033395.35</v>
      </c>
    </row>
    <row r="9" customFormat="false" ht="12.75" hidden="false" customHeight="true" outlineLevel="0" collapsed="false">
      <c r="A9" s="22" t="s">
        <v>3511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7" t="n">
        <f aca="false">IF(AND(ISNUMBER(B8),ISNUMBER(B7),B7&lt;&gt;0),B8/B7,"")</f>
        <v>0.902615648499726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OK</v>
      </c>
      <c r="I9" s="59" t="n">
        <f aca="false">IF(C9="","",IF(AND(F9&lt;&gt;"",F9&lt;1),C9*F9,C9))</f>
        <v>800680.165934897</v>
      </c>
      <c r="J9" s="59" t="n">
        <f aca="false">SUMIFS('Notas Fiscais (Rel 19)'!$K:$K,'Notas Fiscais (Rel 19)'!$E:$E,"&gt;="&amp;DATE(2026,3,1),'Notas Fiscais (Rel 19)'!$E:$E,"&lt;="&amp;DATE(2026,3,31))</f>
        <v>0</v>
      </c>
      <c r="K9" s="56" t="str">
        <f aca="false">IF($A9=INDEX('Venda Anual (Base)'!$A$5:$A$16,MONTH('Venda Anual (Base)'!$C$18)),IFERROR(B9/DAY('Venda Anual (Base)'!$C$18)*DAY(EOMONTH('Venda Anual (Base)'!$C$18,0)),""),"")</f>
        <v/>
      </c>
      <c r="L9" s="56" t="n">
        <f aca="false">('Resumo Grupos'!D13)</f>
        <v>0</v>
      </c>
      <c r="M9" s="56" t="n">
        <f aca="false">IFERROR(B9-D9-L9,"")</f>
        <v>1144493.82</v>
      </c>
    </row>
    <row r="10" customFormat="false" ht="12.75" hidden="false" customHeight="true" outlineLevel="0" collapsed="false">
      <c r="A10" s="22" t="s">
        <v>3512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1.10750819616132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982433.495088</v>
      </c>
      <c r="J10" s="55" t="n">
        <f aca="false">SUMIFS('Notas Fiscais (Rel 19)'!$K:$K,'Notas Fiscais (Rel 19)'!$E:$E,"&gt;="&amp;DATE(2026,4,1),'Notas Fiscais (Rel 19)'!$E:$E,"&lt;="&amp;DATE(2026,4,30))</f>
        <v>0</v>
      </c>
      <c r="K10" s="56" t="str">
        <f aca="false">IF($A10=INDEX('Venda Anual (Base)'!$A$5:$A$16,MONTH('Venda Anual (Base)'!$C$18)),IFERROR(B10/DAY('Venda Anual (Base)'!$C$18)*DAY(EOMONTH('Venda Anual (Base)'!$C$18,0)),""),"")</f>
        <v/>
      </c>
      <c r="L10" s="56" t="n">
        <f aca="false">('Resumo Grupos'!E13)</f>
        <v>0</v>
      </c>
      <c r="M10" s="56" t="n">
        <f aca="false">IFERROR(B10-D10-L10,"")</f>
        <v>1122494.94</v>
      </c>
    </row>
    <row r="11" customFormat="false" ht="12.75" hidden="false" customHeight="true" outlineLevel="0" collapsed="false">
      <c r="A11" s="22" t="s">
        <v>3513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7" t="n">
        <f aca="false">IF(AND(ISNUMBER(B10),ISNUMBER(B9),B9&lt;&gt;0),B10/B9,"")</f>
        <v>0.980778506956027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945028.79347614</v>
      </c>
      <c r="J11" s="59" t="n">
        <f aca="false">SUMIFS('Notas Fiscais (Rel 19)'!$K:$K,'Notas Fiscais (Rel 19)'!$E:$E,"&gt;="&amp;DATE(2026,5,1),'Notas Fiscais (Rel 19)'!$E:$E,"&lt;="&amp;DATE(2026,5,31))</f>
        <v>0</v>
      </c>
      <c r="K11" s="56" t="str">
        <f aca="false">IF($A11=INDEX('Venda Anual (Base)'!$A$5:$A$16,MONTH('Venda Anual (Base)'!$C$18)),IFERROR(B11/DAY('Venda Anual (Base)'!$C$18)*DAY(EOMONTH('Venda Anual (Base)'!$C$18,0)),""),"")</f>
        <v/>
      </c>
      <c r="L11" s="56" t="n">
        <f aca="false">('Resumo Grupos'!F13)</f>
        <v>0</v>
      </c>
      <c r="M11" s="56" t="n">
        <f aca="false">IFERROR(B11-D11-L11,"")</f>
        <v>1211481.58</v>
      </c>
    </row>
    <row r="12" customFormat="false" ht="12.75" hidden="false" customHeight="true" outlineLevel="0" collapsed="false">
      <c r="A12" s="22" t="s">
        <v>3514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846975.21</v>
      </c>
      <c r="E12" s="16" t="n">
        <f aca="false">IF(AND(ISNUMBER(C12),D12&gt;0),D12-C12,"")</f>
        <v>-192960.578272</v>
      </c>
      <c r="F12" s="53" t="n">
        <f aca="false">IF(AND(ISNUMBER(B11),ISNUMBER(B10),B10&lt;&gt;0),B11/B10,"")</f>
        <v>1.07927576047692</v>
      </c>
      <c r="G12" s="53" t="n">
        <f aca="false">IF(AND(ISNUMBER(D12),ISNUMBER(B12),B12&lt;&gt;0),(D12/B12)*30,"")</f>
        <v>21.4739127002854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1039935.788272</v>
      </c>
      <c r="J12" s="55" t="n">
        <f aca="false">SUMIFS('Notas Fiscais (Rel 19)'!$K:$K,'Notas Fiscais (Rel 19)'!$E:$E,"&gt;="&amp;DATE(2026,6,1),'Notas Fiscais (Rel 19)'!$E:$E,"&lt;="&amp;DATE(2026,6,30))</f>
        <v>967825.68</v>
      </c>
      <c r="K12" s="56" t="str">
        <f aca="false">IF($A12=INDEX('Venda Anual (Base)'!$A$5:$A$16,MONTH('Venda Anual (Base)'!$C$18)),IFERROR(B12/DAY('Venda Anual (Base)'!$C$18)*DAY(EOMONTH('Venda Anual (Base)'!$C$18,0)),""),"")</f>
        <v/>
      </c>
      <c r="L12" s="56" t="n">
        <f aca="false">('Resumo Grupos'!G13)</f>
        <v>440845.44</v>
      </c>
      <c r="M12" s="56" t="n">
        <f aca="false">IFERROR(B12-D12-L12,"")</f>
        <v>-104559.05</v>
      </c>
    </row>
    <row r="13" customFormat="false" ht="12.75" hidden="false" customHeight="true" outlineLevel="0" collapsed="false">
      <c r="A13" s="22" t="s">
        <v>3515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911001.38</v>
      </c>
      <c r="E13" s="16" t="n">
        <f aca="false">IF(AND(ISNUMBER(C13),D13&gt;0),D13-C13,"")</f>
        <v>-104710.37744</v>
      </c>
      <c r="F13" s="57" t="n">
        <f aca="false">IF(AND(ISNUMBER(B12),ISNUMBER(B11),B11&lt;&gt;0),B12/B11,"")</f>
        <v>0.976706224456174</v>
      </c>
      <c r="G13" s="57" t="n">
        <f aca="false">IF(AND(ISNUMBER(D13),ISNUMBER(B13),B13&lt;&gt;0),(D13/B13)*30,"")</f>
        <v>23.2817630426978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992051.995744968</v>
      </c>
      <c r="J13" s="59" t="n">
        <f aca="false">SUMIFS('Notas Fiscais (Rel 19)'!$K:$K,'Notas Fiscais (Rel 19)'!$E:$E,"&gt;="&amp;DATE(2026,7,1),'Notas Fiscais (Rel 19)'!$E:$E,"&lt;="&amp;DATE(2026,7,31))</f>
        <v>900788.6</v>
      </c>
      <c r="K13" s="56" t="str">
        <f aca="false">IF($A13=INDEX('Venda Anual (Base)'!$A$5:$A$16,MONTH('Venda Anual (Base)'!$C$18)),IFERROR(B13/DAY('Venda Anual (Base)'!$C$18)*DAY(EOMONTH('Venda Anual (Base)'!$C$18,0)),""),"")</f>
        <v/>
      </c>
      <c r="L13" s="56" t="n">
        <f aca="false">('Resumo Grupos'!H13)</f>
        <v>417878.26</v>
      </c>
      <c r="M13" s="56" t="n">
        <f aca="false">IFERROR(B13-D13-L13,"")</f>
        <v>-154997.69</v>
      </c>
    </row>
    <row r="14" customFormat="false" ht="12.75" hidden="false" customHeight="true" outlineLevel="0" collapsed="false">
      <c r="A14" s="22" t="s">
        <v>3516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852687.35</v>
      </c>
      <c r="E14" s="16" t="n">
        <f aca="false">IF(AND(ISNUMBER(C14),D14&gt;0),D14-C14,"")</f>
        <v>-154972.91588</v>
      </c>
      <c r="F14" s="53" t="n">
        <f aca="false">IF(AND(ISNUMBER(B13),ISNUMBER(B12),B12&lt;&gt;0),B13/B12,"")</f>
        <v>0.992073054682075</v>
      </c>
      <c r="G14" s="53" t="n">
        <f aca="false">IF(AND(ISNUMBER(D14),ISNUMBER(B14),B14&lt;&gt;0),(D14/B14)*30,"")</f>
        <v>21.8546933772043</v>
      </c>
      <c r="H14" s="54" t="str">
        <f aca="false">IF(F14="","",IF(OR(F14&lt;0.9,F14&gt;1.1),"ALERTA","OK"))</f>
        <v>OK</v>
      </c>
      <c r="I14" s="55" t="n">
        <f aca="false">IF(C14="","",IF(AND(F14&lt;&gt;"",F14&lt;1),C14*F14,C14))</f>
        <v>999672.598053324</v>
      </c>
      <c r="J14" s="55" t="n">
        <f aca="false">SUMIFS('Notas Fiscais (Rel 19)'!$K:$K,'Notas Fiscais (Rel 19)'!$E:$E,"&gt;="&amp;DATE(2026,8,1),'Notas Fiscais (Rel 19)'!$E:$E,"&lt;="&amp;DATE(2026,8,31))</f>
        <v>545991.44</v>
      </c>
      <c r="K14" s="56" t="str">
        <f aca="false">IF($A14=INDEX('Venda Anual (Base)'!$A$5:$A$16,MONTH('Venda Anual (Base)'!$C$18)),IFERROR(B14/DAY('Venda Anual (Base)'!$C$18)*DAY(EOMONTH('Venda Anual (Base)'!$C$18,0)),""),"")</f>
        <v/>
      </c>
      <c r="L14" s="56" t="n">
        <f aca="false">('Resumo Grupos'!I13)</f>
        <v>408144.86</v>
      </c>
      <c r="M14" s="56" t="n">
        <f aca="false">IFERROR(B14-D14-L14,"")</f>
        <v>-90345.8499999999</v>
      </c>
    </row>
    <row r="15" customFormat="false" ht="12.75" hidden="false" customHeight="true" outlineLevel="0" collapsed="false">
      <c r="A15" s="22" t="s">
        <v>3517</v>
      </c>
      <c r="B15" s="16" t="n">
        <f aca="false">IFERROR(INDEX('Venda Anual (Base)'!$C$5:$C$16,MATCH($A15,'Venda Anual (Base)'!$A$5:$A$16,0)),"")</f>
        <v>114009.26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480120.1</v>
      </c>
      <c r="E15" s="16" t="n">
        <f aca="false">IF(AND(ISNUMBER(C15),D15&gt;0),D15-C15,"")</f>
        <v>-524625.391424</v>
      </c>
      <c r="F15" s="57" t="n">
        <f aca="false">IF(AND(ISNUMBER(B14),ISNUMBER(B13),B13&lt;&gt;0),B14/B13,"")</f>
        <v>0.997107383753537</v>
      </c>
      <c r="G15" s="57" t="n">
        <f aca="false">IF(AND(ISNUMBER(D15),ISNUMBER(B15),B15&lt;&gt;0),(D15/B15)*30,"")</f>
        <v>126.337132615368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1001839.14829195</v>
      </c>
      <c r="J15" s="59" t="n">
        <f aca="false">SUMIFS('Notas Fiscais (Rel 19)'!$K:$K,'Notas Fiscais (Rel 19)'!$E:$E,"&gt;="&amp;DATE(2026,9,1),'Notas Fiscais (Rel 19)'!$E:$E,"&lt;="&amp;DATE(2026,9,30))</f>
        <v>0</v>
      </c>
      <c r="K15" s="56" t="n">
        <f aca="false">IF($A15=INDEX('Venda Anual (Base)'!$A$5:$A$16,MONTH('Venda Anual (Base)'!$C$18)),IFERROR(B15/DAY('Venda Anual (Base)'!$C$18)*DAY(EOMONTH('Venda Anual (Base)'!$C$18,0)),""),"")</f>
        <v>855069.45</v>
      </c>
      <c r="L15" s="56" t="n">
        <f aca="false">('Resumo Grupos'!J13)</f>
        <v>288103.32</v>
      </c>
      <c r="M15" s="56" t="n">
        <f aca="false">IFERROR(B15-D15-L15,"")</f>
        <v>-654214.16</v>
      </c>
    </row>
    <row r="16" customFormat="false" ht="12.75" hidden="false" customHeight="true" outlineLevel="0" collapsed="false">
      <c r="A16" s="22" t="s">
        <v>3518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97865.548784</v>
      </c>
      <c r="D16" s="16" t="n">
        <f aca="false">IFERROR(INDEX('Resumo Mensal'!$C$2:$C$25,MATCH($A16,'Resumo Mensal'!$A$2:$A$25,0)),0)</f>
        <v>31656.33</v>
      </c>
      <c r="E16" s="16" t="n">
        <f aca="false">IF(AND(ISNUMBER(C16),D16&gt;0),D16-C16,"")</f>
        <v>-66209.218784</v>
      </c>
      <c r="F16" s="62" t="n">
        <f aca="false">IF(AND(ISNUMBER(B15),ISNUMBER(B14),B14&lt;&gt;0),B15/B14,"")</f>
        <v>0.0974033221540488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9532.42957599074</v>
      </c>
      <c r="J16" s="65" t="n">
        <f aca="false">SUMIFS('Notas Fiscais (Rel 19)'!$K:$K,'Notas Fiscais (Rel 19)'!$E:$E,"&gt;="&amp;DATE(2026,10,1),'Notas Fiscais (Rel 19)'!$E:$E,"&lt;="&amp;DATE(2026,10,31))</f>
        <v>0</v>
      </c>
      <c r="K16" s="56" t="str">
        <f aca="false">IF($A16=INDEX('Venda Anual (Base)'!$A$5:$A$16,MONTH('Venda Anual (Base)'!$C$18)),IFERROR(B16/DAY('Venda Anual (Base)'!$C$18)*DAY(EOMONTH('Venda Anual (Base)'!$C$18,0)),""),"")</f>
        <v/>
      </c>
      <c r="L16" s="56" t="n">
        <f aca="false">('Resumo Grupos'!K13)</f>
        <v>74865.62</v>
      </c>
      <c r="M16" s="56" t="n">
        <f aca="false">IFERROR(B16-D16-L16,"")</f>
        <v>-106521.95</v>
      </c>
    </row>
    <row r="17" customFormat="false" ht="12.75" hidden="false" customHeight="true" outlineLevel="0" collapsed="false">
      <c r="A17" s="22" t="s">
        <v>3519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17597.08</v>
      </c>
      <c r="E17" s="16" t="n">
        <f aca="false">IF(AND(ISNUMBER(C17),D17&gt;0),D17-C17,"")</f>
        <v>17597.08</v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56" t="str">
        <f aca="false">IF($A17=INDEX('Venda Anual (Base)'!$A$5:$A$16,MONTH('Venda Anual (Base)'!$C$18)),IFERROR(B17/DAY('Venda Anual (Base)'!$C$18)*DAY(EOMONTH('Venda Anual (Base)'!$C$18,0)),""),"")</f>
        <v/>
      </c>
      <c r="L17" s="56" t="n">
        <f aca="false">('Resumo Grupos'!L13)</f>
        <v>61631.93</v>
      </c>
      <c r="M17" s="56" t="n">
        <f aca="false">IFERROR(B17-D17-L17,"")</f>
        <v>-79229.01</v>
      </c>
    </row>
    <row r="18" customFormat="false" ht="12.75" hidden="false" customHeight="true" outlineLevel="0" collapsed="false">
      <c r="A18" s="22" t="s">
        <v>3520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5907.33</v>
      </c>
      <c r="E18" s="16" t="n">
        <f aca="false">IF(AND(ISNUMBER(C18),D18&gt;0),D18-C18,"")</f>
        <v>5907.33</v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56" t="str">
        <f aca="false">IF($A18=INDEX('Venda Anual (Base)'!$A$5:$A$16,MONTH('Venda Anual (Base)'!$C$18)),IFERROR(B18/DAY('Venda Anual (Base)'!$C$18)*DAY(EOMONTH('Venda Anual (Base)'!$C$18,0)),""),"")</f>
        <v/>
      </c>
      <c r="L18" s="56" t="n">
        <f aca="false">('Resumo Grupos'!M13)</f>
        <v>41060.07</v>
      </c>
      <c r="M18" s="56" t="n">
        <f aca="false">IFERROR(B18-D18-L18,"")</f>
        <v>-46967.4</v>
      </c>
    </row>
    <row r="19" customFormat="false" ht="12.75" hidden="false" customHeight="true" outlineLevel="0" collapsed="false">
      <c r="A19" s="60" t="s">
        <v>3533</v>
      </c>
      <c r="B19" s="30" t="n">
        <f aca="false">SUM(B7:B18)</f>
        <v>9298394.55</v>
      </c>
      <c r="C19" s="30" t="n">
        <f aca="false">SUM(C7:C18)</f>
        <v>7981741.88172</v>
      </c>
      <c r="D19" s="30" t="n">
        <f aca="false">SUM(D7:D18)</f>
        <v>3145944.78</v>
      </c>
      <c r="E19" s="30" t="n">
        <f aca="false">IF(COUNT(E7:E18)=0,"sem dados comparaveis ainda",SUM(E7:E18))</f>
        <v>-1019974.0718</v>
      </c>
      <c r="F19" s="67" t="n">
        <f aca="false">SUM(F7:F18)</f>
        <v>7.13346809713984</v>
      </c>
      <c r="G19" s="66"/>
      <c r="I19" s="16" t="n">
        <f aca="false">SUM(I7:I18)</f>
        <v>7753947.72433327</v>
      </c>
      <c r="J19" s="16" t="n">
        <f aca="false">SUM(J7:J18)</f>
        <v>2414605.72</v>
      </c>
      <c r="K19" s="56" t="n">
        <f aca="false">SUM(K7:K18)</f>
        <v>855069.45</v>
      </c>
      <c r="L19" s="56" t="n">
        <f aca="false">SUM(L7:L18)</f>
        <v>1732529.5</v>
      </c>
      <c r="M19" s="56" t="n">
        <f aca="false">SUM(M7:M18)</f>
        <v>4419920.27</v>
      </c>
    </row>
    <row r="21" customFormat="false" ht="12.75" hidden="false" customHeight="true" outlineLevel="0" collapsed="false">
      <c r="A21" s="22" t="s">
        <v>3579</v>
      </c>
    </row>
    <row r="23" customFormat="false" ht="12.75" hidden="false" customHeight="true" outlineLevel="0" collapsed="false">
      <c r="A23" s="22" t="s">
        <v>3580</v>
      </c>
    </row>
    <row r="25" customFormat="false" ht="12.75" hidden="false" customHeight="true" outlineLevel="0" collapsed="false">
      <c r="A25" s="22" t="s">
        <v>3581</v>
      </c>
      <c r="B25" s="18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2" t="s">
        <v>3582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3583</v>
      </c>
      <c r="B1" s="1" t="s">
        <v>3584</v>
      </c>
      <c r="C1" s="1" t="s">
        <v>3585</v>
      </c>
      <c r="D1" s="1" t="s">
        <v>3586</v>
      </c>
      <c r="E1" s="1" t="s">
        <v>3587</v>
      </c>
      <c r="F1" s="1" t="s">
        <v>3588</v>
      </c>
      <c r="G1" s="1" t="s">
        <v>3589</v>
      </c>
      <c r="H1" s="1" t="s">
        <v>3590</v>
      </c>
      <c r="I1" s="1" t="s">
        <v>3591</v>
      </c>
      <c r="J1" s="1" t="s">
        <v>3592</v>
      </c>
      <c r="K1" s="1" t="s">
        <v>3593</v>
      </c>
      <c r="N1" s="68" t="s">
        <v>3555</v>
      </c>
      <c r="O1" s="68" t="s">
        <v>3594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59</v>
      </c>
      <c r="D2" s="1" t="s">
        <v>3595</v>
      </c>
      <c r="E2" s="15" t="n">
        <v>46174</v>
      </c>
      <c r="F2" s="15" t="n">
        <v>46171</v>
      </c>
      <c r="G2" s="1" t="s">
        <v>406</v>
      </c>
      <c r="H2" s="1" t="n">
        <v>1187486</v>
      </c>
      <c r="I2" s="1" t="n">
        <v>1</v>
      </c>
      <c r="J2" s="1" t="s">
        <v>3596</v>
      </c>
      <c r="K2" s="46" t="n">
        <v>390.66</v>
      </c>
      <c r="N2" s="15" t="n">
        <v>46174</v>
      </c>
      <c r="O2" s="46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36</v>
      </c>
      <c r="D3" s="1" t="s">
        <v>3597</v>
      </c>
      <c r="E3" s="15" t="n">
        <v>46174</v>
      </c>
      <c r="F3" s="15" t="n">
        <v>46160</v>
      </c>
      <c r="G3" s="1" t="s">
        <v>554</v>
      </c>
      <c r="H3" s="1" t="n">
        <v>1187952</v>
      </c>
      <c r="I3" s="1" t="n">
        <v>3</v>
      </c>
      <c r="J3" s="1" t="s">
        <v>3596</v>
      </c>
      <c r="K3" s="46" t="n">
        <v>218.36</v>
      </c>
      <c r="N3" s="15" t="n">
        <v>46175</v>
      </c>
      <c r="O3" s="46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153</v>
      </c>
      <c r="D4" s="1" t="s">
        <v>3598</v>
      </c>
      <c r="E4" s="15" t="n">
        <v>46174</v>
      </c>
      <c r="F4" s="15" t="n">
        <v>46170</v>
      </c>
      <c r="G4" s="1" t="s">
        <v>445</v>
      </c>
      <c r="H4" s="1" t="n">
        <v>1187519</v>
      </c>
      <c r="I4" s="1" t="n">
        <v>11</v>
      </c>
      <c r="J4" s="1" t="s">
        <v>3596</v>
      </c>
      <c r="K4" s="46" t="n">
        <v>2284</v>
      </c>
      <c r="N4" s="15" t="n">
        <v>46176</v>
      </c>
      <c r="O4" s="46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36</v>
      </c>
      <c r="D5" s="1" t="s">
        <v>3599</v>
      </c>
      <c r="E5" s="15" t="n">
        <v>46174</v>
      </c>
      <c r="F5" s="15" t="n">
        <v>46164</v>
      </c>
      <c r="G5" s="1" t="s">
        <v>365</v>
      </c>
      <c r="H5" s="1" t="n">
        <v>1187889</v>
      </c>
      <c r="I5" s="1" t="n">
        <v>3</v>
      </c>
      <c r="J5" s="1" t="s">
        <v>3596</v>
      </c>
      <c r="K5" s="46" t="n">
        <v>2710</v>
      </c>
      <c r="N5" s="15" t="n">
        <v>46177</v>
      </c>
      <c r="O5" s="46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3600</v>
      </c>
      <c r="D6" s="1" t="s">
        <v>3601</v>
      </c>
      <c r="E6" s="15" t="n">
        <v>46174</v>
      </c>
      <c r="F6" s="15" t="n">
        <v>46174</v>
      </c>
      <c r="G6" s="1" t="s">
        <v>677</v>
      </c>
      <c r="H6" s="1" t="n">
        <v>1191272</v>
      </c>
      <c r="I6" s="1" t="n">
        <v>1</v>
      </c>
      <c r="J6" s="1" t="s">
        <v>3596</v>
      </c>
      <c r="K6" s="46" t="n">
        <v>180</v>
      </c>
      <c r="N6" s="15" t="n">
        <v>46178</v>
      </c>
      <c r="O6" s="46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36</v>
      </c>
      <c r="D7" s="1" t="s">
        <v>3602</v>
      </c>
      <c r="E7" s="15" t="n">
        <v>46174</v>
      </c>
      <c r="F7" s="15" t="n">
        <v>46160</v>
      </c>
      <c r="G7" s="1" t="s">
        <v>615</v>
      </c>
      <c r="H7" s="1" t="n">
        <v>1187048</v>
      </c>
      <c r="I7" s="1" t="n">
        <v>1</v>
      </c>
      <c r="J7" s="1" t="s">
        <v>3596</v>
      </c>
      <c r="K7" s="46" t="n">
        <v>1751.27</v>
      </c>
      <c r="N7" s="15" t="n">
        <v>46179</v>
      </c>
      <c r="O7" s="46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59</v>
      </c>
      <c r="D8" s="1" t="s">
        <v>3603</v>
      </c>
      <c r="E8" s="15" t="n">
        <v>46174</v>
      </c>
      <c r="F8" s="15" t="n">
        <v>46174</v>
      </c>
      <c r="G8" s="1" t="s">
        <v>118</v>
      </c>
      <c r="H8" s="1" t="n">
        <v>1189172</v>
      </c>
      <c r="I8" s="1" t="n">
        <v>1</v>
      </c>
      <c r="J8" s="1" t="s">
        <v>3596</v>
      </c>
      <c r="K8" s="46" t="n">
        <v>405.5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59</v>
      </c>
      <c r="D9" s="1" t="s">
        <v>3604</v>
      </c>
      <c r="E9" s="15" t="n">
        <v>46174</v>
      </c>
      <c r="F9" s="15" t="n">
        <v>46174</v>
      </c>
      <c r="G9" s="1" t="s">
        <v>122</v>
      </c>
      <c r="H9" s="1" t="n">
        <v>1194085</v>
      </c>
      <c r="I9" s="1" t="n">
        <v>1</v>
      </c>
      <c r="J9" s="1" t="s">
        <v>3596</v>
      </c>
      <c r="K9" s="46" t="n">
        <v>280</v>
      </c>
      <c r="N9" s="15" t="n">
        <v>46181</v>
      </c>
      <c r="O9" s="46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36</v>
      </c>
      <c r="D10" s="1" t="s">
        <v>3605</v>
      </c>
      <c r="E10" s="15" t="n">
        <v>46174</v>
      </c>
      <c r="F10" s="15" t="n">
        <v>46172</v>
      </c>
      <c r="G10" s="1" t="s">
        <v>243</v>
      </c>
      <c r="H10" s="1" t="n">
        <v>1188385</v>
      </c>
      <c r="I10" s="1" t="n">
        <v>1</v>
      </c>
      <c r="J10" s="1" t="s">
        <v>3596</v>
      </c>
      <c r="K10" s="46" t="n">
        <v>11363.2</v>
      </c>
      <c r="N10" s="15" t="n">
        <v>46182</v>
      </c>
      <c r="O10" s="46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36</v>
      </c>
      <c r="D11" s="1" t="s">
        <v>3606</v>
      </c>
      <c r="E11" s="15" t="n">
        <v>46174</v>
      </c>
      <c r="F11" s="15" t="n">
        <v>46155</v>
      </c>
      <c r="G11" s="1" t="s">
        <v>516</v>
      </c>
      <c r="H11" s="1" t="n">
        <v>1188129</v>
      </c>
      <c r="I11" s="1" t="n">
        <v>39</v>
      </c>
      <c r="J11" s="1" t="s">
        <v>3596</v>
      </c>
      <c r="K11" s="46" t="n">
        <v>84</v>
      </c>
      <c r="N11" s="15" t="n">
        <v>46183</v>
      </c>
      <c r="O11" s="46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36</v>
      </c>
      <c r="D12" s="1" t="s">
        <v>3607</v>
      </c>
      <c r="E12" s="15" t="n">
        <v>46174</v>
      </c>
      <c r="F12" s="15" t="n">
        <v>46174</v>
      </c>
      <c r="G12" s="1" t="s">
        <v>93</v>
      </c>
      <c r="H12" s="1" t="n">
        <v>1189233</v>
      </c>
      <c r="I12" s="1" t="n">
        <v>2</v>
      </c>
      <c r="J12" s="1" t="s">
        <v>3596</v>
      </c>
      <c r="K12" s="46" t="n">
        <v>260</v>
      </c>
      <c r="N12" s="15" t="n">
        <v>46184</v>
      </c>
      <c r="O12" s="46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36</v>
      </c>
      <c r="D13" s="1" t="s">
        <v>3607</v>
      </c>
      <c r="E13" s="15" t="n">
        <v>46174</v>
      </c>
      <c r="F13" s="15" t="n">
        <v>46174</v>
      </c>
      <c r="G13" s="1" t="s">
        <v>93</v>
      </c>
      <c r="H13" s="1" t="n">
        <v>1189238</v>
      </c>
      <c r="I13" s="1" t="n">
        <v>6</v>
      </c>
      <c r="J13" s="1" t="s">
        <v>3596</v>
      </c>
      <c r="K13" s="46" t="n">
        <v>260</v>
      </c>
      <c r="N13" s="15" t="n">
        <v>46185</v>
      </c>
      <c r="O13" s="46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36</v>
      </c>
      <c r="D14" s="1" t="s">
        <v>3608</v>
      </c>
      <c r="E14" s="15" t="n">
        <v>46174</v>
      </c>
      <c r="F14" s="15" t="n">
        <v>46172</v>
      </c>
      <c r="G14" s="1" t="s">
        <v>182</v>
      </c>
      <c r="H14" s="1" t="n">
        <v>1188444</v>
      </c>
      <c r="I14" s="1" t="n">
        <v>1</v>
      </c>
      <c r="J14" s="1" t="s">
        <v>3596</v>
      </c>
      <c r="K14" s="46" t="n">
        <v>3055.2</v>
      </c>
      <c r="N14" s="15" t="n">
        <v>46186</v>
      </c>
      <c r="O14" s="46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36</v>
      </c>
      <c r="D15" s="1" t="s">
        <v>3609</v>
      </c>
      <c r="E15" s="15" t="n">
        <v>46174</v>
      </c>
      <c r="F15" s="15" t="n">
        <v>46160</v>
      </c>
      <c r="G15" s="1" t="s">
        <v>471</v>
      </c>
      <c r="H15" s="1" t="n">
        <v>1187627</v>
      </c>
      <c r="I15" s="1" t="n">
        <v>3</v>
      </c>
      <c r="J15" s="1" t="s">
        <v>3596</v>
      </c>
      <c r="K15" s="46" t="n">
        <v>5050.31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153</v>
      </c>
      <c r="D16" s="1" t="s">
        <v>3610</v>
      </c>
      <c r="E16" s="15" t="n">
        <v>46174</v>
      </c>
      <c r="F16" s="15" t="n">
        <v>46174</v>
      </c>
      <c r="G16" s="1" t="s">
        <v>1095</v>
      </c>
      <c r="H16" s="1" t="n">
        <v>1189192</v>
      </c>
      <c r="I16" s="1" t="n">
        <v>1</v>
      </c>
      <c r="J16" s="1" t="s">
        <v>3596</v>
      </c>
      <c r="K16" s="46" t="n">
        <v>105</v>
      </c>
      <c r="N16" s="15" t="n">
        <v>46188</v>
      </c>
      <c r="O16" s="46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36</v>
      </c>
      <c r="D17" s="1" t="s">
        <v>3611</v>
      </c>
      <c r="E17" s="15" t="n">
        <v>46175</v>
      </c>
      <c r="F17" s="15" t="n">
        <v>46174</v>
      </c>
      <c r="G17" s="1" t="s">
        <v>186</v>
      </c>
      <c r="H17" s="1" t="n">
        <v>1193274</v>
      </c>
      <c r="I17" s="1" t="n">
        <v>1</v>
      </c>
      <c r="J17" s="1" t="s">
        <v>3596</v>
      </c>
      <c r="K17" s="46" t="n">
        <v>564</v>
      </c>
      <c r="N17" s="15" t="n">
        <v>46189</v>
      </c>
      <c r="O17" s="46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36</v>
      </c>
      <c r="D18" s="1" t="s">
        <v>3612</v>
      </c>
      <c r="E18" s="15" t="n">
        <v>46175</v>
      </c>
      <c r="F18" s="15" t="n">
        <v>46170</v>
      </c>
      <c r="G18" s="1" t="s">
        <v>368</v>
      </c>
      <c r="H18" s="1" t="n">
        <v>1193288</v>
      </c>
      <c r="I18" s="1" t="n">
        <v>1</v>
      </c>
      <c r="J18" s="1" t="s">
        <v>3596</v>
      </c>
      <c r="K18" s="46" t="n">
        <v>1330</v>
      </c>
      <c r="N18" s="15" t="n">
        <v>46190</v>
      </c>
      <c r="O18" s="46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59</v>
      </c>
      <c r="D19" s="1" t="s">
        <v>3613</v>
      </c>
      <c r="E19" s="15" t="n">
        <v>46175</v>
      </c>
      <c r="F19" s="15" t="n">
        <v>46174</v>
      </c>
      <c r="G19" s="1" t="s">
        <v>89</v>
      </c>
      <c r="H19" s="1" t="n">
        <v>1191273</v>
      </c>
      <c r="I19" s="1" t="n">
        <v>1</v>
      </c>
      <c r="J19" s="1" t="s">
        <v>3596</v>
      </c>
      <c r="K19" s="46" t="n">
        <v>655.68</v>
      </c>
      <c r="N19" s="15" t="n">
        <v>46191</v>
      </c>
      <c r="O19" s="46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36</v>
      </c>
      <c r="D20" s="1" t="s">
        <v>3614</v>
      </c>
      <c r="E20" s="15" t="n">
        <v>46175</v>
      </c>
      <c r="F20" s="15" t="n">
        <v>46174</v>
      </c>
      <c r="G20" s="1" t="s">
        <v>302</v>
      </c>
      <c r="H20" s="1" t="n">
        <v>1191245</v>
      </c>
      <c r="I20" s="1" t="n">
        <v>1</v>
      </c>
      <c r="J20" s="1" t="s">
        <v>3596</v>
      </c>
      <c r="K20" s="46" t="n">
        <v>2569.25</v>
      </c>
      <c r="N20" s="15" t="n">
        <v>46192</v>
      </c>
      <c r="O20" s="46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36</v>
      </c>
      <c r="D21" s="1" t="s">
        <v>3614</v>
      </c>
      <c r="E21" s="15" t="n">
        <v>46175</v>
      </c>
      <c r="F21" s="15" t="n">
        <v>46175</v>
      </c>
      <c r="G21" s="1" t="s">
        <v>302</v>
      </c>
      <c r="H21" s="1" t="n">
        <v>1193353</v>
      </c>
      <c r="I21" s="1" t="n">
        <v>1</v>
      </c>
      <c r="J21" s="1" t="s">
        <v>3596</v>
      </c>
      <c r="K21" s="46" t="n">
        <v>4425.75</v>
      </c>
      <c r="N21" s="15" t="n">
        <v>46193</v>
      </c>
      <c r="O21" s="46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36</v>
      </c>
      <c r="D22" s="1" t="s">
        <v>3615</v>
      </c>
      <c r="E22" s="15" t="n">
        <v>46175</v>
      </c>
      <c r="F22" s="15" t="n">
        <v>46175</v>
      </c>
      <c r="G22" s="1" t="s">
        <v>253</v>
      </c>
      <c r="H22" s="1" t="n">
        <v>1193996</v>
      </c>
      <c r="I22" s="1" t="n">
        <v>1</v>
      </c>
      <c r="J22" s="1" t="s">
        <v>3596</v>
      </c>
      <c r="K22" s="46" t="n">
        <v>400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36</v>
      </c>
      <c r="D23" s="1" t="s">
        <v>3616</v>
      </c>
      <c r="E23" s="15" t="n">
        <v>46175</v>
      </c>
      <c r="F23" s="15" t="n">
        <v>46170</v>
      </c>
      <c r="G23" s="1" t="s">
        <v>75</v>
      </c>
      <c r="H23" s="1" t="n">
        <v>1191825</v>
      </c>
      <c r="I23" s="1" t="n">
        <v>1</v>
      </c>
      <c r="J23" s="1" t="s">
        <v>3596</v>
      </c>
      <c r="K23" s="46" t="n">
        <v>2152.02</v>
      </c>
      <c r="N23" s="15" t="n">
        <v>46195</v>
      </c>
      <c r="O23" s="46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36</v>
      </c>
      <c r="D24" s="1" t="s">
        <v>3599</v>
      </c>
      <c r="E24" s="15" t="n">
        <v>46175</v>
      </c>
      <c r="F24" s="15" t="n">
        <v>46161</v>
      </c>
      <c r="G24" s="1" t="s">
        <v>365</v>
      </c>
      <c r="H24" s="1" t="n">
        <v>1192775</v>
      </c>
      <c r="I24" s="1" t="n">
        <v>1</v>
      </c>
      <c r="J24" s="1" t="s">
        <v>3596</v>
      </c>
      <c r="K24" s="46" t="n">
        <v>6783.58</v>
      </c>
      <c r="N24" s="15" t="n">
        <v>46196</v>
      </c>
      <c r="O24" s="46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36</v>
      </c>
      <c r="D25" s="1" t="s">
        <v>3617</v>
      </c>
      <c r="E25" s="15" t="n">
        <v>46175</v>
      </c>
      <c r="F25" s="15" t="n">
        <v>46171</v>
      </c>
      <c r="G25" s="1" t="s">
        <v>65</v>
      </c>
      <c r="H25" s="1" t="n">
        <v>1193236</v>
      </c>
      <c r="I25" s="1" t="n">
        <v>11</v>
      </c>
      <c r="J25" s="1" t="s">
        <v>3596</v>
      </c>
      <c r="K25" s="46" t="n">
        <v>900.56</v>
      </c>
      <c r="N25" s="15" t="n">
        <v>46197</v>
      </c>
      <c r="O25" s="46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59</v>
      </c>
      <c r="D26" s="1" t="s">
        <v>3618</v>
      </c>
      <c r="E26" s="15" t="n">
        <v>46175</v>
      </c>
      <c r="F26" s="15" t="n">
        <v>46174</v>
      </c>
      <c r="G26" s="1" t="s">
        <v>99</v>
      </c>
      <c r="H26" s="1" t="n">
        <v>1191705</v>
      </c>
      <c r="I26" s="1" t="n">
        <v>1</v>
      </c>
      <c r="J26" s="1" t="s">
        <v>3596</v>
      </c>
      <c r="K26" s="46" t="n">
        <v>577.25</v>
      </c>
      <c r="N26" s="15" t="n">
        <v>46198</v>
      </c>
      <c r="O26" s="46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36</v>
      </c>
      <c r="D27" s="1" t="s">
        <v>3619</v>
      </c>
      <c r="E27" s="15" t="n">
        <v>46175</v>
      </c>
      <c r="F27" s="15" t="n">
        <v>46172</v>
      </c>
      <c r="G27" s="1" t="s">
        <v>180</v>
      </c>
      <c r="H27" s="1" t="n">
        <v>1193391</v>
      </c>
      <c r="I27" s="1" t="n">
        <v>1</v>
      </c>
      <c r="J27" s="1" t="s">
        <v>3596</v>
      </c>
      <c r="K27" s="46" t="n">
        <v>331</v>
      </c>
      <c r="N27" s="15" t="n">
        <v>46199</v>
      </c>
      <c r="O27" s="46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36</v>
      </c>
      <c r="D28" s="1" t="s">
        <v>3620</v>
      </c>
      <c r="E28" s="15" t="n">
        <v>46175</v>
      </c>
      <c r="F28" s="15" t="n">
        <v>46160</v>
      </c>
      <c r="G28" s="1" t="s">
        <v>436</v>
      </c>
      <c r="H28" s="1" t="n">
        <v>1193035</v>
      </c>
      <c r="I28" s="1" t="n">
        <v>1</v>
      </c>
      <c r="J28" s="1" t="s">
        <v>3596</v>
      </c>
      <c r="K28" s="46" t="n">
        <v>1747.29</v>
      </c>
      <c r="N28" s="15" t="n">
        <v>46200</v>
      </c>
      <c r="O28" s="46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36</v>
      </c>
      <c r="D29" s="1" t="s">
        <v>3621</v>
      </c>
      <c r="E29" s="15" t="n">
        <v>46175</v>
      </c>
      <c r="F29" s="15" t="n">
        <v>46174</v>
      </c>
      <c r="G29" s="1" t="s">
        <v>363</v>
      </c>
      <c r="H29" s="1" t="n">
        <v>1191624</v>
      </c>
      <c r="I29" s="1" t="n">
        <v>1</v>
      </c>
      <c r="J29" s="1" t="s">
        <v>3596</v>
      </c>
      <c r="K29" s="46" t="n">
        <v>213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59</v>
      </c>
      <c r="D30" s="1" t="s">
        <v>3622</v>
      </c>
      <c r="E30" s="15" t="n">
        <v>46175</v>
      </c>
      <c r="F30" s="15" t="n">
        <v>46174</v>
      </c>
      <c r="G30" s="1" t="s">
        <v>97</v>
      </c>
      <c r="H30" s="1" t="n">
        <v>1191285</v>
      </c>
      <c r="I30" s="1" t="n">
        <v>1</v>
      </c>
      <c r="J30" s="1" t="s">
        <v>3596</v>
      </c>
      <c r="K30" s="46" t="n">
        <v>304.75</v>
      </c>
      <c r="N30" s="15" t="n">
        <v>46202</v>
      </c>
      <c r="O30" s="46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59</v>
      </c>
      <c r="D31" s="1" t="s">
        <v>3622</v>
      </c>
      <c r="E31" s="15" t="n">
        <v>46175</v>
      </c>
      <c r="F31" s="15" t="n">
        <v>46174</v>
      </c>
      <c r="G31" s="1" t="s">
        <v>97</v>
      </c>
      <c r="H31" s="1" t="n">
        <v>1191319</v>
      </c>
      <c r="I31" s="1" t="n">
        <v>1</v>
      </c>
      <c r="J31" s="1" t="s">
        <v>3596</v>
      </c>
      <c r="K31" s="46" t="n">
        <v>394.75</v>
      </c>
      <c r="N31" s="15" t="n">
        <v>46203</v>
      </c>
      <c r="O31" s="46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153</v>
      </c>
      <c r="D32" s="1" t="s">
        <v>3623</v>
      </c>
      <c r="E32" s="15" t="n">
        <v>46175</v>
      </c>
      <c r="F32" s="15" t="n">
        <v>46171</v>
      </c>
      <c r="G32" s="1" t="s">
        <v>871</v>
      </c>
      <c r="H32" s="1" t="n">
        <v>1193162</v>
      </c>
      <c r="I32" s="1" t="n">
        <v>1</v>
      </c>
      <c r="J32" s="1" t="s">
        <v>3596</v>
      </c>
      <c r="K32" s="46" t="n">
        <v>1864.49</v>
      </c>
      <c r="N32" s="15" t="n">
        <v>46204</v>
      </c>
      <c r="O32" s="46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36</v>
      </c>
      <c r="D33" s="1" t="s">
        <v>3607</v>
      </c>
      <c r="E33" s="15" t="n">
        <v>46175</v>
      </c>
      <c r="F33" s="15" t="n">
        <v>46175</v>
      </c>
      <c r="G33" s="1" t="s">
        <v>93</v>
      </c>
      <c r="H33" s="1" t="n">
        <v>1193240</v>
      </c>
      <c r="I33" s="1" t="n">
        <v>2</v>
      </c>
      <c r="J33" s="1" t="s">
        <v>3596</v>
      </c>
      <c r="K33" s="46" t="n">
        <v>3006.01</v>
      </c>
      <c r="N33" s="15" t="n">
        <v>46205</v>
      </c>
      <c r="O33" s="46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36</v>
      </c>
      <c r="D34" s="1" t="s">
        <v>3607</v>
      </c>
      <c r="E34" s="15" t="n">
        <v>46175</v>
      </c>
      <c r="F34" s="15" t="n">
        <v>46175</v>
      </c>
      <c r="G34" s="1" t="s">
        <v>93</v>
      </c>
      <c r="H34" s="1" t="n">
        <v>1193910</v>
      </c>
      <c r="I34" s="1" t="n">
        <v>2</v>
      </c>
      <c r="J34" s="1" t="s">
        <v>3596</v>
      </c>
      <c r="K34" s="46" t="n">
        <v>1394</v>
      </c>
      <c r="N34" s="15" t="n">
        <v>46206</v>
      </c>
      <c r="O34" s="46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36</v>
      </c>
      <c r="D35" s="1" t="s">
        <v>3607</v>
      </c>
      <c r="E35" s="15" t="n">
        <v>46175</v>
      </c>
      <c r="F35" s="15" t="n">
        <v>46175</v>
      </c>
      <c r="G35" s="1" t="s">
        <v>93</v>
      </c>
      <c r="H35" s="1" t="n">
        <v>1193247</v>
      </c>
      <c r="I35" s="1" t="n">
        <v>6</v>
      </c>
      <c r="J35" s="1" t="s">
        <v>3596</v>
      </c>
      <c r="K35" s="46" t="n">
        <v>3006.01</v>
      </c>
      <c r="N35" s="15" t="n">
        <v>46207</v>
      </c>
      <c r="O35" s="46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36</v>
      </c>
      <c r="D36" s="1" t="s">
        <v>3607</v>
      </c>
      <c r="E36" s="15" t="n">
        <v>46175</v>
      </c>
      <c r="F36" s="15" t="n">
        <v>46175</v>
      </c>
      <c r="G36" s="1" t="s">
        <v>93</v>
      </c>
      <c r="H36" s="1" t="n">
        <v>1193289</v>
      </c>
      <c r="I36" s="1" t="n">
        <v>6</v>
      </c>
      <c r="J36" s="1" t="s">
        <v>3596</v>
      </c>
      <c r="K36" s="46" t="n">
        <v>3006.01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36</v>
      </c>
      <c r="D37" s="1" t="s">
        <v>3607</v>
      </c>
      <c r="E37" s="15" t="n">
        <v>46175</v>
      </c>
      <c r="F37" s="15" t="n">
        <v>46175</v>
      </c>
      <c r="G37" s="1" t="s">
        <v>93</v>
      </c>
      <c r="H37" s="1" t="n">
        <v>1193916</v>
      </c>
      <c r="I37" s="1" t="n">
        <v>6</v>
      </c>
      <c r="J37" s="1" t="s">
        <v>3596</v>
      </c>
      <c r="K37" s="46" t="n">
        <v>1394</v>
      </c>
      <c r="N37" s="15" t="n">
        <v>46209</v>
      </c>
      <c r="O37" s="46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36</v>
      </c>
      <c r="D38" s="1" t="s">
        <v>3614</v>
      </c>
      <c r="E38" s="15" t="n">
        <v>46176</v>
      </c>
      <c r="F38" s="15" t="n">
        <v>46176</v>
      </c>
      <c r="G38" s="1" t="s">
        <v>302</v>
      </c>
      <c r="H38" s="1" t="n">
        <v>1197903</v>
      </c>
      <c r="I38" s="1" t="n">
        <v>1</v>
      </c>
      <c r="J38" s="1" t="s">
        <v>3596</v>
      </c>
      <c r="K38" s="46" t="n">
        <v>2028.6</v>
      </c>
      <c r="N38" s="15" t="n">
        <v>46210</v>
      </c>
      <c r="O38" s="46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59</v>
      </c>
      <c r="D39" s="1" t="s">
        <v>3603</v>
      </c>
      <c r="E39" s="15" t="n">
        <v>46176</v>
      </c>
      <c r="F39" s="15" t="n">
        <v>46176</v>
      </c>
      <c r="G39" s="1" t="s">
        <v>118</v>
      </c>
      <c r="H39" s="1" t="n">
        <v>1206718</v>
      </c>
      <c r="I39" s="1" t="n">
        <v>1</v>
      </c>
      <c r="J39" s="1" t="s">
        <v>3596</v>
      </c>
      <c r="K39" s="46" t="n">
        <v>370.5</v>
      </c>
      <c r="N39" s="15" t="n">
        <v>46211</v>
      </c>
      <c r="O39" s="46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59</v>
      </c>
      <c r="D40" s="1" t="s">
        <v>3604</v>
      </c>
      <c r="E40" s="15" t="n">
        <v>46176</v>
      </c>
      <c r="F40" s="15" t="n">
        <v>46176</v>
      </c>
      <c r="G40" s="1" t="s">
        <v>122</v>
      </c>
      <c r="H40" s="1" t="n">
        <v>1228376</v>
      </c>
      <c r="I40" s="1" t="n">
        <v>1</v>
      </c>
      <c r="J40" s="1" t="s">
        <v>3596</v>
      </c>
      <c r="K40" s="46" t="n">
        <v>720</v>
      </c>
      <c r="N40" s="15" t="n">
        <v>46212</v>
      </c>
      <c r="O40" s="46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36</v>
      </c>
      <c r="D41" s="1" t="s">
        <v>3607</v>
      </c>
      <c r="E41" s="15" t="n">
        <v>46176</v>
      </c>
      <c r="F41" s="15" t="n">
        <v>46176</v>
      </c>
      <c r="G41" s="1" t="s">
        <v>93</v>
      </c>
      <c r="H41" s="1" t="n">
        <v>1198147</v>
      </c>
      <c r="I41" s="1" t="n">
        <v>6</v>
      </c>
      <c r="J41" s="1" t="s">
        <v>3596</v>
      </c>
      <c r="K41" s="46" t="n">
        <v>290</v>
      </c>
      <c r="N41" s="15" t="n">
        <v>46213</v>
      </c>
      <c r="O41" s="46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36</v>
      </c>
      <c r="D42" s="1" t="s">
        <v>3607</v>
      </c>
      <c r="E42" s="15" t="n">
        <v>46176</v>
      </c>
      <c r="F42" s="15" t="n">
        <v>46176</v>
      </c>
      <c r="G42" s="1" t="s">
        <v>93</v>
      </c>
      <c r="H42" s="1" t="n">
        <v>1198102</v>
      </c>
      <c r="I42" s="1" t="n">
        <v>2</v>
      </c>
      <c r="J42" s="1" t="s">
        <v>3596</v>
      </c>
      <c r="K42" s="46" t="n">
        <v>290</v>
      </c>
      <c r="N42" s="15" t="n">
        <v>46214</v>
      </c>
      <c r="O42" s="46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153</v>
      </c>
      <c r="D43" s="1" t="s">
        <v>3610</v>
      </c>
      <c r="E43" s="15" t="n">
        <v>46176</v>
      </c>
      <c r="F43" s="15" t="n">
        <v>46176</v>
      </c>
      <c r="G43" s="1" t="s">
        <v>1095</v>
      </c>
      <c r="H43" s="1" t="n">
        <v>1228315</v>
      </c>
      <c r="I43" s="1" t="n">
        <v>1</v>
      </c>
      <c r="J43" s="1" t="s">
        <v>3596</v>
      </c>
      <c r="K43" s="46" t="n">
        <v>52.5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36</v>
      </c>
      <c r="D44" s="1" t="s">
        <v>3624</v>
      </c>
      <c r="E44" s="15" t="n">
        <v>46178</v>
      </c>
      <c r="F44" s="15" t="n">
        <v>46178</v>
      </c>
      <c r="G44" s="1" t="s">
        <v>3625</v>
      </c>
      <c r="H44" s="1" t="n">
        <v>1228363</v>
      </c>
      <c r="I44" s="1" t="n">
        <v>1</v>
      </c>
      <c r="J44" s="1" t="s">
        <v>3596</v>
      </c>
      <c r="K44" s="46" t="n">
        <v>381</v>
      </c>
      <c r="N44" s="15" t="n">
        <v>46216</v>
      </c>
      <c r="O44" s="46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36</v>
      </c>
      <c r="D45" s="1" t="s">
        <v>3626</v>
      </c>
      <c r="E45" s="15" t="n">
        <v>46178</v>
      </c>
      <c r="F45" s="15" t="n">
        <v>46174</v>
      </c>
      <c r="G45" s="1" t="s">
        <v>184</v>
      </c>
      <c r="H45" s="1" t="n">
        <v>1208610</v>
      </c>
      <c r="I45" s="1" t="n">
        <v>1</v>
      </c>
      <c r="J45" s="1" t="s">
        <v>3596</v>
      </c>
      <c r="K45" s="46" t="n">
        <v>1290.24</v>
      </c>
      <c r="N45" s="15" t="n">
        <v>46217</v>
      </c>
      <c r="O45" s="46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36</v>
      </c>
      <c r="D46" s="1" t="s">
        <v>3614</v>
      </c>
      <c r="E46" s="15" t="n">
        <v>46178</v>
      </c>
      <c r="F46" s="15" t="n">
        <v>46177</v>
      </c>
      <c r="G46" s="1" t="s">
        <v>302</v>
      </c>
      <c r="H46" s="1" t="n">
        <v>1207979</v>
      </c>
      <c r="I46" s="1" t="n">
        <v>1</v>
      </c>
      <c r="J46" s="1" t="s">
        <v>3596</v>
      </c>
      <c r="K46" s="46" t="n">
        <v>4428.9</v>
      </c>
      <c r="N46" s="15" t="n">
        <v>46218</v>
      </c>
      <c r="O46" s="46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36</v>
      </c>
      <c r="D47" s="1" t="s">
        <v>3614</v>
      </c>
      <c r="E47" s="15" t="n">
        <v>46178</v>
      </c>
      <c r="F47" s="15" t="n">
        <v>46178</v>
      </c>
      <c r="G47" s="1" t="s">
        <v>302</v>
      </c>
      <c r="H47" s="1" t="n">
        <v>1208222</v>
      </c>
      <c r="I47" s="1" t="n">
        <v>1</v>
      </c>
      <c r="J47" s="1" t="s">
        <v>3596</v>
      </c>
      <c r="K47" s="46" t="n">
        <v>5578.7</v>
      </c>
      <c r="N47" s="15" t="n">
        <v>46219</v>
      </c>
      <c r="O47" s="46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36</v>
      </c>
      <c r="D48" s="1" t="s">
        <v>3615</v>
      </c>
      <c r="E48" s="15" t="n">
        <v>46178</v>
      </c>
      <c r="F48" s="15" t="n">
        <v>46178</v>
      </c>
      <c r="G48" s="1" t="s">
        <v>253</v>
      </c>
      <c r="H48" s="1" t="n">
        <v>1207696</v>
      </c>
      <c r="I48" s="1" t="n">
        <v>1</v>
      </c>
      <c r="J48" s="1" t="s">
        <v>3596</v>
      </c>
      <c r="K48" s="46" t="n">
        <v>1210</v>
      </c>
      <c r="N48" s="15" t="n">
        <v>46220</v>
      </c>
      <c r="O48" s="46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36</v>
      </c>
      <c r="D49" s="1" t="s">
        <v>3616</v>
      </c>
      <c r="E49" s="15" t="n">
        <v>46178</v>
      </c>
      <c r="F49" s="15" t="n">
        <v>46176</v>
      </c>
      <c r="G49" s="1" t="s">
        <v>75</v>
      </c>
      <c r="H49" s="1" t="n">
        <v>1207747</v>
      </c>
      <c r="I49" s="1" t="n">
        <v>1</v>
      </c>
      <c r="J49" s="1" t="s">
        <v>3596</v>
      </c>
      <c r="K49" s="46" t="n">
        <v>1579.16</v>
      </c>
      <c r="N49" s="15" t="n">
        <v>46221</v>
      </c>
      <c r="O49" s="46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36</v>
      </c>
      <c r="D50" s="1" t="s">
        <v>3627</v>
      </c>
      <c r="E50" s="15" t="n">
        <v>46178</v>
      </c>
      <c r="F50" s="15" t="n">
        <v>46174</v>
      </c>
      <c r="G50" s="1" t="s">
        <v>438</v>
      </c>
      <c r="H50" s="1" t="n">
        <v>1208293</v>
      </c>
      <c r="I50" s="1" t="n">
        <v>1</v>
      </c>
      <c r="J50" s="1" t="s">
        <v>3596</v>
      </c>
      <c r="K50" s="46" t="n">
        <v>1110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59</v>
      </c>
      <c r="D51" s="1" t="s">
        <v>3604</v>
      </c>
      <c r="E51" s="15" t="n">
        <v>46178</v>
      </c>
      <c r="F51" s="15" t="n">
        <v>46178</v>
      </c>
      <c r="G51" s="1" t="s">
        <v>122</v>
      </c>
      <c r="H51" s="1" t="n">
        <v>1228408</v>
      </c>
      <c r="I51" s="1" t="n">
        <v>1</v>
      </c>
      <c r="J51" s="1" t="s">
        <v>3596</v>
      </c>
      <c r="K51" s="46" t="n">
        <v>520</v>
      </c>
      <c r="N51" s="15" t="n">
        <v>46223</v>
      </c>
      <c r="O51" s="46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36</v>
      </c>
      <c r="D52" s="1" t="s">
        <v>3621</v>
      </c>
      <c r="E52" s="15" t="n">
        <v>46178</v>
      </c>
      <c r="F52" s="15" t="n">
        <v>46175</v>
      </c>
      <c r="G52" s="1" t="s">
        <v>363</v>
      </c>
      <c r="H52" s="1" t="n">
        <v>1208597</v>
      </c>
      <c r="I52" s="1" t="n">
        <v>1</v>
      </c>
      <c r="J52" s="1" t="s">
        <v>3596</v>
      </c>
      <c r="K52" s="46" t="n">
        <v>241.6</v>
      </c>
      <c r="N52" s="15" t="n">
        <v>46224</v>
      </c>
      <c r="O52" s="46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59</v>
      </c>
      <c r="D53" s="1" t="s">
        <v>3622</v>
      </c>
      <c r="E53" s="15" t="n">
        <v>46178</v>
      </c>
      <c r="F53" s="15" t="n">
        <v>46176</v>
      </c>
      <c r="G53" s="1" t="s">
        <v>97</v>
      </c>
      <c r="H53" s="1" t="n">
        <v>1208634</v>
      </c>
      <c r="I53" s="1" t="n">
        <v>1</v>
      </c>
      <c r="J53" s="1" t="s">
        <v>3596</v>
      </c>
      <c r="K53" s="46" t="n">
        <v>1400</v>
      </c>
      <c r="N53" s="15" t="n">
        <v>46225</v>
      </c>
      <c r="O53" s="46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59</v>
      </c>
      <c r="D54" s="1" t="s">
        <v>3622</v>
      </c>
      <c r="E54" s="15" t="n">
        <v>46178</v>
      </c>
      <c r="F54" s="15" t="n">
        <v>46176</v>
      </c>
      <c r="G54" s="1" t="s">
        <v>97</v>
      </c>
      <c r="H54" s="1" t="n">
        <v>1208563</v>
      </c>
      <c r="I54" s="1" t="n">
        <v>1</v>
      </c>
      <c r="J54" s="1" t="s">
        <v>3596</v>
      </c>
      <c r="K54" s="46" t="n">
        <v>544.45</v>
      </c>
      <c r="N54" s="15" t="n">
        <v>46226</v>
      </c>
      <c r="O54" s="46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36</v>
      </c>
      <c r="D55" s="1" t="s">
        <v>3628</v>
      </c>
      <c r="E55" s="15" t="n">
        <v>46178</v>
      </c>
      <c r="F55" s="15" t="n">
        <v>46174</v>
      </c>
      <c r="G55" s="1" t="s">
        <v>440</v>
      </c>
      <c r="H55" s="1" t="n">
        <v>1208373</v>
      </c>
      <c r="I55" s="1" t="n">
        <v>1</v>
      </c>
      <c r="J55" s="1" t="s">
        <v>3596</v>
      </c>
      <c r="K55" s="46" t="n">
        <v>1068.5</v>
      </c>
      <c r="N55" s="15" t="n">
        <v>46227</v>
      </c>
      <c r="O55" s="46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36</v>
      </c>
      <c r="D56" s="1" t="s">
        <v>3607</v>
      </c>
      <c r="E56" s="15" t="n">
        <v>46178</v>
      </c>
      <c r="F56" s="15" t="n">
        <v>46178</v>
      </c>
      <c r="G56" s="1" t="s">
        <v>93</v>
      </c>
      <c r="H56" s="1" t="n">
        <v>1207595</v>
      </c>
      <c r="I56" s="1" t="n">
        <v>2</v>
      </c>
      <c r="J56" s="1" t="s">
        <v>3596</v>
      </c>
      <c r="K56" s="46" t="n">
        <v>3701</v>
      </c>
      <c r="N56" s="15" t="n">
        <v>46228</v>
      </c>
      <c r="O56" s="46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36</v>
      </c>
      <c r="D57" s="1" t="s">
        <v>3607</v>
      </c>
      <c r="E57" s="15" t="n">
        <v>46178</v>
      </c>
      <c r="F57" s="15" t="n">
        <v>46178</v>
      </c>
      <c r="G57" s="1" t="s">
        <v>93</v>
      </c>
      <c r="H57" s="1" t="n">
        <v>1207551</v>
      </c>
      <c r="I57" s="1" t="n">
        <v>6</v>
      </c>
      <c r="J57" s="1" t="s">
        <v>3596</v>
      </c>
      <c r="K57" s="46" t="n">
        <v>1100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36</v>
      </c>
      <c r="D58" s="1" t="s">
        <v>3607</v>
      </c>
      <c r="E58" s="15" t="n">
        <v>46178</v>
      </c>
      <c r="F58" s="15" t="n">
        <v>46178</v>
      </c>
      <c r="G58" s="1" t="s">
        <v>93</v>
      </c>
      <c r="H58" s="1" t="n">
        <v>1207605</v>
      </c>
      <c r="I58" s="1" t="n">
        <v>6</v>
      </c>
      <c r="J58" s="1" t="s">
        <v>3596</v>
      </c>
      <c r="K58" s="46" t="n">
        <v>3701</v>
      </c>
      <c r="N58" s="15" t="n">
        <v>46230</v>
      </c>
      <c r="O58" s="46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36</v>
      </c>
      <c r="D59" s="1" t="s">
        <v>3607</v>
      </c>
      <c r="E59" s="15" t="n">
        <v>46178</v>
      </c>
      <c r="F59" s="15" t="n">
        <v>46178</v>
      </c>
      <c r="G59" s="1" t="s">
        <v>93</v>
      </c>
      <c r="H59" s="1" t="n">
        <v>1207923</v>
      </c>
      <c r="I59" s="1" t="n">
        <v>6</v>
      </c>
      <c r="J59" s="1" t="s">
        <v>3596</v>
      </c>
      <c r="K59" s="46" t="n">
        <v>3602.44</v>
      </c>
      <c r="N59" s="15" t="n">
        <v>46231</v>
      </c>
      <c r="O59" s="46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36</v>
      </c>
      <c r="D60" s="1" t="s">
        <v>3607</v>
      </c>
      <c r="E60" s="15" t="n">
        <v>46178</v>
      </c>
      <c r="F60" s="15" t="n">
        <v>46178</v>
      </c>
      <c r="G60" s="1" t="s">
        <v>93</v>
      </c>
      <c r="H60" s="1" t="n">
        <v>1207909</v>
      </c>
      <c r="I60" s="1" t="n">
        <v>2</v>
      </c>
      <c r="J60" s="1" t="s">
        <v>3596</v>
      </c>
      <c r="K60" s="46" t="n">
        <v>3602.44</v>
      </c>
      <c r="N60" s="15" t="n">
        <v>46232</v>
      </c>
      <c r="O60" s="46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36</v>
      </c>
      <c r="D61" s="1" t="s">
        <v>3607</v>
      </c>
      <c r="E61" s="15" t="n">
        <v>46178</v>
      </c>
      <c r="F61" s="15" t="n">
        <v>46178</v>
      </c>
      <c r="G61" s="1" t="s">
        <v>93</v>
      </c>
      <c r="H61" s="1" t="n">
        <v>1207538</v>
      </c>
      <c r="I61" s="1" t="n">
        <v>2</v>
      </c>
      <c r="J61" s="1" t="s">
        <v>3596</v>
      </c>
      <c r="K61" s="46" t="n">
        <v>1100</v>
      </c>
      <c r="N61" s="15" t="n">
        <v>46233</v>
      </c>
      <c r="O61" s="46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36</v>
      </c>
      <c r="D62" s="1" t="s">
        <v>3608</v>
      </c>
      <c r="E62" s="15" t="n">
        <v>46178</v>
      </c>
      <c r="F62" s="15" t="n">
        <v>46176</v>
      </c>
      <c r="G62" s="1" t="s">
        <v>182</v>
      </c>
      <c r="H62" s="1" t="n">
        <v>1207832</v>
      </c>
      <c r="I62" s="1" t="n">
        <v>1</v>
      </c>
      <c r="J62" s="1" t="s">
        <v>3596</v>
      </c>
      <c r="K62" s="46" t="n">
        <v>3547.5</v>
      </c>
      <c r="N62" s="15" t="n">
        <v>46234</v>
      </c>
      <c r="O62" s="46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59</v>
      </c>
      <c r="D63" s="1" t="s">
        <v>3629</v>
      </c>
      <c r="E63" s="15" t="n">
        <v>46178</v>
      </c>
      <c r="F63" s="15" t="n">
        <v>46174</v>
      </c>
      <c r="G63" s="1" t="s">
        <v>359</v>
      </c>
      <c r="H63" s="1" t="n">
        <v>1208637</v>
      </c>
      <c r="I63" s="1" t="n">
        <v>1</v>
      </c>
      <c r="J63" s="1" t="s">
        <v>3596</v>
      </c>
      <c r="K63" s="46" t="n">
        <v>1188</v>
      </c>
      <c r="N63" s="15" t="n">
        <v>46235</v>
      </c>
      <c r="O63" s="46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36</v>
      </c>
      <c r="D64" s="1" t="s">
        <v>3611</v>
      </c>
      <c r="E64" s="15" t="n">
        <v>46179</v>
      </c>
      <c r="F64" s="15" t="n">
        <v>46178</v>
      </c>
      <c r="G64" s="1" t="s">
        <v>186</v>
      </c>
      <c r="H64" s="1" t="n">
        <v>1210899</v>
      </c>
      <c r="I64" s="1" t="n">
        <v>1</v>
      </c>
      <c r="J64" s="1" t="s">
        <v>3596</v>
      </c>
      <c r="K64" s="46" t="n">
        <v>864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36</v>
      </c>
      <c r="D65" s="1" t="s">
        <v>3612</v>
      </c>
      <c r="E65" s="15" t="n">
        <v>46179</v>
      </c>
      <c r="F65" s="15" t="n">
        <v>46177</v>
      </c>
      <c r="G65" s="1" t="s">
        <v>368</v>
      </c>
      <c r="H65" s="1" t="n">
        <v>1211170</v>
      </c>
      <c r="I65" s="1" t="n">
        <v>1</v>
      </c>
      <c r="J65" s="1" t="s">
        <v>3596</v>
      </c>
      <c r="K65" s="46" t="n">
        <v>3105</v>
      </c>
      <c r="N65" s="15" t="n">
        <v>46237</v>
      </c>
      <c r="O65" s="46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36</v>
      </c>
      <c r="D66" s="1" t="s">
        <v>3614</v>
      </c>
      <c r="E66" s="15" t="n">
        <v>46179</v>
      </c>
      <c r="F66" s="15" t="n">
        <v>46179</v>
      </c>
      <c r="G66" s="1" t="s">
        <v>302</v>
      </c>
      <c r="H66" s="1" t="n">
        <v>1212044</v>
      </c>
      <c r="I66" s="1" t="n">
        <v>1</v>
      </c>
      <c r="J66" s="1" t="s">
        <v>3596</v>
      </c>
      <c r="K66" s="46" t="n">
        <v>6167.15</v>
      </c>
      <c r="N66" s="15" t="n">
        <v>46238</v>
      </c>
      <c r="O66" s="46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153</v>
      </c>
      <c r="D67" s="1" t="s">
        <v>3630</v>
      </c>
      <c r="E67" s="15" t="n">
        <v>46179</v>
      </c>
      <c r="F67" s="15" t="n">
        <v>46170</v>
      </c>
      <c r="G67" s="1" t="s">
        <v>3631</v>
      </c>
      <c r="H67" s="1" t="n">
        <v>1212406</v>
      </c>
      <c r="I67" s="1" t="n">
        <v>11</v>
      </c>
      <c r="J67" s="1" t="s">
        <v>3596</v>
      </c>
      <c r="K67" s="46" t="n">
        <v>399.5</v>
      </c>
      <c r="N67" s="15" t="n">
        <v>46239</v>
      </c>
      <c r="O67" s="46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36</v>
      </c>
      <c r="D68" s="1" t="s">
        <v>3632</v>
      </c>
      <c r="E68" s="15" t="n">
        <v>46179</v>
      </c>
      <c r="F68" s="15" t="n">
        <v>46176</v>
      </c>
      <c r="G68" s="1" t="s">
        <v>3633</v>
      </c>
      <c r="H68" s="1" t="n">
        <v>1210942</v>
      </c>
      <c r="I68" s="1" t="n">
        <v>1</v>
      </c>
      <c r="J68" s="1" t="s">
        <v>3596</v>
      </c>
      <c r="K68" s="46" t="n">
        <v>430.3</v>
      </c>
      <c r="N68" s="15" t="n">
        <v>46240</v>
      </c>
      <c r="O68" s="46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36</v>
      </c>
      <c r="D69" s="1" t="s">
        <v>3619</v>
      </c>
      <c r="E69" s="15" t="n">
        <v>46179</v>
      </c>
      <c r="F69" s="15" t="n">
        <v>46178</v>
      </c>
      <c r="G69" s="1" t="s">
        <v>180</v>
      </c>
      <c r="H69" s="1" t="n">
        <v>1210990</v>
      </c>
      <c r="I69" s="1" t="n">
        <v>1</v>
      </c>
      <c r="J69" s="1" t="s">
        <v>3596</v>
      </c>
      <c r="K69" s="46" t="n">
        <v>410</v>
      </c>
      <c r="N69" s="15" t="n">
        <v>46241</v>
      </c>
      <c r="O69" s="46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36</v>
      </c>
      <c r="D70" s="1" t="s">
        <v>3634</v>
      </c>
      <c r="E70" s="15" t="n">
        <v>46179</v>
      </c>
      <c r="F70" s="15" t="n">
        <v>46176</v>
      </c>
      <c r="G70" s="1" t="s">
        <v>316</v>
      </c>
      <c r="H70" s="1" t="n">
        <v>1210916</v>
      </c>
      <c r="I70" s="1" t="n">
        <v>1</v>
      </c>
      <c r="J70" s="1" t="s">
        <v>3596</v>
      </c>
      <c r="K70" s="46" t="n">
        <v>233.5</v>
      </c>
      <c r="N70" s="15" t="n">
        <v>46242</v>
      </c>
      <c r="O70" s="46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59</v>
      </c>
      <c r="D71" s="1" t="s">
        <v>3604</v>
      </c>
      <c r="E71" s="15" t="n">
        <v>46179</v>
      </c>
      <c r="F71" s="15" t="n">
        <v>46179</v>
      </c>
      <c r="G71" s="1" t="s">
        <v>122</v>
      </c>
      <c r="H71" s="1" t="n">
        <v>1228430</v>
      </c>
      <c r="I71" s="1" t="n">
        <v>1</v>
      </c>
      <c r="J71" s="1" t="s">
        <v>3596</v>
      </c>
      <c r="K71" s="46" t="n">
        <v>512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272</v>
      </c>
      <c r="D72" s="1" t="s">
        <v>3635</v>
      </c>
      <c r="E72" s="15" t="n">
        <v>46179</v>
      </c>
      <c r="F72" s="15" t="n">
        <v>46175</v>
      </c>
      <c r="G72" s="1" t="s">
        <v>169</v>
      </c>
      <c r="H72" s="1" t="n">
        <v>1211417</v>
      </c>
      <c r="I72" s="1" t="n">
        <v>1</v>
      </c>
      <c r="J72" s="1" t="s">
        <v>3596</v>
      </c>
      <c r="K72" s="46" t="n">
        <v>5110.55</v>
      </c>
      <c r="N72" s="15" t="n">
        <v>46244</v>
      </c>
      <c r="O72" s="46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36</v>
      </c>
      <c r="D73" s="1" t="s">
        <v>3636</v>
      </c>
      <c r="E73" s="15" t="n">
        <v>46179</v>
      </c>
      <c r="F73" s="15" t="n">
        <v>46178</v>
      </c>
      <c r="G73" s="1" t="s">
        <v>296</v>
      </c>
      <c r="H73" s="1" t="n">
        <v>1211026</v>
      </c>
      <c r="I73" s="1" t="n">
        <v>1</v>
      </c>
      <c r="J73" s="1" t="s">
        <v>3596</v>
      </c>
      <c r="K73" s="46" t="n">
        <v>1105.12</v>
      </c>
      <c r="N73" s="15" t="n">
        <v>46245</v>
      </c>
      <c r="O73" s="46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153</v>
      </c>
      <c r="D74" s="1" t="s">
        <v>3637</v>
      </c>
      <c r="E74" s="15" t="n">
        <v>46179</v>
      </c>
      <c r="F74" s="15" t="n">
        <v>46178</v>
      </c>
      <c r="G74" s="1" t="s">
        <v>800</v>
      </c>
      <c r="H74" s="1" t="n">
        <v>1212483</v>
      </c>
      <c r="I74" s="1" t="n">
        <v>1</v>
      </c>
      <c r="J74" s="1" t="s">
        <v>3596</v>
      </c>
      <c r="K74" s="46" t="n">
        <v>1857.2</v>
      </c>
      <c r="N74" s="15" t="n">
        <v>46246</v>
      </c>
      <c r="O74" s="46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59</v>
      </c>
      <c r="D75" s="1" t="s">
        <v>3622</v>
      </c>
      <c r="E75" s="15" t="n">
        <v>46179</v>
      </c>
      <c r="F75" s="15" t="n">
        <v>46178</v>
      </c>
      <c r="G75" s="1" t="s">
        <v>97</v>
      </c>
      <c r="H75" s="1" t="n">
        <v>1210926</v>
      </c>
      <c r="I75" s="1" t="n">
        <v>1</v>
      </c>
      <c r="J75" s="1" t="s">
        <v>3596</v>
      </c>
      <c r="K75" s="46" t="n">
        <v>684.35</v>
      </c>
      <c r="N75" s="15" t="n">
        <v>46247</v>
      </c>
      <c r="O75" s="46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36</v>
      </c>
      <c r="D76" s="1" t="s">
        <v>3638</v>
      </c>
      <c r="E76" s="15" t="n">
        <v>46179</v>
      </c>
      <c r="F76" s="15" t="n">
        <v>46175</v>
      </c>
      <c r="G76" s="1" t="s">
        <v>101</v>
      </c>
      <c r="H76" s="1" t="n">
        <v>1211080</v>
      </c>
      <c r="I76" s="1" t="n">
        <v>1</v>
      </c>
      <c r="J76" s="1" t="s">
        <v>3596</v>
      </c>
      <c r="K76" s="46" t="n">
        <v>709.32</v>
      </c>
      <c r="N76" s="15" t="n">
        <v>46248</v>
      </c>
      <c r="O76" s="46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59</v>
      </c>
      <c r="D77" s="1" t="s">
        <v>3629</v>
      </c>
      <c r="E77" s="15" t="n">
        <v>46179</v>
      </c>
      <c r="F77" s="15" t="n">
        <v>46176</v>
      </c>
      <c r="G77" s="1" t="s">
        <v>359</v>
      </c>
      <c r="H77" s="1" t="n">
        <v>1211212</v>
      </c>
      <c r="I77" s="1" t="n">
        <v>1</v>
      </c>
      <c r="J77" s="1" t="s">
        <v>3596</v>
      </c>
      <c r="K77" s="46" t="n">
        <v>1296</v>
      </c>
      <c r="N77" s="15" t="n">
        <v>46249</v>
      </c>
      <c r="O77" s="46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153</v>
      </c>
      <c r="D78" s="1" t="s">
        <v>3610</v>
      </c>
      <c r="E78" s="15" t="n">
        <v>46179</v>
      </c>
      <c r="F78" s="15" t="n">
        <v>46179</v>
      </c>
      <c r="G78" s="1" t="s">
        <v>1095</v>
      </c>
      <c r="H78" s="1" t="n">
        <v>1228489</v>
      </c>
      <c r="I78" s="1" t="n">
        <v>1</v>
      </c>
      <c r="J78" s="1" t="s">
        <v>3596</v>
      </c>
      <c r="K78" s="46" t="n">
        <v>140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36</v>
      </c>
      <c r="D79" s="1" t="s">
        <v>3639</v>
      </c>
      <c r="E79" s="15" t="n">
        <v>46181</v>
      </c>
      <c r="F79" s="15" t="n">
        <v>46176</v>
      </c>
      <c r="G79" s="1" t="s">
        <v>78</v>
      </c>
      <c r="H79" s="1" t="n">
        <v>1223005</v>
      </c>
      <c r="I79" s="1" t="n">
        <v>1</v>
      </c>
      <c r="J79" s="1" t="s">
        <v>3596</v>
      </c>
      <c r="K79" s="46" t="n">
        <v>1752.55</v>
      </c>
      <c r="N79" s="15" t="n">
        <v>46251</v>
      </c>
      <c r="O79" s="46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460</v>
      </c>
      <c r="D80" s="1" t="s">
        <v>3640</v>
      </c>
      <c r="E80" s="15" t="n">
        <v>46181</v>
      </c>
      <c r="F80" s="15" t="n">
        <v>46179</v>
      </c>
      <c r="G80" s="1" t="s">
        <v>646</v>
      </c>
      <c r="H80" s="1" t="n">
        <v>1222097</v>
      </c>
      <c r="I80" s="1" t="n">
        <v>1</v>
      </c>
      <c r="J80" s="1" t="s">
        <v>3596</v>
      </c>
      <c r="K80" s="46" t="n">
        <v>2422.22</v>
      </c>
      <c r="N80" s="15" t="n">
        <v>46252</v>
      </c>
      <c r="O80" s="46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59</v>
      </c>
      <c r="D81" s="1" t="s">
        <v>3613</v>
      </c>
      <c r="E81" s="15" t="n">
        <v>46181</v>
      </c>
      <c r="F81" s="15" t="n">
        <v>46179</v>
      </c>
      <c r="G81" s="1" t="s">
        <v>89</v>
      </c>
      <c r="H81" s="1" t="n">
        <v>1221579</v>
      </c>
      <c r="I81" s="1" t="n">
        <v>1</v>
      </c>
      <c r="J81" s="1" t="s">
        <v>3596</v>
      </c>
      <c r="K81" s="46" t="n">
        <v>1144.8</v>
      </c>
      <c r="N81" s="15" t="n">
        <v>46253</v>
      </c>
      <c r="O81" s="46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3641</v>
      </c>
      <c r="D82" s="1" t="s">
        <v>3642</v>
      </c>
      <c r="E82" s="15" t="n">
        <v>46181</v>
      </c>
      <c r="F82" s="15" t="n">
        <v>46177</v>
      </c>
      <c r="G82" s="1" t="s">
        <v>351</v>
      </c>
      <c r="H82" s="1" t="n">
        <v>1222718</v>
      </c>
      <c r="I82" s="1" t="n">
        <v>1</v>
      </c>
      <c r="J82" s="1" t="s">
        <v>3596</v>
      </c>
      <c r="K82" s="46" t="n">
        <v>2180.28</v>
      </c>
      <c r="N82" s="15" t="n">
        <v>46254</v>
      </c>
      <c r="O82" s="46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153</v>
      </c>
      <c r="D83" s="1" t="s">
        <v>3598</v>
      </c>
      <c r="E83" s="15" t="n">
        <v>46181</v>
      </c>
      <c r="F83" s="15" t="n">
        <v>46181</v>
      </c>
      <c r="G83" s="1" t="s">
        <v>445</v>
      </c>
      <c r="H83" s="1" t="n">
        <v>1223045</v>
      </c>
      <c r="I83" s="1" t="n">
        <v>11</v>
      </c>
      <c r="J83" s="1" t="s">
        <v>3596</v>
      </c>
      <c r="K83" s="46" t="n">
        <v>109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153</v>
      </c>
      <c r="D84" s="1" t="s">
        <v>3598</v>
      </c>
      <c r="E84" s="15" t="n">
        <v>46181</v>
      </c>
      <c r="F84" s="15" t="n">
        <v>46181</v>
      </c>
      <c r="G84" s="1" t="s">
        <v>445</v>
      </c>
      <c r="H84" s="1" t="n">
        <v>1223092</v>
      </c>
      <c r="I84" s="1" t="n">
        <v>1</v>
      </c>
      <c r="J84" s="1" t="s">
        <v>3596</v>
      </c>
      <c r="K84" s="46" t="n">
        <v>779.4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153</v>
      </c>
      <c r="D85" s="1" t="s">
        <v>3598</v>
      </c>
      <c r="E85" s="15" t="n">
        <v>46181</v>
      </c>
      <c r="F85" s="15" t="n">
        <v>46181</v>
      </c>
      <c r="G85" s="1" t="s">
        <v>445</v>
      </c>
      <c r="H85" s="1" t="n">
        <v>1223157</v>
      </c>
      <c r="I85" s="1" t="n">
        <v>1</v>
      </c>
      <c r="J85" s="1" t="s">
        <v>3596</v>
      </c>
      <c r="K85" s="46" t="n">
        <v>550.34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36</v>
      </c>
      <c r="D86" s="1" t="s">
        <v>3616</v>
      </c>
      <c r="E86" s="15" t="n">
        <v>46181</v>
      </c>
      <c r="F86" s="15" t="n">
        <v>46179</v>
      </c>
      <c r="G86" s="1" t="s">
        <v>75</v>
      </c>
      <c r="H86" s="1" t="n">
        <v>1223463</v>
      </c>
      <c r="I86" s="1" t="n">
        <v>1</v>
      </c>
      <c r="J86" s="1" t="s">
        <v>3596</v>
      </c>
      <c r="K86" s="46" t="n">
        <v>2211.38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59</v>
      </c>
      <c r="D87" s="1" t="s">
        <v>3603</v>
      </c>
      <c r="E87" s="15" t="n">
        <v>46181</v>
      </c>
      <c r="F87" s="15" t="n">
        <v>46181</v>
      </c>
      <c r="G87" s="1" t="s">
        <v>118</v>
      </c>
      <c r="H87" s="1" t="n">
        <v>1228519</v>
      </c>
      <c r="I87" s="1" t="n">
        <v>1</v>
      </c>
      <c r="J87" s="1" t="s">
        <v>3596</v>
      </c>
      <c r="K87" s="46" t="n">
        <v>409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36</v>
      </c>
      <c r="D88" s="1" t="s">
        <v>3643</v>
      </c>
      <c r="E88" s="15" t="n">
        <v>46181</v>
      </c>
      <c r="F88" s="15" t="n">
        <v>46178</v>
      </c>
      <c r="G88" s="1" t="s">
        <v>349</v>
      </c>
      <c r="H88" s="1" t="n">
        <v>1221640</v>
      </c>
      <c r="I88" s="1" t="n">
        <v>1</v>
      </c>
      <c r="J88" s="1" t="s">
        <v>3596</v>
      </c>
      <c r="K88" s="46" t="n">
        <v>574.5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36</v>
      </c>
      <c r="D89" s="1" t="s">
        <v>3644</v>
      </c>
      <c r="E89" s="15" t="n">
        <v>46181</v>
      </c>
      <c r="F89" s="15" t="n">
        <v>46176</v>
      </c>
      <c r="G89" s="1" t="s">
        <v>428</v>
      </c>
      <c r="H89" s="1" t="n">
        <v>1222961</v>
      </c>
      <c r="I89" s="1" t="n">
        <v>1</v>
      </c>
      <c r="J89" s="1" t="s">
        <v>3596</v>
      </c>
      <c r="K89" s="46" t="n">
        <v>3113.5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59</v>
      </c>
      <c r="D90" s="1" t="s">
        <v>3622</v>
      </c>
      <c r="E90" s="15" t="n">
        <v>46181</v>
      </c>
      <c r="F90" s="15" t="n">
        <v>46181</v>
      </c>
      <c r="G90" s="1" t="s">
        <v>97</v>
      </c>
      <c r="H90" s="1" t="n">
        <v>1223438</v>
      </c>
      <c r="I90" s="1" t="n">
        <v>1</v>
      </c>
      <c r="J90" s="1" t="s">
        <v>3596</v>
      </c>
      <c r="K90" s="46" t="n">
        <v>840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36</v>
      </c>
      <c r="D91" s="1" t="s">
        <v>3607</v>
      </c>
      <c r="E91" s="15" t="n">
        <v>46181</v>
      </c>
      <c r="F91" s="15" t="n">
        <v>46181</v>
      </c>
      <c r="G91" s="1" t="s">
        <v>93</v>
      </c>
      <c r="H91" s="1" t="n">
        <v>1221276</v>
      </c>
      <c r="I91" s="1" t="n">
        <v>6</v>
      </c>
      <c r="J91" s="1" t="s">
        <v>3596</v>
      </c>
      <c r="K91" s="46" t="n">
        <v>340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36</v>
      </c>
      <c r="D92" s="1" t="s">
        <v>3607</v>
      </c>
      <c r="E92" s="15" t="n">
        <v>46181</v>
      </c>
      <c r="F92" s="15" t="n">
        <v>46181</v>
      </c>
      <c r="G92" s="1" t="s">
        <v>93</v>
      </c>
      <c r="H92" s="1" t="n">
        <v>1221272</v>
      </c>
      <c r="I92" s="1" t="n">
        <v>2</v>
      </c>
      <c r="J92" s="1" t="s">
        <v>3596</v>
      </c>
      <c r="K92" s="46" t="n">
        <v>340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36</v>
      </c>
      <c r="D93" s="1" t="s">
        <v>3645</v>
      </c>
      <c r="E93" s="15" t="n">
        <v>46181</v>
      </c>
      <c r="F93" s="15" t="n">
        <v>46174</v>
      </c>
      <c r="G93" s="1" t="s">
        <v>361</v>
      </c>
      <c r="H93" s="1" t="n">
        <v>1222142</v>
      </c>
      <c r="I93" s="1" t="n">
        <v>1</v>
      </c>
      <c r="J93" s="1" t="s">
        <v>3596</v>
      </c>
      <c r="K93" s="46" t="n">
        <v>2562.75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36</v>
      </c>
      <c r="D94" s="1" t="s">
        <v>3645</v>
      </c>
      <c r="E94" s="15" t="n">
        <v>46181</v>
      </c>
      <c r="F94" s="15" t="n">
        <v>46179</v>
      </c>
      <c r="G94" s="1" t="s">
        <v>361</v>
      </c>
      <c r="H94" s="1" t="n">
        <v>1223402</v>
      </c>
      <c r="I94" s="1" t="n">
        <v>1</v>
      </c>
      <c r="J94" s="1" t="s">
        <v>3596</v>
      </c>
      <c r="K94" s="46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36</v>
      </c>
      <c r="D95" s="1" t="s">
        <v>3646</v>
      </c>
      <c r="E95" s="15" t="n">
        <v>46181</v>
      </c>
      <c r="F95" s="15" t="n">
        <v>46168</v>
      </c>
      <c r="G95" s="1" t="s">
        <v>1292</v>
      </c>
      <c r="H95" s="1" t="n">
        <v>1222431</v>
      </c>
      <c r="I95" s="1" t="n">
        <v>1</v>
      </c>
      <c r="J95" s="1" t="s">
        <v>3596</v>
      </c>
      <c r="K95" s="46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153</v>
      </c>
      <c r="D96" s="1" t="s">
        <v>3610</v>
      </c>
      <c r="E96" s="15" t="n">
        <v>46181</v>
      </c>
      <c r="F96" s="15" t="n">
        <v>46181</v>
      </c>
      <c r="G96" s="1" t="s">
        <v>1095</v>
      </c>
      <c r="H96" s="1" t="n">
        <v>1230677</v>
      </c>
      <c r="I96" s="1" t="n">
        <v>1</v>
      </c>
      <c r="J96" s="1" t="s">
        <v>3596</v>
      </c>
      <c r="K96" s="46" t="n">
        <v>105</v>
      </c>
      <c r="N96" s="28" t="s">
        <v>3647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36</v>
      </c>
      <c r="D97" s="1" t="s">
        <v>3648</v>
      </c>
      <c r="E97" s="15" t="n">
        <v>46181</v>
      </c>
      <c r="F97" s="15" t="n">
        <v>46168</v>
      </c>
      <c r="G97" s="1" t="s">
        <v>1294</v>
      </c>
      <c r="H97" s="1" t="n">
        <v>1222777</v>
      </c>
      <c r="I97" s="1" t="n">
        <v>1</v>
      </c>
      <c r="J97" s="1" t="s">
        <v>3596</v>
      </c>
      <c r="K97" s="46" t="n">
        <v>415.75</v>
      </c>
      <c r="N97" s="68" t="s">
        <v>3505</v>
      </c>
      <c r="O97" s="68" t="s">
        <v>3649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36</v>
      </c>
      <c r="D98" s="1" t="s">
        <v>3611</v>
      </c>
      <c r="E98" s="15" t="n">
        <v>46182</v>
      </c>
      <c r="F98" s="15" t="n">
        <v>46181</v>
      </c>
      <c r="G98" s="1" t="s">
        <v>186</v>
      </c>
      <c r="H98" s="1" t="n">
        <v>1226930</v>
      </c>
      <c r="I98" s="1" t="n">
        <v>1</v>
      </c>
      <c r="J98" s="1" t="s">
        <v>3596</v>
      </c>
      <c r="K98" s="46" t="n">
        <v>828</v>
      </c>
      <c r="N98" s="1" t="s">
        <v>3514</v>
      </c>
      <c r="O98" s="46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36</v>
      </c>
      <c r="D99" s="1" t="s">
        <v>3650</v>
      </c>
      <c r="E99" s="15" t="n">
        <v>46182</v>
      </c>
      <c r="F99" s="15" t="n">
        <v>46174</v>
      </c>
      <c r="G99" s="1" t="s">
        <v>755</v>
      </c>
      <c r="H99" s="1" t="n">
        <v>1226943</v>
      </c>
      <c r="I99" s="1" t="n">
        <v>1</v>
      </c>
      <c r="J99" s="1" t="s">
        <v>3596</v>
      </c>
      <c r="K99" s="46" t="n">
        <v>528</v>
      </c>
      <c r="N99" s="1" t="s">
        <v>3515</v>
      </c>
      <c r="O99" s="46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36</v>
      </c>
      <c r="D100" s="1" t="s">
        <v>3651</v>
      </c>
      <c r="E100" s="15" t="n">
        <v>46182</v>
      </c>
      <c r="F100" s="15" t="n">
        <v>46171</v>
      </c>
      <c r="G100" s="1" t="s">
        <v>1160</v>
      </c>
      <c r="H100" s="1" t="n">
        <v>1227598</v>
      </c>
      <c r="I100" s="1" t="n">
        <v>1</v>
      </c>
      <c r="J100" s="1" t="s">
        <v>3596</v>
      </c>
      <c r="K100" s="46" t="n">
        <v>1143.6</v>
      </c>
      <c r="N100" s="1" t="s">
        <v>3516</v>
      </c>
      <c r="O100" s="46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1950</v>
      </c>
      <c r="D101" s="1" t="s">
        <v>3652</v>
      </c>
      <c r="E101" s="15" t="n">
        <v>46182</v>
      </c>
      <c r="F101" s="15" t="n">
        <v>46175</v>
      </c>
      <c r="G101" s="1" t="s">
        <v>173</v>
      </c>
      <c r="H101" s="1" t="n">
        <v>1228090</v>
      </c>
      <c r="I101" s="1" t="n">
        <v>1</v>
      </c>
      <c r="J101" s="1" t="s">
        <v>3596</v>
      </c>
      <c r="K101" s="46" t="n">
        <v>4071.75</v>
      </c>
      <c r="N101" s="69" t="s">
        <v>3533</v>
      </c>
      <c r="O101" s="70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272</v>
      </c>
      <c r="D102" s="1" t="s">
        <v>3652</v>
      </c>
      <c r="E102" s="15" t="n">
        <v>46182</v>
      </c>
      <c r="F102" s="15" t="n">
        <v>46175</v>
      </c>
      <c r="G102" s="1" t="s">
        <v>173</v>
      </c>
      <c r="H102" s="1" t="n">
        <v>1227988</v>
      </c>
      <c r="I102" s="1" t="n">
        <v>1</v>
      </c>
      <c r="J102" s="1" t="s">
        <v>3596</v>
      </c>
      <c r="K102" s="46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36</v>
      </c>
      <c r="D103" s="1" t="s">
        <v>3615</v>
      </c>
      <c r="E103" s="15" t="n">
        <v>46182</v>
      </c>
      <c r="F103" s="15" t="n">
        <v>46182</v>
      </c>
      <c r="G103" s="1" t="s">
        <v>253</v>
      </c>
      <c r="H103" s="1" t="n">
        <v>1227699</v>
      </c>
      <c r="I103" s="1" t="n">
        <v>1</v>
      </c>
      <c r="J103" s="1" t="s">
        <v>3596</v>
      </c>
      <c r="K103" s="46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36</v>
      </c>
      <c r="D104" s="1" t="s">
        <v>3653</v>
      </c>
      <c r="E104" s="15" t="n">
        <v>46182</v>
      </c>
      <c r="F104" s="15" t="n">
        <v>46178</v>
      </c>
      <c r="G104" s="1" t="s">
        <v>291</v>
      </c>
      <c r="H104" s="1" t="n">
        <v>1227461</v>
      </c>
      <c r="I104" s="1" t="n">
        <v>1</v>
      </c>
      <c r="J104" s="1" t="s">
        <v>3596</v>
      </c>
      <c r="K104" s="46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36</v>
      </c>
      <c r="D105" s="1" t="s">
        <v>3599</v>
      </c>
      <c r="E105" s="15" t="n">
        <v>46182</v>
      </c>
      <c r="F105" s="15" t="n">
        <v>46181</v>
      </c>
      <c r="G105" s="1" t="s">
        <v>365</v>
      </c>
      <c r="H105" s="1" t="n">
        <v>1228326</v>
      </c>
      <c r="I105" s="1" t="n">
        <v>3</v>
      </c>
      <c r="J105" s="1" t="s">
        <v>3596</v>
      </c>
      <c r="K105" s="46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36</v>
      </c>
      <c r="D106" s="1" t="s">
        <v>3654</v>
      </c>
      <c r="E106" s="15" t="n">
        <v>46182</v>
      </c>
      <c r="F106" s="15" t="n">
        <v>46176</v>
      </c>
      <c r="G106" s="1" t="s">
        <v>225</v>
      </c>
      <c r="H106" s="1" t="n">
        <v>1227467</v>
      </c>
      <c r="I106" s="1" t="n">
        <v>1</v>
      </c>
      <c r="J106" s="1" t="s">
        <v>3596</v>
      </c>
      <c r="K106" s="46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36</v>
      </c>
      <c r="D107" s="1" t="s">
        <v>3655</v>
      </c>
      <c r="E107" s="15" t="n">
        <v>46182</v>
      </c>
      <c r="F107" s="15" t="n">
        <v>46178</v>
      </c>
      <c r="G107" s="1" t="s">
        <v>223</v>
      </c>
      <c r="H107" s="1" t="n">
        <v>1227621</v>
      </c>
      <c r="I107" s="1" t="n">
        <v>1</v>
      </c>
      <c r="J107" s="1" t="s">
        <v>3596</v>
      </c>
      <c r="K107" s="46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36</v>
      </c>
      <c r="D108" s="1" t="s">
        <v>3656</v>
      </c>
      <c r="E108" s="15" t="n">
        <v>46182</v>
      </c>
      <c r="F108" s="15" t="n">
        <v>46176</v>
      </c>
      <c r="G108" s="1" t="s">
        <v>65</v>
      </c>
      <c r="H108" s="1" t="n">
        <v>1227561</v>
      </c>
      <c r="I108" s="1" t="n">
        <v>1</v>
      </c>
      <c r="J108" s="1" t="s">
        <v>3596</v>
      </c>
      <c r="K108" s="46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59</v>
      </c>
      <c r="D109" s="1" t="s">
        <v>3618</v>
      </c>
      <c r="E109" s="15" t="n">
        <v>46182</v>
      </c>
      <c r="F109" s="15" t="n">
        <v>46181</v>
      </c>
      <c r="G109" s="1" t="s">
        <v>99</v>
      </c>
      <c r="H109" s="1" t="n">
        <v>1228179</v>
      </c>
      <c r="I109" s="1" t="n">
        <v>1</v>
      </c>
      <c r="J109" s="1" t="s">
        <v>3596</v>
      </c>
      <c r="K109" s="46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460</v>
      </c>
      <c r="D110" s="1" t="s">
        <v>3657</v>
      </c>
      <c r="E110" s="15" t="n">
        <v>46182</v>
      </c>
      <c r="F110" s="15" t="n">
        <v>46176</v>
      </c>
      <c r="G110" s="1" t="s">
        <v>157</v>
      </c>
      <c r="H110" s="1" t="n">
        <v>1227398</v>
      </c>
      <c r="I110" s="1" t="n">
        <v>1</v>
      </c>
      <c r="J110" s="1" t="s">
        <v>3596</v>
      </c>
      <c r="K110" s="46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36</v>
      </c>
      <c r="D111" s="1" t="s">
        <v>3658</v>
      </c>
      <c r="E111" s="15" t="n">
        <v>46182</v>
      </c>
      <c r="F111" s="15" t="n">
        <v>46176</v>
      </c>
      <c r="G111" s="1" t="s">
        <v>626</v>
      </c>
      <c r="H111" s="1" t="n">
        <v>1228300</v>
      </c>
      <c r="I111" s="1" t="n">
        <v>1</v>
      </c>
      <c r="J111" s="1" t="s">
        <v>3596</v>
      </c>
      <c r="K111" s="46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36</v>
      </c>
      <c r="D112" s="1" t="s">
        <v>3659</v>
      </c>
      <c r="E112" s="15" t="n">
        <v>46182</v>
      </c>
      <c r="F112" s="15" t="n">
        <v>46182</v>
      </c>
      <c r="G112" s="1" t="s">
        <v>489</v>
      </c>
      <c r="H112" s="1" t="n">
        <v>1231618</v>
      </c>
      <c r="I112" s="1" t="n">
        <v>1</v>
      </c>
      <c r="J112" s="1" t="s">
        <v>3596</v>
      </c>
      <c r="K112" s="46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59</v>
      </c>
      <c r="D113" s="1" t="s">
        <v>3604</v>
      </c>
      <c r="E113" s="15" t="n">
        <v>46182</v>
      </c>
      <c r="F113" s="15" t="n">
        <v>46182</v>
      </c>
      <c r="G113" s="1" t="s">
        <v>122</v>
      </c>
      <c r="H113" s="1" t="n">
        <v>1230733</v>
      </c>
      <c r="I113" s="1" t="n">
        <v>1</v>
      </c>
      <c r="J113" s="1" t="s">
        <v>3596</v>
      </c>
      <c r="K113" s="46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36</v>
      </c>
      <c r="D114" s="1" t="s">
        <v>3605</v>
      </c>
      <c r="E114" s="15" t="n">
        <v>46182</v>
      </c>
      <c r="F114" s="15" t="n">
        <v>46181</v>
      </c>
      <c r="G114" s="1" t="s">
        <v>243</v>
      </c>
      <c r="H114" s="1" t="n">
        <v>1227207</v>
      </c>
      <c r="I114" s="1" t="n">
        <v>1</v>
      </c>
      <c r="J114" s="1" t="s">
        <v>3596</v>
      </c>
      <c r="K114" s="46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36</v>
      </c>
      <c r="D115" s="1" t="s">
        <v>3605</v>
      </c>
      <c r="E115" s="15" t="n">
        <v>46182</v>
      </c>
      <c r="F115" s="15" t="n">
        <v>46182</v>
      </c>
      <c r="G115" s="1" t="s">
        <v>243</v>
      </c>
      <c r="H115" s="1" t="n">
        <v>1227270</v>
      </c>
      <c r="I115" s="1" t="n">
        <v>1</v>
      </c>
      <c r="J115" s="1" t="s">
        <v>3596</v>
      </c>
      <c r="K115" s="46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36</v>
      </c>
      <c r="D116" s="1" t="s">
        <v>3660</v>
      </c>
      <c r="E116" s="15" t="n">
        <v>46182</v>
      </c>
      <c r="F116" s="15" t="n">
        <v>46181</v>
      </c>
      <c r="G116" s="1" t="s">
        <v>247</v>
      </c>
      <c r="H116" s="1" t="n">
        <v>1228195</v>
      </c>
      <c r="I116" s="1" t="n">
        <v>1</v>
      </c>
      <c r="J116" s="1" t="s">
        <v>3596</v>
      </c>
      <c r="K116" s="46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36</v>
      </c>
      <c r="D117" s="1" t="s">
        <v>3621</v>
      </c>
      <c r="E117" s="15" t="n">
        <v>46182</v>
      </c>
      <c r="F117" s="15" t="n">
        <v>46178</v>
      </c>
      <c r="G117" s="1" t="s">
        <v>363</v>
      </c>
      <c r="H117" s="1" t="n">
        <v>1226935</v>
      </c>
      <c r="I117" s="1" t="n">
        <v>1</v>
      </c>
      <c r="J117" s="1" t="s">
        <v>3596</v>
      </c>
      <c r="K117" s="46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36</v>
      </c>
      <c r="D118" s="1" t="s">
        <v>3621</v>
      </c>
      <c r="E118" s="15" t="n">
        <v>46182</v>
      </c>
      <c r="F118" s="15" t="n">
        <v>46181</v>
      </c>
      <c r="G118" s="1" t="s">
        <v>363</v>
      </c>
      <c r="H118" s="1" t="n">
        <v>1228368</v>
      </c>
      <c r="I118" s="1" t="n">
        <v>1</v>
      </c>
      <c r="J118" s="1" t="s">
        <v>3596</v>
      </c>
      <c r="K118" s="46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36</v>
      </c>
      <c r="D119" s="1" t="s">
        <v>3661</v>
      </c>
      <c r="E119" s="15" t="n">
        <v>46182</v>
      </c>
      <c r="F119" s="15" t="n">
        <v>46180</v>
      </c>
      <c r="G119" s="1" t="s">
        <v>689</v>
      </c>
      <c r="H119" s="1" t="n">
        <v>1228251</v>
      </c>
      <c r="I119" s="1" t="n">
        <v>1</v>
      </c>
      <c r="J119" s="1" t="s">
        <v>3596</v>
      </c>
      <c r="K119" s="46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272</v>
      </c>
      <c r="D120" s="1" t="s">
        <v>3635</v>
      </c>
      <c r="E120" s="15" t="n">
        <v>46182</v>
      </c>
      <c r="F120" s="15" t="n">
        <v>46178</v>
      </c>
      <c r="G120" s="1" t="s">
        <v>169</v>
      </c>
      <c r="H120" s="1" t="n">
        <v>1227453</v>
      </c>
      <c r="I120" s="1" t="n">
        <v>1</v>
      </c>
      <c r="J120" s="1" t="s">
        <v>3596</v>
      </c>
      <c r="K120" s="46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59</v>
      </c>
      <c r="D121" s="1" t="s">
        <v>3622</v>
      </c>
      <c r="E121" s="15" t="n">
        <v>46182</v>
      </c>
      <c r="F121" s="15" t="n">
        <v>46181</v>
      </c>
      <c r="G121" s="1" t="s">
        <v>97</v>
      </c>
      <c r="H121" s="1" t="n">
        <v>1228359</v>
      </c>
      <c r="I121" s="1" t="n">
        <v>1</v>
      </c>
      <c r="J121" s="1" t="s">
        <v>3596</v>
      </c>
      <c r="K121" s="46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36</v>
      </c>
      <c r="D122" s="1" t="s">
        <v>3607</v>
      </c>
      <c r="E122" s="15" t="n">
        <v>46182</v>
      </c>
      <c r="F122" s="15" t="n">
        <v>46182</v>
      </c>
      <c r="G122" s="1" t="s">
        <v>93</v>
      </c>
      <c r="H122" s="1" t="n">
        <v>1227566</v>
      </c>
      <c r="I122" s="1" t="n">
        <v>2</v>
      </c>
      <c r="J122" s="1" t="s">
        <v>3596</v>
      </c>
      <c r="K122" s="46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36</v>
      </c>
      <c r="D123" s="1" t="s">
        <v>3607</v>
      </c>
      <c r="E123" s="15" t="n">
        <v>46182</v>
      </c>
      <c r="F123" s="15" t="n">
        <v>46182</v>
      </c>
      <c r="G123" s="1" t="s">
        <v>93</v>
      </c>
      <c r="H123" s="1" t="n">
        <v>1228026</v>
      </c>
      <c r="I123" s="1" t="n">
        <v>2</v>
      </c>
      <c r="J123" s="1" t="s">
        <v>3596</v>
      </c>
      <c r="K123" s="46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36</v>
      </c>
      <c r="D124" s="1" t="s">
        <v>3607</v>
      </c>
      <c r="E124" s="15" t="n">
        <v>46182</v>
      </c>
      <c r="F124" s="15" t="n">
        <v>46182</v>
      </c>
      <c r="G124" s="1" t="s">
        <v>93</v>
      </c>
      <c r="H124" s="1" t="n">
        <v>1227584</v>
      </c>
      <c r="I124" s="1" t="n">
        <v>6</v>
      </c>
      <c r="J124" s="1" t="s">
        <v>3596</v>
      </c>
      <c r="K124" s="46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36</v>
      </c>
      <c r="D125" s="1" t="s">
        <v>3607</v>
      </c>
      <c r="E125" s="15" t="n">
        <v>46182</v>
      </c>
      <c r="F125" s="15" t="n">
        <v>46182</v>
      </c>
      <c r="G125" s="1" t="s">
        <v>93</v>
      </c>
      <c r="H125" s="1" t="n">
        <v>1228045</v>
      </c>
      <c r="I125" s="1" t="n">
        <v>6</v>
      </c>
      <c r="J125" s="1" t="s">
        <v>3596</v>
      </c>
      <c r="K125" s="46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36</v>
      </c>
      <c r="D126" s="1" t="s">
        <v>3608</v>
      </c>
      <c r="E126" s="15" t="n">
        <v>46182</v>
      </c>
      <c r="F126" s="15" t="n">
        <v>46179</v>
      </c>
      <c r="G126" s="1" t="s">
        <v>182</v>
      </c>
      <c r="H126" s="1" t="n">
        <v>1227145</v>
      </c>
      <c r="I126" s="1" t="n">
        <v>1</v>
      </c>
      <c r="J126" s="1" t="s">
        <v>3596</v>
      </c>
      <c r="K126" s="46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3662</v>
      </c>
      <c r="D127" s="1" t="s">
        <v>3663</v>
      </c>
      <c r="E127" s="15" t="n">
        <v>46182</v>
      </c>
      <c r="F127" s="15" t="n">
        <v>46176</v>
      </c>
      <c r="G127" s="1" t="s">
        <v>56</v>
      </c>
      <c r="H127" s="1" t="n">
        <v>1226844</v>
      </c>
      <c r="I127" s="1" t="n">
        <v>1</v>
      </c>
      <c r="J127" s="1" t="s">
        <v>3596</v>
      </c>
      <c r="K127" s="46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36</v>
      </c>
      <c r="D128" s="1" t="s">
        <v>3638</v>
      </c>
      <c r="E128" s="15" t="n">
        <v>46182</v>
      </c>
      <c r="F128" s="15" t="n">
        <v>46181</v>
      </c>
      <c r="G128" s="1" t="s">
        <v>101</v>
      </c>
      <c r="H128" s="1" t="n">
        <v>1228126</v>
      </c>
      <c r="I128" s="1" t="n">
        <v>1</v>
      </c>
      <c r="J128" s="1" t="s">
        <v>3596</v>
      </c>
      <c r="K128" s="46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36</v>
      </c>
      <c r="D129" s="1" t="s">
        <v>3612</v>
      </c>
      <c r="E129" s="15" t="n">
        <v>46183</v>
      </c>
      <c r="F129" s="15" t="n">
        <v>46182</v>
      </c>
      <c r="G129" s="1" t="s">
        <v>368</v>
      </c>
      <c r="H129" s="1" t="n">
        <v>1231130</v>
      </c>
      <c r="I129" s="1" t="n">
        <v>1</v>
      </c>
      <c r="J129" s="1" t="s">
        <v>3596</v>
      </c>
      <c r="K129" s="46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36</v>
      </c>
      <c r="D130" s="1" t="s">
        <v>3626</v>
      </c>
      <c r="E130" s="15" t="n">
        <v>46183</v>
      </c>
      <c r="F130" s="15" t="n">
        <v>46181</v>
      </c>
      <c r="G130" s="1" t="s">
        <v>184</v>
      </c>
      <c r="H130" s="1" t="n">
        <v>1230690</v>
      </c>
      <c r="I130" s="1" t="n">
        <v>1</v>
      </c>
      <c r="J130" s="1" t="s">
        <v>3596</v>
      </c>
      <c r="K130" s="46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36</v>
      </c>
      <c r="D131" s="1" t="s">
        <v>3664</v>
      </c>
      <c r="E131" s="15" t="n">
        <v>46183</v>
      </c>
      <c r="F131" s="15" t="n">
        <v>46134</v>
      </c>
      <c r="G131" s="1" t="s">
        <v>318</v>
      </c>
      <c r="H131" s="1" t="n">
        <v>1231040</v>
      </c>
      <c r="I131" s="1" t="n">
        <v>11</v>
      </c>
      <c r="J131" s="1" t="s">
        <v>3596</v>
      </c>
      <c r="K131" s="46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36</v>
      </c>
      <c r="D132" s="1" t="s">
        <v>3665</v>
      </c>
      <c r="E132" s="15" t="n">
        <v>46183</v>
      </c>
      <c r="F132" s="15" t="n">
        <v>46181</v>
      </c>
      <c r="G132" s="1" t="s">
        <v>694</v>
      </c>
      <c r="H132" s="1" t="n">
        <v>1231571</v>
      </c>
      <c r="I132" s="1" t="n">
        <v>3</v>
      </c>
      <c r="J132" s="1" t="s">
        <v>3596</v>
      </c>
      <c r="K132" s="46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36</v>
      </c>
      <c r="D133" s="1" t="s">
        <v>3666</v>
      </c>
      <c r="E133" s="15" t="n">
        <v>46183</v>
      </c>
      <c r="F133" s="15" t="n">
        <v>46178</v>
      </c>
      <c r="G133" s="1" t="s">
        <v>485</v>
      </c>
      <c r="H133" s="1" t="n">
        <v>1230974</v>
      </c>
      <c r="I133" s="1" t="n">
        <v>11</v>
      </c>
      <c r="J133" s="1" t="s">
        <v>3596</v>
      </c>
      <c r="K133" s="46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36</v>
      </c>
      <c r="D134" s="1" t="s">
        <v>3619</v>
      </c>
      <c r="E134" s="15" t="n">
        <v>46183</v>
      </c>
      <c r="F134" s="15" t="n">
        <v>46182</v>
      </c>
      <c r="G134" s="1" t="s">
        <v>180</v>
      </c>
      <c r="H134" s="1" t="n">
        <v>1230731</v>
      </c>
      <c r="I134" s="1" t="n">
        <v>1</v>
      </c>
      <c r="J134" s="1" t="s">
        <v>3596</v>
      </c>
      <c r="K134" s="46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272</v>
      </c>
      <c r="D135" s="1" t="s">
        <v>3635</v>
      </c>
      <c r="E135" s="15" t="n">
        <v>46183</v>
      </c>
      <c r="F135" s="15" t="n">
        <v>46182</v>
      </c>
      <c r="G135" s="1" t="s">
        <v>169</v>
      </c>
      <c r="H135" s="1" t="n">
        <v>1230698</v>
      </c>
      <c r="I135" s="1" t="n">
        <v>1</v>
      </c>
      <c r="J135" s="1" t="s">
        <v>3596</v>
      </c>
      <c r="K135" s="46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59</v>
      </c>
      <c r="D136" s="1" t="s">
        <v>3622</v>
      </c>
      <c r="E136" s="15" t="n">
        <v>46183</v>
      </c>
      <c r="F136" s="15" t="n">
        <v>46182</v>
      </c>
      <c r="G136" s="1" t="s">
        <v>97</v>
      </c>
      <c r="H136" s="1" t="n">
        <v>1230722</v>
      </c>
      <c r="I136" s="1" t="n">
        <v>1</v>
      </c>
      <c r="J136" s="1" t="s">
        <v>3596</v>
      </c>
      <c r="K136" s="46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36</v>
      </c>
      <c r="D137" s="1" t="s">
        <v>3607</v>
      </c>
      <c r="E137" s="15" t="n">
        <v>46183</v>
      </c>
      <c r="F137" s="15" t="n">
        <v>46183</v>
      </c>
      <c r="G137" s="1" t="s">
        <v>93</v>
      </c>
      <c r="H137" s="1" t="n">
        <v>1232087</v>
      </c>
      <c r="I137" s="1" t="n">
        <v>6</v>
      </c>
      <c r="J137" s="1" t="s">
        <v>3596</v>
      </c>
      <c r="K137" s="46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36</v>
      </c>
      <c r="D138" s="1" t="s">
        <v>3607</v>
      </c>
      <c r="E138" s="15" t="n">
        <v>46183</v>
      </c>
      <c r="F138" s="15" t="n">
        <v>46183</v>
      </c>
      <c r="G138" s="1" t="s">
        <v>93</v>
      </c>
      <c r="H138" s="1" t="n">
        <v>1232021</v>
      </c>
      <c r="I138" s="1" t="n">
        <v>2</v>
      </c>
      <c r="J138" s="1" t="s">
        <v>3596</v>
      </c>
      <c r="K138" s="46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36</v>
      </c>
      <c r="D139" s="1" t="s">
        <v>3667</v>
      </c>
      <c r="E139" s="15" t="n">
        <v>46183</v>
      </c>
      <c r="F139" s="15" t="n">
        <v>46178</v>
      </c>
      <c r="G139" s="1" t="s">
        <v>282</v>
      </c>
      <c r="H139" s="1" t="n">
        <v>1230768</v>
      </c>
      <c r="I139" s="1" t="n">
        <v>1</v>
      </c>
      <c r="J139" s="1" t="s">
        <v>3596</v>
      </c>
      <c r="K139" s="46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36</v>
      </c>
      <c r="D140" s="1" t="s">
        <v>3668</v>
      </c>
      <c r="E140" s="15" t="n">
        <v>46183</v>
      </c>
      <c r="F140" s="15" t="n">
        <v>46181</v>
      </c>
      <c r="G140" s="1" t="s">
        <v>868</v>
      </c>
      <c r="H140" s="1" t="n">
        <v>1231622</v>
      </c>
      <c r="I140" s="1" t="n">
        <v>3</v>
      </c>
      <c r="J140" s="1" t="s">
        <v>3596</v>
      </c>
      <c r="K140" s="46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36</v>
      </c>
      <c r="D141" s="1" t="s">
        <v>3669</v>
      </c>
      <c r="E141" s="15" t="n">
        <v>46183</v>
      </c>
      <c r="F141" s="15" t="n">
        <v>46181</v>
      </c>
      <c r="G141" s="1" t="s">
        <v>716</v>
      </c>
      <c r="H141" s="1" t="n">
        <v>1231605</v>
      </c>
      <c r="I141" s="1" t="n">
        <v>3</v>
      </c>
      <c r="J141" s="1" t="s">
        <v>3596</v>
      </c>
      <c r="K141" s="46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59</v>
      </c>
      <c r="D142" s="1" t="s">
        <v>3629</v>
      </c>
      <c r="E142" s="15" t="n">
        <v>46183</v>
      </c>
      <c r="F142" s="15" t="n">
        <v>46181</v>
      </c>
      <c r="G142" s="1" t="s">
        <v>359</v>
      </c>
      <c r="H142" s="1" t="n">
        <v>1230747</v>
      </c>
      <c r="I142" s="1" t="n">
        <v>1</v>
      </c>
      <c r="J142" s="1" t="s">
        <v>3596</v>
      </c>
      <c r="K142" s="46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36</v>
      </c>
      <c r="D143" s="1" t="s">
        <v>3639</v>
      </c>
      <c r="E143" s="15" t="n">
        <v>46184</v>
      </c>
      <c r="F143" s="15" t="n">
        <v>46183</v>
      </c>
      <c r="G143" s="1" t="s">
        <v>78</v>
      </c>
      <c r="H143" s="1" t="n">
        <v>1236079</v>
      </c>
      <c r="I143" s="1" t="n">
        <v>1</v>
      </c>
      <c r="J143" s="1" t="s">
        <v>3596</v>
      </c>
      <c r="K143" s="46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36</v>
      </c>
      <c r="D144" s="1" t="s">
        <v>3639</v>
      </c>
      <c r="E144" s="15" t="n">
        <v>46184</v>
      </c>
      <c r="F144" s="15" t="n">
        <v>46183</v>
      </c>
      <c r="G144" s="1" t="s">
        <v>78</v>
      </c>
      <c r="H144" s="1" t="n">
        <v>1236106</v>
      </c>
      <c r="I144" s="1" t="n">
        <v>1</v>
      </c>
      <c r="J144" s="1" t="s">
        <v>3596</v>
      </c>
      <c r="K144" s="46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36</v>
      </c>
      <c r="D145" s="1" t="s">
        <v>3670</v>
      </c>
      <c r="E145" s="15" t="n">
        <v>46184</v>
      </c>
      <c r="F145" s="15" t="n">
        <v>46153</v>
      </c>
      <c r="G145" s="1" t="s">
        <v>513</v>
      </c>
      <c r="H145" s="1" t="n">
        <v>1236489</v>
      </c>
      <c r="I145" s="1" t="n">
        <v>11</v>
      </c>
      <c r="J145" s="1" t="s">
        <v>3596</v>
      </c>
      <c r="K145" s="46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36</v>
      </c>
      <c r="D146" s="1" t="s">
        <v>3670</v>
      </c>
      <c r="E146" s="15" t="n">
        <v>46184</v>
      </c>
      <c r="F146" s="15" t="n">
        <v>46182</v>
      </c>
      <c r="G146" s="1" t="s">
        <v>513</v>
      </c>
      <c r="H146" s="1" t="n">
        <v>1236571</v>
      </c>
      <c r="I146" s="1" t="n">
        <v>11</v>
      </c>
      <c r="J146" s="1" t="s">
        <v>3596</v>
      </c>
      <c r="K146" s="46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36</v>
      </c>
      <c r="D147" s="1" t="s">
        <v>3671</v>
      </c>
      <c r="E147" s="15" t="n">
        <v>46184</v>
      </c>
      <c r="F147" s="15" t="n">
        <v>46183</v>
      </c>
      <c r="G147" s="1" t="s">
        <v>227</v>
      </c>
      <c r="H147" s="1" t="n">
        <v>1236408</v>
      </c>
      <c r="I147" s="1" t="n">
        <v>1</v>
      </c>
      <c r="J147" s="1" t="s">
        <v>3596</v>
      </c>
      <c r="K147" s="46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36</v>
      </c>
      <c r="D148" s="1" t="s">
        <v>3616</v>
      </c>
      <c r="E148" s="15" t="n">
        <v>46184</v>
      </c>
      <c r="F148" s="15" t="n">
        <v>46182</v>
      </c>
      <c r="G148" s="1" t="s">
        <v>75</v>
      </c>
      <c r="H148" s="1" t="n">
        <v>1235782</v>
      </c>
      <c r="I148" s="1" t="n">
        <v>1</v>
      </c>
      <c r="J148" s="1" t="s">
        <v>3596</v>
      </c>
      <c r="K148" s="46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36</v>
      </c>
      <c r="D149" s="1" t="s">
        <v>3672</v>
      </c>
      <c r="E149" s="15" t="n">
        <v>46184</v>
      </c>
      <c r="F149" s="15" t="n">
        <v>46182</v>
      </c>
      <c r="G149" s="1" t="s">
        <v>1064</v>
      </c>
      <c r="H149" s="1" t="n">
        <v>1235655</v>
      </c>
      <c r="I149" s="1" t="n">
        <v>1</v>
      </c>
      <c r="J149" s="1" t="s">
        <v>3596</v>
      </c>
      <c r="K149" s="46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36</v>
      </c>
      <c r="D150" s="1" t="s">
        <v>3654</v>
      </c>
      <c r="E150" s="15" t="n">
        <v>46184</v>
      </c>
      <c r="F150" s="15" t="n">
        <v>46183</v>
      </c>
      <c r="G150" s="1" t="s">
        <v>225</v>
      </c>
      <c r="H150" s="1" t="n">
        <v>1235909</v>
      </c>
      <c r="I150" s="1" t="n">
        <v>1</v>
      </c>
      <c r="J150" s="1" t="s">
        <v>3596</v>
      </c>
      <c r="K150" s="46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36</v>
      </c>
      <c r="D151" s="1" t="s">
        <v>3673</v>
      </c>
      <c r="E151" s="15" t="n">
        <v>46184</v>
      </c>
      <c r="F151" s="15" t="n">
        <v>46126</v>
      </c>
      <c r="G151" s="1" t="s">
        <v>3674</v>
      </c>
      <c r="H151" s="1" t="n">
        <v>1235447</v>
      </c>
      <c r="I151" s="1" t="n">
        <v>39</v>
      </c>
      <c r="J151" s="1" t="s">
        <v>3596</v>
      </c>
      <c r="K151" s="46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153</v>
      </c>
      <c r="D152" s="1" t="s">
        <v>3675</v>
      </c>
      <c r="E152" s="15" t="n">
        <v>46184</v>
      </c>
      <c r="F152" s="15" t="n">
        <v>46182</v>
      </c>
      <c r="G152" s="1" t="s">
        <v>155</v>
      </c>
      <c r="H152" s="1" t="n">
        <v>1235524</v>
      </c>
      <c r="I152" s="1" t="n">
        <v>1</v>
      </c>
      <c r="J152" s="1" t="s">
        <v>3596</v>
      </c>
      <c r="K152" s="46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59</v>
      </c>
      <c r="D153" s="1" t="s">
        <v>3676</v>
      </c>
      <c r="E153" s="15" t="n">
        <v>46184</v>
      </c>
      <c r="F153" s="15" t="n">
        <v>46181</v>
      </c>
      <c r="G153" s="1" t="s">
        <v>1619</v>
      </c>
      <c r="H153" s="1" t="n">
        <v>1235862</v>
      </c>
      <c r="I153" s="1" t="n">
        <v>1</v>
      </c>
      <c r="J153" s="1" t="s">
        <v>3596</v>
      </c>
      <c r="K153" s="46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36</v>
      </c>
      <c r="D154" s="1" t="s">
        <v>3677</v>
      </c>
      <c r="E154" s="15" t="n">
        <v>46184</v>
      </c>
      <c r="F154" s="15" t="n">
        <v>46183</v>
      </c>
      <c r="G154" s="1" t="s">
        <v>1478</v>
      </c>
      <c r="H154" s="1" t="n">
        <v>1236530</v>
      </c>
      <c r="I154" s="1" t="n">
        <v>11</v>
      </c>
      <c r="J154" s="1" t="s">
        <v>3596</v>
      </c>
      <c r="K154" s="46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59</v>
      </c>
      <c r="D155" s="1" t="s">
        <v>3678</v>
      </c>
      <c r="E155" s="15" t="n">
        <v>46184</v>
      </c>
      <c r="F155" s="15" t="n">
        <v>46182</v>
      </c>
      <c r="G155" s="1" t="s">
        <v>284</v>
      </c>
      <c r="H155" s="1" t="n">
        <v>1236138</v>
      </c>
      <c r="I155" s="1" t="n">
        <v>1</v>
      </c>
      <c r="J155" s="1" t="s">
        <v>3596</v>
      </c>
      <c r="K155" s="46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153</v>
      </c>
      <c r="D156" s="1" t="s">
        <v>3610</v>
      </c>
      <c r="E156" s="15" t="n">
        <v>46184</v>
      </c>
      <c r="F156" s="15" t="n">
        <v>46184</v>
      </c>
      <c r="G156" s="1" t="s">
        <v>1095</v>
      </c>
      <c r="H156" s="1" t="n">
        <v>1261327</v>
      </c>
      <c r="I156" s="1" t="n">
        <v>1</v>
      </c>
      <c r="J156" s="1" t="s">
        <v>3596</v>
      </c>
      <c r="K156" s="46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36</v>
      </c>
      <c r="D157" s="1" t="s">
        <v>3624</v>
      </c>
      <c r="E157" s="15" t="n">
        <v>46185</v>
      </c>
      <c r="F157" s="15" t="n">
        <v>46185</v>
      </c>
      <c r="G157" s="1" t="s">
        <v>3625</v>
      </c>
      <c r="H157" s="1" t="n">
        <v>1261004</v>
      </c>
      <c r="I157" s="1" t="n">
        <v>1</v>
      </c>
      <c r="J157" s="1" t="s">
        <v>3596</v>
      </c>
      <c r="K157" s="46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36</v>
      </c>
      <c r="D158" s="1" t="s">
        <v>3615</v>
      </c>
      <c r="E158" s="15" t="n">
        <v>46185</v>
      </c>
      <c r="F158" s="15" t="n">
        <v>46185</v>
      </c>
      <c r="G158" s="1" t="s">
        <v>253</v>
      </c>
      <c r="H158" s="1" t="n">
        <v>1241271</v>
      </c>
      <c r="I158" s="1" t="n">
        <v>1</v>
      </c>
      <c r="J158" s="1" t="s">
        <v>3596</v>
      </c>
      <c r="K158" s="46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59</v>
      </c>
      <c r="D159" s="1" t="s">
        <v>3604</v>
      </c>
      <c r="E159" s="15" t="n">
        <v>46185</v>
      </c>
      <c r="F159" s="15" t="n">
        <v>46185</v>
      </c>
      <c r="G159" s="1" t="s">
        <v>122</v>
      </c>
      <c r="H159" s="1" t="n">
        <v>1260938</v>
      </c>
      <c r="I159" s="1" t="n">
        <v>1</v>
      </c>
      <c r="J159" s="1" t="s">
        <v>3596</v>
      </c>
      <c r="K159" s="46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36</v>
      </c>
      <c r="D160" s="1" t="s">
        <v>3607</v>
      </c>
      <c r="E160" s="15" t="n">
        <v>46185</v>
      </c>
      <c r="F160" s="15" t="n">
        <v>46185</v>
      </c>
      <c r="G160" s="1" t="s">
        <v>93</v>
      </c>
      <c r="H160" s="1" t="n">
        <v>1361212</v>
      </c>
      <c r="I160" s="1" t="n">
        <v>2</v>
      </c>
      <c r="J160" s="1" t="s">
        <v>3596</v>
      </c>
      <c r="K160" s="46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36</v>
      </c>
      <c r="D161" s="1" t="s">
        <v>3607</v>
      </c>
      <c r="E161" s="15" t="n">
        <v>46185</v>
      </c>
      <c r="F161" s="15" t="n">
        <v>46185</v>
      </c>
      <c r="G161" s="1" t="s">
        <v>93</v>
      </c>
      <c r="H161" s="1" t="n">
        <v>1241243</v>
      </c>
      <c r="I161" s="1" t="n">
        <v>6</v>
      </c>
      <c r="J161" s="1" t="s">
        <v>3596</v>
      </c>
      <c r="K161" s="46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36</v>
      </c>
      <c r="D162" s="1" t="s">
        <v>3607</v>
      </c>
      <c r="E162" s="15" t="n">
        <v>46185</v>
      </c>
      <c r="F162" s="15" t="n">
        <v>46185</v>
      </c>
      <c r="G162" s="1" t="s">
        <v>93</v>
      </c>
      <c r="H162" s="1" t="n">
        <v>1241422</v>
      </c>
      <c r="I162" s="1" t="n">
        <v>6</v>
      </c>
      <c r="J162" s="1" t="s">
        <v>3596</v>
      </c>
      <c r="K162" s="46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36</v>
      </c>
      <c r="D163" s="1" t="s">
        <v>3607</v>
      </c>
      <c r="E163" s="15" t="n">
        <v>46185</v>
      </c>
      <c r="F163" s="15" t="n">
        <v>46185</v>
      </c>
      <c r="G163" s="1" t="s">
        <v>93</v>
      </c>
      <c r="H163" s="1" t="n">
        <v>1241226</v>
      </c>
      <c r="I163" s="1" t="n">
        <v>2</v>
      </c>
      <c r="J163" s="1" t="s">
        <v>3596</v>
      </c>
      <c r="K163" s="46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36</v>
      </c>
      <c r="D164" s="1" t="s">
        <v>3607</v>
      </c>
      <c r="E164" s="15" t="n">
        <v>46185</v>
      </c>
      <c r="F164" s="15" t="n">
        <v>46185</v>
      </c>
      <c r="G164" s="1" t="s">
        <v>93</v>
      </c>
      <c r="H164" s="1" t="n">
        <v>1241400</v>
      </c>
      <c r="I164" s="1" t="n">
        <v>2</v>
      </c>
      <c r="J164" s="1" t="s">
        <v>3596</v>
      </c>
      <c r="K164" s="46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36</v>
      </c>
      <c r="D165" s="1" t="s">
        <v>3611</v>
      </c>
      <c r="E165" s="15" t="n">
        <v>46186</v>
      </c>
      <c r="F165" s="15" t="n">
        <v>46185</v>
      </c>
      <c r="G165" s="1" t="s">
        <v>186</v>
      </c>
      <c r="H165" s="1" t="n">
        <v>1243938</v>
      </c>
      <c r="I165" s="1" t="n">
        <v>1</v>
      </c>
      <c r="J165" s="1" t="s">
        <v>3596</v>
      </c>
      <c r="K165" s="46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59</v>
      </c>
      <c r="D166" s="1" t="s">
        <v>3613</v>
      </c>
      <c r="E166" s="15" t="n">
        <v>46186</v>
      </c>
      <c r="F166" s="15" t="n">
        <v>46184</v>
      </c>
      <c r="G166" s="1" t="s">
        <v>89</v>
      </c>
      <c r="H166" s="1" t="n">
        <v>1243964</v>
      </c>
      <c r="I166" s="1" t="n">
        <v>1</v>
      </c>
      <c r="J166" s="1" t="s">
        <v>3596</v>
      </c>
      <c r="K166" s="46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59</v>
      </c>
      <c r="D167" s="1" t="s">
        <v>3603</v>
      </c>
      <c r="E167" s="15" t="n">
        <v>46186</v>
      </c>
      <c r="F167" s="15" t="n">
        <v>46186</v>
      </c>
      <c r="G167" s="1" t="s">
        <v>118</v>
      </c>
      <c r="H167" s="1" t="n">
        <v>1261036</v>
      </c>
      <c r="I167" s="1" t="n">
        <v>1</v>
      </c>
      <c r="J167" s="1" t="s">
        <v>3596</v>
      </c>
      <c r="K167" s="46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59</v>
      </c>
      <c r="D168" s="1" t="s">
        <v>3604</v>
      </c>
      <c r="E168" s="15" t="n">
        <v>46186</v>
      </c>
      <c r="F168" s="15" t="n">
        <v>46186</v>
      </c>
      <c r="G168" s="1" t="s">
        <v>122</v>
      </c>
      <c r="H168" s="1" t="n">
        <v>1260984</v>
      </c>
      <c r="I168" s="1" t="n">
        <v>1</v>
      </c>
      <c r="J168" s="1" t="s">
        <v>3596</v>
      </c>
      <c r="K168" s="46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36</v>
      </c>
      <c r="D169" s="1" t="s">
        <v>3607</v>
      </c>
      <c r="E169" s="15" t="n">
        <v>46186</v>
      </c>
      <c r="F169" s="15" t="n">
        <v>46186</v>
      </c>
      <c r="G169" s="1" t="s">
        <v>93</v>
      </c>
      <c r="H169" s="1" t="n">
        <v>1244611</v>
      </c>
      <c r="I169" s="1" t="n">
        <v>6</v>
      </c>
      <c r="J169" s="1" t="s">
        <v>3596</v>
      </c>
      <c r="K169" s="46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36</v>
      </c>
      <c r="D170" s="1" t="s">
        <v>3607</v>
      </c>
      <c r="E170" s="15" t="n">
        <v>46186</v>
      </c>
      <c r="F170" s="15" t="n">
        <v>46186</v>
      </c>
      <c r="G170" s="1" t="s">
        <v>93</v>
      </c>
      <c r="H170" s="1" t="n">
        <v>1244557</v>
      </c>
      <c r="I170" s="1" t="n">
        <v>2</v>
      </c>
      <c r="J170" s="1" t="s">
        <v>3596</v>
      </c>
      <c r="K170" s="46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36</v>
      </c>
      <c r="D171" s="1" t="s">
        <v>3608</v>
      </c>
      <c r="E171" s="15" t="n">
        <v>46186</v>
      </c>
      <c r="F171" s="15" t="n">
        <v>46183</v>
      </c>
      <c r="G171" s="1" t="s">
        <v>182</v>
      </c>
      <c r="H171" s="1" t="n">
        <v>1245200</v>
      </c>
      <c r="I171" s="1" t="n">
        <v>1</v>
      </c>
      <c r="J171" s="1" t="s">
        <v>3596</v>
      </c>
      <c r="K171" s="46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153</v>
      </c>
      <c r="D172" s="1" t="s">
        <v>3610</v>
      </c>
      <c r="E172" s="15" t="n">
        <v>46186</v>
      </c>
      <c r="F172" s="15" t="n">
        <v>46186</v>
      </c>
      <c r="G172" s="1" t="s">
        <v>1095</v>
      </c>
      <c r="H172" s="1" t="n">
        <v>1261307</v>
      </c>
      <c r="I172" s="1" t="n">
        <v>1</v>
      </c>
      <c r="J172" s="1" t="s">
        <v>3596</v>
      </c>
      <c r="K172" s="46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36</v>
      </c>
      <c r="D173" s="1" t="s">
        <v>3612</v>
      </c>
      <c r="E173" s="15" t="n">
        <v>46188</v>
      </c>
      <c r="F173" s="15" t="n">
        <v>46185</v>
      </c>
      <c r="G173" s="1" t="s">
        <v>368</v>
      </c>
      <c r="H173" s="1" t="n">
        <v>1254822</v>
      </c>
      <c r="I173" s="1" t="n">
        <v>1</v>
      </c>
      <c r="J173" s="1" t="s">
        <v>3596</v>
      </c>
      <c r="K173" s="46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36</v>
      </c>
      <c r="D174" s="1" t="s">
        <v>3679</v>
      </c>
      <c r="E174" s="15" t="n">
        <v>46188</v>
      </c>
      <c r="F174" s="15" t="n">
        <v>46178</v>
      </c>
      <c r="G174" s="1" t="s">
        <v>68</v>
      </c>
      <c r="H174" s="1" t="n">
        <v>1255926</v>
      </c>
      <c r="I174" s="1" t="n">
        <v>1</v>
      </c>
      <c r="J174" s="1" t="s">
        <v>3596</v>
      </c>
      <c r="K174" s="46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36</v>
      </c>
      <c r="D175" s="1" t="s">
        <v>3679</v>
      </c>
      <c r="E175" s="15" t="n">
        <v>46188</v>
      </c>
      <c r="F175" s="15" t="n">
        <v>46183</v>
      </c>
      <c r="G175" s="1" t="s">
        <v>68</v>
      </c>
      <c r="H175" s="1" t="n">
        <v>1255986</v>
      </c>
      <c r="I175" s="1" t="n">
        <v>1</v>
      </c>
      <c r="J175" s="1" t="s">
        <v>3596</v>
      </c>
      <c r="K175" s="46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36</v>
      </c>
      <c r="D176" s="1" t="s">
        <v>3679</v>
      </c>
      <c r="E176" s="15" t="n">
        <v>46188</v>
      </c>
      <c r="F176" s="15" t="n">
        <v>46183</v>
      </c>
      <c r="G176" s="1" t="s">
        <v>68</v>
      </c>
      <c r="H176" s="1" t="n">
        <v>1255915</v>
      </c>
      <c r="I176" s="1" t="n">
        <v>1</v>
      </c>
      <c r="J176" s="1" t="s">
        <v>3596</v>
      </c>
      <c r="K176" s="46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36</v>
      </c>
      <c r="D177" s="1" t="s">
        <v>3679</v>
      </c>
      <c r="E177" s="15" t="n">
        <v>46188</v>
      </c>
      <c r="F177" s="15" t="n">
        <v>46184</v>
      </c>
      <c r="G177" s="1" t="s">
        <v>68</v>
      </c>
      <c r="H177" s="1" t="n">
        <v>1256554</v>
      </c>
      <c r="I177" s="1" t="n">
        <v>1</v>
      </c>
      <c r="J177" s="1" t="s">
        <v>3596</v>
      </c>
      <c r="K177" s="46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36</v>
      </c>
      <c r="D178" s="1" t="s">
        <v>3679</v>
      </c>
      <c r="E178" s="15" t="n">
        <v>46188</v>
      </c>
      <c r="F178" s="15" t="n">
        <v>46185</v>
      </c>
      <c r="G178" s="1" t="s">
        <v>68</v>
      </c>
      <c r="H178" s="1" t="n">
        <v>1256797</v>
      </c>
      <c r="I178" s="1" t="n">
        <v>1</v>
      </c>
      <c r="J178" s="1" t="s">
        <v>3596</v>
      </c>
      <c r="K178" s="46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59</v>
      </c>
      <c r="D179" s="1" t="s">
        <v>3613</v>
      </c>
      <c r="E179" s="15" t="n">
        <v>46188</v>
      </c>
      <c r="F179" s="15" t="n">
        <v>46188</v>
      </c>
      <c r="G179" s="1" t="s">
        <v>89</v>
      </c>
      <c r="H179" s="1" t="n">
        <v>1255457</v>
      </c>
      <c r="I179" s="1" t="n">
        <v>1</v>
      </c>
      <c r="J179" s="1" t="s">
        <v>3596</v>
      </c>
      <c r="K179" s="46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36</v>
      </c>
      <c r="D180" s="1" t="s">
        <v>3614</v>
      </c>
      <c r="E180" s="15" t="n">
        <v>46188</v>
      </c>
      <c r="F180" s="15" t="n">
        <v>46186</v>
      </c>
      <c r="G180" s="1" t="s">
        <v>302</v>
      </c>
      <c r="H180" s="1" t="n">
        <v>1257667</v>
      </c>
      <c r="I180" s="1" t="n">
        <v>1</v>
      </c>
      <c r="J180" s="1" t="s">
        <v>3596</v>
      </c>
      <c r="K180" s="46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3641</v>
      </c>
      <c r="D181" s="1" t="s">
        <v>3642</v>
      </c>
      <c r="E181" s="15" t="n">
        <v>46188</v>
      </c>
      <c r="F181" s="15" t="n">
        <v>46183</v>
      </c>
      <c r="G181" s="1" t="s">
        <v>351</v>
      </c>
      <c r="H181" s="1" t="n">
        <v>1255298</v>
      </c>
      <c r="I181" s="1" t="n">
        <v>1</v>
      </c>
      <c r="J181" s="1" t="s">
        <v>3596</v>
      </c>
      <c r="K181" s="46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3641</v>
      </c>
      <c r="D182" s="1" t="s">
        <v>3642</v>
      </c>
      <c r="E182" s="15" t="n">
        <v>46188</v>
      </c>
      <c r="F182" s="15" t="n">
        <v>46184</v>
      </c>
      <c r="G182" s="1" t="s">
        <v>351</v>
      </c>
      <c r="H182" s="1" t="n">
        <v>1255420</v>
      </c>
      <c r="I182" s="1" t="n">
        <v>1</v>
      </c>
      <c r="J182" s="1" t="s">
        <v>3596</v>
      </c>
      <c r="K182" s="46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59</v>
      </c>
      <c r="D183" s="1" t="s">
        <v>3598</v>
      </c>
      <c r="E183" s="15" t="n">
        <v>46188</v>
      </c>
      <c r="F183" s="15" t="n">
        <v>46188</v>
      </c>
      <c r="G183" s="1" t="s">
        <v>445</v>
      </c>
      <c r="H183" s="1" t="n">
        <v>1261046</v>
      </c>
      <c r="I183" s="1" t="n">
        <v>1</v>
      </c>
      <c r="J183" s="1" t="s">
        <v>3596</v>
      </c>
      <c r="K183" s="46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36</v>
      </c>
      <c r="D184" s="1" t="s">
        <v>3616</v>
      </c>
      <c r="E184" s="15" t="n">
        <v>46188</v>
      </c>
      <c r="F184" s="15" t="n">
        <v>46185</v>
      </c>
      <c r="G184" s="1" t="s">
        <v>75</v>
      </c>
      <c r="H184" s="1" t="n">
        <v>1256599</v>
      </c>
      <c r="I184" s="1" t="n">
        <v>1</v>
      </c>
      <c r="J184" s="1" t="s">
        <v>3596</v>
      </c>
      <c r="K184" s="46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36</v>
      </c>
      <c r="D185" s="1" t="s">
        <v>3680</v>
      </c>
      <c r="E185" s="15" t="n">
        <v>46188</v>
      </c>
      <c r="F185" s="15" t="n">
        <v>46183</v>
      </c>
      <c r="G185" s="1" t="s">
        <v>91</v>
      </c>
      <c r="H185" s="1" t="n">
        <v>1256327</v>
      </c>
      <c r="I185" s="1" t="n">
        <v>1</v>
      </c>
      <c r="J185" s="1" t="s">
        <v>3596</v>
      </c>
      <c r="K185" s="46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3600</v>
      </c>
      <c r="D186" s="1" t="s">
        <v>3601</v>
      </c>
      <c r="E186" s="15" t="n">
        <v>46188</v>
      </c>
      <c r="F186" s="15" t="n">
        <v>46183</v>
      </c>
      <c r="G186" s="1" t="s">
        <v>677</v>
      </c>
      <c r="H186" s="1" t="n">
        <v>1255899</v>
      </c>
      <c r="I186" s="1" t="n">
        <v>1</v>
      </c>
      <c r="J186" s="1" t="s">
        <v>3596</v>
      </c>
      <c r="K186" s="46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3600</v>
      </c>
      <c r="D187" s="1" t="s">
        <v>3601</v>
      </c>
      <c r="E187" s="15" t="n">
        <v>46188</v>
      </c>
      <c r="F187" s="15" t="n">
        <v>46183</v>
      </c>
      <c r="G187" s="1" t="s">
        <v>677</v>
      </c>
      <c r="H187" s="1" t="n">
        <v>1255919</v>
      </c>
      <c r="I187" s="1" t="n">
        <v>1</v>
      </c>
      <c r="J187" s="1" t="s">
        <v>3596</v>
      </c>
      <c r="K187" s="46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3600</v>
      </c>
      <c r="D188" s="1" t="s">
        <v>3601</v>
      </c>
      <c r="E188" s="15" t="n">
        <v>46188</v>
      </c>
      <c r="F188" s="15" t="n">
        <v>46183</v>
      </c>
      <c r="G188" s="1" t="s">
        <v>677</v>
      </c>
      <c r="H188" s="1" t="n">
        <v>1255948</v>
      </c>
      <c r="I188" s="1" t="n">
        <v>1</v>
      </c>
      <c r="J188" s="1" t="s">
        <v>3596</v>
      </c>
      <c r="K188" s="46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3600</v>
      </c>
      <c r="D189" s="1" t="s">
        <v>3601</v>
      </c>
      <c r="E189" s="15" t="n">
        <v>46188</v>
      </c>
      <c r="F189" s="15" t="n">
        <v>46183</v>
      </c>
      <c r="G189" s="1" t="s">
        <v>677</v>
      </c>
      <c r="H189" s="1" t="n">
        <v>1256309</v>
      </c>
      <c r="I189" s="1" t="n">
        <v>1</v>
      </c>
      <c r="J189" s="1" t="s">
        <v>3596</v>
      </c>
      <c r="K189" s="46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3600</v>
      </c>
      <c r="D190" s="1" t="s">
        <v>3601</v>
      </c>
      <c r="E190" s="15" t="n">
        <v>46188</v>
      </c>
      <c r="F190" s="15" t="n">
        <v>46183</v>
      </c>
      <c r="G190" s="1" t="s">
        <v>677</v>
      </c>
      <c r="H190" s="1" t="n">
        <v>1256329</v>
      </c>
      <c r="I190" s="1" t="n">
        <v>1</v>
      </c>
      <c r="J190" s="1" t="s">
        <v>3596</v>
      </c>
      <c r="K190" s="46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3600</v>
      </c>
      <c r="D191" s="1" t="s">
        <v>3601</v>
      </c>
      <c r="E191" s="15" t="n">
        <v>46188</v>
      </c>
      <c r="F191" s="15" t="n">
        <v>46188</v>
      </c>
      <c r="G191" s="1" t="s">
        <v>677</v>
      </c>
      <c r="H191" s="1" t="n">
        <v>1260483</v>
      </c>
      <c r="I191" s="1" t="n">
        <v>1</v>
      </c>
      <c r="J191" s="1" t="s">
        <v>3596</v>
      </c>
      <c r="K191" s="46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3600</v>
      </c>
      <c r="D192" s="1" t="s">
        <v>3601</v>
      </c>
      <c r="E192" s="15" t="n">
        <v>46188</v>
      </c>
      <c r="F192" s="15" t="n">
        <v>46188</v>
      </c>
      <c r="G192" s="1" t="s">
        <v>677</v>
      </c>
      <c r="H192" s="1" t="n">
        <v>1260456</v>
      </c>
      <c r="I192" s="1" t="n">
        <v>1</v>
      </c>
      <c r="J192" s="1" t="s">
        <v>3596</v>
      </c>
      <c r="K192" s="46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3600</v>
      </c>
      <c r="D193" s="1" t="s">
        <v>3601</v>
      </c>
      <c r="E193" s="15" t="n">
        <v>46188</v>
      </c>
      <c r="F193" s="15" t="n">
        <v>46188</v>
      </c>
      <c r="G193" s="1" t="s">
        <v>677</v>
      </c>
      <c r="H193" s="1" t="n">
        <v>1260370</v>
      </c>
      <c r="I193" s="1" t="n">
        <v>1</v>
      </c>
      <c r="J193" s="1" t="s">
        <v>3596</v>
      </c>
      <c r="K193" s="46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36</v>
      </c>
      <c r="D194" s="1" t="s">
        <v>3617</v>
      </c>
      <c r="E194" s="15" t="n">
        <v>46188</v>
      </c>
      <c r="F194" s="15" t="n">
        <v>46184</v>
      </c>
      <c r="G194" s="1" t="s">
        <v>65</v>
      </c>
      <c r="H194" s="1" t="n">
        <v>1256543</v>
      </c>
      <c r="I194" s="1" t="n">
        <v>1</v>
      </c>
      <c r="J194" s="1" t="s">
        <v>3596</v>
      </c>
      <c r="K194" s="46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59</v>
      </c>
      <c r="D195" s="1" t="s">
        <v>3603</v>
      </c>
      <c r="E195" s="15" t="n">
        <v>46188</v>
      </c>
      <c r="F195" s="15" t="n">
        <v>46188</v>
      </c>
      <c r="G195" s="1" t="s">
        <v>118</v>
      </c>
      <c r="H195" s="1" t="n">
        <v>1260992</v>
      </c>
      <c r="I195" s="1" t="n">
        <v>1</v>
      </c>
      <c r="J195" s="1" t="s">
        <v>3596</v>
      </c>
      <c r="K195" s="46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36</v>
      </c>
      <c r="D196" s="1" t="s">
        <v>3643</v>
      </c>
      <c r="E196" s="15" t="n">
        <v>46188</v>
      </c>
      <c r="F196" s="15" t="n">
        <v>46185</v>
      </c>
      <c r="G196" s="1" t="s">
        <v>349</v>
      </c>
      <c r="H196" s="1" t="n">
        <v>1255192</v>
      </c>
      <c r="I196" s="1" t="n">
        <v>1</v>
      </c>
      <c r="J196" s="1" t="s">
        <v>3596</v>
      </c>
      <c r="K196" s="46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36</v>
      </c>
      <c r="D197" s="1" t="s">
        <v>3634</v>
      </c>
      <c r="E197" s="15" t="n">
        <v>46188</v>
      </c>
      <c r="F197" s="15" t="n">
        <v>46184</v>
      </c>
      <c r="G197" s="1" t="s">
        <v>316</v>
      </c>
      <c r="H197" s="1" t="n">
        <v>1256636</v>
      </c>
      <c r="I197" s="1" t="n">
        <v>1</v>
      </c>
      <c r="J197" s="1" t="s">
        <v>3596</v>
      </c>
      <c r="K197" s="46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36</v>
      </c>
      <c r="D198" s="1" t="s">
        <v>3681</v>
      </c>
      <c r="E198" s="15" t="n">
        <v>46188</v>
      </c>
      <c r="F198" s="15" t="n">
        <v>46182</v>
      </c>
      <c r="G198" s="1" t="s">
        <v>3682</v>
      </c>
      <c r="H198" s="1" t="n">
        <v>1255515</v>
      </c>
      <c r="I198" s="1" t="n">
        <v>1</v>
      </c>
      <c r="J198" s="1" t="s">
        <v>3596</v>
      </c>
      <c r="K198" s="46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36</v>
      </c>
      <c r="D199" s="1" t="s">
        <v>3681</v>
      </c>
      <c r="E199" s="15" t="n">
        <v>46188</v>
      </c>
      <c r="F199" s="15" t="n">
        <v>46182</v>
      </c>
      <c r="G199" s="1" t="s">
        <v>3682</v>
      </c>
      <c r="H199" s="1" t="n">
        <v>1255563</v>
      </c>
      <c r="I199" s="1" t="n">
        <v>1</v>
      </c>
      <c r="J199" s="1" t="s">
        <v>3596</v>
      </c>
      <c r="K199" s="46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36</v>
      </c>
      <c r="D200" s="1" t="s">
        <v>3605</v>
      </c>
      <c r="E200" s="15" t="n">
        <v>46188</v>
      </c>
      <c r="F200" s="15" t="n">
        <v>46185</v>
      </c>
      <c r="G200" s="1" t="s">
        <v>243</v>
      </c>
      <c r="H200" s="1" t="n">
        <v>1257059</v>
      </c>
      <c r="I200" s="1" t="n">
        <v>1</v>
      </c>
      <c r="J200" s="1" t="s">
        <v>3596</v>
      </c>
      <c r="K200" s="46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3683</v>
      </c>
      <c r="D201" s="1" t="s">
        <v>3684</v>
      </c>
      <c r="E201" s="15" t="n">
        <v>46188</v>
      </c>
      <c r="F201" s="15" t="n">
        <v>46183</v>
      </c>
      <c r="G201" s="1" t="s">
        <v>81</v>
      </c>
      <c r="H201" s="1" t="n">
        <v>1256293</v>
      </c>
      <c r="I201" s="1" t="n">
        <v>1</v>
      </c>
      <c r="J201" s="1" t="s">
        <v>3596</v>
      </c>
      <c r="K201" s="46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36</v>
      </c>
      <c r="D202" s="1" t="s">
        <v>3621</v>
      </c>
      <c r="E202" s="15" t="n">
        <v>46188</v>
      </c>
      <c r="F202" s="15" t="n">
        <v>46185</v>
      </c>
      <c r="G202" s="1" t="s">
        <v>363</v>
      </c>
      <c r="H202" s="1" t="n">
        <v>1254875</v>
      </c>
      <c r="I202" s="1" t="n">
        <v>1</v>
      </c>
      <c r="J202" s="1" t="s">
        <v>3596</v>
      </c>
      <c r="K202" s="46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272</v>
      </c>
      <c r="D203" s="1" t="s">
        <v>3635</v>
      </c>
      <c r="E203" s="15" t="n">
        <v>46188</v>
      </c>
      <c r="F203" s="15" t="n">
        <v>46185</v>
      </c>
      <c r="G203" s="1" t="s">
        <v>169</v>
      </c>
      <c r="H203" s="1" t="n">
        <v>1255467</v>
      </c>
      <c r="I203" s="1" t="n">
        <v>1</v>
      </c>
      <c r="J203" s="1" t="s">
        <v>3596</v>
      </c>
      <c r="K203" s="46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36</v>
      </c>
      <c r="D204" s="1" t="s">
        <v>3636</v>
      </c>
      <c r="E204" s="15" t="n">
        <v>46188</v>
      </c>
      <c r="F204" s="15" t="n">
        <v>46184</v>
      </c>
      <c r="G204" s="1" t="s">
        <v>296</v>
      </c>
      <c r="H204" s="1" t="n">
        <v>1256368</v>
      </c>
      <c r="I204" s="1" t="n">
        <v>1</v>
      </c>
      <c r="J204" s="1" t="s">
        <v>3596</v>
      </c>
      <c r="K204" s="46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59</v>
      </c>
      <c r="D205" s="1" t="s">
        <v>3622</v>
      </c>
      <c r="E205" s="15" t="n">
        <v>46188</v>
      </c>
      <c r="F205" s="15" t="n">
        <v>46183</v>
      </c>
      <c r="G205" s="1" t="s">
        <v>97</v>
      </c>
      <c r="H205" s="1" t="n">
        <v>1254895</v>
      </c>
      <c r="I205" s="1" t="n">
        <v>1</v>
      </c>
      <c r="J205" s="1" t="s">
        <v>3596</v>
      </c>
      <c r="K205" s="46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59</v>
      </c>
      <c r="D206" s="1" t="s">
        <v>3622</v>
      </c>
      <c r="E206" s="15" t="n">
        <v>46188</v>
      </c>
      <c r="F206" s="15" t="n">
        <v>46185</v>
      </c>
      <c r="G206" s="1" t="s">
        <v>97</v>
      </c>
      <c r="H206" s="1" t="n">
        <v>1254937</v>
      </c>
      <c r="I206" s="1" t="n">
        <v>1</v>
      </c>
      <c r="J206" s="1" t="s">
        <v>3596</v>
      </c>
      <c r="K206" s="46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153</v>
      </c>
      <c r="D207" s="1" t="s">
        <v>3623</v>
      </c>
      <c r="E207" s="15" t="n">
        <v>46188</v>
      </c>
      <c r="F207" s="15" t="n">
        <v>46183</v>
      </c>
      <c r="G207" s="1" t="s">
        <v>871</v>
      </c>
      <c r="H207" s="1" t="n">
        <v>1256691</v>
      </c>
      <c r="I207" s="1" t="n">
        <v>1</v>
      </c>
      <c r="J207" s="1" t="s">
        <v>3596</v>
      </c>
      <c r="K207" s="46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457</v>
      </c>
      <c r="D208" s="1" t="s">
        <v>3685</v>
      </c>
      <c r="E208" s="15" t="n">
        <v>46188</v>
      </c>
      <c r="F208" s="15" t="n">
        <v>46183</v>
      </c>
      <c r="G208" s="1" t="s">
        <v>783</v>
      </c>
      <c r="H208" s="1" t="n">
        <v>1256431</v>
      </c>
      <c r="I208" s="1" t="n">
        <v>1</v>
      </c>
      <c r="J208" s="1" t="s">
        <v>3596</v>
      </c>
      <c r="K208" s="46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36</v>
      </c>
      <c r="D209" s="1" t="s">
        <v>3645</v>
      </c>
      <c r="E209" s="15" t="n">
        <v>46188</v>
      </c>
      <c r="F209" s="15" t="n">
        <v>46185</v>
      </c>
      <c r="G209" s="1" t="s">
        <v>361</v>
      </c>
      <c r="H209" s="1" t="n">
        <v>1255280</v>
      </c>
      <c r="I209" s="1" t="n">
        <v>1</v>
      </c>
      <c r="J209" s="1" t="s">
        <v>3596</v>
      </c>
      <c r="K209" s="46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36</v>
      </c>
      <c r="D210" s="1" t="s">
        <v>3645</v>
      </c>
      <c r="E210" s="15" t="n">
        <v>46188</v>
      </c>
      <c r="F210" s="15" t="n">
        <v>46185</v>
      </c>
      <c r="G210" s="1" t="s">
        <v>361</v>
      </c>
      <c r="H210" s="1" t="n">
        <v>1255264</v>
      </c>
      <c r="I210" s="1" t="n">
        <v>3</v>
      </c>
      <c r="J210" s="1" t="s">
        <v>3596</v>
      </c>
      <c r="K210" s="46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36</v>
      </c>
      <c r="D211" s="1" t="s">
        <v>3608</v>
      </c>
      <c r="E211" s="15" t="n">
        <v>46188</v>
      </c>
      <c r="F211" s="15" t="n">
        <v>46184</v>
      </c>
      <c r="G211" s="1" t="s">
        <v>182</v>
      </c>
      <c r="H211" s="1" t="n">
        <v>1256963</v>
      </c>
      <c r="I211" s="1" t="n">
        <v>1</v>
      </c>
      <c r="J211" s="1" t="s">
        <v>3596</v>
      </c>
      <c r="K211" s="46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3662</v>
      </c>
      <c r="D212" s="1" t="s">
        <v>3663</v>
      </c>
      <c r="E212" s="15" t="n">
        <v>46188</v>
      </c>
      <c r="F212" s="15" t="n">
        <v>46183</v>
      </c>
      <c r="G212" s="1" t="s">
        <v>56</v>
      </c>
      <c r="H212" s="1" t="n">
        <v>1256489</v>
      </c>
      <c r="I212" s="1" t="n">
        <v>1</v>
      </c>
      <c r="J212" s="1" t="s">
        <v>3596</v>
      </c>
      <c r="K212" s="46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59</v>
      </c>
      <c r="D213" s="1" t="s">
        <v>3629</v>
      </c>
      <c r="E213" s="15" t="n">
        <v>46188</v>
      </c>
      <c r="F213" s="15" t="n">
        <v>46184</v>
      </c>
      <c r="G213" s="1" t="s">
        <v>359</v>
      </c>
      <c r="H213" s="1" t="n">
        <v>1255236</v>
      </c>
      <c r="I213" s="1" t="n">
        <v>1</v>
      </c>
      <c r="J213" s="1" t="s">
        <v>3596</v>
      </c>
      <c r="K213" s="46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36</v>
      </c>
      <c r="D214" s="1" t="s">
        <v>3686</v>
      </c>
      <c r="E214" s="15" t="n">
        <v>46189</v>
      </c>
      <c r="F214" s="15" t="n">
        <v>46188</v>
      </c>
      <c r="G214" s="1" t="s">
        <v>347</v>
      </c>
      <c r="H214" s="1" t="n">
        <v>1261480</v>
      </c>
      <c r="I214" s="1" t="n">
        <v>1</v>
      </c>
      <c r="J214" s="1" t="s">
        <v>3596</v>
      </c>
      <c r="K214" s="46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36</v>
      </c>
      <c r="D215" s="1" t="s">
        <v>3611</v>
      </c>
      <c r="E215" s="15" t="n">
        <v>46189</v>
      </c>
      <c r="F215" s="15" t="n">
        <v>46188</v>
      </c>
      <c r="G215" s="1" t="s">
        <v>186</v>
      </c>
      <c r="H215" s="1" t="n">
        <v>1261737</v>
      </c>
      <c r="I215" s="1" t="n">
        <v>1</v>
      </c>
      <c r="J215" s="1" t="s">
        <v>3596</v>
      </c>
      <c r="K215" s="46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36</v>
      </c>
      <c r="D216" s="1" t="s">
        <v>3639</v>
      </c>
      <c r="E216" s="15" t="n">
        <v>46189</v>
      </c>
      <c r="F216" s="15" t="n">
        <v>46188</v>
      </c>
      <c r="G216" s="1" t="s">
        <v>78</v>
      </c>
      <c r="H216" s="1" t="n">
        <v>1262158</v>
      </c>
      <c r="I216" s="1" t="n">
        <v>1</v>
      </c>
      <c r="J216" s="1" t="s">
        <v>3596</v>
      </c>
      <c r="K216" s="46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36</v>
      </c>
      <c r="D217" s="1" t="s">
        <v>3687</v>
      </c>
      <c r="E217" s="15" t="n">
        <v>46189</v>
      </c>
      <c r="F217" s="15" t="n">
        <v>46185</v>
      </c>
      <c r="G217" s="1" t="s">
        <v>1067</v>
      </c>
      <c r="H217" s="1" t="n">
        <v>1262147</v>
      </c>
      <c r="I217" s="1" t="n">
        <v>1</v>
      </c>
      <c r="J217" s="1" t="s">
        <v>3596</v>
      </c>
      <c r="K217" s="46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36</v>
      </c>
      <c r="D218" s="1" t="s">
        <v>3651</v>
      </c>
      <c r="E218" s="15" t="n">
        <v>46189</v>
      </c>
      <c r="F218" s="15" t="n">
        <v>46185</v>
      </c>
      <c r="G218" s="1" t="s">
        <v>1160</v>
      </c>
      <c r="H218" s="1" t="n">
        <v>1261009</v>
      </c>
      <c r="I218" s="1" t="n">
        <v>1</v>
      </c>
      <c r="J218" s="1" t="s">
        <v>3596</v>
      </c>
      <c r="K218" s="46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36</v>
      </c>
      <c r="D219" s="1" t="s">
        <v>3688</v>
      </c>
      <c r="E219" s="15" t="n">
        <v>46189</v>
      </c>
      <c r="F219" s="15" t="n">
        <v>46189</v>
      </c>
      <c r="G219" s="1" t="s">
        <v>276</v>
      </c>
      <c r="H219" s="1" t="n">
        <v>1261759</v>
      </c>
      <c r="I219" s="1" t="n">
        <v>1</v>
      </c>
      <c r="J219" s="1" t="s">
        <v>3596</v>
      </c>
      <c r="K219" s="46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36</v>
      </c>
      <c r="D220" s="1" t="s">
        <v>3689</v>
      </c>
      <c r="E220" s="15" t="n">
        <v>46189</v>
      </c>
      <c r="F220" s="15" t="n">
        <v>46185</v>
      </c>
      <c r="G220" s="1" t="s">
        <v>240</v>
      </c>
      <c r="H220" s="1" t="n">
        <v>1260864</v>
      </c>
      <c r="I220" s="1" t="n">
        <v>1</v>
      </c>
      <c r="J220" s="1" t="s">
        <v>3596</v>
      </c>
      <c r="K220" s="46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36</v>
      </c>
      <c r="D221" s="1" t="s">
        <v>3614</v>
      </c>
      <c r="E221" s="15" t="n">
        <v>46189</v>
      </c>
      <c r="F221" s="15" t="n">
        <v>46188</v>
      </c>
      <c r="G221" s="1" t="s">
        <v>302</v>
      </c>
      <c r="H221" s="1" t="n">
        <v>1261851</v>
      </c>
      <c r="I221" s="1" t="n">
        <v>1</v>
      </c>
      <c r="J221" s="1" t="s">
        <v>3596</v>
      </c>
      <c r="K221" s="46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36</v>
      </c>
      <c r="D222" s="1" t="s">
        <v>3614</v>
      </c>
      <c r="E222" s="15" t="n">
        <v>46189</v>
      </c>
      <c r="F222" s="15" t="n">
        <v>46189</v>
      </c>
      <c r="G222" s="1" t="s">
        <v>302</v>
      </c>
      <c r="H222" s="1" t="n">
        <v>1261946</v>
      </c>
      <c r="I222" s="1" t="n">
        <v>1</v>
      </c>
      <c r="J222" s="1" t="s">
        <v>3596</v>
      </c>
      <c r="K222" s="46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36</v>
      </c>
      <c r="D223" s="1" t="s">
        <v>3615</v>
      </c>
      <c r="E223" s="15" t="n">
        <v>46189</v>
      </c>
      <c r="F223" s="15" t="n">
        <v>46189</v>
      </c>
      <c r="G223" s="1" t="s">
        <v>253</v>
      </c>
      <c r="H223" s="1" t="n">
        <v>1261482</v>
      </c>
      <c r="I223" s="1" t="n">
        <v>1</v>
      </c>
      <c r="J223" s="1" t="s">
        <v>3596</v>
      </c>
      <c r="K223" s="46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36</v>
      </c>
      <c r="D224" s="1" t="s">
        <v>3599</v>
      </c>
      <c r="E224" s="15" t="n">
        <v>46189</v>
      </c>
      <c r="F224" s="15" t="n">
        <v>46184</v>
      </c>
      <c r="G224" s="1" t="s">
        <v>365</v>
      </c>
      <c r="H224" s="1" t="n">
        <v>1261641</v>
      </c>
      <c r="I224" s="1" t="n">
        <v>1</v>
      </c>
      <c r="J224" s="1" t="s">
        <v>3596</v>
      </c>
      <c r="K224" s="46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36</v>
      </c>
      <c r="D225" s="1" t="s">
        <v>3658</v>
      </c>
      <c r="E225" s="15" t="n">
        <v>46189</v>
      </c>
      <c r="F225" s="15" t="n">
        <v>46188</v>
      </c>
      <c r="G225" s="1" t="s">
        <v>626</v>
      </c>
      <c r="H225" s="1" t="n">
        <v>1262226</v>
      </c>
      <c r="I225" s="1" t="n">
        <v>1</v>
      </c>
      <c r="J225" s="1" t="s">
        <v>3596</v>
      </c>
      <c r="K225" s="46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36</v>
      </c>
      <c r="D226" s="1" t="s">
        <v>3607</v>
      </c>
      <c r="E226" s="15" t="n">
        <v>46189</v>
      </c>
      <c r="F226" s="15" t="n">
        <v>46189</v>
      </c>
      <c r="G226" s="1" t="s">
        <v>93</v>
      </c>
      <c r="H226" s="1" t="n">
        <v>1262418</v>
      </c>
      <c r="I226" s="1" t="n">
        <v>2</v>
      </c>
      <c r="J226" s="1" t="s">
        <v>3596</v>
      </c>
      <c r="K226" s="46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36</v>
      </c>
      <c r="D227" s="1" t="s">
        <v>3607</v>
      </c>
      <c r="E227" s="15" t="n">
        <v>46189</v>
      </c>
      <c r="F227" s="15" t="n">
        <v>46189</v>
      </c>
      <c r="G227" s="1" t="s">
        <v>93</v>
      </c>
      <c r="H227" s="1" t="n">
        <v>1260608</v>
      </c>
      <c r="I227" s="1" t="n">
        <v>6</v>
      </c>
      <c r="J227" s="1" t="s">
        <v>3596</v>
      </c>
      <c r="K227" s="46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36</v>
      </c>
      <c r="D228" s="1" t="s">
        <v>3607</v>
      </c>
      <c r="E228" s="15" t="n">
        <v>46189</v>
      </c>
      <c r="F228" s="15" t="n">
        <v>46189</v>
      </c>
      <c r="G228" s="1" t="s">
        <v>93</v>
      </c>
      <c r="H228" s="1" t="n">
        <v>1261388</v>
      </c>
      <c r="I228" s="1" t="n">
        <v>6</v>
      </c>
      <c r="J228" s="1" t="s">
        <v>3596</v>
      </c>
      <c r="K228" s="46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36</v>
      </c>
      <c r="D229" s="1" t="s">
        <v>3607</v>
      </c>
      <c r="E229" s="15" t="n">
        <v>46189</v>
      </c>
      <c r="F229" s="15" t="n">
        <v>46189</v>
      </c>
      <c r="G229" s="1" t="s">
        <v>93</v>
      </c>
      <c r="H229" s="1" t="n">
        <v>1261694</v>
      </c>
      <c r="I229" s="1" t="n">
        <v>6</v>
      </c>
      <c r="J229" s="1" t="s">
        <v>3596</v>
      </c>
      <c r="K229" s="46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36</v>
      </c>
      <c r="D230" s="1" t="s">
        <v>3607</v>
      </c>
      <c r="E230" s="15" t="n">
        <v>46189</v>
      </c>
      <c r="F230" s="15" t="n">
        <v>46189</v>
      </c>
      <c r="G230" s="1" t="s">
        <v>93</v>
      </c>
      <c r="H230" s="1" t="n">
        <v>1262590</v>
      </c>
      <c r="I230" s="1" t="n">
        <v>6</v>
      </c>
      <c r="J230" s="1" t="s">
        <v>3596</v>
      </c>
      <c r="K230" s="46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36</v>
      </c>
      <c r="D231" s="1" t="s">
        <v>3607</v>
      </c>
      <c r="E231" s="15" t="n">
        <v>46189</v>
      </c>
      <c r="F231" s="15" t="n">
        <v>46189</v>
      </c>
      <c r="G231" s="1" t="s">
        <v>93</v>
      </c>
      <c r="H231" s="1" t="n">
        <v>1260580</v>
      </c>
      <c r="I231" s="1" t="n">
        <v>2</v>
      </c>
      <c r="J231" s="1" t="s">
        <v>3596</v>
      </c>
      <c r="K231" s="46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36</v>
      </c>
      <c r="D232" s="1" t="s">
        <v>3607</v>
      </c>
      <c r="E232" s="15" t="n">
        <v>46189</v>
      </c>
      <c r="F232" s="15" t="n">
        <v>46189</v>
      </c>
      <c r="G232" s="1" t="s">
        <v>93</v>
      </c>
      <c r="H232" s="1" t="n">
        <v>1261373</v>
      </c>
      <c r="I232" s="1" t="n">
        <v>2</v>
      </c>
      <c r="J232" s="1" t="s">
        <v>3596</v>
      </c>
      <c r="K232" s="46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36</v>
      </c>
      <c r="D233" s="1" t="s">
        <v>3607</v>
      </c>
      <c r="E233" s="15" t="n">
        <v>46189</v>
      </c>
      <c r="F233" s="15" t="n">
        <v>46189</v>
      </c>
      <c r="G233" s="1" t="s">
        <v>93</v>
      </c>
      <c r="H233" s="1" t="n">
        <v>1261668</v>
      </c>
      <c r="I233" s="1" t="n">
        <v>2</v>
      </c>
      <c r="J233" s="1" t="s">
        <v>3596</v>
      </c>
      <c r="K233" s="46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36</v>
      </c>
      <c r="D234" s="1" t="s">
        <v>3690</v>
      </c>
      <c r="E234" s="15" t="n">
        <v>46189</v>
      </c>
      <c r="F234" s="15" t="n">
        <v>46184</v>
      </c>
      <c r="G234" s="1" t="s">
        <v>236</v>
      </c>
      <c r="H234" s="1" t="n">
        <v>1261364</v>
      </c>
      <c r="I234" s="1" t="n">
        <v>1</v>
      </c>
      <c r="J234" s="1" t="s">
        <v>3596</v>
      </c>
      <c r="K234" s="46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36</v>
      </c>
      <c r="D235" s="1" t="s">
        <v>3691</v>
      </c>
      <c r="E235" s="15" t="n">
        <v>46189</v>
      </c>
      <c r="F235" s="15" t="n">
        <v>46182</v>
      </c>
      <c r="G235" s="1" t="s">
        <v>385</v>
      </c>
      <c r="H235" s="1" t="n">
        <v>1260807</v>
      </c>
      <c r="I235" s="1" t="n">
        <v>1</v>
      </c>
      <c r="J235" s="1" t="s">
        <v>3596</v>
      </c>
      <c r="K235" s="46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36</v>
      </c>
      <c r="D236" s="1" t="s">
        <v>3692</v>
      </c>
      <c r="E236" s="15" t="n">
        <v>46190</v>
      </c>
      <c r="F236" s="15" t="n">
        <v>46190</v>
      </c>
      <c r="G236" s="1" t="s">
        <v>946</v>
      </c>
      <c r="H236" s="1" t="n">
        <v>1266127</v>
      </c>
      <c r="I236" s="1" t="n">
        <v>1</v>
      </c>
      <c r="J236" s="1" t="s">
        <v>3596</v>
      </c>
      <c r="K236" s="46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36</v>
      </c>
      <c r="D237" s="1" t="s">
        <v>3626</v>
      </c>
      <c r="E237" s="15" t="n">
        <v>46190</v>
      </c>
      <c r="F237" s="15" t="n">
        <v>46188</v>
      </c>
      <c r="G237" s="1" t="s">
        <v>184</v>
      </c>
      <c r="H237" s="1" t="n">
        <v>1266376</v>
      </c>
      <c r="I237" s="1" t="n">
        <v>1</v>
      </c>
      <c r="J237" s="1" t="s">
        <v>3596</v>
      </c>
      <c r="K237" s="46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36</v>
      </c>
      <c r="D238" s="1" t="s">
        <v>3693</v>
      </c>
      <c r="E238" s="15" t="n">
        <v>46190</v>
      </c>
      <c r="F238" s="15" t="n">
        <v>46189</v>
      </c>
      <c r="G238" s="1" t="s">
        <v>159</v>
      </c>
      <c r="H238" s="1" t="n">
        <v>1265272</v>
      </c>
      <c r="I238" s="1" t="n">
        <v>1</v>
      </c>
      <c r="J238" s="1" t="s">
        <v>3596</v>
      </c>
      <c r="K238" s="46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36</v>
      </c>
      <c r="D239" s="1" t="s">
        <v>3694</v>
      </c>
      <c r="E239" s="15" t="n">
        <v>46190</v>
      </c>
      <c r="F239" s="15" t="n">
        <v>46188</v>
      </c>
      <c r="G239" s="1" t="s">
        <v>590</v>
      </c>
      <c r="H239" s="1" t="n">
        <v>1265809</v>
      </c>
      <c r="I239" s="1" t="n">
        <v>1</v>
      </c>
      <c r="J239" s="1" t="s">
        <v>3596</v>
      </c>
      <c r="K239" s="46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3600</v>
      </c>
      <c r="D240" s="1" t="s">
        <v>3601</v>
      </c>
      <c r="E240" s="15" t="n">
        <v>46190</v>
      </c>
      <c r="F240" s="15" t="n">
        <v>46190</v>
      </c>
      <c r="G240" s="1" t="s">
        <v>677</v>
      </c>
      <c r="H240" s="1" t="n">
        <v>1309593</v>
      </c>
      <c r="I240" s="1" t="n">
        <v>1</v>
      </c>
      <c r="J240" s="1" t="s">
        <v>3596</v>
      </c>
      <c r="K240" s="46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36</v>
      </c>
      <c r="D241" s="1" t="s">
        <v>3655</v>
      </c>
      <c r="E241" s="15" t="n">
        <v>46190</v>
      </c>
      <c r="F241" s="15" t="n">
        <v>46190</v>
      </c>
      <c r="G241" s="1" t="s">
        <v>223</v>
      </c>
      <c r="H241" s="1" t="n">
        <v>1265903</v>
      </c>
      <c r="I241" s="1" t="n">
        <v>1</v>
      </c>
      <c r="J241" s="1" t="s">
        <v>3596</v>
      </c>
      <c r="K241" s="46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36</v>
      </c>
      <c r="D242" s="1" t="s">
        <v>3644</v>
      </c>
      <c r="E242" s="15" t="n">
        <v>46190</v>
      </c>
      <c r="F242" s="15" t="n">
        <v>46188</v>
      </c>
      <c r="G242" s="1" t="s">
        <v>428</v>
      </c>
      <c r="H242" s="1" t="n">
        <v>1264669</v>
      </c>
      <c r="I242" s="1" t="n">
        <v>1</v>
      </c>
      <c r="J242" s="1" t="s">
        <v>3596</v>
      </c>
      <c r="K242" s="46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36</v>
      </c>
      <c r="D243" s="1" t="s">
        <v>3644</v>
      </c>
      <c r="E243" s="15" t="n">
        <v>46190</v>
      </c>
      <c r="F243" s="15" t="n">
        <v>46189</v>
      </c>
      <c r="G243" s="1" t="s">
        <v>428</v>
      </c>
      <c r="H243" s="1" t="n">
        <v>1265932</v>
      </c>
      <c r="I243" s="1" t="n">
        <v>1</v>
      </c>
      <c r="J243" s="1" t="s">
        <v>3596</v>
      </c>
      <c r="K243" s="46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36</v>
      </c>
      <c r="D244" s="1" t="s">
        <v>3644</v>
      </c>
      <c r="E244" s="15" t="n">
        <v>46190</v>
      </c>
      <c r="F244" s="15" t="n">
        <v>46189</v>
      </c>
      <c r="G244" s="1" t="s">
        <v>428</v>
      </c>
      <c r="H244" s="1" t="n">
        <v>1265996</v>
      </c>
      <c r="I244" s="1" t="n">
        <v>1</v>
      </c>
      <c r="J244" s="1" t="s">
        <v>3596</v>
      </c>
      <c r="K244" s="46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36</v>
      </c>
      <c r="D245" s="1" t="s">
        <v>3695</v>
      </c>
      <c r="E245" s="15" t="n">
        <v>46190</v>
      </c>
      <c r="F245" s="15" t="n">
        <v>46183</v>
      </c>
      <c r="G245" s="1" t="s">
        <v>1167</v>
      </c>
      <c r="H245" s="1" t="n">
        <v>1265083</v>
      </c>
      <c r="I245" s="1" t="n">
        <v>1</v>
      </c>
      <c r="J245" s="1" t="s">
        <v>3596</v>
      </c>
      <c r="K245" s="46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36</v>
      </c>
      <c r="D246" s="1" t="s">
        <v>3696</v>
      </c>
      <c r="E246" s="15" t="n">
        <v>46190</v>
      </c>
      <c r="F246" s="15" t="n">
        <v>46183</v>
      </c>
      <c r="G246" s="1" t="s">
        <v>233</v>
      </c>
      <c r="H246" s="1" t="n">
        <v>1265196</v>
      </c>
      <c r="I246" s="1" t="n">
        <v>1</v>
      </c>
      <c r="J246" s="1" t="s">
        <v>3596</v>
      </c>
      <c r="K246" s="46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36</v>
      </c>
      <c r="D247" s="1" t="s">
        <v>3621</v>
      </c>
      <c r="E247" s="15" t="n">
        <v>46190</v>
      </c>
      <c r="F247" s="15" t="n">
        <v>46188</v>
      </c>
      <c r="G247" s="1" t="s">
        <v>363</v>
      </c>
      <c r="H247" s="1" t="n">
        <v>1264922</v>
      </c>
      <c r="I247" s="1" t="n">
        <v>1</v>
      </c>
      <c r="J247" s="1" t="s">
        <v>3596</v>
      </c>
      <c r="K247" s="46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272</v>
      </c>
      <c r="D248" s="1" t="s">
        <v>3635</v>
      </c>
      <c r="E248" s="15" t="n">
        <v>46190</v>
      </c>
      <c r="F248" s="15" t="n">
        <v>46188</v>
      </c>
      <c r="G248" s="1" t="s">
        <v>169</v>
      </c>
      <c r="H248" s="1" t="n">
        <v>1266149</v>
      </c>
      <c r="I248" s="1" t="n">
        <v>1</v>
      </c>
      <c r="J248" s="1" t="s">
        <v>3596</v>
      </c>
      <c r="K248" s="46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272</v>
      </c>
      <c r="D249" s="1" t="s">
        <v>3635</v>
      </c>
      <c r="E249" s="15" t="n">
        <v>46190</v>
      </c>
      <c r="F249" s="15" t="n">
        <v>46188</v>
      </c>
      <c r="G249" s="1" t="s">
        <v>169</v>
      </c>
      <c r="H249" s="1" t="n">
        <v>1266142</v>
      </c>
      <c r="I249" s="1" t="n">
        <v>1</v>
      </c>
      <c r="J249" s="1" t="s">
        <v>3596</v>
      </c>
      <c r="K249" s="46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153</v>
      </c>
      <c r="D250" s="1" t="s">
        <v>3637</v>
      </c>
      <c r="E250" s="15" t="n">
        <v>46190</v>
      </c>
      <c r="F250" s="15" t="n">
        <v>46189</v>
      </c>
      <c r="G250" s="1" t="s">
        <v>800</v>
      </c>
      <c r="H250" s="1" t="n">
        <v>1265754</v>
      </c>
      <c r="I250" s="1" t="n">
        <v>1</v>
      </c>
      <c r="J250" s="1" t="s">
        <v>3596</v>
      </c>
      <c r="K250" s="46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59</v>
      </c>
      <c r="D251" s="1" t="s">
        <v>3622</v>
      </c>
      <c r="E251" s="15" t="n">
        <v>46190</v>
      </c>
      <c r="F251" s="15" t="n">
        <v>46185</v>
      </c>
      <c r="G251" s="1" t="s">
        <v>97</v>
      </c>
      <c r="H251" s="1" t="n">
        <v>1266173</v>
      </c>
      <c r="I251" s="1" t="n">
        <v>1</v>
      </c>
      <c r="J251" s="1" t="s">
        <v>3596</v>
      </c>
      <c r="K251" s="46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59</v>
      </c>
      <c r="D252" s="1" t="s">
        <v>3622</v>
      </c>
      <c r="E252" s="15" t="n">
        <v>46190</v>
      </c>
      <c r="F252" s="15" t="n">
        <v>46188</v>
      </c>
      <c r="G252" s="1" t="s">
        <v>97</v>
      </c>
      <c r="H252" s="1" t="n">
        <v>1266346</v>
      </c>
      <c r="I252" s="1" t="n">
        <v>1</v>
      </c>
      <c r="J252" s="1" t="s">
        <v>3596</v>
      </c>
      <c r="K252" s="46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59</v>
      </c>
      <c r="D253" s="1" t="s">
        <v>3622</v>
      </c>
      <c r="E253" s="15" t="n">
        <v>46190</v>
      </c>
      <c r="F253" s="15" t="n">
        <v>46188</v>
      </c>
      <c r="G253" s="1" t="s">
        <v>97</v>
      </c>
      <c r="H253" s="1" t="n">
        <v>1266166</v>
      </c>
      <c r="I253" s="1" t="n">
        <v>1</v>
      </c>
      <c r="J253" s="1" t="s">
        <v>3596</v>
      </c>
      <c r="K253" s="46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153</v>
      </c>
      <c r="D254" s="1" t="s">
        <v>3623</v>
      </c>
      <c r="E254" s="15" t="n">
        <v>46190</v>
      </c>
      <c r="F254" s="15" t="n">
        <v>46189</v>
      </c>
      <c r="G254" s="1" t="s">
        <v>871</v>
      </c>
      <c r="H254" s="1" t="n">
        <v>1265872</v>
      </c>
      <c r="I254" s="1" t="n">
        <v>1</v>
      </c>
      <c r="J254" s="1" t="s">
        <v>3596</v>
      </c>
      <c r="K254" s="46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36</v>
      </c>
      <c r="D255" s="1" t="s">
        <v>3607</v>
      </c>
      <c r="E255" s="15" t="n">
        <v>46190</v>
      </c>
      <c r="F255" s="15" t="n">
        <v>46190</v>
      </c>
      <c r="G255" s="1" t="s">
        <v>93</v>
      </c>
      <c r="H255" s="1" t="n">
        <v>1265444</v>
      </c>
      <c r="I255" s="1" t="n">
        <v>2</v>
      </c>
      <c r="J255" s="1" t="s">
        <v>3596</v>
      </c>
      <c r="K255" s="46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36</v>
      </c>
      <c r="D256" s="1" t="s">
        <v>3607</v>
      </c>
      <c r="E256" s="15" t="n">
        <v>46190</v>
      </c>
      <c r="F256" s="15" t="n">
        <v>46190</v>
      </c>
      <c r="G256" s="1" t="s">
        <v>93</v>
      </c>
      <c r="H256" s="1" t="n">
        <v>1264998</v>
      </c>
      <c r="I256" s="1" t="n">
        <v>2</v>
      </c>
      <c r="J256" s="1" t="s">
        <v>3596</v>
      </c>
      <c r="K256" s="46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36</v>
      </c>
      <c r="D257" s="1" t="s">
        <v>3607</v>
      </c>
      <c r="E257" s="15" t="n">
        <v>46190</v>
      </c>
      <c r="F257" s="15" t="n">
        <v>46190</v>
      </c>
      <c r="G257" s="1" t="s">
        <v>93</v>
      </c>
      <c r="H257" s="1" t="n">
        <v>1265181</v>
      </c>
      <c r="I257" s="1" t="n">
        <v>2</v>
      </c>
      <c r="J257" s="1" t="s">
        <v>3596</v>
      </c>
      <c r="K257" s="46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36</v>
      </c>
      <c r="D258" s="1" t="s">
        <v>3607</v>
      </c>
      <c r="E258" s="15" t="n">
        <v>46190</v>
      </c>
      <c r="F258" s="15" t="n">
        <v>46190</v>
      </c>
      <c r="G258" s="1" t="s">
        <v>93</v>
      </c>
      <c r="H258" s="1" t="n">
        <v>1265292</v>
      </c>
      <c r="I258" s="1" t="n">
        <v>2</v>
      </c>
      <c r="J258" s="1" t="s">
        <v>3596</v>
      </c>
      <c r="K258" s="46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36</v>
      </c>
      <c r="D259" s="1" t="s">
        <v>3607</v>
      </c>
      <c r="E259" s="15" t="n">
        <v>46190</v>
      </c>
      <c r="F259" s="15" t="n">
        <v>46190</v>
      </c>
      <c r="G259" s="1" t="s">
        <v>93</v>
      </c>
      <c r="H259" s="1" t="n">
        <v>1265334</v>
      </c>
      <c r="I259" s="1" t="n">
        <v>2</v>
      </c>
      <c r="J259" s="1" t="s">
        <v>3596</v>
      </c>
      <c r="K259" s="46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36</v>
      </c>
      <c r="D260" s="1" t="s">
        <v>3607</v>
      </c>
      <c r="E260" s="15" t="n">
        <v>46190</v>
      </c>
      <c r="F260" s="15" t="n">
        <v>46190</v>
      </c>
      <c r="G260" s="1" t="s">
        <v>93</v>
      </c>
      <c r="H260" s="1" t="n">
        <v>1265379</v>
      </c>
      <c r="I260" s="1" t="n">
        <v>2</v>
      </c>
      <c r="J260" s="1" t="s">
        <v>3596</v>
      </c>
      <c r="K260" s="46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36</v>
      </c>
      <c r="D261" s="1" t="s">
        <v>3607</v>
      </c>
      <c r="E261" s="15" t="n">
        <v>46190</v>
      </c>
      <c r="F261" s="15" t="n">
        <v>46190</v>
      </c>
      <c r="G261" s="1" t="s">
        <v>93</v>
      </c>
      <c r="H261" s="1" t="n">
        <v>1265759</v>
      </c>
      <c r="I261" s="1" t="n">
        <v>2</v>
      </c>
      <c r="J261" s="1" t="s">
        <v>3596</v>
      </c>
      <c r="K261" s="46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36</v>
      </c>
      <c r="D262" s="1" t="s">
        <v>3607</v>
      </c>
      <c r="E262" s="15" t="n">
        <v>46190</v>
      </c>
      <c r="F262" s="15" t="n">
        <v>46190</v>
      </c>
      <c r="G262" s="1" t="s">
        <v>93</v>
      </c>
      <c r="H262" s="1" t="n">
        <v>1265003</v>
      </c>
      <c r="I262" s="1" t="n">
        <v>6</v>
      </c>
      <c r="J262" s="1" t="s">
        <v>3596</v>
      </c>
      <c r="K262" s="46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36</v>
      </c>
      <c r="D263" s="1" t="s">
        <v>3607</v>
      </c>
      <c r="E263" s="15" t="n">
        <v>46190</v>
      </c>
      <c r="F263" s="15" t="n">
        <v>46190</v>
      </c>
      <c r="G263" s="1" t="s">
        <v>93</v>
      </c>
      <c r="H263" s="1" t="n">
        <v>1265184</v>
      </c>
      <c r="I263" s="1" t="n">
        <v>6</v>
      </c>
      <c r="J263" s="1" t="s">
        <v>3596</v>
      </c>
      <c r="K263" s="46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36</v>
      </c>
      <c r="D264" s="1" t="s">
        <v>3607</v>
      </c>
      <c r="E264" s="15" t="n">
        <v>46190</v>
      </c>
      <c r="F264" s="15" t="n">
        <v>46190</v>
      </c>
      <c r="G264" s="1" t="s">
        <v>93</v>
      </c>
      <c r="H264" s="1" t="n">
        <v>1265303</v>
      </c>
      <c r="I264" s="1" t="n">
        <v>6</v>
      </c>
      <c r="J264" s="1" t="s">
        <v>3596</v>
      </c>
      <c r="K264" s="46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36</v>
      </c>
      <c r="D265" s="1" t="s">
        <v>3607</v>
      </c>
      <c r="E265" s="15" t="n">
        <v>46190</v>
      </c>
      <c r="F265" s="15" t="n">
        <v>46190</v>
      </c>
      <c r="G265" s="1" t="s">
        <v>93</v>
      </c>
      <c r="H265" s="1" t="n">
        <v>1265341</v>
      </c>
      <c r="I265" s="1" t="n">
        <v>6</v>
      </c>
      <c r="J265" s="1" t="s">
        <v>3596</v>
      </c>
      <c r="K265" s="46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36</v>
      </c>
      <c r="D266" s="1" t="s">
        <v>3607</v>
      </c>
      <c r="E266" s="15" t="n">
        <v>46190</v>
      </c>
      <c r="F266" s="15" t="n">
        <v>46190</v>
      </c>
      <c r="G266" s="1" t="s">
        <v>93</v>
      </c>
      <c r="H266" s="1" t="n">
        <v>1265382</v>
      </c>
      <c r="I266" s="1" t="n">
        <v>6</v>
      </c>
      <c r="J266" s="1" t="s">
        <v>3596</v>
      </c>
      <c r="K266" s="46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36</v>
      </c>
      <c r="D267" s="1" t="s">
        <v>3607</v>
      </c>
      <c r="E267" s="15" t="n">
        <v>46190</v>
      </c>
      <c r="F267" s="15" t="n">
        <v>46190</v>
      </c>
      <c r="G267" s="1" t="s">
        <v>93</v>
      </c>
      <c r="H267" s="1" t="n">
        <v>1265457</v>
      </c>
      <c r="I267" s="1" t="n">
        <v>6</v>
      </c>
      <c r="J267" s="1" t="s">
        <v>3596</v>
      </c>
      <c r="K267" s="46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36</v>
      </c>
      <c r="D268" s="1" t="s">
        <v>3607</v>
      </c>
      <c r="E268" s="15" t="n">
        <v>46190</v>
      </c>
      <c r="F268" s="15" t="n">
        <v>46190</v>
      </c>
      <c r="G268" s="1" t="s">
        <v>93</v>
      </c>
      <c r="H268" s="1" t="n">
        <v>1265764</v>
      </c>
      <c r="I268" s="1" t="n">
        <v>6</v>
      </c>
      <c r="J268" s="1" t="s">
        <v>3596</v>
      </c>
      <c r="K268" s="46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36</v>
      </c>
      <c r="D269" s="1" t="s">
        <v>3607</v>
      </c>
      <c r="E269" s="15" t="n">
        <v>46190</v>
      </c>
      <c r="F269" s="15" t="n">
        <v>46190</v>
      </c>
      <c r="G269" s="1" t="s">
        <v>93</v>
      </c>
      <c r="H269" s="1" t="n">
        <v>1265892</v>
      </c>
      <c r="I269" s="1" t="n">
        <v>6</v>
      </c>
      <c r="J269" s="1" t="s">
        <v>3596</v>
      </c>
      <c r="K269" s="46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36</v>
      </c>
      <c r="D270" s="1" t="s">
        <v>3607</v>
      </c>
      <c r="E270" s="15" t="n">
        <v>46190</v>
      </c>
      <c r="F270" s="15" t="n">
        <v>46190</v>
      </c>
      <c r="G270" s="1" t="s">
        <v>93</v>
      </c>
      <c r="H270" s="1" t="n">
        <v>1265890</v>
      </c>
      <c r="I270" s="1" t="n">
        <v>2</v>
      </c>
      <c r="J270" s="1" t="s">
        <v>3596</v>
      </c>
      <c r="K270" s="46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153</v>
      </c>
      <c r="D271" s="1" t="s">
        <v>3697</v>
      </c>
      <c r="E271" s="15" t="n">
        <v>46190</v>
      </c>
      <c r="F271" s="15" t="n">
        <v>46185</v>
      </c>
      <c r="G271" s="1" t="s">
        <v>430</v>
      </c>
      <c r="H271" s="1" t="n">
        <v>1265535</v>
      </c>
      <c r="I271" s="1" t="n">
        <v>1</v>
      </c>
      <c r="J271" s="1" t="s">
        <v>3596</v>
      </c>
      <c r="K271" s="46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153</v>
      </c>
      <c r="D272" s="1" t="s">
        <v>3610</v>
      </c>
      <c r="E272" s="15" t="n">
        <v>46190</v>
      </c>
      <c r="F272" s="15" t="n">
        <v>46190</v>
      </c>
      <c r="G272" s="1" t="s">
        <v>1095</v>
      </c>
      <c r="H272" s="1" t="n">
        <v>1309173</v>
      </c>
      <c r="I272" s="1" t="n">
        <v>1</v>
      </c>
      <c r="J272" s="1" t="s">
        <v>3596</v>
      </c>
      <c r="K272" s="46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36</v>
      </c>
      <c r="D273" s="1" t="s">
        <v>3612</v>
      </c>
      <c r="E273" s="15" t="n">
        <v>46191</v>
      </c>
      <c r="F273" s="15" t="n">
        <v>46190</v>
      </c>
      <c r="G273" s="1" t="s">
        <v>368</v>
      </c>
      <c r="H273" s="1" t="n">
        <v>1270154</v>
      </c>
      <c r="I273" s="1" t="n">
        <v>1</v>
      </c>
      <c r="J273" s="1" t="s">
        <v>3596</v>
      </c>
      <c r="K273" s="46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36</v>
      </c>
      <c r="D274" s="1" t="s">
        <v>3626</v>
      </c>
      <c r="E274" s="15" t="n">
        <v>46191</v>
      </c>
      <c r="F274" s="15" t="n">
        <v>46184</v>
      </c>
      <c r="G274" s="1" t="s">
        <v>184</v>
      </c>
      <c r="H274" s="1" t="n">
        <v>1269474</v>
      </c>
      <c r="I274" s="1" t="n">
        <v>1</v>
      </c>
      <c r="J274" s="1" t="s">
        <v>3596</v>
      </c>
      <c r="K274" s="46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36</v>
      </c>
      <c r="D275" s="1" t="s">
        <v>3671</v>
      </c>
      <c r="E275" s="15" t="n">
        <v>46191</v>
      </c>
      <c r="F275" s="15" t="n">
        <v>46189</v>
      </c>
      <c r="G275" s="1" t="s">
        <v>227</v>
      </c>
      <c r="H275" s="1" t="n">
        <v>1268785</v>
      </c>
      <c r="I275" s="1" t="n">
        <v>1</v>
      </c>
      <c r="J275" s="1" t="s">
        <v>3596</v>
      </c>
      <c r="K275" s="46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36</v>
      </c>
      <c r="D276" s="1" t="s">
        <v>3616</v>
      </c>
      <c r="E276" s="15" t="n">
        <v>46191</v>
      </c>
      <c r="F276" s="15" t="n">
        <v>46188</v>
      </c>
      <c r="G276" s="1" t="s">
        <v>75</v>
      </c>
      <c r="H276" s="1" t="n">
        <v>1269669</v>
      </c>
      <c r="I276" s="1" t="n">
        <v>1</v>
      </c>
      <c r="J276" s="1" t="s">
        <v>3596</v>
      </c>
      <c r="K276" s="46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36</v>
      </c>
      <c r="D277" s="1" t="s">
        <v>3616</v>
      </c>
      <c r="E277" s="15" t="n">
        <v>46191</v>
      </c>
      <c r="F277" s="15" t="n">
        <v>46190</v>
      </c>
      <c r="G277" s="1" t="s">
        <v>75</v>
      </c>
      <c r="H277" s="1" t="n">
        <v>1269204</v>
      </c>
      <c r="I277" s="1" t="n">
        <v>1</v>
      </c>
      <c r="J277" s="1" t="s">
        <v>3596</v>
      </c>
      <c r="K277" s="46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36</v>
      </c>
      <c r="D278" s="1" t="s">
        <v>3680</v>
      </c>
      <c r="E278" s="15" t="n">
        <v>46191</v>
      </c>
      <c r="F278" s="15" t="n">
        <v>46189</v>
      </c>
      <c r="G278" s="1" t="s">
        <v>91</v>
      </c>
      <c r="H278" s="1" t="n">
        <v>1269420</v>
      </c>
      <c r="I278" s="1" t="n">
        <v>1</v>
      </c>
      <c r="J278" s="1" t="s">
        <v>3596</v>
      </c>
      <c r="K278" s="46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36</v>
      </c>
      <c r="D279" s="1" t="s">
        <v>3680</v>
      </c>
      <c r="E279" s="15" t="n">
        <v>46191</v>
      </c>
      <c r="F279" s="15" t="n">
        <v>46189</v>
      </c>
      <c r="G279" s="1" t="s">
        <v>91</v>
      </c>
      <c r="H279" s="1" t="n">
        <v>1269778</v>
      </c>
      <c r="I279" s="1" t="n">
        <v>1</v>
      </c>
      <c r="J279" s="1" t="s">
        <v>3596</v>
      </c>
      <c r="K279" s="46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36</v>
      </c>
      <c r="D280" s="1" t="s">
        <v>3680</v>
      </c>
      <c r="E280" s="15" t="n">
        <v>46191</v>
      </c>
      <c r="F280" s="15" t="n">
        <v>46189</v>
      </c>
      <c r="G280" s="1" t="s">
        <v>91</v>
      </c>
      <c r="H280" s="1" t="n">
        <v>1269369</v>
      </c>
      <c r="I280" s="1" t="n">
        <v>1</v>
      </c>
      <c r="J280" s="1" t="s">
        <v>3596</v>
      </c>
      <c r="K280" s="46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36</v>
      </c>
      <c r="D281" s="1" t="s">
        <v>3656</v>
      </c>
      <c r="E281" s="15" t="n">
        <v>46191</v>
      </c>
      <c r="F281" s="15" t="n">
        <v>46189</v>
      </c>
      <c r="G281" s="1" t="s">
        <v>65</v>
      </c>
      <c r="H281" s="1" t="n">
        <v>1269874</v>
      </c>
      <c r="I281" s="1" t="n">
        <v>1</v>
      </c>
      <c r="J281" s="1" t="s">
        <v>3596</v>
      </c>
      <c r="K281" s="46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59</v>
      </c>
      <c r="D282" s="1" t="s">
        <v>3618</v>
      </c>
      <c r="E282" s="15" t="n">
        <v>46191</v>
      </c>
      <c r="F282" s="15" t="n">
        <v>46188</v>
      </c>
      <c r="G282" s="1" t="s">
        <v>99</v>
      </c>
      <c r="H282" s="1" t="n">
        <v>1269936</v>
      </c>
      <c r="I282" s="1" t="n">
        <v>1</v>
      </c>
      <c r="J282" s="1" t="s">
        <v>3596</v>
      </c>
      <c r="K282" s="46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36</v>
      </c>
      <c r="D283" s="1" t="s">
        <v>3698</v>
      </c>
      <c r="E283" s="15" t="n">
        <v>46191</v>
      </c>
      <c r="F283" s="15" t="n">
        <v>46188</v>
      </c>
      <c r="G283" s="1" t="s">
        <v>887</v>
      </c>
      <c r="H283" s="1" t="n">
        <v>1269922</v>
      </c>
      <c r="I283" s="1" t="n">
        <v>1</v>
      </c>
      <c r="J283" s="1" t="s">
        <v>3596</v>
      </c>
      <c r="K283" s="46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36</v>
      </c>
      <c r="D284" s="1" t="s">
        <v>3619</v>
      </c>
      <c r="E284" s="15" t="n">
        <v>46191</v>
      </c>
      <c r="F284" s="15" t="n">
        <v>46190</v>
      </c>
      <c r="G284" s="1" t="s">
        <v>180</v>
      </c>
      <c r="H284" s="1" t="n">
        <v>1269857</v>
      </c>
      <c r="I284" s="1" t="n">
        <v>1</v>
      </c>
      <c r="J284" s="1" t="s">
        <v>3596</v>
      </c>
      <c r="K284" s="46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36</v>
      </c>
      <c r="D285" s="1" t="s">
        <v>3681</v>
      </c>
      <c r="E285" s="15" t="n">
        <v>46191</v>
      </c>
      <c r="F285" s="15" t="n">
        <v>46189</v>
      </c>
      <c r="G285" s="1" t="s">
        <v>3682</v>
      </c>
      <c r="H285" s="1" t="n">
        <v>1270189</v>
      </c>
      <c r="I285" s="1" t="n">
        <v>1</v>
      </c>
      <c r="J285" s="1" t="s">
        <v>3596</v>
      </c>
      <c r="K285" s="46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36</v>
      </c>
      <c r="D286" s="1" t="s">
        <v>3696</v>
      </c>
      <c r="E286" s="15" t="n">
        <v>46191</v>
      </c>
      <c r="F286" s="15" t="n">
        <v>46182</v>
      </c>
      <c r="G286" s="1" t="s">
        <v>233</v>
      </c>
      <c r="H286" s="1" t="n">
        <v>1269942</v>
      </c>
      <c r="I286" s="1" t="n">
        <v>1</v>
      </c>
      <c r="J286" s="1" t="s">
        <v>3596</v>
      </c>
      <c r="K286" s="46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36</v>
      </c>
      <c r="D287" s="1" t="s">
        <v>3696</v>
      </c>
      <c r="E287" s="15" t="n">
        <v>46191</v>
      </c>
      <c r="F287" s="15" t="n">
        <v>46182</v>
      </c>
      <c r="G287" s="1" t="s">
        <v>233</v>
      </c>
      <c r="H287" s="1" t="n">
        <v>1269964</v>
      </c>
      <c r="I287" s="1" t="n">
        <v>1</v>
      </c>
      <c r="J287" s="1" t="s">
        <v>3596</v>
      </c>
      <c r="K287" s="46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36</v>
      </c>
      <c r="D288" s="1" t="s">
        <v>3696</v>
      </c>
      <c r="E288" s="15" t="n">
        <v>46191</v>
      </c>
      <c r="F288" s="15" t="n">
        <v>46182</v>
      </c>
      <c r="G288" s="1" t="s">
        <v>233</v>
      </c>
      <c r="H288" s="1" t="n">
        <v>1269997</v>
      </c>
      <c r="I288" s="1" t="n">
        <v>1</v>
      </c>
      <c r="J288" s="1" t="s">
        <v>3596</v>
      </c>
      <c r="K288" s="46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36</v>
      </c>
      <c r="D289" s="1" t="s">
        <v>3638</v>
      </c>
      <c r="E289" s="15" t="n">
        <v>46191</v>
      </c>
      <c r="F289" s="15" t="n">
        <v>46188</v>
      </c>
      <c r="G289" s="1" t="s">
        <v>101</v>
      </c>
      <c r="H289" s="1" t="n">
        <v>1269931</v>
      </c>
      <c r="I289" s="1" t="n">
        <v>1</v>
      </c>
      <c r="J289" s="1" t="s">
        <v>3596</v>
      </c>
      <c r="K289" s="46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36</v>
      </c>
      <c r="D290" s="1" t="s">
        <v>3609</v>
      </c>
      <c r="E290" s="15" t="n">
        <v>46191</v>
      </c>
      <c r="F290" s="15" t="n">
        <v>46188</v>
      </c>
      <c r="G290" s="1" t="s">
        <v>471</v>
      </c>
      <c r="H290" s="1" t="n">
        <v>1269918</v>
      </c>
      <c r="I290" s="1" t="n">
        <v>3</v>
      </c>
      <c r="J290" s="1" t="s">
        <v>3596</v>
      </c>
      <c r="K290" s="46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59</v>
      </c>
      <c r="D291" s="1" t="s">
        <v>3629</v>
      </c>
      <c r="E291" s="15" t="n">
        <v>46191</v>
      </c>
      <c r="F291" s="15" t="n">
        <v>46188</v>
      </c>
      <c r="G291" s="1" t="s">
        <v>359</v>
      </c>
      <c r="H291" s="1" t="n">
        <v>1269852</v>
      </c>
      <c r="I291" s="1" t="n">
        <v>1</v>
      </c>
      <c r="J291" s="1" t="s">
        <v>3596</v>
      </c>
      <c r="K291" s="46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36</v>
      </c>
      <c r="D292" s="1" t="s">
        <v>3624</v>
      </c>
      <c r="E292" s="15" t="n">
        <v>46192</v>
      </c>
      <c r="F292" s="15" t="n">
        <v>46192</v>
      </c>
      <c r="G292" s="1" t="s">
        <v>3625</v>
      </c>
      <c r="H292" s="1" t="n">
        <v>1309128</v>
      </c>
      <c r="I292" s="1" t="n">
        <v>1</v>
      </c>
      <c r="J292" s="1" t="s">
        <v>3596</v>
      </c>
      <c r="K292" s="46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1950</v>
      </c>
      <c r="D293" s="1" t="s">
        <v>3652</v>
      </c>
      <c r="E293" s="15" t="n">
        <v>46192</v>
      </c>
      <c r="F293" s="15" t="n">
        <v>46190</v>
      </c>
      <c r="G293" s="1" t="s">
        <v>173</v>
      </c>
      <c r="H293" s="1" t="n">
        <v>1272899</v>
      </c>
      <c r="I293" s="1" t="n">
        <v>1</v>
      </c>
      <c r="J293" s="1" t="s">
        <v>3596</v>
      </c>
      <c r="K293" s="46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272</v>
      </c>
      <c r="D294" s="1" t="s">
        <v>3652</v>
      </c>
      <c r="E294" s="15" t="n">
        <v>46192</v>
      </c>
      <c r="F294" s="15" t="n">
        <v>46184</v>
      </c>
      <c r="G294" s="1" t="s">
        <v>173</v>
      </c>
      <c r="H294" s="1" t="n">
        <v>1272650</v>
      </c>
      <c r="I294" s="1" t="n">
        <v>1</v>
      </c>
      <c r="J294" s="1" t="s">
        <v>3596</v>
      </c>
      <c r="K294" s="46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36</v>
      </c>
      <c r="D295" s="1" t="s">
        <v>3689</v>
      </c>
      <c r="E295" s="15" t="n">
        <v>46192</v>
      </c>
      <c r="F295" s="15" t="n">
        <v>46189</v>
      </c>
      <c r="G295" s="1" t="s">
        <v>240</v>
      </c>
      <c r="H295" s="1" t="n">
        <v>1272759</v>
      </c>
      <c r="I295" s="1" t="n">
        <v>1</v>
      </c>
      <c r="J295" s="1" t="s">
        <v>3596</v>
      </c>
      <c r="K295" s="46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59</v>
      </c>
      <c r="D296" s="1" t="s">
        <v>3613</v>
      </c>
      <c r="E296" s="15" t="n">
        <v>46192</v>
      </c>
      <c r="F296" s="15" t="n">
        <v>46192</v>
      </c>
      <c r="G296" s="1" t="s">
        <v>89</v>
      </c>
      <c r="H296" s="1" t="n">
        <v>1274116</v>
      </c>
      <c r="I296" s="1" t="n">
        <v>1</v>
      </c>
      <c r="J296" s="1" t="s">
        <v>3596</v>
      </c>
      <c r="K296" s="46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36</v>
      </c>
      <c r="D297" s="1" t="s">
        <v>3615</v>
      </c>
      <c r="E297" s="15" t="n">
        <v>46192</v>
      </c>
      <c r="F297" s="15" t="n">
        <v>46192</v>
      </c>
      <c r="G297" s="1" t="s">
        <v>253</v>
      </c>
      <c r="H297" s="1" t="n">
        <v>1274036</v>
      </c>
      <c r="I297" s="1" t="n">
        <v>1</v>
      </c>
      <c r="J297" s="1" t="s">
        <v>3596</v>
      </c>
      <c r="K297" s="46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3641</v>
      </c>
      <c r="D298" s="1" t="s">
        <v>3642</v>
      </c>
      <c r="E298" s="15" t="n">
        <v>46192</v>
      </c>
      <c r="F298" s="15" t="n">
        <v>46190</v>
      </c>
      <c r="G298" s="1" t="s">
        <v>351</v>
      </c>
      <c r="H298" s="1" t="n">
        <v>1273522</v>
      </c>
      <c r="I298" s="1" t="n">
        <v>1</v>
      </c>
      <c r="J298" s="1" t="s">
        <v>3596</v>
      </c>
      <c r="K298" s="46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36</v>
      </c>
      <c r="D299" s="1" t="s">
        <v>3602</v>
      </c>
      <c r="E299" s="15" t="n">
        <v>46192</v>
      </c>
      <c r="F299" s="15" t="n">
        <v>46191</v>
      </c>
      <c r="G299" s="1" t="s">
        <v>615</v>
      </c>
      <c r="H299" s="1" t="n">
        <v>1273218</v>
      </c>
      <c r="I299" s="1" t="n">
        <v>1</v>
      </c>
      <c r="J299" s="1" t="s">
        <v>3596</v>
      </c>
      <c r="K299" s="46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460</v>
      </c>
      <c r="D300" s="1" t="s">
        <v>3657</v>
      </c>
      <c r="E300" s="15" t="n">
        <v>46192</v>
      </c>
      <c r="F300" s="15" t="n">
        <v>46184</v>
      </c>
      <c r="G300" s="1" t="s">
        <v>157</v>
      </c>
      <c r="H300" s="1" t="n">
        <v>1272947</v>
      </c>
      <c r="I300" s="1" t="n">
        <v>1</v>
      </c>
      <c r="J300" s="1" t="s">
        <v>3596</v>
      </c>
      <c r="K300" s="46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460</v>
      </c>
      <c r="D301" s="1" t="s">
        <v>3657</v>
      </c>
      <c r="E301" s="15" t="n">
        <v>46192</v>
      </c>
      <c r="F301" s="15" t="n">
        <v>46185</v>
      </c>
      <c r="G301" s="1" t="s">
        <v>157</v>
      </c>
      <c r="H301" s="1" t="n">
        <v>1273631</v>
      </c>
      <c r="I301" s="1" t="n">
        <v>1</v>
      </c>
      <c r="J301" s="1" t="s">
        <v>3596</v>
      </c>
      <c r="K301" s="46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460</v>
      </c>
      <c r="D302" s="1" t="s">
        <v>3657</v>
      </c>
      <c r="E302" s="15" t="n">
        <v>46192</v>
      </c>
      <c r="F302" s="15" t="n">
        <v>46186</v>
      </c>
      <c r="G302" s="1" t="s">
        <v>157</v>
      </c>
      <c r="H302" s="1" t="n">
        <v>1273051</v>
      </c>
      <c r="I302" s="1" t="n">
        <v>1</v>
      </c>
      <c r="J302" s="1" t="s">
        <v>3596</v>
      </c>
      <c r="K302" s="46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59</v>
      </c>
      <c r="D303" s="1" t="s">
        <v>3603</v>
      </c>
      <c r="E303" s="15" t="n">
        <v>46192</v>
      </c>
      <c r="F303" s="15" t="n">
        <v>46192</v>
      </c>
      <c r="G303" s="1" t="s">
        <v>118</v>
      </c>
      <c r="H303" s="1" t="n">
        <v>1309020</v>
      </c>
      <c r="I303" s="1" t="n">
        <v>1</v>
      </c>
      <c r="J303" s="1" t="s">
        <v>3596</v>
      </c>
      <c r="K303" s="46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36</v>
      </c>
      <c r="D304" s="1" t="s">
        <v>3699</v>
      </c>
      <c r="E304" s="15" t="n">
        <v>46192</v>
      </c>
      <c r="F304" s="15" t="n">
        <v>46189</v>
      </c>
      <c r="G304" s="1" t="s">
        <v>278</v>
      </c>
      <c r="H304" s="1" t="n">
        <v>1272612</v>
      </c>
      <c r="I304" s="1" t="n">
        <v>1</v>
      </c>
      <c r="J304" s="1" t="s">
        <v>3596</v>
      </c>
      <c r="K304" s="46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36</v>
      </c>
      <c r="D305" s="1" t="s">
        <v>3700</v>
      </c>
      <c r="E305" s="15" t="n">
        <v>46192</v>
      </c>
      <c r="F305" s="15" t="n">
        <v>46189</v>
      </c>
      <c r="G305" s="1" t="s">
        <v>249</v>
      </c>
      <c r="H305" s="1" t="n">
        <v>1272440</v>
      </c>
      <c r="I305" s="1" t="n">
        <v>1</v>
      </c>
      <c r="J305" s="1" t="s">
        <v>3596</v>
      </c>
      <c r="K305" s="46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36</v>
      </c>
      <c r="D306" s="1" t="s">
        <v>3605</v>
      </c>
      <c r="E306" s="15" t="n">
        <v>46192</v>
      </c>
      <c r="F306" s="15" t="n">
        <v>46191</v>
      </c>
      <c r="G306" s="1" t="s">
        <v>243</v>
      </c>
      <c r="H306" s="1" t="n">
        <v>1274336</v>
      </c>
      <c r="I306" s="1" t="n">
        <v>1</v>
      </c>
      <c r="J306" s="1" t="s">
        <v>3596</v>
      </c>
      <c r="K306" s="46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36</v>
      </c>
      <c r="D307" s="1" t="s">
        <v>3605</v>
      </c>
      <c r="E307" s="15" t="n">
        <v>46192</v>
      </c>
      <c r="F307" s="15" t="n">
        <v>46192</v>
      </c>
      <c r="G307" s="1" t="s">
        <v>243</v>
      </c>
      <c r="H307" s="1" t="n">
        <v>1274505</v>
      </c>
      <c r="I307" s="1" t="n">
        <v>1</v>
      </c>
      <c r="J307" s="1" t="s">
        <v>3596</v>
      </c>
      <c r="K307" s="46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3683</v>
      </c>
      <c r="D308" s="1" t="s">
        <v>3684</v>
      </c>
      <c r="E308" s="15" t="n">
        <v>46192</v>
      </c>
      <c r="F308" s="15" t="n">
        <v>46189</v>
      </c>
      <c r="G308" s="1" t="s">
        <v>81</v>
      </c>
      <c r="H308" s="1" t="n">
        <v>1272881</v>
      </c>
      <c r="I308" s="1" t="n">
        <v>1</v>
      </c>
      <c r="J308" s="1" t="s">
        <v>3596</v>
      </c>
      <c r="K308" s="46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3683</v>
      </c>
      <c r="D309" s="1" t="s">
        <v>3684</v>
      </c>
      <c r="E309" s="15" t="n">
        <v>46192</v>
      </c>
      <c r="F309" s="15" t="n">
        <v>46189</v>
      </c>
      <c r="G309" s="1" t="s">
        <v>81</v>
      </c>
      <c r="H309" s="1" t="n">
        <v>1272813</v>
      </c>
      <c r="I309" s="1" t="n">
        <v>3</v>
      </c>
      <c r="J309" s="1" t="s">
        <v>3596</v>
      </c>
      <c r="K309" s="46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59</v>
      </c>
      <c r="D310" s="1" t="s">
        <v>3622</v>
      </c>
      <c r="E310" s="15" t="n">
        <v>46192</v>
      </c>
      <c r="F310" s="15" t="n">
        <v>46189</v>
      </c>
      <c r="G310" s="1" t="s">
        <v>97</v>
      </c>
      <c r="H310" s="1" t="n">
        <v>1272620</v>
      </c>
      <c r="I310" s="1" t="n">
        <v>1</v>
      </c>
      <c r="J310" s="1" t="s">
        <v>3596</v>
      </c>
      <c r="K310" s="46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36</v>
      </c>
      <c r="D311" s="1" t="s">
        <v>3607</v>
      </c>
      <c r="E311" s="15" t="n">
        <v>46192</v>
      </c>
      <c r="F311" s="15" t="n">
        <v>46192</v>
      </c>
      <c r="G311" s="1" t="s">
        <v>93</v>
      </c>
      <c r="H311" s="1" t="n">
        <v>1273963</v>
      </c>
      <c r="I311" s="1" t="n">
        <v>2</v>
      </c>
      <c r="J311" s="1" t="s">
        <v>3596</v>
      </c>
      <c r="K311" s="46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36</v>
      </c>
      <c r="D312" s="1" t="s">
        <v>3607</v>
      </c>
      <c r="E312" s="15" t="n">
        <v>46192</v>
      </c>
      <c r="F312" s="15" t="n">
        <v>46192</v>
      </c>
      <c r="G312" s="1" t="s">
        <v>93</v>
      </c>
      <c r="H312" s="1" t="n">
        <v>1273809</v>
      </c>
      <c r="I312" s="1" t="n">
        <v>2</v>
      </c>
      <c r="J312" s="1" t="s">
        <v>3596</v>
      </c>
      <c r="K312" s="46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36</v>
      </c>
      <c r="D313" s="1" t="s">
        <v>3607</v>
      </c>
      <c r="E313" s="15" t="n">
        <v>46192</v>
      </c>
      <c r="F313" s="15" t="n">
        <v>46192</v>
      </c>
      <c r="G313" s="1" t="s">
        <v>93</v>
      </c>
      <c r="H313" s="1" t="n">
        <v>1273837</v>
      </c>
      <c r="I313" s="1" t="n">
        <v>6</v>
      </c>
      <c r="J313" s="1" t="s">
        <v>3596</v>
      </c>
      <c r="K313" s="46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36</v>
      </c>
      <c r="D314" s="1" t="s">
        <v>3607</v>
      </c>
      <c r="E314" s="15" t="n">
        <v>46192</v>
      </c>
      <c r="F314" s="15" t="n">
        <v>46192</v>
      </c>
      <c r="G314" s="1" t="s">
        <v>93</v>
      </c>
      <c r="H314" s="1" t="n">
        <v>1273979</v>
      </c>
      <c r="I314" s="1" t="n">
        <v>6</v>
      </c>
      <c r="J314" s="1" t="s">
        <v>3596</v>
      </c>
      <c r="K314" s="46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36</v>
      </c>
      <c r="D315" s="1" t="s">
        <v>3701</v>
      </c>
      <c r="E315" s="15" t="n">
        <v>46192</v>
      </c>
      <c r="F315" s="15" t="n">
        <v>46190</v>
      </c>
      <c r="G315" s="1" t="s">
        <v>1482</v>
      </c>
      <c r="H315" s="1" t="n">
        <v>1273162</v>
      </c>
      <c r="I315" s="1" t="n">
        <v>1</v>
      </c>
      <c r="J315" s="1" t="s">
        <v>3596</v>
      </c>
      <c r="K315" s="46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36</v>
      </c>
      <c r="D316" s="1" t="s">
        <v>3645</v>
      </c>
      <c r="E316" s="15" t="n">
        <v>46192</v>
      </c>
      <c r="F316" s="15" t="n">
        <v>46189</v>
      </c>
      <c r="G316" s="1" t="s">
        <v>361</v>
      </c>
      <c r="H316" s="1" t="n">
        <v>1272643</v>
      </c>
      <c r="I316" s="1" t="n">
        <v>1</v>
      </c>
      <c r="J316" s="1" t="s">
        <v>3596</v>
      </c>
      <c r="K316" s="46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36</v>
      </c>
      <c r="D317" s="1" t="s">
        <v>3702</v>
      </c>
      <c r="E317" s="15" t="n">
        <v>46193</v>
      </c>
      <c r="F317" s="15" t="n">
        <v>46188</v>
      </c>
      <c r="G317" s="1" t="s">
        <v>859</v>
      </c>
      <c r="H317" s="1" t="n">
        <v>1279942</v>
      </c>
      <c r="I317" s="1" t="n">
        <v>1</v>
      </c>
      <c r="J317" s="1" t="s">
        <v>3596</v>
      </c>
      <c r="K317" s="46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36</v>
      </c>
      <c r="D318" s="1" t="s">
        <v>3611</v>
      </c>
      <c r="E318" s="15" t="n">
        <v>46193</v>
      </c>
      <c r="F318" s="15" t="n">
        <v>46192</v>
      </c>
      <c r="G318" s="1" t="s">
        <v>186</v>
      </c>
      <c r="H318" s="1" t="n">
        <v>1279904</v>
      </c>
      <c r="I318" s="1" t="n">
        <v>1</v>
      </c>
      <c r="J318" s="1" t="s">
        <v>3596</v>
      </c>
      <c r="K318" s="46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36</v>
      </c>
      <c r="D319" s="1" t="s">
        <v>3693</v>
      </c>
      <c r="E319" s="15" t="n">
        <v>46193</v>
      </c>
      <c r="F319" s="15" t="n">
        <v>46190</v>
      </c>
      <c r="G319" s="1" t="s">
        <v>159</v>
      </c>
      <c r="H319" s="1" t="n">
        <v>1280728</v>
      </c>
      <c r="I319" s="1" t="n">
        <v>1</v>
      </c>
      <c r="J319" s="1" t="s">
        <v>3596</v>
      </c>
      <c r="K319" s="46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36</v>
      </c>
      <c r="D320" s="1" t="s">
        <v>3616</v>
      </c>
      <c r="E320" s="15" t="n">
        <v>46193</v>
      </c>
      <c r="F320" s="15" t="n">
        <v>46192</v>
      </c>
      <c r="G320" s="1" t="s">
        <v>75</v>
      </c>
      <c r="H320" s="1" t="n">
        <v>1279794</v>
      </c>
      <c r="I320" s="1" t="n">
        <v>1</v>
      </c>
      <c r="J320" s="1" t="s">
        <v>3596</v>
      </c>
      <c r="K320" s="46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36</v>
      </c>
      <c r="D321" s="1" t="s">
        <v>3680</v>
      </c>
      <c r="E321" s="15" t="n">
        <v>46193</v>
      </c>
      <c r="F321" s="15" t="n">
        <v>46190</v>
      </c>
      <c r="G321" s="1" t="s">
        <v>91</v>
      </c>
      <c r="H321" s="1" t="n">
        <v>1280604</v>
      </c>
      <c r="I321" s="1" t="n">
        <v>1</v>
      </c>
      <c r="J321" s="1" t="s">
        <v>3596</v>
      </c>
      <c r="K321" s="46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36</v>
      </c>
      <c r="D322" s="1" t="s">
        <v>3680</v>
      </c>
      <c r="E322" s="15" t="n">
        <v>46193</v>
      </c>
      <c r="F322" s="15" t="n">
        <v>46190</v>
      </c>
      <c r="G322" s="1" t="s">
        <v>91</v>
      </c>
      <c r="H322" s="1" t="n">
        <v>1280589</v>
      </c>
      <c r="I322" s="1" t="n">
        <v>1</v>
      </c>
      <c r="J322" s="1" t="s">
        <v>3596</v>
      </c>
      <c r="K322" s="46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36</v>
      </c>
      <c r="D323" s="1" t="s">
        <v>3703</v>
      </c>
      <c r="E323" s="15" t="n">
        <v>46193</v>
      </c>
      <c r="F323" s="15" t="n">
        <v>46190</v>
      </c>
      <c r="G323" s="1" t="s">
        <v>1201</v>
      </c>
      <c r="H323" s="1" t="n">
        <v>1279554</v>
      </c>
      <c r="I323" s="1" t="n">
        <v>1</v>
      </c>
      <c r="J323" s="1" t="s">
        <v>3596</v>
      </c>
      <c r="K323" s="46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36</v>
      </c>
      <c r="D324" s="1" t="s">
        <v>3704</v>
      </c>
      <c r="E324" s="15" t="n">
        <v>46193</v>
      </c>
      <c r="F324" s="15" t="n">
        <v>46190</v>
      </c>
      <c r="G324" s="1" t="s">
        <v>1204</v>
      </c>
      <c r="H324" s="1" t="n">
        <v>1280916</v>
      </c>
      <c r="I324" s="1" t="n">
        <v>1</v>
      </c>
      <c r="J324" s="1" t="s">
        <v>3596</v>
      </c>
      <c r="K324" s="46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460</v>
      </c>
      <c r="D325" s="1" t="s">
        <v>3705</v>
      </c>
      <c r="E325" s="15" t="n">
        <v>46193</v>
      </c>
      <c r="F325" s="15" t="n">
        <v>46190</v>
      </c>
      <c r="G325" s="1" t="s">
        <v>610</v>
      </c>
      <c r="H325" s="1" t="n">
        <v>1279613</v>
      </c>
      <c r="I325" s="1" t="n">
        <v>69</v>
      </c>
      <c r="J325" s="1" t="s">
        <v>3596</v>
      </c>
      <c r="K325" s="46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36</v>
      </c>
      <c r="D326" s="1" t="s">
        <v>3643</v>
      </c>
      <c r="E326" s="15" t="n">
        <v>46193</v>
      </c>
      <c r="F326" s="15" t="n">
        <v>46192</v>
      </c>
      <c r="G326" s="1" t="s">
        <v>349</v>
      </c>
      <c r="H326" s="1" t="n">
        <v>1280685</v>
      </c>
      <c r="I326" s="1" t="n">
        <v>1</v>
      </c>
      <c r="J326" s="1" t="s">
        <v>3596</v>
      </c>
      <c r="K326" s="46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36</v>
      </c>
      <c r="D327" s="1" t="s">
        <v>3619</v>
      </c>
      <c r="E327" s="15" t="n">
        <v>46193</v>
      </c>
      <c r="F327" s="15" t="n">
        <v>46192</v>
      </c>
      <c r="G327" s="1" t="s">
        <v>180</v>
      </c>
      <c r="H327" s="1" t="n">
        <v>1279751</v>
      </c>
      <c r="I327" s="1" t="n">
        <v>1</v>
      </c>
      <c r="J327" s="1" t="s">
        <v>3596</v>
      </c>
      <c r="K327" s="46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36</v>
      </c>
      <c r="D328" s="1" t="s">
        <v>3636</v>
      </c>
      <c r="E328" s="15" t="n">
        <v>46193</v>
      </c>
      <c r="F328" s="15" t="n">
        <v>46191</v>
      </c>
      <c r="G328" s="1" t="s">
        <v>296</v>
      </c>
      <c r="H328" s="1" t="n">
        <v>1278879</v>
      </c>
      <c r="I328" s="1" t="n">
        <v>1</v>
      </c>
      <c r="J328" s="1" t="s">
        <v>3596</v>
      </c>
      <c r="K328" s="46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59</v>
      </c>
      <c r="D329" s="1" t="s">
        <v>3622</v>
      </c>
      <c r="E329" s="15" t="n">
        <v>46193</v>
      </c>
      <c r="F329" s="15" t="n">
        <v>46190</v>
      </c>
      <c r="G329" s="1" t="s">
        <v>97</v>
      </c>
      <c r="H329" s="1" t="n">
        <v>1279917</v>
      </c>
      <c r="I329" s="1" t="n">
        <v>1</v>
      </c>
      <c r="J329" s="1" t="s">
        <v>3596</v>
      </c>
      <c r="K329" s="46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36</v>
      </c>
      <c r="D330" s="1" t="s">
        <v>3691</v>
      </c>
      <c r="E330" s="15" t="n">
        <v>46193</v>
      </c>
      <c r="F330" s="15" t="n">
        <v>46189</v>
      </c>
      <c r="G330" s="1" t="s">
        <v>385</v>
      </c>
      <c r="H330" s="1" t="n">
        <v>1279710</v>
      </c>
      <c r="I330" s="1" t="n">
        <v>1</v>
      </c>
      <c r="J330" s="1" t="s">
        <v>3596</v>
      </c>
      <c r="K330" s="46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36</v>
      </c>
      <c r="D331" s="1" t="s">
        <v>3706</v>
      </c>
      <c r="E331" s="15" t="n">
        <v>46195</v>
      </c>
      <c r="F331" s="15" t="n">
        <v>46195</v>
      </c>
      <c r="G331" s="1" t="s">
        <v>905</v>
      </c>
      <c r="H331" s="1" t="n">
        <v>1309532</v>
      </c>
      <c r="I331" s="1" t="n">
        <v>1</v>
      </c>
      <c r="J331" s="1" t="s">
        <v>3596</v>
      </c>
      <c r="K331" s="46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36</v>
      </c>
      <c r="D332" s="1" t="s">
        <v>3706</v>
      </c>
      <c r="E332" s="15" t="n">
        <v>46195</v>
      </c>
      <c r="F332" s="15" t="n">
        <v>46195</v>
      </c>
      <c r="G332" s="1" t="s">
        <v>905</v>
      </c>
      <c r="H332" s="1" t="n">
        <v>1309449</v>
      </c>
      <c r="I332" s="1" t="n">
        <v>1</v>
      </c>
      <c r="J332" s="1" t="s">
        <v>3596</v>
      </c>
      <c r="K332" s="46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36</v>
      </c>
      <c r="D333" s="1" t="s">
        <v>3706</v>
      </c>
      <c r="E333" s="15" t="n">
        <v>46195</v>
      </c>
      <c r="F333" s="15" t="n">
        <v>46195</v>
      </c>
      <c r="G333" s="1" t="s">
        <v>905</v>
      </c>
      <c r="H333" s="1" t="n">
        <v>1309398</v>
      </c>
      <c r="I333" s="1" t="n">
        <v>1</v>
      </c>
      <c r="J333" s="1" t="s">
        <v>3596</v>
      </c>
      <c r="K333" s="46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36</v>
      </c>
      <c r="D334" s="1" t="s">
        <v>3706</v>
      </c>
      <c r="E334" s="15" t="n">
        <v>46195</v>
      </c>
      <c r="F334" s="15" t="n">
        <v>46195</v>
      </c>
      <c r="G334" s="1" t="s">
        <v>905</v>
      </c>
      <c r="H334" s="1" t="n">
        <v>1309360</v>
      </c>
      <c r="I334" s="1" t="n">
        <v>1</v>
      </c>
      <c r="J334" s="1" t="s">
        <v>3596</v>
      </c>
      <c r="K334" s="46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36</v>
      </c>
      <c r="D335" s="1" t="s">
        <v>3639</v>
      </c>
      <c r="E335" s="15" t="n">
        <v>46195</v>
      </c>
      <c r="F335" s="15" t="n">
        <v>46191</v>
      </c>
      <c r="G335" s="1" t="s">
        <v>78</v>
      </c>
      <c r="H335" s="1" t="n">
        <v>1289564</v>
      </c>
      <c r="I335" s="1" t="n">
        <v>1</v>
      </c>
      <c r="J335" s="1" t="s">
        <v>3596</v>
      </c>
      <c r="K335" s="46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36</v>
      </c>
      <c r="D336" s="1" t="s">
        <v>3650</v>
      </c>
      <c r="E336" s="15" t="n">
        <v>46195</v>
      </c>
      <c r="F336" s="15" t="n">
        <v>46193</v>
      </c>
      <c r="G336" s="1" t="s">
        <v>755</v>
      </c>
      <c r="H336" s="1" t="n">
        <v>1291357</v>
      </c>
      <c r="I336" s="1" t="n">
        <v>1</v>
      </c>
      <c r="J336" s="1" t="s">
        <v>3596</v>
      </c>
      <c r="K336" s="46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36</v>
      </c>
      <c r="D337" s="1" t="s">
        <v>3679</v>
      </c>
      <c r="E337" s="15" t="n">
        <v>46195</v>
      </c>
      <c r="F337" s="15" t="n">
        <v>46193</v>
      </c>
      <c r="G337" s="1" t="s">
        <v>68</v>
      </c>
      <c r="H337" s="1" t="n">
        <v>1291486</v>
      </c>
      <c r="I337" s="1" t="n">
        <v>1</v>
      </c>
      <c r="J337" s="1" t="s">
        <v>3596</v>
      </c>
      <c r="K337" s="46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36</v>
      </c>
      <c r="D338" s="1" t="s">
        <v>3679</v>
      </c>
      <c r="E338" s="15" t="n">
        <v>46195</v>
      </c>
      <c r="F338" s="15" t="n">
        <v>46193</v>
      </c>
      <c r="G338" s="1" t="s">
        <v>68</v>
      </c>
      <c r="H338" s="1" t="n">
        <v>1291426</v>
      </c>
      <c r="I338" s="1" t="n">
        <v>1</v>
      </c>
      <c r="J338" s="1" t="s">
        <v>3596</v>
      </c>
      <c r="K338" s="46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460</v>
      </c>
      <c r="D339" s="1" t="s">
        <v>3640</v>
      </c>
      <c r="E339" s="15" t="n">
        <v>46195</v>
      </c>
      <c r="F339" s="15" t="n">
        <v>46192</v>
      </c>
      <c r="G339" s="1" t="s">
        <v>646</v>
      </c>
      <c r="H339" s="1" t="n">
        <v>1289622</v>
      </c>
      <c r="I339" s="1" t="n">
        <v>1</v>
      </c>
      <c r="J339" s="1" t="s">
        <v>3596</v>
      </c>
      <c r="K339" s="46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36</v>
      </c>
      <c r="D340" s="1" t="s">
        <v>3689</v>
      </c>
      <c r="E340" s="15" t="n">
        <v>46195</v>
      </c>
      <c r="F340" s="15" t="n">
        <v>46191</v>
      </c>
      <c r="G340" s="1" t="s">
        <v>240</v>
      </c>
      <c r="H340" s="1" t="n">
        <v>1290054</v>
      </c>
      <c r="I340" s="1" t="n">
        <v>1</v>
      </c>
      <c r="J340" s="1" t="s">
        <v>3596</v>
      </c>
      <c r="K340" s="46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36</v>
      </c>
      <c r="D341" s="1" t="s">
        <v>3689</v>
      </c>
      <c r="E341" s="15" t="n">
        <v>46195</v>
      </c>
      <c r="F341" s="15" t="n">
        <v>46192</v>
      </c>
      <c r="G341" s="1" t="s">
        <v>240</v>
      </c>
      <c r="H341" s="1" t="n">
        <v>1290083</v>
      </c>
      <c r="I341" s="1" t="n">
        <v>1</v>
      </c>
      <c r="J341" s="1" t="s">
        <v>3596</v>
      </c>
      <c r="K341" s="46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59</v>
      </c>
      <c r="D342" s="1" t="s">
        <v>3613</v>
      </c>
      <c r="E342" s="15" t="n">
        <v>46195</v>
      </c>
      <c r="F342" s="15" t="n">
        <v>46195</v>
      </c>
      <c r="G342" s="1" t="s">
        <v>89</v>
      </c>
      <c r="H342" s="1" t="n">
        <v>1289995</v>
      </c>
      <c r="I342" s="1" t="n">
        <v>1</v>
      </c>
      <c r="J342" s="1" t="s">
        <v>3596</v>
      </c>
      <c r="K342" s="46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36</v>
      </c>
      <c r="D343" s="1" t="s">
        <v>3707</v>
      </c>
      <c r="E343" s="15" t="n">
        <v>46195</v>
      </c>
      <c r="F343" s="15" t="n">
        <v>46190</v>
      </c>
      <c r="G343" s="1" t="s">
        <v>1055</v>
      </c>
      <c r="H343" s="1" t="n">
        <v>1291255</v>
      </c>
      <c r="I343" s="1" t="n">
        <v>1</v>
      </c>
      <c r="J343" s="1" t="s">
        <v>3596</v>
      </c>
      <c r="K343" s="46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153</v>
      </c>
      <c r="D344" s="1" t="s">
        <v>3598</v>
      </c>
      <c r="E344" s="15" t="n">
        <v>46195</v>
      </c>
      <c r="F344" s="15" t="n">
        <v>46192</v>
      </c>
      <c r="G344" s="1" t="s">
        <v>445</v>
      </c>
      <c r="H344" s="1" t="n">
        <v>1289245</v>
      </c>
      <c r="I344" s="1" t="n">
        <v>1</v>
      </c>
      <c r="J344" s="1" t="s">
        <v>3596</v>
      </c>
      <c r="K344" s="46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36</v>
      </c>
      <c r="D345" s="1" t="s">
        <v>3653</v>
      </c>
      <c r="E345" s="15" t="n">
        <v>46195</v>
      </c>
      <c r="F345" s="15" t="n">
        <v>46191</v>
      </c>
      <c r="G345" s="1" t="s">
        <v>291</v>
      </c>
      <c r="H345" s="1" t="n">
        <v>1290025</v>
      </c>
      <c r="I345" s="1" t="n">
        <v>1</v>
      </c>
      <c r="J345" s="1" t="s">
        <v>3596</v>
      </c>
      <c r="K345" s="46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36</v>
      </c>
      <c r="D346" s="1" t="s">
        <v>3708</v>
      </c>
      <c r="E346" s="15" t="n">
        <v>46195</v>
      </c>
      <c r="F346" s="15" t="n">
        <v>46195</v>
      </c>
      <c r="G346" s="1" t="s">
        <v>1073</v>
      </c>
      <c r="H346" s="1" t="n">
        <v>1289646</v>
      </c>
      <c r="I346" s="1" t="n">
        <v>1</v>
      </c>
      <c r="J346" s="1" t="s">
        <v>3596</v>
      </c>
      <c r="K346" s="46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457</v>
      </c>
      <c r="D347" s="1" t="s">
        <v>3709</v>
      </c>
      <c r="E347" s="15" t="n">
        <v>46195</v>
      </c>
      <c r="F347" s="15" t="n">
        <v>46191</v>
      </c>
      <c r="G347" s="1" t="s">
        <v>288</v>
      </c>
      <c r="H347" s="1" t="n">
        <v>1289499</v>
      </c>
      <c r="I347" s="1" t="n">
        <v>11</v>
      </c>
      <c r="J347" s="1" t="s">
        <v>3596</v>
      </c>
      <c r="K347" s="46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36</v>
      </c>
      <c r="D348" s="1" t="s">
        <v>3627</v>
      </c>
      <c r="E348" s="15" t="n">
        <v>46195</v>
      </c>
      <c r="F348" s="15" t="n">
        <v>46192</v>
      </c>
      <c r="G348" s="1" t="s">
        <v>438</v>
      </c>
      <c r="H348" s="1" t="n">
        <v>1289665</v>
      </c>
      <c r="I348" s="1" t="n">
        <v>1</v>
      </c>
      <c r="J348" s="1" t="s">
        <v>3596</v>
      </c>
      <c r="K348" s="46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59</v>
      </c>
      <c r="D349" s="1" t="s">
        <v>3603</v>
      </c>
      <c r="E349" s="15" t="n">
        <v>46195</v>
      </c>
      <c r="F349" s="15" t="n">
        <v>46195</v>
      </c>
      <c r="G349" s="1" t="s">
        <v>118</v>
      </c>
      <c r="H349" s="1" t="n">
        <v>1309027</v>
      </c>
      <c r="I349" s="1" t="n">
        <v>1</v>
      </c>
      <c r="J349" s="1" t="s">
        <v>3596</v>
      </c>
      <c r="K349" s="46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36</v>
      </c>
      <c r="D350" s="1" t="s">
        <v>3632</v>
      </c>
      <c r="E350" s="15" t="n">
        <v>46195</v>
      </c>
      <c r="F350" s="15" t="n">
        <v>46191</v>
      </c>
      <c r="G350" s="1" t="s">
        <v>3633</v>
      </c>
      <c r="H350" s="1" t="n">
        <v>1289506</v>
      </c>
      <c r="I350" s="1" t="n">
        <v>1</v>
      </c>
      <c r="J350" s="1" t="s">
        <v>3596</v>
      </c>
      <c r="K350" s="46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36</v>
      </c>
      <c r="D351" s="1" t="s">
        <v>3710</v>
      </c>
      <c r="E351" s="15" t="n">
        <v>46195</v>
      </c>
      <c r="F351" s="15" t="n">
        <v>46191</v>
      </c>
      <c r="G351" s="1" t="s">
        <v>974</v>
      </c>
      <c r="H351" s="1" t="n">
        <v>1289427</v>
      </c>
      <c r="I351" s="1" t="n">
        <v>1</v>
      </c>
      <c r="J351" s="1" t="s">
        <v>3596</v>
      </c>
      <c r="K351" s="46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36</v>
      </c>
      <c r="D352" s="1" t="s">
        <v>3634</v>
      </c>
      <c r="E352" s="15" t="n">
        <v>46195</v>
      </c>
      <c r="F352" s="15" t="n">
        <v>46191</v>
      </c>
      <c r="G352" s="1" t="s">
        <v>316</v>
      </c>
      <c r="H352" s="1" t="n">
        <v>1289632</v>
      </c>
      <c r="I352" s="1" t="n">
        <v>1</v>
      </c>
      <c r="J352" s="1" t="s">
        <v>3596</v>
      </c>
      <c r="K352" s="46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36</v>
      </c>
      <c r="D353" s="1" t="s">
        <v>3605</v>
      </c>
      <c r="E353" s="15" t="n">
        <v>46195</v>
      </c>
      <c r="F353" s="15" t="n">
        <v>46193</v>
      </c>
      <c r="G353" s="1" t="s">
        <v>243</v>
      </c>
      <c r="H353" s="1" t="n">
        <v>1289204</v>
      </c>
      <c r="I353" s="1" t="n">
        <v>1</v>
      </c>
      <c r="J353" s="1" t="s">
        <v>3596</v>
      </c>
      <c r="K353" s="46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36</v>
      </c>
      <c r="D354" s="1" t="s">
        <v>3621</v>
      </c>
      <c r="E354" s="15" t="n">
        <v>46195</v>
      </c>
      <c r="F354" s="15" t="n">
        <v>46192</v>
      </c>
      <c r="G354" s="1" t="s">
        <v>363</v>
      </c>
      <c r="H354" s="1" t="n">
        <v>1289688</v>
      </c>
      <c r="I354" s="1" t="n">
        <v>1</v>
      </c>
      <c r="J354" s="1" t="s">
        <v>3596</v>
      </c>
      <c r="K354" s="46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36</v>
      </c>
      <c r="D355" s="1" t="s">
        <v>3636</v>
      </c>
      <c r="E355" s="15" t="n">
        <v>46195</v>
      </c>
      <c r="F355" s="15" t="n">
        <v>46192</v>
      </c>
      <c r="G355" s="1" t="s">
        <v>296</v>
      </c>
      <c r="H355" s="1" t="n">
        <v>1289301</v>
      </c>
      <c r="I355" s="1" t="n">
        <v>1</v>
      </c>
      <c r="J355" s="1" t="s">
        <v>3596</v>
      </c>
      <c r="K355" s="46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153</v>
      </c>
      <c r="D356" s="1" t="s">
        <v>3711</v>
      </c>
      <c r="E356" s="15" t="n">
        <v>46195</v>
      </c>
      <c r="F356" s="15" t="n">
        <v>46190</v>
      </c>
      <c r="G356" s="1" t="s">
        <v>221</v>
      </c>
      <c r="H356" s="1" t="n">
        <v>1291292</v>
      </c>
      <c r="I356" s="1" t="n">
        <v>1</v>
      </c>
      <c r="J356" s="1" t="s">
        <v>3596</v>
      </c>
      <c r="K356" s="46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59</v>
      </c>
      <c r="D357" s="1" t="s">
        <v>3622</v>
      </c>
      <c r="E357" s="15" t="n">
        <v>46195</v>
      </c>
      <c r="F357" s="15" t="n">
        <v>46191</v>
      </c>
      <c r="G357" s="1" t="s">
        <v>97</v>
      </c>
      <c r="H357" s="1" t="n">
        <v>1289255</v>
      </c>
      <c r="I357" s="1" t="n">
        <v>1</v>
      </c>
      <c r="J357" s="1" t="s">
        <v>3596</v>
      </c>
      <c r="K357" s="46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59</v>
      </c>
      <c r="D358" s="1" t="s">
        <v>3622</v>
      </c>
      <c r="E358" s="15" t="n">
        <v>46195</v>
      </c>
      <c r="F358" s="15" t="n">
        <v>46192</v>
      </c>
      <c r="G358" s="1" t="s">
        <v>97</v>
      </c>
      <c r="H358" s="1" t="n">
        <v>1289269</v>
      </c>
      <c r="I358" s="1" t="n">
        <v>1</v>
      </c>
      <c r="J358" s="1" t="s">
        <v>3596</v>
      </c>
      <c r="K358" s="46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36</v>
      </c>
      <c r="D359" s="1" t="s">
        <v>3607</v>
      </c>
      <c r="E359" s="15" t="n">
        <v>46195</v>
      </c>
      <c r="F359" s="15" t="n">
        <v>46195</v>
      </c>
      <c r="G359" s="1" t="s">
        <v>93</v>
      </c>
      <c r="H359" s="1" t="n">
        <v>1290725</v>
      </c>
      <c r="I359" s="1" t="n">
        <v>6</v>
      </c>
      <c r="J359" s="1" t="s">
        <v>3596</v>
      </c>
      <c r="K359" s="46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36</v>
      </c>
      <c r="D360" s="1" t="s">
        <v>3607</v>
      </c>
      <c r="E360" s="15" t="n">
        <v>46195</v>
      </c>
      <c r="F360" s="15" t="n">
        <v>46195</v>
      </c>
      <c r="G360" s="1" t="s">
        <v>93</v>
      </c>
      <c r="H360" s="1" t="n">
        <v>1290682</v>
      </c>
      <c r="I360" s="1" t="n">
        <v>2</v>
      </c>
      <c r="J360" s="1" t="s">
        <v>3596</v>
      </c>
      <c r="K360" s="46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36</v>
      </c>
      <c r="D361" s="1" t="s">
        <v>3645</v>
      </c>
      <c r="E361" s="15" t="n">
        <v>46195</v>
      </c>
      <c r="F361" s="15" t="n">
        <v>46192</v>
      </c>
      <c r="G361" s="1" t="s">
        <v>361</v>
      </c>
      <c r="H361" s="1" t="n">
        <v>1289607</v>
      </c>
      <c r="I361" s="1" t="n">
        <v>3</v>
      </c>
      <c r="J361" s="1" t="s">
        <v>3596</v>
      </c>
      <c r="K361" s="46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36</v>
      </c>
      <c r="D362" s="1" t="s">
        <v>3645</v>
      </c>
      <c r="E362" s="15" t="n">
        <v>46195</v>
      </c>
      <c r="F362" s="15" t="n">
        <v>46192</v>
      </c>
      <c r="G362" s="1" t="s">
        <v>361</v>
      </c>
      <c r="H362" s="1" t="n">
        <v>1289612</v>
      </c>
      <c r="I362" s="1" t="n">
        <v>1</v>
      </c>
      <c r="J362" s="1" t="s">
        <v>3596</v>
      </c>
      <c r="K362" s="46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36</v>
      </c>
      <c r="D363" s="1" t="s">
        <v>3608</v>
      </c>
      <c r="E363" s="15" t="n">
        <v>46195</v>
      </c>
      <c r="F363" s="15" t="n">
        <v>46193</v>
      </c>
      <c r="G363" s="1" t="s">
        <v>182</v>
      </c>
      <c r="H363" s="1" t="n">
        <v>1289125</v>
      </c>
      <c r="I363" s="1" t="n">
        <v>1</v>
      </c>
      <c r="J363" s="1" t="s">
        <v>3596</v>
      </c>
      <c r="K363" s="46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36</v>
      </c>
      <c r="D364" s="1" t="s">
        <v>3608</v>
      </c>
      <c r="E364" s="15" t="n">
        <v>46195</v>
      </c>
      <c r="F364" s="15" t="n">
        <v>46193</v>
      </c>
      <c r="G364" s="1" t="s">
        <v>182</v>
      </c>
      <c r="H364" s="1" t="n">
        <v>1289188</v>
      </c>
      <c r="I364" s="1" t="n">
        <v>1</v>
      </c>
      <c r="J364" s="1" t="s">
        <v>3596</v>
      </c>
      <c r="K364" s="46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36</v>
      </c>
      <c r="D365" s="1" t="s">
        <v>3712</v>
      </c>
      <c r="E365" s="15" t="n">
        <v>46195</v>
      </c>
      <c r="F365" s="15" t="n">
        <v>46191</v>
      </c>
      <c r="G365" s="1" t="s">
        <v>1206</v>
      </c>
      <c r="H365" s="1" t="n">
        <v>1289278</v>
      </c>
      <c r="I365" s="1" t="n">
        <v>1</v>
      </c>
      <c r="J365" s="1" t="s">
        <v>3596</v>
      </c>
      <c r="K365" s="46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36</v>
      </c>
      <c r="D366" s="1" t="s">
        <v>3638</v>
      </c>
      <c r="E366" s="15" t="n">
        <v>46195</v>
      </c>
      <c r="F366" s="15" t="n">
        <v>46195</v>
      </c>
      <c r="G366" s="1" t="s">
        <v>101</v>
      </c>
      <c r="H366" s="1" t="n">
        <v>1291379</v>
      </c>
      <c r="I366" s="1" t="n">
        <v>1</v>
      </c>
      <c r="J366" s="1" t="s">
        <v>3596</v>
      </c>
      <c r="K366" s="46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59</v>
      </c>
      <c r="D367" s="1" t="s">
        <v>3629</v>
      </c>
      <c r="E367" s="15" t="n">
        <v>46195</v>
      </c>
      <c r="F367" s="15" t="n">
        <v>46191</v>
      </c>
      <c r="G367" s="1" t="s">
        <v>359</v>
      </c>
      <c r="H367" s="1" t="n">
        <v>1289273</v>
      </c>
      <c r="I367" s="1" t="n">
        <v>1</v>
      </c>
      <c r="J367" s="1" t="s">
        <v>3596</v>
      </c>
      <c r="K367" s="46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153</v>
      </c>
      <c r="D368" s="1" t="s">
        <v>3610</v>
      </c>
      <c r="E368" s="15" t="n">
        <v>46195</v>
      </c>
      <c r="F368" s="15" t="n">
        <v>46195</v>
      </c>
      <c r="G368" s="1" t="s">
        <v>1095</v>
      </c>
      <c r="H368" s="1" t="n">
        <v>1309210</v>
      </c>
      <c r="I368" s="1" t="n">
        <v>1</v>
      </c>
      <c r="J368" s="1" t="s">
        <v>3596</v>
      </c>
      <c r="K368" s="46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36</v>
      </c>
      <c r="D369" s="1" t="s">
        <v>3706</v>
      </c>
      <c r="E369" s="15" t="n">
        <v>46196</v>
      </c>
      <c r="F369" s="15" t="n">
        <v>46196</v>
      </c>
      <c r="G369" s="1" t="s">
        <v>905</v>
      </c>
      <c r="H369" s="1" t="n">
        <v>1309564</v>
      </c>
      <c r="I369" s="1" t="n">
        <v>1</v>
      </c>
      <c r="J369" s="1" t="s">
        <v>3596</v>
      </c>
      <c r="K369" s="46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36</v>
      </c>
      <c r="D370" s="1" t="s">
        <v>3679</v>
      </c>
      <c r="E370" s="15" t="n">
        <v>46196</v>
      </c>
      <c r="F370" s="15" t="n">
        <v>46190</v>
      </c>
      <c r="G370" s="1" t="s">
        <v>68</v>
      </c>
      <c r="H370" s="1" t="n">
        <v>1295752</v>
      </c>
      <c r="I370" s="1" t="n">
        <v>1</v>
      </c>
      <c r="J370" s="1" t="s">
        <v>3596</v>
      </c>
      <c r="K370" s="46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36</v>
      </c>
      <c r="D371" s="1" t="s">
        <v>3679</v>
      </c>
      <c r="E371" s="15" t="n">
        <v>46196</v>
      </c>
      <c r="F371" s="15" t="n">
        <v>46193</v>
      </c>
      <c r="G371" s="1" t="s">
        <v>68</v>
      </c>
      <c r="H371" s="1" t="n">
        <v>1296353</v>
      </c>
      <c r="I371" s="1" t="n">
        <v>1</v>
      </c>
      <c r="J371" s="1" t="s">
        <v>3596</v>
      </c>
      <c r="K371" s="46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1950</v>
      </c>
      <c r="D372" s="1" t="s">
        <v>3652</v>
      </c>
      <c r="E372" s="15" t="n">
        <v>46196</v>
      </c>
      <c r="F372" s="15" t="n">
        <v>46191</v>
      </c>
      <c r="G372" s="1" t="s">
        <v>173</v>
      </c>
      <c r="H372" s="1" t="n">
        <v>1295867</v>
      </c>
      <c r="I372" s="1" t="n">
        <v>1</v>
      </c>
      <c r="J372" s="1" t="s">
        <v>3596</v>
      </c>
      <c r="K372" s="46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1950</v>
      </c>
      <c r="D373" s="1" t="s">
        <v>3652</v>
      </c>
      <c r="E373" s="15" t="n">
        <v>46196</v>
      </c>
      <c r="F373" s="15" t="n">
        <v>46192</v>
      </c>
      <c r="G373" s="1" t="s">
        <v>173</v>
      </c>
      <c r="H373" s="1" t="n">
        <v>1295709</v>
      </c>
      <c r="I373" s="1" t="n">
        <v>1</v>
      </c>
      <c r="J373" s="1" t="s">
        <v>3596</v>
      </c>
      <c r="K373" s="46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272</v>
      </c>
      <c r="D374" s="1" t="s">
        <v>3652</v>
      </c>
      <c r="E374" s="15" t="n">
        <v>46196</v>
      </c>
      <c r="F374" s="15" t="n">
        <v>46191</v>
      </c>
      <c r="G374" s="1" t="s">
        <v>173</v>
      </c>
      <c r="H374" s="1" t="n">
        <v>1296332</v>
      </c>
      <c r="I374" s="1" t="n">
        <v>1</v>
      </c>
      <c r="J374" s="1" t="s">
        <v>3596</v>
      </c>
      <c r="K374" s="46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36</v>
      </c>
      <c r="D375" s="1" t="s">
        <v>3615</v>
      </c>
      <c r="E375" s="15" t="n">
        <v>46196</v>
      </c>
      <c r="F375" s="15" t="n">
        <v>46196</v>
      </c>
      <c r="G375" s="1" t="s">
        <v>253</v>
      </c>
      <c r="H375" s="1" t="n">
        <v>1295750</v>
      </c>
      <c r="I375" s="1" t="n">
        <v>1</v>
      </c>
      <c r="J375" s="1" t="s">
        <v>3596</v>
      </c>
      <c r="K375" s="46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36</v>
      </c>
      <c r="D376" s="1" t="s">
        <v>3694</v>
      </c>
      <c r="E376" s="15" t="n">
        <v>46196</v>
      </c>
      <c r="F376" s="15" t="n">
        <v>46193</v>
      </c>
      <c r="G376" s="1" t="s">
        <v>590</v>
      </c>
      <c r="H376" s="1" t="n">
        <v>1296431</v>
      </c>
      <c r="I376" s="1" t="n">
        <v>1</v>
      </c>
      <c r="J376" s="1" t="s">
        <v>3596</v>
      </c>
      <c r="K376" s="46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36</v>
      </c>
      <c r="D377" s="1" t="s">
        <v>3694</v>
      </c>
      <c r="E377" s="15" t="n">
        <v>46196</v>
      </c>
      <c r="F377" s="15" t="n">
        <v>46193</v>
      </c>
      <c r="G377" s="1" t="s">
        <v>590</v>
      </c>
      <c r="H377" s="1" t="n">
        <v>1296447</v>
      </c>
      <c r="I377" s="1" t="n">
        <v>1</v>
      </c>
      <c r="J377" s="1" t="s">
        <v>3596</v>
      </c>
      <c r="K377" s="46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460</v>
      </c>
      <c r="D378" s="1" t="s">
        <v>3705</v>
      </c>
      <c r="E378" s="15" t="n">
        <v>46196</v>
      </c>
      <c r="F378" s="15" t="n">
        <v>46190</v>
      </c>
      <c r="G378" s="1" t="s">
        <v>610</v>
      </c>
      <c r="H378" s="1" t="n">
        <v>1293794</v>
      </c>
      <c r="I378" s="1" t="n">
        <v>1</v>
      </c>
      <c r="J378" s="1" t="s">
        <v>3596</v>
      </c>
      <c r="K378" s="46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36</v>
      </c>
      <c r="D379" s="1" t="s">
        <v>3681</v>
      </c>
      <c r="E379" s="15" t="n">
        <v>46196</v>
      </c>
      <c r="F379" s="15" t="n">
        <v>46192</v>
      </c>
      <c r="G379" s="1" t="s">
        <v>3682</v>
      </c>
      <c r="H379" s="1" t="n">
        <v>1293719</v>
      </c>
      <c r="I379" s="1" t="n">
        <v>1</v>
      </c>
      <c r="J379" s="1" t="s">
        <v>3596</v>
      </c>
      <c r="K379" s="46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3683</v>
      </c>
      <c r="D380" s="1" t="s">
        <v>3713</v>
      </c>
      <c r="E380" s="15" t="n">
        <v>46196</v>
      </c>
      <c r="F380" s="15" t="n">
        <v>46190</v>
      </c>
      <c r="G380" s="1" t="s">
        <v>238</v>
      </c>
      <c r="H380" s="1" t="n">
        <v>1294735</v>
      </c>
      <c r="I380" s="1" t="n">
        <v>11</v>
      </c>
      <c r="J380" s="1" t="s">
        <v>3596</v>
      </c>
      <c r="K380" s="46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3683</v>
      </c>
      <c r="D381" s="1" t="s">
        <v>3713</v>
      </c>
      <c r="E381" s="15" t="n">
        <v>46196</v>
      </c>
      <c r="F381" s="15" t="n">
        <v>46190</v>
      </c>
      <c r="G381" s="1" t="s">
        <v>238</v>
      </c>
      <c r="H381" s="1" t="n">
        <v>1294954</v>
      </c>
      <c r="I381" s="1" t="n">
        <v>11</v>
      </c>
      <c r="J381" s="1" t="s">
        <v>3596</v>
      </c>
      <c r="K381" s="46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153</v>
      </c>
      <c r="D382" s="1" t="s">
        <v>3675</v>
      </c>
      <c r="E382" s="15" t="n">
        <v>46196</v>
      </c>
      <c r="F382" s="15" t="n">
        <v>46192</v>
      </c>
      <c r="G382" s="1" t="s">
        <v>155</v>
      </c>
      <c r="H382" s="1" t="n">
        <v>1294118</v>
      </c>
      <c r="I382" s="1" t="n">
        <v>1</v>
      </c>
      <c r="J382" s="1" t="s">
        <v>3596</v>
      </c>
      <c r="K382" s="46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153</v>
      </c>
      <c r="D383" s="1" t="s">
        <v>3675</v>
      </c>
      <c r="E383" s="15" t="n">
        <v>46196</v>
      </c>
      <c r="F383" s="15" t="n">
        <v>46192</v>
      </c>
      <c r="G383" s="1" t="s">
        <v>155</v>
      </c>
      <c r="H383" s="1" t="n">
        <v>1294268</v>
      </c>
      <c r="I383" s="1" t="n">
        <v>1</v>
      </c>
      <c r="J383" s="1" t="s">
        <v>3596</v>
      </c>
      <c r="K383" s="46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36</v>
      </c>
      <c r="D384" s="1" t="s">
        <v>3607</v>
      </c>
      <c r="E384" s="15" t="n">
        <v>46196</v>
      </c>
      <c r="F384" s="15" t="n">
        <v>46196</v>
      </c>
      <c r="G384" s="1" t="s">
        <v>93</v>
      </c>
      <c r="H384" s="1" t="n">
        <v>1295507</v>
      </c>
      <c r="I384" s="1" t="n">
        <v>2</v>
      </c>
      <c r="J384" s="1" t="s">
        <v>3596</v>
      </c>
      <c r="K384" s="46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36</v>
      </c>
      <c r="D385" s="1" t="s">
        <v>3607</v>
      </c>
      <c r="E385" s="15" t="n">
        <v>46196</v>
      </c>
      <c r="F385" s="15" t="n">
        <v>46196</v>
      </c>
      <c r="G385" s="1" t="s">
        <v>93</v>
      </c>
      <c r="H385" s="1" t="n">
        <v>1295636</v>
      </c>
      <c r="I385" s="1" t="n">
        <v>2</v>
      </c>
      <c r="J385" s="1" t="s">
        <v>3596</v>
      </c>
      <c r="K385" s="46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36</v>
      </c>
      <c r="D386" s="1" t="s">
        <v>3607</v>
      </c>
      <c r="E386" s="15" t="n">
        <v>46196</v>
      </c>
      <c r="F386" s="15" t="n">
        <v>46196</v>
      </c>
      <c r="G386" s="1" t="s">
        <v>93</v>
      </c>
      <c r="H386" s="1" t="n">
        <v>1295521</v>
      </c>
      <c r="I386" s="1" t="n">
        <v>6</v>
      </c>
      <c r="J386" s="1" t="s">
        <v>3596</v>
      </c>
      <c r="K386" s="46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36</v>
      </c>
      <c r="D387" s="1" t="s">
        <v>3607</v>
      </c>
      <c r="E387" s="15" t="n">
        <v>46196</v>
      </c>
      <c r="F387" s="15" t="n">
        <v>46196</v>
      </c>
      <c r="G387" s="1" t="s">
        <v>93</v>
      </c>
      <c r="H387" s="1" t="n">
        <v>1295699</v>
      </c>
      <c r="I387" s="1" t="n">
        <v>6</v>
      </c>
      <c r="J387" s="1" t="s">
        <v>3596</v>
      </c>
      <c r="K387" s="46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3662</v>
      </c>
      <c r="D388" s="1" t="s">
        <v>3663</v>
      </c>
      <c r="E388" s="15" t="n">
        <v>46196</v>
      </c>
      <c r="F388" s="15" t="n">
        <v>46191</v>
      </c>
      <c r="G388" s="1" t="s">
        <v>56</v>
      </c>
      <c r="H388" s="1" t="n">
        <v>1293782</v>
      </c>
      <c r="I388" s="1" t="n">
        <v>1</v>
      </c>
      <c r="J388" s="1" t="s">
        <v>3596</v>
      </c>
      <c r="K388" s="46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153</v>
      </c>
      <c r="D389" s="1" t="s">
        <v>3697</v>
      </c>
      <c r="E389" s="15" t="n">
        <v>46196</v>
      </c>
      <c r="F389" s="15" t="n">
        <v>46191</v>
      </c>
      <c r="G389" s="1" t="s">
        <v>430</v>
      </c>
      <c r="H389" s="1" t="n">
        <v>1293749</v>
      </c>
      <c r="I389" s="1" t="n">
        <v>1</v>
      </c>
      <c r="J389" s="1" t="s">
        <v>3596</v>
      </c>
      <c r="K389" s="46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36</v>
      </c>
      <c r="D390" s="1" t="s">
        <v>3706</v>
      </c>
      <c r="E390" s="15" t="n">
        <v>46197</v>
      </c>
      <c r="F390" s="15" t="n">
        <v>46197</v>
      </c>
      <c r="G390" s="1" t="s">
        <v>905</v>
      </c>
      <c r="H390" s="1" t="n">
        <v>1309308</v>
      </c>
      <c r="I390" s="1" t="n">
        <v>1</v>
      </c>
      <c r="J390" s="1" t="s">
        <v>3596</v>
      </c>
      <c r="K390" s="46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36</v>
      </c>
      <c r="D391" s="1" t="s">
        <v>3611</v>
      </c>
      <c r="E391" s="15" t="n">
        <v>46197</v>
      </c>
      <c r="F391" s="15" t="n">
        <v>46195</v>
      </c>
      <c r="G391" s="1" t="s">
        <v>186</v>
      </c>
      <c r="H391" s="1" t="n">
        <v>1299594</v>
      </c>
      <c r="I391" s="1" t="n">
        <v>1</v>
      </c>
      <c r="J391" s="1" t="s">
        <v>3596</v>
      </c>
      <c r="K391" s="46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36</v>
      </c>
      <c r="D392" s="1" t="s">
        <v>3639</v>
      </c>
      <c r="E392" s="15" t="n">
        <v>46197</v>
      </c>
      <c r="F392" s="15" t="n">
        <v>46191</v>
      </c>
      <c r="G392" s="1" t="s">
        <v>78</v>
      </c>
      <c r="H392" s="1" t="n">
        <v>1299933</v>
      </c>
      <c r="I392" s="1" t="n">
        <v>1</v>
      </c>
      <c r="J392" s="1" t="s">
        <v>3596</v>
      </c>
      <c r="K392" s="46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36</v>
      </c>
      <c r="D393" s="1" t="s">
        <v>3612</v>
      </c>
      <c r="E393" s="15" t="n">
        <v>46197</v>
      </c>
      <c r="F393" s="15" t="n">
        <v>46193</v>
      </c>
      <c r="G393" s="1" t="s">
        <v>368</v>
      </c>
      <c r="H393" s="1" t="n">
        <v>1300675</v>
      </c>
      <c r="I393" s="1" t="n">
        <v>1</v>
      </c>
      <c r="J393" s="1" t="s">
        <v>3596</v>
      </c>
      <c r="K393" s="46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36</v>
      </c>
      <c r="D394" s="1" t="s">
        <v>3714</v>
      </c>
      <c r="E394" s="15" t="n">
        <v>46197</v>
      </c>
      <c r="F394" s="15" t="n">
        <v>46196</v>
      </c>
      <c r="G394" s="1" t="s">
        <v>167</v>
      </c>
      <c r="H394" s="1" t="n">
        <v>1300300</v>
      </c>
      <c r="I394" s="1" t="n">
        <v>1</v>
      </c>
      <c r="J394" s="1" t="s">
        <v>3596</v>
      </c>
      <c r="K394" s="46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36</v>
      </c>
      <c r="D395" s="1" t="s">
        <v>3715</v>
      </c>
      <c r="E395" s="15" t="n">
        <v>46197</v>
      </c>
      <c r="F395" s="15" t="n">
        <v>46197</v>
      </c>
      <c r="G395" s="1" t="s">
        <v>1396</v>
      </c>
      <c r="H395" s="1" t="n">
        <v>1299496</v>
      </c>
      <c r="I395" s="1" t="n">
        <v>1</v>
      </c>
      <c r="J395" s="1" t="s">
        <v>3596</v>
      </c>
      <c r="K395" s="46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36</v>
      </c>
      <c r="D396" s="1" t="s">
        <v>3616</v>
      </c>
      <c r="E396" s="15" t="n">
        <v>46197</v>
      </c>
      <c r="F396" s="15" t="n">
        <v>46196</v>
      </c>
      <c r="G396" s="1" t="s">
        <v>75</v>
      </c>
      <c r="H396" s="1" t="n">
        <v>1299186</v>
      </c>
      <c r="I396" s="1" t="n">
        <v>1</v>
      </c>
      <c r="J396" s="1" t="s">
        <v>3596</v>
      </c>
      <c r="K396" s="46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36</v>
      </c>
      <c r="D397" s="1" t="s">
        <v>3616</v>
      </c>
      <c r="E397" s="15" t="n">
        <v>46197</v>
      </c>
      <c r="F397" s="15" t="n">
        <v>46196</v>
      </c>
      <c r="G397" s="1" t="s">
        <v>75</v>
      </c>
      <c r="H397" s="1" t="n">
        <v>1300337</v>
      </c>
      <c r="I397" s="1" t="n">
        <v>1</v>
      </c>
      <c r="J397" s="1" t="s">
        <v>3596</v>
      </c>
      <c r="K397" s="46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36</v>
      </c>
      <c r="D398" s="1" t="s">
        <v>3616</v>
      </c>
      <c r="E398" s="15" t="n">
        <v>46197</v>
      </c>
      <c r="F398" s="15" t="n">
        <v>46197</v>
      </c>
      <c r="G398" s="1" t="s">
        <v>75</v>
      </c>
      <c r="H398" s="1" t="n">
        <v>1299280</v>
      </c>
      <c r="I398" s="1" t="n">
        <v>1</v>
      </c>
      <c r="J398" s="1" t="s">
        <v>3596</v>
      </c>
      <c r="K398" s="46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3683</v>
      </c>
      <c r="D399" s="1" t="s">
        <v>3713</v>
      </c>
      <c r="E399" s="15" t="n">
        <v>46197</v>
      </c>
      <c r="F399" s="15" t="n">
        <v>46196</v>
      </c>
      <c r="G399" s="1" t="s">
        <v>238</v>
      </c>
      <c r="H399" s="1" t="n">
        <v>1300570</v>
      </c>
      <c r="I399" s="1" t="n">
        <v>11</v>
      </c>
      <c r="J399" s="1" t="s">
        <v>3596</v>
      </c>
      <c r="K399" s="46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3683</v>
      </c>
      <c r="D400" s="1" t="s">
        <v>3713</v>
      </c>
      <c r="E400" s="15" t="n">
        <v>46197</v>
      </c>
      <c r="F400" s="15" t="n">
        <v>46196</v>
      </c>
      <c r="G400" s="1" t="s">
        <v>238</v>
      </c>
      <c r="H400" s="1" t="n">
        <v>1300552</v>
      </c>
      <c r="I400" s="1" t="n">
        <v>11</v>
      </c>
      <c r="J400" s="1" t="s">
        <v>3596</v>
      </c>
      <c r="K400" s="46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36</v>
      </c>
      <c r="D401" s="1" t="s">
        <v>3607</v>
      </c>
      <c r="E401" s="15" t="n">
        <v>46197</v>
      </c>
      <c r="F401" s="15" t="n">
        <v>46197</v>
      </c>
      <c r="G401" s="1" t="s">
        <v>93</v>
      </c>
      <c r="H401" s="1" t="n">
        <v>1299886</v>
      </c>
      <c r="I401" s="1" t="n">
        <v>6</v>
      </c>
      <c r="J401" s="1" t="s">
        <v>3596</v>
      </c>
      <c r="K401" s="46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36</v>
      </c>
      <c r="D402" s="1" t="s">
        <v>3607</v>
      </c>
      <c r="E402" s="15" t="n">
        <v>46197</v>
      </c>
      <c r="F402" s="15" t="n">
        <v>46197</v>
      </c>
      <c r="G402" s="1" t="s">
        <v>93</v>
      </c>
      <c r="H402" s="1" t="n">
        <v>1299854</v>
      </c>
      <c r="I402" s="1" t="n">
        <v>2</v>
      </c>
      <c r="J402" s="1" t="s">
        <v>3596</v>
      </c>
      <c r="K402" s="46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36</v>
      </c>
      <c r="D403" s="1" t="s">
        <v>3608</v>
      </c>
      <c r="E403" s="15" t="n">
        <v>46197</v>
      </c>
      <c r="F403" s="15" t="n">
        <v>46195</v>
      </c>
      <c r="G403" s="1" t="s">
        <v>182</v>
      </c>
      <c r="H403" s="1" t="n">
        <v>1300713</v>
      </c>
      <c r="I403" s="1" t="n">
        <v>1</v>
      </c>
      <c r="J403" s="1" t="s">
        <v>3596</v>
      </c>
      <c r="K403" s="46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36</v>
      </c>
      <c r="D404" s="1" t="s">
        <v>3608</v>
      </c>
      <c r="E404" s="15" t="n">
        <v>46197</v>
      </c>
      <c r="F404" s="15" t="n">
        <v>46196</v>
      </c>
      <c r="G404" s="1" t="s">
        <v>182</v>
      </c>
      <c r="H404" s="1" t="n">
        <v>1300974</v>
      </c>
      <c r="I404" s="1" t="n">
        <v>1</v>
      </c>
      <c r="J404" s="1" t="s">
        <v>3596</v>
      </c>
      <c r="K404" s="46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59</v>
      </c>
      <c r="D405" s="1" t="s">
        <v>3716</v>
      </c>
      <c r="E405" s="15" t="n">
        <v>46197</v>
      </c>
      <c r="F405" s="15" t="n">
        <v>46196</v>
      </c>
      <c r="G405" s="1" t="s">
        <v>1398</v>
      </c>
      <c r="H405" s="1" t="n">
        <v>1300387</v>
      </c>
      <c r="I405" s="1" t="n">
        <v>1</v>
      </c>
      <c r="J405" s="1" t="s">
        <v>3596</v>
      </c>
      <c r="K405" s="46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457</v>
      </c>
      <c r="D406" s="1" t="s">
        <v>3717</v>
      </c>
      <c r="E406" s="15" t="n">
        <v>46197</v>
      </c>
      <c r="F406" s="15" t="n">
        <v>46196</v>
      </c>
      <c r="G406" s="1" t="s">
        <v>286</v>
      </c>
      <c r="H406" s="1" t="n">
        <v>1300399</v>
      </c>
      <c r="I406" s="1" t="n">
        <v>1</v>
      </c>
      <c r="J406" s="1" t="s">
        <v>3596</v>
      </c>
      <c r="K406" s="46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36</v>
      </c>
      <c r="D407" s="1" t="s">
        <v>3706</v>
      </c>
      <c r="E407" s="15" t="n">
        <v>46198</v>
      </c>
      <c r="F407" s="15" t="n">
        <v>46198</v>
      </c>
      <c r="G407" s="1" t="s">
        <v>905</v>
      </c>
      <c r="H407" s="1" t="n">
        <v>1312804</v>
      </c>
      <c r="I407" s="1" t="n">
        <v>1</v>
      </c>
      <c r="J407" s="1" t="s">
        <v>3596</v>
      </c>
      <c r="K407" s="46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36</v>
      </c>
      <c r="D408" s="1" t="s">
        <v>3718</v>
      </c>
      <c r="E408" s="15" t="n">
        <v>46198</v>
      </c>
      <c r="F408" s="15" t="n">
        <v>46197</v>
      </c>
      <c r="G408" s="1" t="s">
        <v>1177</v>
      </c>
      <c r="H408" s="1" t="n">
        <v>1306051</v>
      </c>
      <c r="I408" s="1" t="n">
        <v>1</v>
      </c>
      <c r="J408" s="1" t="s">
        <v>3596</v>
      </c>
      <c r="K408" s="46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36</v>
      </c>
      <c r="D409" s="1" t="s">
        <v>3679</v>
      </c>
      <c r="E409" s="15" t="n">
        <v>46198</v>
      </c>
      <c r="F409" s="15" t="n">
        <v>46190</v>
      </c>
      <c r="G409" s="1" t="s">
        <v>68</v>
      </c>
      <c r="H409" s="1" t="n">
        <v>1305258</v>
      </c>
      <c r="I409" s="1" t="n">
        <v>1</v>
      </c>
      <c r="J409" s="1" t="s">
        <v>3596</v>
      </c>
      <c r="K409" s="46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36</v>
      </c>
      <c r="D410" s="1" t="s">
        <v>3679</v>
      </c>
      <c r="E410" s="15" t="n">
        <v>46198</v>
      </c>
      <c r="F410" s="15" t="n">
        <v>46197</v>
      </c>
      <c r="G410" s="1" t="s">
        <v>68</v>
      </c>
      <c r="H410" s="1" t="n">
        <v>1305665</v>
      </c>
      <c r="I410" s="1" t="n">
        <v>1</v>
      </c>
      <c r="J410" s="1" t="s">
        <v>3596</v>
      </c>
      <c r="K410" s="46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36</v>
      </c>
      <c r="D411" s="1" t="s">
        <v>3679</v>
      </c>
      <c r="E411" s="15" t="n">
        <v>46198</v>
      </c>
      <c r="F411" s="15" t="n">
        <v>46197</v>
      </c>
      <c r="G411" s="1" t="s">
        <v>68</v>
      </c>
      <c r="H411" s="1" t="n">
        <v>1305288</v>
      </c>
      <c r="I411" s="1" t="n">
        <v>1</v>
      </c>
      <c r="J411" s="1" t="s">
        <v>3596</v>
      </c>
      <c r="K411" s="46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36</v>
      </c>
      <c r="D412" s="1" t="s">
        <v>3679</v>
      </c>
      <c r="E412" s="15" t="n">
        <v>46198</v>
      </c>
      <c r="F412" s="15" t="n">
        <v>46197</v>
      </c>
      <c r="G412" s="1" t="s">
        <v>68</v>
      </c>
      <c r="H412" s="1" t="n">
        <v>1305340</v>
      </c>
      <c r="I412" s="1" t="n">
        <v>1</v>
      </c>
      <c r="J412" s="1" t="s">
        <v>3596</v>
      </c>
      <c r="K412" s="46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36</v>
      </c>
      <c r="D413" s="1" t="s">
        <v>3679</v>
      </c>
      <c r="E413" s="15" t="n">
        <v>46198</v>
      </c>
      <c r="F413" s="15" t="n">
        <v>46197</v>
      </c>
      <c r="G413" s="1" t="s">
        <v>68</v>
      </c>
      <c r="H413" s="1" t="n">
        <v>1305728</v>
      </c>
      <c r="I413" s="1" t="n">
        <v>1</v>
      </c>
      <c r="J413" s="1" t="s">
        <v>3596</v>
      </c>
      <c r="K413" s="46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36</v>
      </c>
      <c r="D414" s="1" t="s">
        <v>3679</v>
      </c>
      <c r="E414" s="15" t="n">
        <v>46198</v>
      </c>
      <c r="F414" s="15" t="n">
        <v>46197</v>
      </c>
      <c r="G414" s="1" t="s">
        <v>68</v>
      </c>
      <c r="H414" s="1" t="n">
        <v>1305735</v>
      </c>
      <c r="I414" s="1" t="n">
        <v>1</v>
      </c>
      <c r="J414" s="1" t="s">
        <v>3596</v>
      </c>
      <c r="K414" s="46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36</v>
      </c>
      <c r="D415" s="1" t="s">
        <v>3679</v>
      </c>
      <c r="E415" s="15" t="n">
        <v>46198</v>
      </c>
      <c r="F415" s="15" t="n">
        <v>46197</v>
      </c>
      <c r="G415" s="1" t="s">
        <v>68</v>
      </c>
      <c r="H415" s="1" t="n">
        <v>1305753</v>
      </c>
      <c r="I415" s="1" t="n">
        <v>1</v>
      </c>
      <c r="J415" s="1" t="s">
        <v>3596</v>
      </c>
      <c r="K415" s="46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36</v>
      </c>
      <c r="D416" s="1" t="s">
        <v>3614</v>
      </c>
      <c r="E416" s="15" t="n">
        <v>46198</v>
      </c>
      <c r="F416" s="15" t="n">
        <v>46197</v>
      </c>
      <c r="G416" s="1" t="s">
        <v>302</v>
      </c>
      <c r="H416" s="1" t="n">
        <v>1306185</v>
      </c>
      <c r="I416" s="1" t="n">
        <v>1</v>
      </c>
      <c r="J416" s="1" t="s">
        <v>3596</v>
      </c>
      <c r="K416" s="46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36</v>
      </c>
      <c r="D417" s="1" t="s">
        <v>3656</v>
      </c>
      <c r="E417" s="15" t="n">
        <v>46198</v>
      </c>
      <c r="F417" s="15" t="n">
        <v>46197</v>
      </c>
      <c r="G417" s="1" t="s">
        <v>65</v>
      </c>
      <c r="H417" s="1" t="n">
        <v>1305846</v>
      </c>
      <c r="I417" s="1" t="n">
        <v>1</v>
      </c>
      <c r="J417" s="1" t="s">
        <v>3596</v>
      </c>
      <c r="K417" s="46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59</v>
      </c>
      <c r="D418" s="1" t="s">
        <v>3603</v>
      </c>
      <c r="E418" s="15" t="n">
        <v>46198</v>
      </c>
      <c r="F418" s="15" t="n">
        <v>46198</v>
      </c>
      <c r="G418" s="1" t="s">
        <v>118</v>
      </c>
      <c r="H418" s="1" t="n">
        <v>1308996</v>
      </c>
      <c r="I418" s="1" t="n">
        <v>1</v>
      </c>
      <c r="J418" s="1" t="s">
        <v>3596</v>
      </c>
      <c r="K418" s="46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36</v>
      </c>
      <c r="D419" s="1" t="s">
        <v>3658</v>
      </c>
      <c r="E419" s="15" t="n">
        <v>46198</v>
      </c>
      <c r="F419" s="15" t="n">
        <v>46196</v>
      </c>
      <c r="G419" s="1" t="s">
        <v>626</v>
      </c>
      <c r="H419" s="1" t="n">
        <v>1304557</v>
      </c>
      <c r="I419" s="1" t="n">
        <v>1</v>
      </c>
      <c r="J419" s="1" t="s">
        <v>3596</v>
      </c>
      <c r="K419" s="46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36</v>
      </c>
      <c r="D420" s="1" t="s">
        <v>3719</v>
      </c>
      <c r="E420" s="15" t="n">
        <v>46198</v>
      </c>
      <c r="F420" s="15" t="n">
        <v>46198</v>
      </c>
      <c r="G420" s="1" t="s">
        <v>988</v>
      </c>
      <c r="H420" s="1" t="n">
        <v>1309245</v>
      </c>
      <c r="I420" s="1" t="n">
        <v>1</v>
      </c>
      <c r="J420" s="1" t="s">
        <v>3596</v>
      </c>
      <c r="K420" s="46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36</v>
      </c>
      <c r="D421" s="1" t="s">
        <v>3691</v>
      </c>
      <c r="E421" s="15" t="n">
        <v>46198</v>
      </c>
      <c r="F421" s="15" t="n">
        <v>46192</v>
      </c>
      <c r="G421" s="1" t="s">
        <v>385</v>
      </c>
      <c r="H421" s="1" t="n">
        <v>1304959</v>
      </c>
      <c r="I421" s="1" t="n">
        <v>1</v>
      </c>
      <c r="J421" s="1" t="s">
        <v>3596</v>
      </c>
      <c r="K421" s="46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153</v>
      </c>
      <c r="D422" s="1" t="s">
        <v>3610</v>
      </c>
      <c r="E422" s="15" t="n">
        <v>46198</v>
      </c>
      <c r="F422" s="15" t="n">
        <v>46198</v>
      </c>
      <c r="G422" s="1" t="s">
        <v>1095</v>
      </c>
      <c r="H422" s="1" t="n">
        <v>1309149</v>
      </c>
      <c r="I422" s="1" t="n">
        <v>1</v>
      </c>
      <c r="J422" s="1" t="s">
        <v>3596</v>
      </c>
      <c r="K422" s="46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36</v>
      </c>
      <c r="D423" s="1" t="s">
        <v>3624</v>
      </c>
      <c r="E423" s="15" t="n">
        <v>46199</v>
      </c>
      <c r="F423" s="15" t="n">
        <v>46199</v>
      </c>
      <c r="G423" s="1" t="s">
        <v>3625</v>
      </c>
      <c r="H423" s="1" t="n">
        <v>1309767</v>
      </c>
      <c r="I423" s="1" t="n">
        <v>1</v>
      </c>
      <c r="J423" s="1" t="s">
        <v>3596</v>
      </c>
      <c r="K423" s="46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36</v>
      </c>
      <c r="D424" s="1" t="s">
        <v>3612</v>
      </c>
      <c r="E424" s="15" t="n">
        <v>46199</v>
      </c>
      <c r="F424" s="15" t="n">
        <v>46198</v>
      </c>
      <c r="G424" s="1" t="s">
        <v>368</v>
      </c>
      <c r="H424" s="1" t="n">
        <v>1309485</v>
      </c>
      <c r="I424" s="1" t="n">
        <v>1</v>
      </c>
      <c r="J424" s="1" t="s">
        <v>3596</v>
      </c>
      <c r="K424" s="46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1950</v>
      </c>
      <c r="D425" s="1" t="s">
        <v>3652</v>
      </c>
      <c r="E425" s="15" t="n">
        <v>46199</v>
      </c>
      <c r="F425" s="15" t="n">
        <v>46196</v>
      </c>
      <c r="G425" s="1" t="s">
        <v>173</v>
      </c>
      <c r="H425" s="1" t="n">
        <v>1309451</v>
      </c>
      <c r="I425" s="1" t="n">
        <v>1</v>
      </c>
      <c r="J425" s="1" t="s">
        <v>3596</v>
      </c>
      <c r="K425" s="46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1950</v>
      </c>
      <c r="D426" s="1" t="s">
        <v>3652</v>
      </c>
      <c r="E426" s="15" t="n">
        <v>46199</v>
      </c>
      <c r="F426" s="15" t="n">
        <v>46196</v>
      </c>
      <c r="G426" s="1" t="s">
        <v>173</v>
      </c>
      <c r="H426" s="1" t="n">
        <v>1309446</v>
      </c>
      <c r="I426" s="1" t="n">
        <v>1</v>
      </c>
      <c r="J426" s="1" t="s">
        <v>3596</v>
      </c>
      <c r="K426" s="46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1950</v>
      </c>
      <c r="D427" s="1" t="s">
        <v>3652</v>
      </c>
      <c r="E427" s="15" t="n">
        <v>46199</v>
      </c>
      <c r="F427" s="15" t="n">
        <v>46196</v>
      </c>
      <c r="G427" s="1" t="s">
        <v>173</v>
      </c>
      <c r="H427" s="1" t="n">
        <v>1309396</v>
      </c>
      <c r="I427" s="1" t="n">
        <v>1</v>
      </c>
      <c r="J427" s="1" t="s">
        <v>3596</v>
      </c>
      <c r="K427" s="46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272</v>
      </c>
      <c r="D428" s="1" t="s">
        <v>3652</v>
      </c>
      <c r="E428" s="15" t="n">
        <v>46199</v>
      </c>
      <c r="F428" s="15" t="n">
        <v>46196</v>
      </c>
      <c r="G428" s="1" t="s">
        <v>173</v>
      </c>
      <c r="H428" s="1" t="n">
        <v>1309384</v>
      </c>
      <c r="I428" s="1" t="n">
        <v>1</v>
      </c>
      <c r="J428" s="1" t="s">
        <v>3596</v>
      </c>
      <c r="K428" s="46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36</v>
      </c>
      <c r="D429" s="1" t="s">
        <v>3689</v>
      </c>
      <c r="E429" s="15" t="n">
        <v>46199</v>
      </c>
      <c r="F429" s="15" t="n">
        <v>46199</v>
      </c>
      <c r="G429" s="1" t="s">
        <v>240</v>
      </c>
      <c r="H429" s="1" t="n">
        <v>1309293</v>
      </c>
      <c r="I429" s="1" t="n">
        <v>1</v>
      </c>
      <c r="J429" s="1" t="s">
        <v>3596</v>
      </c>
      <c r="K429" s="46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36</v>
      </c>
      <c r="D430" s="1" t="s">
        <v>3626</v>
      </c>
      <c r="E430" s="15" t="n">
        <v>46199</v>
      </c>
      <c r="F430" s="15" t="n">
        <v>46195</v>
      </c>
      <c r="G430" s="1" t="s">
        <v>184</v>
      </c>
      <c r="H430" s="1" t="n">
        <v>1308875</v>
      </c>
      <c r="I430" s="1" t="n">
        <v>1</v>
      </c>
      <c r="J430" s="1" t="s">
        <v>3596</v>
      </c>
      <c r="K430" s="46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36</v>
      </c>
      <c r="D431" s="1" t="s">
        <v>3626</v>
      </c>
      <c r="E431" s="15" t="n">
        <v>46199</v>
      </c>
      <c r="F431" s="15" t="n">
        <v>46198</v>
      </c>
      <c r="G431" s="1" t="s">
        <v>184</v>
      </c>
      <c r="H431" s="1" t="n">
        <v>1309270</v>
      </c>
      <c r="I431" s="1" t="n">
        <v>1</v>
      </c>
      <c r="J431" s="1" t="s">
        <v>3596</v>
      </c>
      <c r="K431" s="46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59</v>
      </c>
      <c r="D432" s="1" t="s">
        <v>3613</v>
      </c>
      <c r="E432" s="15" t="n">
        <v>46199</v>
      </c>
      <c r="F432" s="15" t="n">
        <v>46198</v>
      </c>
      <c r="G432" s="1" t="s">
        <v>89</v>
      </c>
      <c r="H432" s="1" t="n">
        <v>1308813</v>
      </c>
      <c r="I432" s="1" t="n">
        <v>1</v>
      </c>
      <c r="J432" s="1" t="s">
        <v>3596</v>
      </c>
      <c r="K432" s="46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36</v>
      </c>
      <c r="D433" s="1" t="s">
        <v>3614</v>
      </c>
      <c r="E433" s="15" t="n">
        <v>46199</v>
      </c>
      <c r="F433" s="15" t="n">
        <v>46198</v>
      </c>
      <c r="G433" s="1" t="s">
        <v>302</v>
      </c>
      <c r="H433" s="1" t="n">
        <v>1309867</v>
      </c>
      <c r="I433" s="1" t="n">
        <v>1</v>
      </c>
      <c r="J433" s="1" t="s">
        <v>3596</v>
      </c>
      <c r="K433" s="46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36</v>
      </c>
      <c r="D434" s="1" t="s">
        <v>3615</v>
      </c>
      <c r="E434" s="15" t="n">
        <v>46199</v>
      </c>
      <c r="F434" s="15" t="n">
        <v>46199</v>
      </c>
      <c r="G434" s="1" t="s">
        <v>253</v>
      </c>
      <c r="H434" s="1" t="n">
        <v>1310365</v>
      </c>
      <c r="I434" s="1" t="n">
        <v>1</v>
      </c>
      <c r="J434" s="1" t="s">
        <v>3596</v>
      </c>
      <c r="K434" s="46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3641</v>
      </c>
      <c r="D435" s="1" t="s">
        <v>3642</v>
      </c>
      <c r="E435" s="15" t="n">
        <v>46199</v>
      </c>
      <c r="F435" s="15" t="n">
        <v>46197</v>
      </c>
      <c r="G435" s="1" t="s">
        <v>351</v>
      </c>
      <c r="H435" s="1" t="n">
        <v>1309533</v>
      </c>
      <c r="I435" s="1" t="n">
        <v>1</v>
      </c>
      <c r="J435" s="1" t="s">
        <v>3596</v>
      </c>
      <c r="K435" s="46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3641</v>
      </c>
      <c r="D436" s="1" t="s">
        <v>3642</v>
      </c>
      <c r="E436" s="15" t="n">
        <v>46199</v>
      </c>
      <c r="F436" s="15" t="n">
        <v>46197</v>
      </c>
      <c r="G436" s="1" t="s">
        <v>351</v>
      </c>
      <c r="H436" s="1" t="n">
        <v>1309771</v>
      </c>
      <c r="I436" s="1" t="n">
        <v>1</v>
      </c>
      <c r="J436" s="1" t="s">
        <v>3596</v>
      </c>
      <c r="K436" s="46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3641</v>
      </c>
      <c r="D437" s="1" t="s">
        <v>3642</v>
      </c>
      <c r="E437" s="15" t="n">
        <v>46199</v>
      </c>
      <c r="F437" s="15" t="n">
        <v>46197</v>
      </c>
      <c r="G437" s="1" t="s">
        <v>351</v>
      </c>
      <c r="H437" s="1" t="n">
        <v>1309766</v>
      </c>
      <c r="I437" s="1" t="n">
        <v>1</v>
      </c>
      <c r="J437" s="1" t="s">
        <v>3596</v>
      </c>
      <c r="K437" s="46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36</v>
      </c>
      <c r="D438" s="1" t="s">
        <v>3616</v>
      </c>
      <c r="E438" s="15" t="n">
        <v>46199</v>
      </c>
      <c r="F438" s="15" t="n">
        <v>46198</v>
      </c>
      <c r="G438" s="1" t="s">
        <v>75</v>
      </c>
      <c r="H438" s="1" t="n">
        <v>1309156</v>
      </c>
      <c r="I438" s="1" t="n">
        <v>1</v>
      </c>
      <c r="J438" s="1" t="s">
        <v>3596</v>
      </c>
      <c r="K438" s="46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3600</v>
      </c>
      <c r="D439" s="1" t="s">
        <v>3601</v>
      </c>
      <c r="E439" s="15" t="n">
        <v>46199</v>
      </c>
      <c r="F439" s="15" t="n">
        <v>46199</v>
      </c>
      <c r="G439" s="1" t="s">
        <v>677</v>
      </c>
      <c r="H439" s="1" t="n">
        <v>1312961</v>
      </c>
      <c r="I439" s="1" t="n">
        <v>1</v>
      </c>
      <c r="J439" s="1" t="s">
        <v>3596</v>
      </c>
      <c r="K439" s="46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3600</v>
      </c>
      <c r="D440" s="1" t="s">
        <v>3601</v>
      </c>
      <c r="E440" s="15" t="n">
        <v>46199</v>
      </c>
      <c r="F440" s="15" t="n">
        <v>46199</v>
      </c>
      <c r="G440" s="1" t="s">
        <v>677</v>
      </c>
      <c r="H440" s="1" t="n">
        <v>1312944</v>
      </c>
      <c r="I440" s="1" t="n">
        <v>1</v>
      </c>
      <c r="J440" s="1" t="s">
        <v>3596</v>
      </c>
      <c r="K440" s="46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3600</v>
      </c>
      <c r="D441" s="1" t="s">
        <v>3601</v>
      </c>
      <c r="E441" s="15" t="n">
        <v>46199</v>
      </c>
      <c r="F441" s="15" t="n">
        <v>46199</v>
      </c>
      <c r="G441" s="1" t="s">
        <v>677</v>
      </c>
      <c r="H441" s="1" t="n">
        <v>1312884</v>
      </c>
      <c r="I441" s="1" t="n">
        <v>1</v>
      </c>
      <c r="J441" s="1" t="s">
        <v>3596</v>
      </c>
      <c r="K441" s="46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3600</v>
      </c>
      <c r="D442" s="1" t="s">
        <v>3601</v>
      </c>
      <c r="E442" s="15" t="n">
        <v>46199</v>
      </c>
      <c r="F442" s="15" t="n">
        <v>46199</v>
      </c>
      <c r="G442" s="1" t="s">
        <v>677</v>
      </c>
      <c r="H442" s="1" t="n">
        <v>1312842</v>
      </c>
      <c r="I442" s="1" t="n">
        <v>1</v>
      </c>
      <c r="J442" s="1" t="s">
        <v>3596</v>
      </c>
      <c r="K442" s="46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3720</v>
      </c>
      <c r="D443" s="1" t="s">
        <v>3721</v>
      </c>
      <c r="E443" s="15" t="n">
        <v>46199</v>
      </c>
      <c r="F443" s="15" t="n">
        <v>46197</v>
      </c>
      <c r="G443" s="1" t="s">
        <v>355</v>
      </c>
      <c r="H443" s="1" t="n">
        <v>1309969</v>
      </c>
      <c r="I443" s="1" t="n">
        <v>1</v>
      </c>
      <c r="J443" s="1" t="s">
        <v>3596</v>
      </c>
      <c r="K443" s="46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36</v>
      </c>
      <c r="D444" s="1" t="s">
        <v>3654</v>
      </c>
      <c r="E444" s="15" t="n">
        <v>46199</v>
      </c>
      <c r="F444" s="15" t="n">
        <v>46198</v>
      </c>
      <c r="G444" s="1" t="s">
        <v>225</v>
      </c>
      <c r="H444" s="1" t="n">
        <v>1309121</v>
      </c>
      <c r="I444" s="1" t="n">
        <v>1</v>
      </c>
      <c r="J444" s="1" t="s">
        <v>3596</v>
      </c>
      <c r="K444" s="46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59</v>
      </c>
      <c r="D445" s="1" t="s">
        <v>3618</v>
      </c>
      <c r="E445" s="15" t="n">
        <v>46199</v>
      </c>
      <c r="F445" s="15" t="n">
        <v>46195</v>
      </c>
      <c r="G445" s="1" t="s">
        <v>99</v>
      </c>
      <c r="H445" s="1" t="n">
        <v>1309005</v>
      </c>
      <c r="I445" s="1" t="n">
        <v>1</v>
      </c>
      <c r="J445" s="1" t="s">
        <v>3596</v>
      </c>
      <c r="K445" s="46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59</v>
      </c>
      <c r="D446" s="1" t="s">
        <v>3618</v>
      </c>
      <c r="E446" s="15" t="n">
        <v>46199</v>
      </c>
      <c r="F446" s="15" t="n">
        <v>46198</v>
      </c>
      <c r="G446" s="1" t="s">
        <v>99</v>
      </c>
      <c r="H446" s="1" t="n">
        <v>1309015</v>
      </c>
      <c r="I446" s="1" t="n">
        <v>1</v>
      </c>
      <c r="J446" s="1" t="s">
        <v>3596</v>
      </c>
      <c r="K446" s="46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36</v>
      </c>
      <c r="D447" s="1" t="s">
        <v>3619</v>
      </c>
      <c r="E447" s="15" t="n">
        <v>46199</v>
      </c>
      <c r="F447" s="15" t="n">
        <v>46196</v>
      </c>
      <c r="G447" s="1" t="s">
        <v>180</v>
      </c>
      <c r="H447" s="1" t="n">
        <v>1308855</v>
      </c>
      <c r="I447" s="1" t="n">
        <v>1</v>
      </c>
      <c r="J447" s="1" t="s">
        <v>3596</v>
      </c>
      <c r="K447" s="46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36</v>
      </c>
      <c r="D448" s="1" t="s">
        <v>3700</v>
      </c>
      <c r="E448" s="15" t="n">
        <v>46199</v>
      </c>
      <c r="F448" s="15" t="n">
        <v>46195</v>
      </c>
      <c r="G448" s="1" t="s">
        <v>249</v>
      </c>
      <c r="H448" s="1" t="n">
        <v>1308931</v>
      </c>
      <c r="I448" s="1" t="n">
        <v>1</v>
      </c>
      <c r="J448" s="1" t="s">
        <v>3596</v>
      </c>
      <c r="K448" s="46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36</v>
      </c>
      <c r="D449" s="1" t="s">
        <v>3722</v>
      </c>
      <c r="E449" s="15" t="n">
        <v>46199</v>
      </c>
      <c r="F449" s="15" t="n">
        <v>46199</v>
      </c>
      <c r="G449" s="1" t="s">
        <v>1024</v>
      </c>
      <c r="H449" s="1" t="n">
        <v>1312820</v>
      </c>
      <c r="I449" s="1" t="n">
        <v>1</v>
      </c>
      <c r="J449" s="1" t="s">
        <v>3596</v>
      </c>
      <c r="K449" s="46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36</v>
      </c>
      <c r="D450" s="1" t="s">
        <v>3605</v>
      </c>
      <c r="E450" s="15" t="n">
        <v>46199</v>
      </c>
      <c r="F450" s="15" t="n">
        <v>46199</v>
      </c>
      <c r="G450" s="1" t="s">
        <v>243</v>
      </c>
      <c r="H450" s="1" t="n">
        <v>1310018</v>
      </c>
      <c r="I450" s="1" t="n">
        <v>1</v>
      </c>
      <c r="J450" s="1" t="s">
        <v>3596</v>
      </c>
      <c r="K450" s="46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3683</v>
      </c>
      <c r="D451" s="1" t="s">
        <v>3684</v>
      </c>
      <c r="E451" s="15" t="n">
        <v>46199</v>
      </c>
      <c r="F451" s="15" t="n">
        <v>46196</v>
      </c>
      <c r="G451" s="1" t="s">
        <v>81</v>
      </c>
      <c r="H451" s="1" t="n">
        <v>1310257</v>
      </c>
      <c r="I451" s="1" t="n">
        <v>1</v>
      </c>
      <c r="J451" s="1" t="s">
        <v>3596</v>
      </c>
      <c r="K451" s="46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36</v>
      </c>
      <c r="D452" s="1" t="s">
        <v>3660</v>
      </c>
      <c r="E452" s="15" t="n">
        <v>46199</v>
      </c>
      <c r="F452" s="15" t="n">
        <v>46198</v>
      </c>
      <c r="G452" s="1" t="s">
        <v>247</v>
      </c>
      <c r="H452" s="1" t="n">
        <v>1309009</v>
      </c>
      <c r="I452" s="1" t="n">
        <v>1</v>
      </c>
      <c r="J452" s="1" t="s">
        <v>3596</v>
      </c>
      <c r="K452" s="46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36</v>
      </c>
      <c r="D453" s="1" t="s">
        <v>3621</v>
      </c>
      <c r="E453" s="15" t="n">
        <v>46199</v>
      </c>
      <c r="F453" s="15" t="n">
        <v>46196</v>
      </c>
      <c r="G453" s="1" t="s">
        <v>363</v>
      </c>
      <c r="H453" s="1" t="n">
        <v>1308839</v>
      </c>
      <c r="I453" s="1" t="n">
        <v>1</v>
      </c>
      <c r="J453" s="1" t="s">
        <v>3596</v>
      </c>
      <c r="K453" s="46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272</v>
      </c>
      <c r="D454" s="1" t="s">
        <v>3635</v>
      </c>
      <c r="E454" s="15" t="n">
        <v>46199</v>
      </c>
      <c r="F454" s="15" t="n">
        <v>46191</v>
      </c>
      <c r="G454" s="1" t="s">
        <v>169</v>
      </c>
      <c r="H454" s="1" t="n">
        <v>1308963</v>
      </c>
      <c r="I454" s="1" t="n">
        <v>1</v>
      </c>
      <c r="J454" s="1" t="s">
        <v>3596</v>
      </c>
      <c r="K454" s="46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272</v>
      </c>
      <c r="D455" s="1" t="s">
        <v>3635</v>
      </c>
      <c r="E455" s="15" t="n">
        <v>46199</v>
      </c>
      <c r="F455" s="15" t="n">
        <v>46196</v>
      </c>
      <c r="G455" s="1" t="s">
        <v>169</v>
      </c>
      <c r="H455" s="1" t="n">
        <v>1308995</v>
      </c>
      <c r="I455" s="1" t="n">
        <v>1</v>
      </c>
      <c r="J455" s="1" t="s">
        <v>3596</v>
      </c>
      <c r="K455" s="46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59</v>
      </c>
      <c r="D456" s="1" t="s">
        <v>3622</v>
      </c>
      <c r="E456" s="15" t="n">
        <v>46199</v>
      </c>
      <c r="F456" s="15" t="n">
        <v>46195</v>
      </c>
      <c r="G456" s="1" t="s">
        <v>97</v>
      </c>
      <c r="H456" s="1" t="n">
        <v>1308891</v>
      </c>
      <c r="I456" s="1" t="n">
        <v>1</v>
      </c>
      <c r="J456" s="1" t="s">
        <v>3596</v>
      </c>
      <c r="K456" s="46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59</v>
      </c>
      <c r="D457" s="1" t="s">
        <v>3622</v>
      </c>
      <c r="E457" s="15" t="n">
        <v>46199</v>
      </c>
      <c r="F457" s="15" t="n">
        <v>46196</v>
      </c>
      <c r="G457" s="1" t="s">
        <v>97</v>
      </c>
      <c r="H457" s="1" t="n">
        <v>1308921</v>
      </c>
      <c r="I457" s="1" t="n">
        <v>1</v>
      </c>
      <c r="J457" s="1" t="s">
        <v>3596</v>
      </c>
      <c r="K457" s="46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59</v>
      </c>
      <c r="D458" s="1" t="s">
        <v>3622</v>
      </c>
      <c r="E458" s="15" t="n">
        <v>46199</v>
      </c>
      <c r="F458" s="15" t="n">
        <v>46198</v>
      </c>
      <c r="G458" s="1" t="s">
        <v>97</v>
      </c>
      <c r="H458" s="1" t="n">
        <v>1308928</v>
      </c>
      <c r="I458" s="1" t="n">
        <v>1</v>
      </c>
      <c r="J458" s="1" t="s">
        <v>3596</v>
      </c>
      <c r="K458" s="46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153</v>
      </c>
      <c r="D459" s="1" t="s">
        <v>3623</v>
      </c>
      <c r="E459" s="15" t="n">
        <v>46199</v>
      </c>
      <c r="F459" s="15" t="n">
        <v>46197</v>
      </c>
      <c r="G459" s="1" t="s">
        <v>871</v>
      </c>
      <c r="H459" s="1" t="n">
        <v>1310224</v>
      </c>
      <c r="I459" s="1" t="n">
        <v>1</v>
      </c>
      <c r="J459" s="1" t="s">
        <v>3596</v>
      </c>
      <c r="K459" s="46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36</v>
      </c>
      <c r="D460" s="1" t="s">
        <v>3607</v>
      </c>
      <c r="E460" s="15" t="n">
        <v>46199</v>
      </c>
      <c r="F460" s="15" t="n">
        <v>46199</v>
      </c>
      <c r="G460" s="1" t="s">
        <v>93</v>
      </c>
      <c r="H460" s="1" t="n">
        <v>1310010</v>
      </c>
      <c r="I460" s="1" t="n">
        <v>2</v>
      </c>
      <c r="J460" s="1" t="s">
        <v>3596</v>
      </c>
      <c r="K460" s="46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36</v>
      </c>
      <c r="D461" s="1" t="s">
        <v>3607</v>
      </c>
      <c r="E461" s="15" t="n">
        <v>46199</v>
      </c>
      <c r="F461" s="15" t="n">
        <v>46199</v>
      </c>
      <c r="G461" s="1" t="s">
        <v>93</v>
      </c>
      <c r="H461" s="1" t="n">
        <v>1309570</v>
      </c>
      <c r="I461" s="1" t="n">
        <v>6</v>
      </c>
      <c r="J461" s="1" t="s">
        <v>3596</v>
      </c>
      <c r="K461" s="46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36</v>
      </c>
      <c r="D462" s="1" t="s">
        <v>3607</v>
      </c>
      <c r="E462" s="15" t="n">
        <v>46199</v>
      </c>
      <c r="F462" s="15" t="n">
        <v>46199</v>
      </c>
      <c r="G462" s="1" t="s">
        <v>93</v>
      </c>
      <c r="H462" s="1" t="n">
        <v>1310034</v>
      </c>
      <c r="I462" s="1" t="n">
        <v>6</v>
      </c>
      <c r="J462" s="1" t="s">
        <v>3596</v>
      </c>
      <c r="K462" s="46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36</v>
      </c>
      <c r="D463" s="1" t="s">
        <v>3607</v>
      </c>
      <c r="E463" s="15" t="n">
        <v>46199</v>
      </c>
      <c r="F463" s="15" t="n">
        <v>46199</v>
      </c>
      <c r="G463" s="1" t="s">
        <v>93</v>
      </c>
      <c r="H463" s="1" t="n">
        <v>1310202</v>
      </c>
      <c r="I463" s="1" t="n">
        <v>6</v>
      </c>
      <c r="J463" s="1" t="s">
        <v>3596</v>
      </c>
      <c r="K463" s="46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36</v>
      </c>
      <c r="D464" s="1" t="s">
        <v>3607</v>
      </c>
      <c r="E464" s="15" t="n">
        <v>46199</v>
      </c>
      <c r="F464" s="15" t="n">
        <v>46199</v>
      </c>
      <c r="G464" s="1" t="s">
        <v>93</v>
      </c>
      <c r="H464" s="1" t="n">
        <v>1310189</v>
      </c>
      <c r="I464" s="1" t="n">
        <v>2</v>
      </c>
      <c r="J464" s="1" t="s">
        <v>3596</v>
      </c>
      <c r="K464" s="46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36</v>
      </c>
      <c r="D465" s="1" t="s">
        <v>3607</v>
      </c>
      <c r="E465" s="15" t="n">
        <v>46199</v>
      </c>
      <c r="F465" s="15" t="n">
        <v>46199</v>
      </c>
      <c r="G465" s="1" t="s">
        <v>93</v>
      </c>
      <c r="H465" s="1" t="n">
        <v>1309565</v>
      </c>
      <c r="I465" s="1" t="n">
        <v>2</v>
      </c>
      <c r="J465" s="1" t="s">
        <v>3596</v>
      </c>
      <c r="K465" s="46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59</v>
      </c>
      <c r="D466" s="1" t="s">
        <v>3678</v>
      </c>
      <c r="E466" s="15" t="n">
        <v>46199</v>
      </c>
      <c r="F466" s="15" t="n">
        <v>46196</v>
      </c>
      <c r="G466" s="1" t="s">
        <v>284</v>
      </c>
      <c r="H466" s="1" t="n">
        <v>1310155</v>
      </c>
      <c r="I466" s="1" t="n">
        <v>1</v>
      </c>
      <c r="J466" s="1" t="s">
        <v>3596</v>
      </c>
      <c r="K466" s="46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59</v>
      </c>
      <c r="D467" s="1" t="s">
        <v>3629</v>
      </c>
      <c r="E467" s="15" t="n">
        <v>46199</v>
      </c>
      <c r="F467" s="15" t="n">
        <v>46195</v>
      </c>
      <c r="G467" s="1" t="s">
        <v>359</v>
      </c>
      <c r="H467" s="1" t="n">
        <v>1308949</v>
      </c>
      <c r="I467" s="1" t="n">
        <v>1</v>
      </c>
      <c r="J467" s="1" t="s">
        <v>3596</v>
      </c>
      <c r="K467" s="46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153</v>
      </c>
      <c r="D468" s="1" t="s">
        <v>3610</v>
      </c>
      <c r="E468" s="15" t="n">
        <v>46199</v>
      </c>
      <c r="F468" s="15" t="n">
        <v>46199</v>
      </c>
      <c r="G468" s="1" t="s">
        <v>1095</v>
      </c>
      <c r="H468" s="1" t="n">
        <v>1309780</v>
      </c>
      <c r="I468" s="1" t="n">
        <v>1</v>
      </c>
      <c r="J468" s="1" t="s">
        <v>3596</v>
      </c>
      <c r="K468" s="46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460</v>
      </c>
      <c r="D469" s="1" t="s">
        <v>3640</v>
      </c>
      <c r="E469" s="15" t="n">
        <v>46200</v>
      </c>
      <c r="F469" s="15" t="n">
        <v>46199</v>
      </c>
      <c r="G469" s="1" t="s">
        <v>646</v>
      </c>
      <c r="H469" s="1" t="n">
        <v>1312829</v>
      </c>
      <c r="I469" s="1" t="n">
        <v>1</v>
      </c>
      <c r="J469" s="1" t="s">
        <v>3596</v>
      </c>
      <c r="K469" s="46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3600</v>
      </c>
      <c r="D470" s="1" t="s">
        <v>3601</v>
      </c>
      <c r="E470" s="15" t="n">
        <v>46200</v>
      </c>
      <c r="F470" s="15" t="n">
        <v>46199</v>
      </c>
      <c r="G470" s="1" t="s">
        <v>677</v>
      </c>
      <c r="H470" s="1" t="n">
        <v>1312862</v>
      </c>
      <c r="I470" s="1" t="n">
        <v>1</v>
      </c>
      <c r="J470" s="1" t="s">
        <v>3596</v>
      </c>
      <c r="K470" s="46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3600</v>
      </c>
      <c r="D471" s="1" t="s">
        <v>3601</v>
      </c>
      <c r="E471" s="15" t="n">
        <v>46200</v>
      </c>
      <c r="F471" s="15" t="n">
        <v>46200</v>
      </c>
      <c r="G471" s="1" t="s">
        <v>677</v>
      </c>
      <c r="H471" s="1" t="n">
        <v>1321915</v>
      </c>
      <c r="I471" s="1" t="n">
        <v>1</v>
      </c>
      <c r="J471" s="1" t="s">
        <v>3596</v>
      </c>
      <c r="K471" s="46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59</v>
      </c>
      <c r="D472" s="1" t="s">
        <v>3603</v>
      </c>
      <c r="E472" s="15" t="n">
        <v>46200</v>
      </c>
      <c r="F472" s="15" t="n">
        <v>46200</v>
      </c>
      <c r="G472" s="1" t="s">
        <v>118</v>
      </c>
      <c r="H472" s="1" t="n">
        <v>1313023</v>
      </c>
      <c r="I472" s="1" t="n">
        <v>1</v>
      </c>
      <c r="J472" s="1" t="s">
        <v>3596</v>
      </c>
      <c r="K472" s="46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36</v>
      </c>
      <c r="D473" s="1" t="s">
        <v>3632</v>
      </c>
      <c r="E473" s="15" t="n">
        <v>46200</v>
      </c>
      <c r="F473" s="15" t="n">
        <v>46199</v>
      </c>
      <c r="G473" s="1" t="s">
        <v>3633</v>
      </c>
      <c r="H473" s="1" t="n">
        <v>1313860</v>
      </c>
      <c r="I473" s="1" t="n">
        <v>1</v>
      </c>
      <c r="J473" s="1" t="s">
        <v>3596</v>
      </c>
      <c r="K473" s="46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36</v>
      </c>
      <c r="D474" s="1" t="s">
        <v>3619</v>
      </c>
      <c r="E474" s="15" t="n">
        <v>46200</v>
      </c>
      <c r="F474" s="15" t="n">
        <v>46199</v>
      </c>
      <c r="G474" s="1" t="s">
        <v>180</v>
      </c>
      <c r="H474" s="1" t="n">
        <v>1313451</v>
      </c>
      <c r="I474" s="1" t="n">
        <v>1</v>
      </c>
      <c r="J474" s="1" t="s">
        <v>3596</v>
      </c>
      <c r="K474" s="46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36</v>
      </c>
      <c r="D475" s="1" t="s">
        <v>3659</v>
      </c>
      <c r="E475" s="15" t="n">
        <v>46200</v>
      </c>
      <c r="F475" s="15" t="n">
        <v>46200</v>
      </c>
      <c r="G475" s="1" t="s">
        <v>489</v>
      </c>
      <c r="H475" s="1" t="n">
        <v>1360419</v>
      </c>
      <c r="I475" s="1" t="n">
        <v>1</v>
      </c>
      <c r="J475" s="1" t="s">
        <v>3596</v>
      </c>
      <c r="K475" s="46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153</v>
      </c>
      <c r="D476" s="1" t="s">
        <v>3637</v>
      </c>
      <c r="E476" s="15" t="n">
        <v>46200</v>
      </c>
      <c r="F476" s="15" t="n">
        <v>46199</v>
      </c>
      <c r="G476" s="1" t="s">
        <v>800</v>
      </c>
      <c r="H476" s="1" t="n">
        <v>1312870</v>
      </c>
      <c r="I476" s="1" t="n">
        <v>1</v>
      </c>
      <c r="J476" s="1" t="s">
        <v>3596</v>
      </c>
      <c r="K476" s="46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59</v>
      </c>
      <c r="D477" s="1" t="s">
        <v>3622</v>
      </c>
      <c r="E477" s="15" t="n">
        <v>46200</v>
      </c>
      <c r="F477" s="15" t="n">
        <v>46198</v>
      </c>
      <c r="G477" s="1" t="s">
        <v>97</v>
      </c>
      <c r="H477" s="1" t="n">
        <v>1312476</v>
      </c>
      <c r="I477" s="1" t="n">
        <v>1</v>
      </c>
      <c r="J477" s="1" t="s">
        <v>3596</v>
      </c>
      <c r="K477" s="46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59</v>
      </c>
      <c r="D478" s="1" t="s">
        <v>3622</v>
      </c>
      <c r="E478" s="15" t="n">
        <v>46200</v>
      </c>
      <c r="F478" s="15" t="n">
        <v>46199</v>
      </c>
      <c r="G478" s="1" t="s">
        <v>97</v>
      </c>
      <c r="H478" s="1" t="n">
        <v>1313440</v>
      </c>
      <c r="I478" s="1" t="n">
        <v>1</v>
      </c>
      <c r="J478" s="1" t="s">
        <v>3596</v>
      </c>
      <c r="K478" s="46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457</v>
      </c>
      <c r="D479" s="1" t="s">
        <v>3685</v>
      </c>
      <c r="E479" s="15" t="n">
        <v>46200</v>
      </c>
      <c r="F479" s="15" t="n">
        <v>46197</v>
      </c>
      <c r="G479" s="1" t="s">
        <v>783</v>
      </c>
      <c r="H479" s="1" t="n">
        <v>1313525</v>
      </c>
      <c r="I479" s="1" t="n">
        <v>1</v>
      </c>
      <c r="J479" s="1" t="s">
        <v>3596</v>
      </c>
      <c r="K479" s="46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3662</v>
      </c>
      <c r="D480" s="1" t="s">
        <v>3663</v>
      </c>
      <c r="E480" s="15" t="n">
        <v>46200</v>
      </c>
      <c r="F480" s="15" t="n">
        <v>46197</v>
      </c>
      <c r="G480" s="1" t="s">
        <v>56</v>
      </c>
      <c r="H480" s="1" t="n">
        <v>1312788</v>
      </c>
      <c r="I480" s="1" t="n">
        <v>1</v>
      </c>
      <c r="J480" s="1" t="s">
        <v>3596</v>
      </c>
      <c r="K480" s="46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59</v>
      </c>
      <c r="D481" s="1" t="s">
        <v>3629</v>
      </c>
      <c r="E481" s="15" t="n">
        <v>46200</v>
      </c>
      <c r="F481" s="15" t="n">
        <v>46198</v>
      </c>
      <c r="G481" s="1" t="s">
        <v>359</v>
      </c>
      <c r="H481" s="1" t="n">
        <v>1313459</v>
      </c>
      <c r="I481" s="1" t="n">
        <v>1</v>
      </c>
      <c r="J481" s="1" t="s">
        <v>3596</v>
      </c>
      <c r="K481" s="46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153</v>
      </c>
      <c r="D482" s="1" t="s">
        <v>3610</v>
      </c>
      <c r="E482" s="15" t="n">
        <v>46200</v>
      </c>
      <c r="F482" s="15" t="n">
        <v>46200</v>
      </c>
      <c r="G482" s="1" t="s">
        <v>1095</v>
      </c>
      <c r="H482" s="1" t="n">
        <v>1313009</v>
      </c>
      <c r="I482" s="1" t="n">
        <v>1</v>
      </c>
      <c r="J482" s="1" t="s">
        <v>3596</v>
      </c>
      <c r="K482" s="46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36</v>
      </c>
      <c r="D483" s="1" t="s">
        <v>3611</v>
      </c>
      <c r="E483" s="15" t="n">
        <v>46202</v>
      </c>
      <c r="F483" s="15" t="n">
        <v>46199</v>
      </c>
      <c r="G483" s="1" t="s">
        <v>186</v>
      </c>
      <c r="H483" s="1" t="n">
        <v>1321719</v>
      </c>
      <c r="I483" s="1" t="n">
        <v>1</v>
      </c>
      <c r="J483" s="1" t="s">
        <v>3596</v>
      </c>
      <c r="K483" s="46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36</v>
      </c>
      <c r="D484" s="1" t="s">
        <v>3639</v>
      </c>
      <c r="E484" s="15" t="n">
        <v>46202</v>
      </c>
      <c r="F484" s="15" t="n">
        <v>46199</v>
      </c>
      <c r="G484" s="1" t="s">
        <v>78</v>
      </c>
      <c r="H484" s="1" t="n">
        <v>1323112</v>
      </c>
      <c r="I484" s="1" t="n">
        <v>1</v>
      </c>
      <c r="J484" s="1" t="s">
        <v>3596</v>
      </c>
      <c r="K484" s="46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36</v>
      </c>
      <c r="D485" s="1" t="s">
        <v>3723</v>
      </c>
      <c r="E485" s="15" t="n">
        <v>46202</v>
      </c>
      <c r="F485" s="15" t="n">
        <v>46196</v>
      </c>
      <c r="G485" s="1" t="s">
        <v>1353</v>
      </c>
      <c r="H485" s="1" t="n">
        <v>1322427</v>
      </c>
      <c r="I485" s="1" t="n">
        <v>3</v>
      </c>
      <c r="J485" s="1" t="s">
        <v>3596</v>
      </c>
      <c r="K485" s="46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59</v>
      </c>
      <c r="D486" s="1" t="s">
        <v>3613</v>
      </c>
      <c r="E486" s="15" t="n">
        <v>46202</v>
      </c>
      <c r="F486" s="15" t="n">
        <v>46202</v>
      </c>
      <c r="G486" s="1" t="s">
        <v>89</v>
      </c>
      <c r="H486" s="1" t="n">
        <v>1321750</v>
      </c>
      <c r="I486" s="1" t="n">
        <v>1</v>
      </c>
      <c r="J486" s="1" t="s">
        <v>3596</v>
      </c>
      <c r="K486" s="46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36</v>
      </c>
      <c r="D487" s="1" t="s">
        <v>3599</v>
      </c>
      <c r="E487" s="15" t="n">
        <v>46202</v>
      </c>
      <c r="F487" s="15" t="n">
        <v>46199</v>
      </c>
      <c r="G487" s="1" t="s">
        <v>365</v>
      </c>
      <c r="H487" s="1" t="n">
        <v>1322709</v>
      </c>
      <c r="I487" s="1" t="n">
        <v>3</v>
      </c>
      <c r="J487" s="1" t="s">
        <v>3596</v>
      </c>
      <c r="K487" s="46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3600</v>
      </c>
      <c r="D488" s="1" t="s">
        <v>3601</v>
      </c>
      <c r="E488" s="15" t="n">
        <v>46202</v>
      </c>
      <c r="F488" s="15" t="n">
        <v>46202</v>
      </c>
      <c r="G488" s="1" t="s">
        <v>677</v>
      </c>
      <c r="H488" s="1" t="n">
        <v>1325564</v>
      </c>
      <c r="I488" s="1" t="n">
        <v>1</v>
      </c>
      <c r="J488" s="1" t="s">
        <v>3596</v>
      </c>
      <c r="K488" s="46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59</v>
      </c>
      <c r="D489" s="1" t="s">
        <v>3603</v>
      </c>
      <c r="E489" s="15" t="n">
        <v>46202</v>
      </c>
      <c r="F489" s="15" t="n">
        <v>46202</v>
      </c>
      <c r="G489" s="1" t="s">
        <v>118</v>
      </c>
      <c r="H489" s="1" t="n">
        <v>1360396</v>
      </c>
      <c r="I489" s="1" t="n">
        <v>1</v>
      </c>
      <c r="J489" s="1" t="s">
        <v>3596</v>
      </c>
      <c r="K489" s="46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3724</v>
      </c>
      <c r="D490" s="1" t="s">
        <v>3725</v>
      </c>
      <c r="E490" s="15" t="n">
        <v>46202</v>
      </c>
      <c r="F490" s="15" t="n">
        <v>46196</v>
      </c>
      <c r="G490" s="1" t="s">
        <v>81</v>
      </c>
      <c r="H490" s="1" t="n">
        <v>1322976</v>
      </c>
      <c r="I490" s="1" t="n">
        <v>1</v>
      </c>
      <c r="J490" s="1" t="s">
        <v>3596</v>
      </c>
      <c r="K490" s="46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3683</v>
      </c>
      <c r="D491" s="1" t="s">
        <v>3684</v>
      </c>
      <c r="E491" s="15" t="n">
        <v>46202</v>
      </c>
      <c r="F491" s="15" t="n">
        <v>46196</v>
      </c>
      <c r="G491" s="1" t="s">
        <v>81</v>
      </c>
      <c r="H491" s="1" t="n">
        <v>1322877</v>
      </c>
      <c r="I491" s="1" t="n">
        <v>3</v>
      </c>
      <c r="J491" s="1" t="s">
        <v>3596</v>
      </c>
      <c r="K491" s="46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36</v>
      </c>
      <c r="D492" s="1" t="s">
        <v>3696</v>
      </c>
      <c r="E492" s="15" t="n">
        <v>46202</v>
      </c>
      <c r="F492" s="15" t="n">
        <v>46197</v>
      </c>
      <c r="G492" s="1" t="s">
        <v>233</v>
      </c>
      <c r="H492" s="1" t="n">
        <v>1324513</v>
      </c>
      <c r="I492" s="1" t="n">
        <v>1</v>
      </c>
      <c r="J492" s="1" t="s">
        <v>3596</v>
      </c>
      <c r="K492" s="46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36</v>
      </c>
      <c r="D493" s="1" t="s">
        <v>3696</v>
      </c>
      <c r="E493" s="15" t="n">
        <v>46202</v>
      </c>
      <c r="F493" s="15" t="n">
        <v>46198</v>
      </c>
      <c r="G493" s="1" t="s">
        <v>233</v>
      </c>
      <c r="H493" s="1" t="n">
        <v>1324820</v>
      </c>
      <c r="I493" s="1" t="n">
        <v>1</v>
      </c>
      <c r="J493" s="1" t="s">
        <v>3596</v>
      </c>
      <c r="K493" s="46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36</v>
      </c>
      <c r="D494" s="1" t="s">
        <v>3621</v>
      </c>
      <c r="E494" s="15" t="n">
        <v>46202</v>
      </c>
      <c r="F494" s="15" t="n">
        <v>46199</v>
      </c>
      <c r="G494" s="1" t="s">
        <v>363</v>
      </c>
      <c r="H494" s="1" t="n">
        <v>1321792</v>
      </c>
      <c r="I494" s="1" t="n">
        <v>1</v>
      </c>
      <c r="J494" s="1" t="s">
        <v>3596</v>
      </c>
      <c r="K494" s="46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272</v>
      </c>
      <c r="D495" s="1" t="s">
        <v>3635</v>
      </c>
      <c r="E495" s="15" t="n">
        <v>46202</v>
      </c>
      <c r="F495" s="15" t="n">
        <v>46199</v>
      </c>
      <c r="G495" s="1" t="s">
        <v>169</v>
      </c>
      <c r="H495" s="1" t="n">
        <v>1322353</v>
      </c>
      <c r="I495" s="1" t="n">
        <v>1</v>
      </c>
      <c r="J495" s="1" t="s">
        <v>3596</v>
      </c>
      <c r="K495" s="46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36</v>
      </c>
      <c r="D496" s="1" t="s">
        <v>3636</v>
      </c>
      <c r="E496" s="15" t="n">
        <v>46202</v>
      </c>
      <c r="F496" s="15" t="n">
        <v>46198</v>
      </c>
      <c r="G496" s="1" t="s">
        <v>296</v>
      </c>
      <c r="H496" s="1" t="n">
        <v>1325622</v>
      </c>
      <c r="I496" s="1" t="n">
        <v>1</v>
      </c>
      <c r="J496" s="1" t="s">
        <v>3596</v>
      </c>
      <c r="K496" s="46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36</v>
      </c>
      <c r="D497" s="1" t="s">
        <v>3636</v>
      </c>
      <c r="E497" s="15" t="n">
        <v>46202</v>
      </c>
      <c r="F497" s="15" t="n">
        <v>46199</v>
      </c>
      <c r="G497" s="1" t="s">
        <v>296</v>
      </c>
      <c r="H497" s="1" t="n">
        <v>1322290</v>
      </c>
      <c r="I497" s="1" t="n">
        <v>1</v>
      </c>
      <c r="J497" s="1" t="s">
        <v>3596</v>
      </c>
      <c r="K497" s="46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153</v>
      </c>
      <c r="D498" s="1" t="s">
        <v>3637</v>
      </c>
      <c r="E498" s="15" t="n">
        <v>46202</v>
      </c>
      <c r="F498" s="15" t="n">
        <v>46200</v>
      </c>
      <c r="G498" s="1" t="s">
        <v>800</v>
      </c>
      <c r="H498" s="1" t="n">
        <v>1323701</v>
      </c>
      <c r="I498" s="1" t="n">
        <v>1</v>
      </c>
      <c r="J498" s="1" t="s">
        <v>3596</v>
      </c>
      <c r="K498" s="46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36</v>
      </c>
      <c r="D499" s="1" t="s">
        <v>3667</v>
      </c>
      <c r="E499" s="15" t="n">
        <v>46202</v>
      </c>
      <c r="F499" s="15" t="n">
        <v>46197</v>
      </c>
      <c r="G499" s="1" t="s">
        <v>282</v>
      </c>
      <c r="H499" s="1" t="n">
        <v>1322405</v>
      </c>
      <c r="I499" s="1" t="n">
        <v>1</v>
      </c>
      <c r="J499" s="1" t="s">
        <v>3596</v>
      </c>
      <c r="K499" s="46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36</v>
      </c>
      <c r="D500" s="1" t="s">
        <v>3669</v>
      </c>
      <c r="E500" s="15" t="n">
        <v>46202</v>
      </c>
      <c r="F500" s="15" t="n">
        <v>46195</v>
      </c>
      <c r="G500" s="1" t="s">
        <v>716</v>
      </c>
      <c r="H500" s="1" t="n">
        <v>1323014</v>
      </c>
      <c r="I500" s="1" t="n">
        <v>3</v>
      </c>
      <c r="J500" s="1" t="s">
        <v>3596</v>
      </c>
      <c r="K500" s="46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36</v>
      </c>
      <c r="D501" s="1" t="s">
        <v>3611</v>
      </c>
      <c r="E501" s="15" t="n">
        <v>46203</v>
      </c>
      <c r="F501" s="15" t="n">
        <v>46202</v>
      </c>
      <c r="G501" s="1" t="s">
        <v>186</v>
      </c>
      <c r="H501" s="1" t="n">
        <v>1330506</v>
      </c>
      <c r="I501" s="1" t="n">
        <v>1</v>
      </c>
      <c r="J501" s="1" t="s">
        <v>3596</v>
      </c>
      <c r="K501" s="46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36</v>
      </c>
      <c r="D502" s="1" t="s">
        <v>3626</v>
      </c>
      <c r="E502" s="15" t="n">
        <v>46203</v>
      </c>
      <c r="F502" s="15" t="n">
        <v>46202</v>
      </c>
      <c r="G502" s="1" t="s">
        <v>184</v>
      </c>
      <c r="H502" s="1" t="n">
        <v>1331216</v>
      </c>
      <c r="I502" s="1" t="n">
        <v>1</v>
      </c>
      <c r="J502" s="1" t="s">
        <v>3596</v>
      </c>
      <c r="K502" s="46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36</v>
      </c>
      <c r="D503" s="1" t="s">
        <v>3615</v>
      </c>
      <c r="E503" s="15" t="n">
        <v>46203</v>
      </c>
      <c r="F503" s="15" t="n">
        <v>46203</v>
      </c>
      <c r="G503" s="1" t="s">
        <v>253</v>
      </c>
      <c r="H503" s="1" t="n">
        <v>1330809</v>
      </c>
      <c r="I503" s="1" t="n">
        <v>1</v>
      </c>
      <c r="J503" s="1" t="s">
        <v>3596</v>
      </c>
      <c r="K503" s="46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36</v>
      </c>
      <c r="D504" s="1" t="s">
        <v>3599</v>
      </c>
      <c r="E504" s="15" t="n">
        <v>46203</v>
      </c>
      <c r="F504" s="15" t="n">
        <v>46199</v>
      </c>
      <c r="G504" s="1" t="s">
        <v>365</v>
      </c>
      <c r="H504" s="1" t="n">
        <v>1330337</v>
      </c>
      <c r="I504" s="1" t="n">
        <v>1</v>
      </c>
      <c r="J504" s="1" t="s">
        <v>3596</v>
      </c>
      <c r="K504" s="46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36</v>
      </c>
      <c r="D505" s="1" t="s">
        <v>3602</v>
      </c>
      <c r="E505" s="15" t="n">
        <v>46203</v>
      </c>
      <c r="F505" s="15" t="n">
        <v>46195</v>
      </c>
      <c r="G505" s="1" t="s">
        <v>615</v>
      </c>
      <c r="H505" s="1" t="n">
        <v>1329937</v>
      </c>
      <c r="I505" s="1" t="n">
        <v>1</v>
      </c>
      <c r="J505" s="1" t="s">
        <v>3596</v>
      </c>
      <c r="K505" s="46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36</v>
      </c>
      <c r="D506" s="1" t="s">
        <v>3619</v>
      </c>
      <c r="E506" s="15" t="n">
        <v>46203</v>
      </c>
      <c r="F506" s="15" t="n">
        <v>46203</v>
      </c>
      <c r="G506" s="1" t="s">
        <v>180</v>
      </c>
      <c r="H506" s="1" t="n">
        <v>1331234</v>
      </c>
      <c r="I506" s="1" t="n">
        <v>1</v>
      </c>
      <c r="J506" s="1" t="s">
        <v>3596</v>
      </c>
      <c r="K506" s="46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36</v>
      </c>
      <c r="D507" s="1" t="s">
        <v>3605</v>
      </c>
      <c r="E507" s="15" t="n">
        <v>46203</v>
      </c>
      <c r="F507" s="15" t="n">
        <v>46200</v>
      </c>
      <c r="G507" s="1" t="s">
        <v>243</v>
      </c>
      <c r="H507" s="1" t="n">
        <v>1329338</v>
      </c>
      <c r="I507" s="1" t="n">
        <v>1</v>
      </c>
      <c r="J507" s="1" t="s">
        <v>3596</v>
      </c>
      <c r="K507" s="46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36</v>
      </c>
      <c r="D508" s="1" t="s">
        <v>3605</v>
      </c>
      <c r="E508" s="15" t="n">
        <v>46203</v>
      </c>
      <c r="F508" s="15" t="n">
        <v>46202</v>
      </c>
      <c r="G508" s="1" t="s">
        <v>243</v>
      </c>
      <c r="H508" s="1" t="n">
        <v>1329501</v>
      </c>
      <c r="I508" s="1" t="n">
        <v>1</v>
      </c>
      <c r="J508" s="1" t="s">
        <v>3596</v>
      </c>
      <c r="K508" s="46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36</v>
      </c>
      <c r="D509" s="1" t="s">
        <v>3605</v>
      </c>
      <c r="E509" s="15" t="n">
        <v>46203</v>
      </c>
      <c r="F509" s="15" t="n">
        <v>46203</v>
      </c>
      <c r="G509" s="1" t="s">
        <v>243</v>
      </c>
      <c r="H509" s="1" t="n">
        <v>1330590</v>
      </c>
      <c r="I509" s="1" t="n">
        <v>1</v>
      </c>
      <c r="J509" s="1" t="s">
        <v>3596</v>
      </c>
      <c r="K509" s="46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153</v>
      </c>
      <c r="D510" s="1" t="s">
        <v>3711</v>
      </c>
      <c r="E510" s="15" t="n">
        <v>46203</v>
      </c>
      <c r="F510" s="15" t="n">
        <v>46198</v>
      </c>
      <c r="G510" s="1" t="s">
        <v>221</v>
      </c>
      <c r="H510" s="1" t="n">
        <v>1330475</v>
      </c>
      <c r="I510" s="1" t="n">
        <v>1</v>
      </c>
      <c r="J510" s="1" t="s">
        <v>3596</v>
      </c>
      <c r="K510" s="46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59</v>
      </c>
      <c r="D511" s="1" t="s">
        <v>3622</v>
      </c>
      <c r="E511" s="15" t="n">
        <v>46203</v>
      </c>
      <c r="F511" s="15" t="n">
        <v>46202</v>
      </c>
      <c r="G511" s="1" t="s">
        <v>97</v>
      </c>
      <c r="H511" s="1" t="n">
        <v>1331254</v>
      </c>
      <c r="I511" s="1" t="n">
        <v>1</v>
      </c>
      <c r="J511" s="1" t="s">
        <v>3596</v>
      </c>
      <c r="K511" s="46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36</v>
      </c>
      <c r="D512" s="1" t="s">
        <v>3607</v>
      </c>
      <c r="E512" s="15" t="n">
        <v>46203</v>
      </c>
      <c r="F512" s="15" t="n">
        <v>46203</v>
      </c>
      <c r="G512" s="1" t="s">
        <v>93</v>
      </c>
      <c r="H512" s="1" t="n">
        <v>1329356</v>
      </c>
      <c r="I512" s="1" t="n">
        <v>2</v>
      </c>
      <c r="J512" s="1" t="s">
        <v>3596</v>
      </c>
      <c r="K512" s="46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36</v>
      </c>
      <c r="D513" s="1" t="s">
        <v>3607</v>
      </c>
      <c r="E513" s="15" t="n">
        <v>46203</v>
      </c>
      <c r="F513" s="15" t="n">
        <v>46203</v>
      </c>
      <c r="G513" s="1" t="s">
        <v>93</v>
      </c>
      <c r="H513" s="1" t="n">
        <v>1329842</v>
      </c>
      <c r="I513" s="1" t="n">
        <v>2</v>
      </c>
      <c r="J513" s="1" t="s">
        <v>3596</v>
      </c>
      <c r="K513" s="46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36</v>
      </c>
      <c r="D514" s="1" t="s">
        <v>3607</v>
      </c>
      <c r="E514" s="15" t="n">
        <v>46203</v>
      </c>
      <c r="F514" s="15" t="n">
        <v>46203</v>
      </c>
      <c r="G514" s="1" t="s">
        <v>93</v>
      </c>
      <c r="H514" s="1" t="n">
        <v>1330286</v>
      </c>
      <c r="I514" s="1" t="n">
        <v>2</v>
      </c>
      <c r="J514" s="1" t="s">
        <v>3596</v>
      </c>
      <c r="K514" s="46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36</v>
      </c>
      <c r="D515" s="1" t="s">
        <v>3607</v>
      </c>
      <c r="E515" s="15" t="n">
        <v>46203</v>
      </c>
      <c r="F515" s="15" t="n">
        <v>46203</v>
      </c>
      <c r="G515" s="1" t="s">
        <v>93</v>
      </c>
      <c r="H515" s="1" t="n">
        <v>1330547</v>
      </c>
      <c r="I515" s="1" t="n">
        <v>2</v>
      </c>
      <c r="J515" s="1" t="s">
        <v>3596</v>
      </c>
      <c r="K515" s="46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36</v>
      </c>
      <c r="D516" s="1" t="s">
        <v>3607</v>
      </c>
      <c r="E516" s="15" t="n">
        <v>46203</v>
      </c>
      <c r="F516" s="15" t="n">
        <v>46203</v>
      </c>
      <c r="G516" s="1" t="s">
        <v>93</v>
      </c>
      <c r="H516" s="1" t="n">
        <v>1329372</v>
      </c>
      <c r="I516" s="1" t="n">
        <v>6</v>
      </c>
      <c r="J516" s="1" t="s">
        <v>3596</v>
      </c>
      <c r="K516" s="46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36</v>
      </c>
      <c r="D517" s="1" t="s">
        <v>3607</v>
      </c>
      <c r="E517" s="15" t="n">
        <v>46203</v>
      </c>
      <c r="F517" s="15" t="n">
        <v>46203</v>
      </c>
      <c r="G517" s="1" t="s">
        <v>93</v>
      </c>
      <c r="H517" s="1" t="n">
        <v>1329846</v>
      </c>
      <c r="I517" s="1" t="n">
        <v>6</v>
      </c>
      <c r="J517" s="1" t="s">
        <v>3596</v>
      </c>
      <c r="K517" s="46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36</v>
      </c>
      <c r="D518" s="1" t="s">
        <v>3607</v>
      </c>
      <c r="E518" s="15" t="n">
        <v>46203</v>
      </c>
      <c r="F518" s="15" t="n">
        <v>46203</v>
      </c>
      <c r="G518" s="1" t="s">
        <v>93</v>
      </c>
      <c r="H518" s="1" t="n">
        <v>1330289</v>
      </c>
      <c r="I518" s="1" t="n">
        <v>6</v>
      </c>
      <c r="J518" s="1" t="s">
        <v>3596</v>
      </c>
      <c r="K518" s="46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36</v>
      </c>
      <c r="D519" s="1" t="s">
        <v>3607</v>
      </c>
      <c r="E519" s="15" t="n">
        <v>46203</v>
      </c>
      <c r="F519" s="15" t="n">
        <v>46203</v>
      </c>
      <c r="G519" s="1" t="s">
        <v>93</v>
      </c>
      <c r="H519" s="1" t="n">
        <v>1330575</v>
      </c>
      <c r="I519" s="1" t="n">
        <v>6</v>
      </c>
      <c r="J519" s="1" t="s">
        <v>3596</v>
      </c>
      <c r="K519" s="46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36</v>
      </c>
      <c r="D520" s="1" t="s">
        <v>3607</v>
      </c>
      <c r="E520" s="15" t="n">
        <v>46203</v>
      </c>
      <c r="F520" s="15" t="n">
        <v>46203</v>
      </c>
      <c r="G520" s="1" t="s">
        <v>93</v>
      </c>
      <c r="H520" s="1" t="n">
        <v>1330729</v>
      </c>
      <c r="I520" s="1" t="n">
        <v>6</v>
      </c>
      <c r="J520" s="1" t="s">
        <v>3596</v>
      </c>
      <c r="K520" s="46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36</v>
      </c>
      <c r="D521" s="1" t="s">
        <v>3607</v>
      </c>
      <c r="E521" s="15" t="n">
        <v>46203</v>
      </c>
      <c r="F521" s="15" t="n">
        <v>46203</v>
      </c>
      <c r="G521" s="1" t="s">
        <v>93</v>
      </c>
      <c r="H521" s="1" t="n">
        <v>1330722</v>
      </c>
      <c r="I521" s="1" t="n">
        <v>2</v>
      </c>
      <c r="J521" s="1" t="s">
        <v>3596</v>
      </c>
      <c r="K521" s="46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36</v>
      </c>
      <c r="D522" s="1" t="s">
        <v>3638</v>
      </c>
      <c r="E522" s="15" t="n">
        <v>46203</v>
      </c>
      <c r="F522" s="15" t="n">
        <v>46203</v>
      </c>
      <c r="G522" s="1" t="s">
        <v>101</v>
      </c>
      <c r="H522" s="1" t="n">
        <v>1331169</v>
      </c>
      <c r="I522" s="1" t="n">
        <v>1</v>
      </c>
      <c r="J522" s="1" t="s">
        <v>3596</v>
      </c>
      <c r="K522" s="46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153</v>
      </c>
      <c r="D523" s="1" t="s">
        <v>3610</v>
      </c>
      <c r="E523" s="15" t="n">
        <v>46203</v>
      </c>
      <c r="F523" s="15" t="n">
        <v>46203</v>
      </c>
      <c r="G523" s="1" t="s">
        <v>1095</v>
      </c>
      <c r="H523" s="1" t="n">
        <v>1331159</v>
      </c>
      <c r="I523" s="1" t="n">
        <v>1</v>
      </c>
      <c r="J523" s="1" t="s">
        <v>3596</v>
      </c>
      <c r="K523" s="46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36</v>
      </c>
      <c r="D524" s="1" t="s">
        <v>3679</v>
      </c>
      <c r="E524" s="15" t="n">
        <v>46204</v>
      </c>
      <c r="F524" s="15" t="n">
        <v>46199</v>
      </c>
      <c r="G524" s="1" t="s">
        <v>68</v>
      </c>
      <c r="H524" s="1" t="n">
        <v>1334033</v>
      </c>
      <c r="I524" s="1" t="n">
        <v>1</v>
      </c>
      <c r="J524" s="1" t="s">
        <v>3596</v>
      </c>
      <c r="K524" s="46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1950</v>
      </c>
      <c r="D525" s="1" t="s">
        <v>3652</v>
      </c>
      <c r="E525" s="15" t="n">
        <v>46204</v>
      </c>
      <c r="F525" s="15" t="n">
        <v>46198</v>
      </c>
      <c r="G525" s="1" t="s">
        <v>173</v>
      </c>
      <c r="H525" s="1" t="n">
        <v>1334185</v>
      </c>
      <c r="I525" s="1" t="n">
        <v>1</v>
      </c>
      <c r="J525" s="1" t="s">
        <v>3596</v>
      </c>
      <c r="K525" s="46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272</v>
      </c>
      <c r="D526" s="1" t="s">
        <v>3652</v>
      </c>
      <c r="E526" s="15" t="n">
        <v>46204</v>
      </c>
      <c r="F526" s="15" t="n">
        <v>46198</v>
      </c>
      <c r="G526" s="1" t="s">
        <v>173</v>
      </c>
      <c r="H526" s="1" t="n">
        <v>1334190</v>
      </c>
      <c r="I526" s="1" t="n">
        <v>1</v>
      </c>
      <c r="J526" s="1" t="s">
        <v>3596</v>
      </c>
      <c r="K526" s="46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36</v>
      </c>
      <c r="D527" s="1" t="s">
        <v>3614</v>
      </c>
      <c r="E527" s="15" t="n">
        <v>46204</v>
      </c>
      <c r="F527" s="15" t="n">
        <v>46204</v>
      </c>
      <c r="G527" s="1" t="s">
        <v>302</v>
      </c>
      <c r="H527" s="1" t="n">
        <v>1335893</v>
      </c>
      <c r="I527" s="1" t="n">
        <v>1</v>
      </c>
      <c r="J527" s="1" t="s">
        <v>3596</v>
      </c>
      <c r="K527" s="46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36</v>
      </c>
      <c r="D528" s="1" t="s">
        <v>3665</v>
      </c>
      <c r="E528" s="15" t="n">
        <v>46204</v>
      </c>
      <c r="F528" s="15" t="n">
        <v>46202</v>
      </c>
      <c r="G528" s="1" t="s">
        <v>694</v>
      </c>
      <c r="H528" s="1" t="n">
        <v>1334239</v>
      </c>
      <c r="I528" s="1" t="n">
        <v>3</v>
      </c>
      <c r="J528" s="1" t="s">
        <v>3596</v>
      </c>
      <c r="K528" s="46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36</v>
      </c>
      <c r="D529" s="1" t="s">
        <v>3616</v>
      </c>
      <c r="E529" s="15" t="n">
        <v>46204</v>
      </c>
      <c r="F529" s="15" t="n">
        <v>46203</v>
      </c>
      <c r="G529" s="1" t="s">
        <v>75</v>
      </c>
      <c r="H529" s="1" t="n">
        <v>1334447</v>
      </c>
      <c r="I529" s="1" t="n">
        <v>1</v>
      </c>
      <c r="J529" s="1" t="s">
        <v>3596</v>
      </c>
      <c r="K529" s="46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36</v>
      </c>
      <c r="D530" s="1" t="s">
        <v>3616</v>
      </c>
      <c r="E530" s="15" t="n">
        <v>46204</v>
      </c>
      <c r="F530" s="15" t="n">
        <v>46203</v>
      </c>
      <c r="G530" s="1" t="s">
        <v>75</v>
      </c>
      <c r="H530" s="1" t="n">
        <v>1334069</v>
      </c>
      <c r="I530" s="1" t="n">
        <v>1</v>
      </c>
      <c r="J530" s="1" t="s">
        <v>3596</v>
      </c>
      <c r="K530" s="46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59</v>
      </c>
      <c r="D531" s="1" t="s">
        <v>3618</v>
      </c>
      <c r="E531" s="15" t="n">
        <v>46204</v>
      </c>
      <c r="F531" s="15" t="n">
        <v>46202</v>
      </c>
      <c r="G531" s="1" t="s">
        <v>99</v>
      </c>
      <c r="H531" s="1" t="n">
        <v>1334025</v>
      </c>
      <c r="I531" s="1" t="n">
        <v>1</v>
      </c>
      <c r="J531" s="1" t="s">
        <v>3596</v>
      </c>
      <c r="K531" s="46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36</v>
      </c>
      <c r="D532" s="1" t="s">
        <v>3644</v>
      </c>
      <c r="E532" s="15" t="n">
        <v>46204</v>
      </c>
      <c r="F532" s="15" t="n">
        <v>46202</v>
      </c>
      <c r="G532" s="1" t="s">
        <v>428</v>
      </c>
      <c r="H532" s="1" t="n">
        <v>1334706</v>
      </c>
      <c r="I532" s="1" t="n">
        <v>1</v>
      </c>
      <c r="J532" s="1" t="s">
        <v>3596</v>
      </c>
      <c r="K532" s="46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272</v>
      </c>
      <c r="D533" s="1" t="s">
        <v>3635</v>
      </c>
      <c r="E533" s="15" t="n">
        <v>46204</v>
      </c>
      <c r="F533" s="15" t="n">
        <v>46203</v>
      </c>
      <c r="G533" s="1" t="s">
        <v>169</v>
      </c>
      <c r="H533" s="1" t="n">
        <v>1333931</v>
      </c>
      <c r="I533" s="1" t="n">
        <v>1</v>
      </c>
      <c r="J533" s="1" t="s">
        <v>3596</v>
      </c>
      <c r="K533" s="46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153</v>
      </c>
      <c r="D534" s="1" t="s">
        <v>3675</v>
      </c>
      <c r="E534" s="15" t="n">
        <v>46204</v>
      </c>
      <c r="F534" s="15" t="n">
        <v>46200</v>
      </c>
      <c r="G534" s="1" t="s">
        <v>155</v>
      </c>
      <c r="H534" s="1" t="n">
        <v>1335361</v>
      </c>
      <c r="I534" s="1" t="n">
        <v>1</v>
      </c>
      <c r="J534" s="1" t="s">
        <v>3596</v>
      </c>
      <c r="K534" s="46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59</v>
      </c>
      <c r="D535" s="1" t="s">
        <v>3622</v>
      </c>
      <c r="E535" s="15" t="n">
        <v>46204</v>
      </c>
      <c r="F535" s="15" t="n">
        <v>46202</v>
      </c>
      <c r="G535" s="1" t="s">
        <v>97</v>
      </c>
      <c r="H535" s="1" t="n">
        <v>1333858</v>
      </c>
      <c r="I535" s="1" t="n">
        <v>1</v>
      </c>
      <c r="J535" s="1" t="s">
        <v>3596</v>
      </c>
      <c r="K535" s="46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36</v>
      </c>
      <c r="D536" s="1" t="s">
        <v>3726</v>
      </c>
      <c r="E536" s="15" t="n">
        <v>46204</v>
      </c>
      <c r="F536" s="15" t="n">
        <v>46203</v>
      </c>
      <c r="G536" s="1" t="s">
        <v>214</v>
      </c>
      <c r="H536" s="1" t="n">
        <v>1335231</v>
      </c>
      <c r="I536" s="1" t="n">
        <v>1</v>
      </c>
      <c r="J536" s="1" t="s">
        <v>3596</v>
      </c>
      <c r="K536" s="46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36</v>
      </c>
      <c r="D537" s="1" t="s">
        <v>3645</v>
      </c>
      <c r="E537" s="15" t="n">
        <v>46204</v>
      </c>
      <c r="F537" s="15" t="n">
        <v>46202</v>
      </c>
      <c r="G537" s="1" t="s">
        <v>361</v>
      </c>
      <c r="H537" s="1" t="n">
        <v>1333866</v>
      </c>
      <c r="I537" s="1" t="n">
        <v>1</v>
      </c>
      <c r="J537" s="1" t="s">
        <v>3596</v>
      </c>
      <c r="K537" s="46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36</v>
      </c>
      <c r="D538" s="1" t="s">
        <v>3608</v>
      </c>
      <c r="E538" s="15" t="n">
        <v>46204</v>
      </c>
      <c r="F538" s="15" t="n">
        <v>46203</v>
      </c>
      <c r="G538" s="1" t="s">
        <v>182</v>
      </c>
      <c r="H538" s="1" t="n">
        <v>1335621</v>
      </c>
      <c r="I538" s="1" t="n">
        <v>1</v>
      </c>
      <c r="J538" s="1" t="s">
        <v>3596</v>
      </c>
      <c r="K538" s="46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36</v>
      </c>
      <c r="D539" s="1" t="s">
        <v>3608</v>
      </c>
      <c r="E539" s="15" t="n">
        <v>46204</v>
      </c>
      <c r="F539" s="15" t="n">
        <v>46203</v>
      </c>
      <c r="G539" s="1" t="s">
        <v>182</v>
      </c>
      <c r="H539" s="1" t="n">
        <v>1335562</v>
      </c>
      <c r="I539" s="1" t="n">
        <v>1</v>
      </c>
      <c r="J539" s="1" t="s">
        <v>3596</v>
      </c>
      <c r="K539" s="46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36</v>
      </c>
      <c r="D540" s="1" t="s">
        <v>3669</v>
      </c>
      <c r="E540" s="15" t="n">
        <v>46204</v>
      </c>
      <c r="F540" s="15" t="n">
        <v>46202</v>
      </c>
      <c r="G540" s="1" t="s">
        <v>716</v>
      </c>
      <c r="H540" s="1" t="n">
        <v>1334301</v>
      </c>
      <c r="I540" s="1" t="n">
        <v>3</v>
      </c>
      <c r="J540" s="1" t="s">
        <v>3596</v>
      </c>
      <c r="K540" s="46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153</v>
      </c>
      <c r="D541" s="1" t="s">
        <v>3697</v>
      </c>
      <c r="E541" s="15" t="n">
        <v>46204</v>
      </c>
      <c r="F541" s="15" t="n">
        <v>46199</v>
      </c>
      <c r="G541" s="1" t="s">
        <v>430</v>
      </c>
      <c r="H541" s="1" t="n">
        <v>1334569</v>
      </c>
      <c r="I541" s="1" t="n">
        <v>1</v>
      </c>
      <c r="J541" s="1" t="s">
        <v>3596</v>
      </c>
      <c r="K541" s="46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59</v>
      </c>
      <c r="D542" s="1" t="s">
        <v>3629</v>
      </c>
      <c r="E542" s="15" t="n">
        <v>46204</v>
      </c>
      <c r="F542" s="15" t="n">
        <v>46202</v>
      </c>
      <c r="G542" s="1" t="s">
        <v>359</v>
      </c>
      <c r="H542" s="1" t="n">
        <v>1333888</v>
      </c>
      <c r="I542" s="1" t="n">
        <v>1</v>
      </c>
      <c r="J542" s="1" t="s">
        <v>3596</v>
      </c>
      <c r="K542" s="46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36</v>
      </c>
      <c r="D543" s="1" t="s">
        <v>3727</v>
      </c>
      <c r="E543" s="15" t="n">
        <v>46205</v>
      </c>
      <c r="F543" s="15" t="n">
        <v>46204</v>
      </c>
      <c r="G543" s="1" t="s">
        <v>1224</v>
      </c>
      <c r="H543" s="1" t="n">
        <v>1370258</v>
      </c>
      <c r="I543" s="1" t="n">
        <v>1</v>
      </c>
      <c r="J543" s="1" t="s">
        <v>3596</v>
      </c>
      <c r="K543" s="46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36</v>
      </c>
      <c r="D544" s="1" t="s">
        <v>3728</v>
      </c>
      <c r="E544" s="15" t="n">
        <v>46205</v>
      </c>
      <c r="F544" s="15" t="n">
        <v>46204</v>
      </c>
      <c r="G544" s="1" t="s">
        <v>2388</v>
      </c>
      <c r="H544" s="1" t="n">
        <v>1339593</v>
      </c>
      <c r="I544" s="1" t="n">
        <v>35</v>
      </c>
      <c r="J544" s="1" t="s">
        <v>3596</v>
      </c>
      <c r="K544" s="46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36</v>
      </c>
      <c r="D545" s="1" t="s">
        <v>3612</v>
      </c>
      <c r="E545" s="15" t="n">
        <v>46205</v>
      </c>
      <c r="F545" s="15" t="n">
        <v>46204</v>
      </c>
      <c r="G545" s="1" t="s">
        <v>368</v>
      </c>
      <c r="H545" s="1" t="n">
        <v>1340368</v>
      </c>
      <c r="I545" s="1" t="n">
        <v>1</v>
      </c>
      <c r="J545" s="1" t="s">
        <v>3596</v>
      </c>
      <c r="K545" s="46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36</v>
      </c>
      <c r="D546" s="1" t="s">
        <v>3688</v>
      </c>
      <c r="E546" s="15" t="n">
        <v>46205</v>
      </c>
      <c r="F546" s="15" t="n">
        <v>46205</v>
      </c>
      <c r="G546" s="1" t="s">
        <v>276</v>
      </c>
      <c r="H546" s="1" t="n">
        <v>1341594</v>
      </c>
      <c r="I546" s="1" t="n">
        <v>1</v>
      </c>
      <c r="J546" s="1" t="s">
        <v>3596</v>
      </c>
      <c r="K546" s="46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36</v>
      </c>
      <c r="D547" s="1" t="s">
        <v>3617</v>
      </c>
      <c r="E547" s="15" t="n">
        <v>46205</v>
      </c>
      <c r="F547" s="15" t="n">
        <v>46204</v>
      </c>
      <c r="G547" s="1" t="s">
        <v>65</v>
      </c>
      <c r="H547" s="1" t="n">
        <v>1341509</v>
      </c>
      <c r="I547" s="1" t="n">
        <v>1</v>
      </c>
      <c r="J547" s="1" t="s">
        <v>3596</v>
      </c>
      <c r="K547" s="46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36</v>
      </c>
      <c r="D548" s="1" t="s">
        <v>3729</v>
      </c>
      <c r="E548" s="15" t="n">
        <v>46205</v>
      </c>
      <c r="F548" s="15" t="n">
        <v>46199</v>
      </c>
      <c r="G548" s="1" t="s">
        <v>1488</v>
      </c>
      <c r="H548" s="1" t="n">
        <v>1339375</v>
      </c>
      <c r="I548" s="1" t="n">
        <v>39</v>
      </c>
      <c r="J548" s="1" t="s">
        <v>3596</v>
      </c>
      <c r="K548" s="46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153</v>
      </c>
      <c r="D549" s="1" t="s">
        <v>3730</v>
      </c>
      <c r="E549" s="15" t="n">
        <v>46205</v>
      </c>
      <c r="F549" s="15" t="n">
        <v>46190</v>
      </c>
      <c r="G549" s="1" t="s">
        <v>505</v>
      </c>
      <c r="H549" s="1" t="n">
        <v>1339427</v>
      </c>
      <c r="I549" s="1" t="n">
        <v>39</v>
      </c>
      <c r="J549" s="1" t="s">
        <v>3596</v>
      </c>
      <c r="K549" s="46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36</v>
      </c>
      <c r="D550" s="1" t="s">
        <v>3731</v>
      </c>
      <c r="E550" s="15" t="n">
        <v>46205</v>
      </c>
      <c r="F550" s="15" t="n">
        <v>46190</v>
      </c>
      <c r="G550" s="1" t="s">
        <v>103</v>
      </c>
      <c r="H550" s="1" t="n">
        <v>1341229</v>
      </c>
      <c r="I550" s="1" t="n">
        <v>1</v>
      </c>
      <c r="J550" s="1" t="s">
        <v>3596</v>
      </c>
      <c r="K550" s="46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36</v>
      </c>
      <c r="D551" s="1" t="s">
        <v>3696</v>
      </c>
      <c r="E551" s="15" t="n">
        <v>46205</v>
      </c>
      <c r="F551" s="15" t="n">
        <v>46203</v>
      </c>
      <c r="G551" s="1" t="s">
        <v>233</v>
      </c>
      <c r="H551" s="1" t="n">
        <v>1340832</v>
      </c>
      <c r="I551" s="1" t="n">
        <v>1</v>
      </c>
      <c r="J551" s="1" t="s">
        <v>3596</v>
      </c>
      <c r="K551" s="46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36</v>
      </c>
      <c r="D552" s="1" t="s">
        <v>3696</v>
      </c>
      <c r="E552" s="15" t="n">
        <v>46205</v>
      </c>
      <c r="F552" s="15" t="n">
        <v>46203</v>
      </c>
      <c r="G552" s="1" t="s">
        <v>233</v>
      </c>
      <c r="H552" s="1" t="n">
        <v>1340751</v>
      </c>
      <c r="I552" s="1" t="n">
        <v>1</v>
      </c>
      <c r="J552" s="1" t="s">
        <v>3596</v>
      </c>
      <c r="K552" s="46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36</v>
      </c>
      <c r="D553" s="1" t="s">
        <v>3732</v>
      </c>
      <c r="E553" s="15" t="n">
        <v>46205</v>
      </c>
      <c r="F553" s="15" t="n">
        <v>46203</v>
      </c>
      <c r="G553" s="1" t="s">
        <v>1627</v>
      </c>
      <c r="H553" s="1" t="n">
        <v>1340626</v>
      </c>
      <c r="I553" s="1" t="n">
        <v>1</v>
      </c>
      <c r="J553" s="1" t="s">
        <v>3596</v>
      </c>
      <c r="K553" s="46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36</v>
      </c>
      <c r="D554" s="1" t="s">
        <v>3621</v>
      </c>
      <c r="E554" s="15" t="n">
        <v>46205</v>
      </c>
      <c r="F554" s="15" t="n">
        <v>46204</v>
      </c>
      <c r="G554" s="1" t="s">
        <v>363</v>
      </c>
      <c r="H554" s="1" t="n">
        <v>1340407</v>
      </c>
      <c r="I554" s="1" t="n">
        <v>1</v>
      </c>
      <c r="J554" s="1" t="s">
        <v>3596</v>
      </c>
      <c r="K554" s="46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36</v>
      </c>
      <c r="D555" s="1" t="s">
        <v>3636</v>
      </c>
      <c r="E555" s="15" t="n">
        <v>46205</v>
      </c>
      <c r="F555" s="15" t="n">
        <v>46205</v>
      </c>
      <c r="G555" s="1" t="s">
        <v>296</v>
      </c>
      <c r="H555" s="1" t="n">
        <v>1340464</v>
      </c>
      <c r="I555" s="1" t="n">
        <v>1</v>
      </c>
      <c r="J555" s="1" t="s">
        <v>3596</v>
      </c>
      <c r="K555" s="46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36</v>
      </c>
      <c r="D556" s="1" t="s">
        <v>3607</v>
      </c>
      <c r="E556" s="15" t="n">
        <v>46205</v>
      </c>
      <c r="F556" s="15" t="n">
        <v>46205</v>
      </c>
      <c r="G556" s="1" t="s">
        <v>93</v>
      </c>
      <c r="H556" s="1" t="n">
        <v>1339660</v>
      </c>
      <c r="I556" s="1" t="n">
        <v>2</v>
      </c>
      <c r="J556" s="1" t="s">
        <v>3596</v>
      </c>
      <c r="K556" s="46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36</v>
      </c>
      <c r="D557" s="1" t="s">
        <v>3607</v>
      </c>
      <c r="E557" s="15" t="n">
        <v>46205</v>
      </c>
      <c r="F557" s="15" t="n">
        <v>46205</v>
      </c>
      <c r="G557" s="1" t="s">
        <v>93</v>
      </c>
      <c r="H557" s="1" t="n">
        <v>1339663</v>
      </c>
      <c r="I557" s="1" t="n">
        <v>6</v>
      </c>
      <c r="J557" s="1" t="s">
        <v>3596</v>
      </c>
      <c r="K557" s="46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36</v>
      </c>
      <c r="D558" s="1" t="s">
        <v>3607</v>
      </c>
      <c r="E558" s="15" t="n">
        <v>46205</v>
      </c>
      <c r="F558" s="15" t="n">
        <v>46205</v>
      </c>
      <c r="G558" s="1" t="s">
        <v>93</v>
      </c>
      <c r="H558" s="1" t="n">
        <v>1339711</v>
      </c>
      <c r="I558" s="1" t="n">
        <v>6</v>
      </c>
      <c r="J558" s="1" t="s">
        <v>3596</v>
      </c>
      <c r="K558" s="46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36</v>
      </c>
      <c r="D559" s="1" t="s">
        <v>3607</v>
      </c>
      <c r="E559" s="15" t="n">
        <v>46205</v>
      </c>
      <c r="F559" s="15" t="n">
        <v>46205</v>
      </c>
      <c r="G559" s="1" t="s">
        <v>93</v>
      </c>
      <c r="H559" s="1" t="n">
        <v>1340357</v>
      </c>
      <c r="I559" s="1" t="n">
        <v>6</v>
      </c>
      <c r="J559" s="1" t="s">
        <v>3596</v>
      </c>
      <c r="K559" s="46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36</v>
      </c>
      <c r="D560" s="1" t="s">
        <v>3607</v>
      </c>
      <c r="E560" s="15" t="n">
        <v>46205</v>
      </c>
      <c r="F560" s="15" t="n">
        <v>46205</v>
      </c>
      <c r="G560" s="1" t="s">
        <v>93</v>
      </c>
      <c r="H560" s="1" t="n">
        <v>1339700</v>
      </c>
      <c r="I560" s="1" t="n">
        <v>2</v>
      </c>
      <c r="J560" s="1" t="s">
        <v>3596</v>
      </c>
      <c r="K560" s="46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36</v>
      </c>
      <c r="D561" s="1" t="s">
        <v>3607</v>
      </c>
      <c r="E561" s="15" t="n">
        <v>46205</v>
      </c>
      <c r="F561" s="15" t="n">
        <v>46205</v>
      </c>
      <c r="G561" s="1" t="s">
        <v>93</v>
      </c>
      <c r="H561" s="1" t="n">
        <v>1340348</v>
      </c>
      <c r="I561" s="1" t="n">
        <v>2</v>
      </c>
      <c r="J561" s="1" t="s">
        <v>3596</v>
      </c>
      <c r="K561" s="46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36</v>
      </c>
      <c r="D562" s="1" t="s">
        <v>3624</v>
      </c>
      <c r="E562" s="15" t="n">
        <v>46206</v>
      </c>
      <c r="F562" s="15" t="n">
        <v>46206</v>
      </c>
      <c r="G562" s="1" t="s">
        <v>3625</v>
      </c>
      <c r="H562" s="1" t="n">
        <v>1370315</v>
      </c>
      <c r="I562" s="1" t="n">
        <v>1</v>
      </c>
      <c r="J562" s="1" t="s">
        <v>3596</v>
      </c>
      <c r="K562" s="46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36</v>
      </c>
      <c r="D563" s="1" t="s">
        <v>3612</v>
      </c>
      <c r="E563" s="15" t="n">
        <v>46206</v>
      </c>
      <c r="F563" s="15" t="n">
        <v>46206</v>
      </c>
      <c r="G563" s="1" t="s">
        <v>368</v>
      </c>
      <c r="H563" s="1" t="n">
        <v>1345994</v>
      </c>
      <c r="I563" s="1" t="n">
        <v>1</v>
      </c>
      <c r="J563" s="1" t="s">
        <v>3596</v>
      </c>
      <c r="K563" s="46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59</v>
      </c>
      <c r="D564" s="1" t="s">
        <v>3733</v>
      </c>
      <c r="E564" s="15" t="n">
        <v>46206</v>
      </c>
      <c r="F564" s="15" t="n">
        <v>46204</v>
      </c>
      <c r="G564" s="1" t="s">
        <v>423</v>
      </c>
      <c r="H564" s="1" t="n">
        <v>1344279</v>
      </c>
      <c r="I564" s="1" t="n">
        <v>1</v>
      </c>
      <c r="J564" s="1" t="s">
        <v>3596</v>
      </c>
      <c r="K564" s="46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59</v>
      </c>
      <c r="D565" s="1" t="s">
        <v>3733</v>
      </c>
      <c r="E565" s="15" t="n">
        <v>46206</v>
      </c>
      <c r="F565" s="15" t="n">
        <v>46204</v>
      </c>
      <c r="G565" s="1" t="s">
        <v>423</v>
      </c>
      <c r="H565" s="1" t="n">
        <v>1344526</v>
      </c>
      <c r="I565" s="1" t="n">
        <v>1</v>
      </c>
      <c r="J565" s="1" t="s">
        <v>3596</v>
      </c>
      <c r="K565" s="46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59</v>
      </c>
      <c r="D566" s="1" t="s">
        <v>3613</v>
      </c>
      <c r="E566" s="15" t="n">
        <v>46206</v>
      </c>
      <c r="F566" s="15" t="n">
        <v>46205</v>
      </c>
      <c r="G566" s="1" t="s">
        <v>89</v>
      </c>
      <c r="H566" s="1" t="n">
        <v>1346045</v>
      </c>
      <c r="I566" s="1" t="n">
        <v>1</v>
      </c>
      <c r="J566" s="1" t="s">
        <v>3596</v>
      </c>
      <c r="K566" s="46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36</v>
      </c>
      <c r="D567" s="1" t="s">
        <v>3614</v>
      </c>
      <c r="E567" s="15" t="n">
        <v>46206</v>
      </c>
      <c r="F567" s="15" t="n">
        <v>46205</v>
      </c>
      <c r="G567" s="1" t="s">
        <v>302</v>
      </c>
      <c r="H567" s="1" t="n">
        <v>1345749</v>
      </c>
      <c r="I567" s="1" t="n">
        <v>1</v>
      </c>
      <c r="J567" s="1" t="s">
        <v>3596</v>
      </c>
      <c r="K567" s="46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36</v>
      </c>
      <c r="D568" s="1" t="s">
        <v>3615</v>
      </c>
      <c r="E568" s="15" t="n">
        <v>46206</v>
      </c>
      <c r="F568" s="15" t="n">
        <v>46206</v>
      </c>
      <c r="G568" s="1" t="s">
        <v>253</v>
      </c>
      <c r="H568" s="1" t="n">
        <v>1345556</v>
      </c>
      <c r="I568" s="1" t="n">
        <v>1</v>
      </c>
      <c r="J568" s="1" t="s">
        <v>3596</v>
      </c>
      <c r="K568" s="46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36</v>
      </c>
      <c r="D569" s="1" t="s">
        <v>3616</v>
      </c>
      <c r="E569" s="15" t="n">
        <v>46206</v>
      </c>
      <c r="F569" s="15" t="n">
        <v>46206</v>
      </c>
      <c r="G569" s="1" t="s">
        <v>75</v>
      </c>
      <c r="H569" s="1" t="n">
        <v>1344441</v>
      </c>
      <c r="I569" s="1" t="n">
        <v>1</v>
      </c>
      <c r="J569" s="1" t="s">
        <v>3596</v>
      </c>
      <c r="K569" s="46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59</v>
      </c>
      <c r="D570" s="1" t="s">
        <v>3603</v>
      </c>
      <c r="E570" s="15" t="n">
        <v>46206</v>
      </c>
      <c r="F570" s="15" t="n">
        <v>46206</v>
      </c>
      <c r="G570" s="1" t="s">
        <v>118</v>
      </c>
      <c r="H570" s="1" t="n">
        <v>1370269</v>
      </c>
      <c r="I570" s="1" t="n">
        <v>1</v>
      </c>
      <c r="J570" s="1" t="s">
        <v>3596</v>
      </c>
      <c r="K570" s="46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36</v>
      </c>
      <c r="D571" s="1" t="s">
        <v>3698</v>
      </c>
      <c r="E571" s="15" t="n">
        <v>46206</v>
      </c>
      <c r="F571" s="15" t="n">
        <v>46205</v>
      </c>
      <c r="G571" s="1" t="s">
        <v>887</v>
      </c>
      <c r="H571" s="1" t="n">
        <v>1343917</v>
      </c>
      <c r="I571" s="1" t="n">
        <v>1</v>
      </c>
      <c r="J571" s="1" t="s">
        <v>3596</v>
      </c>
      <c r="K571" s="46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36</v>
      </c>
      <c r="D572" s="1" t="s">
        <v>3619</v>
      </c>
      <c r="E572" s="15" t="n">
        <v>46206</v>
      </c>
      <c r="F572" s="15" t="n">
        <v>46205</v>
      </c>
      <c r="G572" s="1" t="s">
        <v>180</v>
      </c>
      <c r="H572" s="1" t="n">
        <v>1346072</v>
      </c>
      <c r="I572" s="1" t="n">
        <v>1</v>
      </c>
      <c r="J572" s="1" t="s">
        <v>3596</v>
      </c>
      <c r="K572" s="46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36</v>
      </c>
      <c r="D573" s="1" t="s">
        <v>3634</v>
      </c>
      <c r="E573" s="15" t="n">
        <v>46206</v>
      </c>
      <c r="F573" s="15" t="n">
        <v>46205</v>
      </c>
      <c r="G573" s="1" t="s">
        <v>316</v>
      </c>
      <c r="H573" s="1" t="n">
        <v>1346095</v>
      </c>
      <c r="I573" s="1" t="n">
        <v>1</v>
      </c>
      <c r="J573" s="1" t="s">
        <v>3596</v>
      </c>
      <c r="K573" s="46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36</v>
      </c>
      <c r="D574" s="1" t="s">
        <v>3731</v>
      </c>
      <c r="E574" s="15" t="n">
        <v>46206</v>
      </c>
      <c r="F574" s="15" t="n">
        <v>46203</v>
      </c>
      <c r="G574" s="1" t="s">
        <v>103</v>
      </c>
      <c r="H574" s="1" t="n">
        <v>1344964</v>
      </c>
      <c r="I574" s="1" t="n">
        <v>1</v>
      </c>
      <c r="J574" s="1" t="s">
        <v>3596</v>
      </c>
      <c r="K574" s="46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36</v>
      </c>
      <c r="D575" s="1" t="s">
        <v>3605</v>
      </c>
      <c r="E575" s="15" t="n">
        <v>46206</v>
      </c>
      <c r="F575" s="15" t="n">
        <v>46206</v>
      </c>
      <c r="G575" s="1" t="s">
        <v>243</v>
      </c>
      <c r="H575" s="1" t="n">
        <v>1345941</v>
      </c>
      <c r="I575" s="1" t="n">
        <v>1</v>
      </c>
      <c r="J575" s="1" t="s">
        <v>3596</v>
      </c>
      <c r="K575" s="46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59</v>
      </c>
      <c r="D576" s="1" t="s">
        <v>3622</v>
      </c>
      <c r="E576" s="15" t="n">
        <v>46206</v>
      </c>
      <c r="F576" s="15" t="n">
        <v>46203</v>
      </c>
      <c r="G576" s="1" t="s">
        <v>97</v>
      </c>
      <c r="H576" s="1" t="n">
        <v>1343556</v>
      </c>
      <c r="I576" s="1" t="n">
        <v>1</v>
      </c>
      <c r="J576" s="1" t="s">
        <v>3596</v>
      </c>
      <c r="K576" s="46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59</v>
      </c>
      <c r="D577" s="1" t="s">
        <v>3622</v>
      </c>
      <c r="E577" s="15" t="n">
        <v>46206</v>
      </c>
      <c r="F577" s="15" t="n">
        <v>46205</v>
      </c>
      <c r="G577" s="1" t="s">
        <v>97</v>
      </c>
      <c r="H577" s="1" t="n">
        <v>1343884</v>
      </c>
      <c r="I577" s="1" t="n">
        <v>1</v>
      </c>
      <c r="J577" s="1" t="s">
        <v>3596</v>
      </c>
      <c r="K577" s="46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59</v>
      </c>
      <c r="D578" s="1" t="s">
        <v>3622</v>
      </c>
      <c r="E578" s="15" t="n">
        <v>46206</v>
      </c>
      <c r="F578" s="15" t="n">
        <v>46205</v>
      </c>
      <c r="G578" s="1" t="s">
        <v>97</v>
      </c>
      <c r="H578" s="1" t="n">
        <v>1343853</v>
      </c>
      <c r="I578" s="1" t="n">
        <v>1</v>
      </c>
      <c r="J578" s="1" t="s">
        <v>3596</v>
      </c>
      <c r="K578" s="46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59</v>
      </c>
      <c r="D579" s="1" t="s">
        <v>3622</v>
      </c>
      <c r="E579" s="15" t="n">
        <v>46206</v>
      </c>
      <c r="F579" s="15" t="n">
        <v>46205</v>
      </c>
      <c r="G579" s="1" t="s">
        <v>97</v>
      </c>
      <c r="H579" s="1" t="n">
        <v>1343872</v>
      </c>
      <c r="I579" s="1" t="n">
        <v>1</v>
      </c>
      <c r="J579" s="1" t="s">
        <v>3596</v>
      </c>
      <c r="K579" s="46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36</v>
      </c>
      <c r="D580" s="1" t="s">
        <v>3607</v>
      </c>
      <c r="E580" s="15" t="n">
        <v>46206</v>
      </c>
      <c r="F580" s="15" t="n">
        <v>46206</v>
      </c>
      <c r="G580" s="1" t="s">
        <v>93</v>
      </c>
      <c r="H580" s="1" t="n">
        <v>1345323</v>
      </c>
      <c r="I580" s="1" t="n">
        <v>2</v>
      </c>
      <c r="J580" s="1" t="s">
        <v>3596</v>
      </c>
      <c r="K580" s="46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36</v>
      </c>
      <c r="D581" s="1" t="s">
        <v>3607</v>
      </c>
      <c r="E581" s="15" t="n">
        <v>46206</v>
      </c>
      <c r="F581" s="15" t="n">
        <v>46206</v>
      </c>
      <c r="G581" s="1" t="s">
        <v>93</v>
      </c>
      <c r="H581" s="1" t="n">
        <v>1345211</v>
      </c>
      <c r="I581" s="1" t="n">
        <v>2</v>
      </c>
      <c r="J581" s="1" t="s">
        <v>3596</v>
      </c>
      <c r="K581" s="46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36</v>
      </c>
      <c r="D582" s="1" t="s">
        <v>3607</v>
      </c>
      <c r="E582" s="15" t="n">
        <v>46206</v>
      </c>
      <c r="F582" s="15" t="n">
        <v>46206</v>
      </c>
      <c r="G582" s="1" t="s">
        <v>93</v>
      </c>
      <c r="H582" s="1" t="n">
        <v>1345523</v>
      </c>
      <c r="I582" s="1" t="n">
        <v>2</v>
      </c>
      <c r="J582" s="1" t="s">
        <v>3596</v>
      </c>
      <c r="K582" s="46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36</v>
      </c>
      <c r="D583" s="1" t="s">
        <v>3607</v>
      </c>
      <c r="E583" s="15" t="n">
        <v>46206</v>
      </c>
      <c r="F583" s="15" t="n">
        <v>46206</v>
      </c>
      <c r="G583" s="1" t="s">
        <v>93</v>
      </c>
      <c r="H583" s="1" t="n">
        <v>1345214</v>
      </c>
      <c r="I583" s="1" t="n">
        <v>6</v>
      </c>
      <c r="J583" s="1" t="s">
        <v>3596</v>
      </c>
      <c r="K583" s="46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36</v>
      </c>
      <c r="D584" s="1" t="s">
        <v>3607</v>
      </c>
      <c r="E584" s="15" t="n">
        <v>46206</v>
      </c>
      <c r="F584" s="15" t="n">
        <v>46206</v>
      </c>
      <c r="G584" s="1" t="s">
        <v>93</v>
      </c>
      <c r="H584" s="1" t="n">
        <v>1345330</v>
      </c>
      <c r="I584" s="1" t="n">
        <v>6</v>
      </c>
      <c r="J584" s="1" t="s">
        <v>3596</v>
      </c>
      <c r="K584" s="46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36</v>
      </c>
      <c r="D585" s="1" t="s">
        <v>3607</v>
      </c>
      <c r="E585" s="15" t="n">
        <v>46206</v>
      </c>
      <c r="F585" s="15" t="n">
        <v>46206</v>
      </c>
      <c r="G585" s="1" t="s">
        <v>93</v>
      </c>
      <c r="H585" s="1" t="n">
        <v>1345531</v>
      </c>
      <c r="I585" s="1" t="n">
        <v>6</v>
      </c>
      <c r="J585" s="1" t="s">
        <v>3596</v>
      </c>
      <c r="K585" s="46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36</v>
      </c>
      <c r="D586" s="1" t="s">
        <v>3607</v>
      </c>
      <c r="E586" s="15" t="n">
        <v>46206</v>
      </c>
      <c r="F586" s="15" t="n">
        <v>46206</v>
      </c>
      <c r="G586" s="1" t="s">
        <v>93</v>
      </c>
      <c r="H586" s="1" t="n">
        <v>1346016</v>
      </c>
      <c r="I586" s="1" t="n">
        <v>6</v>
      </c>
      <c r="J586" s="1" t="s">
        <v>3596</v>
      </c>
      <c r="K586" s="46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36</v>
      </c>
      <c r="D587" s="1" t="s">
        <v>3607</v>
      </c>
      <c r="E587" s="15" t="n">
        <v>46206</v>
      </c>
      <c r="F587" s="15" t="n">
        <v>46206</v>
      </c>
      <c r="G587" s="1" t="s">
        <v>93</v>
      </c>
      <c r="H587" s="1" t="n">
        <v>1346008</v>
      </c>
      <c r="I587" s="1" t="n">
        <v>2</v>
      </c>
      <c r="J587" s="1" t="s">
        <v>3596</v>
      </c>
      <c r="K587" s="46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36</v>
      </c>
      <c r="D588" s="1" t="s">
        <v>3712</v>
      </c>
      <c r="E588" s="15" t="n">
        <v>46206</v>
      </c>
      <c r="F588" s="15" t="n">
        <v>46205</v>
      </c>
      <c r="G588" s="1" t="s">
        <v>1206</v>
      </c>
      <c r="H588" s="1" t="n">
        <v>1343984</v>
      </c>
      <c r="I588" s="1" t="n">
        <v>1</v>
      </c>
      <c r="J588" s="1" t="s">
        <v>3596</v>
      </c>
      <c r="K588" s="46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36</v>
      </c>
      <c r="D589" s="1" t="s">
        <v>3611</v>
      </c>
      <c r="E589" s="15" t="n">
        <v>46207</v>
      </c>
      <c r="F589" s="15" t="n">
        <v>46206</v>
      </c>
      <c r="G589" s="1" t="s">
        <v>186</v>
      </c>
      <c r="H589" s="1" t="n">
        <v>1348664</v>
      </c>
      <c r="I589" s="1" t="n">
        <v>1</v>
      </c>
      <c r="J589" s="1" t="s">
        <v>3596</v>
      </c>
      <c r="K589" s="46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460</v>
      </c>
      <c r="D590" s="1" t="s">
        <v>3640</v>
      </c>
      <c r="E590" s="15" t="n">
        <v>46207</v>
      </c>
      <c r="F590" s="15" t="n">
        <v>46206</v>
      </c>
      <c r="G590" s="1" t="s">
        <v>646</v>
      </c>
      <c r="H590" s="1" t="n">
        <v>1348708</v>
      </c>
      <c r="I590" s="1" t="n">
        <v>1</v>
      </c>
      <c r="J590" s="1" t="s">
        <v>3596</v>
      </c>
      <c r="K590" s="46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1950</v>
      </c>
      <c r="D591" s="1" t="s">
        <v>3652</v>
      </c>
      <c r="E591" s="15" t="n">
        <v>46207</v>
      </c>
      <c r="F591" s="15" t="n">
        <v>46203</v>
      </c>
      <c r="G591" s="1" t="s">
        <v>173</v>
      </c>
      <c r="H591" s="1" t="n">
        <v>1348564</v>
      </c>
      <c r="I591" s="1" t="n">
        <v>1</v>
      </c>
      <c r="J591" s="1" t="s">
        <v>3596</v>
      </c>
      <c r="K591" s="46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1950</v>
      </c>
      <c r="D592" s="1" t="s">
        <v>3652</v>
      </c>
      <c r="E592" s="15" t="n">
        <v>46207</v>
      </c>
      <c r="F592" s="15" t="n">
        <v>46203</v>
      </c>
      <c r="G592" s="1" t="s">
        <v>173</v>
      </c>
      <c r="H592" s="1" t="n">
        <v>1348586</v>
      </c>
      <c r="I592" s="1" t="n">
        <v>1</v>
      </c>
      <c r="J592" s="1" t="s">
        <v>3596</v>
      </c>
      <c r="K592" s="46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272</v>
      </c>
      <c r="D593" s="1" t="s">
        <v>3652</v>
      </c>
      <c r="E593" s="15" t="n">
        <v>46207</v>
      </c>
      <c r="F593" s="15" t="n">
        <v>46203</v>
      </c>
      <c r="G593" s="1" t="s">
        <v>173</v>
      </c>
      <c r="H593" s="1" t="n">
        <v>1348536</v>
      </c>
      <c r="I593" s="1" t="n">
        <v>1</v>
      </c>
      <c r="J593" s="1" t="s">
        <v>3596</v>
      </c>
      <c r="K593" s="46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272</v>
      </c>
      <c r="D594" s="1" t="s">
        <v>3652</v>
      </c>
      <c r="E594" s="15" t="n">
        <v>46207</v>
      </c>
      <c r="F594" s="15" t="n">
        <v>46203</v>
      </c>
      <c r="G594" s="1" t="s">
        <v>173</v>
      </c>
      <c r="H594" s="1" t="n">
        <v>1348607</v>
      </c>
      <c r="I594" s="1" t="n">
        <v>1</v>
      </c>
      <c r="J594" s="1" t="s">
        <v>3596</v>
      </c>
      <c r="K594" s="46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36</v>
      </c>
      <c r="D595" s="1" t="s">
        <v>3689</v>
      </c>
      <c r="E595" s="15" t="n">
        <v>46207</v>
      </c>
      <c r="F595" s="15" t="n">
        <v>46206</v>
      </c>
      <c r="G595" s="1" t="s">
        <v>240</v>
      </c>
      <c r="H595" s="1" t="n">
        <v>1348480</v>
      </c>
      <c r="I595" s="1" t="n">
        <v>1</v>
      </c>
      <c r="J595" s="1" t="s">
        <v>3596</v>
      </c>
      <c r="K595" s="46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36</v>
      </c>
      <c r="D596" s="1" t="s">
        <v>3626</v>
      </c>
      <c r="E596" s="15" t="n">
        <v>46207</v>
      </c>
      <c r="F596" s="15" t="n">
        <v>46205</v>
      </c>
      <c r="G596" s="1" t="s">
        <v>184</v>
      </c>
      <c r="H596" s="1" t="n">
        <v>1348430</v>
      </c>
      <c r="I596" s="1" t="n">
        <v>1</v>
      </c>
      <c r="J596" s="1" t="s">
        <v>3596</v>
      </c>
      <c r="K596" s="46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3641</v>
      </c>
      <c r="D597" s="1" t="s">
        <v>3642</v>
      </c>
      <c r="E597" s="15" t="n">
        <v>46207</v>
      </c>
      <c r="F597" s="15" t="n">
        <v>46203</v>
      </c>
      <c r="G597" s="1" t="s">
        <v>351</v>
      </c>
      <c r="H597" s="1" t="n">
        <v>1348619</v>
      </c>
      <c r="I597" s="1" t="n">
        <v>1</v>
      </c>
      <c r="J597" s="1" t="s">
        <v>3596</v>
      </c>
      <c r="K597" s="46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3641</v>
      </c>
      <c r="D598" s="1" t="s">
        <v>3642</v>
      </c>
      <c r="E598" s="15" t="n">
        <v>46207</v>
      </c>
      <c r="F598" s="15" t="n">
        <v>46203</v>
      </c>
      <c r="G598" s="1" t="s">
        <v>351</v>
      </c>
      <c r="H598" s="1" t="n">
        <v>1348630</v>
      </c>
      <c r="I598" s="1" t="n">
        <v>1</v>
      </c>
      <c r="J598" s="1" t="s">
        <v>3596</v>
      </c>
      <c r="K598" s="46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3641</v>
      </c>
      <c r="D599" s="1" t="s">
        <v>3642</v>
      </c>
      <c r="E599" s="15" t="n">
        <v>46207</v>
      </c>
      <c r="F599" s="15" t="n">
        <v>46203</v>
      </c>
      <c r="G599" s="1" t="s">
        <v>351</v>
      </c>
      <c r="H599" s="1" t="n">
        <v>1348651</v>
      </c>
      <c r="I599" s="1" t="n">
        <v>1</v>
      </c>
      <c r="J599" s="1" t="s">
        <v>3596</v>
      </c>
      <c r="K599" s="46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36</v>
      </c>
      <c r="D600" s="1" t="s">
        <v>3680</v>
      </c>
      <c r="E600" s="15" t="n">
        <v>46207</v>
      </c>
      <c r="F600" s="15" t="n">
        <v>46205</v>
      </c>
      <c r="G600" s="1" t="s">
        <v>91</v>
      </c>
      <c r="H600" s="1" t="n">
        <v>1348691</v>
      </c>
      <c r="I600" s="1" t="n">
        <v>3</v>
      </c>
      <c r="J600" s="1" t="s">
        <v>3596</v>
      </c>
      <c r="K600" s="46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36</v>
      </c>
      <c r="D601" s="1" t="s">
        <v>3658</v>
      </c>
      <c r="E601" s="15" t="n">
        <v>46207</v>
      </c>
      <c r="F601" s="15" t="n">
        <v>46205</v>
      </c>
      <c r="G601" s="1" t="s">
        <v>626</v>
      </c>
      <c r="H601" s="1" t="n">
        <v>1348411</v>
      </c>
      <c r="I601" s="1" t="n">
        <v>1</v>
      </c>
      <c r="J601" s="1" t="s">
        <v>3596</v>
      </c>
      <c r="K601" s="46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36</v>
      </c>
      <c r="D602" s="1" t="s">
        <v>3681</v>
      </c>
      <c r="E602" s="15" t="n">
        <v>46207</v>
      </c>
      <c r="F602" s="15" t="n">
        <v>46205</v>
      </c>
      <c r="G602" s="1" t="s">
        <v>3682</v>
      </c>
      <c r="H602" s="1" t="n">
        <v>1348878</v>
      </c>
      <c r="I602" s="1" t="n">
        <v>1</v>
      </c>
      <c r="J602" s="1" t="s">
        <v>3596</v>
      </c>
      <c r="K602" s="46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3683</v>
      </c>
      <c r="D603" s="1" t="s">
        <v>3684</v>
      </c>
      <c r="E603" s="15" t="n">
        <v>46207</v>
      </c>
      <c r="F603" s="15" t="n">
        <v>46205</v>
      </c>
      <c r="G603" s="1" t="s">
        <v>81</v>
      </c>
      <c r="H603" s="1" t="n">
        <v>1348465</v>
      </c>
      <c r="I603" s="1" t="n">
        <v>3</v>
      </c>
      <c r="J603" s="1" t="s">
        <v>3596</v>
      </c>
      <c r="K603" s="46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272</v>
      </c>
      <c r="D604" s="1" t="s">
        <v>3635</v>
      </c>
      <c r="E604" s="15" t="n">
        <v>46207</v>
      </c>
      <c r="F604" s="15" t="n">
        <v>46206</v>
      </c>
      <c r="G604" s="1" t="s">
        <v>169</v>
      </c>
      <c r="H604" s="1" t="n">
        <v>1348443</v>
      </c>
      <c r="I604" s="1" t="n">
        <v>1</v>
      </c>
      <c r="J604" s="1" t="s">
        <v>3596</v>
      </c>
      <c r="K604" s="46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59</v>
      </c>
      <c r="D605" s="1" t="s">
        <v>3622</v>
      </c>
      <c r="E605" s="15" t="n">
        <v>46207</v>
      </c>
      <c r="F605" s="15" t="n">
        <v>46206</v>
      </c>
      <c r="G605" s="1" t="s">
        <v>97</v>
      </c>
      <c r="H605" s="1" t="n">
        <v>1348846</v>
      </c>
      <c r="I605" s="1" t="n">
        <v>1</v>
      </c>
      <c r="J605" s="1" t="s">
        <v>3596</v>
      </c>
      <c r="K605" s="46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457</v>
      </c>
      <c r="D606" s="1" t="s">
        <v>3685</v>
      </c>
      <c r="E606" s="15" t="n">
        <v>46207</v>
      </c>
      <c r="F606" s="15" t="n">
        <v>46204</v>
      </c>
      <c r="G606" s="1" t="s">
        <v>783</v>
      </c>
      <c r="H606" s="1" t="n">
        <v>1348502</v>
      </c>
      <c r="I606" s="1" t="n">
        <v>1</v>
      </c>
      <c r="J606" s="1" t="s">
        <v>3596</v>
      </c>
      <c r="K606" s="46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36</v>
      </c>
      <c r="D607" s="1" t="s">
        <v>3607</v>
      </c>
      <c r="E607" s="15" t="n">
        <v>46207</v>
      </c>
      <c r="F607" s="15" t="n">
        <v>46207</v>
      </c>
      <c r="G607" s="1" t="s">
        <v>93</v>
      </c>
      <c r="H607" s="1" t="n">
        <v>1348390</v>
      </c>
      <c r="I607" s="1" t="n">
        <v>2</v>
      </c>
      <c r="J607" s="1" t="s">
        <v>3596</v>
      </c>
      <c r="K607" s="46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36</v>
      </c>
      <c r="D608" s="1" t="s">
        <v>3607</v>
      </c>
      <c r="E608" s="15" t="n">
        <v>46207</v>
      </c>
      <c r="F608" s="15" t="n">
        <v>46207</v>
      </c>
      <c r="G608" s="1" t="s">
        <v>93</v>
      </c>
      <c r="H608" s="1" t="n">
        <v>1348399</v>
      </c>
      <c r="I608" s="1" t="n">
        <v>6</v>
      </c>
      <c r="J608" s="1" t="s">
        <v>3596</v>
      </c>
      <c r="K608" s="46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59</v>
      </c>
      <c r="D609" s="1" t="s">
        <v>3629</v>
      </c>
      <c r="E609" s="15" t="n">
        <v>46207</v>
      </c>
      <c r="F609" s="15" t="n">
        <v>46205</v>
      </c>
      <c r="G609" s="1" t="s">
        <v>359</v>
      </c>
      <c r="H609" s="1" t="n">
        <v>1348417</v>
      </c>
      <c r="I609" s="1" t="n">
        <v>1</v>
      </c>
      <c r="J609" s="1" t="s">
        <v>3596</v>
      </c>
      <c r="K609" s="46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153</v>
      </c>
      <c r="D610" s="1" t="s">
        <v>3610</v>
      </c>
      <c r="E610" s="15" t="n">
        <v>46207</v>
      </c>
      <c r="F610" s="15" t="n">
        <v>46207</v>
      </c>
      <c r="G610" s="1" t="s">
        <v>1095</v>
      </c>
      <c r="H610" s="1" t="n">
        <v>1370367</v>
      </c>
      <c r="I610" s="1" t="n">
        <v>1</v>
      </c>
      <c r="J610" s="1" t="s">
        <v>3596</v>
      </c>
      <c r="K610" s="46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36</v>
      </c>
      <c r="D611" s="1" t="s">
        <v>3734</v>
      </c>
      <c r="E611" s="15" t="n">
        <v>46209</v>
      </c>
      <c r="F611" s="15" t="n">
        <v>46209</v>
      </c>
      <c r="G611" s="1" t="s">
        <v>1365</v>
      </c>
      <c r="H611" s="1" t="n">
        <v>1361611</v>
      </c>
      <c r="I611" s="1" t="n">
        <v>1</v>
      </c>
      <c r="J611" s="1" t="s">
        <v>3596</v>
      </c>
      <c r="K611" s="46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59</v>
      </c>
      <c r="D612" s="1" t="s">
        <v>3613</v>
      </c>
      <c r="E612" s="15" t="n">
        <v>46209</v>
      </c>
      <c r="F612" s="15" t="n">
        <v>46209</v>
      </c>
      <c r="G612" s="1" t="s">
        <v>89</v>
      </c>
      <c r="H612" s="1" t="n">
        <v>1360000</v>
      </c>
      <c r="I612" s="1" t="n">
        <v>1</v>
      </c>
      <c r="J612" s="1" t="s">
        <v>3596</v>
      </c>
      <c r="K612" s="46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36</v>
      </c>
      <c r="D613" s="1" t="s">
        <v>3614</v>
      </c>
      <c r="E613" s="15" t="n">
        <v>46209</v>
      </c>
      <c r="F613" s="15" t="n">
        <v>46207</v>
      </c>
      <c r="G613" s="1" t="s">
        <v>302</v>
      </c>
      <c r="H613" s="1" t="n">
        <v>1361249</v>
      </c>
      <c r="I613" s="1" t="n">
        <v>1</v>
      </c>
      <c r="J613" s="1" t="s">
        <v>3596</v>
      </c>
      <c r="K613" s="46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36</v>
      </c>
      <c r="D614" s="1" t="s">
        <v>3735</v>
      </c>
      <c r="E614" s="15" t="n">
        <v>46209</v>
      </c>
      <c r="F614" s="15" t="n">
        <v>46208</v>
      </c>
      <c r="G614" s="1" t="s">
        <v>298</v>
      </c>
      <c r="H614" s="1" t="n">
        <v>1360452</v>
      </c>
      <c r="I614" s="1" t="n">
        <v>1</v>
      </c>
      <c r="J614" s="1" t="s">
        <v>3596</v>
      </c>
      <c r="K614" s="46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59</v>
      </c>
      <c r="D615" s="1" t="s">
        <v>3603</v>
      </c>
      <c r="E615" s="15" t="n">
        <v>46209</v>
      </c>
      <c r="F615" s="15" t="n">
        <v>46209</v>
      </c>
      <c r="G615" s="1" t="s">
        <v>118</v>
      </c>
      <c r="H615" s="1" t="n">
        <v>1370204</v>
      </c>
      <c r="I615" s="1" t="n">
        <v>1</v>
      </c>
      <c r="J615" s="1" t="s">
        <v>3596</v>
      </c>
      <c r="K615" s="46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3683</v>
      </c>
      <c r="D616" s="1" t="s">
        <v>3713</v>
      </c>
      <c r="E616" s="15" t="n">
        <v>46209</v>
      </c>
      <c r="F616" s="15" t="n">
        <v>46203</v>
      </c>
      <c r="G616" s="1" t="s">
        <v>238</v>
      </c>
      <c r="H616" s="1" t="n">
        <v>1360332</v>
      </c>
      <c r="I616" s="1" t="n">
        <v>11</v>
      </c>
      <c r="J616" s="1" t="s">
        <v>3596</v>
      </c>
      <c r="K616" s="46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3683</v>
      </c>
      <c r="D617" s="1" t="s">
        <v>3713</v>
      </c>
      <c r="E617" s="15" t="n">
        <v>46209</v>
      </c>
      <c r="F617" s="15" t="n">
        <v>46203</v>
      </c>
      <c r="G617" s="1" t="s">
        <v>238</v>
      </c>
      <c r="H617" s="1" t="n">
        <v>1361048</v>
      </c>
      <c r="I617" s="1" t="n">
        <v>11</v>
      </c>
      <c r="J617" s="1" t="s">
        <v>3596</v>
      </c>
      <c r="K617" s="46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3683</v>
      </c>
      <c r="D618" s="1" t="s">
        <v>3713</v>
      </c>
      <c r="E618" s="15" t="n">
        <v>46209</v>
      </c>
      <c r="F618" s="15" t="n">
        <v>46203</v>
      </c>
      <c r="G618" s="1" t="s">
        <v>238</v>
      </c>
      <c r="H618" s="1" t="n">
        <v>1361131</v>
      </c>
      <c r="I618" s="1" t="n">
        <v>11</v>
      </c>
      <c r="J618" s="1" t="s">
        <v>3596</v>
      </c>
      <c r="K618" s="46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36</v>
      </c>
      <c r="D619" s="1" t="s">
        <v>3605</v>
      </c>
      <c r="E619" s="15" t="n">
        <v>46209</v>
      </c>
      <c r="F619" s="15" t="n">
        <v>46207</v>
      </c>
      <c r="G619" s="1" t="s">
        <v>243</v>
      </c>
      <c r="H619" s="1" t="n">
        <v>1361386</v>
      </c>
      <c r="I619" s="1" t="n">
        <v>1</v>
      </c>
      <c r="J619" s="1" t="s">
        <v>3596</v>
      </c>
      <c r="K619" s="46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36</v>
      </c>
      <c r="D620" s="1" t="s">
        <v>3696</v>
      </c>
      <c r="E620" s="15" t="n">
        <v>46209</v>
      </c>
      <c r="F620" s="15" t="n">
        <v>46206</v>
      </c>
      <c r="G620" s="1" t="s">
        <v>233</v>
      </c>
      <c r="H620" s="1" t="n">
        <v>1360393</v>
      </c>
      <c r="I620" s="1" t="n">
        <v>1</v>
      </c>
      <c r="J620" s="1" t="s">
        <v>3596</v>
      </c>
      <c r="K620" s="46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36</v>
      </c>
      <c r="D621" s="1" t="s">
        <v>3607</v>
      </c>
      <c r="E621" s="15" t="n">
        <v>46209</v>
      </c>
      <c r="F621" s="15" t="n">
        <v>46209</v>
      </c>
      <c r="G621" s="1" t="s">
        <v>93</v>
      </c>
      <c r="H621" s="1" t="n">
        <v>1362027</v>
      </c>
      <c r="I621" s="1" t="n">
        <v>2</v>
      </c>
      <c r="J621" s="1" t="s">
        <v>3596</v>
      </c>
      <c r="K621" s="46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36</v>
      </c>
      <c r="D622" s="1" t="s">
        <v>3607</v>
      </c>
      <c r="E622" s="15" t="n">
        <v>46209</v>
      </c>
      <c r="F622" s="15" t="n">
        <v>46209</v>
      </c>
      <c r="G622" s="1" t="s">
        <v>93</v>
      </c>
      <c r="H622" s="1" t="n">
        <v>1362180</v>
      </c>
      <c r="I622" s="1" t="n">
        <v>2</v>
      </c>
      <c r="J622" s="1" t="s">
        <v>3596</v>
      </c>
      <c r="K622" s="46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36</v>
      </c>
      <c r="D623" s="1" t="s">
        <v>3607</v>
      </c>
      <c r="E623" s="15" t="n">
        <v>46209</v>
      </c>
      <c r="F623" s="15" t="n">
        <v>46209</v>
      </c>
      <c r="G623" s="1" t="s">
        <v>93</v>
      </c>
      <c r="H623" s="1" t="n">
        <v>1362280</v>
      </c>
      <c r="I623" s="1" t="n">
        <v>2</v>
      </c>
      <c r="J623" s="1" t="s">
        <v>3596</v>
      </c>
      <c r="K623" s="46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36</v>
      </c>
      <c r="D624" s="1" t="s">
        <v>3607</v>
      </c>
      <c r="E624" s="15" t="n">
        <v>46209</v>
      </c>
      <c r="F624" s="15" t="n">
        <v>46209</v>
      </c>
      <c r="G624" s="1" t="s">
        <v>93</v>
      </c>
      <c r="H624" s="1" t="n">
        <v>1361133</v>
      </c>
      <c r="I624" s="1" t="n">
        <v>2</v>
      </c>
      <c r="J624" s="1" t="s">
        <v>3596</v>
      </c>
      <c r="K624" s="46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36</v>
      </c>
      <c r="D625" s="1" t="s">
        <v>3607</v>
      </c>
      <c r="E625" s="15" t="n">
        <v>46209</v>
      </c>
      <c r="F625" s="15" t="n">
        <v>46209</v>
      </c>
      <c r="G625" s="1" t="s">
        <v>93</v>
      </c>
      <c r="H625" s="1" t="n">
        <v>1361052</v>
      </c>
      <c r="I625" s="1" t="n">
        <v>2</v>
      </c>
      <c r="J625" s="1" t="s">
        <v>3596</v>
      </c>
      <c r="K625" s="46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36</v>
      </c>
      <c r="D626" s="1" t="s">
        <v>3607</v>
      </c>
      <c r="E626" s="15" t="n">
        <v>46209</v>
      </c>
      <c r="F626" s="15" t="n">
        <v>46209</v>
      </c>
      <c r="G626" s="1" t="s">
        <v>93</v>
      </c>
      <c r="H626" s="1" t="n">
        <v>1361011</v>
      </c>
      <c r="I626" s="1" t="n">
        <v>2</v>
      </c>
      <c r="J626" s="1" t="s">
        <v>3596</v>
      </c>
      <c r="K626" s="46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36</v>
      </c>
      <c r="D627" s="1" t="s">
        <v>3607</v>
      </c>
      <c r="E627" s="15" t="n">
        <v>46209</v>
      </c>
      <c r="F627" s="15" t="n">
        <v>46209</v>
      </c>
      <c r="G627" s="1" t="s">
        <v>93</v>
      </c>
      <c r="H627" s="1" t="n">
        <v>1360947</v>
      </c>
      <c r="I627" s="1" t="n">
        <v>6</v>
      </c>
      <c r="J627" s="1" t="s">
        <v>3596</v>
      </c>
      <c r="K627" s="46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36</v>
      </c>
      <c r="D628" s="1" t="s">
        <v>3607</v>
      </c>
      <c r="E628" s="15" t="n">
        <v>46209</v>
      </c>
      <c r="F628" s="15" t="n">
        <v>46209</v>
      </c>
      <c r="G628" s="1" t="s">
        <v>93</v>
      </c>
      <c r="H628" s="1" t="n">
        <v>1361016</v>
      </c>
      <c r="I628" s="1" t="n">
        <v>6</v>
      </c>
      <c r="J628" s="1" t="s">
        <v>3596</v>
      </c>
      <c r="K628" s="46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36</v>
      </c>
      <c r="D629" s="1" t="s">
        <v>3607</v>
      </c>
      <c r="E629" s="15" t="n">
        <v>46209</v>
      </c>
      <c r="F629" s="15" t="n">
        <v>46209</v>
      </c>
      <c r="G629" s="1" t="s">
        <v>93</v>
      </c>
      <c r="H629" s="1" t="n">
        <v>1361059</v>
      </c>
      <c r="I629" s="1" t="n">
        <v>6</v>
      </c>
      <c r="J629" s="1" t="s">
        <v>3596</v>
      </c>
      <c r="K629" s="46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36</v>
      </c>
      <c r="D630" s="1" t="s">
        <v>3607</v>
      </c>
      <c r="E630" s="15" t="n">
        <v>46209</v>
      </c>
      <c r="F630" s="15" t="n">
        <v>46209</v>
      </c>
      <c r="G630" s="1" t="s">
        <v>93</v>
      </c>
      <c r="H630" s="1" t="n">
        <v>1361148</v>
      </c>
      <c r="I630" s="1" t="n">
        <v>6</v>
      </c>
      <c r="J630" s="1" t="s">
        <v>3596</v>
      </c>
      <c r="K630" s="46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36</v>
      </c>
      <c r="D631" s="1" t="s">
        <v>3607</v>
      </c>
      <c r="E631" s="15" t="n">
        <v>46209</v>
      </c>
      <c r="F631" s="15" t="n">
        <v>46209</v>
      </c>
      <c r="G631" s="1" t="s">
        <v>93</v>
      </c>
      <c r="H631" s="1" t="n">
        <v>1361223</v>
      </c>
      <c r="I631" s="1" t="n">
        <v>6</v>
      </c>
      <c r="J631" s="1" t="s">
        <v>3596</v>
      </c>
      <c r="K631" s="46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36</v>
      </c>
      <c r="D632" s="1" t="s">
        <v>3607</v>
      </c>
      <c r="E632" s="15" t="n">
        <v>46209</v>
      </c>
      <c r="F632" s="15" t="n">
        <v>46209</v>
      </c>
      <c r="G632" s="1" t="s">
        <v>93</v>
      </c>
      <c r="H632" s="1" t="n">
        <v>1362077</v>
      </c>
      <c r="I632" s="1" t="n">
        <v>6</v>
      </c>
      <c r="J632" s="1" t="s">
        <v>3596</v>
      </c>
      <c r="K632" s="46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36</v>
      </c>
      <c r="D633" s="1" t="s">
        <v>3607</v>
      </c>
      <c r="E633" s="15" t="n">
        <v>46209</v>
      </c>
      <c r="F633" s="15" t="n">
        <v>46209</v>
      </c>
      <c r="G633" s="1" t="s">
        <v>93</v>
      </c>
      <c r="H633" s="1" t="n">
        <v>1362193</v>
      </c>
      <c r="I633" s="1" t="n">
        <v>6</v>
      </c>
      <c r="J633" s="1" t="s">
        <v>3596</v>
      </c>
      <c r="K633" s="46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36</v>
      </c>
      <c r="D634" s="1" t="s">
        <v>3607</v>
      </c>
      <c r="E634" s="15" t="n">
        <v>46209</v>
      </c>
      <c r="F634" s="15" t="n">
        <v>46209</v>
      </c>
      <c r="G634" s="1" t="s">
        <v>93</v>
      </c>
      <c r="H634" s="1" t="n">
        <v>1362292</v>
      </c>
      <c r="I634" s="1" t="n">
        <v>6</v>
      </c>
      <c r="J634" s="1" t="s">
        <v>3596</v>
      </c>
      <c r="K634" s="46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36</v>
      </c>
      <c r="D635" s="1" t="s">
        <v>3607</v>
      </c>
      <c r="E635" s="15" t="n">
        <v>46209</v>
      </c>
      <c r="F635" s="15" t="n">
        <v>46209</v>
      </c>
      <c r="G635" s="1" t="s">
        <v>93</v>
      </c>
      <c r="H635" s="1" t="n">
        <v>1360940</v>
      </c>
      <c r="I635" s="1" t="n">
        <v>2</v>
      </c>
      <c r="J635" s="1" t="s">
        <v>3596</v>
      </c>
      <c r="K635" s="46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36</v>
      </c>
      <c r="D636" s="1" t="s">
        <v>3638</v>
      </c>
      <c r="E636" s="15" t="n">
        <v>46209</v>
      </c>
      <c r="F636" s="15" t="n">
        <v>46209</v>
      </c>
      <c r="G636" s="1" t="s">
        <v>101</v>
      </c>
      <c r="H636" s="1" t="n">
        <v>1362011</v>
      </c>
      <c r="I636" s="1" t="n">
        <v>1</v>
      </c>
      <c r="J636" s="1" t="s">
        <v>3596</v>
      </c>
      <c r="K636" s="46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36</v>
      </c>
      <c r="D637" s="1" t="s">
        <v>3736</v>
      </c>
      <c r="E637" s="15" t="n">
        <v>46210</v>
      </c>
      <c r="F637" s="15" t="n">
        <v>46193</v>
      </c>
      <c r="G637" s="1" t="s">
        <v>981</v>
      </c>
      <c r="H637" s="1" t="n">
        <v>1364635</v>
      </c>
      <c r="I637" s="1" t="n">
        <v>11</v>
      </c>
      <c r="J637" s="1" t="s">
        <v>3596</v>
      </c>
      <c r="K637" s="46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36</v>
      </c>
      <c r="D638" s="1" t="s">
        <v>3737</v>
      </c>
      <c r="E638" s="15" t="n">
        <v>46210</v>
      </c>
      <c r="F638" s="15" t="n">
        <v>46206</v>
      </c>
      <c r="G638" s="1" t="s">
        <v>1546</v>
      </c>
      <c r="H638" s="1" t="n">
        <v>1366201</v>
      </c>
      <c r="I638" s="1" t="n">
        <v>1</v>
      </c>
      <c r="J638" s="1" t="s">
        <v>3596</v>
      </c>
      <c r="K638" s="46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36</v>
      </c>
      <c r="D639" s="1" t="s">
        <v>3626</v>
      </c>
      <c r="E639" s="15" t="n">
        <v>46210</v>
      </c>
      <c r="F639" s="15" t="n">
        <v>46209</v>
      </c>
      <c r="G639" s="1" t="s">
        <v>184</v>
      </c>
      <c r="H639" s="1" t="n">
        <v>1366342</v>
      </c>
      <c r="I639" s="1" t="n">
        <v>1</v>
      </c>
      <c r="J639" s="1" t="s">
        <v>3596</v>
      </c>
      <c r="K639" s="46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36</v>
      </c>
      <c r="D640" s="1" t="s">
        <v>3615</v>
      </c>
      <c r="E640" s="15" t="n">
        <v>46210</v>
      </c>
      <c r="F640" s="15" t="n">
        <v>46210</v>
      </c>
      <c r="G640" s="1" t="s">
        <v>253</v>
      </c>
      <c r="H640" s="1" t="n">
        <v>1365980</v>
      </c>
      <c r="I640" s="1" t="n">
        <v>1</v>
      </c>
      <c r="J640" s="1" t="s">
        <v>3596</v>
      </c>
      <c r="K640" s="46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36</v>
      </c>
      <c r="D641" s="1" t="s">
        <v>3616</v>
      </c>
      <c r="E641" s="15" t="n">
        <v>46210</v>
      </c>
      <c r="F641" s="15" t="n">
        <v>46207</v>
      </c>
      <c r="G641" s="1" t="s">
        <v>75</v>
      </c>
      <c r="H641" s="1" t="n">
        <v>1366288</v>
      </c>
      <c r="I641" s="1" t="n">
        <v>1</v>
      </c>
      <c r="J641" s="1" t="s">
        <v>3596</v>
      </c>
      <c r="K641" s="46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36</v>
      </c>
      <c r="D642" s="1" t="s">
        <v>3619</v>
      </c>
      <c r="E642" s="15" t="n">
        <v>46210</v>
      </c>
      <c r="F642" s="15" t="n">
        <v>46210</v>
      </c>
      <c r="G642" s="1" t="s">
        <v>180</v>
      </c>
      <c r="H642" s="1" t="n">
        <v>1366370</v>
      </c>
      <c r="I642" s="1" t="n">
        <v>1</v>
      </c>
      <c r="J642" s="1" t="s">
        <v>3596</v>
      </c>
      <c r="K642" s="46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36</v>
      </c>
      <c r="D643" s="1" t="s">
        <v>3695</v>
      </c>
      <c r="E643" s="15" t="n">
        <v>46210</v>
      </c>
      <c r="F643" s="15" t="n">
        <v>46206</v>
      </c>
      <c r="G643" s="1" t="s">
        <v>1167</v>
      </c>
      <c r="H643" s="1" t="n">
        <v>1440523</v>
      </c>
      <c r="I643" s="1" t="n">
        <v>11</v>
      </c>
      <c r="J643" s="1" t="s">
        <v>3596</v>
      </c>
      <c r="K643" s="46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36</v>
      </c>
      <c r="D644" s="1" t="s">
        <v>3605</v>
      </c>
      <c r="E644" s="15" t="n">
        <v>46210</v>
      </c>
      <c r="F644" s="15" t="n">
        <v>46209</v>
      </c>
      <c r="G644" s="1" t="s">
        <v>243</v>
      </c>
      <c r="H644" s="1" t="n">
        <v>1364552</v>
      </c>
      <c r="I644" s="1" t="n">
        <v>1</v>
      </c>
      <c r="J644" s="1" t="s">
        <v>3596</v>
      </c>
      <c r="K644" s="46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36</v>
      </c>
      <c r="D645" s="1" t="s">
        <v>3605</v>
      </c>
      <c r="E645" s="15" t="n">
        <v>46210</v>
      </c>
      <c r="F645" s="15" t="n">
        <v>46210</v>
      </c>
      <c r="G645" s="1" t="s">
        <v>243</v>
      </c>
      <c r="H645" s="1" t="n">
        <v>1365606</v>
      </c>
      <c r="I645" s="1" t="n">
        <v>1</v>
      </c>
      <c r="J645" s="1" t="s">
        <v>3596</v>
      </c>
      <c r="K645" s="46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36</v>
      </c>
      <c r="D646" s="1" t="s">
        <v>3661</v>
      </c>
      <c r="E646" s="15" t="n">
        <v>46210</v>
      </c>
      <c r="F646" s="15" t="n">
        <v>46209</v>
      </c>
      <c r="G646" s="1" t="s">
        <v>689</v>
      </c>
      <c r="H646" s="1" t="n">
        <v>1366430</v>
      </c>
      <c r="I646" s="1" t="n">
        <v>1</v>
      </c>
      <c r="J646" s="1" t="s">
        <v>3596</v>
      </c>
      <c r="K646" s="46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272</v>
      </c>
      <c r="D647" s="1" t="s">
        <v>3635</v>
      </c>
      <c r="E647" s="15" t="n">
        <v>46210</v>
      </c>
      <c r="F647" s="15" t="n">
        <v>46209</v>
      </c>
      <c r="G647" s="1" t="s">
        <v>169</v>
      </c>
      <c r="H647" s="1" t="n">
        <v>1366284</v>
      </c>
      <c r="I647" s="1" t="n">
        <v>1</v>
      </c>
      <c r="J647" s="1" t="s">
        <v>3596</v>
      </c>
      <c r="K647" s="46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59</v>
      </c>
      <c r="D648" s="1" t="s">
        <v>3622</v>
      </c>
      <c r="E648" s="15" t="n">
        <v>46210</v>
      </c>
      <c r="F648" s="15" t="n">
        <v>46209</v>
      </c>
      <c r="G648" s="1" t="s">
        <v>97</v>
      </c>
      <c r="H648" s="1" t="n">
        <v>1364147</v>
      </c>
      <c r="I648" s="1" t="n">
        <v>1</v>
      </c>
      <c r="J648" s="1" t="s">
        <v>3596</v>
      </c>
      <c r="K648" s="46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59</v>
      </c>
      <c r="D649" s="1" t="s">
        <v>3622</v>
      </c>
      <c r="E649" s="15" t="n">
        <v>46210</v>
      </c>
      <c r="F649" s="15" t="n">
        <v>46209</v>
      </c>
      <c r="G649" s="1" t="s">
        <v>97</v>
      </c>
      <c r="H649" s="1" t="n">
        <v>1364144</v>
      </c>
      <c r="I649" s="1" t="n">
        <v>1</v>
      </c>
      <c r="J649" s="1" t="s">
        <v>3596</v>
      </c>
      <c r="K649" s="46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36</v>
      </c>
      <c r="D650" s="1" t="s">
        <v>3628</v>
      </c>
      <c r="E650" s="15" t="n">
        <v>46210</v>
      </c>
      <c r="F650" s="15" t="n">
        <v>46207</v>
      </c>
      <c r="G650" s="1" t="s">
        <v>440</v>
      </c>
      <c r="H650" s="1" t="n">
        <v>1364155</v>
      </c>
      <c r="I650" s="1" t="n">
        <v>1</v>
      </c>
      <c r="J650" s="1" t="s">
        <v>3596</v>
      </c>
      <c r="K650" s="46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36</v>
      </c>
      <c r="D651" s="1" t="s">
        <v>3607</v>
      </c>
      <c r="E651" s="15" t="n">
        <v>46210</v>
      </c>
      <c r="F651" s="15" t="n">
        <v>46210</v>
      </c>
      <c r="G651" s="1" t="s">
        <v>93</v>
      </c>
      <c r="H651" s="1" t="n">
        <v>1364550</v>
      </c>
      <c r="I651" s="1" t="n">
        <v>2</v>
      </c>
      <c r="J651" s="1" t="s">
        <v>3596</v>
      </c>
      <c r="K651" s="46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36</v>
      </c>
      <c r="D652" s="1" t="s">
        <v>3607</v>
      </c>
      <c r="E652" s="15" t="n">
        <v>46210</v>
      </c>
      <c r="F652" s="15" t="n">
        <v>46210</v>
      </c>
      <c r="G652" s="1" t="s">
        <v>93</v>
      </c>
      <c r="H652" s="1" t="n">
        <v>1364628</v>
      </c>
      <c r="I652" s="1" t="n">
        <v>2</v>
      </c>
      <c r="J652" s="1" t="s">
        <v>3596</v>
      </c>
      <c r="K652" s="46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36</v>
      </c>
      <c r="D653" s="1" t="s">
        <v>3607</v>
      </c>
      <c r="E653" s="15" t="n">
        <v>46210</v>
      </c>
      <c r="F653" s="15" t="n">
        <v>46210</v>
      </c>
      <c r="G653" s="1" t="s">
        <v>93</v>
      </c>
      <c r="H653" s="1" t="n">
        <v>1365592</v>
      </c>
      <c r="I653" s="1" t="n">
        <v>2</v>
      </c>
      <c r="J653" s="1" t="s">
        <v>3596</v>
      </c>
      <c r="K653" s="46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36</v>
      </c>
      <c r="D654" s="1" t="s">
        <v>3607</v>
      </c>
      <c r="E654" s="15" t="n">
        <v>46210</v>
      </c>
      <c r="F654" s="15" t="n">
        <v>46210</v>
      </c>
      <c r="G654" s="1" t="s">
        <v>93</v>
      </c>
      <c r="H654" s="1" t="n">
        <v>1364558</v>
      </c>
      <c r="I654" s="1" t="n">
        <v>6</v>
      </c>
      <c r="J654" s="1" t="s">
        <v>3596</v>
      </c>
      <c r="K654" s="46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36</v>
      </c>
      <c r="D655" s="1" t="s">
        <v>3607</v>
      </c>
      <c r="E655" s="15" t="n">
        <v>46210</v>
      </c>
      <c r="F655" s="15" t="n">
        <v>46210</v>
      </c>
      <c r="G655" s="1" t="s">
        <v>93</v>
      </c>
      <c r="H655" s="1" t="n">
        <v>1364644</v>
      </c>
      <c r="I655" s="1" t="n">
        <v>6</v>
      </c>
      <c r="J655" s="1" t="s">
        <v>3596</v>
      </c>
      <c r="K655" s="46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36</v>
      </c>
      <c r="D656" s="1" t="s">
        <v>3607</v>
      </c>
      <c r="E656" s="15" t="n">
        <v>46210</v>
      </c>
      <c r="F656" s="15" t="n">
        <v>46210</v>
      </c>
      <c r="G656" s="1" t="s">
        <v>93</v>
      </c>
      <c r="H656" s="1" t="n">
        <v>1365603</v>
      </c>
      <c r="I656" s="1" t="n">
        <v>6</v>
      </c>
      <c r="J656" s="1" t="s">
        <v>3596</v>
      </c>
      <c r="K656" s="46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36</v>
      </c>
      <c r="D657" s="1" t="s">
        <v>3607</v>
      </c>
      <c r="E657" s="15" t="n">
        <v>46210</v>
      </c>
      <c r="F657" s="15" t="n">
        <v>46210</v>
      </c>
      <c r="G657" s="1" t="s">
        <v>93</v>
      </c>
      <c r="H657" s="1" t="n">
        <v>1365711</v>
      </c>
      <c r="I657" s="1" t="n">
        <v>6</v>
      </c>
      <c r="J657" s="1" t="s">
        <v>3596</v>
      </c>
      <c r="K657" s="46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36</v>
      </c>
      <c r="D658" s="1" t="s">
        <v>3607</v>
      </c>
      <c r="E658" s="15" t="n">
        <v>46210</v>
      </c>
      <c r="F658" s="15" t="n">
        <v>46210</v>
      </c>
      <c r="G658" s="1" t="s">
        <v>93</v>
      </c>
      <c r="H658" s="1" t="n">
        <v>1365704</v>
      </c>
      <c r="I658" s="1" t="n">
        <v>2</v>
      </c>
      <c r="J658" s="1" t="s">
        <v>3596</v>
      </c>
      <c r="K658" s="46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36</v>
      </c>
      <c r="D659" s="1" t="s">
        <v>3645</v>
      </c>
      <c r="E659" s="15" t="n">
        <v>46210</v>
      </c>
      <c r="F659" s="15" t="n">
        <v>46206</v>
      </c>
      <c r="G659" s="1" t="s">
        <v>361</v>
      </c>
      <c r="H659" s="1" t="n">
        <v>1364168</v>
      </c>
      <c r="I659" s="1" t="n">
        <v>1</v>
      </c>
      <c r="J659" s="1" t="s">
        <v>3596</v>
      </c>
      <c r="K659" s="46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36</v>
      </c>
      <c r="D660" s="1" t="s">
        <v>3645</v>
      </c>
      <c r="E660" s="15" t="n">
        <v>46210</v>
      </c>
      <c r="F660" s="15" t="n">
        <v>46206</v>
      </c>
      <c r="G660" s="1" t="s">
        <v>361</v>
      </c>
      <c r="H660" s="1" t="n">
        <v>1364180</v>
      </c>
      <c r="I660" s="1" t="n">
        <v>3</v>
      </c>
      <c r="J660" s="1" t="s">
        <v>3596</v>
      </c>
      <c r="K660" s="46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36</v>
      </c>
      <c r="D661" s="1" t="s">
        <v>3669</v>
      </c>
      <c r="E661" s="15" t="n">
        <v>46210</v>
      </c>
      <c r="F661" s="15" t="n">
        <v>46209</v>
      </c>
      <c r="G661" s="1" t="s">
        <v>716</v>
      </c>
      <c r="H661" s="1" t="n">
        <v>1366273</v>
      </c>
      <c r="I661" s="1" t="n">
        <v>3</v>
      </c>
      <c r="J661" s="1" t="s">
        <v>3596</v>
      </c>
      <c r="K661" s="46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59</v>
      </c>
      <c r="D662" s="1" t="s">
        <v>3629</v>
      </c>
      <c r="E662" s="15" t="n">
        <v>46210</v>
      </c>
      <c r="F662" s="15" t="n">
        <v>46209</v>
      </c>
      <c r="G662" s="1" t="s">
        <v>359</v>
      </c>
      <c r="H662" s="1" t="n">
        <v>1366378</v>
      </c>
      <c r="I662" s="1" t="n">
        <v>1</v>
      </c>
      <c r="J662" s="1" t="s">
        <v>3596</v>
      </c>
      <c r="K662" s="46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36</v>
      </c>
      <c r="D663" s="1" t="s">
        <v>3611</v>
      </c>
      <c r="E663" s="15" t="n">
        <v>46211</v>
      </c>
      <c r="F663" s="15" t="n">
        <v>46209</v>
      </c>
      <c r="G663" s="1" t="s">
        <v>186</v>
      </c>
      <c r="H663" s="1" t="n">
        <v>1370408</v>
      </c>
      <c r="I663" s="1" t="n">
        <v>1</v>
      </c>
      <c r="J663" s="1" t="s">
        <v>3596</v>
      </c>
      <c r="K663" s="46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1950</v>
      </c>
      <c r="D664" s="1" t="s">
        <v>3652</v>
      </c>
      <c r="E664" s="15" t="n">
        <v>46211</v>
      </c>
      <c r="F664" s="15" t="n">
        <v>46209</v>
      </c>
      <c r="G664" s="1" t="s">
        <v>173</v>
      </c>
      <c r="H664" s="1" t="n">
        <v>1369139</v>
      </c>
      <c r="I664" s="1" t="n">
        <v>1</v>
      </c>
      <c r="J664" s="1" t="s">
        <v>3596</v>
      </c>
      <c r="K664" s="46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1950</v>
      </c>
      <c r="D665" s="1" t="s">
        <v>3652</v>
      </c>
      <c r="E665" s="15" t="n">
        <v>46211</v>
      </c>
      <c r="F665" s="15" t="n">
        <v>46210</v>
      </c>
      <c r="G665" s="1" t="s">
        <v>173</v>
      </c>
      <c r="H665" s="1" t="n">
        <v>1369065</v>
      </c>
      <c r="I665" s="1" t="n">
        <v>1</v>
      </c>
      <c r="J665" s="1" t="s">
        <v>3596</v>
      </c>
      <c r="K665" s="46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272</v>
      </c>
      <c r="D666" s="1" t="s">
        <v>3652</v>
      </c>
      <c r="E666" s="15" t="n">
        <v>46211</v>
      </c>
      <c r="F666" s="15" t="n">
        <v>46210</v>
      </c>
      <c r="G666" s="1" t="s">
        <v>173</v>
      </c>
      <c r="H666" s="1" t="n">
        <v>1369074</v>
      </c>
      <c r="I666" s="1" t="n">
        <v>1</v>
      </c>
      <c r="J666" s="1" t="s">
        <v>3596</v>
      </c>
      <c r="K666" s="46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272</v>
      </c>
      <c r="D667" s="1" t="s">
        <v>3652</v>
      </c>
      <c r="E667" s="15" t="n">
        <v>46211</v>
      </c>
      <c r="F667" s="15" t="n">
        <v>46210</v>
      </c>
      <c r="G667" s="1" t="s">
        <v>173</v>
      </c>
      <c r="H667" s="1" t="n">
        <v>1369102</v>
      </c>
      <c r="I667" s="1" t="n">
        <v>1</v>
      </c>
      <c r="J667" s="1" t="s">
        <v>3596</v>
      </c>
      <c r="K667" s="46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36</v>
      </c>
      <c r="D668" s="1" t="s">
        <v>3689</v>
      </c>
      <c r="E668" s="15" t="n">
        <v>46211</v>
      </c>
      <c r="F668" s="15" t="n">
        <v>46210</v>
      </c>
      <c r="G668" s="1" t="s">
        <v>240</v>
      </c>
      <c r="H668" s="1" t="n">
        <v>1368798</v>
      </c>
      <c r="I668" s="1" t="n">
        <v>1</v>
      </c>
      <c r="J668" s="1" t="s">
        <v>3596</v>
      </c>
      <c r="K668" s="46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36</v>
      </c>
      <c r="D669" s="1" t="s">
        <v>3614</v>
      </c>
      <c r="E669" s="15" t="n">
        <v>46211</v>
      </c>
      <c r="F669" s="15" t="n">
        <v>46211</v>
      </c>
      <c r="G669" s="1" t="s">
        <v>302</v>
      </c>
      <c r="H669" s="1" t="n">
        <v>1370529</v>
      </c>
      <c r="I669" s="1" t="n">
        <v>1</v>
      </c>
      <c r="J669" s="1" t="s">
        <v>3596</v>
      </c>
      <c r="K669" s="46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36</v>
      </c>
      <c r="D670" s="1" t="s">
        <v>3653</v>
      </c>
      <c r="E670" s="15" t="n">
        <v>46211</v>
      </c>
      <c r="F670" s="15" t="n">
        <v>46210</v>
      </c>
      <c r="G670" s="1" t="s">
        <v>291</v>
      </c>
      <c r="H670" s="1" t="n">
        <v>1369047</v>
      </c>
      <c r="I670" s="1" t="n">
        <v>1</v>
      </c>
      <c r="J670" s="1" t="s">
        <v>3596</v>
      </c>
      <c r="K670" s="46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36</v>
      </c>
      <c r="D671" s="1" t="s">
        <v>3680</v>
      </c>
      <c r="E671" s="15" t="n">
        <v>46211</v>
      </c>
      <c r="F671" s="15" t="n">
        <v>46210</v>
      </c>
      <c r="G671" s="1" t="s">
        <v>91</v>
      </c>
      <c r="H671" s="1" t="n">
        <v>1370892</v>
      </c>
      <c r="I671" s="1" t="n">
        <v>1</v>
      </c>
      <c r="J671" s="1" t="s">
        <v>3596</v>
      </c>
      <c r="K671" s="46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3600</v>
      </c>
      <c r="D672" s="1" t="s">
        <v>3601</v>
      </c>
      <c r="E672" s="15" t="n">
        <v>46211</v>
      </c>
      <c r="F672" s="15" t="n">
        <v>46211</v>
      </c>
      <c r="G672" s="1" t="s">
        <v>677</v>
      </c>
      <c r="H672" s="1" t="n">
        <v>1398444</v>
      </c>
      <c r="I672" s="1" t="n">
        <v>1</v>
      </c>
      <c r="J672" s="1" t="s">
        <v>3596</v>
      </c>
      <c r="K672" s="46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3600</v>
      </c>
      <c r="D673" s="1" t="s">
        <v>3601</v>
      </c>
      <c r="E673" s="15" t="n">
        <v>46211</v>
      </c>
      <c r="F673" s="15" t="n">
        <v>46211</v>
      </c>
      <c r="G673" s="1" t="s">
        <v>677</v>
      </c>
      <c r="H673" s="1" t="n">
        <v>1398528</v>
      </c>
      <c r="I673" s="1" t="n">
        <v>1</v>
      </c>
      <c r="J673" s="1" t="s">
        <v>3596</v>
      </c>
      <c r="K673" s="46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3600</v>
      </c>
      <c r="D674" s="1" t="s">
        <v>3601</v>
      </c>
      <c r="E674" s="15" t="n">
        <v>46211</v>
      </c>
      <c r="F674" s="15" t="n">
        <v>46211</v>
      </c>
      <c r="G674" s="1" t="s">
        <v>677</v>
      </c>
      <c r="H674" s="1" t="n">
        <v>1398464</v>
      </c>
      <c r="I674" s="1" t="n">
        <v>1</v>
      </c>
      <c r="J674" s="1" t="s">
        <v>3596</v>
      </c>
      <c r="K674" s="46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3600</v>
      </c>
      <c r="D675" s="1" t="s">
        <v>3601</v>
      </c>
      <c r="E675" s="15" t="n">
        <v>46211</v>
      </c>
      <c r="F675" s="15" t="n">
        <v>46211</v>
      </c>
      <c r="G675" s="1" t="s">
        <v>677</v>
      </c>
      <c r="H675" s="1" t="n">
        <v>1398549</v>
      </c>
      <c r="I675" s="1" t="n">
        <v>1</v>
      </c>
      <c r="J675" s="1" t="s">
        <v>3596</v>
      </c>
      <c r="K675" s="46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3600</v>
      </c>
      <c r="D676" s="1" t="s">
        <v>3601</v>
      </c>
      <c r="E676" s="15" t="n">
        <v>46211</v>
      </c>
      <c r="F676" s="15" t="n">
        <v>46211</v>
      </c>
      <c r="G676" s="1" t="s">
        <v>677</v>
      </c>
      <c r="H676" s="1" t="n">
        <v>1401380</v>
      </c>
      <c r="I676" s="1" t="n">
        <v>1</v>
      </c>
      <c r="J676" s="1" t="s">
        <v>3596</v>
      </c>
      <c r="K676" s="46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59</v>
      </c>
      <c r="D677" s="1" t="s">
        <v>3618</v>
      </c>
      <c r="E677" s="15" t="n">
        <v>46211</v>
      </c>
      <c r="F677" s="15" t="n">
        <v>46210</v>
      </c>
      <c r="G677" s="1" t="s">
        <v>99</v>
      </c>
      <c r="H677" s="1" t="n">
        <v>1368814</v>
      </c>
      <c r="I677" s="1" t="n">
        <v>1</v>
      </c>
      <c r="J677" s="1" t="s">
        <v>3596</v>
      </c>
      <c r="K677" s="46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59</v>
      </c>
      <c r="D678" s="1" t="s">
        <v>3618</v>
      </c>
      <c r="E678" s="15" t="n">
        <v>46211</v>
      </c>
      <c r="F678" s="15" t="n">
        <v>46210</v>
      </c>
      <c r="G678" s="1" t="s">
        <v>99</v>
      </c>
      <c r="H678" s="1" t="n">
        <v>1368818</v>
      </c>
      <c r="I678" s="1" t="n">
        <v>1</v>
      </c>
      <c r="J678" s="1" t="s">
        <v>3596</v>
      </c>
      <c r="K678" s="46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59</v>
      </c>
      <c r="D679" s="1" t="s">
        <v>3603</v>
      </c>
      <c r="E679" s="15" t="n">
        <v>46211</v>
      </c>
      <c r="F679" s="15" t="n">
        <v>46211</v>
      </c>
      <c r="G679" s="1" t="s">
        <v>118</v>
      </c>
      <c r="H679" s="1" t="n">
        <v>1370233</v>
      </c>
      <c r="I679" s="1" t="n">
        <v>1</v>
      </c>
      <c r="J679" s="1" t="s">
        <v>3596</v>
      </c>
      <c r="K679" s="46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460</v>
      </c>
      <c r="D680" s="1" t="s">
        <v>3738</v>
      </c>
      <c r="E680" s="15" t="n">
        <v>46211</v>
      </c>
      <c r="F680" s="15" t="n">
        <v>46210</v>
      </c>
      <c r="G680" s="1" t="s">
        <v>344</v>
      </c>
      <c r="H680" s="1" t="n">
        <v>1368773</v>
      </c>
      <c r="I680" s="1" t="n">
        <v>1</v>
      </c>
      <c r="J680" s="1" t="s">
        <v>3596</v>
      </c>
      <c r="K680" s="46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36</v>
      </c>
      <c r="D681" s="1" t="s">
        <v>3643</v>
      </c>
      <c r="E681" s="15" t="n">
        <v>46211</v>
      </c>
      <c r="F681" s="15" t="n">
        <v>46205</v>
      </c>
      <c r="G681" s="1" t="s">
        <v>349</v>
      </c>
      <c r="H681" s="1" t="n">
        <v>1369484</v>
      </c>
      <c r="I681" s="1" t="n">
        <v>1</v>
      </c>
      <c r="J681" s="1" t="s">
        <v>3596</v>
      </c>
      <c r="K681" s="46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36</v>
      </c>
      <c r="D682" s="1" t="s">
        <v>3722</v>
      </c>
      <c r="E682" s="15" t="n">
        <v>46211</v>
      </c>
      <c r="F682" s="15" t="n">
        <v>46211</v>
      </c>
      <c r="G682" s="1" t="s">
        <v>1024</v>
      </c>
      <c r="H682" s="1" t="n">
        <v>1370242</v>
      </c>
      <c r="I682" s="1" t="n">
        <v>1</v>
      </c>
      <c r="J682" s="1" t="s">
        <v>3596</v>
      </c>
      <c r="K682" s="46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59</v>
      </c>
      <c r="D683" s="1" t="s">
        <v>3622</v>
      </c>
      <c r="E683" s="15" t="n">
        <v>46211</v>
      </c>
      <c r="F683" s="15" t="n">
        <v>46210</v>
      </c>
      <c r="G683" s="1" t="s">
        <v>97</v>
      </c>
      <c r="H683" s="1" t="n">
        <v>1368782</v>
      </c>
      <c r="I683" s="1" t="n">
        <v>1</v>
      </c>
      <c r="J683" s="1" t="s">
        <v>3596</v>
      </c>
      <c r="K683" s="46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36</v>
      </c>
      <c r="D684" s="1" t="s">
        <v>3607</v>
      </c>
      <c r="E684" s="15" t="n">
        <v>46211</v>
      </c>
      <c r="F684" s="15" t="n">
        <v>46211</v>
      </c>
      <c r="G684" s="1" t="s">
        <v>93</v>
      </c>
      <c r="H684" s="1" t="n">
        <v>1369426</v>
      </c>
      <c r="I684" s="1" t="n">
        <v>6</v>
      </c>
      <c r="J684" s="1" t="s">
        <v>3596</v>
      </c>
      <c r="K684" s="46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36</v>
      </c>
      <c r="D685" s="1" t="s">
        <v>3607</v>
      </c>
      <c r="E685" s="15" t="n">
        <v>46211</v>
      </c>
      <c r="F685" s="15" t="n">
        <v>46211</v>
      </c>
      <c r="G685" s="1" t="s">
        <v>93</v>
      </c>
      <c r="H685" s="1" t="n">
        <v>1370221</v>
      </c>
      <c r="I685" s="1" t="n">
        <v>6</v>
      </c>
      <c r="J685" s="1" t="s">
        <v>3596</v>
      </c>
      <c r="K685" s="46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36</v>
      </c>
      <c r="D686" s="1" t="s">
        <v>3608</v>
      </c>
      <c r="E686" s="15" t="n">
        <v>46211</v>
      </c>
      <c r="F686" s="15" t="n">
        <v>46210</v>
      </c>
      <c r="G686" s="1" t="s">
        <v>182</v>
      </c>
      <c r="H686" s="1" t="n">
        <v>1369311</v>
      </c>
      <c r="I686" s="1" t="n">
        <v>1</v>
      </c>
      <c r="J686" s="1" t="s">
        <v>3596</v>
      </c>
      <c r="K686" s="46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36</v>
      </c>
      <c r="D687" s="1" t="s">
        <v>3734</v>
      </c>
      <c r="E687" s="15" t="n">
        <v>46212</v>
      </c>
      <c r="F687" s="15" t="n">
        <v>46211</v>
      </c>
      <c r="G687" s="1" t="s">
        <v>1365</v>
      </c>
      <c r="H687" s="1" t="n">
        <v>1373781</v>
      </c>
      <c r="I687" s="1" t="n">
        <v>1</v>
      </c>
      <c r="J687" s="1" t="s">
        <v>3596</v>
      </c>
      <c r="K687" s="46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36</v>
      </c>
      <c r="D688" s="1" t="s">
        <v>3612</v>
      </c>
      <c r="E688" s="15" t="n">
        <v>46212</v>
      </c>
      <c r="F688" s="15" t="n">
        <v>46211</v>
      </c>
      <c r="G688" s="1" t="s">
        <v>368</v>
      </c>
      <c r="H688" s="1" t="n">
        <v>1373800</v>
      </c>
      <c r="I688" s="1" t="n">
        <v>1</v>
      </c>
      <c r="J688" s="1" t="s">
        <v>3596</v>
      </c>
      <c r="K688" s="46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36</v>
      </c>
      <c r="D689" s="1" t="s">
        <v>3739</v>
      </c>
      <c r="E689" s="15" t="n">
        <v>46212</v>
      </c>
      <c r="F689" s="15" t="n">
        <v>46208</v>
      </c>
      <c r="G689" s="1" t="s">
        <v>294</v>
      </c>
      <c r="H689" s="1" t="n">
        <v>1374338</v>
      </c>
      <c r="I689" s="1" t="n">
        <v>11</v>
      </c>
      <c r="J689" s="1" t="s">
        <v>3596</v>
      </c>
      <c r="K689" s="46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36</v>
      </c>
      <c r="D690" s="1" t="s">
        <v>3650</v>
      </c>
      <c r="E690" s="15" t="n">
        <v>46212</v>
      </c>
      <c r="F690" s="15" t="n">
        <v>46210</v>
      </c>
      <c r="G690" s="1" t="s">
        <v>755</v>
      </c>
      <c r="H690" s="1" t="n">
        <v>1374364</v>
      </c>
      <c r="I690" s="1" t="n">
        <v>11</v>
      </c>
      <c r="J690" s="1" t="s">
        <v>3596</v>
      </c>
      <c r="K690" s="46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36</v>
      </c>
      <c r="D691" s="1" t="s">
        <v>3693</v>
      </c>
      <c r="E691" s="15" t="n">
        <v>46212</v>
      </c>
      <c r="F691" s="15" t="n">
        <v>46212</v>
      </c>
      <c r="G691" s="1" t="s">
        <v>159</v>
      </c>
      <c r="H691" s="1" t="n">
        <v>1375408</v>
      </c>
      <c r="I691" s="1" t="n">
        <v>11</v>
      </c>
      <c r="J691" s="1" t="s">
        <v>3596</v>
      </c>
      <c r="K691" s="46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36</v>
      </c>
      <c r="D692" s="1" t="s">
        <v>3655</v>
      </c>
      <c r="E692" s="15" t="n">
        <v>46212</v>
      </c>
      <c r="F692" s="15" t="n">
        <v>46211</v>
      </c>
      <c r="G692" s="1" t="s">
        <v>223</v>
      </c>
      <c r="H692" s="1" t="n">
        <v>1374163</v>
      </c>
      <c r="I692" s="1" t="n">
        <v>1</v>
      </c>
      <c r="J692" s="1" t="s">
        <v>3596</v>
      </c>
      <c r="K692" s="46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36</v>
      </c>
      <c r="D693" s="1" t="s">
        <v>3627</v>
      </c>
      <c r="E693" s="15" t="n">
        <v>46212</v>
      </c>
      <c r="F693" s="15" t="n">
        <v>46210</v>
      </c>
      <c r="G693" s="1" t="s">
        <v>438</v>
      </c>
      <c r="H693" s="1" t="n">
        <v>1374622</v>
      </c>
      <c r="I693" s="1" t="n">
        <v>11</v>
      </c>
      <c r="J693" s="1" t="s">
        <v>3596</v>
      </c>
      <c r="K693" s="46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36</v>
      </c>
      <c r="D694" s="1" t="s">
        <v>3602</v>
      </c>
      <c r="E694" s="15" t="n">
        <v>46212</v>
      </c>
      <c r="F694" s="15" t="n">
        <v>46211</v>
      </c>
      <c r="G694" s="1" t="s">
        <v>615</v>
      </c>
      <c r="H694" s="1" t="n">
        <v>1374663</v>
      </c>
      <c r="I694" s="1" t="n">
        <v>11</v>
      </c>
      <c r="J694" s="1" t="s">
        <v>3596</v>
      </c>
      <c r="K694" s="46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36</v>
      </c>
      <c r="D695" s="1" t="s">
        <v>3621</v>
      </c>
      <c r="E695" s="15" t="n">
        <v>46212</v>
      </c>
      <c r="F695" s="15" t="n">
        <v>46210</v>
      </c>
      <c r="G695" s="1" t="s">
        <v>363</v>
      </c>
      <c r="H695" s="1" t="n">
        <v>1374270</v>
      </c>
      <c r="I695" s="1" t="n">
        <v>11</v>
      </c>
      <c r="J695" s="1" t="s">
        <v>3596</v>
      </c>
      <c r="K695" s="46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153</v>
      </c>
      <c r="D696" s="1" t="s">
        <v>3711</v>
      </c>
      <c r="E696" s="15" t="n">
        <v>46212</v>
      </c>
      <c r="F696" s="15" t="n">
        <v>46211</v>
      </c>
      <c r="G696" s="1" t="s">
        <v>221</v>
      </c>
      <c r="H696" s="1" t="n">
        <v>1375343</v>
      </c>
      <c r="I696" s="1" t="n">
        <v>11</v>
      </c>
      <c r="J696" s="1" t="s">
        <v>3596</v>
      </c>
      <c r="K696" s="46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59</v>
      </c>
      <c r="D697" s="1" t="s">
        <v>3622</v>
      </c>
      <c r="E697" s="15" t="n">
        <v>46212</v>
      </c>
      <c r="F697" s="15" t="n">
        <v>46211</v>
      </c>
      <c r="G697" s="1" t="s">
        <v>97</v>
      </c>
      <c r="H697" s="1" t="n">
        <v>1374217</v>
      </c>
      <c r="I697" s="1" t="n">
        <v>11</v>
      </c>
      <c r="J697" s="1" t="s">
        <v>3596</v>
      </c>
      <c r="K697" s="46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36</v>
      </c>
      <c r="D698" s="1" t="s">
        <v>3608</v>
      </c>
      <c r="E698" s="15" t="n">
        <v>46212</v>
      </c>
      <c r="F698" s="15" t="n">
        <v>46212</v>
      </c>
      <c r="G698" s="1" t="s">
        <v>182</v>
      </c>
      <c r="H698" s="1" t="n">
        <v>1374860</v>
      </c>
      <c r="I698" s="1" t="n">
        <v>11</v>
      </c>
      <c r="J698" s="1" t="s">
        <v>3596</v>
      </c>
      <c r="K698" s="46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36</v>
      </c>
      <c r="D699" s="1" t="s">
        <v>3624</v>
      </c>
      <c r="E699" s="15" t="n">
        <v>46213</v>
      </c>
      <c r="F699" s="15" t="n">
        <v>46213</v>
      </c>
      <c r="G699" s="1" t="s">
        <v>3625</v>
      </c>
      <c r="H699" s="1" t="n">
        <v>1381767</v>
      </c>
      <c r="I699" s="1" t="n">
        <v>1</v>
      </c>
      <c r="J699" s="1" t="s">
        <v>3596</v>
      </c>
      <c r="K699" s="46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36</v>
      </c>
      <c r="D700" s="1" t="s">
        <v>3737</v>
      </c>
      <c r="E700" s="15" t="n">
        <v>46213</v>
      </c>
      <c r="F700" s="15" t="n">
        <v>46213</v>
      </c>
      <c r="G700" s="1" t="s">
        <v>1546</v>
      </c>
      <c r="H700" s="1" t="n">
        <v>1377386</v>
      </c>
      <c r="I700" s="1" t="n">
        <v>11</v>
      </c>
      <c r="J700" s="1" t="s">
        <v>3596</v>
      </c>
      <c r="K700" s="46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460</v>
      </c>
      <c r="D701" s="1" t="s">
        <v>3640</v>
      </c>
      <c r="E701" s="15" t="n">
        <v>46213</v>
      </c>
      <c r="F701" s="15" t="n">
        <v>46213</v>
      </c>
      <c r="G701" s="1" t="s">
        <v>646</v>
      </c>
      <c r="H701" s="1" t="n">
        <v>1377446</v>
      </c>
      <c r="I701" s="1" t="n">
        <v>11</v>
      </c>
      <c r="J701" s="1" t="s">
        <v>3596</v>
      </c>
      <c r="K701" s="46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36</v>
      </c>
      <c r="D702" s="1" t="s">
        <v>3626</v>
      </c>
      <c r="E702" s="15" t="n">
        <v>46213</v>
      </c>
      <c r="F702" s="15" t="n">
        <v>46212</v>
      </c>
      <c r="G702" s="1" t="s">
        <v>184</v>
      </c>
      <c r="H702" s="1" t="n">
        <v>1376506</v>
      </c>
      <c r="I702" s="1" t="n">
        <v>11</v>
      </c>
      <c r="J702" s="1" t="s">
        <v>3596</v>
      </c>
      <c r="K702" s="46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59</v>
      </c>
      <c r="D703" s="1" t="s">
        <v>3613</v>
      </c>
      <c r="E703" s="15" t="n">
        <v>46213</v>
      </c>
      <c r="F703" s="15" t="n">
        <v>46212</v>
      </c>
      <c r="G703" s="1" t="s">
        <v>89</v>
      </c>
      <c r="H703" s="1" t="n">
        <v>1376907</v>
      </c>
      <c r="I703" s="1" t="n">
        <v>11</v>
      </c>
      <c r="J703" s="1" t="s">
        <v>3596</v>
      </c>
      <c r="K703" s="46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36</v>
      </c>
      <c r="D704" s="1" t="s">
        <v>3740</v>
      </c>
      <c r="E704" s="15" t="n">
        <v>46213</v>
      </c>
      <c r="F704" s="15" t="n">
        <v>46209</v>
      </c>
      <c r="G704" s="1" t="s">
        <v>550</v>
      </c>
      <c r="H704" s="1" t="n">
        <v>1376961</v>
      </c>
      <c r="I704" s="1" t="n">
        <v>11</v>
      </c>
      <c r="J704" s="1" t="s">
        <v>3596</v>
      </c>
      <c r="K704" s="46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36</v>
      </c>
      <c r="D705" s="1" t="s">
        <v>3615</v>
      </c>
      <c r="E705" s="15" t="n">
        <v>46213</v>
      </c>
      <c r="F705" s="15" t="n">
        <v>46213</v>
      </c>
      <c r="G705" s="1" t="s">
        <v>253</v>
      </c>
      <c r="H705" s="1" t="n">
        <v>1377301</v>
      </c>
      <c r="I705" s="1" t="n">
        <v>1</v>
      </c>
      <c r="J705" s="1" t="s">
        <v>3596</v>
      </c>
      <c r="K705" s="46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3600</v>
      </c>
      <c r="D706" s="1" t="s">
        <v>3601</v>
      </c>
      <c r="E706" s="15" t="n">
        <v>46213</v>
      </c>
      <c r="F706" s="15" t="n">
        <v>46213</v>
      </c>
      <c r="G706" s="1" t="s">
        <v>677</v>
      </c>
      <c r="H706" s="1" t="n">
        <v>1401410</v>
      </c>
      <c r="I706" s="1" t="n">
        <v>1</v>
      </c>
      <c r="J706" s="1" t="s">
        <v>3596</v>
      </c>
      <c r="K706" s="46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36</v>
      </c>
      <c r="D707" s="1" t="s">
        <v>3656</v>
      </c>
      <c r="E707" s="15" t="n">
        <v>46213</v>
      </c>
      <c r="F707" s="15" t="n">
        <v>46211</v>
      </c>
      <c r="G707" s="1" t="s">
        <v>65</v>
      </c>
      <c r="H707" s="1" t="n">
        <v>1376631</v>
      </c>
      <c r="I707" s="1" t="n">
        <v>11</v>
      </c>
      <c r="J707" s="1" t="s">
        <v>3596</v>
      </c>
      <c r="K707" s="46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36</v>
      </c>
      <c r="D708" s="1" t="s">
        <v>3636</v>
      </c>
      <c r="E708" s="15" t="n">
        <v>46213</v>
      </c>
      <c r="F708" s="15" t="n">
        <v>46212</v>
      </c>
      <c r="G708" s="1" t="s">
        <v>296</v>
      </c>
      <c r="H708" s="1" t="n">
        <v>1376993</v>
      </c>
      <c r="I708" s="1" t="n">
        <v>11</v>
      </c>
      <c r="J708" s="1" t="s">
        <v>3596</v>
      </c>
      <c r="K708" s="46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36</v>
      </c>
      <c r="D709" s="1" t="s">
        <v>3607</v>
      </c>
      <c r="E709" s="15" t="n">
        <v>46213</v>
      </c>
      <c r="F709" s="15" t="n">
        <v>46213</v>
      </c>
      <c r="G709" s="1" t="s">
        <v>93</v>
      </c>
      <c r="H709" s="1" t="n">
        <v>1377147</v>
      </c>
      <c r="I709" s="1" t="n">
        <v>6</v>
      </c>
      <c r="J709" s="1" t="s">
        <v>3596</v>
      </c>
      <c r="K709" s="46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36</v>
      </c>
      <c r="D710" s="1" t="s">
        <v>3607</v>
      </c>
      <c r="E710" s="15" t="n">
        <v>46213</v>
      </c>
      <c r="F710" s="15" t="n">
        <v>46213</v>
      </c>
      <c r="G710" s="1" t="s">
        <v>93</v>
      </c>
      <c r="H710" s="1" t="n">
        <v>1377251</v>
      </c>
      <c r="I710" s="1" t="n">
        <v>6</v>
      </c>
      <c r="J710" s="1" t="s">
        <v>3596</v>
      </c>
      <c r="K710" s="46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36</v>
      </c>
      <c r="D711" s="1" t="s">
        <v>3607</v>
      </c>
      <c r="E711" s="15" t="n">
        <v>46213</v>
      </c>
      <c r="F711" s="15" t="n">
        <v>46213</v>
      </c>
      <c r="G711" s="1" t="s">
        <v>93</v>
      </c>
      <c r="H711" s="1" t="n">
        <v>1377401</v>
      </c>
      <c r="I711" s="1" t="n">
        <v>6</v>
      </c>
      <c r="J711" s="1" t="s">
        <v>3596</v>
      </c>
      <c r="K711" s="46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3662</v>
      </c>
      <c r="D712" s="1" t="s">
        <v>3663</v>
      </c>
      <c r="E712" s="15" t="n">
        <v>46213</v>
      </c>
      <c r="F712" s="15" t="n">
        <v>46210</v>
      </c>
      <c r="G712" s="1" t="s">
        <v>56</v>
      </c>
      <c r="H712" s="1" t="n">
        <v>1376760</v>
      </c>
      <c r="I712" s="1" t="n">
        <v>11</v>
      </c>
      <c r="J712" s="1" t="s">
        <v>3596</v>
      </c>
      <c r="K712" s="46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3662</v>
      </c>
      <c r="D713" s="1" t="s">
        <v>3663</v>
      </c>
      <c r="E713" s="15" t="n">
        <v>46213</v>
      </c>
      <c r="F713" s="15" t="n">
        <v>46211</v>
      </c>
      <c r="G713" s="1" t="s">
        <v>56</v>
      </c>
      <c r="H713" s="1" t="n">
        <v>1376883</v>
      </c>
      <c r="I713" s="1" t="n">
        <v>11</v>
      </c>
      <c r="J713" s="1" t="s">
        <v>3596</v>
      </c>
      <c r="K713" s="46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3662</v>
      </c>
      <c r="D714" s="1" t="s">
        <v>3663</v>
      </c>
      <c r="E714" s="15" t="n">
        <v>46213</v>
      </c>
      <c r="F714" s="15" t="n">
        <v>46211</v>
      </c>
      <c r="G714" s="1" t="s">
        <v>56</v>
      </c>
      <c r="H714" s="1" t="n">
        <v>1376856</v>
      </c>
      <c r="I714" s="1" t="n">
        <v>11</v>
      </c>
      <c r="J714" s="1" t="s">
        <v>3596</v>
      </c>
      <c r="K714" s="46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59</v>
      </c>
      <c r="D715" s="1" t="s">
        <v>3629</v>
      </c>
      <c r="E715" s="15" t="n">
        <v>46213</v>
      </c>
      <c r="F715" s="15" t="n">
        <v>46212</v>
      </c>
      <c r="G715" s="1" t="s">
        <v>359</v>
      </c>
      <c r="H715" s="1" t="n">
        <v>1377327</v>
      </c>
      <c r="I715" s="1" t="n">
        <v>11</v>
      </c>
      <c r="J715" s="1" t="s">
        <v>3596</v>
      </c>
      <c r="K715" s="46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36</v>
      </c>
      <c r="D716" s="1" t="s">
        <v>3611</v>
      </c>
      <c r="E716" s="15" t="n">
        <v>46214</v>
      </c>
      <c r="F716" s="15" t="n">
        <v>46213</v>
      </c>
      <c r="G716" s="1" t="s">
        <v>186</v>
      </c>
      <c r="H716" s="1" t="n">
        <v>1381979</v>
      </c>
      <c r="I716" s="1" t="n">
        <v>11</v>
      </c>
      <c r="J716" s="1" t="s">
        <v>3596</v>
      </c>
      <c r="K716" s="46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36</v>
      </c>
      <c r="D717" s="1" t="s">
        <v>3689</v>
      </c>
      <c r="E717" s="15" t="n">
        <v>46214</v>
      </c>
      <c r="F717" s="15" t="n">
        <v>46213</v>
      </c>
      <c r="G717" s="1" t="s">
        <v>240</v>
      </c>
      <c r="H717" s="1" t="n">
        <v>1382557</v>
      </c>
      <c r="I717" s="1" t="n">
        <v>11</v>
      </c>
      <c r="J717" s="1" t="s">
        <v>3596</v>
      </c>
      <c r="K717" s="46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36</v>
      </c>
      <c r="D718" s="1" t="s">
        <v>3599</v>
      </c>
      <c r="E718" s="15" t="n">
        <v>46214</v>
      </c>
      <c r="F718" s="15" t="n">
        <v>46213</v>
      </c>
      <c r="G718" s="1" t="s">
        <v>365</v>
      </c>
      <c r="H718" s="1" t="n">
        <v>1381996</v>
      </c>
      <c r="I718" s="1" t="n">
        <v>11</v>
      </c>
      <c r="J718" s="1" t="s">
        <v>3596</v>
      </c>
      <c r="K718" s="46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59</v>
      </c>
      <c r="D719" s="1" t="s">
        <v>3618</v>
      </c>
      <c r="E719" s="15" t="n">
        <v>46214</v>
      </c>
      <c r="F719" s="15" t="n">
        <v>46213</v>
      </c>
      <c r="G719" s="1" t="s">
        <v>99</v>
      </c>
      <c r="H719" s="1" t="n">
        <v>1382323</v>
      </c>
      <c r="I719" s="1" t="n">
        <v>11</v>
      </c>
      <c r="J719" s="1" t="s">
        <v>3596</v>
      </c>
      <c r="K719" s="46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59</v>
      </c>
      <c r="D720" s="1" t="s">
        <v>3603</v>
      </c>
      <c r="E720" s="15" t="n">
        <v>46214</v>
      </c>
      <c r="F720" s="15" t="n">
        <v>46214</v>
      </c>
      <c r="G720" s="1" t="s">
        <v>118</v>
      </c>
      <c r="H720" s="1" t="n">
        <v>1396627</v>
      </c>
      <c r="I720" s="1" t="n">
        <v>1</v>
      </c>
      <c r="J720" s="1" t="s">
        <v>3596</v>
      </c>
      <c r="K720" s="46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36</v>
      </c>
      <c r="D721" s="1" t="s">
        <v>3632</v>
      </c>
      <c r="E721" s="15" t="n">
        <v>46214</v>
      </c>
      <c r="F721" s="15" t="n">
        <v>46213</v>
      </c>
      <c r="G721" s="1" t="s">
        <v>3633</v>
      </c>
      <c r="H721" s="1" t="n">
        <v>1382474</v>
      </c>
      <c r="I721" s="1" t="n">
        <v>11</v>
      </c>
      <c r="J721" s="1" t="s">
        <v>3596</v>
      </c>
      <c r="K721" s="46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36</v>
      </c>
      <c r="D722" s="1" t="s">
        <v>3658</v>
      </c>
      <c r="E722" s="15" t="n">
        <v>46214</v>
      </c>
      <c r="F722" s="15" t="n">
        <v>46212</v>
      </c>
      <c r="G722" s="1" t="s">
        <v>626</v>
      </c>
      <c r="H722" s="1" t="n">
        <v>1382435</v>
      </c>
      <c r="I722" s="1" t="n">
        <v>11</v>
      </c>
      <c r="J722" s="1" t="s">
        <v>3596</v>
      </c>
      <c r="K722" s="46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36</v>
      </c>
      <c r="D723" s="1" t="s">
        <v>3643</v>
      </c>
      <c r="E723" s="15" t="n">
        <v>46214</v>
      </c>
      <c r="F723" s="15" t="n">
        <v>46213</v>
      </c>
      <c r="G723" s="1" t="s">
        <v>349</v>
      </c>
      <c r="H723" s="1" t="n">
        <v>1382076</v>
      </c>
      <c r="I723" s="1" t="n">
        <v>11</v>
      </c>
      <c r="J723" s="1" t="s">
        <v>3596</v>
      </c>
      <c r="K723" s="46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36</v>
      </c>
      <c r="D724" s="1" t="s">
        <v>3696</v>
      </c>
      <c r="E724" s="15" t="n">
        <v>46214</v>
      </c>
      <c r="F724" s="15" t="n">
        <v>46211</v>
      </c>
      <c r="G724" s="1" t="s">
        <v>233</v>
      </c>
      <c r="H724" s="1" t="n">
        <v>1382137</v>
      </c>
      <c r="I724" s="1" t="n">
        <v>11</v>
      </c>
      <c r="J724" s="1" t="s">
        <v>3596</v>
      </c>
      <c r="K724" s="46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36</v>
      </c>
      <c r="D725" s="1" t="s">
        <v>3660</v>
      </c>
      <c r="E725" s="15" t="n">
        <v>46214</v>
      </c>
      <c r="F725" s="15" t="n">
        <v>46213</v>
      </c>
      <c r="G725" s="1" t="s">
        <v>247</v>
      </c>
      <c r="H725" s="1" t="n">
        <v>1382296</v>
      </c>
      <c r="I725" s="1" t="n">
        <v>11</v>
      </c>
      <c r="J725" s="1" t="s">
        <v>3596</v>
      </c>
      <c r="K725" s="46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272</v>
      </c>
      <c r="D726" s="1" t="s">
        <v>3635</v>
      </c>
      <c r="E726" s="15" t="n">
        <v>46214</v>
      </c>
      <c r="F726" s="15" t="n">
        <v>46212</v>
      </c>
      <c r="G726" s="1" t="s">
        <v>169</v>
      </c>
      <c r="H726" s="1" t="n">
        <v>1382513</v>
      </c>
      <c r="I726" s="1" t="n">
        <v>11</v>
      </c>
      <c r="J726" s="1" t="s">
        <v>3596</v>
      </c>
      <c r="K726" s="46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36</v>
      </c>
      <c r="D727" s="1" t="s">
        <v>3741</v>
      </c>
      <c r="E727" s="15" t="n">
        <v>46214</v>
      </c>
      <c r="F727" s="15" t="n">
        <v>46213</v>
      </c>
      <c r="G727" s="1" t="s">
        <v>898</v>
      </c>
      <c r="H727" s="1" t="n">
        <v>1381736</v>
      </c>
      <c r="I727" s="1" t="n">
        <v>11</v>
      </c>
      <c r="J727" s="1" t="s">
        <v>3596</v>
      </c>
      <c r="K727" s="46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59</v>
      </c>
      <c r="D728" s="1" t="s">
        <v>3622</v>
      </c>
      <c r="E728" s="15" t="n">
        <v>46214</v>
      </c>
      <c r="F728" s="15" t="n">
        <v>46213</v>
      </c>
      <c r="G728" s="1" t="s">
        <v>97</v>
      </c>
      <c r="H728" s="1" t="n">
        <v>1381925</v>
      </c>
      <c r="I728" s="1" t="n">
        <v>11</v>
      </c>
      <c r="J728" s="1" t="s">
        <v>3596</v>
      </c>
      <c r="K728" s="46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153</v>
      </c>
      <c r="D729" s="1" t="s">
        <v>3610</v>
      </c>
      <c r="E729" s="15" t="n">
        <v>46214</v>
      </c>
      <c r="F729" s="15" t="n">
        <v>46214</v>
      </c>
      <c r="G729" s="1" t="s">
        <v>1095</v>
      </c>
      <c r="H729" s="1" t="n">
        <v>1396639</v>
      </c>
      <c r="I729" s="1" t="n">
        <v>1</v>
      </c>
      <c r="J729" s="1" t="s">
        <v>3596</v>
      </c>
      <c r="K729" s="46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59</v>
      </c>
      <c r="D730" s="1" t="s">
        <v>3595</v>
      </c>
      <c r="E730" s="15" t="n">
        <v>46216</v>
      </c>
      <c r="F730" s="15" t="n">
        <v>46213</v>
      </c>
      <c r="G730" s="1" t="s">
        <v>406</v>
      </c>
      <c r="H730" s="1" t="n">
        <v>1393747</v>
      </c>
      <c r="I730" s="1" t="n">
        <v>11</v>
      </c>
      <c r="J730" s="1" t="s">
        <v>3596</v>
      </c>
      <c r="K730" s="46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36</v>
      </c>
      <c r="D731" s="1" t="s">
        <v>3742</v>
      </c>
      <c r="E731" s="15" t="n">
        <v>46216</v>
      </c>
      <c r="F731" s="15" t="n">
        <v>46216</v>
      </c>
      <c r="G731" s="1" t="s">
        <v>1602</v>
      </c>
      <c r="H731" s="1" t="n">
        <v>1394133</v>
      </c>
      <c r="I731" s="1" t="n">
        <v>11</v>
      </c>
      <c r="J731" s="1" t="s">
        <v>3596</v>
      </c>
      <c r="K731" s="46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1950</v>
      </c>
      <c r="D732" s="1" t="s">
        <v>3652</v>
      </c>
      <c r="E732" s="15" t="n">
        <v>46216</v>
      </c>
      <c r="F732" s="15" t="n">
        <v>46212</v>
      </c>
      <c r="G732" s="1" t="s">
        <v>173</v>
      </c>
      <c r="H732" s="1" t="n">
        <v>1392951</v>
      </c>
      <c r="I732" s="1" t="n">
        <v>11</v>
      </c>
      <c r="J732" s="1" t="s">
        <v>3596</v>
      </c>
      <c r="K732" s="46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1950</v>
      </c>
      <c r="D733" s="1" t="s">
        <v>3652</v>
      </c>
      <c r="E733" s="15" t="n">
        <v>46216</v>
      </c>
      <c r="F733" s="15" t="n">
        <v>46212</v>
      </c>
      <c r="G733" s="1" t="s">
        <v>173</v>
      </c>
      <c r="H733" s="1" t="n">
        <v>1392646</v>
      </c>
      <c r="I733" s="1" t="n">
        <v>11</v>
      </c>
      <c r="J733" s="1" t="s">
        <v>3596</v>
      </c>
      <c r="K733" s="46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272</v>
      </c>
      <c r="D734" s="1" t="s">
        <v>3652</v>
      </c>
      <c r="E734" s="15" t="n">
        <v>46216</v>
      </c>
      <c r="F734" s="15" t="n">
        <v>46212</v>
      </c>
      <c r="G734" s="1" t="s">
        <v>173</v>
      </c>
      <c r="H734" s="1" t="n">
        <v>1392682</v>
      </c>
      <c r="I734" s="1" t="n">
        <v>11</v>
      </c>
      <c r="J734" s="1" t="s">
        <v>3596</v>
      </c>
      <c r="K734" s="46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272</v>
      </c>
      <c r="D735" s="1" t="s">
        <v>3652</v>
      </c>
      <c r="E735" s="15" t="n">
        <v>46216</v>
      </c>
      <c r="F735" s="15" t="n">
        <v>46212</v>
      </c>
      <c r="G735" s="1" t="s">
        <v>173</v>
      </c>
      <c r="H735" s="1" t="n">
        <v>1392597</v>
      </c>
      <c r="I735" s="1" t="n">
        <v>11</v>
      </c>
      <c r="J735" s="1" t="s">
        <v>3596</v>
      </c>
      <c r="K735" s="46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59</v>
      </c>
      <c r="D736" s="1" t="s">
        <v>3613</v>
      </c>
      <c r="E736" s="15" t="n">
        <v>46216</v>
      </c>
      <c r="F736" s="15" t="n">
        <v>46216</v>
      </c>
      <c r="G736" s="1" t="s">
        <v>89</v>
      </c>
      <c r="H736" s="1" t="n">
        <v>1393773</v>
      </c>
      <c r="I736" s="1" t="n">
        <v>11</v>
      </c>
      <c r="J736" s="1" t="s">
        <v>3596</v>
      </c>
      <c r="K736" s="46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3641</v>
      </c>
      <c r="D737" s="1" t="s">
        <v>3642</v>
      </c>
      <c r="E737" s="15" t="n">
        <v>46216</v>
      </c>
      <c r="F737" s="15" t="n">
        <v>46212</v>
      </c>
      <c r="G737" s="1" t="s">
        <v>351</v>
      </c>
      <c r="H737" s="1" t="n">
        <v>1392458</v>
      </c>
      <c r="I737" s="1" t="n">
        <v>11</v>
      </c>
      <c r="J737" s="1" t="s">
        <v>3596</v>
      </c>
      <c r="K737" s="46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3641</v>
      </c>
      <c r="D738" s="1" t="s">
        <v>3642</v>
      </c>
      <c r="E738" s="15" t="n">
        <v>46216</v>
      </c>
      <c r="F738" s="15" t="n">
        <v>46212</v>
      </c>
      <c r="G738" s="1" t="s">
        <v>351</v>
      </c>
      <c r="H738" s="1" t="n">
        <v>1392496</v>
      </c>
      <c r="I738" s="1" t="n">
        <v>11</v>
      </c>
      <c r="J738" s="1" t="s">
        <v>3596</v>
      </c>
      <c r="K738" s="46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36</v>
      </c>
      <c r="D739" s="1" t="s">
        <v>3616</v>
      </c>
      <c r="E739" s="15" t="n">
        <v>46216</v>
      </c>
      <c r="F739" s="15" t="n">
        <v>46213</v>
      </c>
      <c r="G739" s="1" t="s">
        <v>75</v>
      </c>
      <c r="H739" s="1" t="n">
        <v>1393890</v>
      </c>
      <c r="I739" s="1" t="n">
        <v>11</v>
      </c>
      <c r="J739" s="1" t="s">
        <v>3596</v>
      </c>
      <c r="K739" s="46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36</v>
      </c>
      <c r="D740" s="1" t="s">
        <v>3616</v>
      </c>
      <c r="E740" s="15" t="n">
        <v>46216</v>
      </c>
      <c r="F740" s="15" t="n">
        <v>46214</v>
      </c>
      <c r="G740" s="1" t="s">
        <v>75</v>
      </c>
      <c r="H740" s="1" t="n">
        <v>1393463</v>
      </c>
      <c r="I740" s="1" t="n">
        <v>11</v>
      </c>
      <c r="J740" s="1" t="s">
        <v>3596</v>
      </c>
      <c r="K740" s="46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36</v>
      </c>
      <c r="D741" s="1" t="s">
        <v>3599</v>
      </c>
      <c r="E741" s="15" t="n">
        <v>46216</v>
      </c>
      <c r="F741" s="15" t="n">
        <v>46213</v>
      </c>
      <c r="G741" s="1" t="s">
        <v>365</v>
      </c>
      <c r="H741" s="1" t="n">
        <v>1393086</v>
      </c>
      <c r="I741" s="1" t="n">
        <v>39</v>
      </c>
      <c r="J741" s="1" t="s">
        <v>3596</v>
      </c>
      <c r="K741" s="46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36</v>
      </c>
      <c r="D742" s="1" t="s">
        <v>3710</v>
      </c>
      <c r="E742" s="15" t="n">
        <v>46216</v>
      </c>
      <c r="F742" s="15" t="n">
        <v>46215</v>
      </c>
      <c r="G742" s="1" t="s">
        <v>974</v>
      </c>
      <c r="H742" s="1" t="n">
        <v>1393680</v>
      </c>
      <c r="I742" s="1" t="n">
        <v>11</v>
      </c>
      <c r="J742" s="1" t="s">
        <v>3596</v>
      </c>
      <c r="K742" s="46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36</v>
      </c>
      <c r="D743" s="1" t="s">
        <v>3634</v>
      </c>
      <c r="E743" s="15" t="n">
        <v>46216</v>
      </c>
      <c r="F743" s="15" t="n">
        <v>46212</v>
      </c>
      <c r="G743" s="1" t="s">
        <v>316</v>
      </c>
      <c r="H743" s="1" t="n">
        <v>1392938</v>
      </c>
      <c r="I743" s="1" t="n">
        <v>11</v>
      </c>
      <c r="J743" s="1" t="s">
        <v>3596</v>
      </c>
      <c r="K743" s="46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36</v>
      </c>
      <c r="D744" s="1" t="s">
        <v>3605</v>
      </c>
      <c r="E744" s="15" t="n">
        <v>46216</v>
      </c>
      <c r="F744" s="15" t="n">
        <v>46214</v>
      </c>
      <c r="G744" s="1" t="s">
        <v>243</v>
      </c>
      <c r="H744" s="1" t="n">
        <v>1392830</v>
      </c>
      <c r="I744" s="1" t="n">
        <v>11</v>
      </c>
      <c r="J744" s="1" t="s">
        <v>3596</v>
      </c>
      <c r="K744" s="46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36</v>
      </c>
      <c r="D745" s="1" t="s">
        <v>3605</v>
      </c>
      <c r="E745" s="15" t="n">
        <v>46216</v>
      </c>
      <c r="F745" s="15" t="n">
        <v>46216</v>
      </c>
      <c r="G745" s="1" t="s">
        <v>243</v>
      </c>
      <c r="H745" s="1" t="n">
        <v>1394179</v>
      </c>
      <c r="I745" s="1" t="n">
        <v>11</v>
      </c>
      <c r="J745" s="1" t="s">
        <v>3596</v>
      </c>
      <c r="K745" s="46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59</v>
      </c>
      <c r="D746" s="1" t="s">
        <v>3622</v>
      </c>
      <c r="E746" s="15" t="n">
        <v>46216</v>
      </c>
      <c r="F746" s="15" t="n">
        <v>46214</v>
      </c>
      <c r="G746" s="1" t="s">
        <v>97</v>
      </c>
      <c r="H746" s="1" t="n">
        <v>1393622</v>
      </c>
      <c r="I746" s="1" t="n">
        <v>11</v>
      </c>
      <c r="J746" s="1" t="s">
        <v>3596</v>
      </c>
      <c r="K746" s="46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36</v>
      </c>
      <c r="D747" s="1" t="s">
        <v>3667</v>
      </c>
      <c r="E747" s="15" t="n">
        <v>46216</v>
      </c>
      <c r="F747" s="15" t="n">
        <v>46210</v>
      </c>
      <c r="G747" s="1" t="s">
        <v>282</v>
      </c>
      <c r="H747" s="1" t="n">
        <v>1393008</v>
      </c>
      <c r="I747" s="1" t="n">
        <v>11</v>
      </c>
      <c r="J747" s="1" t="s">
        <v>3596</v>
      </c>
      <c r="K747" s="46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36</v>
      </c>
      <c r="D748" s="1" t="s">
        <v>3645</v>
      </c>
      <c r="E748" s="15" t="n">
        <v>46216</v>
      </c>
      <c r="F748" s="15" t="n">
        <v>46214</v>
      </c>
      <c r="G748" s="1" t="s">
        <v>361</v>
      </c>
      <c r="H748" s="1" t="n">
        <v>1393590</v>
      </c>
      <c r="I748" s="1" t="n">
        <v>39</v>
      </c>
      <c r="J748" s="1" t="s">
        <v>3596</v>
      </c>
      <c r="K748" s="46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215</v>
      </c>
      <c r="D749" s="1" t="s">
        <v>3743</v>
      </c>
      <c r="E749" s="15" t="n">
        <v>46216</v>
      </c>
      <c r="F749" s="15" t="n">
        <v>46216</v>
      </c>
      <c r="G749" s="1" t="s">
        <v>2400</v>
      </c>
      <c r="H749" s="1" t="n">
        <v>1394085</v>
      </c>
      <c r="I749" s="1" t="n">
        <v>11</v>
      </c>
      <c r="J749" s="1" t="s">
        <v>3596</v>
      </c>
      <c r="K749" s="46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36</v>
      </c>
      <c r="D750" s="1" t="s">
        <v>3611</v>
      </c>
      <c r="E750" s="15" t="n">
        <v>46217</v>
      </c>
      <c r="F750" s="15" t="n">
        <v>46216</v>
      </c>
      <c r="G750" s="1" t="s">
        <v>186</v>
      </c>
      <c r="H750" s="1" t="n">
        <v>1398369</v>
      </c>
      <c r="I750" s="1" t="n">
        <v>11</v>
      </c>
      <c r="J750" s="1" t="s">
        <v>3596</v>
      </c>
      <c r="K750" s="46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36</v>
      </c>
      <c r="D751" s="1" t="s">
        <v>3744</v>
      </c>
      <c r="E751" s="15" t="n">
        <v>46217</v>
      </c>
      <c r="F751" s="15" t="n">
        <v>46212</v>
      </c>
      <c r="G751" s="1" t="s">
        <v>2224</v>
      </c>
      <c r="H751" s="1" t="n">
        <v>1397066</v>
      </c>
      <c r="I751" s="1" t="n">
        <v>11</v>
      </c>
      <c r="J751" s="1" t="s">
        <v>3596</v>
      </c>
      <c r="K751" s="46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36</v>
      </c>
      <c r="D752" s="1" t="s">
        <v>3626</v>
      </c>
      <c r="E752" s="15" t="n">
        <v>46217</v>
      </c>
      <c r="F752" s="15" t="n">
        <v>46216</v>
      </c>
      <c r="G752" s="1" t="s">
        <v>184</v>
      </c>
      <c r="H752" s="1" t="n">
        <v>1397311</v>
      </c>
      <c r="I752" s="1" t="n">
        <v>11</v>
      </c>
      <c r="J752" s="1" t="s">
        <v>3596</v>
      </c>
      <c r="K752" s="46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36</v>
      </c>
      <c r="D753" s="1" t="s">
        <v>3745</v>
      </c>
      <c r="E753" s="15" t="n">
        <v>46217</v>
      </c>
      <c r="F753" s="15" t="n">
        <v>46209</v>
      </c>
      <c r="G753" s="1" t="s">
        <v>2392</v>
      </c>
      <c r="H753" s="1" t="n">
        <v>1397226</v>
      </c>
      <c r="I753" s="1" t="n">
        <v>35</v>
      </c>
      <c r="J753" s="1" t="s">
        <v>3596</v>
      </c>
      <c r="K753" s="46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36</v>
      </c>
      <c r="D754" s="1" t="s">
        <v>3614</v>
      </c>
      <c r="E754" s="15" t="n">
        <v>46217</v>
      </c>
      <c r="F754" s="15" t="n">
        <v>46217</v>
      </c>
      <c r="G754" s="1" t="s">
        <v>302</v>
      </c>
      <c r="H754" s="1" t="n">
        <v>1398026</v>
      </c>
      <c r="I754" s="1" t="n">
        <v>11</v>
      </c>
      <c r="J754" s="1" t="s">
        <v>3596</v>
      </c>
      <c r="K754" s="46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36</v>
      </c>
      <c r="D755" s="1" t="s">
        <v>3615</v>
      </c>
      <c r="E755" s="15" t="n">
        <v>46217</v>
      </c>
      <c r="F755" s="15" t="n">
        <v>46217</v>
      </c>
      <c r="G755" s="1" t="s">
        <v>253</v>
      </c>
      <c r="H755" s="1" t="n">
        <v>1397792</v>
      </c>
      <c r="I755" s="1" t="n">
        <v>1</v>
      </c>
      <c r="J755" s="1" t="s">
        <v>3596</v>
      </c>
      <c r="K755" s="46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36</v>
      </c>
      <c r="D756" s="1" t="s">
        <v>3664</v>
      </c>
      <c r="E756" s="15" t="n">
        <v>46217</v>
      </c>
      <c r="F756" s="15" t="n">
        <v>46214</v>
      </c>
      <c r="G756" s="1" t="s">
        <v>318</v>
      </c>
      <c r="H756" s="1" t="n">
        <v>1397172</v>
      </c>
      <c r="I756" s="1" t="n">
        <v>11</v>
      </c>
      <c r="J756" s="1" t="s">
        <v>3596</v>
      </c>
      <c r="K756" s="46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3600</v>
      </c>
      <c r="D757" s="1" t="s">
        <v>3601</v>
      </c>
      <c r="E757" s="15" t="n">
        <v>46217</v>
      </c>
      <c r="F757" s="15" t="n">
        <v>46217</v>
      </c>
      <c r="G757" s="1" t="s">
        <v>677</v>
      </c>
      <c r="H757" s="1" t="n">
        <v>1401472</v>
      </c>
      <c r="I757" s="1" t="n">
        <v>1</v>
      </c>
      <c r="J757" s="1" t="s">
        <v>3596</v>
      </c>
      <c r="K757" s="46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3600</v>
      </c>
      <c r="D758" s="1" t="s">
        <v>3601</v>
      </c>
      <c r="E758" s="15" t="n">
        <v>46217</v>
      </c>
      <c r="F758" s="15" t="n">
        <v>46217</v>
      </c>
      <c r="G758" s="1" t="s">
        <v>677</v>
      </c>
      <c r="H758" s="1" t="n">
        <v>1401502</v>
      </c>
      <c r="I758" s="1" t="n">
        <v>1</v>
      </c>
      <c r="J758" s="1" t="s">
        <v>3596</v>
      </c>
      <c r="K758" s="46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3720</v>
      </c>
      <c r="D759" s="1" t="s">
        <v>3721</v>
      </c>
      <c r="E759" s="15" t="n">
        <v>46217</v>
      </c>
      <c r="F759" s="15" t="n">
        <v>46217</v>
      </c>
      <c r="G759" s="1" t="s">
        <v>355</v>
      </c>
      <c r="H759" s="1" t="n">
        <v>1398188</v>
      </c>
      <c r="I759" s="1" t="n">
        <v>11</v>
      </c>
      <c r="J759" s="1" t="s">
        <v>3596</v>
      </c>
      <c r="K759" s="46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153</v>
      </c>
      <c r="D760" s="1" t="s">
        <v>3746</v>
      </c>
      <c r="E760" s="15" t="n">
        <v>46217</v>
      </c>
      <c r="F760" s="15" t="n">
        <v>46216</v>
      </c>
      <c r="G760" s="1" t="s">
        <v>163</v>
      </c>
      <c r="H760" s="1" t="n">
        <v>1397097</v>
      </c>
      <c r="I760" s="1" t="n">
        <v>11</v>
      </c>
      <c r="J760" s="1" t="s">
        <v>3596</v>
      </c>
      <c r="K760" s="46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59</v>
      </c>
      <c r="D761" s="1" t="s">
        <v>3603</v>
      </c>
      <c r="E761" s="15" t="n">
        <v>46217</v>
      </c>
      <c r="F761" s="15" t="n">
        <v>46217</v>
      </c>
      <c r="G761" s="1" t="s">
        <v>118</v>
      </c>
      <c r="H761" s="1" t="n">
        <v>1435607</v>
      </c>
      <c r="I761" s="1" t="n">
        <v>1</v>
      </c>
      <c r="J761" s="1" t="s">
        <v>3596</v>
      </c>
      <c r="K761" s="46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36</v>
      </c>
      <c r="D762" s="1" t="s">
        <v>3619</v>
      </c>
      <c r="E762" s="15" t="n">
        <v>46217</v>
      </c>
      <c r="F762" s="15" t="n">
        <v>46216</v>
      </c>
      <c r="G762" s="1" t="s">
        <v>180</v>
      </c>
      <c r="H762" s="1" t="n">
        <v>1397374</v>
      </c>
      <c r="I762" s="1" t="n">
        <v>11</v>
      </c>
      <c r="J762" s="1" t="s">
        <v>3596</v>
      </c>
      <c r="K762" s="46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36</v>
      </c>
      <c r="D763" s="1" t="s">
        <v>3621</v>
      </c>
      <c r="E763" s="15" t="n">
        <v>46217</v>
      </c>
      <c r="F763" s="15" t="n">
        <v>46216</v>
      </c>
      <c r="G763" s="1" t="s">
        <v>363</v>
      </c>
      <c r="H763" s="1" t="n">
        <v>1397275</v>
      </c>
      <c r="I763" s="1" t="n">
        <v>11</v>
      </c>
      <c r="J763" s="1" t="s">
        <v>3596</v>
      </c>
      <c r="K763" s="46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272</v>
      </c>
      <c r="D764" s="1" t="s">
        <v>3635</v>
      </c>
      <c r="E764" s="15" t="n">
        <v>46217</v>
      </c>
      <c r="F764" s="15" t="n">
        <v>46216</v>
      </c>
      <c r="G764" s="1" t="s">
        <v>169</v>
      </c>
      <c r="H764" s="1" t="n">
        <v>1397267</v>
      </c>
      <c r="I764" s="1" t="n">
        <v>11</v>
      </c>
      <c r="J764" s="1" t="s">
        <v>3596</v>
      </c>
      <c r="K764" s="46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59</v>
      </c>
      <c r="D765" s="1" t="s">
        <v>3622</v>
      </c>
      <c r="E765" s="15" t="n">
        <v>46217</v>
      </c>
      <c r="F765" s="15" t="n">
        <v>46216</v>
      </c>
      <c r="G765" s="1" t="s">
        <v>97</v>
      </c>
      <c r="H765" s="1" t="n">
        <v>1397124</v>
      </c>
      <c r="I765" s="1" t="n">
        <v>11</v>
      </c>
      <c r="J765" s="1" t="s">
        <v>3596</v>
      </c>
      <c r="K765" s="46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59</v>
      </c>
      <c r="D766" s="1" t="s">
        <v>3622</v>
      </c>
      <c r="E766" s="15" t="n">
        <v>46217</v>
      </c>
      <c r="F766" s="15" t="n">
        <v>46216</v>
      </c>
      <c r="G766" s="1" t="s">
        <v>97</v>
      </c>
      <c r="H766" s="1" t="n">
        <v>1397356</v>
      </c>
      <c r="I766" s="1" t="n">
        <v>11</v>
      </c>
      <c r="J766" s="1" t="s">
        <v>3596</v>
      </c>
      <c r="K766" s="46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36</v>
      </c>
      <c r="D767" s="1" t="s">
        <v>3607</v>
      </c>
      <c r="E767" s="15" t="n">
        <v>46217</v>
      </c>
      <c r="F767" s="15" t="n">
        <v>46217</v>
      </c>
      <c r="G767" s="1" t="s">
        <v>93</v>
      </c>
      <c r="H767" s="1" t="n">
        <v>1397765</v>
      </c>
      <c r="I767" s="1" t="n">
        <v>6</v>
      </c>
      <c r="J767" s="1" t="s">
        <v>3596</v>
      </c>
      <c r="K767" s="46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36</v>
      </c>
      <c r="D768" s="1" t="s">
        <v>3607</v>
      </c>
      <c r="E768" s="15" t="n">
        <v>46217</v>
      </c>
      <c r="F768" s="15" t="n">
        <v>46217</v>
      </c>
      <c r="G768" s="1" t="s">
        <v>93</v>
      </c>
      <c r="H768" s="1" t="n">
        <v>1397824</v>
      </c>
      <c r="I768" s="1" t="n">
        <v>6</v>
      </c>
      <c r="J768" s="1" t="s">
        <v>3596</v>
      </c>
      <c r="K768" s="46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36</v>
      </c>
      <c r="D769" s="1" t="s">
        <v>3607</v>
      </c>
      <c r="E769" s="15" t="n">
        <v>46217</v>
      </c>
      <c r="F769" s="15" t="n">
        <v>46217</v>
      </c>
      <c r="G769" s="1" t="s">
        <v>93</v>
      </c>
      <c r="H769" s="1" t="n">
        <v>1397913</v>
      </c>
      <c r="I769" s="1" t="n">
        <v>6</v>
      </c>
      <c r="J769" s="1" t="s">
        <v>3596</v>
      </c>
      <c r="K769" s="46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36</v>
      </c>
      <c r="D770" s="1" t="s">
        <v>3607</v>
      </c>
      <c r="E770" s="15" t="n">
        <v>46217</v>
      </c>
      <c r="F770" s="15" t="n">
        <v>46217</v>
      </c>
      <c r="G770" s="1" t="s">
        <v>93</v>
      </c>
      <c r="H770" s="1" t="n">
        <v>1398159</v>
      </c>
      <c r="I770" s="1" t="n">
        <v>6</v>
      </c>
      <c r="J770" s="1" t="s">
        <v>3596</v>
      </c>
      <c r="K770" s="46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36</v>
      </c>
      <c r="D771" s="1" t="s">
        <v>3638</v>
      </c>
      <c r="E771" s="15" t="n">
        <v>46217</v>
      </c>
      <c r="F771" s="15" t="n">
        <v>46216</v>
      </c>
      <c r="G771" s="1" t="s">
        <v>101</v>
      </c>
      <c r="H771" s="1" t="n">
        <v>1397409</v>
      </c>
      <c r="I771" s="1" t="n">
        <v>11</v>
      </c>
      <c r="J771" s="1" t="s">
        <v>3596</v>
      </c>
      <c r="K771" s="46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3600</v>
      </c>
      <c r="D772" s="1" t="s">
        <v>3601</v>
      </c>
      <c r="E772" s="15" t="n">
        <v>46218</v>
      </c>
      <c r="F772" s="15" t="n">
        <v>46218</v>
      </c>
      <c r="G772" s="1" t="s">
        <v>677</v>
      </c>
      <c r="H772" s="1" t="n">
        <v>1406042</v>
      </c>
      <c r="I772" s="1" t="n">
        <v>1</v>
      </c>
      <c r="J772" s="1" t="s">
        <v>3596</v>
      </c>
      <c r="K772" s="46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36</v>
      </c>
      <c r="D773" s="1" t="s">
        <v>3654</v>
      </c>
      <c r="E773" s="15" t="n">
        <v>46218</v>
      </c>
      <c r="F773" s="15" t="n">
        <v>46216</v>
      </c>
      <c r="G773" s="1" t="s">
        <v>225</v>
      </c>
      <c r="H773" s="1" t="n">
        <v>1401538</v>
      </c>
      <c r="I773" s="1" t="n">
        <v>11</v>
      </c>
      <c r="J773" s="1" t="s">
        <v>3596</v>
      </c>
      <c r="K773" s="46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36</v>
      </c>
      <c r="D774" s="1" t="s">
        <v>3654</v>
      </c>
      <c r="E774" s="15" t="n">
        <v>46218</v>
      </c>
      <c r="F774" s="15" t="n">
        <v>46216</v>
      </c>
      <c r="G774" s="1" t="s">
        <v>225</v>
      </c>
      <c r="H774" s="1" t="n">
        <v>1401591</v>
      </c>
      <c r="I774" s="1" t="n">
        <v>11</v>
      </c>
      <c r="J774" s="1" t="s">
        <v>3596</v>
      </c>
      <c r="K774" s="46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36</v>
      </c>
      <c r="D775" s="1" t="s">
        <v>3617</v>
      </c>
      <c r="E775" s="15" t="n">
        <v>46218</v>
      </c>
      <c r="F775" s="15" t="n">
        <v>46216</v>
      </c>
      <c r="G775" s="1" t="s">
        <v>65</v>
      </c>
      <c r="H775" s="1" t="n">
        <v>1401667</v>
      </c>
      <c r="I775" s="1" t="n">
        <v>11</v>
      </c>
      <c r="J775" s="1" t="s">
        <v>3596</v>
      </c>
      <c r="K775" s="46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460</v>
      </c>
      <c r="D776" s="1" t="s">
        <v>3657</v>
      </c>
      <c r="E776" s="15" t="n">
        <v>46218</v>
      </c>
      <c r="F776" s="15" t="n">
        <v>46214</v>
      </c>
      <c r="G776" s="1" t="s">
        <v>157</v>
      </c>
      <c r="H776" s="1" t="n">
        <v>1402051</v>
      </c>
      <c r="I776" s="1" t="n">
        <v>11</v>
      </c>
      <c r="J776" s="1" t="s">
        <v>3596</v>
      </c>
      <c r="K776" s="46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460</v>
      </c>
      <c r="D777" s="1" t="s">
        <v>3657</v>
      </c>
      <c r="E777" s="15" t="n">
        <v>46218</v>
      </c>
      <c r="F777" s="15" t="n">
        <v>46214</v>
      </c>
      <c r="G777" s="1" t="s">
        <v>157</v>
      </c>
      <c r="H777" s="1" t="n">
        <v>1402589</v>
      </c>
      <c r="I777" s="1" t="n">
        <v>11</v>
      </c>
      <c r="J777" s="1" t="s">
        <v>3596</v>
      </c>
      <c r="K777" s="46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36</v>
      </c>
      <c r="D778" s="1" t="s">
        <v>3644</v>
      </c>
      <c r="E778" s="15" t="n">
        <v>46218</v>
      </c>
      <c r="F778" s="15" t="n">
        <v>46217</v>
      </c>
      <c r="G778" s="1" t="s">
        <v>428</v>
      </c>
      <c r="H778" s="1" t="n">
        <v>1401908</v>
      </c>
      <c r="I778" s="1" t="n">
        <v>11</v>
      </c>
      <c r="J778" s="1" t="s">
        <v>3596</v>
      </c>
      <c r="K778" s="46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153</v>
      </c>
      <c r="D779" s="1" t="s">
        <v>3711</v>
      </c>
      <c r="E779" s="15" t="n">
        <v>46218</v>
      </c>
      <c r="F779" s="15" t="n">
        <v>46216</v>
      </c>
      <c r="G779" s="1" t="s">
        <v>221</v>
      </c>
      <c r="H779" s="1" t="n">
        <v>1401990</v>
      </c>
      <c r="I779" s="1" t="n">
        <v>11</v>
      </c>
      <c r="J779" s="1" t="s">
        <v>3596</v>
      </c>
      <c r="K779" s="46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59</v>
      </c>
      <c r="D780" s="1" t="s">
        <v>3676</v>
      </c>
      <c r="E780" s="15" t="n">
        <v>46218</v>
      </c>
      <c r="F780" s="15" t="n">
        <v>46216</v>
      </c>
      <c r="G780" s="1" t="s">
        <v>1619</v>
      </c>
      <c r="H780" s="1" t="n">
        <v>1401828</v>
      </c>
      <c r="I780" s="1" t="n">
        <v>11</v>
      </c>
      <c r="J780" s="1" t="s">
        <v>3596</v>
      </c>
      <c r="K780" s="46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36</v>
      </c>
      <c r="D781" s="1" t="s">
        <v>3702</v>
      </c>
      <c r="E781" s="15" t="n">
        <v>46219</v>
      </c>
      <c r="F781" s="15" t="n">
        <v>46216</v>
      </c>
      <c r="G781" s="1" t="s">
        <v>859</v>
      </c>
      <c r="H781" s="1" t="n">
        <v>1405509</v>
      </c>
      <c r="I781" s="1" t="n">
        <v>11</v>
      </c>
      <c r="J781" s="1" t="s">
        <v>3596</v>
      </c>
      <c r="K781" s="46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36</v>
      </c>
      <c r="D782" s="1" t="s">
        <v>3679</v>
      </c>
      <c r="E782" s="15" t="n">
        <v>46219</v>
      </c>
      <c r="F782" s="15" t="n">
        <v>46217</v>
      </c>
      <c r="G782" s="1" t="s">
        <v>68</v>
      </c>
      <c r="H782" s="1" t="n">
        <v>1406553</v>
      </c>
      <c r="I782" s="1" t="n">
        <v>11</v>
      </c>
      <c r="J782" s="1" t="s">
        <v>3596</v>
      </c>
      <c r="K782" s="46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36</v>
      </c>
      <c r="D783" s="1" t="s">
        <v>3679</v>
      </c>
      <c r="E783" s="15" t="n">
        <v>46219</v>
      </c>
      <c r="F783" s="15" t="n">
        <v>46217</v>
      </c>
      <c r="G783" s="1" t="s">
        <v>68</v>
      </c>
      <c r="H783" s="1" t="n">
        <v>1406474</v>
      </c>
      <c r="I783" s="1" t="n">
        <v>11</v>
      </c>
      <c r="J783" s="1" t="s">
        <v>3596</v>
      </c>
      <c r="K783" s="46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36</v>
      </c>
      <c r="D784" s="1" t="s">
        <v>3679</v>
      </c>
      <c r="E784" s="15" t="n">
        <v>46219</v>
      </c>
      <c r="F784" s="15" t="n">
        <v>46217</v>
      </c>
      <c r="G784" s="1" t="s">
        <v>68</v>
      </c>
      <c r="H784" s="1" t="n">
        <v>1406516</v>
      </c>
      <c r="I784" s="1" t="n">
        <v>11</v>
      </c>
      <c r="J784" s="1" t="s">
        <v>3596</v>
      </c>
      <c r="K784" s="46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1950</v>
      </c>
      <c r="D785" s="1" t="s">
        <v>3652</v>
      </c>
      <c r="E785" s="15" t="n">
        <v>46219</v>
      </c>
      <c r="F785" s="15" t="n">
        <v>46217</v>
      </c>
      <c r="G785" s="1" t="s">
        <v>173</v>
      </c>
      <c r="H785" s="1" t="n">
        <v>1407754</v>
      </c>
      <c r="I785" s="1" t="n">
        <v>11</v>
      </c>
      <c r="J785" s="1" t="s">
        <v>3596</v>
      </c>
      <c r="K785" s="46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272</v>
      </c>
      <c r="D786" s="1" t="s">
        <v>3652</v>
      </c>
      <c r="E786" s="15" t="n">
        <v>46219</v>
      </c>
      <c r="F786" s="15" t="n">
        <v>46216</v>
      </c>
      <c r="G786" s="1" t="s">
        <v>173</v>
      </c>
      <c r="H786" s="1" t="n">
        <v>1405491</v>
      </c>
      <c r="I786" s="1" t="n">
        <v>11</v>
      </c>
      <c r="J786" s="1" t="s">
        <v>3596</v>
      </c>
      <c r="K786" s="46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272</v>
      </c>
      <c r="D787" s="1" t="s">
        <v>3652</v>
      </c>
      <c r="E787" s="15" t="n">
        <v>46219</v>
      </c>
      <c r="F787" s="15" t="n">
        <v>46217</v>
      </c>
      <c r="G787" s="1" t="s">
        <v>173</v>
      </c>
      <c r="H787" s="1" t="n">
        <v>1407840</v>
      </c>
      <c r="I787" s="1" t="n">
        <v>11</v>
      </c>
      <c r="J787" s="1" t="s">
        <v>3596</v>
      </c>
      <c r="K787" s="46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272</v>
      </c>
      <c r="D788" s="1" t="s">
        <v>3652</v>
      </c>
      <c r="E788" s="15" t="n">
        <v>46219</v>
      </c>
      <c r="F788" s="15" t="n">
        <v>46217</v>
      </c>
      <c r="G788" s="1" t="s">
        <v>173</v>
      </c>
      <c r="H788" s="1" t="n">
        <v>1407811</v>
      </c>
      <c r="I788" s="1" t="n">
        <v>11</v>
      </c>
      <c r="J788" s="1" t="s">
        <v>3596</v>
      </c>
      <c r="K788" s="46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59</v>
      </c>
      <c r="D789" s="1" t="s">
        <v>3613</v>
      </c>
      <c r="E789" s="15" t="n">
        <v>46219</v>
      </c>
      <c r="F789" s="15" t="n">
        <v>46219</v>
      </c>
      <c r="G789" s="1" t="s">
        <v>89</v>
      </c>
      <c r="H789" s="1" t="n">
        <v>1407889</v>
      </c>
      <c r="I789" s="1" t="n">
        <v>11</v>
      </c>
      <c r="J789" s="1" t="s">
        <v>3596</v>
      </c>
      <c r="K789" s="46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36</v>
      </c>
      <c r="D790" s="1" t="s">
        <v>3671</v>
      </c>
      <c r="E790" s="15" t="n">
        <v>46219</v>
      </c>
      <c r="F790" s="15" t="n">
        <v>46218</v>
      </c>
      <c r="G790" s="1" t="s">
        <v>227</v>
      </c>
      <c r="H790" s="1" t="n">
        <v>1407179</v>
      </c>
      <c r="I790" s="1" t="n">
        <v>11</v>
      </c>
      <c r="J790" s="1" t="s">
        <v>3596</v>
      </c>
      <c r="K790" s="46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36</v>
      </c>
      <c r="D791" s="1" t="s">
        <v>3671</v>
      </c>
      <c r="E791" s="15" t="n">
        <v>46219</v>
      </c>
      <c r="F791" s="15" t="n">
        <v>46218</v>
      </c>
      <c r="G791" s="1" t="s">
        <v>227</v>
      </c>
      <c r="H791" s="1" t="n">
        <v>1407455</v>
      </c>
      <c r="I791" s="1" t="n">
        <v>11</v>
      </c>
      <c r="J791" s="1" t="s">
        <v>3596</v>
      </c>
      <c r="K791" s="46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36</v>
      </c>
      <c r="D792" s="1" t="s">
        <v>3614</v>
      </c>
      <c r="E792" s="15" t="n">
        <v>46219</v>
      </c>
      <c r="F792" s="15" t="n">
        <v>46218</v>
      </c>
      <c r="G792" s="1" t="s">
        <v>302</v>
      </c>
      <c r="H792" s="1" t="n">
        <v>1406948</v>
      </c>
      <c r="I792" s="1" t="n">
        <v>11</v>
      </c>
      <c r="J792" s="1" t="s">
        <v>3596</v>
      </c>
      <c r="K792" s="46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36</v>
      </c>
      <c r="D793" s="1" t="s">
        <v>3680</v>
      </c>
      <c r="E793" s="15" t="n">
        <v>46219</v>
      </c>
      <c r="F793" s="15" t="n">
        <v>46218</v>
      </c>
      <c r="G793" s="1" t="s">
        <v>91</v>
      </c>
      <c r="H793" s="1" t="n">
        <v>1407063</v>
      </c>
      <c r="I793" s="1" t="n">
        <v>11</v>
      </c>
      <c r="J793" s="1" t="s">
        <v>3596</v>
      </c>
      <c r="K793" s="46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36</v>
      </c>
      <c r="D794" s="1" t="s">
        <v>3654</v>
      </c>
      <c r="E794" s="15" t="n">
        <v>46219</v>
      </c>
      <c r="F794" s="15" t="n">
        <v>46218</v>
      </c>
      <c r="G794" s="1" t="s">
        <v>225</v>
      </c>
      <c r="H794" s="1" t="n">
        <v>1406416</v>
      </c>
      <c r="I794" s="1" t="n">
        <v>11</v>
      </c>
      <c r="J794" s="1" t="s">
        <v>3596</v>
      </c>
      <c r="K794" s="46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36</v>
      </c>
      <c r="D795" s="1" t="s">
        <v>3619</v>
      </c>
      <c r="E795" s="15" t="n">
        <v>46219</v>
      </c>
      <c r="F795" s="15" t="n">
        <v>46218</v>
      </c>
      <c r="G795" s="1" t="s">
        <v>180</v>
      </c>
      <c r="H795" s="1" t="n">
        <v>1405649</v>
      </c>
      <c r="I795" s="1" t="n">
        <v>11</v>
      </c>
      <c r="J795" s="1" t="s">
        <v>3596</v>
      </c>
      <c r="K795" s="46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36</v>
      </c>
      <c r="D796" s="1" t="s">
        <v>3700</v>
      </c>
      <c r="E796" s="15" t="n">
        <v>46219</v>
      </c>
      <c r="F796" s="15" t="n">
        <v>46217</v>
      </c>
      <c r="G796" s="1" t="s">
        <v>249</v>
      </c>
      <c r="H796" s="1" t="n">
        <v>1406047</v>
      </c>
      <c r="I796" s="1" t="n">
        <v>11</v>
      </c>
      <c r="J796" s="1" t="s">
        <v>3596</v>
      </c>
      <c r="K796" s="46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153</v>
      </c>
      <c r="D797" s="1" t="s">
        <v>3747</v>
      </c>
      <c r="E797" s="15" t="n">
        <v>46219</v>
      </c>
      <c r="F797" s="15" t="n">
        <v>46217</v>
      </c>
      <c r="G797" s="1" t="s">
        <v>2263</v>
      </c>
      <c r="H797" s="1" t="n">
        <v>1405694</v>
      </c>
      <c r="I797" s="1" t="n">
        <v>11</v>
      </c>
      <c r="J797" s="1" t="s">
        <v>3596</v>
      </c>
      <c r="K797" s="46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457</v>
      </c>
      <c r="D798" s="1" t="s">
        <v>3717</v>
      </c>
      <c r="E798" s="15" t="n">
        <v>46219</v>
      </c>
      <c r="F798" s="15" t="n">
        <v>46218</v>
      </c>
      <c r="G798" s="1" t="s">
        <v>286</v>
      </c>
      <c r="H798" s="1" t="n">
        <v>1407196</v>
      </c>
      <c r="I798" s="1" t="n">
        <v>11</v>
      </c>
      <c r="J798" s="1" t="s">
        <v>3596</v>
      </c>
      <c r="K798" s="46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59</v>
      </c>
      <c r="D799" s="1" t="s">
        <v>3629</v>
      </c>
      <c r="E799" s="15" t="n">
        <v>46219</v>
      </c>
      <c r="F799" s="15" t="n">
        <v>46216</v>
      </c>
      <c r="G799" s="1" t="s">
        <v>359</v>
      </c>
      <c r="H799" s="1" t="n">
        <v>1405538</v>
      </c>
      <c r="I799" s="1" t="n">
        <v>11</v>
      </c>
      <c r="J799" s="1" t="s">
        <v>3596</v>
      </c>
      <c r="K799" s="46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153</v>
      </c>
      <c r="D800" s="1" t="s">
        <v>3610</v>
      </c>
      <c r="E800" s="15" t="n">
        <v>46219</v>
      </c>
      <c r="F800" s="15" t="n">
        <v>46219</v>
      </c>
      <c r="G800" s="1" t="s">
        <v>1095</v>
      </c>
      <c r="H800" s="1" t="n">
        <v>1425336</v>
      </c>
      <c r="I800" s="1" t="n">
        <v>1</v>
      </c>
      <c r="J800" s="1" t="s">
        <v>3596</v>
      </c>
      <c r="K800" s="46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36</v>
      </c>
      <c r="D801" s="1" t="s">
        <v>3624</v>
      </c>
      <c r="E801" s="15" t="n">
        <v>46220</v>
      </c>
      <c r="F801" s="15" t="n">
        <v>46220</v>
      </c>
      <c r="G801" s="1" t="s">
        <v>3625</v>
      </c>
      <c r="H801" s="1" t="n">
        <v>1425318</v>
      </c>
      <c r="I801" s="1" t="n">
        <v>1</v>
      </c>
      <c r="J801" s="1" t="s">
        <v>3596</v>
      </c>
      <c r="K801" s="46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36</v>
      </c>
      <c r="D802" s="1" t="s">
        <v>3612</v>
      </c>
      <c r="E802" s="15" t="n">
        <v>46220</v>
      </c>
      <c r="F802" s="15" t="n">
        <v>46219</v>
      </c>
      <c r="G802" s="1" t="s">
        <v>368</v>
      </c>
      <c r="H802" s="1" t="n">
        <v>1410764</v>
      </c>
      <c r="I802" s="1" t="n">
        <v>11</v>
      </c>
      <c r="J802" s="1" t="s">
        <v>3596</v>
      </c>
      <c r="K802" s="46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36</v>
      </c>
      <c r="D803" s="1" t="s">
        <v>3689</v>
      </c>
      <c r="E803" s="15" t="n">
        <v>46220</v>
      </c>
      <c r="F803" s="15" t="n">
        <v>46220</v>
      </c>
      <c r="G803" s="1" t="s">
        <v>240</v>
      </c>
      <c r="H803" s="1" t="n">
        <v>1411787</v>
      </c>
      <c r="I803" s="1" t="n">
        <v>11</v>
      </c>
      <c r="J803" s="1" t="s">
        <v>3596</v>
      </c>
      <c r="K803" s="46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36</v>
      </c>
      <c r="D804" s="1" t="s">
        <v>3615</v>
      </c>
      <c r="E804" s="15" t="n">
        <v>46220</v>
      </c>
      <c r="F804" s="15" t="n">
        <v>46220</v>
      </c>
      <c r="G804" s="1" t="s">
        <v>253</v>
      </c>
      <c r="H804" s="1" t="n">
        <v>1411307</v>
      </c>
      <c r="I804" s="1" t="n">
        <v>1</v>
      </c>
      <c r="J804" s="1" t="s">
        <v>3596</v>
      </c>
      <c r="K804" s="46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36</v>
      </c>
      <c r="D805" s="1" t="s">
        <v>3616</v>
      </c>
      <c r="E805" s="15" t="n">
        <v>46220</v>
      </c>
      <c r="F805" s="15" t="n">
        <v>46219</v>
      </c>
      <c r="G805" s="1" t="s">
        <v>75</v>
      </c>
      <c r="H805" s="1" t="n">
        <v>1410652</v>
      </c>
      <c r="I805" s="1" t="n">
        <v>11</v>
      </c>
      <c r="J805" s="1" t="s">
        <v>3596</v>
      </c>
      <c r="K805" s="46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59</v>
      </c>
      <c r="D806" s="1" t="s">
        <v>3603</v>
      </c>
      <c r="E806" s="15" t="n">
        <v>46220</v>
      </c>
      <c r="F806" s="15" t="n">
        <v>46220</v>
      </c>
      <c r="G806" s="1" t="s">
        <v>118</v>
      </c>
      <c r="H806" s="1" t="n">
        <v>1425085</v>
      </c>
      <c r="I806" s="1" t="n">
        <v>1</v>
      </c>
      <c r="J806" s="1" t="s">
        <v>3596</v>
      </c>
      <c r="K806" s="46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36</v>
      </c>
      <c r="D807" s="1" t="s">
        <v>3748</v>
      </c>
      <c r="E807" s="15" t="n">
        <v>46220</v>
      </c>
      <c r="F807" s="15" t="n">
        <v>46220</v>
      </c>
      <c r="G807" s="1" t="s">
        <v>1716</v>
      </c>
      <c r="H807" s="1" t="n">
        <v>1463081</v>
      </c>
      <c r="I807" s="1" t="n">
        <v>1</v>
      </c>
      <c r="J807" s="1" t="s">
        <v>3596</v>
      </c>
      <c r="K807" s="46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36</v>
      </c>
      <c r="D808" s="1" t="s">
        <v>3748</v>
      </c>
      <c r="E808" s="15" t="n">
        <v>46220</v>
      </c>
      <c r="F808" s="15" t="n">
        <v>46220</v>
      </c>
      <c r="G808" s="1" t="s">
        <v>1716</v>
      </c>
      <c r="H808" s="1" t="n">
        <v>1463156</v>
      </c>
      <c r="I808" s="1" t="n">
        <v>1</v>
      </c>
      <c r="J808" s="1" t="s">
        <v>3596</v>
      </c>
      <c r="K808" s="46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36</v>
      </c>
      <c r="D809" s="1" t="s">
        <v>3748</v>
      </c>
      <c r="E809" s="15" t="n">
        <v>46220</v>
      </c>
      <c r="F809" s="15" t="n">
        <v>46220</v>
      </c>
      <c r="G809" s="1" t="s">
        <v>1716</v>
      </c>
      <c r="H809" s="1" t="n">
        <v>1460091</v>
      </c>
      <c r="I809" s="1" t="n">
        <v>1</v>
      </c>
      <c r="J809" s="1" t="s">
        <v>3596</v>
      </c>
      <c r="K809" s="46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36</v>
      </c>
      <c r="D810" s="1" t="s">
        <v>3748</v>
      </c>
      <c r="E810" s="15" t="n">
        <v>46220</v>
      </c>
      <c r="F810" s="15" t="n">
        <v>46220</v>
      </c>
      <c r="G810" s="1" t="s">
        <v>1716</v>
      </c>
      <c r="H810" s="1" t="n">
        <v>1460043</v>
      </c>
      <c r="I810" s="1" t="n">
        <v>1</v>
      </c>
      <c r="J810" s="1" t="s">
        <v>3596</v>
      </c>
      <c r="K810" s="46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36</v>
      </c>
      <c r="D811" s="1" t="s">
        <v>3748</v>
      </c>
      <c r="E811" s="15" t="n">
        <v>46220</v>
      </c>
      <c r="F811" s="15" t="n">
        <v>46220</v>
      </c>
      <c r="G811" s="1" t="s">
        <v>1716</v>
      </c>
      <c r="H811" s="1" t="n">
        <v>1463047</v>
      </c>
      <c r="I811" s="1" t="n">
        <v>1</v>
      </c>
      <c r="J811" s="1" t="s">
        <v>3596</v>
      </c>
      <c r="K811" s="46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36</v>
      </c>
      <c r="D812" s="1" t="s">
        <v>3748</v>
      </c>
      <c r="E812" s="15" t="n">
        <v>46220</v>
      </c>
      <c r="F812" s="15" t="n">
        <v>46220</v>
      </c>
      <c r="G812" s="1" t="s">
        <v>1716</v>
      </c>
      <c r="H812" s="1" t="n">
        <v>1462689</v>
      </c>
      <c r="I812" s="1" t="n">
        <v>1</v>
      </c>
      <c r="J812" s="1" t="s">
        <v>3596</v>
      </c>
      <c r="K812" s="46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36</v>
      </c>
      <c r="D813" s="1" t="s">
        <v>3748</v>
      </c>
      <c r="E813" s="15" t="n">
        <v>46220</v>
      </c>
      <c r="F813" s="15" t="n">
        <v>46220</v>
      </c>
      <c r="G813" s="1" t="s">
        <v>1716</v>
      </c>
      <c r="H813" s="1" t="n">
        <v>1460314</v>
      </c>
      <c r="I813" s="1" t="n">
        <v>1</v>
      </c>
      <c r="J813" s="1" t="s">
        <v>3596</v>
      </c>
      <c r="K813" s="46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36</v>
      </c>
      <c r="D814" s="1" t="s">
        <v>3748</v>
      </c>
      <c r="E814" s="15" t="n">
        <v>46220</v>
      </c>
      <c r="F814" s="15" t="n">
        <v>46220</v>
      </c>
      <c r="G814" s="1" t="s">
        <v>1716</v>
      </c>
      <c r="H814" s="1" t="n">
        <v>1462933</v>
      </c>
      <c r="I814" s="1" t="n">
        <v>1</v>
      </c>
      <c r="J814" s="1" t="s">
        <v>3596</v>
      </c>
      <c r="K814" s="46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36</v>
      </c>
      <c r="D815" s="1" t="s">
        <v>3748</v>
      </c>
      <c r="E815" s="15" t="n">
        <v>46220</v>
      </c>
      <c r="F815" s="15" t="n">
        <v>46220</v>
      </c>
      <c r="G815" s="1" t="s">
        <v>1716</v>
      </c>
      <c r="H815" s="1" t="n">
        <v>1460251</v>
      </c>
      <c r="I815" s="1" t="n">
        <v>1</v>
      </c>
      <c r="J815" s="1" t="s">
        <v>3596</v>
      </c>
      <c r="K815" s="46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36</v>
      </c>
      <c r="D816" s="1" t="s">
        <v>3748</v>
      </c>
      <c r="E816" s="15" t="n">
        <v>46220</v>
      </c>
      <c r="F816" s="15" t="n">
        <v>46220</v>
      </c>
      <c r="G816" s="1" t="s">
        <v>1716</v>
      </c>
      <c r="H816" s="1" t="n">
        <v>1460196</v>
      </c>
      <c r="I816" s="1" t="n">
        <v>1</v>
      </c>
      <c r="J816" s="1" t="s">
        <v>3596</v>
      </c>
      <c r="K816" s="46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36</v>
      </c>
      <c r="D817" s="1" t="s">
        <v>3748</v>
      </c>
      <c r="E817" s="15" t="n">
        <v>46220</v>
      </c>
      <c r="F817" s="15" t="n">
        <v>46220</v>
      </c>
      <c r="G817" s="1" t="s">
        <v>1716</v>
      </c>
      <c r="H817" s="1" t="n">
        <v>1425418</v>
      </c>
      <c r="I817" s="1" t="n">
        <v>1</v>
      </c>
      <c r="J817" s="1" t="s">
        <v>3596</v>
      </c>
      <c r="K817" s="46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36</v>
      </c>
      <c r="D818" s="1" t="s">
        <v>3620</v>
      </c>
      <c r="E818" s="15" t="n">
        <v>46220</v>
      </c>
      <c r="F818" s="15" t="n">
        <v>46218</v>
      </c>
      <c r="G818" s="1" t="s">
        <v>436</v>
      </c>
      <c r="H818" s="1" t="n">
        <v>1411210</v>
      </c>
      <c r="I818" s="1" t="n">
        <v>11</v>
      </c>
      <c r="J818" s="1" t="s">
        <v>3596</v>
      </c>
      <c r="K818" s="46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59</v>
      </c>
      <c r="D819" s="1" t="s">
        <v>3622</v>
      </c>
      <c r="E819" s="15" t="n">
        <v>46220</v>
      </c>
      <c r="F819" s="15" t="n">
        <v>46219</v>
      </c>
      <c r="G819" s="1" t="s">
        <v>97</v>
      </c>
      <c r="H819" s="1" t="n">
        <v>1410425</v>
      </c>
      <c r="I819" s="1" t="n">
        <v>11</v>
      </c>
      <c r="J819" s="1" t="s">
        <v>3596</v>
      </c>
      <c r="K819" s="46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59</v>
      </c>
      <c r="D820" s="1" t="s">
        <v>3622</v>
      </c>
      <c r="E820" s="15" t="n">
        <v>46220</v>
      </c>
      <c r="F820" s="15" t="n">
        <v>46219</v>
      </c>
      <c r="G820" s="1" t="s">
        <v>97</v>
      </c>
      <c r="H820" s="1" t="n">
        <v>1410465</v>
      </c>
      <c r="I820" s="1" t="n">
        <v>11</v>
      </c>
      <c r="J820" s="1" t="s">
        <v>3596</v>
      </c>
      <c r="K820" s="46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457</v>
      </c>
      <c r="D821" s="1" t="s">
        <v>3685</v>
      </c>
      <c r="E821" s="15" t="n">
        <v>46220</v>
      </c>
      <c r="F821" s="15" t="n">
        <v>46218</v>
      </c>
      <c r="G821" s="1" t="s">
        <v>783</v>
      </c>
      <c r="H821" s="1" t="n">
        <v>1410445</v>
      </c>
      <c r="I821" s="1" t="n">
        <v>11</v>
      </c>
      <c r="J821" s="1" t="s">
        <v>3596</v>
      </c>
      <c r="K821" s="46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36</v>
      </c>
      <c r="D822" s="1" t="s">
        <v>3607</v>
      </c>
      <c r="E822" s="15" t="n">
        <v>46220</v>
      </c>
      <c r="F822" s="15" t="n">
        <v>46220</v>
      </c>
      <c r="G822" s="1" t="s">
        <v>93</v>
      </c>
      <c r="H822" s="1" t="n">
        <v>1411286</v>
      </c>
      <c r="I822" s="1" t="n">
        <v>6</v>
      </c>
      <c r="J822" s="1" t="s">
        <v>3596</v>
      </c>
      <c r="K822" s="46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36</v>
      </c>
      <c r="D823" s="1" t="s">
        <v>3607</v>
      </c>
      <c r="E823" s="15" t="n">
        <v>46220</v>
      </c>
      <c r="F823" s="15" t="n">
        <v>46220</v>
      </c>
      <c r="G823" s="1" t="s">
        <v>93</v>
      </c>
      <c r="H823" s="1" t="n">
        <v>1411783</v>
      </c>
      <c r="I823" s="1" t="n">
        <v>6</v>
      </c>
      <c r="J823" s="1" t="s">
        <v>3596</v>
      </c>
      <c r="K823" s="46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36</v>
      </c>
      <c r="D824" s="1" t="s">
        <v>3690</v>
      </c>
      <c r="E824" s="15" t="n">
        <v>46220</v>
      </c>
      <c r="F824" s="15" t="n">
        <v>46219</v>
      </c>
      <c r="G824" s="1" t="s">
        <v>236</v>
      </c>
      <c r="H824" s="1" t="n">
        <v>1411964</v>
      </c>
      <c r="I824" s="1" t="n">
        <v>11</v>
      </c>
      <c r="J824" s="1" t="s">
        <v>3596</v>
      </c>
      <c r="K824" s="46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36</v>
      </c>
      <c r="D825" s="1" t="s">
        <v>3611</v>
      </c>
      <c r="E825" s="15" t="n">
        <v>46221</v>
      </c>
      <c r="F825" s="15" t="n">
        <v>46220</v>
      </c>
      <c r="G825" s="1" t="s">
        <v>186</v>
      </c>
      <c r="H825" s="1" t="n">
        <v>1415557</v>
      </c>
      <c r="I825" s="1" t="n">
        <v>11</v>
      </c>
      <c r="J825" s="1" t="s">
        <v>3596</v>
      </c>
      <c r="K825" s="46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36</v>
      </c>
      <c r="D826" s="1" t="s">
        <v>3614</v>
      </c>
      <c r="E826" s="15" t="n">
        <v>46221</v>
      </c>
      <c r="F826" s="15" t="n">
        <v>46220</v>
      </c>
      <c r="G826" s="1" t="s">
        <v>302</v>
      </c>
      <c r="H826" s="1" t="n">
        <v>1415507</v>
      </c>
      <c r="I826" s="1" t="n">
        <v>11</v>
      </c>
      <c r="J826" s="1" t="s">
        <v>3596</v>
      </c>
      <c r="K826" s="46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36</v>
      </c>
      <c r="D827" s="1" t="s">
        <v>3748</v>
      </c>
      <c r="E827" s="15" t="n">
        <v>46221</v>
      </c>
      <c r="F827" s="15" t="n">
        <v>46221</v>
      </c>
      <c r="G827" s="1" t="s">
        <v>1716</v>
      </c>
      <c r="H827" s="1" t="n">
        <v>1425390</v>
      </c>
      <c r="I827" s="1" t="n">
        <v>1</v>
      </c>
      <c r="J827" s="1" t="s">
        <v>3596</v>
      </c>
      <c r="K827" s="46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36</v>
      </c>
      <c r="D828" s="1" t="s">
        <v>3731</v>
      </c>
      <c r="E828" s="15" t="n">
        <v>46221</v>
      </c>
      <c r="F828" s="15" t="n">
        <v>46218</v>
      </c>
      <c r="G828" s="1" t="s">
        <v>103</v>
      </c>
      <c r="H828" s="1" t="n">
        <v>1415720</v>
      </c>
      <c r="I828" s="1" t="n">
        <v>11</v>
      </c>
      <c r="J828" s="1" t="s">
        <v>3596</v>
      </c>
      <c r="K828" s="46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36</v>
      </c>
      <c r="D829" s="1" t="s">
        <v>3605</v>
      </c>
      <c r="E829" s="15" t="n">
        <v>46221</v>
      </c>
      <c r="F829" s="15" t="n">
        <v>46219</v>
      </c>
      <c r="G829" s="1" t="s">
        <v>243</v>
      </c>
      <c r="H829" s="1" t="n">
        <v>1415316</v>
      </c>
      <c r="I829" s="1" t="n">
        <v>11</v>
      </c>
      <c r="J829" s="1" t="s">
        <v>3596</v>
      </c>
      <c r="K829" s="46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460</v>
      </c>
      <c r="D830" s="1" t="s">
        <v>3749</v>
      </c>
      <c r="E830" s="15" t="n">
        <v>46221</v>
      </c>
      <c r="F830" s="15" t="n">
        <v>46218</v>
      </c>
      <c r="G830" s="1" t="s">
        <v>1709</v>
      </c>
      <c r="H830" s="1" t="n">
        <v>1415564</v>
      </c>
      <c r="I830" s="1" t="n">
        <v>11</v>
      </c>
      <c r="J830" s="1" t="s">
        <v>3596</v>
      </c>
      <c r="K830" s="46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59</v>
      </c>
      <c r="D831" s="1" t="s">
        <v>3750</v>
      </c>
      <c r="E831" s="15" t="n">
        <v>46223</v>
      </c>
      <c r="F831" s="15" t="n">
        <v>46223</v>
      </c>
      <c r="G831" s="1" t="s">
        <v>1365</v>
      </c>
      <c r="H831" s="1" t="n">
        <v>1463352</v>
      </c>
      <c r="I831" s="1" t="n">
        <v>1</v>
      </c>
      <c r="J831" s="1" t="s">
        <v>3596</v>
      </c>
      <c r="K831" s="46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36</v>
      </c>
      <c r="D832" s="1" t="s">
        <v>3679</v>
      </c>
      <c r="E832" s="15" t="n">
        <v>46223</v>
      </c>
      <c r="F832" s="15" t="n">
        <v>46218</v>
      </c>
      <c r="G832" s="1" t="s">
        <v>68</v>
      </c>
      <c r="H832" s="1" t="n">
        <v>1424303</v>
      </c>
      <c r="I832" s="1" t="n">
        <v>11</v>
      </c>
      <c r="J832" s="1" t="s">
        <v>3596</v>
      </c>
      <c r="K832" s="46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36</v>
      </c>
      <c r="D833" s="1" t="s">
        <v>3679</v>
      </c>
      <c r="E833" s="15" t="n">
        <v>46223</v>
      </c>
      <c r="F833" s="15" t="n">
        <v>46218</v>
      </c>
      <c r="G833" s="1" t="s">
        <v>68</v>
      </c>
      <c r="H833" s="1" t="n">
        <v>1424150</v>
      </c>
      <c r="I833" s="1" t="n">
        <v>11</v>
      </c>
      <c r="J833" s="1" t="s">
        <v>3596</v>
      </c>
      <c r="K833" s="46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59</v>
      </c>
      <c r="D834" s="1" t="s">
        <v>3613</v>
      </c>
      <c r="E834" s="15" t="n">
        <v>46223</v>
      </c>
      <c r="F834" s="15" t="n">
        <v>46223</v>
      </c>
      <c r="G834" s="1" t="s">
        <v>89</v>
      </c>
      <c r="H834" s="1" t="n">
        <v>1424879</v>
      </c>
      <c r="I834" s="1" t="n">
        <v>11</v>
      </c>
      <c r="J834" s="1" t="s">
        <v>3596</v>
      </c>
      <c r="K834" s="46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36</v>
      </c>
      <c r="D835" s="1" t="s">
        <v>3693</v>
      </c>
      <c r="E835" s="15" t="n">
        <v>46223</v>
      </c>
      <c r="F835" s="15" t="n">
        <v>46218</v>
      </c>
      <c r="G835" s="1" t="s">
        <v>159</v>
      </c>
      <c r="H835" s="1" t="n">
        <v>1425321</v>
      </c>
      <c r="I835" s="1" t="n">
        <v>11</v>
      </c>
      <c r="J835" s="1" t="s">
        <v>3596</v>
      </c>
      <c r="K835" s="46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59</v>
      </c>
      <c r="D836" s="1" t="s">
        <v>3603</v>
      </c>
      <c r="E836" s="15" t="n">
        <v>46223</v>
      </c>
      <c r="F836" s="15" t="n">
        <v>46223</v>
      </c>
      <c r="G836" s="1" t="s">
        <v>118</v>
      </c>
      <c r="H836" s="1" t="n">
        <v>1424926</v>
      </c>
      <c r="I836" s="1" t="n">
        <v>1</v>
      </c>
      <c r="J836" s="1" t="s">
        <v>3596</v>
      </c>
      <c r="K836" s="46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36</v>
      </c>
      <c r="D837" s="1" t="s">
        <v>3644</v>
      </c>
      <c r="E837" s="15" t="n">
        <v>46223</v>
      </c>
      <c r="F837" s="15" t="n">
        <v>46219</v>
      </c>
      <c r="G837" s="1" t="s">
        <v>428</v>
      </c>
      <c r="H837" s="1" t="n">
        <v>1424333</v>
      </c>
      <c r="I837" s="1" t="n">
        <v>11</v>
      </c>
      <c r="J837" s="1" t="s">
        <v>3596</v>
      </c>
      <c r="K837" s="46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36</v>
      </c>
      <c r="D838" s="1" t="s">
        <v>3605</v>
      </c>
      <c r="E838" s="15" t="n">
        <v>46223</v>
      </c>
      <c r="F838" s="15" t="n">
        <v>46221</v>
      </c>
      <c r="G838" s="1" t="s">
        <v>243</v>
      </c>
      <c r="H838" s="1" t="n">
        <v>1425042</v>
      </c>
      <c r="I838" s="1" t="n">
        <v>11</v>
      </c>
      <c r="J838" s="1" t="s">
        <v>3596</v>
      </c>
      <c r="K838" s="46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36</v>
      </c>
      <c r="D839" s="1" t="s">
        <v>3605</v>
      </c>
      <c r="E839" s="15" t="n">
        <v>46223</v>
      </c>
      <c r="F839" s="15" t="n">
        <v>46223</v>
      </c>
      <c r="G839" s="1" t="s">
        <v>243</v>
      </c>
      <c r="H839" s="1" t="n">
        <v>1425289</v>
      </c>
      <c r="I839" s="1" t="n">
        <v>11</v>
      </c>
      <c r="J839" s="1" t="s">
        <v>3596</v>
      </c>
      <c r="K839" s="46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153</v>
      </c>
      <c r="D840" s="1" t="s">
        <v>3675</v>
      </c>
      <c r="E840" s="15" t="n">
        <v>46223</v>
      </c>
      <c r="F840" s="15" t="n">
        <v>46219</v>
      </c>
      <c r="G840" s="1" t="s">
        <v>155</v>
      </c>
      <c r="H840" s="1" t="n">
        <v>1423982</v>
      </c>
      <c r="I840" s="1" t="n">
        <v>11</v>
      </c>
      <c r="J840" s="1" t="s">
        <v>3596</v>
      </c>
      <c r="K840" s="46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59</v>
      </c>
      <c r="D841" s="1" t="s">
        <v>3622</v>
      </c>
      <c r="E841" s="15" t="n">
        <v>46223</v>
      </c>
      <c r="F841" s="15" t="n">
        <v>46220</v>
      </c>
      <c r="G841" s="1" t="s">
        <v>97</v>
      </c>
      <c r="H841" s="1" t="n">
        <v>1425422</v>
      </c>
      <c r="I841" s="1" t="n">
        <v>11</v>
      </c>
      <c r="J841" s="1" t="s">
        <v>3596</v>
      </c>
      <c r="K841" s="46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36</v>
      </c>
      <c r="D842" s="1" t="s">
        <v>3607</v>
      </c>
      <c r="E842" s="15" t="n">
        <v>46223</v>
      </c>
      <c r="F842" s="15" t="n">
        <v>46223</v>
      </c>
      <c r="G842" s="1" t="s">
        <v>93</v>
      </c>
      <c r="H842" s="1" t="n">
        <v>1423765</v>
      </c>
      <c r="I842" s="1" t="n">
        <v>6</v>
      </c>
      <c r="J842" s="1" t="s">
        <v>3596</v>
      </c>
      <c r="K842" s="46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36</v>
      </c>
      <c r="D843" s="1" t="s">
        <v>3607</v>
      </c>
      <c r="E843" s="15" t="n">
        <v>46223</v>
      </c>
      <c r="F843" s="15" t="n">
        <v>46223</v>
      </c>
      <c r="G843" s="1" t="s">
        <v>93</v>
      </c>
      <c r="H843" s="1" t="n">
        <v>1423792</v>
      </c>
      <c r="I843" s="1" t="n">
        <v>6</v>
      </c>
      <c r="J843" s="1" t="s">
        <v>3596</v>
      </c>
      <c r="K843" s="46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36</v>
      </c>
      <c r="D844" s="1" t="s">
        <v>3607</v>
      </c>
      <c r="E844" s="15" t="n">
        <v>46223</v>
      </c>
      <c r="F844" s="15" t="n">
        <v>46223</v>
      </c>
      <c r="G844" s="1" t="s">
        <v>93</v>
      </c>
      <c r="H844" s="1" t="n">
        <v>1423824</v>
      </c>
      <c r="I844" s="1" t="n">
        <v>6</v>
      </c>
      <c r="J844" s="1" t="s">
        <v>3596</v>
      </c>
      <c r="K844" s="46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460</v>
      </c>
      <c r="D845" s="1" t="s">
        <v>3749</v>
      </c>
      <c r="E845" s="15" t="n">
        <v>46223</v>
      </c>
      <c r="F845" s="15" t="n">
        <v>46222</v>
      </c>
      <c r="G845" s="1" t="s">
        <v>1709</v>
      </c>
      <c r="H845" s="1" t="n">
        <v>1423738</v>
      </c>
      <c r="I845" s="1" t="n">
        <v>11</v>
      </c>
      <c r="J845" s="1" t="s">
        <v>3596</v>
      </c>
      <c r="K845" s="46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36</v>
      </c>
      <c r="D846" s="1" t="s">
        <v>3645</v>
      </c>
      <c r="E846" s="15" t="n">
        <v>46223</v>
      </c>
      <c r="F846" s="15" t="n">
        <v>46220</v>
      </c>
      <c r="G846" s="1" t="s">
        <v>361</v>
      </c>
      <c r="H846" s="1" t="n">
        <v>1425403</v>
      </c>
      <c r="I846" s="1" t="n">
        <v>11</v>
      </c>
      <c r="J846" s="1" t="s">
        <v>3596</v>
      </c>
      <c r="K846" s="46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36</v>
      </c>
      <c r="D847" s="1" t="s">
        <v>3751</v>
      </c>
      <c r="E847" s="15" t="n">
        <v>46223</v>
      </c>
      <c r="F847" s="15" t="n">
        <v>46219</v>
      </c>
      <c r="G847" s="1" t="s">
        <v>231</v>
      </c>
      <c r="H847" s="1" t="n">
        <v>1424764</v>
      </c>
      <c r="I847" s="1" t="n">
        <v>11</v>
      </c>
      <c r="J847" s="1" t="s">
        <v>3596</v>
      </c>
      <c r="K847" s="46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36</v>
      </c>
      <c r="D848" s="1" t="s">
        <v>3638</v>
      </c>
      <c r="E848" s="15" t="n">
        <v>46223</v>
      </c>
      <c r="F848" s="15" t="n">
        <v>46223</v>
      </c>
      <c r="G848" s="1" t="s">
        <v>101</v>
      </c>
      <c r="H848" s="1" t="n">
        <v>1425359</v>
      </c>
      <c r="I848" s="1" t="n">
        <v>11</v>
      </c>
      <c r="J848" s="1" t="s">
        <v>3596</v>
      </c>
      <c r="K848" s="46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36</v>
      </c>
      <c r="D849" s="1" t="s">
        <v>3691</v>
      </c>
      <c r="E849" s="15" t="n">
        <v>46223</v>
      </c>
      <c r="F849" s="15" t="n">
        <v>46219</v>
      </c>
      <c r="G849" s="1" t="s">
        <v>385</v>
      </c>
      <c r="H849" s="1" t="n">
        <v>1424645</v>
      </c>
      <c r="I849" s="1" t="n">
        <v>11</v>
      </c>
      <c r="J849" s="1" t="s">
        <v>3596</v>
      </c>
      <c r="K849" s="46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36</v>
      </c>
      <c r="D850" s="1" t="s">
        <v>3686</v>
      </c>
      <c r="E850" s="15" t="n">
        <v>46224</v>
      </c>
      <c r="F850" s="15" t="n">
        <v>46220</v>
      </c>
      <c r="G850" s="1" t="s">
        <v>347</v>
      </c>
      <c r="H850" s="1" t="n">
        <v>1427903</v>
      </c>
      <c r="I850" s="1" t="n">
        <v>11</v>
      </c>
      <c r="J850" s="1" t="s">
        <v>3596</v>
      </c>
      <c r="K850" s="46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36</v>
      </c>
      <c r="D851" s="1" t="s">
        <v>3611</v>
      </c>
      <c r="E851" s="15" t="n">
        <v>46224</v>
      </c>
      <c r="F851" s="15" t="n">
        <v>46223</v>
      </c>
      <c r="G851" s="1" t="s">
        <v>186</v>
      </c>
      <c r="H851" s="1" t="n">
        <v>1430912</v>
      </c>
      <c r="I851" s="1" t="n">
        <v>11</v>
      </c>
      <c r="J851" s="1" t="s">
        <v>3596</v>
      </c>
      <c r="K851" s="46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36</v>
      </c>
      <c r="D852" s="1" t="s">
        <v>3626</v>
      </c>
      <c r="E852" s="15" t="n">
        <v>46224</v>
      </c>
      <c r="F852" s="15" t="n">
        <v>46219</v>
      </c>
      <c r="G852" s="1" t="s">
        <v>184</v>
      </c>
      <c r="H852" s="1" t="n">
        <v>1429492</v>
      </c>
      <c r="I852" s="1" t="n">
        <v>11</v>
      </c>
      <c r="J852" s="1" t="s">
        <v>3596</v>
      </c>
      <c r="K852" s="46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36</v>
      </c>
      <c r="D853" s="1" t="s">
        <v>3626</v>
      </c>
      <c r="E853" s="15" t="n">
        <v>46224</v>
      </c>
      <c r="F853" s="15" t="n">
        <v>46223</v>
      </c>
      <c r="G853" s="1" t="s">
        <v>184</v>
      </c>
      <c r="H853" s="1" t="n">
        <v>1431100</v>
      </c>
      <c r="I853" s="1" t="n">
        <v>11</v>
      </c>
      <c r="J853" s="1" t="s">
        <v>3596</v>
      </c>
      <c r="K853" s="46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36</v>
      </c>
      <c r="D854" s="1" t="s">
        <v>3615</v>
      </c>
      <c r="E854" s="15" t="n">
        <v>46224</v>
      </c>
      <c r="F854" s="15" t="n">
        <v>46224</v>
      </c>
      <c r="G854" s="1" t="s">
        <v>253</v>
      </c>
      <c r="H854" s="1" t="n">
        <v>1430810</v>
      </c>
      <c r="I854" s="1" t="n">
        <v>1</v>
      </c>
      <c r="J854" s="1" t="s">
        <v>3596</v>
      </c>
      <c r="K854" s="46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36</v>
      </c>
      <c r="D855" s="1" t="s">
        <v>3653</v>
      </c>
      <c r="E855" s="15" t="n">
        <v>46224</v>
      </c>
      <c r="F855" s="15" t="n">
        <v>46219</v>
      </c>
      <c r="G855" s="1" t="s">
        <v>291</v>
      </c>
      <c r="H855" s="1" t="n">
        <v>1431408</v>
      </c>
      <c r="I855" s="1" t="n">
        <v>11</v>
      </c>
      <c r="J855" s="1" t="s">
        <v>3596</v>
      </c>
      <c r="K855" s="46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59</v>
      </c>
      <c r="D856" s="1" t="s">
        <v>3618</v>
      </c>
      <c r="E856" s="15" t="n">
        <v>46224</v>
      </c>
      <c r="F856" s="15" t="n">
        <v>46223</v>
      </c>
      <c r="G856" s="1" t="s">
        <v>99</v>
      </c>
      <c r="H856" s="1" t="n">
        <v>1431278</v>
      </c>
      <c r="I856" s="1" t="n">
        <v>11</v>
      </c>
      <c r="J856" s="1" t="s">
        <v>3596</v>
      </c>
      <c r="K856" s="46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36</v>
      </c>
      <c r="D857" s="1" t="s">
        <v>3748</v>
      </c>
      <c r="E857" s="15" t="n">
        <v>46224</v>
      </c>
      <c r="F857" s="15" t="n">
        <v>46223</v>
      </c>
      <c r="G857" s="1" t="s">
        <v>1716</v>
      </c>
      <c r="H857" s="1" t="n">
        <v>1435742</v>
      </c>
      <c r="I857" s="1" t="n">
        <v>1</v>
      </c>
      <c r="J857" s="1" t="s">
        <v>3596</v>
      </c>
      <c r="K857" s="46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36</v>
      </c>
      <c r="D858" s="1" t="s">
        <v>3619</v>
      </c>
      <c r="E858" s="15" t="n">
        <v>46224</v>
      </c>
      <c r="F858" s="15" t="n">
        <v>46221</v>
      </c>
      <c r="G858" s="1" t="s">
        <v>180</v>
      </c>
      <c r="H858" s="1" t="n">
        <v>1429383</v>
      </c>
      <c r="I858" s="1" t="n">
        <v>11</v>
      </c>
      <c r="J858" s="1" t="s">
        <v>3596</v>
      </c>
      <c r="K858" s="46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36</v>
      </c>
      <c r="D859" s="1" t="s">
        <v>3634</v>
      </c>
      <c r="E859" s="15" t="n">
        <v>46224</v>
      </c>
      <c r="F859" s="15" t="n">
        <v>46219</v>
      </c>
      <c r="G859" s="1" t="s">
        <v>316</v>
      </c>
      <c r="H859" s="1" t="n">
        <v>1427829</v>
      </c>
      <c r="I859" s="1" t="n">
        <v>11</v>
      </c>
      <c r="J859" s="1" t="s">
        <v>3596</v>
      </c>
      <c r="K859" s="46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36</v>
      </c>
      <c r="D860" s="1" t="s">
        <v>3660</v>
      </c>
      <c r="E860" s="15" t="n">
        <v>46224</v>
      </c>
      <c r="F860" s="15" t="n">
        <v>46220</v>
      </c>
      <c r="G860" s="1" t="s">
        <v>247</v>
      </c>
      <c r="H860" s="1" t="n">
        <v>1429545</v>
      </c>
      <c r="I860" s="1" t="n">
        <v>11</v>
      </c>
      <c r="J860" s="1" t="s">
        <v>3596</v>
      </c>
      <c r="K860" s="46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36</v>
      </c>
      <c r="D861" s="1" t="s">
        <v>3660</v>
      </c>
      <c r="E861" s="15" t="n">
        <v>46224</v>
      </c>
      <c r="F861" s="15" t="n">
        <v>46223</v>
      </c>
      <c r="G861" s="1" t="s">
        <v>247</v>
      </c>
      <c r="H861" s="1" t="n">
        <v>1431238</v>
      </c>
      <c r="I861" s="1" t="n">
        <v>11</v>
      </c>
      <c r="J861" s="1" t="s">
        <v>3596</v>
      </c>
      <c r="K861" s="46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36</v>
      </c>
      <c r="D862" s="1" t="s">
        <v>3621</v>
      </c>
      <c r="E862" s="15" t="n">
        <v>46224</v>
      </c>
      <c r="F862" s="15" t="n">
        <v>46220</v>
      </c>
      <c r="G862" s="1" t="s">
        <v>363</v>
      </c>
      <c r="H862" s="1" t="n">
        <v>1427866</v>
      </c>
      <c r="I862" s="1" t="n">
        <v>11</v>
      </c>
      <c r="J862" s="1" t="s">
        <v>3596</v>
      </c>
      <c r="K862" s="46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272</v>
      </c>
      <c r="D863" s="1" t="s">
        <v>3635</v>
      </c>
      <c r="E863" s="15" t="n">
        <v>46224</v>
      </c>
      <c r="F863" s="15" t="n">
        <v>46220</v>
      </c>
      <c r="G863" s="1" t="s">
        <v>169</v>
      </c>
      <c r="H863" s="1" t="n">
        <v>1431597</v>
      </c>
      <c r="I863" s="1" t="n">
        <v>11</v>
      </c>
      <c r="J863" s="1" t="s">
        <v>3596</v>
      </c>
      <c r="K863" s="46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272</v>
      </c>
      <c r="D864" s="1" t="s">
        <v>3635</v>
      </c>
      <c r="E864" s="15" t="n">
        <v>46224</v>
      </c>
      <c r="F864" s="15" t="n">
        <v>46224</v>
      </c>
      <c r="G864" s="1" t="s">
        <v>169</v>
      </c>
      <c r="H864" s="1" t="n">
        <v>1430976</v>
      </c>
      <c r="I864" s="1" t="n">
        <v>11</v>
      </c>
      <c r="J864" s="1" t="s">
        <v>3596</v>
      </c>
      <c r="K864" s="46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36</v>
      </c>
      <c r="D865" s="1" t="s">
        <v>3636</v>
      </c>
      <c r="E865" s="15" t="n">
        <v>46224</v>
      </c>
      <c r="F865" s="15" t="n">
        <v>46223</v>
      </c>
      <c r="G865" s="1" t="s">
        <v>296</v>
      </c>
      <c r="H865" s="1" t="n">
        <v>1431725</v>
      </c>
      <c r="I865" s="1" t="n">
        <v>11</v>
      </c>
      <c r="J865" s="1" t="s">
        <v>3596</v>
      </c>
      <c r="K865" s="46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59</v>
      </c>
      <c r="D866" s="1" t="s">
        <v>3622</v>
      </c>
      <c r="E866" s="15" t="n">
        <v>46224</v>
      </c>
      <c r="F866" s="15" t="n">
        <v>46221</v>
      </c>
      <c r="G866" s="1" t="s">
        <v>97</v>
      </c>
      <c r="H866" s="1" t="n">
        <v>1427757</v>
      </c>
      <c r="I866" s="1" t="n">
        <v>11</v>
      </c>
      <c r="J866" s="1" t="s">
        <v>3596</v>
      </c>
      <c r="K866" s="46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36</v>
      </c>
      <c r="D867" s="1" t="s">
        <v>3726</v>
      </c>
      <c r="E867" s="15" t="n">
        <v>46224</v>
      </c>
      <c r="F867" s="15" t="n">
        <v>46216</v>
      </c>
      <c r="G867" s="1" t="s">
        <v>214</v>
      </c>
      <c r="H867" s="1" t="n">
        <v>1429059</v>
      </c>
      <c r="I867" s="1" t="n">
        <v>11</v>
      </c>
      <c r="J867" s="1" t="s">
        <v>3596</v>
      </c>
      <c r="K867" s="46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457</v>
      </c>
      <c r="D868" s="1" t="s">
        <v>3685</v>
      </c>
      <c r="E868" s="15" t="n">
        <v>46224</v>
      </c>
      <c r="F868" s="15" t="n">
        <v>46219</v>
      </c>
      <c r="G868" s="1" t="s">
        <v>783</v>
      </c>
      <c r="H868" s="1" t="n">
        <v>1429608</v>
      </c>
      <c r="I868" s="1" t="n">
        <v>11</v>
      </c>
      <c r="J868" s="1" t="s">
        <v>3596</v>
      </c>
      <c r="K868" s="46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36</v>
      </c>
      <c r="D869" s="1" t="s">
        <v>3607</v>
      </c>
      <c r="E869" s="15" t="n">
        <v>46224</v>
      </c>
      <c r="F869" s="15" t="n">
        <v>46224</v>
      </c>
      <c r="G869" s="1" t="s">
        <v>93</v>
      </c>
      <c r="H869" s="1" t="n">
        <v>1428696</v>
      </c>
      <c r="I869" s="1" t="n">
        <v>6</v>
      </c>
      <c r="J869" s="1" t="s">
        <v>3596</v>
      </c>
      <c r="K869" s="46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36</v>
      </c>
      <c r="D870" s="1" t="s">
        <v>3607</v>
      </c>
      <c r="E870" s="15" t="n">
        <v>46224</v>
      </c>
      <c r="F870" s="15" t="n">
        <v>46224</v>
      </c>
      <c r="G870" s="1" t="s">
        <v>93</v>
      </c>
      <c r="H870" s="1" t="n">
        <v>1430498</v>
      </c>
      <c r="I870" s="1" t="n">
        <v>6</v>
      </c>
      <c r="J870" s="1" t="s">
        <v>3596</v>
      </c>
      <c r="K870" s="46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36</v>
      </c>
      <c r="D871" s="1" t="s">
        <v>3607</v>
      </c>
      <c r="E871" s="15" t="n">
        <v>46224</v>
      </c>
      <c r="F871" s="15" t="n">
        <v>46224</v>
      </c>
      <c r="G871" s="1" t="s">
        <v>93</v>
      </c>
      <c r="H871" s="1" t="n">
        <v>1430734</v>
      </c>
      <c r="I871" s="1" t="n">
        <v>6</v>
      </c>
      <c r="J871" s="1" t="s">
        <v>3596</v>
      </c>
      <c r="K871" s="46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59</v>
      </c>
      <c r="D872" s="1" t="s">
        <v>3629</v>
      </c>
      <c r="E872" s="15" t="n">
        <v>46224</v>
      </c>
      <c r="F872" s="15" t="n">
        <v>46219</v>
      </c>
      <c r="G872" s="1" t="s">
        <v>359</v>
      </c>
      <c r="H872" s="1" t="n">
        <v>1427792</v>
      </c>
      <c r="I872" s="1" t="n">
        <v>11</v>
      </c>
      <c r="J872" s="1" t="s">
        <v>3596</v>
      </c>
      <c r="K872" s="46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36</v>
      </c>
      <c r="D873" s="1" t="s">
        <v>3639</v>
      </c>
      <c r="E873" s="15" t="n">
        <v>46225</v>
      </c>
      <c r="F873" s="15" t="n">
        <v>46220</v>
      </c>
      <c r="G873" s="1" t="s">
        <v>78</v>
      </c>
      <c r="H873" s="1" t="n">
        <v>1435387</v>
      </c>
      <c r="I873" s="1" t="n">
        <v>11</v>
      </c>
      <c r="J873" s="1" t="s">
        <v>3596</v>
      </c>
      <c r="K873" s="46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153</v>
      </c>
      <c r="D874" s="1" t="s">
        <v>3752</v>
      </c>
      <c r="E874" s="15" t="n">
        <v>46225</v>
      </c>
      <c r="F874" s="15" t="n">
        <v>46219</v>
      </c>
      <c r="G874" s="1" t="s">
        <v>161</v>
      </c>
      <c r="H874" s="1" t="n">
        <v>1435853</v>
      </c>
      <c r="I874" s="1" t="n">
        <v>11</v>
      </c>
      <c r="J874" s="1" t="s">
        <v>3596</v>
      </c>
      <c r="K874" s="46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36</v>
      </c>
      <c r="D875" s="1" t="s">
        <v>3614</v>
      </c>
      <c r="E875" s="15" t="n">
        <v>46225</v>
      </c>
      <c r="F875" s="15" t="n">
        <v>46224</v>
      </c>
      <c r="G875" s="1" t="s">
        <v>302</v>
      </c>
      <c r="H875" s="1" t="n">
        <v>1435570</v>
      </c>
      <c r="I875" s="1" t="n">
        <v>11</v>
      </c>
      <c r="J875" s="1" t="s">
        <v>3596</v>
      </c>
      <c r="K875" s="46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36</v>
      </c>
      <c r="D876" s="1" t="s">
        <v>3614</v>
      </c>
      <c r="E876" s="15" t="n">
        <v>46225</v>
      </c>
      <c r="F876" s="15" t="n">
        <v>46225</v>
      </c>
      <c r="G876" s="1" t="s">
        <v>302</v>
      </c>
      <c r="H876" s="1" t="n">
        <v>1435758</v>
      </c>
      <c r="I876" s="1" t="n">
        <v>11</v>
      </c>
      <c r="J876" s="1" t="s">
        <v>3596</v>
      </c>
      <c r="K876" s="46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36</v>
      </c>
      <c r="D877" s="1" t="s">
        <v>3643</v>
      </c>
      <c r="E877" s="15" t="n">
        <v>46225</v>
      </c>
      <c r="F877" s="15" t="n">
        <v>46219</v>
      </c>
      <c r="G877" s="1" t="s">
        <v>349</v>
      </c>
      <c r="H877" s="1" t="n">
        <v>1434140</v>
      </c>
      <c r="I877" s="1" t="n">
        <v>11</v>
      </c>
      <c r="J877" s="1" t="s">
        <v>3596</v>
      </c>
      <c r="K877" s="46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36</v>
      </c>
      <c r="D878" s="1" t="s">
        <v>3681</v>
      </c>
      <c r="E878" s="15" t="n">
        <v>46225</v>
      </c>
      <c r="F878" s="15" t="n">
        <v>46219</v>
      </c>
      <c r="G878" s="1" t="s">
        <v>171</v>
      </c>
      <c r="H878" s="1" t="n">
        <v>1436032</v>
      </c>
      <c r="I878" s="1" t="n">
        <v>11</v>
      </c>
      <c r="J878" s="1" t="s">
        <v>3596</v>
      </c>
      <c r="K878" s="46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36</v>
      </c>
      <c r="D879" s="1" t="s">
        <v>3696</v>
      </c>
      <c r="E879" s="15" t="n">
        <v>46225</v>
      </c>
      <c r="F879" s="15" t="n">
        <v>46219</v>
      </c>
      <c r="G879" s="1" t="s">
        <v>233</v>
      </c>
      <c r="H879" s="1" t="n">
        <v>1434296</v>
      </c>
      <c r="I879" s="1" t="n">
        <v>11</v>
      </c>
      <c r="J879" s="1" t="s">
        <v>3596</v>
      </c>
      <c r="K879" s="46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153</v>
      </c>
      <c r="D880" s="1" t="s">
        <v>3711</v>
      </c>
      <c r="E880" s="15" t="n">
        <v>46225</v>
      </c>
      <c r="F880" s="15" t="n">
        <v>46221</v>
      </c>
      <c r="G880" s="1" t="s">
        <v>221</v>
      </c>
      <c r="H880" s="1" t="n">
        <v>1435122</v>
      </c>
      <c r="I880" s="1" t="n">
        <v>11</v>
      </c>
      <c r="J880" s="1" t="s">
        <v>3596</v>
      </c>
      <c r="K880" s="46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59</v>
      </c>
      <c r="D881" s="1" t="s">
        <v>3622</v>
      </c>
      <c r="E881" s="15" t="n">
        <v>46225</v>
      </c>
      <c r="F881" s="15" t="n">
        <v>46221</v>
      </c>
      <c r="G881" s="1" t="s">
        <v>97</v>
      </c>
      <c r="H881" s="1" t="n">
        <v>1435819</v>
      </c>
      <c r="I881" s="1" t="n">
        <v>11</v>
      </c>
      <c r="J881" s="1" t="s">
        <v>3596</v>
      </c>
      <c r="K881" s="46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153</v>
      </c>
      <c r="D882" s="1" t="s">
        <v>3623</v>
      </c>
      <c r="E882" s="15" t="n">
        <v>46225</v>
      </c>
      <c r="F882" s="15" t="n">
        <v>46218</v>
      </c>
      <c r="G882" s="1" t="s">
        <v>871</v>
      </c>
      <c r="H882" s="1" t="n">
        <v>1434947</v>
      </c>
      <c r="I882" s="1" t="n">
        <v>11</v>
      </c>
      <c r="J882" s="1" t="s">
        <v>3596</v>
      </c>
      <c r="K882" s="46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36</v>
      </c>
      <c r="D883" s="1" t="s">
        <v>3628</v>
      </c>
      <c r="E883" s="15" t="n">
        <v>46225</v>
      </c>
      <c r="F883" s="15" t="n">
        <v>46220</v>
      </c>
      <c r="G883" s="1" t="s">
        <v>440</v>
      </c>
      <c r="H883" s="1" t="n">
        <v>1435834</v>
      </c>
      <c r="I883" s="1" t="n">
        <v>11</v>
      </c>
      <c r="J883" s="1" t="s">
        <v>3596</v>
      </c>
      <c r="K883" s="46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36</v>
      </c>
      <c r="D884" s="1" t="s">
        <v>3690</v>
      </c>
      <c r="E884" s="15" t="n">
        <v>46225</v>
      </c>
      <c r="F884" s="15" t="n">
        <v>46220</v>
      </c>
      <c r="G884" s="1" t="s">
        <v>236</v>
      </c>
      <c r="H884" s="1" t="n">
        <v>1434191</v>
      </c>
      <c r="I884" s="1" t="n">
        <v>11</v>
      </c>
      <c r="J884" s="1" t="s">
        <v>3596</v>
      </c>
      <c r="K884" s="46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3662</v>
      </c>
      <c r="D885" s="1" t="s">
        <v>3663</v>
      </c>
      <c r="E885" s="15" t="n">
        <v>46225</v>
      </c>
      <c r="F885" s="15" t="n">
        <v>46219</v>
      </c>
      <c r="G885" s="1" t="s">
        <v>56</v>
      </c>
      <c r="H885" s="1" t="n">
        <v>1435055</v>
      </c>
      <c r="I885" s="1" t="n">
        <v>11</v>
      </c>
      <c r="J885" s="1" t="s">
        <v>3596</v>
      </c>
      <c r="K885" s="46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36</v>
      </c>
      <c r="D886" s="1" t="s">
        <v>3691</v>
      </c>
      <c r="E886" s="15" t="n">
        <v>46225</v>
      </c>
      <c r="F886" s="15" t="n">
        <v>46219</v>
      </c>
      <c r="G886" s="1" t="s">
        <v>385</v>
      </c>
      <c r="H886" s="1" t="n">
        <v>1433693</v>
      </c>
      <c r="I886" s="1" t="n">
        <v>11</v>
      </c>
      <c r="J886" s="1" t="s">
        <v>3596</v>
      </c>
      <c r="K886" s="46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153</v>
      </c>
      <c r="D887" s="1" t="s">
        <v>3610</v>
      </c>
      <c r="E887" s="15" t="n">
        <v>46225</v>
      </c>
      <c r="F887" s="15" t="n">
        <v>46225</v>
      </c>
      <c r="G887" s="1" t="s">
        <v>1095</v>
      </c>
      <c r="H887" s="1" t="n">
        <v>1459613</v>
      </c>
      <c r="I887" s="1" t="n">
        <v>1</v>
      </c>
      <c r="J887" s="1" t="s">
        <v>3596</v>
      </c>
      <c r="K887" s="46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36</v>
      </c>
      <c r="D888" s="1" t="s">
        <v>3614</v>
      </c>
      <c r="E888" s="15" t="n">
        <v>46226</v>
      </c>
      <c r="F888" s="15" t="n">
        <v>46226</v>
      </c>
      <c r="G888" s="1" t="s">
        <v>302</v>
      </c>
      <c r="H888" s="1" t="n">
        <v>1440235</v>
      </c>
      <c r="I888" s="1" t="n">
        <v>11</v>
      </c>
      <c r="J888" s="1" t="s">
        <v>3596</v>
      </c>
      <c r="K888" s="46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36</v>
      </c>
      <c r="D889" s="1" t="s">
        <v>3616</v>
      </c>
      <c r="E889" s="15" t="n">
        <v>46226</v>
      </c>
      <c r="F889" s="15" t="n">
        <v>46224</v>
      </c>
      <c r="G889" s="1" t="s">
        <v>75</v>
      </c>
      <c r="H889" s="1" t="n">
        <v>1440304</v>
      </c>
      <c r="I889" s="1" t="n">
        <v>11</v>
      </c>
      <c r="J889" s="1" t="s">
        <v>3596</v>
      </c>
      <c r="K889" s="46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36</v>
      </c>
      <c r="D890" s="1" t="s">
        <v>3616</v>
      </c>
      <c r="E890" s="15" t="n">
        <v>46226</v>
      </c>
      <c r="F890" s="15" t="n">
        <v>46225</v>
      </c>
      <c r="G890" s="1" t="s">
        <v>75</v>
      </c>
      <c r="H890" s="1" t="n">
        <v>1440268</v>
      </c>
      <c r="I890" s="1" t="n">
        <v>11</v>
      </c>
      <c r="J890" s="1" t="s">
        <v>3596</v>
      </c>
      <c r="K890" s="46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36</v>
      </c>
      <c r="D891" s="1" t="s">
        <v>3616</v>
      </c>
      <c r="E891" s="15" t="n">
        <v>46226</v>
      </c>
      <c r="F891" s="15" t="n">
        <v>46225</v>
      </c>
      <c r="G891" s="1" t="s">
        <v>75</v>
      </c>
      <c r="H891" s="1" t="n">
        <v>1440286</v>
      </c>
      <c r="I891" s="1" t="n">
        <v>39</v>
      </c>
      <c r="J891" s="1" t="s">
        <v>3596</v>
      </c>
      <c r="K891" s="46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36</v>
      </c>
      <c r="D892" s="1" t="s">
        <v>3654</v>
      </c>
      <c r="E892" s="15" t="n">
        <v>46226</v>
      </c>
      <c r="F892" s="15" t="n">
        <v>46224</v>
      </c>
      <c r="G892" s="1" t="s">
        <v>225</v>
      </c>
      <c r="H892" s="1" t="n">
        <v>1440337</v>
      </c>
      <c r="I892" s="1" t="n">
        <v>11</v>
      </c>
      <c r="J892" s="1" t="s">
        <v>3596</v>
      </c>
      <c r="K892" s="46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36</v>
      </c>
      <c r="D893" s="1" t="s">
        <v>3656</v>
      </c>
      <c r="E893" s="15" t="n">
        <v>46226</v>
      </c>
      <c r="F893" s="15" t="n">
        <v>46225</v>
      </c>
      <c r="G893" s="1" t="s">
        <v>65</v>
      </c>
      <c r="H893" s="1" t="n">
        <v>1440456</v>
      </c>
      <c r="I893" s="1" t="n">
        <v>11</v>
      </c>
      <c r="J893" s="1" t="s">
        <v>3596</v>
      </c>
      <c r="K893" s="46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36</v>
      </c>
      <c r="D894" s="1" t="s">
        <v>3617</v>
      </c>
      <c r="E894" s="15" t="n">
        <v>46226</v>
      </c>
      <c r="F894" s="15" t="n">
        <v>46225</v>
      </c>
      <c r="G894" s="1" t="s">
        <v>65</v>
      </c>
      <c r="H894" s="1" t="n">
        <v>1440575</v>
      </c>
      <c r="I894" s="1" t="n">
        <v>11</v>
      </c>
      <c r="J894" s="1" t="s">
        <v>3596</v>
      </c>
      <c r="K894" s="46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36</v>
      </c>
      <c r="D895" s="1" t="s">
        <v>3748</v>
      </c>
      <c r="E895" s="15" t="n">
        <v>46226</v>
      </c>
      <c r="F895" s="15" t="n">
        <v>46226</v>
      </c>
      <c r="G895" s="1" t="s">
        <v>1716</v>
      </c>
      <c r="H895" s="1" t="n">
        <v>1440378</v>
      </c>
      <c r="I895" s="1" t="n">
        <v>1</v>
      </c>
      <c r="J895" s="1" t="s">
        <v>3596</v>
      </c>
      <c r="K895" s="46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59</v>
      </c>
      <c r="D896" s="1" t="s">
        <v>3622</v>
      </c>
      <c r="E896" s="15" t="n">
        <v>46226</v>
      </c>
      <c r="F896" s="15" t="n">
        <v>46223</v>
      </c>
      <c r="G896" s="1" t="s">
        <v>97</v>
      </c>
      <c r="H896" s="1" t="n">
        <v>1440033</v>
      </c>
      <c r="I896" s="1" t="n">
        <v>11</v>
      </c>
      <c r="J896" s="1" t="s">
        <v>3596</v>
      </c>
      <c r="K896" s="46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3662</v>
      </c>
      <c r="D897" s="1" t="s">
        <v>3663</v>
      </c>
      <c r="E897" s="15" t="n">
        <v>46226</v>
      </c>
      <c r="F897" s="15" t="n">
        <v>46225</v>
      </c>
      <c r="G897" s="1" t="s">
        <v>56</v>
      </c>
      <c r="H897" s="1" t="n">
        <v>1440212</v>
      </c>
      <c r="I897" s="1" t="n">
        <v>11</v>
      </c>
      <c r="J897" s="1" t="s">
        <v>3596</v>
      </c>
      <c r="K897" s="46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36</v>
      </c>
      <c r="D898" s="1" t="s">
        <v>3612</v>
      </c>
      <c r="E898" s="15" t="n">
        <v>46227</v>
      </c>
      <c r="F898" s="15" t="n">
        <v>46226</v>
      </c>
      <c r="G898" s="1" t="s">
        <v>368</v>
      </c>
      <c r="H898" s="1" t="n">
        <v>1445232</v>
      </c>
      <c r="I898" s="1" t="n">
        <v>11</v>
      </c>
      <c r="J898" s="1" t="s">
        <v>3596</v>
      </c>
      <c r="K898" s="46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36</v>
      </c>
      <c r="D899" s="1" t="s">
        <v>3688</v>
      </c>
      <c r="E899" s="15" t="n">
        <v>46227</v>
      </c>
      <c r="F899" s="15" t="n">
        <v>46224</v>
      </c>
      <c r="G899" s="1" t="s">
        <v>276</v>
      </c>
      <c r="H899" s="1" t="n">
        <v>1444273</v>
      </c>
      <c r="I899" s="1" t="n">
        <v>11</v>
      </c>
      <c r="J899" s="1" t="s">
        <v>3596</v>
      </c>
      <c r="K899" s="46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1950</v>
      </c>
      <c r="D900" s="1" t="s">
        <v>3652</v>
      </c>
      <c r="E900" s="15" t="n">
        <v>46227</v>
      </c>
      <c r="F900" s="15" t="n">
        <v>46219</v>
      </c>
      <c r="G900" s="1" t="s">
        <v>173</v>
      </c>
      <c r="H900" s="1" t="n">
        <v>1444832</v>
      </c>
      <c r="I900" s="1" t="n">
        <v>11</v>
      </c>
      <c r="J900" s="1" t="s">
        <v>3596</v>
      </c>
      <c r="K900" s="46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272</v>
      </c>
      <c r="D901" s="1" t="s">
        <v>3652</v>
      </c>
      <c r="E901" s="15" t="n">
        <v>46227</v>
      </c>
      <c r="F901" s="15" t="n">
        <v>46219</v>
      </c>
      <c r="G901" s="1" t="s">
        <v>173</v>
      </c>
      <c r="H901" s="1" t="n">
        <v>1444855</v>
      </c>
      <c r="I901" s="1" t="n">
        <v>11</v>
      </c>
      <c r="J901" s="1" t="s">
        <v>3596</v>
      </c>
      <c r="K901" s="46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36</v>
      </c>
      <c r="D902" s="1" t="s">
        <v>3689</v>
      </c>
      <c r="E902" s="15" t="n">
        <v>46227</v>
      </c>
      <c r="F902" s="15" t="n">
        <v>46227</v>
      </c>
      <c r="G902" s="1" t="s">
        <v>240</v>
      </c>
      <c r="H902" s="1" t="n">
        <v>1443846</v>
      </c>
      <c r="I902" s="1" t="n">
        <v>11</v>
      </c>
      <c r="J902" s="1" t="s">
        <v>3596</v>
      </c>
      <c r="K902" s="46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36</v>
      </c>
      <c r="D903" s="1" t="s">
        <v>3614</v>
      </c>
      <c r="E903" s="15" t="n">
        <v>46227</v>
      </c>
      <c r="F903" s="15" t="n">
        <v>46227</v>
      </c>
      <c r="G903" s="1" t="s">
        <v>302</v>
      </c>
      <c r="H903" s="1" t="n">
        <v>1445159</v>
      </c>
      <c r="I903" s="1" t="n">
        <v>11</v>
      </c>
      <c r="J903" s="1" t="s">
        <v>3596</v>
      </c>
      <c r="K903" s="46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36</v>
      </c>
      <c r="D904" s="1" t="s">
        <v>3615</v>
      </c>
      <c r="E904" s="15" t="n">
        <v>46227</v>
      </c>
      <c r="F904" s="15" t="n">
        <v>46227</v>
      </c>
      <c r="G904" s="1" t="s">
        <v>253</v>
      </c>
      <c r="H904" s="1" t="n">
        <v>1444868</v>
      </c>
      <c r="I904" s="1" t="n">
        <v>1</v>
      </c>
      <c r="J904" s="1" t="s">
        <v>3596</v>
      </c>
      <c r="K904" s="46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36</v>
      </c>
      <c r="D905" s="1" t="s">
        <v>3694</v>
      </c>
      <c r="E905" s="15" t="n">
        <v>46227</v>
      </c>
      <c r="F905" s="15" t="n">
        <v>46225</v>
      </c>
      <c r="G905" s="1" t="s">
        <v>590</v>
      </c>
      <c r="H905" s="1" t="n">
        <v>1445373</v>
      </c>
      <c r="I905" s="1" t="n">
        <v>11</v>
      </c>
      <c r="J905" s="1" t="s">
        <v>3596</v>
      </c>
      <c r="K905" s="46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36</v>
      </c>
      <c r="D906" s="1" t="s">
        <v>3694</v>
      </c>
      <c r="E906" s="15" t="n">
        <v>46227</v>
      </c>
      <c r="F906" s="15" t="n">
        <v>46225</v>
      </c>
      <c r="G906" s="1" t="s">
        <v>590</v>
      </c>
      <c r="H906" s="1" t="n">
        <v>1445432</v>
      </c>
      <c r="I906" s="1" t="n">
        <v>11</v>
      </c>
      <c r="J906" s="1" t="s">
        <v>3596</v>
      </c>
      <c r="K906" s="46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59</v>
      </c>
      <c r="D907" s="1" t="s">
        <v>3753</v>
      </c>
      <c r="E907" s="15" t="n">
        <v>46227</v>
      </c>
      <c r="F907" s="15" t="n">
        <v>46226</v>
      </c>
      <c r="G907" s="1" t="s">
        <v>2522</v>
      </c>
      <c r="H907" s="1" t="n">
        <v>1443907</v>
      </c>
      <c r="I907" s="1" t="n">
        <v>11</v>
      </c>
      <c r="J907" s="1" t="s">
        <v>3596</v>
      </c>
      <c r="K907" s="46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36</v>
      </c>
      <c r="D908" s="1" t="s">
        <v>3748</v>
      </c>
      <c r="E908" s="15" t="n">
        <v>46227</v>
      </c>
      <c r="F908" s="15" t="n">
        <v>46227</v>
      </c>
      <c r="G908" s="1" t="s">
        <v>1716</v>
      </c>
      <c r="H908" s="1" t="n">
        <v>1459634</v>
      </c>
      <c r="I908" s="1" t="n">
        <v>1</v>
      </c>
      <c r="J908" s="1" t="s">
        <v>3596</v>
      </c>
      <c r="K908" s="46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36</v>
      </c>
      <c r="D909" s="1" t="s">
        <v>3624</v>
      </c>
      <c r="E909" s="15" t="n">
        <v>46227</v>
      </c>
      <c r="F909" s="15" t="n">
        <v>46227</v>
      </c>
      <c r="G909" s="1" t="s">
        <v>376</v>
      </c>
      <c r="H909" s="1" t="n">
        <v>1459549</v>
      </c>
      <c r="I909" s="1" t="n">
        <v>1</v>
      </c>
      <c r="J909" s="1" t="s">
        <v>3596</v>
      </c>
      <c r="K909" s="46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3683</v>
      </c>
      <c r="D910" s="1" t="s">
        <v>3684</v>
      </c>
      <c r="E910" s="15" t="n">
        <v>46227</v>
      </c>
      <c r="F910" s="15" t="n">
        <v>46224</v>
      </c>
      <c r="G910" s="1" t="s">
        <v>81</v>
      </c>
      <c r="H910" s="1" t="n">
        <v>1444188</v>
      </c>
      <c r="I910" s="1" t="n">
        <v>11</v>
      </c>
      <c r="J910" s="1" t="s">
        <v>3596</v>
      </c>
      <c r="K910" s="46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153</v>
      </c>
      <c r="D911" s="1" t="s">
        <v>3637</v>
      </c>
      <c r="E911" s="15" t="n">
        <v>46227</v>
      </c>
      <c r="F911" s="15" t="n">
        <v>46225</v>
      </c>
      <c r="G911" s="1" t="s">
        <v>800</v>
      </c>
      <c r="H911" s="1" t="n">
        <v>1444789</v>
      </c>
      <c r="I911" s="1" t="n">
        <v>11</v>
      </c>
      <c r="J911" s="1" t="s">
        <v>3596</v>
      </c>
      <c r="K911" s="46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153</v>
      </c>
      <c r="D912" s="1" t="s">
        <v>3623</v>
      </c>
      <c r="E912" s="15" t="n">
        <v>46227</v>
      </c>
      <c r="F912" s="15" t="n">
        <v>46224</v>
      </c>
      <c r="G912" s="1" t="s">
        <v>871</v>
      </c>
      <c r="H912" s="1" t="n">
        <v>1444448</v>
      </c>
      <c r="I912" s="1" t="n">
        <v>11</v>
      </c>
      <c r="J912" s="1" t="s">
        <v>3596</v>
      </c>
      <c r="K912" s="46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36</v>
      </c>
      <c r="D913" s="1" t="s">
        <v>3607</v>
      </c>
      <c r="E913" s="15" t="n">
        <v>46227</v>
      </c>
      <c r="F913" s="15" t="n">
        <v>46227</v>
      </c>
      <c r="G913" s="1" t="s">
        <v>93</v>
      </c>
      <c r="H913" s="1" t="n">
        <v>1444502</v>
      </c>
      <c r="I913" s="1" t="n">
        <v>6</v>
      </c>
      <c r="J913" s="1" t="s">
        <v>3596</v>
      </c>
      <c r="K913" s="46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36</v>
      </c>
      <c r="D914" s="1" t="s">
        <v>3607</v>
      </c>
      <c r="E914" s="15" t="n">
        <v>46227</v>
      </c>
      <c r="F914" s="15" t="n">
        <v>46227</v>
      </c>
      <c r="G914" s="1" t="s">
        <v>93</v>
      </c>
      <c r="H914" s="1" t="n">
        <v>1444846</v>
      </c>
      <c r="I914" s="1" t="n">
        <v>6</v>
      </c>
      <c r="J914" s="1" t="s">
        <v>3596</v>
      </c>
      <c r="K914" s="46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59</v>
      </c>
      <c r="D915" s="1" t="s">
        <v>3678</v>
      </c>
      <c r="E915" s="15" t="n">
        <v>46227</v>
      </c>
      <c r="F915" s="15" t="n">
        <v>46225</v>
      </c>
      <c r="G915" s="1" t="s">
        <v>284</v>
      </c>
      <c r="H915" s="1" t="n">
        <v>1444105</v>
      </c>
      <c r="I915" s="1" t="n">
        <v>11</v>
      </c>
      <c r="J915" s="1" t="s">
        <v>3596</v>
      </c>
      <c r="K915" s="46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36</v>
      </c>
      <c r="D916" s="1" t="s">
        <v>3611</v>
      </c>
      <c r="E916" s="15" t="n">
        <v>46228</v>
      </c>
      <c r="F916" s="15" t="n">
        <v>46227</v>
      </c>
      <c r="G916" s="1" t="s">
        <v>186</v>
      </c>
      <c r="H916" s="1" t="n">
        <v>1448608</v>
      </c>
      <c r="I916" s="1" t="n">
        <v>11</v>
      </c>
      <c r="J916" s="1" t="s">
        <v>3596</v>
      </c>
      <c r="K916" s="46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36</v>
      </c>
      <c r="D917" s="1" t="s">
        <v>3665</v>
      </c>
      <c r="E917" s="15" t="n">
        <v>46228</v>
      </c>
      <c r="F917" s="15" t="n">
        <v>46223</v>
      </c>
      <c r="G917" s="1" t="s">
        <v>694</v>
      </c>
      <c r="H917" s="1" t="n">
        <v>1449802</v>
      </c>
      <c r="I917" s="1" t="n">
        <v>39</v>
      </c>
      <c r="J917" s="1" t="s">
        <v>3596</v>
      </c>
      <c r="K917" s="46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36</v>
      </c>
      <c r="D918" s="1" t="s">
        <v>3616</v>
      </c>
      <c r="E918" s="15" t="n">
        <v>46228</v>
      </c>
      <c r="F918" s="15" t="n">
        <v>46224</v>
      </c>
      <c r="G918" s="1" t="s">
        <v>75</v>
      </c>
      <c r="H918" s="1" t="n">
        <v>1448529</v>
      </c>
      <c r="I918" s="1" t="n">
        <v>11</v>
      </c>
      <c r="J918" s="1" t="s">
        <v>3596</v>
      </c>
      <c r="K918" s="46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36</v>
      </c>
      <c r="D919" s="1" t="s">
        <v>3616</v>
      </c>
      <c r="E919" s="15" t="n">
        <v>46228</v>
      </c>
      <c r="F919" s="15" t="n">
        <v>46226</v>
      </c>
      <c r="G919" s="1" t="s">
        <v>75</v>
      </c>
      <c r="H919" s="1" t="n">
        <v>1449385</v>
      </c>
      <c r="I919" s="1" t="n">
        <v>11</v>
      </c>
      <c r="J919" s="1" t="s">
        <v>3596</v>
      </c>
      <c r="K919" s="46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36</v>
      </c>
      <c r="D920" s="1" t="s">
        <v>3754</v>
      </c>
      <c r="E920" s="15" t="n">
        <v>46228</v>
      </c>
      <c r="F920" s="15" t="n">
        <v>46219</v>
      </c>
      <c r="G920" s="1" t="s">
        <v>2519</v>
      </c>
      <c r="H920" s="1" t="n">
        <v>1448105</v>
      </c>
      <c r="I920" s="1" t="n">
        <v>11</v>
      </c>
      <c r="J920" s="1" t="s">
        <v>3596</v>
      </c>
      <c r="K920" s="46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36</v>
      </c>
      <c r="D921" s="1" t="s">
        <v>3602</v>
      </c>
      <c r="E921" s="15" t="n">
        <v>46228</v>
      </c>
      <c r="F921" s="15" t="n">
        <v>46218</v>
      </c>
      <c r="G921" s="1" t="s">
        <v>615</v>
      </c>
      <c r="H921" s="1" t="n">
        <v>1448633</v>
      </c>
      <c r="I921" s="1" t="n">
        <v>11</v>
      </c>
      <c r="J921" s="1" t="s">
        <v>3596</v>
      </c>
      <c r="K921" s="46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460</v>
      </c>
      <c r="D922" s="1" t="s">
        <v>3657</v>
      </c>
      <c r="E922" s="15" t="n">
        <v>46228</v>
      </c>
      <c r="F922" s="15" t="n">
        <v>46221</v>
      </c>
      <c r="G922" s="1" t="s">
        <v>157</v>
      </c>
      <c r="H922" s="1" t="n">
        <v>1449137</v>
      </c>
      <c r="I922" s="1" t="n">
        <v>11</v>
      </c>
      <c r="J922" s="1" t="s">
        <v>3596</v>
      </c>
      <c r="K922" s="46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59</v>
      </c>
      <c r="D923" s="1" t="s">
        <v>3603</v>
      </c>
      <c r="E923" s="15" t="n">
        <v>46228</v>
      </c>
      <c r="F923" s="15" t="n">
        <v>46228</v>
      </c>
      <c r="G923" s="1" t="s">
        <v>118</v>
      </c>
      <c r="H923" s="1" t="n">
        <v>1459639</v>
      </c>
      <c r="I923" s="1" t="n">
        <v>1</v>
      </c>
      <c r="J923" s="1" t="s">
        <v>3596</v>
      </c>
      <c r="K923" s="46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36</v>
      </c>
      <c r="D924" s="1" t="s">
        <v>3748</v>
      </c>
      <c r="E924" s="15" t="n">
        <v>46228</v>
      </c>
      <c r="F924" s="15" t="n">
        <v>46228</v>
      </c>
      <c r="G924" s="1" t="s">
        <v>1716</v>
      </c>
      <c r="H924" s="1" t="n">
        <v>1459678</v>
      </c>
      <c r="I924" s="1" t="n">
        <v>1</v>
      </c>
      <c r="J924" s="1" t="s">
        <v>3596</v>
      </c>
      <c r="K924" s="46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36</v>
      </c>
      <c r="D925" s="1" t="s">
        <v>3632</v>
      </c>
      <c r="E925" s="15" t="n">
        <v>46228</v>
      </c>
      <c r="F925" s="15" t="n">
        <v>46225</v>
      </c>
      <c r="G925" s="1" t="s">
        <v>87</v>
      </c>
      <c r="H925" s="1" t="n">
        <v>1449499</v>
      </c>
      <c r="I925" s="1" t="n">
        <v>11</v>
      </c>
      <c r="J925" s="1" t="s">
        <v>3596</v>
      </c>
      <c r="K925" s="46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36</v>
      </c>
      <c r="D926" s="1" t="s">
        <v>3699</v>
      </c>
      <c r="E926" s="15" t="n">
        <v>46228</v>
      </c>
      <c r="F926" s="15" t="n">
        <v>46223</v>
      </c>
      <c r="G926" s="1" t="s">
        <v>278</v>
      </c>
      <c r="H926" s="1" t="n">
        <v>1449446</v>
      </c>
      <c r="I926" s="1" t="n">
        <v>11</v>
      </c>
      <c r="J926" s="1" t="s">
        <v>3596</v>
      </c>
      <c r="K926" s="46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460</v>
      </c>
      <c r="D927" s="1" t="s">
        <v>3738</v>
      </c>
      <c r="E927" s="15" t="n">
        <v>46228</v>
      </c>
      <c r="F927" s="15" t="n">
        <v>46220</v>
      </c>
      <c r="G927" s="1" t="s">
        <v>344</v>
      </c>
      <c r="H927" s="1" t="n">
        <v>1448200</v>
      </c>
      <c r="I927" s="1" t="n">
        <v>11</v>
      </c>
      <c r="J927" s="1" t="s">
        <v>3596</v>
      </c>
      <c r="K927" s="46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36</v>
      </c>
      <c r="D928" s="1" t="s">
        <v>3719</v>
      </c>
      <c r="E928" s="15" t="n">
        <v>46228</v>
      </c>
      <c r="F928" s="15" t="n">
        <v>46228</v>
      </c>
      <c r="G928" s="1" t="s">
        <v>988</v>
      </c>
      <c r="H928" s="1" t="n">
        <v>1459790</v>
      </c>
      <c r="I928" s="1" t="n">
        <v>1</v>
      </c>
      <c r="J928" s="1" t="s">
        <v>3596</v>
      </c>
      <c r="K928" s="46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3724</v>
      </c>
      <c r="D929" s="1" t="s">
        <v>3725</v>
      </c>
      <c r="E929" s="15" t="n">
        <v>46228</v>
      </c>
      <c r="F929" s="15" t="n">
        <v>46224</v>
      </c>
      <c r="G929" s="1" t="s">
        <v>81</v>
      </c>
      <c r="H929" s="1" t="n">
        <v>1449885</v>
      </c>
      <c r="I929" s="1" t="n">
        <v>11</v>
      </c>
      <c r="J929" s="1" t="s">
        <v>3596</v>
      </c>
      <c r="K929" s="46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3683</v>
      </c>
      <c r="D930" s="1" t="s">
        <v>3684</v>
      </c>
      <c r="E930" s="15" t="n">
        <v>46228</v>
      </c>
      <c r="F930" s="15" t="n">
        <v>46219</v>
      </c>
      <c r="G930" s="1" t="s">
        <v>81</v>
      </c>
      <c r="H930" s="1" t="n">
        <v>1449734</v>
      </c>
      <c r="I930" s="1" t="n">
        <v>45</v>
      </c>
      <c r="J930" s="1" t="s">
        <v>3596</v>
      </c>
      <c r="K930" s="46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3683</v>
      </c>
      <c r="D931" s="1" t="s">
        <v>3684</v>
      </c>
      <c r="E931" s="15" t="n">
        <v>46228</v>
      </c>
      <c r="F931" s="15" t="n">
        <v>46219</v>
      </c>
      <c r="G931" s="1" t="s">
        <v>81</v>
      </c>
      <c r="H931" s="1" t="n">
        <v>1449643</v>
      </c>
      <c r="I931" s="1" t="n">
        <v>11</v>
      </c>
      <c r="J931" s="1" t="s">
        <v>3596</v>
      </c>
      <c r="K931" s="46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3683</v>
      </c>
      <c r="D932" s="1" t="s">
        <v>3684</v>
      </c>
      <c r="E932" s="15" t="n">
        <v>46228</v>
      </c>
      <c r="F932" s="15" t="n">
        <v>46224</v>
      </c>
      <c r="G932" s="1" t="s">
        <v>81</v>
      </c>
      <c r="H932" s="1" t="n">
        <v>1449838</v>
      </c>
      <c r="I932" s="1" t="n">
        <v>45</v>
      </c>
      <c r="J932" s="1" t="s">
        <v>3596</v>
      </c>
      <c r="K932" s="46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3683</v>
      </c>
      <c r="D933" s="1" t="s">
        <v>3684</v>
      </c>
      <c r="E933" s="15" t="n">
        <v>46228</v>
      </c>
      <c r="F933" s="15" t="n">
        <v>46224</v>
      </c>
      <c r="G933" s="1" t="s">
        <v>81</v>
      </c>
      <c r="H933" s="1" t="n">
        <v>1449848</v>
      </c>
      <c r="I933" s="1" t="n">
        <v>45</v>
      </c>
      <c r="J933" s="1" t="s">
        <v>3596</v>
      </c>
      <c r="K933" s="46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36</v>
      </c>
      <c r="D934" s="1" t="s">
        <v>3636</v>
      </c>
      <c r="E934" s="15" t="n">
        <v>46228</v>
      </c>
      <c r="F934" s="15" t="n">
        <v>46219</v>
      </c>
      <c r="G934" s="1" t="s">
        <v>296</v>
      </c>
      <c r="H934" s="1" t="n">
        <v>1449312</v>
      </c>
      <c r="I934" s="1" t="n">
        <v>11</v>
      </c>
      <c r="J934" s="1" t="s">
        <v>3596</v>
      </c>
      <c r="K934" s="46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36</v>
      </c>
      <c r="D935" s="1" t="s">
        <v>3636</v>
      </c>
      <c r="E935" s="15" t="n">
        <v>46228</v>
      </c>
      <c r="F935" s="15" t="n">
        <v>46226</v>
      </c>
      <c r="G935" s="1" t="s">
        <v>296</v>
      </c>
      <c r="H935" s="1" t="n">
        <v>1449455</v>
      </c>
      <c r="I935" s="1" t="n">
        <v>11</v>
      </c>
      <c r="J935" s="1" t="s">
        <v>3596</v>
      </c>
      <c r="K935" s="46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153</v>
      </c>
      <c r="D936" s="1" t="s">
        <v>3711</v>
      </c>
      <c r="E936" s="15" t="n">
        <v>46228</v>
      </c>
      <c r="F936" s="15" t="n">
        <v>46225</v>
      </c>
      <c r="G936" s="1" t="s">
        <v>221</v>
      </c>
      <c r="H936" s="1" t="n">
        <v>1449247</v>
      </c>
      <c r="I936" s="1" t="n">
        <v>11</v>
      </c>
      <c r="J936" s="1" t="s">
        <v>3596</v>
      </c>
      <c r="K936" s="46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36</v>
      </c>
      <c r="D937" s="1" t="s">
        <v>3691</v>
      </c>
      <c r="E937" s="15" t="n">
        <v>46228</v>
      </c>
      <c r="F937" s="15" t="n">
        <v>46220</v>
      </c>
      <c r="G937" s="1" t="s">
        <v>385</v>
      </c>
      <c r="H937" s="1" t="n">
        <v>1448793</v>
      </c>
      <c r="I937" s="1" t="n">
        <v>11</v>
      </c>
      <c r="J937" s="1" t="s">
        <v>3596</v>
      </c>
      <c r="K937" s="46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36</v>
      </c>
      <c r="D938" s="1" t="s">
        <v>3669</v>
      </c>
      <c r="E938" s="15" t="n">
        <v>46228</v>
      </c>
      <c r="F938" s="15" t="n">
        <v>46216</v>
      </c>
      <c r="G938" s="1" t="s">
        <v>716</v>
      </c>
      <c r="H938" s="1" t="n">
        <v>1449544</v>
      </c>
      <c r="I938" s="1" t="n">
        <v>45</v>
      </c>
      <c r="J938" s="1" t="s">
        <v>3596</v>
      </c>
      <c r="K938" s="46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36</v>
      </c>
      <c r="D939" s="1" t="s">
        <v>3669</v>
      </c>
      <c r="E939" s="15" t="n">
        <v>46228</v>
      </c>
      <c r="F939" s="15" t="n">
        <v>46220</v>
      </c>
      <c r="G939" s="1" t="s">
        <v>716</v>
      </c>
      <c r="H939" s="1" t="n">
        <v>1449796</v>
      </c>
      <c r="I939" s="1" t="n">
        <v>39</v>
      </c>
      <c r="J939" s="1" t="s">
        <v>3596</v>
      </c>
      <c r="K939" s="46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36</v>
      </c>
      <c r="D940" s="1" t="s">
        <v>3669</v>
      </c>
      <c r="E940" s="15" t="n">
        <v>46228</v>
      </c>
      <c r="F940" s="15" t="n">
        <v>46224</v>
      </c>
      <c r="G940" s="1" t="s">
        <v>716</v>
      </c>
      <c r="H940" s="1" t="n">
        <v>1449866</v>
      </c>
      <c r="I940" s="1" t="n">
        <v>45</v>
      </c>
      <c r="J940" s="1" t="s">
        <v>3596</v>
      </c>
      <c r="K940" s="46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153</v>
      </c>
      <c r="D941" s="1" t="s">
        <v>3610</v>
      </c>
      <c r="E941" s="15" t="n">
        <v>46228</v>
      </c>
      <c r="F941" s="15" t="n">
        <v>46228</v>
      </c>
      <c r="G941" s="1" t="s">
        <v>1095</v>
      </c>
      <c r="H941" s="1" t="n">
        <v>1459656</v>
      </c>
      <c r="I941" s="1" t="n">
        <v>1</v>
      </c>
      <c r="J941" s="1" t="s">
        <v>3596</v>
      </c>
      <c r="K941" s="46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36</v>
      </c>
      <c r="D942" s="1" t="s">
        <v>3612</v>
      </c>
      <c r="E942" s="15" t="n">
        <v>46230</v>
      </c>
      <c r="F942" s="15" t="n">
        <v>46228</v>
      </c>
      <c r="G942" s="1" t="s">
        <v>368</v>
      </c>
      <c r="H942" s="1" t="n">
        <v>1458754</v>
      </c>
      <c r="I942" s="1" t="n">
        <v>11</v>
      </c>
      <c r="J942" s="1" t="s">
        <v>3596</v>
      </c>
      <c r="K942" s="46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36</v>
      </c>
      <c r="D943" s="1" t="s">
        <v>3679</v>
      </c>
      <c r="E943" s="15" t="n">
        <v>46230</v>
      </c>
      <c r="F943" s="15" t="n">
        <v>46226</v>
      </c>
      <c r="G943" s="1" t="s">
        <v>68</v>
      </c>
      <c r="H943" s="1" t="n">
        <v>1459052</v>
      </c>
      <c r="I943" s="1" t="n">
        <v>11</v>
      </c>
      <c r="J943" s="1" t="s">
        <v>3596</v>
      </c>
      <c r="K943" s="46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36</v>
      </c>
      <c r="D944" s="1" t="s">
        <v>3679</v>
      </c>
      <c r="E944" s="15" t="n">
        <v>46230</v>
      </c>
      <c r="F944" s="15" t="n">
        <v>46226</v>
      </c>
      <c r="G944" s="1" t="s">
        <v>68</v>
      </c>
      <c r="H944" s="1" t="n">
        <v>1459076</v>
      </c>
      <c r="I944" s="1" t="n">
        <v>11</v>
      </c>
      <c r="J944" s="1" t="s">
        <v>3596</v>
      </c>
      <c r="K944" s="46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36</v>
      </c>
      <c r="D945" s="1" t="s">
        <v>3679</v>
      </c>
      <c r="E945" s="15" t="n">
        <v>46230</v>
      </c>
      <c r="F945" s="15" t="n">
        <v>46226</v>
      </c>
      <c r="G945" s="1" t="s">
        <v>68</v>
      </c>
      <c r="H945" s="1" t="n">
        <v>1459039</v>
      </c>
      <c r="I945" s="1" t="n">
        <v>11</v>
      </c>
      <c r="J945" s="1" t="s">
        <v>3596</v>
      </c>
      <c r="K945" s="46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1950</v>
      </c>
      <c r="D946" s="1" t="s">
        <v>3652</v>
      </c>
      <c r="E946" s="15" t="n">
        <v>46230</v>
      </c>
      <c r="F946" s="15" t="n">
        <v>46225</v>
      </c>
      <c r="G946" s="1" t="s">
        <v>173</v>
      </c>
      <c r="H946" s="1" t="n">
        <v>1458411</v>
      </c>
      <c r="I946" s="1" t="n">
        <v>11</v>
      </c>
      <c r="J946" s="1" t="s">
        <v>3596</v>
      </c>
      <c r="K946" s="46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1950</v>
      </c>
      <c r="D947" s="1" t="s">
        <v>3652</v>
      </c>
      <c r="E947" s="15" t="n">
        <v>46230</v>
      </c>
      <c r="F947" s="15" t="n">
        <v>46225</v>
      </c>
      <c r="G947" s="1" t="s">
        <v>173</v>
      </c>
      <c r="H947" s="1" t="n">
        <v>1458895</v>
      </c>
      <c r="I947" s="1" t="n">
        <v>11</v>
      </c>
      <c r="J947" s="1" t="s">
        <v>3596</v>
      </c>
      <c r="K947" s="46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272</v>
      </c>
      <c r="D948" s="1" t="s">
        <v>3652</v>
      </c>
      <c r="E948" s="15" t="n">
        <v>46230</v>
      </c>
      <c r="F948" s="15" t="n">
        <v>46225</v>
      </c>
      <c r="G948" s="1" t="s">
        <v>173</v>
      </c>
      <c r="H948" s="1" t="n">
        <v>1458859</v>
      </c>
      <c r="I948" s="1" t="n">
        <v>11</v>
      </c>
      <c r="J948" s="1" t="s">
        <v>3596</v>
      </c>
      <c r="K948" s="46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272</v>
      </c>
      <c r="D949" s="1" t="s">
        <v>3652</v>
      </c>
      <c r="E949" s="15" t="n">
        <v>46230</v>
      </c>
      <c r="F949" s="15" t="n">
        <v>46225</v>
      </c>
      <c r="G949" s="1" t="s">
        <v>173</v>
      </c>
      <c r="H949" s="1" t="n">
        <v>1457915</v>
      </c>
      <c r="I949" s="1" t="n">
        <v>11</v>
      </c>
      <c r="J949" s="1" t="s">
        <v>3596</v>
      </c>
      <c r="K949" s="46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36</v>
      </c>
      <c r="D950" s="1" t="s">
        <v>3689</v>
      </c>
      <c r="E950" s="15" t="n">
        <v>46230</v>
      </c>
      <c r="F950" s="15" t="n">
        <v>46229</v>
      </c>
      <c r="G950" s="1" t="s">
        <v>240</v>
      </c>
      <c r="H950" s="1" t="n">
        <v>1460227</v>
      </c>
      <c r="I950" s="1" t="n">
        <v>11</v>
      </c>
      <c r="J950" s="1" t="s">
        <v>3596</v>
      </c>
      <c r="K950" s="46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36</v>
      </c>
      <c r="D951" s="1" t="s">
        <v>3626</v>
      </c>
      <c r="E951" s="15" t="n">
        <v>46230</v>
      </c>
      <c r="F951" s="15" t="n">
        <v>46226</v>
      </c>
      <c r="G951" s="1" t="s">
        <v>184</v>
      </c>
      <c r="H951" s="1" t="n">
        <v>1459538</v>
      </c>
      <c r="I951" s="1" t="n">
        <v>11</v>
      </c>
      <c r="J951" s="1" t="s">
        <v>3596</v>
      </c>
      <c r="K951" s="46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59</v>
      </c>
      <c r="D952" s="1" t="s">
        <v>3613</v>
      </c>
      <c r="E952" s="15" t="n">
        <v>46230</v>
      </c>
      <c r="F952" s="15" t="n">
        <v>46230</v>
      </c>
      <c r="G952" s="1" t="s">
        <v>89</v>
      </c>
      <c r="H952" s="1" t="n">
        <v>1460054</v>
      </c>
      <c r="I952" s="1" t="n">
        <v>11</v>
      </c>
      <c r="J952" s="1" t="s">
        <v>3596</v>
      </c>
      <c r="K952" s="46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3641</v>
      </c>
      <c r="D953" s="1" t="s">
        <v>3642</v>
      </c>
      <c r="E953" s="15" t="n">
        <v>46230</v>
      </c>
      <c r="F953" s="15" t="n">
        <v>46226</v>
      </c>
      <c r="G953" s="1" t="s">
        <v>351</v>
      </c>
      <c r="H953" s="1" t="n">
        <v>1460318</v>
      </c>
      <c r="I953" s="1" t="n">
        <v>11</v>
      </c>
      <c r="J953" s="1" t="s">
        <v>3596</v>
      </c>
      <c r="K953" s="46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36</v>
      </c>
      <c r="D954" s="1" t="s">
        <v>3616</v>
      </c>
      <c r="E954" s="15" t="n">
        <v>46230</v>
      </c>
      <c r="F954" s="15" t="n">
        <v>46226</v>
      </c>
      <c r="G954" s="1" t="s">
        <v>75</v>
      </c>
      <c r="H954" s="1" t="n">
        <v>1458680</v>
      </c>
      <c r="I954" s="1" t="n">
        <v>11</v>
      </c>
      <c r="J954" s="1" t="s">
        <v>3596</v>
      </c>
      <c r="K954" s="46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59</v>
      </c>
      <c r="D955" s="1" t="s">
        <v>3603</v>
      </c>
      <c r="E955" s="15" t="n">
        <v>46230</v>
      </c>
      <c r="F955" s="15" t="n">
        <v>46230</v>
      </c>
      <c r="G955" s="1" t="s">
        <v>118</v>
      </c>
      <c r="H955" s="1" t="n">
        <v>1463329</v>
      </c>
      <c r="I955" s="1" t="n">
        <v>1</v>
      </c>
      <c r="J955" s="1" t="s">
        <v>3596</v>
      </c>
      <c r="K955" s="46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36</v>
      </c>
      <c r="D956" s="1" t="s">
        <v>3748</v>
      </c>
      <c r="E956" s="15" t="n">
        <v>46230</v>
      </c>
      <c r="F956" s="15" t="n">
        <v>46230</v>
      </c>
      <c r="G956" s="1" t="s">
        <v>1716</v>
      </c>
      <c r="H956" s="1" t="n">
        <v>1463301</v>
      </c>
      <c r="I956" s="1" t="n">
        <v>1</v>
      </c>
      <c r="J956" s="1" t="s">
        <v>3596</v>
      </c>
      <c r="K956" s="46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36</v>
      </c>
      <c r="D957" s="1" t="s">
        <v>3704</v>
      </c>
      <c r="E957" s="15" t="n">
        <v>46230</v>
      </c>
      <c r="F957" s="15" t="n">
        <v>46226</v>
      </c>
      <c r="G957" s="1" t="s">
        <v>1204</v>
      </c>
      <c r="H957" s="1" t="n">
        <v>1459258</v>
      </c>
      <c r="I957" s="1" t="n">
        <v>11</v>
      </c>
      <c r="J957" s="1" t="s">
        <v>3596</v>
      </c>
      <c r="K957" s="46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36</v>
      </c>
      <c r="D958" s="1" t="s">
        <v>3643</v>
      </c>
      <c r="E958" s="15" t="n">
        <v>46230</v>
      </c>
      <c r="F958" s="15" t="n">
        <v>46227</v>
      </c>
      <c r="G958" s="1" t="s">
        <v>349</v>
      </c>
      <c r="H958" s="1" t="n">
        <v>1458497</v>
      </c>
      <c r="I958" s="1" t="n">
        <v>11</v>
      </c>
      <c r="J958" s="1" t="s">
        <v>3596</v>
      </c>
      <c r="K958" s="46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36</v>
      </c>
      <c r="D959" s="1" t="s">
        <v>3619</v>
      </c>
      <c r="E959" s="15" t="n">
        <v>46230</v>
      </c>
      <c r="F959" s="15" t="n">
        <v>46225</v>
      </c>
      <c r="G959" s="1" t="s">
        <v>180</v>
      </c>
      <c r="H959" s="1" t="n">
        <v>1459642</v>
      </c>
      <c r="I959" s="1" t="n">
        <v>11</v>
      </c>
      <c r="J959" s="1" t="s">
        <v>3596</v>
      </c>
      <c r="K959" s="46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36</v>
      </c>
      <c r="D960" s="1" t="s">
        <v>3605</v>
      </c>
      <c r="E960" s="15" t="n">
        <v>46230</v>
      </c>
      <c r="F960" s="15" t="n">
        <v>46228</v>
      </c>
      <c r="G960" s="1" t="s">
        <v>243</v>
      </c>
      <c r="H960" s="1" t="n">
        <v>1459483</v>
      </c>
      <c r="I960" s="1" t="n">
        <v>11</v>
      </c>
      <c r="J960" s="1" t="s">
        <v>3596</v>
      </c>
      <c r="K960" s="46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36</v>
      </c>
      <c r="D961" s="1" t="s">
        <v>3696</v>
      </c>
      <c r="E961" s="15" t="n">
        <v>46230</v>
      </c>
      <c r="F961" s="15" t="n">
        <v>46226</v>
      </c>
      <c r="G961" s="1" t="s">
        <v>233</v>
      </c>
      <c r="H961" s="1" t="n">
        <v>1458624</v>
      </c>
      <c r="I961" s="1" t="n">
        <v>11</v>
      </c>
      <c r="J961" s="1" t="s">
        <v>3596</v>
      </c>
      <c r="K961" s="46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36</v>
      </c>
      <c r="D962" s="1" t="s">
        <v>3696</v>
      </c>
      <c r="E962" s="15" t="n">
        <v>46230</v>
      </c>
      <c r="F962" s="15" t="n">
        <v>46226</v>
      </c>
      <c r="G962" s="1" t="s">
        <v>233</v>
      </c>
      <c r="H962" s="1" t="n">
        <v>1458941</v>
      </c>
      <c r="I962" s="1" t="n">
        <v>11</v>
      </c>
      <c r="J962" s="1" t="s">
        <v>3596</v>
      </c>
      <c r="K962" s="46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36</v>
      </c>
      <c r="D963" s="1" t="s">
        <v>3621</v>
      </c>
      <c r="E963" s="15" t="n">
        <v>46230</v>
      </c>
      <c r="F963" s="15" t="n">
        <v>46227</v>
      </c>
      <c r="G963" s="1" t="s">
        <v>363</v>
      </c>
      <c r="H963" s="1" t="n">
        <v>1460163</v>
      </c>
      <c r="I963" s="1" t="n">
        <v>11</v>
      </c>
      <c r="J963" s="1" t="s">
        <v>3596</v>
      </c>
      <c r="K963" s="46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59</v>
      </c>
      <c r="D964" s="1" t="s">
        <v>3622</v>
      </c>
      <c r="E964" s="15" t="n">
        <v>46230</v>
      </c>
      <c r="F964" s="15" t="n">
        <v>46225</v>
      </c>
      <c r="G964" s="1" t="s">
        <v>97</v>
      </c>
      <c r="H964" s="1" t="n">
        <v>1459548</v>
      </c>
      <c r="I964" s="1" t="n">
        <v>11</v>
      </c>
      <c r="J964" s="1" t="s">
        <v>3596</v>
      </c>
      <c r="K964" s="46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59</v>
      </c>
      <c r="D965" s="1" t="s">
        <v>3622</v>
      </c>
      <c r="E965" s="15" t="n">
        <v>46230</v>
      </c>
      <c r="F965" s="15" t="n">
        <v>46226</v>
      </c>
      <c r="G965" s="1" t="s">
        <v>97</v>
      </c>
      <c r="H965" s="1" t="n">
        <v>1460253</v>
      </c>
      <c r="I965" s="1" t="n">
        <v>11</v>
      </c>
      <c r="J965" s="1" t="s">
        <v>3596</v>
      </c>
      <c r="K965" s="46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59</v>
      </c>
      <c r="D966" s="1" t="s">
        <v>3622</v>
      </c>
      <c r="E966" s="15" t="n">
        <v>46230</v>
      </c>
      <c r="F966" s="15" t="n">
        <v>46227</v>
      </c>
      <c r="G966" s="1" t="s">
        <v>97</v>
      </c>
      <c r="H966" s="1" t="n">
        <v>1460296</v>
      </c>
      <c r="I966" s="1" t="n">
        <v>11</v>
      </c>
      <c r="J966" s="1" t="s">
        <v>3596</v>
      </c>
      <c r="K966" s="46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457</v>
      </c>
      <c r="D967" s="1" t="s">
        <v>3685</v>
      </c>
      <c r="E967" s="15" t="n">
        <v>46230</v>
      </c>
      <c r="F967" s="15" t="n">
        <v>46225</v>
      </c>
      <c r="G967" s="1" t="s">
        <v>783</v>
      </c>
      <c r="H967" s="1" t="n">
        <v>1460281</v>
      </c>
      <c r="I967" s="1" t="n">
        <v>11</v>
      </c>
      <c r="J967" s="1" t="s">
        <v>3596</v>
      </c>
      <c r="K967" s="46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460</v>
      </c>
      <c r="D968" s="1" t="s">
        <v>3749</v>
      </c>
      <c r="E968" s="15" t="n">
        <v>46230</v>
      </c>
      <c r="F968" s="15" t="n">
        <v>46225</v>
      </c>
      <c r="G968" s="1" t="s">
        <v>1709</v>
      </c>
      <c r="H968" s="1" t="n">
        <v>1459340</v>
      </c>
      <c r="I968" s="1" t="n">
        <v>11</v>
      </c>
      <c r="J968" s="1" t="s">
        <v>3596</v>
      </c>
      <c r="K968" s="46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460</v>
      </c>
      <c r="D969" s="1" t="s">
        <v>3749</v>
      </c>
      <c r="E969" s="15" t="n">
        <v>46230</v>
      </c>
      <c r="F969" s="15" t="n">
        <v>46225</v>
      </c>
      <c r="G969" s="1" t="s">
        <v>1709</v>
      </c>
      <c r="H969" s="1" t="n">
        <v>1459336</v>
      </c>
      <c r="I969" s="1" t="n">
        <v>11</v>
      </c>
      <c r="J969" s="1" t="s">
        <v>3596</v>
      </c>
      <c r="K969" s="46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460</v>
      </c>
      <c r="D970" s="1" t="s">
        <v>3749</v>
      </c>
      <c r="E970" s="15" t="n">
        <v>46230</v>
      </c>
      <c r="F970" s="15" t="n">
        <v>46229</v>
      </c>
      <c r="G970" s="1" t="s">
        <v>1709</v>
      </c>
      <c r="H970" s="1" t="n">
        <v>1459344</v>
      </c>
      <c r="I970" s="1" t="n">
        <v>11</v>
      </c>
      <c r="J970" s="1" t="s">
        <v>3596</v>
      </c>
      <c r="K970" s="46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36</v>
      </c>
      <c r="D971" s="1" t="s">
        <v>3608</v>
      </c>
      <c r="E971" s="15" t="n">
        <v>46230</v>
      </c>
      <c r="F971" s="15" t="n">
        <v>46228</v>
      </c>
      <c r="G971" s="1" t="s">
        <v>182</v>
      </c>
      <c r="H971" s="1" t="n">
        <v>1459451</v>
      </c>
      <c r="I971" s="1" t="n">
        <v>11</v>
      </c>
      <c r="J971" s="1" t="s">
        <v>3596</v>
      </c>
      <c r="K971" s="46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36</v>
      </c>
      <c r="D972" s="1" t="s">
        <v>3608</v>
      </c>
      <c r="E972" s="15" t="n">
        <v>46230</v>
      </c>
      <c r="F972" s="15" t="n">
        <v>46228</v>
      </c>
      <c r="G972" s="1" t="s">
        <v>182</v>
      </c>
      <c r="H972" s="1" t="n">
        <v>1459333</v>
      </c>
      <c r="I972" s="1" t="n">
        <v>11</v>
      </c>
      <c r="J972" s="1" t="s">
        <v>3596</v>
      </c>
      <c r="K972" s="46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36</v>
      </c>
      <c r="D973" s="1" t="s">
        <v>3712</v>
      </c>
      <c r="E973" s="15" t="n">
        <v>46230</v>
      </c>
      <c r="F973" s="15" t="n">
        <v>46224</v>
      </c>
      <c r="G973" s="1" t="s">
        <v>1206</v>
      </c>
      <c r="H973" s="1" t="n">
        <v>1460234</v>
      </c>
      <c r="I973" s="1" t="n">
        <v>11</v>
      </c>
      <c r="J973" s="1" t="s">
        <v>3596</v>
      </c>
      <c r="K973" s="46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59</v>
      </c>
      <c r="D974" s="1" t="s">
        <v>3629</v>
      </c>
      <c r="E974" s="15" t="n">
        <v>46230</v>
      </c>
      <c r="F974" s="15" t="n">
        <v>46224</v>
      </c>
      <c r="G974" s="1" t="s">
        <v>359</v>
      </c>
      <c r="H974" s="1" t="n">
        <v>1460292</v>
      </c>
      <c r="I974" s="1" t="n">
        <v>11</v>
      </c>
      <c r="J974" s="1" t="s">
        <v>3596</v>
      </c>
      <c r="K974" s="46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59</v>
      </c>
      <c r="D975" s="1" t="s">
        <v>3750</v>
      </c>
      <c r="E975" s="15" t="n">
        <v>46231</v>
      </c>
      <c r="F975" s="15" t="n">
        <v>46223</v>
      </c>
      <c r="G975" s="1" t="s">
        <v>1365</v>
      </c>
      <c r="H975" s="1" t="n">
        <v>1463762</v>
      </c>
      <c r="I975" s="1" t="n">
        <v>11</v>
      </c>
      <c r="J975" s="1" t="s">
        <v>3596</v>
      </c>
      <c r="K975" s="46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59</v>
      </c>
      <c r="D976" s="1" t="s">
        <v>3750</v>
      </c>
      <c r="E976" s="15" t="n">
        <v>46231</v>
      </c>
      <c r="F976" s="15" t="n">
        <v>46225</v>
      </c>
      <c r="G976" s="1" t="s">
        <v>1365</v>
      </c>
      <c r="H976" s="1" t="n">
        <v>1463875</v>
      </c>
      <c r="I976" s="1" t="n">
        <v>11</v>
      </c>
      <c r="J976" s="1" t="s">
        <v>3596</v>
      </c>
      <c r="K976" s="46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59</v>
      </c>
      <c r="D977" s="1" t="s">
        <v>3750</v>
      </c>
      <c r="E977" s="15" t="n">
        <v>46231</v>
      </c>
      <c r="F977" s="15" t="n">
        <v>46227</v>
      </c>
      <c r="G977" s="1" t="s">
        <v>1365</v>
      </c>
      <c r="H977" s="1" t="n">
        <v>1463961</v>
      </c>
      <c r="I977" s="1" t="n">
        <v>11</v>
      </c>
      <c r="J977" s="1" t="s">
        <v>3596</v>
      </c>
      <c r="K977" s="46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59</v>
      </c>
      <c r="D978" s="1" t="s">
        <v>3750</v>
      </c>
      <c r="E978" s="15" t="n">
        <v>46231</v>
      </c>
      <c r="F978" s="15" t="n">
        <v>46230</v>
      </c>
      <c r="G978" s="1" t="s">
        <v>1365</v>
      </c>
      <c r="H978" s="1" t="n">
        <v>1464143</v>
      </c>
      <c r="I978" s="1" t="n">
        <v>11</v>
      </c>
      <c r="J978" s="1" t="s">
        <v>3596</v>
      </c>
      <c r="K978" s="46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36</v>
      </c>
      <c r="D979" s="1" t="s">
        <v>3615</v>
      </c>
      <c r="E979" s="15" t="n">
        <v>46231</v>
      </c>
      <c r="F979" s="15" t="n">
        <v>46231</v>
      </c>
      <c r="G979" s="1" t="s">
        <v>253</v>
      </c>
      <c r="H979" s="1" t="n">
        <v>1464669</v>
      </c>
      <c r="I979" s="1" t="n">
        <v>1</v>
      </c>
      <c r="J979" s="1" t="s">
        <v>3596</v>
      </c>
      <c r="K979" s="46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36</v>
      </c>
      <c r="D980" s="1" t="s">
        <v>3599</v>
      </c>
      <c r="E980" s="15" t="n">
        <v>46231</v>
      </c>
      <c r="F980" s="15" t="n">
        <v>46219</v>
      </c>
      <c r="G980" s="1" t="s">
        <v>365</v>
      </c>
      <c r="H980" s="1" t="n">
        <v>1464698</v>
      </c>
      <c r="I980" s="1" t="n">
        <v>11</v>
      </c>
      <c r="J980" s="1" t="s">
        <v>3596</v>
      </c>
      <c r="K980" s="46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36</v>
      </c>
      <c r="D981" s="1" t="s">
        <v>3634</v>
      </c>
      <c r="E981" s="15" t="n">
        <v>46231</v>
      </c>
      <c r="F981" s="15" t="n">
        <v>46226</v>
      </c>
      <c r="G981" s="1" t="s">
        <v>316</v>
      </c>
      <c r="H981" s="1" t="n">
        <v>1463082</v>
      </c>
      <c r="I981" s="1" t="n">
        <v>11</v>
      </c>
      <c r="J981" s="1" t="s">
        <v>3596</v>
      </c>
      <c r="K981" s="46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912</v>
      </c>
      <c r="D982" s="1" t="s">
        <v>3755</v>
      </c>
      <c r="E982" s="15" t="n">
        <v>46231</v>
      </c>
      <c r="F982" s="15" t="n">
        <v>46226</v>
      </c>
      <c r="G982" s="1" t="s">
        <v>2788</v>
      </c>
      <c r="H982" s="1" t="n">
        <v>1464678</v>
      </c>
      <c r="I982" s="1" t="n">
        <v>11</v>
      </c>
      <c r="J982" s="1" t="s">
        <v>3596</v>
      </c>
      <c r="K982" s="46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272</v>
      </c>
      <c r="D983" s="1" t="s">
        <v>3635</v>
      </c>
      <c r="E983" s="15" t="n">
        <v>46231</v>
      </c>
      <c r="F983" s="15" t="n">
        <v>46227</v>
      </c>
      <c r="G983" s="1" t="s">
        <v>169</v>
      </c>
      <c r="H983" s="1" t="n">
        <v>1463649</v>
      </c>
      <c r="I983" s="1" t="n">
        <v>11</v>
      </c>
      <c r="J983" s="1" t="s">
        <v>3596</v>
      </c>
      <c r="K983" s="46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36</v>
      </c>
      <c r="D984" s="1" t="s">
        <v>3607</v>
      </c>
      <c r="E984" s="15" t="n">
        <v>46231</v>
      </c>
      <c r="F984" s="15" t="n">
        <v>46231</v>
      </c>
      <c r="G984" s="1" t="s">
        <v>93</v>
      </c>
      <c r="H984" s="1" t="n">
        <v>1463447</v>
      </c>
      <c r="I984" s="1" t="n">
        <v>6</v>
      </c>
      <c r="J984" s="1" t="s">
        <v>3596</v>
      </c>
      <c r="K984" s="46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36</v>
      </c>
      <c r="D985" s="1" t="s">
        <v>3607</v>
      </c>
      <c r="E985" s="15" t="n">
        <v>46231</v>
      </c>
      <c r="F985" s="15" t="n">
        <v>46231</v>
      </c>
      <c r="G985" s="1" t="s">
        <v>93</v>
      </c>
      <c r="H985" s="1" t="n">
        <v>1463473</v>
      </c>
      <c r="I985" s="1" t="n">
        <v>6</v>
      </c>
      <c r="J985" s="1" t="s">
        <v>3596</v>
      </c>
      <c r="K985" s="46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36</v>
      </c>
      <c r="D986" s="1" t="s">
        <v>3607</v>
      </c>
      <c r="E986" s="15" t="n">
        <v>46231</v>
      </c>
      <c r="F986" s="15" t="n">
        <v>46231</v>
      </c>
      <c r="G986" s="1" t="s">
        <v>93</v>
      </c>
      <c r="H986" s="1" t="n">
        <v>1463504</v>
      </c>
      <c r="I986" s="1" t="n">
        <v>6</v>
      </c>
      <c r="J986" s="1" t="s">
        <v>3596</v>
      </c>
      <c r="K986" s="46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36</v>
      </c>
      <c r="D987" s="1" t="s">
        <v>3607</v>
      </c>
      <c r="E987" s="15" t="n">
        <v>46231</v>
      </c>
      <c r="F987" s="15" t="n">
        <v>46231</v>
      </c>
      <c r="G987" s="1" t="s">
        <v>93</v>
      </c>
      <c r="H987" s="1" t="n">
        <v>1463541</v>
      </c>
      <c r="I987" s="1" t="n">
        <v>6</v>
      </c>
      <c r="J987" s="1" t="s">
        <v>3596</v>
      </c>
      <c r="K987" s="46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36</v>
      </c>
      <c r="D988" s="1" t="s">
        <v>3607</v>
      </c>
      <c r="E988" s="15" t="n">
        <v>46231</v>
      </c>
      <c r="F988" s="15" t="n">
        <v>46231</v>
      </c>
      <c r="G988" s="1" t="s">
        <v>93</v>
      </c>
      <c r="H988" s="1" t="n">
        <v>1463614</v>
      </c>
      <c r="I988" s="1" t="n">
        <v>6</v>
      </c>
      <c r="J988" s="1" t="s">
        <v>3596</v>
      </c>
      <c r="K988" s="46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36</v>
      </c>
      <c r="D989" s="1" t="s">
        <v>3607</v>
      </c>
      <c r="E989" s="15" t="n">
        <v>46231</v>
      </c>
      <c r="F989" s="15" t="n">
        <v>46231</v>
      </c>
      <c r="G989" s="1" t="s">
        <v>93</v>
      </c>
      <c r="H989" s="1" t="n">
        <v>1463647</v>
      </c>
      <c r="I989" s="1" t="n">
        <v>6</v>
      </c>
      <c r="J989" s="1" t="s">
        <v>3596</v>
      </c>
      <c r="K989" s="46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36</v>
      </c>
      <c r="D990" s="1" t="s">
        <v>3607</v>
      </c>
      <c r="E990" s="15" t="n">
        <v>46231</v>
      </c>
      <c r="F990" s="15" t="n">
        <v>46231</v>
      </c>
      <c r="G990" s="1" t="s">
        <v>93</v>
      </c>
      <c r="H990" s="1" t="n">
        <v>1464493</v>
      </c>
      <c r="I990" s="1" t="n">
        <v>6</v>
      </c>
      <c r="J990" s="1" t="s">
        <v>3596</v>
      </c>
      <c r="K990" s="46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36</v>
      </c>
      <c r="D991" s="1" t="s">
        <v>3607</v>
      </c>
      <c r="E991" s="15" t="n">
        <v>46231</v>
      </c>
      <c r="F991" s="15" t="n">
        <v>46231</v>
      </c>
      <c r="G991" s="1" t="s">
        <v>93</v>
      </c>
      <c r="H991" s="1" t="n">
        <v>1465010</v>
      </c>
      <c r="I991" s="1" t="n">
        <v>6</v>
      </c>
      <c r="J991" s="1" t="s">
        <v>3596</v>
      </c>
      <c r="K991" s="46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36</v>
      </c>
      <c r="D992" s="1" t="s">
        <v>3638</v>
      </c>
      <c r="E992" s="15" t="n">
        <v>46231</v>
      </c>
      <c r="F992" s="15" t="n">
        <v>46230</v>
      </c>
      <c r="G992" s="1" t="s">
        <v>101</v>
      </c>
      <c r="H992" s="1" t="n">
        <v>1463680</v>
      </c>
      <c r="I992" s="1" t="n">
        <v>11</v>
      </c>
      <c r="J992" s="1" t="s">
        <v>3596</v>
      </c>
      <c r="K992" s="46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59</v>
      </c>
      <c r="D993" s="1" t="s">
        <v>3629</v>
      </c>
      <c r="E993" s="15" t="n">
        <v>46231</v>
      </c>
      <c r="F993" s="15" t="n">
        <v>46226</v>
      </c>
      <c r="G993" s="1" t="s">
        <v>359</v>
      </c>
      <c r="H993" s="1" t="n">
        <v>1463171</v>
      </c>
      <c r="I993" s="1" t="n">
        <v>11</v>
      </c>
      <c r="J993" s="1" t="s">
        <v>3596</v>
      </c>
      <c r="K993" s="46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36</v>
      </c>
      <c r="D994" s="1" t="s">
        <v>3611</v>
      </c>
      <c r="E994" s="15" t="n">
        <v>46232</v>
      </c>
      <c r="F994" s="15" t="n">
        <v>46230</v>
      </c>
      <c r="G994" s="1" t="s">
        <v>186</v>
      </c>
      <c r="H994" s="1" t="n">
        <v>1468355</v>
      </c>
      <c r="I994" s="1" t="n">
        <v>11</v>
      </c>
      <c r="J994" s="1" t="s">
        <v>3596</v>
      </c>
      <c r="K994" s="46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36</v>
      </c>
      <c r="D995" s="1" t="s">
        <v>3639</v>
      </c>
      <c r="E995" s="15" t="n">
        <v>46232</v>
      </c>
      <c r="F995" s="15" t="n">
        <v>46219</v>
      </c>
      <c r="G995" s="1" t="s">
        <v>78</v>
      </c>
      <c r="H995" s="1" t="n">
        <v>1468697</v>
      </c>
      <c r="I995" s="1" t="n">
        <v>11</v>
      </c>
      <c r="J995" s="1" t="s">
        <v>3596</v>
      </c>
      <c r="K995" s="46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36</v>
      </c>
      <c r="D996" s="1" t="s">
        <v>3651</v>
      </c>
      <c r="E996" s="15" t="n">
        <v>46232</v>
      </c>
      <c r="F996" s="15" t="n">
        <v>46226</v>
      </c>
      <c r="G996" s="1" t="s">
        <v>1160</v>
      </c>
      <c r="H996" s="1" t="n">
        <v>1469006</v>
      </c>
      <c r="I996" s="1" t="n">
        <v>11</v>
      </c>
      <c r="J996" s="1" t="s">
        <v>3596</v>
      </c>
      <c r="K996" s="46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36</v>
      </c>
      <c r="D997" s="1" t="s">
        <v>3679</v>
      </c>
      <c r="E997" s="15" t="n">
        <v>46232</v>
      </c>
      <c r="F997" s="15" t="n">
        <v>46227</v>
      </c>
      <c r="G997" s="1" t="s">
        <v>68</v>
      </c>
      <c r="H997" s="1" t="n">
        <v>1468987</v>
      </c>
      <c r="I997" s="1" t="n">
        <v>11</v>
      </c>
      <c r="J997" s="1" t="s">
        <v>3596</v>
      </c>
      <c r="K997" s="46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36</v>
      </c>
      <c r="D998" s="1" t="s">
        <v>3723</v>
      </c>
      <c r="E998" s="15" t="n">
        <v>46232</v>
      </c>
      <c r="F998" s="15" t="n">
        <v>46156</v>
      </c>
      <c r="G998" s="1" t="s">
        <v>1353</v>
      </c>
      <c r="H998" s="1" t="n">
        <v>1500164</v>
      </c>
      <c r="I998" s="1" t="n">
        <v>39</v>
      </c>
      <c r="J998" s="1" t="s">
        <v>3596</v>
      </c>
      <c r="K998" s="46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36</v>
      </c>
      <c r="D999" s="1" t="s">
        <v>3614</v>
      </c>
      <c r="E999" s="15" t="n">
        <v>46232</v>
      </c>
      <c r="F999" s="15" t="n">
        <v>46231</v>
      </c>
      <c r="G999" s="1" t="s">
        <v>302</v>
      </c>
      <c r="H999" s="1" t="n">
        <v>1469487</v>
      </c>
      <c r="I999" s="1" t="n">
        <v>11</v>
      </c>
      <c r="J999" s="1" t="s">
        <v>3596</v>
      </c>
      <c r="K999" s="46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36</v>
      </c>
      <c r="D1000" s="1" t="s">
        <v>3680</v>
      </c>
      <c r="E1000" s="15" t="n">
        <v>46232</v>
      </c>
      <c r="F1000" s="15" t="n">
        <v>46224</v>
      </c>
      <c r="G1000" s="1" t="s">
        <v>91</v>
      </c>
      <c r="H1000" s="1" t="n">
        <v>1468480</v>
      </c>
      <c r="I1000" s="1" t="n">
        <v>11</v>
      </c>
      <c r="J1000" s="1" t="s">
        <v>3596</v>
      </c>
      <c r="K1000" s="46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36</v>
      </c>
      <c r="D1001" s="1" t="s">
        <v>3673</v>
      </c>
      <c r="E1001" s="15" t="n">
        <v>46232</v>
      </c>
      <c r="F1001" s="15" t="n">
        <v>46155</v>
      </c>
      <c r="G1001" s="1" t="s">
        <v>3674</v>
      </c>
      <c r="H1001" s="1" t="n">
        <v>1483002</v>
      </c>
      <c r="I1001" s="1" t="n">
        <v>39</v>
      </c>
      <c r="J1001" s="1" t="s">
        <v>3596</v>
      </c>
      <c r="K1001" s="46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36</v>
      </c>
      <c r="D1002" s="1" t="s">
        <v>3673</v>
      </c>
      <c r="E1002" s="15" t="n">
        <v>46232</v>
      </c>
      <c r="F1002" s="15" t="n">
        <v>46188</v>
      </c>
      <c r="G1002" s="1" t="s">
        <v>3674</v>
      </c>
      <c r="H1002" s="1" t="n">
        <v>1504693</v>
      </c>
      <c r="I1002" s="1" t="n">
        <v>39</v>
      </c>
      <c r="J1002" s="1" t="s">
        <v>3596</v>
      </c>
      <c r="K1002" s="46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36</v>
      </c>
      <c r="D1003" s="1" t="s">
        <v>3605</v>
      </c>
      <c r="E1003" s="15" t="n">
        <v>46232</v>
      </c>
      <c r="F1003" s="15" t="n">
        <v>46230</v>
      </c>
      <c r="G1003" s="1" t="s">
        <v>243</v>
      </c>
      <c r="H1003" s="1" t="n">
        <v>1469299</v>
      </c>
      <c r="I1003" s="1" t="n">
        <v>11</v>
      </c>
      <c r="J1003" s="1" t="s">
        <v>3596</v>
      </c>
      <c r="K1003" s="46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36</v>
      </c>
      <c r="D1004" s="1" t="s">
        <v>3756</v>
      </c>
      <c r="E1004" s="15" t="n">
        <v>46232</v>
      </c>
      <c r="F1004" s="15" t="n">
        <v>46155</v>
      </c>
      <c r="G1004" s="1" t="s">
        <v>3757</v>
      </c>
      <c r="H1004" s="1" t="n">
        <v>1482973</v>
      </c>
      <c r="I1004" s="1" t="n">
        <v>14</v>
      </c>
      <c r="J1004" s="1" t="s">
        <v>3596</v>
      </c>
      <c r="K1004" s="46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36</v>
      </c>
      <c r="D1005" s="1" t="s">
        <v>3756</v>
      </c>
      <c r="E1005" s="15" t="n">
        <v>46232</v>
      </c>
      <c r="F1005" s="15" t="n">
        <v>46183</v>
      </c>
      <c r="G1005" s="1" t="s">
        <v>3757</v>
      </c>
      <c r="H1005" s="1" t="n">
        <v>1504816</v>
      </c>
      <c r="I1005" s="1" t="n">
        <v>14</v>
      </c>
      <c r="J1005" s="1" t="s">
        <v>3596</v>
      </c>
      <c r="K1005" s="46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36</v>
      </c>
      <c r="D1006" s="1" t="s">
        <v>3756</v>
      </c>
      <c r="E1006" s="15" t="n">
        <v>46232</v>
      </c>
      <c r="F1006" s="15" t="n">
        <v>46185</v>
      </c>
      <c r="G1006" s="1" t="s">
        <v>3757</v>
      </c>
      <c r="H1006" s="1" t="n">
        <v>1504871</v>
      </c>
      <c r="I1006" s="1" t="n">
        <v>14</v>
      </c>
      <c r="J1006" s="1" t="s">
        <v>3596</v>
      </c>
      <c r="K1006" s="46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36</v>
      </c>
      <c r="D1007" s="1" t="s">
        <v>3756</v>
      </c>
      <c r="E1007" s="15" t="n">
        <v>46232</v>
      </c>
      <c r="F1007" s="15" t="n">
        <v>46186</v>
      </c>
      <c r="G1007" s="1" t="s">
        <v>3757</v>
      </c>
      <c r="H1007" s="1" t="n">
        <v>1504799</v>
      </c>
      <c r="I1007" s="1" t="n">
        <v>14</v>
      </c>
      <c r="J1007" s="1" t="s">
        <v>3596</v>
      </c>
      <c r="K1007" s="46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59</v>
      </c>
      <c r="D1008" s="1" t="s">
        <v>3758</v>
      </c>
      <c r="E1008" s="15" t="n">
        <v>46232</v>
      </c>
      <c r="F1008" s="15" t="n">
        <v>46227</v>
      </c>
      <c r="G1008" s="1" t="s">
        <v>280</v>
      </c>
      <c r="H1008" s="1" t="n">
        <v>1469142</v>
      </c>
      <c r="I1008" s="1" t="n">
        <v>11</v>
      </c>
      <c r="J1008" s="1" t="s">
        <v>3596</v>
      </c>
      <c r="K1008" s="46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59</v>
      </c>
      <c r="D1009" s="1" t="s">
        <v>3758</v>
      </c>
      <c r="E1009" s="15" t="n">
        <v>46232</v>
      </c>
      <c r="F1009" s="15" t="n">
        <v>46227</v>
      </c>
      <c r="G1009" s="1" t="s">
        <v>280</v>
      </c>
      <c r="H1009" s="1" t="n">
        <v>1469182</v>
      </c>
      <c r="I1009" s="1" t="n">
        <v>11</v>
      </c>
      <c r="J1009" s="1" t="s">
        <v>3596</v>
      </c>
      <c r="K1009" s="46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36</v>
      </c>
      <c r="D1010" s="1" t="s">
        <v>3607</v>
      </c>
      <c r="E1010" s="15" t="n">
        <v>46232</v>
      </c>
      <c r="F1010" s="15" t="n">
        <v>46232</v>
      </c>
      <c r="G1010" s="1" t="s">
        <v>93</v>
      </c>
      <c r="H1010" s="1" t="n">
        <v>1468261</v>
      </c>
      <c r="I1010" s="1" t="n">
        <v>6</v>
      </c>
      <c r="J1010" s="1" t="s">
        <v>3596</v>
      </c>
      <c r="K1010" s="46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36</v>
      </c>
      <c r="D1011" s="1" t="s">
        <v>3607</v>
      </c>
      <c r="E1011" s="15" t="n">
        <v>46232</v>
      </c>
      <c r="F1011" s="15" t="n">
        <v>46232</v>
      </c>
      <c r="G1011" s="1" t="s">
        <v>93</v>
      </c>
      <c r="H1011" s="1" t="n">
        <v>1468306</v>
      </c>
      <c r="I1011" s="1" t="n">
        <v>6</v>
      </c>
      <c r="J1011" s="1" t="s">
        <v>3596</v>
      </c>
      <c r="K1011" s="46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36</v>
      </c>
      <c r="D1012" s="1" t="s">
        <v>3607</v>
      </c>
      <c r="E1012" s="15" t="n">
        <v>46232</v>
      </c>
      <c r="F1012" s="15" t="n">
        <v>46232</v>
      </c>
      <c r="G1012" s="1" t="s">
        <v>93</v>
      </c>
      <c r="H1012" s="1" t="n">
        <v>1468415</v>
      </c>
      <c r="I1012" s="1" t="n">
        <v>6</v>
      </c>
      <c r="J1012" s="1" t="s">
        <v>3596</v>
      </c>
      <c r="K1012" s="46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36</v>
      </c>
      <c r="D1013" s="1" t="s">
        <v>3607</v>
      </c>
      <c r="E1013" s="15" t="n">
        <v>46232</v>
      </c>
      <c r="F1013" s="15" t="n">
        <v>46232</v>
      </c>
      <c r="G1013" s="1" t="s">
        <v>93</v>
      </c>
      <c r="H1013" s="1" t="n">
        <v>1468465</v>
      </c>
      <c r="I1013" s="1" t="n">
        <v>6</v>
      </c>
      <c r="J1013" s="1" t="s">
        <v>3596</v>
      </c>
      <c r="K1013" s="46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36</v>
      </c>
      <c r="D1014" s="1" t="s">
        <v>3607</v>
      </c>
      <c r="E1014" s="15" t="n">
        <v>46232</v>
      </c>
      <c r="F1014" s="15" t="n">
        <v>46232</v>
      </c>
      <c r="G1014" s="1" t="s">
        <v>93</v>
      </c>
      <c r="H1014" s="1" t="n">
        <v>1468486</v>
      </c>
      <c r="I1014" s="1" t="n">
        <v>6</v>
      </c>
      <c r="J1014" s="1" t="s">
        <v>3596</v>
      </c>
      <c r="K1014" s="46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36</v>
      </c>
      <c r="D1015" s="1" t="s">
        <v>3607</v>
      </c>
      <c r="E1015" s="15" t="n">
        <v>46232</v>
      </c>
      <c r="F1015" s="15" t="n">
        <v>46232</v>
      </c>
      <c r="G1015" s="1" t="s">
        <v>93</v>
      </c>
      <c r="H1015" s="1" t="n">
        <v>1468550</v>
      </c>
      <c r="I1015" s="1" t="n">
        <v>6</v>
      </c>
      <c r="J1015" s="1" t="s">
        <v>3596</v>
      </c>
      <c r="K1015" s="46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36</v>
      </c>
      <c r="D1016" s="1" t="s">
        <v>3607</v>
      </c>
      <c r="E1016" s="15" t="n">
        <v>46232</v>
      </c>
      <c r="F1016" s="15" t="n">
        <v>46232</v>
      </c>
      <c r="G1016" s="1" t="s">
        <v>93</v>
      </c>
      <c r="H1016" s="1" t="n">
        <v>1468602</v>
      </c>
      <c r="I1016" s="1" t="n">
        <v>6</v>
      </c>
      <c r="J1016" s="1" t="s">
        <v>3596</v>
      </c>
      <c r="K1016" s="46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36</v>
      </c>
      <c r="D1017" s="1" t="s">
        <v>3607</v>
      </c>
      <c r="E1017" s="15" t="n">
        <v>46232</v>
      </c>
      <c r="F1017" s="15" t="n">
        <v>46232</v>
      </c>
      <c r="G1017" s="1" t="s">
        <v>93</v>
      </c>
      <c r="H1017" s="1" t="n">
        <v>1468698</v>
      </c>
      <c r="I1017" s="1" t="n">
        <v>6</v>
      </c>
      <c r="J1017" s="1" t="s">
        <v>3596</v>
      </c>
      <c r="K1017" s="46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36</v>
      </c>
      <c r="D1018" s="1" t="s">
        <v>3607</v>
      </c>
      <c r="E1018" s="15" t="n">
        <v>46232</v>
      </c>
      <c r="F1018" s="15" t="n">
        <v>46232</v>
      </c>
      <c r="G1018" s="1" t="s">
        <v>93</v>
      </c>
      <c r="H1018" s="1" t="n">
        <v>1468707</v>
      </c>
      <c r="I1018" s="1" t="n">
        <v>6</v>
      </c>
      <c r="J1018" s="1" t="s">
        <v>3596</v>
      </c>
      <c r="K1018" s="46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36</v>
      </c>
      <c r="D1019" s="1" t="s">
        <v>3607</v>
      </c>
      <c r="E1019" s="15" t="n">
        <v>46232</v>
      </c>
      <c r="F1019" s="15" t="n">
        <v>46232</v>
      </c>
      <c r="G1019" s="1" t="s">
        <v>93</v>
      </c>
      <c r="H1019" s="1" t="n">
        <v>1469574</v>
      </c>
      <c r="I1019" s="1" t="n">
        <v>6</v>
      </c>
      <c r="J1019" s="1" t="s">
        <v>3596</v>
      </c>
      <c r="K1019" s="46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36</v>
      </c>
      <c r="D1020" s="1" t="s">
        <v>3667</v>
      </c>
      <c r="E1020" s="15" t="n">
        <v>46232</v>
      </c>
      <c r="F1020" s="15" t="n">
        <v>46225</v>
      </c>
      <c r="G1020" s="1" t="s">
        <v>282</v>
      </c>
      <c r="H1020" s="1" t="n">
        <v>1468185</v>
      </c>
      <c r="I1020" s="1" t="n">
        <v>11</v>
      </c>
      <c r="J1020" s="1" t="s">
        <v>3596</v>
      </c>
      <c r="K1020" s="46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153</v>
      </c>
      <c r="D1021" s="1" t="s">
        <v>3759</v>
      </c>
      <c r="E1021" s="15" t="n">
        <v>46232</v>
      </c>
      <c r="F1021" s="15" t="n">
        <v>46149</v>
      </c>
      <c r="G1021" s="1" t="s">
        <v>564</v>
      </c>
      <c r="H1021" s="1" t="n">
        <v>1482943</v>
      </c>
      <c r="I1021" s="1" t="n">
        <v>14</v>
      </c>
      <c r="J1021" s="1" t="s">
        <v>3596</v>
      </c>
      <c r="K1021" s="46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36</v>
      </c>
      <c r="D1022" s="1" t="s">
        <v>3608</v>
      </c>
      <c r="E1022" s="15" t="n">
        <v>46232</v>
      </c>
      <c r="F1022" s="15" t="n">
        <v>46232</v>
      </c>
      <c r="G1022" s="1" t="s">
        <v>182</v>
      </c>
      <c r="H1022" s="1" t="n">
        <v>1469655</v>
      </c>
      <c r="I1022" s="1" t="n">
        <v>11</v>
      </c>
      <c r="J1022" s="1" t="s">
        <v>3596</v>
      </c>
      <c r="K1022" s="46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36</v>
      </c>
      <c r="D1023" s="1" t="s">
        <v>3612</v>
      </c>
      <c r="E1023" s="15" t="n">
        <v>46233</v>
      </c>
      <c r="F1023" s="15" t="n">
        <v>46232</v>
      </c>
      <c r="G1023" s="1" t="s">
        <v>368</v>
      </c>
      <c r="H1023" s="1" t="n">
        <v>1474535</v>
      </c>
      <c r="I1023" s="1" t="n">
        <v>11</v>
      </c>
      <c r="J1023" s="1" t="s">
        <v>3596</v>
      </c>
      <c r="K1023" s="46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1950</v>
      </c>
      <c r="D1024" s="1" t="s">
        <v>3652</v>
      </c>
      <c r="E1024" s="15" t="n">
        <v>46233</v>
      </c>
      <c r="F1024" s="15" t="n">
        <v>46231</v>
      </c>
      <c r="G1024" s="1" t="s">
        <v>173</v>
      </c>
      <c r="H1024" s="1" t="n">
        <v>1472672</v>
      </c>
      <c r="I1024" s="1" t="n">
        <v>11</v>
      </c>
      <c r="J1024" s="1" t="s">
        <v>3596</v>
      </c>
      <c r="K1024" s="46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1950</v>
      </c>
      <c r="D1025" s="1" t="s">
        <v>3652</v>
      </c>
      <c r="E1025" s="15" t="n">
        <v>46233</v>
      </c>
      <c r="F1025" s="15" t="n">
        <v>46231</v>
      </c>
      <c r="G1025" s="1" t="s">
        <v>173</v>
      </c>
      <c r="H1025" s="1" t="n">
        <v>1472749</v>
      </c>
      <c r="I1025" s="1" t="n">
        <v>11</v>
      </c>
      <c r="J1025" s="1" t="s">
        <v>3596</v>
      </c>
      <c r="K1025" s="46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272</v>
      </c>
      <c r="D1026" s="1" t="s">
        <v>3652</v>
      </c>
      <c r="E1026" s="15" t="n">
        <v>46233</v>
      </c>
      <c r="F1026" s="15" t="n">
        <v>46231</v>
      </c>
      <c r="G1026" s="1" t="s">
        <v>173</v>
      </c>
      <c r="H1026" s="1" t="n">
        <v>1473012</v>
      </c>
      <c r="I1026" s="1" t="n">
        <v>11</v>
      </c>
      <c r="J1026" s="1" t="s">
        <v>3596</v>
      </c>
      <c r="K1026" s="46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36</v>
      </c>
      <c r="D1027" s="1" t="s">
        <v>3626</v>
      </c>
      <c r="E1027" s="15" t="n">
        <v>46233</v>
      </c>
      <c r="F1027" s="15" t="n">
        <v>46230</v>
      </c>
      <c r="G1027" s="1" t="s">
        <v>184</v>
      </c>
      <c r="H1027" s="1" t="n">
        <v>1475074</v>
      </c>
      <c r="I1027" s="1" t="n">
        <v>11</v>
      </c>
      <c r="J1027" s="1" t="s">
        <v>3596</v>
      </c>
      <c r="K1027" s="46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59</v>
      </c>
      <c r="D1028" s="1" t="s">
        <v>3613</v>
      </c>
      <c r="E1028" s="15" t="n">
        <v>46233</v>
      </c>
      <c r="F1028" s="15" t="n">
        <v>46233</v>
      </c>
      <c r="G1028" s="1" t="s">
        <v>89</v>
      </c>
      <c r="H1028" s="1" t="n">
        <v>1473363</v>
      </c>
      <c r="I1028" s="1" t="n">
        <v>11</v>
      </c>
      <c r="J1028" s="1" t="s">
        <v>3596</v>
      </c>
      <c r="K1028" s="46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36</v>
      </c>
      <c r="D1029" s="1" t="s">
        <v>3616</v>
      </c>
      <c r="E1029" s="15" t="n">
        <v>46233</v>
      </c>
      <c r="F1029" s="15" t="n">
        <v>46232</v>
      </c>
      <c r="G1029" s="1" t="s">
        <v>75</v>
      </c>
      <c r="H1029" s="1" t="n">
        <v>1473452</v>
      </c>
      <c r="I1029" s="1" t="n">
        <v>11</v>
      </c>
      <c r="J1029" s="1" t="s">
        <v>3596</v>
      </c>
      <c r="K1029" s="46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3600</v>
      </c>
      <c r="D1030" s="1" t="s">
        <v>3601</v>
      </c>
      <c r="E1030" s="15" t="n">
        <v>46233</v>
      </c>
      <c r="F1030" s="15" t="n">
        <v>46233</v>
      </c>
      <c r="G1030" s="1" t="s">
        <v>677</v>
      </c>
      <c r="H1030" s="1" t="n">
        <v>1477499</v>
      </c>
      <c r="I1030" s="1" t="n">
        <v>1</v>
      </c>
      <c r="J1030" s="1" t="s">
        <v>3596</v>
      </c>
      <c r="K1030" s="46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3600</v>
      </c>
      <c r="D1031" s="1" t="s">
        <v>3601</v>
      </c>
      <c r="E1031" s="15" t="n">
        <v>46233</v>
      </c>
      <c r="F1031" s="15" t="n">
        <v>46233</v>
      </c>
      <c r="G1031" s="1" t="s">
        <v>677</v>
      </c>
      <c r="H1031" s="1" t="n">
        <v>1477517</v>
      </c>
      <c r="I1031" s="1" t="n">
        <v>1</v>
      </c>
      <c r="J1031" s="1" t="s">
        <v>3596</v>
      </c>
      <c r="K1031" s="46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3600</v>
      </c>
      <c r="D1032" s="1" t="s">
        <v>3601</v>
      </c>
      <c r="E1032" s="15" t="n">
        <v>46233</v>
      </c>
      <c r="F1032" s="15" t="n">
        <v>46233</v>
      </c>
      <c r="G1032" s="1" t="s">
        <v>677</v>
      </c>
      <c r="H1032" s="1" t="n">
        <v>1477531</v>
      </c>
      <c r="I1032" s="1" t="n">
        <v>1</v>
      </c>
      <c r="J1032" s="1" t="s">
        <v>3596</v>
      </c>
      <c r="K1032" s="46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3600</v>
      </c>
      <c r="D1033" s="1" t="s">
        <v>3601</v>
      </c>
      <c r="E1033" s="15" t="n">
        <v>46233</v>
      </c>
      <c r="F1033" s="15" t="n">
        <v>46233</v>
      </c>
      <c r="G1033" s="1" t="s">
        <v>677</v>
      </c>
      <c r="H1033" s="1" t="n">
        <v>1477555</v>
      </c>
      <c r="I1033" s="1" t="n">
        <v>1</v>
      </c>
      <c r="J1033" s="1" t="s">
        <v>3596</v>
      </c>
      <c r="K1033" s="46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3600</v>
      </c>
      <c r="D1034" s="1" t="s">
        <v>3601</v>
      </c>
      <c r="E1034" s="15" t="n">
        <v>46233</v>
      </c>
      <c r="F1034" s="15" t="n">
        <v>46233</v>
      </c>
      <c r="G1034" s="1" t="s">
        <v>677</v>
      </c>
      <c r="H1034" s="1" t="n">
        <v>1477569</v>
      </c>
      <c r="I1034" s="1" t="n">
        <v>1</v>
      </c>
      <c r="J1034" s="1" t="s">
        <v>3596</v>
      </c>
      <c r="K1034" s="46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3600</v>
      </c>
      <c r="D1035" s="1" t="s">
        <v>3601</v>
      </c>
      <c r="E1035" s="15" t="n">
        <v>46233</v>
      </c>
      <c r="F1035" s="15" t="n">
        <v>46233</v>
      </c>
      <c r="G1035" s="1" t="s">
        <v>677</v>
      </c>
      <c r="H1035" s="1" t="n">
        <v>1477592</v>
      </c>
      <c r="I1035" s="1" t="n">
        <v>1</v>
      </c>
      <c r="J1035" s="1" t="s">
        <v>3596</v>
      </c>
      <c r="K1035" s="46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3600</v>
      </c>
      <c r="D1036" s="1" t="s">
        <v>3601</v>
      </c>
      <c r="E1036" s="15" t="n">
        <v>46233</v>
      </c>
      <c r="F1036" s="15" t="n">
        <v>46233</v>
      </c>
      <c r="G1036" s="1" t="s">
        <v>677</v>
      </c>
      <c r="H1036" s="1" t="n">
        <v>1477624</v>
      </c>
      <c r="I1036" s="1" t="n">
        <v>1</v>
      </c>
      <c r="J1036" s="1" t="s">
        <v>3596</v>
      </c>
      <c r="K1036" s="46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3600</v>
      </c>
      <c r="D1037" s="1" t="s">
        <v>3601</v>
      </c>
      <c r="E1037" s="15" t="n">
        <v>46233</v>
      </c>
      <c r="F1037" s="15" t="n">
        <v>46233</v>
      </c>
      <c r="G1037" s="1" t="s">
        <v>677</v>
      </c>
      <c r="H1037" s="1" t="n">
        <v>1477634</v>
      </c>
      <c r="I1037" s="1" t="n">
        <v>1</v>
      </c>
      <c r="J1037" s="1" t="s">
        <v>3596</v>
      </c>
      <c r="K1037" s="46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36</v>
      </c>
      <c r="D1038" s="1" t="s">
        <v>3760</v>
      </c>
      <c r="E1038" s="15" t="n">
        <v>46233</v>
      </c>
      <c r="F1038" s="15" t="n">
        <v>46227</v>
      </c>
      <c r="G1038" s="1" t="s">
        <v>2622</v>
      </c>
      <c r="H1038" s="1" t="n">
        <v>1473537</v>
      </c>
      <c r="I1038" s="1" t="n">
        <v>11</v>
      </c>
      <c r="J1038" s="1" t="s">
        <v>3596</v>
      </c>
      <c r="K1038" s="46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36</v>
      </c>
      <c r="D1039" s="1" t="s">
        <v>3627</v>
      </c>
      <c r="E1039" s="15" t="n">
        <v>46233</v>
      </c>
      <c r="F1039" s="15" t="n">
        <v>46230</v>
      </c>
      <c r="G1039" s="1" t="s">
        <v>438</v>
      </c>
      <c r="H1039" s="1" t="n">
        <v>1475135</v>
      </c>
      <c r="I1039" s="1" t="n">
        <v>11</v>
      </c>
      <c r="J1039" s="1" t="s">
        <v>3596</v>
      </c>
      <c r="K1039" s="46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59</v>
      </c>
      <c r="D1040" s="1" t="s">
        <v>3618</v>
      </c>
      <c r="E1040" s="15" t="n">
        <v>46233</v>
      </c>
      <c r="F1040" s="15" t="n">
        <v>46230</v>
      </c>
      <c r="G1040" s="1" t="s">
        <v>99</v>
      </c>
      <c r="H1040" s="1" t="n">
        <v>1474787</v>
      </c>
      <c r="I1040" s="1" t="n">
        <v>11</v>
      </c>
      <c r="J1040" s="1" t="s">
        <v>3596</v>
      </c>
      <c r="K1040" s="46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36</v>
      </c>
      <c r="D1041" s="1" t="s">
        <v>3748</v>
      </c>
      <c r="E1041" s="15" t="n">
        <v>46233</v>
      </c>
      <c r="F1041" s="15" t="n">
        <v>46233</v>
      </c>
      <c r="G1041" s="1" t="s">
        <v>1716</v>
      </c>
      <c r="H1041" s="1" t="n">
        <v>1478119</v>
      </c>
      <c r="I1041" s="1" t="n">
        <v>1</v>
      </c>
      <c r="J1041" s="1" t="s">
        <v>3596</v>
      </c>
      <c r="K1041" s="46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36</v>
      </c>
      <c r="D1042" s="1" t="s">
        <v>3748</v>
      </c>
      <c r="E1042" s="15" t="n">
        <v>46233</v>
      </c>
      <c r="F1042" s="15" t="n">
        <v>46233</v>
      </c>
      <c r="G1042" s="1" t="s">
        <v>1716</v>
      </c>
      <c r="H1042" s="1" t="n">
        <v>1477994</v>
      </c>
      <c r="I1042" s="1" t="n">
        <v>1</v>
      </c>
      <c r="J1042" s="1" t="s">
        <v>3596</v>
      </c>
      <c r="K1042" s="46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36</v>
      </c>
      <c r="D1043" s="1" t="s">
        <v>3748</v>
      </c>
      <c r="E1043" s="15" t="n">
        <v>46233</v>
      </c>
      <c r="F1043" s="15" t="n">
        <v>46233</v>
      </c>
      <c r="G1043" s="1" t="s">
        <v>1716</v>
      </c>
      <c r="H1043" s="1" t="n">
        <v>1477863</v>
      </c>
      <c r="I1043" s="1" t="n">
        <v>1</v>
      </c>
      <c r="J1043" s="1" t="s">
        <v>3596</v>
      </c>
      <c r="K1043" s="46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36</v>
      </c>
      <c r="D1044" s="1" t="s">
        <v>3632</v>
      </c>
      <c r="E1044" s="15" t="n">
        <v>46233</v>
      </c>
      <c r="F1044" s="15" t="n">
        <v>46233</v>
      </c>
      <c r="G1044" s="1" t="s">
        <v>87</v>
      </c>
      <c r="H1044" s="1" t="n">
        <v>1475259</v>
      </c>
      <c r="I1044" s="1" t="n">
        <v>11</v>
      </c>
      <c r="J1044" s="1" t="s">
        <v>3596</v>
      </c>
      <c r="K1044" s="46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36</v>
      </c>
      <c r="D1045" s="1" t="s">
        <v>3761</v>
      </c>
      <c r="E1045" s="15" t="n">
        <v>46233</v>
      </c>
      <c r="F1045" s="15" t="n">
        <v>46232</v>
      </c>
      <c r="G1045" s="1" t="s">
        <v>718</v>
      </c>
      <c r="H1045" s="1" t="n">
        <v>1475267</v>
      </c>
      <c r="I1045" s="1" t="n">
        <v>39</v>
      </c>
      <c r="J1045" s="1" t="s">
        <v>3596</v>
      </c>
      <c r="K1045" s="46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3683</v>
      </c>
      <c r="D1046" s="1" t="s">
        <v>3713</v>
      </c>
      <c r="E1046" s="15" t="n">
        <v>46233</v>
      </c>
      <c r="F1046" s="15" t="n">
        <v>46226</v>
      </c>
      <c r="G1046" s="1" t="s">
        <v>238</v>
      </c>
      <c r="H1046" s="1" t="n">
        <v>1473096</v>
      </c>
      <c r="I1046" s="1" t="n">
        <v>11</v>
      </c>
      <c r="J1046" s="1" t="s">
        <v>3596</v>
      </c>
      <c r="K1046" s="46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3683</v>
      </c>
      <c r="D1047" s="1" t="s">
        <v>3713</v>
      </c>
      <c r="E1047" s="15" t="n">
        <v>46233</v>
      </c>
      <c r="F1047" s="15" t="n">
        <v>46226</v>
      </c>
      <c r="G1047" s="1" t="s">
        <v>238</v>
      </c>
      <c r="H1047" s="1" t="n">
        <v>1473180</v>
      </c>
      <c r="I1047" s="1" t="n">
        <v>11</v>
      </c>
      <c r="J1047" s="1" t="s">
        <v>3596</v>
      </c>
      <c r="K1047" s="46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36</v>
      </c>
      <c r="D1048" s="1" t="s">
        <v>3660</v>
      </c>
      <c r="E1048" s="15" t="n">
        <v>46233</v>
      </c>
      <c r="F1048" s="15" t="n">
        <v>46230</v>
      </c>
      <c r="G1048" s="1" t="s">
        <v>247</v>
      </c>
      <c r="H1048" s="1" t="n">
        <v>1474800</v>
      </c>
      <c r="I1048" s="1" t="n">
        <v>11</v>
      </c>
      <c r="J1048" s="1" t="s">
        <v>3596</v>
      </c>
      <c r="K1048" s="46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36</v>
      </c>
      <c r="D1049" s="1" t="s">
        <v>3621</v>
      </c>
      <c r="E1049" s="15" t="n">
        <v>46233</v>
      </c>
      <c r="F1049" s="15" t="n">
        <v>46230</v>
      </c>
      <c r="G1049" s="1" t="s">
        <v>363</v>
      </c>
      <c r="H1049" s="1" t="n">
        <v>1475050</v>
      </c>
      <c r="I1049" s="1" t="n">
        <v>11</v>
      </c>
      <c r="J1049" s="1" t="s">
        <v>3596</v>
      </c>
      <c r="K1049" s="46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272</v>
      </c>
      <c r="D1050" s="1" t="s">
        <v>3635</v>
      </c>
      <c r="E1050" s="15" t="n">
        <v>46233</v>
      </c>
      <c r="F1050" s="15" t="n">
        <v>46231</v>
      </c>
      <c r="G1050" s="1" t="s">
        <v>169</v>
      </c>
      <c r="H1050" s="1" t="n">
        <v>1475113</v>
      </c>
      <c r="I1050" s="1" t="n">
        <v>11</v>
      </c>
      <c r="J1050" s="1" t="s">
        <v>3596</v>
      </c>
      <c r="K1050" s="46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59</v>
      </c>
      <c r="D1051" s="1" t="s">
        <v>3622</v>
      </c>
      <c r="E1051" s="15" t="n">
        <v>46233</v>
      </c>
      <c r="F1051" s="15" t="n">
        <v>46230</v>
      </c>
      <c r="G1051" s="1" t="s">
        <v>97</v>
      </c>
      <c r="H1051" s="1" t="n">
        <v>1475033</v>
      </c>
      <c r="I1051" s="1" t="n">
        <v>11</v>
      </c>
      <c r="J1051" s="1" t="s">
        <v>3596</v>
      </c>
      <c r="K1051" s="46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59</v>
      </c>
      <c r="D1052" s="1" t="s">
        <v>3622</v>
      </c>
      <c r="E1052" s="15" t="n">
        <v>46233</v>
      </c>
      <c r="F1052" s="15" t="n">
        <v>46230</v>
      </c>
      <c r="G1052" s="1" t="s">
        <v>97</v>
      </c>
      <c r="H1052" s="1" t="n">
        <v>1474831</v>
      </c>
      <c r="I1052" s="1" t="n">
        <v>11</v>
      </c>
      <c r="J1052" s="1" t="s">
        <v>3596</v>
      </c>
      <c r="K1052" s="46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59</v>
      </c>
      <c r="D1053" s="1" t="s">
        <v>3622</v>
      </c>
      <c r="E1053" s="15" t="n">
        <v>46233</v>
      </c>
      <c r="F1053" s="15" t="n">
        <v>46232</v>
      </c>
      <c r="G1053" s="1" t="s">
        <v>97</v>
      </c>
      <c r="H1053" s="1" t="n">
        <v>1475169</v>
      </c>
      <c r="I1053" s="1" t="n">
        <v>11</v>
      </c>
      <c r="J1053" s="1" t="s">
        <v>3596</v>
      </c>
      <c r="K1053" s="46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59</v>
      </c>
      <c r="D1054" s="1" t="s">
        <v>3622</v>
      </c>
      <c r="E1054" s="15" t="n">
        <v>46233</v>
      </c>
      <c r="F1054" s="15" t="n">
        <v>46233</v>
      </c>
      <c r="G1054" s="1" t="s">
        <v>97</v>
      </c>
      <c r="H1054" s="1" t="n">
        <v>1475189</v>
      </c>
      <c r="I1054" s="1" t="n">
        <v>11</v>
      </c>
      <c r="J1054" s="1" t="s">
        <v>3596</v>
      </c>
      <c r="K1054" s="46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36</v>
      </c>
      <c r="D1055" s="1" t="s">
        <v>3628</v>
      </c>
      <c r="E1055" s="15" t="n">
        <v>46233</v>
      </c>
      <c r="F1055" s="15" t="n">
        <v>46230</v>
      </c>
      <c r="G1055" s="1" t="s">
        <v>440</v>
      </c>
      <c r="H1055" s="1" t="n">
        <v>1474818</v>
      </c>
      <c r="I1055" s="1" t="n">
        <v>11</v>
      </c>
      <c r="J1055" s="1" t="s">
        <v>3596</v>
      </c>
      <c r="K1055" s="46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460</v>
      </c>
      <c r="D1056" s="1" t="s">
        <v>3749</v>
      </c>
      <c r="E1056" s="15" t="n">
        <v>46233</v>
      </c>
      <c r="F1056" s="15" t="n">
        <v>46232</v>
      </c>
      <c r="G1056" s="1" t="s">
        <v>1709</v>
      </c>
      <c r="H1056" s="1" t="n">
        <v>1473396</v>
      </c>
      <c r="I1056" s="1" t="n">
        <v>11</v>
      </c>
      <c r="J1056" s="1" t="s">
        <v>3596</v>
      </c>
      <c r="K1056" s="46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460</v>
      </c>
      <c r="D1057" s="1" t="s">
        <v>3749</v>
      </c>
      <c r="E1057" s="15" t="n">
        <v>46233</v>
      </c>
      <c r="F1057" s="15" t="n">
        <v>46232</v>
      </c>
      <c r="G1057" s="1" t="s">
        <v>1709</v>
      </c>
      <c r="H1057" s="1" t="n">
        <v>1473407</v>
      </c>
      <c r="I1057" s="1" t="n">
        <v>11</v>
      </c>
      <c r="J1057" s="1" t="s">
        <v>3596</v>
      </c>
      <c r="K1057" s="46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59</v>
      </c>
      <c r="D1058" s="1" t="s">
        <v>3629</v>
      </c>
      <c r="E1058" s="15" t="n">
        <v>46233</v>
      </c>
      <c r="F1058" s="15" t="n">
        <v>46231</v>
      </c>
      <c r="G1058" s="1" t="s">
        <v>359</v>
      </c>
      <c r="H1058" s="1" t="n">
        <v>1475085</v>
      </c>
      <c r="I1058" s="1" t="n">
        <v>11</v>
      </c>
      <c r="J1058" s="1" t="s">
        <v>3596</v>
      </c>
      <c r="K1058" s="46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59</v>
      </c>
      <c r="D1059" s="1" t="s">
        <v>3750</v>
      </c>
      <c r="E1059" s="15" t="n">
        <v>46234</v>
      </c>
      <c r="F1059" s="15" t="n">
        <v>46231</v>
      </c>
      <c r="G1059" s="1" t="s">
        <v>1365</v>
      </c>
      <c r="H1059" s="1" t="n">
        <v>1477667</v>
      </c>
      <c r="I1059" s="1" t="n">
        <v>11</v>
      </c>
      <c r="J1059" s="1" t="s">
        <v>3596</v>
      </c>
      <c r="K1059" s="46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36</v>
      </c>
      <c r="D1060" s="1" t="s">
        <v>3736</v>
      </c>
      <c r="E1060" s="15" t="n">
        <v>46234</v>
      </c>
      <c r="F1060" s="15" t="n">
        <v>46216</v>
      </c>
      <c r="G1060" s="1" t="s">
        <v>981</v>
      </c>
      <c r="H1060" s="1" t="n">
        <v>1479156</v>
      </c>
      <c r="I1060" s="1" t="n">
        <v>11</v>
      </c>
      <c r="J1060" s="1" t="s">
        <v>3596</v>
      </c>
      <c r="K1060" s="46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36</v>
      </c>
      <c r="D1061" s="1" t="s">
        <v>3614</v>
      </c>
      <c r="E1061" s="15" t="n">
        <v>46234</v>
      </c>
      <c r="F1061" s="15" t="n">
        <v>46234</v>
      </c>
      <c r="G1061" s="1" t="s">
        <v>302</v>
      </c>
      <c r="H1061" s="1" t="n">
        <v>1478881</v>
      </c>
      <c r="I1061" s="1" t="n">
        <v>11</v>
      </c>
      <c r="J1061" s="1" t="s">
        <v>3596</v>
      </c>
      <c r="K1061" s="46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36</v>
      </c>
      <c r="D1062" s="1" t="s">
        <v>3615</v>
      </c>
      <c r="E1062" s="15" t="n">
        <v>46234</v>
      </c>
      <c r="F1062" s="15" t="n">
        <v>46234</v>
      </c>
      <c r="G1062" s="1" t="s">
        <v>253</v>
      </c>
      <c r="H1062" s="1" t="n">
        <v>1478787</v>
      </c>
      <c r="I1062" s="1" t="n">
        <v>1</v>
      </c>
      <c r="J1062" s="1" t="s">
        <v>3596</v>
      </c>
      <c r="K1062" s="46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3641</v>
      </c>
      <c r="D1063" s="1" t="s">
        <v>3642</v>
      </c>
      <c r="E1063" s="15" t="n">
        <v>46234</v>
      </c>
      <c r="F1063" s="15" t="n">
        <v>46232</v>
      </c>
      <c r="G1063" s="1" t="s">
        <v>351</v>
      </c>
      <c r="H1063" s="1" t="n">
        <v>1479410</v>
      </c>
      <c r="I1063" s="1" t="n">
        <v>11</v>
      </c>
      <c r="J1063" s="1" t="s">
        <v>3596</v>
      </c>
      <c r="K1063" s="46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3641</v>
      </c>
      <c r="D1064" s="1" t="s">
        <v>3642</v>
      </c>
      <c r="E1064" s="15" t="n">
        <v>46234</v>
      </c>
      <c r="F1064" s="15" t="n">
        <v>46232</v>
      </c>
      <c r="G1064" s="1" t="s">
        <v>351</v>
      </c>
      <c r="H1064" s="1" t="n">
        <v>1479334</v>
      </c>
      <c r="I1064" s="1" t="n">
        <v>11</v>
      </c>
      <c r="J1064" s="1" t="s">
        <v>3596</v>
      </c>
      <c r="K1064" s="46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3641</v>
      </c>
      <c r="D1065" s="1" t="s">
        <v>3642</v>
      </c>
      <c r="E1065" s="15" t="n">
        <v>46234</v>
      </c>
      <c r="F1065" s="15" t="n">
        <v>46233</v>
      </c>
      <c r="G1065" s="1" t="s">
        <v>351</v>
      </c>
      <c r="H1065" s="1" t="n">
        <v>1479598</v>
      </c>
      <c r="I1065" s="1" t="n">
        <v>11</v>
      </c>
      <c r="J1065" s="1" t="s">
        <v>3596</v>
      </c>
      <c r="K1065" s="46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3641</v>
      </c>
      <c r="D1066" s="1" t="s">
        <v>3642</v>
      </c>
      <c r="E1066" s="15" t="n">
        <v>46234</v>
      </c>
      <c r="F1066" s="15" t="n">
        <v>46233</v>
      </c>
      <c r="G1066" s="1" t="s">
        <v>351</v>
      </c>
      <c r="H1066" s="1" t="n">
        <v>1479585</v>
      </c>
      <c r="I1066" s="1" t="n">
        <v>11</v>
      </c>
      <c r="J1066" s="1" t="s">
        <v>3596</v>
      </c>
      <c r="K1066" s="46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153</v>
      </c>
      <c r="D1067" s="1" t="s">
        <v>3598</v>
      </c>
      <c r="E1067" s="15" t="n">
        <v>46234</v>
      </c>
      <c r="F1067" s="15" t="n">
        <v>46232</v>
      </c>
      <c r="G1067" s="1" t="s">
        <v>445</v>
      </c>
      <c r="H1067" s="1" t="n">
        <v>1479243</v>
      </c>
      <c r="I1067" s="1" t="n">
        <v>11</v>
      </c>
      <c r="J1067" s="1" t="s">
        <v>3596</v>
      </c>
      <c r="K1067" s="46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153</v>
      </c>
      <c r="D1068" s="1" t="s">
        <v>3598</v>
      </c>
      <c r="E1068" s="15" t="n">
        <v>46234</v>
      </c>
      <c r="F1068" s="15" t="n">
        <v>46232</v>
      </c>
      <c r="G1068" s="1" t="s">
        <v>445</v>
      </c>
      <c r="H1068" s="1" t="n">
        <v>1477703</v>
      </c>
      <c r="I1068" s="1" t="n">
        <v>1</v>
      </c>
      <c r="J1068" s="1" t="s">
        <v>3596</v>
      </c>
      <c r="K1068" s="46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36</v>
      </c>
      <c r="D1069" s="1" t="s">
        <v>3616</v>
      </c>
      <c r="E1069" s="15" t="n">
        <v>46234</v>
      </c>
      <c r="F1069" s="15" t="n">
        <v>46232</v>
      </c>
      <c r="G1069" s="1" t="s">
        <v>75</v>
      </c>
      <c r="H1069" s="1" t="n">
        <v>1477851</v>
      </c>
      <c r="I1069" s="1" t="n">
        <v>11</v>
      </c>
      <c r="J1069" s="1" t="s">
        <v>3596</v>
      </c>
      <c r="K1069" s="46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36</v>
      </c>
      <c r="D1070" s="1" t="s">
        <v>3680</v>
      </c>
      <c r="E1070" s="15" t="n">
        <v>46234</v>
      </c>
      <c r="F1070" s="15" t="n">
        <v>46230</v>
      </c>
      <c r="G1070" s="1" t="s">
        <v>91</v>
      </c>
      <c r="H1070" s="1" t="n">
        <v>1477940</v>
      </c>
      <c r="I1070" s="1" t="n">
        <v>11</v>
      </c>
      <c r="J1070" s="1" t="s">
        <v>3596</v>
      </c>
      <c r="K1070" s="46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3600</v>
      </c>
      <c r="D1071" s="1" t="s">
        <v>3601</v>
      </c>
      <c r="E1071" s="15" t="n">
        <v>46234</v>
      </c>
      <c r="F1071" s="15" t="n">
        <v>46234</v>
      </c>
      <c r="G1071" s="1" t="s">
        <v>677</v>
      </c>
      <c r="H1071" s="1" t="n">
        <v>1478183</v>
      </c>
      <c r="I1071" s="1" t="n">
        <v>1</v>
      </c>
      <c r="J1071" s="1" t="s">
        <v>3596</v>
      </c>
      <c r="K1071" s="46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59</v>
      </c>
      <c r="D1072" s="1" t="s">
        <v>3603</v>
      </c>
      <c r="E1072" s="15" t="n">
        <v>46234</v>
      </c>
      <c r="F1072" s="15" t="n">
        <v>46234</v>
      </c>
      <c r="G1072" s="1" t="s">
        <v>118</v>
      </c>
      <c r="H1072" s="1" t="n">
        <v>1479256</v>
      </c>
      <c r="I1072" s="1" t="n">
        <v>1</v>
      </c>
      <c r="J1072" s="1" t="s">
        <v>3596</v>
      </c>
      <c r="K1072" s="46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36</v>
      </c>
      <c r="D1073" s="1" t="s">
        <v>3624</v>
      </c>
      <c r="E1073" s="15" t="n">
        <v>46234</v>
      </c>
      <c r="F1073" s="15" t="n">
        <v>46234</v>
      </c>
      <c r="G1073" s="1" t="s">
        <v>376</v>
      </c>
      <c r="H1073" s="1" t="n">
        <v>1479487</v>
      </c>
      <c r="I1073" s="1" t="n">
        <v>1</v>
      </c>
      <c r="J1073" s="1" t="s">
        <v>3596</v>
      </c>
      <c r="K1073" s="46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36</v>
      </c>
      <c r="D1074" s="1" t="s">
        <v>3643</v>
      </c>
      <c r="E1074" s="15" t="n">
        <v>46234</v>
      </c>
      <c r="F1074" s="15" t="n">
        <v>46233</v>
      </c>
      <c r="G1074" s="1" t="s">
        <v>349</v>
      </c>
      <c r="H1074" s="1" t="n">
        <v>1478233</v>
      </c>
      <c r="I1074" s="1" t="n">
        <v>11</v>
      </c>
      <c r="J1074" s="1" t="s">
        <v>3596</v>
      </c>
      <c r="K1074" s="46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36</v>
      </c>
      <c r="D1075" s="1" t="s">
        <v>3644</v>
      </c>
      <c r="E1075" s="15" t="n">
        <v>46234</v>
      </c>
      <c r="F1075" s="15" t="n">
        <v>46233</v>
      </c>
      <c r="G1075" s="1" t="s">
        <v>428</v>
      </c>
      <c r="H1075" s="1" t="n">
        <v>1478172</v>
      </c>
      <c r="I1075" s="1" t="n">
        <v>11</v>
      </c>
      <c r="J1075" s="1" t="s">
        <v>3596</v>
      </c>
      <c r="K1075" s="46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36</v>
      </c>
      <c r="D1076" s="1" t="s">
        <v>3605</v>
      </c>
      <c r="E1076" s="15" t="n">
        <v>46234</v>
      </c>
      <c r="F1076" s="15" t="n">
        <v>46233</v>
      </c>
      <c r="G1076" s="1" t="s">
        <v>243</v>
      </c>
      <c r="H1076" s="1" t="n">
        <v>1478719</v>
      </c>
      <c r="I1076" s="1" t="n">
        <v>11</v>
      </c>
      <c r="J1076" s="1" t="s">
        <v>3596</v>
      </c>
      <c r="K1076" s="46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36</v>
      </c>
      <c r="D1077" s="1" t="s">
        <v>3636</v>
      </c>
      <c r="E1077" s="15" t="n">
        <v>46234</v>
      </c>
      <c r="F1077" s="15" t="n">
        <v>46233</v>
      </c>
      <c r="G1077" s="1" t="s">
        <v>296</v>
      </c>
      <c r="H1077" s="1" t="n">
        <v>1477760</v>
      </c>
      <c r="I1077" s="1" t="n">
        <v>11</v>
      </c>
      <c r="J1077" s="1" t="s">
        <v>3596</v>
      </c>
      <c r="K1077" s="46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153</v>
      </c>
      <c r="D1078" s="1" t="s">
        <v>3711</v>
      </c>
      <c r="E1078" s="15" t="n">
        <v>46234</v>
      </c>
      <c r="F1078" s="15" t="n">
        <v>46232</v>
      </c>
      <c r="G1078" s="1" t="s">
        <v>221</v>
      </c>
      <c r="H1078" s="1" t="n">
        <v>1479269</v>
      </c>
      <c r="I1078" s="1" t="n">
        <v>11</v>
      </c>
      <c r="J1078" s="1" t="s">
        <v>3596</v>
      </c>
      <c r="K1078" s="46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36</v>
      </c>
      <c r="D1079" s="1" t="s">
        <v>3607</v>
      </c>
      <c r="E1079" s="15" t="n">
        <v>46234</v>
      </c>
      <c r="F1079" s="15" t="n">
        <v>46234</v>
      </c>
      <c r="G1079" s="1" t="s">
        <v>93</v>
      </c>
      <c r="H1079" s="1" t="n">
        <v>1478271</v>
      </c>
      <c r="I1079" s="1" t="n">
        <v>6</v>
      </c>
      <c r="J1079" s="1" t="s">
        <v>3596</v>
      </c>
      <c r="K1079" s="46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36</v>
      </c>
      <c r="D1080" s="1" t="s">
        <v>3607</v>
      </c>
      <c r="E1080" s="15" t="n">
        <v>46234</v>
      </c>
      <c r="F1080" s="15" t="n">
        <v>46234</v>
      </c>
      <c r="G1080" s="1" t="s">
        <v>93</v>
      </c>
      <c r="H1080" s="1" t="n">
        <v>1478775</v>
      </c>
      <c r="I1080" s="1" t="n">
        <v>6</v>
      </c>
      <c r="J1080" s="1" t="s">
        <v>3596</v>
      </c>
      <c r="K1080" s="46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36</v>
      </c>
      <c r="D1081" s="1" t="s">
        <v>3607</v>
      </c>
      <c r="E1081" s="15" t="n">
        <v>46234</v>
      </c>
      <c r="F1081" s="15" t="n">
        <v>46234</v>
      </c>
      <c r="G1081" s="1" t="s">
        <v>93</v>
      </c>
      <c r="H1081" s="1" t="n">
        <v>1479153</v>
      </c>
      <c r="I1081" s="1" t="n">
        <v>6</v>
      </c>
      <c r="J1081" s="1" t="s">
        <v>3596</v>
      </c>
      <c r="K1081" s="46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36</v>
      </c>
      <c r="D1082" s="1" t="s">
        <v>3607</v>
      </c>
      <c r="E1082" s="15" t="n">
        <v>46234</v>
      </c>
      <c r="F1082" s="15" t="n">
        <v>46234</v>
      </c>
      <c r="G1082" s="1" t="s">
        <v>93</v>
      </c>
      <c r="H1082" s="1" t="n">
        <v>1479224</v>
      </c>
      <c r="I1082" s="1" t="n">
        <v>6</v>
      </c>
      <c r="J1082" s="1" t="s">
        <v>3596</v>
      </c>
      <c r="K1082" s="46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153</v>
      </c>
      <c r="D1083" s="1" t="s">
        <v>3610</v>
      </c>
      <c r="E1083" s="15" t="n">
        <v>46234</v>
      </c>
      <c r="F1083" s="15" t="n">
        <v>46234</v>
      </c>
      <c r="G1083" s="1" t="s">
        <v>1095</v>
      </c>
      <c r="H1083" s="1" t="n">
        <v>1479627</v>
      </c>
      <c r="I1083" s="1" t="n">
        <v>1</v>
      </c>
      <c r="J1083" s="1" t="s">
        <v>3596</v>
      </c>
      <c r="K1083" s="46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36</v>
      </c>
      <c r="D1084" s="1" t="s">
        <v>3611</v>
      </c>
      <c r="E1084" s="15" t="n">
        <v>46235</v>
      </c>
      <c r="F1084" s="15" t="n">
        <v>46234</v>
      </c>
      <c r="G1084" s="1" t="s">
        <v>186</v>
      </c>
      <c r="H1084" s="1" t="n">
        <v>1481718</v>
      </c>
      <c r="I1084" s="1" t="n">
        <v>11</v>
      </c>
      <c r="J1084" s="1" t="s">
        <v>3596</v>
      </c>
      <c r="K1084" s="46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36</v>
      </c>
      <c r="D1085" s="1" t="s">
        <v>3689</v>
      </c>
      <c r="E1085" s="15" t="n">
        <v>46235</v>
      </c>
      <c r="F1085" s="15" t="n">
        <v>46234</v>
      </c>
      <c r="G1085" s="1" t="s">
        <v>240</v>
      </c>
      <c r="H1085" s="1" t="n">
        <v>1482297</v>
      </c>
      <c r="I1085" s="1" t="n">
        <v>11</v>
      </c>
      <c r="J1085" s="1" t="s">
        <v>3596</v>
      </c>
      <c r="K1085" s="46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36</v>
      </c>
      <c r="D1086" s="1" t="s">
        <v>3626</v>
      </c>
      <c r="E1086" s="15" t="n">
        <v>46235</v>
      </c>
      <c r="F1086" s="15" t="n">
        <v>46234</v>
      </c>
      <c r="G1086" s="1" t="s">
        <v>184</v>
      </c>
      <c r="H1086" s="1" t="n">
        <v>1481799</v>
      </c>
      <c r="I1086" s="1" t="n">
        <v>11</v>
      </c>
      <c r="J1086" s="1" t="s">
        <v>3596</v>
      </c>
      <c r="K1086" s="46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36</v>
      </c>
      <c r="D1087" s="1" t="s">
        <v>3748</v>
      </c>
      <c r="E1087" s="15" t="n">
        <v>46235</v>
      </c>
      <c r="F1087" s="15" t="n">
        <v>46235</v>
      </c>
      <c r="G1087" s="1" t="s">
        <v>1716</v>
      </c>
      <c r="H1087" s="1" t="n">
        <v>1508551</v>
      </c>
      <c r="I1087" s="1" t="n">
        <v>1</v>
      </c>
      <c r="J1087" s="1" t="s">
        <v>3596</v>
      </c>
      <c r="K1087" s="46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36</v>
      </c>
      <c r="D1088" s="1" t="s">
        <v>3658</v>
      </c>
      <c r="E1088" s="15" t="n">
        <v>46235</v>
      </c>
      <c r="F1088" s="15" t="n">
        <v>46233</v>
      </c>
      <c r="G1088" s="1" t="s">
        <v>626</v>
      </c>
      <c r="H1088" s="1" t="n">
        <v>1482386</v>
      </c>
      <c r="I1088" s="1" t="n">
        <v>11</v>
      </c>
      <c r="J1088" s="1" t="s">
        <v>3596</v>
      </c>
      <c r="K1088" s="46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36</v>
      </c>
      <c r="D1089" s="1" t="s">
        <v>3619</v>
      </c>
      <c r="E1089" s="15" t="n">
        <v>46235</v>
      </c>
      <c r="F1089" s="15" t="n">
        <v>46232</v>
      </c>
      <c r="G1089" s="1" t="s">
        <v>180</v>
      </c>
      <c r="H1089" s="1" t="n">
        <v>1481739</v>
      </c>
      <c r="I1089" s="1" t="n">
        <v>11</v>
      </c>
      <c r="J1089" s="1" t="s">
        <v>3596</v>
      </c>
      <c r="K1089" s="46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153</v>
      </c>
      <c r="D1090" s="1" t="s">
        <v>3730</v>
      </c>
      <c r="E1090" s="15" t="n">
        <v>46235</v>
      </c>
      <c r="F1090" s="15" t="n">
        <v>46227</v>
      </c>
      <c r="G1090" s="1" t="s">
        <v>505</v>
      </c>
      <c r="H1090" s="1" t="n">
        <v>1482569</v>
      </c>
      <c r="I1090" s="1" t="n">
        <v>39</v>
      </c>
      <c r="J1090" s="1" t="s">
        <v>3596</v>
      </c>
      <c r="K1090" s="46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272</v>
      </c>
      <c r="D1091" s="1" t="s">
        <v>3635</v>
      </c>
      <c r="E1091" s="15" t="n">
        <v>46235</v>
      </c>
      <c r="F1091" s="15" t="n">
        <v>46234</v>
      </c>
      <c r="G1091" s="1" t="s">
        <v>169</v>
      </c>
      <c r="H1091" s="1" t="n">
        <v>1482217</v>
      </c>
      <c r="I1091" s="1" t="n">
        <v>11</v>
      </c>
      <c r="J1091" s="1" t="s">
        <v>3596</v>
      </c>
      <c r="K1091" s="46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59</v>
      </c>
      <c r="D1092" s="1" t="s">
        <v>3622</v>
      </c>
      <c r="E1092" s="15" t="n">
        <v>46235</v>
      </c>
      <c r="F1092" s="15" t="n">
        <v>46234</v>
      </c>
      <c r="G1092" s="1" t="s">
        <v>97</v>
      </c>
      <c r="H1092" s="1" t="n">
        <v>1481752</v>
      </c>
      <c r="I1092" s="1" t="n">
        <v>11</v>
      </c>
      <c r="J1092" s="1" t="s">
        <v>3596</v>
      </c>
      <c r="K1092" s="46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36</v>
      </c>
      <c r="D1093" s="1" t="s">
        <v>3607</v>
      </c>
      <c r="E1093" s="15" t="n">
        <v>46235</v>
      </c>
      <c r="F1093" s="15" t="n">
        <v>46235</v>
      </c>
      <c r="G1093" s="1" t="s">
        <v>93</v>
      </c>
      <c r="H1093" s="1" t="n">
        <v>1482644</v>
      </c>
      <c r="I1093" s="1" t="n">
        <v>6</v>
      </c>
      <c r="J1093" s="1" t="s">
        <v>3596</v>
      </c>
      <c r="K1093" s="46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36</v>
      </c>
      <c r="D1094" s="1" t="s">
        <v>3669</v>
      </c>
      <c r="E1094" s="15" t="n">
        <v>46235</v>
      </c>
      <c r="F1094" s="15" t="n">
        <v>46230</v>
      </c>
      <c r="G1094" s="1" t="s">
        <v>716</v>
      </c>
      <c r="H1094" s="1" t="n">
        <v>1482445</v>
      </c>
      <c r="I1094" s="1" t="n">
        <v>45</v>
      </c>
      <c r="J1094" s="1" t="s">
        <v>3596</v>
      </c>
      <c r="K1094" s="46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59</v>
      </c>
      <c r="D1095" s="1" t="s">
        <v>3629</v>
      </c>
      <c r="E1095" s="15" t="n">
        <v>46235</v>
      </c>
      <c r="F1095" s="15" t="n">
        <v>46233</v>
      </c>
      <c r="G1095" s="1" t="s">
        <v>359</v>
      </c>
      <c r="H1095" s="1" t="n">
        <v>1482227</v>
      </c>
      <c r="I1095" s="1" t="n">
        <v>11</v>
      </c>
      <c r="J1095" s="1" t="s">
        <v>3596</v>
      </c>
      <c r="K1095" s="46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59</v>
      </c>
      <c r="D1096" s="1" t="s">
        <v>3603</v>
      </c>
      <c r="E1096" s="15" t="n">
        <v>46237</v>
      </c>
      <c r="F1096" s="15" t="n">
        <v>46237</v>
      </c>
      <c r="G1096" s="1" t="s">
        <v>118</v>
      </c>
      <c r="H1096" s="1" t="n">
        <v>1508593</v>
      </c>
      <c r="I1096" s="1" t="n">
        <v>1</v>
      </c>
      <c r="J1096" s="1" t="s">
        <v>3596</v>
      </c>
      <c r="K1096" s="46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36</v>
      </c>
      <c r="D1097" s="1" t="s">
        <v>3748</v>
      </c>
      <c r="E1097" s="15" t="n">
        <v>46237</v>
      </c>
      <c r="F1097" s="15" t="n">
        <v>46237</v>
      </c>
      <c r="G1097" s="1" t="s">
        <v>1716</v>
      </c>
      <c r="H1097" s="1" t="n">
        <v>1508508</v>
      </c>
      <c r="I1097" s="1" t="n">
        <v>1</v>
      </c>
      <c r="J1097" s="1" t="s">
        <v>3596</v>
      </c>
      <c r="K1097" s="46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36</v>
      </c>
      <c r="D1098" s="1" t="s">
        <v>3605</v>
      </c>
      <c r="E1098" s="15" t="n">
        <v>46237</v>
      </c>
      <c r="F1098" s="15" t="n">
        <v>46235</v>
      </c>
      <c r="G1098" s="1" t="s">
        <v>243</v>
      </c>
      <c r="H1098" s="1" t="n">
        <v>1495533</v>
      </c>
      <c r="I1098" s="1" t="n">
        <v>11</v>
      </c>
      <c r="J1098" s="1" t="s">
        <v>3596</v>
      </c>
      <c r="K1098" s="46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36</v>
      </c>
      <c r="D1099" s="1" t="s">
        <v>3608</v>
      </c>
      <c r="E1099" s="15" t="n">
        <v>46237</v>
      </c>
      <c r="F1099" s="15" t="n">
        <v>46235</v>
      </c>
      <c r="G1099" s="1" t="s">
        <v>182</v>
      </c>
      <c r="H1099" s="1" t="n">
        <v>1495442</v>
      </c>
      <c r="I1099" s="1" t="n">
        <v>11</v>
      </c>
      <c r="J1099" s="1" t="s">
        <v>3596</v>
      </c>
      <c r="K1099" s="46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36</v>
      </c>
      <c r="D1100" s="1" t="s">
        <v>3692</v>
      </c>
      <c r="E1100" s="15" t="n">
        <v>46238</v>
      </c>
      <c r="F1100" s="15" t="n">
        <v>46237</v>
      </c>
      <c r="G1100" s="1" t="s">
        <v>946</v>
      </c>
      <c r="H1100" s="1" t="n">
        <v>1500408</v>
      </c>
      <c r="I1100" s="1" t="n">
        <v>11</v>
      </c>
      <c r="J1100" s="1" t="s">
        <v>3596</v>
      </c>
      <c r="K1100" s="46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36</v>
      </c>
      <c r="D1101" s="1" t="s">
        <v>3727</v>
      </c>
      <c r="E1101" s="15" t="n">
        <v>46238</v>
      </c>
      <c r="F1101" s="15" t="n">
        <v>46238</v>
      </c>
      <c r="G1101" s="1" t="s">
        <v>1224</v>
      </c>
      <c r="H1101" s="1" t="n">
        <v>1508490</v>
      </c>
      <c r="I1101" s="1" t="n">
        <v>1</v>
      </c>
      <c r="J1101" s="1" t="s">
        <v>3596</v>
      </c>
      <c r="K1101" s="46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36</v>
      </c>
      <c r="D1102" s="1" t="s">
        <v>3611</v>
      </c>
      <c r="E1102" s="15" t="n">
        <v>46238</v>
      </c>
      <c r="F1102" s="15" t="n">
        <v>46237</v>
      </c>
      <c r="G1102" s="1" t="s">
        <v>186</v>
      </c>
      <c r="H1102" s="1" t="n">
        <v>1500384</v>
      </c>
      <c r="I1102" s="1" t="n">
        <v>11</v>
      </c>
      <c r="J1102" s="1" t="s">
        <v>3596</v>
      </c>
      <c r="K1102" s="46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36</v>
      </c>
      <c r="D1103" s="1" t="s">
        <v>3614</v>
      </c>
      <c r="E1103" s="15" t="n">
        <v>46238</v>
      </c>
      <c r="F1103" s="15" t="n">
        <v>46237</v>
      </c>
      <c r="G1103" s="1" t="s">
        <v>302</v>
      </c>
      <c r="H1103" s="1" t="n">
        <v>1500527</v>
      </c>
      <c r="I1103" s="1" t="n">
        <v>11</v>
      </c>
      <c r="J1103" s="1" t="s">
        <v>3596</v>
      </c>
      <c r="K1103" s="46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36</v>
      </c>
      <c r="D1104" s="1" t="s">
        <v>3614</v>
      </c>
      <c r="E1104" s="15" t="n">
        <v>46238</v>
      </c>
      <c r="F1104" s="15" t="n">
        <v>46238</v>
      </c>
      <c r="G1104" s="1" t="s">
        <v>302</v>
      </c>
      <c r="H1104" s="1" t="n">
        <v>1500801</v>
      </c>
      <c r="I1104" s="1" t="n">
        <v>11</v>
      </c>
      <c r="J1104" s="1" t="s">
        <v>3596</v>
      </c>
      <c r="K1104" s="46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36</v>
      </c>
      <c r="D1105" s="1" t="s">
        <v>3615</v>
      </c>
      <c r="E1105" s="15" t="n">
        <v>46238</v>
      </c>
      <c r="F1105" s="15" t="n">
        <v>46238</v>
      </c>
      <c r="G1105" s="1" t="s">
        <v>253</v>
      </c>
      <c r="H1105" s="1" t="n">
        <v>1501658</v>
      </c>
      <c r="I1105" s="1" t="n">
        <v>1</v>
      </c>
      <c r="J1105" s="1" t="s">
        <v>3596</v>
      </c>
      <c r="K1105" s="46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3641</v>
      </c>
      <c r="D1106" s="1" t="s">
        <v>3642</v>
      </c>
      <c r="E1106" s="15" t="n">
        <v>46238</v>
      </c>
      <c r="F1106" s="15" t="n">
        <v>46232</v>
      </c>
      <c r="G1106" s="1" t="s">
        <v>351</v>
      </c>
      <c r="H1106" s="1" t="n">
        <v>1499405</v>
      </c>
      <c r="I1106" s="1" t="n">
        <v>11</v>
      </c>
      <c r="J1106" s="1" t="s">
        <v>3596</v>
      </c>
      <c r="K1106" s="46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36</v>
      </c>
      <c r="D1107" s="1" t="s">
        <v>3762</v>
      </c>
      <c r="E1107" s="15" t="n">
        <v>46238</v>
      </c>
      <c r="F1107" s="15" t="n">
        <v>46233</v>
      </c>
      <c r="G1107" s="1" t="s">
        <v>2425</v>
      </c>
      <c r="H1107" s="1" t="n">
        <v>1498733</v>
      </c>
      <c r="I1107" s="1" t="n">
        <v>11</v>
      </c>
      <c r="J1107" s="1" t="s">
        <v>3596</v>
      </c>
      <c r="K1107" s="46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59</v>
      </c>
      <c r="D1108" s="1" t="s">
        <v>3618</v>
      </c>
      <c r="E1108" s="15" t="n">
        <v>46238</v>
      </c>
      <c r="F1108" s="15" t="n">
        <v>46237</v>
      </c>
      <c r="G1108" s="1" t="s">
        <v>99</v>
      </c>
      <c r="H1108" s="1" t="n">
        <v>1498813</v>
      </c>
      <c r="I1108" s="1" t="n">
        <v>11</v>
      </c>
      <c r="J1108" s="1" t="s">
        <v>3596</v>
      </c>
      <c r="K1108" s="46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36</v>
      </c>
      <c r="D1109" s="1" t="s">
        <v>3619</v>
      </c>
      <c r="E1109" s="15" t="n">
        <v>46238</v>
      </c>
      <c r="F1109" s="15" t="n">
        <v>46237</v>
      </c>
      <c r="G1109" s="1" t="s">
        <v>180</v>
      </c>
      <c r="H1109" s="1" t="n">
        <v>1498856</v>
      </c>
      <c r="I1109" s="1" t="n">
        <v>11</v>
      </c>
      <c r="J1109" s="1" t="s">
        <v>3596</v>
      </c>
      <c r="K1109" s="46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36</v>
      </c>
      <c r="D1110" s="1" t="s">
        <v>3710</v>
      </c>
      <c r="E1110" s="15" t="n">
        <v>46238</v>
      </c>
      <c r="F1110" s="15" t="n">
        <v>46237</v>
      </c>
      <c r="G1110" s="1" t="s">
        <v>974</v>
      </c>
      <c r="H1110" s="1" t="n">
        <v>1498876</v>
      </c>
      <c r="I1110" s="1" t="n">
        <v>11</v>
      </c>
      <c r="J1110" s="1" t="s">
        <v>3596</v>
      </c>
      <c r="K1110" s="46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36</v>
      </c>
      <c r="D1111" s="1" t="s">
        <v>3644</v>
      </c>
      <c r="E1111" s="15" t="n">
        <v>46238</v>
      </c>
      <c r="F1111" s="15" t="n">
        <v>46234</v>
      </c>
      <c r="G1111" s="1" t="s">
        <v>428</v>
      </c>
      <c r="H1111" s="1" t="n">
        <v>1498759</v>
      </c>
      <c r="I1111" s="1" t="n">
        <v>11</v>
      </c>
      <c r="J1111" s="1" t="s">
        <v>3596</v>
      </c>
      <c r="K1111" s="46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36</v>
      </c>
      <c r="D1112" s="1" t="s">
        <v>3636</v>
      </c>
      <c r="E1112" s="15" t="n">
        <v>46238</v>
      </c>
      <c r="F1112" s="15" t="n">
        <v>46238</v>
      </c>
      <c r="G1112" s="1" t="s">
        <v>296</v>
      </c>
      <c r="H1112" s="1" t="n">
        <v>1500865</v>
      </c>
      <c r="I1112" s="1" t="n">
        <v>11</v>
      </c>
      <c r="J1112" s="1" t="s">
        <v>3596</v>
      </c>
      <c r="K1112" s="46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36</v>
      </c>
      <c r="D1113" s="1" t="s">
        <v>3607</v>
      </c>
      <c r="E1113" s="15" t="n">
        <v>46238</v>
      </c>
      <c r="F1113" s="15" t="n">
        <v>46238</v>
      </c>
      <c r="G1113" s="1" t="s">
        <v>93</v>
      </c>
      <c r="H1113" s="1" t="n">
        <v>1499090</v>
      </c>
      <c r="I1113" s="1" t="n">
        <v>6</v>
      </c>
      <c r="J1113" s="1" t="s">
        <v>3596</v>
      </c>
      <c r="K1113" s="46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36</v>
      </c>
      <c r="D1114" s="1" t="s">
        <v>3607</v>
      </c>
      <c r="E1114" s="15" t="n">
        <v>46238</v>
      </c>
      <c r="F1114" s="15" t="n">
        <v>46238</v>
      </c>
      <c r="G1114" s="1" t="s">
        <v>93</v>
      </c>
      <c r="H1114" s="1" t="n">
        <v>1500738</v>
      </c>
      <c r="I1114" s="1" t="n">
        <v>6</v>
      </c>
      <c r="J1114" s="1" t="s">
        <v>3596</v>
      </c>
      <c r="K1114" s="46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36</v>
      </c>
      <c r="D1115" s="1" t="s">
        <v>3607</v>
      </c>
      <c r="E1115" s="15" t="n">
        <v>46238</v>
      </c>
      <c r="F1115" s="15" t="n">
        <v>46238</v>
      </c>
      <c r="G1115" s="1" t="s">
        <v>93</v>
      </c>
      <c r="H1115" s="1" t="n">
        <v>1500873</v>
      </c>
      <c r="I1115" s="1" t="n">
        <v>6</v>
      </c>
      <c r="J1115" s="1" t="s">
        <v>3596</v>
      </c>
      <c r="K1115" s="46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36</v>
      </c>
      <c r="D1116" s="1" t="s">
        <v>3607</v>
      </c>
      <c r="E1116" s="15" t="n">
        <v>46238</v>
      </c>
      <c r="F1116" s="15" t="n">
        <v>46238</v>
      </c>
      <c r="G1116" s="1" t="s">
        <v>93</v>
      </c>
      <c r="H1116" s="1" t="n">
        <v>1501635</v>
      </c>
      <c r="I1116" s="1" t="n">
        <v>6</v>
      </c>
      <c r="J1116" s="1" t="s">
        <v>3596</v>
      </c>
      <c r="K1116" s="46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36</v>
      </c>
      <c r="D1117" s="1" t="s">
        <v>3608</v>
      </c>
      <c r="E1117" s="15" t="n">
        <v>46238</v>
      </c>
      <c r="F1117" s="15" t="n">
        <v>46238</v>
      </c>
      <c r="G1117" s="1" t="s">
        <v>182</v>
      </c>
      <c r="H1117" s="1" t="n">
        <v>1500740</v>
      </c>
      <c r="I1117" s="1" t="n">
        <v>11</v>
      </c>
      <c r="J1117" s="1" t="s">
        <v>3596</v>
      </c>
      <c r="K1117" s="46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1950</v>
      </c>
      <c r="D1118" s="1" t="s">
        <v>3652</v>
      </c>
      <c r="E1118" s="15" t="n">
        <v>46239</v>
      </c>
      <c r="F1118" s="15" t="n">
        <v>46234</v>
      </c>
      <c r="G1118" s="1" t="s">
        <v>173</v>
      </c>
      <c r="H1118" s="1" t="n">
        <v>1504970</v>
      </c>
      <c r="I1118" s="1" t="n">
        <v>11</v>
      </c>
      <c r="J1118" s="1" t="s">
        <v>3596</v>
      </c>
      <c r="K1118" s="46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272</v>
      </c>
      <c r="D1119" s="1" t="s">
        <v>3652</v>
      </c>
      <c r="E1119" s="15" t="n">
        <v>46239</v>
      </c>
      <c r="F1119" s="15" t="n">
        <v>46234</v>
      </c>
      <c r="G1119" s="1" t="s">
        <v>173</v>
      </c>
      <c r="H1119" s="1" t="n">
        <v>1504081</v>
      </c>
      <c r="I1119" s="1" t="n">
        <v>11</v>
      </c>
      <c r="J1119" s="1" t="s">
        <v>3596</v>
      </c>
      <c r="K1119" s="46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36</v>
      </c>
      <c r="D1120" s="1" t="s">
        <v>3626</v>
      </c>
      <c r="E1120" s="15" t="n">
        <v>46239</v>
      </c>
      <c r="F1120" s="15" t="n">
        <v>46237</v>
      </c>
      <c r="G1120" s="1" t="s">
        <v>184</v>
      </c>
      <c r="H1120" s="1" t="n">
        <v>1505157</v>
      </c>
      <c r="I1120" s="1" t="n">
        <v>11</v>
      </c>
      <c r="J1120" s="1" t="s">
        <v>3596</v>
      </c>
      <c r="K1120" s="46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36</v>
      </c>
      <c r="D1121" s="1" t="s">
        <v>3708</v>
      </c>
      <c r="E1121" s="15" t="n">
        <v>46239</v>
      </c>
      <c r="F1121" s="15" t="n">
        <v>46238</v>
      </c>
      <c r="G1121" s="1" t="s">
        <v>1073</v>
      </c>
      <c r="H1121" s="1" t="n">
        <v>1504385</v>
      </c>
      <c r="I1121" s="1" t="n">
        <v>11</v>
      </c>
      <c r="J1121" s="1" t="s">
        <v>3596</v>
      </c>
      <c r="K1121" s="46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36</v>
      </c>
      <c r="D1122" s="1" t="s">
        <v>3748</v>
      </c>
      <c r="E1122" s="15" t="n">
        <v>46239</v>
      </c>
      <c r="F1122" s="15" t="n">
        <v>46239</v>
      </c>
      <c r="G1122" s="1" t="s">
        <v>1716</v>
      </c>
      <c r="H1122" s="1" t="n">
        <v>1508427</v>
      </c>
      <c r="I1122" s="1" t="n">
        <v>1</v>
      </c>
      <c r="J1122" s="1" t="s">
        <v>3596</v>
      </c>
      <c r="K1122" s="46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36</v>
      </c>
      <c r="D1123" s="1" t="s">
        <v>3634</v>
      </c>
      <c r="E1123" s="15" t="n">
        <v>46239</v>
      </c>
      <c r="F1123" s="15" t="n">
        <v>46237</v>
      </c>
      <c r="G1123" s="1" t="s">
        <v>316</v>
      </c>
      <c r="H1123" s="1" t="n">
        <v>1505035</v>
      </c>
      <c r="I1123" s="1" t="n">
        <v>11</v>
      </c>
      <c r="J1123" s="1" t="s">
        <v>3596</v>
      </c>
      <c r="K1123" s="46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36</v>
      </c>
      <c r="D1124" s="1" t="s">
        <v>3681</v>
      </c>
      <c r="E1124" s="15" t="n">
        <v>46239</v>
      </c>
      <c r="F1124" s="15" t="n">
        <v>46231</v>
      </c>
      <c r="G1124" s="1" t="s">
        <v>171</v>
      </c>
      <c r="H1124" s="1" t="n">
        <v>1503792</v>
      </c>
      <c r="I1124" s="1" t="n">
        <v>11</v>
      </c>
      <c r="J1124" s="1" t="s">
        <v>3596</v>
      </c>
      <c r="K1124" s="46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3683</v>
      </c>
      <c r="D1125" s="1" t="s">
        <v>3684</v>
      </c>
      <c r="E1125" s="15" t="n">
        <v>46239</v>
      </c>
      <c r="F1125" s="15" t="n">
        <v>46237</v>
      </c>
      <c r="G1125" s="1" t="s">
        <v>81</v>
      </c>
      <c r="H1125" s="1" t="n">
        <v>1503673</v>
      </c>
      <c r="I1125" s="1" t="n">
        <v>45</v>
      </c>
      <c r="J1125" s="1" t="s">
        <v>3596</v>
      </c>
      <c r="K1125" s="46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3683</v>
      </c>
      <c r="D1126" s="1" t="s">
        <v>3684</v>
      </c>
      <c r="E1126" s="15" t="n">
        <v>46239</v>
      </c>
      <c r="F1126" s="15" t="n">
        <v>46237</v>
      </c>
      <c r="G1126" s="1" t="s">
        <v>81</v>
      </c>
      <c r="H1126" s="1" t="n">
        <v>1566807</v>
      </c>
      <c r="I1126" s="1" t="n">
        <v>11</v>
      </c>
      <c r="J1126" s="1" t="s">
        <v>3596</v>
      </c>
      <c r="K1126" s="46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272</v>
      </c>
      <c r="D1127" s="1" t="s">
        <v>3635</v>
      </c>
      <c r="E1127" s="15" t="n">
        <v>46239</v>
      </c>
      <c r="F1127" s="15" t="n">
        <v>46238</v>
      </c>
      <c r="G1127" s="1" t="s">
        <v>169</v>
      </c>
      <c r="H1127" s="1" t="n">
        <v>1505175</v>
      </c>
      <c r="I1127" s="1" t="n">
        <v>11</v>
      </c>
      <c r="J1127" s="1" t="s">
        <v>3596</v>
      </c>
      <c r="K1127" s="46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59</v>
      </c>
      <c r="D1128" s="1" t="s">
        <v>3622</v>
      </c>
      <c r="E1128" s="15" t="n">
        <v>46239</v>
      </c>
      <c r="F1128" s="15" t="n">
        <v>46237</v>
      </c>
      <c r="G1128" s="1" t="s">
        <v>97</v>
      </c>
      <c r="H1128" s="1" t="n">
        <v>1505131</v>
      </c>
      <c r="I1128" s="1" t="n">
        <v>11</v>
      </c>
      <c r="J1128" s="1" t="s">
        <v>3596</v>
      </c>
      <c r="K1128" s="46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59</v>
      </c>
      <c r="D1129" s="1" t="s">
        <v>3622</v>
      </c>
      <c r="E1129" s="15" t="n">
        <v>46239</v>
      </c>
      <c r="F1129" s="15" t="n">
        <v>46237</v>
      </c>
      <c r="G1129" s="1" t="s">
        <v>97</v>
      </c>
      <c r="H1129" s="1" t="n">
        <v>1505021</v>
      </c>
      <c r="I1129" s="1" t="n">
        <v>11</v>
      </c>
      <c r="J1129" s="1" t="s">
        <v>3596</v>
      </c>
      <c r="K1129" s="46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36</v>
      </c>
      <c r="D1130" s="1" t="s">
        <v>3607</v>
      </c>
      <c r="E1130" s="15" t="n">
        <v>46239</v>
      </c>
      <c r="F1130" s="15" t="n">
        <v>46239</v>
      </c>
      <c r="G1130" s="1" t="s">
        <v>93</v>
      </c>
      <c r="H1130" s="1" t="n">
        <v>1505339</v>
      </c>
      <c r="I1130" s="1" t="n">
        <v>6</v>
      </c>
      <c r="J1130" s="1" t="s">
        <v>3596</v>
      </c>
      <c r="K1130" s="46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36</v>
      </c>
      <c r="D1131" s="1" t="s">
        <v>3645</v>
      </c>
      <c r="E1131" s="15" t="n">
        <v>46239</v>
      </c>
      <c r="F1131" s="15" t="n">
        <v>46235</v>
      </c>
      <c r="G1131" s="1" t="s">
        <v>361</v>
      </c>
      <c r="H1131" s="1" t="n">
        <v>1505075</v>
      </c>
      <c r="I1131" s="1" t="n">
        <v>11</v>
      </c>
      <c r="J1131" s="1" t="s">
        <v>3596</v>
      </c>
      <c r="K1131" s="46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36</v>
      </c>
      <c r="D1132" s="1" t="s">
        <v>3712</v>
      </c>
      <c r="E1132" s="15" t="n">
        <v>46239</v>
      </c>
      <c r="F1132" s="15" t="n">
        <v>46239</v>
      </c>
      <c r="G1132" s="1" t="s">
        <v>1206</v>
      </c>
      <c r="H1132" s="1" t="n">
        <v>1505193</v>
      </c>
      <c r="I1132" s="1" t="n">
        <v>11</v>
      </c>
      <c r="J1132" s="1" t="s">
        <v>3596</v>
      </c>
      <c r="K1132" s="46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36</v>
      </c>
      <c r="D1133" s="1" t="s">
        <v>3638</v>
      </c>
      <c r="E1133" s="15" t="n">
        <v>46239</v>
      </c>
      <c r="F1133" s="15" t="n">
        <v>46237</v>
      </c>
      <c r="G1133" s="1" t="s">
        <v>101</v>
      </c>
      <c r="H1133" s="1" t="n">
        <v>1505054</v>
      </c>
      <c r="I1133" s="1" t="n">
        <v>11</v>
      </c>
      <c r="J1133" s="1" t="s">
        <v>3596</v>
      </c>
      <c r="K1133" s="46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36</v>
      </c>
      <c r="D1134" s="1" t="s">
        <v>3669</v>
      </c>
      <c r="E1134" s="15" t="n">
        <v>46239</v>
      </c>
      <c r="F1134" s="15" t="n">
        <v>46237</v>
      </c>
      <c r="G1134" s="1" t="s">
        <v>716</v>
      </c>
      <c r="H1134" s="1" t="n">
        <v>1503592</v>
      </c>
      <c r="I1134" s="1" t="n">
        <v>45</v>
      </c>
      <c r="J1134" s="1" t="s">
        <v>3596</v>
      </c>
      <c r="K1134" s="46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59</v>
      </c>
      <c r="D1135" s="1" t="s">
        <v>3629</v>
      </c>
      <c r="E1135" s="15" t="n">
        <v>46239</v>
      </c>
      <c r="F1135" s="15" t="n">
        <v>46238</v>
      </c>
      <c r="G1135" s="1" t="s">
        <v>359</v>
      </c>
      <c r="H1135" s="1" t="n">
        <v>1505147</v>
      </c>
      <c r="I1135" s="1" t="n">
        <v>11</v>
      </c>
      <c r="J1135" s="1" t="s">
        <v>3596</v>
      </c>
      <c r="K1135" s="46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36</v>
      </c>
      <c r="D1136" s="1" t="s">
        <v>3650</v>
      </c>
      <c r="E1136" s="15" t="n">
        <v>46240</v>
      </c>
      <c r="F1136" s="15" t="n">
        <v>46237</v>
      </c>
      <c r="G1136" s="1" t="s">
        <v>755</v>
      </c>
      <c r="H1136" s="1" t="n">
        <v>1508592</v>
      </c>
      <c r="I1136" s="1" t="n">
        <v>11</v>
      </c>
      <c r="J1136" s="1" t="s">
        <v>3596</v>
      </c>
      <c r="K1136" s="46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36</v>
      </c>
      <c r="D1137" s="1" t="s">
        <v>3679</v>
      </c>
      <c r="E1137" s="15" t="n">
        <v>46240</v>
      </c>
      <c r="F1137" s="15" t="n">
        <v>46234</v>
      </c>
      <c r="G1137" s="1" t="s">
        <v>68</v>
      </c>
      <c r="H1137" s="1" t="n">
        <v>1509709</v>
      </c>
      <c r="I1137" s="1" t="n">
        <v>11</v>
      </c>
      <c r="J1137" s="1" t="s">
        <v>3596</v>
      </c>
      <c r="K1137" s="46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36</v>
      </c>
      <c r="D1138" s="1" t="s">
        <v>3679</v>
      </c>
      <c r="E1138" s="15" t="n">
        <v>46240</v>
      </c>
      <c r="F1138" s="15" t="n">
        <v>46234</v>
      </c>
      <c r="G1138" s="1" t="s">
        <v>68</v>
      </c>
      <c r="H1138" s="1" t="n">
        <v>1509739</v>
      </c>
      <c r="I1138" s="1" t="n">
        <v>11</v>
      </c>
      <c r="J1138" s="1" t="s">
        <v>3596</v>
      </c>
      <c r="K1138" s="46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36</v>
      </c>
      <c r="D1139" s="1" t="s">
        <v>3679</v>
      </c>
      <c r="E1139" s="15" t="n">
        <v>46240</v>
      </c>
      <c r="F1139" s="15" t="n">
        <v>46234</v>
      </c>
      <c r="G1139" s="1" t="s">
        <v>68</v>
      </c>
      <c r="H1139" s="1" t="n">
        <v>1509703</v>
      </c>
      <c r="I1139" s="1" t="n">
        <v>11</v>
      </c>
      <c r="J1139" s="1" t="s">
        <v>3596</v>
      </c>
      <c r="K1139" s="46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36</v>
      </c>
      <c r="D1140" s="1" t="s">
        <v>3679</v>
      </c>
      <c r="E1140" s="15" t="n">
        <v>46240</v>
      </c>
      <c r="F1140" s="15" t="n">
        <v>46234</v>
      </c>
      <c r="G1140" s="1" t="s">
        <v>68</v>
      </c>
      <c r="H1140" s="1" t="n">
        <v>1509651</v>
      </c>
      <c r="I1140" s="1" t="n">
        <v>11</v>
      </c>
      <c r="J1140" s="1" t="s">
        <v>3596</v>
      </c>
      <c r="K1140" s="46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36</v>
      </c>
      <c r="D1141" s="1" t="s">
        <v>3679</v>
      </c>
      <c r="E1141" s="15" t="n">
        <v>46240</v>
      </c>
      <c r="F1141" s="15" t="n">
        <v>46234</v>
      </c>
      <c r="G1141" s="1" t="s">
        <v>68</v>
      </c>
      <c r="H1141" s="1" t="n">
        <v>1509617</v>
      </c>
      <c r="I1141" s="1" t="n">
        <v>11</v>
      </c>
      <c r="J1141" s="1" t="s">
        <v>3596</v>
      </c>
      <c r="K1141" s="46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36</v>
      </c>
      <c r="D1142" s="1" t="s">
        <v>3679</v>
      </c>
      <c r="E1142" s="15" t="n">
        <v>46240</v>
      </c>
      <c r="F1142" s="15" t="n">
        <v>46234</v>
      </c>
      <c r="G1142" s="1" t="s">
        <v>68</v>
      </c>
      <c r="H1142" s="1" t="n">
        <v>1509592</v>
      </c>
      <c r="I1142" s="1" t="n">
        <v>11</v>
      </c>
      <c r="J1142" s="1" t="s">
        <v>3596</v>
      </c>
      <c r="K1142" s="46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59</v>
      </c>
      <c r="D1143" s="1" t="s">
        <v>3763</v>
      </c>
      <c r="E1143" s="15" t="n">
        <v>46240</v>
      </c>
      <c r="F1143" s="15" t="n">
        <v>46234</v>
      </c>
      <c r="G1143" s="1" t="s">
        <v>3224</v>
      </c>
      <c r="H1143" s="1" t="n">
        <v>1508938</v>
      </c>
      <c r="I1143" s="1" t="n">
        <v>40</v>
      </c>
      <c r="J1143" s="1" t="s">
        <v>3596</v>
      </c>
      <c r="K1143" s="46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59</v>
      </c>
      <c r="D1144" s="1" t="s">
        <v>3613</v>
      </c>
      <c r="E1144" s="15" t="n">
        <v>46240</v>
      </c>
      <c r="F1144" s="15" t="n">
        <v>46240</v>
      </c>
      <c r="G1144" s="1" t="s">
        <v>89</v>
      </c>
      <c r="H1144" s="1" t="n">
        <v>1509549</v>
      </c>
      <c r="I1144" s="1" t="n">
        <v>11</v>
      </c>
      <c r="J1144" s="1" t="s">
        <v>3596</v>
      </c>
      <c r="K1144" s="46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36</v>
      </c>
      <c r="D1145" s="1" t="s">
        <v>3671</v>
      </c>
      <c r="E1145" s="15" t="n">
        <v>46240</v>
      </c>
      <c r="F1145" s="15" t="n">
        <v>46239</v>
      </c>
      <c r="G1145" s="1" t="s">
        <v>227</v>
      </c>
      <c r="H1145" s="1" t="n">
        <v>1510372</v>
      </c>
      <c r="I1145" s="1" t="n">
        <v>11</v>
      </c>
      <c r="J1145" s="1" t="s">
        <v>3596</v>
      </c>
      <c r="K1145" s="46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36</v>
      </c>
      <c r="D1146" s="1" t="s">
        <v>3614</v>
      </c>
      <c r="E1146" s="15" t="n">
        <v>46240</v>
      </c>
      <c r="F1146" s="15" t="n">
        <v>46239</v>
      </c>
      <c r="G1146" s="1" t="s">
        <v>302</v>
      </c>
      <c r="H1146" s="1" t="n">
        <v>1509342</v>
      </c>
      <c r="I1146" s="1" t="n">
        <v>11</v>
      </c>
      <c r="J1146" s="1" t="s">
        <v>3596</v>
      </c>
      <c r="K1146" s="46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36</v>
      </c>
      <c r="D1147" s="1" t="s">
        <v>3616</v>
      </c>
      <c r="E1147" s="15" t="n">
        <v>46240</v>
      </c>
      <c r="F1147" s="15" t="n">
        <v>46239</v>
      </c>
      <c r="G1147" s="1" t="s">
        <v>75</v>
      </c>
      <c r="H1147" s="1" t="n">
        <v>1510435</v>
      </c>
      <c r="I1147" s="1" t="n">
        <v>11</v>
      </c>
      <c r="J1147" s="1" t="s">
        <v>3596</v>
      </c>
      <c r="K1147" s="46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3600</v>
      </c>
      <c r="D1148" s="1" t="s">
        <v>3601</v>
      </c>
      <c r="E1148" s="15" t="n">
        <v>46240</v>
      </c>
      <c r="F1148" s="15" t="n">
        <v>46240</v>
      </c>
      <c r="G1148" s="1" t="s">
        <v>677</v>
      </c>
      <c r="H1148" s="1" t="n">
        <v>1528694</v>
      </c>
      <c r="I1148" s="1" t="n">
        <v>1</v>
      </c>
      <c r="J1148" s="1" t="s">
        <v>3596</v>
      </c>
      <c r="K1148" s="46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3600</v>
      </c>
      <c r="D1149" s="1" t="s">
        <v>3601</v>
      </c>
      <c r="E1149" s="15" t="n">
        <v>46240</v>
      </c>
      <c r="F1149" s="15" t="n">
        <v>46240</v>
      </c>
      <c r="G1149" s="1" t="s">
        <v>677</v>
      </c>
      <c r="H1149" s="1" t="n">
        <v>1528716</v>
      </c>
      <c r="I1149" s="1" t="n">
        <v>1</v>
      </c>
      <c r="J1149" s="1" t="s">
        <v>3596</v>
      </c>
      <c r="K1149" s="46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3600</v>
      </c>
      <c r="D1150" s="1" t="s">
        <v>3601</v>
      </c>
      <c r="E1150" s="15" t="n">
        <v>46240</v>
      </c>
      <c r="F1150" s="15" t="n">
        <v>46240</v>
      </c>
      <c r="G1150" s="1" t="s">
        <v>677</v>
      </c>
      <c r="H1150" s="1" t="n">
        <v>1528746</v>
      </c>
      <c r="I1150" s="1" t="n">
        <v>1</v>
      </c>
      <c r="J1150" s="1" t="s">
        <v>3596</v>
      </c>
      <c r="K1150" s="46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36</v>
      </c>
      <c r="D1151" s="1" t="s">
        <v>3654</v>
      </c>
      <c r="E1151" s="15" t="n">
        <v>46240</v>
      </c>
      <c r="F1151" s="15" t="n">
        <v>46239</v>
      </c>
      <c r="G1151" s="1" t="s">
        <v>225</v>
      </c>
      <c r="H1151" s="1" t="n">
        <v>1510095</v>
      </c>
      <c r="I1151" s="1" t="n">
        <v>11</v>
      </c>
      <c r="J1151" s="1" t="s">
        <v>3596</v>
      </c>
      <c r="K1151" s="46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36</v>
      </c>
      <c r="D1152" s="1" t="s">
        <v>3656</v>
      </c>
      <c r="E1152" s="15" t="n">
        <v>46240</v>
      </c>
      <c r="F1152" s="15" t="n">
        <v>46239</v>
      </c>
      <c r="G1152" s="1" t="s">
        <v>65</v>
      </c>
      <c r="H1152" s="1" t="n">
        <v>1510540</v>
      </c>
      <c r="I1152" s="1" t="n">
        <v>11</v>
      </c>
      <c r="J1152" s="1" t="s">
        <v>3596</v>
      </c>
      <c r="K1152" s="46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59</v>
      </c>
      <c r="D1153" s="1" t="s">
        <v>3603</v>
      </c>
      <c r="E1153" s="15" t="n">
        <v>46240</v>
      </c>
      <c r="F1153" s="15" t="n">
        <v>46240</v>
      </c>
      <c r="G1153" s="1" t="s">
        <v>118</v>
      </c>
      <c r="H1153" s="1" t="n">
        <v>1509405</v>
      </c>
      <c r="I1153" s="1" t="n">
        <v>1</v>
      </c>
      <c r="J1153" s="1" t="s">
        <v>3596</v>
      </c>
      <c r="K1153" s="46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36</v>
      </c>
      <c r="D1154" s="1" t="s">
        <v>3659</v>
      </c>
      <c r="E1154" s="15" t="n">
        <v>46240</v>
      </c>
      <c r="F1154" s="15" t="n">
        <v>46240</v>
      </c>
      <c r="G1154" s="1" t="s">
        <v>489</v>
      </c>
      <c r="H1154" s="1" t="n">
        <v>1518718</v>
      </c>
      <c r="I1154" s="1" t="n">
        <v>1</v>
      </c>
      <c r="J1154" s="1" t="s">
        <v>3596</v>
      </c>
      <c r="K1154" s="46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36</v>
      </c>
      <c r="D1155" s="1" t="s">
        <v>3605</v>
      </c>
      <c r="E1155" s="15" t="n">
        <v>46240</v>
      </c>
      <c r="F1155" s="15" t="n">
        <v>46240</v>
      </c>
      <c r="G1155" s="1" t="s">
        <v>243</v>
      </c>
      <c r="H1155" s="1" t="n">
        <v>1509473</v>
      </c>
      <c r="I1155" s="1" t="n">
        <v>11</v>
      </c>
      <c r="J1155" s="1" t="s">
        <v>3596</v>
      </c>
      <c r="K1155" s="46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36</v>
      </c>
      <c r="D1156" s="1" t="s">
        <v>3660</v>
      </c>
      <c r="E1156" s="15" t="n">
        <v>46240</v>
      </c>
      <c r="F1156" s="15" t="n">
        <v>46239</v>
      </c>
      <c r="G1156" s="1" t="s">
        <v>247</v>
      </c>
      <c r="H1156" s="1" t="n">
        <v>1508504</v>
      </c>
      <c r="I1156" s="1" t="n">
        <v>11</v>
      </c>
      <c r="J1156" s="1" t="s">
        <v>3596</v>
      </c>
      <c r="K1156" s="46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59</v>
      </c>
      <c r="D1157" s="1" t="s">
        <v>3622</v>
      </c>
      <c r="E1157" s="15" t="n">
        <v>46240</v>
      </c>
      <c r="F1157" s="15" t="n">
        <v>46239</v>
      </c>
      <c r="G1157" s="1" t="s">
        <v>97</v>
      </c>
      <c r="H1157" s="1" t="n">
        <v>1508553</v>
      </c>
      <c r="I1157" s="1" t="n">
        <v>11</v>
      </c>
      <c r="J1157" s="1" t="s">
        <v>3596</v>
      </c>
      <c r="K1157" s="46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153</v>
      </c>
      <c r="D1158" s="1" t="s">
        <v>3623</v>
      </c>
      <c r="E1158" s="15" t="n">
        <v>46240</v>
      </c>
      <c r="F1158" s="15" t="n">
        <v>46239</v>
      </c>
      <c r="G1158" s="1" t="s">
        <v>871</v>
      </c>
      <c r="H1158" s="1" t="n">
        <v>1510496</v>
      </c>
      <c r="I1158" s="1" t="n">
        <v>11</v>
      </c>
      <c r="J1158" s="1" t="s">
        <v>3596</v>
      </c>
      <c r="K1158" s="46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457</v>
      </c>
      <c r="D1159" s="1" t="s">
        <v>3685</v>
      </c>
      <c r="E1159" s="15" t="n">
        <v>46240</v>
      </c>
      <c r="F1159" s="15" t="n">
        <v>46238</v>
      </c>
      <c r="G1159" s="1" t="s">
        <v>783</v>
      </c>
      <c r="H1159" s="1" t="n">
        <v>1508620</v>
      </c>
      <c r="I1159" s="1" t="n">
        <v>11</v>
      </c>
      <c r="J1159" s="1" t="s">
        <v>3596</v>
      </c>
      <c r="K1159" s="46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36</v>
      </c>
      <c r="D1160" s="1" t="s">
        <v>3607</v>
      </c>
      <c r="E1160" s="15" t="n">
        <v>46240</v>
      </c>
      <c r="F1160" s="15" t="n">
        <v>46240</v>
      </c>
      <c r="G1160" s="1" t="s">
        <v>93</v>
      </c>
      <c r="H1160" s="1" t="n">
        <v>1509045</v>
      </c>
      <c r="I1160" s="1" t="n">
        <v>6</v>
      </c>
      <c r="J1160" s="1" t="s">
        <v>3596</v>
      </c>
      <c r="K1160" s="46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36</v>
      </c>
      <c r="D1161" s="1" t="s">
        <v>3607</v>
      </c>
      <c r="E1161" s="15" t="n">
        <v>46240</v>
      </c>
      <c r="F1161" s="15" t="n">
        <v>46240</v>
      </c>
      <c r="G1161" s="1" t="s">
        <v>93</v>
      </c>
      <c r="H1161" s="1" t="n">
        <v>1509125</v>
      </c>
      <c r="I1161" s="1" t="n">
        <v>6</v>
      </c>
      <c r="J1161" s="1" t="s">
        <v>3596</v>
      </c>
      <c r="K1161" s="46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36</v>
      </c>
      <c r="D1162" s="1" t="s">
        <v>3607</v>
      </c>
      <c r="E1162" s="15" t="n">
        <v>46240</v>
      </c>
      <c r="F1162" s="15" t="n">
        <v>46240</v>
      </c>
      <c r="G1162" s="1" t="s">
        <v>93</v>
      </c>
      <c r="H1162" s="1" t="n">
        <v>1509219</v>
      </c>
      <c r="I1162" s="1" t="n">
        <v>6</v>
      </c>
      <c r="J1162" s="1" t="s">
        <v>3596</v>
      </c>
      <c r="K1162" s="46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36</v>
      </c>
      <c r="D1163" s="1" t="s">
        <v>3607</v>
      </c>
      <c r="E1163" s="15" t="n">
        <v>46240</v>
      </c>
      <c r="F1163" s="15" t="n">
        <v>46240</v>
      </c>
      <c r="G1163" s="1" t="s">
        <v>93</v>
      </c>
      <c r="H1163" s="1" t="n">
        <v>1509244</v>
      </c>
      <c r="I1163" s="1" t="n">
        <v>6</v>
      </c>
      <c r="J1163" s="1" t="s">
        <v>3596</v>
      </c>
      <c r="K1163" s="46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36</v>
      </c>
      <c r="D1164" s="1" t="s">
        <v>3607</v>
      </c>
      <c r="E1164" s="15" t="n">
        <v>46240</v>
      </c>
      <c r="F1164" s="15" t="n">
        <v>46240</v>
      </c>
      <c r="G1164" s="1" t="s">
        <v>93</v>
      </c>
      <c r="H1164" s="1" t="n">
        <v>1509334</v>
      </c>
      <c r="I1164" s="1" t="n">
        <v>6</v>
      </c>
      <c r="J1164" s="1" t="s">
        <v>3596</v>
      </c>
      <c r="K1164" s="46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36</v>
      </c>
      <c r="D1165" s="1" t="s">
        <v>3608</v>
      </c>
      <c r="E1165" s="15" t="n">
        <v>46240</v>
      </c>
      <c r="F1165" s="15" t="n">
        <v>46240</v>
      </c>
      <c r="G1165" s="1" t="s">
        <v>182</v>
      </c>
      <c r="H1165" s="1" t="n">
        <v>1509269</v>
      </c>
      <c r="I1165" s="1" t="n">
        <v>11</v>
      </c>
      <c r="J1165" s="1" t="s">
        <v>3596</v>
      </c>
      <c r="K1165" s="46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36</v>
      </c>
      <c r="D1166" s="1" t="s">
        <v>3691</v>
      </c>
      <c r="E1166" s="15" t="n">
        <v>46240</v>
      </c>
      <c r="F1166" s="15" t="n">
        <v>46239</v>
      </c>
      <c r="G1166" s="1" t="s">
        <v>385</v>
      </c>
      <c r="H1166" s="1" t="n">
        <v>1509926</v>
      </c>
      <c r="I1166" s="1" t="n">
        <v>11</v>
      </c>
      <c r="J1166" s="1" t="s">
        <v>3596</v>
      </c>
      <c r="K1166" s="46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153</v>
      </c>
      <c r="D1167" s="1" t="s">
        <v>3610</v>
      </c>
      <c r="E1167" s="15" t="n">
        <v>46240</v>
      </c>
      <c r="F1167" s="15" t="n">
        <v>46239</v>
      </c>
      <c r="G1167" s="1" t="s">
        <v>1095</v>
      </c>
      <c r="H1167" s="1" t="n">
        <v>1508398</v>
      </c>
      <c r="I1167" s="1" t="n">
        <v>1</v>
      </c>
      <c r="J1167" s="1" t="s">
        <v>3596</v>
      </c>
      <c r="K1167" s="46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36</v>
      </c>
      <c r="D1168" s="1" t="s">
        <v>3639</v>
      </c>
      <c r="E1168" s="15" t="n">
        <v>46241</v>
      </c>
      <c r="F1168" s="15" t="n">
        <v>46239</v>
      </c>
      <c r="G1168" s="1" t="s">
        <v>78</v>
      </c>
      <c r="H1168" s="1" t="n">
        <v>1513562</v>
      </c>
      <c r="I1168" s="1" t="n">
        <v>11</v>
      </c>
      <c r="J1168" s="1" t="s">
        <v>3596</v>
      </c>
      <c r="K1168" s="46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36</v>
      </c>
      <c r="D1169" s="1" t="s">
        <v>3612</v>
      </c>
      <c r="E1169" s="15" t="n">
        <v>46241</v>
      </c>
      <c r="F1169" s="15" t="n">
        <v>46239</v>
      </c>
      <c r="G1169" s="1" t="s">
        <v>368</v>
      </c>
      <c r="H1169" s="1" t="n">
        <v>1513487</v>
      </c>
      <c r="I1169" s="1" t="n">
        <v>11</v>
      </c>
      <c r="J1169" s="1" t="s">
        <v>3596</v>
      </c>
      <c r="K1169" s="46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36</v>
      </c>
      <c r="D1170" s="1" t="s">
        <v>3689</v>
      </c>
      <c r="E1170" s="15" t="n">
        <v>46241</v>
      </c>
      <c r="F1170" s="15" t="n">
        <v>46241</v>
      </c>
      <c r="G1170" s="1" t="s">
        <v>240</v>
      </c>
      <c r="H1170" s="1" t="n">
        <v>1515620</v>
      </c>
      <c r="I1170" s="1" t="n">
        <v>11</v>
      </c>
      <c r="J1170" s="1" t="s">
        <v>3596</v>
      </c>
      <c r="K1170" s="46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36</v>
      </c>
      <c r="D1171" s="1" t="s">
        <v>3689</v>
      </c>
      <c r="E1171" s="15" t="n">
        <v>46241</v>
      </c>
      <c r="F1171" s="15" t="n">
        <v>46241</v>
      </c>
      <c r="G1171" s="1" t="s">
        <v>240</v>
      </c>
      <c r="H1171" s="1" t="n">
        <v>1515530</v>
      </c>
      <c r="I1171" s="1" t="n">
        <v>11</v>
      </c>
      <c r="J1171" s="1" t="s">
        <v>3596</v>
      </c>
      <c r="K1171" s="46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36</v>
      </c>
      <c r="D1172" s="1" t="s">
        <v>3615</v>
      </c>
      <c r="E1172" s="15" t="n">
        <v>46241</v>
      </c>
      <c r="F1172" s="15" t="n">
        <v>46241</v>
      </c>
      <c r="G1172" s="1" t="s">
        <v>253</v>
      </c>
      <c r="H1172" s="1" t="n">
        <v>1514916</v>
      </c>
      <c r="I1172" s="1" t="n">
        <v>6</v>
      </c>
      <c r="J1172" s="1" t="s">
        <v>3596</v>
      </c>
      <c r="K1172" s="46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36</v>
      </c>
      <c r="D1173" s="1" t="s">
        <v>3616</v>
      </c>
      <c r="E1173" s="15" t="n">
        <v>46241</v>
      </c>
      <c r="F1173" s="15" t="n">
        <v>46240</v>
      </c>
      <c r="G1173" s="1" t="s">
        <v>75</v>
      </c>
      <c r="H1173" s="1" t="n">
        <v>1514803</v>
      </c>
      <c r="I1173" s="1" t="n">
        <v>11</v>
      </c>
      <c r="J1173" s="1" t="s">
        <v>3596</v>
      </c>
      <c r="K1173" s="46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59</v>
      </c>
      <c r="D1174" s="1" t="s">
        <v>3618</v>
      </c>
      <c r="E1174" s="15" t="n">
        <v>46241</v>
      </c>
      <c r="F1174" s="15" t="n">
        <v>46241</v>
      </c>
      <c r="G1174" s="1" t="s">
        <v>99</v>
      </c>
      <c r="H1174" s="1" t="n">
        <v>1515377</v>
      </c>
      <c r="I1174" s="1" t="n">
        <v>11</v>
      </c>
      <c r="J1174" s="1" t="s">
        <v>3596</v>
      </c>
      <c r="K1174" s="46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36</v>
      </c>
      <c r="D1175" s="1" t="s">
        <v>3748</v>
      </c>
      <c r="E1175" s="15" t="n">
        <v>46241</v>
      </c>
      <c r="F1175" s="15" t="n">
        <v>46241</v>
      </c>
      <c r="G1175" s="1" t="s">
        <v>1716</v>
      </c>
      <c r="H1175" s="1" t="n">
        <v>1515613</v>
      </c>
      <c r="I1175" s="1" t="n">
        <v>1</v>
      </c>
      <c r="J1175" s="1" t="s">
        <v>3596</v>
      </c>
      <c r="K1175" s="46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36</v>
      </c>
      <c r="D1176" s="1" t="s">
        <v>3624</v>
      </c>
      <c r="E1176" s="15" t="n">
        <v>46241</v>
      </c>
      <c r="F1176" s="15" t="n">
        <v>46241</v>
      </c>
      <c r="G1176" s="1" t="s">
        <v>376</v>
      </c>
      <c r="H1176" s="1" t="n">
        <v>1518708</v>
      </c>
      <c r="I1176" s="1" t="n">
        <v>1</v>
      </c>
      <c r="J1176" s="1" t="s">
        <v>3596</v>
      </c>
      <c r="K1176" s="46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36</v>
      </c>
      <c r="D1177" s="1" t="s">
        <v>3722</v>
      </c>
      <c r="E1177" s="15" t="n">
        <v>46241</v>
      </c>
      <c r="F1177" s="15" t="n">
        <v>46241</v>
      </c>
      <c r="G1177" s="1" t="s">
        <v>1024</v>
      </c>
      <c r="H1177" s="1" t="n">
        <v>1515625</v>
      </c>
      <c r="I1177" s="1" t="n">
        <v>1</v>
      </c>
      <c r="J1177" s="1" t="s">
        <v>3596</v>
      </c>
      <c r="K1177" s="46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36</v>
      </c>
      <c r="D1178" s="1" t="s">
        <v>3719</v>
      </c>
      <c r="E1178" s="15" t="n">
        <v>46241</v>
      </c>
      <c r="F1178" s="15" t="n">
        <v>46241</v>
      </c>
      <c r="G1178" s="1" t="s">
        <v>988</v>
      </c>
      <c r="H1178" s="1" t="n">
        <v>1518728</v>
      </c>
      <c r="I1178" s="1" t="n">
        <v>1</v>
      </c>
      <c r="J1178" s="1" t="s">
        <v>3596</v>
      </c>
      <c r="K1178" s="46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272</v>
      </c>
      <c r="D1179" s="1" t="s">
        <v>3635</v>
      </c>
      <c r="E1179" s="15" t="n">
        <v>46241</v>
      </c>
      <c r="F1179" s="15" t="n">
        <v>46240</v>
      </c>
      <c r="G1179" s="1" t="s">
        <v>169</v>
      </c>
      <c r="H1179" s="1" t="n">
        <v>1515421</v>
      </c>
      <c r="I1179" s="1" t="n">
        <v>11</v>
      </c>
      <c r="J1179" s="1" t="s">
        <v>3596</v>
      </c>
      <c r="K1179" s="46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36</v>
      </c>
      <c r="D1180" s="1" t="s">
        <v>3635</v>
      </c>
      <c r="E1180" s="15" t="n">
        <v>46241</v>
      </c>
      <c r="F1180" s="15" t="n">
        <v>46240</v>
      </c>
      <c r="G1180" s="1" t="s">
        <v>169</v>
      </c>
      <c r="H1180" s="1" t="n">
        <v>1515432</v>
      </c>
      <c r="I1180" s="1" t="n">
        <v>11</v>
      </c>
      <c r="J1180" s="1" t="s">
        <v>3596</v>
      </c>
      <c r="K1180" s="46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59</v>
      </c>
      <c r="D1181" s="1" t="s">
        <v>3622</v>
      </c>
      <c r="E1181" s="15" t="n">
        <v>46241</v>
      </c>
      <c r="F1181" s="15" t="n">
        <v>46240</v>
      </c>
      <c r="G1181" s="1" t="s">
        <v>97</v>
      </c>
      <c r="H1181" s="1" t="n">
        <v>1515487</v>
      </c>
      <c r="I1181" s="1" t="n">
        <v>11</v>
      </c>
      <c r="J1181" s="1" t="s">
        <v>3596</v>
      </c>
      <c r="K1181" s="46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59</v>
      </c>
      <c r="D1182" s="1" t="s">
        <v>3622</v>
      </c>
      <c r="E1182" s="15" t="n">
        <v>46241</v>
      </c>
      <c r="F1182" s="15" t="n">
        <v>46240</v>
      </c>
      <c r="G1182" s="1" t="s">
        <v>97</v>
      </c>
      <c r="H1182" s="1" t="n">
        <v>1515496</v>
      </c>
      <c r="I1182" s="1" t="n">
        <v>11</v>
      </c>
      <c r="J1182" s="1" t="s">
        <v>3596</v>
      </c>
      <c r="K1182" s="46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36</v>
      </c>
      <c r="D1183" s="1" t="s">
        <v>3607</v>
      </c>
      <c r="E1183" s="15" t="n">
        <v>46241</v>
      </c>
      <c r="F1183" s="15" t="n">
        <v>46241</v>
      </c>
      <c r="G1183" s="1" t="s">
        <v>93</v>
      </c>
      <c r="H1183" s="1" t="n">
        <v>1514611</v>
      </c>
      <c r="I1183" s="1" t="n">
        <v>6</v>
      </c>
      <c r="J1183" s="1" t="s">
        <v>3596</v>
      </c>
      <c r="K1183" s="46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36</v>
      </c>
      <c r="D1184" s="1" t="s">
        <v>3607</v>
      </c>
      <c r="E1184" s="15" t="n">
        <v>46241</v>
      </c>
      <c r="F1184" s="15" t="n">
        <v>46241</v>
      </c>
      <c r="G1184" s="1" t="s">
        <v>93</v>
      </c>
      <c r="H1184" s="1" t="n">
        <v>1514687</v>
      </c>
      <c r="I1184" s="1" t="n">
        <v>6</v>
      </c>
      <c r="J1184" s="1" t="s">
        <v>3596</v>
      </c>
      <c r="K1184" s="46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36</v>
      </c>
      <c r="D1185" s="1" t="s">
        <v>3607</v>
      </c>
      <c r="E1185" s="15" t="n">
        <v>46241</v>
      </c>
      <c r="F1185" s="15" t="n">
        <v>46241</v>
      </c>
      <c r="G1185" s="1" t="s">
        <v>93</v>
      </c>
      <c r="H1185" s="1" t="n">
        <v>1514851</v>
      </c>
      <c r="I1185" s="1" t="n">
        <v>6</v>
      </c>
      <c r="J1185" s="1" t="s">
        <v>3596</v>
      </c>
      <c r="K1185" s="46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36</v>
      </c>
      <c r="D1186" s="1" t="s">
        <v>3667</v>
      </c>
      <c r="E1186" s="15" t="n">
        <v>46241</v>
      </c>
      <c r="F1186" s="15" t="n">
        <v>46239</v>
      </c>
      <c r="G1186" s="1" t="s">
        <v>282</v>
      </c>
      <c r="H1186" s="1" t="n">
        <v>1513663</v>
      </c>
      <c r="I1186" s="1" t="n">
        <v>11</v>
      </c>
      <c r="J1186" s="1" t="s">
        <v>3596</v>
      </c>
      <c r="K1186" s="46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36</v>
      </c>
      <c r="D1187" s="1" t="s">
        <v>3764</v>
      </c>
      <c r="E1187" s="15" t="n">
        <v>46241</v>
      </c>
      <c r="F1187" s="15" t="n">
        <v>46241</v>
      </c>
      <c r="G1187" s="1" t="s">
        <v>2738</v>
      </c>
      <c r="H1187" s="1" t="n">
        <v>1514441</v>
      </c>
      <c r="I1187" s="1" t="n">
        <v>11</v>
      </c>
      <c r="J1187" s="1" t="s">
        <v>3596</v>
      </c>
      <c r="K1187" s="46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36</v>
      </c>
      <c r="D1188" s="1" t="s">
        <v>3611</v>
      </c>
      <c r="E1188" s="15" t="n">
        <v>46242</v>
      </c>
      <c r="F1188" s="15" t="n">
        <v>46241</v>
      </c>
      <c r="G1188" s="1" t="s">
        <v>186</v>
      </c>
      <c r="H1188" s="1" t="n">
        <v>1517773</v>
      </c>
      <c r="I1188" s="1" t="n">
        <v>11</v>
      </c>
      <c r="J1188" s="1" t="s">
        <v>3596</v>
      </c>
      <c r="K1188" s="46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36</v>
      </c>
      <c r="D1189" s="1" t="s">
        <v>3679</v>
      </c>
      <c r="E1189" s="15" t="n">
        <v>46242</v>
      </c>
      <c r="F1189" s="15" t="n">
        <v>46239</v>
      </c>
      <c r="G1189" s="1" t="s">
        <v>68</v>
      </c>
      <c r="H1189" s="1" t="n">
        <v>1517342</v>
      </c>
      <c r="I1189" s="1" t="n">
        <v>11</v>
      </c>
      <c r="J1189" s="1" t="s">
        <v>3596</v>
      </c>
      <c r="K1189" s="46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36</v>
      </c>
      <c r="D1190" s="1" t="s">
        <v>3679</v>
      </c>
      <c r="E1190" s="15" t="n">
        <v>46242</v>
      </c>
      <c r="F1190" s="15" t="n">
        <v>46239</v>
      </c>
      <c r="G1190" s="1" t="s">
        <v>68</v>
      </c>
      <c r="H1190" s="1" t="n">
        <v>1517331</v>
      </c>
      <c r="I1190" s="1" t="n">
        <v>11</v>
      </c>
      <c r="J1190" s="1" t="s">
        <v>3596</v>
      </c>
      <c r="K1190" s="46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36</v>
      </c>
      <c r="D1191" s="1" t="s">
        <v>3679</v>
      </c>
      <c r="E1191" s="15" t="n">
        <v>46242</v>
      </c>
      <c r="F1191" s="15" t="n">
        <v>46239</v>
      </c>
      <c r="G1191" s="1" t="s">
        <v>68</v>
      </c>
      <c r="H1191" s="1" t="n">
        <v>1517281</v>
      </c>
      <c r="I1191" s="1" t="n">
        <v>11</v>
      </c>
      <c r="J1191" s="1" t="s">
        <v>3596</v>
      </c>
      <c r="K1191" s="46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3641</v>
      </c>
      <c r="D1192" s="1" t="s">
        <v>3642</v>
      </c>
      <c r="E1192" s="15" t="n">
        <v>46242</v>
      </c>
      <c r="F1192" s="15" t="n">
        <v>46239</v>
      </c>
      <c r="G1192" s="1" t="s">
        <v>351</v>
      </c>
      <c r="H1192" s="1" t="n">
        <v>1517535</v>
      </c>
      <c r="I1192" s="1" t="n">
        <v>11</v>
      </c>
      <c r="J1192" s="1" t="s">
        <v>3596</v>
      </c>
      <c r="K1192" s="46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3641</v>
      </c>
      <c r="D1193" s="1" t="s">
        <v>3642</v>
      </c>
      <c r="E1193" s="15" t="n">
        <v>46242</v>
      </c>
      <c r="F1193" s="15" t="n">
        <v>46239</v>
      </c>
      <c r="G1193" s="1" t="s">
        <v>351</v>
      </c>
      <c r="H1193" s="1" t="n">
        <v>1517704</v>
      </c>
      <c r="I1193" s="1" t="n">
        <v>11</v>
      </c>
      <c r="J1193" s="1" t="s">
        <v>3596</v>
      </c>
      <c r="K1193" s="46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3600</v>
      </c>
      <c r="D1194" s="1" t="s">
        <v>3601</v>
      </c>
      <c r="E1194" s="15" t="n">
        <v>46242</v>
      </c>
      <c r="F1194" s="15" t="n">
        <v>46242</v>
      </c>
      <c r="G1194" s="1" t="s">
        <v>677</v>
      </c>
      <c r="H1194" s="1" t="n">
        <v>1528766</v>
      </c>
      <c r="I1194" s="1" t="n">
        <v>1</v>
      </c>
      <c r="J1194" s="1" t="s">
        <v>3596</v>
      </c>
      <c r="K1194" s="46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3600</v>
      </c>
      <c r="D1195" s="1" t="s">
        <v>3601</v>
      </c>
      <c r="E1195" s="15" t="n">
        <v>46242</v>
      </c>
      <c r="F1195" s="15" t="n">
        <v>46242</v>
      </c>
      <c r="G1195" s="1" t="s">
        <v>677</v>
      </c>
      <c r="H1195" s="1" t="n">
        <v>1528788</v>
      </c>
      <c r="I1195" s="1" t="n">
        <v>1</v>
      </c>
      <c r="J1195" s="1" t="s">
        <v>3596</v>
      </c>
      <c r="K1195" s="46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457</v>
      </c>
      <c r="D1196" s="1" t="s">
        <v>3709</v>
      </c>
      <c r="E1196" s="15" t="n">
        <v>46242</v>
      </c>
      <c r="F1196" s="15" t="n">
        <v>46240</v>
      </c>
      <c r="G1196" s="1" t="s">
        <v>288</v>
      </c>
      <c r="H1196" s="1" t="n">
        <v>1517897</v>
      </c>
      <c r="I1196" s="1" t="n">
        <v>11</v>
      </c>
      <c r="J1196" s="1" t="s">
        <v>3596</v>
      </c>
      <c r="K1196" s="46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36</v>
      </c>
      <c r="D1197" s="1" t="s">
        <v>3617</v>
      </c>
      <c r="E1197" s="15" t="n">
        <v>46242</v>
      </c>
      <c r="F1197" s="15" t="n">
        <v>46238</v>
      </c>
      <c r="G1197" s="1" t="s">
        <v>65</v>
      </c>
      <c r="H1197" s="1" t="n">
        <v>1517982</v>
      </c>
      <c r="I1197" s="1" t="n">
        <v>11</v>
      </c>
      <c r="J1197" s="1" t="s">
        <v>3596</v>
      </c>
      <c r="K1197" s="46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460</v>
      </c>
      <c r="D1198" s="1" t="s">
        <v>3657</v>
      </c>
      <c r="E1198" s="15" t="n">
        <v>46242</v>
      </c>
      <c r="F1198" s="15" t="n">
        <v>46240</v>
      </c>
      <c r="G1198" s="1" t="s">
        <v>157</v>
      </c>
      <c r="H1198" s="1" t="n">
        <v>1517788</v>
      </c>
      <c r="I1198" s="1" t="n">
        <v>11</v>
      </c>
      <c r="J1198" s="1" t="s">
        <v>3596</v>
      </c>
      <c r="K1198" s="46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59</v>
      </c>
      <c r="D1199" s="1" t="s">
        <v>3603</v>
      </c>
      <c r="E1199" s="15" t="n">
        <v>46242</v>
      </c>
      <c r="F1199" s="15" t="n">
        <v>46242</v>
      </c>
      <c r="G1199" s="1" t="s">
        <v>118</v>
      </c>
      <c r="H1199" s="1" t="n">
        <v>1518674</v>
      </c>
      <c r="I1199" s="1" t="n">
        <v>1</v>
      </c>
      <c r="J1199" s="1" t="s">
        <v>3596</v>
      </c>
      <c r="K1199" s="46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36</v>
      </c>
      <c r="D1200" s="1" t="s">
        <v>3748</v>
      </c>
      <c r="E1200" s="15" t="n">
        <v>46242</v>
      </c>
      <c r="F1200" s="15" t="n">
        <v>46242</v>
      </c>
      <c r="G1200" s="1" t="s">
        <v>1716</v>
      </c>
      <c r="H1200" s="1" t="n">
        <v>1528968</v>
      </c>
      <c r="I1200" s="1" t="n">
        <v>1</v>
      </c>
      <c r="J1200" s="1" t="s">
        <v>3596</v>
      </c>
      <c r="K1200" s="46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36</v>
      </c>
      <c r="D1201" s="1" t="s">
        <v>3658</v>
      </c>
      <c r="E1201" s="15" t="n">
        <v>46242</v>
      </c>
      <c r="F1201" s="15" t="n">
        <v>46240</v>
      </c>
      <c r="G1201" s="1" t="s">
        <v>626</v>
      </c>
      <c r="H1201" s="1" t="n">
        <v>1517858</v>
      </c>
      <c r="I1201" s="1" t="n">
        <v>11</v>
      </c>
      <c r="J1201" s="1" t="s">
        <v>3596</v>
      </c>
      <c r="K1201" s="46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153</v>
      </c>
      <c r="D1202" s="1" t="s">
        <v>3675</v>
      </c>
      <c r="E1202" s="15" t="n">
        <v>46242</v>
      </c>
      <c r="F1202" s="15" t="n">
        <v>46240</v>
      </c>
      <c r="G1202" s="1" t="s">
        <v>155</v>
      </c>
      <c r="H1202" s="1" t="n">
        <v>1518309</v>
      </c>
      <c r="I1202" s="1" t="n">
        <v>11</v>
      </c>
      <c r="J1202" s="1" t="s">
        <v>3596</v>
      </c>
      <c r="K1202" s="46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59</v>
      </c>
      <c r="D1203" s="1" t="s">
        <v>3750</v>
      </c>
      <c r="E1203" s="15" t="n">
        <v>46244</v>
      </c>
      <c r="F1203" s="15" t="n">
        <v>46242</v>
      </c>
      <c r="G1203" s="1" t="s">
        <v>1365</v>
      </c>
      <c r="H1203" s="1" t="n">
        <v>1529598</v>
      </c>
      <c r="I1203" s="1" t="n">
        <v>11</v>
      </c>
      <c r="J1203" s="1" t="s">
        <v>3596</v>
      </c>
      <c r="K1203" s="46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1950</v>
      </c>
      <c r="D1204" s="1" t="s">
        <v>3652</v>
      </c>
      <c r="E1204" s="15" t="n">
        <v>46244</v>
      </c>
      <c r="F1204" s="15" t="n">
        <v>46239</v>
      </c>
      <c r="G1204" s="1" t="s">
        <v>173</v>
      </c>
      <c r="H1204" s="1" t="n">
        <v>1529784</v>
      </c>
      <c r="I1204" s="1" t="n">
        <v>11</v>
      </c>
      <c r="J1204" s="1" t="s">
        <v>3596</v>
      </c>
      <c r="K1204" s="46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272</v>
      </c>
      <c r="D1205" s="1" t="s">
        <v>3652</v>
      </c>
      <c r="E1205" s="15" t="n">
        <v>46244</v>
      </c>
      <c r="F1205" s="15" t="n">
        <v>46239</v>
      </c>
      <c r="G1205" s="1" t="s">
        <v>173</v>
      </c>
      <c r="H1205" s="1" t="n">
        <v>1529828</v>
      </c>
      <c r="I1205" s="1" t="n">
        <v>11</v>
      </c>
      <c r="J1205" s="1" t="s">
        <v>3596</v>
      </c>
      <c r="K1205" s="46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36</v>
      </c>
      <c r="D1206" s="1" t="s">
        <v>3626</v>
      </c>
      <c r="E1206" s="15" t="n">
        <v>46244</v>
      </c>
      <c r="F1206" s="15" t="n">
        <v>46240</v>
      </c>
      <c r="G1206" s="1" t="s">
        <v>184</v>
      </c>
      <c r="H1206" s="1" t="n">
        <v>1529367</v>
      </c>
      <c r="I1206" s="1" t="n">
        <v>11</v>
      </c>
      <c r="J1206" s="1" t="s">
        <v>3596</v>
      </c>
      <c r="K1206" s="46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59</v>
      </c>
      <c r="D1207" s="1" t="s">
        <v>3613</v>
      </c>
      <c r="E1207" s="15" t="n">
        <v>46244</v>
      </c>
      <c r="F1207" s="15" t="n">
        <v>46244</v>
      </c>
      <c r="G1207" s="1" t="s">
        <v>89</v>
      </c>
      <c r="H1207" s="1" t="n">
        <v>1529854</v>
      </c>
      <c r="I1207" s="1" t="n">
        <v>11</v>
      </c>
      <c r="J1207" s="1" t="s">
        <v>3596</v>
      </c>
      <c r="K1207" s="46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3641</v>
      </c>
      <c r="D1208" s="1" t="s">
        <v>3642</v>
      </c>
      <c r="E1208" s="15" t="n">
        <v>46244</v>
      </c>
      <c r="F1208" s="15" t="n">
        <v>46241</v>
      </c>
      <c r="G1208" s="1" t="s">
        <v>351</v>
      </c>
      <c r="H1208" s="1" t="n">
        <v>1529446</v>
      </c>
      <c r="I1208" s="1" t="n">
        <v>11</v>
      </c>
      <c r="J1208" s="1" t="s">
        <v>3596</v>
      </c>
      <c r="K1208" s="46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3641</v>
      </c>
      <c r="D1209" s="1" t="s">
        <v>3642</v>
      </c>
      <c r="E1209" s="15" t="n">
        <v>46244</v>
      </c>
      <c r="F1209" s="15" t="n">
        <v>46241</v>
      </c>
      <c r="G1209" s="1" t="s">
        <v>351</v>
      </c>
      <c r="H1209" s="1" t="n">
        <v>1529439</v>
      </c>
      <c r="I1209" s="1" t="n">
        <v>11</v>
      </c>
      <c r="J1209" s="1" t="s">
        <v>3596</v>
      </c>
      <c r="K1209" s="46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153</v>
      </c>
      <c r="D1210" s="1" t="s">
        <v>3598</v>
      </c>
      <c r="E1210" s="15" t="n">
        <v>46244</v>
      </c>
      <c r="F1210" s="15" t="n">
        <v>46241</v>
      </c>
      <c r="G1210" s="1" t="s">
        <v>445</v>
      </c>
      <c r="H1210" s="1" t="n">
        <v>1529526</v>
      </c>
      <c r="I1210" s="1" t="n">
        <v>11</v>
      </c>
      <c r="J1210" s="1" t="s">
        <v>3596</v>
      </c>
      <c r="K1210" s="46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36</v>
      </c>
      <c r="D1211" s="1" t="s">
        <v>3653</v>
      </c>
      <c r="E1211" s="15" t="n">
        <v>46244</v>
      </c>
      <c r="F1211" s="15" t="n">
        <v>46240</v>
      </c>
      <c r="G1211" s="1" t="s">
        <v>291</v>
      </c>
      <c r="H1211" s="1" t="n">
        <v>1529467</v>
      </c>
      <c r="I1211" s="1" t="n">
        <v>11</v>
      </c>
      <c r="J1211" s="1" t="s">
        <v>3596</v>
      </c>
      <c r="K1211" s="46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3600</v>
      </c>
      <c r="D1212" s="1" t="s">
        <v>3601</v>
      </c>
      <c r="E1212" s="15" t="n">
        <v>46244</v>
      </c>
      <c r="F1212" s="15" t="n">
        <v>46244</v>
      </c>
      <c r="G1212" s="1" t="s">
        <v>677</v>
      </c>
      <c r="H1212" s="1" t="n">
        <v>1530153</v>
      </c>
      <c r="I1212" s="1" t="n">
        <v>1</v>
      </c>
      <c r="J1212" s="1" t="s">
        <v>3596</v>
      </c>
      <c r="K1212" s="46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36</v>
      </c>
      <c r="D1213" s="1" t="s">
        <v>3654</v>
      </c>
      <c r="E1213" s="15" t="n">
        <v>46244</v>
      </c>
      <c r="F1213" s="15" t="n">
        <v>46240</v>
      </c>
      <c r="G1213" s="1" t="s">
        <v>225</v>
      </c>
      <c r="H1213" s="1" t="n">
        <v>1528923</v>
      </c>
      <c r="I1213" s="1" t="n">
        <v>11</v>
      </c>
      <c r="J1213" s="1" t="s">
        <v>3596</v>
      </c>
      <c r="K1213" s="46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59</v>
      </c>
      <c r="D1214" s="1" t="s">
        <v>3603</v>
      </c>
      <c r="E1214" s="15" t="n">
        <v>46244</v>
      </c>
      <c r="F1214" s="15" t="n">
        <v>46244</v>
      </c>
      <c r="G1214" s="1" t="s">
        <v>118</v>
      </c>
      <c r="H1214" s="1" t="n">
        <v>1536219</v>
      </c>
      <c r="I1214" s="1" t="n">
        <v>1</v>
      </c>
      <c r="J1214" s="1" t="s">
        <v>3596</v>
      </c>
      <c r="K1214" s="46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36</v>
      </c>
      <c r="D1215" s="1" t="s">
        <v>3699</v>
      </c>
      <c r="E1215" s="15" t="n">
        <v>46244</v>
      </c>
      <c r="F1215" s="15" t="n">
        <v>46240</v>
      </c>
      <c r="G1215" s="1" t="s">
        <v>278</v>
      </c>
      <c r="H1215" s="1" t="n">
        <v>1529455</v>
      </c>
      <c r="I1215" s="1" t="n">
        <v>11</v>
      </c>
      <c r="J1215" s="1" t="s">
        <v>3596</v>
      </c>
      <c r="K1215" s="46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36</v>
      </c>
      <c r="D1216" s="1" t="s">
        <v>3698</v>
      </c>
      <c r="E1216" s="15" t="n">
        <v>46244</v>
      </c>
      <c r="F1216" s="15" t="n">
        <v>46242</v>
      </c>
      <c r="G1216" s="1" t="s">
        <v>887</v>
      </c>
      <c r="H1216" s="1" t="n">
        <v>1528426</v>
      </c>
      <c r="I1216" s="1" t="n">
        <v>11</v>
      </c>
      <c r="J1216" s="1" t="s">
        <v>3596</v>
      </c>
      <c r="K1216" s="46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36</v>
      </c>
      <c r="D1217" s="1" t="s">
        <v>3643</v>
      </c>
      <c r="E1217" s="15" t="n">
        <v>46244</v>
      </c>
      <c r="F1217" s="15" t="n">
        <v>46241</v>
      </c>
      <c r="G1217" s="1" t="s">
        <v>349</v>
      </c>
      <c r="H1217" s="1" t="n">
        <v>1529311</v>
      </c>
      <c r="I1217" s="1" t="n">
        <v>11</v>
      </c>
      <c r="J1217" s="1" t="s">
        <v>3596</v>
      </c>
      <c r="K1217" s="46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36</v>
      </c>
      <c r="D1218" s="1" t="s">
        <v>3619</v>
      </c>
      <c r="E1218" s="15" t="n">
        <v>46244</v>
      </c>
      <c r="F1218" s="15" t="n">
        <v>46240</v>
      </c>
      <c r="G1218" s="1" t="s">
        <v>180</v>
      </c>
      <c r="H1218" s="1" t="n">
        <v>1528659</v>
      </c>
      <c r="I1218" s="1" t="n">
        <v>11</v>
      </c>
      <c r="J1218" s="1" t="s">
        <v>3596</v>
      </c>
      <c r="K1218" s="46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36</v>
      </c>
      <c r="D1219" s="1" t="s">
        <v>3700</v>
      </c>
      <c r="E1219" s="15" t="n">
        <v>46244</v>
      </c>
      <c r="F1219" s="15" t="n">
        <v>46240</v>
      </c>
      <c r="G1219" s="1" t="s">
        <v>249</v>
      </c>
      <c r="H1219" s="1" t="n">
        <v>1528833</v>
      </c>
      <c r="I1219" s="1" t="n">
        <v>11</v>
      </c>
      <c r="J1219" s="1" t="s">
        <v>3596</v>
      </c>
      <c r="K1219" s="46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36</v>
      </c>
      <c r="D1220" s="1" t="s">
        <v>3634</v>
      </c>
      <c r="E1220" s="15" t="n">
        <v>46244</v>
      </c>
      <c r="F1220" s="15" t="n">
        <v>46241</v>
      </c>
      <c r="G1220" s="1" t="s">
        <v>316</v>
      </c>
      <c r="H1220" s="1" t="n">
        <v>1528790</v>
      </c>
      <c r="I1220" s="1" t="n">
        <v>11</v>
      </c>
      <c r="J1220" s="1" t="s">
        <v>3596</v>
      </c>
      <c r="K1220" s="46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153</v>
      </c>
      <c r="D1221" s="1" t="s">
        <v>3730</v>
      </c>
      <c r="E1221" s="15" t="n">
        <v>46244</v>
      </c>
      <c r="F1221" s="15" t="n">
        <v>46239</v>
      </c>
      <c r="G1221" s="1" t="s">
        <v>505</v>
      </c>
      <c r="H1221" s="1" t="n">
        <v>1529569</v>
      </c>
      <c r="I1221" s="1" t="n">
        <v>39</v>
      </c>
      <c r="J1221" s="1" t="s">
        <v>3596</v>
      </c>
      <c r="K1221" s="46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36</v>
      </c>
      <c r="D1222" s="1" t="s">
        <v>3605</v>
      </c>
      <c r="E1222" s="15" t="n">
        <v>46244</v>
      </c>
      <c r="F1222" s="15" t="n">
        <v>46241</v>
      </c>
      <c r="G1222" s="1" t="s">
        <v>243</v>
      </c>
      <c r="H1222" s="1" t="n">
        <v>1530059</v>
      </c>
      <c r="I1222" s="1" t="n">
        <v>11</v>
      </c>
      <c r="J1222" s="1" t="s">
        <v>3596</v>
      </c>
      <c r="K1222" s="46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36</v>
      </c>
      <c r="D1223" s="1" t="s">
        <v>3605</v>
      </c>
      <c r="E1223" s="15" t="n">
        <v>46244</v>
      </c>
      <c r="F1223" s="15" t="n">
        <v>46242</v>
      </c>
      <c r="G1223" s="1" t="s">
        <v>243</v>
      </c>
      <c r="H1223" s="1" t="n">
        <v>1530239</v>
      </c>
      <c r="I1223" s="1" t="n">
        <v>11</v>
      </c>
      <c r="J1223" s="1" t="s">
        <v>3596</v>
      </c>
      <c r="K1223" s="46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36</v>
      </c>
      <c r="D1224" s="1" t="s">
        <v>3605</v>
      </c>
      <c r="E1224" s="15" t="n">
        <v>46244</v>
      </c>
      <c r="F1224" s="15" t="n">
        <v>46242</v>
      </c>
      <c r="G1224" s="1" t="s">
        <v>243</v>
      </c>
      <c r="H1224" s="1" t="n">
        <v>1530112</v>
      </c>
      <c r="I1224" s="1" t="n">
        <v>11</v>
      </c>
      <c r="J1224" s="1" t="s">
        <v>3596</v>
      </c>
      <c r="K1224" s="46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3683</v>
      </c>
      <c r="D1225" s="1" t="s">
        <v>3684</v>
      </c>
      <c r="E1225" s="15" t="n">
        <v>46244</v>
      </c>
      <c r="F1225" s="15" t="n">
        <v>46239</v>
      </c>
      <c r="G1225" s="1" t="s">
        <v>81</v>
      </c>
      <c r="H1225" s="1" t="n">
        <v>1529393</v>
      </c>
      <c r="I1225" s="1" t="n">
        <v>45</v>
      </c>
      <c r="J1225" s="1" t="s">
        <v>3596</v>
      </c>
      <c r="K1225" s="46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36</v>
      </c>
      <c r="D1226" s="1" t="s">
        <v>3621</v>
      </c>
      <c r="E1226" s="15" t="n">
        <v>46244</v>
      </c>
      <c r="F1226" s="15" t="n">
        <v>46240</v>
      </c>
      <c r="G1226" s="1" t="s">
        <v>363</v>
      </c>
      <c r="H1226" s="1" t="n">
        <v>1528682</v>
      </c>
      <c r="I1226" s="1" t="n">
        <v>11</v>
      </c>
      <c r="J1226" s="1" t="s">
        <v>3596</v>
      </c>
      <c r="K1226" s="46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272</v>
      </c>
      <c r="D1227" s="1" t="s">
        <v>3635</v>
      </c>
      <c r="E1227" s="15" t="n">
        <v>46244</v>
      </c>
      <c r="F1227" s="15" t="n">
        <v>46241</v>
      </c>
      <c r="G1227" s="1" t="s">
        <v>169</v>
      </c>
      <c r="H1227" s="1" t="n">
        <v>1529284</v>
      </c>
      <c r="I1227" s="1" t="n">
        <v>11</v>
      </c>
      <c r="J1227" s="1" t="s">
        <v>3596</v>
      </c>
      <c r="K1227" s="46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36</v>
      </c>
      <c r="D1228" s="1" t="s">
        <v>3636</v>
      </c>
      <c r="E1228" s="15" t="n">
        <v>46244</v>
      </c>
      <c r="F1228" s="15" t="n">
        <v>46240</v>
      </c>
      <c r="G1228" s="1" t="s">
        <v>296</v>
      </c>
      <c r="H1228" s="1" t="n">
        <v>1528890</v>
      </c>
      <c r="I1228" s="1" t="n">
        <v>11</v>
      </c>
      <c r="J1228" s="1" t="s">
        <v>3596</v>
      </c>
      <c r="K1228" s="46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59</v>
      </c>
      <c r="D1229" s="1" t="s">
        <v>3622</v>
      </c>
      <c r="E1229" s="15" t="n">
        <v>46244</v>
      </c>
      <c r="F1229" s="15" t="n">
        <v>46241</v>
      </c>
      <c r="G1229" s="1" t="s">
        <v>97</v>
      </c>
      <c r="H1229" s="1" t="n">
        <v>1528673</v>
      </c>
      <c r="I1229" s="1" t="n">
        <v>11</v>
      </c>
      <c r="J1229" s="1" t="s">
        <v>3596</v>
      </c>
      <c r="K1229" s="46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59</v>
      </c>
      <c r="D1230" s="1" t="s">
        <v>3622</v>
      </c>
      <c r="E1230" s="15" t="n">
        <v>46244</v>
      </c>
      <c r="F1230" s="15" t="n">
        <v>46242</v>
      </c>
      <c r="G1230" s="1" t="s">
        <v>97</v>
      </c>
      <c r="H1230" s="1" t="n">
        <v>1528756</v>
      </c>
      <c r="I1230" s="1" t="n">
        <v>11</v>
      </c>
      <c r="J1230" s="1" t="s">
        <v>3596</v>
      </c>
      <c r="K1230" s="46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36</v>
      </c>
      <c r="D1231" s="1" t="s">
        <v>3628</v>
      </c>
      <c r="E1231" s="15" t="n">
        <v>46244</v>
      </c>
      <c r="F1231" s="15" t="n">
        <v>46240</v>
      </c>
      <c r="G1231" s="1" t="s">
        <v>440</v>
      </c>
      <c r="H1231" s="1" t="n">
        <v>1529389</v>
      </c>
      <c r="I1231" s="1" t="n">
        <v>39</v>
      </c>
      <c r="J1231" s="1" t="s">
        <v>3596</v>
      </c>
      <c r="K1231" s="46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36</v>
      </c>
      <c r="D1232" s="1" t="s">
        <v>3628</v>
      </c>
      <c r="E1232" s="15" t="n">
        <v>46244</v>
      </c>
      <c r="F1232" s="15" t="n">
        <v>46240</v>
      </c>
      <c r="G1232" s="1" t="s">
        <v>440</v>
      </c>
      <c r="H1232" s="1" t="n">
        <v>1528690</v>
      </c>
      <c r="I1232" s="1" t="n">
        <v>11</v>
      </c>
      <c r="J1232" s="1" t="s">
        <v>3596</v>
      </c>
      <c r="K1232" s="46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457</v>
      </c>
      <c r="D1233" s="1" t="s">
        <v>3685</v>
      </c>
      <c r="E1233" s="15" t="n">
        <v>46244</v>
      </c>
      <c r="F1233" s="15" t="n">
        <v>46239</v>
      </c>
      <c r="G1233" s="1" t="s">
        <v>783</v>
      </c>
      <c r="H1233" s="1" t="n">
        <v>1528735</v>
      </c>
      <c r="I1233" s="1" t="n">
        <v>11</v>
      </c>
      <c r="J1233" s="1" t="s">
        <v>3596</v>
      </c>
      <c r="K1233" s="46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36</v>
      </c>
      <c r="D1234" s="1" t="s">
        <v>3607</v>
      </c>
      <c r="E1234" s="15" t="n">
        <v>46244</v>
      </c>
      <c r="F1234" s="15" t="n">
        <v>46244</v>
      </c>
      <c r="G1234" s="1" t="s">
        <v>93</v>
      </c>
      <c r="H1234" s="1" t="n">
        <v>1528419</v>
      </c>
      <c r="I1234" s="1" t="n">
        <v>6</v>
      </c>
      <c r="J1234" s="1" t="s">
        <v>3596</v>
      </c>
      <c r="K1234" s="46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36</v>
      </c>
      <c r="D1235" s="1" t="s">
        <v>3607</v>
      </c>
      <c r="E1235" s="15" t="n">
        <v>46244</v>
      </c>
      <c r="F1235" s="15" t="n">
        <v>46244</v>
      </c>
      <c r="G1235" s="1" t="s">
        <v>93</v>
      </c>
      <c r="H1235" s="1" t="n">
        <v>1528628</v>
      </c>
      <c r="I1235" s="1" t="n">
        <v>6</v>
      </c>
      <c r="J1235" s="1" t="s">
        <v>3596</v>
      </c>
      <c r="K1235" s="46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36</v>
      </c>
      <c r="D1236" s="1" t="s">
        <v>3607</v>
      </c>
      <c r="E1236" s="15" t="n">
        <v>46244</v>
      </c>
      <c r="F1236" s="15" t="n">
        <v>46244</v>
      </c>
      <c r="G1236" s="1" t="s">
        <v>93</v>
      </c>
      <c r="H1236" s="1" t="n">
        <v>1528663</v>
      </c>
      <c r="I1236" s="1" t="n">
        <v>6</v>
      </c>
      <c r="J1236" s="1" t="s">
        <v>3596</v>
      </c>
      <c r="K1236" s="46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36</v>
      </c>
      <c r="D1237" s="1" t="s">
        <v>3608</v>
      </c>
      <c r="E1237" s="15" t="n">
        <v>46244</v>
      </c>
      <c r="F1237" s="15" t="n">
        <v>46242</v>
      </c>
      <c r="G1237" s="1" t="s">
        <v>182</v>
      </c>
      <c r="H1237" s="1" t="n">
        <v>1529952</v>
      </c>
      <c r="I1237" s="1" t="n">
        <v>11</v>
      </c>
      <c r="J1237" s="1" t="s">
        <v>3596</v>
      </c>
      <c r="K1237" s="46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3662</v>
      </c>
      <c r="D1238" s="1" t="s">
        <v>3663</v>
      </c>
      <c r="E1238" s="15" t="n">
        <v>46244</v>
      </c>
      <c r="F1238" s="15" t="n">
        <v>46239</v>
      </c>
      <c r="G1238" s="1" t="s">
        <v>56</v>
      </c>
      <c r="H1238" s="1" t="n">
        <v>1529885</v>
      </c>
      <c r="I1238" s="1" t="n">
        <v>11</v>
      </c>
      <c r="J1238" s="1" t="s">
        <v>3596</v>
      </c>
      <c r="K1238" s="46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59</v>
      </c>
      <c r="D1239" s="1" t="s">
        <v>3678</v>
      </c>
      <c r="E1239" s="15" t="n">
        <v>46244</v>
      </c>
      <c r="F1239" s="15" t="n">
        <v>46239</v>
      </c>
      <c r="G1239" s="1" t="s">
        <v>284</v>
      </c>
      <c r="H1239" s="1" t="n">
        <v>1530362</v>
      </c>
      <c r="I1239" s="1" t="n">
        <v>11</v>
      </c>
      <c r="J1239" s="1" t="s">
        <v>3596</v>
      </c>
      <c r="K1239" s="46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59</v>
      </c>
      <c r="D1240" s="1" t="s">
        <v>3629</v>
      </c>
      <c r="E1240" s="15" t="n">
        <v>46244</v>
      </c>
      <c r="F1240" s="15" t="n">
        <v>46241</v>
      </c>
      <c r="G1240" s="1" t="s">
        <v>359</v>
      </c>
      <c r="H1240" s="1" t="n">
        <v>1528769</v>
      </c>
      <c r="I1240" s="1" t="n">
        <v>11</v>
      </c>
      <c r="J1240" s="1" t="s">
        <v>3596</v>
      </c>
      <c r="K1240" s="46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59</v>
      </c>
      <c r="D1241" s="1" t="s">
        <v>3750</v>
      </c>
      <c r="E1241" s="15" t="n">
        <v>46245</v>
      </c>
      <c r="F1241" s="15" t="n">
        <v>46244</v>
      </c>
      <c r="G1241" s="1" t="s">
        <v>1365</v>
      </c>
      <c r="H1241" s="1" t="n">
        <v>1531897</v>
      </c>
      <c r="I1241" s="1" t="n">
        <v>11</v>
      </c>
      <c r="J1241" s="1" t="s">
        <v>3596</v>
      </c>
      <c r="K1241" s="46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36</v>
      </c>
      <c r="D1242" s="1" t="s">
        <v>3615</v>
      </c>
      <c r="E1242" s="15" t="n">
        <v>46245</v>
      </c>
      <c r="F1242" s="15" t="n">
        <v>46245</v>
      </c>
      <c r="G1242" s="1" t="s">
        <v>253</v>
      </c>
      <c r="H1242" s="1" t="n">
        <v>1532725</v>
      </c>
      <c r="I1242" s="1" t="n">
        <v>1</v>
      </c>
      <c r="J1242" s="1" t="s">
        <v>3596</v>
      </c>
      <c r="K1242" s="46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36</v>
      </c>
      <c r="D1243" s="1" t="s">
        <v>3693</v>
      </c>
      <c r="E1243" s="15" t="n">
        <v>46245</v>
      </c>
      <c r="F1243" s="15" t="n">
        <v>46242</v>
      </c>
      <c r="G1243" s="1" t="s">
        <v>159</v>
      </c>
      <c r="H1243" s="1" t="n">
        <v>1532109</v>
      </c>
      <c r="I1243" s="1" t="n">
        <v>11</v>
      </c>
      <c r="J1243" s="1" t="s">
        <v>3596</v>
      </c>
      <c r="K1243" s="46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36</v>
      </c>
      <c r="D1244" s="1" t="s">
        <v>3748</v>
      </c>
      <c r="E1244" s="15" t="n">
        <v>46245</v>
      </c>
      <c r="F1244" s="15" t="n">
        <v>46245</v>
      </c>
      <c r="G1244" s="1" t="s">
        <v>1716</v>
      </c>
      <c r="H1244" s="1" t="n">
        <v>1536254</v>
      </c>
      <c r="I1244" s="1" t="n">
        <v>1</v>
      </c>
      <c r="J1244" s="1" t="s">
        <v>3596</v>
      </c>
      <c r="K1244" s="46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36</v>
      </c>
      <c r="D1245" s="1" t="s">
        <v>3695</v>
      </c>
      <c r="E1245" s="15" t="n">
        <v>46245</v>
      </c>
      <c r="F1245" s="15" t="n">
        <v>46239</v>
      </c>
      <c r="G1245" s="1" t="s">
        <v>1167</v>
      </c>
      <c r="H1245" s="1" t="n">
        <v>1532148</v>
      </c>
      <c r="I1245" s="1" t="n">
        <v>11</v>
      </c>
      <c r="J1245" s="1" t="s">
        <v>3596</v>
      </c>
      <c r="K1245" s="46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36</v>
      </c>
      <c r="D1246" s="1" t="s">
        <v>3731</v>
      </c>
      <c r="E1246" s="15" t="n">
        <v>46245</v>
      </c>
      <c r="F1246" s="15" t="n">
        <v>46234</v>
      </c>
      <c r="G1246" s="1" t="s">
        <v>103</v>
      </c>
      <c r="H1246" s="1" t="n">
        <v>1532336</v>
      </c>
      <c r="I1246" s="1" t="n">
        <v>11</v>
      </c>
      <c r="J1246" s="1" t="s">
        <v>3596</v>
      </c>
      <c r="K1246" s="46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153</v>
      </c>
      <c r="D1247" s="1" t="s">
        <v>3765</v>
      </c>
      <c r="E1247" s="15" t="n">
        <v>46245</v>
      </c>
      <c r="F1247" s="15" t="n">
        <v>46240</v>
      </c>
      <c r="G1247" s="1" t="s">
        <v>2742</v>
      </c>
      <c r="H1247" s="1" t="n">
        <v>1531950</v>
      </c>
      <c r="I1247" s="1" t="n">
        <v>11</v>
      </c>
      <c r="J1247" s="1" t="s">
        <v>3596</v>
      </c>
      <c r="K1247" s="46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36</v>
      </c>
      <c r="D1248" s="1" t="s">
        <v>3607</v>
      </c>
      <c r="E1248" s="15" t="n">
        <v>46245</v>
      </c>
      <c r="F1248" s="15" t="n">
        <v>46245</v>
      </c>
      <c r="G1248" s="1" t="s">
        <v>93</v>
      </c>
      <c r="H1248" s="1" t="n">
        <v>1532676</v>
      </c>
      <c r="I1248" s="1" t="n">
        <v>6</v>
      </c>
      <c r="J1248" s="1" t="s">
        <v>3596</v>
      </c>
      <c r="K1248" s="46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36</v>
      </c>
      <c r="D1249" s="1" t="s">
        <v>3607</v>
      </c>
      <c r="E1249" s="15" t="n">
        <v>46245</v>
      </c>
      <c r="F1249" s="15" t="n">
        <v>46245</v>
      </c>
      <c r="G1249" s="1" t="s">
        <v>93</v>
      </c>
      <c r="H1249" s="1" t="n">
        <v>1533001</v>
      </c>
      <c r="I1249" s="1" t="n">
        <v>6</v>
      </c>
      <c r="J1249" s="1" t="s">
        <v>3596</v>
      </c>
      <c r="K1249" s="46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36</v>
      </c>
      <c r="D1250" s="1" t="s">
        <v>3607</v>
      </c>
      <c r="E1250" s="15" t="n">
        <v>46245</v>
      </c>
      <c r="F1250" s="15" t="n">
        <v>46245</v>
      </c>
      <c r="G1250" s="1" t="s">
        <v>93</v>
      </c>
      <c r="H1250" s="1" t="n">
        <v>1533251</v>
      </c>
      <c r="I1250" s="1" t="n">
        <v>6</v>
      </c>
      <c r="J1250" s="1" t="s">
        <v>3596</v>
      </c>
      <c r="K1250" s="46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36</v>
      </c>
      <c r="D1251" s="1" t="s">
        <v>3645</v>
      </c>
      <c r="E1251" s="15" t="n">
        <v>46245</v>
      </c>
      <c r="F1251" s="15" t="n">
        <v>46242</v>
      </c>
      <c r="G1251" s="1" t="s">
        <v>361</v>
      </c>
      <c r="H1251" s="1" t="n">
        <v>1531885</v>
      </c>
      <c r="I1251" s="1" t="n">
        <v>11</v>
      </c>
      <c r="J1251" s="1" t="s">
        <v>3596</v>
      </c>
      <c r="K1251" s="46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36</v>
      </c>
      <c r="D1252" s="1" t="s">
        <v>3608</v>
      </c>
      <c r="E1252" s="15" t="n">
        <v>46245</v>
      </c>
      <c r="F1252" s="15" t="n">
        <v>46244</v>
      </c>
      <c r="G1252" s="1" t="s">
        <v>182</v>
      </c>
      <c r="H1252" s="1" t="n">
        <v>1532974</v>
      </c>
      <c r="I1252" s="1" t="n">
        <v>11</v>
      </c>
      <c r="J1252" s="1" t="s">
        <v>3596</v>
      </c>
      <c r="K1252" s="46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36</v>
      </c>
      <c r="D1253" s="1" t="s">
        <v>3638</v>
      </c>
      <c r="E1253" s="15" t="n">
        <v>46245</v>
      </c>
      <c r="F1253" s="15" t="n">
        <v>46244</v>
      </c>
      <c r="G1253" s="1" t="s">
        <v>101</v>
      </c>
      <c r="H1253" s="1" t="n">
        <v>1531875</v>
      </c>
      <c r="I1253" s="1" t="n">
        <v>11</v>
      </c>
      <c r="J1253" s="1" t="s">
        <v>3596</v>
      </c>
      <c r="K1253" s="46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36</v>
      </c>
      <c r="D1254" s="1" t="s">
        <v>3611</v>
      </c>
      <c r="E1254" s="15" t="n">
        <v>46246</v>
      </c>
      <c r="F1254" s="15" t="n">
        <v>46244</v>
      </c>
      <c r="G1254" s="1" t="s">
        <v>186</v>
      </c>
      <c r="H1254" s="1" t="n">
        <v>1535117</v>
      </c>
      <c r="I1254" s="1" t="n">
        <v>11</v>
      </c>
      <c r="J1254" s="1" t="s">
        <v>3596</v>
      </c>
      <c r="K1254" s="46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36</v>
      </c>
      <c r="D1255" s="1" t="s">
        <v>3639</v>
      </c>
      <c r="E1255" s="15" t="n">
        <v>46246</v>
      </c>
      <c r="F1255" s="15" t="n">
        <v>46244</v>
      </c>
      <c r="G1255" s="1" t="s">
        <v>78</v>
      </c>
      <c r="H1255" s="1" t="n">
        <v>1537077</v>
      </c>
      <c r="I1255" s="1" t="n">
        <v>11</v>
      </c>
      <c r="J1255" s="1" t="s">
        <v>3596</v>
      </c>
      <c r="K1255" s="46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36</v>
      </c>
      <c r="D1256" s="1" t="s">
        <v>3680</v>
      </c>
      <c r="E1256" s="15" t="n">
        <v>46246</v>
      </c>
      <c r="F1256" s="15" t="n">
        <v>46241</v>
      </c>
      <c r="G1256" s="1" t="s">
        <v>91</v>
      </c>
      <c r="H1256" s="1" t="n">
        <v>1536404</v>
      </c>
      <c r="I1256" s="1" t="n">
        <v>11</v>
      </c>
      <c r="J1256" s="1" t="s">
        <v>3596</v>
      </c>
      <c r="K1256" s="46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36</v>
      </c>
      <c r="D1257" s="1" t="s">
        <v>3599</v>
      </c>
      <c r="E1257" s="15" t="n">
        <v>46246</v>
      </c>
      <c r="F1257" s="15" t="n">
        <v>46245</v>
      </c>
      <c r="G1257" s="1" t="s">
        <v>365</v>
      </c>
      <c r="H1257" s="1" t="n">
        <v>1536653</v>
      </c>
      <c r="I1257" s="1" t="n">
        <v>11</v>
      </c>
      <c r="J1257" s="1" t="s">
        <v>3596</v>
      </c>
      <c r="K1257" s="46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3600</v>
      </c>
      <c r="D1258" s="1" t="s">
        <v>3601</v>
      </c>
      <c r="E1258" s="15" t="n">
        <v>46246</v>
      </c>
      <c r="F1258" s="15" t="n">
        <v>46246</v>
      </c>
      <c r="G1258" s="1" t="s">
        <v>677</v>
      </c>
      <c r="H1258" s="1" t="n">
        <v>1543738</v>
      </c>
      <c r="I1258" s="1" t="n">
        <v>1</v>
      </c>
      <c r="J1258" s="1" t="s">
        <v>3596</v>
      </c>
      <c r="K1258" s="46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36</v>
      </c>
      <c r="D1259" s="1" t="s">
        <v>3748</v>
      </c>
      <c r="E1259" s="15" t="n">
        <v>46246</v>
      </c>
      <c r="F1259" s="15" t="n">
        <v>46246</v>
      </c>
      <c r="G1259" s="1" t="s">
        <v>1716</v>
      </c>
      <c r="H1259" s="1" t="n">
        <v>1545850</v>
      </c>
      <c r="I1259" s="1" t="n">
        <v>1</v>
      </c>
      <c r="J1259" s="1" t="s">
        <v>3596</v>
      </c>
      <c r="K1259" s="46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36</v>
      </c>
      <c r="D1260" s="1" t="s">
        <v>3681</v>
      </c>
      <c r="E1260" s="15" t="n">
        <v>46246</v>
      </c>
      <c r="F1260" s="15" t="n">
        <v>46238</v>
      </c>
      <c r="G1260" s="1" t="s">
        <v>171</v>
      </c>
      <c r="H1260" s="1" t="n">
        <v>1537371</v>
      </c>
      <c r="I1260" s="1" t="n">
        <v>11</v>
      </c>
      <c r="J1260" s="1" t="s">
        <v>3596</v>
      </c>
      <c r="K1260" s="46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36</v>
      </c>
      <c r="D1261" s="1" t="s">
        <v>3607</v>
      </c>
      <c r="E1261" s="15" t="n">
        <v>46246</v>
      </c>
      <c r="F1261" s="15" t="n">
        <v>46246</v>
      </c>
      <c r="G1261" s="1" t="s">
        <v>93</v>
      </c>
      <c r="H1261" s="1" t="n">
        <v>1535362</v>
      </c>
      <c r="I1261" s="1" t="n">
        <v>6</v>
      </c>
      <c r="J1261" s="1" t="s">
        <v>3596</v>
      </c>
      <c r="K1261" s="46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36</v>
      </c>
      <c r="D1262" s="1" t="s">
        <v>3607</v>
      </c>
      <c r="E1262" s="15" t="n">
        <v>46246</v>
      </c>
      <c r="F1262" s="15" t="n">
        <v>46246</v>
      </c>
      <c r="G1262" s="1" t="s">
        <v>93</v>
      </c>
      <c r="H1262" s="1" t="n">
        <v>1535485</v>
      </c>
      <c r="I1262" s="1" t="n">
        <v>6</v>
      </c>
      <c r="J1262" s="1" t="s">
        <v>3596</v>
      </c>
      <c r="K1262" s="46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36</v>
      </c>
      <c r="D1263" s="1" t="s">
        <v>3766</v>
      </c>
      <c r="E1263" s="15" t="n">
        <v>46246</v>
      </c>
      <c r="F1263" s="15" t="n">
        <v>46240</v>
      </c>
      <c r="G1263" s="1" t="s">
        <v>178</v>
      </c>
      <c r="H1263" s="1" t="n">
        <v>1535111</v>
      </c>
      <c r="I1263" s="1" t="n">
        <v>11</v>
      </c>
      <c r="J1263" s="1" t="s">
        <v>3596</v>
      </c>
      <c r="K1263" s="46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153</v>
      </c>
      <c r="D1264" s="1" t="s">
        <v>3697</v>
      </c>
      <c r="E1264" s="15" t="n">
        <v>46246</v>
      </c>
      <c r="F1264" s="15" t="n">
        <v>46239</v>
      </c>
      <c r="G1264" s="1" t="s">
        <v>430</v>
      </c>
      <c r="H1264" s="1" t="n">
        <v>1535238</v>
      </c>
      <c r="I1264" s="1" t="n">
        <v>11</v>
      </c>
      <c r="J1264" s="1" t="s">
        <v>3596</v>
      </c>
      <c r="K1264" s="46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36</v>
      </c>
      <c r="D1265" s="1" t="s">
        <v>3767</v>
      </c>
      <c r="E1265" s="15" t="n">
        <v>46247</v>
      </c>
      <c r="F1265" s="15" t="n">
        <v>46246</v>
      </c>
      <c r="G1265" s="1" t="s">
        <v>3045</v>
      </c>
      <c r="H1265" s="1" t="n">
        <v>1540754</v>
      </c>
      <c r="I1265" s="1" t="n">
        <v>11</v>
      </c>
      <c r="J1265" s="1" t="s">
        <v>3596</v>
      </c>
      <c r="K1265" s="46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36</v>
      </c>
      <c r="D1266" s="1" t="s">
        <v>3626</v>
      </c>
      <c r="E1266" s="15" t="n">
        <v>46247</v>
      </c>
      <c r="F1266" s="15" t="n">
        <v>46244</v>
      </c>
      <c r="G1266" s="1" t="s">
        <v>184</v>
      </c>
      <c r="H1266" s="1" t="n">
        <v>1540552</v>
      </c>
      <c r="I1266" s="1" t="n">
        <v>11</v>
      </c>
      <c r="J1266" s="1" t="s">
        <v>3596</v>
      </c>
      <c r="K1266" s="46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36</v>
      </c>
      <c r="D1267" s="1" t="s">
        <v>3671</v>
      </c>
      <c r="E1267" s="15" t="n">
        <v>46247</v>
      </c>
      <c r="F1267" s="15" t="n">
        <v>46245</v>
      </c>
      <c r="G1267" s="1" t="s">
        <v>227</v>
      </c>
      <c r="H1267" s="1" t="n">
        <v>1540832</v>
      </c>
      <c r="I1267" s="1" t="n">
        <v>11</v>
      </c>
      <c r="J1267" s="1" t="s">
        <v>3596</v>
      </c>
      <c r="K1267" s="46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153</v>
      </c>
      <c r="D1268" s="1" t="s">
        <v>3768</v>
      </c>
      <c r="E1268" s="15" t="n">
        <v>46247</v>
      </c>
      <c r="F1268" s="15" t="n">
        <v>46241</v>
      </c>
      <c r="G1268" s="1" t="s">
        <v>3014</v>
      </c>
      <c r="H1268" s="1" t="n">
        <v>1543119</v>
      </c>
      <c r="I1268" s="1" t="n">
        <v>11</v>
      </c>
      <c r="J1268" s="1" t="s">
        <v>3596</v>
      </c>
      <c r="K1268" s="46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36</v>
      </c>
      <c r="D1269" s="1" t="s">
        <v>3614</v>
      </c>
      <c r="E1269" s="15" t="n">
        <v>46247</v>
      </c>
      <c r="F1269" s="15" t="n">
        <v>46246</v>
      </c>
      <c r="G1269" s="1" t="s">
        <v>302</v>
      </c>
      <c r="H1269" s="1" t="n">
        <v>1543732</v>
      </c>
      <c r="I1269" s="1" t="n">
        <v>11</v>
      </c>
      <c r="J1269" s="1" t="s">
        <v>3596</v>
      </c>
      <c r="K1269" s="46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36</v>
      </c>
      <c r="D1270" s="1" t="s">
        <v>3614</v>
      </c>
      <c r="E1270" s="15" t="n">
        <v>46247</v>
      </c>
      <c r="F1270" s="15" t="n">
        <v>46247</v>
      </c>
      <c r="G1270" s="1" t="s">
        <v>302</v>
      </c>
      <c r="H1270" s="1" t="n">
        <v>1543872</v>
      </c>
      <c r="I1270" s="1" t="n">
        <v>11</v>
      </c>
      <c r="J1270" s="1" t="s">
        <v>3596</v>
      </c>
      <c r="K1270" s="46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153</v>
      </c>
      <c r="D1271" s="1" t="s">
        <v>3598</v>
      </c>
      <c r="E1271" s="15" t="n">
        <v>46247</v>
      </c>
      <c r="F1271" s="15" t="n">
        <v>46247</v>
      </c>
      <c r="G1271" s="1" t="s">
        <v>445</v>
      </c>
      <c r="H1271" s="1" t="n">
        <v>1546221</v>
      </c>
      <c r="I1271" s="1" t="n">
        <v>1</v>
      </c>
      <c r="J1271" s="1" t="s">
        <v>3596</v>
      </c>
      <c r="K1271" s="46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36</v>
      </c>
      <c r="D1272" s="1" t="s">
        <v>3665</v>
      </c>
      <c r="E1272" s="15" t="n">
        <v>46247</v>
      </c>
      <c r="F1272" s="15" t="n">
        <v>46244</v>
      </c>
      <c r="G1272" s="1" t="s">
        <v>694</v>
      </c>
      <c r="H1272" s="1" t="n">
        <v>1540693</v>
      </c>
      <c r="I1272" s="1" t="n">
        <v>47</v>
      </c>
      <c r="J1272" s="1" t="s">
        <v>3596</v>
      </c>
      <c r="K1272" s="46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36</v>
      </c>
      <c r="D1273" s="1" t="s">
        <v>3616</v>
      </c>
      <c r="E1273" s="15" t="n">
        <v>46247</v>
      </c>
      <c r="F1273" s="15" t="n">
        <v>46245</v>
      </c>
      <c r="G1273" s="1" t="s">
        <v>75</v>
      </c>
      <c r="H1273" s="1" t="n">
        <v>1540507</v>
      </c>
      <c r="I1273" s="1" t="n">
        <v>11</v>
      </c>
      <c r="J1273" s="1" t="s">
        <v>3596</v>
      </c>
      <c r="K1273" s="46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36</v>
      </c>
      <c r="D1274" s="1" t="s">
        <v>3680</v>
      </c>
      <c r="E1274" s="15" t="n">
        <v>46247</v>
      </c>
      <c r="F1274" s="15" t="n">
        <v>46245</v>
      </c>
      <c r="G1274" s="1" t="s">
        <v>91</v>
      </c>
      <c r="H1274" s="1" t="n">
        <v>1542474</v>
      </c>
      <c r="I1274" s="1" t="n">
        <v>11</v>
      </c>
      <c r="J1274" s="1" t="s">
        <v>3596</v>
      </c>
      <c r="K1274" s="46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36</v>
      </c>
      <c r="D1275" s="1" t="s">
        <v>3655</v>
      </c>
      <c r="E1275" s="15" t="n">
        <v>46247</v>
      </c>
      <c r="F1275" s="15" t="n">
        <v>46245</v>
      </c>
      <c r="G1275" s="1" t="s">
        <v>223</v>
      </c>
      <c r="H1275" s="1" t="n">
        <v>1540684</v>
      </c>
      <c r="I1275" s="1" t="n">
        <v>11</v>
      </c>
      <c r="J1275" s="1" t="s">
        <v>3596</v>
      </c>
      <c r="K1275" s="46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36</v>
      </c>
      <c r="D1276" s="1" t="s">
        <v>3617</v>
      </c>
      <c r="E1276" s="15" t="n">
        <v>46247</v>
      </c>
      <c r="F1276" s="15" t="n">
        <v>46246</v>
      </c>
      <c r="G1276" s="1" t="s">
        <v>65</v>
      </c>
      <c r="H1276" s="1" t="n">
        <v>1542897</v>
      </c>
      <c r="I1276" s="1" t="n">
        <v>11</v>
      </c>
      <c r="J1276" s="1" t="s">
        <v>3596</v>
      </c>
      <c r="K1276" s="46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59</v>
      </c>
      <c r="D1277" s="1" t="s">
        <v>3618</v>
      </c>
      <c r="E1277" s="15" t="n">
        <v>46247</v>
      </c>
      <c r="F1277" s="15" t="n">
        <v>46244</v>
      </c>
      <c r="G1277" s="1" t="s">
        <v>99</v>
      </c>
      <c r="H1277" s="1" t="n">
        <v>1540548</v>
      </c>
      <c r="I1277" s="1" t="n">
        <v>11</v>
      </c>
      <c r="J1277" s="1" t="s">
        <v>3596</v>
      </c>
      <c r="K1277" s="46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59</v>
      </c>
      <c r="D1278" s="1" t="s">
        <v>3603</v>
      </c>
      <c r="E1278" s="15" t="n">
        <v>46247</v>
      </c>
      <c r="F1278" s="15" t="n">
        <v>46247</v>
      </c>
      <c r="G1278" s="1" t="s">
        <v>118</v>
      </c>
      <c r="H1278" s="1" t="n">
        <v>1545903</v>
      </c>
      <c r="I1278" s="1" t="n">
        <v>1</v>
      </c>
      <c r="J1278" s="1" t="s">
        <v>3596</v>
      </c>
      <c r="K1278" s="46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36</v>
      </c>
      <c r="D1279" s="1" t="s">
        <v>3748</v>
      </c>
      <c r="E1279" s="15" t="n">
        <v>46247</v>
      </c>
      <c r="F1279" s="15" t="n">
        <v>46247</v>
      </c>
      <c r="G1279" s="1" t="s">
        <v>1716</v>
      </c>
      <c r="H1279" s="1" t="n">
        <v>1545809</v>
      </c>
      <c r="I1279" s="1" t="n">
        <v>1</v>
      </c>
      <c r="J1279" s="1" t="s">
        <v>3596</v>
      </c>
      <c r="K1279" s="46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36</v>
      </c>
      <c r="D1280" s="1" t="s">
        <v>3769</v>
      </c>
      <c r="E1280" s="15" t="n">
        <v>46247</v>
      </c>
      <c r="F1280" s="15" t="n">
        <v>46244</v>
      </c>
      <c r="G1280" s="1" t="s">
        <v>2800</v>
      </c>
      <c r="H1280" s="1" t="n">
        <v>1540722</v>
      </c>
      <c r="I1280" s="1" t="n">
        <v>11</v>
      </c>
      <c r="J1280" s="1" t="s">
        <v>3596</v>
      </c>
      <c r="K1280" s="46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36</v>
      </c>
      <c r="D1281" s="1" t="s">
        <v>3696</v>
      </c>
      <c r="E1281" s="15" t="n">
        <v>46247</v>
      </c>
      <c r="F1281" s="15" t="n">
        <v>46240</v>
      </c>
      <c r="G1281" s="1" t="s">
        <v>233</v>
      </c>
      <c r="H1281" s="1" t="n">
        <v>1540966</v>
      </c>
      <c r="I1281" s="1" t="n">
        <v>11</v>
      </c>
      <c r="J1281" s="1" t="s">
        <v>3596</v>
      </c>
      <c r="K1281" s="46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36</v>
      </c>
      <c r="D1282" s="1" t="s">
        <v>3621</v>
      </c>
      <c r="E1282" s="15" t="n">
        <v>46247</v>
      </c>
      <c r="F1282" s="15" t="n">
        <v>46244</v>
      </c>
      <c r="G1282" s="1" t="s">
        <v>363</v>
      </c>
      <c r="H1282" s="1" t="n">
        <v>1540537</v>
      </c>
      <c r="I1282" s="1" t="n">
        <v>11</v>
      </c>
      <c r="J1282" s="1" t="s">
        <v>3596</v>
      </c>
      <c r="K1282" s="46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272</v>
      </c>
      <c r="D1283" s="1" t="s">
        <v>3635</v>
      </c>
      <c r="E1283" s="15" t="n">
        <v>46247</v>
      </c>
      <c r="F1283" s="15" t="n">
        <v>46245</v>
      </c>
      <c r="G1283" s="1" t="s">
        <v>169</v>
      </c>
      <c r="H1283" s="1" t="n">
        <v>1540530</v>
      </c>
      <c r="I1283" s="1" t="n">
        <v>11</v>
      </c>
      <c r="J1283" s="1" t="s">
        <v>3596</v>
      </c>
      <c r="K1283" s="46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153</v>
      </c>
      <c r="D1284" s="1" t="s">
        <v>3675</v>
      </c>
      <c r="E1284" s="15" t="n">
        <v>46247</v>
      </c>
      <c r="F1284" s="15" t="n">
        <v>46245</v>
      </c>
      <c r="G1284" s="1" t="s">
        <v>155</v>
      </c>
      <c r="H1284" s="1" t="n">
        <v>1542147</v>
      </c>
      <c r="I1284" s="1" t="n">
        <v>11</v>
      </c>
      <c r="J1284" s="1" t="s">
        <v>3596</v>
      </c>
      <c r="K1284" s="46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153</v>
      </c>
      <c r="D1285" s="1" t="s">
        <v>3637</v>
      </c>
      <c r="E1285" s="15" t="n">
        <v>46247</v>
      </c>
      <c r="F1285" s="15" t="n">
        <v>46246</v>
      </c>
      <c r="G1285" s="1" t="s">
        <v>800</v>
      </c>
      <c r="H1285" s="1" t="n">
        <v>1542714</v>
      </c>
      <c r="I1285" s="1" t="n">
        <v>11</v>
      </c>
      <c r="J1285" s="1" t="s">
        <v>3596</v>
      </c>
      <c r="K1285" s="46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59</v>
      </c>
      <c r="D1286" s="1" t="s">
        <v>3622</v>
      </c>
      <c r="E1286" s="15" t="n">
        <v>46247</v>
      </c>
      <c r="F1286" s="15" t="n">
        <v>46244</v>
      </c>
      <c r="G1286" s="1" t="s">
        <v>97</v>
      </c>
      <c r="H1286" s="1" t="n">
        <v>1540551</v>
      </c>
      <c r="I1286" s="1" t="n">
        <v>11</v>
      </c>
      <c r="J1286" s="1" t="s">
        <v>3596</v>
      </c>
      <c r="K1286" s="46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59</v>
      </c>
      <c r="D1287" s="1" t="s">
        <v>3622</v>
      </c>
      <c r="E1287" s="15" t="n">
        <v>46247</v>
      </c>
      <c r="F1287" s="15" t="n">
        <v>46245</v>
      </c>
      <c r="G1287" s="1" t="s">
        <v>97</v>
      </c>
      <c r="H1287" s="1" t="n">
        <v>1540663</v>
      </c>
      <c r="I1287" s="1" t="n">
        <v>11</v>
      </c>
      <c r="J1287" s="1" t="s">
        <v>3596</v>
      </c>
      <c r="K1287" s="46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36</v>
      </c>
      <c r="D1288" s="1" t="s">
        <v>3607</v>
      </c>
      <c r="E1288" s="15" t="n">
        <v>46247</v>
      </c>
      <c r="F1288" s="15" t="n">
        <v>46247</v>
      </c>
      <c r="G1288" s="1" t="s">
        <v>93</v>
      </c>
      <c r="H1288" s="1" t="n">
        <v>1541317</v>
      </c>
      <c r="I1288" s="1" t="n">
        <v>6</v>
      </c>
      <c r="J1288" s="1" t="s">
        <v>3596</v>
      </c>
      <c r="K1288" s="46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36</v>
      </c>
      <c r="D1289" s="1" t="s">
        <v>3607</v>
      </c>
      <c r="E1289" s="15" t="n">
        <v>46247</v>
      </c>
      <c r="F1289" s="15" t="n">
        <v>46247</v>
      </c>
      <c r="G1289" s="1" t="s">
        <v>93</v>
      </c>
      <c r="H1289" s="1" t="n">
        <v>1543506</v>
      </c>
      <c r="I1289" s="1" t="n">
        <v>6</v>
      </c>
      <c r="J1289" s="1" t="s">
        <v>3596</v>
      </c>
      <c r="K1289" s="46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36</v>
      </c>
      <c r="D1290" s="1" t="s">
        <v>3669</v>
      </c>
      <c r="E1290" s="15" t="n">
        <v>46247</v>
      </c>
      <c r="F1290" s="15" t="n">
        <v>46245</v>
      </c>
      <c r="G1290" s="1" t="s">
        <v>716</v>
      </c>
      <c r="H1290" s="1" t="n">
        <v>1540706</v>
      </c>
      <c r="I1290" s="1" t="n">
        <v>45</v>
      </c>
      <c r="J1290" s="1" t="s">
        <v>3596</v>
      </c>
      <c r="K1290" s="46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59</v>
      </c>
      <c r="D1291" s="1" t="s">
        <v>3629</v>
      </c>
      <c r="E1291" s="15" t="n">
        <v>46247</v>
      </c>
      <c r="F1291" s="15" t="n">
        <v>46245</v>
      </c>
      <c r="G1291" s="1" t="s">
        <v>359</v>
      </c>
      <c r="H1291" s="1" t="n">
        <v>1540657</v>
      </c>
      <c r="I1291" s="1" t="n">
        <v>11</v>
      </c>
      <c r="J1291" s="1" t="s">
        <v>3596</v>
      </c>
      <c r="K1291" s="46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59</v>
      </c>
      <c r="D1292" s="1" t="s">
        <v>3750</v>
      </c>
      <c r="E1292" s="15" t="n">
        <v>46248</v>
      </c>
      <c r="F1292" s="15" t="n">
        <v>46247</v>
      </c>
      <c r="G1292" s="1" t="s">
        <v>1365</v>
      </c>
      <c r="H1292" s="1" t="n">
        <v>1545257</v>
      </c>
      <c r="I1292" s="1" t="n">
        <v>11</v>
      </c>
      <c r="J1292" s="1" t="s">
        <v>3596</v>
      </c>
      <c r="K1292" s="46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36</v>
      </c>
      <c r="D1293" s="1" t="s">
        <v>3612</v>
      </c>
      <c r="E1293" s="15" t="n">
        <v>46248</v>
      </c>
      <c r="F1293" s="15" t="n">
        <v>46246</v>
      </c>
      <c r="G1293" s="1" t="s">
        <v>368</v>
      </c>
      <c r="H1293" s="1" t="n">
        <v>1547028</v>
      </c>
      <c r="I1293" s="1" t="n">
        <v>11</v>
      </c>
      <c r="J1293" s="1" t="s">
        <v>3596</v>
      </c>
      <c r="K1293" s="46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36</v>
      </c>
      <c r="D1294" s="1" t="s">
        <v>3687</v>
      </c>
      <c r="E1294" s="15" t="n">
        <v>46248</v>
      </c>
      <c r="F1294" s="15" t="n">
        <v>46245</v>
      </c>
      <c r="G1294" s="1" t="s">
        <v>1067</v>
      </c>
      <c r="H1294" s="1" t="n">
        <v>1547586</v>
      </c>
      <c r="I1294" s="1" t="n">
        <v>11</v>
      </c>
      <c r="J1294" s="1" t="s">
        <v>3596</v>
      </c>
      <c r="K1294" s="46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36</v>
      </c>
      <c r="D1295" s="1" t="s">
        <v>3770</v>
      </c>
      <c r="E1295" s="15" t="n">
        <v>46248</v>
      </c>
      <c r="F1295" s="15" t="n">
        <v>46245</v>
      </c>
      <c r="G1295" s="1" t="s">
        <v>416</v>
      </c>
      <c r="H1295" s="1" t="n">
        <v>1547482</v>
      </c>
      <c r="I1295" s="1" t="n">
        <v>11</v>
      </c>
      <c r="J1295" s="1" t="s">
        <v>3596</v>
      </c>
      <c r="K1295" s="46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36</v>
      </c>
      <c r="D1296" s="1" t="s">
        <v>3679</v>
      </c>
      <c r="E1296" s="15" t="n">
        <v>46248</v>
      </c>
      <c r="F1296" s="15" t="n">
        <v>46242</v>
      </c>
      <c r="G1296" s="1" t="s">
        <v>68</v>
      </c>
      <c r="H1296" s="1" t="n">
        <v>1545540</v>
      </c>
      <c r="I1296" s="1" t="n">
        <v>11</v>
      </c>
      <c r="J1296" s="1" t="s">
        <v>3596</v>
      </c>
      <c r="K1296" s="46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36</v>
      </c>
      <c r="D1297" s="1" t="s">
        <v>3679</v>
      </c>
      <c r="E1297" s="15" t="n">
        <v>46248</v>
      </c>
      <c r="F1297" s="15" t="n">
        <v>46242</v>
      </c>
      <c r="G1297" s="1" t="s">
        <v>68</v>
      </c>
      <c r="H1297" s="1" t="n">
        <v>1545605</v>
      </c>
      <c r="I1297" s="1" t="n">
        <v>11</v>
      </c>
      <c r="J1297" s="1" t="s">
        <v>3596</v>
      </c>
      <c r="K1297" s="46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36</v>
      </c>
      <c r="D1298" s="1" t="s">
        <v>3679</v>
      </c>
      <c r="E1298" s="15" t="n">
        <v>46248</v>
      </c>
      <c r="F1298" s="15" t="n">
        <v>46242</v>
      </c>
      <c r="G1298" s="1" t="s">
        <v>68</v>
      </c>
      <c r="H1298" s="1" t="n">
        <v>1545642</v>
      </c>
      <c r="I1298" s="1" t="n">
        <v>11</v>
      </c>
      <c r="J1298" s="1" t="s">
        <v>3596</v>
      </c>
      <c r="K1298" s="46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36</v>
      </c>
      <c r="D1299" s="1" t="s">
        <v>3679</v>
      </c>
      <c r="E1299" s="15" t="n">
        <v>46248</v>
      </c>
      <c r="F1299" s="15" t="n">
        <v>46242</v>
      </c>
      <c r="G1299" s="1" t="s">
        <v>68</v>
      </c>
      <c r="H1299" s="1" t="n">
        <v>1545674</v>
      </c>
      <c r="I1299" s="1" t="n">
        <v>11</v>
      </c>
      <c r="J1299" s="1" t="s">
        <v>3596</v>
      </c>
      <c r="K1299" s="46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36</v>
      </c>
      <c r="D1300" s="1" t="s">
        <v>3679</v>
      </c>
      <c r="E1300" s="15" t="n">
        <v>46248</v>
      </c>
      <c r="F1300" s="15" t="n">
        <v>46242</v>
      </c>
      <c r="G1300" s="1" t="s">
        <v>68</v>
      </c>
      <c r="H1300" s="1" t="n">
        <v>1545704</v>
      </c>
      <c r="I1300" s="1" t="n">
        <v>11</v>
      </c>
      <c r="J1300" s="1" t="s">
        <v>3596</v>
      </c>
      <c r="K1300" s="46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36</v>
      </c>
      <c r="D1301" s="1" t="s">
        <v>3679</v>
      </c>
      <c r="E1301" s="15" t="n">
        <v>46248</v>
      </c>
      <c r="F1301" s="15" t="n">
        <v>46242</v>
      </c>
      <c r="G1301" s="1" t="s">
        <v>68</v>
      </c>
      <c r="H1301" s="1" t="n">
        <v>1545758</v>
      </c>
      <c r="I1301" s="1" t="n">
        <v>11</v>
      </c>
      <c r="J1301" s="1" t="s">
        <v>3596</v>
      </c>
      <c r="K1301" s="46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36</v>
      </c>
      <c r="D1302" s="1" t="s">
        <v>3679</v>
      </c>
      <c r="E1302" s="15" t="n">
        <v>46248</v>
      </c>
      <c r="F1302" s="15" t="n">
        <v>46242</v>
      </c>
      <c r="G1302" s="1" t="s">
        <v>68</v>
      </c>
      <c r="H1302" s="1" t="n">
        <v>1545767</v>
      </c>
      <c r="I1302" s="1" t="n">
        <v>11</v>
      </c>
      <c r="J1302" s="1" t="s">
        <v>3596</v>
      </c>
      <c r="K1302" s="46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36</v>
      </c>
      <c r="D1303" s="1" t="s">
        <v>3679</v>
      </c>
      <c r="E1303" s="15" t="n">
        <v>46248</v>
      </c>
      <c r="F1303" s="15" t="n">
        <v>46245</v>
      </c>
      <c r="G1303" s="1" t="s">
        <v>68</v>
      </c>
      <c r="H1303" s="1" t="n">
        <v>1545790</v>
      </c>
      <c r="I1303" s="1" t="n">
        <v>11</v>
      </c>
      <c r="J1303" s="1" t="s">
        <v>3596</v>
      </c>
      <c r="K1303" s="46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36</v>
      </c>
      <c r="D1304" s="1" t="s">
        <v>3679</v>
      </c>
      <c r="E1304" s="15" t="n">
        <v>46248</v>
      </c>
      <c r="F1304" s="15" t="n">
        <v>46245</v>
      </c>
      <c r="G1304" s="1" t="s">
        <v>68</v>
      </c>
      <c r="H1304" s="1" t="n">
        <v>1545858</v>
      </c>
      <c r="I1304" s="1" t="n">
        <v>11</v>
      </c>
      <c r="J1304" s="1" t="s">
        <v>3596</v>
      </c>
      <c r="K1304" s="46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36</v>
      </c>
      <c r="D1305" s="1" t="s">
        <v>3679</v>
      </c>
      <c r="E1305" s="15" t="n">
        <v>46248</v>
      </c>
      <c r="F1305" s="15" t="n">
        <v>46245</v>
      </c>
      <c r="G1305" s="1" t="s">
        <v>68</v>
      </c>
      <c r="H1305" s="1" t="n">
        <v>1545835</v>
      </c>
      <c r="I1305" s="1" t="n">
        <v>11</v>
      </c>
      <c r="J1305" s="1" t="s">
        <v>3596</v>
      </c>
      <c r="K1305" s="46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36</v>
      </c>
      <c r="D1306" s="1" t="s">
        <v>3615</v>
      </c>
      <c r="E1306" s="15" t="n">
        <v>46248</v>
      </c>
      <c r="F1306" s="15" t="n">
        <v>46248</v>
      </c>
      <c r="G1306" s="1" t="s">
        <v>253</v>
      </c>
      <c r="H1306" s="1" t="n">
        <v>1551275</v>
      </c>
      <c r="I1306" s="1" t="n">
        <v>1</v>
      </c>
      <c r="J1306" s="1" t="s">
        <v>3596</v>
      </c>
      <c r="K1306" s="46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3600</v>
      </c>
      <c r="D1307" s="1" t="s">
        <v>3601</v>
      </c>
      <c r="E1307" s="15" t="n">
        <v>46248</v>
      </c>
      <c r="F1307" s="15" t="n">
        <v>46248</v>
      </c>
      <c r="G1307" s="1" t="s">
        <v>677</v>
      </c>
      <c r="H1307" s="1" t="n">
        <v>1551760</v>
      </c>
      <c r="I1307" s="1" t="n">
        <v>1</v>
      </c>
      <c r="J1307" s="1" t="s">
        <v>3596</v>
      </c>
      <c r="K1307" s="46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36</v>
      </c>
      <c r="D1308" s="1" t="s">
        <v>3748</v>
      </c>
      <c r="E1308" s="15" t="n">
        <v>46248</v>
      </c>
      <c r="F1308" s="15" t="n">
        <v>46248</v>
      </c>
      <c r="G1308" s="1" t="s">
        <v>1716</v>
      </c>
      <c r="H1308" s="1" t="n">
        <v>1551640</v>
      </c>
      <c r="I1308" s="1" t="n">
        <v>1</v>
      </c>
      <c r="J1308" s="1" t="s">
        <v>3596</v>
      </c>
      <c r="K1308" s="46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36</v>
      </c>
      <c r="D1309" s="1" t="s">
        <v>3632</v>
      </c>
      <c r="E1309" s="15" t="n">
        <v>46248</v>
      </c>
      <c r="F1309" s="15" t="n">
        <v>46246</v>
      </c>
      <c r="G1309" s="1" t="s">
        <v>87</v>
      </c>
      <c r="H1309" s="1" t="n">
        <v>1547230</v>
      </c>
      <c r="I1309" s="1" t="n">
        <v>11</v>
      </c>
      <c r="J1309" s="1" t="s">
        <v>3596</v>
      </c>
      <c r="K1309" s="46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36</v>
      </c>
      <c r="D1310" s="1" t="s">
        <v>3624</v>
      </c>
      <c r="E1310" s="15" t="n">
        <v>46248</v>
      </c>
      <c r="F1310" s="15" t="n">
        <v>46248</v>
      </c>
      <c r="G1310" s="1" t="s">
        <v>376</v>
      </c>
      <c r="H1310" s="1" t="n">
        <v>1567959</v>
      </c>
      <c r="I1310" s="1" t="n">
        <v>1</v>
      </c>
      <c r="J1310" s="1" t="s">
        <v>3596</v>
      </c>
      <c r="K1310" s="46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36</v>
      </c>
      <c r="D1311" s="1" t="s">
        <v>3643</v>
      </c>
      <c r="E1311" s="15" t="n">
        <v>46248</v>
      </c>
      <c r="F1311" s="15" t="n">
        <v>46247</v>
      </c>
      <c r="G1311" s="1" t="s">
        <v>349</v>
      </c>
      <c r="H1311" s="1" t="n">
        <v>1545353</v>
      </c>
      <c r="I1311" s="1" t="n">
        <v>11</v>
      </c>
      <c r="J1311" s="1" t="s">
        <v>3596</v>
      </c>
      <c r="K1311" s="46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36</v>
      </c>
      <c r="D1312" s="1" t="s">
        <v>3636</v>
      </c>
      <c r="E1312" s="15" t="n">
        <v>46248</v>
      </c>
      <c r="F1312" s="15" t="n">
        <v>46247</v>
      </c>
      <c r="G1312" s="1" t="s">
        <v>296</v>
      </c>
      <c r="H1312" s="1" t="n">
        <v>1547178</v>
      </c>
      <c r="I1312" s="1" t="n">
        <v>11</v>
      </c>
      <c r="J1312" s="1" t="s">
        <v>3596</v>
      </c>
      <c r="K1312" s="46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59</v>
      </c>
      <c r="D1313" s="1" t="s">
        <v>3622</v>
      </c>
      <c r="E1313" s="15" t="n">
        <v>46248</v>
      </c>
      <c r="F1313" s="15" t="n">
        <v>46247</v>
      </c>
      <c r="G1313" s="1" t="s">
        <v>97</v>
      </c>
      <c r="H1313" s="1" t="n">
        <v>1547109</v>
      </c>
      <c r="I1313" s="1" t="n">
        <v>11</v>
      </c>
      <c r="J1313" s="1" t="s">
        <v>3596</v>
      </c>
      <c r="K1313" s="46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457</v>
      </c>
      <c r="D1314" s="1" t="s">
        <v>3685</v>
      </c>
      <c r="E1314" s="15" t="n">
        <v>46248</v>
      </c>
      <c r="F1314" s="15" t="n">
        <v>46246</v>
      </c>
      <c r="G1314" s="1" t="s">
        <v>783</v>
      </c>
      <c r="H1314" s="1" t="n">
        <v>1547306</v>
      </c>
      <c r="I1314" s="1" t="n">
        <v>11</v>
      </c>
      <c r="J1314" s="1" t="s">
        <v>3596</v>
      </c>
      <c r="K1314" s="46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36</v>
      </c>
      <c r="D1315" s="1" t="s">
        <v>3607</v>
      </c>
      <c r="E1315" s="15" t="n">
        <v>46248</v>
      </c>
      <c r="F1315" s="15" t="n">
        <v>46248</v>
      </c>
      <c r="G1315" s="1" t="s">
        <v>93</v>
      </c>
      <c r="H1315" s="1" t="n">
        <v>1545728</v>
      </c>
      <c r="I1315" s="1" t="n">
        <v>6</v>
      </c>
      <c r="J1315" s="1" t="s">
        <v>3596</v>
      </c>
      <c r="K1315" s="46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36</v>
      </c>
      <c r="D1316" s="1" t="s">
        <v>3607</v>
      </c>
      <c r="E1316" s="15" t="n">
        <v>46248</v>
      </c>
      <c r="F1316" s="15" t="n">
        <v>46248</v>
      </c>
      <c r="G1316" s="1" t="s">
        <v>93</v>
      </c>
      <c r="H1316" s="1" t="n">
        <v>1546819</v>
      </c>
      <c r="I1316" s="1" t="n">
        <v>6</v>
      </c>
      <c r="J1316" s="1" t="s">
        <v>3596</v>
      </c>
      <c r="K1316" s="46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36</v>
      </c>
      <c r="D1317" s="1" t="s">
        <v>3607</v>
      </c>
      <c r="E1317" s="15" t="n">
        <v>46248</v>
      </c>
      <c r="F1317" s="15" t="n">
        <v>46248</v>
      </c>
      <c r="G1317" s="1" t="s">
        <v>93</v>
      </c>
      <c r="H1317" s="1" t="n">
        <v>1547189</v>
      </c>
      <c r="I1317" s="1" t="n">
        <v>6</v>
      </c>
      <c r="J1317" s="1" t="s">
        <v>3596</v>
      </c>
      <c r="K1317" s="46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36</v>
      </c>
      <c r="D1318" s="1" t="s">
        <v>3690</v>
      </c>
      <c r="E1318" s="15" t="n">
        <v>46248</v>
      </c>
      <c r="F1318" s="15" t="n">
        <v>46247</v>
      </c>
      <c r="G1318" s="1" t="s">
        <v>236</v>
      </c>
      <c r="H1318" s="1" t="n">
        <v>1546135</v>
      </c>
      <c r="I1318" s="1" t="n">
        <v>11</v>
      </c>
      <c r="J1318" s="1" t="s">
        <v>3596</v>
      </c>
      <c r="K1318" s="46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59</v>
      </c>
      <c r="D1319" s="1" t="s">
        <v>3676</v>
      </c>
      <c r="E1319" s="15" t="n">
        <v>46248</v>
      </c>
      <c r="F1319" s="15" t="n">
        <v>46246</v>
      </c>
      <c r="G1319" s="1" t="s">
        <v>1619</v>
      </c>
      <c r="H1319" s="1" t="n">
        <v>1545406</v>
      </c>
      <c r="I1319" s="1" t="n">
        <v>11</v>
      </c>
      <c r="J1319" s="1" t="s">
        <v>3596</v>
      </c>
      <c r="K1319" s="46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59</v>
      </c>
      <c r="D1320" s="1" t="s">
        <v>3716</v>
      </c>
      <c r="E1320" s="15" t="n">
        <v>46248</v>
      </c>
      <c r="F1320" s="15" t="n">
        <v>46245</v>
      </c>
      <c r="G1320" s="1" t="s">
        <v>1398</v>
      </c>
      <c r="H1320" s="1" t="n">
        <v>1545332</v>
      </c>
      <c r="I1320" s="1" t="n">
        <v>11</v>
      </c>
      <c r="J1320" s="1" t="s">
        <v>3596</v>
      </c>
      <c r="K1320" s="46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153</v>
      </c>
      <c r="D1321" s="1" t="s">
        <v>3610</v>
      </c>
      <c r="E1321" s="15" t="n">
        <v>46248</v>
      </c>
      <c r="F1321" s="15" t="n">
        <v>46248</v>
      </c>
      <c r="G1321" s="1" t="s">
        <v>1095</v>
      </c>
      <c r="H1321" s="1" t="n">
        <v>1545881</v>
      </c>
      <c r="I1321" s="1" t="n">
        <v>1</v>
      </c>
      <c r="J1321" s="1" t="s">
        <v>3596</v>
      </c>
      <c r="K1321" s="46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59</v>
      </c>
      <c r="D1322" s="1" t="s">
        <v>3750</v>
      </c>
      <c r="E1322" s="15" t="n">
        <v>46249</v>
      </c>
      <c r="F1322" s="15" t="n">
        <v>46248</v>
      </c>
      <c r="G1322" s="1" t="s">
        <v>1365</v>
      </c>
      <c r="H1322" s="1" t="n">
        <v>1551377</v>
      </c>
      <c r="I1322" s="1" t="n">
        <v>11</v>
      </c>
      <c r="J1322" s="1" t="s">
        <v>3596</v>
      </c>
      <c r="K1322" s="46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36</v>
      </c>
      <c r="D1323" s="1" t="s">
        <v>3611</v>
      </c>
      <c r="E1323" s="15" t="n">
        <v>46249</v>
      </c>
      <c r="F1323" s="15" t="n">
        <v>46248</v>
      </c>
      <c r="G1323" s="1" t="s">
        <v>186</v>
      </c>
      <c r="H1323" s="1" t="n">
        <v>1551708</v>
      </c>
      <c r="I1323" s="1" t="n">
        <v>11</v>
      </c>
      <c r="J1323" s="1" t="s">
        <v>3596</v>
      </c>
      <c r="K1323" s="46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36</v>
      </c>
      <c r="D1324" s="1" t="s">
        <v>3689</v>
      </c>
      <c r="E1324" s="15" t="n">
        <v>46249</v>
      </c>
      <c r="F1324" s="15" t="n">
        <v>46248</v>
      </c>
      <c r="G1324" s="1" t="s">
        <v>240</v>
      </c>
      <c r="H1324" s="1" t="n">
        <v>1551785</v>
      </c>
      <c r="I1324" s="1" t="n">
        <v>11</v>
      </c>
      <c r="J1324" s="1" t="s">
        <v>3596</v>
      </c>
      <c r="K1324" s="46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36</v>
      </c>
      <c r="D1325" s="1" t="s">
        <v>3626</v>
      </c>
      <c r="E1325" s="15" t="n">
        <v>46249</v>
      </c>
      <c r="F1325" s="15" t="n">
        <v>46247</v>
      </c>
      <c r="G1325" s="1" t="s">
        <v>184</v>
      </c>
      <c r="H1325" s="1" t="n">
        <v>1552059</v>
      </c>
      <c r="I1325" s="1" t="n">
        <v>11</v>
      </c>
      <c r="J1325" s="1" t="s">
        <v>3596</v>
      </c>
      <c r="K1325" s="46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36</v>
      </c>
      <c r="D1326" s="1" t="s">
        <v>3614</v>
      </c>
      <c r="E1326" s="15" t="n">
        <v>46249</v>
      </c>
      <c r="F1326" s="15" t="n">
        <v>46248</v>
      </c>
      <c r="G1326" s="1" t="s">
        <v>302</v>
      </c>
      <c r="H1326" s="1" t="n">
        <v>1551584</v>
      </c>
      <c r="I1326" s="1" t="n">
        <v>11</v>
      </c>
      <c r="J1326" s="1" t="s">
        <v>3596</v>
      </c>
      <c r="K1326" s="46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36</v>
      </c>
      <c r="D1327" s="1" t="s">
        <v>3715</v>
      </c>
      <c r="E1327" s="15" t="n">
        <v>46249</v>
      </c>
      <c r="F1327" s="15" t="n">
        <v>46248</v>
      </c>
      <c r="G1327" s="1" t="s">
        <v>1396</v>
      </c>
      <c r="H1327" s="1" t="n">
        <v>1551349</v>
      </c>
      <c r="I1327" s="1" t="n">
        <v>11</v>
      </c>
      <c r="J1327" s="1" t="s">
        <v>3596</v>
      </c>
      <c r="K1327" s="46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3600</v>
      </c>
      <c r="D1328" s="1" t="s">
        <v>3601</v>
      </c>
      <c r="E1328" s="15" t="n">
        <v>46249</v>
      </c>
      <c r="F1328" s="15" t="n">
        <v>46249</v>
      </c>
      <c r="G1328" s="1" t="s">
        <v>677</v>
      </c>
      <c r="H1328" s="1" t="n">
        <v>1573160</v>
      </c>
      <c r="I1328" s="1" t="n">
        <v>1</v>
      </c>
      <c r="J1328" s="1" t="s">
        <v>3596</v>
      </c>
      <c r="K1328" s="46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36</v>
      </c>
      <c r="D1329" s="1" t="s">
        <v>3627</v>
      </c>
      <c r="E1329" s="15" t="n">
        <v>46249</v>
      </c>
      <c r="F1329" s="15" t="n">
        <v>46247</v>
      </c>
      <c r="G1329" s="1" t="s">
        <v>438</v>
      </c>
      <c r="H1329" s="1" t="n">
        <v>1551952</v>
      </c>
      <c r="I1329" s="1" t="n">
        <v>11</v>
      </c>
      <c r="J1329" s="1" t="s">
        <v>3596</v>
      </c>
      <c r="K1329" s="46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59</v>
      </c>
      <c r="D1330" s="1" t="s">
        <v>3603</v>
      </c>
      <c r="E1330" s="15" t="n">
        <v>46249</v>
      </c>
      <c r="F1330" s="15" t="n">
        <v>46249</v>
      </c>
      <c r="G1330" s="1" t="s">
        <v>118</v>
      </c>
      <c r="H1330" s="1" t="n">
        <v>1560886</v>
      </c>
      <c r="I1330" s="1" t="n">
        <v>1</v>
      </c>
      <c r="J1330" s="1" t="s">
        <v>3596</v>
      </c>
      <c r="K1330" s="46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36</v>
      </c>
      <c r="D1331" s="1" t="s">
        <v>3748</v>
      </c>
      <c r="E1331" s="15" t="n">
        <v>46249</v>
      </c>
      <c r="F1331" s="15" t="n">
        <v>46249</v>
      </c>
      <c r="G1331" s="1" t="s">
        <v>1716</v>
      </c>
      <c r="H1331" s="1" t="n">
        <v>1560879</v>
      </c>
      <c r="I1331" s="1" t="n">
        <v>1</v>
      </c>
      <c r="J1331" s="1" t="s">
        <v>3596</v>
      </c>
      <c r="K1331" s="46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36</v>
      </c>
      <c r="D1332" s="1" t="s">
        <v>3658</v>
      </c>
      <c r="E1332" s="15" t="n">
        <v>46249</v>
      </c>
      <c r="F1332" s="15" t="n">
        <v>46247</v>
      </c>
      <c r="G1332" s="1" t="s">
        <v>626</v>
      </c>
      <c r="H1332" s="1" t="n">
        <v>1552026</v>
      </c>
      <c r="I1332" s="1" t="n">
        <v>11</v>
      </c>
      <c r="J1332" s="1" t="s">
        <v>3596</v>
      </c>
      <c r="K1332" s="46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36</v>
      </c>
      <c r="D1333" s="1" t="s">
        <v>3644</v>
      </c>
      <c r="E1333" s="15" t="n">
        <v>46249</v>
      </c>
      <c r="F1333" s="15" t="n">
        <v>46247</v>
      </c>
      <c r="G1333" s="1" t="s">
        <v>428</v>
      </c>
      <c r="H1333" s="1" t="n">
        <v>1551295</v>
      </c>
      <c r="I1333" s="1" t="n">
        <v>11</v>
      </c>
      <c r="J1333" s="1" t="s">
        <v>3596</v>
      </c>
      <c r="K1333" s="46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36</v>
      </c>
      <c r="D1334" s="1" t="s">
        <v>3660</v>
      </c>
      <c r="E1334" s="15" t="n">
        <v>46249</v>
      </c>
      <c r="F1334" s="15" t="n">
        <v>46248</v>
      </c>
      <c r="G1334" s="1" t="s">
        <v>247</v>
      </c>
      <c r="H1334" s="1" t="n">
        <v>1551908</v>
      </c>
      <c r="I1334" s="1" t="n">
        <v>11</v>
      </c>
      <c r="J1334" s="1" t="s">
        <v>3596</v>
      </c>
      <c r="K1334" s="46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272</v>
      </c>
      <c r="D1335" s="1" t="s">
        <v>3635</v>
      </c>
      <c r="E1335" s="15" t="n">
        <v>46249</v>
      </c>
      <c r="F1335" s="15" t="n">
        <v>46248</v>
      </c>
      <c r="G1335" s="1" t="s">
        <v>169</v>
      </c>
      <c r="H1335" s="1" t="n">
        <v>1551901</v>
      </c>
      <c r="I1335" s="1" t="n">
        <v>11</v>
      </c>
      <c r="J1335" s="1" t="s">
        <v>3596</v>
      </c>
      <c r="K1335" s="46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153</v>
      </c>
      <c r="D1336" s="1" t="s">
        <v>3711</v>
      </c>
      <c r="E1336" s="15" t="n">
        <v>46249</v>
      </c>
      <c r="F1336" s="15" t="n">
        <v>46247</v>
      </c>
      <c r="G1336" s="1" t="s">
        <v>221</v>
      </c>
      <c r="H1336" s="1" t="n">
        <v>1552272</v>
      </c>
      <c r="I1336" s="1" t="n">
        <v>11</v>
      </c>
      <c r="J1336" s="1" t="s">
        <v>3596</v>
      </c>
      <c r="K1336" s="46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36</v>
      </c>
      <c r="D1337" s="1" t="s">
        <v>3628</v>
      </c>
      <c r="E1337" s="15" t="n">
        <v>46249</v>
      </c>
      <c r="F1337" s="15" t="n">
        <v>46247</v>
      </c>
      <c r="G1337" s="1" t="s">
        <v>440</v>
      </c>
      <c r="H1337" s="1" t="n">
        <v>1551982</v>
      </c>
      <c r="I1337" s="1" t="n">
        <v>11</v>
      </c>
      <c r="J1337" s="1" t="s">
        <v>3596</v>
      </c>
      <c r="K1337" s="46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457</v>
      </c>
      <c r="D1338" s="1" t="s">
        <v>3685</v>
      </c>
      <c r="E1338" s="15" t="n">
        <v>46249</v>
      </c>
      <c r="F1338" s="15" t="n">
        <v>46247</v>
      </c>
      <c r="G1338" s="1" t="s">
        <v>783</v>
      </c>
      <c r="H1338" s="1" t="n">
        <v>1552233</v>
      </c>
      <c r="I1338" s="1" t="n">
        <v>11</v>
      </c>
      <c r="J1338" s="1" t="s">
        <v>3596</v>
      </c>
      <c r="K1338" s="46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59</v>
      </c>
      <c r="D1339" s="1" t="s">
        <v>3629</v>
      </c>
      <c r="E1339" s="15" t="n">
        <v>46249</v>
      </c>
      <c r="F1339" s="15" t="n">
        <v>46248</v>
      </c>
      <c r="G1339" s="1" t="s">
        <v>359</v>
      </c>
      <c r="H1339" s="1" t="n">
        <v>1551929</v>
      </c>
      <c r="I1339" s="1" t="n">
        <v>11</v>
      </c>
      <c r="J1339" s="1" t="s">
        <v>3596</v>
      </c>
      <c r="K1339" s="46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59</v>
      </c>
      <c r="D1340" s="1" t="s">
        <v>3750</v>
      </c>
      <c r="E1340" s="15" t="n">
        <v>46251</v>
      </c>
      <c r="F1340" s="15" t="n">
        <v>46248</v>
      </c>
      <c r="G1340" s="1" t="s">
        <v>1365</v>
      </c>
      <c r="H1340" s="1" t="n">
        <v>1562267</v>
      </c>
      <c r="I1340" s="1" t="n">
        <v>11</v>
      </c>
      <c r="J1340" s="1" t="s">
        <v>3596</v>
      </c>
      <c r="K1340" s="46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36</v>
      </c>
      <c r="D1341" s="1" t="s">
        <v>3612</v>
      </c>
      <c r="E1341" s="15" t="n">
        <v>46251</v>
      </c>
      <c r="F1341" s="15" t="n">
        <v>46249</v>
      </c>
      <c r="G1341" s="1" t="s">
        <v>368</v>
      </c>
      <c r="H1341" s="1" t="n">
        <v>1561179</v>
      </c>
      <c r="I1341" s="1" t="n">
        <v>11</v>
      </c>
      <c r="J1341" s="1" t="s">
        <v>3596</v>
      </c>
      <c r="K1341" s="46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3641</v>
      </c>
      <c r="D1342" s="1" t="s">
        <v>3642</v>
      </c>
      <c r="E1342" s="15" t="n">
        <v>46251</v>
      </c>
      <c r="F1342" s="15" t="n">
        <v>46248</v>
      </c>
      <c r="G1342" s="1" t="s">
        <v>351</v>
      </c>
      <c r="H1342" s="1" t="n">
        <v>1561097</v>
      </c>
      <c r="I1342" s="1" t="n">
        <v>11</v>
      </c>
      <c r="J1342" s="1" t="s">
        <v>3596</v>
      </c>
      <c r="K1342" s="46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36</v>
      </c>
      <c r="D1343" s="1" t="s">
        <v>3680</v>
      </c>
      <c r="E1343" s="15" t="n">
        <v>46251</v>
      </c>
      <c r="F1343" s="15" t="n">
        <v>46247</v>
      </c>
      <c r="G1343" s="1" t="s">
        <v>91</v>
      </c>
      <c r="H1343" s="1" t="n">
        <v>1562361</v>
      </c>
      <c r="I1343" s="1" t="n">
        <v>39</v>
      </c>
      <c r="J1343" s="1" t="s">
        <v>3596</v>
      </c>
      <c r="K1343" s="46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36</v>
      </c>
      <c r="D1344" s="1" t="s">
        <v>3680</v>
      </c>
      <c r="E1344" s="15" t="n">
        <v>46251</v>
      </c>
      <c r="F1344" s="15" t="n">
        <v>46247</v>
      </c>
      <c r="G1344" s="1" t="s">
        <v>91</v>
      </c>
      <c r="H1344" s="1" t="n">
        <v>1561643</v>
      </c>
      <c r="I1344" s="1" t="n">
        <v>11</v>
      </c>
      <c r="J1344" s="1" t="s">
        <v>3596</v>
      </c>
      <c r="K1344" s="46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36</v>
      </c>
      <c r="D1345" s="1" t="s">
        <v>3680</v>
      </c>
      <c r="E1345" s="15" t="n">
        <v>46251</v>
      </c>
      <c r="F1345" s="15" t="n">
        <v>46247</v>
      </c>
      <c r="G1345" s="1" t="s">
        <v>91</v>
      </c>
      <c r="H1345" s="1" t="n">
        <v>1562185</v>
      </c>
      <c r="I1345" s="1" t="n">
        <v>11</v>
      </c>
      <c r="J1345" s="1" t="s">
        <v>3596</v>
      </c>
      <c r="K1345" s="46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36</v>
      </c>
      <c r="D1346" s="1" t="s">
        <v>3735</v>
      </c>
      <c r="E1346" s="15" t="n">
        <v>46251</v>
      </c>
      <c r="F1346" s="15" t="n">
        <v>46247</v>
      </c>
      <c r="G1346" s="1" t="s">
        <v>298</v>
      </c>
      <c r="H1346" s="1" t="n">
        <v>1561356</v>
      </c>
      <c r="I1346" s="1" t="n">
        <v>11</v>
      </c>
      <c r="J1346" s="1" t="s">
        <v>3596</v>
      </c>
      <c r="K1346" s="46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3720</v>
      </c>
      <c r="D1347" s="1" t="s">
        <v>3721</v>
      </c>
      <c r="E1347" s="15" t="n">
        <v>46251</v>
      </c>
      <c r="F1347" s="15" t="n">
        <v>46249</v>
      </c>
      <c r="G1347" s="1" t="s">
        <v>355</v>
      </c>
      <c r="H1347" s="1" t="n">
        <v>1562610</v>
      </c>
      <c r="I1347" s="1" t="n">
        <v>11</v>
      </c>
      <c r="J1347" s="1" t="s">
        <v>3596</v>
      </c>
      <c r="K1347" s="46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59</v>
      </c>
      <c r="D1348" s="1" t="s">
        <v>3603</v>
      </c>
      <c r="E1348" s="15" t="n">
        <v>46251</v>
      </c>
      <c r="F1348" s="15" t="n">
        <v>46251</v>
      </c>
      <c r="G1348" s="1" t="s">
        <v>118</v>
      </c>
      <c r="H1348" s="1" t="n">
        <v>1573209</v>
      </c>
      <c r="I1348" s="1" t="n">
        <v>1</v>
      </c>
      <c r="J1348" s="1" t="s">
        <v>3596</v>
      </c>
      <c r="K1348" s="46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36</v>
      </c>
      <c r="D1349" s="1" t="s">
        <v>3748</v>
      </c>
      <c r="E1349" s="15" t="n">
        <v>46251</v>
      </c>
      <c r="F1349" s="15" t="n">
        <v>46251</v>
      </c>
      <c r="G1349" s="1" t="s">
        <v>1716</v>
      </c>
      <c r="H1349" s="1" t="n">
        <v>1573224</v>
      </c>
      <c r="I1349" s="1" t="n">
        <v>1</v>
      </c>
      <c r="J1349" s="1" t="s">
        <v>3596</v>
      </c>
      <c r="K1349" s="46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36</v>
      </c>
      <c r="D1350" s="1" t="s">
        <v>3605</v>
      </c>
      <c r="E1350" s="15" t="n">
        <v>46251</v>
      </c>
      <c r="F1350" s="15" t="n">
        <v>46249</v>
      </c>
      <c r="G1350" s="1" t="s">
        <v>243</v>
      </c>
      <c r="H1350" s="1" t="n">
        <v>1562744</v>
      </c>
      <c r="I1350" s="1" t="n">
        <v>11</v>
      </c>
      <c r="J1350" s="1" t="s">
        <v>3596</v>
      </c>
      <c r="K1350" s="46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36</v>
      </c>
      <c r="D1351" s="1" t="s">
        <v>3621</v>
      </c>
      <c r="E1351" s="15" t="n">
        <v>46251</v>
      </c>
      <c r="F1351" s="15" t="n">
        <v>46248</v>
      </c>
      <c r="G1351" s="1" t="s">
        <v>363</v>
      </c>
      <c r="H1351" s="1" t="n">
        <v>1561068</v>
      </c>
      <c r="I1351" s="1" t="n">
        <v>11</v>
      </c>
      <c r="J1351" s="1" t="s">
        <v>3596</v>
      </c>
      <c r="K1351" s="46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59</v>
      </c>
      <c r="D1352" s="1" t="s">
        <v>3622</v>
      </c>
      <c r="E1352" s="15" t="n">
        <v>46251</v>
      </c>
      <c r="F1352" s="15" t="n">
        <v>46249</v>
      </c>
      <c r="G1352" s="1" t="s">
        <v>97</v>
      </c>
      <c r="H1352" s="1" t="n">
        <v>1561155</v>
      </c>
      <c r="I1352" s="1" t="n">
        <v>11</v>
      </c>
      <c r="J1352" s="1" t="s">
        <v>3596</v>
      </c>
      <c r="K1352" s="46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36</v>
      </c>
      <c r="D1353" s="1" t="s">
        <v>3628</v>
      </c>
      <c r="E1353" s="15" t="n">
        <v>46251</v>
      </c>
      <c r="F1353" s="15" t="n">
        <v>46247</v>
      </c>
      <c r="G1353" s="1" t="s">
        <v>440</v>
      </c>
      <c r="H1353" s="1" t="n">
        <v>1562383</v>
      </c>
      <c r="I1353" s="1" t="n">
        <v>47</v>
      </c>
      <c r="J1353" s="1" t="s">
        <v>3596</v>
      </c>
      <c r="K1353" s="46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36</v>
      </c>
      <c r="D1354" s="1" t="s">
        <v>3607</v>
      </c>
      <c r="E1354" s="15" t="n">
        <v>46251</v>
      </c>
      <c r="F1354" s="15" t="n">
        <v>46251</v>
      </c>
      <c r="G1354" s="1" t="s">
        <v>93</v>
      </c>
      <c r="H1354" s="1" t="n">
        <v>1560861</v>
      </c>
      <c r="I1354" s="1" t="n">
        <v>6</v>
      </c>
      <c r="J1354" s="1" t="s">
        <v>3596</v>
      </c>
      <c r="K1354" s="46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36</v>
      </c>
      <c r="D1355" s="1" t="s">
        <v>3607</v>
      </c>
      <c r="E1355" s="15" t="n">
        <v>46251</v>
      </c>
      <c r="F1355" s="15" t="n">
        <v>46251</v>
      </c>
      <c r="G1355" s="1" t="s">
        <v>93</v>
      </c>
      <c r="H1355" s="1" t="n">
        <v>1560904</v>
      </c>
      <c r="I1355" s="1" t="n">
        <v>6</v>
      </c>
      <c r="J1355" s="1" t="s">
        <v>3596</v>
      </c>
      <c r="K1355" s="46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59</v>
      </c>
      <c r="D1356" s="1" t="s">
        <v>3750</v>
      </c>
      <c r="E1356" s="15" t="n">
        <v>46252</v>
      </c>
      <c r="F1356" s="15" t="n">
        <v>46252</v>
      </c>
      <c r="G1356" s="1" t="s">
        <v>1365</v>
      </c>
      <c r="H1356" s="1" t="n">
        <v>1567143</v>
      </c>
      <c r="I1356" s="1" t="n">
        <v>11</v>
      </c>
      <c r="J1356" s="1" t="s">
        <v>3596</v>
      </c>
      <c r="K1356" s="46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36</v>
      </c>
      <c r="D1357" s="1" t="s">
        <v>3688</v>
      </c>
      <c r="E1357" s="15" t="n">
        <v>46252</v>
      </c>
      <c r="F1357" s="15" t="n">
        <v>46251</v>
      </c>
      <c r="G1357" s="1" t="s">
        <v>276</v>
      </c>
      <c r="H1357" s="1" t="n">
        <v>1568270</v>
      </c>
      <c r="I1357" s="1" t="n">
        <v>11</v>
      </c>
      <c r="J1357" s="1" t="s">
        <v>3596</v>
      </c>
      <c r="K1357" s="46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1950</v>
      </c>
      <c r="D1358" s="1" t="s">
        <v>3652</v>
      </c>
      <c r="E1358" s="15" t="n">
        <v>46252</v>
      </c>
      <c r="F1358" s="15" t="n">
        <v>46247</v>
      </c>
      <c r="G1358" s="1" t="s">
        <v>173</v>
      </c>
      <c r="H1358" s="1" t="n">
        <v>1565986</v>
      </c>
      <c r="I1358" s="1" t="n">
        <v>11</v>
      </c>
      <c r="J1358" s="1" t="s">
        <v>3596</v>
      </c>
      <c r="K1358" s="46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1950</v>
      </c>
      <c r="D1359" s="1" t="s">
        <v>3652</v>
      </c>
      <c r="E1359" s="15" t="n">
        <v>46252</v>
      </c>
      <c r="F1359" s="15" t="n">
        <v>46247</v>
      </c>
      <c r="G1359" s="1" t="s">
        <v>173</v>
      </c>
      <c r="H1359" s="1" t="n">
        <v>1566242</v>
      </c>
      <c r="I1359" s="1" t="n">
        <v>11</v>
      </c>
      <c r="J1359" s="1" t="s">
        <v>3596</v>
      </c>
      <c r="K1359" s="46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1950</v>
      </c>
      <c r="D1360" s="1" t="s">
        <v>3652</v>
      </c>
      <c r="E1360" s="15" t="n">
        <v>46252</v>
      </c>
      <c r="F1360" s="15" t="n">
        <v>46247</v>
      </c>
      <c r="G1360" s="1" t="s">
        <v>173</v>
      </c>
      <c r="H1360" s="1" t="n">
        <v>1566665</v>
      </c>
      <c r="I1360" s="1" t="n">
        <v>11</v>
      </c>
      <c r="J1360" s="1" t="s">
        <v>3596</v>
      </c>
      <c r="K1360" s="46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1950</v>
      </c>
      <c r="D1361" s="1" t="s">
        <v>3652</v>
      </c>
      <c r="E1361" s="15" t="n">
        <v>46252</v>
      </c>
      <c r="F1361" s="15" t="n">
        <v>46247</v>
      </c>
      <c r="G1361" s="1" t="s">
        <v>173</v>
      </c>
      <c r="H1361" s="1" t="n">
        <v>1566380</v>
      </c>
      <c r="I1361" s="1" t="n">
        <v>11</v>
      </c>
      <c r="J1361" s="1" t="s">
        <v>3596</v>
      </c>
      <c r="K1361" s="46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272</v>
      </c>
      <c r="D1362" s="1" t="s">
        <v>3652</v>
      </c>
      <c r="E1362" s="15" t="n">
        <v>46252</v>
      </c>
      <c r="F1362" s="15" t="n">
        <v>46247</v>
      </c>
      <c r="G1362" s="1" t="s">
        <v>173</v>
      </c>
      <c r="H1362" s="1" t="n">
        <v>1566457</v>
      </c>
      <c r="I1362" s="1" t="n">
        <v>11</v>
      </c>
      <c r="J1362" s="1" t="s">
        <v>3596</v>
      </c>
      <c r="K1362" s="46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272</v>
      </c>
      <c r="D1363" s="1" t="s">
        <v>3652</v>
      </c>
      <c r="E1363" s="15" t="n">
        <v>46252</v>
      </c>
      <c r="F1363" s="15" t="n">
        <v>46247</v>
      </c>
      <c r="G1363" s="1" t="s">
        <v>173</v>
      </c>
      <c r="H1363" s="1" t="n">
        <v>1566573</v>
      </c>
      <c r="I1363" s="1" t="n">
        <v>11</v>
      </c>
      <c r="J1363" s="1" t="s">
        <v>3596</v>
      </c>
      <c r="K1363" s="46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272</v>
      </c>
      <c r="D1364" s="1" t="s">
        <v>3652</v>
      </c>
      <c r="E1364" s="15" t="n">
        <v>46252</v>
      </c>
      <c r="F1364" s="15" t="n">
        <v>46247</v>
      </c>
      <c r="G1364" s="1" t="s">
        <v>173</v>
      </c>
      <c r="H1364" s="1" t="n">
        <v>1566549</v>
      </c>
      <c r="I1364" s="1" t="n">
        <v>11</v>
      </c>
      <c r="J1364" s="1" t="s">
        <v>3596</v>
      </c>
      <c r="K1364" s="46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272</v>
      </c>
      <c r="D1365" s="1" t="s">
        <v>3652</v>
      </c>
      <c r="E1365" s="15" t="n">
        <v>46252</v>
      </c>
      <c r="F1365" s="15" t="n">
        <v>46247</v>
      </c>
      <c r="G1365" s="1" t="s">
        <v>173</v>
      </c>
      <c r="H1365" s="1" t="n">
        <v>1566632</v>
      </c>
      <c r="I1365" s="1" t="n">
        <v>11</v>
      </c>
      <c r="J1365" s="1" t="s">
        <v>3596</v>
      </c>
      <c r="K1365" s="46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59</v>
      </c>
      <c r="D1366" s="1" t="s">
        <v>3613</v>
      </c>
      <c r="E1366" s="15" t="n">
        <v>46252</v>
      </c>
      <c r="F1366" s="15" t="n">
        <v>46251</v>
      </c>
      <c r="G1366" s="1" t="s">
        <v>89</v>
      </c>
      <c r="H1366" s="1" t="n">
        <v>1565831</v>
      </c>
      <c r="I1366" s="1" t="n">
        <v>11</v>
      </c>
      <c r="J1366" s="1" t="s">
        <v>3596</v>
      </c>
      <c r="K1366" s="46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36</v>
      </c>
      <c r="D1367" s="1" t="s">
        <v>3614</v>
      </c>
      <c r="E1367" s="15" t="n">
        <v>46252</v>
      </c>
      <c r="F1367" s="15" t="n">
        <v>46252</v>
      </c>
      <c r="G1367" s="1" t="s">
        <v>302</v>
      </c>
      <c r="H1367" s="1" t="n">
        <v>1567429</v>
      </c>
      <c r="I1367" s="1" t="n">
        <v>11</v>
      </c>
      <c r="J1367" s="1" t="s">
        <v>3596</v>
      </c>
      <c r="K1367" s="46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36</v>
      </c>
      <c r="D1368" s="1" t="s">
        <v>3615</v>
      </c>
      <c r="E1368" s="15" t="n">
        <v>46252</v>
      </c>
      <c r="F1368" s="15" t="n">
        <v>46252</v>
      </c>
      <c r="G1368" s="1" t="s">
        <v>253</v>
      </c>
      <c r="H1368" s="1" t="n">
        <v>1567671</v>
      </c>
      <c r="I1368" s="1" t="n">
        <v>1</v>
      </c>
      <c r="J1368" s="1" t="s">
        <v>3596</v>
      </c>
      <c r="K1368" s="46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3600</v>
      </c>
      <c r="D1369" s="1" t="s">
        <v>3601</v>
      </c>
      <c r="E1369" s="15" t="n">
        <v>46252</v>
      </c>
      <c r="F1369" s="15" t="n">
        <v>46252</v>
      </c>
      <c r="G1369" s="1" t="s">
        <v>677</v>
      </c>
      <c r="H1369" s="1" t="n">
        <v>1573198</v>
      </c>
      <c r="I1369" s="1" t="n">
        <v>1</v>
      </c>
      <c r="J1369" s="1" t="s">
        <v>3596</v>
      </c>
      <c r="K1369" s="46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36</v>
      </c>
      <c r="D1370" s="1" t="s">
        <v>3619</v>
      </c>
      <c r="E1370" s="15" t="n">
        <v>46252</v>
      </c>
      <c r="F1370" s="15" t="n">
        <v>46246</v>
      </c>
      <c r="G1370" s="1" t="s">
        <v>180</v>
      </c>
      <c r="H1370" s="1" t="n">
        <v>1566841</v>
      </c>
      <c r="I1370" s="1" t="n">
        <v>11</v>
      </c>
      <c r="J1370" s="1" t="s">
        <v>3596</v>
      </c>
      <c r="K1370" s="46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36</v>
      </c>
      <c r="D1371" s="1" t="s">
        <v>3605</v>
      </c>
      <c r="E1371" s="15" t="n">
        <v>46252</v>
      </c>
      <c r="F1371" s="15" t="n">
        <v>46251</v>
      </c>
      <c r="G1371" s="1" t="s">
        <v>243</v>
      </c>
      <c r="H1371" s="1" t="n">
        <v>1567262</v>
      </c>
      <c r="I1371" s="1" t="n">
        <v>11</v>
      </c>
      <c r="J1371" s="1" t="s">
        <v>3596</v>
      </c>
      <c r="K1371" s="46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59</v>
      </c>
      <c r="D1372" s="1" t="s">
        <v>3622</v>
      </c>
      <c r="E1372" s="15" t="n">
        <v>46252</v>
      </c>
      <c r="F1372" s="15" t="n">
        <v>46251</v>
      </c>
      <c r="G1372" s="1" t="s">
        <v>97</v>
      </c>
      <c r="H1372" s="1" t="n">
        <v>1565868</v>
      </c>
      <c r="I1372" s="1" t="n">
        <v>11</v>
      </c>
      <c r="J1372" s="1" t="s">
        <v>3596</v>
      </c>
      <c r="K1372" s="46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36</v>
      </c>
      <c r="D1373" s="1" t="s">
        <v>3607</v>
      </c>
      <c r="E1373" s="15" t="n">
        <v>46252</v>
      </c>
      <c r="F1373" s="15" t="n">
        <v>46252</v>
      </c>
      <c r="G1373" s="1" t="s">
        <v>93</v>
      </c>
      <c r="H1373" s="1" t="n">
        <v>1566459</v>
      </c>
      <c r="I1373" s="1" t="n">
        <v>6</v>
      </c>
      <c r="J1373" s="1" t="s">
        <v>3596</v>
      </c>
      <c r="K1373" s="46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36</v>
      </c>
      <c r="D1374" s="1" t="s">
        <v>3607</v>
      </c>
      <c r="E1374" s="15" t="n">
        <v>46252</v>
      </c>
      <c r="F1374" s="15" t="n">
        <v>46252</v>
      </c>
      <c r="G1374" s="1" t="s">
        <v>93</v>
      </c>
      <c r="H1374" s="1" t="n">
        <v>1567398</v>
      </c>
      <c r="I1374" s="1" t="n">
        <v>6</v>
      </c>
      <c r="J1374" s="1" t="s">
        <v>3596</v>
      </c>
      <c r="K1374" s="46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36</v>
      </c>
      <c r="D1375" s="1" t="s">
        <v>3607</v>
      </c>
      <c r="E1375" s="15" t="n">
        <v>46252</v>
      </c>
      <c r="F1375" s="15" t="n">
        <v>46252</v>
      </c>
      <c r="G1375" s="1" t="s">
        <v>93</v>
      </c>
      <c r="H1375" s="1" t="n">
        <v>1567624</v>
      </c>
      <c r="I1375" s="1" t="n">
        <v>6</v>
      </c>
      <c r="J1375" s="1" t="s">
        <v>3596</v>
      </c>
      <c r="K1375" s="46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36</v>
      </c>
      <c r="D1376" s="1" t="s">
        <v>3607</v>
      </c>
      <c r="E1376" s="15" t="n">
        <v>46252</v>
      </c>
      <c r="F1376" s="15" t="n">
        <v>46252</v>
      </c>
      <c r="G1376" s="1" t="s">
        <v>93</v>
      </c>
      <c r="H1376" s="1" t="n">
        <v>1567876</v>
      </c>
      <c r="I1376" s="1" t="n">
        <v>6</v>
      </c>
      <c r="J1376" s="1" t="s">
        <v>3596</v>
      </c>
      <c r="K1376" s="46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3662</v>
      </c>
      <c r="D1377" s="1" t="s">
        <v>3663</v>
      </c>
      <c r="E1377" s="15" t="n">
        <v>46252</v>
      </c>
      <c r="F1377" s="15" t="n">
        <v>46247</v>
      </c>
      <c r="G1377" s="1" t="s">
        <v>56</v>
      </c>
      <c r="H1377" s="1" t="n">
        <v>1567686</v>
      </c>
      <c r="I1377" s="1" t="n">
        <v>11</v>
      </c>
      <c r="J1377" s="1" t="s">
        <v>3596</v>
      </c>
      <c r="K1377" s="46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36</v>
      </c>
      <c r="D1378" s="1" t="s">
        <v>3691</v>
      </c>
      <c r="E1378" s="15" t="n">
        <v>46252</v>
      </c>
      <c r="F1378" s="15" t="n">
        <v>46247</v>
      </c>
      <c r="G1378" s="1" t="s">
        <v>385</v>
      </c>
      <c r="H1378" s="1" t="n">
        <v>1567977</v>
      </c>
      <c r="I1378" s="1" t="n">
        <v>11</v>
      </c>
      <c r="J1378" s="1" t="s">
        <v>3596</v>
      </c>
      <c r="K1378" s="46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153</v>
      </c>
      <c r="D1379" s="1" t="s">
        <v>3697</v>
      </c>
      <c r="E1379" s="15" t="n">
        <v>46252</v>
      </c>
      <c r="F1379" s="15" t="n">
        <v>46247</v>
      </c>
      <c r="G1379" s="1" t="s">
        <v>430</v>
      </c>
      <c r="H1379" s="1" t="n">
        <v>1567571</v>
      </c>
      <c r="I1379" s="1" t="n">
        <v>11</v>
      </c>
      <c r="J1379" s="1" t="s">
        <v>3596</v>
      </c>
      <c r="K1379" s="46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59</v>
      </c>
      <c r="D1380" s="1" t="s">
        <v>3750</v>
      </c>
      <c r="E1380" s="15" t="n">
        <v>46253</v>
      </c>
      <c r="F1380" s="15" t="n">
        <v>46252</v>
      </c>
      <c r="G1380" s="1" t="s">
        <v>1365</v>
      </c>
      <c r="H1380" s="1" t="n">
        <v>1571392</v>
      </c>
      <c r="I1380" s="1" t="n">
        <v>11</v>
      </c>
      <c r="J1380" s="1" t="s">
        <v>3596</v>
      </c>
      <c r="K1380" s="46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36</v>
      </c>
      <c r="D1381" s="1" t="s">
        <v>3611</v>
      </c>
      <c r="E1381" s="15" t="n">
        <v>46253</v>
      </c>
      <c r="F1381" s="15" t="n">
        <v>46251</v>
      </c>
      <c r="G1381" s="1" t="s">
        <v>186</v>
      </c>
      <c r="H1381" s="1" t="n">
        <v>1572026</v>
      </c>
      <c r="I1381" s="1" t="n">
        <v>11</v>
      </c>
      <c r="J1381" s="1" t="s">
        <v>3596</v>
      </c>
      <c r="K1381" s="46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36</v>
      </c>
      <c r="D1382" s="1" t="s">
        <v>3679</v>
      </c>
      <c r="E1382" s="15" t="n">
        <v>46253</v>
      </c>
      <c r="F1382" s="15" t="n">
        <v>46248</v>
      </c>
      <c r="G1382" s="1" t="s">
        <v>68</v>
      </c>
      <c r="H1382" s="1" t="n">
        <v>1570741</v>
      </c>
      <c r="I1382" s="1" t="n">
        <v>11</v>
      </c>
      <c r="J1382" s="1" t="s">
        <v>3596</v>
      </c>
      <c r="K1382" s="46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36</v>
      </c>
      <c r="D1383" s="1" t="s">
        <v>3679</v>
      </c>
      <c r="E1383" s="15" t="n">
        <v>46253</v>
      </c>
      <c r="F1383" s="15" t="n">
        <v>46248</v>
      </c>
      <c r="G1383" s="1" t="s">
        <v>68</v>
      </c>
      <c r="H1383" s="1" t="n">
        <v>1570790</v>
      </c>
      <c r="I1383" s="1" t="n">
        <v>11</v>
      </c>
      <c r="J1383" s="1" t="s">
        <v>3596</v>
      </c>
      <c r="K1383" s="46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36</v>
      </c>
      <c r="D1384" s="1" t="s">
        <v>3679</v>
      </c>
      <c r="E1384" s="15" t="n">
        <v>46253</v>
      </c>
      <c r="F1384" s="15" t="n">
        <v>46248</v>
      </c>
      <c r="G1384" s="1" t="s">
        <v>68</v>
      </c>
      <c r="H1384" s="1" t="n">
        <v>1570747</v>
      </c>
      <c r="I1384" s="1" t="n">
        <v>11</v>
      </c>
      <c r="J1384" s="1" t="s">
        <v>3596</v>
      </c>
      <c r="K1384" s="46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36</v>
      </c>
      <c r="D1385" s="1" t="s">
        <v>3614</v>
      </c>
      <c r="E1385" s="15" t="n">
        <v>46253</v>
      </c>
      <c r="F1385" s="15" t="n">
        <v>46253</v>
      </c>
      <c r="G1385" s="1" t="s">
        <v>302</v>
      </c>
      <c r="H1385" s="1" t="n">
        <v>1573015</v>
      </c>
      <c r="I1385" s="1" t="n">
        <v>11</v>
      </c>
      <c r="J1385" s="1" t="s">
        <v>3596</v>
      </c>
      <c r="K1385" s="46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153</v>
      </c>
      <c r="D1386" s="1" t="s">
        <v>3598</v>
      </c>
      <c r="E1386" s="15" t="n">
        <v>46253</v>
      </c>
      <c r="F1386" s="15" t="n">
        <v>46252</v>
      </c>
      <c r="G1386" s="1" t="s">
        <v>445</v>
      </c>
      <c r="H1386" s="1" t="n">
        <v>1573302</v>
      </c>
      <c r="I1386" s="1" t="n">
        <v>1</v>
      </c>
      <c r="J1386" s="1" t="s">
        <v>3596</v>
      </c>
      <c r="K1386" s="46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36</v>
      </c>
      <c r="D1387" s="1" t="s">
        <v>3616</v>
      </c>
      <c r="E1387" s="15" t="n">
        <v>46253</v>
      </c>
      <c r="F1387" s="15" t="n">
        <v>46252</v>
      </c>
      <c r="G1387" s="1" t="s">
        <v>75</v>
      </c>
      <c r="H1387" s="1" t="n">
        <v>1572218</v>
      </c>
      <c r="I1387" s="1" t="n">
        <v>11</v>
      </c>
      <c r="J1387" s="1" t="s">
        <v>3596</v>
      </c>
      <c r="K1387" s="46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36</v>
      </c>
      <c r="D1388" s="1" t="s">
        <v>3680</v>
      </c>
      <c r="E1388" s="15" t="n">
        <v>46253</v>
      </c>
      <c r="F1388" s="15" t="n">
        <v>46248</v>
      </c>
      <c r="G1388" s="1" t="s">
        <v>91</v>
      </c>
      <c r="H1388" s="1" t="n">
        <v>1572074</v>
      </c>
      <c r="I1388" s="1" t="n">
        <v>11</v>
      </c>
      <c r="J1388" s="1" t="s">
        <v>3596</v>
      </c>
      <c r="K1388" s="46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3600</v>
      </c>
      <c r="D1389" s="1" t="s">
        <v>3601</v>
      </c>
      <c r="E1389" s="15" t="n">
        <v>46253</v>
      </c>
      <c r="F1389" s="15" t="n">
        <v>46253</v>
      </c>
      <c r="G1389" s="1" t="s">
        <v>677</v>
      </c>
      <c r="H1389" s="1" t="n">
        <v>1573284</v>
      </c>
      <c r="I1389" s="1" t="n">
        <v>1</v>
      </c>
      <c r="J1389" s="1" t="s">
        <v>3596</v>
      </c>
      <c r="K1389" s="46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36</v>
      </c>
      <c r="D1390" s="1" t="s">
        <v>3654</v>
      </c>
      <c r="E1390" s="15" t="n">
        <v>46253</v>
      </c>
      <c r="F1390" s="15" t="n">
        <v>46247</v>
      </c>
      <c r="G1390" s="1" t="s">
        <v>225</v>
      </c>
      <c r="H1390" s="1" t="n">
        <v>1572369</v>
      </c>
      <c r="I1390" s="1" t="n">
        <v>11</v>
      </c>
      <c r="J1390" s="1" t="s">
        <v>3596</v>
      </c>
      <c r="K1390" s="46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460</v>
      </c>
      <c r="D1391" s="1" t="s">
        <v>3657</v>
      </c>
      <c r="E1391" s="15" t="n">
        <v>46253</v>
      </c>
      <c r="F1391" s="15" t="n">
        <v>46247</v>
      </c>
      <c r="G1391" s="1" t="s">
        <v>157</v>
      </c>
      <c r="H1391" s="1" t="n">
        <v>1571222</v>
      </c>
      <c r="I1391" s="1" t="n">
        <v>11</v>
      </c>
      <c r="J1391" s="1" t="s">
        <v>3596</v>
      </c>
      <c r="K1391" s="46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59</v>
      </c>
      <c r="D1392" s="1" t="s">
        <v>3603</v>
      </c>
      <c r="E1392" s="15" t="n">
        <v>46253</v>
      </c>
      <c r="F1392" s="15" t="n">
        <v>46253</v>
      </c>
      <c r="G1392" s="1" t="s">
        <v>118</v>
      </c>
      <c r="H1392" s="1" t="n">
        <v>1573002</v>
      </c>
      <c r="I1392" s="1" t="n">
        <v>1</v>
      </c>
      <c r="J1392" s="1" t="s">
        <v>3596</v>
      </c>
      <c r="K1392" s="46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36</v>
      </c>
      <c r="D1393" s="1" t="s">
        <v>3771</v>
      </c>
      <c r="E1393" s="15" t="n">
        <v>46253</v>
      </c>
      <c r="F1393" s="15" t="n">
        <v>46249</v>
      </c>
      <c r="G1393" s="1" t="s">
        <v>3276</v>
      </c>
      <c r="H1393" s="1" t="n">
        <v>1571297</v>
      </c>
      <c r="I1393" s="1" t="n">
        <v>11</v>
      </c>
      <c r="J1393" s="1" t="s">
        <v>3596</v>
      </c>
      <c r="K1393" s="46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3683</v>
      </c>
      <c r="D1394" s="1" t="s">
        <v>3713</v>
      </c>
      <c r="E1394" s="15" t="n">
        <v>46253</v>
      </c>
      <c r="F1394" s="15" t="n">
        <v>46251</v>
      </c>
      <c r="G1394" s="1" t="s">
        <v>238</v>
      </c>
      <c r="H1394" s="1" t="n">
        <v>1570884</v>
      </c>
      <c r="I1394" s="1" t="n">
        <v>11</v>
      </c>
      <c r="J1394" s="1" t="s">
        <v>3596</v>
      </c>
      <c r="K1394" s="46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3683</v>
      </c>
      <c r="D1395" s="1" t="s">
        <v>3713</v>
      </c>
      <c r="E1395" s="15" t="n">
        <v>46253</v>
      </c>
      <c r="F1395" s="15" t="n">
        <v>46251</v>
      </c>
      <c r="G1395" s="1" t="s">
        <v>238</v>
      </c>
      <c r="H1395" s="1" t="n">
        <v>1570893</v>
      </c>
      <c r="I1395" s="1" t="n">
        <v>11</v>
      </c>
      <c r="J1395" s="1" t="s">
        <v>3596</v>
      </c>
      <c r="K1395" s="46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153</v>
      </c>
      <c r="D1396" s="1" t="s">
        <v>3675</v>
      </c>
      <c r="E1396" s="15" t="n">
        <v>46253</v>
      </c>
      <c r="F1396" s="15" t="n">
        <v>46247</v>
      </c>
      <c r="G1396" s="1" t="s">
        <v>155</v>
      </c>
      <c r="H1396" s="1" t="n">
        <v>1570972</v>
      </c>
      <c r="I1396" s="1" t="n">
        <v>11</v>
      </c>
      <c r="J1396" s="1" t="s">
        <v>3596</v>
      </c>
      <c r="K1396" s="46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153</v>
      </c>
      <c r="D1397" s="1" t="s">
        <v>3623</v>
      </c>
      <c r="E1397" s="15" t="n">
        <v>46253</v>
      </c>
      <c r="F1397" s="15" t="n">
        <v>46246</v>
      </c>
      <c r="G1397" s="1" t="s">
        <v>871</v>
      </c>
      <c r="H1397" s="1" t="n">
        <v>1572655</v>
      </c>
      <c r="I1397" s="1" t="n">
        <v>11</v>
      </c>
      <c r="J1397" s="1" t="s">
        <v>3596</v>
      </c>
      <c r="K1397" s="46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36</v>
      </c>
      <c r="D1398" s="1" t="s">
        <v>3607</v>
      </c>
      <c r="E1398" s="15" t="n">
        <v>46253</v>
      </c>
      <c r="F1398" s="15" t="n">
        <v>46253</v>
      </c>
      <c r="G1398" s="1" t="s">
        <v>93</v>
      </c>
      <c r="H1398" s="1" t="n">
        <v>1572770</v>
      </c>
      <c r="I1398" s="1" t="n">
        <v>6</v>
      </c>
      <c r="J1398" s="1" t="s">
        <v>3596</v>
      </c>
      <c r="K1398" s="46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36</v>
      </c>
      <c r="D1399" s="1" t="s">
        <v>3607</v>
      </c>
      <c r="E1399" s="15" t="n">
        <v>46253</v>
      </c>
      <c r="F1399" s="15" t="n">
        <v>46253</v>
      </c>
      <c r="G1399" s="1" t="s">
        <v>93</v>
      </c>
      <c r="H1399" s="1" t="n">
        <v>1572960</v>
      </c>
      <c r="I1399" s="1" t="n">
        <v>6</v>
      </c>
      <c r="J1399" s="1" t="s">
        <v>3596</v>
      </c>
      <c r="K1399" s="46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1950</v>
      </c>
      <c r="D1400" s="1" t="s">
        <v>3652</v>
      </c>
      <c r="E1400" s="15" t="n">
        <v>46254</v>
      </c>
      <c r="F1400" s="15" t="n">
        <v>46252</v>
      </c>
      <c r="G1400" s="1" t="s">
        <v>173</v>
      </c>
      <c r="H1400" s="1" t="n">
        <v>1576385</v>
      </c>
      <c r="I1400" s="1" t="n">
        <v>11</v>
      </c>
      <c r="J1400" s="1" t="s">
        <v>3596</v>
      </c>
      <c r="K1400" s="46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36</v>
      </c>
      <c r="D1401" s="1" t="s">
        <v>3626</v>
      </c>
      <c r="E1401" s="15" t="n">
        <v>46254</v>
      </c>
      <c r="F1401" s="15" t="n">
        <v>46251</v>
      </c>
      <c r="G1401" s="1" t="s">
        <v>184</v>
      </c>
      <c r="H1401" s="1" t="n">
        <v>1575789</v>
      </c>
      <c r="I1401" s="1" t="n">
        <v>11</v>
      </c>
      <c r="J1401" s="1" t="s">
        <v>3596</v>
      </c>
      <c r="K1401" s="46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36</v>
      </c>
      <c r="D1402" s="1" t="s">
        <v>3616</v>
      </c>
      <c r="E1402" s="15" t="n">
        <v>46254</v>
      </c>
      <c r="F1402" s="15" t="n">
        <v>46247</v>
      </c>
      <c r="G1402" s="1" t="s">
        <v>75</v>
      </c>
      <c r="H1402" s="1" t="n">
        <v>1575874</v>
      </c>
      <c r="I1402" s="1" t="n">
        <v>11</v>
      </c>
      <c r="J1402" s="1" t="s">
        <v>3596</v>
      </c>
      <c r="K1402" s="46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36</v>
      </c>
      <c r="D1403" s="1" t="s">
        <v>3616</v>
      </c>
      <c r="E1403" s="15" t="n">
        <v>46254</v>
      </c>
      <c r="F1403" s="15" t="n">
        <v>46252</v>
      </c>
      <c r="G1403" s="1" t="s">
        <v>75</v>
      </c>
      <c r="H1403" s="1" t="n">
        <v>1576061</v>
      </c>
      <c r="I1403" s="1" t="n">
        <v>11</v>
      </c>
      <c r="J1403" s="1" t="s">
        <v>3596</v>
      </c>
      <c r="K1403" s="46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59</v>
      </c>
      <c r="D1404" s="1" t="s">
        <v>3618</v>
      </c>
      <c r="E1404" s="15" t="n">
        <v>46254</v>
      </c>
      <c r="F1404" s="15" t="n">
        <v>46251</v>
      </c>
      <c r="G1404" s="1" t="s">
        <v>99</v>
      </c>
      <c r="H1404" s="1" t="n">
        <v>1575756</v>
      </c>
      <c r="I1404" s="1" t="n">
        <v>11</v>
      </c>
      <c r="J1404" s="1" t="s">
        <v>3596</v>
      </c>
      <c r="K1404" s="46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36</v>
      </c>
      <c r="D1405" s="1" t="s">
        <v>3710</v>
      </c>
      <c r="E1405" s="15" t="n">
        <v>46254</v>
      </c>
      <c r="F1405" s="15" t="n">
        <v>46253</v>
      </c>
      <c r="G1405" s="1" t="s">
        <v>974</v>
      </c>
      <c r="H1405" s="1" t="n">
        <v>1575846</v>
      </c>
      <c r="I1405" s="1" t="n">
        <v>11</v>
      </c>
      <c r="J1405" s="1" t="s">
        <v>3596</v>
      </c>
      <c r="K1405" s="46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59</v>
      </c>
      <c r="D1406" s="1" t="s">
        <v>3622</v>
      </c>
      <c r="E1406" s="15" t="n">
        <v>46254</v>
      </c>
      <c r="F1406" s="15" t="n">
        <v>46253</v>
      </c>
      <c r="G1406" s="1" t="s">
        <v>97</v>
      </c>
      <c r="H1406" s="1" t="n">
        <v>1575697</v>
      </c>
      <c r="I1406" s="1" t="n">
        <v>11</v>
      </c>
      <c r="J1406" s="1" t="s">
        <v>3596</v>
      </c>
      <c r="K1406" s="46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460</v>
      </c>
      <c r="D1407" s="1" t="s">
        <v>3749</v>
      </c>
      <c r="E1407" s="15" t="n">
        <v>46254</v>
      </c>
      <c r="F1407" s="15" t="n">
        <v>46253</v>
      </c>
      <c r="G1407" s="1" t="s">
        <v>1709</v>
      </c>
      <c r="H1407" s="1" t="n">
        <v>1575905</v>
      </c>
      <c r="I1407" s="1" t="n">
        <v>11</v>
      </c>
      <c r="J1407" s="1" t="s">
        <v>3596</v>
      </c>
      <c r="K1407" s="46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460</v>
      </c>
      <c r="D1408" s="1" t="s">
        <v>3749</v>
      </c>
      <c r="E1408" s="15" t="n">
        <v>46254</v>
      </c>
      <c r="F1408" s="15" t="n">
        <v>46253</v>
      </c>
      <c r="G1408" s="1" t="s">
        <v>1709</v>
      </c>
      <c r="H1408" s="1" t="n">
        <v>1575914</v>
      </c>
      <c r="I1408" s="1" t="n">
        <v>11</v>
      </c>
      <c r="J1408" s="1" t="s">
        <v>3596</v>
      </c>
      <c r="K1408" s="46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36</v>
      </c>
      <c r="D1409" s="1" t="s">
        <v>3638</v>
      </c>
      <c r="E1409" s="15" t="n">
        <v>46254</v>
      </c>
      <c r="F1409" s="15" t="n">
        <v>46251</v>
      </c>
      <c r="G1409" s="1" t="s">
        <v>101</v>
      </c>
      <c r="H1409" s="1" t="n">
        <v>1575745</v>
      </c>
      <c r="I1409" s="1" t="n">
        <v>11</v>
      </c>
      <c r="J1409" s="1" t="s">
        <v>3596</v>
      </c>
      <c r="K1409" s="46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59</v>
      </c>
      <c r="D1410" s="1" t="s">
        <v>3629</v>
      </c>
      <c r="E1410" s="15" t="n">
        <v>46254</v>
      </c>
      <c r="F1410" s="15" t="n">
        <v>46253</v>
      </c>
      <c r="G1410" s="1" t="s">
        <v>359</v>
      </c>
      <c r="H1410" s="1" t="n">
        <v>1575797</v>
      </c>
      <c r="I1410" s="1" t="n">
        <v>11</v>
      </c>
      <c r="J1410" s="1" t="s">
        <v>3596</v>
      </c>
      <c r="K1410" s="46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3555</v>
      </c>
      <c r="C1" s="1" t="s">
        <v>3772</v>
      </c>
      <c r="D1" s="1" t="s">
        <v>3773</v>
      </c>
      <c r="E1" s="1" t="s">
        <v>3774</v>
      </c>
      <c r="F1" s="1" t="s">
        <v>13</v>
      </c>
      <c r="I1" s="1" t="s">
        <v>3775</v>
      </c>
      <c r="J1" s="1" t="s">
        <v>3776</v>
      </c>
      <c r="K1" s="1" t="s">
        <v>3777</v>
      </c>
      <c r="L1" s="1" t="s">
        <v>3778</v>
      </c>
      <c r="N1" s="1" t="s">
        <v>3779</v>
      </c>
      <c r="O1" s="1" t="s">
        <v>3780</v>
      </c>
    </row>
    <row r="2" customFormat="false" ht="15" hidden="false" customHeight="true" outlineLevel="0" collapsed="false">
      <c r="A2" s="1" t="n">
        <v>1</v>
      </c>
      <c r="B2" s="17" t="n">
        <v>46174</v>
      </c>
      <c r="C2" s="1" t="n">
        <v>1</v>
      </c>
      <c r="D2" s="1" t="s">
        <v>3781</v>
      </c>
      <c r="E2" s="1" t="n">
        <v>978</v>
      </c>
      <c r="F2" s="1" t="s">
        <v>118</v>
      </c>
      <c r="I2" s="1" t="n">
        <v>234</v>
      </c>
      <c r="J2" s="1" t="n">
        <v>61368</v>
      </c>
      <c r="K2" s="1" t="n">
        <v>2257907</v>
      </c>
      <c r="L2" s="1" t="s">
        <v>3782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7" t="n">
        <v>46174</v>
      </c>
      <c r="C3" s="1" t="n">
        <v>1</v>
      </c>
      <c r="D3" s="1" t="s">
        <v>3781</v>
      </c>
      <c r="E3" s="1" t="n">
        <v>978</v>
      </c>
      <c r="F3" s="1" t="s">
        <v>118</v>
      </c>
      <c r="I3" s="1" t="n">
        <v>234</v>
      </c>
      <c r="J3" s="1" t="n">
        <v>61378</v>
      </c>
      <c r="K3" s="1" t="n">
        <v>2257914</v>
      </c>
      <c r="L3" s="1" t="s">
        <v>3783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7" t="n">
        <v>46174</v>
      </c>
      <c r="C4" s="1" t="n">
        <v>1</v>
      </c>
      <c r="D4" s="1" t="s">
        <v>3781</v>
      </c>
      <c r="E4" s="1" t="n">
        <v>978</v>
      </c>
      <c r="F4" s="1" t="s">
        <v>118</v>
      </c>
      <c r="I4" s="1" t="n">
        <v>234</v>
      </c>
      <c r="J4" s="1" t="n">
        <v>61379</v>
      </c>
      <c r="K4" s="1" t="n">
        <v>2257921</v>
      </c>
      <c r="L4" s="1" t="s">
        <v>3784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7" t="n">
        <v>46174</v>
      </c>
      <c r="C5" s="1" t="n">
        <v>1</v>
      </c>
      <c r="D5" s="1" t="s">
        <v>3781</v>
      </c>
      <c r="E5" s="1" t="n">
        <v>10037</v>
      </c>
      <c r="F5" s="1" t="s">
        <v>615</v>
      </c>
      <c r="I5" s="1" t="n">
        <v>2069</v>
      </c>
      <c r="J5" s="1" t="n">
        <v>15471</v>
      </c>
      <c r="K5" s="1" t="n">
        <v>7898374660165</v>
      </c>
      <c r="L5" s="1" t="s">
        <v>3785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7" t="n">
        <v>46174</v>
      </c>
      <c r="C6" s="1" t="n">
        <v>1</v>
      </c>
      <c r="D6" s="1" t="s">
        <v>3781</v>
      </c>
      <c r="E6" s="1" t="n">
        <v>10037</v>
      </c>
      <c r="F6" s="1" t="s">
        <v>615</v>
      </c>
      <c r="I6" s="1" t="n">
        <v>2069</v>
      </c>
      <c r="J6" s="1" t="n">
        <v>18709</v>
      </c>
      <c r="K6" s="1" t="n">
        <v>7898374661384</v>
      </c>
      <c r="L6" s="1" t="s">
        <v>3786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7" t="n">
        <v>46174</v>
      </c>
      <c r="C7" s="1" t="n">
        <v>1</v>
      </c>
      <c r="D7" s="1" t="s">
        <v>3781</v>
      </c>
      <c r="E7" s="1" t="n">
        <v>10037</v>
      </c>
      <c r="F7" s="1" t="s">
        <v>615</v>
      </c>
      <c r="I7" s="1" t="n">
        <v>2069</v>
      </c>
      <c r="J7" s="1" t="n">
        <v>27102</v>
      </c>
      <c r="K7" s="1" t="n">
        <v>7898374660288</v>
      </c>
      <c r="L7" s="1" t="s">
        <v>3787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7" t="n">
        <v>46174</v>
      </c>
      <c r="C8" s="1" t="n">
        <v>1</v>
      </c>
      <c r="D8" s="1" t="s">
        <v>3781</v>
      </c>
      <c r="E8" s="1" t="n">
        <v>10037</v>
      </c>
      <c r="F8" s="1" t="s">
        <v>615</v>
      </c>
      <c r="I8" s="1" t="n">
        <v>2069</v>
      </c>
      <c r="J8" s="1" t="n">
        <v>27820</v>
      </c>
      <c r="K8" s="1" t="n">
        <v>7899599608536</v>
      </c>
      <c r="L8" s="1" t="s">
        <v>3788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7" t="n">
        <v>46174</v>
      </c>
      <c r="C9" s="1" t="n">
        <v>1</v>
      </c>
      <c r="D9" s="1" t="s">
        <v>3781</v>
      </c>
      <c r="E9" s="1" t="n">
        <v>10037</v>
      </c>
      <c r="F9" s="1" t="s">
        <v>615</v>
      </c>
      <c r="I9" s="1" t="n">
        <v>2069</v>
      </c>
      <c r="J9" s="1" t="n">
        <v>28392</v>
      </c>
      <c r="K9" s="1" t="n">
        <v>7898104092365</v>
      </c>
      <c r="L9" s="1" t="s">
        <v>3789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7" t="n">
        <v>46174</v>
      </c>
      <c r="C10" s="1" t="n">
        <v>1</v>
      </c>
      <c r="D10" s="1" t="s">
        <v>3781</v>
      </c>
      <c r="E10" s="1" t="n">
        <v>10037</v>
      </c>
      <c r="F10" s="1" t="s">
        <v>615</v>
      </c>
      <c r="I10" s="1" t="n">
        <v>2069</v>
      </c>
      <c r="J10" s="1" t="n">
        <v>28395</v>
      </c>
      <c r="K10" s="1" t="n">
        <v>7898104092426</v>
      </c>
      <c r="L10" s="1" t="s">
        <v>3790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7" t="n">
        <v>46174</v>
      </c>
      <c r="C11" s="1" t="n">
        <v>1</v>
      </c>
      <c r="D11" s="1" t="s">
        <v>3781</v>
      </c>
      <c r="E11" s="1" t="n">
        <v>10037</v>
      </c>
      <c r="F11" s="1" t="s">
        <v>615</v>
      </c>
      <c r="I11" s="1" t="n">
        <v>2069</v>
      </c>
      <c r="J11" s="1" t="n">
        <v>32029</v>
      </c>
      <c r="K11" s="1" t="n">
        <v>7898104093300</v>
      </c>
      <c r="L11" s="1" t="s">
        <v>3791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7" t="n">
        <v>46174</v>
      </c>
      <c r="C12" s="1" t="n">
        <v>1</v>
      </c>
      <c r="D12" s="1" t="s">
        <v>3781</v>
      </c>
      <c r="E12" s="1" t="n">
        <v>10037</v>
      </c>
      <c r="F12" s="1" t="s">
        <v>615</v>
      </c>
      <c r="I12" s="1" t="n">
        <v>2069</v>
      </c>
      <c r="J12" s="1" t="n">
        <v>32306</v>
      </c>
      <c r="K12" s="1" t="n">
        <v>7898589930350</v>
      </c>
      <c r="L12" s="1" t="s">
        <v>3792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7" t="n">
        <v>46174</v>
      </c>
      <c r="C13" s="1" t="n">
        <v>1</v>
      </c>
      <c r="D13" s="1" t="s">
        <v>3781</v>
      </c>
      <c r="E13" s="1" t="n">
        <v>10037</v>
      </c>
      <c r="F13" s="1" t="s">
        <v>615</v>
      </c>
      <c r="I13" s="1" t="n">
        <v>2069</v>
      </c>
      <c r="J13" s="1" t="n">
        <v>32791</v>
      </c>
      <c r="K13" s="1" t="n">
        <v>7898104093270</v>
      </c>
      <c r="L13" s="1" t="s">
        <v>3793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7" t="n">
        <v>46174</v>
      </c>
      <c r="C14" s="1" t="n">
        <v>1</v>
      </c>
      <c r="D14" s="1" t="s">
        <v>3781</v>
      </c>
      <c r="E14" s="1" t="n">
        <v>10037</v>
      </c>
      <c r="F14" s="1" t="s">
        <v>615</v>
      </c>
      <c r="I14" s="1" t="n">
        <v>2069</v>
      </c>
      <c r="J14" s="1" t="n">
        <v>33017</v>
      </c>
      <c r="K14" s="1" t="n">
        <v>7898104093492</v>
      </c>
      <c r="L14" s="1" t="s">
        <v>3794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7" t="n">
        <v>46174</v>
      </c>
      <c r="C15" s="1" t="n">
        <v>1</v>
      </c>
      <c r="D15" s="1" t="s">
        <v>3781</v>
      </c>
      <c r="E15" s="1" t="n">
        <v>10037</v>
      </c>
      <c r="F15" s="1" t="s">
        <v>615</v>
      </c>
      <c r="I15" s="1" t="n">
        <v>2069</v>
      </c>
      <c r="J15" s="1" t="n">
        <v>34256</v>
      </c>
      <c r="K15" s="1" t="n">
        <v>7895097960787</v>
      </c>
      <c r="L15" s="1" t="s">
        <v>3795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7" t="n">
        <v>46174</v>
      </c>
      <c r="C16" s="1" t="n">
        <v>1</v>
      </c>
      <c r="D16" s="1" t="s">
        <v>3781</v>
      </c>
      <c r="E16" s="1" t="n">
        <v>10037</v>
      </c>
      <c r="F16" s="1" t="s">
        <v>615</v>
      </c>
      <c r="I16" s="1" t="n">
        <v>2069</v>
      </c>
      <c r="J16" s="1" t="n">
        <v>34257</v>
      </c>
      <c r="K16" s="1" t="n">
        <v>7895097960527</v>
      </c>
      <c r="L16" s="1" t="s">
        <v>3795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7" t="n">
        <v>46174</v>
      </c>
      <c r="C17" s="1" t="n">
        <v>1</v>
      </c>
      <c r="D17" s="1" t="s">
        <v>3781</v>
      </c>
      <c r="E17" s="1" t="n">
        <v>10037</v>
      </c>
      <c r="F17" s="1" t="s">
        <v>615</v>
      </c>
      <c r="I17" s="1" t="n">
        <v>2069</v>
      </c>
      <c r="J17" s="1" t="n">
        <v>34258</v>
      </c>
      <c r="K17" s="1" t="n">
        <v>7895097961128</v>
      </c>
      <c r="L17" s="1" t="s">
        <v>3796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7" t="n">
        <v>46174</v>
      </c>
      <c r="C18" s="1" t="n">
        <v>1</v>
      </c>
      <c r="D18" s="1" t="s">
        <v>3781</v>
      </c>
      <c r="E18" s="1" t="n">
        <v>10037</v>
      </c>
      <c r="F18" s="1" t="s">
        <v>615</v>
      </c>
      <c r="I18" s="1" t="n">
        <v>2069</v>
      </c>
      <c r="J18" s="1" t="n">
        <v>34818</v>
      </c>
      <c r="K18" s="1" t="n">
        <v>7898374660622</v>
      </c>
      <c r="L18" s="1" t="s">
        <v>3797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7" t="n">
        <v>46174</v>
      </c>
      <c r="C19" s="1" t="n">
        <v>1</v>
      </c>
      <c r="D19" s="1" t="s">
        <v>3781</v>
      </c>
      <c r="E19" s="1" t="n">
        <v>10037</v>
      </c>
      <c r="F19" s="1" t="s">
        <v>615</v>
      </c>
      <c r="I19" s="1" t="n">
        <v>2069</v>
      </c>
      <c r="J19" s="1" t="n">
        <v>34837</v>
      </c>
      <c r="K19" s="1" t="n">
        <v>7895097960794</v>
      </c>
      <c r="L19" s="1" t="s">
        <v>3798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7" t="n">
        <v>46174</v>
      </c>
      <c r="C20" s="1" t="n">
        <v>1</v>
      </c>
      <c r="D20" s="1" t="s">
        <v>3781</v>
      </c>
      <c r="E20" s="1" t="n">
        <v>10037</v>
      </c>
      <c r="F20" s="1" t="s">
        <v>615</v>
      </c>
      <c r="I20" s="1" t="n">
        <v>2069</v>
      </c>
      <c r="J20" s="1" t="n">
        <v>34991</v>
      </c>
      <c r="K20" s="1" t="n">
        <v>7895097961364</v>
      </c>
      <c r="L20" s="1" t="s">
        <v>3799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7" t="n">
        <v>46174</v>
      </c>
      <c r="C21" s="1" t="n">
        <v>1</v>
      </c>
      <c r="D21" s="1" t="s">
        <v>3781</v>
      </c>
      <c r="E21" s="1" t="n">
        <v>10037</v>
      </c>
      <c r="F21" s="1" t="s">
        <v>615</v>
      </c>
      <c r="I21" s="1" t="n">
        <v>2069</v>
      </c>
      <c r="J21" s="1" t="n">
        <v>34992</v>
      </c>
      <c r="K21" s="1" t="n">
        <v>7895097961272</v>
      </c>
      <c r="L21" s="1" t="s">
        <v>3800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7" t="n">
        <v>46174</v>
      </c>
      <c r="C22" s="1" t="n">
        <v>1</v>
      </c>
      <c r="D22" s="1" t="s">
        <v>3781</v>
      </c>
      <c r="E22" s="1" t="n">
        <v>10037</v>
      </c>
      <c r="F22" s="1" t="s">
        <v>615</v>
      </c>
      <c r="I22" s="1" t="n">
        <v>2069</v>
      </c>
      <c r="J22" s="1" t="n">
        <v>34993</v>
      </c>
      <c r="K22" s="1" t="n">
        <v>7895097961159</v>
      </c>
      <c r="L22" s="1" t="s">
        <v>3801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7" t="n">
        <v>46174</v>
      </c>
      <c r="C23" s="1" t="n">
        <v>1</v>
      </c>
      <c r="D23" s="1" t="s">
        <v>3781</v>
      </c>
      <c r="E23" s="1" t="n">
        <v>10037</v>
      </c>
      <c r="F23" s="1" t="s">
        <v>615</v>
      </c>
      <c r="I23" s="1" t="n">
        <v>2069</v>
      </c>
      <c r="J23" s="1" t="n">
        <v>34995</v>
      </c>
      <c r="K23" s="1" t="n">
        <v>7895097960732</v>
      </c>
      <c r="L23" s="1" t="s">
        <v>3802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7" t="n">
        <v>46174</v>
      </c>
      <c r="C24" s="1" t="n">
        <v>1</v>
      </c>
      <c r="D24" s="1" t="s">
        <v>3781</v>
      </c>
      <c r="E24" s="1" t="n">
        <v>10037</v>
      </c>
      <c r="F24" s="1" t="s">
        <v>615</v>
      </c>
      <c r="I24" s="1" t="n">
        <v>2069</v>
      </c>
      <c r="J24" s="1" t="n">
        <v>36239</v>
      </c>
      <c r="K24" s="1" t="n">
        <v>7899599602213</v>
      </c>
      <c r="L24" s="1" t="s">
        <v>3803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7" t="n">
        <v>46174</v>
      </c>
      <c r="C25" s="1" t="n">
        <v>1</v>
      </c>
      <c r="D25" s="1" t="s">
        <v>3781</v>
      </c>
      <c r="E25" s="1" t="n">
        <v>10037</v>
      </c>
      <c r="F25" s="1" t="s">
        <v>615</v>
      </c>
      <c r="I25" s="1" t="n">
        <v>2069</v>
      </c>
      <c r="J25" s="1" t="n">
        <v>37414</v>
      </c>
      <c r="K25" s="1" t="n">
        <v>7898104091535</v>
      </c>
      <c r="L25" s="1" t="s">
        <v>3804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7" t="n">
        <v>46174</v>
      </c>
      <c r="C26" s="1" t="n">
        <v>1</v>
      </c>
      <c r="D26" s="1" t="s">
        <v>3781</v>
      </c>
      <c r="E26" s="1" t="n">
        <v>10037</v>
      </c>
      <c r="F26" s="1" t="s">
        <v>615</v>
      </c>
      <c r="I26" s="1" t="n">
        <v>2069</v>
      </c>
      <c r="J26" s="1" t="n">
        <v>42309</v>
      </c>
      <c r="K26" s="1" t="n">
        <v>7899793801177</v>
      </c>
      <c r="L26" s="1" t="s">
        <v>3805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7" t="n">
        <v>46174</v>
      </c>
      <c r="C27" s="1" t="n">
        <v>1</v>
      </c>
      <c r="D27" s="1" t="s">
        <v>3781</v>
      </c>
      <c r="E27" s="1" t="n">
        <v>10037</v>
      </c>
      <c r="F27" s="1" t="s">
        <v>615</v>
      </c>
      <c r="I27" s="1" t="n">
        <v>2069</v>
      </c>
      <c r="J27" s="1" t="n">
        <v>42311</v>
      </c>
      <c r="K27" s="1" t="n">
        <v>7899793801160</v>
      </c>
      <c r="L27" s="1" t="s">
        <v>3805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7" t="n">
        <v>46174</v>
      </c>
      <c r="C28" s="1" t="n">
        <v>1</v>
      </c>
      <c r="D28" s="1" t="s">
        <v>3781</v>
      </c>
      <c r="E28" s="1" t="n">
        <v>10037</v>
      </c>
      <c r="F28" s="1" t="s">
        <v>615</v>
      </c>
      <c r="I28" s="1" t="n">
        <v>2069</v>
      </c>
      <c r="J28" s="1" t="n">
        <v>45116</v>
      </c>
      <c r="K28" s="1" t="n">
        <v>7899793802228</v>
      </c>
      <c r="L28" s="1" t="s">
        <v>3806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7" t="n">
        <v>46174</v>
      </c>
      <c r="C29" s="1" t="n">
        <v>1</v>
      </c>
      <c r="D29" s="1" t="s">
        <v>3781</v>
      </c>
      <c r="E29" s="1" t="n">
        <v>10037</v>
      </c>
      <c r="F29" s="1" t="s">
        <v>615</v>
      </c>
      <c r="I29" s="1" t="n">
        <v>2069</v>
      </c>
      <c r="J29" s="1" t="n">
        <v>62420</v>
      </c>
      <c r="K29" s="1" t="n">
        <v>7899599604835</v>
      </c>
      <c r="L29" s="1" t="s">
        <v>3807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7" t="n">
        <v>46174</v>
      </c>
      <c r="C30" s="1" t="n">
        <v>1</v>
      </c>
      <c r="D30" s="1" t="s">
        <v>3781</v>
      </c>
      <c r="E30" s="1" t="n">
        <v>10037</v>
      </c>
      <c r="F30" s="1" t="s">
        <v>615</v>
      </c>
      <c r="I30" s="1" t="n">
        <v>2069</v>
      </c>
      <c r="J30" s="1" t="n">
        <v>63109</v>
      </c>
      <c r="K30" s="1" t="n">
        <v>7898589930770</v>
      </c>
      <c r="L30" s="1" t="s">
        <v>3808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7" t="n">
        <v>46174</v>
      </c>
      <c r="C31" s="1" t="n">
        <v>1</v>
      </c>
      <c r="D31" s="1" t="s">
        <v>3781</v>
      </c>
      <c r="E31" s="1" t="n">
        <v>10037</v>
      </c>
      <c r="F31" s="1" t="s">
        <v>615</v>
      </c>
      <c r="I31" s="1" t="n">
        <v>2069</v>
      </c>
      <c r="J31" s="1" t="n">
        <v>63162</v>
      </c>
      <c r="K31" s="1" t="n">
        <v>7898374662428</v>
      </c>
      <c r="L31" s="1" t="s">
        <v>3809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7" t="n">
        <v>46174</v>
      </c>
      <c r="C32" s="1" t="n">
        <v>1</v>
      </c>
      <c r="D32" s="1" t="s">
        <v>3781</v>
      </c>
      <c r="E32" s="1" t="n">
        <v>10037</v>
      </c>
      <c r="F32" s="1" t="s">
        <v>615</v>
      </c>
      <c r="I32" s="1" t="n">
        <v>2069</v>
      </c>
      <c r="J32" s="1" t="n">
        <v>63163</v>
      </c>
      <c r="K32" s="1" t="n">
        <v>7898374663296</v>
      </c>
      <c r="L32" s="1" t="s">
        <v>3810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7" t="n">
        <v>46174</v>
      </c>
      <c r="C33" s="1" t="n">
        <v>1</v>
      </c>
      <c r="D33" s="1" t="s">
        <v>3781</v>
      </c>
      <c r="E33" s="1" t="n">
        <v>10037</v>
      </c>
      <c r="F33" s="1" t="s">
        <v>615</v>
      </c>
      <c r="I33" s="1" t="n">
        <v>2069</v>
      </c>
      <c r="J33" s="1" t="n">
        <v>63164</v>
      </c>
      <c r="K33" s="1" t="n">
        <v>7898374663302</v>
      </c>
      <c r="L33" s="1" t="s">
        <v>3811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7" t="n">
        <v>46174</v>
      </c>
      <c r="C34" s="1" t="n">
        <v>1</v>
      </c>
      <c r="D34" s="1" t="s">
        <v>3781</v>
      </c>
      <c r="E34" s="1" t="n">
        <v>10037</v>
      </c>
      <c r="F34" s="1" t="s">
        <v>615</v>
      </c>
      <c r="I34" s="1" t="n">
        <v>2069</v>
      </c>
      <c r="J34" s="1" t="n">
        <v>73982</v>
      </c>
      <c r="K34" s="1" t="n">
        <v>7898713081996</v>
      </c>
      <c r="L34" s="1" t="s">
        <v>3812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7" t="n">
        <v>46174</v>
      </c>
      <c r="C35" s="1" t="n">
        <v>1</v>
      </c>
      <c r="D35" s="1" t="s">
        <v>3781</v>
      </c>
      <c r="E35" s="1" t="n">
        <v>10037</v>
      </c>
      <c r="F35" s="1" t="s">
        <v>615</v>
      </c>
      <c r="I35" s="1" t="n">
        <v>2069</v>
      </c>
      <c r="J35" s="1" t="n">
        <v>73983</v>
      </c>
      <c r="K35" s="1" t="n">
        <v>7898713082009</v>
      </c>
      <c r="L35" s="1" t="s">
        <v>3812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7" t="n">
        <v>46174</v>
      </c>
      <c r="C36" s="1" t="n">
        <v>1</v>
      </c>
      <c r="D36" s="1" t="s">
        <v>3781</v>
      </c>
      <c r="E36" s="1" t="n">
        <v>10037</v>
      </c>
      <c r="F36" s="1" t="s">
        <v>615</v>
      </c>
      <c r="I36" s="1" t="n">
        <v>2069</v>
      </c>
      <c r="J36" s="1" t="n">
        <v>73984</v>
      </c>
      <c r="K36" s="1" t="n">
        <v>7898713082016</v>
      </c>
      <c r="L36" s="1" t="s">
        <v>3812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7" t="n">
        <v>46174</v>
      </c>
      <c r="C37" s="1" t="n">
        <v>1</v>
      </c>
      <c r="D37" s="1" t="s">
        <v>3781</v>
      </c>
      <c r="E37" s="1" t="n">
        <v>10037</v>
      </c>
      <c r="F37" s="1" t="s">
        <v>615</v>
      </c>
      <c r="I37" s="1" t="n">
        <v>2069</v>
      </c>
      <c r="J37" s="1" t="n">
        <v>75541</v>
      </c>
      <c r="K37" s="1" t="n">
        <v>7898713082023</v>
      </c>
      <c r="L37" s="1" t="s">
        <v>3812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7" t="n">
        <v>46174</v>
      </c>
      <c r="C38" s="1" t="n">
        <v>1</v>
      </c>
      <c r="D38" s="1" t="s">
        <v>3781</v>
      </c>
      <c r="E38" s="1" t="n">
        <v>10037</v>
      </c>
      <c r="F38" s="1" t="s">
        <v>615</v>
      </c>
      <c r="I38" s="1" t="n">
        <v>2069</v>
      </c>
      <c r="J38" s="1" t="n">
        <v>75563</v>
      </c>
      <c r="K38" s="1" t="n">
        <v>7898962308660</v>
      </c>
      <c r="L38" s="1" t="s">
        <v>3813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7" t="n">
        <v>46174</v>
      </c>
      <c r="C39" s="1" t="n">
        <v>1</v>
      </c>
      <c r="D39" s="1" t="s">
        <v>3781</v>
      </c>
      <c r="E39" s="1" t="n">
        <v>10037</v>
      </c>
      <c r="F39" s="1" t="s">
        <v>615</v>
      </c>
      <c r="I39" s="1" t="n">
        <v>2069</v>
      </c>
      <c r="J39" s="1" t="n">
        <v>76028</v>
      </c>
      <c r="K39" s="1" t="n">
        <v>7908425513446</v>
      </c>
      <c r="L39" s="1" t="s">
        <v>3814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7" t="n">
        <v>46174</v>
      </c>
      <c r="C40" s="1" t="n">
        <v>1</v>
      </c>
      <c r="D40" s="1" t="s">
        <v>3781</v>
      </c>
      <c r="E40" s="1" t="n">
        <v>1316</v>
      </c>
      <c r="F40" s="1" t="s">
        <v>1095</v>
      </c>
      <c r="I40" s="1" t="n">
        <v>3454</v>
      </c>
      <c r="J40" s="1" t="n">
        <v>37359</v>
      </c>
      <c r="K40" s="1" t="n">
        <v>55526</v>
      </c>
      <c r="L40" s="1" t="s">
        <v>3815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7" t="n">
        <v>46174</v>
      </c>
      <c r="C41" s="1" t="n">
        <v>1</v>
      </c>
      <c r="D41" s="1" t="s">
        <v>3781</v>
      </c>
      <c r="E41" s="1" t="n">
        <v>1038</v>
      </c>
      <c r="F41" s="1" t="s">
        <v>122</v>
      </c>
      <c r="I41" s="1" t="n">
        <v>5924</v>
      </c>
      <c r="J41" s="1" t="n">
        <v>61580</v>
      </c>
      <c r="K41" s="1" t="n">
        <v>2258157</v>
      </c>
      <c r="L41" s="1" t="s">
        <v>3816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7" t="n">
        <v>46174</v>
      </c>
      <c r="C42" s="1" t="n">
        <v>1</v>
      </c>
      <c r="D42" s="1" t="s">
        <v>3781</v>
      </c>
      <c r="E42" s="1" t="n">
        <v>1038</v>
      </c>
      <c r="F42" s="1" t="s">
        <v>122</v>
      </c>
      <c r="I42" s="1" t="n">
        <v>5924</v>
      </c>
      <c r="J42" s="1" t="n">
        <v>61597</v>
      </c>
      <c r="K42" s="1" t="n">
        <v>2258188</v>
      </c>
      <c r="L42" s="1" t="s">
        <v>3817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7" t="n">
        <v>46174</v>
      </c>
      <c r="C43" s="1" t="n">
        <v>1</v>
      </c>
      <c r="D43" s="1" t="s">
        <v>3781</v>
      </c>
      <c r="E43" s="1" t="n">
        <v>1625</v>
      </c>
      <c r="F43" s="1" t="s">
        <v>243</v>
      </c>
      <c r="I43" s="1" t="n">
        <v>14363</v>
      </c>
      <c r="J43" s="1" t="n">
        <v>29079</v>
      </c>
      <c r="K43" s="1" t="n">
        <v>55515</v>
      </c>
      <c r="L43" s="1" t="s">
        <v>3818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7" t="n">
        <v>46174</v>
      </c>
      <c r="C44" s="1" t="n">
        <v>1</v>
      </c>
      <c r="D44" s="1" t="s">
        <v>3781</v>
      </c>
      <c r="E44" s="1" t="n">
        <v>1625</v>
      </c>
      <c r="F44" s="1" t="s">
        <v>243</v>
      </c>
      <c r="I44" s="1" t="n">
        <v>14363</v>
      </c>
      <c r="J44" s="1" t="n">
        <v>29079</v>
      </c>
      <c r="K44" s="1" t="n">
        <v>55515</v>
      </c>
      <c r="L44" s="1" t="s">
        <v>3818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7" t="n">
        <v>46174</v>
      </c>
      <c r="C45" s="1" t="n">
        <v>1</v>
      </c>
      <c r="D45" s="1" t="s">
        <v>3781</v>
      </c>
      <c r="E45" s="1" t="n">
        <v>1625</v>
      </c>
      <c r="F45" s="1" t="s">
        <v>243</v>
      </c>
      <c r="I45" s="1" t="n">
        <v>14363</v>
      </c>
      <c r="J45" s="1" t="n">
        <v>29079</v>
      </c>
      <c r="K45" s="1" t="n">
        <v>55515</v>
      </c>
      <c r="L45" s="1" t="s">
        <v>3818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7" t="n">
        <v>46174</v>
      </c>
      <c r="C46" s="1" t="n">
        <v>1</v>
      </c>
      <c r="D46" s="1" t="s">
        <v>3781</v>
      </c>
      <c r="E46" s="1" t="n">
        <v>1625</v>
      </c>
      <c r="F46" s="1" t="s">
        <v>243</v>
      </c>
      <c r="I46" s="1" t="n">
        <v>14363</v>
      </c>
      <c r="J46" s="1" t="n">
        <v>29080</v>
      </c>
      <c r="K46" s="1" t="n">
        <v>55516</v>
      </c>
      <c r="L46" s="1" t="s">
        <v>3819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7" t="n">
        <v>46174</v>
      </c>
      <c r="C47" s="1" t="n">
        <v>1</v>
      </c>
      <c r="D47" s="1" t="s">
        <v>3781</v>
      </c>
      <c r="E47" s="1" t="n">
        <v>1625</v>
      </c>
      <c r="F47" s="1" t="s">
        <v>243</v>
      </c>
      <c r="I47" s="1" t="n">
        <v>14363</v>
      </c>
      <c r="J47" s="1" t="n">
        <v>77455</v>
      </c>
      <c r="K47" s="1" t="n">
        <v>774567</v>
      </c>
      <c r="L47" s="1" t="s">
        <v>3820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7" t="n">
        <v>46174</v>
      </c>
      <c r="C48" s="1" t="n">
        <v>1</v>
      </c>
      <c r="D48" s="1" t="s">
        <v>3781</v>
      </c>
      <c r="E48" s="1" t="n">
        <v>1625</v>
      </c>
      <c r="F48" s="1" t="s">
        <v>243</v>
      </c>
      <c r="I48" s="1" t="n">
        <v>14363</v>
      </c>
      <c r="J48" s="1" t="n">
        <v>77455</v>
      </c>
      <c r="K48" s="1" t="n">
        <v>774567</v>
      </c>
      <c r="L48" s="1" t="s">
        <v>3820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7" t="n">
        <v>46174</v>
      </c>
      <c r="C49" s="1" t="n">
        <v>1</v>
      </c>
      <c r="D49" s="1" t="s">
        <v>3781</v>
      </c>
      <c r="E49" s="1" t="n">
        <v>1625</v>
      </c>
      <c r="F49" s="1" t="s">
        <v>243</v>
      </c>
      <c r="I49" s="1" t="n">
        <v>14363</v>
      </c>
      <c r="J49" s="1" t="n">
        <v>77455</v>
      </c>
      <c r="K49" s="1" t="n">
        <v>774567</v>
      </c>
      <c r="L49" s="1" t="s">
        <v>3820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7" t="n">
        <v>46174</v>
      </c>
      <c r="C50" s="1" t="n">
        <v>1</v>
      </c>
      <c r="D50" s="1" t="s">
        <v>3781</v>
      </c>
      <c r="E50" s="1" t="n">
        <v>1625</v>
      </c>
      <c r="F50" s="1" t="s">
        <v>243</v>
      </c>
      <c r="I50" s="1" t="n">
        <v>14363</v>
      </c>
      <c r="J50" s="1" t="n">
        <v>77455</v>
      </c>
      <c r="K50" s="1" t="n">
        <v>774567</v>
      </c>
      <c r="L50" s="1" t="s">
        <v>3820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7" t="n">
        <v>46174</v>
      </c>
      <c r="C51" s="1" t="n">
        <v>1</v>
      </c>
      <c r="D51" s="1" t="s">
        <v>3781</v>
      </c>
      <c r="E51" s="1" t="n">
        <v>1625</v>
      </c>
      <c r="F51" s="1" t="s">
        <v>243</v>
      </c>
      <c r="I51" s="1" t="n">
        <v>14363</v>
      </c>
      <c r="J51" s="1" t="n">
        <v>77455</v>
      </c>
      <c r="K51" s="1" t="n">
        <v>774567</v>
      </c>
      <c r="L51" s="1" t="s">
        <v>3820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7" t="n">
        <v>46174</v>
      </c>
      <c r="C52" s="1" t="n">
        <v>1</v>
      </c>
      <c r="D52" s="1" t="s">
        <v>3781</v>
      </c>
      <c r="E52" s="1" t="n">
        <v>1625</v>
      </c>
      <c r="F52" s="1" t="s">
        <v>243</v>
      </c>
      <c r="I52" s="1" t="n">
        <v>14363</v>
      </c>
      <c r="J52" s="1" t="n">
        <v>77455</v>
      </c>
      <c r="K52" s="1" t="n">
        <v>774567</v>
      </c>
      <c r="L52" s="1" t="s">
        <v>3820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7" t="n">
        <v>46174</v>
      </c>
      <c r="C53" s="1" t="n">
        <v>1</v>
      </c>
      <c r="D53" s="1" t="s">
        <v>3781</v>
      </c>
      <c r="E53" s="1" t="n">
        <v>754</v>
      </c>
      <c r="F53" s="1" t="s">
        <v>182</v>
      </c>
      <c r="I53" s="1" t="n">
        <v>30770</v>
      </c>
      <c r="J53" s="1" t="n">
        <v>29079</v>
      </c>
      <c r="K53" s="1" t="n">
        <v>55515</v>
      </c>
      <c r="L53" s="1" t="s">
        <v>3818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7" t="n">
        <v>46174</v>
      </c>
      <c r="C54" s="1" t="n">
        <v>1</v>
      </c>
      <c r="D54" s="1" t="s">
        <v>3781</v>
      </c>
      <c r="E54" s="1" t="n">
        <v>754</v>
      </c>
      <c r="F54" s="1" t="s">
        <v>182</v>
      </c>
      <c r="I54" s="1" t="n">
        <v>30770</v>
      </c>
      <c r="J54" s="1" t="n">
        <v>29080</v>
      </c>
      <c r="K54" s="1" t="n">
        <v>55516</v>
      </c>
      <c r="L54" s="1" t="s">
        <v>3819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7" t="n">
        <v>46174</v>
      </c>
      <c r="C55" s="1" t="n">
        <v>1</v>
      </c>
      <c r="D55" s="1" t="s">
        <v>3781</v>
      </c>
      <c r="E55" s="1" t="n">
        <v>1628</v>
      </c>
      <c r="F55" s="1" t="s">
        <v>406</v>
      </c>
      <c r="I55" s="1" t="n">
        <v>88280</v>
      </c>
      <c r="J55" s="1" t="n">
        <v>35028</v>
      </c>
      <c r="K55" s="1" t="n">
        <v>78939837</v>
      </c>
      <c r="L55" s="1" t="s">
        <v>3821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7" t="n">
        <v>46174</v>
      </c>
      <c r="C56" s="1" t="n">
        <v>1</v>
      </c>
      <c r="D56" s="1" t="s">
        <v>3781</v>
      </c>
      <c r="E56" s="1" t="n">
        <v>1628</v>
      </c>
      <c r="F56" s="1" t="s">
        <v>406</v>
      </c>
      <c r="I56" s="1" t="n">
        <v>88280</v>
      </c>
      <c r="J56" s="1" t="n">
        <v>35360</v>
      </c>
      <c r="K56" s="1" t="n">
        <v>78937352</v>
      </c>
      <c r="L56" s="1" t="s">
        <v>3822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7" t="n">
        <v>46174</v>
      </c>
      <c r="C57" s="1" t="n">
        <v>1</v>
      </c>
      <c r="D57" s="1" t="s">
        <v>3781</v>
      </c>
      <c r="E57" s="1" t="n">
        <v>1628</v>
      </c>
      <c r="F57" s="1" t="s">
        <v>406</v>
      </c>
      <c r="I57" s="1" t="n">
        <v>88280</v>
      </c>
      <c r="J57" s="1" t="n">
        <v>80674</v>
      </c>
      <c r="K57" s="1" t="n">
        <v>819244</v>
      </c>
      <c r="L57" s="1" t="s">
        <v>3823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7" t="n">
        <v>46174</v>
      </c>
      <c r="C58" s="1" t="n">
        <v>1</v>
      </c>
      <c r="D58" s="1" t="s">
        <v>3781</v>
      </c>
      <c r="E58" s="1" t="n">
        <v>1683</v>
      </c>
      <c r="F58" s="1" t="s">
        <v>677</v>
      </c>
      <c r="I58" s="1" t="n">
        <v>1625398</v>
      </c>
      <c r="J58" s="1" t="n">
        <v>37361</v>
      </c>
      <c r="K58" s="1" t="n">
        <v>2240817</v>
      </c>
      <c r="L58" s="1" t="s">
        <v>3824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7" t="n">
        <v>46174</v>
      </c>
      <c r="C59" s="1" t="n">
        <v>2</v>
      </c>
      <c r="D59" s="1" t="s">
        <v>3825</v>
      </c>
      <c r="E59" s="1" t="n">
        <v>33</v>
      </c>
      <c r="F59" s="1" t="s">
        <v>93</v>
      </c>
      <c r="I59" s="1" t="n">
        <v>11</v>
      </c>
      <c r="J59" s="1" t="n">
        <v>72679</v>
      </c>
      <c r="K59" s="1" t="n">
        <v>246</v>
      </c>
      <c r="L59" s="1" t="s">
        <v>212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7" t="n">
        <v>46174</v>
      </c>
      <c r="C60" s="1" t="n">
        <v>3</v>
      </c>
      <c r="D60" s="1" t="s">
        <v>3826</v>
      </c>
      <c r="E60" s="1" t="n">
        <v>1433</v>
      </c>
      <c r="F60" s="1" t="s">
        <v>471</v>
      </c>
      <c r="I60" s="1" t="n">
        <v>3372</v>
      </c>
      <c r="J60" s="1" t="n">
        <v>70313</v>
      </c>
      <c r="K60" s="1" t="n">
        <v>7898934651008</v>
      </c>
      <c r="L60" s="1" t="s">
        <v>3827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7" t="n">
        <v>46174</v>
      </c>
      <c r="C61" s="1" t="n">
        <v>3</v>
      </c>
      <c r="D61" s="1" t="s">
        <v>3826</v>
      </c>
      <c r="E61" s="1" t="n">
        <v>1433</v>
      </c>
      <c r="F61" s="1" t="s">
        <v>471</v>
      </c>
      <c r="I61" s="1" t="n">
        <v>3372</v>
      </c>
      <c r="J61" s="1" t="n">
        <v>75354</v>
      </c>
      <c r="K61" s="1" t="n">
        <v>7898934651985</v>
      </c>
      <c r="L61" s="1" t="s">
        <v>3828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7" t="n">
        <v>46174</v>
      </c>
      <c r="C62" s="1" t="n">
        <v>3</v>
      </c>
      <c r="D62" s="1" t="s">
        <v>3826</v>
      </c>
      <c r="E62" s="1" t="n">
        <v>1433</v>
      </c>
      <c r="F62" s="1" t="s">
        <v>471</v>
      </c>
      <c r="I62" s="1" t="n">
        <v>3372</v>
      </c>
      <c r="J62" s="1" t="n">
        <v>75359</v>
      </c>
      <c r="K62" s="1" t="n">
        <v>7898666611028</v>
      </c>
      <c r="L62" s="1" t="s">
        <v>3829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7" t="n">
        <v>46174</v>
      </c>
      <c r="C63" s="1" t="n">
        <v>3</v>
      </c>
      <c r="D63" s="1" t="s">
        <v>3826</v>
      </c>
      <c r="E63" s="1" t="n">
        <v>1433</v>
      </c>
      <c r="F63" s="1" t="s">
        <v>471</v>
      </c>
      <c r="I63" s="1" t="n">
        <v>3372</v>
      </c>
      <c r="J63" s="1" t="n">
        <v>77199</v>
      </c>
      <c r="K63" s="1" t="n">
        <v>2270456</v>
      </c>
      <c r="L63" s="1" t="s">
        <v>3830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7" t="n">
        <v>46174</v>
      </c>
      <c r="C64" s="1" t="n">
        <v>3</v>
      </c>
      <c r="D64" s="1" t="s">
        <v>3826</v>
      </c>
      <c r="E64" s="1" t="n">
        <v>1433</v>
      </c>
      <c r="F64" s="1" t="s">
        <v>471</v>
      </c>
      <c r="I64" s="1" t="n">
        <v>3372</v>
      </c>
      <c r="J64" s="1" t="n">
        <v>79089</v>
      </c>
      <c r="K64" s="1" t="n">
        <v>618231463824</v>
      </c>
      <c r="L64" s="1" t="s">
        <v>3831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7" t="n">
        <v>46174</v>
      </c>
      <c r="C65" s="1" t="n">
        <v>3</v>
      </c>
      <c r="D65" s="1" t="s">
        <v>3826</v>
      </c>
      <c r="E65" s="1" t="n">
        <v>1433</v>
      </c>
      <c r="F65" s="1" t="s">
        <v>471</v>
      </c>
      <c r="I65" s="1" t="n">
        <v>3372</v>
      </c>
      <c r="J65" s="1" t="n">
        <v>79238</v>
      </c>
      <c r="K65" s="1" t="n">
        <v>7898934651022</v>
      </c>
      <c r="L65" s="1" t="s">
        <v>3832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7" t="n">
        <v>46174</v>
      </c>
      <c r="C66" s="1" t="n">
        <v>3</v>
      </c>
      <c r="D66" s="1" t="s">
        <v>3826</v>
      </c>
      <c r="E66" s="1" t="n">
        <v>1433</v>
      </c>
      <c r="F66" s="1" t="s">
        <v>471</v>
      </c>
      <c r="I66" s="1" t="n">
        <v>3372</v>
      </c>
      <c r="J66" s="1" t="n">
        <v>81103</v>
      </c>
      <c r="K66" s="1" t="n">
        <v>7898934651039</v>
      </c>
      <c r="L66" s="1" t="s">
        <v>3833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7" t="n">
        <v>46174</v>
      </c>
      <c r="C67" s="1" t="n">
        <v>3</v>
      </c>
      <c r="D67" s="1" t="s">
        <v>3826</v>
      </c>
      <c r="E67" s="1" t="n">
        <v>1433</v>
      </c>
      <c r="F67" s="1" t="s">
        <v>471</v>
      </c>
      <c r="I67" s="1" t="n">
        <v>3372</v>
      </c>
      <c r="J67" s="1" t="n">
        <v>81104</v>
      </c>
      <c r="K67" s="1" t="n">
        <v>811057</v>
      </c>
      <c r="L67" s="1" t="s">
        <v>3834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7" t="n">
        <v>46174</v>
      </c>
      <c r="C68" s="1" t="n">
        <v>3</v>
      </c>
      <c r="D68" s="1" t="s">
        <v>3826</v>
      </c>
      <c r="E68" s="1" t="n">
        <v>794</v>
      </c>
      <c r="F68" s="1" t="s">
        <v>365</v>
      </c>
      <c r="I68" s="1" t="n">
        <v>7906</v>
      </c>
      <c r="J68" s="1" t="n">
        <v>80302</v>
      </c>
      <c r="K68" s="1" t="n">
        <v>803038</v>
      </c>
      <c r="L68" s="1" t="s">
        <v>3835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7" t="n">
        <v>46174</v>
      </c>
      <c r="C69" s="1" t="n">
        <v>3</v>
      </c>
      <c r="D69" s="1" t="s">
        <v>3826</v>
      </c>
      <c r="E69" s="1" t="n">
        <v>794</v>
      </c>
      <c r="F69" s="1" t="s">
        <v>365</v>
      </c>
      <c r="I69" s="1" t="n">
        <v>7906</v>
      </c>
      <c r="J69" s="1" t="n">
        <v>81107</v>
      </c>
      <c r="K69" s="1" t="n">
        <v>7898541766829</v>
      </c>
      <c r="L69" s="1" t="s">
        <v>3836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7" t="n">
        <v>46174</v>
      </c>
      <c r="C70" s="1" t="n">
        <v>3</v>
      </c>
      <c r="D70" s="1" t="s">
        <v>3826</v>
      </c>
      <c r="E70" s="1" t="n">
        <v>794</v>
      </c>
      <c r="F70" s="1" t="s">
        <v>365</v>
      </c>
      <c r="I70" s="1" t="n">
        <v>7906</v>
      </c>
      <c r="J70" s="1" t="n">
        <v>81108</v>
      </c>
      <c r="K70" s="1" t="n">
        <v>7898541766447</v>
      </c>
      <c r="L70" s="1" t="s">
        <v>3837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7" t="n">
        <v>46174</v>
      </c>
      <c r="C71" s="1" t="n">
        <v>3</v>
      </c>
      <c r="D71" s="1" t="s">
        <v>3826</v>
      </c>
      <c r="E71" s="1" t="n">
        <v>794</v>
      </c>
      <c r="F71" s="1" t="s">
        <v>365</v>
      </c>
      <c r="I71" s="1" t="n">
        <v>7906</v>
      </c>
      <c r="J71" s="1" t="n">
        <v>81109</v>
      </c>
      <c r="K71" s="1" t="n">
        <v>7898541766836</v>
      </c>
      <c r="L71" s="1" t="s">
        <v>3838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7" t="n">
        <v>46174</v>
      </c>
      <c r="C72" s="1" t="n">
        <v>3</v>
      </c>
      <c r="D72" s="1" t="s">
        <v>3826</v>
      </c>
      <c r="E72" s="1" t="n">
        <v>1882</v>
      </c>
      <c r="F72" s="1" t="s">
        <v>554</v>
      </c>
      <c r="I72" s="1" t="n">
        <v>106513</v>
      </c>
      <c r="J72" s="1" t="n">
        <v>81111</v>
      </c>
      <c r="K72" s="1" t="n">
        <v>5603902006627</v>
      </c>
      <c r="L72" s="1" t="s">
        <v>3839</v>
      </c>
      <c r="N72" s="1" t="n">
        <v>4</v>
      </c>
      <c r="O72" s="1" t="n">
        <v>6.64</v>
      </c>
    </row>
    <row r="73" customFormat="false" ht="15" hidden="false" customHeight="true" outlineLevel="0" collapsed="false">
      <c r="A73" s="1" t="n">
        <v>1</v>
      </c>
      <c r="B73" s="17" t="n">
        <v>46174</v>
      </c>
      <c r="C73" s="1" t="n">
        <v>3</v>
      </c>
      <c r="D73" s="1" t="s">
        <v>3826</v>
      </c>
      <c r="E73" s="1" t="n">
        <v>1882</v>
      </c>
      <c r="F73" s="1" t="s">
        <v>554</v>
      </c>
      <c r="I73" s="1" t="n">
        <v>106513</v>
      </c>
      <c r="J73" s="1" t="n">
        <v>81110</v>
      </c>
      <c r="K73" s="1" t="n">
        <v>7899628800559</v>
      </c>
      <c r="L73" s="1" t="s">
        <v>3840</v>
      </c>
      <c r="N73" s="1" t="n">
        <v>1</v>
      </c>
      <c r="O73" s="1" t="n">
        <v>45.58</v>
      </c>
    </row>
    <row r="74" customFormat="false" ht="15" hidden="false" customHeight="true" outlineLevel="0" collapsed="false">
      <c r="A74" s="1" t="n">
        <v>1</v>
      </c>
      <c r="B74" s="17" t="n">
        <v>46174</v>
      </c>
      <c r="C74" s="1" t="n">
        <v>3</v>
      </c>
      <c r="D74" s="1" t="s">
        <v>3826</v>
      </c>
      <c r="E74" s="1" t="n">
        <v>1882</v>
      </c>
      <c r="F74" s="1" t="s">
        <v>554</v>
      </c>
      <c r="I74" s="1" t="n">
        <v>106513</v>
      </c>
      <c r="J74" s="1" t="n">
        <v>81112</v>
      </c>
      <c r="K74" s="1" t="n">
        <v>811132</v>
      </c>
      <c r="L74" s="1" t="s">
        <v>3841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7" t="n">
        <v>46174</v>
      </c>
      <c r="C75" s="1" t="n">
        <v>3</v>
      </c>
      <c r="D75" s="1" t="s">
        <v>3826</v>
      </c>
      <c r="E75" s="1" t="n">
        <v>1882</v>
      </c>
      <c r="F75" s="1" t="s">
        <v>554</v>
      </c>
      <c r="I75" s="1" t="n">
        <v>106513</v>
      </c>
      <c r="J75" s="1" t="n">
        <v>81114</v>
      </c>
      <c r="K75" s="1" t="n">
        <v>7898621341908</v>
      </c>
      <c r="L75" s="1" t="s">
        <v>3842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7" t="n">
        <v>46174</v>
      </c>
      <c r="C76" s="1" t="n">
        <v>3</v>
      </c>
      <c r="D76" s="1" t="s">
        <v>3826</v>
      </c>
      <c r="E76" s="1" t="n">
        <v>1882</v>
      </c>
      <c r="F76" s="1" t="s">
        <v>554</v>
      </c>
      <c r="I76" s="1" t="n">
        <v>106513</v>
      </c>
      <c r="J76" s="1" t="n">
        <v>81115</v>
      </c>
      <c r="K76" s="1" t="n">
        <v>7896231716307</v>
      </c>
      <c r="L76" s="1" t="s">
        <v>3843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7" t="n">
        <v>46174</v>
      </c>
      <c r="C77" s="1" t="n">
        <v>6</v>
      </c>
      <c r="D77" s="1" t="s">
        <v>3844</v>
      </c>
      <c r="E77" s="1" t="n">
        <v>33</v>
      </c>
      <c r="F77" s="1" t="s">
        <v>93</v>
      </c>
      <c r="I77" s="1" t="n">
        <v>5068</v>
      </c>
      <c r="J77" s="1" t="n">
        <v>72679</v>
      </c>
      <c r="K77" s="1" t="n">
        <v>246</v>
      </c>
      <c r="L77" s="1" t="s">
        <v>212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7" t="n">
        <v>46174</v>
      </c>
      <c r="C78" s="1" t="n">
        <v>11</v>
      </c>
      <c r="D78" s="1" t="s">
        <v>3845</v>
      </c>
      <c r="E78" s="1" t="n">
        <v>1391</v>
      </c>
      <c r="F78" s="1" t="s">
        <v>445</v>
      </c>
      <c r="I78" s="1" t="n">
        <v>395</v>
      </c>
      <c r="J78" s="1" t="n">
        <v>75296</v>
      </c>
      <c r="K78" s="1" t="n">
        <v>789888169350</v>
      </c>
      <c r="L78" s="1" t="s">
        <v>3846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7" t="n">
        <v>46174</v>
      </c>
      <c r="C79" s="1" t="n">
        <v>11</v>
      </c>
      <c r="D79" s="1" t="s">
        <v>3845</v>
      </c>
      <c r="E79" s="1" t="n">
        <v>1391</v>
      </c>
      <c r="F79" s="1" t="s">
        <v>445</v>
      </c>
      <c r="I79" s="1" t="n">
        <v>395</v>
      </c>
      <c r="J79" s="1" t="n">
        <v>76956</v>
      </c>
      <c r="K79" s="1" t="n">
        <v>7899894543563</v>
      </c>
      <c r="L79" s="1" t="s">
        <v>3847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7" t="n">
        <v>46174</v>
      </c>
      <c r="C80" s="1" t="n">
        <v>20</v>
      </c>
      <c r="D80" s="1" t="s">
        <v>3848</v>
      </c>
      <c r="E80" s="1" t="n">
        <v>1672</v>
      </c>
      <c r="F80" s="1" t="s">
        <v>171</v>
      </c>
      <c r="I80" s="1" t="n">
        <v>1343653</v>
      </c>
      <c r="J80" s="1" t="n">
        <v>50158</v>
      </c>
      <c r="K80" s="1" t="n">
        <v>2222875</v>
      </c>
      <c r="L80" s="1" t="s">
        <v>3849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7" t="n">
        <v>46174</v>
      </c>
      <c r="C81" s="1" t="n">
        <v>22</v>
      </c>
      <c r="D81" s="1" t="s">
        <v>3850</v>
      </c>
      <c r="E81" s="1" t="n">
        <v>33</v>
      </c>
      <c r="F81" s="1" t="s">
        <v>93</v>
      </c>
      <c r="I81" s="1" t="n">
        <v>5063</v>
      </c>
      <c r="J81" s="1" t="n">
        <v>100000</v>
      </c>
      <c r="K81" s="1" t="n">
        <v>1</v>
      </c>
      <c r="L81" s="1" t="s">
        <v>3851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7" t="n">
        <v>46174</v>
      </c>
      <c r="C82" s="1" t="n">
        <v>22</v>
      </c>
      <c r="D82" s="1" t="s">
        <v>3850</v>
      </c>
      <c r="E82" s="1" t="n">
        <v>33</v>
      </c>
      <c r="F82" s="1" t="s">
        <v>93</v>
      </c>
      <c r="I82" s="1" t="n">
        <v>5063</v>
      </c>
      <c r="J82" s="1" t="n">
        <v>100004</v>
      </c>
      <c r="K82" s="1" t="n">
        <v>5</v>
      </c>
      <c r="L82" s="1" t="s">
        <v>3852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7" t="n">
        <v>46174</v>
      </c>
      <c r="C83" s="1" t="n">
        <v>22</v>
      </c>
      <c r="D83" s="1" t="s">
        <v>3850</v>
      </c>
      <c r="E83" s="1" t="n">
        <v>33</v>
      </c>
      <c r="F83" s="1" t="s">
        <v>93</v>
      </c>
      <c r="I83" s="1" t="n">
        <v>5063</v>
      </c>
      <c r="J83" s="1" t="n">
        <v>100006</v>
      </c>
      <c r="K83" s="1" t="n">
        <v>7</v>
      </c>
      <c r="L83" s="1" t="s">
        <v>3853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7" t="n">
        <v>46174</v>
      </c>
      <c r="C84" s="1" t="n">
        <v>22</v>
      </c>
      <c r="D84" s="1" t="s">
        <v>3850</v>
      </c>
      <c r="E84" s="1" t="n">
        <v>33</v>
      </c>
      <c r="F84" s="1" t="s">
        <v>93</v>
      </c>
      <c r="I84" s="1" t="n">
        <v>5063</v>
      </c>
      <c r="J84" s="1" t="n">
        <v>100007</v>
      </c>
      <c r="K84" s="1" t="n">
        <v>8</v>
      </c>
      <c r="L84" s="1" t="s">
        <v>3854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7" t="n">
        <v>46174</v>
      </c>
      <c r="C85" s="1" t="n">
        <v>22</v>
      </c>
      <c r="D85" s="1" t="s">
        <v>3850</v>
      </c>
      <c r="E85" s="1" t="n">
        <v>33</v>
      </c>
      <c r="F85" s="1" t="s">
        <v>93</v>
      </c>
      <c r="I85" s="1" t="n">
        <v>5063</v>
      </c>
      <c r="J85" s="1" t="n">
        <v>100008</v>
      </c>
      <c r="K85" s="1" t="n">
        <v>9</v>
      </c>
      <c r="L85" s="1" t="s">
        <v>3855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7" t="n">
        <v>46174</v>
      </c>
      <c r="C86" s="1" t="n">
        <v>22</v>
      </c>
      <c r="D86" s="1" t="s">
        <v>3850</v>
      </c>
      <c r="E86" s="1" t="n">
        <v>33</v>
      </c>
      <c r="F86" s="1" t="s">
        <v>93</v>
      </c>
      <c r="I86" s="1" t="n">
        <v>5063</v>
      </c>
      <c r="J86" s="1" t="n">
        <v>100011</v>
      </c>
      <c r="K86" s="1" t="n">
        <v>12</v>
      </c>
      <c r="L86" s="1" t="s">
        <v>3856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7" t="n">
        <v>46174</v>
      </c>
      <c r="C87" s="1" t="n">
        <v>22</v>
      </c>
      <c r="D87" s="1" t="s">
        <v>3850</v>
      </c>
      <c r="E87" s="1" t="n">
        <v>33</v>
      </c>
      <c r="F87" s="1" t="s">
        <v>93</v>
      </c>
      <c r="I87" s="1" t="n">
        <v>5063</v>
      </c>
      <c r="J87" s="1" t="n">
        <v>100012</v>
      </c>
      <c r="K87" s="1" t="n">
        <v>13</v>
      </c>
      <c r="L87" s="1" t="s">
        <v>3857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7" t="n">
        <v>46174</v>
      </c>
      <c r="C88" s="1" t="n">
        <v>22</v>
      </c>
      <c r="D88" s="1" t="s">
        <v>3850</v>
      </c>
      <c r="E88" s="1" t="n">
        <v>33</v>
      </c>
      <c r="F88" s="1" t="s">
        <v>93</v>
      </c>
      <c r="I88" s="1" t="n">
        <v>5063</v>
      </c>
      <c r="J88" s="1" t="n">
        <v>100013</v>
      </c>
      <c r="K88" s="1" t="n">
        <v>14</v>
      </c>
      <c r="L88" s="1" t="s">
        <v>3858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7" t="n">
        <v>46174</v>
      </c>
      <c r="C89" s="1" t="n">
        <v>22</v>
      </c>
      <c r="D89" s="1" t="s">
        <v>3850</v>
      </c>
      <c r="E89" s="1" t="n">
        <v>33</v>
      </c>
      <c r="F89" s="1" t="s">
        <v>93</v>
      </c>
      <c r="I89" s="1" t="n">
        <v>5063</v>
      </c>
      <c r="J89" s="1" t="n">
        <v>100014</v>
      </c>
      <c r="K89" s="1" t="n">
        <v>15</v>
      </c>
      <c r="L89" s="1" t="s">
        <v>3859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7" t="n">
        <v>46174</v>
      </c>
      <c r="C90" s="1" t="n">
        <v>22</v>
      </c>
      <c r="D90" s="1" t="s">
        <v>3850</v>
      </c>
      <c r="E90" s="1" t="n">
        <v>33</v>
      </c>
      <c r="F90" s="1" t="s">
        <v>93</v>
      </c>
      <c r="I90" s="1" t="n">
        <v>5063</v>
      </c>
      <c r="J90" s="1" t="n">
        <v>100015</v>
      </c>
      <c r="K90" s="1" t="n">
        <v>16</v>
      </c>
      <c r="L90" s="1" t="s">
        <v>3860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7" t="n">
        <v>46174</v>
      </c>
      <c r="C91" s="1" t="n">
        <v>22</v>
      </c>
      <c r="D91" s="1" t="s">
        <v>3850</v>
      </c>
      <c r="E91" s="1" t="n">
        <v>33</v>
      </c>
      <c r="F91" s="1" t="s">
        <v>93</v>
      </c>
      <c r="I91" s="1" t="n">
        <v>5063</v>
      </c>
      <c r="J91" s="1" t="n">
        <v>100016</v>
      </c>
      <c r="K91" s="1" t="n">
        <v>17</v>
      </c>
      <c r="L91" s="1" t="s">
        <v>3861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7" t="n">
        <v>46174</v>
      </c>
      <c r="C92" s="1" t="n">
        <v>22</v>
      </c>
      <c r="D92" s="1" t="s">
        <v>3850</v>
      </c>
      <c r="E92" s="1" t="n">
        <v>33</v>
      </c>
      <c r="F92" s="1" t="s">
        <v>93</v>
      </c>
      <c r="I92" s="1" t="n">
        <v>5063</v>
      </c>
      <c r="J92" s="1" t="n">
        <v>100017</v>
      </c>
      <c r="K92" s="1" t="n">
        <v>18</v>
      </c>
      <c r="L92" s="1" t="s">
        <v>3862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7" t="n">
        <v>46174</v>
      </c>
      <c r="C93" s="1" t="n">
        <v>22</v>
      </c>
      <c r="D93" s="1" t="s">
        <v>3850</v>
      </c>
      <c r="E93" s="1" t="n">
        <v>33</v>
      </c>
      <c r="F93" s="1" t="s">
        <v>93</v>
      </c>
      <c r="I93" s="1" t="n">
        <v>5063</v>
      </c>
      <c r="J93" s="1" t="n">
        <v>100019</v>
      </c>
      <c r="K93" s="1" t="n">
        <v>20</v>
      </c>
      <c r="L93" s="1" t="s">
        <v>3863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7" t="n">
        <v>46174</v>
      </c>
      <c r="C94" s="1" t="n">
        <v>22</v>
      </c>
      <c r="D94" s="1" t="s">
        <v>3850</v>
      </c>
      <c r="E94" s="1" t="n">
        <v>33</v>
      </c>
      <c r="F94" s="1" t="s">
        <v>93</v>
      </c>
      <c r="I94" s="1" t="n">
        <v>5063</v>
      </c>
      <c r="J94" s="1" t="n">
        <v>100020</v>
      </c>
      <c r="K94" s="1" t="n">
        <v>21</v>
      </c>
      <c r="L94" s="1" t="s">
        <v>3864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7" t="n">
        <v>46174</v>
      </c>
      <c r="C95" s="1" t="n">
        <v>22</v>
      </c>
      <c r="D95" s="1" t="s">
        <v>3850</v>
      </c>
      <c r="E95" s="1" t="n">
        <v>33</v>
      </c>
      <c r="F95" s="1" t="s">
        <v>93</v>
      </c>
      <c r="I95" s="1" t="n">
        <v>5063</v>
      </c>
      <c r="J95" s="1" t="n">
        <v>100021</v>
      </c>
      <c r="K95" s="1" t="n">
        <v>22</v>
      </c>
      <c r="L95" s="1" t="s">
        <v>3865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7" t="n">
        <v>46174</v>
      </c>
      <c r="C96" s="1" t="n">
        <v>22</v>
      </c>
      <c r="D96" s="1" t="s">
        <v>3850</v>
      </c>
      <c r="E96" s="1" t="n">
        <v>33</v>
      </c>
      <c r="F96" s="1" t="s">
        <v>93</v>
      </c>
      <c r="I96" s="1" t="n">
        <v>5063</v>
      </c>
      <c r="J96" s="1" t="n">
        <v>100053</v>
      </c>
      <c r="K96" s="1" t="n">
        <v>54</v>
      </c>
      <c r="L96" s="1" t="s">
        <v>3866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7" t="n">
        <v>46174</v>
      </c>
      <c r="C97" s="1" t="n">
        <v>22</v>
      </c>
      <c r="D97" s="1" t="s">
        <v>3850</v>
      </c>
      <c r="E97" s="1" t="n">
        <v>33</v>
      </c>
      <c r="F97" s="1" t="s">
        <v>93</v>
      </c>
      <c r="I97" s="1" t="n">
        <v>5063</v>
      </c>
      <c r="J97" s="1" t="n">
        <v>100638</v>
      </c>
      <c r="K97" s="1" t="n">
        <v>508</v>
      </c>
      <c r="L97" s="1" t="s">
        <v>3867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7" t="n">
        <v>46174</v>
      </c>
      <c r="C98" s="1" t="n">
        <v>22</v>
      </c>
      <c r="D98" s="1" t="s">
        <v>3850</v>
      </c>
      <c r="E98" s="1" t="n">
        <v>33</v>
      </c>
      <c r="F98" s="1" t="s">
        <v>93</v>
      </c>
      <c r="I98" s="1" t="n">
        <v>5063</v>
      </c>
      <c r="J98" s="1" t="n">
        <v>100520</v>
      </c>
      <c r="K98" s="1" t="n">
        <v>507</v>
      </c>
      <c r="L98" s="1" t="s">
        <v>3868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7" t="n">
        <v>46174</v>
      </c>
      <c r="C99" s="1" t="n">
        <v>22</v>
      </c>
      <c r="D99" s="1" t="s">
        <v>3850</v>
      </c>
      <c r="E99" s="1" t="n">
        <v>33</v>
      </c>
      <c r="F99" s="1" t="s">
        <v>93</v>
      </c>
      <c r="I99" s="1" t="n">
        <v>5063</v>
      </c>
      <c r="J99" s="1" t="n">
        <v>100319</v>
      </c>
      <c r="K99" s="1" t="n">
        <v>73453</v>
      </c>
      <c r="L99" s="1" t="s">
        <v>3869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7" t="n">
        <v>46174</v>
      </c>
      <c r="C100" s="1" t="n">
        <v>22</v>
      </c>
      <c r="D100" s="1" t="s">
        <v>3850</v>
      </c>
      <c r="E100" s="1" t="n">
        <v>33</v>
      </c>
      <c r="F100" s="1" t="s">
        <v>93</v>
      </c>
      <c r="I100" s="1" t="n">
        <v>5063</v>
      </c>
      <c r="J100" s="1" t="n">
        <v>110455</v>
      </c>
      <c r="K100" s="1" t="n">
        <v>53212</v>
      </c>
      <c r="L100" s="1" t="s">
        <v>3870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7" t="n">
        <v>46174</v>
      </c>
      <c r="C101" s="1" t="n">
        <v>22</v>
      </c>
      <c r="D101" s="1" t="s">
        <v>3850</v>
      </c>
      <c r="E101" s="1" t="n">
        <v>33</v>
      </c>
      <c r="F101" s="1" t="s">
        <v>93</v>
      </c>
      <c r="I101" s="1" t="n">
        <v>5063</v>
      </c>
      <c r="J101" s="1" t="n">
        <v>110487</v>
      </c>
      <c r="K101" s="1" t="n">
        <v>54688</v>
      </c>
      <c r="L101" s="1" t="s">
        <v>3871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7" t="n">
        <v>46174</v>
      </c>
      <c r="C102" s="1" t="n">
        <v>22</v>
      </c>
      <c r="D102" s="1" t="s">
        <v>3850</v>
      </c>
      <c r="E102" s="1" t="n">
        <v>33</v>
      </c>
      <c r="F102" s="1" t="s">
        <v>93</v>
      </c>
      <c r="I102" s="1" t="n">
        <v>5065</v>
      </c>
      <c r="J102" s="1" t="n">
        <v>100000</v>
      </c>
      <c r="K102" s="1" t="n">
        <v>1</v>
      </c>
      <c r="L102" s="1" t="s">
        <v>3851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7" t="n">
        <v>46174</v>
      </c>
      <c r="C103" s="1" t="n">
        <v>22</v>
      </c>
      <c r="D103" s="1" t="s">
        <v>3850</v>
      </c>
      <c r="E103" s="1" t="n">
        <v>33</v>
      </c>
      <c r="F103" s="1" t="s">
        <v>93</v>
      </c>
      <c r="I103" s="1" t="n">
        <v>5065</v>
      </c>
      <c r="J103" s="1" t="n">
        <v>100002</v>
      </c>
      <c r="K103" s="1" t="n">
        <v>3</v>
      </c>
      <c r="L103" s="1" t="s">
        <v>3872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7" t="n">
        <v>46174</v>
      </c>
      <c r="C104" s="1" t="n">
        <v>22</v>
      </c>
      <c r="D104" s="1" t="s">
        <v>3850</v>
      </c>
      <c r="E104" s="1" t="n">
        <v>33</v>
      </c>
      <c r="F104" s="1" t="s">
        <v>93</v>
      </c>
      <c r="I104" s="1" t="n">
        <v>5065</v>
      </c>
      <c r="J104" s="1" t="n">
        <v>100003</v>
      </c>
      <c r="K104" s="1" t="n">
        <v>4</v>
      </c>
      <c r="L104" s="1" t="s">
        <v>3873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7" t="n">
        <v>46174</v>
      </c>
      <c r="C105" s="1" t="n">
        <v>22</v>
      </c>
      <c r="D105" s="1" t="s">
        <v>3850</v>
      </c>
      <c r="E105" s="1" t="n">
        <v>33</v>
      </c>
      <c r="F105" s="1" t="s">
        <v>93</v>
      </c>
      <c r="I105" s="1" t="n">
        <v>5065</v>
      </c>
      <c r="J105" s="1" t="n">
        <v>100004</v>
      </c>
      <c r="K105" s="1" t="n">
        <v>5</v>
      </c>
      <c r="L105" s="1" t="s">
        <v>3852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7" t="n">
        <v>46174</v>
      </c>
      <c r="C106" s="1" t="n">
        <v>22</v>
      </c>
      <c r="D106" s="1" t="s">
        <v>3850</v>
      </c>
      <c r="E106" s="1" t="n">
        <v>33</v>
      </c>
      <c r="F106" s="1" t="s">
        <v>93</v>
      </c>
      <c r="I106" s="1" t="n">
        <v>5065</v>
      </c>
      <c r="J106" s="1" t="n">
        <v>100019</v>
      </c>
      <c r="K106" s="1" t="n">
        <v>20</v>
      </c>
      <c r="L106" s="1" t="s">
        <v>3863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7" t="n">
        <v>46174</v>
      </c>
      <c r="C107" s="1" t="n">
        <v>22</v>
      </c>
      <c r="D107" s="1" t="s">
        <v>3850</v>
      </c>
      <c r="E107" s="1" t="n">
        <v>33</v>
      </c>
      <c r="F107" s="1" t="s">
        <v>93</v>
      </c>
      <c r="I107" s="1" t="n">
        <v>5065</v>
      </c>
      <c r="J107" s="1" t="n">
        <v>100040</v>
      </c>
      <c r="K107" s="1" t="n">
        <v>41</v>
      </c>
      <c r="L107" s="1" t="s">
        <v>3874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7" t="n">
        <v>46174</v>
      </c>
      <c r="C108" s="1" t="n">
        <v>22</v>
      </c>
      <c r="D108" s="1" t="s">
        <v>3850</v>
      </c>
      <c r="E108" s="1" t="n">
        <v>33</v>
      </c>
      <c r="F108" s="1" t="s">
        <v>93</v>
      </c>
      <c r="I108" s="1" t="n">
        <v>5065</v>
      </c>
      <c r="J108" s="1" t="n">
        <v>100520</v>
      </c>
      <c r="K108" s="1" t="n">
        <v>507</v>
      </c>
      <c r="L108" s="1" t="s">
        <v>3868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7" t="n">
        <v>46174</v>
      </c>
      <c r="C109" s="1" t="n">
        <v>22</v>
      </c>
      <c r="D109" s="1" t="s">
        <v>3850</v>
      </c>
      <c r="E109" s="1" t="n">
        <v>33</v>
      </c>
      <c r="F109" s="1" t="s">
        <v>93</v>
      </c>
      <c r="I109" s="1" t="n">
        <v>5065</v>
      </c>
      <c r="J109" s="1" t="n">
        <v>110455</v>
      </c>
      <c r="K109" s="1" t="n">
        <v>53212</v>
      </c>
      <c r="L109" s="1" t="s">
        <v>3870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7" t="n">
        <v>46174</v>
      </c>
      <c r="C110" s="1" t="n">
        <v>22</v>
      </c>
      <c r="D110" s="1" t="s">
        <v>3850</v>
      </c>
      <c r="E110" s="1" t="n">
        <v>33</v>
      </c>
      <c r="F110" s="1" t="s">
        <v>93</v>
      </c>
      <c r="I110" s="1" t="n">
        <v>5067</v>
      </c>
      <c r="J110" s="1" t="n">
        <v>100008</v>
      </c>
      <c r="K110" s="1" t="n">
        <v>9</v>
      </c>
      <c r="L110" s="1" t="s">
        <v>3855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7" t="n">
        <v>46174</v>
      </c>
      <c r="C111" s="1" t="n">
        <v>22</v>
      </c>
      <c r="D111" s="1" t="s">
        <v>3850</v>
      </c>
      <c r="E111" s="1" t="n">
        <v>33</v>
      </c>
      <c r="F111" s="1" t="s">
        <v>93</v>
      </c>
      <c r="I111" s="1" t="n">
        <v>5067</v>
      </c>
      <c r="J111" s="1" t="n">
        <v>100016</v>
      </c>
      <c r="K111" s="1" t="n">
        <v>17</v>
      </c>
      <c r="L111" s="1" t="s">
        <v>3861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7" t="n">
        <v>46174</v>
      </c>
      <c r="C112" s="1" t="n">
        <v>22</v>
      </c>
      <c r="D112" s="1" t="s">
        <v>3850</v>
      </c>
      <c r="E112" s="1" t="n">
        <v>33</v>
      </c>
      <c r="F112" s="1" t="s">
        <v>93</v>
      </c>
      <c r="I112" s="1" t="n">
        <v>5067</v>
      </c>
      <c r="J112" s="1" t="n">
        <v>100053</v>
      </c>
      <c r="K112" s="1" t="n">
        <v>54</v>
      </c>
      <c r="L112" s="1" t="s">
        <v>3866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7" t="n">
        <v>46174</v>
      </c>
      <c r="C113" s="1" t="n">
        <v>22</v>
      </c>
      <c r="D113" s="1" t="s">
        <v>3850</v>
      </c>
      <c r="E113" s="1" t="n">
        <v>33</v>
      </c>
      <c r="F113" s="1" t="s">
        <v>93</v>
      </c>
      <c r="I113" s="1" t="n">
        <v>5067</v>
      </c>
      <c r="J113" s="1" t="n">
        <v>110455</v>
      </c>
      <c r="K113" s="1" t="n">
        <v>53212</v>
      </c>
      <c r="L113" s="1" t="s">
        <v>3870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7" t="n">
        <v>46174</v>
      </c>
      <c r="C114" s="1" t="n">
        <v>39</v>
      </c>
      <c r="D114" s="1" t="s">
        <v>3875</v>
      </c>
      <c r="E114" s="1" t="n">
        <v>916</v>
      </c>
      <c r="F114" s="1" t="s">
        <v>516</v>
      </c>
      <c r="I114" s="1" t="n">
        <v>23761</v>
      </c>
      <c r="J114" s="1" t="n">
        <v>70228</v>
      </c>
      <c r="K114" s="1" t="n">
        <v>7450004079923</v>
      </c>
      <c r="L114" s="1" t="s">
        <v>3876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7" t="n">
        <v>46174</v>
      </c>
      <c r="C115" s="1" t="n">
        <v>100</v>
      </c>
      <c r="D115" s="1" t="s">
        <v>3877</v>
      </c>
      <c r="E115" s="1" t="n">
        <v>33</v>
      </c>
      <c r="F115" s="1" t="s">
        <v>93</v>
      </c>
      <c r="I115" s="1" t="n">
        <v>1188393</v>
      </c>
      <c r="J115" s="1" t="n">
        <v>100000</v>
      </c>
      <c r="K115" s="1" t="n">
        <v>1</v>
      </c>
      <c r="L115" s="1" t="s">
        <v>3851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7" t="n">
        <v>46174</v>
      </c>
      <c r="C116" s="1" t="n">
        <v>100</v>
      </c>
      <c r="D116" s="1" t="s">
        <v>3877</v>
      </c>
      <c r="E116" s="1" t="n">
        <v>33</v>
      </c>
      <c r="F116" s="1" t="s">
        <v>93</v>
      </c>
      <c r="I116" s="1" t="n">
        <v>1188393</v>
      </c>
      <c r="J116" s="1" t="n">
        <v>100006</v>
      </c>
      <c r="K116" s="1" t="n">
        <v>7</v>
      </c>
      <c r="L116" s="1" t="s">
        <v>3853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7" t="n">
        <v>46174</v>
      </c>
      <c r="C117" s="1" t="n">
        <v>100</v>
      </c>
      <c r="D117" s="1" t="s">
        <v>3877</v>
      </c>
      <c r="E117" s="1" t="n">
        <v>33</v>
      </c>
      <c r="F117" s="1" t="s">
        <v>93</v>
      </c>
      <c r="I117" s="1" t="n">
        <v>1188393</v>
      </c>
      <c r="J117" s="1" t="n">
        <v>100007</v>
      </c>
      <c r="K117" s="1" t="n">
        <v>8</v>
      </c>
      <c r="L117" s="1" t="s">
        <v>3854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7" t="n">
        <v>46174</v>
      </c>
      <c r="C118" s="1" t="n">
        <v>100</v>
      </c>
      <c r="D118" s="1" t="s">
        <v>3877</v>
      </c>
      <c r="E118" s="1" t="n">
        <v>33</v>
      </c>
      <c r="F118" s="1" t="s">
        <v>93</v>
      </c>
      <c r="I118" s="1" t="n">
        <v>1188393</v>
      </c>
      <c r="J118" s="1" t="n">
        <v>100008</v>
      </c>
      <c r="K118" s="1" t="n">
        <v>9</v>
      </c>
      <c r="L118" s="1" t="s">
        <v>3855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7" t="n">
        <v>46174</v>
      </c>
      <c r="C119" s="1" t="n">
        <v>100</v>
      </c>
      <c r="D119" s="1" t="s">
        <v>3877</v>
      </c>
      <c r="E119" s="1" t="n">
        <v>33</v>
      </c>
      <c r="F119" s="1" t="s">
        <v>93</v>
      </c>
      <c r="I119" s="1" t="n">
        <v>1188393</v>
      </c>
      <c r="J119" s="1" t="n">
        <v>100011</v>
      </c>
      <c r="K119" s="1" t="n">
        <v>12</v>
      </c>
      <c r="L119" s="1" t="s">
        <v>3856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7" t="n">
        <v>46174</v>
      </c>
      <c r="C120" s="1" t="n">
        <v>100</v>
      </c>
      <c r="D120" s="1" t="s">
        <v>3877</v>
      </c>
      <c r="E120" s="1" t="n">
        <v>33</v>
      </c>
      <c r="F120" s="1" t="s">
        <v>93</v>
      </c>
      <c r="I120" s="1" t="n">
        <v>1188393</v>
      </c>
      <c r="J120" s="1" t="n">
        <v>100012</v>
      </c>
      <c r="K120" s="1" t="n">
        <v>13</v>
      </c>
      <c r="L120" s="1" t="s">
        <v>3857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7" t="n">
        <v>46174</v>
      </c>
      <c r="C121" s="1" t="n">
        <v>100</v>
      </c>
      <c r="D121" s="1" t="s">
        <v>3877</v>
      </c>
      <c r="E121" s="1" t="n">
        <v>33</v>
      </c>
      <c r="F121" s="1" t="s">
        <v>93</v>
      </c>
      <c r="I121" s="1" t="n">
        <v>1188393</v>
      </c>
      <c r="J121" s="1" t="n">
        <v>100013</v>
      </c>
      <c r="K121" s="1" t="n">
        <v>14</v>
      </c>
      <c r="L121" s="1" t="s">
        <v>3858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7" t="n">
        <v>46174</v>
      </c>
      <c r="C122" s="1" t="n">
        <v>100</v>
      </c>
      <c r="D122" s="1" t="s">
        <v>3877</v>
      </c>
      <c r="E122" s="1" t="n">
        <v>33</v>
      </c>
      <c r="F122" s="1" t="s">
        <v>93</v>
      </c>
      <c r="I122" s="1" t="n">
        <v>1188393</v>
      </c>
      <c r="J122" s="1" t="n">
        <v>100014</v>
      </c>
      <c r="K122" s="1" t="n">
        <v>15</v>
      </c>
      <c r="L122" s="1" t="s">
        <v>3859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7" t="n">
        <v>46174</v>
      </c>
      <c r="C123" s="1" t="n">
        <v>100</v>
      </c>
      <c r="D123" s="1" t="s">
        <v>3877</v>
      </c>
      <c r="E123" s="1" t="n">
        <v>33</v>
      </c>
      <c r="F123" s="1" t="s">
        <v>93</v>
      </c>
      <c r="I123" s="1" t="n">
        <v>1188393</v>
      </c>
      <c r="J123" s="1" t="n">
        <v>100015</v>
      </c>
      <c r="K123" s="1" t="n">
        <v>16</v>
      </c>
      <c r="L123" s="1" t="s">
        <v>3860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7" t="n">
        <v>46174</v>
      </c>
      <c r="C124" s="1" t="n">
        <v>100</v>
      </c>
      <c r="D124" s="1" t="s">
        <v>3877</v>
      </c>
      <c r="E124" s="1" t="n">
        <v>33</v>
      </c>
      <c r="F124" s="1" t="s">
        <v>93</v>
      </c>
      <c r="I124" s="1" t="n">
        <v>1188393</v>
      </c>
      <c r="J124" s="1" t="n">
        <v>100016</v>
      </c>
      <c r="K124" s="1" t="n">
        <v>17</v>
      </c>
      <c r="L124" s="1" t="s">
        <v>3861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7" t="n">
        <v>46174</v>
      </c>
      <c r="C125" s="1" t="n">
        <v>100</v>
      </c>
      <c r="D125" s="1" t="s">
        <v>3877</v>
      </c>
      <c r="E125" s="1" t="n">
        <v>33</v>
      </c>
      <c r="F125" s="1" t="s">
        <v>93</v>
      </c>
      <c r="I125" s="1" t="n">
        <v>1188393</v>
      </c>
      <c r="J125" s="1" t="n">
        <v>100017</v>
      </c>
      <c r="K125" s="1" t="n">
        <v>18</v>
      </c>
      <c r="L125" s="1" t="s">
        <v>3862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7" t="n">
        <v>46174</v>
      </c>
      <c r="C126" s="1" t="n">
        <v>100</v>
      </c>
      <c r="D126" s="1" t="s">
        <v>3877</v>
      </c>
      <c r="E126" s="1" t="n">
        <v>33</v>
      </c>
      <c r="F126" s="1" t="s">
        <v>93</v>
      </c>
      <c r="I126" s="1" t="n">
        <v>1188393</v>
      </c>
      <c r="J126" s="1" t="n">
        <v>100019</v>
      </c>
      <c r="K126" s="1" t="n">
        <v>20</v>
      </c>
      <c r="L126" s="1" t="s">
        <v>3863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7" t="n">
        <v>46174</v>
      </c>
      <c r="C127" s="1" t="n">
        <v>100</v>
      </c>
      <c r="D127" s="1" t="s">
        <v>3877</v>
      </c>
      <c r="E127" s="1" t="n">
        <v>33</v>
      </c>
      <c r="F127" s="1" t="s">
        <v>93</v>
      </c>
      <c r="I127" s="1" t="n">
        <v>1188393</v>
      </c>
      <c r="J127" s="1" t="n">
        <v>100020</v>
      </c>
      <c r="K127" s="1" t="n">
        <v>21</v>
      </c>
      <c r="L127" s="1" t="s">
        <v>3864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7" t="n">
        <v>46174</v>
      </c>
      <c r="C128" s="1" t="n">
        <v>100</v>
      </c>
      <c r="D128" s="1" t="s">
        <v>3877</v>
      </c>
      <c r="E128" s="1" t="n">
        <v>33</v>
      </c>
      <c r="F128" s="1" t="s">
        <v>93</v>
      </c>
      <c r="I128" s="1" t="n">
        <v>1188393</v>
      </c>
      <c r="J128" s="1" t="n">
        <v>100053</v>
      </c>
      <c r="K128" s="1" t="n">
        <v>54</v>
      </c>
      <c r="L128" s="1" t="s">
        <v>3866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7" t="n">
        <v>46174</v>
      </c>
      <c r="C129" s="1" t="n">
        <v>100</v>
      </c>
      <c r="D129" s="1" t="s">
        <v>3877</v>
      </c>
      <c r="E129" s="1" t="n">
        <v>33</v>
      </c>
      <c r="F129" s="1" t="s">
        <v>93</v>
      </c>
      <c r="I129" s="1" t="n">
        <v>1188393</v>
      </c>
      <c r="J129" s="1" t="n">
        <v>100638</v>
      </c>
      <c r="K129" s="1" t="n">
        <v>508</v>
      </c>
      <c r="L129" s="1" t="s">
        <v>3867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7" t="n">
        <v>46174</v>
      </c>
      <c r="C130" s="1" t="n">
        <v>100</v>
      </c>
      <c r="D130" s="1" t="s">
        <v>3877</v>
      </c>
      <c r="E130" s="1" t="n">
        <v>33</v>
      </c>
      <c r="F130" s="1" t="s">
        <v>93</v>
      </c>
      <c r="I130" s="1" t="n">
        <v>1188393</v>
      </c>
      <c r="J130" s="1" t="n">
        <v>100520</v>
      </c>
      <c r="K130" s="1" t="n">
        <v>507</v>
      </c>
      <c r="L130" s="1" t="s">
        <v>3868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7" t="n">
        <v>46174</v>
      </c>
      <c r="C131" s="1" t="n">
        <v>100</v>
      </c>
      <c r="D131" s="1" t="s">
        <v>3877</v>
      </c>
      <c r="E131" s="1" t="n">
        <v>33</v>
      </c>
      <c r="F131" s="1" t="s">
        <v>93</v>
      </c>
      <c r="I131" s="1" t="n">
        <v>1188393</v>
      </c>
      <c r="J131" s="1" t="n">
        <v>100319</v>
      </c>
      <c r="K131" s="1" t="n">
        <v>73453</v>
      </c>
      <c r="L131" s="1" t="s">
        <v>3869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7" t="n">
        <v>46174</v>
      </c>
      <c r="C132" s="1" t="n">
        <v>100</v>
      </c>
      <c r="D132" s="1" t="s">
        <v>3877</v>
      </c>
      <c r="E132" s="1" t="n">
        <v>33</v>
      </c>
      <c r="F132" s="1" t="s">
        <v>93</v>
      </c>
      <c r="I132" s="1" t="n">
        <v>1188393</v>
      </c>
      <c r="J132" s="1" t="n">
        <v>110455</v>
      </c>
      <c r="K132" s="1" t="n">
        <v>53212</v>
      </c>
      <c r="L132" s="1" t="s">
        <v>3870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7" t="n">
        <v>46174</v>
      </c>
      <c r="C133" s="1" t="n">
        <v>100</v>
      </c>
      <c r="D133" s="1" t="s">
        <v>3877</v>
      </c>
      <c r="E133" s="1" t="n">
        <v>33</v>
      </c>
      <c r="F133" s="1" t="s">
        <v>93</v>
      </c>
      <c r="I133" s="1" t="n">
        <v>1188396</v>
      </c>
      <c r="J133" s="1" t="n">
        <v>100000</v>
      </c>
      <c r="K133" s="1" t="n">
        <v>1</v>
      </c>
      <c r="L133" s="1" t="s">
        <v>3851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7" t="n">
        <v>46174</v>
      </c>
      <c r="C134" s="1" t="n">
        <v>100</v>
      </c>
      <c r="D134" s="1" t="s">
        <v>3877</v>
      </c>
      <c r="E134" s="1" t="n">
        <v>33</v>
      </c>
      <c r="F134" s="1" t="s">
        <v>93</v>
      </c>
      <c r="I134" s="1" t="n">
        <v>1188396</v>
      </c>
      <c r="J134" s="1" t="n">
        <v>100006</v>
      </c>
      <c r="K134" s="1" t="n">
        <v>7</v>
      </c>
      <c r="L134" s="1" t="s">
        <v>3853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7" t="n">
        <v>46174</v>
      </c>
      <c r="C135" s="1" t="n">
        <v>100</v>
      </c>
      <c r="D135" s="1" t="s">
        <v>3877</v>
      </c>
      <c r="E135" s="1" t="n">
        <v>33</v>
      </c>
      <c r="F135" s="1" t="s">
        <v>93</v>
      </c>
      <c r="I135" s="1" t="n">
        <v>1188396</v>
      </c>
      <c r="J135" s="1" t="n">
        <v>100007</v>
      </c>
      <c r="K135" s="1" t="n">
        <v>8</v>
      </c>
      <c r="L135" s="1" t="s">
        <v>3854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7" t="n">
        <v>46174</v>
      </c>
      <c r="C136" s="1" t="n">
        <v>100</v>
      </c>
      <c r="D136" s="1" t="s">
        <v>3877</v>
      </c>
      <c r="E136" s="1" t="n">
        <v>33</v>
      </c>
      <c r="F136" s="1" t="s">
        <v>93</v>
      </c>
      <c r="I136" s="1" t="n">
        <v>1188396</v>
      </c>
      <c r="J136" s="1" t="n">
        <v>100008</v>
      </c>
      <c r="K136" s="1" t="n">
        <v>9</v>
      </c>
      <c r="L136" s="1" t="s">
        <v>3855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7" t="n">
        <v>46174</v>
      </c>
      <c r="C137" s="1" t="n">
        <v>100</v>
      </c>
      <c r="D137" s="1" t="s">
        <v>3877</v>
      </c>
      <c r="E137" s="1" t="n">
        <v>33</v>
      </c>
      <c r="F137" s="1" t="s">
        <v>93</v>
      </c>
      <c r="I137" s="1" t="n">
        <v>1188396</v>
      </c>
      <c r="J137" s="1" t="n">
        <v>100011</v>
      </c>
      <c r="K137" s="1" t="n">
        <v>12</v>
      </c>
      <c r="L137" s="1" t="s">
        <v>3856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7" t="n">
        <v>46174</v>
      </c>
      <c r="C138" s="1" t="n">
        <v>100</v>
      </c>
      <c r="D138" s="1" t="s">
        <v>3877</v>
      </c>
      <c r="E138" s="1" t="n">
        <v>33</v>
      </c>
      <c r="F138" s="1" t="s">
        <v>93</v>
      </c>
      <c r="I138" s="1" t="n">
        <v>1188396</v>
      </c>
      <c r="J138" s="1" t="n">
        <v>100012</v>
      </c>
      <c r="K138" s="1" t="n">
        <v>13</v>
      </c>
      <c r="L138" s="1" t="s">
        <v>3857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7" t="n">
        <v>46174</v>
      </c>
      <c r="C139" s="1" t="n">
        <v>100</v>
      </c>
      <c r="D139" s="1" t="s">
        <v>3877</v>
      </c>
      <c r="E139" s="1" t="n">
        <v>33</v>
      </c>
      <c r="F139" s="1" t="s">
        <v>93</v>
      </c>
      <c r="I139" s="1" t="n">
        <v>1188396</v>
      </c>
      <c r="J139" s="1" t="n">
        <v>100013</v>
      </c>
      <c r="K139" s="1" t="n">
        <v>14</v>
      </c>
      <c r="L139" s="1" t="s">
        <v>3858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7" t="n">
        <v>46174</v>
      </c>
      <c r="C140" s="1" t="n">
        <v>100</v>
      </c>
      <c r="D140" s="1" t="s">
        <v>3877</v>
      </c>
      <c r="E140" s="1" t="n">
        <v>33</v>
      </c>
      <c r="F140" s="1" t="s">
        <v>93</v>
      </c>
      <c r="I140" s="1" t="n">
        <v>1188396</v>
      </c>
      <c r="J140" s="1" t="n">
        <v>100014</v>
      </c>
      <c r="K140" s="1" t="n">
        <v>15</v>
      </c>
      <c r="L140" s="1" t="s">
        <v>3859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7" t="n">
        <v>46174</v>
      </c>
      <c r="C141" s="1" t="n">
        <v>100</v>
      </c>
      <c r="D141" s="1" t="s">
        <v>3877</v>
      </c>
      <c r="E141" s="1" t="n">
        <v>33</v>
      </c>
      <c r="F141" s="1" t="s">
        <v>93</v>
      </c>
      <c r="I141" s="1" t="n">
        <v>1188396</v>
      </c>
      <c r="J141" s="1" t="n">
        <v>100015</v>
      </c>
      <c r="K141" s="1" t="n">
        <v>16</v>
      </c>
      <c r="L141" s="1" t="s">
        <v>3860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7" t="n">
        <v>46174</v>
      </c>
      <c r="C142" s="1" t="n">
        <v>100</v>
      </c>
      <c r="D142" s="1" t="s">
        <v>3877</v>
      </c>
      <c r="E142" s="1" t="n">
        <v>33</v>
      </c>
      <c r="F142" s="1" t="s">
        <v>93</v>
      </c>
      <c r="I142" s="1" t="n">
        <v>1188396</v>
      </c>
      <c r="J142" s="1" t="n">
        <v>100016</v>
      </c>
      <c r="K142" s="1" t="n">
        <v>17</v>
      </c>
      <c r="L142" s="1" t="s">
        <v>3861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7" t="n">
        <v>46174</v>
      </c>
      <c r="C143" s="1" t="n">
        <v>100</v>
      </c>
      <c r="D143" s="1" t="s">
        <v>3877</v>
      </c>
      <c r="E143" s="1" t="n">
        <v>33</v>
      </c>
      <c r="F143" s="1" t="s">
        <v>93</v>
      </c>
      <c r="I143" s="1" t="n">
        <v>1188396</v>
      </c>
      <c r="J143" s="1" t="n">
        <v>100017</v>
      </c>
      <c r="K143" s="1" t="n">
        <v>18</v>
      </c>
      <c r="L143" s="1" t="s">
        <v>3862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7" t="n">
        <v>46174</v>
      </c>
      <c r="C144" s="1" t="n">
        <v>100</v>
      </c>
      <c r="D144" s="1" t="s">
        <v>3877</v>
      </c>
      <c r="E144" s="1" t="n">
        <v>33</v>
      </c>
      <c r="F144" s="1" t="s">
        <v>93</v>
      </c>
      <c r="I144" s="1" t="n">
        <v>1188396</v>
      </c>
      <c r="J144" s="1" t="n">
        <v>100019</v>
      </c>
      <c r="K144" s="1" t="n">
        <v>20</v>
      </c>
      <c r="L144" s="1" t="s">
        <v>3863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7" t="n">
        <v>46174</v>
      </c>
      <c r="C145" s="1" t="n">
        <v>100</v>
      </c>
      <c r="D145" s="1" t="s">
        <v>3877</v>
      </c>
      <c r="E145" s="1" t="n">
        <v>33</v>
      </c>
      <c r="F145" s="1" t="s">
        <v>93</v>
      </c>
      <c r="I145" s="1" t="n">
        <v>1188396</v>
      </c>
      <c r="J145" s="1" t="n">
        <v>100020</v>
      </c>
      <c r="K145" s="1" t="n">
        <v>21</v>
      </c>
      <c r="L145" s="1" t="s">
        <v>3864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7" t="n">
        <v>46174</v>
      </c>
      <c r="C146" s="1" t="n">
        <v>100</v>
      </c>
      <c r="D146" s="1" t="s">
        <v>3877</v>
      </c>
      <c r="E146" s="1" t="n">
        <v>33</v>
      </c>
      <c r="F146" s="1" t="s">
        <v>93</v>
      </c>
      <c r="I146" s="1" t="n">
        <v>1188396</v>
      </c>
      <c r="J146" s="1" t="n">
        <v>100053</v>
      </c>
      <c r="K146" s="1" t="n">
        <v>54</v>
      </c>
      <c r="L146" s="1" t="s">
        <v>3866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7" t="n">
        <v>46174</v>
      </c>
      <c r="C147" s="1" t="n">
        <v>100</v>
      </c>
      <c r="D147" s="1" t="s">
        <v>3877</v>
      </c>
      <c r="E147" s="1" t="n">
        <v>33</v>
      </c>
      <c r="F147" s="1" t="s">
        <v>93</v>
      </c>
      <c r="I147" s="1" t="n">
        <v>1188396</v>
      </c>
      <c r="J147" s="1" t="n">
        <v>100638</v>
      </c>
      <c r="K147" s="1" t="n">
        <v>508</v>
      </c>
      <c r="L147" s="1" t="s">
        <v>3867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7" t="n">
        <v>46174</v>
      </c>
      <c r="C148" s="1" t="n">
        <v>100</v>
      </c>
      <c r="D148" s="1" t="s">
        <v>3877</v>
      </c>
      <c r="E148" s="1" t="n">
        <v>33</v>
      </c>
      <c r="F148" s="1" t="s">
        <v>93</v>
      </c>
      <c r="I148" s="1" t="n">
        <v>1188396</v>
      </c>
      <c r="J148" s="1" t="n">
        <v>100520</v>
      </c>
      <c r="K148" s="1" t="n">
        <v>507</v>
      </c>
      <c r="L148" s="1" t="s">
        <v>3868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7" t="n">
        <v>46174</v>
      </c>
      <c r="C149" s="1" t="n">
        <v>100</v>
      </c>
      <c r="D149" s="1" t="s">
        <v>3877</v>
      </c>
      <c r="E149" s="1" t="n">
        <v>33</v>
      </c>
      <c r="F149" s="1" t="s">
        <v>93</v>
      </c>
      <c r="I149" s="1" t="n">
        <v>1188396</v>
      </c>
      <c r="J149" s="1" t="n">
        <v>100319</v>
      </c>
      <c r="K149" s="1" t="n">
        <v>73453</v>
      </c>
      <c r="L149" s="1" t="s">
        <v>3869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7" t="n">
        <v>46174</v>
      </c>
      <c r="C150" s="1" t="n">
        <v>100</v>
      </c>
      <c r="D150" s="1" t="s">
        <v>3877</v>
      </c>
      <c r="E150" s="1" t="n">
        <v>33</v>
      </c>
      <c r="F150" s="1" t="s">
        <v>93</v>
      </c>
      <c r="I150" s="1" t="n">
        <v>1188396</v>
      </c>
      <c r="J150" s="1" t="n">
        <v>110455</v>
      </c>
      <c r="K150" s="1" t="n">
        <v>53212</v>
      </c>
      <c r="L150" s="1" t="s">
        <v>3870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7" t="n">
        <v>46174</v>
      </c>
      <c r="C151" s="1" t="n">
        <v>100</v>
      </c>
      <c r="D151" s="1" t="s">
        <v>3877</v>
      </c>
      <c r="E151" s="1" t="n">
        <v>33</v>
      </c>
      <c r="F151" s="1" t="s">
        <v>93</v>
      </c>
      <c r="I151" s="1" t="n">
        <v>1188406</v>
      </c>
      <c r="J151" s="1" t="n">
        <v>100000</v>
      </c>
      <c r="K151" s="1" t="n">
        <v>1</v>
      </c>
      <c r="L151" s="1" t="s">
        <v>3851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7" t="n">
        <v>46174</v>
      </c>
      <c r="C152" s="1" t="n">
        <v>100</v>
      </c>
      <c r="D152" s="1" t="s">
        <v>3877</v>
      </c>
      <c r="E152" s="1" t="n">
        <v>33</v>
      </c>
      <c r="F152" s="1" t="s">
        <v>93</v>
      </c>
      <c r="I152" s="1" t="n">
        <v>1188406</v>
      </c>
      <c r="J152" s="1" t="n">
        <v>100006</v>
      </c>
      <c r="K152" s="1" t="n">
        <v>7</v>
      </c>
      <c r="L152" s="1" t="s">
        <v>3853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7" t="n">
        <v>46174</v>
      </c>
      <c r="C153" s="1" t="n">
        <v>100</v>
      </c>
      <c r="D153" s="1" t="s">
        <v>3877</v>
      </c>
      <c r="E153" s="1" t="n">
        <v>33</v>
      </c>
      <c r="F153" s="1" t="s">
        <v>93</v>
      </c>
      <c r="I153" s="1" t="n">
        <v>1188406</v>
      </c>
      <c r="J153" s="1" t="n">
        <v>100007</v>
      </c>
      <c r="K153" s="1" t="n">
        <v>8</v>
      </c>
      <c r="L153" s="1" t="s">
        <v>3854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7" t="n">
        <v>46174</v>
      </c>
      <c r="C154" s="1" t="n">
        <v>100</v>
      </c>
      <c r="D154" s="1" t="s">
        <v>3877</v>
      </c>
      <c r="E154" s="1" t="n">
        <v>33</v>
      </c>
      <c r="F154" s="1" t="s">
        <v>93</v>
      </c>
      <c r="I154" s="1" t="n">
        <v>1188406</v>
      </c>
      <c r="J154" s="1" t="n">
        <v>100008</v>
      </c>
      <c r="K154" s="1" t="n">
        <v>9</v>
      </c>
      <c r="L154" s="1" t="s">
        <v>3855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7" t="n">
        <v>46174</v>
      </c>
      <c r="C155" s="1" t="n">
        <v>100</v>
      </c>
      <c r="D155" s="1" t="s">
        <v>3877</v>
      </c>
      <c r="E155" s="1" t="n">
        <v>33</v>
      </c>
      <c r="F155" s="1" t="s">
        <v>93</v>
      </c>
      <c r="I155" s="1" t="n">
        <v>1188406</v>
      </c>
      <c r="J155" s="1" t="n">
        <v>100011</v>
      </c>
      <c r="K155" s="1" t="n">
        <v>12</v>
      </c>
      <c r="L155" s="1" t="s">
        <v>3856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7" t="n">
        <v>46174</v>
      </c>
      <c r="C156" s="1" t="n">
        <v>100</v>
      </c>
      <c r="D156" s="1" t="s">
        <v>3877</v>
      </c>
      <c r="E156" s="1" t="n">
        <v>33</v>
      </c>
      <c r="F156" s="1" t="s">
        <v>93</v>
      </c>
      <c r="I156" s="1" t="n">
        <v>1188406</v>
      </c>
      <c r="J156" s="1" t="n">
        <v>100012</v>
      </c>
      <c r="K156" s="1" t="n">
        <v>13</v>
      </c>
      <c r="L156" s="1" t="s">
        <v>3857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7" t="n">
        <v>46174</v>
      </c>
      <c r="C157" s="1" t="n">
        <v>100</v>
      </c>
      <c r="D157" s="1" t="s">
        <v>3877</v>
      </c>
      <c r="E157" s="1" t="n">
        <v>33</v>
      </c>
      <c r="F157" s="1" t="s">
        <v>93</v>
      </c>
      <c r="I157" s="1" t="n">
        <v>1188406</v>
      </c>
      <c r="J157" s="1" t="n">
        <v>100013</v>
      </c>
      <c r="K157" s="1" t="n">
        <v>14</v>
      </c>
      <c r="L157" s="1" t="s">
        <v>3858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7" t="n">
        <v>46174</v>
      </c>
      <c r="C158" s="1" t="n">
        <v>100</v>
      </c>
      <c r="D158" s="1" t="s">
        <v>3877</v>
      </c>
      <c r="E158" s="1" t="n">
        <v>33</v>
      </c>
      <c r="F158" s="1" t="s">
        <v>93</v>
      </c>
      <c r="I158" s="1" t="n">
        <v>1188406</v>
      </c>
      <c r="J158" s="1" t="n">
        <v>100014</v>
      </c>
      <c r="K158" s="1" t="n">
        <v>15</v>
      </c>
      <c r="L158" s="1" t="s">
        <v>3859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7" t="n">
        <v>46174</v>
      </c>
      <c r="C159" s="1" t="n">
        <v>100</v>
      </c>
      <c r="D159" s="1" t="s">
        <v>3877</v>
      </c>
      <c r="E159" s="1" t="n">
        <v>33</v>
      </c>
      <c r="F159" s="1" t="s">
        <v>93</v>
      </c>
      <c r="I159" s="1" t="n">
        <v>1188406</v>
      </c>
      <c r="J159" s="1" t="n">
        <v>100015</v>
      </c>
      <c r="K159" s="1" t="n">
        <v>16</v>
      </c>
      <c r="L159" s="1" t="s">
        <v>3860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7" t="n">
        <v>46174</v>
      </c>
      <c r="C160" s="1" t="n">
        <v>100</v>
      </c>
      <c r="D160" s="1" t="s">
        <v>3877</v>
      </c>
      <c r="E160" s="1" t="n">
        <v>33</v>
      </c>
      <c r="F160" s="1" t="s">
        <v>93</v>
      </c>
      <c r="I160" s="1" t="n">
        <v>1188406</v>
      </c>
      <c r="J160" s="1" t="n">
        <v>100016</v>
      </c>
      <c r="K160" s="1" t="n">
        <v>17</v>
      </c>
      <c r="L160" s="1" t="s">
        <v>3861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7" t="n">
        <v>46174</v>
      </c>
      <c r="C161" s="1" t="n">
        <v>100</v>
      </c>
      <c r="D161" s="1" t="s">
        <v>3877</v>
      </c>
      <c r="E161" s="1" t="n">
        <v>33</v>
      </c>
      <c r="F161" s="1" t="s">
        <v>93</v>
      </c>
      <c r="I161" s="1" t="n">
        <v>1188406</v>
      </c>
      <c r="J161" s="1" t="n">
        <v>100017</v>
      </c>
      <c r="K161" s="1" t="n">
        <v>18</v>
      </c>
      <c r="L161" s="1" t="s">
        <v>3862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7" t="n">
        <v>46174</v>
      </c>
      <c r="C162" s="1" t="n">
        <v>100</v>
      </c>
      <c r="D162" s="1" t="s">
        <v>3877</v>
      </c>
      <c r="E162" s="1" t="n">
        <v>33</v>
      </c>
      <c r="F162" s="1" t="s">
        <v>93</v>
      </c>
      <c r="I162" s="1" t="n">
        <v>1188406</v>
      </c>
      <c r="J162" s="1" t="n">
        <v>100019</v>
      </c>
      <c r="K162" s="1" t="n">
        <v>20</v>
      </c>
      <c r="L162" s="1" t="s">
        <v>3863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7" t="n">
        <v>46174</v>
      </c>
      <c r="C163" s="1" t="n">
        <v>100</v>
      </c>
      <c r="D163" s="1" t="s">
        <v>3877</v>
      </c>
      <c r="E163" s="1" t="n">
        <v>33</v>
      </c>
      <c r="F163" s="1" t="s">
        <v>93</v>
      </c>
      <c r="I163" s="1" t="n">
        <v>1188406</v>
      </c>
      <c r="J163" s="1" t="n">
        <v>100020</v>
      </c>
      <c r="K163" s="1" t="n">
        <v>21</v>
      </c>
      <c r="L163" s="1" t="s">
        <v>3864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7" t="n">
        <v>46174</v>
      </c>
      <c r="C164" s="1" t="n">
        <v>100</v>
      </c>
      <c r="D164" s="1" t="s">
        <v>3877</v>
      </c>
      <c r="E164" s="1" t="n">
        <v>33</v>
      </c>
      <c r="F164" s="1" t="s">
        <v>93</v>
      </c>
      <c r="I164" s="1" t="n">
        <v>1188406</v>
      </c>
      <c r="J164" s="1" t="n">
        <v>100053</v>
      </c>
      <c r="K164" s="1" t="n">
        <v>54</v>
      </c>
      <c r="L164" s="1" t="s">
        <v>3866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7" t="n">
        <v>46174</v>
      </c>
      <c r="C165" s="1" t="n">
        <v>100</v>
      </c>
      <c r="D165" s="1" t="s">
        <v>3877</v>
      </c>
      <c r="E165" s="1" t="n">
        <v>33</v>
      </c>
      <c r="F165" s="1" t="s">
        <v>93</v>
      </c>
      <c r="I165" s="1" t="n">
        <v>1188406</v>
      </c>
      <c r="J165" s="1" t="n">
        <v>100638</v>
      </c>
      <c r="K165" s="1" t="n">
        <v>508</v>
      </c>
      <c r="L165" s="1" t="s">
        <v>3867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7" t="n">
        <v>46174</v>
      </c>
      <c r="C166" s="1" t="n">
        <v>100</v>
      </c>
      <c r="D166" s="1" t="s">
        <v>3877</v>
      </c>
      <c r="E166" s="1" t="n">
        <v>33</v>
      </c>
      <c r="F166" s="1" t="s">
        <v>93</v>
      </c>
      <c r="I166" s="1" t="n">
        <v>1188406</v>
      </c>
      <c r="J166" s="1" t="n">
        <v>100520</v>
      </c>
      <c r="K166" s="1" t="n">
        <v>507</v>
      </c>
      <c r="L166" s="1" t="s">
        <v>3868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7" t="n">
        <v>46174</v>
      </c>
      <c r="C167" s="1" t="n">
        <v>100</v>
      </c>
      <c r="D167" s="1" t="s">
        <v>3877</v>
      </c>
      <c r="E167" s="1" t="n">
        <v>33</v>
      </c>
      <c r="F167" s="1" t="s">
        <v>93</v>
      </c>
      <c r="I167" s="1" t="n">
        <v>1188406</v>
      </c>
      <c r="J167" s="1" t="n">
        <v>100319</v>
      </c>
      <c r="K167" s="1" t="n">
        <v>73453</v>
      </c>
      <c r="L167" s="1" t="s">
        <v>3869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7" t="n">
        <v>46174</v>
      </c>
      <c r="C168" s="1" t="n">
        <v>100</v>
      </c>
      <c r="D168" s="1" t="s">
        <v>3877</v>
      </c>
      <c r="E168" s="1" t="n">
        <v>33</v>
      </c>
      <c r="F168" s="1" t="s">
        <v>93</v>
      </c>
      <c r="I168" s="1" t="n">
        <v>1188406</v>
      </c>
      <c r="J168" s="1" t="n">
        <v>110455</v>
      </c>
      <c r="K168" s="1" t="n">
        <v>53212</v>
      </c>
      <c r="L168" s="1" t="s">
        <v>3870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7" t="n">
        <v>46174</v>
      </c>
      <c r="C169" s="1" t="n">
        <v>100</v>
      </c>
      <c r="D169" s="1" t="s">
        <v>3877</v>
      </c>
      <c r="E169" s="1" t="n">
        <v>33</v>
      </c>
      <c r="F169" s="1" t="s">
        <v>93</v>
      </c>
      <c r="I169" s="1" t="n">
        <v>1188411</v>
      </c>
      <c r="J169" s="1" t="n">
        <v>100000</v>
      </c>
      <c r="K169" s="1" t="n">
        <v>1</v>
      </c>
      <c r="L169" s="1" t="s">
        <v>3851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7" t="n">
        <v>46174</v>
      </c>
      <c r="C170" s="1" t="n">
        <v>100</v>
      </c>
      <c r="D170" s="1" t="s">
        <v>3877</v>
      </c>
      <c r="E170" s="1" t="n">
        <v>33</v>
      </c>
      <c r="F170" s="1" t="s">
        <v>93</v>
      </c>
      <c r="I170" s="1" t="n">
        <v>1188411</v>
      </c>
      <c r="J170" s="1" t="n">
        <v>100002</v>
      </c>
      <c r="K170" s="1" t="n">
        <v>3</v>
      </c>
      <c r="L170" s="1" t="s">
        <v>3872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7" t="n">
        <v>46174</v>
      </c>
      <c r="C171" s="1" t="n">
        <v>100</v>
      </c>
      <c r="D171" s="1" t="s">
        <v>3877</v>
      </c>
      <c r="E171" s="1" t="n">
        <v>33</v>
      </c>
      <c r="F171" s="1" t="s">
        <v>93</v>
      </c>
      <c r="I171" s="1" t="n">
        <v>1188411</v>
      </c>
      <c r="J171" s="1" t="n">
        <v>100003</v>
      </c>
      <c r="K171" s="1" t="n">
        <v>4</v>
      </c>
      <c r="L171" s="1" t="s">
        <v>3873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7" t="n">
        <v>46174</v>
      </c>
      <c r="C172" s="1" t="n">
        <v>100</v>
      </c>
      <c r="D172" s="1" t="s">
        <v>3877</v>
      </c>
      <c r="E172" s="1" t="n">
        <v>33</v>
      </c>
      <c r="F172" s="1" t="s">
        <v>93</v>
      </c>
      <c r="I172" s="1" t="n">
        <v>1188411</v>
      </c>
      <c r="J172" s="1" t="n">
        <v>100004</v>
      </c>
      <c r="K172" s="1" t="n">
        <v>5</v>
      </c>
      <c r="L172" s="1" t="s">
        <v>3852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7" t="n">
        <v>46174</v>
      </c>
      <c r="C173" s="1" t="n">
        <v>100</v>
      </c>
      <c r="D173" s="1" t="s">
        <v>3877</v>
      </c>
      <c r="E173" s="1" t="n">
        <v>33</v>
      </c>
      <c r="F173" s="1" t="s">
        <v>93</v>
      </c>
      <c r="I173" s="1" t="n">
        <v>1188411</v>
      </c>
      <c r="J173" s="1" t="n">
        <v>100019</v>
      </c>
      <c r="K173" s="1" t="n">
        <v>20</v>
      </c>
      <c r="L173" s="1" t="s">
        <v>3863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7" t="n">
        <v>46174</v>
      </c>
      <c r="C174" s="1" t="n">
        <v>100</v>
      </c>
      <c r="D174" s="1" t="s">
        <v>3877</v>
      </c>
      <c r="E174" s="1" t="n">
        <v>33</v>
      </c>
      <c r="F174" s="1" t="s">
        <v>93</v>
      </c>
      <c r="I174" s="1" t="n">
        <v>1188411</v>
      </c>
      <c r="J174" s="1" t="n">
        <v>100520</v>
      </c>
      <c r="K174" s="1" t="n">
        <v>507</v>
      </c>
      <c r="L174" s="1" t="s">
        <v>3868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7" t="n">
        <v>46174</v>
      </c>
      <c r="C175" s="1" t="n">
        <v>100</v>
      </c>
      <c r="D175" s="1" t="s">
        <v>3877</v>
      </c>
      <c r="E175" s="1" t="n">
        <v>33</v>
      </c>
      <c r="F175" s="1" t="s">
        <v>93</v>
      </c>
      <c r="I175" s="1" t="n">
        <v>1188411</v>
      </c>
      <c r="J175" s="1" t="n">
        <v>110455</v>
      </c>
      <c r="K175" s="1" t="n">
        <v>53212</v>
      </c>
      <c r="L175" s="1" t="s">
        <v>3870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7" t="n">
        <v>46174</v>
      </c>
      <c r="C176" s="1" t="n">
        <v>100</v>
      </c>
      <c r="D176" s="1" t="s">
        <v>3877</v>
      </c>
      <c r="E176" s="1" t="n">
        <v>33</v>
      </c>
      <c r="F176" s="1" t="s">
        <v>93</v>
      </c>
      <c r="I176" s="1" t="n">
        <v>1188423</v>
      </c>
      <c r="J176" s="1" t="n">
        <v>100008</v>
      </c>
      <c r="K176" s="1" t="n">
        <v>9</v>
      </c>
      <c r="L176" s="1" t="s">
        <v>3855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7" t="n">
        <v>46174</v>
      </c>
      <c r="C177" s="1" t="n">
        <v>100</v>
      </c>
      <c r="D177" s="1" t="s">
        <v>3877</v>
      </c>
      <c r="E177" s="1" t="n">
        <v>33</v>
      </c>
      <c r="F177" s="1" t="s">
        <v>93</v>
      </c>
      <c r="I177" s="1" t="n">
        <v>1188423</v>
      </c>
      <c r="J177" s="1" t="n">
        <v>100016</v>
      </c>
      <c r="K177" s="1" t="n">
        <v>17</v>
      </c>
      <c r="L177" s="1" t="s">
        <v>3861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7" t="n">
        <v>46174</v>
      </c>
      <c r="C178" s="1" t="n">
        <v>100</v>
      </c>
      <c r="D178" s="1" t="s">
        <v>3877</v>
      </c>
      <c r="E178" s="1" t="n">
        <v>33</v>
      </c>
      <c r="F178" s="1" t="s">
        <v>93</v>
      </c>
      <c r="I178" s="1" t="n">
        <v>1188423</v>
      </c>
      <c r="J178" s="1" t="n">
        <v>100053</v>
      </c>
      <c r="K178" s="1" t="n">
        <v>54</v>
      </c>
      <c r="L178" s="1" t="s">
        <v>3866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7" t="n">
        <v>46174</v>
      </c>
      <c r="C179" s="1" t="n">
        <v>100</v>
      </c>
      <c r="D179" s="1" t="s">
        <v>3877</v>
      </c>
      <c r="E179" s="1" t="n">
        <v>33</v>
      </c>
      <c r="F179" s="1" t="s">
        <v>93</v>
      </c>
      <c r="I179" s="1" t="n">
        <v>1188423</v>
      </c>
      <c r="J179" s="1" t="n">
        <v>110455</v>
      </c>
      <c r="K179" s="1" t="n">
        <v>53212</v>
      </c>
      <c r="L179" s="1" t="s">
        <v>3870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7" t="n">
        <v>46174</v>
      </c>
      <c r="C180" s="1" t="n">
        <v>100</v>
      </c>
      <c r="D180" s="1" t="s">
        <v>3877</v>
      </c>
      <c r="E180" s="1" t="n">
        <v>33</v>
      </c>
      <c r="F180" s="1" t="s">
        <v>93</v>
      </c>
      <c r="I180" s="1" t="n">
        <v>1188427</v>
      </c>
      <c r="J180" s="1" t="n">
        <v>100008</v>
      </c>
      <c r="K180" s="1" t="n">
        <v>9</v>
      </c>
      <c r="L180" s="1" t="s">
        <v>3855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7" t="n">
        <v>46174</v>
      </c>
      <c r="C181" s="1" t="n">
        <v>100</v>
      </c>
      <c r="D181" s="1" t="s">
        <v>3877</v>
      </c>
      <c r="E181" s="1" t="n">
        <v>33</v>
      </c>
      <c r="F181" s="1" t="s">
        <v>93</v>
      </c>
      <c r="I181" s="1" t="n">
        <v>1188427</v>
      </c>
      <c r="J181" s="1" t="n">
        <v>100016</v>
      </c>
      <c r="K181" s="1" t="n">
        <v>17</v>
      </c>
      <c r="L181" s="1" t="s">
        <v>3861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7" t="n">
        <v>46174</v>
      </c>
      <c r="C182" s="1" t="n">
        <v>100</v>
      </c>
      <c r="D182" s="1" t="s">
        <v>3877</v>
      </c>
      <c r="E182" s="1" t="n">
        <v>33</v>
      </c>
      <c r="F182" s="1" t="s">
        <v>93</v>
      </c>
      <c r="I182" s="1" t="n">
        <v>1188427</v>
      </c>
      <c r="J182" s="1" t="n">
        <v>100053</v>
      </c>
      <c r="K182" s="1" t="n">
        <v>54</v>
      </c>
      <c r="L182" s="1" t="s">
        <v>3866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7" t="n">
        <v>46174</v>
      </c>
      <c r="C183" s="1" t="n">
        <v>100</v>
      </c>
      <c r="D183" s="1" t="s">
        <v>3877</v>
      </c>
      <c r="E183" s="1" t="n">
        <v>33</v>
      </c>
      <c r="F183" s="1" t="s">
        <v>93</v>
      </c>
      <c r="I183" s="1" t="n">
        <v>1188427</v>
      </c>
      <c r="J183" s="1" t="n">
        <v>110455</v>
      </c>
      <c r="K183" s="1" t="n">
        <v>53212</v>
      </c>
      <c r="L183" s="1" t="s">
        <v>3870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7" t="n">
        <v>46174</v>
      </c>
      <c r="C184" s="1" t="n">
        <v>100</v>
      </c>
      <c r="D184" s="1" t="s">
        <v>3877</v>
      </c>
      <c r="E184" s="1" t="n">
        <v>33</v>
      </c>
      <c r="F184" s="1" t="s">
        <v>93</v>
      </c>
      <c r="I184" s="1" t="n">
        <v>1188430</v>
      </c>
      <c r="J184" s="1" t="n">
        <v>100008</v>
      </c>
      <c r="K184" s="1" t="n">
        <v>9</v>
      </c>
      <c r="L184" s="1" t="s">
        <v>3855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7" t="n">
        <v>46174</v>
      </c>
      <c r="C185" s="1" t="n">
        <v>100</v>
      </c>
      <c r="D185" s="1" t="s">
        <v>3877</v>
      </c>
      <c r="E185" s="1" t="n">
        <v>33</v>
      </c>
      <c r="F185" s="1" t="s">
        <v>93</v>
      </c>
      <c r="I185" s="1" t="n">
        <v>1188430</v>
      </c>
      <c r="J185" s="1" t="n">
        <v>100016</v>
      </c>
      <c r="K185" s="1" t="n">
        <v>17</v>
      </c>
      <c r="L185" s="1" t="s">
        <v>3861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7" t="n">
        <v>46174</v>
      </c>
      <c r="C186" s="1" t="n">
        <v>100</v>
      </c>
      <c r="D186" s="1" t="s">
        <v>3877</v>
      </c>
      <c r="E186" s="1" t="n">
        <v>33</v>
      </c>
      <c r="F186" s="1" t="s">
        <v>93</v>
      </c>
      <c r="I186" s="1" t="n">
        <v>1188430</v>
      </c>
      <c r="J186" s="1" t="n">
        <v>100053</v>
      </c>
      <c r="K186" s="1" t="n">
        <v>54</v>
      </c>
      <c r="L186" s="1" t="s">
        <v>3866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7" t="n">
        <v>46174</v>
      </c>
      <c r="C187" s="1" t="n">
        <v>100</v>
      </c>
      <c r="D187" s="1" t="s">
        <v>3877</v>
      </c>
      <c r="E187" s="1" t="n">
        <v>33</v>
      </c>
      <c r="F187" s="1" t="s">
        <v>93</v>
      </c>
      <c r="I187" s="1" t="n">
        <v>1188430</v>
      </c>
      <c r="J187" s="1" t="n">
        <v>110455</v>
      </c>
      <c r="K187" s="1" t="n">
        <v>53212</v>
      </c>
      <c r="L187" s="1" t="s">
        <v>3870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7" t="n">
        <v>46174</v>
      </c>
      <c r="C188" s="1" t="n">
        <v>100</v>
      </c>
      <c r="D188" s="1" t="s">
        <v>3877</v>
      </c>
      <c r="E188" s="1" t="n">
        <v>33</v>
      </c>
      <c r="F188" s="1" t="s">
        <v>93</v>
      </c>
      <c r="I188" s="1" t="n">
        <v>1188432</v>
      </c>
      <c r="J188" s="1" t="n">
        <v>100008</v>
      </c>
      <c r="K188" s="1" t="n">
        <v>9</v>
      </c>
      <c r="L188" s="1" t="s">
        <v>3855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7" t="n">
        <v>46174</v>
      </c>
      <c r="C189" s="1" t="n">
        <v>100</v>
      </c>
      <c r="D189" s="1" t="s">
        <v>3877</v>
      </c>
      <c r="E189" s="1" t="n">
        <v>33</v>
      </c>
      <c r="F189" s="1" t="s">
        <v>93</v>
      </c>
      <c r="I189" s="1" t="n">
        <v>1188432</v>
      </c>
      <c r="J189" s="1" t="n">
        <v>100016</v>
      </c>
      <c r="K189" s="1" t="n">
        <v>17</v>
      </c>
      <c r="L189" s="1" t="s">
        <v>3861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7" t="n">
        <v>46174</v>
      </c>
      <c r="C190" s="1" t="n">
        <v>100</v>
      </c>
      <c r="D190" s="1" t="s">
        <v>3877</v>
      </c>
      <c r="E190" s="1" t="n">
        <v>33</v>
      </c>
      <c r="F190" s="1" t="s">
        <v>93</v>
      </c>
      <c r="I190" s="1" t="n">
        <v>1188432</v>
      </c>
      <c r="J190" s="1" t="n">
        <v>100053</v>
      </c>
      <c r="K190" s="1" t="n">
        <v>54</v>
      </c>
      <c r="L190" s="1" t="s">
        <v>3866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7" t="n">
        <v>46174</v>
      </c>
      <c r="C191" s="1" t="n">
        <v>100</v>
      </c>
      <c r="D191" s="1" t="s">
        <v>3877</v>
      </c>
      <c r="E191" s="1" t="n">
        <v>33</v>
      </c>
      <c r="F191" s="1" t="s">
        <v>93</v>
      </c>
      <c r="I191" s="1" t="n">
        <v>1188432</v>
      </c>
      <c r="J191" s="1" t="n">
        <v>110455</v>
      </c>
      <c r="K191" s="1" t="n">
        <v>53212</v>
      </c>
      <c r="L191" s="1" t="s">
        <v>3870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7" t="n">
        <v>46174</v>
      </c>
      <c r="C192" s="1" t="n">
        <v>100</v>
      </c>
      <c r="D192" s="1" t="s">
        <v>3877</v>
      </c>
      <c r="E192" s="1" t="n">
        <v>33</v>
      </c>
      <c r="F192" s="1" t="s">
        <v>93</v>
      </c>
      <c r="I192" s="1" t="n">
        <v>1188434</v>
      </c>
      <c r="J192" s="1" t="n">
        <v>100008</v>
      </c>
      <c r="K192" s="1" t="n">
        <v>9</v>
      </c>
      <c r="L192" s="1" t="s">
        <v>3855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7" t="n">
        <v>46174</v>
      </c>
      <c r="C193" s="1" t="n">
        <v>100</v>
      </c>
      <c r="D193" s="1" t="s">
        <v>3877</v>
      </c>
      <c r="E193" s="1" t="n">
        <v>33</v>
      </c>
      <c r="F193" s="1" t="s">
        <v>93</v>
      </c>
      <c r="I193" s="1" t="n">
        <v>1188434</v>
      </c>
      <c r="J193" s="1" t="n">
        <v>100016</v>
      </c>
      <c r="K193" s="1" t="n">
        <v>17</v>
      </c>
      <c r="L193" s="1" t="s">
        <v>3861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7" t="n">
        <v>46174</v>
      </c>
      <c r="C194" s="1" t="n">
        <v>100</v>
      </c>
      <c r="D194" s="1" t="s">
        <v>3877</v>
      </c>
      <c r="E194" s="1" t="n">
        <v>33</v>
      </c>
      <c r="F194" s="1" t="s">
        <v>93</v>
      </c>
      <c r="I194" s="1" t="n">
        <v>1188434</v>
      </c>
      <c r="J194" s="1" t="n">
        <v>100053</v>
      </c>
      <c r="K194" s="1" t="n">
        <v>54</v>
      </c>
      <c r="L194" s="1" t="s">
        <v>3866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7" t="n">
        <v>46174</v>
      </c>
      <c r="C195" s="1" t="n">
        <v>100</v>
      </c>
      <c r="D195" s="1" t="s">
        <v>3877</v>
      </c>
      <c r="E195" s="1" t="n">
        <v>33</v>
      </c>
      <c r="F195" s="1" t="s">
        <v>93</v>
      </c>
      <c r="I195" s="1" t="n">
        <v>1188438</v>
      </c>
      <c r="J195" s="1" t="n">
        <v>100008</v>
      </c>
      <c r="K195" s="1" t="n">
        <v>9</v>
      </c>
      <c r="L195" s="1" t="s">
        <v>3855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7" t="n">
        <v>46174</v>
      </c>
      <c r="C196" s="1" t="n">
        <v>100</v>
      </c>
      <c r="D196" s="1" t="s">
        <v>3877</v>
      </c>
      <c r="E196" s="1" t="n">
        <v>33</v>
      </c>
      <c r="F196" s="1" t="s">
        <v>93</v>
      </c>
      <c r="I196" s="1" t="n">
        <v>1188438</v>
      </c>
      <c r="J196" s="1" t="n">
        <v>100016</v>
      </c>
      <c r="K196" s="1" t="n">
        <v>17</v>
      </c>
      <c r="L196" s="1" t="s">
        <v>3861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7" t="n">
        <v>46174</v>
      </c>
      <c r="C197" s="1" t="n">
        <v>100</v>
      </c>
      <c r="D197" s="1" t="s">
        <v>3877</v>
      </c>
      <c r="E197" s="1" t="n">
        <v>33</v>
      </c>
      <c r="F197" s="1" t="s">
        <v>93</v>
      </c>
      <c r="I197" s="1" t="n">
        <v>1188438</v>
      </c>
      <c r="J197" s="1" t="n">
        <v>100053</v>
      </c>
      <c r="K197" s="1" t="n">
        <v>54</v>
      </c>
      <c r="L197" s="1" t="s">
        <v>3866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7" t="n">
        <v>46174</v>
      </c>
      <c r="C198" s="1" t="n">
        <v>100</v>
      </c>
      <c r="D198" s="1" t="s">
        <v>3877</v>
      </c>
      <c r="E198" s="1" t="n">
        <v>33</v>
      </c>
      <c r="F198" s="1" t="s">
        <v>93</v>
      </c>
      <c r="I198" s="1" t="n">
        <v>1188438</v>
      </c>
      <c r="J198" s="1" t="n">
        <v>110455</v>
      </c>
      <c r="K198" s="1" t="n">
        <v>53212</v>
      </c>
      <c r="L198" s="1" t="s">
        <v>3870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7" t="n">
        <v>46174</v>
      </c>
      <c r="C199" s="1" t="n">
        <v>100</v>
      </c>
      <c r="D199" s="1" t="s">
        <v>3877</v>
      </c>
      <c r="E199" s="1" t="n">
        <v>33</v>
      </c>
      <c r="F199" s="1" t="s">
        <v>93</v>
      </c>
      <c r="I199" s="1" t="n">
        <v>1188481</v>
      </c>
      <c r="J199" s="1" t="n">
        <v>100000</v>
      </c>
      <c r="K199" s="1" t="n">
        <v>1</v>
      </c>
      <c r="L199" s="1" t="s">
        <v>3851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7" t="n">
        <v>46174</v>
      </c>
      <c r="C200" s="1" t="n">
        <v>100</v>
      </c>
      <c r="D200" s="1" t="s">
        <v>3877</v>
      </c>
      <c r="E200" s="1" t="n">
        <v>33</v>
      </c>
      <c r="F200" s="1" t="s">
        <v>93</v>
      </c>
      <c r="I200" s="1" t="n">
        <v>1188481</v>
      </c>
      <c r="J200" s="1" t="n">
        <v>100004</v>
      </c>
      <c r="K200" s="1" t="n">
        <v>5</v>
      </c>
      <c r="L200" s="1" t="s">
        <v>3852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7" t="n">
        <v>46174</v>
      </c>
      <c r="C201" s="1" t="n">
        <v>100</v>
      </c>
      <c r="D201" s="1" t="s">
        <v>3877</v>
      </c>
      <c r="E201" s="1" t="n">
        <v>33</v>
      </c>
      <c r="F201" s="1" t="s">
        <v>93</v>
      </c>
      <c r="I201" s="1" t="n">
        <v>1188481</v>
      </c>
      <c r="J201" s="1" t="n">
        <v>100006</v>
      </c>
      <c r="K201" s="1" t="n">
        <v>7</v>
      </c>
      <c r="L201" s="1" t="s">
        <v>3853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7" t="n">
        <v>46174</v>
      </c>
      <c r="C202" s="1" t="n">
        <v>100</v>
      </c>
      <c r="D202" s="1" t="s">
        <v>3877</v>
      </c>
      <c r="E202" s="1" t="n">
        <v>33</v>
      </c>
      <c r="F202" s="1" t="s">
        <v>93</v>
      </c>
      <c r="I202" s="1" t="n">
        <v>1188481</v>
      </c>
      <c r="J202" s="1" t="n">
        <v>100007</v>
      </c>
      <c r="K202" s="1" t="n">
        <v>8</v>
      </c>
      <c r="L202" s="1" t="s">
        <v>3854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7" t="n">
        <v>46174</v>
      </c>
      <c r="C203" s="1" t="n">
        <v>100</v>
      </c>
      <c r="D203" s="1" t="s">
        <v>3877</v>
      </c>
      <c r="E203" s="1" t="n">
        <v>33</v>
      </c>
      <c r="F203" s="1" t="s">
        <v>93</v>
      </c>
      <c r="I203" s="1" t="n">
        <v>1188481</v>
      </c>
      <c r="J203" s="1" t="n">
        <v>100008</v>
      </c>
      <c r="K203" s="1" t="n">
        <v>9</v>
      </c>
      <c r="L203" s="1" t="s">
        <v>3855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7" t="n">
        <v>46174</v>
      </c>
      <c r="C204" s="1" t="n">
        <v>100</v>
      </c>
      <c r="D204" s="1" t="s">
        <v>3877</v>
      </c>
      <c r="E204" s="1" t="n">
        <v>33</v>
      </c>
      <c r="F204" s="1" t="s">
        <v>93</v>
      </c>
      <c r="I204" s="1" t="n">
        <v>1188481</v>
      </c>
      <c r="J204" s="1" t="n">
        <v>100011</v>
      </c>
      <c r="K204" s="1" t="n">
        <v>12</v>
      </c>
      <c r="L204" s="1" t="s">
        <v>3856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7" t="n">
        <v>46174</v>
      </c>
      <c r="C205" s="1" t="n">
        <v>100</v>
      </c>
      <c r="D205" s="1" t="s">
        <v>3877</v>
      </c>
      <c r="E205" s="1" t="n">
        <v>33</v>
      </c>
      <c r="F205" s="1" t="s">
        <v>93</v>
      </c>
      <c r="I205" s="1" t="n">
        <v>1188481</v>
      </c>
      <c r="J205" s="1" t="n">
        <v>100012</v>
      </c>
      <c r="K205" s="1" t="n">
        <v>13</v>
      </c>
      <c r="L205" s="1" t="s">
        <v>3857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7" t="n">
        <v>46174</v>
      </c>
      <c r="C206" s="1" t="n">
        <v>100</v>
      </c>
      <c r="D206" s="1" t="s">
        <v>3877</v>
      </c>
      <c r="E206" s="1" t="n">
        <v>33</v>
      </c>
      <c r="F206" s="1" t="s">
        <v>93</v>
      </c>
      <c r="I206" s="1" t="n">
        <v>1188481</v>
      </c>
      <c r="J206" s="1" t="n">
        <v>100013</v>
      </c>
      <c r="K206" s="1" t="n">
        <v>14</v>
      </c>
      <c r="L206" s="1" t="s">
        <v>3858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7" t="n">
        <v>46174</v>
      </c>
      <c r="C207" s="1" t="n">
        <v>100</v>
      </c>
      <c r="D207" s="1" t="s">
        <v>3877</v>
      </c>
      <c r="E207" s="1" t="n">
        <v>33</v>
      </c>
      <c r="F207" s="1" t="s">
        <v>93</v>
      </c>
      <c r="I207" s="1" t="n">
        <v>1188481</v>
      </c>
      <c r="J207" s="1" t="n">
        <v>100014</v>
      </c>
      <c r="K207" s="1" t="n">
        <v>15</v>
      </c>
      <c r="L207" s="1" t="s">
        <v>3859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7" t="n">
        <v>46174</v>
      </c>
      <c r="C208" s="1" t="n">
        <v>100</v>
      </c>
      <c r="D208" s="1" t="s">
        <v>3877</v>
      </c>
      <c r="E208" s="1" t="n">
        <v>33</v>
      </c>
      <c r="F208" s="1" t="s">
        <v>93</v>
      </c>
      <c r="I208" s="1" t="n">
        <v>1188481</v>
      </c>
      <c r="J208" s="1" t="n">
        <v>100015</v>
      </c>
      <c r="K208" s="1" t="n">
        <v>16</v>
      </c>
      <c r="L208" s="1" t="s">
        <v>3860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7" t="n">
        <v>46174</v>
      </c>
      <c r="C209" s="1" t="n">
        <v>100</v>
      </c>
      <c r="D209" s="1" t="s">
        <v>3877</v>
      </c>
      <c r="E209" s="1" t="n">
        <v>33</v>
      </c>
      <c r="F209" s="1" t="s">
        <v>93</v>
      </c>
      <c r="I209" s="1" t="n">
        <v>1188481</v>
      </c>
      <c r="J209" s="1" t="n">
        <v>100016</v>
      </c>
      <c r="K209" s="1" t="n">
        <v>17</v>
      </c>
      <c r="L209" s="1" t="s">
        <v>3861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7" t="n">
        <v>46174</v>
      </c>
      <c r="C210" s="1" t="n">
        <v>100</v>
      </c>
      <c r="D210" s="1" t="s">
        <v>3877</v>
      </c>
      <c r="E210" s="1" t="n">
        <v>33</v>
      </c>
      <c r="F210" s="1" t="s">
        <v>93</v>
      </c>
      <c r="I210" s="1" t="n">
        <v>1188481</v>
      </c>
      <c r="J210" s="1" t="n">
        <v>100017</v>
      </c>
      <c r="K210" s="1" t="n">
        <v>18</v>
      </c>
      <c r="L210" s="1" t="s">
        <v>3862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7" t="n">
        <v>46174</v>
      </c>
      <c r="C211" s="1" t="n">
        <v>100</v>
      </c>
      <c r="D211" s="1" t="s">
        <v>3877</v>
      </c>
      <c r="E211" s="1" t="n">
        <v>33</v>
      </c>
      <c r="F211" s="1" t="s">
        <v>93</v>
      </c>
      <c r="I211" s="1" t="n">
        <v>1188481</v>
      </c>
      <c r="J211" s="1" t="n">
        <v>100019</v>
      </c>
      <c r="K211" s="1" t="n">
        <v>20</v>
      </c>
      <c r="L211" s="1" t="s">
        <v>3863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7" t="n">
        <v>46174</v>
      </c>
      <c r="C212" s="1" t="n">
        <v>100</v>
      </c>
      <c r="D212" s="1" t="s">
        <v>3877</v>
      </c>
      <c r="E212" s="1" t="n">
        <v>33</v>
      </c>
      <c r="F212" s="1" t="s">
        <v>93</v>
      </c>
      <c r="I212" s="1" t="n">
        <v>1188481</v>
      </c>
      <c r="J212" s="1" t="n">
        <v>100021</v>
      </c>
      <c r="K212" s="1" t="n">
        <v>22</v>
      </c>
      <c r="L212" s="1" t="s">
        <v>3865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7" t="n">
        <v>46174</v>
      </c>
      <c r="C213" s="1" t="n">
        <v>100</v>
      </c>
      <c r="D213" s="1" t="s">
        <v>3877</v>
      </c>
      <c r="E213" s="1" t="n">
        <v>33</v>
      </c>
      <c r="F213" s="1" t="s">
        <v>93</v>
      </c>
      <c r="I213" s="1" t="n">
        <v>1188481</v>
      </c>
      <c r="J213" s="1" t="n">
        <v>100053</v>
      </c>
      <c r="K213" s="1" t="n">
        <v>54</v>
      </c>
      <c r="L213" s="1" t="s">
        <v>3866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7" t="n">
        <v>46174</v>
      </c>
      <c r="C214" s="1" t="n">
        <v>100</v>
      </c>
      <c r="D214" s="1" t="s">
        <v>3877</v>
      </c>
      <c r="E214" s="1" t="n">
        <v>33</v>
      </c>
      <c r="F214" s="1" t="s">
        <v>93</v>
      </c>
      <c r="I214" s="1" t="n">
        <v>1188481</v>
      </c>
      <c r="J214" s="1" t="n">
        <v>100638</v>
      </c>
      <c r="K214" s="1" t="n">
        <v>508</v>
      </c>
      <c r="L214" s="1" t="s">
        <v>3867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7" t="n">
        <v>46174</v>
      </c>
      <c r="C215" s="1" t="n">
        <v>100</v>
      </c>
      <c r="D215" s="1" t="s">
        <v>3877</v>
      </c>
      <c r="E215" s="1" t="n">
        <v>33</v>
      </c>
      <c r="F215" s="1" t="s">
        <v>93</v>
      </c>
      <c r="I215" s="1" t="n">
        <v>1188481</v>
      </c>
      <c r="J215" s="1" t="n">
        <v>100520</v>
      </c>
      <c r="K215" s="1" t="n">
        <v>507</v>
      </c>
      <c r="L215" s="1" t="s">
        <v>3868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7" t="n">
        <v>46174</v>
      </c>
      <c r="C216" s="1" t="n">
        <v>100</v>
      </c>
      <c r="D216" s="1" t="s">
        <v>3877</v>
      </c>
      <c r="E216" s="1" t="n">
        <v>33</v>
      </c>
      <c r="F216" s="1" t="s">
        <v>93</v>
      </c>
      <c r="I216" s="1" t="n">
        <v>1188481</v>
      </c>
      <c r="J216" s="1" t="n">
        <v>100319</v>
      </c>
      <c r="K216" s="1" t="n">
        <v>73453</v>
      </c>
      <c r="L216" s="1" t="s">
        <v>3869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7" t="n">
        <v>46174</v>
      </c>
      <c r="C217" s="1" t="n">
        <v>100</v>
      </c>
      <c r="D217" s="1" t="s">
        <v>3877</v>
      </c>
      <c r="E217" s="1" t="n">
        <v>33</v>
      </c>
      <c r="F217" s="1" t="s">
        <v>93</v>
      </c>
      <c r="I217" s="1" t="n">
        <v>1188481</v>
      </c>
      <c r="J217" s="1" t="n">
        <v>110455</v>
      </c>
      <c r="K217" s="1" t="n">
        <v>53212</v>
      </c>
      <c r="L217" s="1" t="s">
        <v>3870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7" t="n">
        <v>46174</v>
      </c>
      <c r="C218" s="1" t="n">
        <v>100</v>
      </c>
      <c r="D218" s="1" t="s">
        <v>3877</v>
      </c>
      <c r="E218" s="1" t="n">
        <v>33</v>
      </c>
      <c r="F218" s="1" t="s">
        <v>93</v>
      </c>
      <c r="I218" s="1" t="n">
        <v>1188481</v>
      </c>
      <c r="J218" s="1" t="n">
        <v>110487</v>
      </c>
      <c r="K218" s="1" t="n">
        <v>54688</v>
      </c>
      <c r="L218" s="1" t="s">
        <v>3871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7" t="n">
        <v>46174</v>
      </c>
      <c r="C219" s="1" t="n">
        <v>100</v>
      </c>
      <c r="D219" s="1" t="s">
        <v>3877</v>
      </c>
      <c r="E219" s="1" t="n">
        <v>33</v>
      </c>
      <c r="F219" s="1" t="s">
        <v>93</v>
      </c>
      <c r="I219" s="1" t="n">
        <v>1188483</v>
      </c>
      <c r="J219" s="1" t="n">
        <v>100000</v>
      </c>
      <c r="K219" s="1" t="n">
        <v>1</v>
      </c>
      <c r="L219" s="1" t="s">
        <v>3851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7" t="n">
        <v>46174</v>
      </c>
      <c r="C220" s="1" t="n">
        <v>100</v>
      </c>
      <c r="D220" s="1" t="s">
        <v>3877</v>
      </c>
      <c r="E220" s="1" t="n">
        <v>33</v>
      </c>
      <c r="F220" s="1" t="s">
        <v>93</v>
      </c>
      <c r="I220" s="1" t="n">
        <v>1188483</v>
      </c>
      <c r="J220" s="1" t="n">
        <v>100002</v>
      </c>
      <c r="K220" s="1" t="n">
        <v>3</v>
      </c>
      <c r="L220" s="1" t="s">
        <v>3872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7" t="n">
        <v>46174</v>
      </c>
      <c r="C221" s="1" t="n">
        <v>100</v>
      </c>
      <c r="D221" s="1" t="s">
        <v>3877</v>
      </c>
      <c r="E221" s="1" t="n">
        <v>33</v>
      </c>
      <c r="F221" s="1" t="s">
        <v>93</v>
      </c>
      <c r="I221" s="1" t="n">
        <v>1188483</v>
      </c>
      <c r="J221" s="1" t="n">
        <v>100003</v>
      </c>
      <c r="K221" s="1" t="n">
        <v>4</v>
      </c>
      <c r="L221" s="1" t="s">
        <v>3873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7" t="n">
        <v>46174</v>
      </c>
      <c r="C222" s="1" t="n">
        <v>100</v>
      </c>
      <c r="D222" s="1" t="s">
        <v>3877</v>
      </c>
      <c r="E222" s="1" t="n">
        <v>33</v>
      </c>
      <c r="F222" s="1" t="s">
        <v>93</v>
      </c>
      <c r="I222" s="1" t="n">
        <v>1188483</v>
      </c>
      <c r="J222" s="1" t="n">
        <v>100004</v>
      </c>
      <c r="K222" s="1" t="n">
        <v>5</v>
      </c>
      <c r="L222" s="1" t="s">
        <v>3852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7" t="n">
        <v>46174</v>
      </c>
      <c r="C223" s="1" t="n">
        <v>100</v>
      </c>
      <c r="D223" s="1" t="s">
        <v>3877</v>
      </c>
      <c r="E223" s="1" t="n">
        <v>33</v>
      </c>
      <c r="F223" s="1" t="s">
        <v>93</v>
      </c>
      <c r="I223" s="1" t="n">
        <v>1188483</v>
      </c>
      <c r="J223" s="1" t="n">
        <v>100019</v>
      </c>
      <c r="K223" s="1" t="n">
        <v>20</v>
      </c>
      <c r="L223" s="1" t="s">
        <v>3863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7" t="n">
        <v>46174</v>
      </c>
      <c r="C224" s="1" t="n">
        <v>100</v>
      </c>
      <c r="D224" s="1" t="s">
        <v>3877</v>
      </c>
      <c r="E224" s="1" t="n">
        <v>33</v>
      </c>
      <c r="F224" s="1" t="s">
        <v>93</v>
      </c>
      <c r="I224" s="1" t="n">
        <v>1188483</v>
      </c>
      <c r="J224" s="1" t="n">
        <v>100040</v>
      </c>
      <c r="K224" s="1" t="n">
        <v>41</v>
      </c>
      <c r="L224" s="1" t="s">
        <v>3874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7" t="n">
        <v>46174</v>
      </c>
      <c r="C225" s="1" t="n">
        <v>100</v>
      </c>
      <c r="D225" s="1" t="s">
        <v>3877</v>
      </c>
      <c r="E225" s="1" t="n">
        <v>33</v>
      </c>
      <c r="F225" s="1" t="s">
        <v>93</v>
      </c>
      <c r="I225" s="1" t="n">
        <v>1188483</v>
      </c>
      <c r="J225" s="1" t="n">
        <v>100520</v>
      </c>
      <c r="K225" s="1" t="n">
        <v>507</v>
      </c>
      <c r="L225" s="1" t="s">
        <v>3868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7" t="n">
        <v>46174</v>
      </c>
      <c r="C226" s="1" t="n">
        <v>100</v>
      </c>
      <c r="D226" s="1" t="s">
        <v>3877</v>
      </c>
      <c r="E226" s="1" t="n">
        <v>33</v>
      </c>
      <c r="F226" s="1" t="s">
        <v>93</v>
      </c>
      <c r="I226" s="1" t="n">
        <v>1188483</v>
      </c>
      <c r="J226" s="1" t="n">
        <v>110455</v>
      </c>
      <c r="K226" s="1" t="n">
        <v>53212</v>
      </c>
      <c r="L226" s="1" t="s">
        <v>3870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7" t="n">
        <v>46174</v>
      </c>
      <c r="C227" s="1" t="n">
        <v>171</v>
      </c>
      <c r="D227" s="1" t="s">
        <v>3878</v>
      </c>
      <c r="E227" s="1" t="n">
        <v>1705</v>
      </c>
      <c r="F227" s="1" t="s">
        <v>173</v>
      </c>
      <c r="I227" s="1" t="n">
        <v>1135381</v>
      </c>
      <c r="J227" s="1" t="n">
        <v>62378</v>
      </c>
      <c r="K227" s="1" t="n">
        <v>7896045506934</v>
      </c>
      <c r="L227" s="1" t="s">
        <v>3879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7" t="n">
        <v>46175</v>
      </c>
      <c r="C228" s="1" t="n">
        <v>1</v>
      </c>
      <c r="D228" s="1" t="s">
        <v>3781</v>
      </c>
      <c r="E228" s="1" t="n">
        <v>10018</v>
      </c>
      <c r="F228" s="1" t="s">
        <v>368</v>
      </c>
      <c r="I228" s="1" t="n">
        <v>288</v>
      </c>
      <c r="J228" s="1" t="n">
        <v>100933</v>
      </c>
      <c r="K228" s="1" t="n">
        <v>7896982100059</v>
      </c>
      <c r="L228" s="1" t="s">
        <v>3880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7" t="n">
        <v>46175</v>
      </c>
      <c r="C229" s="1" t="n">
        <v>1</v>
      </c>
      <c r="D229" s="1" t="s">
        <v>3781</v>
      </c>
      <c r="E229" s="1" t="n">
        <v>642</v>
      </c>
      <c r="F229" s="1" t="s">
        <v>186</v>
      </c>
      <c r="I229" s="1" t="n">
        <v>482</v>
      </c>
      <c r="J229" s="1" t="n">
        <v>71766</v>
      </c>
      <c r="K229" s="1" t="n">
        <v>779180</v>
      </c>
      <c r="L229" s="1" t="s">
        <v>3881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7" t="n">
        <v>46175</v>
      </c>
      <c r="C230" s="1" t="n">
        <v>1</v>
      </c>
      <c r="D230" s="1" t="s">
        <v>3781</v>
      </c>
      <c r="E230" s="1" t="n">
        <v>1899</v>
      </c>
      <c r="F230" s="1" t="s">
        <v>97</v>
      </c>
      <c r="I230" s="1" t="n">
        <v>642</v>
      </c>
      <c r="J230" s="1" t="n">
        <v>73000</v>
      </c>
      <c r="K230" s="1" t="n">
        <v>2266947</v>
      </c>
      <c r="L230" s="1" t="s">
        <v>3882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7" t="n">
        <v>46175</v>
      </c>
      <c r="C231" s="1" t="n">
        <v>1</v>
      </c>
      <c r="D231" s="1" t="s">
        <v>3781</v>
      </c>
      <c r="E231" s="1" t="n">
        <v>1899</v>
      </c>
      <c r="F231" s="1" t="s">
        <v>97</v>
      </c>
      <c r="I231" s="1" t="n">
        <v>642</v>
      </c>
      <c r="J231" s="1" t="n">
        <v>77459</v>
      </c>
      <c r="K231" s="1" t="n">
        <v>774604</v>
      </c>
      <c r="L231" s="1" t="s">
        <v>3883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7" t="n">
        <v>46175</v>
      </c>
      <c r="C232" s="1" t="n">
        <v>1</v>
      </c>
      <c r="D232" s="1" t="s">
        <v>3781</v>
      </c>
      <c r="E232" s="1" t="n">
        <v>1899</v>
      </c>
      <c r="F232" s="1" t="s">
        <v>97</v>
      </c>
      <c r="I232" s="1" t="n">
        <v>642</v>
      </c>
      <c r="J232" s="1" t="n">
        <v>77463</v>
      </c>
      <c r="K232" s="1" t="n">
        <v>774642</v>
      </c>
      <c r="L232" s="1" t="s">
        <v>3884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7" t="n">
        <v>46175</v>
      </c>
      <c r="C233" s="1" t="n">
        <v>1</v>
      </c>
      <c r="D233" s="1" t="s">
        <v>3781</v>
      </c>
      <c r="E233" s="1" t="n">
        <v>1899</v>
      </c>
      <c r="F233" s="1" t="s">
        <v>97</v>
      </c>
      <c r="I233" s="1" t="n">
        <v>642</v>
      </c>
      <c r="J233" s="1" t="n">
        <v>77465</v>
      </c>
      <c r="K233" s="1" t="n">
        <v>774666</v>
      </c>
      <c r="L233" s="1" t="s">
        <v>3885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7" t="n">
        <v>46175</v>
      </c>
      <c r="C234" s="1" t="n">
        <v>1</v>
      </c>
      <c r="D234" s="1" t="s">
        <v>3781</v>
      </c>
      <c r="E234" s="1" t="n">
        <v>1899</v>
      </c>
      <c r="F234" s="1" t="s">
        <v>97</v>
      </c>
      <c r="I234" s="1" t="n">
        <v>642</v>
      </c>
      <c r="J234" s="1" t="n">
        <v>78013</v>
      </c>
      <c r="K234" s="1" t="n">
        <v>780148</v>
      </c>
      <c r="L234" s="1" t="s">
        <v>3886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7" t="n">
        <v>46175</v>
      </c>
      <c r="C235" s="1" t="n">
        <v>1</v>
      </c>
      <c r="D235" s="1" t="s">
        <v>3781</v>
      </c>
      <c r="E235" s="1" t="n">
        <v>1899</v>
      </c>
      <c r="F235" s="1" t="s">
        <v>97</v>
      </c>
      <c r="I235" s="1" t="n">
        <v>644</v>
      </c>
      <c r="J235" s="1" t="n">
        <v>73000</v>
      </c>
      <c r="K235" s="1" t="n">
        <v>2266947</v>
      </c>
      <c r="L235" s="1" t="s">
        <v>3882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7" t="n">
        <v>46175</v>
      </c>
      <c r="C236" s="1" t="n">
        <v>1</v>
      </c>
      <c r="D236" s="1" t="s">
        <v>3781</v>
      </c>
      <c r="E236" s="1" t="n">
        <v>1899</v>
      </c>
      <c r="F236" s="1" t="s">
        <v>97</v>
      </c>
      <c r="I236" s="1" t="n">
        <v>644</v>
      </c>
      <c r="J236" s="1" t="n">
        <v>77459</v>
      </c>
      <c r="K236" s="1" t="n">
        <v>774604</v>
      </c>
      <c r="L236" s="1" t="s">
        <v>3883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7" t="n">
        <v>46175</v>
      </c>
      <c r="C237" s="1" t="n">
        <v>1</v>
      </c>
      <c r="D237" s="1" t="s">
        <v>3781</v>
      </c>
      <c r="E237" s="1" t="n">
        <v>1899</v>
      </c>
      <c r="F237" s="1" t="s">
        <v>97</v>
      </c>
      <c r="I237" s="1" t="n">
        <v>644</v>
      </c>
      <c r="J237" s="1" t="n">
        <v>77463</v>
      </c>
      <c r="K237" s="1" t="n">
        <v>774642</v>
      </c>
      <c r="L237" s="1" t="s">
        <v>3884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7" t="n">
        <v>46175</v>
      </c>
      <c r="C238" s="1" t="n">
        <v>1</v>
      </c>
      <c r="D238" s="1" t="s">
        <v>3781</v>
      </c>
      <c r="E238" s="1" t="n">
        <v>1899</v>
      </c>
      <c r="F238" s="1" t="s">
        <v>97</v>
      </c>
      <c r="I238" s="1" t="n">
        <v>644</v>
      </c>
      <c r="J238" s="1" t="n">
        <v>77465</v>
      </c>
      <c r="K238" s="1" t="n">
        <v>774666</v>
      </c>
      <c r="L238" s="1" t="s">
        <v>3885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7" t="n">
        <v>46175</v>
      </c>
      <c r="C239" s="1" t="n">
        <v>1</v>
      </c>
      <c r="D239" s="1" t="s">
        <v>3781</v>
      </c>
      <c r="E239" s="1" t="n">
        <v>1899</v>
      </c>
      <c r="F239" s="1" t="s">
        <v>97</v>
      </c>
      <c r="I239" s="1" t="n">
        <v>644</v>
      </c>
      <c r="J239" s="1" t="n">
        <v>77903</v>
      </c>
      <c r="K239" s="1" t="n">
        <v>779043</v>
      </c>
      <c r="L239" s="1" t="s">
        <v>3887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7" t="n">
        <v>46175</v>
      </c>
      <c r="C240" s="1" t="n">
        <v>1</v>
      </c>
      <c r="D240" s="1" t="s">
        <v>3781</v>
      </c>
      <c r="E240" s="1" t="n">
        <v>1899</v>
      </c>
      <c r="F240" s="1" t="s">
        <v>97</v>
      </c>
      <c r="I240" s="1" t="n">
        <v>644</v>
      </c>
      <c r="J240" s="1" t="n">
        <v>78013</v>
      </c>
      <c r="K240" s="1" t="n">
        <v>780148</v>
      </c>
      <c r="L240" s="1" t="s">
        <v>3886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7" t="n">
        <v>46175</v>
      </c>
      <c r="C241" s="1" t="n">
        <v>1</v>
      </c>
      <c r="D241" s="1" t="s">
        <v>3781</v>
      </c>
      <c r="E241" s="1" t="n">
        <v>1363</v>
      </c>
      <c r="F241" s="1" t="s">
        <v>180</v>
      </c>
      <c r="I241" s="1" t="n">
        <v>3284</v>
      </c>
      <c r="J241" s="1" t="n">
        <v>65493</v>
      </c>
      <c r="K241" s="1" t="n">
        <v>609963171002</v>
      </c>
      <c r="L241" s="1" t="s">
        <v>3888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7" t="n">
        <v>46175</v>
      </c>
      <c r="C242" s="1" t="n">
        <v>1</v>
      </c>
      <c r="D242" s="1" t="s">
        <v>3781</v>
      </c>
      <c r="E242" s="1" t="n">
        <v>1363</v>
      </c>
      <c r="F242" s="1" t="s">
        <v>180</v>
      </c>
      <c r="I242" s="1" t="n">
        <v>3284</v>
      </c>
      <c r="J242" s="1" t="n">
        <v>65494</v>
      </c>
      <c r="K242" s="1" t="n">
        <v>618231677535</v>
      </c>
      <c r="L242" s="1" t="s">
        <v>3889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7" t="n">
        <v>46175</v>
      </c>
      <c r="C243" s="1" t="n">
        <v>1</v>
      </c>
      <c r="D243" s="1" t="s">
        <v>3781</v>
      </c>
      <c r="E243" s="1" t="n">
        <v>1363</v>
      </c>
      <c r="F243" s="1" t="s">
        <v>180</v>
      </c>
      <c r="I243" s="1" t="n">
        <v>3284</v>
      </c>
      <c r="J243" s="1" t="n">
        <v>65496</v>
      </c>
      <c r="K243" s="1" t="n">
        <v>618231677528</v>
      </c>
      <c r="L243" s="1" t="s">
        <v>3890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7" t="n">
        <v>46175</v>
      </c>
      <c r="C244" s="1" t="n">
        <v>1</v>
      </c>
      <c r="D244" s="1" t="s">
        <v>3781</v>
      </c>
      <c r="E244" s="1" t="n">
        <v>1363</v>
      </c>
      <c r="F244" s="1" t="s">
        <v>180</v>
      </c>
      <c r="I244" s="1" t="n">
        <v>3284</v>
      </c>
      <c r="J244" s="1" t="n">
        <v>65621</v>
      </c>
      <c r="K244" s="1" t="n">
        <v>618231677504</v>
      </c>
      <c r="L244" s="1" t="s">
        <v>3891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7" t="n">
        <v>46175</v>
      </c>
      <c r="C245" s="1" t="n">
        <v>1</v>
      </c>
      <c r="D245" s="1" t="s">
        <v>3781</v>
      </c>
      <c r="E245" s="1" t="n">
        <v>1363</v>
      </c>
      <c r="F245" s="1" t="s">
        <v>180</v>
      </c>
      <c r="I245" s="1" t="n">
        <v>3284</v>
      </c>
      <c r="J245" s="1" t="n">
        <v>81121</v>
      </c>
      <c r="K245" s="1" t="n">
        <v>811224</v>
      </c>
      <c r="L245" s="1" t="s">
        <v>3892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7" t="n">
        <v>46175</v>
      </c>
      <c r="C246" s="1" t="n">
        <v>1</v>
      </c>
      <c r="D246" s="1" t="s">
        <v>3781</v>
      </c>
      <c r="E246" s="1" t="n">
        <v>10014</v>
      </c>
      <c r="F246" s="1" t="s">
        <v>436</v>
      </c>
      <c r="I246" s="1" t="n">
        <v>3482</v>
      </c>
      <c r="J246" s="1" t="n">
        <v>21359</v>
      </c>
      <c r="K246" s="1" t="n">
        <v>7898555410015</v>
      </c>
      <c r="L246" s="1" t="s">
        <v>3893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7" t="n">
        <v>46175</v>
      </c>
      <c r="C247" s="1" t="n">
        <v>1</v>
      </c>
      <c r="D247" s="1" t="s">
        <v>3781</v>
      </c>
      <c r="E247" s="1" t="n">
        <v>10014</v>
      </c>
      <c r="F247" s="1" t="s">
        <v>436</v>
      </c>
      <c r="I247" s="1" t="n">
        <v>3482</v>
      </c>
      <c r="J247" s="1" t="n">
        <v>23446</v>
      </c>
      <c r="K247" s="1" t="n">
        <v>7898555419605</v>
      </c>
      <c r="L247" s="1" t="s">
        <v>3894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7" t="n">
        <v>46175</v>
      </c>
      <c r="C248" s="1" t="n">
        <v>1</v>
      </c>
      <c r="D248" s="1" t="s">
        <v>3781</v>
      </c>
      <c r="E248" s="1" t="n">
        <v>10014</v>
      </c>
      <c r="F248" s="1" t="s">
        <v>436</v>
      </c>
      <c r="I248" s="1" t="n">
        <v>3482</v>
      </c>
      <c r="J248" s="1" t="n">
        <v>33226</v>
      </c>
      <c r="K248" s="1" t="n">
        <v>7898612671380</v>
      </c>
      <c r="L248" s="1" t="s">
        <v>3895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7" t="n">
        <v>46175</v>
      </c>
      <c r="C249" s="1" t="n">
        <v>1</v>
      </c>
      <c r="D249" s="1" t="s">
        <v>3781</v>
      </c>
      <c r="E249" s="1" t="n">
        <v>10014</v>
      </c>
      <c r="F249" s="1" t="s">
        <v>436</v>
      </c>
      <c r="I249" s="1" t="n">
        <v>3482</v>
      </c>
      <c r="J249" s="1" t="n">
        <v>33231</v>
      </c>
      <c r="K249" s="1" t="n">
        <v>7898612671649</v>
      </c>
      <c r="L249" s="1" t="s">
        <v>3896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7" t="n">
        <v>46175</v>
      </c>
      <c r="C250" s="1" t="n">
        <v>1</v>
      </c>
      <c r="D250" s="1" t="s">
        <v>3781</v>
      </c>
      <c r="E250" s="1" t="n">
        <v>10014</v>
      </c>
      <c r="F250" s="1" t="s">
        <v>436</v>
      </c>
      <c r="I250" s="1" t="n">
        <v>3482</v>
      </c>
      <c r="J250" s="1" t="n">
        <v>33238</v>
      </c>
      <c r="K250" s="1" t="n">
        <v>7898612671663</v>
      </c>
      <c r="L250" s="1" t="s">
        <v>3897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7" t="n">
        <v>46175</v>
      </c>
      <c r="C251" s="1" t="n">
        <v>1</v>
      </c>
      <c r="D251" s="1" t="s">
        <v>3781</v>
      </c>
      <c r="E251" s="1" t="n">
        <v>10014</v>
      </c>
      <c r="F251" s="1" t="s">
        <v>436</v>
      </c>
      <c r="I251" s="1" t="n">
        <v>3482</v>
      </c>
      <c r="J251" s="1" t="n">
        <v>35314</v>
      </c>
      <c r="K251" s="1" t="n">
        <v>7898579646735</v>
      </c>
      <c r="L251" s="1" t="s">
        <v>3898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7" t="n">
        <v>46175</v>
      </c>
      <c r="C252" s="1" t="n">
        <v>1</v>
      </c>
      <c r="D252" s="1" t="s">
        <v>3781</v>
      </c>
      <c r="E252" s="1" t="n">
        <v>10014</v>
      </c>
      <c r="F252" s="1" t="s">
        <v>436</v>
      </c>
      <c r="I252" s="1" t="n">
        <v>3482</v>
      </c>
      <c r="J252" s="1" t="n">
        <v>38385</v>
      </c>
      <c r="K252" s="1" t="n">
        <v>7898489750034</v>
      </c>
      <c r="L252" s="1" t="s">
        <v>3899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7" t="n">
        <v>46175</v>
      </c>
      <c r="C253" s="1" t="n">
        <v>1</v>
      </c>
      <c r="D253" s="1" t="s">
        <v>3781</v>
      </c>
      <c r="E253" s="1" t="n">
        <v>10014</v>
      </c>
      <c r="F253" s="1" t="s">
        <v>436</v>
      </c>
      <c r="I253" s="1" t="n">
        <v>3482</v>
      </c>
      <c r="J253" s="1" t="n">
        <v>41739</v>
      </c>
      <c r="K253" s="1" t="n">
        <v>7898878215892</v>
      </c>
      <c r="L253" s="1" t="s">
        <v>3900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7" t="n">
        <v>46175</v>
      </c>
      <c r="C254" s="1" t="n">
        <v>1</v>
      </c>
      <c r="D254" s="1" t="s">
        <v>3781</v>
      </c>
      <c r="E254" s="1" t="n">
        <v>10014</v>
      </c>
      <c r="F254" s="1" t="s">
        <v>436</v>
      </c>
      <c r="I254" s="1" t="n">
        <v>3482</v>
      </c>
      <c r="J254" s="1" t="n">
        <v>45121</v>
      </c>
      <c r="K254" s="1" t="n">
        <v>7898489750010</v>
      </c>
      <c r="L254" s="1" t="s">
        <v>3901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7" t="n">
        <v>46175</v>
      </c>
      <c r="C255" s="1" t="n">
        <v>1</v>
      </c>
      <c r="D255" s="1" t="s">
        <v>3781</v>
      </c>
      <c r="E255" s="1" t="n">
        <v>10014</v>
      </c>
      <c r="F255" s="1" t="s">
        <v>436</v>
      </c>
      <c r="I255" s="1" t="n">
        <v>3482</v>
      </c>
      <c r="J255" s="1" t="n">
        <v>46670</v>
      </c>
      <c r="K255" s="1" t="n">
        <v>7898612670246</v>
      </c>
      <c r="L255" s="1" t="s">
        <v>3902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7" t="n">
        <v>46175</v>
      </c>
      <c r="C256" s="1" t="n">
        <v>1</v>
      </c>
      <c r="D256" s="1" t="s">
        <v>3781</v>
      </c>
      <c r="E256" s="1" t="n">
        <v>10014</v>
      </c>
      <c r="F256" s="1" t="s">
        <v>436</v>
      </c>
      <c r="I256" s="1" t="n">
        <v>3482</v>
      </c>
      <c r="J256" s="1" t="n">
        <v>56918</v>
      </c>
      <c r="K256" s="1" t="n">
        <v>7908346301474</v>
      </c>
      <c r="L256" s="1" t="s">
        <v>3903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7" t="n">
        <v>46175</v>
      </c>
      <c r="C257" s="1" t="n">
        <v>1</v>
      </c>
      <c r="D257" s="1" t="s">
        <v>3781</v>
      </c>
      <c r="E257" s="1" t="n">
        <v>10014</v>
      </c>
      <c r="F257" s="1" t="s">
        <v>436</v>
      </c>
      <c r="I257" s="1" t="n">
        <v>3482</v>
      </c>
      <c r="J257" s="1" t="n">
        <v>56918</v>
      </c>
      <c r="K257" s="1" t="n">
        <v>7908346301474</v>
      </c>
      <c r="L257" s="1" t="s">
        <v>3903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7" t="n">
        <v>46175</v>
      </c>
      <c r="C258" s="1" t="n">
        <v>1</v>
      </c>
      <c r="D258" s="1" t="s">
        <v>3781</v>
      </c>
      <c r="E258" s="1" t="n">
        <v>10014</v>
      </c>
      <c r="F258" s="1" t="s">
        <v>436</v>
      </c>
      <c r="I258" s="1" t="n">
        <v>3482</v>
      </c>
      <c r="J258" s="1" t="n">
        <v>56918</v>
      </c>
      <c r="K258" s="1" t="n">
        <v>7908346301474</v>
      </c>
      <c r="L258" s="1" t="s">
        <v>3903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7" t="n">
        <v>46175</v>
      </c>
      <c r="C259" s="1" t="n">
        <v>1</v>
      </c>
      <c r="D259" s="1" t="s">
        <v>3781</v>
      </c>
      <c r="E259" s="1" t="n">
        <v>10014</v>
      </c>
      <c r="F259" s="1" t="s">
        <v>436</v>
      </c>
      <c r="I259" s="1" t="n">
        <v>3482</v>
      </c>
      <c r="J259" s="1" t="n">
        <v>60566</v>
      </c>
      <c r="K259" s="1" t="n">
        <v>7898612670154</v>
      </c>
      <c r="L259" s="1" t="s">
        <v>3904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7" t="n">
        <v>46175</v>
      </c>
      <c r="C260" s="1" t="n">
        <v>1</v>
      </c>
      <c r="D260" s="1" t="s">
        <v>3781</v>
      </c>
      <c r="E260" s="1" t="n">
        <v>10014</v>
      </c>
      <c r="F260" s="1" t="s">
        <v>436</v>
      </c>
      <c r="I260" s="1" t="n">
        <v>3482</v>
      </c>
      <c r="J260" s="1" t="n">
        <v>61426</v>
      </c>
      <c r="K260" s="1" t="n">
        <v>7897075122033</v>
      </c>
      <c r="L260" s="1" t="s">
        <v>3905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7" t="n">
        <v>46175</v>
      </c>
      <c r="C261" s="1" t="n">
        <v>1</v>
      </c>
      <c r="D261" s="1" t="s">
        <v>3781</v>
      </c>
      <c r="E261" s="1" t="n">
        <v>10014</v>
      </c>
      <c r="F261" s="1" t="s">
        <v>436</v>
      </c>
      <c r="I261" s="1" t="n">
        <v>3482</v>
      </c>
      <c r="J261" s="1" t="n">
        <v>65069</v>
      </c>
      <c r="K261" s="1" t="n">
        <v>7898948712016</v>
      </c>
      <c r="L261" s="1" t="s">
        <v>3906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7" t="n">
        <v>46175</v>
      </c>
      <c r="C262" s="1" t="n">
        <v>1</v>
      </c>
      <c r="D262" s="1" t="s">
        <v>3781</v>
      </c>
      <c r="E262" s="1" t="n">
        <v>10014</v>
      </c>
      <c r="F262" s="1" t="s">
        <v>436</v>
      </c>
      <c r="I262" s="1" t="n">
        <v>3482</v>
      </c>
      <c r="J262" s="1" t="n">
        <v>65072</v>
      </c>
      <c r="K262" s="1" t="n">
        <v>7898948712481</v>
      </c>
      <c r="L262" s="1" t="s">
        <v>3906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7" t="n">
        <v>46175</v>
      </c>
      <c r="C263" s="1" t="n">
        <v>1</v>
      </c>
      <c r="D263" s="1" t="s">
        <v>3781</v>
      </c>
      <c r="E263" s="1" t="n">
        <v>10014</v>
      </c>
      <c r="F263" s="1" t="s">
        <v>436</v>
      </c>
      <c r="I263" s="1" t="n">
        <v>3482</v>
      </c>
      <c r="J263" s="1" t="n">
        <v>65074</v>
      </c>
      <c r="K263" s="1" t="n">
        <v>7898948712498</v>
      </c>
      <c r="L263" s="1" t="s">
        <v>3906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7" t="n">
        <v>46175</v>
      </c>
      <c r="C264" s="1" t="n">
        <v>1</v>
      </c>
      <c r="D264" s="1" t="s">
        <v>3781</v>
      </c>
      <c r="E264" s="1" t="n">
        <v>10014</v>
      </c>
      <c r="F264" s="1" t="s">
        <v>436</v>
      </c>
      <c r="I264" s="1" t="n">
        <v>3482</v>
      </c>
      <c r="J264" s="1" t="n">
        <v>66522</v>
      </c>
      <c r="K264" s="1" t="n">
        <v>7898948712474</v>
      </c>
      <c r="L264" s="1" t="s">
        <v>3907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7" t="n">
        <v>46175</v>
      </c>
      <c r="C265" s="1" t="n">
        <v>1</v>
      </c>
      <c r="D265" s="1" t="s">
        <v>3781</v>
      </c>
      <c r="E265" s="1" t="n">
        <v>10014</v>
      </c>
      <c r="F265" s="1" t="s">
        <v>436</v>
      </c>
      <c r="I265" s="1" t="n">
        <v>3482</v>
      </c>
      <c r="J265" s="1" t="n">
        <v>75562</v>
      </c>
      <c r="K265" s="1" t="n">
        <v>7898959982279</v>
      </c>
      <c r="L265" s="1" t="s">
        <v>3908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7" t="n">
        <v>46175</v>
      </c>
      <c r="C266" s="1" t="n">
        <v>1</v>
      </c>
      <c r="D266" s="1" t="s">
        <v>3781</v>
      </c>
      <c r="E266" s="1" t="n">
        <v>10014</v>
      </c>
      <c r="F266" s="1" t="s">
        <v>436</v>
      </c>
      <c r="I266" s="1" t="n">
        <v>3482</v>
      </c>
      <c r="J266" s="1" t="n">
        <v>79180</v>
      </c>
      <c r="K266" s="1" t="n">
        <v>7898612675142</v>
      </c>
      <c r="L266" s="1" t="s">
        <v>3909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7" t="n">
        <v>46175</v>
      </c>
      <c r="C267" s="1" t="n">
        <v>1</v>
      </c>
      <c r="D267" s="1" t="s">
        <v>3781</v>
      </c>
      <c r="E267" s="1" t="n">
        <v>10014</v>
      </c>
      <c r="F267" s="1" t="s">
        <v>436</v>
      </c>
      <c r="I267" s="1" t="n">
        <v>3482</v>
      </c>
      <c r="J267" s="1" t="n">
        <v>79778</v>
      </c>
      <c r="K267" s="1" t="n">
        <v>642</v>
      </c>
      <c r="L267" s="1" t="s">
        <v>3910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7" t="n">
        <v>46175</v>
      </c>
      <c r="C268" s="1" t="n">
        <v>1</v>
      </c>
      <c r="D268" s="1" t="s">
        <v>3781</v>
      </c>
      <c r="E268" s="1" t="n">
        <v>10014</v>
      </c>
      <c r="F268" s="1" t="s">
        <v>436</v>
      </c>
      <c r="I268" s="1" t="n">
        <v>3482</v>
      </c>
      <c r="J268" s="1" t="n">
        <v>79779</v>
      </c>
      <c r="K268" s="1" t="n">
        <v>666</v>
      </c>
      <c r="L268" s="1" t="s">
        <v>3911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7" t="n">
        <v>46175</v>
      </c>
      <c r="C269" s="1" t="n">
        <v>1</v>
      </c>
      <c r="D269" s="1" t="s">
        <v>3781</v>
      </c>
      <c r="E269" s="1" t="n">
        <v>10014</v>
      </c>
      <c r="F269" s="1" t="s">
        <v>436</v>
      </c>
      <c r="I269" s="1" t="n">
        <v>3482</v>
      </c>
      <c r="J269" s="1" t="n">
        <v>79780</v>
      </c>
      <c r="K269" s="1" t="n">
        <v>659</v>
      </c>
      <c r="L269" s="1" t="s">
        <v>3912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7" t="n">
        <v>46175</v>
      </c>
      <c r="C270" s="1" t="n">
        <v>1</v>
      </c>
      <c r="D270" s="1" t="s">
        <v>3781</v>
      </c>
      <c r="E270" s="1" t="n">
        <v>10014</v>
      </c>
      <c r="F270" s="1" t="s">
        <v>436</v>
      </c>
      <c r="I270" s="1" t="n">
        <v>3482</v>
      </c>
      <c r="J270" s="1" t="n">
        <v>81116</v>
      </c>
      <c r="K270" s="1" t="n">
        <v>7898612675289</v>
      </c>
      <c r="L270" s="1" t="s">
        <v>3913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7" t="n">
        <v>46175</v>
      </c>
      <c r="C271" s="1" t="n">
        <v>1</v>
      </c>
      <c r="D271" s="1" t="s">
        <v>3781</v>
      </c>
      <c r="E271" s="1" t="n">
        <v>10014</v>
      </c>
      <c r="F271" s="1" t="s">
        <v>436</v>
      </c>
      <c r="I271" s="1" t="n">
        <v>3482</v>
      </c>
      <c r="J271" s="1" t="n">
        <v>81117</v>
      </c>
      <c r="K271" s="1" t="n">
        <v>7898612675029</v>
      </c>
      <c r="L271" s="1" t="s">
        <v>3914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7" t="n">
        <v>46175</v>
      </c>
      <c r="C272" s="1" t="n">
        <v>1</v>
      </c>
      <c r="D272" s="1" t="s">
        <v>3781</v>
      </c>
      <c r="E272" s="1" t="n">
        <v>10014</v>
      </c>
      <c r="F272" s="1" t="s">
        <v>436</v>
      </c>
      <c r="I272" s="1" t="n">
        <v>3482</v>
      </c>
      <c r="J272" s="1" t="n">
        <v>81118</v>
      </c>
      <c r="K272" s="1" t="n">
        <v>7898612675036</v>
      </c>
      <c r="L272" s="1" t="s">
        <v>3915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7" t="n">
        <v>46175</v>
      </c>
      <c r="C273" s="1" t="n">
        <v>1</v>
      </c>
      <c r="D273" s="1" t="s">
        <v>3781</v>
      </c>
      <c r="E273" s="1" t="n">
        <v>10014</v>
      </c>
      <c r="F273" s="1" t="s">
        <v>436</v>
      </c>
      <c r="I273" s="1" t="n">
        <v>3482</v>
      </c>
      <c r="J273" s="1" t="n">
        <v>81119</v>
      </c>
      <c r="K273" s="1" t="n">
        <v>7898962308684</v>
      </c>
      <c r="L273" s="1" t="s">
        <v>3916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7" t="n">
        <v>46175</v>
      </c>
      <c r="C274" s="1" t="n">
        <v>1</v>
      </c>
      <c r="D274" s="1" t="s">
        <v>3781</v>
      </c>
      <c r="E274" s="1" t="n">
        <v>10014</v>
      </c>
      <c r="F274" s="1" t="s">
        <v>436</v>
      </c>
      <c r="I274" s="1" t="n">
        <v>3482</v>
      </c>
      <c r="J274" s="1" t="n">
        <v>81120</v>
      </c>
      <c r="K274" s="1" t="n">
        <v>7898962308691</v>
      </c>
      <c r="L274" s="1" t="s">
        <v>3917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7" t="n">
        <v>46175</v>
      </c>
      <c r="C275" s="1" t="n">
        <v>1</v>
      </c>
      <c r="D275" s="1" t="s">
        <v>3781</v>
      </c>
      <c r="E275" s="1" t="n">
        <v>10014</v>
      </c>
      <c r="F275" s="1" t="s">
        <v>436</v>
      </c>
      <c r="I275" s="1" t="n">
        <v>3482</v>
      </c>
      <c r="J275" s="1" t="n">
        <v>81123</v>
      </c>
      <c r="K275" s="1" t="n">
        <v>7898652695032</v>
      </c>
      <c r="L275" s="1" t="s">
        <v>3918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7" t="n">
        <v>46175</v>
      </c>
      <c r="C276" s="1" t="n">
        <v>1</v>
      </c>
      <c r="D276" s="1" t="s">
        <v>3781</v>
      </c>
      <c r="E276" s="1" t="n">
        <v>10014</v>
      </c>
      <c r="F276" s="1" t="s">
        <v>436</v>
      </c>
      <c r="I276" s="1" t="n">
        <v>3482</v>
      </c>
      <c r="J276" s="1" t="n">
        <v>81124</v>
      </c>
      <c r="K276" s="1" t="n">
        <v>7898652695025</v>
      </c>
      <c r="L276" s="1" t="s">
        <v>3919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7" t="n">
        <v>46175</v>
      </c>
      <c r="C277" s="1" t="n">
        <v>1</v>
      </c>
      <c r="D277" s="1" t="s">
        <v>3781</v>
      </c>
      <c r="E277" s="1" t="n">
        <v>1328</v>
      </c>
      <c r="F277" s="1" t="s">
        <v>363</v>
      </c>
      <c r="I277" s="1" t="n">
        <v>3610</v>
      </c>
      <c r="J277" s="1" t="n">
        <v>21060</v>
      </c>
      <c r="K277" s="1" t="n">
        <v>7898588380118</v>
      </c>
      <c r="L277" s="1" t="s">
        <v>3920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7" t="n">
        <v>46175</v>
      </c>
      <c r="C278" s="1" t="n">
        <v>1</v>
      </c>
      <c r="D278" s="1" t="s">
        <v>3781</v>
      </c>
      <c r="E278" s="1" t="n">
        <v>1328</v>
      </c>
      <c r="F278" s="1" t="s">
        <v>363</v>
      </c>
      <c r="I278" s="1" t="n">
        <v>3610</v>
      </c>
      <c r="J278" s="1" t="n">
        <v>31782</v>
      </c>
      <c r="K278" s="1" t="n">
        <v>7898588380132</v>
      </c>
      <c r="L278" s="1" t="s">
        <v>3921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7" t="n">
        <v>46175</v>
      </c>
      <c r="C279" s="1" t="n">
        <v>1</v>
      </c>
      <c r="D279" s="1" t="s">
        <v>3781</v>
      </c>
      <c r="E279" s="1" t="n">
        <v>1328</v>
      </c>
      <c r="F279" s="1" t="s">
        <v>363</v>
      </c>
      <c r="I279" s="1" t="n">
        <v>3610</v>
      </c>
      <c r="J279" s="1" t="n">
        <v>31784</v>
      </c>
      <c r="K279" s="1" t="n">
        <v>7898588380545</v>
      </c>
      <c r="L279" s="1" t="s">
        <v>3922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7" t="n">
        <v>46175</v>
      </c>
      <c r="C280" s="1" t="n">
        <v>1</v>
      </c>
      <c r="D280" s="1" t="s">
        <v>3781</v>
      </c>
      <c r="E280" s="1" t="n">
        <v>1328</v>
      </c>
      <c r="F280" s="1" t="s">
        <v>363</v>
      </c>
      <c r="I280" s="1" t="n">
        <v>3610</v>
      </c>
      <c r="J280" s="1" t="n">
        <v>31786</v>
      </c>
      <c r="K280" s="1" t="n">
        <v>7898588380187</v>
      </c>
      <c r="L280" s="1" t="s">
        <v>3923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7" t="n">
        <v>46175</v>
      </c>
      <c r="C281" s="1" t="n">
        <v>1</v>
      </c>
      <c r="D281" s="1" t="s">
        <v>3781</v>
      </c>
      <c r="E281" s="1" t="n">
        <v>1328</v>
      </c>
      <c r="F281" s="1" t="s">
        <v>363</v>
      </c>
      <c r="I281" s="1" t="n">
        <v>3610</v>
      </c>
      <c r="J281" s="1" t="n">
        <v>31789</v>
      </c>
      <c r="K281" s="1" t="n">
        <v>7898588380149</v>
      </c>
      <c r="L281" s="1" t="s">
        <v>3885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7" t="n">
        <v>46175</v>
      </c>
      <c r="C282" s="1" t="n">
        <v>1</v>
      </c>
      <c r="D282" s="1" t="s">
        <v>3781</v>
      </c>
      <c r="E282" s="1" t="n">
        <v>1328</v>
      </c>
      <c r="F282" s="1" t="s">
        <v>363</v>
      </c>
      <c r="I282" s="1" t="n">
        <v>3610</v>
      </c>
      <c r="J282" s="1" t="n">
        <v>31790</v>
      </c>
      <c r="K282" s="1" t="n">
        <v>7898588380231</v>
      </c>
      <c r="L282" s="1" t="s">
        <v>3924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7" t="n">
        <v>46175</v>
      </c>
      <c r="C283" s="1" t="n">
        <v>1</v>
      </c>
      <c r="D283" s="1" t="s">
        <v>3781</v>
      </c>
      <c r="E283" s="1" t="n">
        <v>794</v>
      </c>
      <c r="F283" s="1" t="s">
        <v>365</v>
      </c>
      <c r="I283" s="1" t="n">
        <v>7862</v>
      </c>
      <c r="J283" s="1" t="n">
        <v>20179</v>
      </c>
      <c r="K283" s="1" t="n">
        <v>7898294120091</v>
      </c>
      <c r="L283" s="1" t="s">
        <v>3925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7" t="n">
        <v>46175</v>
      </c>
      <c r="C284" s="1" t="n">
        <v>1</v>
      </c>
      <c r="D284" s="1" t="s">
        <v>3781</v>
      </c>
      <c r="E284" s="1" t="n">
        <v>794</v>
      </c>
      <c r="F284" s="1" t="s">
        <v>365</v>
      </c>
      <c r="I284" s="1" t="n">
        <v>7862</v>
      </c>
      <c r="J284" s="1" t="n">
        <v>101278</v>
      </c>
      <c r="K284" s="1" t="n">
        <v>7898903847067</v>
      </c>
      <c r="L284" s="1" t="s">
        <v>3926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7" t="n">
        <v>46175</v>
      </c>
      <c r="C285" s="1" t="n">
        <v>1</v>
      </c>
      <c r="D285" s="1" t="s">
        <v>3781</v>
      </c>
      <c r="E285" s="1" t="n">
        <v>794</v>
      </c>
      <c r="F285" s="1" t="s">
        <v>365</v>
      </c>
      <c r="I285" s="1" t="n">
        <v>7862</v>
      </c>
      <c r="J285" s="1" t="n">
        <v>104074</v>
      </c>
      <c r="K285" s="1" t="n">
        <v>7891055112403</v>
      </c>
      <c r="L285" s="1" t="s">
        <v>3927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7" t="n">
        <v>46175</v>
      </c>
      <c r="C286" s="1" t="n">
        <v>1</v>
      </c>
      <c r="D286" s="1" t="s">
        <v>3781</v>
      </c>
      <c r="E286" s="1" t="n">
        <v>794</v>
      </c>
      <c r="F286" s="1" t="s">
        <v>365</v>
      </c>
      <c r="I286" s="1" t="n">
        <v>7862</v>
      </c>
      <c r="J286" s="1" t="n">
        <v>104078</v>
      </c>
      <c r="K286" s="1" t="n">
        <v>7891055003589</v>
      </c>
      <c r="L286" s="1" t="s">
        <v>3928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7" t="n">
        <v>46175</v>
      </c>
      <c r="C287" s="1" t="n">
        <v>1</v>
      </c>
      <c r="D287" s="1" t="s">
        <v>3781</v>
      </c>
      <c r="E287" s="1" t="n">
        <v>794</v>
      </c>
      <c r="F287" s="1" t="s">
        <v>365</v>
      </c>
      <c r="I287" s="1" t="n">
        <v>7862</v>
      </c>
      <c r="J287" s="1" t="n">
        <v>105729</v>
      </c>
      <c r="K287" s="1" t="n">
        <v>7898202616272</v>
      </c>
      <c r="L287" s="1" t="s">
        <v>3929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7" t="n">
        <v>46175</v>
      </c>
      <c r="C288" s="1" t="n">
        <v>1</v>
      </c>
      <c r="D288" s="1" t="s">
        <v>3781</v>
      </c>
      <c r="E288" s="1" t="n">
        <v>794</v>
      </c>
      <c r="F288" s="1" t="s">
        <v>365</v>
      </c>
      <c r="I288" s="1" t="n">
        <v>7862</v>
      </c>
      <c r="J288" s="1" t="n">
        <v>109249</v>
      </c>
      <c r="K288" s="1" t="n">
        <v>7891115002026</v>
      </c>
      <c r="L288" s="1" t="s">
        <v>3930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7" t="n">
        <v>46175</v>
      </c>
      <c r="C289" s="1" t="n">
        <v>1</v>
      </c>
      <c r="D289" s="1" t="s">
        <v>3781</v>
      </c>
      <c r="E289" s="1" t="n">
        <v>794</v>
      </c>
      <c r="F289" s="1" t="s">
        <v>365</v>
      </c>
      <c r="I289" s="1" t="n">
        <v>7862</v>
      </c>
      <c r="J289" s="1" t="n">
        <v>109472</v>
      </c>
      <c r="K289" s="1" t="n">
        <v>7891115002033</v>
      </c>
      <c r="L289" s="1" t="s">
        <v>3931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7" t="n">
        <v>46175</v>
      </c>
      <c r="C290" s="1" t="n">
        <v>1</v>
      </c>
      <c r="D290" s="1" t="s">
        <v>3781</v>
      </c>
      <c r="E290" s="1" t="n">
        <v>794</v>
      </c>
      <c r="F290" s="1" t="s">
        <v>365</v>
      </c>
      <c r="I290" s="1" t="n">
        <v>7862</v>
      </c>
      <c r="J290" s="1" t="n">
        <v>10280</v>
      </c>
      <c r="K290" s="1" t="n">
        <v>7891249061777</v>
      </c>
      <c r="L290" s="1" t="s">
        <v>3932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7" t="n">
        <v>46175</v>
      </c>
      <c r="C291" s="1" t="n">
        <v>1</v>
      </c>
      <c r="D291" s="1" t="s">
        <v>3781</v>
      </c>
      <c r="E291" s="1" t="n">
        <v>794</v>
      </c>
      <c r="F291" s="1" t="s">
        <v>365</v>
      </c>
      <c r="I291" s="1" t="n">
        <v>7862</v>
      </c>
      <c r="J291" s="1" t="n">
        <v>11686</v>
      </c>
      <c r="K291" s="1" t="n">
        <v>7896861400164</v>
      </c>
      <c r="L291" s="1" t="s">
        <v>3933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7" t="n">
        <v>46175</v>
      </c>
      <c r="C292" s="1" t="n">
        <v>1</v>
      </c>
      <c r="D292" s="1" t="s">
        <v>3781</v>
      </c>
      <c r="E292" s="1" t="n">
        <v>794</v>
      </c>
      <c r="F292" s="1" t="s">
        <v>365</v>
      </c>
      <c r="I292" s="1" t="n">
        <v>7862</v>
      </c>
      <c r="J292" s="1" t="n">
        <v>14546</v>
      </c>
      <c r="K292" s="1" t="n">
        <v>7898927947187</v>
      </c>
      <c r="L292" s="1" t="s">
        <v>3934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7" t="n">
        <v>46175</v>
      </c>
      <c r="C293" s="1" t="n">
        <v>1</v>
      </c>
      <c r="D293" s="1" t="s">
        <v>3781</v>
      </c>
      <c r="E293" s="1" t="n">
        <v>794</v>
      </c>
      <c r="F293" s="1" t="s">
        <v>365</v>
      </c>
      <c r="I293" s="1" t="n">
        <v>7862</v>
      </c>
      <c r="J293" s="1" t="n">
        <v>15253</v>
      </c>
      <c r="K293" s="1" t="n">
        <v>7896849405587</v>
      </c>
      <c r="L293" s="1" t="s">
        <v>3935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7" t="n">
        <v>46175</v>
      </c>
      <c r="C294" s="1" t="n">
        <v>1</v>
      </c>
      <c r="D294" s="1" t="s">
        <v>3781</v>
      </c>
      <c r="E294" s="1" t="n">
        <v>794</v>
      </c>
      <c r="F294" s="1" t="s">
        <v>365</v>
      </c>
      <c r="I294" s="1" t="n">
        <v>7862</v>
      </c>
      <c r="J294" s="1" t="n">
        <v>15256</v>
      </c>
      <c r="K294" s="1" t="n">
        <v>7896849405358</v>
      </c>
      <c r="L294" s="1" t="s">
        <v>3936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7" t="n">
        <v>46175</v>
      </c>
      <c r="C295" s="1" t="n">
        <v>1</v>
      </c>
      <c r="D295" s="1" t="s">
        <v>3781</v>
      </c>
      <c r="E295" s="1" t="n">
        <v>794</v>
      </c>
      <c r="F295" s="1" t="s">
        <v>365</v>
      </c>
      <c r="I295" s="1" t="n">
        <v>7862</v>
      </c>
      <c r="J295" s="1" t="n">
        <v>15258</v>
      </c>
      <c r="K295" s="1" t="n">
        <v>7896849405389</v>
      </c>
      <c r="L295" s="1" t="s">
        <v>3937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7" t="n">
        <v>46175</v>
      </c>
      <c r="C296" s="1" t="n">
        <v>1</v>
      </c>
      <c r="D296" s="1" t="s">
        <v>3781</v>
      </c>
      <c r="E296" s="1" t="n">
        <v>794</v>
      </c>
      <c r="F296" s="1" t="s">
        <v>365</v>
      </c>
      <c r="I296" s="1" t="n">
        <v>7862</v>
      </c>
      <c r="J296" s="1" t="n">
        <v>15420</v>
      </c>
      <c r="K296" s="1" t="n">
        <v>7891249061166</v>
      </c>
      <c r="L296" s="1" t="s">
        <v>3938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7" t="n">
        <v>46175</v>
      </c>
      <c r="C297" s="1" t="n">
        <v>1</v>
      </c>
      <c r="D297" s="1" t="s">
        <v>3781</v>
      </c>
      <c r="E297" s="1" t="n">
        <v>794</v>
      </c>
      <c r="F297" s="1" t="s">
        <v>365</v>
      </c>
      <c r="I297" s="1" t="n">
        <v>7862</v>
      </c>
      <c r="J297" s="1" t="n">
        <v>15614</v>
      </c>
      <c r="K297" s="1" t="n">
        <v>7898927947057</v>
      </c>
      <c r="L297" s="1" t="s">
        <v>3939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7" t="n">
        <v>46175</v>
      </c>
      <c r="C298" s="1" t="n">
        <v>1</v>
      </c>
      <c r="D298" s="1" t="s">
        <v>3781</v>
      </c>
      <c r="E298" s="1" t="n">
        <v>794</v>
      </c>
      <c r="F298" s="1" t="s">
        <v>365</v>
      </c>
      <c r="I298" s="1" t="n">
        <v>7862</v>
      </c>
      <c r="J298" s="1" t="n">
        <v>17183</v>
      </c>
      <c r="K298" s="1" t="n">
        <v>7898202616203</v>
      </c>
      <c r="L298" s="1" t="s">
        <v>3940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7" t="n">
        <v>46175</v>
      </c>
      <c r="C299" s="1" t="n">
        <v>1</v>
      </c>
      <c r="D299" s="1" t="s">
        <v>3781</v>
      </c>
      <c r="E299" s="1" t="n">
        <v>794</v>
      </c>
      <c r="F299" s="1" t="s">
        <v>365</v>
      </c>
      <c r="I299" s="1" t="n">
        <v>7862</v>
      </c>
      <c r="J299" s="1" t="n">
        <v>19658</v>
      </c>
      <c r="K299" s="1" t="n">
        <v>7898927947217</v>
      </c>
      <c r="L299" s="1" t="s">
        <v>3941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7" t="n">
        <v>46175</v>
      </c>
      <c r="C300" s="1" t="n">
        <v>1</v>
      </c>
      <c r="D300" s="1" t="s">
        <v>3781</v>
      </c>
      <c r="E300" s="1" t="n">
        <v>794</v>
      </c>
      <c r="F300" s="1" t="s">
        <v>365</v>
      </c>
      <c r="I300" s="1" t="n">
        <v>7862</v>
      </c>
      <c r="J300" s="1" t="n">
        <v>24730</v>
      </c>
      <c r="K300" s="1" t="n">
        <v>7898093782865</v>
      </c>
      <c r="L300" s="1" t="s">
        <v>3942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7" t="n">
        <v>46175</v>
      </c>
      <c r="C301" s="1" t="n">
        <v>1</v>
      </c>
      <c r="D301" s="1" t="s">
        <v>3781</v>
      </c>
      <c r="E301" s="1" t="n">
        <v>794</v>
      </c>
      <c r="F301" s="1" t="s">
        <v>365</v>
      </c>
      <c r="I301" s="1" t="n">
        <v>7862</v>
      </c>
      <c r="J301" s="1" t="n">
        <v>27836</v>
      </c>
      <c r="K301" s="1" t="n">
        <v>7896021904884</v>
      </c>
      <c r="L301" s="1" t="s">
        <v>3943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7" t="n">
        <v>46175</v>
      </c>
      <c r="C302" s="1" t="n">
        <v>1</v>
      </c>
      <c r="D302" s="1" t="s">
        <v>3781</v>
      </c>
      <c r="E302" s="1" t="n">
        <v>794</v>
      </c>
      <c r="F302" s="1" t="s">
        <v>365</v>
      </c>
      <c r="I302" s="1" t="n">
        <v>7862</v>
      </c>
      <c r="J302" s="1" t="n">
        <v>29618</v>
      </c>
      <c r="K302" s="1" t="n">
        <v>7894494637735</v>
      </c>
      <c r="L302" s="1" t="s">
        <v>3944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7" t="n">
        <v>46175</v>
      </c>
      <c r="C303" s="1" t="n">
        <v>1</v>
      </c>
      <c r="D303" s="1" t="s">
        <v>3781</v>
      </c>
      <c r="E303" s="1" t="n">
        <v>794</v>
      </c>
      <c r="F303" s="1" t="s">
        <v>365</v>
      </c>
      <c r="I303" s="1" t="n">
        <v>7862</v>
      </c>
      <c r="J303" s="1" t="n">
        <v>30551</v>
      </c>
      <c r="K303" s="1" t="n">
        <v>7894494000638</v>
      </c>
      <c r="L303" s="1" t="s">
        <v>3945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7" t="n">
        <v>46175</v>
      </c>
      <c r="C304" s="1" t="n">
        <v>1</v>
      </c>
      <c r="D304" s="1" t="s">
        <v>3781</v>
      </c>
      <c r="E304" s="1" t="n">
        <v>794</v>
      </c>
      <c r="F304" s="1" t="s">
        <v>365</v>
      </c>
      <c r="I304" s="1" t="n">
        <v>7862</v>
      </c>
      <c r="J304" s="1" t="n">
        <v>31687</v>
      </c>
      <c r="K304" s="1" t="n">
        <v>7898932211716</v>
      </c>
      <c r="L304" s="1" t="s">
        <v>3946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7" t="n">
        <v>46175</v>
      </c>
      <c r="C305" s="1" t="n">
        <v>1</v>
      </c>
      <c r="D305" s="1" t="s">
        <v>3781</v>
      </c>
      <c r="E305" s="1" t="n">
        <v>794</v>
      </c>
      <c r="F305" s="1" t="s">
        <v>365</v>
      </c>
      <c r="I305" s="1" t="n">
        <v>7862</v>
      </c>
      <c r="J305" s="1" t="n">
        <v>31877</v>
      </c>
      <c r="K305" s="1" t="n">
        <v>7899808897935</v>
      </c>
      <c r="L305" s="1" t="s">
        <v>3947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7" t="n">
        <v>46175</v>
      </c>
      <c r="C306" s="1" t="n">
        <v>1</v>
      </c>
      <c r="D306" s="1" t="s">
        <v>3781</v>
      </c>
      <c r="E306" s="1" t="n">
        <v>794</v>
      </c>
      <c r="F306" s="1" t="s">
        <v>365</v>
      </c>
      <c r="I306" s="1" t="n">
        <v>7862</v>
      </c>
      <c r="J306" s="1" t="n">
        <v>32224</v>
      </c>
      <c r="K306" s="1" t="n">
        <v>7898932211693</v>
      </c>
      <c r="L306" s="1" t="s">
        <v>3948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7" t="n">
        <v>46175</v>
      </c>
      <c r="C307" s="1" t="n">
        <v>1</v>
      </c>
      <c r="D307" s="1" t="s">
        <v>3781</v>
      </c>
      <c r="E307" s="1" t="n">
        <v>794</v>
      </c>
      <c r="F307" s="1" t="s">
        <v>365</v>
      </c>
      <c r="I307" s="1" t="n">
        <v>7862</v>
      </c>
      <c r="J307" s="1" t="n">
        <v>32824</v>
      </c>
      <c r="K307" s="1" t="n">
        <v>7898932211136</v>
      </c>
      <c r="L307" s="1" t="s">
        <v>3949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7" t="n">
        <v>46175</v>
      </c>
      <c r="C308" s="1" t="n">
        <v>1</v>
      </c>
      <c r="D308" s="1" t="s">
        <v>3781</v>
      </c>
      <c r="E308" s="1" t="n">
        <v>794</v>
      </c>
      <c r="F308" s="1" t="s">
        <v>365</v>
      </c>
      <c r="I308" s="1" t="n">
        <v>7862</v>
      </c>
      <c r="J308" s="1" t="n">
        <v>34005</v>
      </c>
      <c r="K308" s="1" t="n">
        <v>7898373780338</v>
      </c>
      <c r="L308" s="1" t="s">
        <v>3950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7" t="n">
        <v>46175</v>
      </c>
      <c r="C309" s="1" t="n">
        <v>1</v>
      </c>
      <c r="D309" s="1" t="s">
        <v>3781</v>
      </c>
      <c r="E309" s="1" t="n">
        <v>794</v>
      </c>
      <c r="F309" s="1" t="s">
        <v>365</v>
      </c>
      <c r="I309" s="1" t="n">
        <v>7862</v>
      </c>
      <c r="J309" s="1" t="n">
        <v>35271</v>
      </c>
      <c r="K309" s="1" t="n">
        <v>7896808100232</v>
      </c>
      <c r="L309" s="1" t="s">
        <v>3951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7" t="n">
        <v>46175</v>
      </c>
      <c r="C310" s="1" t="n">
        <v>1</v>
      </c>
      <c r="D310" s="1" t="s">
        <v>3781</v>
      </c>
      <c r="E310" s="1" t="n">
        <v>794</v>
      </c>
      <c r="F310" s="1" t="s">
        <v>365</v>
      </c>
      <c r="I310" s="1" t="n">
        <v>7862</v>
      </c>
      <c r="J310" s="1" t="n">
        <v>41312</v>
      </c>
      <c r="K310" s="1" t="n">
        <v>7898093782872</v>
      </c>
      <c r="L310" s="1" t="s">
        <v>3952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7" t="n">
        <v>46175</v>
      </c>
      <c r="C311" s="1" t="n">
        <v>1</v>
      </c>
      <c r="D311" s="1" t="s">
        <v>3781</v>
      </c>
      <c r="E311" s="1" t="n">
        <v>794</v>
      </c>
      <c r="F311" s="1" t="s">
        <v>365</v>
      </c>
      <c r="I311" s="1" t="n">
        <v>7862</v>
      </c>
      <c r="J311" s="1" t="n">
        <v>43875</v>
      </c>
      <c r="K311" s="1" t="n">
        <v>7896042037288</v>
      </c>
      <c r="L311" s="1" t="s">
        <v>3953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7" t="n">
        <v>46175</v>
      </c>
      <c r="C312" s="1" t="n">
        <v>1</v>
      </c>
      <c r="D312" s="1" t="s">
        <v>3781</v>
      </c>
      <c r="E312" s="1" t="n">
        <v>794</v>
      </c>
      <c r="F312" s="1" t="s">
        <v>365</v>
      </c>
      <c r="I312" s="1" t="n">
        <v>7862</v>
      </c>
      <c r="J312" s="1" t="n">
        <v>44150</v>
      </c>
      <c r="K312" s="1" t="n">
        <v>7896001044517</v>
      </c>
      <c r="L312" s="1" t="s">
        <v>3954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7" t="n">
        <v>46175</v>
      </c>
      <c r="C313" s="1" t="n">
        <v>1</v>
      </c>
      <c r="D313" s="1" t="s">
        <v>3781</v>
      </c>
      <c r="E313" s="1" t="n">
        <v>794</v>
      </c>
      <c r="F313" s="1" t="s">
        <v>365</v>
      </c>
      <c r="I313" s="1" t="n">
        <v>7862</v>
      </c>
      <c r="J313" s="1" t="n">
        <v>45318</v>
      </c>
      <c r="K313" s="1" t="n">
        <v>7898941898526</v>
      </c>
      <c r="L313" s="1" t="s">
        <v>3955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7" t="n">
        <v>46175</v>
      </c>
      <c r="C314" s="1" t="n">
        <v>1</v>
      </c>
      <c r="D314" s="1" t="s">
        <v>3781</v>
      </c>
      <c r="E314" s="1" t="n">
        <v>794</v>
      </c>
      <c r="F314" s="1" t="s">
        <v>365</v>
      </c>
      <c r="I314" s="1" t="n">
        <v>7862</v>
      </c>
      <c r="J314" s="1" t="n">
        <v>45950</v>
      </c>
      <c r="K314" s="1" t="n">
        <v>7896849405075</v>
      </c>
      <c r="L314" s="1" t="s">
        <v>3956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7" t="n">
        <v>46175</v>
      </c>
      <c r="C315" s="1" t="n">
        <v>1</v>
      </c>
      <c r="D315" s="1" t="s">
        <v>3781</v>
      </c>
      <c r="E315" s="1" t="n">
        <v>794</v>
      </c>
      <c r="F315" s="1" t="s">
        <v>365</v>
      </c>
      <c r="I315" s="1" t="n">
        <v>7862</v>
      </c>
      <c r="J315" s="1" t="n">
        <v>47592</v>
      </c>
      <c r="K315" s="1" t="n">
        <v>7896808100027</v>
      </c>
      <c r="L315" s="1" t="s">
        <v>3957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7" t="n">
        <v>46175</v>
      </c>
      <c r="C316" s="1" t="n">
        <v>1</v>
      </c>
      <c r="D316" s="1" t="s">
        <v>3781</v>
      </c>
      <c r="E316" s="1" t="n">
        <v>794</v>
      </c>
      <c r="F316" s="1" t="s">
        <v>365</v>
      </c>
      <c r="I316" s="1" t="n">
        <v>7862</v>
      </c>
      <c r="J316" s="1" t="n">
        <v>49075</v>
      </c>
      <c r="K316" s="1" t="n">
        <v>7896021904877</v>
      </c>
      <c r="L316" s="1" t="s">
        <v>3958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7" t="n">
        <v>46175</v>
      </c>
      <c r="C317" s="1" t="n">
        <v>1</v>
      </c>
      <c r="D317" s="1" t="s">
        <v>3781</v>
      </c>
      <c r="E317" s="1" t="n">
        <v>794</v>
      </c>
      <c r="F317" s="1" t="s">
        <v>365</v>
      </c>
      <c r="I317" s="1" t="n">
        <v>7862</v>
      </c>
      <c r="J317" s="1" t="n">
        <v>49111</v>
      </c>
      <c r="K317" s="1" t="n">
        <v>7896849422539</v>
      </c>
      <c r="L317" s="1" t="s">
        <v>3959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7" t="n">
        <v>46175</v>
      </c>
      <c r="C318" s="1" t="n">
        <v>1</v>
      </c>
      <c r="D318" s="1" t="s">
        <v>3781</v>
      </c>
      <c r="E318" s="1" t="n">
        <v>794</v>
      </c>
      <c r="F318" s="1" t="s">
        <v>365</v>
      </c>
      <c r="I318" s="1" t="n">
        <v>7862</v>
      </c>
      <c r="J318" s="1" t="n">
        <v>53074</v>
      </c>
      <c r="K318" s="1" t="n">
        <v>7898941898540</v>
      </c>
      <c r="L318" s="1" t="s">
        <v>3960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7" t="n">
        <v>46175</v>
      </c>
      <c r="C319" s="1" t="n">
        <v>1</v>
      </c>
      <c r="D319" s="1" t="s">
        <v>3781</v>
      </c>
      <c r="E319" s="1" t="n">
        <v>794</v>
      </c>
      <c r="F319" s="1" t="s">
        <v>365</v>
      </c>
      <c r="I319" s="1" t="n">
        <v>7862</v>
      </c>
      <c r="J319" s="1" t="n">
        <v>54356</v>
      </c>
      <c r="K319" s="1" t="n">
        <v>7898374849614</v>
      </c>
      <c r="L319" s="1" t="s">
        <v>3961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7" t="n">
        <v>46175</v>
      </c>
      <c r="C320" s="1" t="n">
        <v>1</v>
      </c>
      <c r="D320" s="1" t="s">
        <v>3781</v>
      </c>
      <c r="E320" s="1" t="n">
        <v>794</v>
      </c>
      <c r="F320" s="1" t="s">
        <v>365</v>
      </c>
      <c r="I320" s="1" t="n">
        <v>7862</v>
      </c>
      <c r="J320" s="1" t="n">
        <v>55037</v>
      </c>
      <c r="K320" s="1" t="n">
        <v>7891115003856</v>
      </c>
      <c r="L320" s="1" t="s">
        <v>3962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7" t="n">
        <v>46175</v>
      </c>
      <c r="C321" s="1" t="n">
        <v>1</v>
      </c>
      <c r="D321" s="1" t="s">
        <v>3781</v>
      </c>
      <c r="E321" s="1" t="n">
        <v>794</v>
      </c>
      <c r="F321" s="1" t="s">
        <v>365</v>
      </c>
      <c r="I321" s="1" t="n">
        <v>7862</v>
      </c>
      <c r="J321" s="1" t="n">
        <v>55325</v>
      </c>
      <c r="K321" s="1" t="n">
        <v>7896021907380</v>
      </c>
      <c r="L321" s="1" t="s">
        <v>3963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7" t="n">
        <v>46175</v>
      </c>
      <c r="C322" s="1" t="n">
        <v>1</v>
      </c>
      <c r="D322" s="1" t="s">
        <v>3781</v>
      </c>
      <c r="E322" s="1" t="n">
        <v>794</v>
      </c>
      <c r="F322" s="1" t="s">
        <v>365</v>
      </c>
      <c r="I322" s="1" t="n">
        <v>7862</v>
      </c>
      <c r="J322" s="1" t="n">
        <v>56150</v>
      </c>
      <c r="K322" s="1" t="n">
        <v>7908342102433</v>
      </c>
      <c r="L322" s="1" t="s">
        <v>3961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7" t="n">
        <v>46175</v>
      </c>
      <c r="C323" s="1" t="n">
        <v>1</v>
      </c>
      <c r="D323" s="1" t="s">
        <v>3781</v>
      </c>
      <c r="E323" s="1" t="n">
        <v>794</v>
      </c>
      <c r="F323" s="1" t="s">
        <v>365</v>
      </c>
      <c r="I323" s="1" t="n">
        <v>7862</v>
      </c>
      <c r="J323" s="1" t="n">
        <v>56155</v>
      </c>
      <c r="K323" s="1" t="n">
        <v>7899808875322</v>
      </c>
      <c r="L323" s="1" t="s">
        <v>3964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7" t="n">
        <v>46175</v>
      </c>
      <c r="C324" s="1" t="n">
        <v>1</v>
      </c>
      <c r="D324" s="1" t="s">
        <v>3781</v>
      </c>
      <c r="E324" s="1" t="n">
        <v>794</v>
      </c>
      <c r="F324" s="1" t="s">
        <v>365</v>
      </c>
      <c r="I324" s="1" t="n">
        <v>7862</v>
      </c>
      <c r="J324" s="1" t="n">
        <v>56156</v>
      </c>
      <c r="K324" s="1" t="n">
        <v>7899808875315</v>
      </c>
      <c r="L324" s="1" t="s">
        <v>3965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7" t="n">
        <v>46175</v>
      </c>
      <c r="C325" s="1" t="n">
        <v>1</v>
      </c>
      <c r="D325" s="1" t="s">
        <v>3781</v>
      </c>
      <c r="E325" s="1" t="n">
        <v>794</v>
      </c>
      <c r="F325" s="1" t="s">
        <v>365</v>
      </c>
      <c r="I325" s="1" t="n">
        <v>7862</v>
      </c>
      <c r="J325" s="1" t="n">
        <v>56239</v>
      </c>
      <c r="K325" s="1" t="n">
        <v>7893020102785</v>
      </c>
      <c r="L325" s="1" t="s">
        <v>3966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7" t="n">
        <v>46175</v>
      </c>
      <c r="C326" s="1" t="n">
        <v>1</v>
      </c>
      <c r="D326" s="1" t="s">
        <v>3781</v>
      </c>
      <c r="E326" s="1" t="n">
        <v>794</v>
      </c>
      <c r="F326" s="1" t="s">
        <v>365</v>
      </c>
      <c r="I326" s="1" t="n">
        <v>7862</v>
      </c>
      <c r="J326" s="1" t="n">
        <v>56240</v>
      </c>
      <c r="K326" s="1" t="n">
        <v>7893020102747</v>
      </c>
      <c r="L326" s="1" t="s">
        <v>3967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7" t="n">
        <v>46175</v>
      </c>
      <c r="C327" s="1" t="n">
        <v>1</v>
      </c>
      <c r="D327" s="1" t="s">
        <v>3781</v>
      </c>
      <c r="E327" s="1" t="n">
        <v>794</v>
      </c>
      <c r="F327" s="1" t="s">
        <v>365</v>
      </c>
      <c r="I327" s="1" t="n">
        <v>7862</v>
      </c>
      <c r="J327" s="1" t="n">
        <v>56241</v>
      </c>
      <c r="K327" s="1" t="n">
        <v>7893020127009</v>
      </c>
      <c r="L327" s="1" t="s">
        <v>3967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7" t="n">
        <v>46175</v>
      </c>
      <c r="C328" s="1" t="n">
        <v>1</v>
      </c>
      <c r="D328" s="1" t="s">
        <v>3781</v>
      </c>
      <c r="E328" s="1" t="n">
        <v>794</v>
      </c>
      <c r="F328" s="1" t="s">
        <v>365</v>
      </c>
      <c r="I328" s="1" t="n">
        <v>7862</v>
      </c>
      <c r="J328" s="1" t="n">
        <v>57884</v>
      </c>
      <c r="K328" s="1" t="n">
        <v>7896042040042</v>
      </c>
      <c r="L328" s="1" t="s">
        <v>3968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7" t="n">
        <v>46175</v>
      </c>
      <c r="C329" s="1" t="n">
        <v>1</v>
      </c>
      <c r="D329" s="1" t="s">
        <v>3781</v>
      </c>
      <c r="E329" s="1" t="n">
        <v>794</v>
      </c>
      <c r="F329" s="1" t="s">
        <v>365</v>
      </c>
      <c r="I329" s="1" t="n">
        <v>7862</v>
      </c>
      <c r="J329" s="1" t="n">
        <v>58132</v>
      </c>
      <c r="K329" s="1" t="n">
        <v>7899808866337</v>
      </c>
      <c r="L329" s="1" t="s">
        <v>3969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7" t="n">
        <v>46175</v>
      </c>
      <c r="C330" s="1" t="n">
        <v>1</v>
      </c>
      <c r="D330" s="1" t="s">
        <v>3781</v>
      </c>
      <c r="E330" s="1" t="n">
        <v>794</v>
      </c>
      <c r="F330" s="1" t="s">
        <v>365</v>
      </c>
      <c r="I330" s="1" t="n">
        <v>7862</v>
      </c>
      <c r="J330" s="1" t="n">
        <v>58223</v>
      </c>
      <c r="K330" s="1" t="n">
        <v>7899808875308</v>
      </c>
      <c r="L330" s="1" t="s">
        <v>3970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7" t="n">
        <v>46175</v>
      </c>
      <c r="C331" s="1" t="n">
        <v>1</v>
      </c>
      <c r="D331" s="1" t="s">
        <v>3781</v>
      </c>
      <c r="E331" s="1" t="n">
        <v>794</v>
      </c>
      <c r="F331" s="1" t="s">
        <v>365</v>
      </c>
      <c r="I331" s="1" t="n">
        <v>7862</v>
      </c>
      <c r="J331" s="1" t="n">
        <v>58244</v>
      </c>
      <c r="K331" s="1" t="n">
        <v>7899808875155</v>
      </c>
      <c r="L331" s="1" t="s">
        <v>3971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7" t="n">
        <v>46175</v>
      </c>
      <c r="C332" s="1" t="n">
        <v>1</v>
      </c>
      <c r="D332" s="1" t="s">
        <v>3781</v>
      </c>
      <c r="E332" s="1" t="n">
        <v>794</v>
      </c>
      <c r="F332" s="1" t="s">
        <v>365</v>
      </c>
      <c r="I332" s="1" t="n">
        <v>7862</v>
      </c>
      <c r="J332" s="1" t="n">
        <v>58246</v>
      </c>
      <c r="K332" s="1" t="n">
        <v>7896042077604</v>
      </c>
      <c r="L332" s="1" t="s">
        <v>3972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7" t="n">
        <v>46175</v>
      </c>
      <c r="C333" s="1" t="n">
        <v>1</v>
      </c>
      <c r="D333" s="1" t="s">
        <v>3781</v>
      </c>
      <c r="E333" s="1" t="n">
        <v>794</v>
      </c>
      <c r="F333" s="1" t="s">
        <v>365</v>
      </c>
      <c r="I333" s="1" t="n">
        <v>7862</v>
      </c>
      <c r="J333" s="1" t="n">
        <v>58248</v>
      </c>
      <c r="K333" s="1" t="n">
        <v>7896042077598</v>
      </c>
      <c r="L333" s="1" t="s">
        <v>3971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7" t="n">
        <v>46175</v>
      </c>
      <c r="C334" s="1" t="n">
        <v>1</v>
      </c>
      <c r="D334" s="1" t="s">
        <v>3781</v>
      </c>
      <c r="E334" s="1" t="n">
        <v>794</v>
      </c>
      <c r="F334" s="1" t="s">
        <v>365</v>
      </c>
      <c r="I334" s="1" t="n">
        <v>7862</v>
      </c>
      <c r="J334" s="1" t="n">
        <v>59567</v>
      </c>
      <c r="K334" s="1" t="n">
        <v>7894494687839</v>
      </c>
      <c r="L334" s="1" t="s">
        <v>3973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7" t="n">
        <v>46175</v>
      </c>
      <c r="C335" s="1" t="n">
        <v>1</v>
      </c>
      <c r="D335" s="1" t="s">
        <v>3781</v>
      </c>
      <c r="E335" s="1" t="n">
        <v>794</v>
      </c>
      <c r="F335" s="1" t="s">
        <v>365</v>
      </c>
      <c r="I335" s="1" t="n">
        <v>7862</v>
      </c>
      <c r="J335" s="1" t="n">
        <v>62668</v>
      </c>
      <c r="K335" s="1" t="n">
        <v>7898093782889</v>
      </c>
      <c r="L335" s="1" t="s">
        <v>3974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7" t="n">
        <v>46175</v>
      </c>
      <c r="C336" s="1" t="n">
        <v>1</v>
      </c>
      <c r="D336" s="1" t="s">
        <v>3781</v>
      </c>
      <c r="E336" s="1" t="n">
        <v>794</v>
      </c>
      <c r="F336" s="1" t="s">
        <v>365</v>
      </c>
      <c r="I336" s="1" t="n">
        <v>7862</v>
      </c>
      <c r="J336" s="1" t="n">
        <v>62877</v>
      </c>
      <c r="K336" s="1" t="n">
        <v>7898374849621</v>
      </c>
      <c r="L336" s="1" t="s">
        <v>3961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7" t="n">
        <v>46175</v>
      </c>
      <c r="C337" s="1" t="n">
        <v>1</v>
      </c>
      <c r="D337" s="1" t="s">
        <v>3781</v>
      </c>
      <c r="E337" s="1" t="n">
        <v>794</v>
      </c>
      <c r="F337" s="1" t="s">
        <v>365</v>
      </c>
      <c r="I337" s="1" t="n">
        <v>7862</v>
      </c>
      <c r="J337" s="1" t="n">
        <v>63829</v>
      </c>
      <c r="K337" s="1" t="n">
        <v>7896042077628</v>
      </c>
      <c r="L337" s="1" t="s">
        <v>3975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7" t="n">
        <v>46175</v>
      </c>
      <c r="C338" s="1" t="n">
        <v>1</v>
      </c>
      <c r="D338" s="1" t="s">
        <v>3781</v>
      </c>
      <c r="E338" s="1" t="n">
        <v>794</v>
      </c>
      <c r="F338" s="1" t="s">
        <v>365</v>
      </c>
      <c r="I338" s="1" t="n">
        <v>7862</v>
      </c>
      <c r="J338" s="1" t="n">
        <v>63831</v>
      </c>
      <c r="K338" s="1" t="n">
        <v>7896042077635</v>
      </c>
      <c r="L338" s="1" t="s">
        <v>3976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7" t="n">
        <v>46175</v>
      </c>
      <c r="C339" s="1" t="n">
        <v>1</v>
      </c>
      <c r="D339" s="1" t="s">
        <v>3781</v>
      </c>
      <c r="E339" s="1" t="n">
        <v>794</v>
      </c>
      <c r="F339" s="1" t="s">
        <v>365</v>
      </c>
      <c r="I339" s="1" t="n">
        <v>7862</v>
      </c>
      <c r="J339" s="1" t="n">
        <v>64148</v>
      </c>
      <c r="K339" s="1" t="n">
        <v>7899808875445</v>
      </c>
      <c r="L339" s="1" t="s">
        <v>3977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7" t="n">
        <v>46175</v>
      </c>
      <c r="C340" s="1" t="n">
        <v>1</v>
      </c>
      <c r="D340" s="1" t="s">
        <v>3781</v>
      </c>
      <c r="E340" s="1" t="n">
        <v>794</v>
      </c>
      <c r="F340" s="1" t="s">
        <v>365</v>
      </c>
      <c r="I340" s="1" t="n">
        <v>7862</v>
      </c>
      <c r="J340" s="1" t="n">
        <v>65877</v>
      </c>
      <c r="K340" s="1" t="n">
        <v>7894494716805</v>
      </c>
      <c r="L340" s="1" t="s">
        <v>3978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7" t="n">
        <v>46175</v>
      </c>
      <c r="C341" s="1" t="n">
        <v>1</v>
      </c>
      <c r="D341" s="1" t="s">
        <v>3781</v>
      </c>
      <c r="E341" s="1" t="n">
        <v>794</v>
      </c>
      <c r="F341" s="1" t="s">
        <v>365</v>
      </c>
      <c r="I341" s="1" t="n">
        <v>7862</v>
      </c>
      <c r="J341" s="1" t="n">
        <v>67461</v>
      </c>
      <c r="K341" s="1" t="n">
        <v>7893095372090</v>
      </c>
      <c r="L341" s="1" t="s">
        <v>3979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7" t="n">
        <v>46175</v>
      </c>
      <c r="C342" s="1" t="n">
        <v>1</v>
      </c>
      <c r="D342" s="1" t="s">
        <v>3781</v>
      </c>
      <c r="E342" s="1" t="n">
        <v>794</v>
      </c>
      <c r="F342" s="1" t="s">
        <v>365</v>
      </c>
      <c r="I342" s="1" t="n">
        <v>7862</v>
      </c>
      <c r="J342" s="1" t="n">
        <v>67950</v>
      </c>
      <c r="K342" s="1" t="n">
        <v>631430167362</v>
      </c>
      <c r="L342" s="1" t="s">
        <v>3967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7" t="n">
        <v>46175</v>
      </c>
      <c r="C343" s="1" t="n">
        <v>1</v>
      </c>
      <c r="D343" s="1" t="s">
        <v>3781</v>
      </c>
      <c r="E343" s="1" t="n">
        <v>794</v>
      </c>
      <c r="F343" s="1" t="s">
        <v>365</v>
      </c>
      <c r="I343" s="1" t="n">
        <v>7862</v>
      </c>
      <c r="J343" s="1" t="n">
        <v>68573</v>
      </c>
      <c r="K343" s="1" t="n">
        <v>7898374849546</v>
      </c>
      <c r="L343" s="1" t="s">
        <v>3980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7" t="n">
        <v>46175</v>
      </c>
      <c r="C344" s="1" t="n">
        <v>1</v>
      </c>
      <c r="D344" s="1" t="s">
        <v>3781</v>
      </c>
      <c r="E344" s="1" t="n">
        <v>794</v>
      </c>
      <c r="F344" s="1" t="s">
        <v>365</v>
      </c>
      <c r="I344" s="1" t="n">
        <v>7862</v>
      </c>
      <c r="J344" s="1" t="n">
        <v>69010</v>
      </c>
      <c r="K344" s="1" t="n">
        <v>7898374843582</v>
      </c>
      <c r="L344" s="1" t="s">
        <v>3981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7" t="n">
        <v>46175</v>
      </c>
      <c r="C345" s="1" t="n">
        <v>1</v>
      </c>
      <c r="D345" s="1" t="s">
        <v>3781</v>
      </c>
      <c r="E345" s="1" t="n">
        <v>794</v>
      </c>
      <c r="F345" s="1" t="s">
        <v>365</v>
      </c>
      <c r="I345" s="1" t="n">
        <v>7862</v>
      </c>
      <c r="J345" s="1" t="n">
        <v>69015</v>
      </c>
      <c r="K345" s="1" t="n">
        <v>7908342103386</v>
      </c>
      <c r="L345" s="1" t="s">
        <v>3982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7" t="n">
        <v>46175</v>
      </c>
      <c r="C346" s="1" t="n">
        <v>1</v>
      </c>
      <c r="D346" s="1" t="s">
        <v>3781</v>
      </c>
      <c r="E346" s="1" t="n">
        <v>794</v>
      </c>
      <c r="F346" s="1" t="s">
        <v>365</v>
      </c>
      <c r="I346" s="1" t="n">
        <v>7862</v>
      </c>
      <c r="J346" s="1" t="n">
        <v>69016</v>
      </c>
      <c r="K346" s="1" t="n">
        <v>7908342103423</v>
      </c>
      <c r="L346" s="1" t="s">
        <v>3983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7" t="n">
        <v>46175</v>
      </c>
      <c r="C347" s="1" t="n">
        <v>1</v>
      </c>
      <c r="D347" s="1" t="s">
        <v>3781</v>
      </c>
      <c r="E347" s="1" t="n">
        <v>794</v>
      </c>
      <c r="F347" s="1" t="s">
        <v>365</v>
      </c>
      <c r="I347" s="1" t="n">
        <v>7862</v>
      </c>
      <c r="J347" s="1" t="n">
        <v>69467</v>
      </c>
      <c r="K347" s="1" t="n">
        <v>7898577797712</v>
      </c>
      <c r="L347" s="1" t="s">
        <v>3984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7" t="n">
        <v>46175</v>
      </c>
      <c r="C348" s="1" t="n">
        <v>1</v>
      </c>
      <c r="D348" s="1" t="s">
        <v>3781</v>
      </c>
      <c r="E348" s="1" t="n">
        <v>794</v>
      </c>
      <c r="F348" s="1" t="s">
        <v>365</v>
      </c>
      <c r="I348" s="1" t="n">
        <v>7862</v>
      </c>
      <c r="J348" s="1" t="n">
        <v>69484</v>
      </c>
      <c r="K348" s="1" t="n">
        <v>7898577795374</v>
      </c>
      <c r="L348" s="1" t="s">
        <v>3985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7" t="n">
        <v>46175</v>
      </c>
      <c r="C349" s="1" t="n">
        <v>1</v>
      </c>
      <c r="D349" s="1" t="s">
        <v>3781</v>
      </c>
      <c r="E349" s="1" t="n">
        <v>794</v>
      </c>
      <c r="F349" s="1" t="s">
        <v>365</v>
      </c>
      <c r="I349" s="1" t="n">
        <v>7862</v>
      </c>
      <c r="J349" s="1" t="n">
        <v>69720</v>
      </c>
      <c r="K349" s="1" t="n">
        <v>7898577796890</v>
      </c>
      <c r="L349" s="1" t="s">
        <v>3986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7" t="n">
        <v>46175</v>
      </c>
      <c r="C350" s="1" t="n">
        <v>1</v>
      </c>
      <c r="D350" s="1" t="s">
        <v>3781</v>
      </c>
      <c r="E350" s="1" t="n">
        <v>794</v>
      </c>
      <c r="F350" s="1" t="s">
        <v>365</v>
      </c>
      <c r="I350" s="1" t="n">
        <v>7862</v>
      </c>
      <c r="J350" s="1" t="n">
        <v>71866</v>
      </c>
      <c r="K350" s="1" t="n">
        <v>7908342103997</v>
      </c>
      <c r="L350" s="1" t="s">
        <v>3987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7" t="n">
        <v>46175</v>
      </c>
      <c r="C351" s="1" t="n">
        <v>1</v>
      </c>
      <c r="D351" s="1" t="s">
        <v>3781</v>
      </c>
      <c r="E351" s="1" t="n">
        <v>794</v>
      </c>
      <c r="F351" s="1" t="s">
        <v>365</v>
      </c>
      <c r="I351" s="1" t="n">
        <v>7862</v>
      </c>
      <c r="J351" s="1" t="n">
        <v>72165</v>
      </c>
      <c r="K351" s="1" t="n">
        <v>7894494719776</v>
      </c>
      <c r="L351" s="1" t="s">
        <v>3988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7" t="n">
        <v>46175</v>
      </c>
      <c r="C352" s="1" t="n">
        <v>1</v>
      </c>
      <c r="D352" s="1" t="s">
        <v>3781</v>
      </c>
      <c r="E352" s="1" t="n">
        <v>794</v>
      </c>
      <c r="F352" s="1" t="s">
        <v>365</v>
      </c>
      <c r="I352" s="1" t="n">
        <v>7862</v>
      </c>
      <c r="J352" s="1" t="n">
        <v>73704</v>
      </c>
      <c r="K352" s="1" t="n">
        <v>7899808866320</v>
      </c>
      <c r="L352" s="1" t="s">
        <v>3989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7" t="n">
        <v>46175</v>
      </c>
      <c r="C353" s="1" t="n">
        <v>1</v>
      </c>
      <c r="D353" s="1" t="s">
        <v>3781</v>
      </c>
      <c r="E353" s="1" t="n">
        <v>794</v>
      </c>
      <c r="F353" s="1" t="s">
        <v>365</v>
      </c>
      <c r="I353" s="1" t="n">
        <v>7862</v>
      </c>
      <c r="J353" s="1" t="n">
        <v>73708</v>
      </c>
      <c r="K353" s="1" t="n">
        <v>7899808838730</v>
      </c>
      <c r="L353" s="1" t="s">
        <v>3990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7" t="n">
        <v>46175</v>
      </c>
      <c r="C354" s="1" t="n">
        <v>1</v>
      </c>
      <c r="D354" s="1" t="s">
        <v>3781</v>
      </c>
      <c r="E354" s="1" t="n">
        <v>794</v>
      </c>
      <c r="F354" s="1" t="s">
        <v>365</v>
      </c>
      <c r="I354" s="1" t="n">
        <v>7862</v>
      </c>
      <c r="J354" s="1" t="n">
        <v>73715</v>
      </c>
      <c r="K354" s="1" t="n">
        <v>7899808838747</v>
      </c>
      <c r="L354" s="1" t="s">
        <v>3991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7" t="n">
        <v>46175</v>
      </c>
      <c r="C355" s="1" t="n">
        <v>1</v>
      </c>
      <c r="D355" s="1" t="s">
        <v>3781</v>
      </c>
      <c r="E355" s="1" t="n">
        <v>794</v>
      </c>
      <c r="F355" s="1" t="s">
        <v>365</v>
      </c>
      <c r="I355" s="1" t="n">
        <v>7862</v>
      </c>
      <c r="J355" s="1" t="n">
        <v>73739</v>
      </c>
      <c r="K355" s="1" t="n">
        <v>7899808868133</v>
      </c>
      <c r="L355" s="1" t="s">
        <v>3992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7" t="n">
        <v>46175</v>
      </c>
      <c r="C356" s="1" t="n">
        <v>1</v>
      </c>
      <c r="D356" s="1" t="s">
        <v>3781</v>
      </c>
      <c r="E356" s="1" t="n">
        <v>794</v>
      </c>
      <c r="F356" s="1" t="s">
        <v>365</v>
      </c>
      <c r="I356" s="1" t="n">
        <v>7862</v>
      </c>
      <c r="J356" s="1" t="n">
        <v>73749</v>
      </c>
      <c r="K356" s="1" t="n">
        <v>7899808838877</v>
      </c>
      <c r="L356" s="1" t="s">
        <v>3993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7" t="n">
        <v>46175</v>
      </c>
      <c r="C357" s="1" t="n">
        <v>1</v>
      </c>
      <c r="D357" s="1" t="s">
        <v>3781</v>
      </c>
      <c r="E357" s="1" t="n">
        <v>794</v>
      </c>
      <c r="F357" s="1" t="s">
        <v>365</v>
      </c>
      <c r="I357" s="1" t="n">
        <v>7862</v>
      </c>
      <c r="J357" s="1" t="n">
        <v>74304</v>
      </c>
      <c r="K357" s="1" t="n">
        <v>7891115103747</v>
      </c>
      <c r="L357" s="1" t="s">
        <v>3994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7" t="n">
        <v>46175</v>
      </c>
      <c r="C358" s="1" t="n">
        <v>1</v>
      </c>
      <c r="D358" s="1" t="s">
        <v>3781</v>
      </c>
      <c r="E358" s="1" t="n">
        <v>794</v>
      </c>
      <c r="F358" s="1" t="s">
        <v>365</v>
      </c>
      <c r="I358" s="1" t="n">
        <v>7862</v>
      </c>
      <c r="J358" s="1" t="n">
        <v>75356</v>
      </c>
      <c r="K358" s="1" t="n">
        <v>7896042077611</v>
      </c>
      <c r="L358" s="1" t="s">
        <v>3995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7" t="n">
        <v>46175</v>
      </c>
      <c r="C359" s="1" t="n">
        <v>1</v>
      </c>
      <c r="D359" s="1" t="s">
        <v>3781</v>
      </c>
      <c r="E359" s="1" t="n">
        <v>794</v>
      </c>
      <c r="F359" s="1" t="s">
        <v>365</v>
      </c>
      <c r="I359" s="1" t="n">
        <v>7862</v>
      </c>
      <c r="J359" s="1" t="n">
        <v>75363</v>
      </c>
      <c r="K359" s="1" t="n">
        <v>631430167300</v>
      </c>
      <c r="L359" s="1" t="s">
        <v>3996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7" t="n">
        <v>46175</v>
      </c>
      <c r="C360" s="1" t="n">
        <v>1</v>
      </c>
      <c r="D360" s="1" t="s">
        <v>3781</v>
      </c>
      <c r="E360" s="1" t="n">
        <v>794</v>
      </c>
      <c r="F360" s="1" t="s">
        <v>365</v>
      </c>
      <c r="I360" s="1" t="n">
        <v>7862</v>
      </c>
      <c r="J360" s="1" t="n">
        <v>75393</v>
      </c>
      <c r="K360" s="1" t="n">
        <v>631430167355</v>
      </c>
      <c r="L360" s="1" t="s">
        <v>3996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7" t="n">
        <v>46175</v>
      </c>
      <c r="C361" s="1" t="n">
        <v>1</v>
      </c>
      <c r="D361" s="1" t="s">
        <v>3781</v>
      </c>
      <c r="E361" s="1" t="n">
        <v>794</v>
      </c>
      <c r="F361" s="1" t="s">
        <v>365</v>
      </c>
      <c r="I361" s="1" t="n">
        <v>7862</v>
      </c>
      <c r="J361" s="1" t="n">
        <v>76271</v>
      </c>
      <c r="K361" s="1" t="n">
        <v>7894494689093</v>
      </c>
      <c r="L361" s="1" t="s">
        <v>3997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7" t="n">
        <v>46175</v>
      </c>
      <c r="C362" s="1" t="n">
        <v>1</v>
      </c>
      <c r="D362" s="1" t="s">
        <v>3781</v>
      </c>
      <c r="E362" s="1" t="n">
        <v>794</v>
      </c>
      <c r="F362" s="1" t="s">
        <v>365</v>
      </c>
      <c r="I362" s="1" t="n">
        <v>7862</v>
      </c>
      <c r="J362" s="1" t="n">
        <v>76500</v>
      </c>
      <c r="K362" s="1" t="n">
        <v>7899808890912</v>
      </c>
      <c r="L362" s="1" t="s">
        <v>3998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7" t="n">
        <v>46175</v>
      </c>
      <c r="C363" s="1" t="n">
        <v>1</v>
      </c>
      <c r="D363" s="1" t="s">
        <v>3781</v>
      </c>
      <c r="E363" s="1" t="n">
        <v>794</v>
      </c>
      <c r="F363" s="1" t="s">
        <v>365</v>
      </c>
      <c r="I363" s="1" t="n">
        <v>7862</v>
      </c>
      <c r="J363" s="1" t="n">
        <v>76501</v>
      </c>
      <c r="K363" s="1" t="n">
        <v>7899808899700</v>
      </c>
      <c r="L363" s="1" t="s">
        <v>3999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7" t="n">
        <v>46175</v>
      </c>
      <c r="C364" s="1" t="n">
        <v>1</v>
      </c>
      <c r="D364" s="1" t="s">
        <v>3781</v>
      </c>
      <c r="E364" s="1" t="n">
        <v>794</v>
      </c>
      <c r="F364" s="1" t="s">
        <v>365</v>
      </c>
      <c r="I364" s="1" t="n">
        <v>7862</v>
      </c>
      <c r="J364" s="1" t="n">
        <v>76519</v>
      </c>
      <c r="K364" s="1" t="n">
        <v>7899808876206</v>
      </c>
      <c r="L364" s="1" t="s">
        <v>4000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7" t="n">
        <v>46175</v>
      </c>
      <c r="C365" s="1" t="n">
        <v>1</v>
      </c>
      <c r="D365" s="1" t="s">
        <v>3781</v>
      </c>
      <c r="E365" s="1" t="n">
        <v>794</v>
      </c>
      <c r="F365" s="1" t="s">
        <v>365</v>
      </c>
      <c r="I365" s="1" t="n">
        <v>7862</v>
      </c>
      <c r="J365" s="1" t="n">
        <v>76611</v>
      </c>
      <c r="K365" s="1" t="n">
        <v>7896021901838</v>
      </c>
      <c r="L365" s="1" t="s">
        <v>4001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7" t="n">
        <v>46175</v>
      </c>
      <c r="C366" s="1" t="n">
        <v>1</v>
      </c>
      <c r="D366" s="1" t="s">
        <v>3781</v>
      </c>
      <c r="E366" s="1" t="n">
        <v>794</v>
      </c>
      <c r="F366" s="1" t="s">
        <v>365</v>
      </c>
      <c r="I366" s="1" t="n">
        <v>7862</v>
      </c>
      <c r="J366" s="1" t="n">
        <v>77051</v>
      </c>
      <c r="K366" s="1" t="n">
        <v>7899808830178</v>
      </c>
      <c r="L366" s="1" t="s">
        <v>4002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7" t="n">
        <v>46175</v>
      </c>
      <c r="C367" s="1" t="n">
        <v>1</v>
      </c>
      <c r="D367" s="1" t="s">
        <v>3781</v>
      </c>
      <c r="E367" s="1" t="n">
        <v>794</v>
      </c>
      <c r="F367" s="1" t="s">
        <v>365</v>
      </c>
      <c r="I367" s="1" t="n">
        <v>7862</v>
      </c>
      <c r="J367" s="1" t="n">
        <v>77057</v>
      </c>
      <c r="K367" s="1" t="n">
        <v>7908342101016</v>
      </c>
      <c r="L367" s="1" t="s">
        <v>4003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7" t="n">
        <v>46175</v>
      </c>
      <c r="C368" s="1" t="n">
        <v>1</v>
      </c>
      <c r="D368" s="1" t="s">
        <v>3781</v>
      </c>
      <c r="E368" s="1" t="n">
        <v>794</v>
      </c>
      <c r="F368" s="1" t="s">
        <v>365</v>
      </c>
      <c r="I368" s="1" t="n">
        <v>7862</v>
      </c>
      <c r="J368" s="1" t="n">
        <v>77058</v>
      </c>
      <c r="K368" s="1" t="n">
        <v>7908342103911</v>
      </c>
      <c r="L368" s="1" t="s">
        <v>4003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7" t="n">
        <v>46175</v>
      </c>
      <c r="C369" s="1" t="n">
        <v>1</v>
      </c>
      <c r="D369" s="1" t="s">
        <v>3781</v>
      </c>
      <c r="E369" s="1" t="n">
        <v>794</v>
      </c>
      <c r="F369" s="1" t="s">
        <v>365</v>
      </c>
      <c r="I369" s="1" t="n">
        <v>7862</v>
      </c>
      <c r="J369" s="1" t="n">
        <v>77423</v>
      </c>
      <c r="K369" s="1" t="n">
        <v>7891115001739</v>
      </c>
      <c r="L369" s="1" t="s">
        <v>4004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7" t="n">
        <v>46175</v>
      </c>
      <c r="C370" s="1" t="n">
        <v>1</v>
      </c>
      <c r="D370" s="1" t="s">
        <v>3781</v>
      </c>
      <c r="E370" s="1" t="n">
        <v>794</v>
      </c>
      <c r="F370" s="1" t="s">
        <v>365</v>
      </c>
      <c r="I370" s="1" t="n">
        <v>7862</v>
      </c>
      <c r="J370" s="1" t="n">
        <v>77818</v>
      </c>
      <c r="K370" s="1" t="n">
        <v>7891115108162</v>
      </c>
      <c r="L370" s="1" t="s">
        <v>4005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7" t="n">
        <v>46175</v>
      </c>
      <c r="C371" s="1" t="n">
        <v>1</v>
      </c>
      <c r="D371" s="1" t="s">
        <v>3781</v>
      </c>
      <c r="E371" s="1" t="n">
        <v>794</v>
      </c>
      <c r="F371" s="1" t="s">
        <v>365</v>
      </c>
      <c r="I371" s="1" t="n">
        <v>7862</v>
      </c>
      <c r="J371" s="1" t="n">
        <v>79646</v>
      </c>
      <c r="K371" s="1" t="n">
        <v>7891115111483</v>
      </c>
      <c r="L371" s="1" t="s">
        <v>4006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17" t="n">
        <v>46175</v>
      </c>
      <c r="C372" s="1" t="n">
        <v>1</v>
      </c>
      <c r="D372" s="1" t="s">
        <v>3781</v>
      </c>
      <c r="E372" s="1" t="n">
        <v>794</v>
      </c>
      <c r="F372" s="1" t="s">
        <v>365</v>
      </c>
      <c r="I372" s="1" t="n">
        <v>7862</v>
      </c>
      <c r="J372" s="1" t="n">
        <v>80280</v>
      </c>
      <c r="K372" s="1" t="n">
        <v>7893095372052</v>
      </c>
      <c r="L372" s="1" t="s">
        <v>4007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17" t="n">
        <v>46175</v>
      </c>
      <c r="C373" s="1" t="n">
        <v>1</v>
      </c>
      <c r="D373" s="1" t="s">
        <v>3781</v>
      </c>
      <c r="E373" s="1" t="n">
        <v>794</v>
      </c>
      <c r="F373" s="1" t="s">
        <v>365</v>
      </c>
      <c r="I373" s="1" t="n">
        <v>7862</v>
      </c>
      <c r="J373" s="1" t="n">
        <v>80281</v>
      </c>
      <c r="K373" s="1" t="n">
        <v>7893095372045</v>
      </c>
      <c r="L373" s="1" t="s">
        <v>4008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17" t="n">
        <v>46175</v>
      </c>
      <c r="C374" s="1" t="n">
        <v>1</v>
      </c>
      <c r="D374" s="1" t="s">
        <v>3781</v>
      </c>
      <c r="E374" s="1" t="n">
        <v>794</v>
      </c>
      <c r="F374" s="1" t="s">
        <v>365</v>
      </c>
      <c r="I374" s="1" t="n">
        <v>7862</v>
      </c>
      <c r="J374" s="1" t="n">
        <v>81078</v>
      </c>
      <c r="K374" s="1" t="n">
        <v>7894494689031</v>
      </c>
      <c r="L374" s="1" t="s">
        <v>4009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17" t="n">
        <v>46175</v>
      </c>
      <c r="C375" s="1" t="n">
        <v>1</v>
      </c>
      <c r="D375" s="1" t="s">
        <v>3781</v>
      </c>
      <c r="E375" s="1" t="n">
        <v>794</v>
      </c>
      <c r="F375" s="1" t="s">
        <v>365</v>
      </c>
      <c r="I375" s="1" t="n">
        <v>7862</v>
      </c>
      <c r="J375" s="1" t="n">
        <v>81079</v>
      </c>
      <c r="K375" s="1" t="n">
        <v>7891115009766</v>
      </c>
      <c r="L375" s="1" t="s">
        <v>4010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17" t="n">
        <v>46175</v>
      </c>
      <c r="C376" s="1" t="n">
        <v>1</v>
      </c>
      <c r="D376" s="1" t="s">
        <v>3781</v>
      </c>
      <c r="E376" s="1" t="n">
        <v>794</v>
      </c>
      <c r="F376" s="1" t="s">
        <v>365</v>
      </c>
      <c r="I376" s="1" t="n">
        <v>7862</v>
      </c>
      <c r="J376" s="1" t="n">
        <v>81080</v>
      </c>
      <c r="K376" s="1" t="n">
        <v>7908342106899</v>
      </c>
      <c r="L376" s="1" t="s">
        <v>4011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17" t="n">
        <v>46175</v>
      </c>
      <c r="C377" s="1" t="n">
        <v>1</v>
      </c>
      <c r="D377" s="1" t="s">
        <v>3781</v>
      </c>
      <c r="E377" s="1" t="n">
        <v>794</v>
      </c>
      <c r="F377" s="1" t="s">
        <v>365</v>
      </c>
      <c r="I377" s="1" t="n">
        <v>7862</v>
      </c>
      <c r="J377" s="1" t="n">
        <v>81081</v>
      </c>
      <c r="K377" s="1" t="n">
        <v>7908467200847</v>
      </c>
      <c r="L377" s="1" t="s">
        <v>4012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17" t="n">
        <v>46175</v>
      </c>
      <c r="C378" s="1" t="n">
        <v>1</v>
      </c>
      <c r="D378" s="1" t="s">
        <v>3781</v>
      </c>
      <c r="E378" s="1" t="n">
        <v>794</v>
      </c>
      <c r="F378" s="1" t="s">
        <v>365</v>
      </c>
      <c r="I378" s="1" t="n">
        <v>7862</v>
      </c>
      <c r="J378" s="1" t="n">
        <v>81082</v>
      </c>
      <c r="K378" s="1" t="n">
        <v>7896021911325</v>
      </c>
      <c r="L378" s="1" t="s">
        <v>4013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17" t="n">
        <v>46175</v>
      </c>
      <c r="C379" s="1" t="n">
        <v>1</v>
      </c>
      <c r="D379" s="1" t="s">
        <v>3781</v>
      </c>
      <c r="E379" s="1" t="n">
        <v>794</v>
      </c>
      <c r="F379" s="1" t="s">
        <v>365</v>
      </c>
      <c r="I379" s="1" t="n">
        <v>7862</v>
      </c>
      <c r="J379" s="1" t="n">
        <v>81083</v>
      </c>
      <c r="K379" s="1" t="n">
        <v>7896021909735</v>
      </c>
      <c r="L379" s="1" t="s">
        <v>4014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7" t="n">
        <v>46175</v>
      </c>
      <c r="C380" s="1" t="n">
        <v>1</v>
      </c>
      <c r="D380" s="1" t="s">
        <v>3781</v>
      </c>
      <c r="E380" s="1" t="n">
        <v>794</v>
      </c>
      <c r="F380" s="1" t="s">
        <v>365</v>
      </c>
      <c r="I380" s="1" t="n">
        <v>7862</v>
      </c>
      <c r="J380" s="1" t="n">
        <v>81084</v>
      </c>
      <c r="K380" s="1" t="n">
        <v>7891115103754</v>
      </c>
      <c r="L380" s="1" t="s">
        <v>4015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17" t="n">
        <v>46175</v>
      </c>
      <c r="C381" s="1" t="n">
        <v>1</v>
      </c>
      <c r="D381" s="1" t="s">
        <v>3781</v>
      </c>
      <c r="E381" s="1" t="n">
        <v>794</v>
      </c>
      <c r="F381" s="1" t="s">
        <v>365</v>
      </c>
      <c r="I381" s="1" t="n">
        <v>7862</v>
      </c>
      <c r="J381" s="1" t="n">
        <v>81085</v>
      </c>
      <c r="K381" s="1" t="n">
        <v>7891115103761</v>
      </c>
      <c r="L381" s="1" t="s">
        <v>4016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17" t="n">
        <v>46175</v>
      </c>
      <c r="C382" s="1" t="n">
        <v>1</v>
      </c>
      <c r="D382" s="1" t="s">
        <v>3781</v>
      </c>
      <c r="E382" s="1" t="n">
        <v>794</v>
      </c>
      <c r="F382" s="1" t="s">
        <v>365</v>
      </c>
      <c r="I382" s="1" t="n">
        <v>7862</v>
      </c>
      <c r="J382" s="1" t="n">
        <v>81086</v>
      </c>
      <c r="K382" s="1" t="n">
        <v>7896021911141</v>
      </c>
      <c r="L382" s="1" t="s">
        <v>4017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17" t="n">
        <v>46175</v>
      </c>
      <c r="C383" s="1" t="n">
        <v>1</v>
      </c>
      <c r="D383" s="1" t="s">
        <v>3781</v>
      </c>
      <c r="E383" s="1" t="n">
        <v>794</v>
      </c>
      <c r="F383" s="1" t="s">
        <v>365</v>
      </c>
      <c r="I383" s="1" t="n">
        <v>7862</v>
      </c>
      <c r="J383" s="1" t="n">
        <v>81087</v>
      </c>
      <c r="K383" s="1" t="n">
        <v>7896021941872</v>
      </c>
      <c r="L383" s="1" t="s">
        <v>4018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17" t="n">
        <v>46175</v>
      </c>
      <c r="C384" s="1" t="n">
        <v>1</v>
      </c>
      <c r="D384" s="1" t="s">
        <v>3781</v>
      </c>
      <c r="E384" s="1" t="n">
        <v>794</v>
      </c>
      <c r="F384" s="1" t="s">
        <v>365</v>
      </c>
      <c r="I384" s="1" t="n">
        <v>7862</v>
      </c>
      <c r="J384" s="1" t="n">
        <v>81088</v>
      </c>
      <c r="K384" s="1" t="n">
        <v>7891115111469</v>
      </c>
      <c r="L384" s="1" t="s">
        <v>4019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17" t="n">
        <v>46175</v>
      </c>
      <c r="C385" s="1" t="n">
        <v>1</v>
      </c>
      <c r="D385" s="1" t="s">
        <v>3781</v>
      </c>
      <c r="E385" s="1" t="n">
        <v>794</v>
      </c>
      <c r="F385" s="1" t="s">
        <v>365</v>
      </c>
      <c r="I385" s="1" t="n">
        <v>7862</v>
      </c>
      <c r="J385" s="1" t="n">
        <v>81089</v>
      </c>
      <c r="K385" s="1" t="n">
        <v>7891115072661</v>
      </c>
      <c r="L385" s="1" t="s">
        <v>4020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17" t="n">
        <v>46175</v>
      </c>
      <c r="C386" s="1" t="n">
        <v>1</v>
      </c>
      <c r="D386" s="1" t="s">
        <v>3781</v>
      </c>
      <c r="E386" s="1" t="n">
        <v>794</v>
      </c>
      <c r="F386" s="1" t="s">
        <v>365</v>
      </c>
      <c r="I386" s="1" t="n">
        <v>7862</v>
      </c>
      <c r="J386" s="1" t="n">
        <v>81090</v>
      </c>
      <c r="K386" s="1" t="n">
        <v>7891115116129</v>
      </c>
      <c r="L386" s="1" t="s">
        <v>4021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7" t="n">
        <v>46175</v>
      </c>
      <c r="C387" s="1" t="n">
        <v>1</v>
      </c>
      <c r="D387" s="1" t="s">
        <v>3781</v>
      </c>
      <c r="E387" s="1" t="n">
        <v>794</v>
      </c>
      <c r="F387" s="1" t="s">
        <v>365</v>
      </c>
      <c r="I387" s="1" t="n">
        <v>7862</v>
      </c>
      <c r="J387" s="1" t="n">
        <v>81091</v>
      </c>
      <c r="K387" s="1" t="n">
        <v>7891115114835</v>
      </c>
      <c r="L387" s="1" t="s">
        <v>4022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17" t="n">
        <v>46175</v>
      </c>
      <c r="C388" s="1" t="n">
        <v>1</v>
      </c>
      <c r="D388" s="1" t="s">
        <v>3781</v>
      </c>
      <c r="E388" s="1" t="n">
        <v>794</v>
      </c>
      <c r="F388" s="1" t="s">
        <v>365</v>
      </c>
      <c r="I388" s="1" t="n">
        <v>7862</v>
      </c>
      <c r="J388" s="1" t="n">
        <v>81092</v>
      </c>
      <c r="K388" s="1" t="n">
        <v>7908599507555</v>
      </c>
      <c r="L388" s="1" t="s">
        <v>4023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7" t="n">
        <v>46175</v>
      </c>
      <c r="C389" s="1" t="n">
        <v>1</v>
      </c>
      <c r="D389" s="1" t="s">
        <v>3781</v>
      </c>
      <c r="E389" s="1" t="n">
        <v>794</v>
      </c>
      <c r="F389" s="1" t="s">
        <v>365</v>
      </c>
      <c r="I389" s="1" t="n">
        <v>7862</v>
      </c>
      <c r="J389" s="1" t="n">
        <v>81093</v>
      </c>
      <c r="K389" s="1" t="n">
        <v>7891115044712</v>
      </c>
      <c r="L389" s="1" t="s">
        <v>4024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7" t="n">
        <v>46175</v>
      </c>
      <c r="C390" s="1" t="n">
        <v>1</v>
      </c>
      <c r="D390" s="1" t="s">
        <v>3781</v>
      </c>
      <c r="E390" s="1" t="n">
        <v>794</v>
      </c>
      <c r="F390" s="1" t="s">
        <v>365</v>
      </c>
      <c r="I390" s="1" t="n">
        <v>7862</v>
      </c>
      <c r="J390" s="1" t="n">
        <v>81094</v>
      </c>
      <c r="K390" s="1" t="n">
        <v>7891115094397</v>
      </c>
      <c r="L390" s="1" t="s">
        <v>4025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7" t="n">
        <v>46175</v>
      </c>
      <c r="C391" s="1" t="n">
        <v>1</v>
      </c>
      <c r="D391" s="1" t="s">
        <v>3781</v>
      </c>
      <c r="E391" s="1" t="n">
        <v>794</v>
      </c>
      <c r="F391" s="1" t="s">
        <v>365</v>
      </c>
      <c r="I391" s="1" t="n">
        <v>7862</v>
      </c>
      <c r="J391" s="1" t="n">
        <v>81095</v>
      </c>
      <c r="K391" s="1" t="n">
        <v>7891115044705</v>
      </c>
      <c r="L391" s="1" t="s">
        <v>4026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7" t="n">
        <v>46175</v>
      </c>
      <c r="C392" s="1" t="n">
        <v>1</v>
      </c>
      <c r="D392" s="1" t="s">
        <v>3781</v>
      </c>
      <c r="E392" s="1" t="n">
        <v>1614</v>
      </c>
      <c r="F392" s="1" t="s">
        <v>89</v>
      </c>
      <c r="I392" s="1" t="n">
        <v>11208</v>
      </c>
      <c r="J392" s="1" t="n">
        <v>40142</v>
      </c>
      <c r="K392" s="1" t="n">
        <v>7898317290961</v>
      </c>
      <c r="L392" s="1" t="s">
        <v>4027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7" t="n">
        <v>46175</v>
      </c>
      <c r="C393" s="1" t="n">
        <v>1</v>
      </c>
      <c r="D393" s="1" t="s">
        <v>3781</v>
      </c>
      <c r="E393" s="1" t="n">
        <v>1614</v>
      </c>
      <c r="F393" s="1" t="s">
        <v>89</v>
      </c>
      <c r="I393" s="1" t="n">
        <v>11208</v>
      </c>
      <c r="J393" s="1" t="n">
        <v>10841</v>
      </c>
      <c r="K393" s="1" t="n">
        <v>7898317290435</v>
      </c>
      <c r="L393" s="1" t="s">
        <v>4028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7" t="n">
        <v>46175</v>
      </c>
      <c r="C394" s="1" t="n">
        <v>1</v>
      </c>
      <c r="D394" s="1" t="s">
        <v>3781</v>
      </c>
      <c r="E394" s="1" t="n">
        <v>1614</v>
      </c>
      <c r="F394" s="1" t="s">
        <v>89</v>
      </c>
      <c r="I394" s="1" t="n">
        <v>11208</v>
      </c>
      <c r="J394" s="1" t="n">
        <v>10847</v>
      </c>
      <c r="K394" s="1" t="n">
        <v>7898317290251</v>
      </c>
      <c r="L394" s="1" t="s">
        <v>4029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7" t="n">
        <v>46175</v>
      </c>
      <c r="C395" s="1" t="n">
        <v>1</v>
      </c>
      <c r="D395" s="1" t="s">
        <v>3781</v>
      </c>
      <c r="E395" s="1" t="n">
        <v>1614</v>
      </c>
      <c r="F395" s="1" t="s">
        <v>89</v>
      </c>
      <c r="I395" s="1" t="n">
        <v>11208</v>
      </c>
      <c r="J395" s="1" t="n">
        <v>10848</v>
      </c>
      <c r="K395" s="1" t="n">
        <v>7898317290282</v>
      </c>
      <c r="L395" s="1" t="s">
        <v>4030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7" t="n">
        <v>46175</v>
      </c>
      <c r="C396" s="1" t="n">
        <v>1</v>
      </c>
      <c r="D396" s="1" t="s">
        <v>3781</v>
      </c>
      <c r="E396" s="1" t="n">
        <v>1614</v>
      </c>
      <c r="F396" s="1" t="s">
        <v>89</v>
      </c>
      <c r="I396" s="1" t="n">
        <v>11208</v>
      </c>
      <c r="J396" s="1" t="n">
        <v>11980</v>
      </c>
      <c r="K396" s="1" t="n">
        <v>7898317290480</v>
      </c>
      <c r="L396" s="1" t="s">
        <v>4031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7" t="n">
        <v>46175</v>
      </c>
      <c r="C397" s="1" t="n">
        <v>1</v>
      </c>
      <c r="D397" s="1" t="s">
        <v>3781</v>
      </c>
      <c r="E397" s="1" t="n">
        <v>1614</v>
      </c>
      <c r="F397" s="1" t="s">
        <v>89</v>
      </c>
      <c r="I397" s="1" t="n">
        <v>11208</v>
      </c>
      <c r="J397" s="1" t="n">
        <v>13023</v>
      </c>
      <c r="K397" s="1" t="n">
        <v>7898317290534</v>
      </c>
      <c r="L397" s="1" t="s">
        <v>4032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7" t="n">
        <v>46175</v>
      </c>
      <c r="C398" s="1" t="n">
        <v>1</v>
      </c>
      <c r="D398" s="1" t="s">
        <v>3781</v>
      </c>
      <c r="E398" s="1" t="n">
        <v>1614</v>
      </c>
      <c r="F398" s="1" t="s">
        <v>89</v>
      </c>
      <c r="I398" s="1" t="n">
        <v>11208</v>
      </c>
      <c r="J398" s="1" t="n">
        <v>13024</v>
      </c>
      <c r="K398" s="1" t="n">
        <v>7898317290466</v>
      </c>
      <c r="L398" s="1" t="s">
        <v>4033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7" t="n">
        <v>46175</v>
      </c>
      <c r="C399" s="1" t="n">
        <v>1</v>
      </c>
      <c r="D399" s="1" t="s">
        <v>3781</v>
      </c>
      <c r="E399" s="1" t="n">
        <v>1614</v>
      </c>
      <c r="F399" s="1" t="s">
        <v>89</v>
      </c>
      <c r="I399" s="1" t="n">
        <v>11208</v>
      </c>
      <c r="J399" s="1" t="n">
        <v>14440</v>
      </c>
      <c r="K399" s="1" t="n">
        <v>7898317290527</v>
      </c>
      <c r="L399" s="1" t="s">
        <v>4034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7" t="n">
        <v>46175</v>
      </c>
      <c r="C400" s="1" t="n">
        <v>1</v>
      </c>
      <c r="D400" s="1" t="s">
        <v>3781</v>
      </c>
      <c r="E400" s="1" t="n">
        <v>1614</v>
      </c>
      <c r="F400" s="1" t="s">
        <v>89</v>
      </c>
      <c r="I400" s="1" t="n">
        <v>11208</v>
      </c>
      <c r="J400" s="1" t="n">
        <v>14443</v>
      </c>
      <c r="K400" s="1" t="n">
        <v>7898317290497</v>
      </c>
      <c r="L400" s="1" t="s">
        <v>4035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7" t="n">
        <v>46175</v>
      </c>
      <c r="C401" s="1" t="n">
        <v>1</v>
      </c>
      <c r="D401" s="1" t="s">
        <v>3781</v>
      </c>
      <c r="E401" s="1" t="n">
        <v>1614</v>
      </c>
      <c r="F401" s="1" t="s">
        <v>89</v>
      </c>
      <c r="I401" s="1" t="n">
        <v>11208</v>
      </c>
      <c r="J401" s="1" t="n">
        <v>15862</v>
      </c>
      <c r="K401" s="1" t="n">
        <v>7898317291029</v>
      </c>
      <c r="L401" s="1" t="s">
        <v>4036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7" t="n">
        <v>46175</v>
      </c>
      <c r="C402" s="1" t="n">
        <v>1</v>
      </c>
      <c r="D402" s="1" t="s">
        <v>3781</v>
      </c>
      <c r="E402" s="1" t="n">
        <v>1614</v>
      </c>
      <c r="F402" s="1" t="s">
        <v>89</v>
      </c>
      <c r="I402" s="1" t="n">
        <v>11208</v>
      </c>
      <c r="J402" s="1" t="n">
        <v>19124</v>
      </c>
      <c r="K402" s="1" t="n">
        <v>7898317290473</v>
      </c>
      <c r="L402" s="1" t="s">
        <v>4037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7" t="n">
        <v>46175</v>
      </c>
      <c r="C403" s="1" t="n">
        <v>1</v>
      </c>
      <c r="D403" s="1" t="s">
        <v>3781</v>
      </c>
      <c r="E403" s="1" t="n">
        <v>1614</v>
      </c>
      <c r="F403" s="1" t="s">
        <v>89</v>
      </c>
      <c r="I403" s="1" t="n">
        <v>11208</v>
      </c>
      <c r="J403" s="1" t="n">
        <v>23409</v>
      </c>
      <c r="K403" s="1" t="n">
        <v>7898317290985</v>
      </c>
      <c r="L403" s="1" t="s">
        <v>4038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7" t="n">
        <v>46175</v>
      </c>
      <c r="C404" s="1" t="n">
        <v>1</v>
      </c>
      <c r="D404" s="1" t="s">
        <v>3781</v>
      </c>
      <c r="E404" s="1" t="n">
        <v>1614</v>
      </c>
      <c r="F404" s="1" t="s">
        <v>89</v>
      </c>
      <c r="I404" s="1" t="n">
        <v>11208</v>
      </c>
      <c r="J404" s="1" t="n">
        <v>27400</v>
      </c>
      <c r="K404" s="1" t="n">
        <v>7898317290978</v>
      </c>
      <c r="L404" s="1" t="s">
        <v>4039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7" t="n">
        <v>46175</v>
      </c>
      <c r="C405" s="1" t="n">
        <v>1</v>
      </c>
      <c r="D405" s="1" t="s">
        <v>3781</v>
      </c>
      <c r="E405" s="1" t="n">
        <v>1614</v>
      </c>
      <c r="F405" s="1" t="s">
        <v>89</v>
      </c>
      <c r="I405" s="1" t="n">
        <v>11208</v>
      </c>
      <c r="J405" s="1" t="n">
        <v>32360</v>
      </c>
      <c r="K405" s="1" t="n">
        <v>7898317291050</v>
      </c>
      <c r="L405" s="1" t="s">
        <v>4040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7" t="n">
        <v>46175</v>
      </c>
      <c r="C406" s="1" t="n">
        <v>1</v>
      </c>
      <c r="D406" s="1" t="s">
        <v>3781</v>
      </c>
      <c r="E406" s="1" t="n">
        <v>1615</v>
      </c>
      <c r="F406" s="1" t="s">
        <v>253</v>
      </c>
      <c r="I406" s="1" t="n">
        <v>14605</v>
      </c>
      <c r="J406" s="1" t="n">
        <v>38520</v>
      </c>
      <c r="K406" s="1" t="n">
        <v>700083262769</v>
      </c>
      <c r="L406" s="1" t="s">
        <v>4041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7" t="n">
        <v>46175</v>
      </c>
      <c r="C407" s="1" t="n">
        <v>1</v>
      </c>
      <c r="D407" s="1" t="s">
        <v>3781</v>
      </c>
      <c r="E407" s="1" t="n">
        <v>1615</v>
      </c>
      <c r="F407" s="1" t="s">
        <v>253</v>
      </c>
      <c r="I407" s="1" t="n">
        <v>14605</v>
      </c>
      <c r="J407" s="1" t="n">
        <v>51595</v>
      </c>
      <c r="K407" s="1" t="n">
        <v>735810180542</v>
      </c>
      <c r="L407" s="1" t="s">
        <v>4042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7" t="n">
        <v>46175</v>
      </c>
      <c r="C408" s="1" t="n">
        <v>1</v>
      </c>
      <c r="D408" s="1" t="s">
        <v>3781</v>
      </c>
      <c r="E408" s="1" t="n">
        <v>1615</v>
      </c>
      <c r="F408" s="1" t="s">
        <v>253</v>
      </c>
      <c r="I408" s="1" t="n">
        <v>14605</v>
      </c>
      <c r="J408" s="1" t="n">
        <v>55350</v>
      </c>
      <c r="K408" s="1" t="n">
        <v>609963080076</v>
      </c>
      <c r="L408" s="1" t="s">
        <v>4043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7" t="n">
        <v>46175</v>
      </c>
      <c r="C409" s="1" t="n">
        <v>1</v>
      </c>
      <c r="D409" s="1" t="s">
        <v>3781</v>
      </c>
      <c r="E409" s="1" t="n">
        <v>1723</v>
      </c>
      <c r="F409" s="1" t="s">
        <v>302</v>
      </c>
      <c r="I409" s="1" t="n">
        <v>170852</v>
      </c>
      <c r="J409" s="1" t="n">
        <v>29080</v>
      </c>
      <c r="K409" s="1" t="n">
        <v>55516</v>
      </c>
      <c r="L409" s="1" t="s">
        <v>3819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7" t="n">
        <v>46175</v>
      </c>
      <c r="C410" s="1" t="n">
        <v>1</v>
      </c>
      <c r="D410" s="1" t="s">
        <v>3781</v>
      </c>
      <c r="E410" s="1" t="n">
        <v>1723</v>
      </c>
      <c r="F410" s="1" t="s">
        <v>302</v>
      </c>
      <c r="I410" s="1" t="n">
        <v>170905</v>
      </c>
      <c r="J410" s="1" t="n">
        <v>29079</v>
      </c>
      <c r="K410" s="1" t="n">
        <v>55515</v>
      </c>
      <c r="L410" s="1" t="s">
        <v>3818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7" t="n">
        <v>46175</v>
      </c>
      <c r="C411" s="1" t="n">
        <v>1</v>
      </c>
      <c r="D411" s="1" t="s">
        <v>3781</v>
      </c>
      <c r="E411" s="1" t="n">
        <v>10017</v>
      </c>
      <c r="F411" s="1" t="s">
        <v>871</v>
      </c>
      <c r="I411" s="1" t="n">
        <v>192998</v>
      </c>
      <c r="J411" s="1" t="n">
        <v>101986</v>
      </c>
      <c r="K411" s="1" t="n">
        <v>7896005286524</v>
      </c>
      <c r="L411" s="1" t="s">
        <v>4044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7" t="n">
        <v>46175</v>
      </c>
      <c r="C412" s="1" t="n">
        <v>1</v>
      </c>
      <c r="D412" s="1" t="s">
        <v>3781</v>
      </c>
      <c r="E412" s="1" t="n">
        <v>10017</v>
      </c>
      <c r="F412" s="1" t="s">
        <v>871</v>
      </c>
      <c r="I412" s="1" t="n">
        <v>192998</v>
      </c>
      <c r="J412" s="1" t="n">
        <v>102208</v>
      </c>
      <c r="K412" s="1" t="n">
        <v>7896004400075</v>
      </c>
      <c r="L412" s="1" t="s">
        <v>4045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7" t="n">
        <v>46175</v>
      </c>
      <c r="C413" s="1" t="n">
        <v>1</v>
      </c>
      <c r="D413" s="1" t="s">
        <v>3781</v>
      </c>
      <c r="E413" s="1" t="n">
        <v>10017</v>
      </c>
      <c r="F413" s="1" t="s">
        <v>871</v>
      </c>
      <c r="I413" s="1" t="n">
        <v>192998</v>
      </c>
      <c r="J413" s="1" t="n">
        <v>103918</v>
      </c>
      <c r="K413" s="1" t="n">
        <v>7896004400020</v>
      </c>
      <c r="L413" s="1" t="s">
        <v>4046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7" t="n">
        <v>46175</v>
      </c>
      <c r="C414" s="1" t="n">
        <v>1</v>
      </c>
      <c r="D414" s="1" t="s">
        <v>3781</v>
      </c>
      <c r="E414" s="1" t="n">
        <v>10017</v>
      </c>
      <c r="F414" s="1" t="s">
        <v>871</v>
      </c>
      <c r="I414" s="1" t="n">
        <v>192998</v>
      </c>
      <c r="J414" s="1" t="n">
        <v>13081</v>
      </c>
      <c r="K414" s="1" t="n">
        <v>7896051115014</v>
      </c>
      <c r="L414" s="1" t="s">
        <v>4047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7" t="n">
        <v>46175</v>
      </c>
      <c r="C415" s="1" t="n">
        <v>1</v>
      </c>
      <c r="D415" s="1" t="s">
        <v>3781</v>
      </c>
      <c r="E415" s="1" t="n">
        <v>10017</v>
      </c>
      <c r="F415" s="1" t="s">
        <v>871</v>
      </c>
      <c r="I415" s="1" t="n">
        <v>192998</v>
      </c>
      <c r="J415" s="1" t="n">
        <v>25964</v>
      </c>
      <c r="K415" s="1" t="n">
        <v>7896763621858</v>
      </c>
      <c r="L415" s="1" t="s">
        <v>4048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7" t="n">
        <v>46175</v>
      </c>
      <c r="C416" s="1" t="n">
        <v>1</v>
      </c>
      <c r="D416" s="1" t="s">
        <v>3781</v>
      </c>
      <c r="E416" s="1" t="n">
        <v>10017</v>
      </c>
      <c r="F416" s="1" t="s">
        <v>871</v>
      </c>
      <c r="I416" s="1" t="n">
        <v>192998</v>
      </c>
      <c r="J416" s="1" t="n">
        <v>27127</v>
      </c>
      <c r="K416" s="1" t="n">
        <v>7898916462073</v>
      </c>
      <c r="L416" s="1" t="s">
        <v>4049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7" t="n">
        <v>46175</v>
      </c>
      <c r="C417" s="1" t="n">
        <v>1</v>
      </c>
      <c r="D417" s="1" t="s">
        <v>3781</v>
      </c>
      <c r="E417" s="1" t="n">
        <v>10017</v>
      </c>
      <c r="F417" s="1" t="s">
        <v>871</v>
      </c>
      <c r="I417" s="1" t="n">
        <v>192998</v>
      </c>
      <c r="J417" s="1" t="n">
        <v>27803</v>
      </c>
      <c r="K417" s="1" t="n">
        <v>7898916462097</v>
      </c>
      <c r="L417" s="1" t="s">
        <v>4050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7" t="n">
        <v>46175</v>
      </c>
      <c r="C418" s="1" t="n">
        <v>1</v>
      </c>
      <c r="D418" s="1" t="s">
        <v>3781</v>
      </c>
      <c r="E418" s="1" t="n">
        <v>10017</v>
      </c>
      <c r="F418" s="1" t="s">
        <v>871</v>
      </c>
      <c r="I418" s="1" t="n">
        <v>192998</v>
      </c>
      <c r="J418" s="1" t="n">
        <v>34936</v>
      </c>
      <c r="K418" s="1" t="n">
        <v>7898916462127</v>
      </c>
      <c r="L418" s="1" t="s">
        <v>4051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7" t="n">
        <v>46175</v>
      </c>
      <c r="C419" s="1" t="n">
        <v>1</v>
      </c>
      <c r="D419" s="1" t="s">
        <v>3781</v>
      </c>
      <c r="E419" s="1" t="n">
        <v>10017</v>
      </c>
      <c r="F419" s="1" t="s">
        <v>871</v>
      </c>
      <c r="I419" s="1" t="n">
        <v>192998</v>
      </c>
      <c r="J419" s="1" t="n">
        <v>44695</v>
      </c>
      <c r="K419" s="1" t="n">
        <v>7898916462103</v>
      </c>
      <c r="L419" s="1" t="s">
        <v>4052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7" t="n">
        <v>46175</v>
      </c>
      <c r="C420" s="1" t="n">
        <v>1</v>
      </c>
      <c r="D420" s="1" t="s">
        <v>3781</v>
      </c>
      <c r="E420" s="1" t="n">
        <v>10017</v>
      </c>
      <c r="F420" s="1" t="s">
        <v>871</v>
      </c>
      <c r="I420" s="1" t="n">
        <v>192998</v>
      </c>
      <c r="J420" s="1" t="n">
        <v>54231</v>
      </c>
      <c r="K420" s="1" t="n">
        <v>7896532701576</v>
      </c>
      <c r="L420" s="1" t="s">
        <v>4053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7" t="n">
        <v>46175</v>
      </c>
      <c r="C421" s="1" t="n">
        <v>1</v>
      </c>
      <c r="D421" s="1" t="s">
        <v>3781</v>
      </c>
      <c r="E421" s="1" t="n">
        <v>10017</v>
      </c>
      <c r="F421" s="1" t="s">
        <v>871</v>
      </c>
      <c r="I421" s="1" t="n">
        <v>192998</v>
      </c>
      <c r="J421" s="1" t="n">
        <v>59714</v>
      </c>
      <c r="K421" s="1" t="n">
        <v>7896005210192</v>
      </c>
      <c r="L421" s="1" t="s">
        <v>4054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7" t="n">
        <v>46175</v>
      </c>
      <c r="C422" s="1" t="n">
        <v>1</v>
      </c>
      <c r="D422" s="1" t="s">
        <v>3781</v>
      </c>
      <c r="E422" s="1" t="n">
        <v>1650</v>
      </c>
      <c r="F422" s="1" t="s">
        <v>99</v>
      </c>
      <c r="I422" s="1" t="n">
        <v>222385</v>
      </c>
      <c r="J422" s="1" t="n">
        <v>16172</v>
      </c>
      <c r="K422" s="1" t="n">
        <v>7898055452188</v>
      </c>
      <c r="L422" s="1" t="s">
        <v>4055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17" t="n">
        <v>46175</v>
      </c>
      <c r="C423" s="1" t="n">
        <v>1</v>
      </c>
      <c r="D423" s="1" t="s">
        <v>3781</v>
      </c>
      <c r="E423" s="1" t="n">
        <v>1650</v>
      </c>
      <c r="F423" s="1" t="s">
        <v>99</v>
      </c>
      <c r="I423" s="1" t="n">
        <v>222385</v>
      </c>
      <c r="J423" s="1" t="n">
        <v>16173</v>
      </c>
      <c r="K423" s="1" t="n">
        <v>7898055452201</v>
      </c>
      <c r="L423" s="1" t="s">
        <v>4056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17" t="n">
        <v>46175</v>
      </c>
      <c r="C424" s="1" t="n">
        <v>1</v>
      </c>
      <c r="D424" s="1" t="s">
        <v>3781</v>
      </c>
      <c r="E424" s="1" t="n">
        <v>1650</v>
      </c>
      <c r="F424" s="1" t="s">
        <v>99</v>
      </c>
      <c r="I424" s="1" t="n">
        <v>222385</v>
      </c>
      <c r="J424" s="1" t="n">
        <v>16174</v>
      </c>
      <c r="K424" s="1" t="n">
        <v>7898055452195</v>
      </c>
      <c r="L424" s="1" t="s">
        <v>4057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7" t="n">
        <v>46175</v>
      </c>
      <c r="C425" s="1" t="n">
        <v>1</v>
      </c>
      <c r="D425" s="1" t="s">
        <v>3781</v>
      </c>
      <c r="E425" s="1" t="n">
        <v>1650</v>
      </c>
      <c r="F425" s="1" t="s">
        <v>99</v>
      </c>
      <c r="I425" s="1" t="n">
        <v>222385</v>
      </c>
      <c r="J425" s="1" t="n">
        <v>17454</v>
      </c>
      <c r="K425" s="1" t="n">
        <v>7898055453222</v>
      </c>
      <c r="L425" s="1" t="s">
        <v>4058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7" t="n">
        <v>46175</v>
      </c>
      <c r="C426" s="1" t="n">
        <v>1</v>
      </c>
      <c r="D426" s="1" t="s">
        <v>3781</v>
      </c>
      <c r="E426" s="1" t="n">
        <v>1650</v>
      </c>
      <c r="F426" s="1" t="s">
        <v>99</v>
      </c>
      <c r="I426" s="1" t="n">
        <v>222385</v>
      </c>
      <c r="J426" s="1" t="n">
        <v>20929</v>
      </c>
      <c r="K426" s="1" t="n">
        <v>7898055453161</v>
      </c>
      <c r="L426" s="1" t="s">
        <v>4059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7" t="n">
        <v>46175</v>
      </c>
      <c r="C427" s="1" t="n">
        <v>1</v>
      </c>
      <c r="D427" s="1" t="s">
        <v>3781</v>
      </c>
      <c r="E427" s="1" t="n">
        <v>1650</v>
      </c>
      <c r="F427" s="1" t="s">
        <v>99</v>
      </c>
      <c r="I427" s="1" t="n">
        <v>222385</v>
      </c>
      <c r="J427" s="1" t="n">
        <v>21048</v>
      </c>
      <c r="K427" s="1" t="n">
        <v>7898055451532</v>
      </c>
      <c r="L427" s="1" t="s">
        <v>4060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7" t="n">
        <v>46175</v>
      </c>
      <c r="C428" s="1" t="n">
        <v>1</v>
      </c>
      <c r="D428" s="1" t="s">
        <v>3781</v>
      </c>
      <c r="E428" s="1" t="n">
        <v>1608</v>
      </c>
      <c r="F428" s="1" t="s">
        <v>75</v>
      </c>
      <c r="I428" s="1" t="n">
        <v>1664084</v>
      </c>
      <c r="J428" s="1" t="n">
        <v>50232</v>
      </c>
      <c r="K428" s="1" t="n">
        <v>7891025123057</v>
      </c>
      <c r="L428" s="1" t="s">
        <v>4061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7" t="n">
        <v>46175</v>
      </c>
      <c r="C429" s="1" t="n">
        <v>1</v>
      </c>
      <c r="D429" s="1" t="s">
        <v>3781</v>
      </c>
      <c r="E429" s="1" t="n">
        <v>1608</v>
      </c>
      <c r="F429" s="1" t="s">
        <v>75</v>
      </c>
      <c r="I429" s="1" t="n">
        <v>1664084</v>
      </c>
      <c r="J429" s="1" t="n">
        <v>17805</v>
      </c>
      <c r="K429" s="1" t="n">
        <v>7893333325109</v>
      </c>
      <c r="L429" s="1" t="s">
        <v>4062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7" t="n">
        <v>46175</v>
      </c>
      <c r="C430" s="1" t="n">
        <v>1</v>
      </c>
      <c r="D430" s="1" t="s">
        <v>3781</v>
      </c>
      <c r="E430" s="1" t="n">
        <v>1608</v>
      </c>
      <c r="F430" s="1" t="s">
        <v>75</v>
      </c>
      <c r="I430" s="1" t="n">
        <v>1664084</v>
      </c>
      <c r="J430" s="1" t="n">
        <v>18949</v>
      </c>
      <c r="K430" s="1" t="n">
        <v>7891025699880</v>
      </c>
      <c r="L430" s="1" t="s">
        <v>4063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7" t="n">
        <v>46175</v>
      </c>
      <c r="C431" s="1" t="n">
        <v>1</v>
      </c>
      <c r="D431" s="1" t="s">
        <v>3781</v>
      </c>
      <c r="E431" s="1" t="n">
        <v>1608</v>
      </c>
      <c r="F431" s="1" t="s">
        <v>75</v>
      </c>
      <c r="I431" s="1" t="n">
        <v>1664084</v>
      </c>
      <c r="J431" s="1" t="n">
        <v>19906</v>
      </c>
      <c r="K431" s="1" t="n">
        <v>7898553442933</v>
      </c>
      <c r="L431" s="1" t="s">
        <v>4064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7" t="n">
        <v>46175</v>
      </c>
      <c r="C432" s="1" t="n">
        <v>1</v>
      </c>
      <c r="D432" s="1" t="s">
        <v>3781</v>
      </c>
      <c r="E432" s="1" t="n">
        <v>1608</v>
      </c>
      <c r="F432" s="1" t="s">
        <v>75</v>
      </c>
      <c r="I432" s="1" t="n">
        <v>1664084</v>
      </c>
      <c r="J432" s="1" t="n">
        <v>20479</v>
      </c>
      <c r="K432" s="1" t="n">
        <v>7891025101161</v>
      </c>
      <c r="L432" s="1" t="s">
        <v>4065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7" t="n">
        <v>46175</v>
      </c>
      <c r="C433" s="1" t="n">
        <v>1</v>
      </c>
      <c r="D433" s="1" t="s">
        <v>3781</v>
      </c>
      <c r="E433" s="1" t="n">
        <v>1608</v>
      </c>
      <c r="F433" s="1" t="s">
        <v>75</v>
      </c>
      <c r="I433" s="1" t="n">
        <v>1664084</v>
      </c>
      <c r="J433" s="1" t="n">
        <v>20522</v>
      </c>
      <c r="K433" s="1" t="n">
        <v>7891025106067</v>
      </c>
      <c r="L433" s="1" t="s">
        <v>4066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7" t="n">
        <v>46175</v>
      </c>
      <c r="C434" s="1" t="n">
        <v>1</v>
      </c>
      <c r="D434" s="1" t="s">
        <v>3781</v>
      </c>
      <c r="E434" s="1" t="n">
        <v>1608</v>
      </c>
      <c r="F434" s="1" t="s">
        <v>75</v>
      </c>
      <c r="I434" s="1" t="n">
        <v>1664084</v>
      </c>
      <c r="J434" s="1" t="n">
        <v>22010</v>
      </c>
      <c r="K434" s="1" t="n">
        <v>7891025107255</v>
      </c>
      <c r="L434" s="1" t="s">
        <v>4067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7" t="n">
        <v>46175</v>
      </c>
      <c r="C435" s="1" t="n">
        <v>1</v>
      </c>
      <c r="D435" s="1" t="s">
        <v>3781</v>
      </c>
      <c r="E435" s="1" t="n">
        <v>1608</v>
      </c>
      <c r="F435" s="1" t="s">
        <v>75</v>
      </c>
      <c r="I435" s="1" t="n">
        <v>1664084</v>
      </c>
      <c r="J435" s="1" t="n">
        <v>24123</v>
      </c>
      <c r="K435" s="1" t="n">
        <v>7891025109396</v>
      </c>
      <c r="L435" s="1" t="s">
        <v>4068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7" t="n">
        <v>46175</v>
      </c>
      <c r="C436" s="1" t="n">
        <v>1</v>
      </c>
      <c r="D436" s="1" t="s">
        <v>3781</v>
      </c>
      <c r="E436" s="1" t="n">
        <v>1608</v>
      </c>
      <c r="F436" s="1" t="s">
        <v>75</v>
      </c>
      <c r="I436" s="1" t="n">
        <v>1664084</v>
      </c>
      <c r="J436" s="1" t="n">
        <v>24124</v>
      </c>
      <c r="K436" s="1" t="n">
        <v>7891025109419</v>
      </c>
      <c r="L436" s="1" t="s">
        <v>4069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7" t="n">
        <v>46175</v>
      </c>
      <c r="C437" s="1" t="n">
        <v>1</v>
      </c>
      <c r="D437" s="1" t="s">
        <v>3781</v>
      </c>
      <c r="E437" s="1" t="n">
        <v>1608</v>
      </c>
      <c r="F437" s="1" t="s">
        <v>75</v>
      </c>
      <c r="I437" s="1" t="n">
        <v>1664084</v>
      </c>
      <c r="J437" s="1" t="n">
        <v>24196</v>
      </c>
      <c r="K437" s="1" t="n">
        <v>7891025109884</v>
      </c>
      <c r="L437" s="1" t="s">
        <v>4070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7" t="n">
        <v>46175</v>
      </c>
      <c r="C438" s="1" t="n">
        <v>1</v>
      </c>
      <c r="D438" s="1" t="s">
        <v>3781</v>
      </c>
      <c r="E438" s="1" t="n">
        <v>1608</v>
      </c>
      <c r="F438" s="1" t="s">
        <v>75</v>
      </c>
      <c r="I438" s="1" t="n">
        <v>1664084</v>
      </c>
      <c r="J438" s="1" t="n">
        <v>24832</v>
      </c>
      <c r="K438" s="1" t="n">
        <v>7891025109891</v>
      </c>
      <c r="L438" s="1" t="s">
        <v>4071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7" t="n">
        <v>46175</v>
      </c>
      <c r="C439" s="1" t="n">
        <v>1</v>
      </c>
      <c r="D439" s="1" t="s">
        <v>3781</v>
      </c>
      <c r="E439" s="1" t="n">
        <v>1608</v>
      </c>
      <c r="F439" s="1" t="s">
        <v>75</v>
      </c>
      <c r="I439" s="1" t="n">
        <v>1664084</v>
      </c>
      <c r="J439" s="1" t="n">
        <v>27141</v>
      </c>
      <c r="K439" s="1" t="n">
        <v>7899916900329</v>
      </c>
      <c r="L439" s="1" t="s">
        <v>4072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7" t="n">
        <v>46175</v>
      </c>
      <c r="C440" s="1" t="n">
        <v>1</v>
      </c>
      <c r="D440" s="1" t="s">
        <v>3781</v>
      </c>
      <c r="E440" s="1" t="n">
        <v>1608</v>
      </c>
      <c r="F440" s="1" t="s">
        <v>75</v>
      </c>
      <c r="I440" s="1" t="n">
        <v>1664084</v>
      </c>
      <c r="J440" s="1" t="n">
        <v>28462</v>
      </c>
      <c r="K440" s="1" t="n">
        <v>7891025121626</v>
      </c>
      <c r="L440" s="1" t="s">
        <v>4073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7" t="n">
        <v>46175</v>
      </c>
      <c r="C441" s="1" t="n">
        <v>1</v>
      </c>
      <c r="D441" s="1" t="s">
        <v>3781</v>
      </c>
      <c r="E441" s="1" t="n">
        <v>1608</v>
      </c>
      <c r="F441" s="1" t="s">
        <v>75</v>
      </c>
      <c r="I441" s="1" t="n">
        <v>1664084</v>
      </c>
      <c r="J441" s="1" t="n">
        <v>28705</v>
      </c>
      <c r="K441" s="1" t="n">
        <v>7891025121633</v>
      </c>
      <c r="L441" s="1" t="s">
        <v>4074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7" t="n">
        <v>46175</v>
      </c>
      <c r="C442" s="1" t="n">
        <v>1</v>
      </c>
      <c r="D442" s="1" t="s">
        <v>3781</v>
      </c>
      <c r="E442" s="1" t="n">
        <v>1608</v>
      </c>
      <c r="F442" s="1" t="s">
        <v>75</v>
      </c>
      <c r="I442" s="1" t="n">
        <v>1664084</v>
      </c>
      <c r="J442" s="1" t="n">
        <v>29169</v>
      </c>
      <c r="K442" s="1" t="n">
        <v>7891025115656</v>
      </c>
      <c r="L442" s="1" t="s">
        <v>4075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7" t="n">
        <v>46175</v>
      </c>
      <c r="C443" s="1" t="n">
        <v>1</v>
      </c>
      <c r="D443" s="1" t="s">
        <v>3781</v>
      </c>
      <c r="E443" s="1" t="n">
        <v>1608</v>
      </c>
      <c r="F443" s="1" t="s">
        <v>75</v>
      </c>
      <c r="I443" s="1" t="n">
        <v>1664084</v>
      </c>
      <c r="J443" s="1" t="n">
        <v>29526</v>
      </c>
      <c r="K443" s="1" t="n">
        <v>7891025114406</v>
      </c>
      <c r="L443" s="1" t="s">
        <v>4076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7" t="n">
        <v>46175</v>
      </c>
      <c r="C444" s="1" t="n">
        <v>1</v>
      </c>
      <c r="D444" s="1" t="s">
        <v>3781</v>
      </c>
      <c r="E444" s="1" t="n">
        <v>1608</v>
      </c>
      <c r="F444" s="1" t="s">
        <v>75</v>
      </c>
      <c r="I444" s="1" t="n">
        <v>1664084</v>
      </c>
      <c r="J444" s="1" t="n">
        <v>29755</v>
      </c>
      <c r="K444" s="1" t="n">
        <v>7891025115588</v>
      </c>
      <c r="L444" s="1" t="s">
        <v>4077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7" t="n">
        <v>46175</v>
      </c>
      <c r="C445" s="1" t="n">
        <v>1</v>
      </c>
      <c r="D445" s="1" t="s">
        <v>3781</v>
      </c>
      <c r="E445" s="1" t="n">
        <v>1608</v>
      </c>
      <c r="F445" s="1" t="s">
        <v>75</v>
      </c>
      <c r="I445" s="1" t="n">
        <v>1664084</v>
      </c>
      <c r="J445" s="1" t="n">
        <v>29787</v>
      </c>
      <c r="K445" s="1" t="n">
        <v>7891025115595</v>
      </c>
      <c r="L445" s="1" t="s">
        <v>4078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7" t="n">
        <v>46175</v>
      </c>
      <c r="C446" s="1" t="n">
        <v>1</v>
      </c>
      <c r="D446" s="1" t="s">
        <v>3781</v>
      </c>
      <c r="E446" s="1" t="n">
        <v>1608</v>
      </c>
      <c r="F446" s="1" t="s">
        <v>75</v>
      </c>
      <c r="I446" s="1" t="n">
        <v>1664084</v>
      </c>
      <c r="J446" s="1" t="n">
        <v>31266</v>
      </c>
      <c r="K446" s="1" t="n">
        <v>7899916900343</v>
      </c>
      <c r="L446" s="1" t="s">
        <v>4079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7" t="n">
        <v>46175</v>
      </c>
      <c r="C447" s="1" t="n">
        <v>1</v>
      </c>
      <c r="D447" s="1" t="s">
        <v>3781</v>
      </c>
      <c r="E447" s="1" t="n">
        <v>1608</v>
      </c>
      <c r="F447" s="1" t="s">
        <v>75</v>
      </c>
      <c r="I447" s="1" t="n">
        <v>1664084</v>
      </c>
      <c r="J447" s="1" t="n">
        <v>31497</v>
      </c>
      <c r="K447" s="1" t="n">
        <v>7891025117773</v>
      </c>
      <c r="L447" s="1" t="s">
        <v>4080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7" t="n">
        <v>46175</v>
      </c>
      <c r="C448" s="1" t="n">
        <v>1</v>
      </c>
      <c r="D448" s="1" t="s">
        <v>3781</v>
      </c>
      <c r="E448" s="1" t="n">
        <v>1608</v>
      </c>
      <c r="F448" s="1" t="s">
        <v>75</v>
      </c>
      <c r="I448" s="1" t="n">
        <v>1664084</v>
      </c>
      <c r="J448" s="1" t="n">
        <v>31551</v>
      </c>
      <c r="K448" s="1" t="n">
        <v>7891025117742</v>
      </c>
      <c r="L448" s="1" t="s">
        <v>4081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7" t="n">
        <v>46175</v>
      </c>
      <c r="C449" s="1" t="n">
        <v>1</v>
      </c>
      <c r="D449" s="1" t="s">
        <v>3781</v>
      </c>
      <c r="E449" s="1" t="n">
        <v>1608</v>
      </c>
      <c r="F449" s="1" t="s">
        <v>75</v>
      </c>
      <c r="I449" s="1" t="n">
        <v>1664084</v>
      </c>
      <c r="J449" s="1" t="n">
        <v>31570</v>
      </c>
      <c r="K449" s="1" t="n">
        <v>7898927809157</v>
      </c>
      <c r="L449" s="1" t="s">
        <v>4082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7" t="n">
        <v>46175</v>
      </c>
      <c r="C450" s="1" t="n">
        <v>1</v>
      </c>
      <c r="D450" s="1" t="s">
        <v>3781</v>
      </c>
      <c r="E450" s="1" t="n">
        <v>1608</v>
      </c>
      <c r="F450" s="1" t="s">
        <v>75</v>
      </c>
      <c r="I450" s="1" t="n">
        <v>1664084</v>
      </c>
      <c r="J450" s="1" t="n">
        <v>32614</v>
      </c>
      <c r="K450" s="1" t="n">
        <v>7891025119456</v>
      </c>
      <c r="L450" s="1" t="s">
        <v>4083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7" t="n">
        <v>46175</v>
      </c>
      <c r="C451" s="1" t="n">
        <v>1</v>
      </c>
      <c r="D451" s="1" t="s">
        <v>3781</v>
      </c>
      <c r="E451" s="1" t="n">
        <v>1608</v>
      </c>
      <c r="F451" s="1" t="s">
        <v>75</v>
      </c>
      <c r="I451" s="1" t="n">
        <v>1664084</v>
      </c>
      <c r="J451" s="1" t="n">
        <v>35359</v>
      </c>
      <c r="K451" s="1" t="n">
        <v>7891025119869</v>
      </c>
      <c r="L451" s="1" t="s">
        <v>4084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7" t="n">
        <v>46175</v>
      </c>
      <c r="C452" s="1" t="n">
        <v>1</v>
      </c>
      <c r="D452" s="1" t="s">
        <v>3781</v>
      </c>
      <c r="E452" s="1" t="n">
        <v>1608</v>
      </c>
      <c r="F452" s="1" t="s">
        <v>75</v>
      </c>
      <c r="I452" s="1" t="n">
        <v>1664084</v>
      </c>
      <c r="J452" s="1" t="n">
        <v>35395</v>
      </c>
      <c r="K452" s="1" t="n">
        <v>7891025119852</v>
      </c>
      <c r="L452" s="1" t="s">
        <v>4085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7" t="n">
        <v>46175</v>
      </c>
      <c r="C453" s="1" t="n">
        <v>1</v>
      </c>
      <c r="D453" s="1" t="s">
        <v>3781</v>
      </c>
      <c r="E453" s="1" t="n">
        <v>1608</v>
      </c>
      <c r="F453" s="1" t="s">
        <v>75</v>
      </c>
      <c r="I453" s="1" t="n">
        <v>1664084</v>
      </c>
      <c r="J453" s="1" t="n">
        <v>35841</v>
      </c>
      <c r="K453" s="1" t="n">
        <v>7891025120223</v>
      </c>
      <c r="L453" s="1" t="s">
        <v>4086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7" t="n">
        <v>46175</v>
      </c>
      <c r="C454" s="1" t="n">
        <v>1</v>
      </c>
      <c r="D454" s="1" t="s">
        <v>3781</v>
      </c>
      <c r="E454" s="1" t="n">
        <v>1608</v>
      </c>
      <c r="F454" s="1" t="s">
        <v>75</v>
      </c>
      <c r="I454" s="1" t="n">
        <v>1664084</v>
      </c>
      <c r="J454" s="1" t="n">
        <v>35842</v>
      </c>
      <c r="K454" s="1" t="n">
        <v>7891025120230</v>
      </c>
      <c r="L454" s="1" t="s">
        <v>4087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7" t="n">
        <v>46175</v>
      </c>
      <c r="C455" s="1" t="n">
        <v>1</v>
      </c>
      <c r="D455" s="1" t="s">
        <v>3781</v>
      </c>
      <c r="E455" s="1" t="n">
        <v>1608</v>
      </c>
      <c r="F455" s="1" t="s">
        <v>75</v>
      </c>
      <c r="I455" s="1" t="n">
        <v>1664084</v>
      </c>
      <c r="J455" s="1" t="n">
        <v>37558</v>
      </c>
      <c r="K455" s="1" t="n">
        <v>7891025101376</v>
      </c>
      <c r="L455" s="1" t="s">
        <v>4088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7" t="n">
        <v>46175</v>
      </c>
      <c r="C456" s="1" t="n">
        <v>1</v>
      </c>
      <c r="D456" s="1" t="s">
        <v>3781</v>
      </c>
      <c r="E456" s="1" t="n">
        <v>1608</v>
      </c>
      <c r="F456" s="1" t="s">
        <v>75</v>
      </c>
      <c r="I456" s="1" t="n">
        <v>1664084</v>
      </c>
      <c r="J456" s="1" t="n">
        <v>37980</v>
      </c>
      <c r="K456" s="1" t="n">
        <v>7891025121640</v>
      </c>
      <c r="L456" s="1" t="s">
        <v>4089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7" t="n">
        <v>46175</v>
      </c>
      <c r="C457" s="1" t="n">
        <v>1</v>
      </c>
      <c r="D457" s="1" t="s">
        <v>3781</v>
      </c>
      <c r="E457" s="1" t="n">
        <v>1608</v>
      </c>
      <c r="F457" s="1" t="s">
        <v>75</v>
      </c>
      <c r="I457" s="1" t="n">
        <v>1664084</v>
      </c>
      <c r="J457" s="1" t="n">
        <v>48139</v>
      </c>
      <c r="K457" s="1" t="n">
        <v>7891025122067</v>
      </c>
      <c r="L457" s="1" t="s">
        <v>4090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7" t="n">
        <v>46175</v>
      </c>
      <c r="C458" s="1" t="n">
        <v>1</v>
      </c>
      <c r="D458" s="1" t="s">
        <v>3781</v>
      </c>
      <c r="E458" s="1" t="n">
        <v>1608</v>
      </c>
      <c r="F458" s="1" t="s">
        <v>75</v>
      </c>
      <c r="I458" s="1" t="n">
        <v>1664084</v>
      </c>
      <c r="J458" s="1" t="n">
        <v>50664</v>
      </c>
      <c r="K458" s="1" t="n">
        <v>7891025123064</v>
      </c>
      <c r="L458" s="1" t="s">
        <v>4091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7" t="n">
        <v>46175</v>
      </c>
      <c r="C459" s="1" t="n">
        <v>1</v>
      </c>
      <c r="D459" s="1" t="s">
        <v>3781</v>
      </c>
      <c r="E459" s="1" t="n">
        <v>1608</v>
      </c>
      <c r="F459" s="1" t="s">
        <v>75</v>
      </c>
      <c r="I459" s="1" t="n">
        <v>1664084</v>
      </c>
      <c r="J459" s="1" t="n">
        <v>50877</v>
      </c>
      <c r="K459" s="1" t="n">
        <v>7891025123040</v>
      </c>
      <c r="L459" s="1" t="s">
        <v>4092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7" t="n">
        <v>46175</v>
      </c>
      <c r="C460" s="1" t="n">
        <v>1</v>
      </c>
      <c r="D460" s="1" t="s">
        <v>3781</v>
      </c>
      <c r="E460" s="1" t="n">
        <v>1608</v>
      </c>
      <c r="F460" s="1" t="s">
        <v>75</v>
      </c>
      <c r="I460" s="1" t="n">
        <v>1664084</v>
      </c>
      <c r="J460" s="1" t="n">
        <v>55582</v>
      </c>
      <c r="K460" s="1" t="n">
        <v>7898215150282</v>
      </c>
      <c r="L460" s="1" t="s">
        <v>4093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7" t="n">
        <v>46175</v>
      </c>
      <c r="C461" s="1" t="n">
        <v>1</v>
      </c>
      <c r="D461" s="1" t="s">
        <v>3781</v>
      </c>
      <c r="E461" s="1" t="n">
        <v>1608</v>
      </c>
      <c r="F461" s="1" t="s">
        <v>75</v>
      </c>
      <c r="I461" s="1" t="n">
        <v>1664084</v>
      </c>
      <c r="J461" s="1" t="n">
        <v>55693</v>
      </c>
      <c r="K461" s="1" t="n">
        <v>7891025124177</v>
      </c>
      <c r="L461" s="1" t="s">
        <v>4094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7" t="n">
        <v>46175</v>
      </c>
      <c r="C462" s="1" t="n">
        <v>1</v>
      </c>
      <c r="D462" s="1" t="s">
        <v>3781</v>
      </c>
      <c r="E462" s="1" t="n">
        <v>1608</v>
      </c>
      <c r="F462" s="1" t="s">
        <v>75</v>
      </c>
      <c r="I462" s="1" t="n">
        <v>1664084</v>
      </c>
      <c r="J462" s="1" t="n">
        <v>59856</v>
      </c>
      <c r="K462" s="1" t="n">
        <v>7891025124269</v>
      </c>
      <c r="L462" s="1" t="s">
        <v>4095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7" t="n">
        <v>46175</v>
      </c>
      <c r="C463" s="1" t="n">
        <v>1</v>
      </c>
      <c r="D463" s="1" t="s">
        <v>3781</v>
      </c>
      <c r="E463" s="1" t="n">
        <v>1608</v>
      </c>
      <c r="F463" s="1" t="s">
        <v>75</v>
      </c>
      <c r="I463" s="1" t="n">
        <v>1664084</v>
      </c>
      <c r="J463" s="1" t="n">
        <v>61390</v>
      </c>
      <c r="K463" s="1" t="n">
        <v>7891025124436</v>
      </c>
      <c r="L463" s="1" t="s">
        <v>4096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7" t="n">
        <v>46175</v>
      </c>
      <c r="C464" s="1" t="n">
        <v>1</v>
      </c>
      <c r="D464" s="1" t="s">
        <v>3781</v>
      </c>
      <c r="E464" s="1" t="n">
        <v>1608</v>
      </c>
      <c r="F464" s="1" t="s">
        <v>75</v>
      </c>
      <c r="I464" s="1" t="n">
        <v>1664084</v>
      </c>
      <c r="J464" s="1" t="n">
        <v>66095</v>
      </c>
      <c r="K464" s="1" t="n">
        <v>7891025124566</v>
      </c>
      <c r="L464" s="1" t="s">
        <v>4097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17" t="n">
        <v>46175</v>
      </c>
      <c r="C465" s="1" t="n">
        <v>1</v>
      </c>
      <c r="D465" s="1" t="s">
        <v>3781</v>
      </c>
      <c r="E465" s="1" t="n">
        <v>1608</v>
      </c>
      <c r="F465" s="1" t="s">
        <v>75</v>
      </c>
      <c r="I465" s="1" t="n">
        <v>1664084</v>
      </c>
      <c r="J465" s="1" t="n">
        <v>67318</v>
      </c>
      <c r="K465" s="1" t="n">
        <v>7891025121909</v>
      </c>
      <c r="L465" s="1" t="s">
        <v>4098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7" t="n">
        <v>46175</v>
      </c>
      <c r="C466" s="1" t="n">
        <v>1</v>
      </c>
      <c r="D466" s="1" t="s">
        <v>3781</v>
      </c>
      <c r="E466" s="1" t="n">
        <v>1608</v>
      </c>
      <c r="F466" s="1" t="s">
        <v>75</v>
      </c>
      <c r="I466" s="1" t="n">
        <v>1664084</v>
      </c>
      <c r="J466" s="1" t="n">
        <v>69612</v>
      </c>
      <c r="K466" s="1" t="n">
        <v>7891025123453</v>
      </c>
      <c r="L466" s="1" t="s">
        <v>4099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17" t="n">
        <v>46175</v>
      </c>
      <c r="C467" s="1" t="n">
        <v>1</v>
      </c>
      <c r="D467" s="1" t="s">
        <v>3781</v>
      </c>
      <c r="E467" s="1" t="n">
        <v>1608</v>
      </c>
      <c r="F467" s="1" t="s">
        <v>75</v>
      </c>
      <c r="I467" s="1" t="n">
        <v>1664084</v>
      </c>
      <c r="J467" s="1" t="n">
        <v>69613</v>
      </c>
      <c r="K467" s="1" t="n">
        <v>7891025123460</v>
      </c>
      <c r="L467" s="1" t="s">
        <v>4100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17" t="n">
        <v>46175</v>
      </c>
      <c r="C468" s="1" t="n">
        <v>1</v>
      </c>
      <c r="D468" s="1" t="s">
        <v>3781</v>
      </c>
      <c r="E468" s="1" t="n">
        <v>1608</v>
      </c>
      <c r="F468" s="1" t="s">
        <v>75</v>
      </c>
      <c r="I468" s="1" t="n">
        <v>1664084</v>
      </c>
      <c r="J468" s="1" t="n">
        <v>69614</v>
      </c>
      <c r="K468" s="1" t="n">
        <v>7891025123477</v>
      </c>
      <c r="L468" s="1" t="s">
        <v>4101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17" t="n">
        <v>46175</v>
      </c>
      <c r="C469" s="1" t="n">
        <v>1</v>
      </c>
      <c r="D469" s="1" t="s">
        <v>3781</v>
      </c>
      <c r="E469" s="1" t="n">
        <v>1608</v>
      </c>
      <c r="F469" s="1" t="s">
        <v>75</v>
      </c>
      <c r="I469" s="1" t="n">
        <v>1664084</v>
      </c>
      <c r="J469" s="1" t="n">
        <v>80503</v>
      </c>
      <c r="K469" s="1" t="n">
        <v>7898215150657</v>
      </c>
      <c r="L469" s="1" t="s">
        <v>4102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7" t="n">
        <v>46175</v>
      </c>
      <c r="C470" s="1" t="n">
        <v>1</v>
      </c>
      <c r="D470" s="1" t="s">
        <v>3781</v>
      </c>
      <c r="E470" s="1" t="n">
        <v>1608</v>
      </c>
      <c r="F470" s="1" t="s">
        <v>75</v>
      </c>
      <c r="I470" s="1" t="n">
        <v>1664084</v>
      </c>
      <c r="J470" s="1" t="n">
        <v>81126</v>
      </c>
      <c r="K470" s="1" t="n">
        <v>7891025125501</v>
      </c>
      <c r="L470" s="1" t="s">
        <v>4103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7" t="n">
        <v>46175</v>
      </c>
      <c r="C471" s="1" t="n">
        <v>2</v>
      </c>
      <c r="D471" s="1" t="s">
        <v>3825</v>
      </c>
      <c r="E471" s="1" t="n">
        <v>33</v>
      </c>
      <c r="F471" s="1" t="s">
        <v>93</v>
      </c>
      <c r="I471" s="1" t="n">
        <v>122</v>
      </c>
      <c r="J471" s="1" t="n">
        <v>100113</v>
      </c>
      <c r="K471" s="1" t="n">
        <v>114</v>
      </c>
      <c r="L471" s="1" t="s">
        <v>4104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7" t="n">
        <v>46175</v>
      </c>
      <c r="C472" s="1" t="n">
        <v>2</v>
      </c>
      <c r="D472" s="1" t="s">
        <v>3825</v>
      </c>
      <c r="E472" s="1" t="n">
        <v>33</v>
      </c>
      <c r="F472" s="1" t="s">
        <v>93</v>
      </c>
      <c r="I472" s="1" t="n">
        <v>122</v>
      </c>
      <c r="J472" s="1" t="n">
        <v>100115</v>
      </c>
      <c r="K472" s="1" t="n">
        <v>116</v>
      </c>
      <c r="L472" s="1" t="s">
        <v>4105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7" t="n">
        <v>46175</v>
      </c>
      <c r="C473" s="1" t="n">
        <v>2</v>
      </c>
      <c r="D473" s="1" t="s">
        <v>3825</v>
      </c>
      <c r="E473" s="1" t="n">
        <v>33</v>
      </c>
      <c r="F473" s="1" t="s">
        <v>93</v>
      </c>
      <c r="I473" s="1" t="n">
        <v>122</v>
      </c>
      <c r="J473" s="1" t="n">
        <v>100130</v>
      </c>
      <c r="K473" s="1" t="n">
        <v>131</v>
      </c>
      <c r="L473" s="1" t="s">
        <v>4106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7" t="n">
        <v>46175</v>
      </c>
      <c r="C474" s="1" t="n">
        <v>2</v>
      </c>
      <c r="D474" s="1" t="s">
        <v>3825</v>
      </c>
      <c r="E474" s="1" t="n">
        <v>33</v>
      </c>
      <c r="F474" s="1" t="s">
        <v>93</v>
      </c>
      <c r="I474" s="1" t="n">
        <v>122</v>
      </c>
      <c r="J474" s="1" t="n">
        <v>100132</v>
      </c>
      <c r="K474" s="1" t="n">
        <v>133</v>
      </c>
      <c r="L474" s="1" t="s">
        <v>4107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7" t="n">
        <v>46175</v>
      </c>
      <c r="C475" s="1" t="n">
        <v>2</v>
      </c>
      <c r="D475" s="1" t="s">
        <v>3825</v>
      </c>
      <c r="E475" s="1" t="n">
        <v>33</v>
      </c>
      <c r="F475" s="1" t="s">
        <v>93</v>
      </c>
      <c r="I475" s="1" t="n">
        <v>122</v>
      </c>
      <c r="J475" s="1" t="n">
        <v>100135</v>
      </c>
      <c r="K475" s="1" t="n">
        <v>136</v>
      </c>
      <c r="L475" s="1" t="s">
        <v>4108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7" t="n">
        <v>46175</v>
      </c>
      <c r="C476" s="1" t="n">
        <v>2</v>
      </c>
      <c r="D476" s="1" t="s">
        <v>3825</v>
      </c>
      <c r="E476" s="1" t="n">
        <v>33</v>
      </c>
      <c r="F476" s="1" t="s">
        <v>93</v>
      </c>
      <c r="I476" s="1" t="n">
        <v>122</v>
      </c>
      <c r="J476" s="1" t="n">
        <v>100148</v>
      </c>
      <c r="K476" s="1" t="n">
        <v>149</v>
      </c>
      <c r="L476" s="1" t="s">
        <v>4109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7" t="n">
        <v>46175</v>
      </c>
      <c r="C477" s="1" t="n">
        <v>2</v>
      </c>
      <c r="D477" s="1" t="s">
        <v>3825</v>
      </c>
      <c r="E477" s="1" t="n">
        <v>33</v>
      </c>
      <c r="F477" s="1" t="s">
        <v>93</v>
      </c>
      <c r="I477" s="1" t="n">
        <v>122</v>
      </c>
      <c r="J477" s="1" t="n">
        <v>100297</v>
      </c>
      <c r="K477" s="1" t="n">
        <v>70293</v>
      </c>
      <c r="L477" s="1" t="s">
        <v>4110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7" t="n">
        <v>46175</v>
      </c>
      <c r="C478" s="1" t="n">
        <v>2</v>
      </c>
      <c r="D478" s="1" t="s">
        <v>3825</v>
      </c>
      <c r="E478" s="1" t="n">
        <v>33</v>
      </c>
      <c r="F478" s="1" t="s">
        <v>93</v>
      </c>
      <c r="I478" s="1" t="n">
        <v>122</v>
      </c>
      <c r="J478" s="1" t="n">
        <v>110142</v>
      </c>
      <c r="K478" s="1" t="n">
        <v>16699</v>
      </c>
      <c r="L478" s="1" t="s">
        <v>4111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7" t="n">
        <v>46175</v>
      </c>
      <c r="C479" s="1" t="n">
        <v>2</v>
      </c>
      <c r="D479" s="1" t="s">
        <v>3825</v>
      </c>
      <c r="E479" s="1" t="n">
        <v>33</v>
      </c>
      <c r="F479" s="1" t="s">
        <v>93</v>
      </c>
      <c r="I479" s="1" t="n">
        <v>122</v>
      </c>
      <c r="J479" s="1" t="n">
        <v>110168</v>
      </c>
      <c r="K479" s="1" t="n">
        <v>37365</v>
      </c>
      <c r="L479" s="1" t="s">
        <v>4112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7" t="n">
        <v>46175</v>
      </c>
      <c r="C480" s="1" t="n">
        <v>2</v>
      </c>
      <c r="D480" s="1" t="s">
        <v>3825</v>
      </c>
      <c r="E480" s="1" t="n">
        <v>33</v>
      </c>
      <c r="F480" s="1" t="s">
        <v>93</v>
      </c>
      <c r="I480" s="1" t="n">
        <v>122</v>
      </c>
      <c r="J480" s="1" t="n">
        <v>43627</v>
      </c>
      <c r="K480" s="1" t="n">
        <v>1175</v>
      </c>
      <c r="L480" s="1" t="s">
        <v>4113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7" t="n">
        <v>46175</v>
      </c>
      <c r="C481" s="1" t="n">
        <v>2</v>
      </c>
      <c r="D481" s="1" t="s">
        <v>3825</v>
      </c>
      <c r="E481" s="1" t="n">
        <v>33</v>
      </c>
      <c r="F481" s="1" t="s">
        <v>93</v>
      </c>
      <c r="I481" s="1" t="n">
        <v>122</v>
      </c>
      <c r="J481" s="1" t="n">
        <v>110489</v>
      </c>
      <c r="K481" s="1" t="n">
        <v>54743</v>
      </c>
      <c r="L481" s="1" t="s">
        <v>4114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7" t="n">
        <v>46175</v>
      </c>
      <c r="C482" s="1" t="n">
        <v>2</v>
      </c>
      <c r="D482" s="1" t="s">
        <v>3825</v>
      </c>
      <c r="E482" s="1" t="n">
        <v>33</v>
      </c>
      <c r="F482" s="1" t="s">
        <v>93</v>
      </c>
      <c r="I482" s="1" t="n">
        <v>122</v>
      </c>
      <c r="J482" s="1" t="n">
        <v>80078</v>
      </c>
      <c r="K482" s="1" t="n">
        <v>710</v>
      </c>
      <c r="L482" s="1" t="s">
        <v>4115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7" t="n">
        <v>46175</v>
      </c>
      <c r="C483" s="1" t="n">
        <v>2</v>
      </c>
      <c r="D483" s="1" t="s">
        <v>3825</v>
      </c>
      <c r="E483" s="1" t="n">
        <v>33</v>
      </c>
      <c r="F483" s="1" t="s">
        <v>93</v>
      </c>
      <c r="I483" s="1" t="n">
        <v>122</v>
      </c>
      <c r="J483" s="1" t="n">
        <v>80308</v>
      </c>
      <c r="K483" s="1" t="n">
        <v>1250</v>
      </c>
      <c r="L483" s="1" t="s">
        <v>4116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7" t="n">
        <v>46175</v>
      </c>
      <c r="C484" s="1" t="n">
        <v>2</v>
      </c>
      <c r="D484" s="1" t="s">
        <v>3825</v>
      </c>
      <c r="E484" s="1" t="n">
        <v>33</v>
      </c>
      <c r="F484" s="1" t="s">
        <v>93</v>
      </c>
      <c r="I484" s="1" t="n">
        <v>1223</v>
      </c>
      <c r="J484" s="1" t="n">
        <v>100062</v>
      </c>
      <c r="K484" s="1" t="n">
        <v>63</v>
      </c>
      <c r="L484" s="1" t="s">
        <v>4117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7" t="n">
        <v>46175</v>
      </c>
      <c r="C485" s="1" t="n">
        <v>2</v>
      </c>
      <c r="D485" s="1" t="s">
        <v>3825</v>
      </c>
      <c r="E485" s="1" t="n">
        <v>33</v>
      </c>
      <c r="F485" s="1" t="s">
        <v>93</v>
      </c>
      <c r="I485" s="1" t="n">
        <v>1223</v>
      </c>
      <c r="J485" s="1" t="n">
        <v>100105</v>
      </c>
      <c r="K485" s="1" t="n">
        <v>106</v>
      </c>
      <c r="L485" s="1" t="s">
        <v>4118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7" t="n">
        <v>46175</v>
      </c>
      <c r="C486" s="1" t="n">
        <v>2</v>
      </c>
      <c r="D486" s="1" t="s">
        <v>3825</v>
      </c>
      <c r="E486" s="1" t="n">
        <v>33</v>
      </c>
      <c r="F486" s="1" t="s">
        <v>93</v>
      </c>
      <c r="I486" s="1" t="n">
        <v>1223</v>
      </c>
      <c r="J486" s="1" t="n">
        <v>100107</v>
      </c>
      <c r="K486" s="1" t="n">
        <v>108</v>
      </c>
      <c r="L486" s="1" t="s">
        <v>4119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7" t="n">
        <v>46175</v>
      </c>
      <c r="C487" s="1" t="n">
        <v>2</v>
      </c>
      <c r="D487" s="1" t="s">
        <v>3825</v>
      </c>
      <c r="E487" s="1" t="n">
        <v>33</v>
      </c>
      <c r="F487" s="1" t="s">
        <v>93</v>
      </c>
      <c r="I487" s="1" t="n">
        <v>1223</v>
      </c>
      <c r="J487" s="1" t="n">
        <v>100109</v>
      </c>
      <c r="K487" s="1" t="n">
        <v>110</v>
      </c>
      <c r="L487" s="1" t="s">
        <v>4120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7" t="n">
        <v>46175</v>
      </c>
      <c r="C488" s="1" t="n">
        <v>2</v>
      </c>
      <c r="D488" s="1" t="s">
        <v>3825</v>
      </c>
      <c r="E488" s="1" t="n">
        <v>33</v>
      </c>
      <c r="F488" s="1" t="s">
        <v>93</v>
      </c>
      <c r="I488" s="1" t="n">
        <v>1223</v>
      </c>
      <c r="J488" s="1" t="n">
        <v>100110</v>
      </c>
      <c r="K488" s="1" t="n">
        <v>111</v>
      </c>
      <c r="L488" s="1" t="s">
        <v>4121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7" t="n">
        <v>46175</v>
      </c>
      <c r="C489" s="1" t="n">
        <v>2</v>
      </c>
      <c r="D489" s="1" t="s">
        <v>3825</v>
      </c>
      <c r="E489" s="1" t="n">
        <v>33</v>
      </c>
      <c r="F489" s="1" t="s">
        <v>93</v>
      </c>
      <c r="I489" s="1" t="n">
        <v>1223</v>
      </c>
      <c r="J489" s="1" t="n">
        <v>100112</v>
      </c>
      <c r="K489" s="1" t="n">
        <v>113</v>
      </c>
      <c r="L489" s="1" t="s">
        <v>4122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7" t="n">
        <v>46175</v>
      </c>
      <c r="C490" s="1" t="n">
        <v>2</v>
      </c>
      <c r="D490" s="1" t="s">
        <v>3825</v>
      </c>
      <c r="E490" s="1" t="n">
        <v>33</v>
      </c>
      <c r="F490" s="1" t="s">
        <v>93</v>
      </c>
      <c r="I490" s="1" t="n">
        <v>1223</v>
      </c>
      <c r="J490" s="1" t="n">
        <v>100116</v>
      </c>
      <c r="K490" s="1" t="n">
        <v>117</v>
      </c>
      <c r="L490" s="1" t="s">
        <v>4123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7" t="n">
        <v>46175</v>
      </c>
      <c r="C491" s="1" t="n">
        <v>2</v>
      </c>
      <c r="D491" s="1" t="s">
        <v>3825</v>
      </c>
      <c r="E491" s="1" t="n">
        <v>33</v>
      </c>
      <c r="F491" s="1" t="s">
        <v>93</v>
      </c>
      <c r="I491" s="1" t="n">
        <v>1223</v>
      </c>
      <c r="J491" s="1" t="n">
        <v>100118</v>
      </c>
      <c r="K491" s="1" t="n">
        <v>119</v>
      </c>
      <c r="L491" s="1" t="s">
        <v>4124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7" t="n">
        <v>46175</v>
      </c>
      <c r="C492" s="1" t="n">
        <v>2</v>
      </c>
      <c r="D492" s="1" t="s">
        <v>3825</v>
      </c>
      <c r="E492" s="1" t="n">
        <v>33</v>
      </c>
      <c r="F492" s="1" t="s">
        <v>93</v>
      </c>
      <c r="I492" s="1" t="n">
        <v>1223</v>
      </c>
      <c r="J492" s="1" t="n">
        <v>100122</v>
      </c>
      <c r="K492" s="1" t="n">
        <v>123</v>
      </c>
      <c r="L492" s="1" t="s">
        <v>4125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7" t="n">
        <v>46175</v>
      </c>
      <c r="C493" s="1" t="n">
        <v>2</v>
      </c>
      <c r="D493" s="1" t="s">
        <v>3825</v>
      </c>
      <c r="E493" s="1" t="n">
        <v>33</v>
      </c>
      <c r="F493" s="1" t="s">
        <v>93</v>
      </c>
      <c r="I493" s="1" t="n">
        <v>1223</v>
      </c>
      <c r="J493" s="1" t="n">
        <v>100123</v>
      </c>
      <c r="K493" s="1" t="n">
        <v>124</v>
      </c>
      <c r="L493" s="1" t="s">
        <v>4126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7" t="n">
        <v>46175</v>
      </c>
      <c r="C494" s="1" t="n">
        <v>2</v>
      </c>
      <c r="D494" s="1" t="s">
        <v>3825</v>
      </c>
      <c r="E494" s="1" t="n">
        <v>33</v>
      </c>
      <c r="F494" s="1" t="s">
        <v>93</v>
      </c>
      <c r="I494" s="1" t="n">
        <v>1223</v>
      </c>
      <c r="J494" s="1" t="n">
        <v>100124</v>
      </c>
      <c r="K494" s="1" t="n">
        <v>125</v>
      </c>
      <c r="L494" s="1" t="s">
        <v>4127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7" t="n">
        <v>46175</v>
      </c>
      <c r="C495" s="1" t="n">
        <v>2</v>
      </c>
      <c r="D495" s="1" t="s">
        <v>3825</v>
      </c>
      <c r="E495" s="1" t="n">
        <v>33</v>
      </c>
      <c r="F495" s="1" t="s">
        <v>93</v>
      </c>
      <c r="I495" s="1" t="n">
        <v>1223</v>
      </c>
      <c r="J495" s="1" t="n">
        <v>100129</v>
      </c>
      <c r="K495" s="1" t="n">
        <v>130</v>
      </c>
      <c r="L495" s="1" t="s">
        <v>4128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7" t="n">
        <v>46175</v>
      </c>
      <c r="C496" s="1" t="n">
        <v>2</v>
      </c>
      <c r="D496" s="1" t="s">
        <v>3825</v>
      </c>
      <c r="E496" s="1" t="n">
        <v>33</v>
      </c>
      <c r="F496" s="1" t="s">
        <v>93</v>
      </c>
      <c r="I496" s="1" t="n">
        <v>1223</v>
      </c>
      <c r="J496" s="1" t="n">
        <v>100133</v>
      </c>
      <c r="K496" s="1" t="n">
        <v>134</v>
      </c>
      <c r="L496" s="1" t="s">
        <v>4129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7" t="n">
        <v>46175</v>
      </c>
      <c r="C497" s="1" t="n">
        <v>6</v>
      </c>
      <c r="D497" s="1" t="s">
        <v>3844</v>
      </c>
      <c r="E497" s="1" t="n">
        <v>33</v>
      </c>
      <c r="F497" s="1" t="s">
        <v>93</v>
      </c>
      <c r="I497" s="1" t="n">
        <v>5071</v>
      </c>
      <c r="J497" s="1" t="n">
        <v>100113</v>
      </c>
      <c r="K497" s="1" t="n">
        <v>114</v>
      </c>
      <c r="L497" s="1" t="s">
        <v>4104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7" t="n">
        <v>46175</v>
      </c>
      <c r="C498" s="1" t="n">
        <v>6</v>
      </c>
      <c r="D498" s="1" t="s">
        <v>3844</v>
      </c>
      <c r="E498" s="1" t="n">
        <v>33</v>
      </c>
      <c r="F498" s="1" t="s">
        <v>93</v>
      </c>
      <c r="I498" s="1" t="n">
        <v>5071</v>
      </c>
      <c r="J498" s="1" t="n">
        <v>100115</v>
      </c>
      <c r="K498" s="1" t="n">
        <v>116</v>
      </c>
      <c r="L498" s="1" t="s">
        <v>4105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7" t="n">
        <v>46175</v>
      </c>
      <c r="C499" s="1" t="n">
        <v>6</v>
      </c>
      <c r="D499" s="1" t="s">
        <v>3844</v>
      </c>
      <c r="E499" s="1" t="n">
        <v>33</v>
      </c>
      <c r="F499" s="1" t="s">
        <v>93</v>
      </c>
      <c r="I499" s="1" t="n">
        <v>5071</v>
      </c>
      <c r="J499" s="1" t="n">
        <v>100130</v>
      </c>
      <c r="K499" s="1" t="n">
        <v>131</v>
      </c>
      <c r="L499" s="1" t="s">
        <v>4106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7" t="n">
        <v>46175</v>
      </c>
      <c r="C500" s="1" t="n">
        <v>6</v>
      </c>
      <c r="D500" s="1" t="s">
        <v>3844</v>
      </c>
      <c r="E500" s="1" t="n">
        <v>33</v>
      </c>
      <c r="F500" s="1" t="s">
        <v>93</v>
      </c>
      <c r="I500" s="1" t="n">
        <v>5071</v>
      </c>
      <c r="J500" s="1" t="n">
        <v>100132</v>
      </c>
      <c r="K500" s="1" t="n">
        <v>133</v>
      </c>
      <c r="L500" s="1" t="s">
        <v>4107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7" t="n">
        <v>46175</v>
      </c>
      <c r="C501" s="1" t="n">
        <v>6</v>
      </c>
      <c r="D501" s="1" t="s">
        <v>3844</v>
      </c>
      <c r="E501" s="1" t="n">
        <v>33</v>
      </c>
      <c r="F501" s="1" t="s">
        <v>93</v>
      </c>
      <c r="I501" s="1" t="n">
        <v>5071</v>
      </c>
      <c r="J501" s="1" t="n">
        <v>100135</v>
      </c>
      <c r="K501" s="1" t="n">
        <v>136</v>
      </c>
      <c r="L501" s="1" t="s">
        <v>4108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7" t="n">
        <v>46175</v>
      </c>
      <c r="C502" s="1" t="n">
        <v>6</v>
      </c>
      <c r="D502" s="1" t="s">
        <v>3844</v>
      </c>
      <c r="E502" s="1" t="n">
        <v>33</v>
      </c>
      <c r="F502" s="1" t="s">
        <v>93</v>
      </c>
      <c r="I502" s="1" t="n">
        <v>5071</v>
      </c>
      <c r="J502" s="1" t="n">
        <v>100148</v>
      </c>
      <c r="K502" s="1" t="n">
        <v>149</v>
      </c>
      <c r="L502" s="1" t="s">
        <v>4109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7" t="n">
        <v>46175</v>
      </c>
      <c r="C503" s="1" t="n">
        <v>6</v>
      </c>
      <c r="D503" s="1" t="s">
        <v>3844</v>
      </c>
      <c r="E503" s="1" t="n">
        <v>33</v>
      </c>
      <c r="F503" s="1" t="s">
        <v>93</v>
      </c>
      <c r="I503" s="1" t="n">
        <v>5071</v>
      </c>
      <c r="J503" s="1" t="n">
        <v>100297</v>
      </c>
      <c r="K503" s="1" t="n">
        <v>70293</v>
      </c>
      <c r="L503" s="1" t="s">
        <v>4110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7" t="n">
        <v>46175</v>
      </c>
      <c r="C504" s="1" t="n">
        <v>6</v>
      </c>
      <c r="D504" s="1" t="s">
        <v>3844</v>
      </c>
      <c r="E504" s="1" t="n">
        <v>33</v>
      </c>
      <c r="F504" s="1" t="s">
        <v>93</v>
      </c>
      <c r="I504" s="1" t="n">
        <v>5071</v>
      </c>
      <c r="J504" s="1" t="n">
        <v>110142</v>
      </c>
      <c r="K504" s="1" t="n">
        <v>16699</v>
      </c>
      <c r="L504" s="1" t="s">
        <v>4111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7" t="n">
        <v>46175</v>
      </c>
      <c r="C505" s="1" t="n">
        <v>6</v>
      </c>
      <c r="D505" s="1" t="s">
        <v>3844</v>
      </c>
      <c r="E505" s="1" t="n">
        <v>33</v>
      </c>
      <c r="F505" s="1" t="s">
        <v>93</v>
      </c>
      <c r="I505" s="1" t="n">
        <v>5071</v>
      </c>
      <c r="J505" s="1" t="n">
        <v>110168</v>
      </c>
      <c r="K505" s="1" t="n">
        <v>37365</v>
      </c>
      <c r="L505" s="1" t="s">
        <v>4112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7" t="n">
        <v>46175</v>
      </c>
      <c r="C506" s="1" t="n">
        <v>6</v>
      </c>
      <c r="D506" s="1" t="s">
        <v>3844</v>
      </c>
      <c r="E506" s="1" t="n">
        <v>33</v>
      </c>
      <c r="F506" s="1" t="s">
        <v>93</v>
      </c>
      <c r="I506" s="1" t="n">
        <v>5071</v>
      </c>
      <c r="J506" s="1" t="n">
        <v>43627</v>
      </c>
      <c r="K506" s="1" t="n">
        <v>1175</v>
      </c>
      <c r="L506" s="1" t="s">
        <v>4113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7" t="n">
        <v>46175</v>
      </c>
      <c r="C507" s="1" t="n">
        <v>6</v>
      </c>
      <c r="D507" s="1" t="s">
        <v>3844</v>
      </c>
      <c r="E507" s="1" t="n">
        <v>33</v>
      </c>
      <c r="F507" s="1" t="s">
        <v>93</v>
      </c>
      <c r="I507" s="1" t="n">
        <v>5071</v>
      </c>
      <c r="J507" s="1" t="n">
        <v>110489</v>
      </c>
      <c r="K507" s="1" t="n">
        <v>54743</v>
      </c>
      <c r="L507" s="1" t="s">
        <v>4114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7" t="n">
        <v>46175</v>
      </c>
      <c r="C508" s="1" t="n">
        <v>6</v>
      </c>
      <c r="D508" s="1" t="s">
        <v>3844</v>
      </c>
      <c r="E508" s="1" t="n">
        <v>33</v>
      </c>
      <c r="F508" s="1" t="s">
        <v>93</v>
      </c>
      <c r="I508" s="1" t="n">
        <v>5071</v>
      </c>
      <c r="J508" s="1" t="n">
        <v>80078</v>
      </c>
      <c r="K508" s="1" t="n">
        <v>710</v>
      </c>
      <c r="L508" s="1" t="s">
        <v>4115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7" t="n">
        <v>46175</v>
      </c>
      <c r="C509" s="1" t="n">
        <v>6</v>
      </c>
      <c r="D509" s="1" t="s">
        <v>3844</v>
      </c>
      <c r="E509" s="1" t="n">
        <v>33</v>
      </c>
      <c r="F509" s="1" t="s">
        <v>93</v>
      </c>
      <c r="I509" s="1" t="n">
        <v>5071</v>
      </c>
      <c r="J509" s="1" t="n">
        <v>80308</v>
      </c>
      <c r="K509" s="1" t="n">
        <v>1250</v>
      </c>
      <c r="L509" s="1" t="s">
        <v>4116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7" t="n">
        <v>46175</v>
      </c>
      <c r="C510" s="1" t="n">
        <v>6</v>
      </c>
      <c r="D510" s="1" t="s">
        <v>3844</v>
      </c>
      <c r="E510" s="1" t="n">
        <v>33</v>
      </c>
      <c r="F510" s="1" t="s">
        <v>93</v>
      </c>
      <c r="I510" s="1" t="n">
        <v>5072</v>
      </c>
      <c r="J510" s="1" t="n">
        <v>100113</v>
      </c>
      <c r="K510" s="1" t="n">
        <v>114</v>
      </c>
      <c r="L510" s="1" t="s">
        <v>4104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7" t="n">
        <v>46175</v>
      </c>
      <c r="C511" s="1" t="n">
        <v>6</v>
      </c>
      <c r="D511" s="1" t="s">
        <v>3844</v>
      </c>
      <c r="E511" s="1" t="n">
        <v>33</v>
      </c>
      <c r="F511" s="1" t="s">
        <v>93</v>
      </c>
      <c r="I511" s="1" t="n">
        <v>5072</v>
      </c>
      <c r="J511" s="1" t="n">
        <v>100115</v>
      </c>
      <c r="K511" s="1" t="n">
        <v>116</v>
      </c>
      <c r="L511" s="1" t="s">
        <v>4105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7" t="n">
        <v>46175</v>
      </c>
      <c r="C512" s="1" t="n">
        <v>6</v>
      </c>
      <c r="D512" s="1" t="s">
        <v>3844</v>
      </c>
      <c r="E512" s="1" t="n">
        <v>33</v>
      </c>
      <c r="F512" s="1" t="s">
        <v>93</v>
      </c>
      <c r="I512" s="1" t="n">
        <v>5072</v>
      </c>
      <c r="J512" s="1" t="n">
        <v>100130</v>
      </c>
      <c r="K512" s="1" t="n">
        <v>131</v>
      </c>
      <c r="L512" s="1" t="s">
        <v>4106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7" t="n">
        <v>46175</v>
      </c>
      <c r="C513" s="1" t="n">
        <v>6</v>
      </c>
      <c r="D513" s="1" t="s">
        <v>3844</v>
      </c>
      <c r="E513" s="1" t="n">
        <v>33</v>
      </c>
      <c r="F513" s="1" t="s">
        <v>93</v>
      </c>
      <c r="I513" s="1" t="n">
        <v>5072</v>
      </c>
      <c r="J513" s="1" t="n">
        <v>100132</v>
      </c>
      <c r="K513" s="1" t="n">
        <v>133</v>
      </c>
      <c r="L513" s="1" t="s">
        <v>4107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7" t="n">
        <v>46175</v>
      </c>
      <c r="C514" s="1" t="n">
        <v>6</v>
      </c>
      <c r="D514" s="1" t="s">
        <v>3844</v>
      </c>
      <c r="E514" s="1" t="n">
        <v>33</v>
      </c>
      <c r="F514" s="1" t="s">
        <v>93</v>
      </c>
      <c r="I514" s="1" t="n">
        <v>5072</v>
      </c>
      <c r="J514" s="1" t="n">
        <v>100135</v>
      </c>
      <c r="K514" s="1" t="n">
        <v>136</v>
      </c>
      <c r="L514" s="1" t="s">
        <v>4108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7" t="n">
        <v>46175</v>
      </c>
      <c r="C515" s="1" t="n">
        <v>6</v>
      </c>
      <c r="D515" s="1" t="s">
        <v>3844</v>
      </c>
      <c r="E515" s="1" t="n">
        <v>33</v>
      </c>
      <c r="F515" s="1" t="s">
        <v>93</v>
      </c>
      <c r="I515" s="1" t="n">
        <v>5072</v>
      </c>
      <c r="J515" s="1" t="n">
        <v>100148</v>
      </c>
      <c r="K515" s="1" t="n">
        <v>149</v>
      </c>
      <c r="L515" s="1" t="s">
        <v>4109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7" t="n">
        <v>46175</v>
      </c>
      <c r="C516" s="1" t="n">
        <v>6</v>
      </c>
      <c r="D516" s="1" t="s">
        <v>3844</v>
      </c>
      <c r="E516" s="1" t="n">
        <v>33</v>
      </c>
      <c r="F516" s="1" t="s">
        <v>93</v>
      </c>
      <c r="I516" s="1" t="n">
        <v>5072</v>
      </c>
      <c r="J516" s="1" t="n">
        <v>100297</v>
      </c>
      <c r="K516" s="1" t="n">
        <v>70293</v>
      </c>
      <c r="L516" s="1" t="s">
        <v>4110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7" t="n">
        <v>46175</v>
      </c>
      <c r="C517" s="1" t="n">
        <v>6</v>
      </c>
      <c r="D517" s="1" t="s">
        <v>3844</v>
      </c>
      <c r="E517" s="1" t="n">
        <v>33</v>
      </c>
      <c r="F517" s="1" t="s">
        <v>93</v>
      </c>
      <c r="I517" s="1" t="n">
        <v>5072</v>
      </c>
      <c r="J517" s="1" t="n">
        <v>110142</v>
      </c>
      <c r="K517" s="1" t="n">
        <v>16699</v>
      </c>
      <c r="L517" s="1" t="s">
        <v>4111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7" t="n">
        <v>46175</v>
      </c>
      <c r="C518" s="1" t="n">
        <v>6</v>
      </c>
      <c r="D518" s="1" t="s">
        <v>3844</v>
      </c>
      <c r="E518" s="1" t="n">
        <v>33</v>
      </c>
      <c r="F518" s="1" t="s">
        <v>93</v>
      </c>
      <c r="I518" s="1" t="n">
        <v>5072</v>
      </c>
      <c r="J518" s="1" t="n">
        <v>110168</v>
      </c>
      <c r="K518" s="1" t="n">
        <v>37365</v>
      </c>
      <c r="L518" s="1" t="s">
        <v>4112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7" t="n">
        <v>46175</v>
      </c>
      <c r="C519" s="1" t="n">
        <v>6</v>
      </c>
      <c r="D519" s="1" t="s">
        <v>3844</v>
      </c>
      <c r="E519" s="1" t="n">
        <v>33</v>
      </c>
      <c r="F519" s="1" t="s">
        <v>93</v>
      </c>
      <c r="I519" s="1" t="n">
        <v>5072</v>
      </c>
      <c r="J519" s="1" t="n">
        <v>43627</v>
      </c>
      <c r="K519" s="1" t="n">
        <v>1175</v>
      </c>
      <c r="L519" s="1" t="s">
        <v>4113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7" t="n">
        <v>46175</v>
      </c>
      <c r="C520" s="1" t="n">
        <v>6</v>
      </c>
      <c r="D520" s="1" t="s">
        <v>3844</v>
      </c>
      <c r="E520" s="1" t="n">
        <v>33</v>
      </c>
      <c r="F520" s="1" t="s">
        <v>93</v>
      </c>
      <c r="I520" s="1" t="n">
        <v>5072</v>
      </c>
      <c r="J520" s="1" t="n">
        <v>110489</v>
      </c>
      <c r="K520" s="1" t="n">
        <v>54743</v>
      </c>
      <c r="L520" s="1" t="s">
        <v>4114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7" t="n">
        <v>46175</v>
      </c>
      <c r="C521" s="1" t="n">
        <v>6</v>
      </c>
      <c r="D521" s="1" t="s">
        <v>3844</v>
      </c>
      <c r="E521" s="1" t="n">
        <v>33</v>
      </c>
      <c r="F521" s="1" t="s">
        <v>93</v>
      </c>
      <c r="I521" s="1" t="n">
        <v>5072</v>
      </c>
      <c r="J521" s="1" t="n">
        <v>80078</v>
      </c>
      <c r="K521" s="1" t="n">
        <v>710</v>
      </c>
      <c r="L521" s="1" t="s">
        <v>4115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7" t="n">
        <v>46175</v>
      </c>
      <c r="C522" s="1" t="n">
        <v>6</v>
      </c>
      <c r="D522" s="1" t="s">
        <v>3844</v>
      </c>
      <c r="E522" s="1" t="n">
        <v>33</v>
      </c>
      <c r="F522" s="1" t="s">
        <v>93</v>
      </c>
      <c r="I522" s="1" t="n">
        <v>5072</v>
      </c>
      <c r="J522" s="1" t="n">
        <v>80308</v>
      </c>
      <c r="K522" s="1" t="n">
        <v>1250</v>
      </c>
      <c r="L522" s="1" t="s">
        <v>4116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7" t="n">
        <v>46175</v>
      </c>
      <c r="C523" s="1" t="n">
        <v>6</v>
      </c>
      <c r="D523" s="1" t="s">
        <v>3844</v>
      </c>
      <c r="E523" s="1" t="n">
        <v>33</v>
      </c>
      <c r="F523" s="1" t="s">
        <v>93</v>
      </c>
      <c r="I523" s="1" t="n">
        <v>5075</v>
      </c>
      <c r="J523" s="1" t="n">
        <v>100062</v>
      </c>
      <c r="K523" s="1" t="n">
        <v>63</v>
      </c>
      <c r="L523" s="1" t="s">
        <v>4117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7" t="n">
        <v>46175</v>
      </c>
      <c r="C524" s="1" t="n">
        <v>6</v>
      </c>
      <c r="D524" s="1" t="s">
        <v>3844</v>
      </c>
      <c r="E524" s="1" t="n">
        <v>33</v>
      </c>
      <c r="F524" s="1" t="s">
        <v>93</v>
      </c>
      <c r="I524" s="1" t="n">
        <v>5075</v>
      </c>
      <c r="J524" s="1" t="n">
        <v>100105</v>
      </c>
      <c r="K524" s="1" t="n">
        <v>106</v>
      </c>
      <c r="L524" s="1" t="s">
        <v>4118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7" t="n">
        <v>46175</v>
      </c>
      <c r="C525" s="1" t="n">
        <v>6</v>
      </c>
      <c r="D525" s="1" t="s">
        <v>3844</v>
      </c>
      <c r="E525" s="1" t="n">
        <v>33</v>
      </c>
      <c r="F525" s="1" t="s">
        <v>93</v>
      </c>
      <c r="I525" s="1" t="n">
        <v>5075</v>
      </c>
      <c r="J525" s="1" t="n">
        <v>100107</v>
      </c>
      <c r="K525" s="1" t="n">
        <v>108</v>
      </c>
      <c r="L525" s="1" t="s">
        <v>4119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7" t="n">
        <v>46175</v>
      </c>
      <c r="C526" s="1" t="n">
        <v>6</v>
      </c>
      <c r="D526" s="1" t="s">
        <v>3844</v>
      </c>
      <c r="E526" s="1" t="n">
        <v>33</v>
      </c>
      <c r="F526" s="1" t="s">
        <v>93</v>
      </c>
      <c r="I526" s="1" t="n">
        <v>5075</v>
      </c>
      <c r="J526" s="1" t="n">
        <v>100109</v>
      </c>
      <c r="K526" s="1" t="n">
        <v>110</v>
      </c>
      <c r="L526" s="1" t="s">
        <v>4120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7" t="n">
        <v>46175</v>
      </c>
      <c r="C527" s="1" t="n">
        <v>6</v>
      </c>
      <c r="D527" s="1" t="s">
        <v>3844</v>
      </c>
      <c r="E527" s="1" t="n">
        <v>33</v>
      </c>
      <c r="F527" s="1" t="s">
        <v>93</v>
      </c>
      <c r="I527" s="1" t="n">
        <v>5075</v>
      </c>
      <c r="J527" s="1" t="n">
        <v>100110</v>
      </c>
      <c r="K527" s="1" t="n">
        <v>111</v>
      </c>
      <c r="L527" s="1" t="s">
        <v>4121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7" t="n">
        <v>46175</v>
      </c>
      <c r="C528" s="1" t="n">
        <v>6</v>
      </c>
      <c r="D528" s="1" t="s">
        <v>3844</v>
      </c>
      <c r="E528" s="1" t="n">
        <v>33</v>
      </c>
      <c r="F528" s="1" t="s">
        <v>93</v>
      </c>
      <c r="I528" s="1" t="n">
        <v>5075</v>
      </c>
      <c r="J528" s="1" t="n">
        <v>100112</v>
      </c>
      <c r="K528" s="1" t="n">
        <v>113</v>
      </c>
      <c r="L528" s="1" t="s">
        <v>4122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7" t="n">
        <v>46175</v>
      </c>
      <c r="C529" s="1" t="n">
        <v>6</v>
      </c>
      <c r="D529" s="1" t="s">
        <v>3844</v>
      </c>
      <c r="E529" s="1" t="n">
        <v>33</v>
      </c>
      <c r="F529" s="1" t="s">
        <v>93</v>
      </c>
      <c r="I529" s="1" t="n">
        <v>5075</v>
      </c>
      <c r="J529" s="1" t="n">
        <v>100116</v>
      </c>
      <c r="K529" s="1" t="n">
        <v>117</v>
      </c>
      <c r="L529" s="1" t="s">
        <v>4123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7" t="n">
        <v>46175</v>
      </c>
      <c r="C530" s="1" t="n">
        <v>6</v>
      </c>
      <c r="D530" s="1" t="s">
        <v>3844</v>
      </c>
      <c r="E530" s="1" t="n">
        <v>33</v>
      </c>
      <c r="F530" s="1" t="s">
        <v>93</v>
      </c>
      <c r="I530" s="1" t="n">
        <v>5075</v>
      </c>
      <c r="J530" s="1" t="n">
        <v>100118</v>
      </c>
      <c r="K530" s="1" t="n">
        <v>119</v>
      </c>
      <c r="L530" s="1" t="s">
        <v>4124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7" t="n">
        <v>46175</v>
      </c>
      <c r="C531" s="1" t="n">
        <v>6</v>
      </c>
      <c r="D531" s="1" t="s">
        <v>3844</v>
      </c>
      <c r="E531" s="1" t="n">
        <v>33</v>
      </c>
      <c r="F531" s="1" t="s">
        <v>93</v>
      </c>
      <c r="I531" s="1" t="n">
        <v>5075</v>
      </c>
      <c r="J531" s="1" t="n">
        <v>100122</v>
      </c>
      <c r="K531" s="1" t="n">
        <v>123</v>
      </c>
      <c r="L531" s="1" t="s">
        <v>4125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7" t="n">
        <v>46175</v>
      </c>
      <c r="C532" s="1" t="n">
        <v>6</v>
      </c>
      <c r="D532" s="1" t="s">
        <v>3844</v>
      </c>
      <c r="E532" s="1" t="n">
        <v>33</v>
      </c>
      <c r="F532" s="1" t="s">
        <v>93</v>
      </c>
      <c r="I532" s="1" t="n">
        <v>5075</v>
      </c>
      <c r="J532" s="1" t="n">
        <v>100123</v>
      </c>
      <c r="K532" s="1" t="n">
        <v>124</v>
      </c>
      <c r="L532" s="1" t="s">
        <v>4126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7" t="n">
        <v>46175</v>
      </c>
      <c r="C533" s="1" t="n">
        <v>6</v>
      </c>
      <c r="D533" s="1" t="s">
        <v>3844</v>
      </c>
      <c r="E533" s="1" t="n">
        <v>33</v>
      </c>
      <c r="F533" s="1" t="s">
        <v>93</v>
      </c>
      <c r="I533" s="1" t="n">
        <v>5075</v>
      </c>
      <c r="J533" s="1" t="n">
        <v>100124</v>
      </c>
      <c r="K533" s="1" t="n">
        <v>125</v>
      </c>
      <c r="L533" s="1" t="s">
        <v>4127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7" t="n">
        <v>46175</v>
      </c>
      <c r="C534" s="1" t="n">
        <v>6</v>
      </c>
      <c r="D534" s="1" t="s">
        <v>3844</v>
      </c>
      <c r="E534" s="1" t="n">
        <v>33</v>
      </c>
      <c r="F534" s="1" t="s">
        <v>93</v>
      </c>
      <c r="I534" s="1" t="n">
        <v>5075</v>
      </c>
      <c r="J534" s="1" t="n">
        <v>100129</v>
      </c>
      <c r="K534" s="1" t="n">
        <v>130</v>
      </c>
      <c r="L534" s="1" t="s">
        <v>4128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7" t="n">
        <v>46175</v>
      </c>
      <c r="C535" s="1" t="n">
        <v>6</v>
      </c>
      <c r="D535" s="1" t="s">
        <v>3844</v>
      </c>
      <c r="E535" s="1" t="n">
        <v>33</v>
      </c>
      <c r="F535" s="1" t="s">
        <v>93</v>
      </c>
      <c r="I535" s="1" t="n">
        <v>5075</v>
      </c>
      <c r="J535" s="1" t="n">
        <v>100133</v>
      </c>
      <c r="K535" s="1" t="n">
        <v>134</v>
      </c>
      <c r="L535" s="1" t="s">
        <v>4129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7" t="n">
        <v>46175</v>
      </c>
      <c r="C536" s="1" t="n">
        <v>11</v>
      </c>
      <c r="D536" s="1" t="s">
        <v>3845</v>
      </c>
      <c r="E536" s="1" t="n">
        <v>1667</v>
      </c>
      <c r="F536" s="1" t="s">
        <v>65</v>
      </c>
      <c r="I536" s="1" t="n">
        <v>394340</v>
      </c>
      <c r="J536" s="1" t="n">
        <v>101932</v>
      </c>
      <c r="K536" s="1" t="n">
        <v>7891000582107</v>
      </c>
      <c r="L536" s="1" t="s">
        <v>4130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7" t="n">
        <v>46175</v>
      </c>
      <c r="C537" s="1" t="n">
        <v>11</v>
      </c>
      <c r="D537" s="1" t="s">
        <v>3845</v>
      </c>
      <c r="E537" s="1" t="n">
        <v>1667</v>
      </c>
      <c r="F537" s="1" t="s">
        <v>65</v>
      </c>
      <c r="I537" s="1" t="n">
        <v>394340</v>
      </c>
      <c r="J537" s="1" t="n">
        <v>104126</v>
      </c>
      <c r="K537" s="1" t="n">
        <v>7891000582008</v>
      </c>
      <c r="L537" s="1" t="s">
        <v>4131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7" t="n">
        <v>46175</v>
      </c>
      <c r="C538" s="1" t="n">
        <v>11</v>
      </c>
      <c r="D538" s="1" t="s">
        <v>3845</v>
      </c>
      <c r="E538" s="1" t="n">
        <v>1667</v>
      </c>
      <c r="F538" s="1" t="s">
        <v>65</v>
      </c>
      <c r="I538" s="1" t="n">
        <v>394340</v>
      </c>
      <c r="J538" s="1" t="n">
        <v>41669</v>
      </c>
      <c r="K538" s="1" t="n">
        <v>7898330152178</v>
      </c>
      <c r="L538" s="1" t="s">
        <v>4132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7" t="n">
        <v>46175</v>
      </c>
      <c r="C539" s="1" t="n">
        <v>11</v>
      </c>
      <c r="D539" s="1" t="s">
        <v>3845</v>
      </c>
      <c r="E539" s="1" t="n">
        <v>1667</v>
      </c>
      <c r="F539" s="1" t="s">
        <v>65</v>
      </c>
      <c r="I539" s="1" t="n">
        <v>394340</v>
      </c>
      <c r="J539" s="1" t="n">
        <v>44738</v>
      </c>
      <c r="K539" s="1" t="n">
        <v>7898330152161</v>
      </c>
      <c r="L539" s="1" t="s">
        <v>4133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7" t="n">
        <v>46175</v>
      </c>
      <c r="C540" s="1" t="n">
        <v>11</v>
      </c>
      <c r="D540" s="1" t="s">
        <v>3845</v>
      </c>
      <c r="E540" s="1" t="n">
        <v>1667</v>
      </c>
      <c r="F540" s="1" t="s">
        <v>65</v>
      </c>
      <c r="I540" s="1" t="n">
        <v>394340</v>
      </c>
      <c r="J540" s="1" t="n">
        <v>53239</v>
      </c>
      <c r="K540" s="1" t="n">
        <v>7898330152574</v>
      </c>
      <c r="L540" s="1" t="s">
        <v>4134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7" t="n">
        <v>46175</v>
      </c>
      <c r="C541" s="1" t="n">
        <v>11</v>
      </c>
      <c r="D541" s="1" t="s">
        <v>3845</v>
      </c>
      <c r="E541" s="1" t="n">
        <v>1667</v>
      </c>
      <c r="F541" s="1" t="s">
        <v>65</v>
      </c>
      <c r="I541" s="1" t="n">
        <v>394340</v>
      </c>
      <c r="J541" s="1" t="n">
        <v>56194</v>
      </c>
      <c r="K541" s="1" t="n">
        <v>7898330152659</v>
      </c>
      <c r="L541" s="1" t="s">
        <v>4135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7" t="n">
        <v>46175</v>
      </c>
      <c r="C542" s="1" t="n">
        <v>11</v>
      </c>
      <c r="D542" s="1" t="s">
        <v>3845</v>
      </c>
      <c r="E542" s="1" t="n">
        <v>1667</v>
      </c>
      <c r="F542" s="1" t="s">
        <v>65</v>
      </c>
      <c r="I542" s="1" t="n">
        <v>394340</v>
      </c>
      <c r="J542" s="1" t="n">
        <v>59767</v>
      </c>
      <c r="K542" s="1" t="n">
        <v>7898330152550</v>
      </c>
      <c r="L542" s="1" t="s">
        <v>4136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7" t="n">
        <v>46175</v>
      </c>
      <c r="C543" s="1" t="n">
        <v>11</v>
      </c>
      <c r="D543" s="1" t="s">
        <v>3845</v>
      </c>
      <c r="E543" s="1" t="n">
        <v>1667</v>
      </c>
      <c r="F543" s="1" t="s">
        <v>65</v>
      </c>
      <c r="I543" s="1" t="n">
        <v>394340</v>
      </c>
      <c r="J543" s="1" t="n">
        <v>67546</v>
      </c>
      <c r="K543" s="1" t="n">
        <v>7898330152963</v>
      </c>
      <c r="L543" s="1" t="s">
        <v>4137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7" t="n">
        <v>46175</v>
      </c>
      <c r="C544" s="1" t="n">
        <v>22</v>
      </c>
      <c r="D544" s="1" t="s">
        <v>3850</v>
      </c>
      <c r="E544" s="1" t="n">
        <v>33</v>
      </c>
      <c r="F544" s="1" t="s">
        <v>93</v>
      </c>
      <c r="I544" s="1" t="n">
        <v>5070</v>
      </c>
      <c r="J544" s="1" t="n">
        <v>100000</v>
      </c>
      <c r="K544" s="1" t="n">
        <v>1</v>
      </c>
      <c r="L544" s="1" t="s">
        <v>3851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7" t="n">
        <v>46175</v>
      </c>
      <c r="C545" s="1" t="n">
        <v>22</v>
      </c>
      <c r="D545" s="1" t="s">
        <v>3850</v>
      </c>
      <c r="E545" s="1" t="n">
        <v>33</v>
      </c>
      <c r="F545" s="1" t="s">
        <v>93</v>
      </c>
      <c r="I545" s="1" t="n">
        <v>5070</v>
      </c>
      <c r="J545" s="1" t="n">
        <v>100001</v>
      </c>
      <c r="K545" s="1" t="n">
        <v>2</v>
      </c>
      <c r="L545" s="1" t="s">
        <v>4138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7" t="n">
        <v>46175</v>
      </c>
      <c r="C546" s="1" t="n">
        <v>22</v>
      </c>
      <c r="D546" s="1" t="s">
        <v>3850</v>
      </c>
      <c r="E546" s="1" t="n">
        <v>33</v>
      </c>
      <c r="F546" s="1" t="s">
        <v>93</v>
      </c>
      <c r="I546" s="1" t="n">
        <v>5070</v>
      </c>
      <c r="J546" s="1" t="n">
        <v>100002</v>
      </c>
      <c r="K546" s="1" t="n">
        <v>3</v>
      </c>
      <c r="L546" s="1" t="s">
        <v>3872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7" t="n">
        <v>46175</v>
      </c>
      <c r="C547" s="1" t="n">
        <v>22</v>
      </c>
      <c r="D547" s="1" t="s">
        <v>3850</v>
      </c>
      <c r="E547" s="1" t="n">
        <v>33</v>
      </c>
      <c r="F547" s="1" t="s">
        <v>93</v>
      </c>
      <c r="I547" s="1" t="n">
        <v>5070</v>
      </c>
      <c r="J547" s="1" t="n">
        <v>100003</v>
      </c>
      <c r="K547" s="1" t="n">
        <v>4</v>
      </c>
      <c r="L547" s="1" t="s">
        <v>3873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7" t="n">
        <v>46175</v>
      </c>
      <c r="C548" s="1" t="n">
        <v>22</v>
      </c>
      <c r="D548" s="1" t="s">
        <v>3850</v>
      </c>
      <c r="E548" s="1" t="n">
        <v>33</v>
      </c>
      <c r="F548" s="1" t="s">
        <v>93</v>
      </c>
      <c r="I548" s="1" t="n">
        <v>5070</v>
      </c>
      <c r="J548" s="1" t="n">
        <v>100004</v>
      </c>
      <c r="K548" s="1" t="n">
        <v>5</v>
      </c>
      <c r="L548" s="1" t="s">
        <v>3852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7" t="n">
        <v>46175</v>
      </c>
      <c r="C549" s="1" t="n">
        <v>22</v>
      </c>
      <c r="D549" s="1" t="s">
        <v>3850</v>
      </c>
      <c r="E549" s="1" t="n">
        <v>33</v>
      </c>
      <c r="F549" s="1" t="s">
        <v>93</v>
      </c>
      <c r="I549" s="1" t="n">
        <v>5070</v>
      </c>
      <c r="J549" s="1" t="n">
        <v>100520</v>
      </c>
      <c r="K549" s="1" t="n">
        <v>507</v>
      </c>
      <c r="L549" s="1" t="s">
        <v>3868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7" t="n">
        <v>46175</v>
      </c>
      <c r="C550" s="1" t="n">
        <v>22</v>
      </c>
      <c r="D550" s="1" t="s">
        <v>3850</v>
      </c>
      <c r="E550" s="1" t="n">
        <v>33</v>
      </c>
      <c r="F550" s="1" t="s">
        <v>93</v>
      </c>
      <c r="I550" s="1" t="n">
        <v>5074</v>
      </c>
      <c r="J550" s="1" t="n">
        <v>100000</v>
      </c>
      <c r="K550" s="1" t="n">
        <v>1</v>
      </c>
      <c r="L550" s="1" t="s">
        <v>3851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7" t="n">
        <v>46175</v>
      </c>
      <c r="C551" s="1" t="n">
        <v>22</v>
      </c>
      <c r="D551" s="1" t="s">
        <v>3850</v>
      </c>
      <c r="E551" s="1" t="n">
        <v>33</v>
      </c>
      <c r="F551" s="1" t="s">
        <v>93</v>
      </c>
      <c r="I551" s="1" t="n">
        <v>5074</v>
      </c>
      <c r="J551" s="1" t="n">
        <v>100006</v>
      </c>
      <c r="K551" s="1" t="n">
        <v>7</v>
      </c>
      <c r="L551" s="1" t="s">
        <v>3853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7" t="n">
        <v>46175</v>
      </c>
      <c r="C552" s="1" t="n">
        <v>22</v>
      </c>
      <c r="D552" s="1" t="s">
        <v>3850</v>
      </c>
      <c r="E552" s="1" t="n">
        <v>33</v>
      </c>
      <c r="F552" s="1" t="s">
        <v>93</v>
      </c>
      <c r="I552" s="1" t="n">
        <v>5074</v>
      </c>
      <c r="J552" s="1" t="n">
        <v>100007</v>
      </c>
      <c r="K552" s="1" t="n">
        <v>8</v>
      </c>
      <c r="L552" s="1" t="s">
        <v>3854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7" t="n">
        <v>46175</v>
      </c>
      <c r="C553" s="1" t="n">
        <v>22</v>
      </c>
      <c r="D553" s="1" t="s">
        <v>3850</v>
      </c>
      <c r="E553" s="1" t="n">
        <v>33</v>
      </c>
      <c r="F553" s="1" t="s">
        <v>93</v>
      </c>
      <c r="I553" s="1" t="n">
        <v>5074</v>
      </c>
      <c r="J553" s="1" t="n">
        <v>100008</v>
      </c>
      <c r="K553" s="1" t="n">
        <v>9</v>
      </c>
      <c r="L553" s="1" t="s">
        <v>3855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7" t="n">
        <v>46175</v>
      </c>
      <c r="C554" s="1" t="n">
        <v>22</v>
      </c>
      <c r="D554" s="1" t="s">
        <v>3850</v>
      </c>
      <c r="E554" s="1" t="n">
        <v>33</v>
      </c>
      <c r="F554" s="1" t="s">
        <v>93</v>
      </c>
      <c r="I554" s="1" t="n">
        <v>5074</v>
      </c>
      <c r="J554" s="1" t="n">
        <v>100011</v>
      </c>
      <c r="K554" s="1" t="n">
        <v>12</v>
      </c>
      <c r="L554" s="1" t="s">
        <v>3856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7" t="n">
        <v>46175</v>
      </c>
      <c r="C555" s="1" t="n">
        <v>22</v>
      </c>
      <c r="D555" s="1" t="s">
        <v>3850</v>
      </c>
      <c r="E555" s="1" t="n">
        <v>33</v>
      </c>
      <c r="F555" s="1" t="s">
        <v>93</v>
      </c>
      <c r="I555" s="1" t="n">
        <v>5074</v>
      </c>
      <c r="J555" s="1" t="n">
        <v>100012</v>
      </c>
      <c r="K555" s="1" t="n">
        <v>13</v>
      </c>
      <c r="L555" s="1" t="s">
        <v>3857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7" t="n">
        <v>46175</v>
      </c>
      <c r="C556" s="1" t="n">
        <v>22</v>
      </c>
      <c r="D556" s="1" t="s">
        <v>3850</v>
      </c>
      <c r="E556" s="1" t="n">
        <v>33</v>
      </c>
      <c r="F556" s="1" t="s">
        <v>93</v>
      </c>
      <c r="I556" s="1" t="n">
        <v>5074</v>
      </c>
      <c r="J556" s="1" t="n">
        <v>100013</v>
      </c>
      <c r="K556" s="1" t="n">
        <v>14</v>
      </c>
      <c r="L556" s="1" t="s">
        <v>3858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7" t="n">
        <v>46175</v>
      </c>
      <c r="C557" s="1" t="n">
        <v>22</v>
      </c>
      <c r="D557" s="1" t="s">
        <v>3850</v>
      </c>
      <c r="E557" s="1" t="n">
        <v>33</v>
      </c>
      <c r="F557" s="1" t="s">
        <v>93</v>
      </c>
      <c r="I557" s="1" t="n">
        <v>5074</v>
      </c>
      <c r="J557" s="1" t="n">
        <v>100014</v>
      </c>
      <c r="K557" s="1" t="n">
        <v>15</v>
      </c>
      <c r="L557" s="1" t="s">
        <v>3859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7" t="n">
        <v>46175</v>
      </c>
      <c r="C558" s="1" t="n">
        <v>22</v>
      </c>
      <c r="D558" s="1" t="s">
        <v>3850</v>
      </c>
      <c r="E558" s="1" t="n">
        <v>33</v>
      </c>
      <c r="F558" s="1" t="s">
        <v>93</v>
      </c>
      <c r="I558" s="1" t="n">
        <v>5074</v>
      </c>
      <c r="J558" s="1" t="n">
        <v>100015</v>
      </c>
      <c r="K558" s="1" t="n">
        <v>16</v>
      </c>
      <c r="L558" s="1" t="s">
        <v>3860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7" t="n">
        <v>46175</v>
      </c>
      <c r="C559" s="1" t="n">
        <v>22</v>
      </c>
      <c r="D559" s="1" t="s">
        <v>3850</v>
      </c>
      <c r="E559" s="1" t="n">
        <v>33</v>
      </c>
      <c r="F559" s="1" t="s">
        <v>93</v>
      </c>
      <c r="I559" s="1" t="n">
        <v>5074</v>
      </c>
      <c r="J559" s="1" t="n">
        <v>100016</v>
      </c>
      <c r="K559" s="1" t="n">
        <v>17</v>
      </c>
      <c r="L559" s="1" t="s">
        <v>3861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7" t="n">
        <v>46175</v>
      </c>
      <c r="C560" s="1" t="n">
        <v>22</v>
      </c>
      <c r="D560" s="1" t="s">
        <v>3850</v>
      </c>
      <c r="E560" s="1" t="n">
        <v>33</v>
      </c>
      <c r="F560" s="1" t="s">
        <v>93</v>
      </c>
      <c r="I560" s="1" t="n">
        <v>5074</v>
      </c>
      <c r="J560" s="1" t="n">
        <v>100017</v>
      </c>
      <c r="K560" s="1" t="n">
        <v>18</v>
      </c>
      <c r="L560" s="1" t="s">
        <v>3862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7" t="n">
        <v>46175</v>
      </c>
      <c r="C561" s="1" t="n">
        <v>22</v>
      </c>
      <c r="D561" s="1" t="s">
        <v>3850</v>
      </c>
      <c r="E561" s="1" t="n">
        <v>33</v>
      </c>
      <c r="F561" s="1" t="s">
        <v>93</v>
      </c>
      <c r="I561" s="1" t="n">
        <v>5074</v>
      </c>
      <c r="J561" s="1" t="n">
        <v>100053</v>
      </c>
      <c r="K561" s="1" t="n">
        <v>54</v>
      </c>
      <c r="L561" s="1" t="s">
        <v>3866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7" t="n">
        <v>46175</v>
      </c>
      <c r="C562" s="1" t="n">
        <v>22</v>
      </c>
      <c r="D562" s="1" t="s">
        <v>3850</v>
      </c>
      <c r="E562" s="1" t="n">
        <v>33</v>
      </c>
      <c r="F562" s="1" t="s">
        <v>93</v>
      </c>
      <c r="I562" s="1" t="n">
        <v>5074</v>
      </c>
      <c r="J562" s="1" t="n">
        <v>100638</v>
      </c>
      <c r="K562" s="1" t="n">
        <v>508</v>
      </c>
      <c r="L562" s="1" t="s">
        <v>3867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7" t="n">
        <v>46175</v>
      </c>
      <c r="C563" s="1" t="n">
        <v>22</v>
      </c>
      <c r="D563" s="1" t="s">
        <v>3850</v>
      </c>
      <c r="E563" s="1" t="n">
        <v>33</v>
      </c>
      <c r="F563" s="1" t="s">
        <v>93</v>
      </c>
      <c r="I563" s="1" t="n">
        <v>5074</v>
      </c>
      <c r="J563" s="1" t="n">
        <v>100520</v>
      </c>
      <c r="K563" s="1" t="n">
        <v>507</v>
      </c>
      <c r="L563" s="1" t="s">
        <v>3868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7" t="n">
        <v>46175</v>
      </c>
      <c r="C564" s="1" t="n">
        <v>22</v>
      </c>
      <c r="D564" s="1" t="s">
        <v>3850</v>
      </c>
      <c r="E564" s="1" t="n">
        <v>33</v>
      </c>
      <c r="F564" s="1" t="s">
        <v>93</v>
      </c>
      <c r="I564" s="1" t="n">
        <v>5074</v>
      </c>
      <c r="J564" s="1" t="n">
        <v>100319</v>
      </c>
      <c r="K564" s="1" t="n">
        <v>73453</v>
      </c>
      <c r="L564" s="1" t="s">
        <v>3869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7" t="n">
        <v>46175</v>
      </c>
      <c r="C565" s="1" t="n">
        <v>22</v>
      </c>
      <c r="D565" s="1" t="s">
        <v>3850</v>
      </c>
      <c r="E565" s="1" t="n">
        <v>33</v>
      </c>
      <c r="F565" s="1" t="s">
        <v>93</v>
      </c>
      <c r="I565" s="1" t="n">
        <v>5074</v>
      </c>
      <c r="J565" s="1" t="n">
        <v>110455</v>
      </c>
      <c r="K565" s="1" t="n">
        <v>53212</v>
      </c>
      <c r="L565" s="1" t="s">
        <v>3870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7" t="n">
        <v>46175</v>
      </c>
      <c r="C566" s="1" t="n">
        <v>100</v>
      </c>
      <c r="D566" s="1" t="s">
        <v>3877</v>
      </c>
      <c r="E566" s="1" t="n">
        <v>33</v>
      </c>
      <c r="F566" s="1" t="s">
        <v>93</v>
      </c>
      <c r="I566" s="1" t="n">
        <v>1191251</v>
      </c>
      <c r="J566" s="1" t="n">
        <v>100000</v>
      </c>
      <c r="K566" s="1" t="n">
        <v>1</v>
      </c>
      <c r="L566" s="1" t="s">
        <v>3851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7" t="n">
        <v>46175</v>
      </c>
      <c r="C567" s="1" t="n">
        <v>100</v>
      </c>
      <c r="D567" s="1" t="s">
        <v>3877</v>
      </c>
      <c r="E567" s="1" t="n">
        <v>33</v>
      </c>
      <c r="F567" s="1" t="s">
        <v>93</v>
      </c>
      <c r="I567" s="1" t="n">
        <v>1191251</v>
      </c>
      <c r="J567" s="1" t="n">
        <v>100001</v>
      </c>
      <c r="K567" s="1" t="n">
        <v>2</v>
      </c>
      <c r="L567" s="1" t="s">
        <v>4138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7" t="n">
        <v>46175</v>
      </c>
      <c r="C568" s="1" t="n">
        <v>100</v>
      </c>
      <c r="D568" s="1" t="s">
        <v>3877</v>
      </c>
      <c r="E568" s="1" t="n">
        <v>33</v>
      </c>
      <c r="F568" s="1" t="s">
        <v>93</v>
      </c>
      <c r="I568" s="1" t="n">
        <v>1191251</v>
      </c>
      <c r="J568" s="1" t="n">
        <v>100002</v>
      </c>
      <c r="K568" s="1" t="n">
        <v>3</v>
      </c>
      <c r="L568" s="1" t="s">
        <v>3872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7" t="n">
        <v>46175</v>
      </c>
      <c r="C569" s="1" t="n">
        <v>100</v>
      </c>
      <c r="D569" s="1" t="s">
        <v>3877</v>
      </c>
      <c r="E569" s="1" t="n">
        <v>33</v>
      </c>
      <c r="F569" s="1" t="s">
        <v>93</v>
      </c>
      <c r="I569" s="1" t="n">
        <v>1191251</v>
      </c>
      <c r="J569" s="1" t="n">
        <v>100003</v>
      </c>
      <c r="K569" s="1" t="n">
        <v>4</v>
      </c>
      <c r="L569" s="1" t="s">
        <v>3873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7" t="n">
        <v>46175</v>
      </c>
      <c r="C570" s="1" t="n">
        <v>100</v>
      </c>
      <c r="D570" s="1" t="s">
        <v>3877</v>
      </c>
      <c r="E570" s="1" t="n">
        <v>33</v>
      </c>
      <c r="F570" s="1" t="s">
        <v>93</v>
      </c>
      <c r="I570" s="1" t="n">
        <v>1191251</v>
      </c>
      <c r="J570" s="1" t="n">
        <v>100004</v>
      </c>
      <c r="K570" s="1" t="n">
        <v>5</v>
      </c>
      <c r="L570" s="1" t="s">
        <v>3852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7" t="n">
        <v>46175</v>
      </c>
      <c r="C571" s="1" t="n">
        <v>100</v>
      </c>
      <c r="D571" s="1" t="s">
        <v>3877</v>
      </c>
      <c r="E571" s="1" t="n">
        <v>33</v>
      </c>
      <c r="F571" s="1" t="s">
        <v>93</v>
      </c>
      <c r="I571" s="1" t="n">
        <v>1191251</v>
      </c>
      <c r="J571" s="1" t="n">
        <v>100520</v>
      </c>
      <c r="K571" s="1" t="n">
        <v>507</v>
      </c>
      <c r="L571" s="1" t="s">
        <v>3868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7" t="n">
        <v>46175</v>
      </c>
      <c r="C572" s="1" t="n">
        <v>100</v>
      </c>
      <c r="D572" s="1" t="s">
        <v>3877</v>
      </c>
      <c r="E572" s="1" t="n">
        <v>33</v>
      </c>
      <c r="F572" s="1" t="s">
        <v>93</v>
      </c>
      <c r="I572" s="1" t="n">
        <v>1193358</v>
      </c>
      <c r="J572" s="1" t="n">
        <v>100000</v>
      </c>
      <c r="K572" s="1" t="n">
        <v>1</v>
      </c>
      <c r="L572" s="1" t="s">
        <v>3851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7" t="n">
        <v>46175</v>
      </c>
      <c r="C573" s="1" t="n">
        <v>100</v>
      </c>
      <c r="D573" s="1" t="s">
        <v>3877</v>
      </c>
      <c r="E573" s="1" t="n">
        <v>33</v>
      </c>
      <c r="F573" s="1" t="s">
        <v>93</v>
      </c>
      <c r="I573" s="1" t="n">
        <v>1193358</v>
      </c>
      <c r="J573" s="1" t="n">
        <v>100006</v>
      </c>
      <c r="K573" s="1" t="n">
        <v>7</v>
      </c>
      <c r="L573" s="1" t="s">
        <v>3853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7" t="n">
        <v>46175</v>
      </c>
      <c r="C574" s="1" t="n">
        <v>100</v>
      </c>
      <c r="D574" s="1" t="s">
        <v>3877</v>
      </c>
      <c r="E574" s="1" t="n">
        <v>33</v>
      </c>
      <c r="F574" s="1" t="s">
        <v>93</v>
      </c>
      <c r="I574" s="1" t="n">
        <v>1193358</v>
      </c>
      <c r="J574" s="1" t="n">
        <v>100007</v>
      </c>
      <c r="K574" s="1" t="n">
        <v>8</v>
      </c>
      <c r="L574" s="1" t="s">
        <v>3854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7" t="n">
        <v>46175</v>
      </c>
      <c r="C575" s="1" t="n">
        <v>100</v>
      </c>
      <c r="D575" s="1" t="s">
        <v>3877</v>
      </c>
      <c r="E575" s="1" t="n">
        <v>33</v>
      </c>
      <c r="F575" s="1" t="s">
        <v>93</v>
      </c>
      <c r="I575" s="1" t="n">
        <v>1193358</v>
      </c>
      <c r="J575" s="1" t="n">
        <v>100008</v>
      </c>
      <c r="K575" s="1" t="n">
        <v>9</v>
      </c>
      <c r="L575" s="1" t="s">
        <v>3855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7" t="n">
        <v>46175</v>
      </c>
      <c r="C576" s="1" t="n">
        <v>100</v>
      </c>
      <c r="D576" s="1" t="s">
        <v>3877</v>
      </c>
      <c r="E576" s="1" t="n">
        <v>33</v>
      </c>
      <c r="F576" s="1" t="s">
        <v>93</v>
      </c>
      <c r="I576" s="1" t="n">
        <v>1193358</v>
      </c>
      <c r="J576" s="1" t="n">
        <v>100011</v>
      </c>
      <c r="K576" s="1" t="n">
        <v>12</v>
      </c>
      <c r="L576" s="1" t="s">
        <v>3856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7" t="n">
        <v>46175</v>
      </c>
      <c r="C577" s="1" t="n">
        <v>100</v>
      </c>
      <c r="D577" s="1" t="s">
        <v>3877</v>
      </c>
      <c r="E577" s="1" t="n">
        <v>33</v>
      </c>
      <c r="F577" s="1" t="s">
        <v>93</v>
      </c>
      <c r="I577" s="1" t="n">
        <v>1193358</v>
      </c>
      <c r="J577" s="1" t="n">
        <v>100012</v>
      </c>
      <c r="K577" s="1" t="n">
        <v>13</v>
      </c>
      <c r="L577" s="1" t="s">
        <v>3857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7" t="n">
        <v>46175</v>
      </c>
      <c r="C578" s="1" t="n">
        <v>100</v>
      </c>
      <c r="D578" s="1" t="s">
        <v>3877</v>
      </c>
      <c r="E578" s="1" t="n">
        <v>33</v>
      </c>
      <c r="F578" s="1" t="s">
        <v>93</v>
      </c>
      <c r="I578" s="1" t="n">
        <v>1193358</v>
      </c>
      <c r="J578" s="1" t="n">
        <v>100013</v>
      </c>
      <c r="K578" s="1" t="n">
        <v>14</v>
      </c>
      <c r="L578" s="1" t="s">
        <v>3858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7" t="n">
        <v>46175</v>
      </c>
      <c r="C579" s="1" t="n">
        <v>100</v>
      </c>
      <c r="D579" s="1" t="s">
        <v>3877</v>
      </c>
      <c r="E579" s="1" t="n">
        <v>33</v>
      </c>
      <c r="F579" s="1" t="s">
        <v>93</v>
      </c>
      <c r="I579" s="1" t="n">
        <v>1193358</v>
      </c>
      <c r="J579" s="1" t="n">
        <v>100014</v>
      </c>
      <c r="K579" s="1" t="n">
        <v>15</v>
      </c>
      <c r="L579" s="1" t="s">
        <v>3859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7" t="n">
        <v>46175</v>
      </c>
      <c r="C580" s="1" t="n">
        <v>100</v>
      </c>
      <c r="D580" s="1" t="s">
        <v>3877</v>
      </c>
      <c r="E580" s="1" t="n">
        <v>33</v>
      </c>
      <c r="F580" s="1" t="s">
        <v>93</v>
      </c>
      <c r="I580" s="1" t="n">
        <v>1193358</v>
      </c>
      <c r="J580" s="1" t="n">
        <v>100015</v>
      </c>
      <c r="K580" s="1" t="n">
        <v>16</v>
      </c>
      <c r="L580" s="1" t="s">
        <v>3860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7" t="n">
        <v>46175</v>
      </c>
      <c r="C581" s="1" t="n">
        <v>100</v>
      </c>
      <c r="D581" s="1" t="s">
        <v>3877</v>
      </c>
      <c r="E581" s="1" t="n">
        <v>33</v>
      </c>
      <c r="F581" s="1" t="s">
        <v>93</v>
      </c>
      <c r="I581" s="1" t="n">
        <v>1193358</v>
      </c>
      <c r="J581" s="1" t="n">
        <v>100016</v>
      </c>
      <c r="K581" s="1" t="n">
        <v>17</v>
      </c>
      <c r="L581" s="1" t="s">
        <v>3861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7" t="n">
        <v>46175</v>
      </c>
      <c r="C582" s="1" t="n">
        <v>100</v>
      </c>
      <c r="D582" s="1" t="s">
        <v>3877</v>
      </c>
      <c r="E582" s="1" t="n">
        <v>33</v>
      </c>
      <c r="F582" s="1" t="s">
        <v>93</v>
      </c>
      <c r="I582" s="1" t="n">
        <v>1193358</v>
      </c>
      <c r="J582" s="1" t="n">
        <v>100017</v>
      </c>
      <c r="K582" s="1" t="n">
        <v>18</v>
      </c>
      <c r="L582" s="1" t="s">
        <v>3862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7" t="n">
        <v>46175</v>
      </c>
      <c r="C583" s="1" t="n">
        <v>100</v>
      </c>
      <c r="D583" s="1" t="s">
        <v>3877</v>
      </c>
      <c r="E583" s="1" t="n">
        <v>33</v>
      </c>
      <c r="F583" s="1" t="s">
        <v>93</v>
      </c>
      <c r="I583" s="1" t="n">
        <v>1193358</v>
      </c>
      <c r="J583" s="1" t="n">
        <v>100053</v>
      </c>
      <c r="K583" s="1" t="n">
        <v>54</v>
      </c>
      <c r="L583" s="1" t="s">
        <v>3866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7" t="n">
        <v>46175</v>
      </c>
      <c r="C584" s="1" t="n">
        <v>100</v>
      </c>
      <c r="D584" s="1" t="s">
        <v>3877</v>
      </c>
      <c r="E584" s="1" t="n">
        <v>33</v>
      </c>
      <c r="F584" s="1" t="s">
        <v>93</v>
      </c>
      <c r="I584" s="1" t="n">
        <v>1193358</v>
      </c>
      <c r="J584" s="1" t="n">
        <v>100638</v>
      </c>
      <c r="K584" s="1" t="n">
        <v>508</v>
      </c>
      <c r="L584" s="1" t="s">
        <v>3867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7" t="n">
        <v>46175</v>
      </c>
      <c r="C585" s="1" t="n">
        <v>100</v>
      </c>
      <c r="D585" s="1" t="s">
        <v>3877</v>
      </c>
      <c r="E585" s="1" t="n">
        <v>33</v>
      </c>
      <c r="F585" s="1" t="s">
        <v>93</v>
      </c>
      <c r="I585" s="1" t="n">
        <v>1193358</v>
      </c>
      <c r="J585" s="1" t="n">
        <v>100520</v>
      </c>
      <c r="K585" s="1" t="n">
        <v>507</v>
      </c>
      <c r="L585" s="1" t="s">
        <v>3868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7" t="n">
        <v>46175</v>
      </c>
      <c r="C586" s="1" t="n">
        <v>100</v>
      </c>
      <c r="D586" s="1" t="s">
        <v>3877</v>
      </c>
      <c r="E586" s="1" t="n">
        <v>33</v>
      </c>
      <c r="F586" s="1" t="s">
        <v>93</v>
      </c>
      <c r="I586" s="1" t="n">
        <v>1193358</v>
      </c>
      <c r="J586" s="1" t="n">
        <v>100319</v>
      </c>
      <c r="K586" s="1" t="n">
        <v>73453</v>
      </c>
      <c r="L586" s="1" t="s">
        <v>3869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7" t="n">
        <v>46175</v>
      </c>
      <c r="C587" s="1" t="n">
        <v>100</v>
      </c>
      <c r="D587" s="1" t="s">
        <v>3877</v>
      </c>
      <c r="E587" s="1" t="n">
        <v>33</v>
      </c>
      <c r="F587" s="1" t="s">
        <v>93</v>
      </c>
      <c r="I587" s="1" t="n">
        <v>1193358</v>
      </c>
      <c r="J587" s="1" t="n">
        <v>110455</v>
      </c>
      <c r="K587" s="1" t="n">
        <v>53212</v>
      </c>
      <c r="L587" s="1" t="s">
        <v>3870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7" t="n">
        <v>46176</v>
      </c>
      <c r="C588" s="1" t="n">
        <v>1</v>
      </c>
      <c r="D588" s="1" t="s">
        <v>3781</v>
      </c>
      <c r="E588" s="1" t="n">
        <v>978</v>
      </c>
      <c r="F588" s="1" t="s">
        <v>118</v>
      </c>
      <c r="I588" s="1" t="n">
        <v>243</v>
      </c>
      <c r="J588" s="1" t="n">
        <v>61368</v>
      </c>
      <c r="K588" s="1" t="n">
        <v>2257907</v>
      </c>
      <c r="L588" s="1" t="s">
        <v>3782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7" t="n">
        <v>46176</v>
      </c>
      <c r="C589" s="1" t="n">
        <v>1</v>
      </c>
      <c r="D589" s="1" t="s">
        <v>3781</v>
      </c>
      <c r="E589" s="1" t="n">
        <v>978</v>
      </c>
      <c r="F589" s="1" t="s">
        <v>118</v>
      </c>
      <c r="I589" s="1" t="n">
        <v>243</v>
      </c>
      <c r="J589" s="1" t="n">
        <v>61378</v>
      </c>
      <c r="K589" s="1" t="n">
        <v>2257914</v>
      </c>
      <c r="L589" s="1" t="s">
        <v>3783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7" t="n">
        <v>46176</v>
      </c>
      <c r="C590" s="1" t="n">
        <v>1</v>
      </c>
      <c r="D590" s="1" t="s">
        <v>3781</v>
      </c>
      <c r="E590" s="1" t="n">
        <v>978</v>
      </c>
      <c r="F590" s="1" t="s">
        <v>118</v>
      </c>
      <c r="I590" s="1" t="n">
        <v>243</v>
      </c>
      <c r="J590" s="1" t="n">
        <v>61379</v>
      </c>
      <c r="K590" s="1" t="n">
        <v>2257921</v>
      </c>
      <c r="L590" s="1" t="s">
        <v>3784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7" t="n">
        <v>46176</v>
      </c>
      <c r="C591" s="1" t="n">
        <v>1</v>
      </c>
      <c r="D591" s="1" t="s">
        <v>3781</v>
      </c>
      <c r="E591" s="1" t="n">
        <v>1316</v>
      </c>
      <c r="F591" s="1" t="s">
        <v>1095</v>
      </c>
      <c r="I591" s="1" t="n">
        <v>3477</v>
      </c>
      <c r="J591" s="1" t="n">
        <v>37359</v>
      </c>
      <c r="K591" s="1" t="n">
        <v>55526</v>
      </c>
      <c r="L591" s="1" t="s">
        <v>3815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7" t="n">
        <v>46176</v>
      </c>
      <c r="C592" s="1" t="n">
        <v>1</v>
      </c>
      <c r="D592" s="1" t="s">
        <v>3781</v>
      </c>
      <c r="E592" s="1" t="n">
        <v>1038</v>
      </c>
      <c r="F592" s="1" t="s">
        <v>122</v>
      </c>
      <c r="I592" s="1" t="n">
        <v>5936</v>
      </c>
      <c r="J592" s="1" t="n">
        <v>61580</v>
      </c>
      <c r="K592" s="1" t="n">
        <v>2258157</v>
      </c>
      <c r="L592" s="1" t="s">
        <v>3816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7" t="n">
        <v>46176</v>
      </c>
      <c r="C593" s="1" t="n">
        <v>1</v>
      </c>
      <c r="D593" s="1" t="s">
        <v>3781</v>
      </c>
      <c r="E593" s="1" t="n">
        <v>1038</v>
      </c>
      <c r="F593" s="1" t="s">
        <v>122</v>
      </c>
      <c r="I593" s="1" t="n">
        <v>5936</v>
      </c>
      <c r="J593" s="1" t="n">
        <v>61597</v>
      </c>
      <c r="K593" s="1" t="n">
        <v>2258188</v>
      </c>
      <c r="L593" s="1" t="s">
        <v>3817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7" t="n">
        <v>46176</v>
      </c>
      <c r="C594" s="1" t="n">
        <v>1</v>
      </c>
      <c r="D594" s="1" t="s">
        <v>3781</v>
      </c>
      <c r="E594" s="1" t="n">
        <v>1723</v>
      </c>
      <c r="F594" s="1" t="s">
        <v>302</v>
      </c>
      <c r="I594" s="1" t="n">
        <v>170970</v>
      </c>
      <c r="J594" s="1" t="n">
        <v>29079</v>
      </c>
      <c r="K594" s="1" t="n">
        <v>55515</v>
      </c>
      <c r="L594" s="1" t="s">
        <v>3818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7" t="n">
        <v>46176</v>
      </c>
      <c r="C595" s="1" t="n">
        <v>2</v>
      </c>
      <c r="D595" s="1" t="s">
        <v>3825</v>
      </c>
      <c r="E595" s="1" t="n">
        <v>33</v>
      </c>
      <c r="F595" s="1" t="s">
        <v>93</v>
      </c>
      <c r="I595" s="1" t="n">
        <v>177906</v>
      </c>
      <c r="J595" s="1" t="n">
        <v>100024</v>
      </c>
      <c r="K595" s="1" t="n">
        <v>25</v>
      </c>
      <c r="L595" s="1" t="s">
        <v>4139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7" t="n">
        <v>46176</v>
      </c>
      <c r="C596" s="1" t="n">
        <v>2</v>
      </c>
      <c r="D596" s="1" t="s">
        <v>3825</v>
      </c>
      <c r="E596" s="1" t="n">
        <v>33</v>
      </c>
      <c r="F596" s="1" t="s">
        <v>93</v>
      </c>
      <c r="I596" s="1" t="n">
        <v>177906</v>
      </c>
      <c r="J596" s="1" t="n">
        <v>100025</v>
      </c>
      <c r="K596" s="1" t="n">
        <v>26</v>
      </c>
      <c r="L596" s="1" t="s">
        <v>4140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7" t="n">
        <v>46176</v>
      </c>
      <c r="C597" s="1" t="n">
        <v>2</v>
      </c>
      <c r="D597" s="1" t="s">
        <v>3825</v>
      </c>
      <c r="E597" s="1" t="n">
        <v>33</v>
      </c>
      <c r="F597" s="1" t="s">
        <v>93</v>
      </c>
      <c r="I597" s="1" t="n">
        <v>177906</v>
      </c>
      <c r="J597" s="1" t="n">
        <v>100026</v>
      </c>
      <c r="K597" s="1" t="n">
        <v>27</v>
      </c>
      <c r="L597" s="1" t="s">
        <v>4141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7" t="n">
        <v>46176</v>
      </c>
      <c r="C598" s="1" t="n">
        <v>2</v>
      </c>
      <c r="D598" s="1" t="s">
        <v>3825</v>
      </c>
      <c r="E598" s="1" t="n">
        <v>33</v>
      </c>
      <c r="F598" s="1" t="s">
        <v>93</v>
      </c>
      <c r="I598" s="1" t="n">
        <v>177906</v>
      </c>
      <c r="J598" s="1" t="n">
        <v>100027</v>
      </c>
      <c r="K598" s="1" t="n">
        <v>28</v>
      </c>
      <c r="L598" s="1" t="s">
        <v>4142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7" t="n">
        <v>46176</v>
      </c>
      <c r="C599" s="1" t="n">
        <v>2</v>
      </c>
      <c r="D599" s="1" t="s">
        <v>3825</v>
      </c>
      <c r="E599" s="1" t="n">
        <v>33</v>
      </c>
      <c r="F599" s="1" t="s">
        <v>93</v>
      </c>
      <c r="I599" s="1" t="n">
        <v>177906</v>
      </c>
      <c r="J599" s="1" t="n">
        <v>100028</v>
      </c>
      <c r="K599" s="1" t="n">
        <v>29</v>
      </c>
      <c r="L599" s="1" t="s">
        <v>4143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7" t="n">
        <v>46176</v>
      </c>
      <c r="C600" s="1" t="n">
        <v>2</v>
      </c>
      <c r="D600" s="1" t="s">
        <v>3825</v>
      </c>
      <c r="E600" s="1" t="n">
        <v>33</v>
      </c>
      <c r="F600" s="1" t="s">
        <v>93</v>
      </c>
      <c r="I600" s="1" t="n">
        <v>177906</v>
      </c>
      <c r="J600" s="1" t="n">
        <v>110515</v>
      </c>
      <c r="K600" s="1" t="n">
        <v>56821</v>
      </c>
      <c r="L600" s="1" t="s">
        <v>4144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7" t="n">
        <v>46176</v>
      </c>
      <c r="C601" s="1" t="n">
        <v>6</v>
      </c>
      <c r="D601" s="1" t="s">
        <v>3844</v>
      </c>
      <c r="E601" s="1" t="n">
        <v>33</v>
      </c>
      <c r="F601" s="1" t="s">
        <v>93</v>
      </c>
      <c r="I601" s="1" t="n">
        <v>5077</v>
      </c>
      <c r="J601" s="1" t="n">
        <v>100024</v>
      </c>
      <c r="K601" s="1" t="n">
        <v>25</v>
      </c>
      <c r="L601" s="1" t="s">
        <v>4139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7" t="n">
        <v>46176</v>
      </c>
      <c r="C602" s="1" t="n">
        <v>6</v>
      </c>
      <c r="D602" s="1" t="s">
        <v>3844</v>
      </c>
      <c r="E602" s="1" t="n">
        <v>33</v>
      </c>
      <c r="F602" s="1" t="s">
        <v>93</v>
      </c>
      <c r="I602" s="1" t="n">
        <v>5077</v>
      </c>
      <c r="J602" s="1" t="n">
        <v>100025</v>
      </c>
      <c r="K602" s="1" t="n">
        <v>26</v>
      </c>
      <c r="L602" s="1" t="s">
        <v>4140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7" t="n">
        <v>46176</v>
      </c>
      <c r="C603" s="1" t="n">
        <v>6</v>
      </c>
      <c r="D603" s="1" t="s">
        <v>3844</v>
      </c>
      <c r="E603" s="1" t="n">
        <v>33</v>
      </c>
      <c r="F603" s="1" t="s">
        <v>93</v>
      </c>
      <c r="I603" s="1" t="n">
        <v>5077</v>
      </c>
      <c r="J603" s="1" t="n">
        <v>100026</v>
      </c>
      <c r="K603" s="1" t="n">
        <v>27</v>
      </c>
      <c r="L603" s="1" t="s">
        <v>4141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7" t="n">
        <v>46176</v>
      </c>
      <c r="C604" s="1" t="n">
        <v>6</v>
      </c>
      <c r="D604" s="1" t="s">
        <v>3844</v>
      </c>
      <c r="E604" s="1" t="n">
        <v>33</v>
      </c>
      <c r="F604" s="1" t="s">
        <v>93</v>
      </c>
      <c r="I604" s="1" t="n">
        <v>5077</v>
      </c>
      <c r="J604" s="1" t="n">
        <v>100027</v>
      </c>
      <c r="K604" s="1" t="n">
        <v>28</v>
      </c>
      <c r="L604" s="1" t="s">
        <v>4142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7" t="n">
        <v>46176</v>
      </c>
      <c r="C605" s="1" t="n">
        <v>6</v>
      </c>
      <c r="D605" s="1" t="s">
        <v>3844</v>
      </c>
      <c r="E605" s="1" t="n">
        <v>33</v>
      </c>
      <c r="F605" s="1" t="s">
        <v>93</v>
      </c>
      <c r="I605" s="1" t="n">
        <v>5077</v>
      </c>
      <c r="J605" s="1" t="n">
        <v>100028</v>
      </c>
      <c r="K605" s="1" t="n">
        <v>29</v>
      </c>
      <c r="L605" s="1" t="s">
        <v>4143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7" t="n">
        <v>46176</v>
      </c>
      <c r="C606" s="1" t="n">
        <v>6</v>
      </c>
      <c r="D606" s="1" t="s">
        <v>3844</v>
      </c>
      <c r="E606" s="1" t="n">
        <v>33</v>
      </c>
      <c r="F606" s="1" t="s">
        <v>93</v>
      </c>
      <c r="I606" s="1" t="n">
        <v>5077</v>
      </c>
      <c r="J606" s="1" t="n">
        <v>110515</v>
      </c>
      <c r="K606" s="1" t="n">
        <v>56821</v>
      </c>
      <c r="L606" s="1" t="s">
        <v>4144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7" t="n">
        <v>46176</v>
      </c>
      <c r="C607" s="1" t="n">
        <v>22</v>
      </c>
      <c r="D607" s="1" t="s">
        <v>3850</v>
      </c>
      <c r="E607" s="1" t="n">
        <v>33</v>
      </c>
      <c r="F607" s="1" t="s">
        <v>93</v>
      </c>
      <c r="I607" s="1" t="n">
        <v>5079</v>
      </c>
      <c r="J607" s="1" t="n">
        <v>100000</v>
      </c>
      <c r="K607" s="1" t="n">
        <v>1</v>
      </c>
      <c r="L607" s="1" t="s">
        <v>3851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7" t="n">
        <v>46176</v>
      </c>
      <c r="C608" s="1" t="n">
        <v>22</v>
      </c>
      <c r="D608" s="1" t="s">
        <v>3850</v>
      </c>
      <c r="E608" s="1" t="n">
        <v>33</v>
      </c>
      <c r="F608" s="1" t="s">
        <v>93</v>
      </c>
      <c r="I608" s="1" t="n">
        <v>5079</v>
      </c>
      <c r="J608" s="1" t="n">
        <v>100006</v>
      </c>
      <c r="K608" s="1" t="n">
        <v>7</v>
      </c>
      <c r="L608" s="1" t="s">
        <v>3853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7" t="n">
        <v>46176</v>
      </c>
      <c r="C609" s="1" t="n">
        <v>22</v>
      </c>
      <c r="D609" s="1" t="s">
        <v>3850</v>
      </c>
      <c r="E609" s="1" t="n">
        <v>33</v>
      </c>
      <c r="F609" s="1" t="s">
        <v>93</v>
      </c>
      <c r="I609" s="1" t="n">
        <v>5079</v>
      </c>
      <c r="J609" s="1" t="n">
        <v>100007</v>
      </c>
      <c r="K609" s="1" t="n">
        <v>8</v>
      </c>
      <c r="L609" s="1" t="s">
        <v>3854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7" t="n">
        <v>46176</v>
      </c>
      <c r="C610" s="1" t="n">
        <v>22</v>
      </c>
      <c r="D610" s="1" t="s">
        <v>3850</v>
      </c>
      <c r="E610" s="1" t="n">
        <v>33</v>
      </c>
      <c r="F610" s="1" t="s">
        <v>93</v>
      </c>
      <c r="I610" s="1" t="n">
        <v>5079</v>
      </c>
      <c r="J610" s="1" t="n">
        <v>100008</v>
      </c>
      <c r="K610" s="1" t="n">
        <v>9</v>
      </c>
      <c r="L610" s="1" t="s">
        <v>3855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7" t="n">
        <v>46176</v>
      </c>
      <c r="C611" s="1" t="n">
        <v>22</v>
      </c>
      <c r="D611" s="1" t="s">
        <v>3850</v>
      </c>
      <c r="E611" s="1" t="n">
        <v>33</v>
      </c>
      <c r="F611" s="1" t="s">
        <v>93</v>
      </c>
      <c r="I611" s="1" t="n">
        <v>5079</v>
      </c>
      <c r="J611" s="1" t="n">
        <v>100011</v>
      </c>
      <c r="K611" s="1" t="n">
        <v>12</v>
      </c>
      <c r="L611" s="1" t="s">
        <v>3856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7" t="n">
        <v>46176</v>
      </c>
      <c r="C612" s="1" t="n">
        <v>22</v>
      </c>
      <c r="D612" s="1" t="s">
        <v>3850</v>
      </c>
      <c r="E612" s="1" t="n">
        <v>33</v>
      </c>
      <c r="F612" s="1" t="s">
        <v>93</v>
      </c>
      <c r="I612" s="1" t="n">
        <v>5079</v>
      </c>
      <c r="J612" s="1" t="n">
        <v>100012</v>
      </c>
      <c r="K612" s="1" t="n">
        <v>13</v>
      </c>
      <c r="L612" s="1" t="s">
        <v>3857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7" t="n">
        <v>46176</v>
      </c>
      <c r="C613" s="1" t="n">
        <v>22</v>
      </c>
      <c r="D613" s="1" t="s">
        <v>3850</v>
      </c>
      <c r="E613" s="1" t="n">
        <v>33</v>
      </c>
      <c r="F613" s="1" t="s">
        <v>93</v>
      </c>
      <c r="I613" s="1" t="n">
        <v>5079</v>
      </c>
      <c r="J613" s="1" t="n">
        <v>100013</v>
      </c>
      <c r="K613" s="1" t="n">
        <v>14</v>
      </c>
      <c r="L613" s="1" t="s">
        <v>3858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7" t="n">
        <v>46176</v>
      </c>
      <c r="C614" s="1" t="n">
        <v>22</v>
      </c>
      <c r="D614" s="1" t="s">
        <v>3850</v>
      </c>
      <c r="E614" s="1" t="n">
        <v>33</v>
      </c>
      <c r="F614" s="1" t="s">
        <v>93</v>
      </c>
      <c r="I614" s="1" t="n">
        <v>5079</v>
      </c>
      <c r="J614" s="1" t="n">
        <v>100014</v>
      </c>
      <c r="K614" s="1" t="n">
        <v>15</v>
      </c>
      <c r="L614" s="1" t="s">
        <v>3859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7" t="n">
        <v>46176</v>
      </c>
      <c r="C615" s="1" t="n">
        <v>22</v>
      </c>
      <c r="D615" s="1" t="s">
        <v>3850</v>
      </c>
      <c r="E615" s="1" t="n">
        <v>33</v>
      </c>
      <c r="F615" s="1" t="s">
        <v>93</v>
      </c>
      <c r="I615" s="1" t="n">
        <v>5079</v>
      </c>
      <c r="J615" s="1" t="n">
        <v>100015</v>
      </c>
      <c r="K615" s="1" t="n">
        <v>16</v>
      </c>
      <c r="L615" s="1" t="s">
        <v>3860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7" t="n">
        <v>46176</v>
      </c>
      <c r="C616" s="1" t="n">
        <v>22</v>
      </c>
      <c r="D616" s="1" t="s">
        <v>3850</v>
      </c>
      <c r="E616" s="1" t="n">
        <v>33</v>
      </c>
      <c r="F616" s="1" t="s">
        <v>93</v>
      </c>
      <c r="I616" s="1" t="n">
        <v>5079</v>
      </c>
      <c r="J616" s="1" t="n">
        <v>100016</v>
      </c>
      <c r="K616" s="1" t="n">
        <v>17</v>
      </c>
      <c r="L616" s="1" t="s">
        <v>3861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7" t="n">
        <v>46176</v>
      </c>
      <c r="C617" s="1" t="n">
        <v>22</v>
      </c>
      <c r="D617" s="1" t="s">
        <v>3850</v>
      </c>
      <c r="E617" s="1" t="n">
        <v>33</v>
      </c>
      <c r="F617" s="1" t="s">
        <v>93</v>
      </c>
      <c r="I617" s="1" t="n">
        <v>5079</v>
      </c>
      <c r="J617" s="1" t="n">
        <v>100017</v>
      </c>
      <c r="K617" s="1" t="n">
        <v>18</v>
      </c>
      <c r="L617" s="1" t="s">
        <v>3862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7" t="n">
        <v>46176</v>
      </c>
      <c r="C618" s="1" t="n">
        <v>22</v>
      </c>
      <c r="D618" s="1" t="s">
        <v>3850</v>
      </c>
      <c r="E618" s="1" t="n">
        <v>33</v>
      </c>
      <c r="F618" s="1" t="s">
        <v>93</v>
      </c>
      <c r="I618" s="1" t="n">
        <v>5079</v>
      </c>
      <c r="J618" s="1" t="n">
        <v>100019</v>
      </c>
      <c r="K618" s="1" t="n">
        <v>20</v>
      </c>
      <c r="L618" s="1" t="s">
        <v>3863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7" t="n">
        <v>46176</v>
      </c>
      <c r="C619" s="1" t="n">
        <v>22</v>
      </c>
      <c r="D619" s="1" t="s">
        <v>3850</v>
      </c>
      <c r="E619" s="1" t="n">
        <v>33</v>
      </c>
      <c r="F619" s="1" t="s">
        <v>93</v>
      </c>
      <c r="I619" s="1" t="n">
        <v>5079</v>
      </c>
      <c r="J619" s="1" t="n">
        <v>100020</v>
      </c>
      <c r="K619" s="1" t="n">
        <v>21</v>
      </c>
      <c r="L619" s="1" t="s">
        <v>3864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7" t="n">
        <v>46176</v>
      </c>
      <c r="C620" s="1" t="n">
        <v>22</v>
      </c>
      <c r="D620" s="1" t="s">
        <v>3850</v>
      </c>
      <c r="E620" s="1" t="n">
        <v>33</v>
      </c>
      <c r="F620" s="1" t="s">
        <v>93</v>
      </c>
      <c r="I620" s="1" t="n">
        <v>5079</v>
      </c>
      <c r="J620" s="1" t="n">
        <v>100053</v>
      </c>
      <c r="K620" s="1" t="n">
        <v>54</v>
      </c>
      <c r="L620" s="1" t="s">
        <v>3866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7" t="n">
        <v>46176</v>
      </c>
      <c r="C621" s="1" t="n">
        <v>22</v>
      </c>
      <c r="D621" s="1" t="s">
        <v>3850</v>
      </c>
      <c r="E621" s="1" t="n">
        <v>33</v>
      </c>
      <c r="F621" s="1" t="s">
        <v>93</v>
      </c>
      <c r="I621" s="1" t="n">
        <v>5079</v>
      </c>
      <c r="J621" s="1" t="n">
        <v>100638</v>
      </c>
      <c r="K621" s="1" t="n">
        <v>508</v>
      </c>
      <c r="L621" s="1" t="s">
        <v>3867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7" t="n">
        <v>46176</v>
      </c>
      <c r="C622" s="1" t="n">
        <v>22</v>
      </c>
      <c r="D622" s="1" t="s">
        <v>3850</v>
      </c>
      <c r="E622" s="1" t="n">
        <v>33</v>
      </c>
      <c r="F622" s="1" t="s">
        <v>93</v>
      </c>
      <c r="I622" s="1" t="n">
        <v>5079</v>
      </c>
      <c r="J622" s="1" t="n">
        <v>100520</v>
      </c>
      <c r="K622" s="1" t="n">
        <v>507</v>
      </c>
      <c r="L622" s="1" t="s">
        <v>3868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7" t="n">
        <v>46176</v>
      </c>
      <c r="C623" s="1" t="n">
        <v>22</v>
      </c>
      <c r="D623" s="1" t="s">
        <v>3850</v>
      </c>
      <c r="E623" s="1" t="n">
        <v>33</v>
      </c>
      <c r="F623" s="1" t="s">
        <v>93</v>
      </c>
      <c r="I623" s="1" t="n">
        <v>5079</v>
      </c>
      <c r="J623" s="1" t="n">
        <v>100319</v>
      </c>
      <c r="K623" s="1" t="n">
        <v>73453</v>
      </c>
      <c r="L623" s="1" t="s">
        <v>3869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7" t="n">
        <v>46176</v>
      </c>
      <c r="C624" s="1" t="n">
        <v>100</v>
      </c>
      <c r="D624" s="1" t="s">
        <v>3877</v>
      </c>
      <c r="E624" s="1" t="n">
        <v>33</v>
      </c>
      <c r="F624" s="1" t="s">
        <v>93</v>
      </c>
      <c r="I624" s="1" t="n">
        <v>1197908</v>
      </c>
      <c r="J624" s="1" t="n">
        <v>100000</v>
      </c>
      <c r="K624" s="1" t="n">
        <v>1</v>
      </c>
      <c r="L624" s="1" t="s">
        <v>3851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7" t="n">
        <v>46176</v>
      </c>
      <c r="C625" s="1" t="n">
        <v>100</v>
      </c>
      <c r="D625" s="1" t="s">
        <v>3877</v>
      </c>
      <c r="E625" s="1" t="n">
        <v>33</v>
      </c>
      <c r="F625" s="1" t="s">
        <v>93</v>
      </c>
      <c r="I625" s="1" t="n">
        <v>1197908</v>
      </c>
      <c r="J625" s="1" t="n">
        <v>100006</v>
      </c>
      <c r="K625" s="1" t="n">
        <v>7</v>
      </c>
      <c r="L625" s="1" t="s">
        <v>3853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7" t="n">
        <v>46176</v>
      </c>
      <c r="C626" s="1" t="n">
        <v>100</v>
      </c>
      <c r="D626" s="1" t="s">
        <v>3877</v>
      </c>
      <c r="E626" s="1" t="n">
        <v>33</v>
      </c>
      <c r="F626" s="1" t="s">
        <v>93</v>
      </c>
      <c r="I626" s="1" t="n">
        <v>1197908</v>
      </c>
      <c r="J626" s="1" t="n">
        <v>100007</v>
      </c>
      <c r="K626" s="1" t="n">
        <v>8</v>
      </c>
      <c r="L626" s="1" t="s">
        <v>3854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7" t="n">
        <v>46176</v>
      </c>
      <c r="C627" s="1" t="n">
        <v>100</v>
      </c>
      <c r="D627" s="1" t="s">
        <v>3877</v>
      </c>
      <c r="E627" s="1" t="n">
        <v>33</v>
      </c>
      <c r="F627" s="1" t="s">
        <v>93</v>
      </c>
      <c r="I627" s="1" t="n">
        <v>1197908</v>
      </c>
      <c r="J627" s="1" t="n">
        <v>100008</v>
      </c>
      <c r="K627" s="1" t="n">
        <v>9</v>
      </c>
      <c r="L627" s="1" t="s">
        <v>3855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7" t="n">
        <v>46176</v>
      </c>
      <c r="C628" s="1" t="n">
        <v>100</v>
      </c>
      <c r="D628" s="1" t="s">
        <v>3877</v>
      </c>
      <c r="E628" s="1" t="n">
        <v>33</v>
      </c>
      <c r="F628" s="1" t="s">
        <v>93</v>
      </c>
      <c r="I628" s="1" t="n">
        <v>1197908</v>
      </c>
      <c r="J628" s="1" t="n">
        <v>100011</v>
      </c>
      <c r="K628" s="1" t="n">
        <v>12</v>
      </c>
      <c r="L628" s="1" t="s">
        <v>3856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7" t="n">
        <v>46176</v>
      </c>
      <c r="C629" s="1" t="n">
        <v>100</v>
      </c>
      <c r="D629" s="1" t="s">
        <v>3877</v>
      </c>
      <c r="E629" s="1" t="n">
        <v>33</v>
      </c>
      <c r="F629" s="1" t="s">
        <v>93</v>
      </c>
      <c r="I629" s="1" t="n">
        <v>1197908</v>
      </c>
      <c r="J629" s="1" t="n">
        <v>100012</v>
      </c>
      <c r="K629" s="1" t="n">
        <v>13</v>
      </c>
      <c r="L629" s="1" t="s">
        <v>3857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7" t="n">
        <v>46176</v>
      </c>
      <c r="C630" s="1" t="n">
        <v>100</v>
      </c>
      <c r="D630" s="1" t="s">
        <v>3877</v>
      </c>
      <c r="E630" s="1" t="n">
        <v>33</v>
      </c>
      <c r="F630" s="1" t="s">
        <v>93</v>
      </c>
      <c r="I630" s="1" t="n">
        <v>1197908</v>
      </c>
      <c r="J630" s="1" t="n">
        <v>100013</v>
      </c>
      <c r="K630" s="1" t="n">
        <v>14</v>
      </c>
      <c r="L630" s="1" t="s">
        <v>3858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7" t="n">
        <v>46176</v>
      </c>
      <c r="C631" s="1" t="n">
        <v>100</v>
      </c>
      <c r="D631" s="1" t="s">
        <v>3877</v>
      </c>
      <c r="E631" s="1" t="n">
        <v>33</v>
      </c>
      <c r="F631" s="1" t="s">
        <v>93</v>
      </c>
      <c r="I631" s="1" t="n">
        <v>1197908</v>
      </c>
      <c r="J631" s="1" t="n">
        <v>100014</v>
      </c>
      <c r="K631" s="1" t="n">
        <v>15</v>
      </c>
      <c r="L631" s="1" t="s">
        <v>3859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7" t="n">
        <v>46176</v>
      </c>
      <c r="C632" s="1" t="n">
        <v>100</v>
      </c>
      <c r="D632" s="1" t="s">
        <v>3877</v>
      </c>
      <c r="E632" s="1" t="n">
        <v>33</v>
      </c>
      <c r="F632" s="1" t="s">
        <v>93</v>
      </c>
      <c r="I632" s="1" t="n">
        <v>1197908</v>
      </c>
      <c r="J632" s="1" t="n">
        <v>100015</v>
      </c>
      <c r="K632" s="1" t="n">
        <v>16</v>
      </c>
      <c r="L632" s="1" t="s">
        <v>3860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7" t="n">
        <v>46176</v>
      </c>
      <c r="C633" s="1" t="n">
        <v>100</v>
      </c>
      <c r="D633" s="1" t="s">
        <v>3877</v>
      </c>
      <c r="E633" s="1" t="n">
        <v>33</v>
      </c>
      <c r="F633" s="1" t="s">
        <v>93</v>
      </c>
      <c r="I633" s="1" t="n">
        <v>1197908</v>
      </c>
      <c r="J633" s="1" t="n">
        <v>100016</v>
      </c>
      <c r="K633" s="1" t="n">
        <v>17</v>
      </c>
      <c r="L633" s="1" t="s">
        <v>3861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7" t="n">
        <v>46176</v>
      </c>
      <c r="C634" s="1" t="n">
        <v>100</v>
      </c>
      <c r="D634" s="1" t="s">
        <v>3877</v>
      </c>
      <c r="E634" s="1" t="n">
        <v>33</v>
      </c>
      <c r="F634" s="1" t="s">
        <v>93</v>
      </c>
      <c r="I634" s="1" t="n">
        <v>1197908</v>
      </c>
      <c r="J634" s="1" t="n">
        <v>100017</v>
      </c>
      <c r="K634" s="1" t="n">
        <v>18</v>
      </c>
      <c r="L634" s="1" t="s">
        <v>3862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7" t="n">
        <v>46176</v>
      </c>
      <c r="C635" s="1" t="n">
        <v>100</v>
      </c>
      <c r="D635" s="1" t="s">
        <v>3877</v>
      </c>
      <c r="E635" s="1" t="n">
        <v>33</v>
      </c>
      <c r="F635" s="1" t="s">
        <v>93</v>
      </c>
      <c r="I635" s="1" t="n">
        <v>1197908</v>
      </c>
      <c r="J635" s="1" t="n">
        <v>100019</v>
      </c>
      <c r="K635" s="1" t="n">
        <v>20</v>
      </c>
      <c r="L635" s="1" t="s">
        <v>3863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7" t="n">
        <v>46176</v>
      </c>
      <c r="C636" s="1" t="n">
        <v>100</v>
      </c>
      <c r="D636" s="1" t="s">
        <v>3877</v>
      </c>
      <c r="E636" s="1" t="n">
        <v>33</v>
      </c>
      <c r="F636" s="1" t="s">
        <v>93</v>
      </c>
      <c r="I636" s="1" t="n">
        <v>1197908</v>
      </c>
      <c r="J636" s="1" t="n">
        <v>100020</v>
      </c>
      <c r="K636" s="1" t="n">
        <v>21</v>
      </c>
      <c r="L636" s="1" t="s">
        <v>3864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7" t="n">
        <v>46176</v>
      </c>
      <c r="C637" s="1" t="n">
        <v>100</v>
      </c>
      <c r="D637" s="1" t="s">
        <v>3877</v>
      </c>
      <c r="E637" s="1" t="n">
        <v>33</v>
      </c>
      <c r="F637" s="1" t="s">
        <v>93</v>
      </c>
      <c r="I637" s="1" t="n">
        <v>1197908</v>
      </c>
      <c r="J637" s="1" t="n">
        <v>100053</v>
      </c>
      <c r="K637" s="1" t="n">
        <v>54</v>
      </c>
      <c r="L637" s="1" t="s">
        <v>3866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7" t="n">
        <v>46176</v>
      </c>
      <c r="C638" s="1" t="n">
        <v>100</v>
      </c>
      <c r="D638" s="1" t="s">
        <v>3877</v>
      </c>
      <c r="E638" s="1" t="n">
        <v>33</v>
      </c>
      <c r="F638" s="1" t="s">
        <v>93</v>
      </c>
      <c r="I638" s="1" t="n">
        <v>1197908</v>
      </c>
      <c r="J638" s="1" t="n">
        <v>100638</v>
      </c>
      <c r="K638" s="1" t="n">
        <v>508</v>
      </c>
      <c r="L638" s="1" t="s">
        <v>3867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7" t="n">
        <v>46176</v>
      </c>
      <c r="C639" s="1" t="n">
        <v>100</v>
      </c>
      <c r="D639" s="1" t="s">
        <v>3877</v>
      </c>
      <c r="E639" s="1" t="n">
        <v>33</v>
      </c>
      <c r="F639" s="1" t="s">
        <v>93</v>
      </c>
      <c r="I639" s="1" t="n">
        <v>1197908</v>
      </c>
      <c r="J639" s="1" t="n">
        <v>100520</v>
      </c>
      <c r="K639" s="1" t="n">
        <v>507</v>
      </c>
      <c r="L639" s="1" t="s">
        <v>3868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7" t="n">
        <v>46176</v>
      </c>
      <c r="C640" s="1" t="n">
        <v>100</v>
      </c>
      <c r="D640" s="1" t="s">
        <v>3877</v>
      </c>
      <c r="E640" s="1" t="n">
        <v>33</v>
      </c>
      <c r="F640" s="1" t="s">
        <v>93</v>
      </c>
      <c r="I640" s="1" t="n">
        <v>1197908</v>
      </c>
      <c r="J640" s="1" t="n">
        <v>100319</v>
      </c>
      <c r="K640" s="1" t="n">
        <v>73453</v>
      </c>
      <c r="L640" s="1" t="s">
        <v>3869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7" t="n">
        <v>46178</v>
      </c>
      <c r="C641" s="1" t="n">
        <v>1</v>
      </c>
      <c r="D641" s="1" t="s">
        <v>3781</v>
      </c>
      <c r="E641" s="1" t="n">
        <v>10035</v>
      </c>
      <c r="F641" s="1" t="s">
        <v>376</v>
      </c>
      <c r="I641" s="1" t="n">
        <v>296</v>
      </c>
      <c r="J641" s="1" t="n">
        <v>38652</v>
      </c>
      <c r="K641" s="1" t="n">
        <v>7898994684220</v>
      </c>
      <c r="L641" s="1" t="s">
        <v>4145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7" t="n">
        <v>46178</v>
      </c>
      <c r="C642" s="1" t="n">
        <v>1</v>
      </c>
      <c r="D642" s="1" t="s">
        <v>3781</v>
      </c>
      <c r="E642" s="1" t="n">
        <v>10035</v>
      </c>
      <c r="F642" s="1" t="s">
        <v>376</v>
      </c>
      <c r="I642" s="1" t="n">
        <v>296</v>
      </c>
      <c r="J642" s="1" t="n">
        <v>38653</v>
      </c>
      <c r="K642" s="1" t="n">
        <v>7898994684275</v>
      </c>
      <c r="L642" s="1" t="s">
        <v>4146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7" t="n">
        <v>46178</v>
      </c>
      <c r="C643" s="1" t="n">
        <v>1</v>
      </c>
      <c r="D643" s="1" t="s">
        <v>3781</v>
      </c>
      <c r="E643" s="1" t="n">
        <v>1899</v>
      </c>
      <c r="F643" s="1" t="s">
        <v>97</v>
      </c>
      <c r="I643" s="1" t="n">
        <v>646</v>
      </c>
      <c r="J643" s="1" t="n">
        <v>79284</v>
      </c>
      <c r="K643" s="1" t="n">
        <v>475</v>
      </c>
      <c r="L643" s="1" t="s">
        <v>4147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7" t="n">
        <v>46178</v>
      </c>
      <c r="C644" s="1" t="n">
        <v>1</v>
      </c>
      <c r="D644" s="1" t="s">
        <v>3781</v>
      </c>
      <c r="E644" s="1" t="n">
        <v>1899</v>
      </c>
      <c r="F644" s="1" t="s">
        <v>97</v>
      </c>
      <c r="I644" s="1" t="n">
        <v>646</v>
      </c>
      <c r="J644" s="1" t="n">
        <v>79285</v>
      </c>
      <c r="K644" s="1" t="n">
        <v>482</v>
      </c>
      <c r="L644" s="1" t="s">
        <v>4148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7" t="n">
        <v>46178</v>
      </c>
      <c r="C645" s="1" t="n">
        <v>1</v>
      </c>
      <c r="D645" s="1" t="s">
        <v>3781</v>
      </c>
      <c r="E645" s="1" t="n">
        <v>1899</v>
      </c>
      <c r="F645" s="1" t="s">
        <v>97</v>
      </c>
      <c r="I645" s="1" t="n">
        <v>650</v>
      </c>
      <c r="J645" s="1" t="n">
        <v>55400</v>
      </c>
      <c r="K645" s="1" t="n">
        <v>7000832967710</v>
      </c>
      <c r="L645" s="1" t="s">
        <v>4149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7" t="n">
        <v>46178</v>
      </c>
      <c r="C646" s="1" t="n">
        <v>1</v>
      </c>
      <c r="D646" s="1" t="s">
        <v>3781</v>
      </c>
      <c r="E646" s="1" t="n">
        <v>1899</v>
      </c>
      <c r="F646" s="1" t="s">
        <v>97</v>
      </c>
      <c r="I646" s="1" t="n">
        <v>650</v>
      </c>
      <c r="J646" s="1" t="n">
        <v>73000</v>
      </c>
      <c r="K646" s="1" t="n">
        <v>2266947</v>
      </c>
      <c r="L646" s="1" t="s">
        <v>3882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7" t="n">
        <v>46178</v>
      </c>
      <c r="C647" s="1" t="n">
        <v>1</v>
      </c>
      <c r="D647" s="1" t="s">
        <v>3781</v>
      </c>
      <c r="E647" s="1" t="n">
        <v>1899</v>
      </c>
      <c r="F647" s="1" t="s">
        <v>97</v>
      </c>
      <c r="I647" s="1" t="n">
        <v>650</v>
      </c>
      <c r="J647" s="1" t="n">
        <v>77459</v>
      </c>
      <c r="K647" s="1" t="n">
        <v>774604</v>
      </c>
      <c r="L647" s="1" t="s">
        <v>3883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7" t="n">
        <v>46178</v>
      </c>
      <c r="C648" s="1" t="n">
        <v>1</v>
      </c>
      <c r="D648" s="1" t="s">
        <v>3781</v>
      </c>
      <c r="E648" s="1" t="n">
        <v>1899</v>
      </c>
      <c r="F648" s="1" t="s">
        <v>97</v>
      </c>
      <c r="I648" s="1" t="n">
        <v>650</v>
      </c>
      <c r="J648" s="1" t="n">
        <v>77463</v>
      </c>
      <c r="K648" s="1" t="n">
        <v>774642</v>
      </c>
      <c r="L648" s="1" t="s">
        <v>3884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7" t="n">
        <v>46178</v>
      </c>
      <c r="C649" s="1" t="n">
        <v>1</v>
      </c>
      <c r="D649" s="1" t="s">
        <v>3781</v>
      </c>
      <c r="E649" s="1" t="n">
        <v>1899</v>
      </c>
      <c r="F649" s="1" t="s">
        <v>97</v>
      </c>
      <c r="I649" s="1" t="n">
        <v>650</v>
      </c>
      <c r="J649" s="1" t="n">
        <v>77465</v>
      </c>
      <c r="K649" s="1" t="n">
        <v>774666</v>
      </c>
      <c r="L649" s="1" t="s">
        <v>3885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7" t="n">
        <v>46178</v>
      </c>
      <c r="C650" s="1" t="n">
        <v>1</v>
      </c>
      <c r="D650" s="1" t="s">
        <v>3781</v>
      </c>
      <c r="E650" s="1" t="n">
        <v>1899</v>
      </c>
      <c r="F650" s="1" t="s">
        <v>97</v>
      </c>
      <c r="I650" s="1" t="n">
        <v>650</v>
      </c>
      <c r="J650" s="1" t="n">
        <v>77903</v>
      </c>
      <c r="K650" s="1" t="n">
        <v>779043</v>
      </c>
      <c r="L650" s="1" t="s">
        <v>3887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7" t="n">
        <v>46178</v>
      </c>
      <c r="C651" s="1" t="n">
        <v>1</v>
      </c>
      <c r="D651" s="1" t="s">
        <v>3781</v>
      </c>
      <c r="E651" s="1" t="n">
        <v>1899</v>
      </c>
      <c r="F651" s="1" t="s">
        <v>97</v>
      </c>
      <c r="I651" s="1" t="n">
        <v>650</v>
      </c>
      <c r="J651" s="1" t="n">
        <v>78013</v>
      </c>
      <c r="K651" s="1" t="n">
        <v>780148</v>
      </c>
      <c r="L651" s="1" t="s">
        <v>3886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7" t="n">
        <v>46178</v>
      </c>
      <c r="C652" s="1" t="n">
        <v>1</v>
      </c>
      <c r="D652" s="1" t="s">
        <v>3781</v>
      </c>
      <c r="E652" s="1" t="n">
        <v>1276</v>
      </c>
      <c r="F652" s="1" t="s">
        <v>440</v>
      </c>
      <c r="I652" s="1" t="n">
        <v>2846</v>
      </c>
      <c r="J652" s="1" t="n">
        <v>70254</v>
      </c>
      <c r="K652" s="1" t="n">
        <v>7902947673695</v>
      </c>
      <c r="L652" s="1" t="s">
        <v>4150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7" t="n">
        <v>46178</v>
      </c>
      <c r="C653" s="1" t="n">
        <v>1</v>
      </c>
      <c r="D653" s="1" t="s">
        <v>3781</v>
      </c>
      <c r="E653" s="1" t="n">
        <v>1276</v>
      </c>
      <c r="F653" s="1" t="s">
        <v>440</v>
      </c>
      <c r="I653" s="1" t="n">
        <v>2846</v>
      </c>
      <c r="J653" s="1" t="n">
        <v>76242</v>
      </c>
      <c r="K653" s="1" t="n">
        <v>7903056048954</v>
      </c>
      <c r="L653" s="1" t="s">
        <v>4151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7" t="n">
        <v>46178</v>
      </c>
      <c r="C654" s="1" t="n">
        <v>1</v>
      </c>
      <c r="D654" s="1" t="s">
        <v>3781</v>
      </c>
      <c r="E654" s="1" t="n">
        <v>1328</v>
      </c>
      <c r="F654" s="1" t="s">
        <v>363</v>
      </c>
      <c r="I654" s="1" t="n">
        <v>3639</v>
      </c>
      <c r="J654" s="1" t="n">
        <v>21060</v>
      </c>
      <c r="K654" s="1" t="n">
        <v>7898588380118</v>
      </c>
      <c r="L654" s="1" t="s">
        <v>3920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7" t="n">
        <v>46178</v>
      </c>
      <c r="C655" s="1" t="n">
        <v>1</v>
      </c>
      <c r="D655" s="1" t="s">
        <v>3781</v>
      </c>
      <c r="E655" s="1" t="n">
        <v>1328</v>
      </c>
      <c r="F655" s="1" t="s">
        <v>363</v>
      </c>
      <c r="I655" s="1" t="n">
        <v>3639</v>
      </c>
      <c r="J655" s="1" t="n">
        <v>31782</v>
      </c>
      <c r="K655" s="1" t="n">
        <v>7898588380132</v>
      </c>
      <c r="L655" s="1" t="s">
        <v>3921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7" t="n">
        <v>46178</v>
      </c>
      <c r="C656" s="1" t="n">
        <v>1</v>
      </c>
      <c r="D656" s="1" t="s">
        <v>3781</v>
      </c>
      <c r="E656" s="1" t="n">
        <v>1328</v>
      </c>
      <c r="F656" s="1" t="s">
        <v>363</v>
      </c>
      <c r="I656" s="1" t="n">
        <v>3639</v>
      </c>
      <c r="J656" s="1" t="n">
        <v>31784</v>
      </c>
      <c r="K656" s="1" t="n">
        <v>7898588380545</v>
      </c>
      <c r="L656" s="1" t="s">
        <v>3922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7" t="n">
        <v>46178</v>
      </c>
      <c r="C657" s="1" t="n">
        <v>1</v>
      </c>
      <c r="D657" s="1" t="s">
        <v>3781</v>
      </c>
      <c r="E657" s="1" t="n">
        <v>1328</v>
      </c>
      <c r="F657" s="1" t="s">
        <v>363</v>
      </c>
      <c r="I657" s="1" t="n">
        <v>3639</v>
      </c>
      <c r="J657" s="1" t="n">
        <v>31786</v>
      </c>
      <c r="K657" s="1" t="n">
        <v>7898588380187</v>
      </c>
      <c r="L657" s="1" t="s">
        <v>3923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7" t="n">
        <v>46178</v>
      </c>
      <c r="C658" s="1" t="n">
        <v>1</v>
      </c>
      <c r="D658" s="1" t="s">
        <v>3781</v>
      </c>
      <c r="E658" s="1" t="n">
        <v>1328</v>
      </c>
      <c r="F658" s="1" t="s">
        <v>363</v>
      </c>
      <c r="I658" s="1" t="n">
        <v>3639</v>
      </c>
      <c r="J658" s="1" t="n">
        <v>31789</v>
      </c>
      <c r="K658" s="1" t="n">
        <v>7898588380149</v>
      </c>
      <c r="L658" s="1" t="s">
        <v>3885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7" t="n">
        <v>46178</v>
      </c>
      <c r="C659" s="1" t="n">
        <v>1</v>
      </c>
      <c r="D659" s="1" t="s">
        <v>3781</v>
      </c>
      <c r="E659" s="1" t="n">
        <v>1328</v>
      </c>
      <c r="F659" s="1" t="s">
        <v>363</v>
      </c>
      <c r="I659" s="1" t="n">
        <v>3639</v>
      </c>
      <c r="J659" s="1" t="n">
        <v>31790</v>
      </c>
      <c r="K659" s="1" t="n">
        <v>7898588380231</v>
      </c>
      <c r="L659" s="1" t="s">
        <v>3924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7" t="n">
        <v>46178</v>
      </c>
      <c r="C660" s="1" t="n">
        <v>1</v>
      </c>
      <c r="D660" s="1" t="s">
        <v>3781</v>
      </c>
      <c r="E660" s="1" t="n">
        <v>1038</v>
      </c>
      <c r="F660" s="1" t="s">
        <v>122</v>
      </c>
      <c r="I660" s="1" t="n">
        <v>5943</v>
      </c>
      <c r="J660" s="1" t="n">
        <v>61580</v>
      </c>
      <c r="K660" s="1" t="n">
        <v>2258157</v>
      </c>
      <c r="L660" s="1" t="s">
        <v>3816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7" t="n">
        <v>46178</v>
      </c>
      <c r="C661" s="1" t="n">
        <v>1</v>
      </c>
      <c r="D661" s="1" t="s">
        <v>3781</v>
      </c>
      <c r="E661" s="1" t="n">
        <v>1038</v>
      </c>
      <c r="F661" s="1" t="s">
        <v>122</v>
      </c>
      <c r="I661" s="1" t="n">
        <v>5943</v>
      </c>
      <c r="J661" s="1" t="n">
        <v>61597</v>
      </c>
      <c r="K661" s="1" t="n">
        <v>2258188</v>
      </c>
      <c r="L661" s="1" t="s">
        <v>3817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7" t="n">
        <v>46178</v>
      </c>
      <c r="C662" s="1" t="n">
        <v>1</v>
      </c>
      <c r="D662" s="1" t="s">
        <v>3781</v>
      </c>
      <c r="E662" s="1" t="n">
        <v>1286</v>
      </c>
      <c r="F662" s="1" t="s">
        <v>359</v>
      </c>
      <c r="I662" s="1" t="n">
        <v>10011</v>
      </c>
      <c r="J662" s="1" t="n">
        <v>78991</v>
      </c>
      <c r="K662" s="1" t="n">
        <v>390</v>
      </c>
      <c r="L662" s="1" t="s">
        <v>4152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7" t="n">
        <v>46178</v>
      </c>
      <c r="C663" s="1" t="n">
        <v>1</v>
      </c>
      <c r="D663" s="1" t="s">
        <v>3781</v>
      </c>
      <c r="E663" s="1" t="n">
        <v>1615</v>
      </c>
      <c r="F663" s="1" t="s">
        <v>253</v>
      </c>
      <c r="I663" s="1" t="n">
        <v>14623</v>
      </c>
      <c r="J663" s="1" t="n">
        <v>100101</v>
      </c>
      <c r="K663" s="1" t="n">
        <v>102</v>
      </c>
      <c r="L663" s="1" t="s">
        <v>4153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7" t="n">
        <v>46178</v>
      </c>
      <c r="C664" s="1" t="n">
        <v>1</v>
      </c>
      <c r="D664" s="1" t="s">
        <v>3781</v>
      </c>
      <c r="E664" s="1" t="n">
        <v>1615</v>
      </c>
      <c r="F664" s="1" t="s">
        <v>253</v>
      </c>
      <c r="I664" s="1" t="n">
        <v>14623</v>
      </c>
      <c r="J664" s="1" t="n">
        <v>100114</v>
      </c>
      <c r="K664" s="1" t="n">
        <v>115</v>
      </c>
      <c r="L664" s="1" t="s">
        <v>4154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7" t="n">
        <v>46178</v>
      </c>
      <c r="C665" s="1" t="n">
        <v>1</v>
      </c>
      <c r="D665" s="1" t="s">
        <v>3781</v>
      </c>
      <c r="E665" s="1" t="n">
        <v>1615</v>
      </c>
      <c r="F665" s="1" t="s">
        <v>253</v>
      </c>
      <c r="I665" s="1" t="n">
        <v>14623</v>
      </c>
      <c r="J665" s="1" t="n">
        <v>37771</v>
      </c>
      <c r="K665" s="1" t="n">
        <v>774574</v>
      </c>
      <c r="L665" s="1" t="s">
        <v>4155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7" t="n">
        <v>46178</v>
      </c>
      <c r="C666" s="1" t="n">
        <v>1</v>
      </c>
      <c r="D666" s="1" t="s">
        <v>3781</v>
      </c>
      <c r="E666" s="1" t="n">
        <v>1615</v>
      </c>
      <c r="F666" s="1" t="s">
        <v>253</v>
      </c>
      <c r="I666" s="1" t="n">
        <v>14623</v>
      </c>
      <c r="J666" s="1" t="n">
        <v>38520</v>
      </c>
      <c r="K666" s="1" t="n">
        <v>700083262769</v>
      </c>
      <c r="L666" s="1" t="s">
        <v>4041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7" t="n">
        <v>46178</v>
      </c>
      <c r="C667" s="1" t="n">
        <v>1</v>
      </c>
      <c r="D667" s="1" t="s">
        <v>3781</v>
      </c>
      <c r="E667" s="1" t="n">
        <v>1615</v>
      </c>
      <c r="F667" s="1" t="s">
        <v>253</v>
      </c>
      <c r="I667" s="1" t="n">
        <v>14623</v>
      </c>
      <c r="J667" s="1" t="n">
        <v>55350</v>
      </c>
      <c r="K667" s="1" t="n">
        <v>609963080076</v>
      </c>
      <c r="L667" s="1" t="s">
        <v>4043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7" t="n">
        <v>46178</v>
      </c>
      <c r="C668" s="1" t="n">
        <v>1</v>
      </c>
      <c r="D668" s="1" t="s">
        <v>3781</v>
      </c>
      <c r="E668" s="1" t="n">
        <v>754</v>
      </c>
      <c r="F668" s="1" t="s">
        <v>182</v>
      </c>
      <c r="I668" s="1" t="n">
        <v>30865</v>
      </c>
      <c r="J668" s="1" t="n">
        <v>29079</v>
      </c>
      <c r="K668" s="1" t="n">
        <v>55515</v>
      </c>
      <c r="L668" s="1" t="s">
        <v>3818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7" t="n">
        <v>46178</v>
      </c>
      <c r="C669" s="1" t="n">
        <v>1</v>
      </c>
      <c r="D669" s="1" t="s">
        <v>3781</v>
      </c>
      <c r="E669" s="1" t="n">
        <v>754</v>
      </c>
      <c r="F669" s="1" t="s">
        <v>182</v>
      </c>
      <c r="I669" s="1" t="n">
        <v>30865</v>
      </c>
      <c r="J669" s="1" t="n">
        <v>29080</v>
      </c>
      <c r="K669" s="1" t="n">
        <v>55516</v>
      </c>
      <c r="L669" s="1" t="s">
        <v>3819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7" t="n">
        <v>46178</v>
      </c>
      <c r="C670" s="1" t="n">
        <v>1</v>
      </c>
      <c r="D670" s="1" t="s">
        <v>3781</v>
      </c>
      <c r="E670" s="1" t="n">
        <v>1658</v>
      </c>
      <c r="F670" s="1" t="s">
        <v>438</v>
      </c>
      <c r="I670" s="1" t="n">
        <v>138853</v>
      </c>
      <c r="J670" s="1" t="n">
        <v>28592</v>
      </c>
      <c r="K670" s="1" t="n">
        <v>7898055454670</v>
      </c>
      <c r="L670" s="1" t="s">
        <v>4156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7" t="n">
        <v>46178</v>
      </c>
      <c r="C671" s="1" t="n">
        <v>1</v>
      </c>
      <c r="D671" s="1" t="s">
        <v>3781</v>
      </c>
      <c r="E671" s="1" t="n">
        <v>1658</v>
      </c>
      <c r="F671" s="1" t="s">
        <v>438</v>
      </c>
      <c r="I671" s="1" t="n">
        <v>138853</v>
      </c>
      <c r="J671" s="1" t="n">
        <v>28593</v>
      </c>
      <c r="K671" s="1" t="n">
        <v>7898055454649</v>
      </c>
      <c r="L671" s="1" t="s">
        <v>4157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7" t="n">
        <v>46178</v>
      </c>
      <c r="C672" s="1" t="n">
        <v>1</v>
      </c>
      <c r="D672" s="1" t="s">
        <v>3781</v>
      </c>
      <c r="E672" s="1" t="n">
        <v>1658</v>
      </c>
      <c r="F672" s="1" t="s">
        <v>438</v>
      </c>
      <c r="I672" s="1" t="n">
        <v>138853</v>
      </c>
      <c r="J672" s="1" t="n">
        <v>43291</v>
      </c>
      <c r="K672" s="1" t="n">
        <v>7898055454816</v>
      </c>
      <c r="L672" s="1" t="s">
        <v>4158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7" t="n">
        <v>46178</v>
      </c>
      <c r="C673" s="1" t="n">
        <v>1</v>
      </c>
      <c r="D673" s="1" t="s">
        <v>3781</v>
      </c>
      <c r="E673" s="1" t="n">
        <v>1658</v>
      </c>
      <c r="F673" s="1" t="s">
        <v>438</v>
      </c>
      <c r="I673" s="1" t="n">
        <v>138853</v>
      </c>
      <c r="J673" s="1" t="n">
        <v>43932</v>
      </c>
      <c r="K673" s="1" t="n">
        <v>7898055454663</v>
      </c>
      <c r="L673" s="1" t="s">
        <v>4159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7" t="n">
        <v>46178</v>
      </c>
      <c r="C674" s="1" t="n">
        <v>1</v>
      </c>
      <c r="D674" s="1" t="s">
        <v>3781</v>
      </c>
      <c r="E674" s="1" t="n">
        <v>1658</v>
      </c>
      <c r="F674" s="1" t="s">
        <v>438</v>
      </c>
      <c r="I674" s="1" t="n">
        <v>138853</v>
      </c>
      <c r="J674" s="1" t="n">
        <v>59459</v>
      </c>
      <c r="K674" s="1" t="n">
        <v>7898055455134</v>
      </c>
      <c r="L674" s="1" t="s">
        <v>4160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7" t="n">
        <v>46178</v>
      </c>
      <c r="C675" s="1" t="n">
        <v>1</v>
      </c>
      <c r="D675" s="1" t="s">
        <v>3781</v>
      </c>
      <c r="E675" s="1" t="n">
        <v>1658</v>
      </c>
      <c r="F675" s="1" t="s">
        <v>438</v>
      </c>
      <c r="I675" s="1" t="n">
        <v>138853</v>
      </c>
      <c r="J675" s="1" t="n">
        <v>78626</v>
      </c>
      <c r="K675" s="1" t="n">
        <v>7898055454939</v>
      </c>
      <c r="L675" s="1" t="s">
        <v>4161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7" t="n">
        <v>46178</v>
      </c>
      <c r="C676" s="1" t="n">
        <v>1</v>
      </c>
      <c r="D676" s="1" t="s">
        <v>3781</v>
      </c>
      <c r="E676" s="1" t="n">
        <v>1723</v>
      </c>
      <c r="F676" s="1" t="s">
        <v>302</v>
      </c>
      <c r="I676" s="1" t="n">
        <v>171046</v>
      </c>
      <c r="J676" s="1" t="n">
        <v>29079</v>
      </c>
      <c r="K676" s="1" t="n">
        <v>55515</v>
      </c>
      <c r="L676" s="1" t="s">
        <v>3818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7" t="n">
        <v>46178</v>
      </c>
      <c r="C677" s="1" t="n">
        <v>1</v>
      </c>
      <c r="D677" s="1" t="s">
        <v>3781</v>
      </c>
      <c r="E677" s="1" t="n">
        <v>1723</v>
      </c>
      <c r="F677" s="1" t="s">
        <v>302</v>
      </c>
      <c r="I677" s="1" t="n">
        <v>171072</v>
      </c>
      <c r="J677" s="1" t="n">
        <v>29079</v>
      </c>
      <c r="K677" s="1" t="n">
        <v>55515</v>
      </c>
      <c r="L677" s="1" t="s">
        <v>3818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7" t="n">
        <v>46178</v>
      </c>
      <c r="C678" s="1" t="n">
        <v>1</v>
      </c>
      <c r="D678" s="1" t="s">
        <v>3781</v>
      </c>
      <c r="E678" s="1" t="n">
        <v>1723</v>
      </c>
      <c r="F678" s="1" t="s">
        <v>302</v>
      </c>
      <c r="I678" s="1" t="n">
        <v>171072</v>
      </c>
      <c r="J678" s="1" t="n">
        <v>29080</v>
      </c>
      <c r="K678" s="1" t="n">
        <v>55516</v>
      </c>
      <c r="L678" s="1" t="s">
        <v>3819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7" t="n">
        <v>46178</v>
      </c>
      <c r="C679" s="1" t="n">
        <v>1</v>
      </c>
      <c r="D679" s="1" t="s">
        <v>3781</v>
      </c>
      <c r="E679" s="1" t="n">
        <v>1642</v>
      </c>
      <c r="F679" s="1" t="s">
        <v>184</v>
      </c>
      <c r="I679" s="1" t="n">
        <v>1025113</v>
      </c>
      <c r="J679" s="1" t="n">
        <v>102033</v>
      </c>
      <c r="K679" s="1" t="n">
        <v>7896289210192</v>
      </c>
      <c r="L679" s="1" t="s">
        <v>4162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7" t="n">
        <v>46178</v>
      </c>
      <c r="C680" s="1" t="n">
        <v>1</v>
      </c>
      <c r="D680" s="1" t="s">
        <v>3781</v>
      </c>
      <c r="E680" s="1" t="n">
        <v>1642</v>
      </c>
      <c r="F680" s="1" t="s">
        <v>184</v>
      </c>
      <c r="I680" s="1" t="n">
        <v>1025113</v>
      </c>
      <c r="J680" s="1" t="n">
        <v>104335</v>
      </c>
      <c r="K680" s="1" t="n">
        <v>7896289210512</v>
      </c>
      <c r="L680" s="1" t="s">
        <v>4163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7" t="n">
        <v>46178</v>
      </c>
      <c r="C681" s="1" t="n">
        <v>1</v>
      </c>
      <c r="D681" s="1" t="s">
        <v>3781</v>
      </c>
      <c r="E681" s="1" t="n">
        <v>1642</v>
      </c>
      <c r="F681" s="1" t="s">
        <v>184</v>
      </c>
      <c r="I681" s="1" t="n">
        <v>1025113</v>
      </c>
      <c r="J681" s="1" t="n">
        <v>105780</v>
      </c>
      <c r="K681" s="1" t="n">
        <v>7896289210017</v>
      </c>
      <c r="L681" s="1" t="s">
        <v>4164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7" t="n">
        <v>46178</v>
      </c>
      <c r="C682" s="1" t="n">
        <v>1</v>
      </c>
      <c r="D682" s="1" t="s">
        <v>3781</v>
      </c>
      <c r="E682" s="1" t="n">
        <v>1642</v>
      </c>
      <c r="F682" s="1" t="s">
        <v>184</v>
      </c>
      <c r="I682" s="1" t="n">
        <v>1025113</v>
      </c>
      <c r="J682" s="1" t="n">
        <v>105782</v>
      </c>
      <c r="K682" s="1" t="n">
        <v>7896289210352</v>
      </c>
      <c r="L682" s="1" t="s">
        <v>4165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7" t="n">
        <v>46178</v>
      </c>
      <c r="C683" s="1" t="n">
        <v>1</v>
      </c>
      <c r="D683" s="1" t="s">
        <v>3781</v>
      </c>
      <c r="E683" s="1" t="n">
        <v>1642</v>
      </c>
      <c r="F683" s="1" t="s">
        <v>184</v>
      </c>
      <c r="I683" s="1" t="n">
        <v>1025113</v>
      </c>
      <c r="J683" s="1" t="n">
        <v>106079</v>
      </c>
      <c r="K683" s="1" t="n">
        <v>7896289210130</v>
      </c>
      <c r="L683" s="1" t="s">
        <v>4166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7" t="n">
        <v>46178</v>
      </c>
      <c r="C684" s="1" t="n">
        <v>1</v>
      </c>
      <c r="D684" s="1" t="s">
        <v>3781</v>
      </c>
      <c r="E684" s="1" t="n">
        <v>1642</v>
      </c>
      <c r="F684" s="1" t="s">
        <v>184</v>
      </c>
      <c r="I684" s="1" t="n">
        <v>1025113</v>
      </c>
      <c r="J684" s="1" t="n">
        <v>106274</v>
      </c>
      <c r="K684" s="1" t="n">
        <v>7896289210086</v>
      </c>
      <c r="L684" s="1" t="s">
        <v>4167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7" t="n">
        <v>46178</v>
      </c>
      <c r="C685" s="1" t="n">
        <v>1</v>
      </c>
      <c r="D685" s="1" t="s">
        <v>3781</v>
      </c>
      <c r="E685" s="1" t="n">
        <v>1642</v>
      </c>
      <c r="F685" s="1" t="s">
        <v>184</v>
      </c>
      <c r="I685" s="1" t="n">
        <v>1025113</v>
      </c>
      <c r="J685" s="1" t="n">
        <v>106280</v>
      </c>
      <c r="K685" s="1" t="n">
        <v>7896289210062</v>
      </c>
      <c r="L685" s="1" t="s">
        <v>4168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7" t="n">
        <v>46178</v>
      </c>
      <c r="C686" s="1" t="n">
        <v>1</v>
      </c>
      <c r="D686" s="1" t="s">
        <v>3781</v>
      </c>
      <c r="E686" s="1" t="n">
        <v>1642</v>
      </c>
      <c r="F686" s="1" t="s">
        <v>184</v>
      </c>
      <c r="I686" s="1" t="n">
        <v>1025113</v>
      </c>
      <c r="J686" s="1" t="n">
        <v>106407</v>
      </c>
      <c r="K686" s="1" t="n">
        <v>7896289210031</v>
      </c>
      <c r="L686" s="1" t="s">
        <v>4169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7" t="n">
        <v>46178</v>
      </c>
      <c r="C687" s="1" t="n">
        <v>1</v>
      </c>
      <c r="D687" s="1" t="s">
        <v>3781</v>
      </c>
      <c r="E687" s="1" t="n">
        <v>1608</v>
      </c>
      <c r="F687" s="1" t="s">
        <v>75</v>
      </c>
      <c r="I687" s="1" t="n">
        <v>1667674</v>
      </c>
      <c r="J687" s="1" t="n">
        <v>102213</v>
      </c>
      <c r="K687" s="1" t="n">
        <v>7894321711171</v>
      </c>
      <c r="L687" s="1" t="s">
        <v>4170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7" t="n">
        <v>46178</v>
      </c>
      <c r="C688" s="1" t="n">
        <v>1</v>
      </c>
      <c r="D688" s="1" t="s">
        <v>3781</v>
      </c>
      <c r="E688" s="1" t="n">
        <v>1608</v>
      </c>
      <c r="F688" s="1" t="s">
        <v>75</v>
      </c>
      <c r="I688" s="1" t="n">
        <v>1667674</v>
      </c>
      <c r="J688" s="1" t="n">
        <v>104454</v>
      </c>
      <c r="K688" s="1" t="n">
        <v>7892840142124</v>
      </c>
      <c r="L688" s="1" t="s">
        <v>4171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7" t="n">
        <v>46178</v>
      </c>
      <c r="C689" s="1" t="n">
        <v>1</v>
      </c>
      <c r="D689" s="1" t="s">
        <v>3781</v>
      </c>
      <c r="E689" s="1" t="n">
        <v>1608</v>
      </c>
      <c r="F689" s="1" t="s">
        <v>75</v>
      </c>
      <c r="I689" s="1" t="n">
        <v>1667674</v>
      </c>
      <c r="J689" s="1" t="n">
        <v>32249</v>
      </c>
      <c r="K689" s="1" t="n">
        <v>7892840815752</v>
      </c>
      <c r="L689" s="1" t="s">
        <v>4172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7" t="n">
        <v>46178</v>
      </c>
      <c r="C690" s="1" t="n">
        <v>1</v>
      </c>
      <c r="D690" s="1" t="s">
        <v>3781</v>
      </c>
      <c r="E690" s="1" t="n">
        <v>1608</v>
      </c>
      <c r="F690" s="1" t="s">
        <v>75</v>
      </c>
      <c r="I690" s="1" t="n">
        <v>1667674</v>
      </c>
      <c r="J690" s="1" t="n">
        <v>32648</v>
      </c>
      <c r="K690" s="1" t="n">
        <v>7892840815769</v>
      </c>
      <c r="L690" s="1" t="s">
        <v>4173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7" t="n">
        <v>46178</v>
      </c>
      <c r="C691" s="1" t="n">
        <v>1</v>
      </c>
      <c r="D691" s="1" t="s">
        <v>3781</v>
      </c>
      <c r="E691" s="1" t="n">
        <v>1608</v>
      </c>
      <c r="F691" s="1" t="s">
        <v>75</v>
      </c>
      <c r="I691" s="1" t="n">
        <v>1667674</v>
      </c>
      <c r="J691" s="1" t="n">
        <v>36474</v>
      </c>
      <c r="K691" s="1" t="n">
        <v>7892840815745</v>
      </c>
      <c r="L691" s="1" t="s">
        <v>4174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7" t="n">
        <v>46178</v>
      </c>
      <c r="C692" s="1" t="n">
        <v>1</v>
      </c>
      <c r="D692" s="1" t="s">
        <v>3781</v>
      </c>
      <c r="E692" s="1" t="n">
        <v>1608</v>
      </c>
      <c r="F692" s="1" t="s">
        <v>75</v>
      </c>
      <c r="I692" s="1" t="n">
        <v>1667674</v>
      </c>
      <c r="J692" s="1" t="n">
        <v>38353</v>
      </c>
      <c r="K692" s="1" t="n">
        <v>7892840817978</v>
      </c>
      <c r="L692" s="1" t="s">
        <v>4175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7" t="n">
        <v>46178</v>
      </c>
      <c r="C693" s="1" t="n">
        <v>1</v>
      </c>
      <c r="D693" s="1" t="s">
        <v>3781</v>
      </c>
      <c r="E693" s="1" t="n">
        <v>1608</v>
      </c>
      <c r="F693" s="1" t="s">
        <v>75</v>
      </c>
      <c r="I693" s="1" t="n">
        <v>1667674</v>
      </c>
      <c r="J693" s="1" t="n">
        <v>42694</v>
      </c>
      <c r="K693" s="1" t="n">
        <v>7892840814724</v>
      </c>
      <c r="L693" s="1" t="s">
        <v>4176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7" t="n">
        <v>46178</v>
      </c>
      <c r="C694" s="1" t="n">
        <v>1</v>
      </c>
      <c r="D694" s="1" t="s">
        <v>3781</v>
      </c>
      <c r="E694" s="1" t="n">
        <v>1608</v>
      </c>
      <c r="F694" s="1" t="s">
        <v>75</v>
      </c>
      <c r="I694" s="1" t="n">
        <v>1667674</v>
      </c>
      <c r="J694" s="1" t="n">
        <v>49508</v>
      </c>
      <c r="K694" s="1" t="n">
        <v>7892840819507</v>
      </c>
      <c r="L694" s="1" t="s">
        <v>4177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7" t="n">
        <v>46178</v>
      </c>
      <c r="C695" s="1" t="n">
        <v>1</v>
      </c>
      <c r="D695" s="1" t="s">
        <v>3781</v>
      </c>
      <c r="E695" s="1" t="n">
        <v>1608</v>
      </c>
      <c r="F695" s="1" t="s">
        <v>75</v>
      </c>
      <c r="I695" s="1" t="n">
        <v>1667674</v>
      </c>
      <c r="J695" s="1" t="n">
        <v>65592</v>
      </c>
      <c r="K695" s="1" t="n">
        <v>7892840822286</v>
      </c>
      <c r="L695" s="1" t="s">
        <v>4178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7" t="n">
        <v>46178</v>
      </c>
      <c r="C696" s="1" t="n">
        <v>1</v>
      </c>
      <c r="D696" s="1" t="s">
        <v>3781</v>
      </c>
      <c r="E696" s="1" t="n">
        <v>1608</v>
      </c>
      <c r="F696" s="1" t="s">
        <v>75</v>
      </c>
      <c r="I696" s="1" t="n">
        <v>1667674</v>
      </c>
      <c r="J696" s="1" t="n">
        <v>65597</v>
      </c>
      <c r="K696" s="1" t="n">
        <v>7892840822736</v>
      </c>
      <c r="L696" s="1" t="s">
        <v>4179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7" t="n">
        <v>46178</v>
      </c>
      <c r="C697" s="1" t="n">
        <v>1</v>
      </c>
      <c r="D697" s="1" t="s">
        <v>3781</v>
      </c>
      <c r="E697" s="1" t="n">
        <v>1608</v>
      </c>
      <c r="F697" s="1" t="s">
        <v>75</v>
      </c>
      <c r="I697" s="1" t="n">
        <v>1667674</v>
      </c>
      <c r="J697" s="1" t="n">
        <v>65598</v>
      </c>
      <c r="K697" s="1" t="n">
        <v>7892840822361</v>
      </c>
      <c r="L697" s="1" t="s">
        <v>4180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7" t="n">
        <v>46178</v>
      </c>
      <c r="C698" s="1" t="n">
        <v>1</v>
      </c>
      <c r="D698" s="1" t="s">
        <v>3781</v>
      </c>
      <c r="E698" s="1" t="n">
        <v>1608</v>
      </c>
      <c r="F698" s="1" t="s">
        <v>75</v>
      </c>
      <c r="I698" s="1" t="n">
        <v>1667674</v>
      </c>
      <c r="J698" s="1" t="n">
        <v>65736</v>
      </c>
      <c r="K698" s="1" t="n">
        <v>7892840823054</v>
      </c>
      <c r="L698" s="1" t="s">
        <v>4181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7" t="n">
        <v>46178</v>
      </c>
      <c r="C699" s="1" t="n">
        <v>1</v>
      </c>
      <c r="D699" s="1" t="s">
        <v>3781</v>
      </c>
      <c r="E699" s="1" t="n">
        <v>1608</v>
      </c>
      <c r="F699" s="1" t="s">
        <v>75</v>
      </c>
      <c r="I699" s="1" t="n">
        <v>1667674</v>
      </c>
      <c r="J699" s="1" t="n">
        <v>65964</v>
      </c>
      <c r="K699" s="1" t="n">
        <v>7892840822422</v>
      </c>
      <c r="L699" s="1" t="s">
        <v>4182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7" t="n">
        <v>46178</v>
      </c>
      <c r="C700" s="1" t="n">
        <v>1</v>
      </c>
      <c r="D700" s="1" t="s">
        <v>3781</v>
      </c>
      <c r="E700" s="1" t="n">
        <v>1608</v>
      </c>
      <c r="F700" s="1" t="s">
        <v>75</v>
      </c>
      <c r="I700" s="1" t="n">
        <v>1667674</v>
      </c>
      <c r="J700" s="1" t="n">
        <v>65965</v>
      </c>
      <c r="K700" s="1" t="n">
        <v>7892840822507</v>
      </c>
      <c r="L700" s="1" t="s">
        <v>4183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7" t="n">
        <v>46178</v>
      </c>
      <c r="C701" s="1" t="n">
        <v>1</v>
      </c>
      <c r="D701" s="1" t="s">
        <v>3781</v>
      </c>
      <c r="E701" s="1" t="n">
        <v>1608</v>
      </c>
      <c r="F701" s="1" t="s">
        <v>75</v>
      </c>
      <c r="I701" s="1" t="n">
        <v>1667674</v>
      </c>
      <c r="J701" s="1" t="n">
        <v>65966</v>
      </c>
      <c r="K701" s="1" t="n">
        <v>7892840822521</v>
      </c>
      <c r="L701" s="1" t="s">
        <v>4184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7" t="n">
        <v>46178</v>
      </c>
      <c r="C702" s="1" t="n">
        <v>1</v>
      </c>
      <c r="D702" s="1" t="s">
        <v>3781</v>
      </c>
      <c r="E702" s="1" t="n">
        <v>1608</v>
      </c>
      <c r="F702" s="1" t="s">
        <v>75</v>
      </c>
      <c r="I702" s="1" t="n">
        <v>1667674</v>
      </c>
      <c r="J702" s="1" t="n">
        <v>66089</v>
      </c>
      <c r="K702" s="1" t="n">
        <v>7892840822323</v>
      </c>
      <c r="L702" s="1" t="s">
        <v>4185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7" t="n">
        <v>46178</v>
      </c>
      <c r="C703" s="1" t="n">
        <v>1</v>
      </c>
      <c r="D703" s="1" t="s">
        <v>3781</v>
      </c>
      <c r="E703" s="1" t="n">
        <v>1608</v>
      </c>
      <c r="F703" s="1" t="s">
        <v>75</v>
      </c>
      <c r="I703" s="1" t="n">
        <v>1667674</v>
      </c>
      <c r="J703" s="1" t="n">
        <v>66993</v>
      </c>
      <c r="K703" s="1" t="n">
        <v>7892840822347</v>
      </c>
      <c r="L703" s="1" t="s">
        <v>4186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7" t="n">
        <v>46178</v>
      </c>
      <c r="C704" s="1" t="n">
        <v>1</v>
      </c>
      <c r="D704" s="1" t="s">
        <v>3781</v>
      </c>
      <c r="E704" s="1" t="n">
        <v>1608</v>
      </c>
      <c r="F704" s="1" t="s">
        <v>75</v>
      </c>
      <c r="I704" s="1" t="n">
        <v>1667674</v>
      </c>
      <c r="J704" s="1" t="n">
        <v>67604</v>
      </c>
      <c r="K704" s="1" t="n">
        <v>7892840823467</v>
      </c>
      <c r="L704" s="1" t="s">
        <v>4187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7" t="n">
        <v>46178</v>
      </c>
      <c r="C705" s="1" t="n">
        <v>1</v>
      </c>
      <c r="D705" s="1" t="s">
        <v>3781</v>
      </c>
      <c r="E705" s="1" t="n">
        <v>1608</v>
      </c>
      <c r="F705" s="1" t="s">
        <v>75</v>
      </c>
      <c r="I705" s="1" t="n">
        <v>1667674</v>
      </c>
      <c r="J705" s="1" t="n">
        <v>67724</v>
      </c>
      <c r="K705" s="1" t="n">
        <v>7892840822460</v>
      </c>
      <c r="L705" s="1" t="s">
        <v>4188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7" t="n">
        <v>46178</v>
      </c>
      <c r="C706" s="1" t="n">
        <v>1</v>
      </c>
      <c r="D706" s="1" t="s">
        <v>3781</v>
      </c>
      <c r="E706" s="1" t="n">
        <v>1608</v>
      </c>
      <c r="F706" s="1" t="s">
        <v>75</v>
      </c>
      <c r="I706" s="1" t="n">
        <v>1667674</v>
      </c>
      <c r="J706" s="1" t="n">
        <v>67743</v>
      </c>
      <c r="K706" s="1" t="n">
        <v>7892840822491</v>
      </c>
      <c r="L706" s="1" t="s">
        <v>4189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7" t="n">
        <v>46178</v>
      </c>
      <c r="C707" s="1" t="n">
        <v>1</v>
      </c>
      <c r="D707" s="1" t="s">
        <v>3781</v>
      </c>
      <c r="E707" s="1" t="n">
        <v>1608</v>
      </c>
      <c r="F707" s="1" t="s">
        <v>75</v>
      </c>
      <c r="I707" s="1" t="n">
        <v>1667674</v>
      </c>
      <c r="J707" s="1" t="n">
        <v>69688</v>
      </c>
      <c r="K707" s="1" t="n">
        <v>7892840822514</v>
      </c>
      <c r="L707" s="1" t="s">
        <v>4190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7" t="n">
        <v>46178</v>
      </c>
      <c r="C708" s="1" t="n">
        <v>1</v>
      </c>
      <c r="D708" s="1" t="s">
        <v>3781</v>
      </c>
      <c r="E708" s="1" t="n">
        <v>1608</v>
      </c>
      <c r="F708" s="1" t="s">
        <v>75</v>
      </c>
      <c r="I708" s="1" t="n">
        <v>1667674</v>
      </c>
      <c r="J708" s="1" t="n">
        <v>80195</v>
      </c>
      <c r="K708" s="1" t="n">
        <v>7892840824976</v>
      </c>
      <c r="L708" s="1" t="s">
        <v>4191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7" t="n">
        <v>46178</v>
      </c>
      <c r="C709" s="1" t="n">
        <v>1</v>
      </c>
      <c r="D709" s="1" t="s">
        <v>3781</v>
      </c>
      <c r="E709" s="1" t="n">
        <v>1608</v>
      </c>
      <c r="F709" s="1" t="s">
        <v>75</v>
      </c>
      <c r="I709" s="1" t="n">
        <v>1667674</v>
      </c>
      <c r="J709" s="1" t="n">
        <v>80207</v>
      </c>
      <c r="K709" s="1" t="n">
        <v>7892840825317</v>
      </c>
      <c r="L709" s="1" t="s">
        <v>4192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7" t="n">
        <v>46178</v>
      </c>
      <c r="C710" s="1" t="n">
        <v>1</v>
      </c>
      <c r="D710" s="1" t="s">
        <v>3781</v>
      </c>
      <c r="E710" s="1" t="n">
        <v>1608</v>
      </c>
      <c r="F710" s="1" t="s">
        <v>75</v>
      </c>
      <c r="I710" s="1" t="n">
        <v>1667674</v>
      </c>
      <c r="J710" s="1" t="n">
        <v>80494</v>
      </c>
      <c r="K710" s="1" t="n">
        <v>7892840825355</v>
      </c>
      <c r="L710" s="1" t="s">
        <v>4193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7" t="n">
        <v>46178</v>
      </c>
      <c r="C711" s="1" t="n">
        <v>2</v>
      </c>
      <c r="D711" s="1" t="s">
        <v>3825</v>
      </c>
      <c r="E711" s="1" t="n">
        <v>33</v>
      </c>
      <c r="F711" s="1" t="s">
        <v>93</v>
      </c>
      <c r="I711" s="1" t="n">
        <v>1122</v>
      </c>
      <c r="J711" s="1" t="n">
        <v>100062</v>
      </c>
      <c r="K711" s="1" t="n">
        <v>63</v>
      </c>
      <c r="L711" s="1" t="s">
        <v>4117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7" t="n">
        <v>46178</v>
      </c>
      <c r="C712" s="1" t="n">
        <v>2</v>
      </c>
      <c r="D712" s="1" t="s">
        <v>3825</v>
      </c>
      <c r="E712" s="1" t="n">
        <v>33</v>
      </c>
      <c r="F712" s="1" t="s">
        <v>93</v>
      </c>
      <c r="I712" s="1" t="n">
        <v>1122</v>
      </c>
      <c r="J712" s="1" t="n">
        <v>100100</v>
      </c>
      <c r="K712" s="1" t="n">
        <v>101</v>
      </c>
      <c r="L712" s="1" t="s">
        <v>4194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7" t="n">
        <v>46178</v>
      </c>
      <c r="C713" s="1" t="n">
        <v>2</v>
      </c>
      <c r="D713" s="1" t="s">
        <v>3825</v>
      </c>
      <c r="E713" s="1" t="n">
        <v>33</v>
      </c>
      <c r="F713" s="1" t="s">
        <v>93</v>
      </c>
      <c r="I713" s="1" t="n">
        <v>1122</v>
      </c>
      <c r="J713" s="1" t="n">
        <v>100104</v>
      </c>
      <c r="K713" s="1" t="n">
        <v>105</v>
      </c>
      <c r="L713" s="1" t="s">
        <v>4195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7" t="n">
        <v>46178</v>
      </c>
      <c r="C714" s="1" t="n">
        <v>2</v>
      </c>
      <c r="D714" s="1" t="s">
        <v>3825</v>
      </c>
      <c r="E714" s="1" t="n">
        <v>33</v>
      </c>
      <c r="F714" s="1" t="s">
        <v>93</v>
      </c>
      <c r="I714" s="1" t="n">
        <v>1122</v>
      </c>
      <c r="J714" s="1" t="n">
        <v>100105</v>
      </c>
      <c r="K714" s="1" t="n">
        <v>106</v>
      </c>
      <c r="L714" s="1" t="s">
        <v>4118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7" t="n">
        <v>46178</v>
      </c>
      <c r="C715" s="1" t="n">
        <v>2</v>
      </c>
      <c r="D715" s="1" t="s">
        <v>3825</v>
      </c>
      <c r="E715" s="1" t="n">
        <v>33</v>
      </c>
      <c r="F715" s="1" t="s">
        <v>93</v>
      </c>
      <c r="I715" s="1" t="n">
        <v>1122</v>
      </c>
      <c r="J715" s="1" t="n">
        <v>100107</v>
      </c>
      <c r="K715" s="1" t="n">
        <v>108</v>
      </c>
      <c r="L715" s="1" t="s">
        <v>4119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7" t="n">
        <v>46178</v>
      </c>
      <c r="C716" s="1" t="n">
        <v>2</v>
      </c>
      <c r="D716" s="1" t="s">
        <v>3825</v>
      </c>
      <c r="E716" s="1" t="n">
        <v>33</v>
      </c>
      <c r="F716" s="1" t="s">
        <v>93</v>
      </c>
      <c r="I716" s="1" t="n">
        <v>1122</v>
      </c>
      <c r="J716" s="1" t="n">
        <v>100109</v>
      </c>
      <c r="K716" s="1" t="n">
        <v>110</v>
      </c>
      <c r="L716" s="1" t="s">
        <v>4120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7" t="n">
        <v>46178</v>
      </c>
      <c r="C717" s="1" t="n">
        <v>2</v>
      </c>
      <c r="D717" s="1" t="s">
        <v>3825</v>
      </c>
      <c r="E717" s="1" t="n">
        <v>33</v>
      </c>
      <c r="F717" s="1" t="s">
        <v>93</v>
      </c>
      <c r="I717" s="1" t="n">
        <v>1122</v>
      </c>
      <c r="J717" s="1" t="n">
        <v>100110</v>
      </c>
      <c r="K717" s="1" t="n">
        <v>111</v>
      </c>
      <c r="L717" s="1" t="s">
        <v>4121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7" t="n">
        <v>46178</v>
      </c>
      <c r="C718" s="1" t="n">
        <v>2</v>
      </c>
      <c r="D718" s="1" t="s">
        <v>3825</v>
      </c>
      <c r="E718" s="1" t="n">
        <v>33</v>
      </c>
      <c r="F718" s="1" t="s">
        <v>93</v>
      </c>
      <c r="I718" s="1" t="n">
        <v>1122</v>
      </c>
      <c r="J718" s="1" t="n">
        <v>100112</v>
      </c>
      <c r="K718" s="1" t="n">
        <v>113</v>
      </c>
      <c r="L718" s="1" t="s">
        <v>4122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7" t="n">
        <v>46178</v>
      </c>
      <c r="C719" s="1" t="n">
        <v>2</v>
      </c>
      <c r="D719" s="1" t="s">
        <v>3825</v>
      </c>
      <c r="E719" s="1" t="n">
        <v>33</v>
      </c>
      <c r="F719" s="1" t="s">
        <v>93</v>
      </c>
      <c r="I719" s="1" t="n">
        <v>1122</v>
      </c>
      <c r="J719" s="1" t="n">
        <v>100116</v>
      </c>
      <c r="K719" s="1" t="n">
        <v>117</v>
      </c>
      <c r="L719" s="1" t="s">
        <v>4123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7" t="n">
        <v>46178</v>
      </c>
      <c r="C720" s="1" t="n">
        <v>2</v>
      </c>
      <c r="D720" s="1" t="s">
        <v>3825</v>
      </c>
      <c r="E720" s="1" t="n">
        <v>33</v>
      </c>
      <c r="F720" s="1" t="s">
        <v>93</v>
      </c>
      <c r="I720" s="1" t="n">
        <v>1122</v>
      </c>
      <c r="J720" s="1" t="n">
        <v>100118</v>
      </c>
      <c r="K720" s="1" t="n">
        <v>119</v>
      </c>
      <c r="L720" s="1" t="s">
        <v>4124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7" t="n">
        <v>46178</v>
      </c>
      <c r="C721" s="1" t="n">
        <v>2</v>
      </c>
      <c r="D721" s="1" t="s">
        <v>3825</v>
      </c>
      <c r="E721" s="1" t="n">
        <v>33</v>
      </c>
      <c r="F721" s="1" t="s">
        <v>93</v>
      </c>
      <c r="I721" s="1" t="n">
        <v>1122</v>
      </c>
      <c r="J721" s="1" t="n">
        <v>100121</v>
      </c>
      <c r="K721" s="1" t="n">
        <v>122</v>
      </c>
      <c r="L721" s="1" t="s">
        <v>4196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7" t="n">
        <v>46178</v>
      </c>
      <c r="C722" s="1" t="n">
        <v>2</v>
      </c>
      <c r="D722" s="1" t="s">
        <v>3825</v>
      </c>
      <c r="E722" s="1" t="n">
        <v>33</v>
      </c>
      <c r="F722" s="1" t="s">
        <v>93</v>
      </c>
      <c r="I722" s="1" t="n">
        <v>1122</v>
      </c>
      <c r="J722" s="1" t="n">
        <v>100122</v>
      </c>
      <c r="K722" s="1" t="n">
        <v>123</v>
      </c>
      <c r="L722" s="1" t="s">
        <v>4125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7" t="n">
        <v>46178</v>
      </c>
      <c r="C723" s="1" t="n">
        <v>2</v>
      </c>
      <c r="D723" s="1" t="s">
        <v>3825</v>
      </c>
      <c r="E723" s="1" t="n">
        <v>33</v>
      </c>
      <c r="F723" s="1" t="s">
        <v>93</v>
      </c>
      <c r="I723" s="1" t="n">
        <v>1122</v>
      </c>
      <c r="J723" s="1" t="n">
        <v>100123</v>
      </c>
      <c r="K723" s="1" t="n">
        <v>124</v>
      </c>
      <c r="L723" s="1" t="s">
        <v>4126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7" t="n">
        <v>46178</v>
      </c>
      <c r="C724" s="1" t="n">
        <v>2</v>
      </c>
      <c r="D724" s="1" t="s">
        <v>3825</v>
      </c>
      <c r="E724" s="1" t="n">
        <v>33</v>
      </c>
      <c r="F724" s="1" t="s">
        <v>93</v>
      </c>
      <c r="I724" s="1" t="n">
        <v>1122</v>
      </c>
      <c r="J724" s="1" t="n">
        <v>100123</v>
      </c>
      <c r="K724" s="1" t="n">
        <v>124</v>
      </c>
      <c r="L724" s="1" t="s">
        <v>4126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7" t="n">
        <v>46178</v>
      </c>
      <c r="C725" s="1" t="n">
        <v>2</v>
      </c>
      <c r="D725" s="1" t="s">
        <v>3825</v>
      </c>
      <c r="E725" s="1" t="n">
        <v>33</v>
      </c>
      <c r="F725" s="1" t="s">
        <v>93</v>
      </c>
      <c r="I725" s="1" t="n">
        <v>1122</v>
      </c>
      <c r="J725" s="1" t="n">
        <v>100125</v>
      </c>
      <c r="K725" s="1" t="n">
        <v>126</v>
      </c>
      <c r="L725" s="1" t="s">
        <v>4197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7" t="n">
        <v>46178</v>
      </c>
      <c r="C726" s="1" t="n">
        <v>2</v>
      </c>
      <c r="D726" s="1" t="s">
        <v>3825</v>
      </c>
      <c r="E726" s="1" t="n">
        <v>33</v>
      </c>
      <c r="F726" s="1" t="s">
        <v>93</v>
      </c>
      <c r="I726" s="1" t="n">
        <v>1122</v>
      </c>
      <c r="J726" s="1" t="n">
        <v>100129</v>
      </c>
      <c r="K726" s="1" t="n">
        <v>130</v>
      </c>
      <c r="L726" s="1" t="s">
        <v>4128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7" t="n">
        <v>46178</v>
      </c>
      <c r="C727" s="1" t="n">
        <v>2</v>
      </c>
      <c r="D727" s="1" t="s">
        <v>3825</v>
      </c>
      <c r="E727" s="1" t="n">
        <v>33</v>
      </c>
      <c r="F727" s="1" t="s">
        <v>93</v>
      </c>
      <c r="I727" s="1" t="n">
        <v>1122</v>
      </c>
      <c r="J727" s="1" t="n">
        <v>100133</v>
      </c>
      <c r="K727" s="1" t="n">
        <v>134</v>
      </c>
      <c r="L727" s="1" t="s">
        <v>4129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7" t="n">
        <v>46178</v>
      </c>
      <c r="C728" s="1" t="n">
        <v>2</v>
      </c>
      <c r="D728" s="1" t="s">
        <v>3825</v>
      </c>
      <c r="E728" s="1" t="n">
        <v>33</v>
      </c>
      <c r="F728" s="1" t="s">
        <v>93</v>
      </c>
      <c r="I728" s="1" t="n">
        <v>1122</v>
      </c>
      <c r="J728" s="1" t="n">
        <v>100138</v>
      </c>
      <c r="K728" s="1" t="n">
        <v>139</v>
      </c>
      <c r="L728" s="1" t="s">
        <v>4198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7" t="n">
        <v>46178</v>
      </c>
      <c r="C729" s="1" t="n">
        <v>2</v>
      </c>
      <c r="D729" s="1" t="s">
        <v>3825</v>
      </c>
      <c r="E729" s="1" t="n">
        <v>33</v>
      </c>
      <c r="F729" s="1" t="s">
        <v>93</v>
      </c>
      <c r="I729" s="1" t="n">
        <v>12233</v>
      </c>
      <c r="J729" s="1" t="n">
        <v>100113</v>
      </c>
      <c r="K729" s="1" t="n">
        <v>114</v>
      </c>
      <c r="L729" s="1" t="s">
        <v>4104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7" t="n">
        <v>46178</v>
      </c>
      <c r="C730" s="1" t="n">
        <v>2</v>
      </c>
      <c r="D730" s="1" t="s">
        <v>3825</v>
      </c>
      <c r="E730" s="1" t="n">
        <v>33</v>
      </c>
      <c r="F730" s="1" t="s">
        <v>93</v>
      </c>
      <c r="I730" s="1" t="n">
        <v>12233</v>
      </c>
      <c r="J730" s="1" t="n">
        <v>100115</v>
      </c>
      <c r="K730" s="1" t="n">
        <v>116</v>
      </c>
      <c r="L730" s="1" t="s">
        <v>4105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7" t="n">
        <v>46178</v>
      </c>
      <c r="C731" s="1" t="n">
        <v>2</v>
      </c>
      <c r="D731" s="1" t="s">
        <v>3825</v>
      </c>
      <c r="E731" s="1" t="n">
        <v>33</v>
      </c>
      <c r="F731" s="1" t="s">
        <v>93</v>
      </c>
      <c r="I731" s="1" t="n">
        <v>12233</v>
      </c>
      <c r="J731" s="1" t="n">
        <v>100130</v>
      </c>
      <c r="K731" s="1" t="n">
        <v>131</v>
      </c>
      <c r="L731" s="1" t="s">
        <v>4106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7" t="n">
        <v>46178</v>
      </c>
      <c r="C732" s="1" t="n">
        <v>2</v>
      </c>
      <c r="D732" s="1" t="s">
        <v>3825</v>
      </c>
      <c r="E732" s="1" t="n">
        <v>33</v>
      </c>
      <c r="F732" s="1" t="s">
        <v>93</v>
      </c>
      <c r="I732" s="1" t="n">
        <v>12233</v>
      </c>
      <c r="J732" s="1" t="n">
        <v>100132</v>
      </c>
      <c r="K732" s="1" t="n">
        <v>133</v>
      </c>
      <c r="L732" s="1" t="s">
        <v>4107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7" t="n">
        <v>46178</v>
      </c>
      <c r="C733" s="1" t="n">
        <v>2</v>
      </c>
      <c r="D733" s="1" t="s">
        <v>3825</v>
      </c>
      <c r="E733" s="1" t="n">
        <v>33</v>
      </c>
      <c r="F733" s="1" t="s">
        <v>93</v>
      </c>
      <c r="I733" s="1" t="n">
        <v>12233</v>
      </c>
      <c r="J733" s="1" t="n">
        <v>100135</v>
      </c>
      <c r="K733" s="1" t="n">
        <v>136</v>
      </c>
      <c r="L733" s="1" t="s">
        <v>4108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7" t="n">
        <v>46178</v>
      </c>
      <c r="C734" s="1" t="n">
        <v>2</v>
      </c>
      <c r="D734" s="1" t="s">
        <v>3825</v>
      </c>
      <c r="E734" s="1" t="n">
        <v>33</v>
      </c>
      <c r="F734" s="1" t="s">
        <v>93</v>
      </c>
      <c r="I734" s="1" t="n">
        <v>12233</v>
      </c>
      <c r="J734" s="1" t="n">
        <v>100148</v>
      </c>
      <c r="K734" s="1" t="n">
        <v>149</v>
      </c>
      <c r="L734" s="1" t="s">
        <v>4109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7" t="n">
        <v>46178</v>
      </c>
      <c r="C735" s="1" t="n">
        <v>2</v>
      </c>
      <c r="D735" s="1" t="s">
        <v>3825</v>
      </c>
      <c r="E735" s="1" t="n">
        <v>33</v>
      </c>
      <c r="F735" s="1" t="s">
        <v>93</v>
      </c>
      <c r="I735" s="1" t="n">
        <v>12233</v>
      </c>
      <c r="J735" s="1" t="n">
        <v>100297</v>
      </c>
      <c r="K735" s="1" t="n">
        <v>70293</v>
      </c>
      <c r="L735" s="1" t="s">
        <v>4110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7" t="n">
        <v>46178</v>
      </c>
      <c r="C736" s="1" t="n">
        <v>2</v>
      </c>
      <c r="D736" s="1" t="s">
        <v>3825</v>
      </c>
      <c r="E736" s="1" t="n">
        <v>33</v>
      </c>
      <c r="F736" s="1" t="s">
        <v>93</v>
      </c>
      <c r="I736" s="1" t="n">
        <v>12233</v>
      </c>
      <c r="J736" s="1" t="n">
        <v>110142</v>
      </c>
      <c r="K736" s="1" t="n">
        <v>16699</v>
      </c>
      <c r="L736" s="1" t="s">
        <v>4111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7" t="n">
        <v>46178</v>
      </c>
      <c r="C737" s="1" t="n">
        <v>2</v>
      </c>
      <c r="D737" s="1" t="s">
        <v>3825</v>
      </c>
      <c r="E737" s="1" t="n">
        <v>33</v>
      </c>
      <c r="F737" s="1" t="s">
        <v>93</v>
      </c>
      <c r="I737" s="1" t="n">
        <v>12233</v>
      </c>
      <c r="J737" s="1" t="n">
        <v>110165</v>
      </c>
      <c r="K737" s="1" t="n">
        <v>37441</v>
      </c>
      <c r="L737" s="1" t="s">
        <v>4199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7" t="n">
        <v>46178</v>
      </c>
      <c r="C738" s="1" t="n">
        <v>2</v>
      </c>
      <c r="D738" s="1" t="s">
        <v>3825</v>
      </c>
      <c r="E738" s="1" t="n">
        <v>33</v>
      </c>
      <c r="F738" s="1" t="s">
        <v>93</v>
      </c>
      <c r="I738" s="1" t="n">
        <v>12233</v>
      </c>
      <c r="J738" s="1" t="n">
        <v>110168</v>
      </c>
      <c r="K738" s="1" t="n">
        <v>37365</v>
      </c>
      <c r="L738" s="1" t="s">
        <v>4112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7" t="n">
        <v>46178</v>
      </c>
      <c r="C739" s="1" t="n">
        <v>2</v>
      </c>
      <c r="D739" s="1" t="s">
        <v>3825</v>
      </c>
      <c r="E739" s="1" t="n">
        <v>33</v>
      </c>
      <c r="F739" s="1" t="s">
        <v>93</v>
      </c>
      <c r="I739" s="1" t="n">
        <v>12233</v>
      </c>
      <c r="J739" s="1" t="n">
        <v>38022</v>
      </c>
      <c r="K739" s="1" t="n">
        <v>604</v>
      </c>
      <c r="L739" s="1" t="s">
        <v>4200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7" t="n">
        <v>46178</v>
      </c>
      <c r="C740" s="1" t="n">
        <v>2</v>
      </c>
      <c r="D740" s="1" t="s">
        <v>3825</v>
      </c>
      <c r="E740" s="1" t="n">
        <v>33</v>
      </c>
      <c r="F740" s="1" t="s">
        <v>93</v>
      </c>
      <c r="I740" s="1" t="n">
        <v>12233</v>
      </c>
      <c r="J740" s="1" t="n">
        <v>110489</v>
      </c>
      <c r="K740" s="1" t="n">
        <v>54743</v>
      </c>
      <c r="L740" s="1" t="s">
        <v>4114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7" t="n">
        <v>46178</v>
      </c>
      <c r="C741" s="1" t="n">
        <v>2</v>
      </c>
      <c r="D741" s="1" t="s">
        <v>3825</v>
      </c>
      <c r="E741" s="1" t="n">
        <v>33</v>
      </c>
      <c r="F741" s="1" t="s">
        <v>93</v>
      </c>
      <c r="I741" s="1" t="n">
        <v>12233</v>
      </c>
      <c r="J741" s="1" t="n">
        <v>80078</v>
      </c>
      <c r="K741" s="1" t="n">
        <v>710</v>
      </c>
      <c r="L741" s="1" t="s">
        <v>4115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7" t="n">
        <v>46178</v>
      </c>
      <c r="C742" s="1" t="n">
        <v>2</v>
      </c>
      <c r="D742" s="1" t="s">
        <v>3825</v>
      </c>
      <c r="E742" s="1" t="n">
        <v>33</v>
      </c>
      <c r="F742" s="1" t="s">
        <v>93</v>
      </c>
      <c r="I742" s="1" t="n">
        <v>3062026</v>
      </c>
      <c r="J742" s="1" t="n">
        <v>20452</v>
      </c>
      <c r="K742" s="1" t="n">
        <v>7898934529086</v>
      </c>
      <c r="L742" s="1" t="s">
        <v>4201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7" t="n">
        <v>46178</v>
      </c>
      <c r="C743" s="1" t="n">
        <v>6</v>
      </c>
      <c r="D743" s="1" t="s">
        <v>3844</v>
      </c>
      <c r="E743" s="1" t="n">
        <v>33</v>
      </c>
      <c r="F743" s="1" t="s">
        <v>93</v>
      </c>
      <c r="I743" s="1" t="n">
        <v>5080</v>
      </c>
      <c r="J743" s="1" t="n">
        <v>20452</v>
      </c>
      <c r="K743" s="1" t="n">
        <v>7898934529086</v>
      </c>
      <c r="L743" s="1" t="s">
        <v>4201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7" t="n">
        <v>46178</v>
      </c>
      <c r="C744" s="1" t="n">
        <v>6</v>
      </c>
      <c r="D744" s="1" t="s">
        <v>3844</v>
      </c>
      <c r="E744" s="1" t="n">
        <v>33</v>
      </c>
      <c r="F744" s="1" t="s">
        <v>93</v>
      </c>
      <c r="I744" s="1" t="n">
        <v>5081</v>
      </c>
      <c r="J744" s="1" t="n">
        <v>100062</v>
      </c>
      <c r="K744" s="1" t="n">
        <v>63</v>
      </c>
      <c r="L744" s="1" t="s">
        <v>4117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7" t="n">
        <v>46178</v>
      </c>
      <c r="C745" s="1" t="n">
        <v>6</v>
      </c>
      <c r="D745" s="1" t="s">
        <v>3844</v>
      </c>
      <c r="E745" s="1" t="n">
        <v>33</v>
      </c>
      <c r="F745" s="1" t="s">
        <v>93</v>
      </c>
      <c r="I745" s="1" t="n">
        <v>5081</v>
      </c>
      <c r="J745" s="1" t="n">
        <v>100100</v>
      </c>
      <c r="K745" s="1" t="n">
        <v>101</v>
      </c>
      <c r="L745" s="1" t="s">
        <v>4194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7" t="n">
        <v>46178</v>
      </c>
      <c r="C746" s="1" t="n">
        <v>6</v>
      </c>
      <c r="D746" s="1" t="s">
        <v>3844</v>
      </c>
      <c r="E746" s="1" t="n">
        <v>33</v>
      </c>
      <c r="F746" s="1" t="s">
        <v>93</v>
      </c>
      <c r="I746" s="1" t="n">
        <v>5081</v>
      </c>
      <c r="J746" s="1" t="n">
        <v>100104</v>
      </c>
      <c r="K746" s="1" t="n">
        <v>105</v>
      </c>
      <c r="L746" s="1" t="s">
        <v>4195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7" t="n">
        <v>46178</v>
      </c>
      <c r="C747" s="1" t="n">
        <v>6</v>
      </c>
      <c r="D747" s="1" t="s">
        <v>3844</v>
      </c>
      <c r="E747" s="1" t="n">
        <v>33</v>
      </c>
      <c r="F747" s="1" t="s">
        <v>93</v>
      </c>
      <c r="I747" s="1" t="n">
        <v>5081</v>
      </c>
      <c r="J747" s="1" t="n">
        <v>100105</v>
      </c>
      <c r="K747" s="1" t="n">
        <v>106</v>
      </c>
      <c r="L747" s="1" t="s">
        <v>4118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7" t="n">
        <v>46178</v>
      </c>
      <c r="C748" s="1" t="n">
        <v>6</v>
      </c>
      <c r="D748" s="1" t="s">
        <v>3844</v>
      </c>
      <c r="E748" s="1" t="n">
        <v>33</v>
      </c>
      <c r="F748" s="1" t="s">
        <v>93</v>
      </c>
      <c r="I748" s="1" t="n">
        <v>5081</v>
      </c>
      <c r="J748" s="1" t="n">
        <v>100107</v>
      </c>
      <c r="K748" s="1" t="n">
        <v>108</v>
      </c>
      <c r="L748" s="1" t="s">
        <v>4119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7" t="n">
        <v>46178</v>
      </c>
      <c r="C749" s="1" t="n">
        <v>6</v>
      </c>
      <c r="D749" s="1" t="s">
        <v>3844</v>
      </c>
      <c r="E749" s="1" t="n">
        <v>33</v>
      </c>
      <c r="F749" s="1" t="s">
        <v>93</v>
      </c>
      <c r="I749" s="1" t="n">
        <v>5081</v>
      </c>
      <c r="J749" s="1" t="n">
        <v>100109</v>
      </c>
      <c r="K749" s="1" t="n">
        <v>110</v>
      </c>
      <c r="L749" s="1" t="s">
        <v>4120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7" t="n">
        <v>46178</v>
      </c>
      <c r="C750" s="1" t="n">
        <v>6</v>
      </c>
      <c r="D750" s="1" t="s">
        <v>3844</v>
      </c>
      <c r="E750" s="1" t="n">
        <v>33</v>
      </c>
      <c r="F750" s="1" t="s">
        <v>93</v>
      </c>
      <c r="I750" s="1" t="n">
        <v>5081</v>
      </c>
      <c r="J750" s="1" t="n">
        <v>100110</v>
      </c>
      <c r="K750" s="1" t="n">
        <v>111</v>
      </c>
      <c r="L750" s="1" t="s">
        <v>4121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7" t="n">
        <v>46178</v>
      </c>
      <c r="C751" s="1" t="n">
        <v>6</v>
      </c>
      <c r="D751" s="1" t="s">
        <v>3844</v>
      </c>
      <c r="E751" s="1" t="n">
        <v>33</v>
      </c>
      <c r="F751" s="1" t="s">
        <v>93</v>
      </c>
      <c r="I751" s="1" t="n">
        <v>5081</v>
      </c>
      <c r="J751" s="1" t="n">
        <v>100112</v>
      </c>
      <c r="K751" s="1" t="n">
        <v>113</v>
      </c>
      <c r="L751" s="1" t="s">
        <v>4122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7" t="n">
        <v>46178</v>
      </c>
      <c r="C752" s="1" t="n">
        <v>6</v>
      </c>
      <c r="D752" s="1" t="s">
        <v>3844</v>
      </c>
      <c r="E752" s="1" t="n">
        <v>33</v>
      </c>
      <c r="F752" s="1" t="s">
        <v>93</v>
      </c>
      <c r="I752" s="1" t="n">
        <v>5081</v>
      </c>
      <c r="J752" s="1" t="n">
        <v>100116</v>
      </c>
      <c r="K752" s="1" t="n">
        <v>117</v>
      </c>
      <c r="L752" s="1" t="s">
        <v>4123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7" t="n">
        <v>46178</v>
      </c>
      <c r="C753" s="1" t="n">
        <v>6</v>
      </c>
      <c r="D753" s="1" t="s">
        <v>3844</v>
      </c>
      <c r="E753" s="1" t="n">
        <v>33</v>
      </c>
      <c r="F753" s="1" t="s">
        <v>93</v>
      </c>
      <c r="I753" s="1" t="n">
        <v>5081</v>
      </c>
      <c r="J753" s="1" t="n">
        <v>100118</v>
      </c>
      <c r="K753" s="1" t="n">
        <v>119</v>
      </c>
      <c r="L753" s="1" t="s">
        <v>4124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7" t="n">
        <v>46178</v>
      </c>
      <c r="C754" s="1" t="n">
        <v>6</v>
      </c>
      <c r="D754" s="1" t="s">
        <v>3844</v>
      </c>
      <c r="E754" s="1" t="n">
        <v>33</v>
      </c>
      <c r="F754" s="1" t="s">
        <v>93</v>
      </c>
      <c r="I754" s="1" t="n">
        <v>5081</v>
      </c>
      <c r="J754" s="1" t="n">
        <v>100121</v>
      </c>
      <c r="K754" s="1" t="n">
        <v>122</v>
      </c>
      <c r="L754" s="1" t="s">
        <v>4196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7" t="n">
        <v>46178</v>
      </c>
      <c r="C755" s="1" t="n">
        <v>6</v>
      </c>
      <c r="D755" s="1" t="s">
        <v>3844</v>
      </c>
      <c r="E755" s="1" t="n">
        <v>33</v>
      </c>
      <c r="F755" s="1" t="s">
        <v>93</v>
      </c>
      <c r="I755" s="1" t="n">
        <v>5081</v>
      </c>
      <c r="J755" s="1" t="n">
        <v>100122</v>
      </c>
      <c r="K755" s="1" t="n">
        <v>123</v>
      </c>
      <c r="L755" s="1" t="s">
        <v>4125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7" t="n">
        <v>46178</v>
      </c>
      <c r="C756" s="1" t="n">
        <v>6</v>
      </c>
      <c r="D756" s="1" t="s">
        <v>3844</v>
      </c>
      <c r="E756" s="1" t="n">
        <v>33</v>
      </c>
      <c r="F756" s="1" t="s">
        <v>93</v>
      </c>
      <c r="I756" s="1" t="n">
        <v>5081</v>
      </c>
      <c r="J756" s="1" t="n">
        <v>100123</v>
      </c>
      <c r="K756" s="1" t="n">
        <v>124</v>
      </c>
      <c r="L756" s="1" t="s">
        <v>4126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7" t="n">
        <v>46178</v>
      </c>
      <c r="C757" s="1" t="n">
        <v>6</v>
      </c>
      <c r="D757" s="1" t="s">
        <v>3844</v>
      </c>
      <c r="E757" s="1" t="n">
        <v>33</v>
      </c>
      <c r="F757" s="1" t="s">
        <v>93</v>
      </c>
      <c r="I757" s="1" t="n">
        <v>5081</v>
      </c>
      <c r="J757" s="1" t="n">
        <v>100123</v>
      </c>
      <c r="K757" s="1" t="n">
        <v>124</v>
      </c>
      <c r="L757" s="1" t="s">
        <v>4126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7" t="n">
        <v>46178</v>
      </c>
      <c r="C758" s="1" t="n">
        <v>6</v>
      </c>
      <c r="D758" s="1" t="s">
        <v>3844</v>
      </c>
      <c r="E758" s="1" t="n">
        <v>33</v>
      </c>
      <c r="F758" s="1" t="s">
        <v>93</v>
      </c>
      <c r="I758" s="1" t="n">
        <v>5081</v>
      </c>
      <c r="J758" s="1" t="n">
        <v>100125</v>
      </c>
      <c r="K758" s="1" t="n">
        <v>126</v>
      </c>
      <c r="L758" s="1" t="s">
        <v>4197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7" t="n">
        <v>46178</v>
      </c>
      <c r="C759" s="1" t="n">
        <v>6</v>
      </c>
      <c r="D759" s="1" t="s">
        <v>3844</v>
      </c>
      <c r="E759" s="1" t="n">
        <v>33</v>
      </c>
      <c r="F759" s="1" t="s">
        <v>93</v>
      </c>
      <c r="I759" s="1" t="n">
        <v>5081</v>
      </c>
      <c r="J759" s="1" t="n">
        <v>100129</v>
      </c>
      <c r="K759" s="1" t="n">
        <v>130</v>
      </c>
      <c r="L759" s="1" t="s">
        <v>4128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7" t="n">
        <v>46178</v>
      </c>
      <c r="C760" s="1" t="n">
        <v>6</v>
      </c>
      <c r="D760" s="1" t="s">
        <v>3844</v>
      </c>
      <c r="E760" s="1" t="n">
        <v>33</v>
      </c>
      <c r="F760" s="1" t="s">
        <v>93</v>
      </c>
      <c r="I760" s="1" t="n">
        <v>5081</v>
      </c>
      <c r="J760" s="1" t="n">
        <v>100133</v>
      </c>
      <c r="K760" s="1" t="n">
        <v>134</v>
      </c>
      <c r="L760" s="1" t="s">
        <v>4129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7" t="n">
        <v>46178</v>
      </c>
      <c r="C761" s="1" t="n">
        <v>6</v>
      </c>
      <c r="D761" s="1" t="s">
        <v>3844</v>
      </c>
      <c r="E761" s="1" t="n">
        <v>33</v>
      </c>
      <c r="F761" s="1" t="s">
        <v>93</v>
      </c>
      <c r="I761" s="1" t="n">
        <v>5081</v>
      </c>
      <c r="J761" s="1" t="n">
        <v>100138</v>
      </c>
      <c r="K761" s="1" t="n">
        <v>139</v>
      </c>
      <c r="L761" s="1" t="s">
        <v>4198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7" t="n">
        <v>46178</v>
      </c>
      <c r="C762" s="1" t="n">
        <v>6</v>
      </c>
      <c r="D762" s="1" t="s">
        <v>3844</v>
      </c>
      <c r="E762" s="1" t="n">
        <v>33</v>
      </c>
      <c r="F762" s="1" t="s">
        <v>93</v>
      </c>
      <c r="I762" s="1" t="n">
        <v>5086</v>
      </c>
      <c r="J762" s="1" t="n">
        <v>100113</v>
      </c>
      <c r="K762" s="1" t="n">
        <v>114</v>
      </c>
      <c r="L762" s="1" t="s">
        <v>4104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7" t="n">
        <v>46178</v>
      </c>
      <c r="C763" s="1" t="n">
        <v>6</v>
      </c>
      <c r="D763" s="1" t="s">
        <v>3844</v>
      </c>
      <c r="E763" s="1" t="n">
        <v>33</v>
      </c>
      <c r="F763" s="1" t="s">
        <v>93</v>
      </c>
      <c r="I763" s="1" t="n">
        <v>5086</v>
      </c>
      <c r="J763" s="1" t="n">
        <v>100115</v>
      </c>
      <c r="K763" s="1" t="n">
        <v>116</v>
      </c>
      <c r="L763" s="1" t="s">
        <v>4105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7" t="n">
        <v>46178</v>
      </c>
      <c r="C764" s="1" t="n">
        <v>6</v>
      </c>
      <c r="D764" s="1" t="s">
        <v>3844</v>
      </c>
      <c r="E764" s="1" t="n">
        <v>33</v>
      </c>
      <c r="F764" s="1" t="s">
        <v>93</v>
      </c>
      <c r="I764" s="1" t="n">
        <v>5086</v>
      </c>
      <c r="J764" s="1" t="n">
        <v>100130</v>
      </c>
      <c r="K764" s="1" t="n">
        <v>131</v>
      </c>
      <c r="L764" s="1" t="s">
        <v>4106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7" t="n">
        <v>46178</v>
      </c>
      <c r="C765" s="1" t="n">
        <v>6</v>
      </c>
      <c r="D765" s="1" t="s">
        <v>3844</v>
      </c>
      <c r="E765" s="1" t="n">
        <v>33</v>
      </c>
      <c r="F765" s="1" t="s">
        <v>93</v>
      </c>
      <c r="I765" s="1" t="n">
        <v>5086</v>
      </c>
      <c r="J765" s="1" t="n">
        <v>100132</v>
      </c>
      <c r="K765" s="1" t="n">
        <v>133</v>
      </c>
      <c r="L765" s="1" t="s">
        <v>4107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7" t="n">
        <v>46178</v>
      </c>
      <c r="C766" s="1" t="n">
        <v>6</v>
      </c>
      <c r="D766" s="1" t="s">
        <v>3844</v>
      </c>
      <c r="E766" s="1" t="n">
        <v>33</v>
      </c>
      <c r="F766" s="1" t="s">
        <v>93</v>
      </c>
      <c r="I766" s="1" t="n">
        <v>5086</v>
      </c>
      <c r="J766" s="1" t="n">
        <v>100135</v>
      </c>
      <c r="K766" s="1" t="n">
        <v>136</v>
      </c>
      <c r="L766" s="1" t="s">
        <v>4108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7" t="n">
        <v>46178</v>
      </c>
      <c r="C767" s="1" t="n">
        <v>6</v>
      </c>
      <c r="D767" s="1" t="s">
        <v>3844</v>
      </c>
      <c r="E767" s="1" t="n">
        <v>33</v>
      </c>
      <c r="F767" s="1" t="s">
        <v>93</v>
      </c>
      <c r="I767" s="1" t="n">
        <v>5086</v>
      </c>
      <c r="J767" s="1" t="n">
        <v>100148</v>
      </c>
      <c r="K767" s="1" t="n">
        <v>149</v>
      </c>
      <c r="L767" s="1" t="s">
        <v>4109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7" t="n">
        <v>46178</v>
      </c>
      <c r="C768" s="1" t="n">
        <v>6</v>
      </c>
      <c r="D768" s="1" t="s">
        <v>3844</v>
      </c>
      <c r="E768" s="1" t="n">
        <v>33</v>
      </c>
      <c r="F768" s="1" t="s">
        <v>93</v>
      </c>
      <c r="I768" s="1" t="n">
        <v>5086</v>
      </c>
      <c r="J768" s="1" t="n">
        <v>100297</v>
      </c>
      <c r="K768" s="1" t="n">
        <v>70293</v>
      </c>
      <c r="L768" s="1" t="s">
        <v>4110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7" t="n">
        <v>46178</v>
      </c>
      <c r="C769" s="1" t="n">
        <v>6</v>
      </c>
      <c r="D769" s="1" t="s">
        <v>3844</v>
      </c>
      <c r="E769" s="1" t="n">
        <v>33</v>
      </c>
      <c r="F769" s="1" t="s">
        <v>93</v>
      </c>
      <c r="I769" s="1" t="n">
        <v>5086</v>
      </c>
      <c r="J769" s="1" t="n">
        <v>110142</v>
      </c>
      <c r="K769" s="1" t="n">
        <v>16699</v>
      </c>
      <c r="L769" s="1" t="s">
        <v>4111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7" t="n">
        <v>46178</v>
      </c>
      <c r="C770" s="1" t="n">
        <v>6</v>
      </c>
      <c r="D770" s="1" t="s">
        <v>3844</v>
      </c>
      <c r="E770" s="1" t="n">
        <v>33</v>
      </c>
      <c r="F770" s="1" t="s">
        <v>93</v>
      </c>
      <c r="I770" s="1" t="n">
        <v>5086</v>
      </c>
      <c r="J770" s="1" t="n">
        <v>110165</v>
      </c>
      <c r="K770" s="1" t="n">
        <v>37441</v>
      </c>
      <c r="L770" s="1" t="s">
        <v>4199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7" t="n">
        <v>46178</v>
      </c>
      <c r="C771" s="1" t="n">
        <v>6</v>
      </c>
      <c r="D771" s="1" t="s">
        <v>3844</v>
      </c>
      <c r="E771" s="1" t="n">
        <v>33</v>
      </c>
      <c r="F771" s="1" t="s">
        <v>93</v>
      </c>
      <c r="I771" s="1" t="n">
        <v>5086</v>
      </c>
      <c r="J771" s="1" t="n">
        <v>110168</v>
      </c>
      <c r="K771" s="1" t="n">
        <v>37365</v>
      </c>
      <c r="L771" s="1" t="s">
        <v>4112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7" t="n">
        <v>46178</v>
      </c>
      <c r="C772" s="1" t="n">
        <v>6</v>
      </c>
      <c r="D772" s="1" t="s">
        <v>3844</v>
      </c>
      <c r="E772" s="1" t="n">
        <v>33</v>
      </c>
      <c r="F772" s="1" t="s">
        <v>93</v>
      </c>
      <c r="I772" s="1" t="n">
        <v>5086</v>
      </c>
      <c r="J772" s="1" t="n">
        <v>38022</v>
      </c>
      <c r="K772" s="1" t="n">
        <v>604</v>
      </c>
      <c r="L772" s="1" t="s">
        <v>4200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7" t="n">
        <v>46178</v>
      </c>
      <c r="C773" s="1" t="n">
        <v>6</v>
      </c>
      <c r="D773" s="1" t="s">
        <v>3844</v>
      </c>
      <c r="E773" s="1" t="n">
        <v>33</v>
      </c>
      <c r="F773" s="1" t="s">
        <v>93</v>
      </c>
      <c r="I773" s="1" t="n">
        <v>5086</v>
      </c>
      <c r="J773" s="1" t="n">
        <v>110489</v>
      </c>
      <c r="K773" s="1" t="n">
        <v>54743</v>
      </c>
      <c r="L773" s="1" t="s">
        <v>4114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7" t="n">
        <v>46178</v>
      </c>
      <c r="C774" s="1" t="n">
        <v>6</v>
      </c>
      <c r="D774" s="1" t="s">
        <v>3844</v>
      </c>
      <c r="E774" s="1" t="n">
        <v>33</v>
      </c>
      <c r="F774" s="1" t="s">
        <v>93</v>
      </c>
      <c r="I774" s="1" t="n">
        <v>5086</v>
      </c>
      <c r="J774" s="1" t="n">
        <v>80078</v>
      </c>
      <c r="K774" s="1" t="n">
        <v>710</v>
      </c>
      <c r="L774" s="1" t="s">
        <v>4115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7" t="n">
        <v>46178</v>
      </c>
      <c r="C775" s="1" t="n">
        <v>22</v>
      </c>
      <c r="D775" s="1" t="s">
        <v>3850</v>
      </c>
      <c r="E775" s="1" t="n">
        <v>33</v>
      </c>
      <c r="F775" s="1" t="s">
        <v>93</v>
      </c>
      <c r="I775" s="1" t="n">
        <v>5083</v>
      </c>
      <c r="J775" s="1" t="n">
        <v>100000</v>
      </c>
      <c r="K775" s="1" t="n">
        <v>1</v>
      </c>
      <c r="L775" s="1" t="s">
        <v>3851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7" t="n">
        <v>46178</v>
      </c>
      <c r="C776" s="1" t="n">
        <v>22</v>
      </c>
      <c r="D776" s="1" t="s">
        <v>3850</v>
      </c>
      <c r="E776" s="1" t="n">
        <v>33</v>
      </c>
      <c r="F776" s="1" t="s">
        <v>93</v>
      </c>
      <c r="I776" s="1" t="n">
        <v>5083</v>
      </c>
      <c r="J776" s="1" t="n">
        <v>100001</v>
      </c>
      <c r="K776" s="1" t="n">
        <v>2</v>
      </c>
      <c r="L776" s="1" t="s">
        <v>4138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7" t="n">
        <v>46178</v>
      </c>
      <c r="C777" s="1" t="n">
        <v>22</v>
      </c>
      <c r="D777" s="1" t="s">
        <v>3850</v>
      </c>
      <c r="E777" s="1" t="n">
        <v>33</v>
      </c>
      <c r="F777" s="1" t="s">
        <v>93</v>
      </c>
      <c r="I777" s="1" t="n">
        <v>5083</v>
      </c>
      <c r="J777" s="1" t="n">
        <v>100002</v>
      </c>
      <c r="K777" s="1" t="n">
        <v>3</v>
      </c>
      <c r="L777" s="1" t="s">
        <v>3872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7" t="n">
        <v>46178</v>
      </c>
      <c r="C778" s="1" t="n">
        <v>22</v>
      </c>
      <c r="D778" s="1" t="s">
        <v>3850</v>
      </c>
      <c r="E778" s="1" t="n">
        <v>33</v>
      </c>
      <c r="F778" s="1" t="s">
        <v>93</v>
      </c>
      <c r="I778" s="1" t="n">
        <v>5083</v>
      </c>
      <c r="J778" s="1" t="n">
        <v>100003</v>
      </c>
      <c r="K778" s="1" t="n">
        <v>4</v>
      </c>
      <c r="L778" s="1" t="s">
        <v>3873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7" t="n">
        <v>46178</v>
      </c>
      <c r="C779" s="1" t="n">
        <v>22</v>
      </c>
      <c r="D779" s="1" t="s">
        <v>3850</v>
      </c>
      <c r="E779" s="1" t="n">
        <v>33</v>
      </c>
      <c r="F779" s="1" t="s">
        <v>93</v>
      </c>
      <c r="I779" s="1" t="n">
        <v>5083</v>
      </c>
      <c r="J779" s="1" t="n">
        <v>100004</v>
      </c>
      <c r="K779" s="1" t="n">
        <v>5</v>
      </c>
      <c r="L779" s="1" t="s">
        <v>3852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7" t="n">
        <v>46178</v>
      </c>
      <c r="C780" s="1" t="n">
        <v>22</v>
      </c>
      <c r="D780" s="1" t="s">
        <v>3850</v>
      </c>
      <c r="E780" s="1" t="n">
        <v>33</v>
      </c>
      <c r="F780" s="1" t="s">
        <v>93</v>
      </c>
      <c r="I780" s="1" t="n">
        <v>5083</v>
      </c>
      <c r="J780" s="1" t="n">
        <v>100040</v>
      </c>
      <c r="K780" s="1" t="n">
        <v>41</v>
      </c>
      <c r="L780" s="1" t="s">
        <v>3874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7" t="n">
        <v>46178</v>
      </c>
      <c r="C781" s="1" t="n">
        <v>22</v>
      </c>
      <c r="D781" s="1" t="s">
        <v>3850</v>
      </c>
      <c r="E781" s="1" t="n">
        <v>33</v>
      </c>
      <c r="F781" s="1" t="s">
        <v>93</v>
      </c>
      <c r="I781" s="1" t="n">
        <v>5083</v>
      </c>
      <c r="J781" s="1" t="n">
        <v>100520</v>
      </c>
      <c r="K781" s="1" t="n">
        <v>507</v>
      </c>
      <c r="L781" s="1" t="s">
        <v>3868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7" t="n">
        <v>46178</v>
      </c>
      <c r="C782" s="1" t="n">
        <v>22</v>
      </c>
      <c r="D782" s="1" t="s">
        <v>3850</v>
      </c>
      <c r="E782" s="1" t="n">
        <v>33</v>
      </c>
      <c r="F782" s="1" t="s">
        <v>93</v>
      </c>
      <c r="I782" s="1" t="n">
        <v>5083</v>
      </c>
      <c r="J782" s="1" t="n">
        <v>110455</v>
      </c>
      <c r="K782" s="1" t="n">
        <v>53212</v>
      </c>
      <c r="L782" s="1" t="s">
        <v>3870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7" t="n">
        <v>46178</v>
      </c>
      <c r="C783" s="1" t="n">
        <v>22</v>
      </c>
      <c r="D783" s="1" t="s">
        <v>3850</v>
      </c>
      <c r="E783" s="1" t="n">
        <v>33</v>
      </c>
      <c r="F783" s="1" t="s">
        <v>93</v>
      </c>
      <c r="I783" s="1" t="n">
        <v>5085</v>
      </c>
      <c r="J783" s="1" t="n">
        <v>100000</v>
      </c>
      <c r="K783" s="1" t="n">
        <v>1</v>
      </c>
      <c r="L783" s="1" t="s">
        <v>3851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7" t="n">
        <v>46178</v>
      </c>
      <c r="C784" s="1" t="n">
        <v>22</v>
      </c>
      <c r="D784" s="1" t="s">
        <v>3850</v>
      </c>
      <c r="E784" s="1" t="n">
        <v>33</v>
      </c>
      <c r="F784" s="1" t="s">
        <v>93</v>
      </c>
      <c r="I784" s="1" t="n">
        <v>5085</v>
      </c>
      <c r="J784" s="1" t="n">
        <v>100004</v>
      </c>
      <c r="K784" s="1" t="n">
        <v>5</v>
      </c>
      <c r="L784" s="1" t="s">
        <v>3852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7" t="n">
        <v>46178</v>
      </c>
      <c r="C785" s="1" t="n">
        <v>22</v>
      </c>
      <c r="D785" s="1" t="s">
        <v>3850</v>
      </c>
      <c r="E785" s="1" t="n">
        <v>33</v>
      </c>
      <c r="F785" s="1" t="s">
        <v>93</v>
      </c>
      <c r="I785" s="1" t="n">
        <v>5085</v>
      </c>
      <c r="J785" s="1" t="n">
        <v>100006</v>
      </c>
      <c r="K785" s="1" t="n">
        <v>7</v>
      </c>
      <c r="L785" s="1" t="s">
        <v>3853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7" t="n">
        <v>46178</v>
      </c>
      <c r="C786" s="1" t="n">
        <v>22</v>
      </c>
      <c r="D786" s="1" t="s">
        <v>3850</v>
      </c>
      <c r="E786" s="1" t="n">
        <v>33</v>
      </c>
      <c r="F786" s="1" t="s">
        <v>93</v>
      </c>
      <c r="I786" s="1" t="n">
        <v>5085</v>
      </c>
      <c r="J786" s="1" t="n">
        <v>100007</v>
      </c>
      <c r="K786" s="1" t="n">
        <v>8</v>
      </c>
      <c r="L786" s="1" t="s">
        <v>3854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7" t="n">
        <v>46178</v>
      </c>
      <c r="C787" s="1" t="n">
        <v>22</v>
      </c>
      <c r="D787" s="1" t="s">
        <v>3850</v>
      </c>
      <c r="E787" s="1" t="n">
        <v>33</v>
      </c>
      <c r="F787" s="1" t="s">
        <v>93</v>
      </c>
      <c r="I787" s="1" t="n">
        <v>5085</v>
      </c>
      <c r="J787" s="1" t="n">
        <v>100008</v>
      </c>
      <c r="K787" s="1" t="n">
        <v>9</v>
      </c>
      <c r="L787" s="1" t="s">
        <v>3855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7" t="n">
        <v>46178</v>
      </c>
      <c r="C788" s="1" t="n">
        <v>22</v>
      </c>
      <c r="D788" s="1" t="s">
        <v>3850</v>
      </c>
      <c r="E788" s="1" t="n">
        <v>33</v>
      </c>
      <c r="F788" s="1" t="s">
        <v>93</v>
      </c>
      <c r="I788" s="1" t="n">
        <v>5085</v>
      </c>
      <c r="J788" s="1" t="n">
        <v>100011</v>
      </c>
      <c r="K788" s="1" t="n">
        <v>12</v>
      </c>
      <c r="L788" s="1" t="s">
        <v>3856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7" t="n">
        <v>46178</v>
      </c>
      <c r="C789" s="1" t="n">
        <v>22</v>
      </c>
      <c r="D789" s="1" t="s">
        <v>3850</v>
      </c>
      <c r="E789" s="1" t="n">
        <v>33</v>
      </c>
      <c r="F789" s="1" t="s">
        <v>93</v>
      </c>
      <c r="I789" s="1" t="n">
        <v>5085</v>
      </c>
      <c r="J789" s="1" t="n">
        <v>100012</v>
      </c>
      <c r="K789" s="1" t="n">
        <v>13</v>
      </c>
      <c r="L789" s="1" t="s">
        <v>3857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7" t="n">
        <v>46178</v>
      </c>
      <c r="C790" s="1" t="n">
        <v>22</v>
      </c>
      <c r="D790" s="1" t="s">
        <v>3850</v>
      </c>
      <c r="E790" s="1" t="n">
        <v>33</v>
      </c>
      <c r="F790" s="1" t="s">
        <v>93</v>
      </c>
      <c r="I790" s="1" t="n">
        <v>5085</v>
      </c>
      <c r="J790" s="1" t="n">
        <v>100013</v>
      </c>
      <c r="K790" s="1" t="n">
        <v>14</v>
      </c>
      <c r="L790" s="1" t="s">
        <v>3858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7" t="n">
        <v>46178</v>
      </c>
      <c r="C791" s="1" t="n">
        <v>22</v>
      </c>
      <c r="D791" s="1" t="s">
        <v>3850</v>
      </c>
      <c r="E791" s="1" t="n">
        <v>33</v>
      </c>
      <c r="F791" s="1" t="s">
        <v>93</v>
      </c>
      <c r="I791" s="1" t="n">
        <v>5085</v>
      </c>
      <c r="J791" s="1" t="n">
        <v>100014</v>
      </c>
      <c r="K791" s="1" t="n">
        <v>15</v>
      </c>
      <c r="L791" s="1" t="s">
        <v>3859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7" t="n">
        <v>46178</v>
      </c>
      <c r="C792" s="1" t="n">
        <v>22</v>
      </c>
      <c r="D792" s="1" t="s">
        <v>3850</v>
      </c>
      <c r="E792" s="1" t="n">
        <v>33</v>
      </c>
      <c r="F792" s="1" t="s">
        <v>93</v>
      </c>
      <c r="I792" s="1" t="n">
        <v>5085</v>
      </c>
      <c r="J792" s="1" t="n">
        <v>100015</v>
      </c>
      <c r="K792" s="1" t="n">
        <v>16</v>
      </c>
      <c r="L792" s="1" t="s">
        <v>3860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7" t="n">
        <v>46178</v>
      </c>
      <c r="C793" s="1" t="n">
        <v>22</v>
      </c>
      <c r="D793" s="1" t="s">
        <v>3850</v>
      </c>
      <c r="E793" s="1" t="n">
        <v>33</v>
      </c>
      <c r="F793" s="1" t="s">
        <v>93</v>
      </c>
      <c r="I793" s="1" t="n">
        <v>5085</v>
      </c>
      <c r="J793" s="1" t="n">
        <v>100016</v>
      </c>
      <c r="K793" s="1" t="n">
        <v>17</v>
      </c>
      <c r="L793" s="1" t="s">
        <v>3861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7" t="n">
        <v>46178</v>
      </c>
      <c r="C794" s="1" t="n">
        <v>22</v>
      </c>
      <c r="D794" s="1" t="s">
        <v>3850</v>
      </c>
      <c r="E794" s="1" t="n">
        <v>33</v>
      </c>
      <c r="F794" s="1" t="s">
        <v>93</v>
      </c>
      <c r="I794" s="1" t="n">
        <v>5085</v>
      </c>
      <c r="J794" s="1" t="n">
        <v>100017</v>
      </c>
      <c r="K794" s="1" t="n">
        <v>18</v>
      </c>
      <c r="L794" s="1" t="s">
        <v>3862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7" t="n">
        <v>46178</v>
      </c>
      <c r="C795" s="1" t="n">
        <v>22</v>
      </c>
      <c r="D795" s="1" t="s">
        <v>3850</v>
      </c>
      <c r="E795" s="1" t="n">
        <v>33</v>
      </c>
      <c r="F795" s="1" t="s">
        <v>93</v>
      </c>
      <c r="I795" s="1" t="n">
        <v>5085</v>
      </c>
      <c r="J795" s="1" t="n">
        <v>100019</v>
      </c>
      <c r="K795" s="1" t="n">
        <v>20</v>
      </c>
      <c r="L795" s="1" t="s">
        <v>3863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7" t="n">
        <v>46178</v>
      </c>
      <c r="C796" s="1" t="n">
        <v>22</v>
      </c>
      <c r="D796" s="1" t="s">
        <v>3850</v>
      </c>
      <c r="E796" s="1" t="n">
        <v>33</v>
      </c>
      <c r="F796" s="1" t="s">
        <v>93</v>
      </c>
      <c r="I796" s="1" t="n">
        <v>5085</v>
      </c>
      <c r="J796" s="1" t="n">
        <v>100053</v>
      </c>
      <c r="K796" s="1" t="n">
        <v>54</v>
      </c>
      <c r="L796" s="1" t="s">
        <v>3866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7" t="n">
        <v>46178</v>
      </c>
      <c r="C797" s="1" t="n">
        <v>22</v>
      </c>
      <c r="D797" s="1" t="s">
        <v>3850</v>
      </c>
      <c r="E797" s="1" t="n">
        <v>33</v>
      </c>
      <c r="F797" s="1" t="s">
        <v>93</v>
      </c>
      <c r="I797" s="1" t="n">
        <v>5085</v>
      </c>
      <c r="J797" s="1" t="n">
        <v>100638</v>
      </c>
      <c r="K797" s="1" t="n">
        <v>508</v>
      </c>
      <c r="L797" s="1" t="s">
        <v>3867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7" t="n">
        <v>46178</v>
      </c>
      <c r="C798" s="1" t="n">
        <v>22</v>
      </c>
      <c r="D798" s="1" t="s">
        <v>3850</v>
      </c>
      <c r="E798" s="1" t="n">
        <v>33</v>
      </c>
      <c r="F798" s="1" t="s">
        <v>93</v>
      </c>
      <c r="I798" s="1" t="n">
        <v>5085</v>
      </c>
      <c r="J798" s="1" t="n">
        <v>100520</v>
      </c>
      <c r="K798" s="1" t="n">
        <v>507</v>
      </c>
      <c r="L798" s="1" t="s">
        <v>3868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7" t="n">
        <v>46178</v>
      </c>
      <c r="C799" s="1" t="n">
        <v>22</v>
      </c>
      <c r="D799" s="1" t="s">
        <v>3850</v>
      </c>
      <c r="E799" s="1" t="n">
        <v>33</v>
      </c>
      <c r="F799" s="1" t="s">
        <v>93</v>
      </c>
      <c r="I799" s="1" t="n">
        <v>5085</v>
      </c>
      <c r="J799" s="1" t="n">
        <v>100319</v>
      </c>
      <c r="K799" s="1" t="n">
        <v>73453</v>
      </c>
      <c r="L799" s="1" t="s">
        <v>3869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7" t="n">
        <v>46178</v>
      </c>
      <c r="C800" s="1" t="n">
        <v>22</v>
      </c>
      <c r="D800" s="1" t="s">
        <v>3850</v>
      </c>
      <c r="E800" s="1" t="n">
        <v>33</v>
      </c>
      <c r="F800" s="1" t="s">
        <v>93</v>
      </c>
      <c r="I800" s="1" t="n">
        <v>5085</v>
      </c>
      <c r="J800" s="1" t="n">
        <v>110487</v>
      </c>
      <c r="K800" s="1" t="n">
        <v>54688</v>
      </c>
      <c r="L800" s="1" t="s">
        <v>3871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7" t="n">
        <v>46178</v>
      </c>
      <c r="C801" s="1" t="n">
        <v>22</v>
      </c>
      <c r="D801" s="1" t="s">
        <v>3850</v>
      </c>
      <c r="E801" s="1" t="n">
        <v>33</v>
      </c>
      <c r="F801" s="1" t="s">
        <v>93</v>
      </c>
      <c r="I801" s="1" t="n">
        <v>5088</v>
      </c>
      <c r="J801" s="1" t="n">
        <v>100000</v>
      </c>
      <c r="K801" s="1" t="n">
        <v>1</v>
      </c>
      <c r="L801" s="1" t="s">
        <v>3851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7" t="n">
        <v>46178</v>
      </c>
      <c r="C802" s="1" t="n">
        <v>22</v>
      </c>
      <c r="D802" s="1" t="s">
        <v>3850</v>
      </c>
      <c r="E802" s="1" t="n">
        <v>33</v>
      </c>
      <c r="F802" s="1" t="s">
        <v>93</v>
      </c>
      <c r="I802" s="1" t="n">
        <v>5088</v>
      </c>
      <c r="J802" s="1" t="n">
        <v>100006</v>
      </c>
      <c r="K802" s="1" t="n">
        <v>7</v>
      </c>
      <c r="L802" s="1" t="s">
        <v>3853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7" t="n">
        <v>46178</v>
      </c>
      <c r="C803" s="1" t="n">
        <v>22</v>
      </c>
      <c r="D803" s="1" t="s">
        <v>3850</v>
      </c>
      <c r="E803" s="1" t="n">
        <v>33</v>
      </c>
      <c r="F803" s="1" t="s">
        <v>93</v>
      </c>
      <c r="I803" s="1" t="n">
        <v>5088</v>
      </c>
      <c r="J803" s="1" t="n">
        <v>100007</v>
      </c>
      <c r="K803" s="1" t="n">
        <v>8</v>
      </c>
      <c r="L803" s="1" t="s">
        <v>3854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7" t="n">
        <v>46178</v>
      </c>
      <c r="C804" s="1" t="n">
        <v>22</v>
      </c>
      <c r="D804" s="1" t="s">
        <v>3850</v>
      </c>
      <c r="E804" s="1" t="n">
        <v>33</v>
      </c>
      <c r="F804" s="1" t="s">
        <v>93</v>
      </c>
      <c r="I804" s="1" t="n">
        <v>5088</v>
      </c>
      <c r="J804" s="1" t="n">
        <v>100008</v>
      </c>
      <c r="K804" s="1" t="n">
        <v>9</v>
      </c>
      <c r="L804" s="1" t="s">
        <v>3855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7" t="n">
        <v>46178</v>
      </c>
      <c r="C805" s="1" t="n">
        <v>22</v>
      </c>
      <c r="D805" s="1" t="s">
        <v>3850</v>
      </c>
      <c r="E805" s="1" t="n">
        <v>33</v>
      </c>
      <c r="F805" s="1" t="s">
        <v>93</v>
      </c>
      <c r="I805" s="1" t="n">
        <v>5088</v>
      </c>
      <c r="J805" s="1" t="n">
        <v>100011</v>
      </c>
      <c r="K805" s="1" t="n">
        <v>12</v>
      </c>
      <c r="L805" s="1" t="s">
        <v>3856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7" t="n">
        <v>46178</v>
      </c>
      <c r="C806" s="1" t="n">
        <v>22</v>
      </c>
      <c r="D806" s="1" t="s">
        <v>3850</v>
      </c>
      <c r="E806" s="1" t="n">
        <v>33</v>
      </c>
      <c r="F806" s="1" t="s">
        <v>93</v>
      </c>
      <c r="I806" s="1" t="n">
        <v>5088</v>
      </c>
      <c r="J806" s="1" t="n">
        <v>100012</v>
      </c>
      <c r="K806" s="1" t="n">
        <v>13</v>
      </c>
      <c r="L806" s="1" t="s">
        <v>3857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7" t="n">
        <v>46178</v>
      </c>
      <c r="C807" s="1" t="n">
        <v>22</v>
      </c>
      <c r="D807" s="1" t="s">
        <v>3850</v>
      </c>
      <c r="E807" s="1" t="n">
        <v>33</v>
      </c>
      <c r="F807" s="1" t="s">
        <v>93</v>
      </c>
      <c r="I807" s="1" t="n">
        <v>5088</v>
      </c>
      <c r="J807" s="1" t="n">
        <v>100013</v>
      </c>
      <c r="K807" s="1" t="n">
        <v>14</v>
      </c>
      <c r="L807" s="1" t="s">
        <v>3858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7" t="n">
        <v>46178</v>
      </c>
      <c r="C808" s="1" t="n">
        <v>22</v>
      </c>
      <c r="D808" s="1" t="s">
        <v>3850</v>
      </c>
      <c r="E808" s="1" t="n">
        <v>33</v>
      </c>
      <c r="F808" s="1" t="s">
        <v>93</v>
      </c>
      <c r="I808" s="1" t="n">
        <v>5088</v>
      </c>
      <c r="J808" s="1" t="n">
        <v>100014</v>
      </c>
      <c r="K808" s="1" t="n">
        <v>15</v>
      </c>
      <c r="L808" s="1" t="s">
        <v>3859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7" t="n">
        <v>46178</v>
      </c>
      <c r="C809" s="1" t="n">
        <v>22</v>
      </c>
      <c r="D809" s="1" t="s">
        <v>3850</v>
      </c>
      <c r="E809" s="1" t="n">
        <v>33</v>
      </c>
      <c r="F809" s="1" t="s">
        <v>93</v>
      </c>
      <c r="I809" s="1" t="n">
        <v>5088</v>
      </c>
      <c r="J809" s="1" t="n">
        <v>100015</v>
      </c>
      <c r="K809" s="1" t="n">
        <v>16</v>
      </c>
      <c r="L809" s="1" t="s">
        <v>3860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7" t="n">
        <v>46178</v>
      </c>
      <c r="C810" s="1" t="n">
        <v>22</v>
      </c>
      <c r="D810" s="1" t="s">
        <v>3850</v>
      </c>
      <c r="E810" s="1" t="n">
        <v>33</v>
      </c>
      <c r="F810" s="1" t="s">
        <v>93</v>
      </c>
      <c r="I810" s="1" t="n">
        <v>5088</v>
      </c>
      <c r="J810" s="1" t="n">
        <v>100016</v>
      </c>
      <c r="K810" s="1" t="n">
        <v>17</v>
      </c>
      <c r="L810" s="1" t="s">
        <v>3861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7" t="n">
        <v>46178</v>
      </c>
      <c r="C811" s="1" t="n">
        <v>22</v>
      </c>
      <c r="D811" s="1" t="s">
        <v>3850</v>
      </c>
      <c r="E811" s="1" t="n">
        <v>33</v>
      </c>
      <c r="F811" s="1" t="s">
        <v>93</v>
      </c>
      <c r="I811" s="1" t="n">
        <v>5088</v>
      </c>
      <c r="J811" s="1" t="n">
        <v>100017</v>
      </c>
      <c r="K811" s="1" t="n">
        <v>18</v>
      </c>
      <c r="L811" s="1" t="s">
        <v>3862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7" t="n">
        <v>46178</v>
      </c>
      <c r="C812" s="1" t="n">
        <v>22</v>
      </c>
      <c r="D812" s="1" t="s">
        <v>3850</v>
      </c>
      <c r="E812" s="1" t="n">
        <v>33</v>
      </c>
      <c r="F812" s="1" t="s">
        <v>93</v>
      </c>
      <c r="I812" s="1" t="n">
        <v>5088</v>
      </c>
      <c r="J812" s="1" t="n">
        <v>100019</v>
      </c>
      <c r="K812" s="1" t="n">
        <v>20</v>
      </c>
      <c r="L812" s="1" t="s">
        <v>3863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7" t="n">
        <v>46178</v>
      </c>
      <c r="C813" s="1" t="n">
        <v>22</v>
      </c>
      <c r="D813" s="1" t="s">
        <v>3850</v>
      </c>
      <c r="E813" s="1" t="n">
        <v>33</v>
      </c>
      <c r="F813" s="1" t="s">
        <v>93</v>
      </c>
      <c r="I813" s="1" t="n">
        <v>5088</v>
      </c>
      <c r="J813" s="1" t="n">
        <v>100020</v>
      </c>
      <c r="K813" s="1" t="n">
        <v>21</v>
      </c>
      <c r="L813" s="1" t="s">
        <v>3864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7" t="n">
        <v>46178</v>
      </c>
      <c r="C814" s="1" t="n">
        <v>22</v>
      </c>
      <c r="D814" s="1" t="s">
        <v>3850</v>
      </c>
      <c r="E814" s="1" t="n">
        <v>33</v>
      </c>
      <c r="F814" s="1" t="s">
        <v>93</v>
      </c>
      <c r="I814" s="1" t="n">
        <v>5088</v>
      </c>
      <c r="J814" s="1" t="n">
        <v>100053</v>
      </c>
      <c r="K814" s="1" t="n">
        <v>54</v>
      </c>
      <c r="L814" s="1" t="s">
        <v>3866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7" t="n">
        <v>46178</v>
      </c>
      <c r="C815" s="1" t="n">
        <v>22</v>
      </c>
      <c r="D815" s="1" t="s">
        <v>3850</v>
      </c>
      <c r="E815" s="1" t="n">
        <v>33</v>
      </c>
      <c r="F815" s="1" t="s">
        <v>93</v>
      </c>
      <c r="I815" s="1" t="n">
        <v>5088</v>
      </c>
      <c r="J815" s="1" t="n">
        <v>100638</v>
      </c>
      <c r="K815" s="1" t="n">
        <v>508</v>
      </c>
      <c r="L815" s="1" t="s">
        <v>3867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7" t="n">
        <v>46178</v>
      </c>
      <c r="C816" s="1" t="n">
        <v>22</v>
      </c>
      <c r="D816" s="1" t="s">
        <v>3850</v>
      </c>
      <c r="E816" s="1" t="n">
        <v>33</v>
      </c>
      <c r="F816" s="1" t="s">
        <v>93</v>
      </c>
      <c r="I816" s="1" t="n">
        <v>5088</v>
      </c>
      <c r="J816" s="1" t="n">
        <v>100520</v>
      </c>
      <c r="K816" s="1" t="n">
        <v>507</v>
      </c>
      <c r="L816" s="1" t="s">
        <v>3868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7" t="n">
        <v>46178</v>
      </c>
      <c r="C817" s="1" t="n">
        <v>22</v>
      </c>
      <c r="D817" s="1" t="s">
        <v>3850</v>
      </c>
      <c r="E817" s="1" t="n">
        <v>33</v>
      </c>
      <c r="F817" s="1" t="s">
        <v>93</v>
      </c>
      <c r="I817" s="1" t="n">
        <v>5088</v>
      </c>
      <c r="J817" s="1" t="n">
        <v>100319</v>
      </c>
      <c r="K817" s="1" t="n">
        <v>73453</v>
      </c>
      <c r="L817" s="1" t="s">
        <v>3869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7" t="n">
        <v>46178</v>
      </c>
      <c r="C818" s="1" t="n">
        <v>22</v>
      </c>
      <c r="D818" s="1" t="s">
        <v>3850</v>
      </c>
      <c r="E818" s="1" t="n">
        <v>33</v>
      </c>
      <c r="F818" s="1" t="s">
        <v>93</v>
      </c>
      <c r="I818" s="1" t="n">
        <v>5088</v>
      </c>
      <c r="J818" s="1" t="n">
        <v>110455</v>
      </c>
      <c r="K818" s="1" t="n">
        <v>53212</v>
      </c>
      <c r="L818" s="1" t="s">
        <v>3870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7" t="n">
        <v>46178</v>
      </c>
      <c r="C819" s="1" t="n">
        <v>22</v>
      </c>
      <c r="D819" s="1" t="s">
        <v>3850</v>
      </c>
      <c r="E819" s="1" t="n">
        <v>33</v>
      </c>
      <c r="F819" s="1" t="s">
        <v>93</v>
      </c>
      <c r="I819" s="1" t="n">
        <v>5088</v>
      </c>
      <c r="J819" s="1" t="n">
        <v>78982</v>
      </c>
      <c r="K819" s="1" t="n">
        <v>383</v>
      </c>
      <c r="L819" s="1" t="s">
        <v>4202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7" t="n">
        <v>46178</v>
      </c>
      <c r="C820" s="1" t="n">
        <v>22</v>
      </c>
      <c r="D820" s="1" t="s">
        <v>3850</v>
      </c>
      <c r="E820" s="1" t="n">
        <v>33</v>
      </c>
      <c r="F820" s="1" t="s">
        <v>93</v>
      </c>
      <c r="I820" s="1" t="n">
        <v>5090</v>
      </c>
      <c r="J820" s="1" t="n">
        <v>100000</v>
      </c>
      <c r="K820" s="1" t="n">
        <v>1</v>
      </c>
      <c r="L820" s="1" t="s">
        <v>3851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7" t="n">
        <v>46178</v>
      </c>
      <c r="C821" s="1" t="n">
        <v>22</v>
      </c>
      <c r="D821" s="1" t="s">
        <v>3850</v>
      </c>
      <c r="E821" s="1" t="n">
        <v>33</v>
      </c>
      <c r="F821" s="1" t="s">
        <v>93</v>
      </c>
      <c r="I821" s="1" t="n">
        <v>5090</v>
      </c>
      <c r="J821" s="1" t="n">
        <v>100001</v>
      </c>
      <c r="K821" s="1" t="n">
        <v>2</v>
      </c>
      <c r="L821" s="1" t="s">
        <v>4138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7" t="n">
        <v>46178</v>
      </c>
      <c r="C822" s="1" t="n">
        <v>22</v>
      </c>
      <c r="D822" s="1" t="s">
        <v>3850</v>
      </c>
      <c r="E822" s="1" t="n">
        <v>33</v>
      </c>
      <c r="F822" s="1" t="s">
        <v>93</v>
      </c>
      <c r="I822" s="1" t="n">
        <v>5090</v>
      </c>
      <c r="J822" s="1" t="n">
        <v>100002</v>
      </c>
      <c r="K822" s="1" t="n">
        <v>3</v>
      </c>
      <c r="L822" s="1" t="s">
        <v>3872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7" t="n">
        <v>46178</v>
      </c>
      <c r="C823" s="1" t="n">
        <v>22</v>
      </c>
      <c r="D823" s="1" t="s">
        <v>3850</v>
      </c>
      <c r="E823" s="1" t="n">
        <v>33</v>
      </c>
      <c r="F823" s="1" t="s">
        <v>93</v>
      </c>
      <c r="I823" s="1" t="n">
        <v>5090</v>
      </c>
      <c r="J823" s="1" t="n">
        <v>100003</v>
      </c>
      <c r="K823" s="1" t="n">
        <v>4</v>
      </c>
      <c r="L823" s="1" t="s">
        <v>3873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7" t="n">
        <v>46178</v>
      </c>
      <c r="C824" s="1" t="n">
        <v>22</v>
      </c>
      <c r="D824" s="1" t="s">
        <v>3850</v>
      </c>
      <c r="E824" s="1" t="n">
        <v>33</v>
      </c>
      <c r="F824" s="1" t="s">
        <v>93</v>
      </c>
      <c r="I824" s="1" t="n">
        <v>5090</v>
      </c>
      <c r="J824" s="1" t="n">
        <v>100004</v>
      </c>
      <c r="K824" s="1" t="n">
        <v>5</v>
      </c>
      <c r="L824" s="1" t="s">
        <v>3852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7" t="n">
        <v>46178</v>
      </c>
      <c r="C825" s="1" t="n">
        <v>22</v>
      </c>
      <c r="D825" s="1" t="s">
        <v>3850</v>
      </c>
      <c r="E825" s="1" t="n">
        <v>33</v>
      </c>
      <c r="F825" s="1" t="s">
        <v>93</v>
      </c>
      <c r="I825" s="1" t="n">
        <v>5090</v>
      </c>
      <c r="J825" s="1" t="n">
        <v>100520</v>
      </c>
      <c r="K825" s="1" t="n">
        <v>507</v>
      </c>
      <c r="L825" s="1" t="s">
        <v>3868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7" t="n">
        <v>46178</v>
      </c>
      <c r="C826" s="1" t="n">
        <v>22</v>
      </c>
      <c r="D826" s="1" t="s">
        <v>3850</v>
      </c>
      <c r="E826" s="1" t="n">
        <v>33</v>
      </c>
      <c r="F826" s="1" t="s">
        <v>93</v>
      </c>
      <c r="I826" s="1" t="n">
        <v>5090</v>
      </c>
      <c r="J826" s="1" t="n">
        <v>110455</v>
      </c>
      <c r="K826" s="1" t="n">
        <v>53212</v>
      </c>
      <c r="L826" s="1" t="s">
        <v>3870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7" t="n">
        <v>46178</v>
      </c>
      <c r="C827" s="1" t="n">
        <v>22</v>
      </c>
      <c r="D827" s="1" t="s">
        <v>3850</v>
      </c>
      <c r="E827" s="1" t="n">
        <v>33</v>
      </c>
      <c r="F827" s="1" t="s">
        <v>93</v>
      </c>
      <c r="I827" s="1" t="n">
        <v>5092</v>
      </c>
      <c r="J827" s="1" t="n">
        <v>100000</v>
      </c>
      <c r="K827" s="1" t="n">
        <v>1</v>
      </c>
      <c r="L827" s="1" t="s">
        <v>3851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7" t="n">
        <v>46178</v>
      </c>
      <c r="C828" s="1" t="n">
        <v>22</v>
      </c>
      <c r="D828" s="1" t="s">
        <v>3850</v>
      </c>
      <c r="E828" s="1" t="n">
        <v>33</v>
      </c>
      <c r="F828" s="1" t="s">
        <v>93</v>
      </c>
      <c r="I828" s="1" t="n">
        <v>5092</v>
      </c>
      <c r="J828" s="1" t="n">
        <v>100006</v>
      </c>
      <c r="K828" s="1" t="n">
        <v>7</v>
      </c>
      <c r="L828" s="1" t="s">
        <v>3853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7" t="n">
        <v>46178</v>
      </c>
      <c r="C829" s="1" t="n">
        <v>22</v>
      </c>
      <c r="D829" s="1" t="s">
        <v>3850</v>
      </c>
      <c r="E829" s="1" t="n">
        <v>33</v>
      </c>
      <c r="F829" s="1" t="s">
        <v>93</v>
      </c>
      <c r="I829" s="1" t="n">
        <v>5092</v>
      </c>
      <c r="J829" s="1" t="n">
        <v>100007</v>
      </c>
      <c r="K829" s="1" t="n">
        <v>8</v>
      </c>
      <c r="L829" s="1" t="s">
        <v>3854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7" t="n">
        <v>46178</v>
      </c>
      <c r="C830" s="1" t="n">
        <v>22</v>
      </c>
      <c r="D830" s="1" t="s">
        <v>3850</v>
      </c>
      <c r="E830" s="1" t="n">
        <v>33</v>
      </c>
      <c r="F830" s="1" t="s">
        <v>93</v>
      </c>
      <c r="I830" s="1" t="n">
        <v>5092</v>
      </c>
      <c r="J830" s="1" t="n">
        <v>100008</v>
      </c>
      <c r="K830" s="1" t="n">
        <v>9</v>
      </c>
      <c r="L830" s="1" t="s">
        <v>3855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7" t="n">
        <v>46178</v>
      </c>
      <c r="C831" s="1" t="n">
        <v>22</v>
      </c>
      <c r="D831" s="1" t="s">
        <v>3850</v>
      </c>
      <c r="E831" s="1" t="n">
        <v>33</v>
      </c>
      <c r="F831" s="1" t="s">
        <v>93</v>
      </c>
      <c r="I831" s="1" t="n">
        <v>5092</v>
      </c>
      <c r="J831" s="1" t="n">
        <v>100011</v>
      </c>
      <c r="K831" s="1" t="n">
        <v>12</v>
      </c>
      <c r="L831" s="1" t="s">
        <v>3856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7" t="n">
        <v>46178</v>
      </c>
      <c r="C832" s="1" t="n">
        <v>22</v>
      </c>
      <c r="D832" s="1" t="s">
        <v>3850</v>
      </c>
      <c r="E832" s="1" t="n">
        <v>33</v>
      </c>
      <c r="F832" s="1" t="s">
        <v>93</v>
      </c>
      <c r="I832" s="1" t="n">
        <v>5092</v>
      </c>
      <c r="J832" s="1" t="n">
        <v>100012</v>
      </c>
      <c r="K832" s="1" t="n">
        <v>13</v>
      </c>
      <c r="L832" s="1" t="s">
        <v>3857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7" t="n">
        <v>46178</v>
      </c>
      <c r="C833" s="1" t="n">
        <v>22</v>
      </c>
      <c r="D833" s="1" t="s">
        <v>3850</v>
      </c>
      <c r="E833" s="1" t="n">
        <v>33</v>
      </c>
      <c r="F833" s="1" t="s">
        <v>93</v>
      </c>
      <c r="I833" s="1" t="n">
        <v>5092</v>
      </c>
      <c r="J833" s="1" t="n">
        <v>100013</v>
      </c>
      <c r="K833" s="1" t="n">
        <v>14</v>
      </c>
      <c r="L833" s="1" t="s">
        <v>3858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7" t="n">
        <v>46178</v>
      </c>
      <c r="C834" s="1" t="n">
        <v>22</v>
      </c>
      <c r="D834" s="1" t="s">
        <v>3850</v>
      </c>
      <c r="E834" s="1" t="n">
        <v>33</v>
      </c>
      <c r="F834" s="1" t="s">
        <v>93</v>
      </c>
      <c r="I834" s="1" t="n">
        <v>5092</v>
      </c>
      <c r="J834" s="1" t="n">
        <v>100014</v>
      </c>
      <c r="K834" s="1" t="n">
        <v>15</v>
      </c>
      <c r="L834" s="1" t="s">
        <v>3859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7" t="n">
        <v>46178</v>
      </c>
      <c r="C835" s="1" t="n">
        <v>22</v>
      </c>
      <c r="D835" s="1" t="s">
        <v>3850</v>
      </c>
      <c r="E835" s="1" t="n">
        <v>33</v>
      </c>
      <c r="F835" s="1" t="s">
        <v>93</v>
      </c>
      <c r="I835" s="1" t="n">
        <v>5092</v>
      </c>
      <c r="J835" s="1" t="n">
        <v>100015</v>
      </c>
      <c r="K835" s="1" t="n">
        <v>16</v>
      </c>
      <c r="L835" s="1" t="s">
        <v>3860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7" t="n">
        <v>46178</v>
      </c>
      <c r="C836" s="1" t="n">
        <v>22</v>
      </c>
      <c r="D836" s="1" t="s">
        <v>3850</v>
      </c>
      <c r="E836" s="1" t="n">
        <v>33</v>
      </c>
      <c r="F836" s="1" t="s">
        <v>93</v>
      </c>
      <c r="I836" s="1" t="n">
        <v>5092</v>
      </c>
      <c r="J836" s="1" t="n">
        <v>100016</v>
      </c>
      <c r="K836" s="1" t="n">
        <v>17</v>
      </c>
      <c r="L836" s="1" t="s">
        <v>3861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7" t="n">
        <v>46178</v>
      </c>
      <c r="C837" s="1" t="n">
        <v>22</v>
      </c>
      <c r="D837" s="1" t="s">
        <v>3850</v>
      </c>
      <c r="E837" s="1" t="n">
        <v>33</v>
      </c>
      <c r="F837" s="1" t="s">
        <v>93</v>
      </c>
      <c r="I837" s="1" t="n">
        <v>5092</v>
      </c>
      <c r="J837" s="1" t="n">
        <v>100017</v>
      </c>
      <c r="K837" s="1" t="n">
        <v>18</v>
      </c>
      <c r="L837" s="1" t="s">
        <v>3862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7" t="n">
        <v>46178</v>
      </c>
      <c r="C838" s="1" t="n">
        <v>22</v>
      </c>
      <c r="D838" s="1" t="s">
        <v>3850</v>
      </c>
      <c r="E838" s="1" t="n">
        <v>33</v>
      </c>
      <c r="F838" s="1" t="s">
        <v>93</v>
      </c>
      <c r="I838" s="1" t="n">
        <v>5092</v>
      </c>
      <c r="J838" s="1" t="n">
        <v>100019</v>
      </c>
      <c r="K838" s="1" t="n">
        <v>20</v>
      </c>
      <c r="L838" s="1" t="s">
        <v>3863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7" t="n">
        <v>46178</v>
      </c>
      <c r="C839" s="1" t="n">
        <v>22</v>
      </c>
      <c r="D839" s="1" t="s">
        <v>3850</v>
      </c>
      <c r="E839" s="1" t="n">
        <v>33</v>
      </c>
      <c r="F839" s="1" t="s">
        <v>93</v>
      </c>
      <c r="I839" s="1" t="n">
        <v>5092</v>
      </c>
      <c r="J839" s="1" t="n">
        <v>100020</v>
      </c>
      <c r="K839" s="1" t="n">
        <v>21</v>
      </c>
      <c r="L839" s="1" t="s">
        <v>3864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7" t="n">
        <v>46178</v>
      </c>
      <c r="C840" s="1" t="n">
        <v>22</v>
      </c>
      <c r="D840" s="1" t="s">
        <v>3850</v>
      </c>
      <c r="E840" s="1" t="n">
        <v>33</v>
      </c>
      <c r="F840" s="1" t="s">
        <v>93</v>
      </c>
      <c r="I840" s="1" t="n">
        <v>5092</v>
      </c>
      <c r="J840" s="1" t="n">
        <v>100053</v>
      </c>
      <c r="K840" s="1" t="n">
        <v>54</v>
      </c>
      <c r="L840" s="1" t="s">
        <v>3866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7" t="n">
        <v>46178</v>
      </c>
      <c r="C841" s="1" t="n">
        <v>22</v>
      </c>
      <c r="D841" s="1" t="s">
        <v>3850</v>
      </c>
      <c r="E841" s="1" t="n">
        <v>33</v>
      </c>
      <c r="F841" s="1" t="s">
        <v>93</v>
      </c>
      <c r="I841" s="1" t="n">
        <v>5092</v>
      </c>
      <c r="J841" s="1" t="n">
        <v>100638</v>
      </c>
      <c r="K841" s="1" t="n">
        <v>508</v>
      </c>
      <c r="L841" s="1" t="s">
        <v>3867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7" t="n">
        <v>46178</v>
      </c>
      <c r="C842" s="1" t="n">
        <v>22</v>
      </c>
      <c r="D842" s="1" t="s">
        <v>3850</v>
      </c>
      <c r="E842" s="1" t="n">
        <v>33</v>
      </c>
      <c r="F842" s="1" t="s">
        <v>93</v>
      </c>
      <c r="I842" s="1" t="n">
        <v>5092</v>
      </c>
      <c r="J842" s="1" t="n">
        <v>100520</v>
      </c>
      <c r="K842" s="1" t="n">
        <v>507</v>
      </c>
      <c r="L842" s="1" t="s">
        <v>3868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7" t="n">
        <v>46178</v>
      </c>
      <c r="C843" s="1" t="n">
        <v>22</v>
      </c>
      <c r="D843" s="1" t="s">
        <v>3850</v>
      </c>
      <c r="E843" s="1" t="n">
        <v>33</v>
      </c>
      <c r="F843" s="1" t="s">
        <v>93</v>
      </c>
      <c r="I843" s="1" t="n">
        <v>5092</v>
      </c>
      <c r="J843" s="1" t="n">
        <v>100319</v>
      </c>
      <c r="K843" s="1" t="n">
        <v>73453</v>
      </c>
      <c r="L843" s="1" t="s">
        <v>3869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7" t="n">
        <v>46178</v>
      </c>
      <c r="C844" s="1" t="n">
        <v>22</v>
      </c>
      <c r="D844" s="1" t="s">
        <v>3850</v>
      </c>
      <c r="E844" s="1" t="n">
        <v>33</v>
      </c>
      <c r="F844" s="1" t="s">
        <v>93</v>
      </c>
      <c r="I844" s="1" t="n">
        <v>5092</v>
      </c>
      <c r="J844" s="1" t="n">
        <v>110455</v>
      </c>
      <c r="K844" s="1" t="n">
        <v>53212</v>
      </c>
      <c r="L844" s="1" t="s">
        <v>3870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7" t="n">
        <v>46178</v>
      </c>
      <c r="C845" s="1" t="n">
        <v>22</v>
      </c>
      <c r="D845" s="1" t="s">
        <v>3850</v>
      </c>
      <c r="E845" s="1" t="n">
        <v>33</v>
      </c>
      <c r="F845" s="1" t="s">
        <v>93</v>
      </c>
      <c r="I845" s="1" t="n">
        <v>5092</v>
      </c>
      <c r="J845" s="1" t="n">
        <v>78982</v>
      </c>
      <c r="K845" s="1" t="n">
        <v>383</v>
      </c>
      <c r="L845" s="1" t="s">
        <v>4202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7" t="n">
        <v>46178</v>
      </c>
      <c r="C846" s="1" t="n">
        <v>100</v>
      </c>
      <c r="D846" s="1" t="s">
        <v>3877</v>
      </c>
      <c r="E846" s="1" t="n">
        <v>33</v>
      </c>
      <c r="F846" s="1" t="s">
        <v>93</v>
      </c>
      <c r="I846" s="1" t="n">
        <v>1207836</v>
      </c>
      <c r="J846" s="1" t="n">
        <v>100000</v>
      </c>
      <c r="K846" s="1" t="n">
        <v>1</v>
      </c>
      <c r="L846" s="1" t="s">
        <v>3851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7" t="n">
        <v>46178</v>
      </c>
      <c r="C847" s="1" t="n">
        <v>100</v>
      </c>
      <c r="D847" s="1" t="s">
        <v>3877</v>
      </c>
      <c r="E847" s="1" t="n">
        <v>33</v>
      </c>
      <c r="F847" s="1" t="s">
        <v>93</v>
      </c>
      <c r="I847" s="1" t="n">
        <v>1207836</v>
      </c>
      <c r="J847" s="1" t="n">
        <v>100001</v>
      </c>
      <c r="K847" s="1" t="n">
        <v>2</v>
      </c>
      <c r="L847" s="1" t="s">
        <v>4138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7" t="n">
        <v>46178</v>
      </c>
      <c r="C848" s="1" t="n">
        <v>100</v>
      </c>
      <c r="D848" s="1" t="s">
        <v>3877</v>
      </c>
      <c r="E848" s="1" t="n">
        <v>33</v>
      </c>
      <c r="F848" s="1" t="s">
        <v>93</v>
      </c>
      <c r="I848" s="1" t="n">
        <v>1207836</v>
      </c>
      <c r="J848" s="1" t="n">
        <v>100002</v>
      </c>
      <c r="K848" s="1" t="n">
        <v>3</v>
      </c>
      <c r="L848" s="1" t="s">
        <v>3872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7" t="n">
        <v>46178</v>
      </c>
      <c r="C849" s="1" t="n">
        <v>100</v>
      </c>
      <c r="D849" s="1" t="s">
        <v>3877</v>
      </c>
      <c r="E849" s="1" t="n">
        <v>33</v>
      </c>
      <c r="F849" s="1" t="s">
        <v>93</v>
      </c>
      <c r="I849" s="1" t="n">
        <v>1207836</v>
      </c>
      <c r="J849" s="1" t="n">
        <v>100003</v>
      </c>
      <c r="K849" s="1" t="n">
        <v>4</v>
      </c>
      <c r="L849" s="1" t="s">
        <v>3873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7" t="n">
        <v>46178</v>
      </c>
      <c r="C850" s="1" t="n">
        <v>100</v>
      </c>
      <c r="D850" s="1" t="s">
        <v>3877</v>
      </c>
      <c r="E850" s="1" t="n">
        <v>33</v>
      </c>
      <c r="F850" s="1" t="s">
        <v>93</v>
      </c>
      <c r="I850" s="1" t="n">
        <v>1207836</v>
      </c>
      <c r="J850" s="1" t="n">
        <v>100004</v>
      </c>
      <c r="K850" s="1" t="n">
        <v>5</v>
      </c>
      <c r="L850" s="1" t="s">
        <v>3852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7" t="n">
        <v>46178</v>
      </c>
      <c r="C851" s="1" t="n">
        <v>100</v>
      </c>
      <c r="D851" s="1" t="s">
        <v>3877</v>
      </c>
      <c r="E851" s="1" t="n">
        <v>33</v>
      </c>
      <c r="F851" s="1" t="s">
        <v>93</v>
      </c>
      <c r="I851" s="1" t="n">
        <v>1207836</v>
      </c>
      <c r="J851" s="1" t="n">
        <v>100040</v>
      </c>
      <c r="K851" s="1" t="n">
        <v>41</v>
      </c>
      <c r="L851" s="1" t="s">
        <v>3874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7" t="n">
        <v>46178</v>
      </c>
      <c r="C852" s="1" t="n">
        <v>100</v>
      </c>
      <c r="D852" s="1" t="s">
        <v>3877</v>
      </c>
      <c r="E852" s="1" t="n">
        <v>33</v>
      </c>
      <c r="F852" s="1" t="s">
        <v>93</v>
      </c>
      <c r="I852" s="1" t="n">
        <v>1207836</v>
      </c>
      <c r="J852" s="1" t="n">
        <v>100520</v>
      </c>
      <c r="K852" s="1" t="n">
        <v>507</v>
      </c>
      <c r="L852" s="1" t="s">
        <v>3868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7" t="n">
        <v>46178</v>
      </c>
      <c r="C853" s="1" t="n">
        <v>100</v>
      </c>
      <c r="D853" s="1" t="s">
        <v>3877</v>
      </c>
      <c r="E853" s="1" t="n">
        <v>33</v>
      </c>
      <c r="F853" s="1" t="s">
        <v>93</v>
      </c>
      <c r="I853" s="1" t="n">
        <v>1207836</v>
      </c>
      <c r="J853" s="1" t="n">
        <v>110455</v>
      </c>
      <c r="K853" s="1" t="n">
        <v>53212</v>
      </c>
      <c r="L853" s="1" t="s">
        <v>3870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7" t="n">
        <v>46178</v>
      </c>
      <c r="C854" s="1" t="n">
        <v>100</v>
      </c>
      <c r="D854" s="1" t="s">
        <v>3877</v>
      </c>
      <c r="E854" s="1" t="n">
        <v>33</v>
      </c>
      <c r="F854" s="1" t="s">
        <v>93</v>
      </c>
      <c r="I854" s="1" t="n">
        <v>1207840</v>
      </c>
      <c r="J854" s="1" t="n">
        <v>100000</v>
      </c>
      <c r="K854" s="1" t="n">
        <v>1</v>
      </c>
      <c r="L854" s="1" t="s">
        <v>3851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7" t="n">
        <v>46178</v>
      </c>
      <c r="C855" s="1" t="n">
        <v>100</v>
      </c>
      <c r="D855" s="1" t="s">
        <v>3877</v>
      </c>
      <c r="E855" s="1" t="n">
        <v>33</v>
      </c>
      <c r="F855" s="1" t="s">
        <v>93</v>
      </c>
      <c r="I855" s="1" t="n">
        <v>1207840</v>
      </c>
      <c r="J855" s="1" t="n">
        <v>100004</v>
      </c>
      <c r="K855" s="1" t="n">
        <v>5</v>
      </c>
      <c r="L855" s="1" t="s">
        <v>3852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7" t="n">
        <v>46178</v>
      </c>
      <c r="C856" s="1" t="n">
        <v>100</v>
      </c>
      <c r="D856" s="1" t="s">
        <v>3877</v>
      </c>
      <c r="E856" s="1" t="n">
        <v>33</v>
      </c>
      <c r="F856" s="1" t="s">
        <v>93</v>
      </c>
      <c r="I856" s="1" t="n">
        <v>1207840</v>
      </c>
      <c r="J856" s="1" t="n">
        <v>100006</v>
      </c>
      <c r="K856" s="1" t="n">
        <v>7</v>
      </c>
      <c r="L856" s="1" t="s">
        <v>3853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7" t="n">
        <v>46178</v>
      </c>
      <c r="C857" s="1" t="n">
        <v>100</v>
      </c>
      <c r="D857" s="1" t="s">
        <v>3877</v>
      </c>
      <c r="E857" s="1" t="n">
        <v>33</v>
      </c>
      <c r="F857" s="1" t="s">
        <v>93</v>
      </c>
      <c r="I857" s="1" t="n">
        <v>1207840</v>
      </c>
      <c r="J857" s="1" t="n">
        <v>100007</v>
      </c>
      <c r="K857" s="1" t="n">
        <v>8</v>
      </c>
      <c r="L857" s="1" t="s">
        <v>3854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7" t="n">
        <v>46178</v>
      </c>
      <c r="C858" s="1" t="n">
        <v>100</v>
      </c>
      <c r="D858" s="1" t="s">
        <v>3877</v>
      </c>
      <c r="E858" s="1" t="n">
        <v>33</v>
      </c>
      <c r="F858" s="1" t="s">
        <v>93</v>
      </c>
      <c r="I858" s="1" t="n">
        <v>1207840</v>
      </c>
      <c r="J858" s="1" t="n">
        <v>100008</v>
      </c>
      <c r="K858" s="1" t="n">
        <v>9</v>
      </c>
      <c r="L858" s="1" t="s">
        <v>3855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7" t="n">
        <v>46178</v>
      </c>
      <c r="C859" s="1" t="n">
        <v>100</v>
      </c>
      <c r="D859" s="1" t="s">
        <v>3877</v>
      </c>
      <c r="E859" s="1" t="n">
        <v>33</v>
      </c>
      <c r="F859" s="1" t="s">
        <v>93</v>
      </c>
      <c r="I859" s="1" t="n">
        <v>1207840</v>
      </c>
      <c r="J859" s="1" t="n">
        <v>100011</v>
      </c>
      <c r="K859" s="1" t="n">
        <v>12</v>
      </c>
      <c r="L859" s="1" t="s">
        <v>3856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7" t="n">
        <v>46178</v>
      </c>
      <c r="C860" s="1" t="n">
        <v>100</v>
      </c>
      <c r="D860" s="1" t="s">
        <v>3877</v>
      </c>
      <c r="E860" s="1" t="n">
        <v>33</v>
      </c>
      <c r="F860" s="1" t="s">
        <v>93</v>
      </c>
      <c r="I860" s="1" t="n">
        <v>1207840</v>
      </c>
      <c r="J860" s="1" t="n">
        <v>100012</v>
      </c>
      <c r="K860" s="1" t="n">
        <v>13</v>
      </c>
      <c r="L860" s="1" t="s">
        <v>3857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7" t="n">
        <v>46178</v>
      </c>
      <c r="C861" s="1" t="n">
        <v>100</v>
      </c>
      <c r="D861" s="1" t="s">
        <v>3877</v>
      </c>
      <c r="E861" s="1" t="n">
        <v>33</v>
      </c>
      <c r="F861" s="1" t="s">
        <v>93</v>
      </c>
      <c r="I861" s="1" t="n">
        <v>1207840</v>
      </c>
      <c r="J861" s="1" t="n">
        <v>100013</v>
      </c>
      <c r="K861" s="1" t="n">
        <v>14</v>
      </c>
      <c r="L861" s="1" t="s">
        <v>3858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7" t="n">
        <v>46178</v>
      </c>
      <c r="C862" s="1" t="n">
        <v>100</v>
      </c>
      <c r="D862" s="1" t="s">
        <v>3877</v>
      </c>
      <c r="E862" s="1" t="n">
        <v>33</v>
      </c>
      <c r="F862" s="1" t="s">
        <v>93</v>
      </c>
      <c r="I862" s="1" t="n">
        <v>1207840</v>
      </c>
      <c r="J862" s="1" t="n">
        <v>100014</v>
      </c>
      <c r="K862" s="1" t="n">
        <v>15</v>
      </c>
      <c r="L862" s="1" t="s">
        <v>3859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7" t="n">
        <v>46178</v>
      </c>
      <c r="C863" s="1" t="n">
        <v>100</v>
      </c>
      <c r="D863" s="1" t="s">
        <v>3877</v>
      </c>
      <c r="E863" s="1" t="n">
        <v>33</v>
      </c>
      <c r="F863" s="1" t="s">
        <v>93</v>
      </c>
      <c r="I863" s="1" t="n">
        <v>1207840</v>
      </c>
      <c r="J863" s="1" t="n">
        <v>100015</v>
      </c>
      <c r="K863" s="1" t="n">
        <v>16</v>
      </c>
      <c r="L863" s="1" t="s">
        <v>3860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7" t="n">
        <v>46178</v>
      </c>
      <c r="C864" s="1" t="n">
        <v>100</v>
      </c>
      <c r="D864" s="1" t="s">
        <v>3877</v>
      </c>
      <c r="E864" s="1" t="n">
        <v>33</v>
      </c>
      <c r="F864" s="1" t="s">
        <v>93</v>
      </c>
      <c r="I864" s="1" t="n">
        <v>1207840</v>
      </c>
      <c r="J864" s="1" t="n">
        <v>100016</v>
      </c>
      <c r="K864" s="1" t="n">
        <v>17</v>
      </c>
      <c r="L864" s="1" t="s">
        <v>3861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7" t="n">
        <v>46178</v>
      </c>
      <c r="C865" s="1" t="n">
        <v>100</v>
      </c>
      <c r="D865" s="1" t="s">
        <v>3877</v>
      </c>
      <c r="E865" s="1" t="n">
        <v>33</v>
      </c>
      <c r="F865" s="1" t="s">
        <v>93</v>
      </c>
      <c r="I865" s="1" t="n">
        <v>1207840</v>
      </c>
      <c r="J865" s="1" t="n">
        <v>100017</v>
      </c>
      <c r="K865" s="1" t="n">
        <v>18</v>
      </c>
      <c r="L865" s="1" t="s">
        <v>3862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7" t="n">
        <v>46178</v>
      </c>
      <c r="C866" s="1" t="n">
        <v>100</v>
      </c>
      <c r="D866" s="1" t="s">
        <v>3877</v>
      </c>
      <c r="E866" s="1" t="n">
        <v>33</v>
      </c>
      <c r="F866" s="1" t="s">
        <v>93</v>
      </c>
      <c r="I866" s="1" t="n">
        <v>1207840</v>
      </c>
      <c r="J866" s="1" t="n">
        <v>100019</v>
      </c>
      <c r="K866" s="1" t="n">
        <v>20</v>
      </c>
      <c r="L866" s="1" t="s">
        <v>3863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7" t="n">
        <v>46178</v>
      </c>
      <c r="C867" s="1" t="n">
        <v>100</v>
      </c>
      <c r="D867" s="1" t="s">
        <v>3877</v>
      </c>
      <c r="E867" s="1" t="n">
        <v>33</v>
      </c>
      <c r="F867" s="1" t="s">
        <v>93</v>
      </c>
      <c r="I867" s="1" t="n">
        <v>1207840</v>
      </c>
      <c r="J867" s="1" t="n">
        <v>100053</v>
      </c>
      <c r="K867" s="1" t="n">
        <v>54</v>
      </c>
      <c r="L867" s="1" t="s">
        <v>3866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7" t="n">
        <v>46178</v>
      </c>
      <c r="C868" s="1" t="n">
        <v>100</v>
      </c>
      <c r="D868" s="1" t="s">
        <v>3877</v>
      </c>
      <c r="E868" s="1" t="n">
        <v>33</v>
      </c>
      <c r="F868" s="1" t="s">
        <v>93</v>
      </c>
      <c r="I868" s="1" t="n">
        <v>1207840</v>
      </c>
      <c r="J868" s="1" t="n">
        <v>100638</v>
      </c>
      <c r="K868" s="1" t="n">
        <v>508</v>
      </c>
      <c r="L868" s="1" t="s">
        <v>3867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7" t="n">
        <v>46178</v>
      </c>
      <c r="C869" s="1" t="n">
        <v>100</v>
      </c>
      <c r="D869" s="1" t="s">
        <v>3877</v>
      </c>
      <c r="E869" s="1" t="n">
        <v>33</v>
      </c>
      <c r="F869" s="1" t="s">
        <v>93</v>
      </c>
      <c r="I869" s="1" t="n">
        <v>1207840</v>
      </c>
      <c r="J869" s="1" t="n">
        <v>100520</v>
      </c>
      <c r="K869" s="1" t="n">
        <v>507</v>
      </c>
      <c r="L869" s="1" t="s">
        <v>3868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7" t="n">
        <v>46178</v>
      </c>
      <c r="C870" s="1" t="n">
        <v>100</v>
      </c>
      <c r="D870" s="1" t="s">
        <v>3877</v>
      </c>
      <c r="E870" s="1" t="n">
        <v>33</v>
      </c>
      <c r="F870" s="1" t="s">
        <v>93</v>
      </c>
      <c r="I870" s="1" t="n">
        <v>1207840</v>
      </c>
      <c r="J870" s="1" t="n">
        <v>100319</v>
      </c>
      <c r="K870" s="1" t="n">
        <v>73453</v>
      </c>
      <c r="L870" s="1" t="s">
        <v>3869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7" t="n">
        <v>46178</v>
      </c>
      <c r="C871" s="1" t="n">
        <v>100</v>
      </c>
      <c r="D871" s="1" t="s">
        <v>3877</v>
      </c>
      <c r="E871" s="1" t="n">
        <v>33</v>
      </c>
      <c r="F871" s="1" t="s">
        <v>93</v>
      </c>
      <c r="I871" s="1" t="n">
        <v>1207840</v>
      </c>
      <c r="J871" s="1" t="n">
        <v>110487</v>
      </c>
      <c r="K871" s="1" t="n">
        <v>54688</v>
      </c>
      <c r="L871" s="1" t="s">
        <v>3871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7" t="n">
        <v>46178</v>
      </c>
      <c r="C872" s="1" t="n">
        <v>100</v>
      </c>
      <c r="D872" s="1" t="s">
        <v>3877</v>
      </c>
      <c r="E872" s="1" t="n">
        <v>33</v>
      </c>
      <c r="F872" s="1" t="s">
        <v>93</v>
      </c>
      <c r="I872" s="1" t="n">
        <v>1208035</v>
      </c>
      <c r="J872" s="1" t="n">
        <v>100000</v>
      </c>
      <c r="K872" s="1" t="n">
        <v>1</v>
      </c>
      <c r="L872" s="1" t="s">
        <v>3851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7" t="n">
        <v>46178</v>
      </c>
      <c r="C873" s="1" t="n">
        <v>100</v>
      </c>
      <c r="D873" s="1" t="s">
        <v>3877</v>
      </c>
      <c r="E873" s="1" t="n">
        <v>33</v>
      </c>
      <c r="F873" s="1" t="s">
        <v>93</v>
      </c>
      <c r="I873" s="1" t="n">
        <v>1208035</v>
      </c>
      <c r="J873" s="1" t="n">
        <v>100006</v>
      </c>
      <c r="K873" s="1" t="n">
        <v>7</v>
      </c>
      <c r="L873" s="1" t="s">
        <v>3853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7" t="n">
        <v>46178</v>
      </c>
      <c r="C874" s="1" t="n">
        <v>100</v>
      </c>
      <c r="D874" s="1" t="s">
        <v>3877</v>
      </c>
      <c r="E874" s="1" t="n">
        <v>33</v>
      </c>
      <c r="F874" s="1" t="s">
        <v>93</v>
      </c>
      <c r="I874" s="1" t="n">
        <v>1208035</v>
      </c>
      <c r="J874" s="1" t="n">
        <v>100007</v>
      </c>
      <c r="K874" s="1" t="n">
        <v>8</v>
      </c>
      <c r="L874" s="1" t="s">
        <v>3854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7" t="n">
        <v>46178</v>
      </c>
      <c r="C875" s="1" t="n">
        <v>100</v>
      </c>
      <c r="D875" s="1" t="s">
        <v>3877</v>
      </c>
      <c r="E875" s="1" t="n">
        <v>33</v>
      </c>
      <c r="F875" s="1" t="s">
        <v>93</v>
      </c>
      <c r="I875" s="1" t="n">
        <v>1208035</v>
      </c>
      <c r="J875" s="1" t="n">
        <v>100008</v>
      </c>
      <c r="K875" s="1" t="n">
        <v>9</v>
      </c>
      <c r="L875" s="1" t="s">
        <v>3855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7" t="n">
        <v>46178</v>
      </c>
      <c r="C876" s="1" t="n">
        <v>100</v>
      </c>
      <c r="D876" s="1" t="s">
        <v>3877</v>
      </c>
      <c r="E876" s="1" t="n">
        <v>33</v>
      </c>
      <c r="F876" s="1" t="s">
        <v>93</v>
      </c>
      <c r="I876" s="1" t="n">
        <v>1208035</v>
      </c>
      <c r="J876" s="1" t="n">
        <v>100011</v>
      </c>
      <c r="K876" s="1" t="n">
        <v>12</v>
      </c>
      <c r="L876" s="1" t="s">
        <v>3856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7" t="n">
        <v>46178</v>
      </c>
      <c r="C877" s="1" t="n">
        <v>100</v>
      </c>
      <c r="D877" s="1" t="s">
        <v>3877</v>
      </c>
      <c r="E877" s="1" t="n">
        <v>33</v>
      </c>
      <c r="F877" s="1" t="s">
        <v>93</v>
      </c>
      <c r="I877" s="1" t="n">
        <v>1208035</v>
      </c>
      <c r="J877" s="1" t="n">
        <v>100012</v>
      </c>
      <c r="K877" s="1" t="n">
        <v>13</v>
      </c>
      <c r="L877" s="1" t="s">
        <v>3857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7" t="n">
        <v>46178</v>
      </c>
      <c r="C878" s="1" t="n">
        <v>100</v>
      </c>
      <c r="D878" s="1" t="s">
        <v>3877</v>
      </c>
      <c r="E878" s="1" t="n">
        <v>33</v>
      </c>
      <c r="F878" s="1" t="s">
        <v>93</v>
      </c>
      <c r="I878" s="1" t="n">
        <v>1208035</v>
      </c>
      <c r="J878" s="1" t="n">
        <v>100013</v>
      </c>
      <c r="K878" s="1" t="n">
        <v>14</v>
      </c>
      <c r="L878" s="1" t="s">
        <v>3858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7" t="n">
        <v>46178</v>
      </c>
      <c r="C879" s="1" t="n">
        <v>100</v>
      </c>
      <c r="D879" s="1" t="s">
        <v>3877</v>
      </c>
      <c r="E879" s="1" t="n">
        <v>33</v>
      </c>
      <c r="F879" s="1" t="s">
        <v>93</v>
      </c>
      <c r="I879" s="1" t="n">
        <v>1208035</v>
      </c>
      <c r="J879" s="1" t="n">
        <v>100014</v>
      </c>
      <c r="K879" s="1" t="n">
        <v>15</v>
      </c>
      <c r="L879" s="1" t="s">
        <v>3859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7" t="n">
        <v>46178</v>
      </c>
      <c r="C880" s="1" t="n">
        <v>100</v>
      </c>
      <c r="D880" s="1" t="s">
        <v>3877</v>
      </c>
      <c r="E880" s="1" t="n">
        <v>33</v>
      </c>
      <c r="F880" s="1" t="s">
        <v>93</v>
      </c>
      <c r="I880" s="1" t="n">
        <v>1208035</v>
      </c>
      <c r="J880" s="1" t="n">
        <v>100015</v>
      </c>
      <c r="K880" s="1" t="n">
        <v>16</v>
      </c>
      <c r="L880" s="1" t="s">
        <v>3860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7" t="n">
        <v>46178</v>
      </c>
      <c r="C881" s="1" t="n">
        <v>100</v>
      </c>
      <c r="D881" s="1" t="s">
        <v>3877</v>
      </c>
      <c r="E881" s="1" t="n">
        <v>33</v>
      </c>
      <c r="F881" s="1" t="s">
        <v>93</v>
      </c>
      <c r="I881" s="1" t="n">
        <v>1208035</v>
      </c>
      <c r="J881" s="1" t="n">
        <v>100016</v>
      </c>
      <c r="K881" s="1" t="n">
        <v>17</v>
      </c>
      <c r="L881" s="1" t="s">
        <v>3861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7" t="n">
        <v>46178</v>
      </c>
      <c r="C882" s="1" t="n">
        <v>100</v>
      </c>
      <c r="D882" s="1" t="s">
        <v>3877</v>
      </c>
      <c r="E882" s="1" t="n">
        <v>33</v>
      </c>
      <c r="F882" s="1" t="s">
        <v>93</v>
      </c>
      <c r="I882" s="1" t="n">
        <v>1208035</v>
      </c>
      <c r="J882" s="1" t="n">
        <v>100017</v>
      </c>
      <c r="K882" s="1" t="n">
        <v>18</v>
      </c>
      <c r="L882" s="1" t="s">
        <v>3862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7" t="n">
        <v>46178</v>
      </c>
      <c r="C883" s="1" t="n">
        <v>100</v>
      </c>
      <c r="D883" s="1" t="s">
        <v>3877</v>
      </c>
      <c r="E883" s="1" t="n">
        <v>33</v>
      </c>
      <c r="F883" s="1" t="s">
        <v>93</v>
      </c>
      <c r="I883" s="1" t="n">
        <v>1208035</v>
      </c>
      <c r="J883" s="1" t="n">
        <v>100019</v>
      </c>
      <c r="K883" s="1" t="n">
        <v>20</v>
      </c>
      <c r="L883" s="1" t="s">
        <v>3863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7" t="n">
        <v>46178</v>
      </c>
      <c r="C884" s="1" t="n">
        <v>100</v>
      </c>
      <c r="D884" s="1" t="s">
        <v>3877</v>
      </c>
      <c r="E884" s="1" t="n">
        <v>33</v>
      </c>
      <c r="F884" s="1" t="s">
        <v>93</v>
      </c>
      <c r="I884" s="1" t="n">
        <v>1208035</v>
      </c>
      <c r="J884" s="1" t="n">
        <v>100020</v>
      </c>
      <c r="K884" s="1" t="n">
        <v>21</v>
      </c>
      <c r="L884" s="1" t="s">
        <v>3864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7" t="n">
        <v>46178</v>
      </c>
      <c r="C885" s="1" t="n">
        <v>100</v>
      </c>
      <c r="D885" s="1" t="s">
        <v>3877</v>
      </c>
      <c r="E885" s="1" t="n">
        <v>33</v>
      </c>
      <c r="F885" s="1" t="s">
        <v>93</v>
      </c>
      <c r="I885" s="1" t="n">
        <v>1208035</v>
      </c>
      <c r="J885" s="1" t="n">
        <v>100053</v>
      </c>
      <c r="K885" s="1" t="n">
        <v>54</v>
      </c>
      <c r="L885" s="1" t="s">
        <v>3866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7" t="n">
        <v>46178</v>
      </c>
      <c r="C886" s="1" t="n">
        <v>100</v>
      </c>
      <c r="D886" s="1" t="s">
        <v>3877</v>
      </c>
      <c r="E886" s="1" t="n">
        <v>33</v>
      </c>
      <c r="F886" s="1" t="s">
        <v>93</v>
      </c>
      <c r="I886" s="1" t="n">
        <v>1208035</v>
      </c>
      <c r="J886" s="1" t="n">
        <v>100638</v>
      </c>
      <c r="K886" s="1" t="n">
        <v>508</v>
      </c>
      <c r="L886" s="1" t="s">
        <v>3867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7" t="n">
        <v>46178</v>
      </c>
      <c r="C887" s="1" t="n">
        <v>100</v>
      </c>
      <c r="D887" s="1" t="s">
        <v>3877</v>
      </c>
      <c r="E887" s="1" t="n">
        <v>33</v>
      </c>
      <c r="F887" s="1" t="s">
        <v>93</v>
      </c>
      <c r="I887" s="1" t="n">
        <v>1208035</v>
      </c>
      <c r="J887" s="1" t="n">
        <v>100520</v>
      </c>
      <c r="K887" s="1" t="n">
        <v>507</v>
      </c>
      <c r="L887" s="1" t="s">
        <v>3868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7" t="n">
        <v>46178</v>
      </c>
      <c r="C888" s="1" t="n">
        <v>100</v>
      </c>
      <c r="D888" s="1" t="s">
        <v>3877</v>
      </c>
      <c r="E888" s="1" t="n">
        <v>33</v>
      </c>
      <c r="F888" s="1" t="s">
        <v>93</v>
      </c>
      <c r="I888" s="1" t="n">
        <v>1208035</v>
      </c>
      <c r="J888" s="1" t="n">
        <v>100319</v>
      </c>
      <c r="K888" s="1" t="n">
        <v>73453</v>
      </c>
      <c r="L888" s="1" t="s">
        <v>3869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7" t="n">
        <v>46178</v>
      </c>
      <c r="C889" s="1" t="n">
        <v>100</v>
      </c>
      <c r="D889" s="1" t="s">
        <v>3877</v>
      </c>
      <c r="E889" s="1" t="n">
        <v>33</v>
      </c>
      <c r="F889" s="1" t="s">
        <v>93</v>
      </c>
      <c r="I889" s="1" t="n">
        <v>1208035</v>
      </c>
      <c r="J889" s="1" t="n">
        <v>110455</v>
      </c>
      <c r="K889" s="1" t="n">
        <v>53212</v>
      </c>
      <c r="L889" s="1" t="s">
        <v>3870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7" t="n">
        <v>46178</v>
      </c>
      <c r="C890" s="1" t="n">
        <v>100</v>
      </c>
      <c r="D890" s="1" t="s">
        <v>3877</v>
      </c>
      <c r="E890" s="1" t="n">
        <v>33</v>
      </c>
      <c r="F890" s="1" t="s">
        <v>93</v>
      </c>
      <c r="I890" s="1" t="n">
        <v>1208035</v>
      </c>
      <c r="J890" s="1" t="n">
        <v>78982</v>
      </c>
      <c r="K890" s="1" t="n">
        <v>383</v>
      </c>
      <c r="L890" s="1" t="s">
        <v>4202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7" t="n">
        <v>46178</v>
      </c>
      <c r="C891" s="1" t="n">
        <v>100</v>
      </c>
      <c r="D891" s="1" t="s">
        <v>3877</v>
      </c>
      <c r="E891" s="1" t="n">
        <v>33</v>
      </c>
      <c r="F891" s="1" t="s">
        <v>93</v>
      </c>
      <c r="I891" s="1" t="n">
        <v>1208240</v>
      </c>
      <c r="J891" s="1" t="n">
        <v>100000</v>
      </c>
      <c r="K891" s="1" t="n">
        <v>1</v>
      </c>
      <c r="L891" s="1" t="s">
        <v>3851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7" t="n">
        <v>46178</v>
      </c>
      <c r="C892" s="1" t="n">
        <v>100</v>
      </c>
      <c r="D892" s="1" t="s">
        <v>3877</v>
      </c>
      <c r="E892" s="1" t="n">
        <v>33</v>
      </c>
      <c r="F892" s="1" t="s">
        <v>93</v>
      </c>
      <c r="I892" s="1" t="n">
        <v>1208240</v>
      </c>
      <c r="J892" s="1" t="n">
        <v>100001</v>
      </c>
      <c r="K892" s="1" t="n">
        <v>2</v>
      </c>
      <c r="L892" s="1" t="s">
        <v>4138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7" t="n">
        <v>46178</v>
      </c>
      <c r="C893" s="1" t="n">
        <v>100</v>
      </c>
      <c r="D893" s="1" t="s">
        <v>3877</v>
      </c>
      <c r="E893" s="1" t="n">
        <v>33</v>
      </c>
      <c r="F893" s="1" t="s">
        <v>93</v>
      </c>
      <c r="I893" s="1" t="n">
        <v>1208240</v>
      </c>
      <c r="J893" s="1" t="n">
        <v>100002</v>
      </c>
      <c r="K893" s="1" t="n">
        <v>3</v>
      </c>
      <c r="L893" s="1" t="s">
        <v>3872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7" t="n">
        <v>46178</v>
      </c>
      <c r="C894" s="1" t="n">
        <v>100</v>
      </c>
      <c r="D894" s="1" t="s">
        <v>3877</v>
      </c>
      <c r="E894" s="1" t="n">
        <v>33</v>
      </c>
      <c r="F894" s="1" t="s">
        <v>93</v>
      </c>
      <c r="I894" s="1" t="n">
        <v>1208240</v>
      </c>
      <c r="J894" s="1" t="n">
        <v>100003</v>
      </c>
      <c r="K894" s="1" t="n">
        <v>4</v>
      </c>
      <c r="L894" s="1" t="s">
        <v>3873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7" t="n">
        <v>46178</v>
      </c>
      <c r="C895" s="1" t="n">
        <v>100</v>
      </c>
      <c r="D895" s="1" t="s">
        <v>3877</v>
      </c>
      <c r="E895" s="1" t="n">
        <v>33</v>
      </c>
      <c r="F895" s="1" t="s">
        <v>93</v>
      </c>
      <c r="I895" s="1" t="n">
        <v>1208240</v>
      </c>
      <c r="J895" s="1" t="n">
        <v>100004</v>
      </c>
      <c r="K895" s="1" t="n">
        <v>5</v>
      </c>
      <c r="L895" s="1" t="s">
        <v>3852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7" t="n">
        <v>46178</v>
      </c>
      <c r="C896" s="1" t="n">
        <v>100</v>
      </c>
      <c r="D896" s="1" t="s">
        <v>3877</v>
      </c>
      <c r="E896" s="1" t="n">
        <v>33</v>
      </c>
      <c r="F896" s="1" t="s">
        <v>93</v>
      </c>
      <c r="I896" s="1" t="n">
        <v>1208240</v>
      </c>
      <c r="J896" s="1" t="n">
        <v>100520</v>
      </c>
      <c r="K896" s="1" t="n">
        <v>507</v>
      </c>
      <c r="L896" s="1" t="s">
        <v>3868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7" t="n">
        <v>46178</v>
      </c>
      <c r="C897" s="1" t="n">
        <v>100</v>
      </c>
      <c r="D897" s="1" t="s">
        <v>3877</v>
      </c>
      <c r="E897" s="1" t="n">
        <v>33</v>
      </c>
      <c r="F897" s="1" t="s">
        <v>93</v>
      </c>
      <c r="I897" s="1" t="n">
        <v>1208240</v>
      </c>
      <c r="J897" s="1" t="n">
        <v>110455</v>
      </c>
      <c r="K897" s="1" t="n">
        <v>53212</v>
      </c>
      <c r="L897" s="1" t="s">
        <v>3870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7" t="n">
        <v>46178</v>
      </c>
      <c r="C898" s="1" t="n">
        <v>100</v>
      </c>
      <c r="D898" s="1" t="s">
        <v>3877</v>
      </c>
      <c r="E898" s="1" t="n">
        <v>33</v>
      </c>
      <c r="F898" s="1" t="s">
        <v>93</v>
      </c>
      <c r="I898" s="1" t="n">
        <v>1208255</v>
      </c>
      <c r="J898" s="1" t="n">
        <v>100000</v>
      </c>
      <c r="K898" s="1" t="n">
        <v>1</v>
      </c>
      <c r="L898" s="1" t="s">
        <v>3851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7" t="n">
        <v>46178</v>
      </c>
      <c r="C899" s="1" t="n">
        <v>100</v>
      </c>
      <c r="D899" s="1" t="s">
        <v>3877</v>
      </c>
      <c r="E899" s="1" t="n">
        <v>33</v>
      </c>
      <c r="F899" s="1" t="s">
        <v>93</v>
      </c>
      <c r="I899" s="1" t="n">
        <v>1208255</v>
      </c>
      <c r="J899" s="1" t="n">
        <v>100006</v>
      </c>
      <c r="K899" s="1" t="n">
        <v>7</v>
      </c>
      <c r="L899" s="1" t="s">
        <v>3853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7" t="n">
        <v>46178</v>
      </c>
      <c r="C900" s="1" t="n">
        <v>100</v>
      </c>
      <c r="D900" s="1" t="s">
        <v>3877</v>
      </c>
      <c r="E900" s="1" t="n">
        <v>33</v>
      </c>
      <c r="F900" s="1" t="s">
        <v>93</v>
      </c>
      <c r="I900" s="1" t="n">
        <v>1208255</v>
      </c>
      <c r="J900" s="1" t="n">
        <v>100007</v>
      </c>
      <c r="K900" s="1" t="n">
        <v>8</v>
      </c>
      <c r="L900" s="1" t="s">
        <v>3854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7" t="n">
        <v>46178</v>
      </c>
      <c r="C901" s="1" t="n">
        <v>100</v>
      </c>
      <c r="D901" s="1" t="s">
        <v>3877</v>
      </c>
      <c r="E901" s="1" t="n">
        <v>33</v>
      </c>
      <c r="F901" s="1" t="s">
        <v>93</v>
      </c>
      <c r="I901" s="1" t="n">
        <v>1208255</v>
      </c>
      <c r="J901" s="1" t="n">
        <v>100008</v>
      </c>
      <c r="K901" s="1" t="n">
        <v>9</v>
      </c>
      <c r="L901" s="1" t="s">
        <v>3855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7" t="n">
        <v>46178</v>
      </c>
      <c r="C902" s="1" t="n">
        <v>100</v>
      </c>
      <c r="D902" s="1" t="s">
        <v>3877</v>
      </c>
      <c r="E902" s="1" t="n">
        <v>33</v>
      </c>
      <c r="F902" s="1" t="s">
        <v>93</v>
      </c>
      <c r="I902" s="1" t="n">
        <v>1208255</v>
      </c>
      <c r="J902" s="1" t="n">
        <v>100011</v>
      </c>
      <c r="K902" s="1" t="n">
        <v>12</v>
      </c>
      <c r="L902" s="1" t="s">
        <v>3856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7" t="n">
        <v>46178</v>
      </c>
      <c r="C903" s="1" t="n">
        <v>100</v>
      </c>
      <c r="D903" s="1" t="s">
        <v>3877</v>
      </c>
      <c r="E903" s="1" t="n">
        <v>33</v>
      </c>
      <c r="F903" s="1" t="s">
        <v>93</v>
      </c>
      <c r="I903" s="1" t="n">
        <v>1208255</v>
      </c>
      <c r="J903" s="1" t="n">
        <v>100012</v>
      </c>
      <c r="K903" s="1" t="n">
        <v>13</v>
      </c>
      <c r="L903" s="1" t="s">
        <v>3857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7" t="n">
        <v>46178</v>
      </c>
      <c r="C904" s="1" t="n">
        <v>100</v>
      </c>
      <c r="D904" s="1" t="s">
        <v>3877</v>
      </c>
      <c r="E904" s="1" t="n">
        <v>33</v>
      </c>
      <c r="F904" s="1" t="s">
        <v>93</v>
      </c>
      <c r="I904" s="1" t="n">
        <v>1208255</v>
      </c>
      <c r="J904" s="1" t="n">
        <v>100013</v>
      </c>
      <c r="K904" s="1" t="n">
        <v>14</v>
      </c>
      <c r="L904" s="1" t="s">
        <v>3858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7" t="n">
        <v>46178</v>
      </c>
      <c r="C905" s="1" t="n">
        <v>100</v>
      </c>
      <c r="D905" s="1" t="s">
        <v>3877</v>
      </c>
      <c r="E905" s="1" t="n">
        <v>33</v>
      </c>
      <c r="F905" s="1" t="s">
        <v>93</v>
      </c>
      <c r="I905" s="1" t="n">
        <v>1208255</v>
      </c>
      <c r="J905" s="1" t="n">
        <v>100014</v>
      </c>
      <c r="K905" s="1" t="n">
        <v>15</v>
      </c>
      <c r="L905" s="1" t="s">
        <v>3859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7" t="n">
        <v>46178</v>
      </c>
      <c r="C906" s="1" t="n">
        <v>100</v>
      </c>
      <c r="D906" s="1" t="s">
        <v>3877</v>
      </c>
      <c r="E906" s="1" t="n">
        <v>33</v>
      </c>
      <c r="F906" s="1" t="s">
        <v>93</v>
      </c>
      <c r="I906" s="1" t="n">
        <v>1208255</v>
      </c>
      <c r="J906" s="1" t="n">
        <v>100015</v>
      </c>
      <c r="K906" s="1" t="n">
        <v>16</v>
      </c>
      <c r="L906" s="1" t="s">
        <v>3860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7" t="n">
        <v>46178</v>
      </c>
      <c r="C907" s="1" t="n">
        <v>100</v>
      </c>
      <c r="D907" s="1" t="s">
        <v>3877</v>
      </c>
      <c r="E907" s="1" t="n">
        <v>33</v>
      </c>
      <c r="F907" s="1" t="s">
        <v>93</v>
      </c>
      <c r="I907" s="1" t="n">
        <v>1208255</v>
      </c>
      <c r="J907" s="1" t="n">
        <v>100016</v>
      </c>
      <c r="K907" s="1" t="n">
        <v>17</v>
      </c>
      <c r="L907" s="1" t="s">
        <v>3861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7" t="n">
        <v>46178</v>
      </c>
      <c r="C908" s="1" t="n">
        <v>100</v>
      </c>
      <c r="D908" s="1" t="s">
        <v>3877</v>
      </c>
      <c r="E908" s="1" t="n">
        <v>33</v>
      </c>
      <c r="F908" s="1" t="s">
        <v>93</v>
      </c>
      <c r="I908" s="1" t="n">
        <v>1208255</v>
      </c>
      <c r="J908" s="1" t="n">
        <v>100017</v>
      </c>
      <c r="K908" s="1" t="n">
        <v>18</v>
      </c>
      <c r="L908" s="1" t="s">
        <v>3862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7" t="n">
        <v>46178</v>
      </c>
      <c r="C909" s="1" t="n">
        <v>100</v>
      </c>
      <c r="D909" s="1" t="s">
        <v>3877</v>
      </c>
      <c r="E909" s="1" t="n">
        <v>33</v>
      </c>
      <c r="F909" s="1" t="s">
        <v>93</v>
      </c>
      <c r="I909" s="1" t="n">
        <v>1208255</v>
      </c>
      <c r="J909" s="1" t="n">
        <v>100019</v>
      </c>
      <c r="K909" s="1" t="n">
        <v>20</v>
      </c>
      <c r="L909" s="1" t="s">
        <v>3863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7" t="n">
        <v>46178</v>
      </c>
      <c r="C910" s="1" t="n">
        <v>100</v>
      </c>
      <c r="D910" s="1" t="s">
        <v>3877</v>
      </c>
      <c r="E910" s="1" t="n">
        <v>33</v>
      </c>
      <c r="F910" s="1" t="s">
        <v>93</v>
      </c>
      <c r="I910" s="1" t="n">
        <v>1208255</v>
      </c>
      <c r="J910" s="1" t="n">
        <v>100020</v>
      </c>
      <c r="K910" s="1" t="n">
        <v>21</v>
      </c>
      <c r="L910" s="1" t="s">
        <v>3864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7" t="n">
        <v>46178</v>
      </c>
      <c r="C911" s="1" t="n">
        <v>100</v>
      </c>
      <c r="D911" s="1" t="s">
        <v>3877</v>
      </c>
      <c r="E911" s="1" t="n">
        <v>33</v>
      </c>
      <c r="F911" s="1" t="s">
        <v>93</v>
      </c>
      <c r="I911" s="1" t="n">
        <v>1208255</v>
      </c>
      <c r="J911" s="1" t="n">
        <v>100053</v>
      </c>
      <c r="K911" s="1" t="n">
        <v>54</v>
      </c>
      <c r="L911" s="1" t="s">
        <v>3866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7" t="n">
        <v>46178</v>
      </c>
      <c r="C912" s="1" t="n">
        <v>100</v>
      </c>
      <c r="D912" s="1" t="s">
        <v>3877</v>
      </c>
      <c r="E912" s="1" t="n">
        <v>33</v>
      </c>
      <c r="F912" s="1" t="s">
        <v>93</v>
      </c>
      <c r="I912" s="1" t="n">
        <v>1208255</v>
      </c>
      <c r="J912" s="1" t="n">
        <v>100638</v>
      </c>
      <c r="K912" s="1" t="n">
        <v>508</v>
      </c>
      <c r="L912" s="1" t="s">
        <v>3867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7" t="n">
        <v>46178</v>
      </c>
      <c r="C913" s="1" t="n">
        <v>100</v>
      </c>
      <c r="D913" s="1" t="s">
        <v>3877</v>
      </c>
      <c r="E913" s="1" t="n">
        <v>33</v>
      </c>
      <c r="F913" s="1" t="s">
        <v>93</v>
      </c>
      <c r="I913" s="1" t="n">
        <v>1208255</v>
      </c>
      <c r="J913" s="1" t="n">
        <v>100520</v>
      </c>
      <c r="K913" s="1" t="n">
        <v>507</v>
      </c>
      <c r="L913" s="1" t="s">
        <v>3868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7" t="n">
        <v>46178</v>
      </c>
      <c r="C914" s="1" t="n">
        <v>100</v>
      </c>
      <c r="D914" s="1" t="s">
        <v>3877</v>
      </c>
      <c r="E914" s="1" t="n">
        <v>33</v>
      </c>
      <c r="F914" s="1" t="s">
        <v>93</v>
      </c>
      <c r="I914" s="1" t="n">
        <v>1208255</v>
      </c>
      <c r="J914" s="1" t="n">
        <v>100319</v>
      </c>
      <c r="K914" s="1" t="n">
        <v>73453</v>
      </c>
      <c r="L914" s="1" t="s">
        <v>3869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7" t="n">
        <v>46178</v>
      </c>
      <c r="C915" s="1" t="n">
        <v>100</v>
      </c>
      <c r="D915" s="1" t="s">
        <v>3877</v>
      </c>
      <c r="E915" s="1" t="n">
        <v>33</v>
      </c>
      <c r="F915" s="1" t="s">
        <v>93</v>
      </c>
      <c r="I915" s="1" t="n">
        <v>1208255</v>
      </c>
      <c r="J915" s="1" t="n">
        <v>110455</v>
      </c>
      <c r="K915" s="1" t="n">
        <v>53212</v>
      </c>
      <c r="L915" s="1" t="s">
        <v>3870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7" t="n">
        <v>46178</v>
      </c>
      <c r="C916" s="1" t="n">
        <v>100</v>
      </c>
      <c r="D916" s="1" t="s">
        <v>3877</v>
      </c>
      <c r="E916" s="1" t="n">
        <v>33</v>
      </c>
      <c r="F916" s="1" t="s">
        <v>93</v>
      </c>
      <c r="I916" s="1" t="n">
        <v>1208255</v>
      </c>
      <c r="J916" s="1" t="n">
        <v>78982</v>
      </c>
      <c r="K916" s="1" t="n">
        <v>383</v>
      </c>
      <c r="L916" s="1" t="s">
        <v>4202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7" t="n">
        <v>46179</v>
      </c>
      <c r="C917" s="1" t="n">
        <v>1</v>
      </c>
      <c r="D917" s="1" t="s">
        <v>3781</v>
      </c>
      <c r="E917" s="1" t="n">
        <v>10018</v>
      </c>
      <c r="F917" s="1" t="s">
        <v>368</v>
      </c>
      <c r="I917" s="1" t="n">
        <v>293</v>
      </c>
      <c r="J917" s="1" t="n">
        <v>100933</v>
      </c>
      <c r="K917" s="1" t="n">
        <v>7896982100059</v>
      </c>
      <c r="L917" s="1" t="s">
        <v>3880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7" t="n">
        <v>46179</v>
      </c>
      <c r="C918" s="1" t="n">
        <v>1</v>
      </c>
      <c r="D918" s="1" t="s">
        <v>3781</v>
      </c>
      <c r="E918" s="1" t="n">
        <v>10018</v>
      </c>
      <c r="F918" s="1" t="s">
        <v>368</v>
      </c>
      <c r="I918" s="1" t="n">
        <v>293</v>
      </c>
      <c r="J918" s="1" t="n">
        <v>57639</v>
      </c>
      <c r="K918" s="1" t="n">
        <v>7896004006277</v>
      </c>
      <c r="L918" s="1" t="s">
        <v>4203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7" t="n">
        <v>46179</v>
      </c>
      <c r="C919" s="1" t="n">
        <v>1</v>
      </c>
      <c r="D919" s="1" t="s">
        <v>3781</v>
      </c>
      <c r="E919" s="1" t="n">
        <v>642</v>
      </c>
      <c r="F919" s="1" t="s">
        <v>186</v>
      </c>
      <c r="I919" s="1" t="n">
        <v>486</v>
      </c>
      <c r="J919" s="1" t="n">
        <v>71766</v>
      </c>
      <c r="K919" s="1" t="n">
        <v>779180</v>
      </c>
      <c r="L919" s="1" t="s">
        <v>3881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7" t="n">
        <v>46179</v>
      </c>
      <c r="C920" s="1" t="n">
        <v>1</v>
      </c>
      <c r="D920" s="1" t="s">
        <v>3781</v>
      </c>
      <c r="E920" s="1" t="n">
        <v>1899</v>
      </c>
      <c r="F920" s="1" t="s">
        <v>97</v>
      </c>
      <c r="I920" s="1" t="n">
        <v>653</v>
      </c>
      <c r="J920" s="1" t="n">
        <v>55400</v>
      </c>
      <c r="K920" s="1" t="n">
        <v>7000832967710</v>
      </c>
      <c r="L920" s="1" t="s">
        <v>4149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7" t="n">
        <v>46179</v>
      </c>
      <c r="C921" s="1" t="n">
        <v>1</v>
      </c>
      <c r="D921" s="1" t="s">
        <v>3781</v>
      </c>
      <c r="E921" s="1" t="n">
        <v>1899</v>
      </c>
      <c r="F921" s="1" t="s">
        <v>97</v>
      </c>
      <c r="I921" s="1" t="n">
        <v>653</v>
      </c>
      <c r="J921" s="1" t="n">
        <v>73000</v>
      </c>
      <c r="K921" s="1" t="n">
        <v>2266947</v>
      </c>
      <c r="L921" s="1" t="s">
        <v>3882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7" t="n">
        <v>46179</v>
      </c>
      <c r="C922" s="1" t="n">
        <v>1</v>
      </c>
      <c r="D922" s="1" t="s">
        <v>3781</v>
      </c>
      <c r="E922" s="1" t="n">
        <v>1899</v>
      </c>
      <c r="F922" s="1" t="s">
        <v>97</v>
      </c>
      <c r="I922" s="1" t="n">
        <v>653</v>
      </c>
      <c r="J922" s="1" t="n">
        <v>77459</v>
      </c>
      <c r="K922" s="1" t="n">
        <v>774604</v>
      </c>
      <c r="L922" s="1" t="s">
        <v>3883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7" t="n">
        <v>46179</v>
      </c>
      <c r="C923" s="1" t="n">
        <v>1</v>
      </c>
      <c r="D923" s="1" t="s">
        <v>3781</v>
      </c>
      <c r="E923" s="1" t="n">
        <v>1899</v>
      </c>
      <c r="F923" s="1" t="s">
        <v>97</v>
      </c>
      <c r="I923" s="1" t="n">
        <v>653</v>
      </c>
      <c r="J923" s="1" t="n">
        <v>77461</v>
      </c>
      <c r="K923" s="1" t="n">
        <v>774628</v>
      </c>
      <c r="L923" s="1" t="s">
        <v>4204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7" t="n">
        <v>46179</v>
      </c>
      <c r="C924" s="1" t="n">
        <v>1</v>
      </c>
      <c r="D924" s="1" t="s">
        <v>3781</v>
      </c>
      <c r="E924" s="1" t="n">
        <v>1899</v>
      </c>
      <c r="F924" s="1" t="s">
        <v>97</v>
      </c>
      <c r="I924" s="1" t="n">
        <v>653</v>
      </c>
      <c r="J924" s="1" t="n">
        <v>77463</v>
      </c>
      <c r="K924" s="1" t="n">
        <v>774642</v>
      </c>
      <c r="L924" s="1" t="s">
        <v>3884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7" t="n">
        <v>46179</v>
      </c>
      <c r="C925" s="1" t="n">
        <v>1</v>
      </c>
      <c r="D925" s="1" t="s">
        <v>3781</v>
      </c>
      <c r="E925" s="1" t="n">
        <v>1899</v>
      </c>
      <c r="F925" s="1" t="s">
        <v>97</v>
      </c>
      <c r="I925" s="1" t="n">
        <v>653</v>
      </c>
      <c r="J925" s="1" t="n">
        <v>78013</v>
      </c>
      <c r="K925" s="1" t="n">
        <v>780148</v>
      </c>
      <c r="L925" s="1" t="s">
        <v>3886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7" t="n">
        <v>46179</v>
      </c>
      <c r="C926" s="1" t="n">
        <v>1</v>
      </c>
      <c r="D926" s="1" t="s">
        <v>3781</v>
      </c>
      <c r="E926" s="1" t="n">
        <v>1749</v>
      </c>
      <c r="F926" s="1" t="s">
        <v>800</v>
      </c>
      <c r="I926" s="1" t="n">
        <v>1383</v>
      </c>
      <c r="J926" s="1" t="n">
        <v>104678</v>
      </c>
      <c r="K926" s="1" t="n">
        <v>7898247780075</v>
      </c>
      <c r="L926" s="1" t="s">
        <v>4205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7" t="n">
        <v>46179</v>
      </c>
      <c r="C927" s="1" t="n">
        <v>1</v>
      </c>
      <c r="D927" s="1" t="s">
        <v>3781</v>
      </c>
      <c r="E927" s="1" t="n">
        <v>1749</v>
      </c>
      <c r="F927" s="1" t="s">
        <v>800</v>
      </c>
      <c r="I927" s="1" t="n">
        <v>1383</v>
      </c>
      <c r="J927" s="1" t="n">
        <v>44963</v>
      </c>
      <c r="K927" s="1" t="n">
        <v>7896763621872</v>
      </c>
      <c r="L927" s="1" t="s">
        <v>4206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7" t="n">
        <v>46179</v>
      </c>
      <c r="C928" s="1" t="n">
        <v>1</v>
      </c>
      <c r="D928" s="1" t="s">
        <v>3781</v>
      </c>
      <c r="E928" s="1" t="n">
        <v>1749</v>
      </c>
      <c r="F928" s="1" t="s">
        <v>800</v>
      </c>
      <c r="I928" s="1" t="n">
        <v>1383</v>
      </c>
      <c r="J928" s="1" t="n">
        <v>71834</v>
      </c>
      <c r="K928" s="1" t="n">
        <v>7898361830069</v>
      </c>
      <c r="L928" s="1" t="s">
        <v>4207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7" t="n">
        <v>46179</v>
      </c>
      <c r="C929" s="1" t="n">
        <v>1</v>
      </c>
      <c r="D929" s="1" t="s">
        <v>3781</v>
      </c>
      <c r="E929" s="1" t="n">
        <v>1363</v>
      </c>
      <c r="F929" s="1" t="s">
        <v>180</v>
      </c>
      <c r="I929" s="1" t="n">
        <v>3319</v>
      </c>
      <c r="J929" s="1" t="n">
        <v>73511</v>
      </c>
      <c r="K929" s="1" t="n">
        <v>609963171019</v>
      </c>
      <c r="L929" s="1" t="s">
        <v>4208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7" t="n">
        <v>46179</v>
      </c>
      <c r="C930" s="1" t="n">
        <v>1</v>
      </c>
      <c r="D930" s="1" t="s">
        <v>3781</v>
      </c>
      <c r="E930" s="1" t="n">
        <v>1363</v>
      </c>
      <c r="F930" s="1" t="s">
        <v>180</v>
      </c>
      <c r="I930" s="1" t="n">
        <v>3319</v>
      </c>
      <c r="J930" s="1" t="n">
        <v>65493</v>
      </c>
      <c r="K930" s="1" t="n">
        <v>609963171002</v>
      </c>
      <c r="L930" s="1" t="s">
        <v>3888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7" t="n">
        <v>46179</v>
      </c>
      <c r="C931" s="1" t="n">
        <v>1</v>
      </c>
      <c r="D931" s="1" t="s">
        <v>3781</v>
      </c>
      <c r="E931" s="1" t="n">
        <v>1363</v>
      </c>
      <c r="F931" s="1" t="s">
        <v>180</v>
      </c>
      <c r="I931" s="1" t="n">
        <v>3319</v>
      </c>
      <c r="J931" s="1" t="n">
        <v>65494</v>
      </c>
      <c r="K931" s="1" t="n">
        <v>618231677535</v>
      </c>
      <c r="L931" s="1" t="s">
        <v>3889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7" t="n">
        <v>46179</v>
      </c>
      <c r="C932" s="1" t="n">
        <v>1</v>
      </c>
      <c r="D932" s="1" t="s">
        <v>3781</v>
      </c>
      <c r="E932" s="1" t="n">
        <v>1363</v>
      </c>
      <c r="F932" s="1" t="s">
        <v>180</v>
      </c>
      <c r="I932" s="1" t="n">
        <v>3319</v>
      </c>
      <c r="J932" s="1" t="n">
        <v>65496</v>
      </c>
      <c r="K932" s="1" t="n">
        <v>618231677528</v>
      </c>
      <c r="L932" s="1" t="s">
        <v>3890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7" t="n">
        <v>46179</v>
      </c>
      <c r="C933" s="1" t="n">
        <v>1</v>
      </c>
      <c r="D933" s="1" t="s">
        <v>3781</v>
      </c>
      <c r="E933" s="1" t="n">
        <v>1363</v>
      </c>
      <c r="F933" s="1" t="s">
        <v>180</v>
      </c>
      <c r="I933" s="1" t="n">
        <v>3319</v>
      </c>
      <c r="J933" s="1" t="n">
        <v>65621</v>
      </c>
      <c r="K933" s="1" t="n">
        <v>618231677504</v>
      </c>
      <c r="L933" s="1" t="s">
        <v>3891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7" t="n">
        <v>46179</v>
      </c>
      <c r="C934" s="1" t="n">
        <v>1</v>
      </c>
      <c r="D934" s="1" t="s">
        <v>3781</v>
      </c>
      <c r="E934" s="1" t="n">
        <v>1316</v>
      </c>
      <c r="F934" s="1" t="s">
        <v>1095</v>
      </c>
      <c r="I934" s="1" t="n">
        <v>3504</v>
      </c>
      <c r="J934" s="1" t="n">
        <v>37359</v>
      </c>
      <c r="K934" s="1" t="n">
        <v>55526</v>
      </c>
      <c r="L934" s="1" t="s">
        <v>3815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7" t="n">
        <v>46179</v>
      </c>
      <c r="C935" s="1" t="n">
        <v>1</v>
      </c>
      <c r="D935" s="1" t="s">
        <v>3781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4209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7" t="n">
        <v>46179</v>
      </c>
      <c r="C936" s="1" t="n">
        <v>1</v>
      </c>
      <c r="D936" s="1" t="s">
        <v>3781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4210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7" t="n">
        <v>46179</v>
      </c>
      <c r="C937" s="1" t="n">
        <v>1</v>
      </c>
      <c r="D937" s="1" t="s">
        <v>3781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4211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7" t="n">
        <v>46179</v>
      </c>
      <c r="C938" s="1" t="n">
        <v>1</v>
      </c>
      <c r="D938" s="1" t="s">
        <v>3781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4212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7" t="n">
        <v>46179</v>
      </c>
      <c r="C939" s="1" t="n">
        <v>1</v>
      </c>
      <c r="D939" s="1" t="s">
        <v>3781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4213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7" t="n">
        <v>46179</v>
      </c>
      <c r="C940" s="1" t="n">
        <v>1</v>
      </c>
      <c r="D940" s="1" t="s">
        <v>3781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4214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7" t="n">
        <v>46179</v>
      </c>
      <c r="C941" s="1" t="n">
        <v>1</v>
      </c>
      <c r="D941" s="1" t="s">
        <v>3781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4215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7" t="n">
        <v>46179</v>
      </c>
      <c r="C942" s="1" t="n">
        <v>1</v>
      </c>
      <c r="D942" s="1" t="s">
        <v>3781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4216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7" t="n">
        <v>46179</v>
      </c>
      <c r="C943" s="1" t="n">
        <v>1</v>
      </c>
      <c r="D943" s="1" t="s">
        <v>3781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4217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7" t="n">
        <v>46179</v>
      </c>
      <c r="C944" s="1" t="n">
        <v>1</v>
      </c>
      <c r="D944" s="1" t="s">
        <v>3781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4218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7" t="n">
        <v>46179</v>
      </c>
      <c r="C945" s="1" t="n">
        <v>1</v>
      </c>
      <c r="D945" s="1" t="s">
        <v>3781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4219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7" t="n">
        <v>46179</v>
      </c>
      <c r="C946" s="1" t="n">
        <v>1</v>
      </c>
      <c r="D946" s="1" t="s">
        <v>3781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4220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7" t="n">
        <v>46179</v>
      </c>
      <c r="C947" s="1" t="n">
        <v>1</v>
      </c>
      <c r="D947" s="1" t="s">
        <v>3781</v>
      </c>
      <c r="E947" s="1" t="n">
        <v>1038</v>
      </c>
      <c r="F947" s="1" t="s">
        <v>122</v>
      </c>
      <c r="I947" s="1" t="n">
        <v>5948</v>
      </c>
      <c r="J947" s="1" t="n">
        <v>61580</v>
      </c>
      <c r="K947" s="1" t="n">
        <v>2258157</v>
      </c>
      <c r="L947" s="1" t="s">
        <v>3816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7" t="n">
        <v>46179</v>
      </c>
      <c r="C948" s="1" t="n">
        <v>1</v>
      </c>
      <c r="D948" s="1" t="s">
        <v>3781</v>
      </c>
      <c r="E948" s="1" t="n">
        <v>1038</v>
      </c>
      <c r="F948" s="1" t="s">
        <v>122</v>
      </c>
      <c r="I948" s="1" t="n">
        <v>5948</v>
      </c>
      <c r="J948" s="1" t="n">
        <v>61597</v>
      </c>
      <c r="K948" s="1" t="n">
        <v>2258188</v>
      </c>
      <c r="L948" s="1" t="s">
        <v>3817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7" t="n">
        <v>46179</v>
      </c>
      <c r="C949" s="1" t="n">
        <v>1</v>
      </c>
      <c r="D949" s="1" t="s">
        <v>3781</v>
      </c>
      <c r="E949" s="1" t="n">
        <v>1286</v>
      </c>
      <c r="F949" s="1" t="s">
        <v>359</v>
      </c>
      <c r="I949" s="1" t="n">
        <v>10024</v>
      </c>
      <c r="J949" s="1" t="n">
        <v>78991</v>
      </c>
      <c r="K949" s="1" t="n">
        <v>390</v>
      </c>
      <c r="L949" s="1" t="s">
        <v>4152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7" t="n">
        <v>46179</v>
      </c>
      <c r="C950" s="1" t="n">
        <v>1</v>
      </c>
      <c r="D950" s="1" t="s">
        <v>3781</v>
      </c>
      <c r="E950" s="1" t="n">
        <v>1631</v>
      </c>
      <c r="F950" s="1" t="s">
        <v>101</v>
      </c>
      <c r="I950" s="1" t="n">
        <v>14980</v>
      </c>
      <c r="J950" s="1" t="n">
        <v>108539</v>
      </c>
      <c r="K950" s="1" t="n">
        <v>7898185800170</v>
      </c>
      <c r="L950" s="1" t="s">
        <v>4221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7" t="n">
        <v>46179</v>
      </c>
      <c r="C951" s="1" t="n">
        <v>1</v>
      </c>
      <c r="D951" s="1" t="s">
        <v>3781</v>
      </c>
      <c r="E951" s="1" t="n">
        <v>1631</v>
      </c>
      <c r="F951" s="1" t="s">
        <v>101</v>
      </c>
      <c r="I951" s="1" t="n">
        <v>14980</v>
      </c>
      <c r="J951" s="1" t="n">
        <v>14393</v>
      </c>
      <c r="K951" s="1" t="n">
        <v>7898185800125</v>
      </c>
      <c r="L951" s="1" t="s">
        <v>4222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7" t="n">
        <v>46179</v>
      </c>
      <c r="C952" s="1" t="n">
        <v>1</v>
      </c>
      <c r="D952" s="1" t="s">
        <v>3781</v>
      </c>
      <c r="E952" s="1" t="n">
        <v>1631</v>
      </c>
      <c r="F952" s="1" t="s">
        <v>101</v>
      </c>
      <c r="I952" s="1" t="n">
        <v>14980</v>
      </c>
      <c r="J952" s="1" t="n">
        <v>19882</v>
      </c>
      <c r="K952" s="1" t="n">
        <v>7898185800156</v>
      </c>
      <c r="L952" s="1" t="s">
        <v>4223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7" t="n">
        <v>46179</v>
      </c>
      <c r="C953" s="1" t="n">
        <v>1</v>
      </c>
      <c r="D953" s="1" t="s">
        <v>3781</v>
      </c>
      <c r="E953" s="1" t="n">
        <v>1631</v>
      </c>
      <c r="F953" s="1" t="s">
        <v>101</v>
      </c>
      <c r="I953" s="1" t="n">
        <v>14980</v>
      </c>
      <c r="J953" s="1" t="n">
        <v>24098</v>
      </c>
      <c r="K953" s="1" t="n">
        <v>7898185800385</v>
      </c>
      <c r="L953" s="1" t="s">
        <v>4224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7" t="n">
        <v>46179</v>
      </c>
      <c r="C954" s="1" t="n">
        <v>1</v>
      </c>
      <c r="D954" s="1" t="s">
        <v>3781</v>
      </c>
      <c r="E954" s="1" t="n">
        <v>1631</v>
      </c>
      <c r="F954" s="1" t="s">
        <v>101</v>
      </c>
      <c r="I954" s="1" t="n">
        <v>14980</v>
      </c>
      <c r="J954" s="1" t="n">
        <v>25555</v>
      </c>
      <c r="K954" s="1" t="n">
        <v>7898185800200</v>
      </c>
      <c r="L954" s="1" t="s">
        <v>4225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7" t="n">
        <v>46179</v>
      </c>
      <c r="C955" s="1" t="n">
        <v>1</v>
      </c>
      <c r="D955" s="1" t="s">
        <v>3781</v>
      </c>
      <c r="E955" s="1" t="n">
        <v>1631</v>
      </c>
      <c r="F955" s="1" t="s">
        <v>101</v>
      </c>
      <c r="I955" s="1" t="n">
        <v>14980</v>
      </c>
      <c r="J955" s="1" t="n">
        <v>26573</v>
      </c>
      <c r="K955" s="1" t="n">
        <v>7898185800347</v>
      </c>
      <c r="L955" s="1" t="s">
        <v>4226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7" t="n">
        <v>46179</v>
      </c>
      <c r="C956" s="1" t="n">
        <v>1</v>
      </c>
      <c r="D956" s="1" t="s">
        <v>3781</v>
      </c>
      <c r="E956" s="1" t="n">
        <v>1631</v>
      </c>
      <c r="F956" s="1" t="s">
        <v>101</v>
      </c>
      <c r="I956" s="1" t="n">
        <v>14980</v>
      </c>
      <c r="J956" s="1" t="n">
        <v>26574</v>
      </c>
      <c r="K956" s="1" t="n">
        <v>7898185800217</v>
      </c>
      <c r="L956" s="1" t="s">
        <v>4227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7" t="n">
        <v>46179</v>
      </c>
      <c r="C957" s="1" t="n">
        <v>1</v>
      </c>
      <c r="D957" s="1" t="s">
        <v>3781</v>
      </c>
      <c r="E957" s="1" t="n">
        <v>1631</v>
      </c>
      <c r="F957" s="1" t="s">
        <v>101</v>
      </c>
      <c r="I957" s="1" t="n">
        <v>14980</v>
      </c>
      <c r="J957" s="1" t="n">
        <v>29648</v>
      </c>
      <c r="K957" s="1" t="n">
        <v>7898185800071</v>
      </c>
      <c r="L957" s="1" t="s">
        <v>4228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7" t="n">
        <v>46179</v>
      </c>
      <c r="C958" s="1" t="n">
        <v>1</v>
      </c>
      <c r="D958" s="1" t="s">
        <v>3781</v>
      </c>
      <c r="E958" s="1" t="n">
        <v>1631</v>
      </c>
      <c r="F958" s="1" t="s">
        <v>101</v>
      </c>
      <c r="I958" s="1" t="n">
        <v>14980</v>
      </c>
      <c r="J958" s="1" t="n">
        <v>30684</v>
      </c>
      <c r="K958" s="1" t="n">
        <v>7898185800453</v>
      </c>
      <c r="L958" s="1" t="s">
        <v>4229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7" t="n">
        <v>46179</v>
      </c>
      <c r="C959" s="1" t="n">
        <v>1</v>
      </c>
      <c r="D959" s="1" t="s">
        <v>3781</v>
      </c>
      <c r="E959" s="1" t="n">
        <v>1631</v>
      </c>
      <c r="F959" s="1" t="s">
        <v>101</v>
      </c>
      <c r="I959" s="1" t="n">
        <v>14980</v>
      </c>
      <c r="J959" s="1" t="n">
        <v>41356</v>
      </c>
      <c r="K959" s="1" t="n">
        <v>7898185800163</v>
      </c>
      <c r="L959" s="1" t="s">
        <v>4230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7" t="n">
        <v>46179</v>
      </c>
      <c r="C960" s="1" t="n">
        <v>1</v>
      </c>
      <c r="D960" s="1" t="s">
        <v>3781</v>
      </c>
      <c r="E960" s="1" t="n">
        <v>581</v>
      </c>
      <c r="F960" s="1" t="s">
        <v>316</v>
      </c>
      <c r="I960" s="1" t="n">
        <v>30796</v>
      </c>
      <c r="J960" s="1" t="n">
        <v>48008</v>
      </c>
      <c r="K960" s="1" t="n">
        <v>798190027999</v>
      </c>
      <c r="L960" s="1" t="s">
        <v>4231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7" t="n">
        <v>46179</v>
      </c>
      <c r="C961" s="1" t="n">
        <v>1</v>
      </c>
      <c r="D961" s="1" t="s">
        <v>3781</v>
      </c>
      <c r="E961" s="1" t="n">
        <v>581</v>
      </c>
      <c r="F961" s="1" t="s">
        <v>316</v>
      </c>
      <c r="I961" s="1" t="n">
        <v>30796</v>
      </c>
      <c r="J961" s="1" t="n">
        <v>48009</v>
      </c>
      <c r="K961" s="1" t="n">
        <v>798190028002</v>
      </c>
      <c r="L961" s="1" t="s">
        <v>4232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7" t="n">
        <v>46179</v>
      </c>
      <c r="C962" s="1" t="n">
        <v>1</v>
      </c>
      <c r="D962" s="1" t="s">
        <v>3781</v>
      </c>
      <c r="E962" s="1" t="n">
        <v>1114</v>
      </c>
      <c r="F962" s="1" t="s">
        <v>169</v>
      </c>
      <c r="I962" s="1" t="n">
        <v>37407</v>
      </c>
      <c r="J962" s="1" t="n">
        <v>100254</v>
      </c>
      <c r="K962" s="1" t="n">
        <v>70127</v>
      </c>
      <c r="L962" s="1" t="s">
        <v>4233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7" t="n">
        <v>46179</v>
      </c>
      <c r="C963" s="1" t="n">
        <v>1</v>
      </c>
      <c r="D963" s="1" t="s">
        <v>3781</v>
      </c>
      <c r="E963" s="1" t="n">
        <v>1114</v>
      </c>
      <c r="F963" s="1" t="s">
        <v>169</v>
      </c>
      <c r="I963" s="1" t="n">
        <v>37407</v>
      </c>
      <c r="J963" s="1" t="n">
        <v>100240</v>
      </c>
      <c r="K963" s="1" t="n">
        <v>70113</v>
      </c>
      <c r="L963" s="1" t="s">
        <v>4234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7" t="n">
        <v>46179</v>
      </c>
      <c r="C964" s="1" t="n">
        <v>1</v>
      </c>
      <c r="D964" s="1" t="s">
        <v>3781</v>
      </c>
      <c r="E964" s="1" t="n">
        <v>1114</v>
      </c>
      <c r="F964" s="1" t="s">
        <v>169</v>
      </c>
      <c r="I964" s="1" t="n">
        <v>37407</v>
      </c>
      <c r="J964" s="1" t="n">
        <v>100241</v>
      </c>
      <c r="K964" s="1" t="n">
        <v>70114</v>
      </c>
      <c r="L964" s="1" t="s">
        <v>4235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7" t="n">
        <v>46179</v>
      </c>
      <c r="C965" s="1" t="n">
        <v>1</v>
      </c>
      <c r="D965" s="1" t="s">
        <v>3781</v>
      </c>
      <c r="E965" s="1" t="n">
        <v>1114</v>
      </c>
      <c r="F965" s="1" t="s">
        <v>169</v>
      </c>
      <c r="I965" s="1" t="n">
        <v>37407</v>
      </c>
      <c r="J965" s="1" t="n">
        <v>100242</v>
      </c>
      <c r="K965" s="1" t="n">
        <v>70115</v>
      </c>
      <c r="L965" s="1" t="s">
        <v>4236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7" t="n">
        <v>46179</v>
      </c>
      <c r="C966" s="1" t="n">
        <v>1</v>
      </c>
      <c r="D966" s="1" t="s">
        <v>3781</v>
      </c>
      <c r="E966" s="1" t="n">
        <v>1114</v>
      </c>
      <c r="F966" s="1" t="s">
        <v>169</v>
      </c>
      <c r="I966" s="1" t="n">
        <v>37407</v>
      </c>
      <c r="J966" s="1" t="n">
        <v>100243</v>
      </c>
      <c r="K966" s="1" t="n">
        <v>70116</v>
      </c>
      <c r="L966" s="1" t="s">
        <v>4237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7" t="n">
        <v>46179</v>
      </c>
      <c r="C967" s="1" t="n">
        <v>1</v>
      </c>
      <c r="D967" s="1" t="s">
        <v>3781</v>
      </c>
      <c r="E967" s="1" t="n">
        <v>1114</v>
      </c>
      <c r="F967" s="1" t="s">
        <v>169</v>
      </c>
      <c r="I967" s="1" t="n">
        <v>37407</v>
      </c>
      <c r="J967" s="1" t="n">
        <v>100244</v>
      </c>
      <c r="K967" s="1" t="n">
        <v>70117</v>
      </c>
      <c r="L967" s="1" t="s">
        <v>4238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7" t="n">
        <v>46179</v>
      </c>
      <c r="C968" s="1" t="n">
        <v>1</v>
      </c>
      <c r="D968" s="1" t="s">
        <v>3781</v>
      </c>
      <c r="E968" s="1" t="n">
        <v>1114</v>
      </c>
      <c r="F968" s="1" t="s">
        <v>169</v>
      </c>
      <c r="I968" s="1" t="n">
        <v>37407</v>
      </c>
      <c r="J968" s="1" t="n">
        <v>100246</v>
      </c>
      <c r="K968" s="1" t="n">
        <v>70119</v>
      </c>
      <c r="L968" s="1" t="s">
        <v>4239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7" t="n">
        <v>46179</v>
      </c>
      <c r="C969" s="1" t="n">
        <v>1</v>
      </c>
      <c r="D969" s="1" t="s">
        <v>3781</v>
      </c>
      <c r="E969" s="1" t="n">
        <v>1114</v>
      </c>
      <c r="F969" s="1" t="s">
        <v>169</v>
      </c>
      <c r="I969" s="1" t="n">
        <v>37407</v>
      </c>
      <c r="J969" s="1" t="n">
        <v>100247</v>
      </c>
      <c r="K969" s="1" t="n">
        <v>70120</v>
      </c>
      <c r="L969" s="1" t="s">
        <v>4240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7" t="n">
        <v>46179</v>
      </c>
      <c r="C970" s="1" t="n">
        <v>1</v>
      </c>
      <c r="D970" s="1" t="s">
        <v>3781</v>
      </c>
      <c r="E970" s="1" t="n">
        <v>1114</v>
      </c>
      <c r="F970" s="1" t="s">
        <v>169</v>
      </c>
      <c r="I970" s="1" t="n">
        <v>37407</v>
      </c>
      <c r="J970" s="1" t="n">
        <v>100248</v>
      </c>
      <c r="K970" s="1" t="n">
        <v>70121</v>
      </c>
      <c r="L970" s="1" t="s">
        <v>4241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7" t="n">
        <v>46179</v>
      </c>
      <c r="C971" s="1" t="n">
        <v>1</v>
      </c>
      <c r="D971" s="1" t="s">
        <v>3781</v>
      </c>
      <c r="E971" s="1" t="n">
        <v>1114</v>
      </c>
      <c r="F971" s="1" t="s">
        <v>169</v>
      </c>
      <c r="I971" s="1" t="n">
        <v>37407</v>
      </c>
      <c r="J971" s="1" t="n">
        <v>100249</v>
      </c>
      <c r="K971" s="1" t="n">
        <v>70122</v>
      </c>
      <c r="L971" s="1" t="s">
        <v>4242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7" t="n">
        <v>46179</v>
      </c>
      <c r="C972" s="1" t="n">
        <v>1</v>
      </c>
      <c r="D972" s="1" t="s">
        <v>3781</v>
      </c>
      <c r="E972" s="1" t="n">
        <v>1114</v>
      </c>
      <c r="F972" s="1" t="s">
        <v>169</v>
      </c>
      <c r="I972" s="1" t="n">
        <v>37407</v>
      </c>
      <c r="J972" s="1" t="n">
        <v>100257</v>
      </c>
      <c r="K972" s="1" t="n">
        <v>70131</v>
      </c>
      <c r="L972" s="1" t="s">
        <v>4243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7" t="n">
        <v>46179</v>
      </c>
      <c r="C973" s="1" t="n">
        <v>1</v>
      </c>
      <c r="D973" s="1" t="s">
        <v>3781</v>
      </c>
      <c r="E973" s="1" t="n">
        <v>1114</v>
      </c>
      <c r="F973" s="1" t="s">
        <v>169</v>
      </c>
      <c r="I973" s="1" t="n">
        <v>37407</v>
      </c>
      <c r="J973" s="1" t="n">
        <v>100258</v>
      </c>
      <c r="K973" s="1" t="n">
        <v>70132</v>
      </c>
      <c r="L973" s="1" t="s">
        <v>4244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7" t="n">
        <v>46179</v>
      </c>
      <c r="C974" s="1" t="n">
        <v>1</v>
      </c>
      <c r="D974" s="1" t="s">
        <v>3781</v>
      </c>
      <c r="E974" s="1" t="n">
        <v>1114</v>
      </c>
      <c r="F974" s="1" t="s">
        <v>169</v>
      </c>
      <c r="I974" s="1" t="n">
        <v>37407</v>
      </c>
      <c r="J974" s="1" t="n">
        <v>100259</v>
      </c>
      <c r="K974" s="1" t="n">
        <v>70133</v>
      </c>
      <c r="L974" s="1" t="s">
        <v>4245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7" t="n">
        <v>46179</v>
      </c>
      <c r="C975" s="1" t="n">
        <v>1</v>
      </c>
      <c r="D975" s="1" t="s">
        <v>3781</v>
      </c>
      <c r="E975" s="1" t="n">
        <v>1114</v>
      </c>
      <c r="F975" s="1" t="s">
        <v>169</v>
      </c>
      <c r="I975" s="1" t="n">
        <v>37407</v>
      </c>
      <c r="J975" s="1" t="n">
        <v>100262</v>
      </c>
      <c r="K975" s="1" t="n">
        <v>70136</v>
      </c>
      <c r="L975" s="1" t="s">
        <v>4246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7" t="n">
        <v>46179</v>
      </c>
      <c r="C976" s="1" t="n">
        <v>1</v>
      </c>
      <c r="D976" s="1" t="s">
        <v>3781</v>
      </c>
      <c r="E976" s="1" t="n">
        <v>1114</v>
      </c>
      <c r="F976" s="1" t="s">
        <v>169</v>
      </c>
      <c r="I976" s="1" t="n">
        <v>37407</v>
      </c>
      <c r="J976" s="1" t="n">
        <v>100270</v>
      </c>
      <c r="K976" s="1" t="n">
        <v>70196</v>
      </c>
      <c r="L976" s="1" t="s">
        <v>4247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7" t="n">
        <v>46179</v>
      </c>
      <c r="C977" s="1" t="n">
        <v>1</v>
      </c>
      <c r="D977" s="1" t="s">
        <v>3781</v>
      </c>
      <c r="E977" s="1" t="n">
        <v>1114</v>
      </c>
      <c r="F977" s="1" t="s">
        <v>169</v>
      </c>
      <c r="I977" s="1" t="n">
        <v>37407</v>
      </c>
      <c r="J977" s="1" t="n">
        <v>100272</v>
      </c>
      <c r="K977" s="1" t="n">
        <v>70220</v>
      </c>
      <c r="L977" s="1" t="s">
        <v>4248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7" t="n">
        <v>46179</v>
      </c>
      <c r="C978" s="1" t="n">
        <v>1</v>
      </c>
      <c r="D978" s="1" t="s">
        <v>3781</v>
      </c>
      <c r="E978" s="1" t="n">
        <v>1114</v>
      </c>
      <c r="F978" s="1" t="s">
        <v>169</v>
      </c>
      <c r="I978" s="1" t="n">
        <v>37407</v>
      </c>
      <c r="J978" s="1" t="n">
        <v>100280</v>
      </c>
      <c r="K978" s="1" t="n">
        <v>70243</v>
      </c>
      <c r="L978" s="1" t="s">
        <v>4249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7" t="n">
        <v>46179</v>
      </c>
      <c r="C979" s="1" t="n">
        <v>1</v>
      </c>
      <c r="D979" s="1" t="s">
        <v>3781</v>
      </c>
      <c r="E979" s="1" t="n">
        <v>1114</v>
      </c>
      <c r="F979" s="1" t="s">
        <v>169</v>
      </c>
      <c r="I979" s="1" t="n">
        <v>37407</v>
      </c>
      <c r="J979" s="1" t="n">
        <v>100284</v>
      </c>
      <c r="K979" s="1" t="n">
        <v>70253</v>
      </c>
      <c r="L979" s="1" t="s">
        <v>4250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7" t="n">
        <v>46179</v>
      </c>
      <c r="C980" s="1" t="n">
        <v>1</v>
      </c>
      <c r="D980" s="1" t="s">
        <v>3781</v>
      </c>
      <c r="E980" s="1" t="n">
        <v>1114</v>
      </c>
      <c r="F980" s="1" t="s">
        <v>169</v>
      </c>
      <c r="I980" s="1" t="n">
        <v>37407</v>
      </c>
      <c r="J980" s="1" t="n">
        <v>100291</v>
      </c>
      <c r="K980" s="1" t="n">
        <v>70262</v>
      </c>
      <c r="L980" s="1" t="s">
        <v>4251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7" t="n">
        <v>46179</v>
      </c>
      <c r="C981" s="1" t="n">
        <v>1</v>
      </c>
      <c r="D981" s="1" t="s">
        <v>3781</v>
      </c>
      <c r="E981" s="1" t="n">
        <v>1114</v>
      </c>
      <c r="F981" s="1" t="s">
        <v>169</v>
      </c>
      <c r="I981" s="1" t="n">
        <v>37407</v>
      </c>
      <c r="J981" s="1" t="n">
        <v>110730</v>
      </c>
      <c r="K981" s="1" t="n">
        <v>70111</v>
      </c>
      <c r="L981" s="1" t="s">
        <v>4252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7" t="n">
        <v>46179</v>
      </c>
      <c r="C982" s="1" t="n">
        <v>1</v>
      </c>
      <c r="D982" s="1" t="s">
        <v>3781</v>
      </c>
      <c r="E982" s="1" t="n">
        <v>1114</v>
      </c>
      <c r="F982" s="1" t="s">
        <v>169</v>
      </c>
      <c r="I982" s="1" t="n">
        <v>37407</v>
      </c>
      <c r="J982" s="1" t="n">
        <v>110729</v>
      </c>
      <c r="K982" s="1" t="n">
        <v>70110</v>
      </c>
      <c r="L982" s="1" t="s">
        <v>4253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7" t="n">
        <v>46179</v>
      </c>
      <c r="C983" s="1" t="n">
        <v>1</v>
      </c>
      <c r="D983" s="1" t="s">
        <v>3781</v>
      </c>
      <c r="E983" s="1" t="n">
        <v>1114</v>
      </c>
      <c r="F983" s="1" t="s">
        <v>169</v>
      </c>
      <c r="I983" s="1" t="n">
        <v>37407</v>
      </c>
      <c r="J983" s="1" t="n">
        <v>110731</v>
      </c>
      <c r="K983" s="1" t="n">
        <v>70112</v>
      </c>
      <c r="L983" s="1" t="s">
        <v>4254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7" t="n">
        <v>46179</v>
      </c>
      <c r="C984" s="1" t="n">
        <v>1</v>
      </c>
      <c r="D984" s="1" t="s">
        <v>3781</v>
      </c>
      <c r="E984" s="1" t="n">
        <v>1114</v>
      </c>
      <c r="F984" s="1" t="s">
        <v>169</v>
      </c>
      <c r="I984" s="1" t="n">
        <v>37407</v>
      </c>
      <c r="J984" s="1" t="n">
        <v>78991</v>
      </c>
      <c r="K984" s="1" t="n">
        <v>390</v>
      </c>
      <c r="L984" s="1" t="s">
        <v>4152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7" t="n">
        <v>46179</v>
      </c>
      <c r="C985" s="1" t="n">
        <v>1</v>
      </c>
      <c r="D985" s="1" t="s">
        <v>3781</v>
      </c>
      <c r="E985" s="1" t="n">
        <v>1723</v>
      </c>
      <c r="F985" s="1" t="s">
        <v>302</v>
      </c>
      <c r="I985" s="1" t="n">
        <v>171135</v>
      </c>
      <c r="J985" s="1" t="n">
        <v>29079</v>
      </c>
      <c r="K985" s="1" t="n">
        <v>55515</v>
      </c>
      <c r="L985" s="1" t="s">
        <v>3818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7" t="n">
        <v>46179</v>
      </c>
      <c r="C986" s="1" t="n">
        <v>1</v>
      </c>
      <c r="D986" s="1" t="s">
        <v>3781</v>
      </c>
      <c r="E986" s="1" t="n">
        <v>1723</v>
      </c>
      <c r="F986" s="1" t="s">
        <v>302</v>
      </c>
      <c r="I986" s="1" t="n">
        <v>171135</v>
      </c>
      <c r="J986" s="1" t="n">
        <v>29080</v>
      </c>
      <c r="K986" s="1" t="n">
        <v>55516</v>
      </c>
      <c r="L986" s="1" t="s">
        <v>3819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7" t="n">
        <v>46179</v>
      </c>
      <c r="C987" s="1" t="n">
        <v>1</v>
      </c>
      <c r="D987" s="1" t="s">
        <v>3781</v>
      </c>
      <c r="E987" s="1" t="n">
        <v>1740</v>
      </c>
      <c r="F987" s="1" t="s">
        <v>296</v>
      </c>
      <c r="I987" s="1" t="n">
        <v>1233736</v>
      </c>
      <c r="J987" s="1" t="n">
        <v>106130</v>
      </c>
      <c r="K987" s="1" t="n">
        <v>7891000340004</v>
      </c>
      <c r="L987" s="1" t="s">
        <v>4255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7" t="n">
        <v>46179</v>
      </c>
      <c r="C988" s="1" t="n">
        <v>1</v>
      </c>
      <c r="D988" s="1" t="s">
        <v>3781</v>
      </c>
      <c r="E988" s="1" t="n">
        <v>1740</v>
      </c>
      <c r="F988" s="1" t="s">
        <v>296</v>
      </c>
      <c r="I988" s="1" t="n">
        <v>1233736</v>
      </c>
      <c r="J988" s="1" t="n">
        <v>16602</v>
      </c>
      <c r="K988" s="1" t="n">
        <v>7891000084649</v>
      </c>
      <c r="L988" s="1" t="s">
        <v>4256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7" t="n">
        <v>46179</v>
      </c>
      <c r="C989" s="1" t="n">
        <v>1</v>
      </c>
      <c r="D989" s="1" t="s">
        <v>3781</v>
      </c>
      <c r="E989" s="1" t="n">
        <v>1740</v>
      </c>
      <c r="F989" s="1" t="s">
        <v>296</v>
      </c>
      <c r="I989" s="1" t="n">
        <v>1233736</v>
      </c>
      <c r="J989" s="1" t="n">
        <v>20021</v>
      </c>
      <c r="K989" s="1" t="n">
        <v>7891000103937</v>
      </c>
      <c r="L989" s="1" t="s">
        <v>4257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7" t="n">
        <v>46179</v>
      </c>
      <c r="C990" s="1" t="n">
        <v>1</v>
      </c>
      <c r="D990" s="1" t="s">
        <v>3781</v>
      </c>
      <c r="E990" s="1" t="n">
        <v>1740</v>
      </c>
      <c r="F990" s="1" t="s">
        <v>296</v>
      </c>
      <c r="I990" s="1" t="n">
        <v>1233736</v>
      </c>
      <c r="J990" s="1" t="n">
        <v>20583</v>
      </c>
      <c r="K990" s="1" t="n">
        <v>7891000103852</v>
      </c>
      <c r="L990" s="1" t="s">
        <v>4258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7" t="n">
        <v>46179</v>
      </c>
      <c r="C991" s="1" t="n">
        <v>1</v>
      </c>
      <c r="D991" s="1" t="s">
        <v>3781</v>
      </c>
      <c r="E991" s="1" t="n">
        <v>1740</v>
      </c>
      <c r="F991" s="1" t="s">
        <v>296</v>
      </c>
      <c r="I991" s="1" t="n">
        <v>1233736</v>
      </c>
      <c r="J991" s="1" t="n">
        <v>20584</v>
      </c>
      <c r="K991" s="1" t="n">
        <v>7891000103876</v>
      </c>
      <c r="L991" s="1" t="s">
        <v>4259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7" t="n">
        <v>46179</v>
      </c>
      <c r="C992" s="1" t="n">
        <v>1</v>
      </c>
      <c r="D992" s="1" t="s">
        <v>3781</v>
      </c>
      <c r="E992" s="1" t="n">
        <v>1740</v>
      </c>
      <c r="F992" s="1" t="s">
        <v>296</v>
      </c>
      <c r="I992" s="1" t="n">
        <v>1233736</v>
      </c>
      <c r="J992" s="1" t="n">
        <v>20961</v>
      </c>
      <c r="K992" s="1" t="n">
        <v>7891000104613</v>
      </c>
      <c r="L992" s="1" t="s">
        <v>4260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7" t="n">
        <v>46179</v>
      </c>
      <c r="C993" s="1" t="n">
        <v>1</v>
      </c>
      <c r="D993" s="1" t="s">
        <v>3781</v>
      </c>
      <c r="E993" s="1" t="n">
        <v>1740</v>
      </c>
      <c r="F993" s="1" t="s">
        <v>296</v>
      </c>
      <c r="I993" s="1" t="n">
        <v>1233736</v>
      </c>
      <c r="J993" s="1" t="n">
        <v>25112</v>
      </c>
      <c r="K993" s="1" t="n">
        <v>7891000244425</v>
      </c>
      <c r="L993" s="1" t="s">
        <v>4261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7" t="n">
        <v>46179</v>
      </c>
      <c r="C994" s="1" t="n">
        <v>1</v>
      </c>
      <c r="D994" s="1" t="s">
        <v>3781</v>
      </c>
      <c r="E994" s="1" t="n">
        <v>1740</v>
      </c>
      <c r="F994" s="1" t="s">
        <v>296</v>
      </c>
      <c r="I994" s="1" t="n">
        <v>1233736</v>
      </c>
      <c r="J994" s="1" t="n">
        <v>25113</v>
      </c>
      <c r="K994" s="1" t="n">
        <v>7891000244265</v>
      </c>
      <c r="L994" s="1" t="s">
        <v>4262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7" t="n">
        <v>46179</v>
      </c>
      <c r="C995" s="1" t="n">
        <v>1</v>
      </c>
      <c r="D995" s="1" t="s">
        <v>3781</v>
      </c>
      <c r="E995" s="1" t="n">
        <v>1740</v>
      </c>
      <c r="F995" s="1" t="s">
        <v>296</v>
      </c>
      <c r="I995" s="1" t="n">
        <v>1233736</v>
      </c>
      <c r="J995" s="1" t="n">
        <v>25161</v>
      </c>
      <c r="K995" s="1" t="n">
        <v>7891000241615</v>
      </c>
      <c r="L995" s="1" t="s">
        <v>4263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7" t="n">
        <v>46179</v>
      </c>
      <c r="C996" s="1" t="n">
        <v>1</v>
      </c>
      <c r="D996" s="1" t="s">
        <v>3781</v>
      </c>
      <c r="E996" s="1" t="n">
        <v>1740</v>
      </c>
      <c r="F996" s="1" t="s">
        <v>296</v>
      </c>
      <c r="I996" s="1" t="n">
        <v>1233736</v>
      </c>
      <c r="J996" s="1" t="n">
        <v>25413</v>
      </c>
      <c r="K996" s="1" t="n">
        <v>7891000241417</v>
      </c>
      <c r="L996" s="1" t="s">
        <v>4264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7" t="n">
        <v>46179</v>
      </c>
      <c r="C997" s="1" t="n">
        <v>1</v>
      </c>
      <c r="D997" s="1" t="s">
        <v>3781</v>
      </c>
      <c r="E997" s="1" t="n">
        <v>1740</v>
      </c>
      <c r="F997" s="1" t="s">
        <v>296</v>
      </c>
      <c r="I997" s="1" t="n">
        <v>1233736</v>
      </c>
      <c r="J997" s="1" t="n">
        <v>26554</v>
      </c>
      <c r="K997" s="1" t="n">
        <v>7891000252819</v>
      </c>
      <c r="L997" s="1" t="s">
        <v>4265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7" t="n">
        <v>46179</v>
      </c>
      <c r="C998" s="1" t="n">
        <v>1</v>
      </c>
      <c r="D998" s="1" t="s">
        <v>3781</v>
      </c>
      <c r="E998" s="1" t="n">
        <v>1740</v>
      </c>
      <c r="F998" s="1" t="s">
        <v>296</v>
      </c>
      <c r="I998" s="1" t="n">
        <v>1233736</v>
      </c>
      <c r="J998" s="1" t="n">
        <v>27878</v>
      </c>
      <c r="K998" s="1" t="n">
        <v>7891000261026</v>
      </c>
      <c r="L998" s="1" t="s">
        <v>4266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7" t="n">
        <v>46179</v>
      </c>
      <c r="C999" s="1" t="n">
        <v>1</v>
      </c>
      <c r="D999" s="1" t="s">
        <v>3781</v>
      </c>
      <c r="E999" s="1" t="n">
        <v>1740</v>
      </c>
      <c r="F999" s="1" t="s">
        <v>296</v>
      </c>
      <c r="I999" s="1" t="n">
        <v>1233736</v>
      </c>
      <c r="J999" s="1" t="n">
        <v>28389</v>
      </c>
      <c r="K999" s="1" t="n">
        <v>7891000261460</v>
      </c>
      <c r="L999" s="1" t="s">
        <v>4267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7" t="n">
        <v>46179</v>
      </c>
      <c r="C1000" s="1" t="n">
        <v>1</v>
      </c>
      <c r="D1000" s="1" t="s">
        <v>3781</v>
      </c>
      <c r="E1000" s="1" t="n">
        <v>1740</v>
      </c>
      <c r="F1000" s="1" t="s">
        <v>296</v>
      </c>
      <c r="I1000" s="1" t="n">
        <v>1233736</v>
      </c>
      <c r="J1000" s="1" t="n">
        <v>38519</v>
      </c>
      <c r="K1000" s="1" t="n">
        <v>7891000261002</v>
      </c>
      <c r="L1000" s="1" t="s">
        <v>4268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7" t="n">
        <v>46179</v>
      </c>
      <c r="C1001" s="1" t="n">
        <v>1</v>
      </c>
      <c r="D1001" s="1" t="s">
        <v>3781</v>
      </c>
      <c r="E1001" s="1" t="n">
        <v>1740</v>
      </c>
      <c r="F1001" s="1" t="s">
        <v>296</v>
      </c>
      <c r="I1001" s="1" t="n">
        <v>1233736</v>
      </c>
      <c r="J1001" s="1" t="n">
        <v>47945</v>
      </c>
      <c r="K1001" s="1" t="n">
        <v>7891000360668</v>
      </c>
      <c r="L1001" s="1" t="s">
        <v>4269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7" t="n">
        <v>46179</v>
      </c>
      <c r="C1002" s="1" t="n">
        <v>1</v>
      </c>
      <c r="D1002" s="1" t="s">
        <v>3781</v>
      </c>
      <c r="E1002" s="1" t="n">
        <v>1740</v>
      </c>
      <c r="F1002" s="1" t="s">
        <v>296</v>
      </c>
      <c r="I1002" s="1" t="n">
        <v>1233736</v>
      </c>
      <c r="J1002" s="1" t="n">
        <v>50420</v>
      </c>
      <c r="K1002" s="1" t="n">
        <v>7898953148701</v>
      </c>
      <c r="L1002" s="1" t="s">
        <v>4270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7" t="n">
        <v>46179</v>
      </c>
      <c r="C1003" s="1" t="n">
        <v>1</v>
      </c>
      <c r="D1003" s="1" t="s">
        <v>3781</v>
      </c>
      <c r="E1003" s="1" t="n">
        <v>1740</v>
      </c>
      <c r="F1003" s="1" t="s">
        <v>296</v>
      </c>
      <c r="I1003" s="1" t="n">
        <v>1233736</v>
      </c>
      <c r="J1003" s="1" t="n">
        <v>50422</v>
      </c>
      <c r="K1003" s="1" t="n">
        <v>7898953148220</v>
      </c>
      <c r="L1003" s="1" t="s">
        <v>4271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7" t="n">
        <v>46179</v>
      </c>
      <c r="C1004" s="1" t="n">
        <v>1</v>
      </c>
      <c r="D1004" s="1" t="s">
        <v>3781</v>
      </c>
      <c r="E1004" s="1" t="n">
        <v>1740</v>
      </c>
      <c r="F1004" s="1" t="s">
        <v>296</v>
      </c>
      <c r="I1004" s="1" t="n">
        <v>1233736</v>
      </c>
      <c r="J1004" s="1" t="n">
        <v>50424</v>
      </c>
      <c r="K1004" s="1" t="n">
        <v>7898953148169</v>
      </c>
      <c r="L1004" s="1" t="s">
        <v>4272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7" t="n">
        <v>46179</v>
      </c>
      <c r="C1005" s="1" t="n">
        <v>1</v>
      </c>
      <c r="D1005" s="1" t="s">
        <v>3781</v>
      </c>
      <c r="E1005" s="1" t="n">
        <v>1740</v>
      </c>
      <c r="F1005" s="1" t="s">
        <v>296</v>
      </c>
      <c r="I1005" s="1" t="n">
        <v>1233736</v>
      </c>
      <c r="J1005" s="1" t="n">
        <v>53811</v>
      </c>
      <c r="K1005" s="1" t="n">
        <v>7891000360583</v>
      </c>
      <c r="L1005" s="1" t="s">
        <v>4273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7" t="n">
        <v>46179</v>
      </c>
      <c r="C1006" s="1" t="n">
        <v>1</v>
      </c>
      <c r="D1006" s="1" t="s">
        <v>3781</v>
      </c>
      <c r="E1006" s="1" t="n">
        <v>1740</v>
      </c>
      <c r="F1006" s="1" t="s">
        <v>296</v>
      </c>
      <c r="I1006" s="1" t="n">
        <v>1233736</v>
      </c>
      <c r="J1006" s="1" t="n">
        <v>53812</v>
      </c>
      <c r="K1006" s="1" t="n">
        <v>7891000360620</v>
      </c>
      <c r="L1006" s="1" t="s">
        <v>4274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7" t="n">
        <v>46179</v>
      </c>
      <c r="C1007" s="1" t="n">
        <v>1</v>
      </c>
      <c r="D1007" s="1" t="s">
        <v>3781</v>
      </c>
      <c r="E1007" s="1" t="n">
        <v>1740</v>
      </c>
      <c r="F1007" s="1" t="s">
        <v>296</v>
      </c>
      <c r="I1007" s="1" t="n">
        <v>1233736</v>
      </c>
      <c r="J1007" s="1" t="n">
        <v>62922</v>
      </c>
      <c r="K1007" s="1" t="n">
        <v>7891000260623</v>
      </c>
      <c r="L1007" s="1" t="s">
        <v>4275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7" t="n">
        <v>46179</v>
      </c>
      <c r="C1008" s="1" t="n">
        <v>1</v>
      </c>
      <c r="D1008" s="1" t="s">
        <v>3781</v>
      </c>
      <c r="E1008" s="1" t="n">
        <v>1740</v>
      </c>
      <c r="F1008" s="1" t="s">
        <v>296</v>
      </c>
      <c r="I1008" s="1" t="n">
        <v>1233736</v>
      </c>
      <c r="J1008" s="1" t="n">
        <v>64165</v>
      </c>
      <c r="K1008" s="1" t="n">
        <v>7891000396452</v>
      </c>
      <c r="L1008" s="1" t="s">
        <v>4276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7" t="n">
        <v>46179</v>
      </c>
      <c r="C1009" s="1" t="n">
        <v>1</v>
      </c>
      <c r="D1009" s="1" t="s">
        <v>3781</v>
      </c>
      <c r="E1009" s="1" t="n">
        <v>1740</v>
      </c>
      <c r="F1009" s="1" t="s">
        <v>296</v>
      </c>
      <c r="I1009" s="1" t="n">
        <v>1233736</v>
      </c>
      <c r="J1009" s="1" t="n">
        <v>69214</v>
      </c>
      <c r="K1009" s="1" t="n">
        <v>7898755200041</v>
      </c>
      <c r="L1009" s="1" t="s">
        <v>4277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7" t="n">
        <v>46179</v>
      </c>
      <c r="C1010" s="1" t="n">
        <v>1</v>
      </c>
      <c r="D1010" s="1" t="s">
        <v>3781</v>
      </c>
      <c r="E1010" s="1" t="n">
        <v>1740</v>
      </c>
      <c r="F1010" s="1" t="s">
        <v>296</v>
      </c>
      <c r="I1010" s="1" t="n">
        <v>1233736</v>
      </c>
      <c r="J1010" s="1" t="n">
        <v>73125</v>
      </c>
      <c r="K1010" s="1" t="n">
        <v>7891000305775</v>
      </c>
      <c r="L1010" s="1" t="s">
        <v>4278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7" t="n">
        <v>46179</v>
      </c>
      <c r="C1011" s="1" t="n">
        <v>1</v>
      </c>
      <c r="D1011" s="1" t="s">
        <v>3781</v>
      </c>
      <c r="E1011" s="1" t="n">
        <v>1740</v>
      </c>
      <c r="F1011" s="1" t="s">
        <v>296</v>
      </c>
      <c r="I1011" s="1" t="n">
        <v>1233736</v>
      </c>
      <c r="J1011" s="1" t="n">
        <v>79560</v>
      </c>
      <c r="K1011" s="1" t="n">
        <v>7898755200461</v>
      </c>
      <c r="L1011" s="1" t="s">
        <v>4279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7" t="n">
        <v>46179</v>
      </c>
      <c r="C1012" s="1" t="n">
        <v>1</v>
      </c>
      <c r="D1012" s="1" t="s">
        <v>3781</v>
      </c>
      <c r="E1012" s="1" t="n">
        <v>1740</v>
      </c>
      <c r="F1012" s="1" t="s">
        <v>296</v>
      </c>
      <c r="I1012" s="1" t="n">
        <v>1233736</v>
      </c>
      <c r="J1012" s="1" t="n">
        <v>79699</v>
      </c>
      <c r="K1012" s="1" t="n">
        <v>7898755200362</v>
      </c>
      <c r="L1012" s="1" t="s">
        <v>4280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7" t="n">
        <v>46179</v>
      </c>
      <c r="C1013" s="1" t="n">
        <v>1</v>
      </c>
      <c r="D1013" s="1" t="s">
        <v>3781</v>
      </c>
      <c r="E1013" s="1" t="n">
        <v>1740</v>
      </c>
      <c r="F1013" s="1" t="s">
        <v>296</v>
      </c>
      <c r="I1013" s="1" t="n">
        <v>1233736</v>
      </c>
      <c r="J1013" s="1" t="n">
        <v>79700</v>
      </c>
      <c r="K1013" s="1" t="n">
        <v>7898755200430</v>
      </c>
      <c r="L1013" s="1" t="s">
        <v>4281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7" t="n">
        <v>46179</v>
      </c>
      <c r="C1014" s="1" t="n">
        <v>1</v>
      </c>
      <c r="D1014" s="1" t="s">
        <v>3781</v>
      </c>
      <c r="E1014" s="1" t="n">
        <v>1740</v>
      </c>
      <c r="F1014" s="1" t="s">
        <v>296</v>
      </c>
      <c r="I1014" s="1" t="n">
        <v>1233736</v>
      </c>
      <c r="J1014" s="1" t="n">
        <v>79701</v>
      </c>
      <c r="K1014" s="1" t="n">
        <v>7891000332221</v>
      </c>
      <c r="L1014" s="1" t="s">
        <v>4282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7" t="n">
        <v>46179</v>
      </c>
      <c r="C1015" s="1" t="n">
        <v>1</v>
      </c>
      <c r="D1015" s="1" t="s">
        <v>3781</v>
      </c>
      <c r="E1015" s="1" t="n">
        <v>1740</v>
      </c>
      <c r="F1015" s="1" t="s">
        <v>296</v>
      </c>
      <c r="I1015" s="1" t="n">
        <v>1233736</v>
      </c>
      <c r="J1015" s="1" t="n">
        <v>80141</v>
      </c>
      <c r="K1015" s="1" t="n">
        <v>7898755200386</v>
      </c>
      <c r="L1015" s="1" t="s">
        <v>4283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7" t="n">
        <v>46179</v>
      </c>
      <c r="C1016" s="1" t="n">
        <v>1</v>
      </c>
      <c r="D1016" s="1" t="s">
        <v>3781</v>
      </c>
      <c r="E1016" s="1" t="n">
        <v>1740</v>
      </c>
      <c r="F1016" s="1" t="s">
        <v>296</v>
      </c>
      <c r="I1016" s="1" t="n">
        <v>1233736</v>
      </c>
      <c r="J1016" s="1" t="n">
        <v>80568</v>
      </c>
      <c r="K1016" s="1" t="n">
        <v>7898755200324</v>
      </c>
      <c r="L1016" s="1" t="s">
        <v>4284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7" t="n">
        <v>46179</v>
      </c>
      <c r="C1017" s="1" t="n">
        <v>1</v>
      </c>
      <c r="D1017" s="1" t="s">
        <v>3781</v>
      </c>
      <c r="E1017" s="1" t="n">
        <v>1740</v>
      </c>
      <c r="F1017" s="1" t="s">
        <v>296</v>
      </c>
      <c r="I1017" s="1" t="n">
        <v>1233736</v>
      </c>
      <c r="J1017" s="1" t="n">
        <v>80569</v>
      </c>
      <c r="K1017" s="1" t="n">
        <v>7898755200485</v>
      </c>
      <c r="L1017" s="1" t="s">
        <v>4285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7" t="n">
        <v>46179</v>
      </c>
      <c r="C1018" s="1" t="n">
        <v>1</v>
      </c>
      <c r="D1018" s="1" t="s">
        <v>3781</v>
      </c>
      <c r="E1018" s="1" t="n">
        <v>1740</v>
      </c>
      <c r="F1018" s="1" t="s">
        <v>296</v>
      </c>
      <c r="I1018" s="1" t="n">
        <v>1233736</v>
      </c>
      <c r="J1018" s="1" t="n">
        <v>80571</v>
      </c>
      <c r="K1018" s="1" t="n">
        <v>7898755200331</v>
      </c>
      <c r="L1018" s="1" t="s">
        <v>4286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7" t="n">
        <v>46179</v>
      </c>
      <c r="C1019" s="1" t="n">
        <v>11</v>
      </c>
      <c r="D1019" s="1" t="s">
        <v>3845</v>
      </c>
      <c r="E1019" s="1" t="n">
        <v>10081</v>
      </c>
      <c r="F1019" s="1" t="s">
        <v>3631</v>
      </c>
      <c r="I1019" s="1" t="n">
        <v>9</v>
      </c>
      <c r="J1019" s="1" t="n">
        <v>10470</v>
      </c>
      <c r="K1019" s="1" t="n">
        <v>7898392930059</v>
      </c>
      <c r="L1019" s="1" t="s">
        <v>4287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7" t="n">
        <v>46179</v>
      </c>
      <c r="C1020" s="1" t="n">
        <v>11</v>
      </c>
      <c r="D1020" s="1" t="s">
        <v>3845</v>
      </c>
      <c r="E1020" s="1" t="n">
        <v>10081</v>
      </c>
      <c r="F1020" s="1" t="s">
        <v>3631</v>
      </c>
      <c r="I1020" s="1" t="n">
        <v>9</v>
      </c>
      <c r="J1020" s="1" t="n">
        <v>61698</v>
      </c>
      <c r="K1020" s="1" t="n">
        <v>7890785492434</v>
      </c>
      <c r="L1020" s="1" t="s">
        <v>4288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7" t="n">
        <v>46179</v>
      </c>
      <c r="C1021" s="1" t="n">
        <v>11</v>
      </c>
      <c r="D1021" s="1" t="s">
        <v>3845</v>
      </c>
      <c r="E1021" s="1" t="n">
        <v>10081</v>
      </c>
      <c r="F1021" s="1" t="s">
        <v>3631</v>
      </c>
      <c r="I1021" s="1" t="n">
        <v>9</v>
      </c>
      <c r="J1021" s="1" t="n">
        <v>67570</v>
      </c>
      <c r="K1021" s="1" t="n">
        <v>40232808425</v>
      </c>
      <c r="L1021" s="1" t="s">
        <v>4289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7" t="n">
        <v>46179</v>
      </c>
      <c r="C1022" s="1" t="n">
        <v>11</v>
      </c>
      <c r="D1022" s="1" t="s">
        <v>3845</v>
      </c>
      <c r="E1022" s="1" t="n">
        <v>10081</v>
      </c>
      <c r="F1022" s="1" t="s">
        <v>3631</v>
      </c>
      <c r="I1022" s="1" t="n">
        <v>9</v>
      </c>
      <c r="J1022" s="1" t="n">
        <v>68917</v>
      </c>
      <c r="K1022" s="1" t="n">
        <v>7899958214422</v>
      </c>
      <c r="L1022" s="1" t="s">
        <v>4290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7" t="n">
        <v>46179</v>
      </c>
      <c r="C1023" s="1" t="n">
        <v>11</v>
      </c>
      <c r="D1023" s="1" t="s">
        <v>3845</v>
      </c>
      <c r="E1023" s="1" t="n">
        <v>10081</v>
      </c>
      <c r="F1023" s="1" t="s">
        <v>3631</v>
      </c>
      <c r="I1023" s="1" t="n">
        <v>9</v>
      </c>
      <c r="J1023" s="1" t="n">
        <v>75296</v>
      </c>
      <c r="K1023" s="1" t="n">
        <v>789888169350</v>
      </c>
      <c r="L1023" s="1" t="s">
        <v>3846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7" t="n">
        <v>46179</v>
      </c>
      <c r="C1024" s="1" t="n">
        <v>11</v>
      </c>
      <c r="D1024" s="1" t="s">
        <v>3845</v>
      </c>
      <c r="E1024" s="1" t="n">
        <v>10081</v>
      </c>
      <c r="F1024" s="1" t="s">
        <v>3631</v>
      </c>
      <c r="I1024" s="1" t="n">
        <v>9</v>
      </c>
      <c r="J1024" s="1" t="n">
        <v>75691</v>
      </c>
      <c r="K1024" s="1" t="n">
        <v>811446</v>
      </c>
      <c r="L1024" s="1" t="s">
        <v>4291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7" t="n">
        <v>46179</v>
      </c>
      <c r="C1025" s="1" t="n">
        <v>11</v>
      </c>
      <c r="D1025" s="1" t="s">
        <v>3845</v>
      </c>
      <c r="E1025" s="1" t="n">
        <v>10081</v>
      </c>
      <c r="F1025" s="1" t="s">
        <v>3631</v>
      </c>
      <c r="I1025" s="1" t="n">
        <v>9</v>
      </c>
      <c r="J1025" s="1" t="n">
        <v>81141</v>
      </c>
      <c r="K1025" s="1" t="n">
        <v>7899958261846</v>
      </c>
      <c r="L1025" s="1" t="s">
        <v>4292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7" t="n">
        <v>46179</v>
      </c>
      <c r="C1026" s="1" t="n">
        <v>11</v>
      </c>
      <c r="D1026" s="1" t="s">
        <v>3845</v>
      </c>
      <c r="E1026" s="1" t="n">
        <v>10081</v>
      </c>
      <c r="F1026" s="1" t="s">
        <v>3631</v>
      </c>
      <c r="I1026" s="1" t="n">
        <v>9</v>
      </c>
      <c r="J1026" s="1" t="n">
        <v>81142</v>
      </c>
      <c r="K1026" s="1" t="n">
        <v>811439</v>
      </c>
      <c r="L1026" s="1" t="s">
        <v>4293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7" t="n">
        <v>46179</v>
      </c>
      <c r="C1027" s="1" t="n">
        <v>11</v>
      </c>
      <c r="D1027" s="1" t="s">
        <v>3845</v>
      </c>
      <c r="E1027" s="1" t="n">
        <v>10081</v>
      </c>
      <c r="F1027" s="1" t="s">
        <v>3631</v>
      </c>
      <c r="I1027" s="1" t="n">
        <v>9</v>
      </c>
      <c r="J1027" s="1" t="n">
        <v>81145</v>
      </c>
      <c r="K1027" s="1" t="n">
        <v>811460</v>
      </c>
      <c r="L1027" s="1" t="s">
        <v>4294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7" t="n">
        <v>46179</v>
      </c>
      <c r="C1028" s="1" t="n">
        <v>22</v>
      </c>
      <c r="D1028" s="1" t="s">
        <v>3850</v>
      </c>
      <c r="E1028" s="1" t="n">
        <v>33</v>
      </c>
      <c r="F1028" s="1" t="s">
        <v>93</v>
      </c>
      <c r="I1028" s="1" t="n">
        <v>5094</v>
      </c>
      <c r="J1028" s="1" t="n">
        <v>100000</v>
      </c>
      <c r="K1028" s="1" t="n">
        <v>1</v>
      </c>
      <c r="L1028" s="1" t="s">
        <v>3851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7" t="n">
        <v>46179</v>
      </c>
      <c r="C1029" s="1" t="n">
        <v>22</v>
      </c>
      <c r="D1029" s="1" t="s">
        <v>3850</v>
      </c>
      <c r="E1029" s="1" t="n">
        <v>33</v>
      </c>
      <c r="F1029" s="1" t="s">
        <v>93</v>
      </c>
      <c r="I1029" s="1" t="n">
        <v>5094</v>
      </c>
      <c r="J1029" s="1" t="n">
        <v>100001</v>
      </c>
      <c r="K1029" s="1" t="n">
        <v>2</v>
      </c>
      <c r="L1029" s="1" t="s">
        <v>4138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7" t="n">
        <v>46179</v>
      </c>
      <c r="C1030" s="1" t="n">
        <v>22</v>
      </c>
      <c r="D1030" s="1" t="s">
        <v>3850</v>
      </c>
      <c r="E1030" s="1" t="n">
        <v>33</v>
      </c>
      <c r="F1030" s="1" t="s">
        <v>93</v>
      </c>
      <c r="I1030" s="1" t="n">
        <v>5094</v>
      </c>
      <c r="J1030" s="1" t="n">
        <v>100002</v>
      </c>
      <c r="K1030" s="1" t="n">
        <v>3</v>
      </c>
      <c r="L1030" s="1" t="s">
        <v>3872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7" t="n">
        <v>46179</v>
      </c>
      <c r="C1031" s="1" t="n">
        <v>22</v>
      </c>
      <c r="D1031" s="1" t="s">
        <v>3850</v>
      </c>
      <c r="E1031" s="1" t="n">
        <v>33</v>
      </c>
      <c r="F1031" s="1" t="s">
        <v>93</v>
      </c>
      <c r="I1031" s="1" t="n">
        <v>5094</v>
      </c>
      <c r="J1031" s="1" t="n">
        <v>100003</v>
      </c>
      <c r="K1031" s="1" t="n">
        <v>4</v>
      </c>
      <c r="L1031" s="1" t="s">
        <v>3873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7" t="n">
        <v>46179</v>
      </c>
      <c r="C1032" s="1" t="n">
        <v>22</v>
      </c>
      <c r="D1032" s="1" t="s">
        <v>3850</v>
      </c>
      <c r="E1032" s="1" t="n">
        <v>33</v>
      </c>
      <c r="F1032" s="1" t="s">
        <v>93</v>
      </c>
      <c r="I1032" s="1" t="n">
        <v>5094</v>
      </c>
      <c r="J1032" s="1" t="n">
        <v>100004</v>
      </c>
      <c r="K1032" s="1" t="n">
        <v>5</v>
      </c>
      <c r="L1032" s="1" t="s">
        <v>3852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7" t="n">
        <v>46179</v>
      </c>
      <c r="C1033" s="1" t="n">
        <v>22</v>
      </c>
      <c r="D1033" s="1" t="s">
        <v>3850</v>
      </c>
      <c r="E1033" s="1" t="n">
        <v>33</v>
      </c>
      <c r="F1033" s="1" t="s">
        <v>93</v>
      </c>
      <c r="I1033" s="1" t="n">
        <v>5094</v>
      </c>
      <c r="J1033" s="1" t="n">
        <v>100520</v>
      </c>
      <c r="K1033" s="1" t="n">
        <v>507</v>
      </c>
      <c r="L1033" s="1" t="s">
        <v>3868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7" t="n">
        <v>46179</v>
      </c>
      <c r="C1034" s="1" t="n">
        <v>22</v>
      </c>
      <c r="D1034" s="1" t="s">
        <v>3850</v>
      </c>
      <c r="E1034" s="1" t="n">
        <v>33</v>
      </c>
      <c r="F1034" s="1" t="s">
        <v>93</v>
      </c>
      <c r="I1034" s="1" t="n">
        <v>5094</v>
      </c>
      <c r="J1034" s="1" t="n">
        <v>110455</v>
      </c>
      <c r="K1034" s="1" t="n">
        <v>53212</v>
      </c>
      <c r="L1034" s="1" t="s">
        <v>3870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7" t="n">
        <v>46179</v>
      </c>
      <c r="C1035" s="1" t="n">
        <v>22</v>
      </c>
      <c r="D1035" s="1" t="s">
        <v>3850</v>
      </c>
      <c r="E1035" s="1" t="n">
        <v>33</v>
      </c>
      <c r="F1035" s="1" t="s">
        <v>93</v>
      </c>
      <c r="I1035" s="1" t="n">
        <v>5096</v>
      </c>
      <c r="J1035" s="1" t="n">
        <v>100000</v>
      </c>
      <c r="K1035" s="1" t="n">
        <v>1</v>
      </c>
      <c r="L1035" s="1" t="s">
        <v>3851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7" t="n">
        <v>46179</v>
      </c>
      <c r="C1036" s="1" t="n">
        <v>22</v>
      </c>
      <c r="D1036" s="1" t="s">
        <v>3850</v>
      </c>
      <c r="E1036" s="1" t="n">
        <v>33</v>
      </c>
      <c r="F1036" s="1" t="s">
        <v>93</v>
      </c>
      <c r="I1036" s="1" t="n">
        <v>5096</v>
      </c>
      <c r="J1036" s="1" t="n">
        <v>100006</v>
      </c>
      <c r="K1036" s="1" t="n">
        <v>7</v>
      </c>
      <c r="L1036" s="1" t="s">
        <v>3853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7" t="n">
        <v>46179</v>
      </c>
      <c r="C1037" s="1" t="n">
        <v>22</v>
      </c>
      <c r="D1037" s="1" t="s">
        <v>3850</v>
      </c>
      <c r="E1037" s="1" t="n">
        <v>33</v>
      </c>
      <c r="F1037" s="1" t="s">
        <v>93</v>
      </c>
      <c r="I1037" s="1" t="n">
        <v>5096</v>
      </c>
      <c r="J1037" s="1" t="n">
        <v>100007</v>
      </c>
      <c r="K1037" s="1" t="n">
        <v>8</v>
      </c>
      <c r="L1037" s="1" t="s">
        <v>3854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7" t="n">
        <v>46179</v>
      </c>
      <c r="C1038" s="1" t="n">
        <v>22</v>
      </c>
      <c r="D1038" s="1" t="s">
        <v>3850</v>
      </c>
      <c r="E1038" s="1" t="n">
        <v>33</v>
      </c>
      <c r="F1038" s="1" t="s">
        <v>93</v>
      </c>
      <c r="I1038" s="1" t="n">
        <v>5096</v>
      </c>
      <c r="J1038" s="1" t="n">
        <v>100008</v>
      </c>
      <c r="K1038" s="1" t="n">
        <v>9</v>
      </c>
      <c r="L1038" s="1" t="s">
        <v>3855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7" t="n">
        <v>46179</v>
      </c>
      <c r="C1039" s="1" t="n">
        <v>22</v>
      </c>
      <c r="D1039" s="1" t="s">
        <v>3850</v>
      </c>
      <c r="E1039" s="1" t="n">
        <v>33</v>
      </c>
      <c r="F1039" s="1" t="s">
        <v>93</v>
      </c>
      <c r="I1039" s="1" t="n">
        <v>5096</v>
      </c>
      <c r="J1039" s="1" t="n">
        <v>100011</v>
      </c>
      <c r="K1039" s="1" t="n">
        <v>12</v>
      </c>
      <c r="L1039" s="1" t="s">
        <v>3856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7" t="n">
        <v>46179</v>
      </c>
      <c r="C1040" s="1" t="n">
        <v>22</v>
      </c>
      <c r="D1040" s="1" t="s">
        <v>3850</v>
      </c>
      <c r="E1040" s="1" t="n">
        <v>33</v>
      </c>
      <c r="F1040" s="1" t="s">
        <v>93</v>
      </c>
      <c r="I1040" s="1" t="n">
        <v>5096</v>
      </c>
      <c r="J1040" s="1" t="n">
        <v>100012</v>
      </c>
      <c r="K1040" s="1" t="n">
        <v>13</v>
      </c>
      <c r="L1040" s="1" t="s">
        <v>3857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7" t="n">
        <v>46179</v>
      </c>
      <c r="C1041" s="1" t="n">
        <v>22</v>
      </c>
      <c r="D1041" s="1" t="s">
        <v>3850</v>
      </c>
      <c r="E1041" s="1" t="n">
        <v>33</v>
      </c>
      <c r="F1041" s="1" t="s">
        <v>93</v>
      </c>
      <c r="I1041" s="1" t="n">
        <v>5096</v>
      </c>
      <c r="J1041" s="1" t="n">
        <v>100013</v>
      </c>
      <c r="K1041" s="1" t="n">
        <v>14</v>
      </c>
      <c r="L1041" s="1" t="s">
        <v>3858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7" t="n">
        <v>46179</v>
      </c>
      <c r="C1042" s="1" t="n">
        <v>22</v>
      </c>
      <c r="D1042" s="1" t="s">
        <v>3850</v>
      </c>
      <c r="E1042" s="1" t="n">
        <v>33</v>
      </c>
      <c r="F1042" s="1" t="s">
        <v>93</v>
      </c>
      <c r="I1042" s="1" t="n">
        <v>5096</v>
      </c>
      <c r="J1042" s="1" t="n">
        <v>100014</v>
      </c>
      <c r="K1042" s="1" t="n">
        <v>15</v>
      </c>
      <c r="L1042" s="1" t="s">
        <v>3859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7" t="n">
        <v>46179</v>
      </c>
      <c r="C1043" s="1" t="n">
        <v>22</v>
      </c>
      <c r="D1043" s="1" t="s">
        <v>3850</v>
      </c>
      <c r="E1043" s="1" t="n">
        <v>33</v>
      </c>
      <c r="F1043" s="1" t="s">
        <v>93</v>
      </c>
      <c r="I1043" s="1" t="n">
        <v>5096</v>
      </c>
      <c r="J1043" s="1" t="n">
        <v>100015</v>
      </c>
      <c r="K1043" s="1" t="n">
        <v>16</v>
      </c>
      <c r="L1043" s="1" t="s">
        <v>3860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7" t="n">
        <v>46179</v>
      </c>
      <c r="C1044" s="1" t="n">
        <v>22</v>
      </c>
      <c r="D1044" s="1" t="s">
        <v>3850</v>
      </c>
      <c r="E1044" s="1" t="n">
        <v>33</v>
      </c>
      <c r="F1044" s="1" t="s">
        <v>93</v>
      </c>
      <c r="I1044" s="1" t="n">
        <v>5096</v>
      </c>
      <c r="J1044" s="1" t="n">
        <v>100016</v>
      </c>
      <c r="K1044" s="1" t="n">
        <v>17</v>
      </c>
      <c r="L1044" s="1" t="s">
        <v>3861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7" t="n">
        <v>46179</v>
      </c>
      <c r="C1045" s="1" t="n">
        <v>22</v>
      </c>
      <c r="D1045" s="1" t="s">
        <v>3850</v>
      </c>
      <c r="E1045" s="1" t="n">
        <v>33</v>
      </c>
      <c r="F1045" s="1" t="s">
        <v>93</v>
      </c>
      <c r="I1045" s="1" t="n">
        <v>5096</v>
      </c>
      <c r="J1045" s="1" t="n">
        <v>100017</v>
      </c>
      <c r="K1045" s="1" t="n">
        <v>18</v>
      </c>
      <c r="L1045" s="1" t="s">
        <v>3862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7" t="n">
        <v>46179</v>
      </c>
      <c r="C1046" s="1" t="n">
        <v>22</v>
      </c>
      <c r="D1046" s="1" t="s">
        <v>3850</v>
      </c>
      <c r="E1046" s="1" t="n">
        <v>33</v>
      </c>
      <c r="F1046" s="1" t="s">
        <v>93</v>
      </c>
      <c r="I1046" s="1" t="n">
        <v>5096</v>
      </c>
      <c r="J1046" s="1" t="n">
        <v>100019</v>
      </c>
      <c r="K1046" s="1" t="n">
        <v>20</v>
      </c>
      <c r="L1046" s="1" t="s">
        <v>3863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7" t="n">
        <v>46179</v>
      </c>
      <c r="C1047" s="1" t="n">
        <v>22</v>
      </c>
      <c r="D1047" s="1" t="s">
        <v>3850</v>
      </c>
      <c r="E1047" s="1" t="n">
        <v>33</v>
      </c>
      <c r="F1047" s="1" t="s">
        <v>93</v>
      </c>
      <c r="I1047" s="1" t="n">
        <v>5096</v>
      </c>
      <c r="J1047" s="1" t="n">
        <v>100020</v>
      </c>
      <c r="K1047" s="1" t="n">
        <v>21</v>
      </c>
      <c r="L1047" s="1" t="s">
        <v>3864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7" t="n">
        <v>46179</v>
      </c>
      <c r="C1048" s="1" t="n">
        <v>22</v>
      </c>
      <c r="D1048" s="1" t="s">
        <v>3850</v>
      </c>
      <c r="E1048" s="1" t="n">
        <v>33</v>
      </c>
      <c r="F1048" s="1" t="s">
        <v>93</v>
      </c>
      <c r="I1048" s="1" t="n">
        <v>5096</v>
      </c>
      <c r="J1048" s="1" t="n">
        <v>100053</v>
      </c>
      <c r="K1048" s="1" t="n">
        <v>54</v>
      </c>
      <c r="L1048" s="1" t="s">
        <v>3866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7" t="n">
        <v>46179</v>
      </c>
      <c r="C1049" s="1" t="n">
        <v>22</v>
      </c>
      <c r="D1049" s="1" t="s">
        <v>3850</v>
      </c>
      <c r="E1049" s="1" t="n">
        <v>33</v>
      </c>
      <c r="F1049" s="1" t="s">
        <v>93</v>
      </c>
      <c r="I1049" s="1" t="n">
        <v>5096</v>
      </c>
      <c r="J1049" s="1" t="n">
        <v>100638</v>
      </c>
      <c r="K1049" s="1" t="n">
        <v>508</v>
      </c>
      <c r="L1049" s="1" t="s">
        <v>3867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7" t="n">
        <v>46179</v>
      </c>
      <c r="C1050" s="1" t="n">
        <v>22</v>
      </c>
      <c r="D1050" s="1" t="s">
        <v>3850</v>
      </c>
      <c r="E1050" s="1" t="n">
        <v>33</v>
      </c>
      <c r="F1050" s="1" t="s">
        <v>93</v>
      </c>
      <c r="I1050" s="1" t="n">
        <v>5096</v>
      </c>
      <c r="J1050" s="1" t="n">
        <v>100520</v>
      </c>
      <c r="K1050" s="1" t="n">
        <v>507</v>
      </c>
      <c r="L1050" s="1" t="s">
        <v>3868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7" t="n">
        <v>46179</v>
      </c>
      <c r="C1051" s="1" t="n">
        <v>22</v>
      </c>
      <c r="D1051" s="1" t="s">
        <v>3850</v>
      </c>
      <c r="E1051" s="1" t="n">
        <v>33</v>
      </c>
      <c r="F1051" s="1" t="s">
        <v>93</v>
      </c>
      <c r="I1051" s="1" t="n">
        <v>5096</v>
      </c>
      <c r="J1051" s="1" t="n">
        <v>100319</v>
      </c>
      <c r="K1051" s="1" t="n">
        <v>73453</v>
      </c>
      <c r="L1051" s="1" t="s">
        <v>3869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7" t="n">
        <v>46179</v>
      </c>
      <c r="C1052" s="1" t="n">
        <v>22</v>
      </c>
      <c r="D1052" s="1" t="s">
        <v>3850</v>
      </c>
      <c r="E1052" s="1" t="n">
        <v>33</v>
      </c>
      <c r="F1052" s="1" t="s">
        <v>93</v>
      </c>
      <c r="I1052" s="1" t="n">
        <v>5096</v>
      </c>
      <c r="J1052" s="1" t="n">
        <v>110455</v>
      </c>
      <c r="K1052" s="1" t="n">
        <v>53212</v>
      </c>
      <c r="L1052" s="1" t="s">
        <v>3870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7" t="n">
        <v>46179</v>
      </c>
      <c r="C1053" s="1" t="n">
        <v>100</v>
      </c>
      <c r="D1053" s="1" t="s">
        <v>3877</v>
      </c>
      <c r="E1053" s="1" t="n">
        <v>33</v>
      </c>
      <c r="F1053" s="1" t="s">
        <v>93</v>
      </c>
      <c r="I1053" s="1" t="n">
        <v>1212060</v>
      </c>
      <c r="J1053" s="1" t="n">
        <v>100000</v>
      </c>
      <c r="K1053" s="1" t="n">
        <v>1</v>
      </c>
      <c r="L1053" s="1" t="s">
        <v>3851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7" t="n">
        <v>46179</v>
      </c>
      <c r="C1054" s="1" t="n">
        <v>100</v>
      </c>
      <c r="D1054" s="1" t="s">
        <v>3877</v>
      </c>
      <c r="E1054" s="1" t="n">
        <v>33</v>
      </c>
      <c r="F1054" s="1" t="s">
        <v>93</v>
      </c>
      <c r="I1054" s="1" t="n">
        <v>1212060</v>
      </c>
      <c r="J1054" s="1" t="n">
        <v>100001</v>
      </c>
      <c r="K1054" s="1" t="n">
        <v>2</v>
      </c>
      <c r="L1054" s="1" t="s">
        <v>4138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7" t="n">
        <v>46179</v>
      </c>
      <c r="C1055" s="1" t="n">
        <v>100</v>
      </c>
      <c r="D1055" s="1" t="s">
        <v>3877</v>
      </c>
      <c r="E1055" s="1" t="n">
        <v>33</v>
      </c>
      <c r="F1055" s="1" t="s">
        <v>93</v>
      </c>
      <c r="I1055" s="1" t="n">
        <v>1212060</v>
      </c>
      <c r="J1055" s="1" t="n">
        <v>100002</v>
      </c>
      <c r="K1055" s="1" t="n">
        <v>3</v>
      </c>
      <c r="L1055" s="1" t="s">
        <v>3872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7" t="n">
        <v>46179</v>
      </c>
      <c r="C1056" s="1" t="n">
        <v>100</v>
      </c>
      <c r="D1056" s="1" t="s">
        <v>3877</v>
      </c>
      <c r="E1056" s="1" t="n">
        <v>33</v>
      </c>
      <c r="F1056" s="1" t="s">
        <v>93</v>
      </c>
      <c r="I1056" s="1" t="n">
        <v>1212060</v>
      </c>
      <c r="J1056" s="1" t="n">
        <v>100003</v>
      </c>
      <c r="K1056" s="1" t="n">
        <v>4</v>
      </c>
      <c r="L1056" s="1" t="s">
        <v>3873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7" t="n">
        <v>46179</v>
      </c>
      <c r="C1057" s="1" t="n">
        <v>100</v>
      </c>
      <c r="D1057" s="1" t="s">
        <v>3877</v>
      </c>
      <c r="E1057" s="1" t="n">
        <v>33</v>
      </c>
      <c r="F1057" s="1" t="s">
        <v>93</v>
      </c>
      <c r="I1057" s="1" t="n">
        <v>1212060</v>
      </c>
      <c r="J1057" s="1" t="n">
        <v>100004</v>
      </c>
      <c r="K1057" s="1" t="n">
        <v>5</v>
      </c>
      <c r="L1057" s="1" t="s">
        <v>3852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7" t="n">
        <v>46179</v>
      </c>
      <c r="C1058" s="1" t="n">
        <v>100</v>
      </c>
      <c r="D1058" s="1" t="s">
        <v>3877</v>
      </c>
      <c r="E1058" s="1" t="n">
        <v>33</v>
      </c>
      <c r="F1058" s="1" t="s">
        <v>93</v>
      </c>
      <c r="I1058" s="1" t="n">
        <v>1212060</v>
      </c>
      <c r="J1058" s="1" t="n">
        <v>100520</v>
      </c>
      <c r="K1058" s="1" t="n">
        <v>507</v>
      </c>
      <c r="L1058" s="1" t="s">
        <v>3868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7" t="n">
        <v>46179</v>
      </c>
      <c r="C1059" s="1" t="n">
        <v>100</v>
      </c>
      <c r="D1059" s="1" t="s">
        <v>3877</v>
      </c>
      <c r="E1059" s="1" t="n">
        <v>33</v>
      </c>
      <c r="F1059" s="1" t="s">
        <v>93</v>
      </c>
      <c r="I1059" s="1" t="n">
        <v>1212060</v>
      </c>
      <c r="J1059" s="1" t="n">
        <v>110455</v>
      </c>
      <c r="K1059" s="1" t="n">
        <v>53212</v>
      </c>
      <c r="L1059" s="1" t="s">
        <v>3870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7" t="n">
        <v>46179</v>
      </c>
      <c r="C1060" s="1" t="n">
        <v>100</v>
      </c>
      <c r="D1060" s="1" t="s">
        <v>3877</v>
      </c>
      <c r="E1060" s="1" t="n">
        <v>33</v>
      </c>
      <c r="F1060" s="1" t="s">
        <v>93</v>
      </c>
      <c r="I1060" s="1" t="n">
        <v>1212068</v>
      </c>
      <c r="J1060" s="1" t="n">
        <v>100000</v>
      </c>
      <c r="K1060" s="1" t="n">
        <v>1</v>
      </c>
      <c r="L1060" s="1" t="s">
        <v>3851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7" t="n">
        <v>46179</v>
      </c>
      <c r="C1061" s="1" t="n">
        <v>100</v>
      </c>
      <c r="D1061" s="1" t="s">
        <v>3877</v>
      </c>
      <c r="E1061" s="1" t="n">
        <v>33</v>
      </c>
      <c r="F1061" s="1" t="s">
        <v>93</v>
      </c>
      <c r="I1061" s="1" t="n">
        <v>1212068</v>
      </c>
      <c r="J1061" s="1" t="n">
        <v>100006</v>
      </c>
      <c r="K1061" s="1" t="n">
        <v>7</v>
      </c>
      <c r="L1061" s="1" t="s">
        <v>3853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7" t="n">
        <v>46179</v>
      </c>
      <c r="C1062" s="1" t="n">
        <v>100</v>
      </c>
      <c r="D1062" s="1" t="s">
        <v>3877</v>
      </c>
      <c r="E1062" s="1" t="n">
        <v>33</v>
      </c>
      <c r="F1062" s="1" t="s">
        <v>93</v>
      </c>
      <c r="I1062" s="1" t="n">
        <v>1212068</v>
      </c>
      <c r="J1062" s="1" t="n">
        <v>100007</v>
      </c>
      <c r="K1062" s="1" t="n">
        <v>8</v>
      </c>
      <c r="L1062" s="1" t="s">
        <v>3854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7" t="n">
        <v>46179</v>
      </c>
      <c r="C1063" s="1" t="n">
        <v>100</v>
      </c>
      <c r="D1063" s="1" t="s">
        <v>3877</v>
      </c>
      <c r="E1063" s="1" t="n">
        <v>33</v>
      </c>
      <c r="F1063" s="1" t="s">
        <v>93</v>
      </c>
      <c r="I1063" s="1" t="n">
        <v>1212068</v>
      </c>
      <c r="J1063" s="1" t="n">
        <v>100008</v>
      </c>
      <c r="K1063" s="1" t="n">
        <v>9</v>
      </c>
      <c r="L1063" s="1" t="s">
        <v>3855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7" t="n">
        <v>46179</v>
      </c>
      <c r="C1064" s="1" t="n">
        <v>100</v>
      </c>
      <c r="D1064" s="1" t="s">
        <v>3877</v>
      </c>
      <c r="E1064" s="1" t="n">
        <v>33</v>
      </c>
      <c r="F1064" s="1" t="s">
        <v>93</v>
      </c>
      <c r="I1064" s="1" t="n">
        <v>1212068</v>
      </c>
      <c r="J1064" s="1" t="n">
        <v>100011</v>
      </c>
      <c r="K1064" s="1" t="n">
        <v>12</v>
      </c>
      <c r="L1064" s="1" t="s">
        <v>3856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7" t="n">
        <v>46179</v>
      </c>
      <c r="C1065" s="1" t="n">
        <v>100</v>
      </c>
      <c r="D1065" s="1" t="s">
        <v>3877</v>
      </c>
      <c r="E1065" s="1" t="n">
        <v>33</v>
      </c>
      <c r="F1065" s="1" t="s">
        <v>93</v>
      </c>
      <c r="I1065" s="1" t="n">
        <v>1212068</v>
      </c>
      <c r="J1065" s="1" t="n">
        <v>100012</v>
      </c>
      <c r="K1065" s="1" t="n">
        <v>13</v>
      </c>
      <c r="L1065" s="1" t="s">
        <v>3857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7" t="n">
        <v>46179</v>
      </c>
      <c r="C1066" s="1" t="n">
        <v>100</v>
      </c>
      <c r="D1066" s="1" t="s">
        <v>3877</v>
      </c>
      <c r="E1066" s="1" t="n">
        <v>33</v>
      </c>
      <c r="F1066" s="1" t="s">
        <v>93</v>
      </c>
      <c r="I1066" s="1" t="n">
        <v>1212068</v>
      </c>
      <c r="J1066" s="1" t="n">
        <v>100013</v>
      </c>
      <c r="K1066" s="1" t="n">
        <v>14</v>
      </c>
      <c r="L1066" s="1" t="s">
        <v>3858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7" t="n">
        <v>46179</v>
      </c>
      <c r="C1067" s="1" t="n">
        <v>100</v>
      </c>
      <c r="D1067" s="1" t="s">
        <v>3877</v>
      </c>
      <c r="E1067" s="1" t="n">
        <v>33</v>
      </c>
      <c r="F1067" s="1" t="s">
        <v>93</v>
      </c>
      <c r="I1067" s="1" t="n">
        <v>1212068</v>
      </c>
      <c r="J1067" s="1" t="n">
        <v>100014</v>
      </c>
      <c r="K1067" s="1" t="n">
        <v>15</v>
      </c>
      <c r="L1067" s="1" t="s">
        <v>3859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7" t="n">
        <v>46179</v>
      </c>
      <c r="C1068" s="1" t="n">
        <v>100</v>
      </c>
      <c r="D1068" s="1" t="s">
        <v>3877</v>
      </c>
      <c r="E1068" s="1" t="n">
        <v>33</v>
      </c>
      <c r="F1068" s="1" t="s">
        <v>93</v>
      </c>
      <c r="I1068" s="1" t="n">
        <v>1212068</v>
      </c>
      <c r="J1068" s="1" t="n">
        <v>100015</v>
      </c>
      <c r="K1068" s="1" t="n">
        <v>16</v>
      </c>
      <c r="L1068" s="1" t="s">
        <v>3860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7" t="n">
        <v>46179</v>
      </c>
      <c r="C1069" s="1" t="n">
        <v>100</v>
      </c>
      <c r="D1069" s="1" t="s">
        <v>3877</v>
      </c>
      <c r="E1069" s="1" t="n">
        <v>33</v>
      </c>
      <c r="F1069" s="1" t="s">
        <v>93</v>
      </c>
      <c r="I1069" s="1" t="n">
        <v>1212068</v>
      </c>
      <c r="J1069" s="1" t="n">
        <v>100016</v>
      </c>
      <c r="K1069" s="1" t="n">
        <v>17</v>
      </c>
      <c r="L1069" s="1" t="s">
        <v>3861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7" t="n">
        <v>46179</v>
      </c>
      <c r="C1070" s="1" t="n">
        <v>100</v>
      </c>
      <c r="D1070" s="1" t="s">
        <v>3877</v>
      </c>
      <c r="E1070" s="1" t="n">
        <v>33</v>
      </c>
      <c r="F1070" s="1" t="s">
        <v>93</v>
      </c>
      <c r="I1070" s="1" t="n">
        <v>1212068</v>
      </c>
      <c r="J1070" s="1" t="n">
        <v>100017</v>
      </c>
      <c r="K1070" s="1" t="n">
        <v>18</v>
      </c>
      <c r="L1070" s="1" t="s">
        <v>3862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7" t="n">
        <v>46179</v>
      </c>
      <c r="C1071" s="1" t="n">
        <v>100</v>
      </c>
      <c r="D1071" s="1" t="s">
        <v>3877</v>
      </c>
      <c r="E1071" s="1" t="n">
        <v>33</v>
      </c>
      <c r="F1071" s="1" t="s">
        <v>93</v>
      </c>
      <c r="I1071" s="1" t="n">
        <v>1212068</v>
      </c>
      <c r="J1071" s="1" t="n">
        <v>100019</v>
      </c>
      <c r="K1071" s="1" t="n">
        <v>20</v>
      </c>
      <c r="L1071" s="1" t="s">
        <v>3863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7" t="n">
        <v>46179</v>
      </c>
      <c r="C1072" s="1" t="n">
        <v>100</v>
      </c>
      <c r="D1072" s="1" t="s">
        <v>3877</v>
      </c>
      <c r="E1072" s="1" t="n">
        <v>33</v>
      </c>
      <c r="F1072" s="1" t="s">
        <v>93</v>
      </c>
      <c r="I1072" s="1" t="n">
        <v>1212068</v>
      </c>
      <c r="J1072" s="1" t="n">
        <v>100020</v>
      </c>
      <c r="K1072" s="1" t="n">
        <v>21</v>
      </c>
      <c r="L1072" s="1" t="s">
        <v>3864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7" t="n">
        <v>46179</v>
      </c>
      <c r="C1073" s="1" t="n">
        <v>100</v>
      </c>
      <c r="D1073" s="1" t="s">
        <v>3877</v>
      </c>
      <c r="E1073" s="1" t="n">
        <v>33</v>
      </c>
      <c r="F1073" s="1" t="s">
        <v>93</v>
      </c>
      <c r="I1073" s="1" t="n">
        <v>1212068</v>
      </c>
      <c r="J1073" s="1" t="n">
        <v>100053</v>
      </c>
      <c r="K1073" s="1" t="n">
        <v>54</v>
      </c>
      <c r="L1073" s="1" t="s">
        <v>3866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7" t="n">
        <v>46179</v>
      </c>
      <c r="C1074" s="1" t="n">
        <v>100</v>
      </c>
      <c r="D1074" s="1" t="s">
        <v>3877</v>
      </c>
      <c r="E1074" s="1" t="n">
        <v>33</v>
      </c>
      <c r="F1074" s="1" t="s">
        <v>93</v>
      </c>
      <c r="I1074" s="1" t="n">
        <v>1212068</v>
      </c>
      <c r="J1074" s="1" t="n">
        <v>100638</v>
      </c>
      <c r="K1074" s="1" t="n">
        <v>508</v>
      </c>
      <c r="L1074" s="1" t="s">
        <v>3867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7" t="n">
        <v>46179</v>
      </c>
      <c r="C1075" s="1" t="n">
        <v>100</v>
      </c>
      <c r="D1075" s="1" t="s">
        <v>3877</v>
      </c>
      <c r="E1075" s="1" t="n">
        <v>33</v>
      </c>
      <c r="F1075" s="1" t="s">
        <v>93</v>
      </c>
      <c r="I1075" s="1" t="n">
        <v>1212068</v>
      </c>
      <c r="J1075" s="1" t="n">
        <v>100520</v>
      </c>
      <c r="K1075" s="1" t="n">
        <v>507</v>
      </c>
      <c r="L1075" s="1" t="s">
        <v>3868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7" t="n">
        <v>46179</v>
      </c>
      <c r="C1076" s="1" t="n">
        <v>100</v>
      </c>
      <c r="D1076" s="1" t="s">
        <v>3877</v>
      </c>
      <c r="E1076" s="1" t="n">
        <v>33</v>
      </c>
      <c r="F1076" s="1" t="s">
        <v>93</v>
      </c>
      <c r="I1076" s="1" t="n">
        <v>1212068</v>
      </c>
      <c r="J1076" s="1" t="n">
        <v>100319</v>
      </c>
      <c r="K1076" s="1" t="n">
        <v>73453</v>
      </c>
      <c r="L1076" s="1" t="s">
        <v>3869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7" t="n">
        <v>46179</v>
      </c>
      <c r="C1077" s="1" t="n">
        <v>100</v>
      </c>
      <c r="D1077" s="1" t="s">
        <v>3877</v>
      </c>
      <c r="E1077" s="1" t="n">
        <v>33</v>
      </c>
      <c r="F1077" s="1" t="s">
        <v>93</v>
      </c>
      <c r="I1077" s="1" t="n">
        <v>1212068</v>
      </c>
      <c r="J1077" s="1" t="n">
        <v>110455</v>
      </c>
      <c r="K1077" s="1" t="n">
        <v>53212</v>
      </c>
      <c r="L1077" s="1" t="s">
        <v>3870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7" t="n">
        <v>46181</v>
      </c>
      <c r="C1078" s="1" t="n">
        <v>1</v>
      </c>
      <c r="D1078" s="1" t="s">
        <v>3781</v>
      </c>
      <c r="E1078" s="1" t="n">
        <v>978</v>
      </c>
      <c r="F1078" s="1" t="s">
        <v>118</v>
      </c>
      <c r="I1078" s="1" t="n">
        <v>259</v>
      </c>
      <c r="J1078" s="1" t="n">
        <v>61368</v>
      </c>
      <c r="K1078" s="1" t="n">
        <v>2257907</v>
      </c>
      <c r="L1078" s="1" t="s">
        <v>3782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7" t="n">
        <v>46181</v>
      </c>
      <c r="C1079" s="1" t="n">
        <v>1</v>
      </c>
      <c r="D1079" s="1" t="s">
        <v>3781</v>
      </c>
      <c r="E1079" s="1" t="n">
        <v>978</v>
      </c>
      <c r="F1079" s="1" t="s">
        <v>118</v>
      </c>
      <c r="I1079" s="1" t="n">
        <v>259</v>
      </c>
      <c r="J1079" s="1" t="n">
        <v>61378</v>
      </c>
      <c r="K1079" s="1" t="n">
        <v>2257914</v>
      </c>
      <c r="L1079" s="1" t="s">
        <v>3783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7" t="n">
        <v>46181</v>
      </c>
      <c r="C1080" s="1" t="n">
        <v>1</v>
      </c>
      <c r="D1080" s="1" t="s">
        <v>3781</v>
      </c>
      <c r="E1080" s="1" t="n">
        <v>978</v>
      </c>
      <c r="F1080" s="1" t="s">
        <v>118</v>
      </c>
      <c r="I1080" s="1" t="n">
        <v>259</v>
      </c>
      <c r="J1080" s="1" t="n">
        <v>61379</v>
      </c>
      <c r="K1080" s="1" t="n">
        <v>2257921</v>
      </c>
      <c r="L1080" s="1" t="s">
        <v>3784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7" t="n">
        <v>46181</v>
      </c>
      <c r="C1081" s="1" t="n">
        <v>1</v>
      </c>
      <c r="D1081" s="1" t="s">
        <v>3781</v>
      </c>
      <c r="E1081" s="1" t="n">
        <v>1391</v>
      </c>
      <c r="F1081" s="1" t="s">
        <v>445</v>
      </c>
      <c r="I1081" s="1" t="n">
        <v>399</v>
      </c>
      <c r="J1081" s="1" t="n">
        <v>28757</v>
      </c>
      <c r="K1081" s="1" t="n">
        <v>7891008116632</v>
      </c>
      <c r="L1081" s="1" t="s">
        <v>4295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7" t="n">
        <v>46181</v>
      </c>
      <c r="C1082" s="1" t="n">
        <v>1</v>
      </c>
      <c r="D1082" s="1" t="s">
        <v>3781</v>
      </c>
      <c r="E1082" s="1" t="n">
        <v>1391</v>
      </c>
      <c r="F1082" s="1" t="s">
        <v>445</v>
      </c>
      <c r="I1082" s="1" t="n">
        <v>400</v>
      </c>
      <c r="J1082" s="1" t="n">
        <v>25750</v>
      </c>
      <c r="K1082" s="1" t="n">
        <v>78937529</v>
      </c>
      <c r="L1082" s="1" t="s">
        <v>4296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7" t="n">
        <v>46181</v>
      </c>
      <c r="C1083" s="1" t="n">
        <v>1</v>
      </c>
      <c r="D1083" s="1" t="s">
        <v>3781</v>
      </c>
      <c r="E1083" s="1" t="n">
        <v>1391</v>
      </c>
      <c r="F1083" s="1" t="s">
        <v>445</v>
      </c>
      <c r="I1083" s="1" t="n">
        <v>400</v>
      </c>
      <c r="J1083" s="1" t="n">
        <v>36733</v>
      </c>
      <c r="K1083" s="1" t="n">
        <v>78939035</v>
      </c>
      <c r="L1083" s="1" t="s">
        <v>4297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7" t="n">
        <v>46181</v>
      </c>
      <c r="C1084" s="1" t="n">
        <v>1</v>
      </c>
      <c r="D1084" s="1" t="s">
        <v>3781</v>
      </c>
      <c r="E1084" s="1" t="n">
        <v>974</v>
      </c>
      <c r="F1084" s="1" t="s">
        <v>1292</v>
      </c>
      <c r="I1084" s="1" t="n">
        <v>417</v>
      </c>
      <c r="J1084" s="1" t="n">
        <v>61140</v>
      </c>
      <c r="K1084" s="1" t="n">
        <v>7866085272571</v>
      </c>
      <c r="L1084" s="1" t="s">
        <v>4298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7" t="n">
        <v>46181</v>
      </c>
      <c r="C1085" s="1" t="n">
        <v>1</v>
      </c>
      <c r="D1085" s="1" t="s">
        <v>3781</v>
      </c>
      <c r="E1085" s="1" t="n">
        <v>974</v>
      </c>
      <c r="F1085" s="1" t="s">
        <v>1292</v>
      </c>
      <c r="I1085" s="1" t="n">
        <v>417</v>
      </c>
      <c r="J1085" s="1" t="n">
        <v>64278</v>
      </c>
      <c r="K1085" s="1" t="n">
        <v>7866085272519</v>
      </c>
      <c r="L1085" s="1" t="s">
        <v>4299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7" t="n">
        <v>46181</v>
      </c>
      <c r="C1086" s="1" t="n">
        <v>1</v>
      </c>
      <c r="D1086" s="1" t="s">
        <v>3781</v>
      </c>
      <c r="E1086" s="1" t="n">
        <v>974</v>
      </c>
      <c r="F1086" s="1" t="s">
        <v>1292</v>
      </c>
      <c r="I1086" s="1" t="n">
        <v>417</v>
      </c>
      <c r="J1086" s="1" t="n">
        <v>72535</v>
      </c>
      <c r="K1086" s="1" t="n">
        <v>7865202528232</v>
      </c>
      <c r="L1086" s="1" t="s">
        <v>4300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7" t="n">
        <v>46181</v>
      </c>
      <c r="C1087" s="1" t="n">
        <v>1</v>
      </c>
      <c r="D1087" s="1" t="s">
        <v>3781</v>
      </c>
      <c r="E1087" s="1" t="n">
        <v>974</v>
      </c>
      <c r="F1087" s="1" t="s">
        <v>1292</v>
      </c>
      <c r="I1087" s="1" t="n">
        <v>417</v>
      </c>
      <c r="J1087" s="1" t="n">
        <v>72891</v>
      </c>
      <c r="K1087" s="1" t="n">
        <v>811316</v>
      </c>
      <c r="L1087" s="1" t="s">
        <v>4301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7" t="n">
        <v>46181</v>
      </c>
      <c r="C1088" s="1" t="n">
        <v>1</v>
      </c>
      <c r="D1088" s="1" t="s">
        <v>3781</v>
      </c>
      <c r="E1088" s="1" t="n">
        <v>974</v>
      </c>
      <c r="F1088" s="1" t="s">
        <v>1292</v>
      </c>
      <c r="I1088" s="1" t="n">
        <v>417</v>
      </c>
      <c r="J1088" s="1" t="n">
        <v>77148</v>
      </c>
      <c r="K1088" s="1" t="n">
        <v>2270302</v>
      </c>
      <c r="L1088" s="1" t="s">
        <v>4302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7" t="n">
        <v>46181</v>
      </c>
      <c r="C1089" s="1" t="n">
        <v>1</v>
      </c>
      <c r="D1089" s="1" t="s">
        <v>3781</v>
      </c>
      <c r="E1089" s="1" t="n">
        <v>974</v>
      </c>
      <c r="F1089" s="1" t="s">
        <v>1292</v>
      </c>
      <c r="I1089" s="1" t="n">
        <v>417</v>
      </c>
      <c r="J1089" s="1" t="n">
        <v>77699</v>
      </c>
      <c r="K1089" s="1" t="n">
        <v>811309</v>
      </c>
      <c r="L1089" s="1" t="s">
        <v>4303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7" t="n">
        <v>46181</v>
      </c>
      <c r="C1090" s="1" t="n">
        <v>1</v>
      </c>
      <c r="D1090" s="1" t="s">
        <v>3781</v>
      </c>
      <c r="E1090" s="1" t="n">
        <v>974</v>
      </c>
      <c r="F1090" s="1" t="s">
        <v>1292</v>
      </c>
      <c r="I1090" s="1" t="n">
        <v>417</v>
      </c>
      <c r="J1090" s="1" t="n">
        <v>78525</v>
      </c>
      <c r="K1090" s="1" t="n">
        <v>6941797509564</v>
      </c>
      <c r="L1090" s="1" t="s">
        <v>4304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7" t="n">
        <v>46181</v>
      </c>
      <c r="C1091" s="1" t="n">
        <v>1</v>
      </c>
      <c r="D1091" s="1" t="s">
        <v>3781</v>
      </c>
      <c r="E1091" s="1" t="n">
        <v>974</v>
      </c>
      <c r="F1091" s="1" t="s">
        <v>1292</v>
      </c>
      <c r="I1091" s="1" t="n">
        <v>417</v>
      </c>
      <c r="J1091" s="1" t="n">
        <v>78526</v>
      </c>
      <c r="K1091" s="1" t="n">
        <v>6941797509571</v>
      </c>
      <c r="L1091" s="1" t="s">
        <v>4305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7" t="n">
        <v>46181</v>
      </c>
      <c r="C1092" s="1" t="n">
        <v>1</v>
      </c>
      <c r="D1092" s="1" t="s">
        <v>3781</v>
      </c>
      <c r="E1092" s="1" t="n">
        <v>974</v>
      </c>
      <c r="F1092" s="1" t="s">
        <v>1292</v>
      </c>
      <c r="I1092" s="1" t="n">
        <v>417</v>
      </c>
      <c r="J1092" s="1" t="n">
        <v>80965</v>
      </c>
      <c r="K1092" s="1" t="n">
        <v>6952712800055</v>
      </c>
      <c r="L1092" s="1" t="s">
        <v>4306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7" t="n">
        <v>46181</v>
      </c>
      <c r="C1093" s="1" t="n">
        <v>1</v>
      </c>
      <c r="D1093" s="1" t="s">
        <v>3781</v>
      </c>
      <c r="E1093" s="1" t="n">
        <v>974</v>
      </c>
      <c r="F1093" s="1" t="s">
        <v>1292</v>
      </c>
      <c r="I1093" s="1" t="n">
        <v>417</v>
      </c>
      <c r="J1093" s="1" t="n">
        <v>80966</v>
      </c>
      <c r="K1093" s="1" t="n">
        <v>811279</v>
      </c>
      <c r="L1093" s="1" t="s">
        <v>4307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7" t="n">
        <v>46181</v>
      </c>
      <c r="C1094" s="1" t="n">
        <v>1</v>
      </c>
      <c r="D1094" s="1" t="s">
        <v>3781</v>
      </c>
      <c r="E1094" s="1" t="n">
        <v>974</v>
      </c>
      <c r="F1094" s="1" t="s">
        <v>1292</v>
      </c>
      <c r="I1094" s="1" t="n">
        <v>417</v>
      </c>
      <c r="J1094" s="1" t="n">
        <v>80967</v>
      </c>
      <c r="K1094" s="1" t="n">
        <v>7845675251325</v>
      </c>
      <c r="L1094" s="1" t="s">
        <v>4308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7" t="n">
        <v>46181</v>
      </c>
      <c r="C1095" s="1" t="n">
        <v>1</v>
      </c>
      <c r="D1095" s="1" t="s">
        <v>3781</v>
      </c>
      <c r="E1095" s="1" t="n">
        <v>974</v>
      </c>
      <c r="F1095" s="1" t="s">
        <v>1292</v>
      </c>
      <c r="I1095" s="1" t="n">
        <v>417</v>
      </c>
      <c r="J1095" s="1" t="n">
        <v>80968</v>
      </c>
      <c r="K1095" s="1" t="n">
        <v>809702</v>
      </c>
      <c r="L1095" s="1" t="s">
        <v>4309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7" t="n">
        <v>46181</v>
      </c>
      <c r="C1096" s="1" t="n">
        <v>1</v>
      </c>
      <c r="D1096" s="1" t="s">
        <v>3781</v>
      </c>
      <c r="E1096" s="1" t="n">
        <v>974</v>
      </c>
      <c r="F1096" s="1" t="s">
        <v>1292</v>
      </c>
      <c r="I1096" s="1" t="n">
        <v>417</v>
      </c>
      <c r="J1096" s="1" t="n">
        <v>80971</v>
      </c>
      <c r="K1096" s="1" t="n">
        <v>7845675251356</v>
      </c>
      <c r="L1096" s="1" t="s">
        <v>4310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7" t="n">
        <v>46181</v>
      </c>
      <c r="C1097" s="1" t="n">
        <v>1</v>
      </c>
      <c r="D1097" s="1" t="s">
        <v>3781</v>
      </c>
      <c r="E1097" s="1" t="n">
        <v>974</v>
      </c>
      <c r="F1097" s="1" t="s">
        <v>1292</v>
      </c>
      <c r="I1097" s="1" t="n">
        <v>417</v>
      </c>
      <c r="J1097" s="1" t="n">
        <v>81128</v>
      </c>
      <c r="K1097" s="1" t="n">
        <v>811293</v>
      </c>
      <c r="L1097" s="1" t="s">
        <v>4311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7" t="n">
        <v>46181</v>
      </c>
      <c r="C1098" s="1" t="n">
        <v>1</v>
      </c>
      <c r="D1098" s="1" t="s">
        <v>3781</v>
      </c>
      <c r="E1098" s="1" t="n">
        <v>974</v>
      </c>
      <c r="F1098" s="1" t="s">
        <v>1292</v>
      </c>
      <c r="I1098" s="1" t="n">
        <v>417</v>
      </c>
      <c r="J1098" s="1" t="n">
        <v>81132</v>
      </c>
      <c r="K1098" s="1" t="n">
        <v>811330</v>
      </c>
      <c r="L1098" s="1" t="s">
        <v>4312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7" t="n">
        <v>46181</v>
      </c>
      <c r="C1099" s="1" t="n">
        <v>1</v>
      </c>
      <c r="D1099" s="1" t="s">
        <v>3781</v>
      </c>
      <c r="E1099" s="1" t="n">
        <v>974</v>
      </c>
      <c r="F1099" s="1" t="s">
        <v>1292</v>
      </c>
      <c r="I1099" s="1" t="n">
        <v>417</v>
      </c>
      <c r="J1099" s="1" t="n">
        <v>81136</v>
      </c>
      <c r="K1099" s="1" t="n">
        <v>6976119400601</v>
      </c>
      <c r="L1099" s="1" t="s">
        <v>4313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7" t="n">
        <v>46181</v>
      </c>
      <c r="C1100" s="1" t="n">
        <v>1</v>
      </c>
      <c r="D1100" s="1" t="s">
        <v>3781</v>
      </c>
      <c r="E1100" s="1" t="n">
        <v>974</v>
      </c>
      <c r="F1100" s="1" t="s">
        <v>1292</v>
      </c>
      <c r="I1100" s="1" t="n">
        <v>417</v>
      </c>
      <c r="J1100" s="1" t="n">
        <v>81138</v>
      </c>
      <c r="K1100" s="1" t="n">
        <v>7892025250156</v>
      </c>
      <c r="L1100" s="1" t="s">
        <v>4314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7" t="n">
        <v>46181</v>
      </c>
      <c r="C1101" s="1" t="n">
        <v>1</v>
      </c>
      <c r="D1101" s="1" t="s">
        <v>3781</v>
      </c>
      <c r="E1101" s="1" t="n">
        <v>974</v>
      </c>
      <c r="F1101" s="1" t="s">
        <v>1292</v>
      </c>
      <c r="I1101" s="1" t="n">
        <v>417</v>
      </c>
      <c r="J1101" s="1" t="n">
        <v>81139</v>
      </c>
      <c r="K1101" s="1" t="n">
        <v>811408</v>
      </c>
      <c r="L1101" s="1" t="s">
        <v>4315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7" t="n">
        <v>46181</v>
      </c>
      <c r="C1102" s="1" t="n">
        <v>1</v>
      </c>
      <c r="D1102" s="1" t="s">
        <v>3781</v>
      </c>
      <c r="E1102" s="1" t="n">
        <v>1899</v>
      </c>
      <c r="F1102" s="1" t="s">
        <v>97</v>
      </c>
      <c r="I1102" s="1" t="n">
        <v>657</v>
      </c>
      <c r="J1102" s="1" t="n">
        <v>79284</v>
      </c>
      <c r="K1102" s="1" t="n">
        <v>475</v>
      </c>
      <c r="L1102" s="1" t="s">
        <v>4147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7" t="n">
        <v>46181</v>
      </c>
      <c r="C1103" s="1" t="n">
        <v>1</v>
      </c>
      <c r="D1103" s="1" t="s">
        <v>3781</v>
      </c>
      <c r="E1103" s="1" t="n">
        <v>1899</v>
      </c>
      <c r="F1103" s="1" t="s">
        <v>97</v>
      </c>
      <c r="I1103" s="1" t="n">
        <v>657</v>
      </c>
      <c r="J1103" s="1" t="n">
        <v>79285</v>
      </c>
      <c r="K1103" s="1" t="n">
        <v>482</v>
      </c>
      <c r="L1103" s="1" t="s">
        <v>4148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7" t="n">
        <v>46181</v>
      </c>
      <c r="C1104" s="1" t="n">
        <v>1</v>
      </c>
      <c r="D1104" s="1" t="s">
        <v>3781</v>
      </c>
      <c r="E1104" s="1" t="n">
        <v>796</v>
      </c>
      <c r="F1104" s="1" t="s">
        <v>1294</v>
      </c>
      <c r="I1104" s="1" t="n">
        <v>1005</v>
      </c>
      <c r="J1104" s="1" t="n">
        <v>19641</v>
      </c>
      <c r="K1104" s="1" t="n">
        <v>7890785063917</v>
      </c>
      <c r="L1104" s="1" t="s">
        <v>4316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7" t="n">
        <v>46181</v>
      </c>
      <c r="C1105" s="1" t="n">
        <v>1</v>
      </c>
      <c r="D1105" s="1" t="s">
        <v>3781</v>
      </c>
      <c r="E1105" s="1" t="n">
        <v>796</v>
      </c>
      <c r="F1105" s="1" t="s">
        <v>1294</v>
      </c>
      <c r="I1105" s="1" t="n">
        <v>1005</v>
      </c>
      <c r="J1105" s="1" t="n">
        <v>53627</v>
      </c>
      <c r="K1105" s="1" t="n">
        <v>7898144124903</v>
      </c>
      <c r="L1105" s="1" t="s">
        <v>4317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7" t="n">
        <v>46181</v>
      </c>
      <c r="C1106" s="1" t="n">
        <v>1</v>
      </c>
      <c r="D1106" s="1" t="s">
        <v>3781</v>
      </c>
      <c r="E1106" s="1" t="n">
        <v>796</v>
      </c>
      <c r="F1106" s="1" t="s">
        <v>1294</v>
      </c>
      <c r="I1106" s="1" t="n">
        <v>1005</v>
      </c>
      <c r="J1106" s="1" t="n">
        <v>55755</v>
      </c>
      <c r="K1106" s="1" t="n">
        <v>7898144124941</v>
      </c>
      <c r="L1106" s="1" t="s">
        <v>4317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7" t="n">
        <v>46181</v>
      </c>
      <c r="C1107" s="1" t="n">
        <v>1</v>
      </c>
      <c r="D1107" s="1" t="s">
        <v>3781</v>
      </c>
      <c r="E1107" s="1" t="n">
        <v>796</v>
      </c>
      <c r="F1107" s="1" t="s">
        <v>1294</v>
      </c>
      <c r="I1107" s="1" t="n">
        <v>1005</v>
      </c>
      <c r="J1107" s="1" t="n">
        <v>56606</v>
      </c>
      <c r="K1107" s="1" t="n">
        <v>7898624480741</v>
      </c>
      <c r="L1107" s="1" t="s">
        <v>4318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7" t="n">
        <v>46181</v>
      </c>
      <c r="C1108" s="1" t="n">
        <v>1</v>
      </c>
      <c r="D1108" s="1" t="s">
        <v>3781</v>
      </c>
      <c r="E1108" s="1" t="n">
        <v>796</v>
      </c>
      <c r="F1108" s="1" t="s">
        <v>1294</v>
      </c>
      <c r="I1108" s="1" t="n">
        <v>1005</v>
      </c>
      <c r="J1108" s="1" t="n">
        <v>64572</v>
      </c>
      <c r="K1108" s="1" t="n">
        <v>7890000019699</v>
      </c>
      <c r="L1108" s="1" t="s">
        <v>4319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7" t="n">
        <v>46181</v>
      </c>
      <c r="C1109" s="1" t="n">
        <v>1</v>
      </c>
      <c r="D1109" s="1" t="s">
        <v>3781</v>
      </c>
      <c r="E1109" s="1" t="n">
        <v>796</v>
      </c>
      <c r="F1109" s="1" t="s">
        <v>1294</v>
      </c>
      <c r="I1109" s="1" t="n">
        <v>1005</v>
      </c>
      <c r="J1109" s="1" t="n">
        <v>71733</v>
      </c>
      <c r="K1109" s="1" t="n">
        <v>7899653780338</v>
      </c>
      <c r="L1109" s="1" t="s">
        <v>4320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7" t="n">
        <v>46181</v>
      </c>
      <c r="C1110" s="1" t="n">
        <v>1</v>
      </c>
      <c r="D1110" s="1" t="s">
        <v>3781</v>
      </c>
      <c r="E1110" s="1" t="n">
        <v>796</v>
      </c>
      <c r="F1110" s="1" t="s">
        <v>1294</v>
      </c>
      <c r="I1110" s="1" t="n">
        <v>1005</v>
      </c>
      <c r="J1110" s="1" t="n">
        <v>74261</v>
      </c>
      <c r="K1110" s="1" t="n">
        <v>7899751111331</v>
      </c>
      <c r="L1110" s="1" t="s">
        <v>4321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7" t="n">
        <v>46181</v>
      </c>
      <c r="C1111" s="1" t="n">
        <v>1</v>
      </c>
      <c r="D1111" s="1" t="s">
        <v>3781</v>
      </c>
      <c r="E1111" s="1" t="n">
        <v>796</v>
      </c>
      <c r="F1111" s="1" t="s">
        <v>1294</v>
      </c>
      <c r="I1111" s="1" t="n">
        <v>1005</v>
      </c>
      <c r="J1111" s="1" t="n">
        <v>81158</v>
      </c>
      <c r="K1111" s="1" t="n">
        <v>7898611093022</v>
      </c>
      <c r="L1111" s="1" t="s">
        <v>4322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7" t="n">
        <v>46181</v>
      </c>
      <c r="C1112" s="1" t="n">
        <v>1</v>
      </c>
      <c r="D1112" s="1" t="s">
        <v>3781</v>
      </c>
      <c r="E1112" s="1" t="n">
        <v>796</v>
      </c>
      <c r="F1112" s="1" t="s">
        <v>1294</v>
      </c>
      <c r="I1112" s="1" t="n">
        <v>1005</v>
      </c>
      <c r="J1112" s="1" t="n">
        <v>81159</v>
      </c>
      <c r="K1112" s="1" t="n">
        <v>7898684171399</v>
      </c>
      <c r="L1112" s="1" t="s">
        <v>4323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7" t="n">
        <v>46181</v>
      </c>
      <c r="C1113" s="1" t="n">
        <v>1</v>
      </c>
      <c r="D1113" s="1" t="s">
        <v>3781</v>
      </c>
      <c r="E1113" s="1" t="n">
        <v>1270</v>
      </c>
      <c r="F1113" s="1" t="s">
        <v>349</v>
      </c>
      <c r="I1113" s="1" t="n">
        <v>2488</v>
      </c>
      <c r="J1113" s="1" t="n">
        <v>35987</v>
      </c>
      <c r="K1113" s="1" t="n">
        <v>7688659330056</v>
      </c>
      <c r="L1113" s="1" t="s">
        <v>4324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7" t="n">
        <v>46181</v>
      </c>
      <c r="C1114" s="1" t="n">
        <v>1</v>
      </c>
      <c r="D1114" s="1" t="s">
        <v>3781</v>
      </c>
      <c r="E1114" s="1" t="n">
        <v>1270</v>
      </c>
      <c r="F1114" s="1" t="s">
        <v>349</v>
      </c>
      <c r="I1114" s="1" t="n">
        <v>2488</v>
      </c>
      <c r="J1114" s="1" t="n">
        <v>36283</v>
      </c>
      <c r="K1114" s="1" t="n">
        <v>7688659330049</v>
      </c>
      <c r="L1114" s="1" t="s">
        <v>4325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7" t="n">
        <v>46181</v>
      </c>
      <c r="C1115" s="1" t="n">
        <v>1</v>
      </c>
      <c r="D1115" s="1" t="s">
        <v>3781</v>
      </c>
      <c r="E1115" s="1" t="n">
        <v>1270</v>
      </c>
      <c r="F1115" s="1" t="s">
        <v>349</v>
      </c>
      <c r="I1115" s="1" t="n">
        <v>2488</v>
      </c>
      <c r="J1115" s="1" t="n">
        <v>37212</v>
      </c>
      <c r="K1115" s="1" t="n">
        <v>7688659330124</v>
      </c>
      <c r="L1115" s="1" t="s">
        <v>4326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7" t="n">
        <v>46181</v>
      </c>
      <c r="C1116" s="1" t="n">
        <v>1</v>
      </c>
      <c r="D1116" s="1" t="s">
        <v>3781</v>
      </c>
      <c r="E1116" s="1" t="n">
        <v>1270</v>
      </c>
      <c r="F1116" s="1" t="s">
        <v>349</v>
      </c>
      <c r="I1116" s="1" t="n">
        <v>2488</v>
      </c>
      <c r="J1116" s="1" t="n">
        <v>37529</v>
      </c>
      <c r="K1116" s="1" t="n">
        <v>7688659330094</v>
      </c>
      <c r="L1116" s="1" t="s">
        <v>4327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7" t="n">
        <v>46181</v>
      </c>
      <c r="C1117" s="1" t="n">
        <v>1</v>
      </c>
      <c r="D1117" s="1" t="s">
        <v>3781</v>
      </c>
      <c r="E1117" s="1" t="n">
        <v>1270</v>
      </c>
      <c r="F1117" s="1" t="s">
        <v>349</v>
      </c>
      <c r="I1117" s="1" t="n">
        <v>2488</v>
      </c>
      <c r="J1117" s="1" t="n">
        <v>38004</v>
      </c>
      <c r="K1117" s="1" t="n">
        <v>7688659330728</v>
      </c>
      <c r="L1117" s="1" t="s">
        <v>4328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7" t="n">
        <v>46181</v>
      </c>
      <c r="C1118" s="1" t="n">
        <v>1</v>
      </c>
      <c r="D1118" s="1" t="s">
        <v>3781</v>
      </c>
      <c r="E1118" s="1" t="n">
        <v>1270</v>
      </c>
      <c r="F1118" s="1" t="s">
        <v>349</v>
      </c>
      <c r="I1118" s="1" t="n">
        <v>2488</v>
      </c>
      <c r="J1118" s="1" t="n">
        <v>38631</v>
      </c>
      <c r="K1118" s="1" t="n">
        <v>7688659330162</v>
      </c>
      <c r="L1118" s="1" t="s">
        <v>4329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7" t="n">
        <v>46181</v>
      </c>
      <c r="C1119" s="1" t="n">
        <v>1</v>
      </c>
      <c r="D1119" s="1" t="s">
        <v>3781</v>
      </c>
      <c r="E1119" s="1" t="n">
        <v>1270</v>
      </c>
      <c r="F1119" s="1" t="s">
        <v>349</v>
      </c>
      <c r="I1119" s="1" t="n">
        <v>2488</v>
      </c>
      <c r="J1119" s="1" t="n">
        <v>38950</v>
      </c>
      <c r="K1119" s="1" t="n">
        <v>7688659330261</v>
      </c>
      <c r="L1119" s="1" t="s">
        <v>4330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7" t="n">
        <v>46181</v>
      </c>
      <c r="C1120" s="1" t="n">
        <v>1</v>
      </c>
      <c r="D1120" s="1" t="s">
        <v>3781</v>
      </c>
      <c r="E1120" s="1" t="n">
        <v>1270</v>
      </c>
      <c r="F1120" s="1" t="s">
        <v>349</v>
      </c>
      <c r="I1120" s="1" t="n">
        <v>2488</v>
      </c>
      <c r="J1120" s="1" t="n">
        <v>80579</v>
      </c>
      <c r="K1120" s="1" t="n">
        <v>7898733030080</v>
      </c>
      <c r="L1120" s="1" t="s">
        <v>4331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7" t="n">
        <v>46181</v>
      </c>
      <c r="C1121" s="1" t="n">
        <v>1</v>
      </c>
      <c r="D1121" s="1" t="s">
        <v>3781</v>
      </c>
      <c r="E1121" s="1" t="n">
        <v>1292</v>
      </c>
      <c r="F1121" s="1" t="s">
        <v>361</v>
      </c>
      <c r="I1121" s="1" t="n">
        <v>3318</v>
      </c>
      <c r="J1121" s="1" t="n">
        <v>28574</v>
      </c>
      <c r="K1121" s="1" t="n">
        <v>7898028069009</v>
      </c>
      <c r="L1121" s="1" t="s">
        <v>4332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7" t="n">
        <v>46181</v>
      </c>
      <c r="C1122" s="1" t="n">
        <v>1</v>
      </c>
      <c r="D1122" s="1" t="s">
        <v>3781</v>
      </c>
      <c r="E1122" s="1" t="n">
        <v>1292</v>
      </c>
      <c r="F1122" s="1" t="s">
        <v>361</v>
      </c>
      <c r="I1122" s="1" t="n">
        <v>3318</v>
      </c>
      <c r="J1122" s="1" t="n">
        <v>58633</v>
      </c>
      <c r="K1122" s="1" t="n">
        <v>7891164025250</v>
      </c>
      <c r="L1122" s="1" t="s">
        <v>4333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7" t="n">
        <v>46181</v>
      </c>
      <c r="C1123" s="1" t="n">
        <v>1</v>
      </c>
      <c r="D1123" s="1" t="s">
        <v>3781</v>
      </c>
      <c r="E1123" s="1" t="n">
        <v>1292</v>
      </c>
      <c r="F1123" s="1" t="s">
        <v>361</v>
      </c>
      <c r="I1123" s="1" t="n">
        <v>3318</v>
      </c>
      <c r="J1123" s="1" t="n">
        <v>81178</v>
      </c>
      <c r="K1123" s="1" t="n">
        <v>811798</v>
      </c>
      <c r="L1123" s="1" t="s">
        <v>4334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7" t="n">
        <v>46181</v>
      </c>
      <c r="C1124" s="1" t="n">
        <v>1</v>
      </c>
      <c r="D1124" s="1" t="s">
        <v>3781</v>
      </c>
      <c r="E1124" s="1" t="n">
        <v>1292</v>
      </c>
      <c r="F1124" s="1" t="s">
        <v>361</v>
      </c>
      <c r="I1124" s="1" t="n">
        <v>3352</v>
      </c>
      <c r="J1124" s="1" t="n">
        <v>28572</v>
      </c>
      <c r="K1124" s="1" t="n">
        <v>70341037799</v>
      </c>
      <c r="L1124" s="1" t="s">
        <v>4335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7" t="n">
        <v>46181</v>
      </c>
      <c r="C1125" s="1" t="n">
        <v>1</v>
      </c>
      <c r="D1125" s="1" t="s">
        <v>3781</v>
      </c>
      <c r="E1125" s="1" t="n">
        <v>1292</v>
      </c>
      <c r="F1125" s="1" t="s">
        <v>361</v>
      </c>
      <c r="I1125" s="1" t="n">
        <v>3352</v>
      </c>
      <c r="J1125" s="1" t="n">
        <v>58633</v>
      </c>
      <c r="K1125" s="1" t="n">
        <v>7891164025250</v>
      </c>
      <c r="L1125" s="1" t="s">
        <v>4333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7" t="n">
        <v>46181</v>
      </c>
      <c r="C1126" s="1" t="n">
        <v>1</v>
      </c>
      <c r="D1126" s="1" t="s">
        <v>3781</v>
      </c>
      <c r="E1126" s="1" t="n">
        <v>1316</v>
      </c>
      <c r="F1126" s="1" t="s">
        <v>1095</v>
      </c>
      <c r="I1126" s="1" t="n">
        <v>3515</v>
      </c>
      <c r="J1126" s="1" t="n">
        <v>37359</v>
      </c>
      <c r="K1126" s="1" t="n">
        <v>55526</v>
      </c>
      <c r="L1126" s="1" t="s">
        <v>3815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7" t="n">
        <v>46181</v>
      </c>
      <c r="C1127" s="1" t="n">
        <v>1</v>
      </c>
      <c r="D1127" s="1" t="s">
        <v>3781</v>
      </c>
      <c r="E1127" s="1" t="n">
        <v>1614</v>
      </c>
      <c r="F1127" s="1" t="s">
        <v>89</v>
      </c>
      <c r="I1127" s="1" t="n">
        <v>11227</v>
      </c>
      <c r="J1127" s="1" t="n">
        <v>10841</v>
      </c>
      <c r="K1127" s="1" t="n">
        <v>7898317290435</v>
      </c>
      <c r="L1127" s="1" t="s">
        <v>4028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7" t="n">
        <v>46181</v>
      </c>
      <c r="C1128" s="1" t="n">
        <v>1</v>
      </c>
      <c r="D1128" s="1" t="s">
        <v>3781</v>
      </c>
      <c r="E1128" s="1" t="n">
        <v>1614</v>
      </c>
      <c r="F1128" s="1" t="s">
        <v>89</v>
      </c>
      <c r="I1128" s="1" t="n">
        <v>11227</v>
      </c>
      <c r="J1128" s="1" t="n">
        <v>11377</v>
      </c>
      <c r="K1128" s="1" t="n">
        <v>7898317290305</v>
      </c>
      <c r="L1128" s="1" t="s">
        <v>4336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7" t="n">
        <v>46181</v>
      </c>
      <c r="C1129" s="1" t="n">
        <v>1</v>
      </c>
      <c r="D1129" s="1" t="s">
        <v>3781</v>
      </c>
      <c r="E1129" s="1" t="n">
        <v>1614</v>
      </c>
      <c r="F1129" s="1" t="s">
        <v>89</v>
      </c>
      <c r="I1129" s="1" t="n">
        <v>11227</v>
      </c>
      <c r="J1129" s="1" t="n">
        <v>11980</v>
      </c>
      <c r="K1129" s="1" t="n">
        <v>7898317290480</v>
      </c>
      <c r="L1129" s="1" t="s">
        <v>4031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7" t="n">
        <v>46181</v>
      </c>
      <c r="C1130" s="1" t="n">
        <v>1</v>
      </c>
      <c r="D1130" s="1" t="s">
        <v>3781</v>
      </c>
      <c r="E1130" s="1" t="n">
        <v>1614</v>
      </c>
      <c r="F1130" s="1" t="s">
        <v>89</v>
      </c>
      <c r="I1130" s="1" t="n">
        <v>11227</v>
      </c>
      <c r="J1130" s="1" t="n">
        <v>11981</v>
      </c>
      <c r="K1130" s="1" t="n">
        <v>7898317290503</v>
      </c>
      <c r="L1130" s="1" t="s">
        <v>4337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7" t="n">
        <v>46181</v>
      </c>
      <c r="C1131" s="1" t="n">
        <v>1</v>
      </c>
      <c r="D1131" s="1" t="s">
        <v>3781</v>
      </c>
      <c r="E1131" s="1" t="n">
        <v>1614</v>
      </c>
      <c r="F1131" s="1" t="s">
        <v>89</v>
      </c>
      <c r="I1131" s="1" t="n">
        <v>11227</v>
      </c>
      <c r="J1131" s="1" t="n">
        <v>12928</v>
      </c>
      <c r="K1131" s="1" t="n">
        <v>7898317290565</v>
      </c>
      <c r="L1131" s="1" t="s">
        <v>4338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7" t="n">
        <v>46181</v>
      </c>
      <c r="C1132" s="1" t="n">
        <v>1</v>
      </c>
      <c r="D1132" s="1" t="s">
        <v>3781</v>
      </c>
      <c r="E1132" s="1" t="n">
        <v>1614</v>
      </c>
      <c r="F1132" s="1" t="s">
        <v>89</v>
      </c>
      <c r="I1132" s="1" t="n">
        <v>11227</v>
      </c>
      <c r="J1132" s="1" t="n">
        <v>13023</v>
      </c>
      <c r="K1132" s="1" t="n">
        <v>7898317290534</v>
      </c>
      <c r="L1132" s="1" t="s">
        <v>4032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7" t="n">
        <v>46181</v>
      </c>
      <c r="C1133" s="1" t="n">
        <v>1</v>
      </c>
      <c r="D1133" s="1" t="s">
        <v>3781</v>
      </c>
      <c r="E1133" s="1" t="n">
        <v>1614</v>
      </c>
      <c r="F1133" s="1" t="s">
        <v>89</v>
      </c>
      <c r="I1133" s="1" t="n">
        <v>11227</v>
      </c>
      <c r="J1133" s="1" t="n">
        <v>13024</v>
      </c>
      <c r="K1133" s="1" t="n">
        <v>7898317290466</v>
      </c>
      <c r="L1133" s="1" t="s">
        <v>4033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7" t="n">
        <v>46181</v>
      </c>
      <c r="C1134" s="1" t="n">
        <v>1</v>
      </c>
      <c r="D1134" s="1" t="s">
        <v>3781</v>
      </c>
      <c r="E1134" s="1" t="n">
        <v>1614</v>
      </c>
      <c r="F1134" s="1" t="s">
        <v>89</v>
      </c>
      <c r="I1134" s="1" t="n">
        <v>11227</v>
      </c>
      <c r="J1134" s="1" t="n">
        <v>13025</v>
      </c>
      <c r="K1134" s="1" t="n">
        <v>7898317290374</v>
      </c>
      <c r="L1134" s="1" t="s">
        <v>4339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7" t="n">
        <v>46181</v>
      </c>
      <c r="C1135" s="1" t="n">
        <v>1</v>
      </c>
      <c r="D1135" s="1" t="s">
        <v>3781</v>
      </c>
      <c r="E1135" s="1" t="n">
        <v>1614</v>
      </c>
      <c r="F1135" s="1" t="s">
        <v>89</v>
      </c>
      <c r="I1135" s="1" t="n">
        <v>11227</v>
      </c>
      <c r="J1135" s="1" t="n">
        <v>13128</v>
      </c>
      <c r="K1135" s="1" t="n">
        <v>7898317290510</v>
      </c>
      <c r="L1135" s="1" t="s">
        <v>4340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7" t="n">
        <v>46181</v>
      </c>
      <c r="C1136" s="1" t="n">
        <v>1</v>
      </c>
      <c r="D1136" s="1" t="s">
        <v>3781</v>
      </c>
      <c r="E1136" s="1" t="n">
        <v>1614</v>
      </c>
      <c r="F1136" s="1" t="s">
        <v>89</v>
      </c>
      <c r="I1136" s="1" t="n">
        <v>11227</v>
      </c>
      <c r="J1136" s="1" t="n">
        <v>14440</v>
      </c>
      <c r="K1136" s="1" t="n">
        <v>7898317290527</v>
      </c>
      <c r="L1136" s="1" t="s">
        <v>4034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7" t="n">
        <v>46181</v>
      </c>
      <c r="C1137" s="1" t="n">
        <v>1</v>
      </c>
      <c r="D1137" s="1" t="s">
        <v>3781</v>
      </c>
      <c r="E1137" s="1" t="n">
        <v>1614</v>
      </c>
      <c r="F1137" s="1" t="s">
        <v>89</v>
      </c>
      <c r="I1137" s="1" t="n">
        <v>11227</v>
      </c>
      <c r="J1137" s="1" t="n">
        <v>14442</v>
      </c>
      <c r="K1137" s="1" t="n">
        <v>7898317290558</v>
      </c>
      <c r="L1137" s="1" t="s">
        <v>4341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7" t="n">
        <v>46181</v>
      </c>
      <c r="C1138" s="1" t="n">
        <v>1</v>
      </c>
      <c r="D1138" s="1" t="s">
        <v>3781</v>
      </c>
      <c r="E1138" s="1" t="n">
        <v>1614</v>
      </c>
      <c r="F1138" s="1" t="s">
        <v>89</v>
      </c>
      <c r="I1138" s="1" t="n">
        <v>11227</v>
      </c>
      <c r="J1138" s="1" t="n">
        <v>14443</v>
      </c>
      <c r="K1138" s="1" t="n">
        <v>7898317290497</v>
      </c>
      <c r="L1138" s="1" t="s">
        <v>4035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7" t="n">
        <v>46181</v>
      </c>
      <c r="C1139" s="1" t="n">
        <v>1</v>
      </c>
      <c r="D1139" s="1" t="s">
        <v>3781</v>
      </c>
      <c r="E1139" s="1" t="n">
        <v>1614</v>
      </c>
      <c r="F1139" s="1" t="s">
        <v>89</v>
      </c>
      <c r="I1139" s="1" t="n">
        <v>11227</v>
      </c>
      <c r="J1139" s="1" t="n">
        <v>19124</v>
      </c>
      <c r="K1139" s="1" t="n">
        <v>7898317290473</v>
      </c>
      <c r="L1139" s="1" t="s">
        <v>4037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7" t="n">
        <v>46181</v>
      </c>
      <c r="C1140" s="1" t="n">
        <v>1</v>
      </c>
      <c r="D1140" s="1" t="s">
        <v>3781</v>
      </c>
      <c r="E1140" s="1" t="n">
        <v>1614</v>
      </c>
      <c r="F1140" s="1" t="s">
        <v>89</v>
      </c>
      <c r="I1140" s="1" t="n">
        <v>11227</v>
      </c>
      <c r="J1140" s="1" t="n">
        <v>22821</v>
      </c>
      <c r="K1140" s="1" t="n">
        <v>7898317290398</v>
      </c>
      <c r="L1140" s="1" t="s">
        <v>4342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7" t="n">
        <v>46181</v>
      </c>
      <c r="C1141" s="1" t="n">
        <v>1</v>
      </c>
      <c r="D1141" s="1" t="s">
        <v>3781</v>
      </c>
      <c r="E1141" s="1" t="n">
        <v>1614</v>
      </c>
      <c r="F1141" s="1" t="s">
        <v>89</v>
      </c>
      <c r="I1141" s="1" t="n">
        <v>11227</v>
      </c>
      <c r="J1141" s="1" t="n">
        <v>27400</v>
      </c>
      <c r="K1141" s="1" t="n">
        <v>7898317290978</v>
      </c>
      <c r="L1141" s="1" t="s">
        <v>4039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7" t="n">
        <v>46181</v>
      </c>
      <c r="C1142" s="1" t="n">
        <v>1</v>
      </c>
      <c r="D1142" s="1" t="s">
        <v>3781</v>
      </c>
      <c r="E1142" s="1" t="n">
        <v>1614</v>
      </c>
      <c r="F1142" s="1" t="s">
        <v>89</v>
      </c>
      <c r="I1142" s="1" t="n">
        <v>11227</v>
      </c>
      <c r="J1142" s="1" t="n">
        <v>32360</v>
      </c>
      <c r="K1142" s="1" t="n">
        <v>7898317291050</v>
      </c>
      <c r="L1142" s="1" t="s">
        <v>4040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7" t="n">
        <v>46181</v>
      </c>
      <c r="C1143" s="1" t="n">
        <v>1</v>
      </c>
      <c r="D1143" s="1" t="s">
        <v>3781</v>
      </c>
      <c r="E1143" s="1" t="n">
        <v>1614</v>
      </c>
      <c r="F1143" s="1" t="s">
        <v>89</v>
      </c>
      <c r="I1143" s="1" t="n">
        <v>11227</v>
      </c>
      <c r="J1143" s="1" t="n">
        <v>38947</v>
      </c>
      <c r="K1143" s="1" t="n">
        <v>7898317290701</v>
      </c>
      <c r="L1143" s="1" t="s">
        <v>4343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7" t="n">
        <v>46181</v>
      </c>
      <c r="C1144" s="1" t="n">
        <v>1</v>
      </c>
      <c r="D1144" s="1" t="s">
        <v>3781</v>
      </c>
      <c r="E1144" s="1" t="n">
        <v>1614</v>
      </c>
      <c r="F1144" s="1" t="s">
        <v>89</v>
      </c>
      <c r="I1144" s="1" t="n">
        <v>11227</v>
      </c>
      <c r="J1144" s="1" t="n">
        <v>39922</v>
      </c>
      <c r="K1144" s="1" t="n">
        <v>7898317290909</v>
      </c>
      <c r="L1144" s="1" t="s">
        <v>4344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7" t="n">
        <v>46181</v>
      </c>
      <c r="C1145" s="1" t="n">
        <v>1</v>
      </c>
      <c r="D1145" s="1" t="s">
        <v>3781</v>
      </c>
      <c r="E1145" s="1" t="n">
        <v>1695</v>
      </c>
      <c r="F1145" s="1" t="s">
        <v>646</v>
      </c>
      <c r="I1145" s="1" t="n">
        <v>18532</v>
      </c>
      <c r="J1145" s="1" t="n">
        <v>20346</v>
      </c>
      <c r="K1145" s="1" t="n">
        <v>7891000102626</v>
      </c>
      <c r="L1145" s="1" t="s">
        <v>4345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7" t="n">
        <v>46181</v>
      </c>
      <c r="C1146" s="1" t="n">
        <v>1</v>
      </c>
      <c r="D1146" s="1" t="s">
        <v>3781</v>
      </c>
      <c r="E1146" s="1" t="n">
        <v>1695</v>
      </c>
      <c r="F1146" s="1" t="s">
        <v>646</v>
      </c>
      <c r="I1146" s="1" t="n">
        <v>18532</v>
      </c>
      <c r="J1146" s="1" t="n">
        <v>102162</v>
      </c>
      <c r="K1146" s="1" t="n">
        <v>7891000001080</v>
      </c>
      <c r="L1146" s="1" t="s">
        <v>4346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7" t="n">
        <v>46181</v>
      </c>
      <c r="C1147" s="1" t="n">
        <v>1</v>
      </c>
      <c r="D1147" s="1" t="s">
        <v>3781</v>
      </c>
      <c r="E1147" s="1" t="n">
        <v>1695</v>
      </c>
      <c r="F1147" s="1" t="s">
        <v>646</v>
      </c>
      <c r="I1147" s="1" t="n">
        <v>18532</v>
      </c>
      <c r="J1147" s="1" t="n">
        <v>102350</v>
      </c>
      <c r="K1147" s="1" t="n">
        <v>7891030003016</v>
      </c>
      <c r="L1147" s="1" t="s">
        <v>4347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7" t="n">
        <v>46181</v>
      </c>
      <c r="C1148" s="1" t="n">
        <v>1</v>
      </c>
      <c r="D1148" s="1" t="s">
        <v>3781</v>
      </c>
      <c r="E1148" s="1" t="n">
        <v>1695</v>
      </c>
      <c r="F1148" s="1" t="s">
        <v>646</v>
      </c>
      <c r="I1148" s="1" t="n">
        <v>18532</v>
      </c>
      <c r="J1148" s="1" t="n">
        <v>102366</v>
      </c>
      <c r="K1148" s="1" t="n">
        <v>7894321722016</v>
      </c>
      <c r="L1148" s="1" t="s">
        <v>4348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7" t="n">
        <v>46181</v>
      </c>
      <c r="C1149" s="1" t="n">
        <v>1</v>
      </c>
      <c r="D1149" s="1" t="s">
        <v>3781</v>
      </c>
      <c r="E1149" s="1" t="n">
        <v>1695</v>
      </c>
      <c r="F1149" s="1" t="s">
        <v>646</v>
      </c>
      <c r="I1149" s="1" t="n">
        <v>18532</v>
      </c>
      <c r="J1149" s="1" t="n">
        <v>102592</v>
      </c>
      <c r="K1149" s="1" t="n">
        <v>7891030003467</v>
      </c>
      <c r="L1149" s="1" t="s">
        <v>4349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7" t="n">
        <v>46181</v>
      </c>
      <c r="C1150" s="1" t="n">
        <v>1</v>
      </c>
      <c r="D1150" s="1" t="s">
        <v>3781</v>
      </c>
      <c r="E1150" s="1" t="n">
        <v>1695</v>
      </c>
      <c r="F1150" s="1" t="s">
        <v>646</v>
      </c>
      <c r="I1150" s="1" t="n">
        <v>18532</v>
      </c>
      <c r="J1150" s="1" t="n">
        <v>10644</v>
      </c>
      <c r="K1150" s="1" t="n">
        <v>7891030002033</v>
      </c>
      <c r="L1150" s="1" t="s">
        <v>4350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7" t="n">
        <v>46181</v>
      </c>
      <c r="C1151" s="1" t="n">
        <v>1</v>
      </c>
      <c r="D1151" s="1" t="s">
        <v>3781</v>
      </c>
      <c r="E1151" s="1" t="n">
        <v>1695</v>
      </c>
      <c r="F1151" s="1" t="s">
        <v>646</v>
      </c>
      <c r="I1151" s="1" t="n">
        <v>18532</v>
      </c>
      <c r="J1151" s="1" t="n">
        <v>13812</v>
      </c>
      <c r="K1151" s="1" t="n">
        <v>7898215152002</v>
      </c>
      <c r="L1151" s="1" t="s">
        <v>4351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7" t="n">
        <v>46181</v>
      </c>
      <c r="C1152" s="1" t="n">
        <v>1</v>
      </c>
      <c r="D1152" s="1" t="s">
        <v>3781</v>
      </c>
      <c r="E1152" s="1" t="n">
        <v>1695</v>
      </c>
      <c r="F1152" s="1" t="s">
        <v>646</v>
      </c>
      <c r="I1152" s="1" t="n">
        <v>18532</v>
      </c>
      <c r="J1152" s="1" t="n">
        <v>19961</v>
      </c>
      <c r="K1152" s="1" t="n">
        <v>7891000102640</v>
      </c>
      <c r="L1152" s="1" t="s">
        <v>4352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7" t="n">
        <v>46181</v>
      </c>
      <c r="C1153" s="1" t="n">
        <v>1</v>
      </c>
      <c r="D1153" s="1" t="s">
        <v>3781</v>
      </c>
      <c r="E1153" s="1" t="n">
        <v>1695</v>
      </c>
      <c r="F1153" s="1" t="s">
        <v>646</v>
      </c>
      <c r="I1153" s="1" t="n">
        <v>18532</v>
      </c>
      <c r="J1153" s="1" t="n">
        <v>27768</v>
      </c>
      <c r="K1153" s="1" t="n">
        <v>7892300003002</v>
      </c>
      <c r="L1153" s="1" t="s">
        <v>4353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7" t="n">
        <v>46181</v>
      </c>
      <c r="C1154" s="1" t="n">
        <v>1</v>
      </c>
      <c r="D1154" s="1" t="s">
        <v>3781</v>
      </c>
      <c r="E1154" s="1" t="n">
        <v>1695</v>
      </c>
      <c r="F1154" s="1" t="s">
        <v>646</v>
      </c>
      <c r="I1154" s="1" t="n">
        <v>18532</v>
      </c>
      <c r="J1154" s="1" t="n">
        <v>28906</v>
      </c>
      <c r="K1154" s="1" t="n">
        <v>78420274</v>
      </c>
      <c r="L1154" s="1" t="s">
        <v>4354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7" t="n">
        <v>46181</v>
      </c>
      <c r="C1155" s="1" t="n">
        <v>1</v>
      </c>
      <c r="D1155" s="1" t="s">
        <v>3781</v>
      </c>
      <c r="E1155" s="1" t="n">
        <v>1695</v>
      </c>
      <c r="F1155" s="1" t="s">
        <v>646</v>
      </c>
      <c r="I1155" s="1" t="n">
        <v>18532</v>
      </c>
      <c r="J1155" s="1" t="n">
        <v>29497</v>
      </c>
      <c r="K1155" s="1" t="n">
        <v>7891030300207</v>
      </c>
      <c r="L1155" s="1" t="s">
        <v>4355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7" t="n">
        <v>46181</v>
      </c>
      <c r="C1156" s="1" t="n">
        <v>1</v>
      </c>
      <c r="D1156" s="1" t="s">
        <v>3781</v>
      </c>
      <c r="E1156" s="1" t="n">
        <v>1695</v>
      </c>
      <c r="F1156" s="1" t="s">
        <v>646</v>
      </c>
      <c r="I1156" s="1" t="n">
        <v>18532</v>
      </c>
      <c r="J1156" s="1" t="n">
        <v>31871</v>
      </c>
      <c r="K1156" s="1" t="n">
        <v>7891150055070</v>
      </c>
      <c r="L1156" s="1" t="s">
        <v>4356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7" t="n">
        <v>46181</v>
      </c>
      <c r="C1157" s="1" t="n">
        <v>1</v>
      </c>
      <c r="D1157" s="1" t="s">
        <v>3781</v>
      </c>
      <c r="E1157" s="1" t="n">
        <v>1695</v>
      </c>
      <c r="F1157" s="1" t="s">
        <v>646</v>
      </c>
      <c r="I1157" s="1" t="n">
        <v>18532</v>
      </c>
      <c r="J1157" s="1" t="n">
        <v>32249</v>
      </c>
      <c r="K1157" s="1" t="n">
        <v>7892840815752</v>
      </c>
      <c r="L1157" s="1" t="s">
        <v>4172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7" t="n">
        <v>46181</v>
      </c>
      <c r="C1158" s="1" t="n">
        <v>1</v>
      </c>
      <c r="D1158" s="1" t="s">
        <v>3781</v>
      </c>
      <c r="E1158" s="1" t="n">
        <v>1695</v>
      </c>
      <c r="F1158" s="1" t="s">
        <v>646</v>
      </c>
      <c r="I1158" s="1" t="n">
        <v>18532</v>
      </c>
      <c r="J1158" s="1" t="n">
        <v>32648</v>
      </c>
      <c r="K1158" s="1" t="n">
        <v>7892840815769</v>
      </c>
      <c r="L1158" s="1" t="s">
        <v>4173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7" t="n">
        <v>46181</v>
      </c>
      <c r="C1159" s="1" t="n">
        <v>1</v>
      </c>
      <c r="D1159" s="1" t="s">
        <v>3781</v>
      </c>
      <c r="E1159" s="1" t="n">
        <v>1695</v>
      </c>
      <c r="F1159" s="1" t="s">
        <v>646</v>
      </c>
      <c r="I1159" s="1" t="n">
        <v>18532</v>
      </c>
      <c r="J1159" s="1" t="n">
        <v>49540</v>
      </c>
      <c r="K1159" s="1" t="n">
        <v>7898713230271</v>
      </c>
      <c r="L1159" s="1" t="s">
        <v>4357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7" t="n">
        <v>46181</v>
      </c>
      <c r="C1160" s="1" t="n">
        <v>1</v>
      </c>
      <c r="D1160" s="1" t="s">
        <v>3781</v>
      </c>
      <c r="E1160" s="1" t="n">
        <v>1695</v>
      </c>
      <c r="F1160" s="1" t="s">
        <v>646</v>
      </c>
      <c r="I1160" s="1" t="n">
        <v>18532</v>
      </c>
      <c r="J1160" s="1" t="n">
        <v>50552</v>
      </c>
      <c r="K1160" s="1" t="n">
        <v>7891000369340</v>
      </c>
      <c r="L1160" s="1" t="s">
        <v>4358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7" t="n">
        <v>46181</v>
      </c>
      <c r="C1161" s="1" t="n">
        <v>1</v>
      </c>
      <c r="D1161" s="1" t="s">
        <v>3781</v>
      </c>
      <c r="E1161" s="1" t="n">
        <v>1695</v>
      </c>
      <c r="F1161" s="1" t="s">
        <v>646</v>
      </c>
      <c r="I1161" s="1" t="n">
        <v>18532</v>
      </c>
      <c r="J1161" s="1" t="n">
        <v>62242</v>
      </c>
      <c r="K1161" s="1" t="n">
        <v>7891000379585</v>
      </c>
      <c r="L1161" s="1" t="s">
        <v>4359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7" t="n">
        <v>46181</v>
      </c>
      <c r="C1162" s="1" t="n">
        <v>1</v>
      </c>
      <c r="D1162" s="1" t="s">
        <v>3781</v>
      </c>
      <c r="E1162" s="1" t="n">
        <v>1699</v>
      </c>
      <c r="F1162" s="1" t="s">
        <v>428</v>
      </c>
      <c r="I1162" s="1" t="n">
        <v>303409</v>
      </c>
      <c r="J1162" s="1" t="n">
        <v>100045</v>
      </c>
      <c r="K1162" s="1" t="n">
        <v>46</v>
      </c>
      <c r="L1162" s="1" t="s">
        <v>4360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7" t="n">
        <v>46181</v>
      </c>
      <c r="C1163" s="1" t="n">
        <v>1</v>
      </c>
      <c r="D1163" s="1" t="s">
        <v>3781</v>
      </c>
      <c r="E1163" s="1" t="n">
        <v>1699</v>
      </c>
      <c r="F1163" s="1" t="s">
        <v>428</v>
      </c>
      <c r="I1163" s="1" t="n">
        <v>303409</v>
      </c>
      <c r="J1163" s="1" t="n">
        <v>101262</v>
      </c>
      <c r="K1163" s="1" t="n">
        <v>7896179500013</v>
      </c>
      <c r="L1163" s="1" t="s">
        <v>4361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7" t="n">
        <v>46181</v>
      </c>
      <c r="C1164" s="1" t="n">
        <v>1</v>
      </c>
      <c r="D1164" s="1" t="s">
        <v>3781</v>
      </c>
      <c r="E1164" s="1" t="n">
        <v>1699</v>
      </c>
      <c r="F1164" s="1" t="s">
        <v>428</v>
      </c>
      <c r="I1164" s="1" t="n">
        <v>303409</v>
      </c>
      <c r="J1164" s="1" t="n">
        <v>101759</v>
      </c>
      <c r="K1164" s="1" t="n">
        <v>7896179500037</v>
      </c>
      <c r="L1164" s="1" t="s">
        <v>4362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7" t="n">
        <v>46181</v>
      </c>
      <c r="C1165" s="1" t="n">
        <v>1</v>
      </c>
      <c r="D1165" s="1" t="s">
        <v>3781</v>
      </c>
      <c r="E1165" s="1" t="n">
        <v>1699</v>
      </c>
      <c r="F1165" s="1" t="s">
        <v>428</v>
      </c>
      <c r="I1165" s="1" t="n">
        <v>303409</v>
      </c>
      <c r="J1165" s="1" t="n">
        <v>29846</v>
      </c>
      <c r="K1165" s="1" t="n">
        <v>7891097102059</v>
      </c>
      <c r="L1165" s="1" t="s">
        <v>4363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7" t="n">
        <v>46181</v>
      </c>
      <c r="C1166" s="1" t="n">
        <v>1</v>
      </c>
      <c r="D1166" s="1" t="s">
        <v>3781</v>
      </c>
      <c r="E1166" s="1" t="n">
        <v>1699</v>
      </c>
      <c r="F1166" s="1" t="s">
        <v>428</v>
      </c>
      <c r="I1166" s="1" t="n">
        <v>303409</v>
      </c>
      <c r="J1166" s="1" t="n">
        <v>30035</v>
      </c>
      <c r="K1166" s="1" t="n">
        <v>7891097101489</v>
      </c>
      <c r="L1166" s="1" t="s">
        <v>4364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7" t="n">
        <v>46181</v>
      </c>
      <c r="C1167" s="1" t="n">
        <v>1</v>
      </c>
      <c r="D1167" s="1" t="s">
        <v>3781</v>
      </c>
      <c r="E1167" s="1" t="n">
        <v>1699</v>
      </c>
      <c r="F1167" s="1" t="s">
        <v>428</v>
      </c>
      <c r="I1167" s="1" t="n">
        <v>303409</v>
      </c>
      <c r="J1167" s="1" t="n">
        <v>36969</v>
      </c>
      <c r="K1167" s="1" t="n">
        <v>7891000325858</v>
      </c>
      <c r="L1167" s="1" t="s">
        <v>4365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7" t="n">
        <v>46181</v>
      </c>
      <c r="C1168" s="1" t="n">
        <v>1</v>
      </c>
      <c r="D1168" s="1" t="s">
        <v>3781</v>
      </c>
      <c r="E1168" s="1" t="n">
        <v>1621</v>
      </c>
      <c r="F1168" s="1" t="s">
        <v>351</v>
      </c>
      <c r="I1168" s="1" t="n">
        <v>841669</v>
      </c>
      <c r="J1168" s="1" t="n">
        <v>103124</v>
      </c>
      <c r="K1168" s="1" t="n">
        <v>7891991000796</v>
      </c>
      <c r="L1168" s="1" t="s">
        <v>4366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7" t="n">
        <v>46181</v>
      </c>
      <c r="C1169" s="1" t="n">
        <v>1</v>
      </c>
      <c r="D1169" s="1" t="s">
        <v>3781</v>
      </c>
      <c r="E1169" s="1" t="n">
        <v>1621</v>
      </c>
      <c r="F1169" s="1" t="s">
        <v>351</v>
      </c>
      <c r="I1169" s="1" t="n">
        <v>841669</v>
      </c>
      <c r="J1169" s="1" t="n">
        <v>103130</v>
      </c>
      <c r="K1169" s="1" t="n">
        <v>7891149440801</v>
      </c>
      <c r="L1169" s="1" t="s">
        <v>4367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7" t="n">
        <v>46181</v>
      </c>
      <c r="C1170" s="1" t="n">
        <v>1</v>
      </c>
      <c r="D1170" s="1" t="s">
        <v>3781</v>
      </c>
      <c r="E1170" s="1" t="n">
        <v>1621</v>
      </c>
      <c r="F1170" s="1" t="s">
        <v>351</v>
      </c>
      <c r="I1170" s="1" t="n">
        <v>841669</v>
      </c>
      <c r="J1170" s="1" t="n">
        <v>103131</v>
      </c>
      <c r="K1170" s="1" t="n">
        <v>7891991001359</v>
      </c>
      <c r="L1170" s="1" t="s">
        <v>4368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7" t="n">
        <v>46181</v>
      </c>
      <c r="C1171" s="1" t="n">
        <v>1</v>
      </c>
      <c r="D1171" s="1" t="s">
        <v>3781</v>
      </c>
      <c r="E1171" s="1" t="n">
        <v>1621</v>
      </c>
      <c r="F1171" s="1" t="s">
        <v>351</v>
      </c>
      <c r="I1171" s="1" t="n">
        <v>841669</v>
      </c>
      <c r="J1171" s="1" t="n">
        <v>103132</v>
      </c>
      <c r="K1171" s="1" t="n">
        <v>7892840800000</v>
      </c>
      <c r="L1171" s="1" t="s">
        <v>4369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7" t="n">
        <v>46181</v>
      </c>
      <c r="C1172" s="1" t="n">
        <v>1</v>
      </c>
      <c r="D1172" s="1" t="s">
        <v>3781</v>
      </c>
      <c r="E1172" s="1" t="n">
        <v>1621</v>
      </c>
      <c r="F1172" s="1" t="s">
        <v>351</v>
      </c>
      <c r="I1172" s="1" t="n">
        <v>841669</v>
      </c>
      <c r="J1172" s="1" t="n">
        <v>103133</v>
      </c>
      <c r="K1172" s="1" t="n">
        <v>7891991001373</v>
      </c>
      <c r="L1172" s="1" t="s">
        <v>4370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7" t="n">
        <v>46181</v>
      </c>
      <c r="C1173" s="1" t="n">
        <v>1</v>
      </c>
      <c r="D1173" s="1" t="s">
        <v>3781</v>
      </c>
      <c r="E1173" s="1" t="n">
        <v>1621</v>
      </c>
      <c r="F1173" s="1" t="s">
        <v>351</v>
      </c>
      <c r="I1173" s="1" t="n">
        <v>841669</v>
      </c>
      <c r="J1173" s="1" t="n">
        <v>103630</v>
      </c>
      <c r="K1173" s="1" t="n">
        <v>7891991004107</v>
      </c>
      <c r="L1173" s="1" t="s">
        <v>4371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7" t="n">
        <v>46181</v>
      </c>
      <c r="C1174" s="1" t="n">
        <v>1</v>
      </c>
      <c r="D1174" s="1" t="s">
        <v>3781</v>
      </c>
      <c r="E1174" s="1" t="n">
        <v>1621</v>
      </c>
      <c r="F1174" s="1" t="s">
        <v>351</v>
      </c>
      <c r="I1174" s="1" t="n">
        <v>841669</v>
      </c>
      <c r="J1174" s="1" t="n">
        <v>24129</v>
      </c>
      <c r="K1174" s="1" t="n">
        <v>7891991011877</v>
      </c>
      <c r="L1174" s="1" t="s">
        <v>4372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7" t="n">
        <v>46181</v>
      </c>
      <c r="C1175" s="1" t="n">
        <v>1</v>
      </c>
      <c r="D1175" s="1" t="s">
        <v>3781</v>
      </c>
      <c r="E1175" s="1" t="n">
        <v>1621</v>
      </c>
      <c r="F1175" s="1" t="s">
        <v>351</v>
      </c>
      <c r="I1175" s="1" t="n">
        <v>841669</v>
      </c>
      <c r="J1175" s="1" t="n">
        <v>31031</v>
      </c>
      <c r="K1175" s="1" t="n">
        <v>7891149441204</v>
      </c>
      <c r="L1175" s="1" t="s">
        <v>4373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7" t="n">
        <v>46181</v>
      </c>
      <c r="C1176" s="1" t="n">
        <v>1</v>
      </c>
      <c r="D1176" s="1" t="s">
        <v>3781</v>
      </c>
      <c r="E1176" s="1" t="n">
        <v>1621</v>
      </c>
      <c r="F1176" s="1" t="s">
        <v>351</v>
      </c>
      <c r="I1176" s="1" t="n">
        <v>841669</v>
      </c>
      <c r="J1176" s="1" t="n">
        <v>31032</v>
      </c>
      <c r="K1176" s="1" t="n">
        <v>7891991002561</v>
      </c>
      <c r="L1176" s="1" t="s">
        <v>4374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7" t="n">
        <v>46181</v>
      </c>
      <c r="C1177" s="1" t="n">
        <v>1</v>
      </c>
      <c r="D1177" s="1" t="s">
        <v>3781</v>
      </c>
      <c r="E1177" s="1" t="n">
        <v>1621</v>
      </c>
      <c r="F1177" s="1" t="s">
        <v>351</v>
      </c>
      <c r="I1177" s="1" t="n">
        <v>841669</v>
      </c>
      <c r="J1177" s="1" t="n">
        <v>32100</v>
      </c>
      <c r="K1177" s="1" t="n">
        <v>7891991015493</v>
      </c>
      <c r="L1177" s="1" t="s">
        <v>4375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7" t="n">
        <v>46181</v>
      </c>
      <c r="C1178" s="1" t="n">
        <v>1</v>
      </c>
      <c r="D1178" s="1" t="s">
        <v>3781</v>
      </c>
      <c r="E1178" s="1" t="n">
        <v>1621</v>
      </c>
      <c r="F1178" s="1" t="s">
        <v>351</v>
      </c>
      <c r="I1178" s="1" t="n">
        <v>841669</v>
      </c>
      <c r="J1178" s="1" t="n">
        <v>32100</v>
      </c>
      <c r="K1178" s="1" t="n">
        <v>7891991015493</v>
      </c>
      <c r="L1178" s="1" t="s">
        <v>4375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7" t="n">
        <v>46181</v>
      </c>
      <c r="C1179" s="1" t="n">
        <v>1</v>
      </c>
      <c r="D1179" s="1" t="s">
        <v>3781</v>
      </c>
      <c r="E1179" s="1" t="n">
        <v>1621</v>
      </c>
      <c r="F1179" s="1" t="s">
        <v>351</v>
      </c>
      <c r="I1179" s="1" t="n">
        <v>841669</v>
      </c>
      <c r="J1179" s="1" t="n">
        <v>48553</v>
      </c>
      <c r="K1179" s="1" t="n">
        <v>7892840813444</v>
      </c>
      <c r="L1179" s="1" t="s">
        <v>4376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7" t="n">
        <v>46181</v>
      </c>
      <c r="C1180" s="1" t="n">
        <v>1</v>
      </c>
      <c r="D1180" s="1" t="s">
        <v>3781</v>
      </c>
      <c r="E1180" s="1" t="n">
        <v>1621</v>
      </c>
      <c r="F1180" s="1" t="s">
        <v>351</v>
      </c>
      <c r="I1180" s="1" t="n">
        <v>841669</v>
      </c>
      <c r="J1180" s="1" t="n">
        <v>54120</v>
      </c>
      <c r="K1180" s="1" t="n">
        <v>7892840820862</v>
      </c>
      <c r="L1180" s="1" t="s">
        <v>4377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7" t="n">
        <v>46181</v>
      </c>
      <c r="C1181" s="1" t="n">
        <v>1</v>
      </c>
      <c r="D1181" s="1" t="s">
        <v>3781</v>
      </c>
      <c r="E1181" s="1" t="n">
        <v>1621</v>
      </c>
      <c r="F1181" s="1" t="s">
        <v>351</v>
      </c>
      <c r="I1181" s="1" t="n">
        <v>841669</v>
      </c>
      <c r="J1181" s="1" t="n">
        <v>55510</v>
      </c>
      <c r="K1181" s="1" t="n">
        <v>7891991303347</v>
      </c>
      <c r="L1181" s="1" t="s">
        <v>4378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7" t="n">
        <v>46181</v>
      </c>
      <c r="C1182" s="1" t="n">
        <v>1</v>
      </c>
      <c r="D1182" s="1" t="s">
        <v>3781</v>
      </c>
      <c r="E1182" s="1" t="n">
        <v>1621</v>
      </c>
      <c r="F1182" s="1" t="s">
        <v>351</v>
      </c>
      <c r="I1182" s="1" t="n">
        <v>841669</v>
      </c>
      <c r="J1182" s="1" t="n">
        <v>63462</v>
      </c>
      <c r="K1182" s="1" t="n">
        <v>7891991306164</v>
      </c>
      <c r="L1182" s="1" t="s">
        <v>4379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7" t="n">
        <v>46181</v>
      </c>
      <c r="C1183" s="1" t="n">
        <v>1</v>
      </c>
      <c r="D1183" s="1" t="s">
        <v>3781</v>
      </c>
      <c r="E1183" s="1" t="n">
        <v>1621</v>
      </c>
      <c r="F1183" s="1" t="s">
        <v>351</v>
      </c>
      <c r="I1183" s="1" t="n">
        <v>841669</v>
      </c>
      <c r="J1183" s="1" t="n">
        <v>73319</v>
      </c>
      <c r="K1183" s="1" t="n">
        <v>7891991307185</v>
      </c>
      <c r="L1183" s="1" t="s">
        <v>4380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7" t="n">
        <v>46181</v>
      </c>
      <c r="C1184" s="1" t="n">
        <v>1</v>
      </c>
      <c r="D1184" s="1" t="s">
        <v>3781</v>
      </c>
      <c r="E1184" s="1" t="n">
        <v>1621</v>
      </c>
      <c r="F1184" s="1" t="s">
        <v>351</v>
      </c>
      <c r="I1184" s="1" t="n">
        <v>841669</v>
      </c>
      <c r="J1184" s="1" t="n">
        <v>78038</v>
      </c>
      <c r="K1184" s="1" t="n">
        <v>7891991010481</v>
      </c>
      <c r="L1184" s="1" t="s">
        <v>4381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7" t="n">
        <v>46181</v>
      </c>
      <c r="C1185" s="1" t="n">
        <v>1</v>
      </c>
      <c r="D1185" s="1" t="s">
        <v>3781</v>
      </c>
      <c r="E1185" s="1" t="n">
        <v>1621</v>
      </c>
      <c r="F1185" s="1" t="s">
        <v>351</v>
      </c>
      <c r="I1185" s="1" t="n">
        <v>841669</v>
      </c>
      <c r="J1185" s="1" t="n">
        <v>78038</v>
      </c>
      <c r="K1185" s="1" t="n">
        <v>7891991010481</v>
      </c>
      <c r="L1185" s="1" t="s">
        <v>4381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7" t="n">
        <v>46181</v>
      </c>
      <c r="C1186" s="1" t="n">
        <v>1</v>
      </c>
      <c r="D1186" s="1" t="s">
        <v>3781</v>
      </c>
      <c r="E1186" s="1" t="n">
        <v>1621</v>
      </c>
      <c r="F1186" s="1" t="s">
        <v>351</v>
      </c>
      <c r="I1186" s="1" t="n">
        <v>841669</v>
      </c>
      <c r="J1186" s="1" t="n">
        <v>78063</v>
      </c>
      <c r="K1186" s="1" t="n">
        <v>7891149108718</v>
      </c>
      <c r="L1186" s="1" t="s">
        <v>4382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7" t="n">
        <v>46181</v>
      </c>
      <c r="C1187" s="1" t="n">
        <v>1</v>
      </c>
      <c r="D1187" s="1" t="s">
        <v>3781</v>
      </c>
      <c r="E1187" s="1" t="n">
        <v>1621</v>
      </c>
      <c r="F1187" s="1" t="s">
        <v>351</v>
      </c>
      <c r="I1187" s="1" t="n">
        <v>841669</v>
      </c>
      <c r="J1187" s="1" t="n">
        <v>79493</v>
      </c>
      <c r="K1187" s="1" t="n">
        <v>7891991002608</v>
      </c>
      <c r="L1187" s="1" t="s">
        <v>4383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7" t="n">
        <v>46181</v>
      </c>
      <c r="C1188" s="1" t="n">
        <v>1</v>
      </c>
      <c r="D1188" s="1" t="s">
        <v>3781</v>
      </c>
      <c r="E1188" s="1" t="n">
        <v>1659</v>
      </c>
      <c r="F1188" s="1" t="s">
        <v>78</v>
      </c>
      <c r="I1188" s="1" t="n">
        <v>876740</v>
      </c>
      <c r="J1188" s="1" t="n">
        <v>102592</v>
      </c>
      <c r="K1188" s="1" t="n">
        <v>7891030003467</v>
      </c>
      <c r="L1188" s="1" t="s">
        <v>4349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7" t="n">
        <v>46181</v>
      </c>
      <c r="C1189" s="1" t="n">
        <v>1</v>
      </c>
      <c r="D1189" s="1" t="s">
        <v>3781</v>
      </c>
      <c r="E1189" s="1" t="n">
        <v>1659</v>
      </c>
      <c r="F1189" s="1" t="s">
        <v>78</v>
      </c>
      <c r="I1189" s="1" t="n">
        <v>876740</v>
      </c>
      <c r="J1189" s="1" t="n">
        <v>10644</v>
      </c>
      <c r="K1189" s="1" t="n">
        <v>7891030002033</v>
      </c>
      <c r="L1189" s="1" t="s">
        <v>4350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7" t="n">
        <v>46181</v>
      </c>
      <c r="C1190" s="1" t="n">
        <v>1</v>
      </c>
      <c r="D1190" s="1" t="s">
        <v>3781</v>
      </c>
      <c r="E1190" s="1" t="n">
        <v>1659</v>
      </c>
      <c r="F1190" s="1" t="s">
        <v>78</v>
      </c>
      <c r="I1190" s="1" t="n">
        <v>876740</v>
      </c>
      <c r="J1190" s="1" t="n">
        <v>29497</v>
      </c>
      <c r="K1190" s="1" t="n">
        <v>7891030300207</v>
      </c>
      <c r="L1190" s="1" t="s">
        <v>4355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7" t="n">
        <v>46181</v>
      </c>
      <c r="C1191" s="1" t="n">
        <v>1</v>
      </c>
      <c r="D1191" s="1" t="s">
        <v>3781</v>
      </c>
      <c r="E1191" s="1" t="n">
        <v>1659</v>
      </c>
      <c r="F1191" s="1" t="s">
        <v>78</v>
      </c>
      <c r="I1191" s="1" t="n">
        <v>876740</v>
      </c>
      <c r="J1191" s="1" t="n">
        <v>31312</v>
      </c>
      <c r="K1191" s="1" t="n">
        <v>7891030300306</v>
      </c>
      <c r="L1191" s="1" t="s">
        <v>4384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7" t="n">
        <v>46181</v>
      </c>
      <c r="C1192" s="1" t="n">
        <v>1</v>
      </c>
      <c r="D1192" s="1" t="s">
        <v>3781</v>
      </c>
      <c r="E1192" s="1" t="n">
        <v>1608</v>
      </c>
      <c r="F1192" s="1" t="s">
        <v>75</v>
      </c>
      <c r="I1192" s="1" t="n">
        <v>1669083</v>
      </c>
      <c r="J1192" s="1" t="n">
        <v>50232</v>
      </c>
      <c r="K1192" s="1" t="n">
        <v>7891025123057</v>
      </c>
      <c r="L1192" s="1" t="s">
        <v>4061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7" t="n">
        <v>46181</v>
      </c>
      <c r="C1193" s="1" t="n">
        <v>1</v>
      </c>
      <c r="D1193" s="1" t="s">
        <v>3781</v>
      </c>
      <c r="E1193" s="1" t="n">
        <v>1608</v>
      </c>
      <c r="F1193" s="1" t="s">
        <v>75</v>
      </c>
      <c r="I1193" s="1" t="n">
        <v>1669083</v>
      </c>
      <c r="J1193" s="1" t="n">
        <v>19906</v>
      </c>
      <c r="K1193" s="1" t="n">
        <v>7898553442933</v>
      </c>
      <c r="L1193" s="1" t="s">
        <v>4064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7" t="n">
        <v>46181</v>
      </c>
      <c r="C1194" s="1" t="n">
        <v>1</v>
      </c>
      <c r="D1194" s="1" t="s">
        <v>3781</v>
      </c>
      <c r="E1194" s="1" t="n">
        <v>1608</v>
      </c>
      <c r="F1194" s="1" t="s">
        <v>75</v>
      </c>
      <c r="I1194" s="1" t="n">
        <v>1669083</v>
      </c>
      <c r="J1194" s="1" t="n">
        <v>20479</v>
      </c>
      <c r="K1194" s="1" t="n">
        <v>7891025101161</v>
      </c>
      <c r="L1194" s="1" t="s">
        <v>4065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7" t="n">
        <v>46181</v>
      </c>
      <c r="C1195" s="1" t="n">
        <v>1</v>
      </c>
      <c r="D1195" s="1" t="s">
        <v>3781</v>
      </c>
      <c r="E1195" s="1" t="n">
        <v>1608</v>
      </c>
      <c r="F1195" s="1" t="s">
        <v>75</v>
      </c>
      <c r="I1195" s="1" t="n">
        <v>1669083</v>
      </c>
      <c r="J1195" s="1" t="n">
        <v>20522</v>
      </c>
      <c r="K1195" s="1" t="n">
        <v>7891025106067</v>
      </c>
      <c r="L1195" s="1" t="s">
        <v>4066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7" t="n">
        <v>46181</v>
      </c>
      <c r="C1196" s="1" t="n">
        <v>1</v>
      </c>
      <c r="D1196" s="1" t="s">
        <v>3781</v>
      </c>
      <c r="E1196" s="1" t="n">
        <v>1608</v>
      </c>
      <c r="F1196" s="1" t="s">
        <v>75</v>
      </c>
      <c r="I1196" s="1" t="n">
        <v>1669083</v>
      </c>
      <c r="J1196" s="1" t="n">
        <v>22010</v>
      </c>
      <c r="K1196" s="1" t="n">
        <v>7891025107255</v>
      </c>
      <c r="L1196" s="1" t="s">
        <v>4067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7" t="n">
        <v>46181</v>
      </c>
      <c r="C1197" s="1" t="n">
        <v>1</v>
      </c>
      <c r="D1197" s="1" t="s">
        <v>3781</v>
      </c>
      <c r="E1197" s="1" t="n">
        <v>1608</v>
      </c>
      <c r="F1197" s="1" t="s">
        <v>75</v>
      </c>
      <c r="I1197" s="1" t="n">
        <v>1669083</v>
      </c>
      <c r="J1197" s="1" t="n">
        <v>24123</v>
      </c>
      <c r="K1197" s="1" t="n">
        <v>7891025109396</v>
      </c>
      <c r="L1197" s="1" t="s">
        <v>4068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7" t="n">
        <v>46181</v>
      </c>
      <c r="C1198" s="1" t="n">
        <v>1</v>
      </c>
      <c r="D1198" s="1" t="s">
        <v>3781</v>
      </c>
      <c r="E1198" s="1" t="n">
        <v>1608</v>
      </c>
      <c r="F1198" s="1" t="s">
        <v>75</v>
      </c>
      <c r="I1198" s="1" t="n">
        <v>1669083</v>
      </c>
      <c r="J1198" s="1" t="n">
        <v>24124</v>
      </c>
      <c r="K1198" s="1" t="n">
        <v>7891025109419</v>
      </c>
      <c r="L1198" s="1" t="s">
        <v>4069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7" t="n">
        <v>46181</v>
      </c>
      <c r="C1199" s="1" t="n">
        <v>1</v>
      </c>
      <c r="D1199" s="1" t="s">
        <v>3781</v>
      </c>
      <c r="E1199" s="1" t="n">
        <v>1608</v>
      </c>
      <c r="F1199" s="1" t="s">
        <v>75</v>
      </c>
      <c r="I1199" s="1" t="n">
        <v>1669083</v>
      </c>
      <c r="J1199" s="1" t="n">
        <v>24196</v>
      </c>
      <c r="K1199" s="1" t="n">
        <v>7891025109884</v>
      </c>
      <c r="L1199" s="1" t="s">
        <v>4070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7" t="n">
        <v>46181</v>
      </c>
      <c r="C1200" s="1" t="n">
        <v>1</v>
      </c>
      <c r="D1200" s="1" t="s">
        <v>3781</v>
      </c>
      <c r="E1200" s="1" t="n">
        <v>1608</v>
      </c>
      <c r="F1200" s="1" t="s">
        <v>75</v>
      </c>
      <c r="I1200" s="1" t="n">
        <v>1669083</v>
      </c>
      <c r="J1200" s="1" t="n">
        <v>24832</v>
      </c>
      <c r="K1200" s="1" t="n">
        <v>7891025109891</v>
      </c>
      <c r="L1200" s="1" t="s">
        <v>4071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7" t="n">
        <v>46181</v>
      </c>
      <c r="C1201" s="1" t="n">
        <v>1</v>
      </c>
      <c r="D1201" s="1" t="s">
        <v>3781</v>
      </c>
      <c r="E1201" s="1" t="n">
        <v>1608</v>
      </c>
      <c r="F1201" s="1" t="s">
        <v>75</v>
      </c>
      <c r="I1201" s="1" t="n">
        <v>1669083</v>
      </c>
      <c r="J1201" s="1" t="n">
        <v>27141</v>
      </c>
      <c r="K1201" s="1" t="n">
        <v>7899916900329</v>
      </c>
      <c r="L1201" s="1" t="s">
        <v>4072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7" t="n">
        <v>46181</v>
      </c>
      <c r="C1202" s="1" t="n">
        <v>1</v>
      </c>
      <c r="D1202" s="1" t="s">
        <v>3781</v>
      </c>
      <c r="E1202" s="1" t="n">
        <v>1608</v>
      </c>
      <c r="F1202" s="1" t="s">
        <v>75</v>
      </c>
      <c r="I1202" s="1" t="n">
        <v>1669083</v>
      </c>
      <c r="J1202" s="1" t="n">
        <v>28705</v>
      </c>
      <c r="K1202" s="1" t="n">
        <v>7891025121633</v>
      </c>
      <c r="L1202" s="1" t="s">
        <v>4074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7" t="n">
        <v>46181</v>
      </c>
      <c r="C1203" s="1" t="n">
        <v>1</v>
      </c>
      <c r="D1203" s="1" t="s">
        <v>3781</v>
      </c>
      <c r="E1203" s="1" t="n">
        <v>1608</v>
      </c>
      <c r="F1203" s="1" t="s">
        <v>75</v>
      </c>
      <c r="I1203" s="1" t="n">
        <v>1669083</v>
      </c>
      <c r="J1203" s="1" t="n">
        <v>29167</v>
      </c>
      <c r="K1203" s="1" t="n">
        <v>7891025115632</v>
      </c>
      <c r="L1203" s="1" t="s">
        <v>4385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7" t="n">
        <v>46181</v>
      </c>
      <c r="C1204" s="1" t="n">
        <v>1</v>
      </c>
      <c r="D1204" s="1" t="s">
        <v>3781</v>
      </c>
      <c r="E1204" s="1" t="n">
        <v>1608</v>
      </c>
      <c r="F1204" s="1" t="s">
        <v>75</v>
      </c>
      <c r="I1204" s="1" t="n">
        <v>1669083</v>
      </c>
      <c r="J1204" s="1" t="n">
        <v>29168</v>
      </c>
      <c r="K1204" s="1" t="n">
        <v>7891025115649</v>
      </c>
      <c r="L1204" s="1" t="s">
        <v>4386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7" t="n">
        <v>46181</v>
      </c>
      <c r="C1205" s="1" t="n">
        <v>1</v>
      </c>
      <c r="D1205" s="1" t="s">
        <v>3781</v>
      </c>
      <c r="E1205" s="1" t="n">
        <v>1608</v>
      </c>
      <c r="F1205" s="1" t="s">
        <v>75</v>
      </c>
      <c r="I1205" s="1" t="n">
        <v>1669083</v>
      </c>
      <c r="J1205" s="1" t="n">
        <v>29169</v>
      </c>
      <c r="K1205" s="1" t="n">
        <v>7891025115656</v>
      </c>
      <c r="L1205" s="1" t="s">
        <v>4075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7" t="n">
        <v>46181</v>
      </c>
      <c r="C1206" s="1" t="n">
        <v>1</v>
      </c>
      <c r="D1206" s="1" t="s">
        <v>3781</v>
      </c>
      <c r="E1206" s="1" t="n">
        <v>1608</v>
      </c>
      <c r="F1206" s="1" t="s">
        <v>75</v>
      </c>
      <c r="I1206" s="1" t="n">
        <v>1669083</v>
      </c>
      <c r="J1206" s="1" t="n">
        <v>29755</v>
      </c>
      <c r="K1206" s="1" t="n">
        <v>7891025115588</v>
      </c>
      <c r="L1206" s="1" t="s">
        <v>4077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7" t="n">
        <v>46181</v>
      </c>
      <c r="C1207" s="1" t="n">
        <v>1</v>
      </c>
      <c r="D1207" s="1" t="s">
        <v>3781</v>
      </c>
      <c r="E1207" s="1" t="n">
        <v>1608</v>
      </c>
      <c r="F1207" s="1" t="s">
        <v>75</v>
      </c>
      <c r="I1207" s="1" t="n">
        <v>1669083</v>
      </c>
      <c r="J1207" s="1" t="n">
        <v>29787</v>
      </c>
      <c r="K1207" s="1" t="n">
        <v>7891025115595</v>
      </c>
      <c r="L1207" s="1" t="s">
        <v>4078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7" t="n">
        <v>46181</v>
      </c>
      <c r="C1208" s="1" t="n">
        <v>1</v>
      </c>
      <c r="D1208" s="1" t="s">
        <v>3781</v>
      </c>
      <c r="E1208" s="1" t="n">
        <v>1608</v>
      </c>
      <c r="F1208" s="1" t="s">
        <v>75</v>
      </c>
      <c r="I1208" s="1" t="n">
        <v>1669083</v>
      </c>
      <c r="J1208" s="1" t="n">
        <v>31266</v>
      </c>
      <c r="K1208" s="1" t="n">
        <v>7899916900343</v>
      </c>
      <c r="L1208" s="1" t="s">
        <v>4079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7" t="n">
        <v>46181</v>
      </c>
      <c r="C1209" s="1" t="n">
        <v>1</v>
      </c>
      <c r="D1209" s="1" t="s">
        <v>3781</v>
      </c>
      <c r="E1209" s="1" t="n">
        <v>1608</v>
      </c>
      <c r="F1209" s="1" t="s">
        <v>75</v>
      </c>
      <c r="I1209" s="1" t="n">
        <v>1669083</v>
      </c>
      <c r="J1209" s="1" t="n">
        <v>32614</v>
      </c>
      <c r="K1209" s="1" t="n">
        <v>7891025119456</v>
      </c>
      <c r="L1209" s="1" t="s">
        <v>4083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7" t="n">
        <v>46181</v>
      </c>
      <c r="C1210" s="1" t="n">
        <v>1</v>
      </c>
      <c r="D1210" s="1" t="s">
        <v>3781</v>
      </c>
      <c r="E1210" s="1" t="n">
        <v>1608</v>
      </c>
      <c r="F1210" s="1" t="s">
        <v>75</v>
      </c>
      <c r="I1210" s="1" t="n">
        <v>1669083</v>
      </c>
      <c r="J1210" s="1" t="n">
        <v>35359</v>
      </c>
      <c r="K1210" s="1" t="n">
        <v>7891025119869</v>
      </c>
      <c r="L1210" s="1" t="s">
        <v>4084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7" t="n">
        <v>46181</v>
      </c>
      <c r="C1211" s="1" t="n">
        <v>1</v>
      </c>
      <c r="D1211" s="1" t="s">
        <v>3781</v>
      </c>
      <c r="E1211" s="1" t="n">
        <v>1608</v>
      </c>
      <c r="F1211" s="1" t="s">
        <v>75</v>
      </c>
      <c r="I1211" s="1" t="n">
        <v>1669083</v>
      </c>
      <c r="J1211" s="1" t="n">
        <v>35395</v>
      </c>
      <c r="K1211" s="1" t="n">
        <v>7891025119852</v>
      </c>
      <c r="L1211" s="1" t="s">
        <v>4085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7" t="n">
        <v>46181</v>
      </c>
      <c r="C1212" s="1" t="n">
        <v>1</v>
      </c>
      <c r="D1212" s="1" t="s">
        <v>3781</v>
      </c>
      <c r="E1212" s="1" t="n">
        <v>1608</v>
      </c>
      <c r="F1212" s="1" t="s">
        <v>75</v>
      </c>
      <c r="I1212" s="1" t="n">
        <v>1669083</v>
      </c>
      <c r="J1212" s="1" t="n">
        <v>35841</v>
      </c>
      <c r="K1212" s="1" t="n">
        <v>7891025120223</v>
      </c>
      <c r="L1212" s="1" t="s">
        <v>4086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7" t="n">
        <v>46181</v>
      </c>
      <c r="C1213" s="1" t="n">
        <v>1</v>
      </c>
      <c r="D1213" s="1" t="s">
        <v>3781</v>
      </c>
      <c r="E1213" s="1" t="n">
        <v>1608</v>
      </c>
      <c r="F1213" s="1" t="s">
        <v>75</v>
      </c>
      <c r="I1213" s="1" t="n">
        <v>1669083</v>
      </c>
      <c r="J1213" s="1" t="n">
        <v>35842</v>
      </c>
      <c r="K1213" s="1" t="n">
        <v>7891025120230</v>
      </c>
      <c r="L1213" s="1" t="s">
        <v>4087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7" t="n">
        <v>46181</v>
      </c>
      <c r="C1214" s="1" t="n">
        <v>1</v>
      </c>
      <c r="D1214" s="1" t="s">
        <v>3781</v>
      </c>
      <c r="E1214" s="1" t="n">
        <v>1608</v>
      </c>
      <c r="F1214" s="1" t="s">
        <v>75</v>
      </c>
      <c r="I1214" s="1" t="n">
        <v>1669083</v>
      </c>
      <c r="J1214" s="1" t="n">
        <v>37558</v>
      </c>
      <c r="K1214" s="1" t="n">
        <v>7891025101376</v>
      </c>
      <c r="L1214" s="1" t="s">
        <v>4088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7" t="n">
        <v>46181</v>
      </c>
      <c r="C1215" s="1" t="n">
        <v>1</v>
      </c>
      <c r="D1215" s="1" t="s">
        <v>3781</v>
      </c>
      <c r="E1215" s="1" t="n">
        <v>1608</v>
      </c>
      <c r="F1215" s="1" t="s">
        <v>75</v>
      </c>
      <c r="I1215" s="1" t="n">
        <v>1669083</v>
      </c>
      <c r="J1215" s="1" t="n">
        <v>48139</v>
      </c>
      <c r="K1215" s="1" t="n">
        <v>7891025122067</v>
      </c>
      <c r="L1215" s="1" t="s">
        <v>4090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7" t="n">
        <v>46181</v>
      </c>
      <c r="C1216" s="1" t="n">
        <v>1</v>
      </c>
      <c r="D1216" s="1" t="s">
        <v>3781</v>
      </c>
      <c r="E1216" s="1" t="n">
        <v>1608</v>
      </c>
      <c r="F1216" s="1" t="s">
        <v>75</v>
      </c>
      <c r="I1216" s="1" t="n">
        <v>1669083</v>
      </c>
      <c r="J1216" s="1" t="n">
        <v>50877</v>
      </c>
      <c r="K1216" s="1" t="n">
        <v>7891025123040</v>
      </c>
      <c r="L1216" s="1" t="s">
        <v>4092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7" t="n">
        <v>46181</v>
      </c>
      <c r="C1217" s="1" t="n">
        <v>1</v>
      </c>
      <c r="D1217" s="1" t="s">
        <v>3781</v>
      </c>
      <c r="E1217" s="1" t="n">
        <v>1608</v>
      </c>
      <c r="F1217" s="1" t="s">
        <v>75</v>
      </c>
      <c r="I1217" s="1" t="n">
        <v>1669083</v>
      </c>
      <c r="J1217" s="1" t="n">
        <v>55693</v>
      </c>
      <c r="K1217" s="1" t="n">
        <v>7891025124177</v>
      </c>
      <c r="L1217" s="1" t="s">
        <v>4094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7" t="n">
        <v>46181</v>
      </c>
      <c r="C1218" s="1" t="n">
        <v>1</v>
      </c>
      <c r="D1218" s="1" t="s">
        <v>3781</v>
      </c>
      <c r="E1218" s="1" t="n">
        <v>1608</v>
      </c>
      <c r="F1218" s="1" t="s">
        <v>75</v>
      </c>
      <c r="I1218" s="1" t="n">
        <v>1669083</v>
      </c>
      <c r="J1218" s="1" t="n">
        <v>61390</v>
      </c>
      <c r="K1218" s="1" t="n">
        <v>7891025124436</v>
      </c>
      <c r="L1218" s="1" t="s">
        <v>4096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7" t="n">
        <v>46181</v>
      </c>
      <c r="C1219" s="1" t="n">
        <v>1</v>
      </c>
      <c r="D1219" s="1" t="s">
        <v>3781</v>
      </c>
      <c r="E1219" s="1" t="n">
        <v>1608</v>
      </c>
      <c r="F1219" s="1" t="s">
        <v>75</v>
      </c>
      <c r="I1219" s="1" t="n">
        <v>1669083</v>
      </c>
      <c r="J1219" s="1" t="n">
        <v>69612</v>
      </c>
      <c r="K1219" s="1" t="n">
        <v>7891025123453</v>
      </c>
      <c r="L1219" s="1" t="s">
        <v>4099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7" t="n">
        <v>46181</v>
      </c>
      <c r="C1220" s="1" t="n">
        <v>1</v>
      </c>
      <c r="D1220" s="1" t="s">
        <v>3781</v>
      </c>
      <c r="E1220" s="1" t="n">
        <v>1608</v>
      </c>
      <c r="F1220" s="1" t="s">
        <v>75</v>
      </c>
      <c r="I1220" s="1" t="n">
        <v>1669083</v>
      </c>
      <c r="J1220" s="1" t="n">
        <v>69614</v>
      </c>
      <c r="K1220" s="1" t="n">
        <v>7891025123477</v>
      </c>
      <c r="L1220" s="1" t="s">
        <v>4101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7" t="n">
        <v>46181</v>
      </c>
      <c r="C1221" s="1" t="n">
        <v>1</v>
      </c>
      <c r="D1221" s="1" t="s">
        <v>3781</v>
      </c>
      <c r="E1221" s="1" t="n">
        <v>1608</v>
      </c>
      <c r="F1221" s="1" t="s">
        <v>75</v>
      </c>
      <c r="I1221" s="1" t="n">
        <v>1669083</v>
      </c>
      <c r="J1221" s="1" t="n">
        <v>79069</v>
      </c>
      <c r="K1221" s="1" t="n">
        <v>7899916919901</v>
      </c>
      <c r="L1221" s="1" t="s">
        <v>4387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7" t="n">
        <v>46181</v>
      </c>
      <c r="C1222" s="1" t="n">
        <v>1</v>
      </c>
      <c r="D1222" s="1" t="s">
        <v>3781</v>
      </c>
      <c r="E1222" s="1" t="n">
        <v>1608</v>
      </c>
      <c r="F1222" s="1" t="s">
        <v>75</v>
      </c>
      <c r="I1222" s="1" t="n">
        <v>1669083</v>
      </c>
      <c r="J1222" s="1" t="n">
        <v>79588</v>
      </c>
      <c r="K1222" s="1" t="n">
        <v>7891025125150</v>
      </c>
      <c r="L1222" s="1" t="s">
        <v>4388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7" t="n">
        <v>46181</v>
      </c>
      <c r="C1223" s="1" t="n">
        <v>1</v>
      </c>
      <c r="D1223" s="1" t="s">
        <v>3781</v>
      </c>
      <c r="E1223" s="1" t="n">
        <v>1608</v>
      </c>
      <c r="F1223" s="1" t="s">
        <v>75</v>
      </c>
      <c r="I1223" s="1" t="n">
        <v>1669083</v>
      </c>
      <c r="J1223" s="1" t="n">
        <v>79589</v>
      </c>
      <c r="K1223" s="1" t="n">
        <v>7891025125167</v>
      </c>
      <c r="L1223" s="1" t="s">
        <v>4389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7" t="n">
        <v>46181</v>
      </c>
      <c r="C1224" s="1" t="n">
        <v>1</v>
      </c>
      <c r="D1224" s="1" t="s">
        <v>3781</v>
      </c>
      <c r="E1224" s="1" t="n">
        <v>1608</v>
      </c>
      <c r="F1224" s="1" t="s">
        <v>75</v>
      </c>
      <c r="I1224" s="1" t="n">
        <v>1669083</v>
      </c>
      <c r="J1224" s="1" t="n">
        <v>81126</v>
      </c>
      <c r="K1224" s="1" t="n">
        <v>7891025125501</v>
      </c>
      <c r="L1224" s="1" t="s">
        <v>4103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7" t="n">
        <v>46181</v>
      </c>
      <c r="C1225" s="1" t="n">
        <v>2</v>
      </c>
      <c r="D1225" s="1" t="s">
        <v>3825</v>
      </c>
      <c r="E1225" s="1" t="n">
        <v>33</v>
      </c>
      <c r="F1225" s="1" t="s">
        <v>93</v>
      </c>
      <c r="I1225" s="1" t="n">
        <v>112233</v>
      </c>
      <c r="J1225" s="1" t="n">
        <v>110263</v>
      </c>
      <c r="K1225" s="1" t="n">
        <v>41228</v>
      </c>
      <c r="L1225" s="1" t="s">
        <v>4390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7" t="n">
        <v>46181</v>
      </c>
      <c r="C1226" s="1" t="n">
        <v>6</v>
      </c>
      <c r="D1226" s="1" t="s">
        <v>3844</v>
      </c>
      <c r="E1226" s="1" t="n">
        <v>33</v>
      </c>
      <c r="F1226" s="1" t="s">
        <v>93</v>
      </c>
      <c r="I1226" s="1" t="n">
        <v>5097</v>
      </c>
      <c r="J1226" s="1" t="n">
        <v>110263</v>
      </c>
      <c r="K1226" s="1" t="n">
        <v>41228</v>
      </c>
      <c r="L1226" s="1" t="s">
        <v>4390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7" t="n">
        <v>46181</v>
      </c>
      <c r="C1227" s="1" t="n">
        <v>11</v>
      </c>
      <c r="D1227" s="1" t="s">
        <v>3845</v>
      </c>
      <c r="E1227" s="1" t="n">
        <v>1391</v>
      </c>
      <c r="F1227" s="1" t="s">
        <v>445</v>
      </c>
      <c r="I1227" s="1" t="n">
        <v>398</v>
      </c>
      <c r="J1227" s="1" t="n">
        <v>81066</v>
      </c>
      <c r="K1227" s="1" t="n">
        <v>1060800120055</v>
      </c>
      <c r="L1227" s="1" t="s">
        <v>4391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7" t="n">
        <v>46181</v>
      </c>
      <c r="C1228" s="1" t="n">
        <v>11</v>
      </c>
      <c r="D1228" s="1" t="s">
        <v>3845</v>
      </c>
      <c r="E1228" s="1" t="n">
        <v>1391</v>
      </c>
      <c r="F1228" s="1" t="s">
        <v>445</v>
      </c>
      <c r="I1228" s="1" t="n">
        <v>398</v>
      </c>
      <c r="J1228" s="1" t="n">
        <v>81067</v>
      </c>
      <c r="K1228" s="1" t="n">
        <v>1060800120062</v>
      </c>
      <c r="L1228" s="1" t="s">
        <v>4392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7" t="n">
        <v>46182</v>
      </c>
      <c r="C1229" s="1" t="n">
        <v>1</v>
      </c>
      <c r="D1229" s="1" t="s">
        <v>3781</v>
      </c>
      <c r="E1229" s="1" t="n">
        <v>1187</v>
      </c>
      <c r="F1229" s="1" t="s">
        <v>489</v>
      </c>
      <c r="I1229" s="1" t="n">
        <v>215</v>
      </c>
      <c r="J1229" s="1" t="n">
        <v>67202</v>
      </c>
      <c r="K1229" s="1" t="n">
        <v>40141197962</v>
      </c>
      <c r="L1229" s="1" t="s">
        <v>4393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7" t="n">
        <v>46182</v>
      </c>
      <c r="C1230" s="1" t="n">
        <v>1</v>
      </c>
      <c r="D1230" s="1" t="s">
        <v>3781</v>
      </c>
      <c r="E1230" s="1" t="n">
        <v>1187</v>
      </c>
      <c r="F1230" s="1" t="s">
        <v>489</v>
      </c>
      <c r="I1230" s="1" t="n">
        <v>215</v>
      </c>
      <c r="J1230" s="1" t="n">
        <v>67204</v>
      </c>
      <c r="K1230" s="1" t="n">
        <v>40141197948</v>
      </c>
      <c r="L1230" s="1" t="s">
        <v>4394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7" t="n">
        <v>46182</v>
      </c>
      <c r="C1231" s="1" t="n">
        <v>1</v>
      </c>
      <c r="D1231" s="1" t="s">
        <v>3781</v>
      </c>
      <c r="E1231" s="1" t="n">
        <v>1187</v>
      </c>
      <c r="F1231" s="1" t="s">
        <v>489</v>
      </c>
      <c r="I1231" s="1" t="n">
        <v>215</v>
      </c>
      <c r="J1231" s="1" t="n">
        <v>67205</v>
      </c>
      <c r="K1231" s="1" t="n">
        <v>40141197955</v>
      </c>
      <c r="L1231" s="1" t="s">
        <v>4395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7" t="n">
        <v>46182</v>
      </c>
      <c r="C1232" s="1" t="n">
        <v>1</v>
      </c>
      <c r="D1232" s="1" t="s">
        <v>3781</v>
      </c>
      <c r="E1232" s="1" t="n">
        <v>1187</v>
      </c>
      <c r="F1232" s="1" t="s">
        <v>489</v>
      </c>
      <c r="I1232" s="1" t="n">
        <v>215</v>
      </c>
      <c r="J1232" s="1" t="n">
        <v>67206</v>
      </c>
      <c r="K1232" s="1" t="n">
        <v>40141197900</v>
      </c>
      <c r="L1232" s="1" t="s">
        <v>4396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7" t="n">
        <v>46182</v>
      </c>
      <c r="C1233" s="1" t="n">
        <v>1</v>
      </c>
      <c r="D1233" s="1" t="s">
        <v>3781</v>
      </c>
      <c r="E1233" s="1" t="n">
        <v>642</v>
      </c>
      <c r="F1233" s="1" t="s">
        <v>186</v>
      </c>
      <c r="I1233" s="1" t="n">
        <v>492</v>
      </c>
      <c r="J1233" s="1" t="n">
        <v>71766</v>
      </c>
      <c r="K1233" s="1" t="n">
        <v>779180</v>
      </c>
      <c r="L1233" s="1" t="s">
        <v>3881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7" t="n">
        <v>46182</v>
      </c>
      <c r="C1234" s="1" t="n">
        <v>1</v>
      </c>
      <c r="D1234" s="1" t="s">
        <v>3781</v>
      </c>
      <c r="E1234" s="1" t="n">
        <v>1899</v>
      </c>
      <c r="F1234" s="1" t="s">
        <v>97</v>
      </c>
      <c r="I1234" s="1" t="n">
        <v>655</v>
      </c>
      <c r="J1234" s="1" t="n">
        <v>55400</v>
      </c>
      <c r="K1234" s="1" t="n">
        <v>7000832967710</v>
      </c>
      <c r="L1234" s="1" t="s">
        <v>4149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7" t="n">
        <v>46182</v>
      </c>
      <c r="C1235" s="1" t="n">
        <v>1</v>
      </c>
      <c r="D1235" s="1" t="s">
        <v>3781</v>
      </c>
      <c r="E1235" s="1" t="n">
        <v>1899</v>
      </c>
      <c r="F1235" s="1" t="s">
        <v>97</v>
      </c>
      <c r="I1235" s="1" t="n">
        <v>655</v>
      </c>
      <c r="J1235" s="1" t="n">
        <v>73000</v>
      </c>
      <c r="K1235" s="1" t="n">
        <v>2266947</v>
      </c>
      <c r="L1235" s="1" t="s">
        <v>3882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7" t="n">
        <v>46182</v>
      </c>
      <c r="C1236" s="1" t="n">
        <v>1</v>
      </c>
      <c r="D1236" s="1" t="s">
        <v>3781</v>
      </c>
      <c r="E1236" s="1" t="n">
        <v>1899</v>
      </c>
      <c r="F1236" s="1" t="s">
        <v>97</v>
      </c>
      <c r="I1236" s="1" t="n">
        <v>655</v>
      </c>
      <c r="J1236" s="1" t="n">
        <v>77459</v>
      </c>
      <c r="K1236" s="1" t="n">
        <v>774604</v>
      </c>
      <c r="L1236" s="1" t="s">
        <v>3883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7" t="n">
        <v>46182</v>
      </c>
      <c r="C1237" s="1" t="n">
        <v>1</v>
      </c>
      <c r="D1237" s="1" t="s">
        <v>3781</v>
      </c>
      <c r="E1237" s="1" t="n">
        <v>1899</v>
      </c>
      <c r="F1237" s="1" t="s">
        <v>97</v>
      </c>
      <c r="I1237" s="1" t="n">
        <v>655</v>
      </c>
      <c r="J1237" s="1" t="n">
        <v>77461</v>
      </c>
      <c r="K1237" s="1" t="n">
        <v>774628</v>
      </c>
      <c r="L1237" s="1" t="s">
        <v>4204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7" t="n">
        <v>46182</v>
      </c>
      <c r="C1238" s="1" t="n">
        <v>1</v>
      </c>
      <c r="D1238" s="1" t="s">
        <v>3781</v>
      </c>
      <c r="E1238" s="1" t="n">
        <v>1899</v>
      </c>
      <c r="F1238" s="1" t="s">
        <v>97</v>
      </c>
      <c r="I1238" s="1" t="n">
        <v>655</v>
      </c>
      <c r="J1238" s="1" t="n">
        <v>77463</v>
      </c>
      <c r="K1238" s="1" t="n">
        <v>774642</v>
      </c>
      <c r="L1238" s="1" t="s">
        <v>3884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7" t="n">
        <v>46182</v>
      </c>
      <c r="C1239" s="1" t="n">
        <v>1</v>
      </c>
      <c r="D1239" s="1" t="s">
        <v>3781</v>
      </c>
      <c r="E1239" s="1" t="n">
        <v>1899</v>
      </c>
      <c r="F1239" s="1" t="s">
        <v>97</v>
      </c>
      <c r="I1239" s="1" t="n">
        <v>655</v>
      </c>
      <c r="J1239" s="1" t="n">
        <v>78013</v>
      </c>
      <c r="K1239" s="1" t="n">
        <v>780148</v>
      </c>
      <c r="L1239" s="1" t="s">
        <v>3886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7" t="n">
        <v>46182</v>
      </c>
      <c r="C1240" s="1" t="n">
        <v>1</v>
      </c>
      <c r="D1240" s="1" t="s">
        <v>3781</v>
      </c>
      <c r="E1240" s="1" t="n">
        <v>1328</v>
      </c>
      <c r="F1240" s="1" t="s">
        <v>363</v>
      </c>
      <c r="I1240" s="1" t="n">
        <v>3669</v>
      </c>
      <c r="J1240" s="1" t="n">
        <v>21060</v>
      </c>
      <c r="K1240" s="1" t="n">
        <v>7898588380118</v>
      </c>
      <c r="L1240" s="1" t="s">
        <v>3920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7" t="n">
        <v>46182</v>
      </c>
      <c r="C1241" s="1" t="n">
        <v>1</v>
      </c>
      <c r="D1241" s="1" t="s">
        <v>3781</v>
      </c>
      <c r="E1241" s="1" t="n">
        <v>1328</v>
      </c>
      <c r="F1241" s="1" t="s">
        <v>363</v>
      </c>
      <c r="I1241" s="1" t="n">
        <v>3669</v>
      </c>
      <c r="J1241" s="1" t="n">
        <v>31782</v>
      </c>
      <c r="K1241" s="1" t="n">
        <v>7898588380132</v>
      </c>
      <c r="L1241" s="1" t="s">
        <v>3921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7" t="n">
        <v>46182</v>
      </c>
      <c r="C1242" s="1" t="n">
        <v>1</v>
      </c>
      <c r="D1242" s="1" t="s">
        <v>3781</v>
      </c>
      <c r="E1242" s="1" t="n">
        <v>1328</v>
      </c>
      <c r="F1242" s="1" t="s">
        <v>363</v>
      </c>
      <c r="I1242" s="1" t="n">
        <v>3669</v>
      </c>
      <c r="J1242" s="1" t="n">
        <v>31784</v>
      </c>
      <c r="K1242" s="1" t="n">
        <v>7898588380545</v>
      </c>
      <c r="L1242" s="1" t="s">
        <v>3922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7" t="n">
        <v>46182</v>
      </c>
      <c r="C1243" s="1" t="n">
        <v>1</v>
      </c>
      <c r="D1243" s="1" t="s">
        <v>3781</v>
      </c>
      <c r="E1243" s="1" t="n">
        <v>1328</v>
      </c>
      <c r="F1243" s="1" t="s">
        <v>363</v>
      </c>
      <c r="I1243" s="1" t="n">
        <v>3669</v>
      </c>
      <c r="J1243" s="1" t="n">
        <v>31786</v>
      </c>
      <c r="K1243" s="1" t="n">
        <v>7898588380187</v>
      </c>
      <c r="L1243" s="1" t="s">
        <v>3923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7" t="n">
        <v>46182</v>
      </c>
      <c r="C1244" s="1" t="n">
        <v>1</v>
      </c>
      <c r="D1244" s="1" t="s">
        <v>3781</v>
      </c>
      <c r="E1244" s="1" t="n">
        <v>1328</v>
      </c>
      <c r="F1244" s="1" t="s">
        <v>363</v>
      </c>
      <c r="I1244" s="1" t="n">
        <v>3669</v>
      </c>
      <c r="J1244" s="1" t="n">
        <v>31789</v>
      </c>
      <c r="K1244" s="1" t="n">
        <v>7898588380149</v>
      </c>
      <c r="L1244" s="1" t="s">
        <v>3885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7" t="n">
        <v>46182</v>
      </c>
      <c r="C1245" s="1" t="n">
        <v>1</v>
      </c>
      <c r="D1245" s="1" t="s">
        <v>3781</v>
      </c>
      <c r="E1245" s="1" t="n">
        <v>1328</v>
      </c>
      <c r="F1245" s="1" t="s">
        <v>363</v>
      </c>
      <c r="I1245" s="1" t="n">
        <v>3669</v>
      </c>
      <c r="J1245" s="1" t="n">
        <v>31790</v>
      </c>
      <c r="K1245" s="1" t="n">
        <v>7898588380231</v>
      </c>
      <c r="L1245" s="1" t="s">
        <v>3924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7" t="n">
        <v>46182</v>
      </c>
      <c r="C1246" s="1" t="n">
        <v>1</v>
      </c>
      <c r="D1246" s="1" t="s">
        <v>3781</v>
      </c>
      <c r="E1246" s="1" t="n">
        <v>1328</v>
      </c>
      <c r="F1246" s="1" t="s">
        <v>363</v>
      </c>
      <c r="I1246" s="1" t="n">
        <v>3701</v>
      </c>
      <c r="J1246" s="1" t="n">
        <v>21060</v>
      </c>
      <c r="K1246" s="1" t="n">
        <v>7898588380118</v>
      </c>
      <c r="L1246" s="1" t="s">
        <v>3920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7" t="n">
        <v>46182</v>
      </c>
      <c r="C1247" s="1" t="n">
        <v>1</v>
      </c>
      <c r="D1247" s="1" t="s">
        <v>3781</v>
      </c>
      <c r="E1247" s="1" t="n">
        <v>1328</v>
      </c>
      <c r="F1247" s="1" t="s">
        <v>363</v>
      </c>
      <c r="I1247" s="1" t="n">
        <v>3701</v>
      </c>
      <c r="J1247" s="1" t="n">
        <v>31782</v>
      </c>
      <c r="K1247" s="1" t="n">
        <v>7898588380132</v>
      </c>
      <c r="L1247" s="1" t="s">
        <v>3921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7" t="n">
        <v>46182</v>
      </c>
      <c r="C1248" s="1" t="n">
        <v>1</v>
      </c>
      <c r="D1248" s="1" t="s">
        <v>3781</v>
      </c>
      <c r="E1248" s="1" t="n">
        <v>1328</v>
      </c>
      <c r="F1248" s="1" t="s">
        <v>363</v>
      </c>
      <c r="I1248" s="1" t="n">
        <v>3701</v>
      </c>
      <c r="J1248" s="1" t="n">
        <v>31784</v>
      </c>
      <c r="K1248" s="1" t="n">
        <v>7898588380545</v>
      </c>
      <c r="L1248" s="1" t="s">
        <v>3922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7" t="n">
        <v>46182</v>
      </c>
      <c r="C1249" s="1" t="n">
        <v>1</v>
      </c>
      <c r="D1249" s="1" t="s">
        <v>3781</v>
      </c>
      <c r="E1249" s="1" t="n">
        <v>1328</v>
      </c>
      <c r="F1249" s="1" t="s">
        <v>363</v>
      </c>
      <c r="I1249" s="1" t="n">
        <v>3701</v>
      </c>
      <c r="J1249" s="1" t="n">
        <v>31786</v>
      </c>
      <c r="K1249" s="1" t="n">
        <v>7898588380187</v>
      </c>
      <c r="L1249" s="1" t="s">
        <v>3923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7" t="n">
        <v>46182</v>
      </c>
      <c r="C1250" s="1" t="n">
        <v>1</v>
      </c>
      <c r="D1250" s="1" t="s">
        <v>3781</v>
      </c>
      <c r="E1250" s="1" t="n">
        <v>1328</v>
      </c>
      <c r="F1250" s="1" t="s">
        <v>363</v>
      </c>
      <c r="I1250" s="1" t="n">
        <v>3701</v>
      </c>
      <c r="J1250" s="1" t="n">
        <v>31787</v>
      </c>
      <c r="K1250" s="1" t="n">
        <v>7898588380125</v>
      </c>
      <c r="L1250" s="1" t="s">
        <v>4397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7" t="n">
        <v>46182</v>
      </c>
      <c r="C1251" s="1" t="n">
        <v>1</v>
      </c>
      <c r="D1251" s="1" t="s">
        <v>3781</v>
      </c>
      <c r="E1251" s="1" t="n">
        <v>1328</v>
      </c>
      <c r="F1251" s="1" t="s">
        <v>363</v>
      </c>
      <c r="I1251" s="1" t="n">
        <v>3701</v>
      </c>
      <c r="J1251" s="1" t="n">
        <v>31789</v>
      </c>
      <c r="K1251" s="1" t="n">
        <v>7898588380149</v>
      </c>
      <c r="L1251" s="1" t="s">
        <v>3885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7" t="n">
        <v>46182</v>
      </c>
      <c r="C1252" s="1" t="n">
        <v>1</v>
      </c>
      <c r="D1252" s="1" t="s">
        <v>3781</v>
      </c>
      <c r="E1252" s="1" t="n">
        <v>1328</v>
      </c>
      <c r="F1252" s="1" t="s">
        <v>363</v>
      </c>
      <c r="I1252" s="1" t="n">
        <v>3701</v>
      </c>
      <c r="J1252" s="1" t="n">
        <v>31790</v>
      </c>
      <c r="K1252" s="1" t="n">
        <v>7898588380231</v>
      </c>
      <c r="L1252" s="1" t="s">
        <v>3924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7" t="n">
        <v>46182</v>
      </c>
      <c r="C1253" s="1" t="n">
        <v>1</v>
      </c>
      <c r="D1253" s="1" t="s">
        <v>3781</v>
      </c>
      <c r="E1253" s="1" t="n">
        <v>1038</v>
      </c>
      <c r="F1253" s="1" t="s">
        <v>122</v>
      </c>
      <c r="I1253" s="1" t="n">
        <v>5962</v>
      </c>
      <c r="J1253" s="1" t="n">
        <v>61580</v>
      </c>
      <c r="K1253" s="1" t="n">
        <v>2258157</v>
      </c>
      <c r="L1253" s="1" t="s">
        <v>3816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7" t="n">
        <v>46182</v>
      </c>
      <c r="C1254" s="1" t="n">
        <v>1</v>
      </c>
      <c r="D1254" s="1" t="s">
        <v>3781</v>
      </c>
      <c r="E1254" s="1" t="n">
        <v>1038</v>
      </c>
      <c r="F1254" s="1" t="s">
        <v>122</v>
      </c>
      <c r="I1254" s="1" t="n">
        <v>5962</v>
      </c>
      <c r="J1254" s="1" t="n">
        <v>61597</v>
      </c>
      <c r="K1254" s="1" t="n">
        <v>2258188</v>
      </c>
      <c r="L1254" s="1" t="s">
        <v>3817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7" t="n">
        <v>46182</v>
      </c>
      <c r="C1255" s="1" t="n">
        <v>1</v>
      </c>
      <c r="D1255" s="1" t="s">
        <v>3781</v>
      </c>
      <c r="E1255" s="1" t="n">
        <v>666</v>
      </c>
      <c r="F1255" s="1" t="s">
        <v>689</v>
      </c>
      <c r="I1255" s="1" t="n">
        <v>7726</v>
      </c>
      <c r="J1255" s="1" t="n">
        <v>110283</v>
      </c>
      <c r="K1255" s="1" t="n">
        <v>42594</v>
      </c>
      <c r="L1255" s="1" t="s">
        <v>4398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7" t="n">
        <v>46182</v>
      </c>
      <c r="C1256" s="1" t="n">
        <v>1</v>
      </c>
      <c r="D1256" s="1" t="s">
        <v>3781</v>
      </c>
      <c r="E1256" s="1" t="n">
        <v>1625</v>
      </c>
      <c r="F1256" s="1" t="s">
        <v>243</v>
      </c>
      <c r="I1256" s="1" t="n">
        <v>14426</v>
      </c>
      <c r="J1256" s="1" t="n">
        <v>29079</v>
      </c>
      <c r="K1256" s="1" t="n">
        <v>55515</v>
      </c>
      <c r="L1256" s="1" t="s">
        <v>3818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7" t="n">
        <v>46182</v>
      </c>
      <c r="C1257" s="1" t="n">
        <v>1</v>
      </c>
      <c r="D1257" s="1" t="s">
        <v>3781</v>
      </c>
      <c r="E1257" s="1" t="n">
        <v>1625</v>
      </c>
      <c r="F1257" s="1" t="s">
        <v>243</v>
      </c>
      <c r="I1257" s="1" t="n">
        <v>14436</v>
      </c>
      <c r="J1257" s="1" t="n">
        <v>29079</v>
      </c>
      <c r="K1257" s="1" t="n">
        <v>55515</v>
      </c>
      <c r="L1257" s="1" t="s">
        <v>3818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7" t="n">
        <v>46182</v>
      </c>
      <c r="C1258" s="1" t="n">
        <v>1</v>
      </c>
      <c r="D1258" s="1" t="s">
        <v>3781</v>
      </c>
      <c r="E1258" s="1" t="n">
        <v>1625</v>
      </c>
      <c r="F1258" s="1" t="s">
        <v>243</v>
      </c>
      <c r="I1258" s="1" t="n">
        <v>14436</v>
      </c>
      <c r="J1258" s="1" t="n">
        <v>29079</v>
      </c>
      <c r="K1258" s="1" t="n">
        <v>55515</v>
      </c>
      <c r="L1258" s="1" t="s">
        <v>3818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7" t="n">
        <v>46182</v>
      </c>
      <c r="C1259" s="1" t="n">
        <v>1</v>
      </c>
      <c r="D1259" s="1" t="s">
        <v>3781</v>
      </c>
      <c r="E1259" s="1" t="n">
        <v>1625</v>
      </c>
      <c r="F1259" s="1" t="s">
        <v>243</v>
      </c>
      <c r="I1259" s="1" t="n">
        <v>14436</v>
      </c>
      <c r="J1259" s="1" t="n">
        <v>29080</v>
      </c>
      <c r="K1259" s="1" t="n">
        <v>55516</v>
      </c>
      <c r="L1259" s="1" t="s">
        <v>3819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7" t="n">
        <v>46182</v>
      </c>
      <c r="C1260" s="1" t="n">
        <v>1</v>
      </c>
      <c r="D1260" s="1" t="s">
        <v>3781</v>
      </c>
      <c r="E1260" s="1" t="n">
        <v>1625</v>
      </c>
      <c r="F1260" s="1" t="s">
        <v>243</v>
      </c>
      <c r="I1260" s="1" t="n">
        <v>14436</v>
      </c>
      <c r="J1260" s="1" t="n">
        <v>77455</v>
      </c>
      <c r="K1260" s="1" t="n">
        <v>774567</v>
      </c>
      <c r="L1260" s="1" t="s">
        <v>3820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7" t="n">
        <v>46182</v>
      </c>
      <c r="C1261" s="1" t="n">
        <v>1</v>
      </c>
      <c r="D1261" s="1" t="s">
        <v>3781</v>
      </c>
      <c r="E1261" s="1" t="n">
        <v>1615</v>
      </c>
      <c r="F1261" s="1" t="s">
        <v>253</v>
      </c>
      <c r="I1261" s="1" t="n">
        <v>14649</v>
      </c>
      <c r="J1261" s="1" t="n">
        <v>100101</v>
      </c>
      <c r="K1261" s="1" t="n">
        <v>102</v>
      </c>
      <c r="L1261" s="1" t="s">
        <v>4153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7" t="n">
        <v>46182</v>
      </c>
      <c r="C1262" s="1" t="n">
        <v>1</v>
      </c>
      <c r="D1262" s="1" t="s">
        <v>3781</v>
      </c>
      <c r="E1262" s="1" t="n">
        <v>1615</v>
      </c>
      <c r="F1262" s="1" t="s">
        <v>253</v>
      </c>
      <c r="I1262" s="1" t="n">
        <v>14649</v>
      </c>
      <c r="J1262" s="1" t="n">
        <v>100114</v>
      </c>
      <c r="K1262" s="1" t="n">
        <v>115</v>
      </c>
      <c r="L1262" s="1" t="s">
        <v>4154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7" t="n">
        <v>46182</v>
      </c>
      <c r="C1263" s="1" t="n">
        <v>1</v>
      </c>
      <c r="D1263" s="1" t="s">
        <v>3781</v>
      </c>
      <c r="E1263" s="1" t="n">
        <v>1615</v>
      </c>
      <c r="F1263" s="1" t="s">
        <v>253</v>
      </c>
      <c r="I1263" s="1" t="n">
        <v>14649</v>
      </c>
      <c r="J1263" s="1" t="n">
        <v>37771</v>
      </c>
      <c r="K1263" s="1" t="n">
        <v>774574</v>
      </c>
      <c r="L1263" s="1" t="s">
        <v>4155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7" t="n">
        <v>46182</v>
      </c>
      <c r="C1264" s="1" t="n">
        <v>1</v>
      </c>
      <c r="D1264" s="1" t="s">
        <v>3781</v>
      </c>
      <c r="E1264" s="1" t="n">
        <v>1631</v>
      </c>
      <c r="F1264" s="1" t="s">
        <v>101</v>
      </c>
      <c r="I1264" s="1" t="n">
        <v>14998</v>
      </c>
      <c r="J1264" s="1" t="n">
        <v>108539</v>
      </c>
      <c r="K1264" s="1" t="n">
        <v>7898185800170</v>
      </c>
      <c r="L1264" s="1" t="s">
        <v>4221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7" t="n">
        <v>46182</v>
      </c>
      <c r="C1265" s="1" t="n">
        <v>1</v>
      </c>
      <c r="D1265" s="1" t="s">
        <v>3781</v>
      </c>
      <c r="E1265" s="1" t="n">
        <v>1631</v>
      </c>
      <c r="F1265" s="1" t="s">
        <v>101</v>
      </c>
      <c r="I1265" s="1" t="n">
        <v>14998</v>
      </c>
      <c r="J1265" s="1" t="n">
        <v>14393</v>
      </c>
      <c r="K1265" s="1" t="n">
        <v>7898185800125</v>
      </c>
      <c r="L1265" s="1" t="s">
        <v>4222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7" t="n">
        <v>46182</v>
      </c>
      <c r="C1266" s="1" t="n">
        <v>1</v>
      </c>
      <c r="D1266" s="1" t="s">
        <v>3781</v>
      </c>
      <c r="E1266" s="1" t="n">
        <v>1631</v>
      </c>
      <c r="F1266" s="1" t="s">
        <v>101</v>
      </c>
      <c r="I1266" s="1" t="n">
        <v>14998</v>
      </c>
      <c r="J1266" s="1" t="n">
        <v>19882</v>
      </c>
      <c r="K1266" s="1" t="n">
        <v>7898185800156</v>
      </c>
      <c r="L1266" s="1" t="s">
        <v>4223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7" t="n">
        <v>46182</v>
      </c>
      <c r="C1267" s="1" t="n">
        <v>1</v>
      </c>
      <c r="D1267" s="1" t="s">
        <v>3781</v>
      </c>
      <c r="E1267" s="1" t="n">
        <v>1631</v>
      </c>
      <c r="F1267" s="1" t="s">
        <v>101</v>
      </c>
      <c r="I1267" s="1" t="n">
        <v>14998</v>
      </c>
      <c r="J1267" s="1" t="n">
        <v>24098</v>
      </c>
      <c r="K1267" s="1" t="n">
        <v>7898185800385</v>
      </c>
      <c r="L1267" s="1" t="s">
        <v>4224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7" t="n">
        <v>46182</v>
      </c>
      <c r="C1268" s="1" t="n">
        <v>1</v>
      </c>
      <c r="D1268" s="1" t="s">
        <v>3781</v>
      </c>
      <c r="E1268" s="1" t="n">
        <v>1631</v>
      </c>
      <c r="F1268" s="1" t="s">
        <v>101</v>
      </c>
      <c r="I1268" s="1" t="n">
        <v>14998</v>
      </c>
      <c r="J1268" s="1" t="n">
        <v>25555</v>
      </c>
      <c r="K1268" s="1" t="n">
        <v>7898185800200</v>
      </c>
      <c r="L1268" s="1" t="s">
        <v>4225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7" t="n">
        <v>46182</v>
      </c>
      <c r="C1269" s="1" t="n">
        <v>1</v>
      </c>
      <c r="D1269" s="1" t="s">
        <v>3781</v>
      </c>
      <c r="E1269" s="1" t="n">
        <v>1631</v>
      </c>
      <c r="F1269" s="1" t="s">
        <v>101</v>
      </c>
      <c r="I1269" s="1" t="n">
        <v>14998</v>
      </c>
      <c r="J1269" s="1" t="n">
        <v>26573</v>
      </c>
      <c r="K1269" s="1" t="n">
        <v>7898185800347</v>
      </c>
      <c r="L1269" s="1" t="s">
        <v>4226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7" t="n">
        <v>46182</v>
      </c>
      <c r="C1270" s="1" t="n">
        <v>1</v>
      </c>
      <c r="D1270" s="1" t="s">
        <v>3781</v>
      </c>
      <c r="E1270" s="1" t="n">
        <v>1631</v>
      </c>
      <c r="F1270" s="1" t="s">
        <v>101</v>
      </c>
      <c r="I1270" s="1" t="n">
        <v>14998</v>
      </c>
      <c r="J1270" s="1" t="n">
        <v>26574</v>
      </c>
      <c r="K1270" s="1" t="n">
        <v>7898185800217</v>
      </c>
      <c r="L1270" s="1" t="s">
        <v>4227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7" t="n">
        <v>46182</v>
      </c>
      <c r="C1271" s="1" t="n">
        <v>1</v>
      </c>
      <c r="D1271" s="1" t="s">
        <v>3781</v>
      </c>
      <c r="E1271" s="1" t="n">
        <v>1631</v>
      </c>
      <c r="F1271" s="1" t="s">
        <v>101</v>
      </c>
      <c r="I1271" s="1" t="n">
        <v>14998</v>
      </c>
      <c r="J1271" s="1" t="n">
        <v>41356</v>
      </c>
      <c r="K1271" s="1" t="n">
        <v>7898185800163</v>
      </c>
      <c r="L1271" s="1" t="s">
        <v>4230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7" t="n">
        <v>46182</v>
      </c>
      <c r="C1272" s="1" t="n">
        <v>1</v>
      </c>
      <c r="D1272" s="1" t="s">
        <v>3781</v>
      </c>
      <c r="E1272" s="1" t="n">
        <v>1631</v>
      </c>
      <c r="F1272" s="1" t="s">
        <v>101</v>
      </c>
      <c r="I1272" s="1" t="n">
        <v>14998</v>
      </c>
      <c r="J1272" s="1" t="n">
        <v>41359</v>
      </c>
      <c r="K1272" s="1" t="n">
        <v>7898185800132</v>
      </c>
      <c r="L1272" s="1" t="s">
        <v>4399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7" t="n">
        <v>46182</v>
      </c>
      <c r="C1273" s="1" t="n">
        <v>1</v>
      </c>
      <c r="D1273" s="1" t="s">
        <v>3781</v>
      </c>
      <c r="E1273" s="1" t="n">
        <v>957</v>
      </c>
      <c r="F1273" s="1" t="s">
        <v>157</v>
      </c>
      <c r="I1273" s="1" t="n">
        <v>20167</v>
      </c>
      <c r="J1273" s="1" t="n">
        <v>100215</v>
      </c>
      <c r="K1273" s="1" t="n">
        <v>216</v>
      </c>
      <c r="L1273" s="1" t="s">
        <v>4400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7" t="n">
        <v>46182</v>
      </c>
      <c r="C1274" s="1" t="n">
        <v>1</v>
      </c>
      <c r="D1274" s="1" t="s">
        <v>3781</v>
      </c>
      <c r="E1274" s="1" t="n">
        <v>957</v>
      </c>
      <c r="F1274" s="1" t="s">
        <v>157</v>
      </c>
      <c r="I1274" s="1" t="n">
        <v>20167</v>
      </c>
      <c r="J1274" s="1" t="n">
        <v>100357</v>
      </c>
      <c r="K1274" s="1" t="n">
        <v>228</v>
      </c>
      <c r="L1274" s="1" t="s">
        <v>4401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7" t="n">
        <v>46182</v>
      </c>
      <c r="C1275" s="1" t="n">
        <v>1</v>
      </c>
      <c r="D1275" s="1" t="s">
        <v>3781</v>
      </c>
      <c r="E1275" s="1" t="n">
        <v>957</v>
      </c>
      <c r="F1275" s="1" t="s">
        <v>157</v>
      </c>
      <c r="I1275" s="1" t="n">
        <v>20167</v>
      </c>
      <c r="J1275" s="1" t="n">
        <v>100368</v>
      </c>
      <c r="K1275" s="1" t="n">
        <v>239</v>
      </c>
      <c r="L1275" s="1" t="s">
        <v>4402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7" t="n">
        <v>46182</v>
      </c>
      <c r="C1276" s="1" t="n">
        <v>1</v>
      </c>
      <c r="D1276" s="1" t="s">
        <v>3781</v>
      </c>
      <c r="E1276" s="1" t="n">
        <v>957</v>
      </c>
      <c r="F1276" s="1" t="s">
        <v>157</v>
      </c>
      <c r="I1276" s="1" t="n">
        <v>20167</v>
      </c>
      <c r="J1276" s="1" t="n">
        <v>110233</v>
      </c>
      <c r="K1276" s="1" t="n">
        <v>38376</v>
      </c>
      <c r="L1276" s="1" t="s">
        <v>4403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7" t="n">
        <v>46182</v>
      </c>
      <c r="C1277" s="1" t="n">
        <v>1</v>
      </c>
      <c r="D1277" s="1" t="s">
        <v>3781</v>
      </c>
      <c r="E1277" s="1" t="n">
        <v>754</v>
      </c>
      <c r="F1277" s="1" t="s">
        <v>182</v>
      </c>
      <c r="I1277" s="1" t="n">
        <v>30943</v>
      </c>
      <c r="J1277" s="1" t="n">
        <v>29079</v>
      </c>
      <c r="K1277" s="1" t="n">
        <v>55515</v>
      </c>
      <c r="L1277" s="1" t="s">
        <v>3818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7" t="n">
        <v>46182</v>
      </c>
      <c r="C1278" s="1" t="n">
        <v>1</v>
      </c>
      <c r="D1278" s="1" t="s">
        <v>3781</v>
      </c>
      <c r="E1278" s="1" t="n">
        <v>754</v>
      </c>
      <c r="F1278" s="1" t="s">
        <v>182</v>
      </c>
      <c r="I1278" s="1" t="n">
        <v>30943</v>
      </c>
      <c r="J1278" s="1" t="n">
        <v>29080</v>
      </c>
      <c r="K1278" s="1" t="n">
        <v>55516</v>
      </c>
      <c r="L1278" s="1" t="s">
        <v>3819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7" t="n">
        <v>46182</v>
      </c>
      <c r="C1279" s="1" t="n">
        <v>1</v>
      </c>
      <c r="D1279" s="1" t="s">
        <v>3781</v>
      </c>
      <c r="E1279" s="1" t="n">
        <v>1114</v>
      </c>
      <c r="F1279" s="1" t="s">
        <v>169</v>
      </c>
      <c r="I1279" s="1" t="n">
        <v>37663</v>
      </c>
      <c r="J1279" s="1" t="n">
        <v>100254</v>
      </c>
      <c r="K1279" s="1" t="n">
        <v>70127</v>
      </c>
      <c r="L1279" s="1" t="s">
        <v>4233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7" t="n">
        <v>46182</v>
      </c>
      <c r="C1280" s="1" t="n">
        <v>1</v>
      </c>
      <c r="D1280" s="1" t="s">
        <v>3781</v>
      </c>
      <c r="E1280" s="1" t="n">
        <v>1114</v>
      </c>
      <c r="F1280" s="1" t="s">
        <v>169</v>
      </c>
      <c r="I1280" s="1" t="n">
        <v>37663</v>
      </c>
      <c r="J1280" s="1" t="n">
        <v>100262</v>
      </c>
      <c r="K1280" s="1" t="n">
        <v>70136</v>
      </c>
      <c r="L1280" s="1" t="s">
        <v>4246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7" t="n">
        <v>46182</v>
      </c>
      <c r="C1281" s="1" t="n">
        <v>1</v>
      </c>
      <c r="D1281" s="1" t="s">
        <v>3781</v>
      </c>
      <c r="E1281" s="1" t="n">
        <v>1114</v>
      </c>
      <c r="F1281" s="1" t="s">
        <v>169</v>
      </c>
      <c r="I1281" s="1" t="n">
        <v>37663</v>
      </c>
      <c r="J1281" s="1" t="n">
        <v>100264</v>
      </c>
      <c r="K1281" s="1" t="n">
        <v>70141</v>
      </c>
      <c r="L1281" s="1" t="s">
        <v>4404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7" t="n">
        <v>46182</v>
      </c>
      <c r="C1282" s="1" t="n">
        <v>1</v>
      </c>
      <c r="D1282" s="1" t="s">
        <v>3781</v>
      </c>
      <c r="E1282" s="1" t="n">
        <v>1114</v>
      </c>
      <c r="F1282" s="1" t="s">
        <v>169</v>
      </c>
      <c r="I1282" s="1" t="n">
        <v>37663</v>
      </c>
      <c r="J1282" s="1" t="n">
        <v>110729</v>
      </c>
      <c r="K1282" s="1" t="n">
        <v>70110</v>
      </c>
      <c r="L1282" s="1" t="s">
        <v>4253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7" t="n">
        <v>46182</v>
      </c>
      <c r="C1283" s="1" t="n">
        <v>1</v>
      </c>
      <c r="D1283" s="1" t="s">
        <v>3781</v>
      </c>
      <c r="E1283" s="1" t="n">
        <v>1114</v>
      </c>
      <c r="F1283" s="1" t="s">
        <v>169</v>
      </c>
      <c r="I1283" s="1" t="n">
        <v>37663</v>
      </c>
      <c r="J1283" s="1" t="n">
        <v>78570</v>
      </c>
      <c r="K1283" s="1" t="n">
        <v>277</v>
      </c>
      <c r="L1283" s="1" t="s">
        <v>4405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7" t="n">
        <v>46182</v>
      </c>
      <c r="C1284" s="1" t="n">
        <v>1</v>
      </c>
      <c r="D1284" s="1" t="s">
        <v>3781</v>
      </c>
      <c r="E1284" s="1" t="n">
        <v>1114</v>
      </c>
      <c r="F1284" s="1" t="s">
        <v>169</v>
      </c>
      <c r="I1284" s="1" t="n">
        <v>37663</v>
      </c>
      <c r="J1284" s="1" t="n">
        <v>78991</v>
      </c>
      <c r="K1284" s="1" t="n">
        <v>390</v>
      </c>
      <c r="L1284" s="1" t="s">
        <v>4152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7" t="n">
        <v>46182</v>
      </c>
      <c r="C1285" s="1" t="n">
        <v>1</v>
      </c>
      <c r="D1285" s="1" t="s">
        <v>3781</v>
      </c>
      <c r="E1285" s="1" t="n">
        <v>1123</v>
      </c>
      <c r="F1285" s="1" t="s">
        <v>247</v>
      </c>
      <c r="I1285" s="1" t="n">
        <v>40822</v>
      </c>
      <c r="J1285" s="1" t="n">
        <v>72629</v>
      </c>
      <c r="K1285" s="1" t="n">
        <v>7898055455356</v>
      </c>
      <c r="L1285" s="1" t="s">
        <v>4406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7" t="n">
        <v>46182</v>
      </c>
      <c r="C1286" s="1" t="n">
        <v>1</v>
      </c>
      <c r="D1286" s="1" t="s">
        <v>3781</v>
      </c>
      <c r="E1286" s="1" t="n">
        <v>911</v>
      </c>
      <c r="F1286" s="1" t="s">
        <v>223</v>
      </c>
      <c r="I1286" s="1" t="n">
        <v>50992</v>
      </c>
      <c r="J1286" s="1" t="n">
        <v>102391</v>
      </c>
      <c r="K1286" s="1" t="n">
        <v>95188790348</v>
      </c>
      <c r="L1286" s="1" t="s">
        <v>4407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7" t="n">
        <v>46182</v>
      </c>
      <c r="C1287" s="1" t="n">
        <v>1</v>
      </c>
      <c r="D1287" s="1" t="s">
        <v>3781</v>
      </c>
      <c r="E1287" s="1" t="n">
        <v>911</v>
      </c>
      <c r="F1287" s="1" t="s">
        <v>223</v>
      </c>
      <c r="I1287" s="1" t="n">
        <v>50992</v>
      </c>
      <c r="J1287" s="1" t="n">
        <v>25959</v>
      </c>
      <c r="K1287" s="1" t="n">
        <v>7898007220834</v>
      </c>
      <c r="L1287" s="1" t="s">
        <v>4408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7" t="n">
        <v>46182</v>
      </c>
      <c r="C1288" s="1" t="n">
        <v>1</v>
      </c>
      <c r="D1288" s="1" t="s">
        <v>3781</v>
      </c>
      <c r="E1288" s="1" t="n">
        <v>911</v>
      </c>
      <c r="F1288" s="1" t="s">
        <v>223</v>
      </c>
      <c r="I1288" s="1" t="n">
        <v>50992</v>
      </c>
      <c r="J1288" s="1" t="n">
        <v>28154</v>
      </c>
      <c r="K1288" s="1" t="n">
        <v>7898007220759</v>
      </c>
      <c r="L1288" s="1" t="s">
        <v>4409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7" t="n">
        <v>46182</v>
      </c>
      <c r="C1289" s="1" t="n">
        <v>1</v>
      </c>
      <c r="D1289" s="1" t="s">
        <v>3781</v>
      </c>
      <c r="E1289" s="1" t="n">
        <v>911</v>
      </c>
      <c r="F1289" s="1" t="s">
        <v>223</v>
      </c>
      <c r="I1289" s="1" t="n">
        <v>50992</v>
      </c>
      <c r="J1289" s="1" t="n">
        <v>30108</v>
      </c>
      <c r="K1289" s="1" t="n">
        <v>7898007220766</v>
      </c>
      <c r="L1289" s="1" t="s">
        <v>4410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7" t="n">
        <v>46182</v>
      </c>
      <c r="C1290" s="1" t="n">
        <v>1</v>
      </c>
      <c r="D1290" s="1" t="s">
        <v>3781</v>
      </c>
      <c r="E1290" s="1" t="n">
        <v>911</v>
      </c>
      <c r="F1290" s="1" t="s">
        <v>223</v>
      </c>
      <c r="I1290" s="1" t="n">
        <v>50992</v>
      </c>
      <c r="J1290" s="1" t="n">
        <v>61432</v>
      </c>
      <c r="K1290" s="1" t="n">
        <v>95188874505</v>
      </c>
      <c r="L1290" s="1" t="s">
        <v>4411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7" t="n">
        <v>46182</v>
      </c>
      <c r="C1291" s="1" t="n">
        <v>1</v>
      </c>
      <c r="D1291" s="1" t="s">
        <v>3781</v>
      </c>
      <c r="E1291" s="1" t="n">
        <v>911</v>
      </c>
      <c r="F1291" s="1" t="s">
        <v>223</v>
      </c>
      <c r="I1291" s="1" t="n">
        <v>50992</v>
      </c>
      <c r="J1291" s="1" t="n">
        <v>62654</v>
      </c>
      <c r="K1291" s="1" t="n">
        <v>95188872501</v>
      </c>
      <c r="L1291" s="1" t="s">
        <v>4411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7" t="n">
        <v>46182</v>
      </c>
      <c r="C1292" s="1" t="n">
        <v>1</v>
      </c>
      <c r="D1292" s="1" t="s">
        <v>3781</v>
      </c>
      <c r="E1292" s="1" t="n">
        <v>1664</v>
      </c>
      <c r="F1292" s="1" t="s">
        <v>1160</v>
      </c>
      <c r="I1292" s="1" t="n">
        <v>76652</v>
      </c>
      <c r="J1292" s="1" t="n">
        <v>41169</v>
      </c>
      <c r="K1292" s="1" t="n">
        <v>7898080664112</v>
      </c>
      <c r="L1292" s="1" t="s">
        <v>4412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7" t="n">
        <v>46182</v>
      </c>
      <c r="C1293" s="1" t="n">
        <v>1</v>
      </c>
      <c r="D1293" s="1" t="s">
        <v>3781</v>
      </c>
      <c r="E1293" s="1" t="n">
        <v>1664</v>
      </c>
      <c r="F1293" s="1" t="s">
        <v>1160</v>
      </c>
      <c r="I1293" s="1" t="n">
        <v>76652</v>
      </c>
      <c r="J1293" s="1" t="n">
        <v>44181</v>
      </c>
      <c r="K1293" s="1" t="n">
        <v>7898080664273</v>
      </c>
      <c r="L1293" s="1" t="s">
        <v>4413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7" t="n">
        <v>46182</v>
      </c>
      <c r="C1294" s="1" t="n">
        <v>1</v>
      </c>
      <c r="D1294" s="1" t="s">
        <v>3781</v>
      </c>
      <c r="E1294" s="1" t="n">
        <v>1664</v>
      </c>
      <c r="F1294" s="1" t="s">
        <v>1160</v>
      </c>
      <c r="I1294" s="1" t="n">
        <v>76652</v>
      </c>
      <c r="J1294" s="1" t="n">
        <v>45279</v>
      </c>
      <c r="K1294" s="1" t="n">
        <v>7898080664402</v>
      </c>
      <c r="L1294" s="1" t="s">
        <v>4414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7" t="n">
        <v>46182</v>
      </c>
      <c r="C1295" s="1" t="n">
        <v>1</v>
      </c>
      <c r="D1295" s="1" t="s">
        <v>3781</v>
      </c>
      <c r="E1295" s="1" t="n">
        <v>1664</v>
      </c>
      <c r="F1295" s="1" t="s">
        <v>1160</v>
      </c>
      <c r="I1295" s="1" t="n">
        <v>76652</v>
      </c>
      <c r="J1295" s="1" t="n">
        <v>47398</v>
      </c>
      <c r="K1295" s="1" t="n">
        <v>7898080664389</v>
      </c>
      <c r="L1295" s="1" t="s">
        <v>4414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7" t="n">
        <v>46182</v>
      </c>
      <c r="C1296" s="1" t="n">
        <v>1</v>
      </c>
      <c r="D1296" s="1" t="s">
        <v>3781</v>
      </c>
      <c r="E1296" s="1" t="n">
        <v>1664</v>
      </c>
      <c r="F1296" s="1" t="s">
        <v>1160</v>
      </c>
      <c r="I1296" s="1" t="n">
        <v>76652</v>
      </c>
      <c r="J1296" s="1" t="n">
        <v>53891</v>
      </c>
      <c r="K1296" s="1" t="n">
        <v>7898080665010</v>
      </c>
      <c r="L1296" s="1" t="s">
        <v>4415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7" t="n">
        <v>46182</v>
      </c>
      <c r="C1297" s="1" t="n">
        <v>1</v>
      </c>
      <c r="D1297" s="1" t="s">
        <v>3781</v>
      </c>
      <c r="E1297" s="1" t="n">
        <v>1664</v>
      </c>
      <c r="F1297" s="1" t="s">
        <v>1160</v>
      </c>
      <c r="I1297" s="1" t="n">
        <v>76652</v>
      </c>
      <c r="J1297" s="1" t="n">
        <v>58699</v>
      </c>
      <c r="K1297" s="1" t="n">
        <v>7898080664563</v>
      </c>
      <c r="L1297" s="1" t="s">
        <v>4416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7" t="n">
        <v>46182</v>
      </c>
      <c r="C1298" s="1" t="n">
        <v>1</v>
      </c>
      <c r="D1298" s="1" t="s">
        <v>3781</v>
      </c>
      <c r="E1298" s="1" t="n">
        <v>1664</v>
      </c>
      <c r="F1298" s="1" t="s">
        <v>1160</v>
      </c>
      <c r="I1298" s="1" t="n">
        <v>76652</v>
      </c>
      <c r="J1298" s="1" t="n">
        <v>67603</v>
      </c>
      <c r="K1298" s="1" t="n">
        <v>7898080665539</v>
      </c>
      <c r="L1298" s="1" t="s">
        <v>4417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7" t="n">
        <v>46182</v>
      </c>
      <c r="C1299" s="1" t="n">
        <v>1</v>
      </c>
      <c r="D1299" s="1" t="s">
        <v>3781</v>
      </c>
      <c r="E1299" s="1" t="n">
        <v>1664</v>
      </c>
      <c r="F1299" s="1" t="s">
        <v>1160</v>
      </c>
      <c r="I1299" s="1" t="n">
        <v>76652</v>
      </c>
      <c r="J1299" s="1" t="n">
        <v>74420</v>
      </c>
      <c r="K1299" s="1" t="n">
        <v>7898080665003</v>
      </c>
      <c r="L1299" s="1" t="s">
        <v>4415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7" t="n">
        <v>46182</v>
      </c>
      <c r="C1300" s="1" t="n">
        <v>1</v>
      </c>
      <c r="D1300" s="1" t="s">
        <v>3781</v>
      </c>
      <c r="E1300" s="1" t="n">
        <v>1664</v>
      </c>
      <c r="F1300" s="1" t="s">
        <v>1160</v>
      </c>
      <c r="I1300" s="1" t="n">
        <v>76652</v>
      </c>
      <c r="J1300" s="1" t="n">
        <v>81244</v>
      </c>
      <c r="K1300" s="1" t="n">
        <v>7898080666161</v>
      </c>
      <c r="L1300" s="1" t="s">
        <v>4418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7" t="n">
        <v>46182</v>
      </c>
      <c r="C1301" s="1" t="n">
        <v>1</v>
      </c>
      <c r="D1301" s="1" t="s">
        <v>3781</v>
      </c>
      <c r="E1301" s="1" t="n">
        <v>1664</v>
      </c>
      <c r="F1301" s="1" t="s">
        <v>1160</v>
      </c>
      <c r="I1301" s="1" t="n">
        <v>76652</v>
      </c>
      <c r="J1301" s="1" t="n">
        <v>81245</v>
      </c>
      <c r="K1301" s="1" t="n">
        <v>7898080666154</v>
      </c>
      <c r="L1301" s="1" t="s">
        <v>4419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7" t="n">
        <v>46182</v>
      </c>
      <c r="C1302" s="1" t="n">
        <v>1</v>
      </c>
      <c r="D1302" s="1" t="s">
        <v>3781</v>
      </c>
      <c r="E1302" s="1" t="n">
        <v>1664</v>
      </c>
      <c r="F1302" s="1" t="s">
        <v>1160</v>
      </c>
      <c r="I1302" s="1" t="n">
        <v>76652</v>
      </c>
      <c r="J1302" s="1" t="n">
        <v>81246</v>
      </c>
      <c r="K1302" s="1" t="n">
        <v>7898080665898</v>
      </c>
      <c r="L1302" s="1" t="s">
        <v>4420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7" t="n">
        <v>46182</v>
      </c>
      <c r="C1303" s="1" t="n">
        <v>1</v>
      </c>
      <c r="D1303" s="1" t="s">
        <v>3781</v>
      </c>
      <c r="E1303" s="1" t="n">
        <v>10002</v>
      </c>
      <c r="F1303" s="1" t="s">
        <v>291</v>
      </c>
      <c r="I1303" s="1" t="n">
        <v>195679</v>
      </c>
      <c r="J1303" s="1" t="n">
        <v>103116</v>
      </c>
      <c r="K1303" s="1" t="n">
        <v>7896014400461</v>
      </c>
      <c r="L1303" s="1" t="s">
        <v>4421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7" t="n">
        <v>46182</v>
      </c>
      <c r="C1304" s="1" t="n">
        <v>1</v>
      </c>
      <c r="D1304" s="1" t="s">
        <v>3781</v>
      </c>
      <c r="E1304" s="1" t="n">
        <v>10002</v>
      </c>
      <c r="F1304" s="1" t="s">
        <v>291</v>
      </c>
      <c r="I1304" s="1" t="n">
        <v>195679</v>
      </c>
      <c r="J1304" s="1" t="n">
        <v>103117</v>
      </c>
      <c r="K1304" s="1" t="n">
        <v>7896014400737</v>
      </c>
      <c r="L1304" s="1" t="s">
        <v>4422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7" t="n">
        <v>46182</v>
      </c>
      <c r="C1305" s="1" t="n">
        <v>1</v>
      </c>
      <c r="D1305" s="1" t="s">
        <v>3781</v>
      </c>
      <c r="E1305" s="1" t="n">
        <v>10002</v>
      </c>
      <c r="F1305" s="1" t="s">
        <v>291</v>
      </c>
      <c r="I1305" s="1" t="n">
        <v>195679</v>
      </c>
      <c r="J1305" s="1" t="n">
        <v>103118</v>
      </c>
      <c r="K1305" s="1" t="n">
        <v>7896014400645</v>
      </c>
      <c r="L1305" s="1" t="s">
        <v>4423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7" t="n">
        <v>46182</v>
      </c>
      <c r="C1306" s="1" t="n">
        <v>1</v>
      </c>
      <c r="D1306" s="1" t="s">
        <v>3781</v>
      </c>
      <c r="E1306" s="1" t="n">
        <v>10002</v>
      </c>
      <c r="F1306" s="1" t="s">
        <v>291</v>
      </c>
      <c r="I1306" s="1" t="n">
        <v>195679</v>
      </c>
      <c r="J1306" s="1" t="n">
        <v>103119</v>
      </c>
      <c r="K1306" s="1" t="n">
        <v>7896014400195</v>
      </c>
      <c r="L1306" s="1" t="s">
        <v>4424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7" t="n">
        <v>46182</v>
      </c>
      <c r="C1307" s="1" t="n">
        <v>1</v>
      </c>
      <c r="D1307" s="1" t="s">
        <v>3781</v>
      </c>
      <c r="E1307" s="1" t="n">
        <v>10002</v>
      </c>
      <c r="F1307" s="1" t="s">
        <v>291</v>
      </c>
      <c r="I1307" s="1" t="n">
        <v>195679</v>
      </c>
      <c r="J1307" s="1" t="n">
        <v>103121</v>
      </c>
      <c r="K1307" s="1" t="n">
        <v>7896014400553</v>
      </c>
      <c r="L1307" s="1" t="s">
        <v>4425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7" t="n">
        <v>46182</v>
      </c>
      <c r="C1308" s="1" t="n">
        <v>1</v>
      </c>
      <c r="D1308" s="1" t="s">
        <v>3781</v>
      </c>
      <c r="E1308" s="1" t="n">
        <v>10002</v>
      </c>
      <c r="F1308" s="1" t="s">
        <v>291</v>
      </c>
      <c r="I1308" s="1" t="n">
        <v>195679</v>
      </c>
      <c r="J1308" s="1" t="n">
        <v>12081</v>
      </c>
      <c r="K1308" s="1" t="n">
        <v>7896014401079</v>
      </c>
      <c r="L1308" s="1" t="s">
        <v>4426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7" t="n">
        <v>46182</v>
      </c>
      <c r="C1309" s="1" t="n">
        <v>1</v>
      </c>
      <c r="D1309" s="1" t="s">
        <v>3781</v>
      </c>
      <c r="E1309" s="1" t="n">
        <v>10002</v>
      </c>
      <c r="F1309" s="1" t="s">
        <v>291</v>
      </c>
      <c r="I1309" s="1" t="n">
        <v>195679</v>
      </c>
      <c r="J1309" s="1" t="n">
        <v>12082</v>
      </c>
      <c r="K1309" s="1" t="n">
        <v>7896014400829</v>
      </c>
      <c r="L1309" s="1" t="s">
        <v>4427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7" t="n">
        <v>46182</v>
      </c>
      <c r="C1310" s="1" t="n">
        <v>1</v>
      </c>
      <c r="D1310" s="1" t="s">
        <v>3781</v>
      </c>
      <c r="E1310" s="1" t="n">
        <v>1650</v>
      </c>
      <c r="F1310" s="1" t="s">
        <v>99</v>
      </c>
      <c r="I1310" s="1" t="n">
        <v>222921</v>
      </c>
      <c r="J1310" s="1" t="n">
        <v>16174</v>
      </c>
      <c r="K1310" s="1" t="n">
        <v>7898055452195</v>
      </c>
      <c r="L1310" s="1" t="s">
        <v>4057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7" t="n">
        <v>46182</v>
      </c>
      <c r="C1311" s="1" t="n">
        <v>1</v>
      </c>
      <c r="D1311" s="1" t="s">
        <v>3781</v>
      </c>
      <c r="E1311" s="1" t="n">
        <v>1650</v>
      </c>
      <c r="F1311" s="1" t="s">
        <v>99</v>
      </c>
      <c r="I1311" s="1" t="n">
        <v>222921</v>
      </c>
      <c r="J1311" s="1" t="n">
        <v>16604</v>
      </c>
      <c r="K1311" s="1" t="n">
        <v>7898055453246</v>
      </c>
      <c r="L1311" s="1" t="s">
        <v>4428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7" t="n">
        <v>46182</v>
      </c>
      <c r="C1312" s="1" t="n">
        <v>1</v>
      </c>
      <c r="D1312" s="1" t="s">
        <v>3781</v>
      </c>
      <c r="E1312" s="1" t="n">
        <v>1650</v>
      </c>
      <c r="F1312" s="1" t="s">
        <v>99</v>
      </c>
      <c r="I1312" s="1" t="n">
        <v>222921</v>
      </c>
      <c r="J1312" s="1" t="n">
        <v>17454</v>
      </c>
      <c r="K1312" s="1" t="n">
        <v>7898055453222</v>
      </c>
      <c r="L1312" s="1" t="s">
        <v>4058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7" t="n">
        <v>46182</v>
      </c>
      <c r="C1313" s="1" t="n">
        <v>1</v>
      </c>
      <c r="D1313" s="1" t="s">
        <v>3781</v>
      </c>
      <c r="E1313" s="1" t="n">
        <v>1650</v>
      </c>
      <c r="F1313" s="1" t="s">
        <v>99</v>
      </c>
      <c r="I1313" s="1" t="n">
        <v>222921</v>
      </c>
      <c r="J1313" s="1" t="n">
        <v>20636</v>
      </c>
      <c r="K1313" s="1" t="n">
        <v>7898055450702</v>
      </c>
      <c r="L1313" s="1" t="s">
        <v>4429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7" t="n">
        <v>46182</v>
      </c>
      <c r="C1314" s="1" t="n">
        <v>1</v>
      </c>
      <c r="D1314" s="1" t="s">
        <v>3781</v>
      </c>
      <c r="E1314" s="1" t="n">
        <v>1650</v>
      </c>
      <c r="F1314" s="1" t="s">
        <v>99</v>
      </c>
      <c r="I1314" s="1" t="n">
        <v>222921</v>
      </c>
      <c r="J1314" s="1" t="n">
        <v>21048</v>
      </c>
      <c r="K1314" s="1" t="n">
        <v>7898055451532</v>
      </c>
      <c r="L1314" s="1" t="s">
        <v>4060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7" t="n">
        <v>46182</v>
      </c>
      <c r="C1315" s="1" t="n">
        <v>1</v>
      </c>
      <c r="D1315" s="1" t="s">
        <v>3781</v>
      </c>
      <c r="E1315" s="1" t="n">
        <v>1650</v>
      </c>
      <c r="F1315" s="1" t="s">
        <v>99</v>
      </c>
      <c r="I1315" s="1" t="n">
        <v>222921</v>
      </c>
      <c r="J1315" s="1" t="n">
        <v>29579</v>
      </c>
      <c r="K1315" s="1" t="n">
        <v>7898055454519</v>
      </c>
      <c r="L1315" s="1" t="s">
        <v>4430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7" t="n">
        <v>46182</v>
      </c>
      <c r="C1316" s="1" t="n">
        <v>1</v>
      </c>
      <c r="D1316" s="1" t="s">
        <v>3781</v>
      </c>
      <c r="E1316" s="1" t="n">
        <v>1650</v>
      </c>
      <c r="F1316" s="1" t="s">
        <v>99</v>
      </c>
      <c r="I1316" s="1" t="n">
        <v>222921</v>
      </c>
      <c r="J1316" s="1" t="n">
        <v>69556</v>
      </c>
      <c r="K1316" s="1" t="n">
        <v>7898055450740</v>
      </c>
      <c r="L1316" s="1" t="s">
        <v>4431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7" t="n">
        <v>46182</v>
      </c>
      <c r="C1317" s="1" t="n">
        <v>1</v>
      </c>
      <c r="D1317" s="1" t="s">
        <v>3781</v>
      </c>
      <c r="E1317" s="1" t="n">
        <v>1670</v>
      </c>
      <c r="F1317" s="1" t="s">
        <v>755</v>
      </c>
      <c r="I1317" s="1" t="n">
        <v>269857</v>
      </c>
      <c r="J1317" s="1" t="n">
        <v>25092</v>
      </c>
      <c r="K1317" s="1" t="n">
        <v>7896883601105</v>
      </c>
      <c r="L1317" s="1" t="s">
        <v>4432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7" t="n">
        <v>46182</v>
      </c>
      <c r="C1318" s="1" t="n">
        <v>1</v>
      </c>
      <c r="D1318" s="1" t="s">
        <v>3781</v>
      </c>
      <c r="E1318" s="1" t="n">
        <v>1670</v>
      </c>
      <c r="F1318" s="1" t="s">
        <v>755</v>
      </c>
      <c r="I1318" s="1" t="n">
        <v>269857</v>
      </c>
      <c r="J1318" s="1" t="n">
        <v>31921</v>
      </c>
      <c r="K1318" s="1" t="n">
        <v>7896883601006</v>
      </c>
      <c r="L1318" s="1" t="s">
        <v>4433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7" t="n">
        <v>46182</v>
      </c>
      <c r="C1319" s="1" t="n">
        <v>1</v>
      </c>
      <c r="D1319" s="1" t="s">
        <v>3781</v>
      </c>
      <c r="E1319" s="1" t="n">
        <v>1670</v>
      </c>
      <c r="F1319" s="1" t="s">
        <v>755</v>
      </c>
      <c r="I1319" s="1" t="n">
        <v>269857</v>
      </c>
      <c r="J1319" s="1" t="n">
        <v>31922</v>
      </c>
      <c r="K1319" s="1" t="n">
        <v>7896883601099</v>
      </c>
      <c r="L1319" s="1" t="s">
        <v>4434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7" t="n">
        <v>46182</v>
      </c>
      <c r="C1320" s="1" t="n">
        <v>1</v>
      </c>
      <c r="D1320" s="1" t="s">
        <v>3781</v>
      </c>
      <c r="E1320" s="1" t="n">
        <v>1670</v>
      </c>
      <c r="F1320" s="1" t="s">
        <v>755</v>
      </c>
      <c r="I1320" s="1" t="n">
        <v>269857</v>
      </c>
      <c r="J1320" s="1" t="n">
        <v>31927</v>
      </c>
      <c r="K1320" s="1" t="n">
        <v>7896883601068</v>
      </c>
      <c r="L1320" s="1" t="s">
        <v>4435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7" t="n">
        <v>46182</v>
      </c>
      <c r="C1321" s="1" t="n">
        <v>1</v>
      </c>
      <c r="D1321" s="1" t="s">
        <v>3781</v>
      </c>
      <c r="E1321" s="1" t="n">
        <v>1670</v>
      </c>
      <c r="F1321" s="1" t="s">
        <v>755</v>
      </c>
      <c r="I1321" s="1" t="n">
        <v>269857</v>
      </c>
      <c r="J1321" s="1" t="n">
        <v>32526</v>
      </c>
      <c r="K1321" s="1" t="n">
        <v>7896883601075</v>
      </c>
      <c r="L1321" s="1" t="s">
        <v>4436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7" t="n">
        <v>46182</v>
      </c>
      <c r="C1322" s="1" t="n">
        <v>1</v>
      </c>
      <c r="D1322" s="1" t="s">
        <v>3781</v>
      </c>
      <c r="E1322" s="1" t="n">
        <v>1670</v>
      </c>
      <c r="F1322" s="1" t="s">
        <v>755</v>
      </c>
      <c r="I1322" s="1" t="n">
        <v>269857</v>
      </c>
      <c r="J1322" s="1" t="n">
        <v>34627</v>
      </c>
      <c r="K1322" s="1" t="n">
        <v>7896883600214</v>
      </c>
      <c r="L1322" s="1" t="s">
        <v>4437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7" t="n">
        <v>46182</v>
      </c>
      <c r="C1323" s="1" t="n">
        <v>1</v>
      </c>
      <c r="D1323" s="1" t="s">
        <v>3781</v>
      </c>
      <c r="E1323" s="1" t="n">
        <v>1626</v>
      </c>
      <c r="F1323" s="1" t="s">
        <v>65</v>
      </c>
      <c r="I1323" s="1" t="n">
        <v>308378</v>
      </c>
      <c r="J1323" s="1" t="n">
        <v>16273</v>
      </c>
      <c r="K1323" s="1" t="n">
        <v>7894904003495</v>
      </c>
      <c r="L1323" s="1" t="s">
        <v>4438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7" t="n">
        <v>46182</v>
      </c>
      <c r="C1324" s="1" t="n">
        <v>1</v>
      </c>
      <c r="D1324" s="1" t="s">
        <v>3781</v>
      </c>
      <c r="E1324" s="1" t="n">
        <v>1626</v>
      </c>
      <c r="F1324" s="1" t="s">
        <v>65</v>
      </c>
      <c r="I1324" s="1" t="n">
        <v>308378</v>
      </c>
      <c r="J1324" s="1" t="n">
        <v>16832</v>
      </c>
      <c r="K1324" s="1" t="n">
        <v>7894904500116</v>
      </c>
      <c r="L1324" s="1" t="s">
        <v>4439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7" t="n">
        <v>46182</v>
      </c>
      <c r="C1325" s="1" t="n">
        <v>1</v>
      </c>
      <c r="D1325" s="1" t="s">
        <v>3781</v>
      </c>
      <c r="E1325" s="1" t="n">
        <v>1626</v>
      </c>
      <c r="F1325" s="1" t="s">
        <v>65</v>
      </c>
      <c r="I1325" s="1" t="n">
        <v>308378</v>
      </c>
      <c r="J1325" s="1" t="n">
        <v>17278</v>
      </c>
      <c r="K1325" s="1" t="n">
        <v>7891143013186</v>
      </c>
      <c r="L1325" s="1" t="s">
        <v>4440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7" t="n">
        <v>46182</v>
      </c>
      <c r="C1326" s="1" t="n">
        <v>1</v>
      </c>
      <c r="D1326" s="1" t="s">
        <v>3781</v>
      </c>
      <c r="E1326" s="1" t="n">
        <v>1626</v>
      </c>
      <c r="F1326" s="1" t="s">
        <v>65</v>
      </c>
      <c r="I1326" s="1" t="n">
        <v>308378</v>
      </c>
      <c r="J1326" s="1" t="n">
        <v>17305</v>
      </c>
      <c r="K1326" s="1" t="n">
        <v>7894904500383</v>
      </c>
      <c r="L1326" s="1" t="s">
        <v>4441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7" t="n">
        <v>46182</v>
      </c>
      <c r="C1327" s="1" t="n">
        <v>1</v>
      </c>
      <c r="D1327" s="1" t="s">
        <v>3781</v>
      </c>
      <c r="E1327" s="1" t="n">
        <v>1626</v>
      </c>
      <c r="F1327" s="1" t="s">
        <v>65</v>
      </c>
      <c r="I1327" s="1" t="n">
        <v>308378</v>
      </c>
      <c r="J1327" s="1" t="n">
        <v>19609</v>
      </c>
      <c r="K1327" s="1" t="n">
        <v>7891143013919</v>
      </c>
      <c r="L1327" s="1" t="s">
        <v>4442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7" t="n">
        <v>46182</v>
      </c>
      <c r="C1328" s="1" t="n">
        <v>1</v>
      </c>
      <c r="D1328" s="1" t="s">
        <v>3781</v>
      </c>
      <c r="E1328" s="1" t="n">
        <v>1626</v>
      </c>
      <c r="F1328" s="1" t="s">
        <v>65</v>
      </c>
      <c r="I1328" s="1" t="n">
        <v>308378</v>
      </c>
      <c r="J1328" s="1" t="n">
        <v>21348</v>
      </c>
      <c r="K1328" s="1" t="n">
        <v>7891143013193</v>
      </c>
      <c r="L1328" s="1" t="s">
        <v>4443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7" t="n">
        <v>46182</v>
      </c>
      <c r="C1329" s="1" t="n">
        <v>1</v>
      </c>
      <c r="D1329" s="1" t="s">
        <v>3781</v>
      </c>
      <c r="E1329" s="1" t="n">
        <v>1626</v>
      </c>
      <c r="F1329" s="1" t="s">
        <v>65</v>
      </c>
      <c r="I1329" s="1" t="n">
        <v>308378</v>
      </c>
      <c r="J1329" s="1" t="n">
        <v>29990</v>
      </c>
      <c r="K1329" s="1" t="n">
        <v>7894904574780</v>
      </c>
      <c r="L1329" s="1" t="s">
        <v>4444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7" t="n">
        <v>46182</v>
      </c>
      <c r="C1330" s="1" t="n">
        <v>1</v>
      </c>
      <c r="D1330" s="1" t="s">
        <v>3781</v>
      </c>
      <c r="E1330" s="1" t="n">
        <v>1626</v>
      </c>
      <c r="F1330" s="1" t="s">
        <v>65</v>
      </c>
      <c r="I1330" s="1" t="n">
        <v>308378</v>
      </c>
      <c r="J1330" s="1" t="n">
        <v>31331</v>
      </c>
      <c r="K1330" s="1" t="n">
        <v>7894904577897</v>
      </c>
      <c r="L1330" s="1" t="s">
        <v>4445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7" t="n">
        <v>46182</v>
      </c>
      <c r="C1331" s="1" t="n">
        <v>1</v>
      </c>
      <c r="D1331" s="1" t="s">
        <v>3781</v>
      </c>
      <c r="E1331" s="1" t="n">
        <v>1626</v>
      </c>
      <c r="F1331" s="1" t="s">
        <v>65</v>
      </c>
      <c r="I1331" s="1" t="n">
        <v>308378</v>
      </c>
      <c r="J1331" s="1" t="n">
        <v>36584</v>
      </c>
      <c r="K1331" s="1" t="n">
        <v>7898921567411</v>
      </c>
      <c r="L1331" s="1" t="s">
        <v>4446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7" t="n">
        <v>46182</v>
      </c>
      <c r="C1332" s="1" t="n">
        <v>1</v>
      </c>
      <c r="D1332" s="1" t="s">
        <v>3781</v>
      </c>
      <c r="E1332" s="1" t="n">
        <v>1626</v>
      </c>
      <c r="F1332" s="1" t="s">
        <v>65</v>
      </c>
      <c r="I1332" s="1" t="n">
        <v>308378</v>
      </c>
      <c r="J1332" s="1" t="n">
        <v>37053</v>
      </c>
      <c r="K1332" s="1" t="n">
        <v>7894904578658</v>
      </c>
      <c r="L1332" s="1" t="s">
        <v>4447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7" t="n">
        <v>46182</v>
      </c>
      <c r="C1333" s="1" t="n">
        <v>1</v>
      </c>
      <c r="D1333" s="1" t="s">
        <v>3781</v>
      </c>
      <c r="E1333" s="1" t="n">
        <v>1626</v>
      </c>
      <c r="F1333" s="1" t="s">
        <v>65</v>
      </c>
      <c r="I1333" s="1" t="n">
        <v>308378</v>
      </c>
      <c r="J1333" s="1" t="n">
        <v>37747</v>
      </c>
      <c r="K1333" s="1" t="n">
        <v>7898968009004</v>
      </c>
      <c r="L1333" s="1" t="s">
        <v>4448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7" t="n">
        <v>46182</v>
      </c>
      <c r="C1334" s="1" t="n">
        <v>1</v>
      </c>
      <c r="D1334" s="1" t="s">
        <v>3781</v>
      </c>
      <c r="E1334" s="1" t="n">
        <v>1626</v>
      </c>
      <c r="F1334" s="1" t="s">
        <v>65</v>
      </c>
      <c r="I1334" s="1" t="n">
        <v>308378</v>
      </c>
      <c r="J1334" s="1" t="n">
        <v>38003</v>
      </c>
      <c r="K1334" s="1" t="n">
        <v>7898968009066</v>
      </c>
      <c r="L1334" s="1" t="s">
        <v>4449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7" t="n">
        <v>46182</v>
      </c>
      <c r="C1335" s="1" t="n">
        <v>1</v>
      </c>
      <c r="D1335" s="1" t="s">
        <v>3781</v>
      </c>
      <c r="E1335" s="1" t="n">
        <v>1626</v>
      </c>
      <c r="F1335" s="1" t="s">
        <v>65</v>
      </c>
      <c r="I1335" s="1" t="n">
        <v>308378</v>
      </c>
      <c r="J1335" s="1" t="n">
        <v>47538</v>
      </c>
      <c r="K1335" s="1" t="n">
        <v>7898921567077</v>
      </c>
      <c r="L1335" s="1" t="s">
        <v>4450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7" t="n">
        <v>46182</v>
      </c>
      <c r="C1336" s="1" t="n">
        <v>1</v>
      </c>
      <c r="D1336" s="1" t="s">
        <v>3781</v>
      </c>
      <c r="E1336" s="1" t="n">
        <v>1626</v>
      </c>
      <c r="F1336" s="1" t="s">
        <v>65</v>
      </c>
      <c r="I1336" s="1" t="n">
        <v>308378</v>
      </c>
      <c r="J1336" s="1" t="n">
        <v>50688</v>
      </c>
      <c r="K1336" s="1" t="n">
        <v>7894904081639</v>
      </c>
      <c r="L1336" s="1" t="s">
        <v>4451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7" t="n">
        <v>46182</v>
      </c>
      <c r="C1337" s="1" t="n">
        <v>1</v>
      </c>
      <c r="D1337" s="1" t="s">
        <v>3781</v>
      </c>
      <c r="E1337" s="1" t="n">
        <v>1626</v>
      </c>
      <c r="F1337" s="1" t="s">
        <v>65</v>
      </c>
      <c r="I1337" s="1" t="n">
        <v>308378</v>
      </c>
      <c r="J1337" s="1" t="n">
        <v>55605</v>
      </c>
      <c r="K1337" s="1" t="n">
        <v>7898953151046</v>
      </c>
      <c r="L1337" s="1" t="s">
        <v>4452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7" t="n">
        <v>46182</v>
      </c>
      <c r="C1338" s="1" t="n">
        <v>1</v>
      </c>
      <c r="D1338" s="1" t="s">
        <v>3781</v>
      </c>
      <c r="E1338" s="1" t="n">
        <v>1626</v>
      </c>
      <c r="F1338" s="1" t="s">
        <v>65</v>
      </c>
      <c r="I1338" s="1" t="n">
        <v>308378</v>
      </c>
      <c r="J1338" s="1" t="n">
        <v>56951</v>
      </c>
      <c r="K1338" s="1" t="n">
        <v>7894904280001</v>
      </c>
      <c r="L1338" s="1" t="s">
        <v>4453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7" t="n">
        <v>46182</v>
      </c>
      <c r="C1339" s="1" t="n">
        <v>1</v>
      </c>
      <c r="D1339" s="1" t="s">
        <v>3781</v>
      </c>
      <c r="E1339" s="1" t="n">
        <v>1626</v>
      </c>
      <c r="F1339" s="1" t="s">
        <v>65</v>
      </c>
      <c r="I1339" s="1" t="n">
        <v>308378</v>
      </c>
      <c r="J1339" s="1" t="n">
        <v>80139</v>
      </c>
      <c r="K1339" s="1" t="n">
        <v>7898516368850</v>
      </c>
      <c r="L1339" s="1" t="s">
        <v>4454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7" t="n">
        <v>46182</v>
      </c>
      <c r="C1340" s="1" t="n">
        <v>1</v>
      </c>
      <c r="D1340" s="1" t="s">
        <v>3781</v>
      </c>
      <c r="E1340" s="1" t="n">
        <v>1815</v>
      </c>
      <c r="F1340" s="1" t="s">
        <v>626</v>
      </c>
      <c r="I1340" s="1" t="n">
        <v>385264</v>
      </c>
      <c r="J1340" s="1" t="n">
        <v>100011</v>
      </c>
      <c r="K1340" s="1" t="n">
        <v>12</v>
      </c>
      <c r="L1340" s="1" t="s">
        <v>3856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7" t="n">
        <v>46182</v>
      </c>
      <c r="C1341" s="1" t="n">
        <v>1</v>
      </c>
      <c r="D1341" s="1" t="s">
        <v>3781</v>
      </c>
      <c r="E1341" s="1" t="n">
        <v>1815</v>
      </c>
      <c r="F1341" s="1" t="s">
        <v>626</v>
      </c>
      <c r="I1341" s="1" t="n">
        <v>385264</v>
      </c>
      <c r="J1341" s="1" t="n">
        <v>100013</v>
      </c>
      <c r="K1341" s="1" t="n">
        <v>14</v>
      </c>
      <c r="L1341" s="1" t="s">
        <v>3858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7" t="n">
        <v>46182</v>
      </c>
      <c r="C1342" s="1" t="n">
        <v>1</v>
      </c>
      <c r="D1342" s="1" t="s">
        <v>3781</v>
      </c>
      <c r="E1342" s="1" t="n">
        <v>1815</v>
      </c>
      <c r="F1342" s="1" t="s">
        <v>626</v>
      </c>
      <c r="I1342" s="1" t="n">
        <v>385264</v>
      </c>
      <c r="J1342" s="1" t="n">
        <v>110778</v>
      </c>
      <c r="K1342" s="1" t="n">
        <v>71976</v>
      </c>
      <c r="L1342" s="1" t="s">
        <v>4455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7" t="n">
        <v>46182</v>
      </c>
      <c r="C1343" s="1" t="n">
        <v>1</v>
      </c>
      <c r="D1343" s="1" t="s">
        <v>3781</v>
      </c>
      <c r="E1343" s="1" t="n">
        <v>1666</v>
      </c>
      <c r="F1343" s="1" t="s">
        <v>56</v>
      </c>
      <c r="I1343" s="1" t="n">
        <v>562604</v>
      </c>
      <c r="J1343" s="1" t="n">
        <v>103014</v>
      </c>
      <c r="K1343" s="1" t="n">
        <v>145794</v>
      </c>
      <c r="L1343" s="1" t="s">
        <v>4456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7" t="n">
        <v>46182</v>
      </c>
      <c r="C1344" s="1" t="n">
        <v>1</v>
      </c>
      <c r="D1344" s="1" t="s">
        <v>3781</v>
      </c>
      <c r="E1344" s="1" t="n">
        <v>1666</v>
      </c>
      <c r="F1344" s="1" t="s">
        <v>56</v>
      </c>
      <c r="I1344" s="1" t="n">
        <v>562604</v>
      </c>
      <c r="J1344" s="1" t="n">
        <v>21964</v>
      </c>
      <c r="K1344" s="1" t="n">
        <v>78934412</v>
      </c>
      <c r="L1344" s="1" t="s">
        <v>4457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7" t="n">
        <v>46182</v>
      </c>
      <c r="C1345" s="1" t="n">
        <v>1</v>
      </c>
      <c r="D1345" s="1" t="s">
        <v>3781</v>
      </c>
      <c r="E1345" s="1" t="n">
        <v>1666</v>
      </c>
      <c r="F1345" s="1" t="s">
        <v>56</v>
      </c>
      <c r="I1345" s="1" t="n">
        <v>562604</v>
      </c>
      <c r="J1345" s="1" t="n">
        <v>24990</v>
      </c>
      <c r="K1345" s="1" t="n">
        <v>78935761</v>
      </c>
      <c r="L1345" s="1" t="s">
        <v>4458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7" t="n">
        <v>46182</v>
      </c>
      <c r="C1346" s="1" t="n">
        <v>1</v>
      </c>
      <c r="D1346" s="1" t="s">
        <v>3781</v>
      </c>
      <c r="E1346" s="1" t="n">
        <v>1666</v>
      </c>
      <c r="F1346" s="1" t="s">
        <v>56</v>
      </c>
      <c r="I1346" s="1" t="n">
        <v>562604</v>
      </c>
      <c r="J1346" s="1" t="n">
        <v>37535</v>
      </c>
      <c r="K1346" s="1" t="n">
        <v>78942073</v>
      </c>
      <c r="L1346" s="1" t="s">
        <v>4459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7" t="n">
        <v>46182</v>
      </c>
      <c r="C1347" s="1" t="n">
        <v>1</v>
      </c>
      <c r="D1347" s="1" t="s">
        <v>3781</v>
      </c>
      <c r="E1347" s="1" t="n">
        <v>1666</v>
      </c>
      <c r="F1347" s="1" t="s">
        <v>56</v>
      </c>
      <c r="I1347" s="1" t="n">
        <v>562604</v>
      </c>
      <c r="J1347" s="1" t="n">
        <v>37536</v>
      </c>
      <c r="K1347" s="1" t="n">
        <v>78942066</v>
      </c>
      <c r="L1347" s="1" t="s">
        <v>4460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7" t="n">
        <v>46182</v>
      </c>
      <c r="C1348" s="1" t="n">
        <v>1</v>
      </c>
      <c r="D1348" s="1" t="s">
        <v>3781</v>
      </c>
      <c r="E1348" s="1" t="n">
        <v>1666</v>
      </c>
      <c r="F1348" s="1" t="s">
        <v>56</v>
      </c>
      <c r="I1348" s="1" t="n">
        <v>562604</v>
      </c>
      <c r="J1348" s="1" t="n">
        <v>49090</v>
      </c>
      <c r="K1348" s="1" t="n">
        <v>78942813</v>
      </c>
      <c r="L1348" s="1" t="s">
        <v>4461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7" t="n">
        <v>46182</v>
      </c>
      <c r="C1349" s="1" t="n">
        <v>1</v>
      </c>
      <c r="D1349" s="1" t="s">
        <v>3781</v>
      </c>
      <c r="E1349" s="1" t="n">
        <v>1666</v>
      </c>
      <c r="F1349" s="1" t="s">
        <v>56</v>
      </c>
      <c r="I1349" s="1" t="n">
        <v>562604</v>
      </c>
      <c r="J1349" s="1" t="n">
        <v>50760</v>
      </c>
      <c r="K1349" s="1" t="n">
        <v>78943087</v>
      </c>
      <c r="L1349" s="1" t="s">
        <v>4462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7" t="n">
        <v>46182</v>
      </c>
      <c r="C1350" s="1" t="n">
        <v>1</v>
      </c>
      <c r="D1350" s="1" t="s">
        <v>3781</v>
      </c>
      <c r="E1350" s="1" t="n">
        <v>1666</v>
      </c>
      <c r="F1350" s="1" t="s">
        <v>56</v>
      </c>
      <c r="I1350" s="1" t="n">
        <v>562604</v>
      </c>
      <c r="J1350" s="1" t="n">
        <v>53207</v>
      </c>
      <c r="K1350" s="1" t="n">
        <v>78944480</v>
      </c>
      <c r="L1350" s="1" t="s">
        <v>4463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7" t="n">
        <v>46182</v>
      </c>
      <c r="C1351" s="1" t="n">
        <v>1</v>
      </c>
      <c r="D1351" s="1" t="s">
        <v>3781</v>
      </c>
      <c r="E1351" s="1" t="n">
        <v>1666</v>
      </c>
      <c r="F1351" s="1" t="s">
        <v>56</v>
      </c>
      <c r="I1351" s="1" t="n">
        <v>562604</v>
      </c>
      <c r="J1351" s="1" t="n">
        <v>57287</v>
      </c>
      <c r="K1351" s="1" t="n">
        <v>78944251</v>
      </c>
      <c r="L1351" s="1" t="s">
        <v>4464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7" t="n">
        <v>46182</v>
      </c>
      <c r="C1352" s="1" t="n">
        <v>1</v>
      </c>
      <c r="D1352" s="1" t="s">
        <v>3781</v>
      </c>
      <c r="E1352" s="1" t="n">
        <v>1666</v>
      </c>
      <c r="F1352" s="1" t="s">
        <v>56</v>
      </c>
      <c r="I1352" s="1" t="n">
        <v>562604</v>
      </c>
      <c r="J1352" s="1" t="n">
        <v>67177</v>
      </c>
      <c r="K1352" s="1" t="n">
        <v>78944466</v>
      </c>
      <c r="L1352" s="1" t="s">
        <v>4465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7" t="n">
        <v>46182</v>
      </c>
      <c r="C1353" s="1" t="n">
        <v>1</v>
      </c>
      <c r="D1353" s="1" t="s">
        <v>3781</v>
      </c>
      <c r="E1353" s="1" t="n">
        <v>1666</v>
      </c>
      <c r="F1353" s="1" t="s">
        <v>56</v>
      </c>
      <c r="I1353" s="1" t="n">
        <v>562604</v>
      </c>
      <c r="J1353" s="1" t="n">
        <v>68977</v>
      </c>
      <c r="K1353" s="1" t="n">
        <v>78946224</v>
      </c>
      <c r="L1353" s="1" t="s">
        <v>4466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7" t="n">
        <v>46182</v>
      </c>
      <c r="C1354" s="1" t="n">
        <v>1</v>
      </c>
      <c r="D1354" s="1" t="s">
        <v>3781</v>
      </c>
      <c r="E1354" s="1" t="n">
        <v>1666</v>
      </c>
      <c r="F1354" s="1" t="s">
        <v>56</v>
      </c>
      <c r="I1354" s="1" t="n">
        <v>562604</v>
      </c>
      <c r="J1354" s="1" t="n">
        <v>71518</v>
      </c>
      <c r="K1354" s="1" t="n">
        <v>78946200</v>
      </c>
      <c r="L1354" s="1" t="s">
        <v>4467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7" t="n">
        <v>46182</v>
      </c>
      <c r="C1355" s="1" t="n">
        <v>1</v>
      </c>
      <c r="D1355" s="1" t="s">
        <v>3781</v>
      </c>
      <c r="E1355" s="1" t="n">
        <v>1666</v>
      </c>
      <c r="F1355" s="1" t="s">
        <v>56</v>
      </c>
      <c r="I1355" s="1" t="n">
        <v>562604</v>
      </c>
      <c r="J1355" s="1" t="n">
        <v>77084</v>
      </c>
      <c r="K1355" s="1" t="n">
        <v>78947535</v>
      </c>
      <c r="L1355" s="1" t="s">
        <v>4468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7" t="n">
        <v>46182</v>
      </c>
      <c r="C1356" s="1" t="n">
        <v>1</v>
      </c>
      <c r="D1356" s="1" t="s">
        <v>3781</v>
      </c>
      <c r="E1356" s="1" t="n">
        <v>1666</v>
      </c>
      <c r="F1356" s="1" t="s">
        <v>56</v>
      </c>
      <c r="I1356" s="1" t="n">
        <v>562604</v>
      </c>
      <c r="J1356" s="1" t="n">
        <v>78026</v>
      </c>
      <c r="K1356" s="1" t="n">
        <v>78947504</v>
      </c>
      <c r="L1356" s="1" t="s">
        <v>4469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7" t="n">
        <v>46182</v>
      </c>
      <c r="C1357" s="1" t="n">
        <v>1</v>
      </c>
      <c r="D1357" s="1" t="s">
        <v>3781</v>
      </c>
      <c r="E1357" s="1" t="n">
        <v>1666</v>
      </c>
      <c r="F1357" s="1" t="s">
        <v>56</v>
      </c>
      <c r="I1357" s="1" t="n">
        <v>562604</v>
      </c>
      <c r="J1357" s="1" t="n">
        <v>78170</v>
      </c>
      <c r="K1357" s="1" t="n">
        <v>781718</v>
      </c>
      <c r="L1357" s="1" t="s">
        <v>4470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7" t="n">
        <v>46182</v>
      </c>
      <c r="C1358" s="1" t="n">
        <v>1</v>
      </c>
      <c r="D1358" s="1" t="s">
        <v>3781</v>
      </c>
      <c r="E1358" s="1" t="n">
        <v>1705</v>
      </c>
      <c r="F1358" s="1" t="s">
        <v>173</v>
      </c>
      <c r="I1358" s="1" t="n">
        <v>1149037</v>
      </c>
      <c r="J1358" s="1" t="n">
        <v>102360</v>
      </c>
      <c r="K1358" s="1" t="n">
        <v>7894900593709</v>
      </c>
      <c r="L1358" s="1" t="s">
        <v>4471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7" t="n">
        <v>46182</v>
      </c>
      <c r="C1359" s="1" t="n">
        <v>1</v>
      </c>
      <c r="D1359" s="1" t="s">
        <v>3781</v>
      </c>
      <c r="E1359" s="1" t="n">
        <v>1705</v>
      </c>
      <c r="F1359" s="1" t="s">
        <v>173</v>
      </c>
      <c r="I1359" s="1" t="n">
        <v>1149037</v>
      </c>
      <c r="J1359" s="1" t="n">
        <v>102361</v>
      </c>
      <c r="K1359" s="1" t="n">
        <v>7894900573701</v>
      </c>
      <c r="L1359" s="1" t="s">
        <v>4472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7" t="n">
        <v>46182</v>
      </c>
      <c r="C1360" s="1" t="n">
        <v>1</v>
      </c>
      <c r="D1360" s="1" t="s">
        <v>3781</v>
      </c>
      <c r="E1360" s="1" t="n">
        <v>1705</v>
      </c>
      <c r="F1360" s="1" t="s">
        <v>173</v>
      </c>
      <c r="I1360" s="1" t="n">
        <v>1149037</v>
      </c>
      <c r="J1360" s="1" t="n">
        <v>102362</v>
      </c>
      <c r="K1360" s="1" t="n">
        <v>7894900583700</v>
      </c>
      <c r="L1360" s="1" t="s">
        <v>4473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7" t="n">
        <v>46182</v>
      </c>
      <c r="C1361" s="1" t="n">
        <v>1</v>
      </c>
      <c r="D1361" s="1" t="s">
        <v>3781</v>
      </c>
      <c r="E1361" s="1" t="n">
        <v>1705</v>
      </c>
      <c r="F1361" s="1" t="s">
        <v>173</v>
      </c>
      <c r="I1361" s="1" t="n">
        <v>1149037</v>
      </c>
      <c r="J1361" s="1" t="n">
        <v>102363</v>
      </c>
      <c r="K1361" s="1" t="n">
        <v>7894900563702</v>
      </c>
      <c r="L1361" s="1" t="s">
        <v>4474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7" t="n">
        <v>46182</v>
      </c>
      <c r="C1362" s="1" t="n">
        <v>1</v>
      </c>
      <c r="D1362" s="1" t="s">
        <v>3781</v>
      </c>
      <c r="E1362" s="1" t="n">
        <v>1705</v>
      </c>
      <c r="F1362" s="1" t="s">
        <v>173</v>
      </c>
      <c r="I1362" s="1" t="n">
        <v>1149037</v>
      </c>
      <c r="J1362" s="1" t="n">
        <v>103158</v>
      </c>
      <c r="K1362" s="1" t="n">
        <v>7894900060010</v>
      </c>
      <c r="L1362" s="1" t="s">
        <v>4475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7" t="n">
        <v>46182</v>
      </c>
      <c r="C1363" s="1" t="n">
        <v>1</v>
      </c>
      <c r="D1363" s="1" t="s">
        <v>3781</v>
      </c>
      <c r="E1363" s="1" t="n">
        <v>1705</v>
      </c>
      <c r="F1363" s="1" t="s">
        <v>173</v>
      </c>
      <c r="I1363" s="1" t="n">
        <v>1149037</v>
      </c>
      <c r="J1363" s="1" t="n">
        <v>104575</v>
      </c>
      <c r="K1363" s="1" t="n">
        <v>7898341430098</v>
      </c>
      <c r="L1363" s="1" t="s">
        <v>4476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7" t="n">
        <v>46182</v>
      </c>
      <c r="C1364" s="1" t="n">
        <v>1</v>
      </c>
      <c r="D1364" s="1" t="s">
        <v>3781</v>
      </c>
      <c r="E1364" s="1" t="n">
        <v>1705</v>
      </c>
      <c r="F1364" s="1" t="s">
        <v>173</v>
      </c>
      <c r="I1364" s="1" t="n">
        <v>1149037</v>
      </c>
      <c r="J1364" s="1" t="n">
        <v>104576</v>
      </c>
      <c r="K1364" s="1" t="n">
        <v>7898341430111</v>
      </c>
      <c r="L1364" s="1" t="s">
        <v>4477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7" t="n">
        <v>46182</v>
      </c>
      <c r="C1365" s="1" t="n">
        <v>1</v>
      </c>
      <c r="D1365" s="1" t="s">
        <v>3781</v>
      </c>
      <c r="E1365" s="1" t="n">
        <v>1705</v>
      </c>
      <c r="F1365" s="1" t="s">
        <v>173</v>
      </c>
      <c r="I1365" s="1" t="n">
        <v>1149037</v>
      </c>
      <c r="J1365" s="1" t="n">
        <v>21003</v>
      </c>
      <c r="K1365" s="1" t="n">
        <v>7894900611014</v>
      </c>
      <c r="L1365" s="1" t="s">
        <v>4478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7" t="n">
        <v>46182</v>
      </c>
      <c r="C1366" s="1" t="n">
        <v>1</v>
      </c>
      <c r="D1366" s="1" t="s">
        <v>3781</v>
      </c>
      <c r="E1366" s="1" t="n">
        <v>1705</v>
      </c>
      <c r="F1366" s="1" t="s">
        <v>173</v>
      </c>
      <c r="I1366" s="1" t="n">
        <v>1149037</v>
      </c>
      <c r="J1366" s="1" t="n">
        <v>24324</v>
      </c>
      <c r="K1366" s="1" t="n">
        <v>70847022015</v>
      </c>
      <c r="L1366" s="1" t="s">
        <v>4479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7" t="n">
        <v>46182</v>
      </c>
      <c r="C1367" s="1" t="n">
        <v>1</v>
      </c>
      <c r="D1367" s="1" t="s">
        <v>3781</v>
      </c>
      <c r="E1367" s="1" t="n">
        <v>1705</v>
      </c>
      <c r="F1367" s="1" t="s">
        <v>173</v>
      </c>
      <c r="I1367" s="1" t="n">
        <v>1149037</v>
      </c>
      <c r="J1367" s="1" t="n">
        <v>24651</v>
      </c>
      <c r="K1367" s="1" t="n">
        <v>78936683</v>
      </c>
      <c r="L1367" s="1" t="s">
        <v>4480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7" t="n">
        <v>46182</v>
      </c>
      <c r="C1368" s="1" t="n">
        <v>1</v>
      </c>
      <c r="D1368" s="1" t="s">
        <v>3781</v>
      </c>
      <c r="E1368" s="1" t="n">
        <v>1705</v>
      </c>
      <c r="F1368" s="1" t="s">
        <v>173</v>
      </c>
      <c r="I1368" s="1" t="n">
        <v>1149037</v>
      </c>
      <c r="J1368" s="1" t="n">
        <v>25136</v>
      </c>
      <c r="K1368" s="1" t="n">
        <v>70847022206</v>
      </c>
      <c r="L1368" s="1" t="s">
        <v>4481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7" t="n">
        <v>46182</v>
      </c>
      <c r="C1369" s="1" t="n">
        <v>1</v>
      </c>
      <c r="D1369" s="1" t="s">
        <v>3781</v>
      </c>
      <c r="E1369" s="1" t="n">
        <v>1705</v>
      </c>
      <c r="F1369" s="1" t="s">
        <v>173</v>
      </c>
      <c r="I1369" s="1" t="n">
        <v>1149037</v>
      </c>
      <c r="J1369" s="1" t="n">
        <v>25906</v>
      </c>
      <c r="K1369" s="1" t="n">
        <v>7894900030396</v>
      </c>
      <c r="L1369" s="1" t="s">
        <v>4482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7" t="n">
        <v>46182</v>
      </c>
      <c r="C1370" s="1" t="n">
        <v>1</v>
      </c>
      <c r="D1370" s="1" t="s">
        <v>3781</v>
      </c>
      <c r="E1370" s="1" t="n">
        <v>1705</v>
      </c>
      <c r="F1370" s="1" t="s">
        <v>173</v>
      </c>
      <c r="I1370" s="1" t="n">
        <v>1149037</v>
      </c>
      <c r="J1370" s="1" t="n">
        <v>26195</v>
      </c>
      <c r="K1370" s="1" t="n">
        <v>7894900010398</v>
      </c>
      <c r="L1370" s="1" t="s">
        <v>4483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7" t="n">
        <v>46182</v>
      </c>
      <c r="C1371" s="1" t="n">
        <v>1</v>
      </c>
      <c r="D1371" s="1" t="s">
        <v>3781</v>
      </c>
      <c r="E1371" s="1" t="n">
        <v>1705</v>
      </c>
      <c r="F1371" s="1" t="s">
        <v>173</v>
      </c>
      <c r="I1371" s="1" t="n">
        <v>1149037</v>
      </c>
      <c r="J1371" s="1" t="n">
        <v>27530</v>
      </c>
      <c r="K1371" s="1" t="n">
        <v>7894900700398</v>
      </c>
      <c r="L1371" s="1" t="s">
        <v>4484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7" t="n">
        <v>46182</v>
      </c>
      <c r="C1372" s="1" t="n">
        <v>1</v>
      </c>
      <c r="D1372" s="1" t="s">
        <v>3781</v>
      </c>
      <c r="E1372" s="1" t="n">
        <v>1705</v>
      </c>
      <c r="F1372" s="1" t="s">
        <v>173</v>
      </c>
      <c r="I1372" s="1" t="n">
        <v>1149037</v>
      </c>
      <c r="J1372" s="1" t="n">
        <v>28695</v>
      </c>
      <c r="K1372" s="1" t="n">
        <v>7894900086003</v>
      </c>
      <c r="L1372" s="1" t="s">
        <v>4485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7" t="n">
        <v>46182</v>
      </c>
      <c r="C1373" s="1" t="n">
        <v>1</v>
      </c>
      <c r="D1373" s="1" t="s">
        <v>3781</v>
      </c>
      <c r="E1373" s="1" t="n">
        <v>1705</v>
      </c>
      <c r="F1373" s="1" t="s">
        <v>173</v>
      </c>
      <c r="I1373" s="1" t="n">
        <v>1149037</v>
      </c>
      <c r="J1373" s="1" t="n">
        <v>29748</v>
      </c>
      <c r="K1373" s="1" t="n">
        <v>70847033301</v>
      </c>
      <c r="L1373" s="1" t="s">
        <v>4486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7" t="n">
        <v>46182</v>
      </c>
      <c r="C1374" s="1" t="n">
        <v>1</v>
      </c>
      <c r="D1374" s="1" t="s">
        <v>3781</v>
      </c>
      <c r="E1374" s="1" t="n">
        <v>1705</v>
      </c>
      <c r="F1374" s="1" t="s">
        <v>173</v>
      </c>
      <c r="I1374" s="1" t="n">
        <v>1149037</v>
      </c>
      <c r="J1374" s="1" t="n">
        <v>29749</v>
      </c>
      <c r="K1374" s="1" t="n">
        <v>70847033929</v>
      </c>
      <c r="L1374" s="1" t="s">
        <v>4487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7" t="n">
        <v>46182</v>
      </c>
      <c r="C1375" s="1" t="n">
        <v>1</v>
      </c>
      <c r="D1375" s="1" t="s">
        <v>3781</v>
      </c>
      <c r="E1375" s="1" t="n">
        <v>1705</v>
      </c>
      <c r="F1375" s="1" t="s">
        <v>173</v>
      </c>
      <c r="I1375" s="1" t="n">
        <v>1149037</v>
      </c>
      <c r="J1375" s="1" t="n">
        <v>35357</v>
      </c>
      <c r="K1375" s="1" t="n">
        <v>7894900681017</v>
      </c>
      <c r="L1375" s="1" t="s">
        <v>4488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7" t="n">
        <v>46182</v>
      </c>
      <c r="C1376" s="1" t="n">
        <v>1</v>
      </c>
      <c r="D1376" s="1" t="s">
        <v>3781</v>
      </c>
      <c r="E1376" s="1" t="n">
        <v>1705</v>
      </c>
      <c r="F1376" s="1" t="s">
        <v>173</v>
      </c>
      <c r="I1376" s="1" t="n">
        <v>1149037</v>
      </c>
      <c r="J1376" s="1" t="n">
        <v>36983</v>
      </c>
      <c r="K1376" s="1" t="n">
        <v>7894900087123</v>
      </c>
      <c r="L1376" s="1" t="s">
        <v>4489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7" t="n">
        <v>46182</v>
      </c>
      <c r="C1377" s="1" t="n">
        <v>1</v>
      </c>
      <c r="D1377" s="1" t="s">
        <v>3781</v>
      </c>
      <c r="E1377" s="1" t="n">
        <v>1705</v>
      </c>
      <c r="F1377" s="1" t="s">
        <v>173</v>
      </c>
      <c r="I1377" s="1" t="n">
        <v>1149037</v>
      </c>
      <c r="J1377" s="1" t="n">
        <v>37178</v>
      </c>
      <c r="K1377" s="1" t="n">
        <v>7894900087062</v>
      </c>
      <c r="L1377" s="1" t="s">
        <v>4490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7" t="n">
        <v>46182</v>
      </c>
      <c r="C1378" s="1" t="n">
        <v>1</v>
      </c>
      <c r="D1378" s="1" t="s">
        <v>3781</v>
      </c>
      <c r="E1378" s="1" t="n">
        <v>1705</v>
      </c>
      <c r="F1378" s="1" t="s">
        <v>173</v>
      </c>
      <c r="I1378" s="1" t="n">
        <v>1149037</v>
      </c>
      <c r="J1378" s="1" t="n">
        <v>45536</v>
      </c>
      <c r="K1378" s="1" t="n">
        <v>7894900086027</v>
      </c>
      <c r="L1378" s="1" t="s">
        <v>4491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7" t="n">
        <v>46182</v>
      </c>
      <c r="C1379" s="1" t="n">
        <v>1</v>
      </c>
      <c r="D1379" s="1" t="s">
        <v>3781</v>
      </c>
      <c r="E1379" s="1" t="n">
        <v>1705</v>
      </c>
      <c r="F1379" s="1" t="s">
        <v>173</v>
      </c>
      <c r="I1379" s="1" t="n">
        <v>1149037</v>
      </c>
      <c r="J1379" s="1" t="n">
        <v>47082</v>
      </c>
      <c r="K1379" s="1" t="n">
        <v>1220000250031</v>
      </c>
      <c r="L1379" s="1" t="s">
        <v>4492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7" t="n">
        <v>46182</v>
      </c>
      <c r="C1380" s="1" t="n">
        <v>1</v>
      </c>
      <c r="D1380" s="1" t="s">
        <v>3781</v>
      </c>
      <c r="E1380" s="1" t="n">
        <v>1705</v>
      </c>
      <c r="F1380" s="1" t="s">
        <v>173</v>
      </c>
      <c r="I1380" s="1" t="n">
        <v>1149037</v>
      </c>
      <c r="J1380" s="1" t="n">
        <v>54315</v>
      </c>
      <c r="K1380" s="1" t="n">
        <v>1220000250222</v>
      </c>
      <c r="L1380" s="1" t="s">
        <v>4493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7" t="n">
        <v>46182</v>
      </c>
      <c r="C1381" s="1" t="n">
        <v>1</v>
      </c>
      <c r="D1381" s="1" t="s">
        <v>3781</v>
      </c>
      <c r="E1381" s="1" t="n">
        <v>1705</v>
      </c>
      <c r="F1381" s="1" t="s">
        <v>173</v>
      </c>
      <c r="I1381" s="1" t="n">
        <v>1149037</v>
      </c>
      <c r="J1381" s="1" t="n">
        <v>60013</v>
      </c>
      <c r="K1381" s="1" t="n">
        <v>1220000250147</v>
      </c>
      <c r="L1381" s="1" t="s">
        <v>4494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7" t="n">
        <v>46182</v>
      </c>
      <c r="C1382" s="1" t="n">
        <v>1</v>
      </c>
      <c r="D1382" s="1" t="s">
        <v>3781</v>
      </c>
      <c r="E1382" s="1" t="n">
        <v>1705</v>
      </c>
      <c r="F1382" s="1" t="s">
        <v>173</v>
      </c>
      <c r="I1382" s="1" t="n">
        <v>1149037</v>
      </c>
      <c r="J1382" s="1" t="n">
        <v>62343</v>
      </c>
      <c r="K1382" s="1" t="n">
        <v>7898938890045</v>
      </c>
      <c r="L1382" s="1" t="s">
        <v>4495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7" t="n">
        <v>46182</v>
      </c>
      <c r="C1383" s="1" t="n">
        <v>1</v>
      </c>
      <c r="D1383" s="1" t="s">
        <v>3781</v>
      </c>
      <c r="E1383" s="1" t="n">
        <v>1705</v>
      </c>
      <c r="F1383" s="1" t="s">
        <v>173</v>
      </c>
      <c r="I1383" s="1" t="n">
        <v>1149037</v>
      </c>
      <c r="J1383" s="1" t="n">
        <v>62378</v>
      </c>
      <c r="K1383" s="1" t="n">
        <v>7896045506934</v>
      </c>
      <c r="L1383" s="1" t="s">
        <v>3879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7" t="n">
        <v>46182</v>
      </c>
      <c r="C1384" s="1" t="n">
        <v>1</v>
      </c>
      <c r="D1384" s="1" t="s">
        <v>3781</v>
      </c>
      <c r="E1384" s="1" t="n">
        <v>1705</v>
      </c>
      <c r="F1384" s="1" t="s">
        <v>173</v>
      </c>
      <c r="I1384" s="1" t="n">
        <v>1149037</v>
      </c>
      <c r="J1384" s="1" t="n">
        <v>66038</v>
      </c>
      <c r="K1384" s="1" t="n">
        <v>7898938890076</v>
      </c>
      <c r="L1384" s="1" t="s">
        <v>4496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7" t="n">
        <v>46182</v>
      </c>
      <c r="C1385" s="1" t="n">
        <v>1</v>
      </c>
      <c r="D1385" s="1" t="s">
        <v>3781</v>
      </c>
      <c r="E1385" s="1" t="n">
        <v>1705</v>
      </c>
      <c r="F1385" s="1" t="s">
        <v>173</v>
      </c>
      <c r="I1385" s="1" t="n">
        <v>1149037</v>
      </c>
      <c r="J1385" s="1" t="n">
        <v>74598</v>
      </c>
      <c r="K1385" s="1" t="n">
        <v>7898938890113</v>
      </c>
      <c r="L1385" s="1" t="s">
        <v>4497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7" t="n">
        <v>46182</v>
      </c>
      <c r="C1386" s="1" t="n">
        <v>1</v>
      </c>
      <c r="D1386" s="1" t="s">
        <v>3781</v>
      </c>
      <c r="E1386" s="1" t="n">
        <v>1705</v>
      </c>
      <c r="F1386" s="1" t="s">
        <v>173</v>
      </c>
      <c r="I1386" s="1" t="n">
        <v>1149037</v>
      </c>
      <c r="J1386" s="1" t="n">
        <v>78241</v>
      </c>
      <c r="K1386" s="1" t="n">
        <v>7898938890120</v>
      </c>
      <c r="L1386" s="1" t="s">
        <v>4498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7" t="n">
        <v>46182</v>
      </c>
      <c r="C1387" s="1" t="n">
        <v>1</v>
      </c>
      <c r="D1387" s="1" t="s">
        <v>3781</v>
      </c>
      <c r="E1387" s="1" t="n">
        <v>1705</v>
      </c>
      <c r="F1387" s="1" t="s">
        <v>173</v>
      </c>
      <c r="I1387" s="1" t="n">
        <v>1149037</v>
      </c>
      <c r="J1387" s="1" t="n">
        <v>79144</v>
      </c>
      <c r="K1387" s="1" t="n">
        <v>7894900025026</v>
      </c>
      <c r="L1387" s="1" t="s">
        <v>4499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7" t="n">
        <v>46182</v>
      </c>
      <c r="C1388" s="1" t="n">
        <v>1</v>
      </c>
      <c r="D1388" s="1" t="s">
        <v>3781</v>
      </c>
      <c r="E1388" s="1" t="n">
        <v>1705</v>
      </c>
      <c r="F1388" s="1" t="s">
        <v>173</v>
      </c>
      <c r="I1388" s="1" t="n">
        <v>1149037</v>
      </c>
      <c r="J1388" s="1" t="n">
        <v>80105</v>
      </c>
      <c r="K1388" s="1" t="n">
        <v>7898770420042</v>
      </c>
      <c r="L1388" s="1" t="s">
        <v>4500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7" t="n">
        <v>46182</v>
      </c>
      <c r="C1389" s="1" t="n">
        <v>1</v>
      </c>
      <c r="D1389" s="1" t="s">
        <v>3781</v>
      </c>
      <c r="E1389" s="1" t="n">
        <v>1705</v>
      </c>
      <c r="F1389" s="1" t="s">
        <v>173</v>
      </c>
      <c r="I1389" s="1" t="n">
        <v>1149037</v>
      </c>
      <c r="J1389" s="1" t="n">
        <v>81247</v>
      </c>
      <c r="K1389" s="1" t="n">
        <v>7894900097023</v>
      </c>
      <c r="L1389" s="1" t="s">
        <v>4501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7" t="n">
        <v>46182</v>
      </c>
      <c r="C1390" s="1" t="n">
        <v>1</v>
      </c>
      <c r="D1390" s="1" t="s">
        <v>3781</v>
      </c>
      <c r="E1390" s="1" t="n">
        <v>1705</v>
      </c>
      <c r="F1390" s="1" t="s">
        <v>173</v>
      </c>
      <c r="I1390" s="1" t="n">
        <v>1863100</v>
      </c>
      <c r="J1390" s="1" t="n">
        <v>103139</v>
      </c>
      <c r="K1390" s="1" t="n">
        <v>7894900051759</v>
      </c>
      <c r="L1390" s="1" t="s">
        <v>4502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7" t="n">
        <v>46182</v>
      </c>
      <c r="C1391" s="1" t="n">
        <v>1</v>
      </c>
      <c r="D1391" s="1" t="s">
        <v>3781</v>
      </c>
      <c r="E1391" s="1" t="n">
        <v>1705</v>
      </c>
      <c r="F1391" s="1" t="s">
        <v>173</v>
      </c>
      <c r="I1391" s="1" t="n">
        <v>1863100</v>
      </c>
      <c r="J1391" s="1" t="n">
        <v>103146</v>
      </c>
      <c r="K1391" s="1" t="n">
        <v>7894900031515</v>
      </c>
      <c r="L1391" s="1" t="s">
        <v>4503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7" t="n">
        <v>46182</v>
      </c>
      <c r="C1392" s="1" t="n">
        <v>1</v>
      </c>
      <c r="D1392" s="1" t="s">
        <v>3781</v>
      </c>
      <c r="E1392" s="1" t="n">
        <v>1705</v>
      </c>
      <c r="F1392" s="1" t="s">
        <v>173</v>
      </c>
      <c r="I1392" s="1" t="n">
        <v>1863100</v>
      </c>
      <c r="J1392" s="1" t="n">
        <v>103160</v>
      </c>
      <c r="K1392" s="1" t="n">
        <v>7894900030013</v>
      </c>
      <c r="L1392" s="1" t="s">
        <v>4504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7" t="n">
        <v>46182</v>
      </c>
      <c r="C1393" s="1" t="n">
        <v>1</v>
      </c>
      <c r="D1393" s="1" t="s">
        <v>3781</v>
      </c>
      <c r="E1393" s="1" t="n">
        <v>1705</v>
      </c>
      <c r="F1393" s="1" t="s">
        <v>173</v>
      </c>
      <c r="I1393" s="1" t="n">
        <v>1863100</v>
      </c>
      <c r="J1393" s="1" t="n">
        <v>103161</v>
      </c>
      <c r="K1393" s="1" t="n">
        <v>7894900010015</v>
      </c>
      <c r="L1393" s="1" t="s">
        <v>4505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7" t="n">
        <v>46182</v>
      </c>
      <c r="C1394" s="1" t="n">
        <v>1</v>
      </c>
      <c r="D1394" s="1" t="s">
        <v>3781</v>
      </c>
      <c r="E1394" s="1" t="n">
        <v>1705</v>
      </c>
      <c r="F1394" s="1" t="s">
        <v>173</v>
      </c>
      <c r="I1394" s="1" t="n">
        <v>1863100</v>
      </c>
      <c r="J1394" s="1" t="n">
        <v>104472</v>
      </c>
      <c r="K1394" s="1" t="n">
        <v>7897105200038</v>
      </c>
      <c r="L1394" s="1" t="s">
        <v>4506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7" t="n">
        <v>46182</v>
      </c>
      <c r="C1395" s="1" t="n">
        <v>1</v>
      </c>
      <c r="D1395" s="1" t="s">
        <v>3781</v>
      </c>
      <c r="E1395" s="1" t="n">
        <v>1705</v>
      </c>
      <c r="F1395" s="1" t="s">
        <v>173</v>
      </c>
      <c r="I1395" s="1" t="n">
        <v>1863100</v>
      </c>
      <c r="J1395" s="1" t="n">
        <v>105323</v>
      </c>
      <c r="K1395" s="1" t="n">
        <v>7894900701753</v>
      </c>
      <c r="L1395" s="1" t="s">
        <v>4507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7" t="n">
        <v>46182</v>
      </c>
      <c r="C1396" s="1" t="n">
        <v>1</v>
      </c>
      <c r="D1396" s="1" t="s">
        <v>3781</v>
      </c>
      <c r="E1396" s="1" t="n">
        <v>1705</v>
      </c>
      <c r="F1396" s="1" t="s">
        <v>173</v>
      </c>
      <c r="I1396" s="1" t="n">
        <v>1863100</v>
      </c>
      <c r="J1396" s="1" t="n">
        <v>105670</v>
      </c>
      <c r="K1396" s="1" t="n">
        <v>7897105200137</v>
      </c>
      <c r="L1396" s="1" t="s">
        <v>4508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7" t="n">
        <v>46182</v>
      </c>
      <c r="C1397" s="1" t="n">
        <v>1</v>
      </c>
      <c r="D1397" s="1" t="s">
        <v>3781</v>
      </c>
      <c r="E1397" s="1" t="n">
        <v>1705</v>
      </c>
      <c r="F1397" s="1" t="s">
        <v>173</v>
      </c>
      <c r="I1397" s="1" t="n">
        <v>1863100</v>
      </c>
      <c r="J1397" s="1" t="n">
        <v>107100</v>
      </c>
      <c r="K1397" s="1" t="n">
        <v>7894900700015</v>
      </c>
      <c r="L1397" s="1" t="s">
        <v>4509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7" t="n">
        <v>46182</v>
      </c>
      <c r="C1398" s="1" t="n">
        <v>1</v>
      </c>
      <c r="D1398" s="1" t="s">
        <v>3781</v>
      </c>
      <c r="E1398" s="1" t="n">
        <v>1705</v>
      </c>
      <c r="F1398" s="1" t="s">
        <v>173</v>
      </c>
      <c r="I1398" s="1" t="n">
        <v>1863100</v>
      </c>
      <c r="J1398" s="1" t="n">
        <v>18192</v>
      </c>
      <c r="K1398" s="1" t="n">
        <v>7894900320015</v>
      </c>
      <c r="L1398" s="1" t="s">
        <v>4510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7" t="n">
        <v>46182</v>
      </c>
      <c r="C1399" s="1" t="n">
        <v>1</v>
      </c>
      <c r="D1399" s="1" t="s">
        <v>3781</v>
      </c>
      <c r="E1399" s="1" t="n">
        <v>1705</v>
      </c>
      <c r="F1399" s="1" t="s">
        <v>173</v>
      </c>
      <c r="I1399" s="1" t="n">
        <v>1863100</v>
      </c>
      <c r="J1399" s="1" t="n">
        <v>21183</v>
      </c>
      <c r="K1399" s="1" t="n">
        <v>7894900556063</v>
      </c>
      <c r="L1399" s="1" t="s">
        <v>4511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7" t="n">
        <v>46182</v>
      </c>
      <c r="C1400" s="1" t="n">
        <v>1</v>
      </c>
      <c r="D1400" s="1" t="s">
        <v>3781</v>
      </c>
      <c r="E1400" s="1" t="n">
        <v>1705</v>
      </c>
      <c r="F1400" s="1" t="s">
        <v>173</v>
      </c>
      <c r="I1400" s="1" t="n">
        <v>1863100</v>
      </c>
      <c r="J1400" s="1" t="n">
        <v>21425</v>
      </c>
      <c r="K1400" s="1" t="n">
        <v>7894900034219</v>
      </c>
      <c r="L1400" s="1" t="s">
        <v>4512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7" t="n">
        <v>46182</v>
      </c>
      <c r="C1401" s="1" t="n">
        <v>1</v>
      </c>
      <c r="D1401" s="1" t="s">
        <v>3781</v>
      </c>
      <c r="E1401" s="1" t="n">
        <v>1705</v>
      </c>
      <c r="F1401" s="1" t="s">
        <v>173</v>
      </c>
      <c r="I1401" s="1" t="n">
        <v>1863100</v>
      </c>
      <c r="J1401" s="1" t="n">
        <v>21426</v>
      </c>
      <c r="K1401" s="1" t="n">
        <v>7894900014211</v>
      </c>
      <c r="L1401" s="1" t="s">
        <v>4513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7" t="n">
        <v>46182</v>
      </c>
      <c r="C1402" s="1" t="n">
        <v>1</v>
      </c>
      <c r="D1402" s="1" t="s">
        <v>3781</v>
      </c>
      <c r="E1402" s="1" t="n">
        <v>1705</v>
      </c>
      <c r="F1402" s="1" t="s">
        <v>173</v>
      </c>
      <c r="I1402" s="1" t="n">
        <v>1863100</v>
      </c>
      <c r="J1402" s="1" t="n">
        <v>22893</v>
      </c>
      <c r="K1402" s="1" t="n">
        <v>7894900550061</v>
      </c>
      <c r="L1402" s="1" t="s">
        <v>4514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7" t="n">
        <v>46182</v>
      </c>
      <c r="C1403" s="1" t="n">
        <v>1</v>
      </c>
      <c r="D1403" s="1" t="s">
        <v>3781</v>
      </c>
      <c r="E1403" s="1" t="n">
        <v>1705</v>
      </c>
      <c r="F1403" s="1" t="s">
        <v>173</v>
      </c>
      <c r="I1403" s="1" t="n">
        <v>1863100</v>
      </c>
      <c r="J1403" s="1" t="n">
        <v>24122</v>
      </c>
      <c r="K1403" s="1" t="n">
        <v>7894900550085</v>
      </c>
      <c r="L1403" s="1" t="s">
        <v>4515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7" t="n">
        <v>46182</v>
      </c>
      <c r="C1404" s="1" t="n">
        <v>1</v>
      </c>
      <c r="D1404" s="1" t="s">
        <v>3781</v>
      </c>
      <c r="E1404" s="1" t="n">
        <v>1705</v>
      </c>
      <c r="F1404" s="1" t="s">
        <v>173</v>
      </c>
      <c r="I1404" s="1" t="n">
        <v>1863100</v>
      </c>
      <c r="J1404" s="1" t="n">
        <v>24286</v>
      </c>
      <c r="K1404" s="1" t="n">
        <v>7894900556087</v>
      </c>
      <c r="L1404" s="1" t="s">
        <v>4516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7" t="n">
        <v>46182</v>
      </c>
      <c r="C1405" s="1" t="n">
        <v>1</v>
      </c>
      <c r="D1405" s="1" t="s">
        <v>3781</v>
      </c>
      <c r="E1405" s="1" t="n">
        <v>1705</v>
      </c>
      <c r="F1405" s="1" t="s">
        <v>173</v>
      </c>
      <c r="I1405" s="1" t="n">
        <v>1863100</v>
      </c>
      <c r="J1405" s="1" t="n">
        <v>27643</v>
      </c>
      <c r="K1405" s="1" t="n">
        <v>7894900031713</v>
      </c>
      <c r="L1405" s="1" t="s">
        <v>4517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7" t="n">
        <v>46182</v>
      </c>
      <c r="C1406" s="1" t="n">
        <v>1</v>
      </c>
      <c r="D1406" s="1" t="s">
        <v>3781</v>
      </c>
      <c r="E1406" s="1" t="n">
        <v>1705</v>
      </c>
      <c r="F1406" s="1" t="s">
        <v>173</v>
      </c>
      <c r="I1406" s="1" t="n">
        <v>1863100</v>
      </c>
      <c r="J1406" s="1" t="n">
        <v>27673</v>
      </c>
      <c r="K1406" s="1" t="n">
        <v>7894900701715</v>
      </c>
      <c r="L1406" s="1" t="s">
        <v>4518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7" t="n">
        <v>46182</v>
      </c>
      <c r="C1407" s="1" t="n">
        <v>1</v>
      </c>
      <c r="D1407" s="1" t="s">
        <v>3781</v>
      </c>
      <c r="E1407" s="1" t="n">
        <v>1705</v>
      </c>
      <c r="F1407" s="1" t="s">
        <v>173</v>
      </c>
      <c r="I1407" s="1" t="n">
        <v>1863100</v>
      </c>
      <c r="J1407" s="1" t="n">
        <v>28739</v>
      </c>
      <c r="K1407" s="1" t="n">
        <v>7894900027044</v>
      </c>
      <c r="L1407" s="1" t="s">
        <v>4519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7" t="n">
        <v>46182</v>
      </c>
      <c r="C1408" s="1" t="n">
        <v>1</v>
      </c>
      <c r="D1408" s="1" t="s">
        <v>3781</v>
      </c>
      <c r="E1408" s="1" t="n">
        <v>1705</v>
      </c>
      <c r="F1408" s="1" t="s">
        <v>173</v>
      </c>
      <c r="I1408" s="1" t="n">
        <v>1863100</v>
      </c>
      <c r="J1408" s="1" t="n">
        <v>29614</v>
      </c>
      <c r="K1408" s="1" t="n">
        <v>7894900550030</v>
      </c>
      <c r="L1408" s="1" t="s">
        <v>4520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7" t="n">
        <v>46182</v>
      </c>
      <c r="C1409" s="1" t="n">
        <v>1</v>
      </c>
      <c r="D1409" s="1" t="s">
        <v>3781</v>
      </c>
      <c r="E1409" s="1" t="n">
        <v>1705</v>
      </c>
      <c r="F1409" s="1" t="s">
        <v>173</v>
      </c>
      <c r="I1409" s="1" t="n">
        <v>1863100</v>
      </c>
      <c r="J1409" s="1" t="n">
        <v>29826</v>
      </c>
      <c r="K1409" s="1" t="n">
        <v>7894900556032</v>
      </c>
      <c r="L1409" s="1" t="s">
        <v>4521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7" t="n">
        <v>46182</v>
      </c>
      <c r="C1410" s="1" t="n">
        <v>1</v>
      </c>
      <c r="D1410" s="1" t="s">
        <v>3781</v>
      </c>
      <c r="E1410" s="1" t="n">
        <v>1705</v>
      </c>
      <c r="F1410" s="1" t="s">
        <v>173</v>
      </c>
      <c r="I1410" s="1" t="n">
        <v>1863100</v>
      </c>
      <c r="J1410" s="1" t="n">
        <v>30017</v>
      </c>
      <c r="K1410" s="1" t="n">
        <v>7894900680508</v>
      </c>
      <c r="L1410" s="1" t="s">
        <v>4522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7" t="n">
        <v>46182</v>
      </c>
      <c r="C1411" s="1" t="n">
        <v>1</v>
      </c>
      <c r="D1411" s="1" t="s">
        <v>3781</v>
      </c>
      <c r="E1411" s="1" t="n">
        <v>1705</v>
      </c>
      <c r="F1411" s="1" t="s">
        <v>173</v>
      </c>
      <c r="I1411" s="1" t="n">
        <v>1863100</v>
      </c>
      <c r="J1411" s="1" t="n">
        <v>31367</v>
      </c>
      <c r="K1411" s="1" t="n">
        <v>7894900704211</v>
      </c>
      <c r="L1411" s="1" t="s">
        <v>4523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7" t="n">
        <v>46182</v>
      </c>
      <c r="C1412" s="1" t="n">
        <v>1</v>
      </c>
      <c r="D1412" s="1" t="s">
        <v>3781</v>
      </c>
      <c r="E1412" s="1" t="n">
        <v>1705</v>
      </c>
      <c r="F1412" s="1" t="s">
        <v>173</v>
      </c>
      <c r="I1412" s="1" t="n">
        <v>1863100</v>
      </c>
      <c r="J1412" s="1" t="n">
        <v>32086</v>
      </c>
      <c r="K1412" s="1" t="n">
        <v>7894900027037</v>
      </c>
      <c r="L1412" s="1" t="s">
        <v>4524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7" t="n">
        <v>46182</v>
      </c>
      <c r="C1413" s="1" t="n">
        <v>1</v>
      </c>
      <c r="D1413" s="1" t="s">
        <v>3781</v>
      </c>
      <c r="E1413" s="1" t="n">
        <v>1705</v>
      </c>
      <c r="F1413" s="1" t="s">
        <v>173</v>
      </c>
      <c r="I1413" s="1" t="n">
        <v>1863100</v>
      </c>
      <c r="J1413" s="1" t="n">
        <v>32286</v>
      </c>
      <c r="K1413" s="1" t="n">
        <v>78939790</v>
      </c>
      <c r="L1413" s="1" t="s">
        <v>4525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7" t="n">
        <v>46182</v>
      </c>
      <c r="C1414" s="1" t="n">
        <v>1</v>
      </c>
      <c r="D1414" s="1" t="s">
        <v>3781</v>
      </c>
      <c r="E1414" s="1" t="n">
        <v>1705</v>
      </c>
      <c r="F1414" s="1" t="s">
        <v>173</v>
      </c>
      <c r="I1414" s="1" t="n">
        <v>1863100</v>
      </c>
      <c r="J1414" s="1" t="n">
        <v>32339</v>
      </c>
      <c r="K1414" s="1" t="n">
        <v>7894900681000</v>
      </c>
      <c r="L1414" s="1" t="s">
        <v>4526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7" t="n">
        <v>46182</v>
      </c>
      <c r="C1415" s="1" t="n">
        <v>1</v>
      </c>
      <c r="D1415" s="1" t="s">
        <v>3781</v>
      </c>
      <c r="E1415" s="1" t="n">
        <v>1705</v>
      </c>
      <c r="F1415" s="1" t="s">
        <v>173</v>
      </c>
      <c r="I1415" s="1" t="n">
        <v>1863100</v>
      </c>
      <c r="J1415" s="1" t="n">
        <v>37279</v>
      </c>
      <c r="K1415" s="1" t="n">
        <v>7894900027013</v>
      </c>
      <c r="L1415" s="1" t="s">
        <v>4527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7" t="n">
        <v>46182</v>
      </c>
      <c r="C1416" s="1" t="n">
        <v>1</v>
      </c>
      <c r="D1416" s="1" t="s">
        <v>3781</v>
      </c>
      <c r="E1416" s="1" t="n">
        <v>1705</v>
      </c>
      <c r="F1416" s="1" t="s">
        <v>173</v>
      </c>
      <c r="I1416" s="1" t="n">
        <v>1863100</v>
      </c>
      <c r="J1416" s="1" t="n">
        <v>38978</v>
      </c>
      <c r="K1416" s="1" t="n">
        <v>7894900034097</v>
      </c>
      <c r="L1416" s="1" t="s">
        <v>4528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7" t="n">
        <v>46182</v>
      </c>
      <c r="C1417" s="1" t="n">
        <v>1</v>
      </c>
      <c r="D1417" s="1" t="s">
        <v>3781</v>
      </c>
      <c r="E1417" s="1" t="n">
        <v>1705</v>
      </c>
      <c r="F1417" s="1" t="s">
        <v>173</v>
      </c>
      <c r="I1417" s="1" t="n">
        <v>1863100</v>
      </c>
      <c r="J1417" s="1" t="n">
        <v>38984</v>
      </c>
      <c r="K1417" s="1" t="n">
        <v>7894900027457</v>
      </c>
      <c r="L1417" s="1" t="s">
        <v>4529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7" t="n">
        <v>46182</v>
      </c>
      <c r="C1418" s="1" t="n">
        <v>1</v>
      </c>
      <c r="D1418" s="1" t="s">
        <v>3781</v>
      </c>
      <c r="E1418" s="1" t="n">
        <v>1705</v>
      </c>
      <c r="F1418" s="1" t="s">
        <v>173</v>
      </c>
      <c r="I1418" s="1" t="n">
        <v>1863100</v>
      </c>
      <c r="J1418" s="1" t="n">
        <v>41322</v>
      </c>
      <c r="K1418" s="1" t="n">
        <v>7897105200076</v>
      </c>
      <c r="L1418" s="1" t="s">
        <v>4530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7" t="n">
        <v>46182</v>
      </c>
      <c r="C1419" s="1" t="n">
        <v>1</v>
      </c>
      <c r="D1419" s="1" t="s">
        <v>3781</v>
      </c>
      <c r="E1419" s="1" t="n">
        <v>1705</v>
      </c>
      <c r="F1419" s="1" t="s">
        <v>173</v>
      </c>
      <c r="I1419" s="1" t="n">
        <v>1863100</v>
      </c>
      <c r="J1419" s="1" t="n">
        <v>47954</v>
      </c>
      <c r="K1419" s="1" t="n">
        <v>7894900666519</v>
      </c>
      <c r="L1419" s="1" t="s">
        <v>4531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7" t="n">
        <v>46182</v>
      </c>
      <c r="C1420" s="1" t="n">
        <v>1</v>
      </c>
      <c r="D1420" s="1" t="s">
        <v>3781</v>
      </c>
      <c r="E1420" s="1" t="n">
        <v>1705</v>
      </c>
      <c r="F1420" s="1" t="s">
        <v>173</v>
      </c>
      <c r="I1420" s="1" t="n">
        <v>1863100</v>
      </c>
      <c r="J1420" s="1" t="n">
        <v>64292</v>
      </c>
      <c r="K1420" s="1" t="n">
        <v>78938588</v>
      </c>
      <c r="L1420" s="1" t="s">
        <v>4532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7" t="n">
        <v>46182</v>
      </c>
      <c r="C1421" s="1" t="n">
        <v>1</v>
      </c>
      <c r="D1421" s="1" t="s">
        <v>3781</v>
      </c>
      <c r="E1421" s="1" t="n">
        <v>1612</v>
      </c>
      <c r="F1421" s="1" t="s">
        <v>225</v>
      </c>
      <c r="I1421" s="1" t="n">
        <v>2290278</v>
      </c>
      <c r="J1421" s="1" t="n">
        <v>30692</v>
      </c>
      <c r="K1421" s="1" t="n">
        <v>7891150055858</v>
      </c>
      <c r="L1421" s="1" t="s">
        <v>4533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7" t="n">
        <v>46182</v>
      </c>
      <c r="C1422" s="1" t="n">
        <v>1</v>
      </c>
      <c r="D1422" s="1" t="s">
        <v>3781</v>
      </c>
      <c r="E1422" s="1" t="n">
        <v>1612</v>
      </c>
      <c r="F1422" s="1" t="s">
        <v>225</v>
      </c>
      <c r="I1422" s="1" t="n">
        <v>2290278</v>
      </c>
      <c r="J1422" s="1" t="n">
        <v>30699</v>
      </c>
      <c r="K1422" s="1" t="n">
        <v>7891075081215</v>
      </c>
      <c r="L1422" s="1" t="s">
        <v>4534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7" t="n">
        <v>46182</v>
      </c>
      <c r="C1423" s="1" t="n">
        <v>1</v>
      </c>
      <c r="D1423" s="1" t="s">
        <v>3781</v>
      </c>
      <c r="E1423" s="1" t="n">
        <v>1612</v>
      </c>
      <c r="F1423" s="1" t="s">
        <v>225</v>
      </c>
      <c r="I1423" s="1" t="n">
        <v>2290278</v>
      </c>
      <c r="J1423" s="1" t="n">
        <v>30707</v>
      </c>
      <c r="K1423" s="1" t="n">
        <v>7891150041042</v>
      </c>
      <c r="L1423" s="1" t="s">
        <v>4535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7" t="n">
        <v>46182</v>
      </c>
      <c r="C1424" s="1" t="n">
        <v>1</v>
      </c>
      <c r="D1424" s="1" t="s">
        <v>3781</v>
      </c>
      <c r="E1424" s="1" t="n">
        <v>1612</v>
      </c>
      <c r="F1424" s="1" t="s">
        <v>225</v>
      </c>
      <c r="I1424" s="1" t="n">
        <v>2290278</v>
      </c>
      <c r="J1424" s="1" t="n">
        <v>31157</v>
      </c>
      <c r="K1424" s="1" t="n">
        <v>7891150061057</v>
      </c>
      <c r="L1424" s="1" t="s">
        <v>4536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7" t="n">
        <v>46182</v>
      </c>
      <c r="C1425" s="1" t="n">
        <v>1</v>
      </c>
      <c r="D1425" s="1" t="s">
        <v>3781</v>
      </c>
      <c r="E1425" s="1" t="n">
        <v>1612</v>
      </c>
      <c r="F1425" s="1" t="s">
        <v>225</v>
      </c>
      <c r="I1425" s="1" t="n">
        <v>2290278</v>
      </c>
      <c r="J1425" s="1" t="n">
        <v>34070</v>
      </c>
      <c r="K1425" s="1" t="n">
        <v>7891150050242</v>
      </c>
      <c r="L1425" s="1" t="s">
        <v>4537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7" t="n">
        <v>46182</v>
      </c>
      <c r="C1426" s="1" t="n">
        <v>1</v>
      </c>
      <c r="D1426" s="1" t="s">
        <v>3781</v>
      </c>
      <c r="E1426" s="1" t="n">
        <v>1612</v>
      </c>
      <c r="F1426" s="1" t="s">
        <v>225</v>
      </c>
      <c r="I1426" s="1" t="n">
        <v>2290278</v>
      </c>
      <c r="J1426" s="1" t="n">
        <v>35850</v>
      </c>
      <c r="K1426" s="1" t="n">
        <v>7891150077263</v>
      </c>
      <c r="L1426" s="1" t="s">
        <v>4538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7" t="n">
        <v>46182</v>
      </c>
      <c r="C1427" s="1" t="n">
        <v>1</v>
      </c>
      <c r="D1427" s="1" t="s">
        <v>3781</v>
      </c>
      <c r="E1427" s="1" t="n">
        <v>1612</v>
      </c>
      <c r="F1427" s="1" t="s">
        <v>225</v>
      </c>
      <c r="I1427" s="1" t="n">
        <v>2290278</v>
      </c>
      <c r="J1427" s="1" t="n">
        <v>79127</v>
      </c>
      <c r="K1427" s="1" t="n">
        <v>7891150100053</v>
      </c>
      <c r="L1427" s="1" t="s">
        <v>4539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7" t="n">
        <v>46182</v>
      </c>
      <c r="C1428" s="1" t="n">
        <v>2</v>
      </c>
      <c r="D1428" s="1" t="s">
        <v>3825</v>
      </c>
      <c r="E1428" s="1" t="n">
        <v>33</v>
      </c>
      <c r="F1428" s="1" t="s">
        <v>93</v>
      </c>
      <c r="I1428" s="1" t="n">
        <v>1312</v>
      </c>
      <c r="J1428" s="1" t="n">
        <v>100062</v>
      </c>
      <c r="K1428" s="1" t="n">
        <v>63</v>
      </c>
      <c r="L1428" s="1" t="s">
        <v>4117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7" t="n">
        <v>46182</v>
      </c>
      <c r="C1429" s="1" t="n">
        <v>2</v>
      </c>
      <c r="D1429" s="1" t="s">
        <v>3825</v>
      </c>
      <c r="E1429" s="1" t="n">
        <v>33</v>
      </c>
      <c r="F1429" s="1" t="s">
        <v>93</v>
      </c>
      <c r="I1429" s="1" t="n">
        <v>1312</v>
      </c>
      <c r="J1429" s="1" t="n">
        <v>100100</v>
      </c>
      <c r="K1429" s="1" t="n">
        <v>101</v>
      </c>
      <c r="L1429" s="1" t="s">
        <v>4194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7" t="n">
        <v>46182</v>
      </c>
      <c r="C1430" s="1" t="n">
        <v>2</v>
      </c>
      <c r="D1430" s="1" t="s">
        <v>3825</v>
      </c>
      <c r="E1430" s="1" t="n">
        <v>33</v>
      </c>
      <c r="F1430" s="1" t="s">
        <v>93</v>
      </c>
      <c r="I1430" s="1" t="n">
        <v>1312</v>
      </c>
      <c r="J1430" s="1" t="n">
        <v>100105</v>
      </c>
      <c r="K1430" s="1" t="n">
        <v>106</v>
      </c>
      <c r="L1430" s="1" t="s">
        <v>4118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7" t="n">
        <v>46182</v>
      </c>
      <c r="C1431" s="1" t="n">
        <v>2</v>
      </c>
      <c r="D1431" s="1" t="s">
        <v>3825</v>
      </c>
      <c r="E1431" s="1" t="n">
        <v>33</v>
      </c>
      <c r="F1431" s="1" t="s">
        <v>93</v>
      </c>
      <c r="I1431" s="1" t="n">
        <v>1312</v>
      </c>
      <c r="J1431" s="1" t="n">
        <v>100109</v>
      </c>
      <c r="K1431" s="1" t="n">
        <v>110</v>
      </c>
      <c r="L1431" s="1" t="s">
        <v>4120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7" t="n">
        <v>46182</v>
      </c>
      <c r="C1432" s="1" t="n">
        <v>2</v>
      </c>
      <c r="D1432" s="1" t="s">
        <v>3825</v>
      </c>
      <c r="E1432" s="1" t="n">
        <v>33</v>
      </c>
      <c r="F1432" s="1" t="s">
        <v>93</v>
      </c>
      <c r="I1432" s="1" t="n">
        <v>1312</v>
      </c>
      <c r="J1432" s="1" t="n">
        <v>100110</v>
      </c>
      <c r="K1432" s="1" t="n">
        <v>111</v>
      </c>
      <c r="L1432" s="1" t="s">
        <v>4121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7" t="n">
        <v>46182</v>
      </c>
      <c r="C1433" s="1" t="n">
        <v>2</v>
      </c>
      <c r="D1433" s="1" t="s">
        <v>3825</v>
      </c>
      <c r="E1433" s="1" t="n">
        <v>33</v>
      </c>
      <c r="F1433" s="1" t="s">
        <v>93</v>
      </c>
      <c r="I1433" s="1" t="n">
        <v>1312</v>
      </c>
      <c r="J1433" s="1" t="n">
        <v>100116</v>
      </c>
      <c r="K1433" s="1" t="n">
        <v>117</v>
      </c>
      <c r="L1433" s="1" t="s">
        <v>4123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7" t="n">
        <v>46182</v>
      </c>
      <c r="C1434" s="1" t="n">
        <v>2</v>
      </c>
      <c r="D1434" s="1" t="s">
        <v>3825</v>
      </c>
      <c r="E1434" s="1" t="n">
        <v>33</v>
      </c>
      <c r="F1434" s="1" t="s">
        <v>93</v>
      </c>
      <c r="I1434" s="1" t="n">
        <v>1312</v>
      </c>
      <c r="J1434" s="1" t="n">
        <v>100118</v>
      </c>
      <c r="K1434" s="1" t="n">
        <v>119</v>
      </c>
      <c r="L1434" s="1" t="s">
        <v>4124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7" t="n">
        <v>46182</v>
      </c>
      <c r="C1435" s="1" t="n">
        <v>2</v>
      </c>
      <c r="D1435" s="1" t="s">
        <v>3825</v>
      </c>
      <c r="E1435" s="1" t="n">
        <v>33</v>
      </c>
      <c r="F1435" s="1" t="s">
        <v>93</v>
      </c>
      <c r="I1435" s="1" t="n">
        <v>1312</v>
      </c>
      <c r="J1435" s="1" t="n">
        <v>100121</v>
      </c>
      <c r="K1435" s="1" t="n">
        <v>122</v>
      </c>
      <c r="L1435" s="1" t="s">
        <v>4196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7" t="n">
        <v>46182</v>
      </c>
      <c r="C1436" s="1" t="n">
        <v>2</v>
      </c>
      <c r="D1436" s="1" t="s">
        <v>3825</v>
      </c>
      <c r="E1436" s="1" t="n">
        <v>33</v>
      </c>
      <c r="F1436" s="1" t="s">
        <v>93</v>
      </c>
      <c r="I1436" s="1" t="n">
        <v>1312</v>
      </c>
      <c r="J1436" s="1" t="n">
        <v>100122</v>
      </c>
      <c r="K1436" s="1" t="n">
        <v>123</v>
      </c>
      <c r="L1436" s="1" t="s">
        <v>4125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7" t="n">
        <v>46182</v>
      </c>
      <c r="C1437" s="1" t="n">
        <v>2</v>
      </c>
      <c r="D1437" s="1" t="s">
        <v>3825</v>
      </c>
      <c r="E1437" s="1" t="n">
        <v>33</v>
      </c>
      <c r="F1437" s="1" t="s">
        <v>93</v>
      </c>
      <c r="I1437" s="1" t="n">
        <v>1312</v>
      </c>
      <c r="J1437" s="1" t="n">
        <v>100123</v>
      </c>
      <c r="K1437" s="1" t="n">
        <v>124</v>
      </c>
      <c r="L1437" s="1" t="s">
        <v>4126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7" t="n">
        <v>46182</v>
      </c>
      <c r="C1438" s="1" t="n">
        <v>2</v>
      </c>
      <c r="D1438" s="1" t="s">
        <v>3825</v>
      </c>
      <c r="E1438" s="1" t="n">
        <v>33</v>
      </c>
      <c r="F1438" s="1" t="s">
        <v>93</v>
      </c>
      <c r="I1438" s="1" t="n">
        <v>1312</v>
      </c>
      <c r="J1438" s="1" t="n">
        <v>100124</v>
      </c>
      <c r="K1438" s="1" t="n">
        <v>125</v>
      </c>
      <c r="L1438" s="1" t="s">
        <v>4127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7" t="n">
        <v>46182</v>
      </c>
      <c r="C1439" s="1" t="n">
        <v>2</v>
      </c>
      <c r="D1439" s="1" t="s">
        <v>3825</v>
      </c>
      <c r="E1439" s="1" t="n">
        <v>33</v>
      </c>
      <c r="F1439" s="1" t="s">
        <v>93</v>
      </c>
      <c r="I1439" s="1" t="n">
        <v>1312</v>
      </c>
      <c r="J1439" s="1" t="n">
        <v>100125</v>
      </c>
      <c r="K1439" s="1" t="n">
        <v>126</v>
      </c>
      <c r="L1439" s="1" t="s">
        <v>4197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7" t="n">
        <v>46182</v>
      </c>
      <c r="C1440" s="1" t="n">
        <v>2</v>
      </c>
      <c r="D1440" s="1" t="s">
        <v>3825</v>
      </c>
      <c r="E1440" s="1" t="n">
        <v>33</v>
      </c>
      <c r="F1440" s="1" t="s">
        <v>93</v>
      </c>
      <c r="I1440" s="1" t="n">
        <v>1312</v>
      </c>
      <c r="J1440" s="1" t="n">
        <v>100131</v>
      </c>
      <c r="K1440" s="1" t="n">
        <v>132</v>
      </c>
      <c r="L1440" s="1" t="s">
        <v>4540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7" t="n">
        <v>46182</v>
      </c>
      <c r="C1441" s="1" t="n">
        <v>2</v>
      </c>
      <c r="D1441" s="1" t="s">
        <v>3825</v>
      </c>
      <c r="E1441" s="1" t="n">
        <v>33</v>
      </c>
      <c r="F1441" s="1" t="s">
        <v>93</v>
      </c>
      <c r="I1441" s="1" t="n">
        <v>1312</v>
      </c>
      <c r="J1441" s="1" t="n">
        <v>100133</v>
      </c>
      <c r="K1441" s="1" t="n">
        <v>134</v>
      </c>
      <c r="L1441" s="1" t="s">
        <v>4129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7" t="n">
        <v>46182</v>
      </c>
      <c r="C1442" s="1" t="n">
        <v>2</v>
      </c>
      <c r="D1442" s="1" t="s">
        <v>3825</v>
      </c>
      <c r="E1442" s="1" t="n">
        <v>33</v>
      </c>
      <c r="F1442" s="1" t="s">
        <v>93</v>
      </c>
      <c r="I1442" s="1" t="n">
        <v>1312</v>
      </c>
      <c r="J1442" s="1" t="n">
        <v>110143</v>
      </c>
      <c r="K1442" s="1" t="n">
        <v>16700</v>
      </c>
      <c r="L1442" s="1" t="s">
        <v>4541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7" t="n">
        <v>46182</v>
      </c>
      <c r="C1443" s="1" t="n">
        <v>2</v>
      </c>
      <c r="D1443" s="1" t="s">
        <v>3825</v>
      </c>
      <c r="E1443" s="1" t="n">
        <v>33</v>
      </c>
      <c r="F1443" s="1" t="s">
        <v>93</v>
      </c>
      <c r="I1443" s="1" t="n">
        <v>1414</v>
      </c>
      <c r="J1443" s="1" t="n">
        <v>100113</v>
      </c>
      <c r="K1443" s="1" t="n">
        <v>114</v>
      </c>
      <c r="L1443" s="1" t="s">
        <v>4104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7" t="n">
        <v>46182</v>
      </c>
      <c r="C1444" s="1" t="n">
        <v>2</v>
      </c>
      <c r="D1444" s="1" t="s">
        <v>3825</v>
      </c>
      <c r="E1444" s="1" t="n">
        <v>33</v>
      </c>
      <c r="F1444" s="1" t="s">
        <v>93</v>
      </c>
      <c r="I1444" s="1" t="n">
        <v>1414</v>
      </c>
      <c r="J1444" s="1" t="n">
        <v>100115</v>
      </c>
      <c r="K1444" s="1" t="n">
        <v>116</v>
      </c>
      <c r="L1444" s="1" t="s">
        <v>4105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7" t="n">
        <v>46182</v>
      </c>
      <c r="C1445" s="1" t="n">
        <v>2</v>
      </c>
      <c r="D1445" s="1" t="s">
        <v>3825</v>
      </c>
      <c r="E1445" s="1" t="n">
        <v>33</v>
      </c>
      <c r="F1445" s="1" t="s">
        <v>93</v>
      </c>
      <c r="I1445" s="1" t="n">
        <v>1414</v>
      </c>
      <c r="J1445" s="1" t="n">
        <v>100132</v>
      </c>
      <c r="K1445" s="1" t="n">
        <v>133</v>
      </c>
      <c r="L1445" s="1" t="s">
        <v>4107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7" t="n">
        <v>46182</v>
      </c>
      <c r="C1446" s="1" t="n">
        <v>2</v>
      </c>
      <c r="D1446" s="1" t="s">
        <v>3825</v>
      </c>
      <c r="E1446" s="1" t="n">
        <v>33</v>
      </c>
      <c r="F1446" s="1" t="s">
        <v>93</v>
      </c>
      <c r="I1446" s="1" t="n">
        <v>1414</v>
      </c>
      <c r="J1446" s="1" t="n">
        <v>100135</v>
      </c>
      <c r="K1446" s="1" t="n">
        <v>136</v>
      </c>
      <c r="L1446" s="1" t="s">
        <v>4108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7" t="n">
        <v>46182</v>
      </c>
      <c r="C1447" s="1" t="n">
        <v>2</v>
      </c>
      <c r="D1447" s="1" t="s">
        <v>3825</v>
      </c>
      <c r="E1447" s="1" t="n">
        <v>33</v>
      </c>
      <c r="F1447" s="1" t="s">
        <v>93</v>
      </c>
      <c r="I1447" s="1" t="n">
        <v>1414</v>
      </c>
      <c r="J1447" s="1" t="n">
        <v>100148</v>
      </c>
      <c r="K1447" s="1" t="n">
        <v>149</v>
      </c>
      <c r="L1447" s="1" t="s">
        <v>4109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7" t="n">
        <v>46182</v>
      </c>
      <c r="C1448" s="1" t="n">
        <v>2</v>
      </c>
      <c r="D1448" s="1" t="s">
        <v>3825</v>
      </c>
      <c r="E1448" s="1" t="n">
        <v>33</v>
      </c>
      <c r="F1448" s="1" t="s">
        <v>93</v>
      </c>
      <c r="I1448" s="1" t="n">
        <v>1414</v>
      </c>
      <c r="J1448" s="1" t="n">
        <v>100297</v>
      </c>
      <c r="K1448" s="1" t="n">
        <v>70293</v>
      </c>
      <c r="L1448" s="1" t="s">
        <v>4110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7" t="n">
        <v>46182</v>
      </c>
      <c r="C1449" s="1" t="n">
        <v>2</v>
      </c>
      <c r="D1449" s="1" t="s">
        <v>3825</v>
      </c>
      <c r="E1449" s="1" t="n">
        <v>33</v>
      </c>
      <c r="F1449" s="1" t="s">
        <v>93</v>
      </c>
      <c r="I1449" s="1" t="n">
        <v>1414</v>
      </c>
      <c r="J1449" s="1" t="n">
        <v>110142</v>
      </c>
      <c r="K1449" s="1" t="n">
        <v>16699</v>
      </c>
      <c r="L1449" s="1" t="s">
        <v>4111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7" t="n">
        <v>46182</v>
      </c>
      <c r="C1450" s="1" t="n">
        <v>2</v>
      </c>
      <c r="D1450" s="1" t="s">
        <v>3825</v>
      </c>
      <c r="E1450" s="1" t="n">
        <v>33</v>
      </c>
      <c r="F1450" s="1" t="s">
        <v>93</v>
      </c>
      <c r="I1450" s="1" t="n">
        <v>1414</v>
      </c>
      <c r="J1450" s="1" t="n">
        <v>110165</v>
      </c>
      <c r="K1450" s="1" t="n">
        <v>37441</v>
      </c>
      <c r="L1450" s="1" t="s">
        <v>4199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7" t="n">
        <v>46182</v>
      </c>
      <c r="C1451" s="1" t="n">
        <v>2</v>
      </c>
      <c r="D1451" s="1" t="s">
        <v>3825</v>
      </c>
      <c r="E1451" s="1" t="n">
        <v>33</v>
      </c>
      <c r="F1451" s="1" t="s">
        <v>93</v>
      </c>
      <c r="I1451" s="1" t="n">
        <v>1414</v>
      </c>
      <c r="J1451" s="1" t="n">
        <v>110489</v>
      </c>
      <c r="K1451" s="1" t="n">
        <v>54743</v>
      </c>
      <c r="L1451" s="1" t="s">
        <v>4114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7" t="n">
        <v>46182</v>
      </c>
      <c r="C1452" s="1" t="n">
        <v>2</v>
      </c>
      <c r="D1452" s="1" t="s">
        <v>3825</v>
      </c>
      <c r="E1452" s="1" t="n">
        <v>33</v>
      </c>
      <c r="F1452" s="1" t="s">
        <v>93</v>
      </c>
      <c r="I1452" s="1" t="n">
        <v>1414</v>
      </c>
      <c r="J1452" s="1" t="n">
        <v>80078</v>
      </c>
      <c r="K1452" s="1" t="n">
        <v>710</v>
      </c>
      <c r="L1452" s="1" t="s">
        <v>4115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7" t="n">
        <v>46182</v>
      </c>
      <c r="C1453" s="1" t="n">
        <v>3</v>
      </c>
      <c r="D1453" s="1" t="s">
        <v>3826</v>
      </c>
      <c r="E1453" s="1" t="n">
        <v>794</v>
      </c>
      <c r="F1453" s="1" t="s">
        <v>365</v>
      </c>
      <c r="I1453" s="1" t="n">
        <v>8026</v>
      </c>
      <c r="J1453" s="1" t="n">
        <v>80302</v>
      </c>
      <c r="K1453" s="1" t="n">
        <v>803038</v>
      </c>
      <c r="L1453" s="1" t="s">
        <v>3835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7" t="n">
        <v>46182</v>
      </c>
      <c r="C1454" s="1" t="n">
        <v>6</v>
      </c>
      <c r="D1454" s="1" t="s">
        <v>3844</v>
      </c>
      <c r="E1454" s="1" t="n">
        <v>33</v>
      </c>
      <c r="F1454" s="1" t="s">
        <v>93</v>
      </c>
      <c r="I1454" s="1" t="n">
        <v>5110</v>
      </c>
      <c r="J1454" s="1" t="n">
        <v>100062</v>
      </c>
      <c r="K1454" s="1" t="n">
        <v>63</v>
      </c>
      <c r="L1454" s="1" t="s">
        <v>4117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7" t="n">
        <v>46182</v>
      </c>
      <c r="C1455" s="1" t="n">
        <v>6</v>
      </c>
      <c r="D1455" s="1" t="s">
        <v>3844</v>
      </c>
      <c r="E1455" s="1" t="n">
        <v>33</v>
      </c>
      <c r="F1455" s="1" t="s">
        <v>93</v>
      </c>
      <c r="I1455" s="1" t="n">
        <v>5110</v>
      </c>
      <c r="J1455" s="1" t="n">
        <v>100100</v>
      </c>
      <c r="K1455" s="1" t="n">
        <v>101</v>
      </c>
      <c r="L1455" s="1" t="s">
        <v>4194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7" t="n">
        <v>46182</v>
      </c>
      <c r="C1456" s="1" t="n">
        <v>6</v>
      </c>
      <c r="D1456" s="1" t="s">
        <v>3844</v>
      </c>
      <c r="E1456" s="1" t="n">
        <v>33</v>
      </c>
      <c r="F1456" s="1" t="s">
        <v>93</v>
      </c>
      <c r="I1456" s="1" t="n">
        <v>5110</v>
      </c>
      <c r="J1456" s="1" t="n">
        <v>100105</v>
      </c>
      <c r="K1456" s="1" t="n">
        <v>106</v>
      </c>
      <c r="L1456" s="1" t="s">
        <v>4118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7" t="n">
        <v>46182</v>
      </c>
      <c r="C1457" s="1" t="n">
        <v>6</v>
      </c>
      <c r="D1457" s="1" t="s">
        <v>3844</v>
      </c>
      <c r="E1457" s="1" t="n">
        <v>33</v>
      </c>
      <c r="F1457" s="1" t="s">
        <v>93</v>
      </c>
      <c r="I1457" s="1" t="n">
        <v>5110</v>
      </c>
      <c r="J1457" s="1" t="n">
        <v>100109</v>
      </c>
      <c r="K1457" s="1" t="n">
        <v>110</v>
      </c>
      <c r="L1457" s="1" t="s">
        <v>4120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7" t="n">
        <v>46182</v>
      </c>
      <c r="C1458" s="1" t="n">
        <v>6</v>
      </c>
      <c r="D1458" s="1" t="s">
        <v>3844</v>
      </c>
      <c r="E1458" s="1" t="n">
        <v>33</v>
      </c>
      <c r="F1458" s="1" t="s">
        <v>93</v>
      </c>
      <c r="I1458" s="1" t="n">
        <v>5110</v>
      </c>
      <c r="J1458" s="1" t="n">
        <v>100110</v>
      </c>
      <c r="K1458" s="1" t="n">
        <v>111</v>
      </c>
      <c r="L1458" s="1" t="s">
        <v>4121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7" t="n">
        <v>46182</v>
      </c>
      <c r="C1459" s="1" t="n">
        <v>6</v>
      </c>
      <c r="D1459" s="1" t="s">
        <v>3844</v>
      </c>
      <c r="E1459" s="1" t="n">
        <v>33</v>
      </c>
      <c r="F1459" s="1" t="s">
        <v>93</v>
      </c>
      <c r="I1459" s="1" t="n">
        <v>5110</v>
      </c>
      <c r="J1459" s="1" t="n">
        <v>100116</v>
      </c>
      <c r="K1459" s="1" t="n">
        <v>117</v>
      </c>
      <c r="L1459" s="1" t="s">
        <v>4123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7" t="n">
        <v>46182</v>
      </c>
      <c r="C1460" s="1" t="n">
        <v>6</v>
      </c>
      <c r="D1460" s="1" t="s">
        <v>3844</v>
      </c>
      <c r="E1460" s="1" t="n">
        <v>33</v>
      </c>
      <c r="F1460" s="1" t="s">
        <v>93</v>
      </c>
      <c r="I1460" s="1" t="n">
        <v>5110</v>
      </c>
      <c r="J1460" s="1" t="n">
        <v>100118</v>
      </c>
      <c r="K1460" s="1" t="n">
        <v>119</v>
      </c>
      <c r="L1460" s="1" t="s">
        <v>4124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7" t="n">
        <v>46182</v>
      </c>
      <c r="C1461" s="1" t="n">
        <v>6</v>
      </c>
      <c r="D1461" s="1" t="s">
        <v>3844</v>
      </c>
      <c r="E1461" s="1" t="n">
        <v>33</v>
      </c>
      <c r="F1461" s="1" t="s">
        <v>93</v>
      </c>
      <c r="I1461" s="1" t="n">
        <v>5110</v>
      </c>
      <c r="J1461" s="1" t="n">
        <v>100121</v>
      </c>
      <c r="K1461" s="1" t="n">
        <v>122</v>
      </c>
      <c r="L1461" s="1" t="s">
        <v>4196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7" t="n">
        <v>46182</v>
      </c>
      <c r="C1462" s="1" t="n">
        <v>6</v>
      </c>
      <c r="D1462" s="1" t="s">
        <v>3844</v>
      </c>
      <c r="E1462" s="1" t="n">
        <v>33</v>
      </c>
      <c r="F1462" s="1" t="s">
        <v>93</v>
      </c>
      <c r="I1462" s="1" t="n">
        <v>5110</v>
      </c>
      <c r="J1462" s="1" t="n">
        <v>100122</v>
      </c>
      <c r="K1462" s="1" t="n">
        <v>123</v>
      </c>
      <c r="L1462" s="1" t="s">
        <v>4125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7" t="n">
        <v>46182</v>
      </c>
      <c r="C1463" s="1" t="n">
        <v>6</v>
      </c>
      <c r="D1463" s="1" t="s">
        <v>3844</v>
      </c>
      <c r="E1463" s="1" t="n">
        <v>33</v>
      </c>
      <c r="F1463" s="1" t="s">
        <v>93</v>
      </c>
      <c r="I1463" s="1" t="n">
        <v>5110</v>
      </c>
      <c r="J1463" s="1" t="n">
        <v>100123</v>
      </c>
      <c r="K1463" s="1" t="n">
        <v>124</v>
      </c>
      <c r="L1463" s="1" t="s">
        <v>4126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7" t="n">
        <v>46182</v>
      </c>
      <c r="C1464" s="1" t="n">
        <v>6</v>
      </c>
      <c r="D1464" s="1" t="s">
        <v>3844</v>
      </c>
      <c r="E1464" s="1" t="n">
        <v>33</v>
      </c>
      <c r="F1464" s="1" t="s">
        <v>93</v>
      </c>
      <c r="I1464" s="1" t="n">
        <v>5110</v>
      </c>
      <c r="J1464" s="1" t="n">
        <v>100124</v>
      </c>
      <c r="K1464" s="1" t="n">
        <v>125</v>
      </c>
      <c r="L1464" s="1" t="s">
        <v>4127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7" t="n">
        <v>46182</v>
      </c>
      <c r="C1465" s="1" t="n">
        <v>6</v>
      </c>
      <c r="D1465" s="1" t="s">
        <v>3844</v>
      </c>
      <c r="E1465" s="1" t="n">
        <v>33</v>
      </c>
      <c r="F1465" s="1" t="s">
        <v>93</v>
      </c>
      <c r="I1465" s="1" t="n">
        <v>5110</v>
      </c>
      <c r="J1465" s="1" t="n">
        <v>100125</v>
      </c>
      <c r="K1465" s="1" t="n">
        <v>126</v>
      </c>
      <c r="L1465" s="1" t="s">
        <v>4197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7" t="n">
        <v>46182</v>
      </c>
      <c r="C1466" s="1" t="n">
        <v>6</v>
      </c>
      <c r="D1466" s="1" t="s">
        <v>3844</v>
      </c>
      <c r="E1466" s="1" t="n">
        <v>33</v>
      </c>
      <c r="F1466" s="1" t="s">
        <v>93</v>
      </c>
      <c r="I1466" s="1" t="n">
        <v>5110</v>
      </c>
      <c r="J1466" s="1" t="n">
        <v>100131</v>
      </c>
      <c r="K1466" s="1" t="n">
        <v>132</v>
      </c>
      <c r="L1466" s="1" t="s">
        <v>4540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7" t="n">
        <v>46182</v>
      </c>
      <c r="C1467" s="1" t="n">
        <v>6</v>
      </c>
      <c r="D1467" s="1" t="s">
        <v>3844</v>
      </c>
      <c r="E1467" s="1" t="n">
        <v>33</v>
      </c>
      <c r="F1467" s="1" t="s">
        <v>93</v>
      </c>
      <c r="I1467" s="1" t="n">
        <v>5110</v>
      </c>
      <c r="J1467" s="1" t="n">
        <v>100133</v>
      </c>
      <c r="K1467" s="1" t="n">
        <v>134</v>
      </c>
      <c r="L1467" s="1" t="s">
        <v>4129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7" t="n">
        <v>46182</v>
      </c>
      <c r="C1468" s="1" t="n">
        <v>6</v>
      </c>
      <c r="D1468" s="1" t="s">
        <v>3844</v>
      </c>
      <c r="E1468" s="1" t="n">
        <v>33</v>
      </c>
      <c r="F1468" s="1" t="s">
        <v>93</v>
      </c>
      <c r="I1468" s="1" t="n">
        <v>5110</v>
      </c>
      <c r="J1468" s="1" t="n">
        <v>110143</v>
      </c>
      <c r="K1468" s="1" t="n">
        <v>16700</v>
      </c>
      <c r="L1468" s="1" t="s">
        <v>4541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7" t="n">
        <v>46182</v>
      </c>
      <c r="C1469" s="1" t="n">
        <v>6</v>
      </c>
      <c r="D1469" s="1" t="s">
        <v>3844</v>
      </c>
      <c r="E1469" s="1" t="n">
        <v>33</v>
      </c>
      <c r="F1469" s="1" t="s">
        <v>93</v>
      </c>
      <c r="I1469" s="1" t="n">
        <v>5111</v>
      </c>
      <c r="J1469" s="1" t="n">
        <v>100113</v>
      </c>
      <c r="K1469" s="1" t="n">
        <v>114</v>
      </c>
      <c r="L1469" s="1" t="s">
        <v>4104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7" t="n">
        <v>46182</v>
      </c>
      <c r="C1470" s="1" t="n">
        <v>6</v>
      </c>
      <c r="D1470" s="1" t="s">
        <v>3844</v>
      </c>
      <c r="E1470" s="1" t="n">
        <v>33</v>
      </c>
      <c r="F1470" s="1" t="s">
        <v>93</v>
      </c>
      <c r="I1470" s="1" t="n">
        <v>5111</v>
      </c>
      <c r="J1470" s="1" t="n">
        <v>100115</v>
      </c>
      <c r="K1470" s="1" t="n">
        <v>116</v>
      </c>
      <c r="L1470" s="1" t="s">
        <v>4105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7" t="n">
        <v>46182</v>
      </c>
      <c r="C1471" s="1" t="n">
        <v>6</v>
      </c>
      <c r="D1471" s="1" t="s">
        <v>3844</v>
      </c>
      <c r="E1471" s="1" t="n">
        <v>33</v>
      </c>
      <c r="F1471" s="1" t="s">
        <v>93</v>
      </c>
      <c r="I1471" s="1" t="n">
        <v>5111</v>
      </c>
      <c r="J1471" s="1" t="n">
        <v>100132</v>
      </c>
      <c r="K1471" s="1" t="n">
        <v>133</v>
      </c>
      <c r="L1471" s="1" t="s">
        <v>4107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7" t="n">
        <v>46182</v>
      </c>
      <c r="C1472" s="1" t="n">
        <v>6</v>
      </c>
      <c r="D1472" s="1" t="s">
        <v>3844</v>
      </c>
      <c r="E1472" s="1" t="n">
        <v>33</v>
      </c>
      <c r="F1472" s="1" t="s">
        <v>93</v>
      </c>
      <c r="I1472" s="1" t="n">
        <v>5111</v>
      </c>
      <c r="J1472" s="1" t="n">
        <v>100135</v>
      </c>
      <c r="K1472" s="1" t="n">
        <v>136</v>
      </c>
      <c r="L1472" s="1" t="s">
        <v>4108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7" t="n">
        <v>46182</v>
      </c>
      <c r="C1473" s="1" t="n">
        <v>6</v>
      </c>
      <c r="D1473" s="1" t="s">
        <v>3844</v>
      </c>
      <c r="E1473" s="1" t="n">
        <v>33</v>
      </c>
      <c r="F1473" s="1" t="s">
        <v>93</v>
      </c>
      <c r="I1473" s="1" t="n">
        <v>5111</v>
      </c>
      <c r="J1473" s="1" t="n">
        <v>100148</v>
      </c>
      <c r="K1473" s="1" t="n">
        <v>149</v>
      </c>
      <c r="L1473" s="1" t="s">
        <v>4109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7" t="n">
        <v>46182</v>
      </c>
      <c r="C1474" s="1" t="n">
        <v>6</v>
      </c>
      <c r="D1474" s="1" t="s">
        <v>3844</v>
      </c>
      <c r="E1474" s="1" t="n">
        <v>33</v>
      </c>
      <c r="F1474" s="1" t="s">
        <v>93</v>
      </c>
      <c r="I1474" s="1" t="n">
        <v>5111</v>
      </c>
      <c r="J1474" s="1" t="n">
        <v>100297</v>
      </c>
      <c r="K1474" s="1" t="n">
        <v>70293</v>
      </c>
      <c r="L1474" s="1" t="s">
        <v>4110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7" t="n">
        <v>46182</v>
      </c>
      <c r="C1475" s="1" t="n">
        <v>6</v>
      </c>
      <c r="D1475" s="1" t="s">
        <v>3844</v>
      </c>
      <c r="E1475" s="1" t="n">
        <v>33</v>
      </c>
      <c r="F1475" s="1" t="s">
        <v>93</v>
      </c>
      <c r="I1475" s="1" t="n">
        <v>5111</v>
      </c>
      <c r="J1475" s="1" t="n">
        <v>110142</v>
      </c>
      <c r="K1475" s="1" t="n">
        <v>16699</v>
      </c>
      <c r="L1475" s="1" t="s">
        <v>4111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7" t="n">
        <v>46182</v>
      </c>
      <c r="C1476" s="1" t="n">
        <v>6</v>
      </c>
      <c r="D1476" s="1" t="s">
        <v>3844</v>
      </c>
      <c r="E1476" s="1" t="n">
        <v>33</v>
      </c>
      <c r="F1476" s="1" t="s">
        <v>93</v>
      </c>
      <c r="I1476" s="1" t="n">
        <v>5111</v>
      </c>
      <c r="J1476" s="1" t="n">
        <v>110165</v>
      </c>
      <c r="K1476" s="1" t="n">
        <v>37441</v>
      </c>
      <c r="L1476" s="1" t="s">
        <v>4199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7" t="n">
        <v>46182</v>
      </c>
      <c r="C1477" s="1" t="n">
        <v>6</v>
      </c>
      <c r="D1477" s="1" t="s">
        <v>3844</v>
      </c>
      <c r="E1477" s="1" t="n">
        <v>33</v>
      </c>
      <c r="F1477" s="1" t="s">
        <v>93</v>
      </c>
      <c r="I1477" s="1" t="n">
        <v>5111</v>
      </c>
      <c r="J1477" s="1" t="n">
        <v>110489</v>
      </c>
      <c r="K1477" s="1" t="n">
        <v>54743</v>
      </c>
      <c r="L1477" s="1" t="s">
        <v>4114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7" t="n">
        <v>46182</v>
      </c>
      <c r="C1478" s="1" t="n">
        <v>6</v>
      </c>
      <c r="D1478" s="1" t="s">
        <v>3844</v>
      </c>
      <c r="E1478" s="1" t="n">
        <v>33</v>
      </c>
      <c r="F1478" s="1" t="s">
        <v>93</v>
      </c>
      <c r="I1478" s="1" t="n">
        <v>5111</v>
      </c>
      <c r="J1478" s="1" t="n">
        <v>80078</v>
      </c>
      <c r="K1478" s="1" t="n">
        <v>710</v>
      </c>
      <c r="L1478" s="1" t="s">
        <v>4115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7" t="n">
        <v>46182</v>
      </c>
      <c r="C1479" s="1" t="n">
        <v>22</v>
      </c>
      <c r="D1479" s="1" t="s">
        <v>3850</v>
      </c>
      <c r="E1479" s="1" t="n">
        <v>33</v>
      </c>
      <c r="F1479" s="1" t="s">
        <v>93</v>
      </c>
      <c r="I1479" s="1" t="n">
        <v>5099</v>
      </c>
      <c r="J1479" s="1" t="n">
        <v>100000</v>
      </c>
      <c r="K1479" s="1" t="n">
        <v>1</v>
      </c>
      <c r="L1479" s="1" t="s">
        <v>3851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7" t="n">
        <v>46182</v>
      </c>
      <c r="C1480" s="1" t="n">
        <v>22</v>
      </c>
      <c r="D1480" s="1" t="s">
        <v>3850</v>
      </c>
      <c r="E1480" s="1" t="n">
        <v>33</v>
      </c>
      <c r="F1480" s="1" t="s">
        <v>93</v>
      </c>
      <c r="I1480" s="1" t="n">
        <v>5099</v>
      </c>
      <c r="J1480" s="1" t="n">
        <v>100001</v>
      </c>
      <c r="K1480" s="1" t="n">
        <v>2</v>
      </c>
      <c r="L1480" s="1" t="s">
        <v>4138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7" t="n">
        <v>46182</v>
      </c>
      <c r="C1481" s="1" t="n">
        <v>22</v>
      </c>
      <c r="D1481" s="1" t="s">
        <v>3850</v>
      </c>
      <c r="E1481" s="1" t="n">
        <v>33</v>
      </c>
      <c r="F1481" s="1" t="s">
        <v>93</v>
      </c>
      <c r="I1481" s="1" t="n">
        <v>5099</v>
      </c>
      <c r="J1481" s="1" t="n">
        <v>100002</v>
      </c>
      <c r="K1481" s="1" t="n">
        <v>3</v>
      </c>
      <c r="L1481" s="1" t="s">
        <v>3872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7" t="n">
        <v>46182</v>
      </c>
      <c r="C1482" s="1" t="n">
        <v>22</v>
      </c>
      <c r="D1482" s="1" t="s">
        <v>3850</v>
      </c>
      <c r="E1482" s="1" t="n">
        <v>33</v>
      </c>
      <c r="F1482" s="1" t="s">
        <v>93</v>
      </c>
      <c r="I1482" s="1" t="n">
        <v>5099</v>
      </c>
      <c r="J1482" s="1" t="n">
        <v>100003</v>
      </c>
      <c r="K1482" s="1" t="n">
        <v>4</v>
      </c>
      <c r="L1482" s="1" t="s">
        <v>3873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7" t="n">
        <v>46182</v>
      </c>
      <c r="C1483" s="1" t="n">
        <v>22</v>
      </c>
      <c r="D1483" s="1" t="s">
        <v>3850</v>
      </c>
      <c r="E1483" s="1" t="n">
        <v>33</v>
      </c>
      <c r="F1483" s="1" t="s">
        <v>93</v>
      </c>
      <c r="I1483" s="1" t="n">
        <v>5099</v>
      </c>
      <c r="J1483" s="1" t="n">
        <v>100004</v>
      </c>
      <c r="K1483" s="1" t="n">
        <v>5</v>
      </c>
      <c r="L1483" s="1" t="s">
        <v>3852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7" t="n">
        <v>46182</v>
      </c>
      <c r="C1484" s="1" t="n">
        <v>22</v>
      </c>
      <c r="D1484" s="1" t="s">
        <v>3850</v>
      </c>
      <c r="E1484" s="1" t="n">
        <v>33</v>
      </c>
      <c r="F1484" s="1" t="s">
        <v>93</v>
      </c>
      <c r="I1484" s="1" t="n">
        <v>5099</v>
      </c>
      <c r="J1484" s="1" t="n">
        <v>100040</v>
      </c>
      <c r="K1484" s="1" t="n">
        <v>41</v>
      </c>
      <c r="L1484" s="1" t="s">
        <v>3874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7" t="n">
        <v>46182</v>
      </c>
      <c r="C1485" s="1" t="n">
        <v>22</v>
      </c>
      <c r="D1485" s="1" t="s">
        <v>3850</v>
      </c>
      <c r="E1485" s="1" t="n">
        <v>33</v>
      </c>
      <c r="F1485" s="1" t="s">
        <v>93</v>
      </c>
      <c r="I1485" s="1" t="n">
        <v>5099</v>
      </c>
      <c r="J1485" s="1" t="n">
        <v>100520</v>
      </c>
      <c r="K1485" s="1" t="n">
        <v>507</v>
      </c>
      <c r="L1485" s="1" t="s">
        <v>3868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7" t="n">
        <v>46182</v>
      </c>
      <c r="C1486" s="1" t="n">
        <v>22</v>
      </c>
      <c r="D1486" s="1" t="s">
        <v>3850</v>
      </c>
      <c r="E1486" s="1" t="n">
        <v>33</v>
      </c>
      <c r="F1486" s="1" t="s">
        <v>93</v>
      </c>
      <c r="I1486" s="1" t="n">
        <v>5099</v>
      </c>
      <c r="J1486" s="1" t="n">
        <v>110455</v>
      </c>
      <c r="K1486" s="1" t="n">
        <v>53212</v>
      </c>
      <c r="L1486" s="1" t="s">
        <v>3870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7" t="n">
        <v>46182</v>
      </c>
      <c r="C1487" s="1" t="n">
        <v>22</v>
      </c>
      <c r="D1487" s="1" t="s">
        <v>3850</v>
      </c>
      <c r="E1487" s="1" t="n">
        <v>33</v>
      </c>
      <c r="F1487" s="1" t="s">
        <v>93</v>
      </c>
      <c r="I1487" s="1" t="n">
        <v>5101</v>
      </c>
      <c r="J1487" s="1" t="n">
        <v>100000</v>
      </c>
      <c r="K1487" s="1" t="n">
        <v>1</v>
      </c>
      <c r="L1487" s="1" t="s">
        <v>3851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7" t="n">
        <v>46182</v>
      </c>
      <c r="C1488" s="1" t="n">
        <v>22</v>
      </c>
      <c r="D1488" s="1" t="s">
        <v>3850</v>
      </c>
      <c r="E1488" s="1" t="n">
        <v>33</v>
      </c>
      <c r="F1488" s="1" t="s">
        <v>93</v>
      </c>
      <c r="I1488" s="1" t="n">
        <v>5101</v>
      </c>
      <c r="J1488" s="1" t="n">
        <v>100004</v>
      </c>
      <c r="K1488" s="1" t="n">
        <v>5</v>
      </c>
      <c r="L1488" s="1" t="s">
        <v>3852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7" t="n">
        <v>46182</v>
      </c>
      <c r="C1489" s="1" t="n">
        <v>22</v>
      </c>
      <c r="D1489" s="1" t="s">
        <v>3850</v>
      </c>
      <c r="E1489" s="1" t="n">
        <v>33</v>
      </c>
      <c r="F1489" s="1" t="s">
        <v>93</v>
      </c>
      <c r="I1489" s="1" t="n">
        <v>5101</v>
      </c>
      <c r="J1489" s="1" t="n">
        <v>100006</v>
      </c>
      <c r="K1489" s="1" t="n">
        <v>7</v>
      </c>
      <c r="L1489" s="1" t="s">
        <v>3853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7" t="n">
        <v>46182</v>
      </c>
      <c r="C1490" s="1" t="n">
        <v>22</v>
      </c>
      <c r="D1490" s="1" t="s">
        <v>3850</v>
      </c>
      <c r="E1490" s="1" t="n">
        <v>33</v>
      </c>
      <c r="F1490" s="1" t="s">
        <v>93</v>
      </c>
      <c r="I1490" s="1" t="n">
        <v>5101</v>
      </c>
      <c r="J1490" s="1" t="n">
        <v>100007</v>
      </c>
      <c r="K1490" s="1" t="n">
        <v>8</v>
      </c>
      <c r="L1490" s="1" t="s">
        <v>3854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7" t="n">
        <v>46182</v>
      </c>
      <c r="C1491" s="1" t="n">
        <v>22</v>
      </c>
      <c r="D1491" s="1" t="s">
        <v>3850</v>
      </c>
      <c r="E1491" s="1" t="n">
        <v>33</v>
      </c>
      <c r="F1491" s="1" t="s">
        <v>93</v>
      </c>
      <c r="I1491" s="1" t="n">
        <v>5101</v>
      </c>
      <c r="J1491" s="1" t="n">
        <v>100008</v>
      </c>
      <c r="K1491" s="1" t="n">
        <v>9</v>
      </c>
      <c r="L1491" s="1" t="s">
        <v>3855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7" t="n">
        <v>46182</v>
      </c>
      <c r="C1492" s="1" t="n">
        <v>22</v>
      </c>
      <c r="D1492" s="1" t="s">
        <v>3850</v>
      </c>
      <c r="E1492" s="1" t="n">
        <v>33</v>
      </c>
      <c r="F1492" s="1" t="s">
        <v>93</v>
      </c>
      <c r="I1492" s="1" t="n">
        <v>5101</v>
      </c>
      <c r="J1492" s="1" t="n">
        <v>100011</v>
      </c>
      <c r="K1492" s="1" t="n">
        <v>12</v>
      </c>
      <c r="L1492" s="1" t="s">
        <v>3856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7" t="n">
        <v>46182</v>
      </c>
      <c r="C1493" s="1" t="n">
        <v>22</v>
      </c>
      <c r="D1493" s="1" t="s">
        <v>3850</v>
      </c>
      <c r="E1493" s="1" t="n">
        <v>33</v>
      </c>
      <c r="F1493" s="1" t="s">
        <v>93</v>
      </c>
      <c r="I1493" s="1" t="n">
        <v>5101</v>
      </c>
      <c r="J1493" s="1" t="n">
        <v>100012</v>
      </c>
      <c r="K1493" s="1" t="n">
        <v>13</v>
      </c>
      <c r="L1493" s="1" t="s">
        <v>3857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7" t="n">
        <v>46182</v>
      </c>
      <c r="C1494" s="1" t="n">
        <v>22</v>
      </c>
      <c r="D1494" s="1" t="s">
        <v>3850</v>
      </c>
      <c r="E1494" s="1" t="n">
        <v>33</v>
      </c>
      <c r="F1494" s="1" t="s">
        <v>93</v>
      </c>
      <c r="I1494" s="1" t="n">
        <v>5101</v>
      </c>
      <c r="J1494" s="1" t="n">
        <v>100013</v>
      </c>
      <c r="K1494" s="1" t="n">
        <v>14</v>
      </c>
      <c r="L1494" s="1" t="s">
        <v>3858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7" t="n">
        <v>46182</v>
      </c>
      <c r="C1495" s="1" t="n">
        <v>22</v>
      </c>
      <c r="D1495" s="1" t="s">
        <v>3850</v>
      </c>
      <c r="E1495" s="1" t="n">
        <v>33</v>
      </c>
      <c r="F1495" s="1" t="s">
        <v>93</v>
      </c>
      <c r="I1495" s="1" t="n">
        <v>5101</v>
      </c>
      <c r="J1495" s="1" t="n">
        <v>100014</v>
      </c>
      <c r="K1495" s="1" t="n">
        <v>15</v>
      </c>
      <c r="L1495" s="1" t="s">
        <v>3859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7" t="n">
        <v>46182</v>
      </c>
      <c r="C1496" s="1" t="n">
        <v>22</v>
      </c>
      <c r="D1496" s="1" t="s">
        <v>3850</v>
      </c>
      <c r="E1496" s="1" t="n">
        <v>33</v>
      </c>
      <c r="F1496" s="1" t="s">
        <v>93</v>
      </c>
      <c r="I1496" s="1" t="n">
        <v>5101</v>
      </c>
      <c r="J1496" s="1" t="n">
        <v>100015</v>
      </c>
      <c r="K1496" s="1" t="n">
        <v>16</v>
      </c>
      <c r="L1496" s="1" t="s">
        <v>3860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7" t="n">
        <v>46182</v>
      </c>
      <c r="C1497" s="1" t="n">
        <v>22</v>
      </c>
      <c r="D1497" s="1" t="s">
        <v>3850</v>
      </c>
      <c r="E1497" s="1" t="n">
        <v>33</v>
      </c>
      <c r="F1497" s="1" t="s">
        <v>93</v>
      </c>
      <c r="I1497" s="1" t="n">
        <v>5101</v>
      </c>
      <c r="J1497" s="1" t="n">
        <v>100016</v>
      </c>
      <c r="K1497" s="1" t="n">
        <v>17</v>
      </c>
      <c r="L1497" s="1" t="s">
        <v>3861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7" t="n">
        <v>46182</v>
      </c>
      <c r="C1498" s="1" t="n">
        <v>22</v>
      </c>
      <c r="D1498" s="1" t="s">
        <v>3850</v>
      </c>
      <c r="E1498" s="1" t="n">
        <v>33</v>
      </c>
      <c r="F1498" s="1" t="s">
        <v>93</v>
      </c>
      <c r="I1498" s="1" t="n">
        <v>5101</v>
      </c>
      <c r="J1498" s="1" t="n">
        <v>100017</v>
      </c>
      <c r="K1498" s="1" t="n">
        <v>18</v>
      </c>
      <c r="L1498" s="1" t="s">
        <v>3862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7" t="n">
        <v>46182</v>
      </c>
      <c r="C1499" s="1" t="n">
        <v>22</v>
      </c>
      <c r="D1499" s="1" t="s">
        <v>3850</v>
      </c>
      <c r="E1499" s="1" t="n">
        <v>33</v>
      </c>
      <c r="F1499" s="1" t="s">
        <v>93</v>
      </c>
      <c r="I1499" s="1" t="n">
        <v>5101</v>
      </c>
      <c r="J1499" s="1" t="n">
        <v>100019</v>
      </c>
      <c r="K1499" s="1" t="n">
        <v>20</v>
      </c>
      <c r="L1499" s="1" t="s">
        <v>3863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7" t="n">
        <v>46182</v>
      </c>
      <c r="C1500" s="1" t="n">
        <v>22</v>
      </c>
      <c r="D1500" s="1" t="s">
        <v>3850</v>
      </c>
      <c r="E1500" s="1" t="n">
        <v>33</v>
      </c>
      <c r="F1500" s="1" t="s">
        <v>93</v>
      </c>
      <c r="I1500" s="1" t="n">
        <v>5101</v>
      </c>
      <c r="J1500" s="1" t="n">
        <v>100020</v>
      </c>
      <c r="K1500" s="1" t="n">
        <v>21</v>
      </c>
      <c r="L1500" s="1" t="s">
        <v>3864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7" t="n">
        <v>46182</v>
      </c>
      <c r="C1501" s="1" t="n">
        <v>22</v>
      </c>
      <c r="D1501" s="1" t="s">
        <v>3850</v>
      </c>
      <c r="E1501" s="1" t="n">
        <v>33</v>
      </c>
      <c r="F1501" s="1" t="s">
        <v>93</v>
      </c>
      <c r="I1501" s="1" t="n">
        <v>5101</v>
      </c>
      <c r="J1501" s="1" t="n">
        <v>100053</v>
      </c>
      <c r="K1501" s="1" t="n">
        <v>54</v>
      </c>
      <c r="L1501" s="1" t="s">
        <v>3866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7" t="n">
        <v>46182</v>
      </c>
      <c r="C1502" s="1" t="n">
        <v>22</v>
      </c>
      <c r="D1502" s="1" t="s">
        <v>3850</v>
      </c>
      <c r="E1502" s="1" t="n">
        <v>33</v>
      </c>
      <c r="F1502" s="1" t="s">
        <v>93</v>
      </c>
      <c r="I1502" s="1" t="n">
        <v>5101</v>
      </c>
      <c r="J1502" s="1" t="n">
        <v>100638</v>
      </c>
      <c r="K1502" s="1" t="n">
        <v>508</v>
      </c>
      <c r="L1502" s="1" t="s">
        <v>3867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7" t="n">
        <v>46182</v>
      </c>
      <c r="C1503" s="1" t="n">
        <v>22</v>
      </c>
      <c r="D1503" s="1" t="s">
        <v>3850</v>
      </c>
      <c r="E1503" s="1" t="n">
        <v>33</v>
      </c>
      <c r="F1503" s="1" t="s">
        <v>93</v>
      </c>
      <c r="I1503" s="1" t="n">
        <v>5101</v>
      </c>
      <c r="J1503" s="1" t="n">
        <v>100520</v>
      </c>
      <c r="K1503" s="1" t="n">
        <v>507</v>
      </c>
      <c r="L1503" s="1" t="s">
        <v>3868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7" t="n">
        <v>46182</v>
      </c>
      <c r="C1504" s="1" t="n">
        <v>22</v>
      </c>
      <c r="D1504" s="1" t="s">
        <v>3850</v>
      </c>
      <c r="E1504" s="1" t="n">
        <v>33</v>
      </c>
      <c r="F1504" s="1" t="s">
        <v>93</v>
      </c>
      <c r="I1504" s="1" t="n">
        <v>5101</v>
      </c>
      <c r="J1504" s="1" t="n">
        <v>100319</v>
      </c>
      <c r="K1504" s="1" t="n">
        <v>73453</v>
      </c>
      <c r="L1504" s="1" t="s">
        <v>3869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7" t="n">
        <v>46182</v>
      </c>
      <c r="C1505" s="1" t="n">
        <v>22</v>
      </c>
      <c r="D1505" s="1" t="s">
        <v>3850</v>
      </c>
      <c r="E1505" s="1" t="n">
        <v>33</v>
      </c>
      <c r="F1505" s="1" t="s">
        <v>93</v>
      </c>
      <c r="I1505" s="1" t="n">
        <v>5101</v>
      </c>
      <c r="J1505" s="1" t="n">
        <v>110455</v>
      </c>
      <c r="K1505" s="1" t="n">
        <v>53212</v>
      </c>
      <c r="L1505" s="1" t="s">
        <v>3870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7" t="n">
        <v>46182</v>
      </c>
      <c r="C1506" s="1" t="n">
        <v>22</v>
      </c>
      <c r="D1506" s="1" t="s">
        <v>3850</v>
      </c>
      <c r="E1506" s="1" t="n">
        <v>33</v>
      </c>
      <c r="F1506" s="1" t="s">
        <v>93</v>
      </c>
      <c r="I1506" s="1" t="n">
        <v>5103</v>
      </c>
      <c r="J1506" s="1" t="n">
        <v>100000</v>
      </c>
      <c r="K1506" s="1" t="n">
        <v>1</v>
      </c>
      <c r="L1506" s="1" t="s">
        <v>3851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7" t="n">
        <v>46182</v>
      </c>
      <c r="C1507" s="1" t="n">
        <v>22</v>
      </c>
      <c r="D1507" s="1" t="s">
        <v>3850</v>
      </c>
      <c r="E1507" s="1" t="n">
        <v>33</v>
      </c>
      <c r="F1507" s="1" t="s">
        <v>93</v>
      </c>
      <c r="I1507" s="1" t="n">
        <v>5103</v>
      </c>
      <c r="J1507" s="1" t="n">
        <v>100006</v>
      </c>
      <c r="K1507" s="1" t="n">
        <v>7</v>
      </c>
      <c r="L1507" s="1" t="s">
        <v>3853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7" t="n">
        <v>46182</v>
      </c>
      <c r="C1508" s="1" t="n">
        <v>22</v>
      </c>
      <c r="D1508" s="1" t="s">
        <v>3850</v>
      </c>
      <c r="E1508" s="1" t="n">
        <v>33</v>
      </c>
      <c r="F1508" s="1" t="s">
        <v>93</v>
      </c>
      <c r="I1508" s="1" t="n">
        <v>5103</v>
      </c>
      <c r="J1508" s="1" t="n">
        <v>100007</v>
      </c>
      <c r="K1508" s="1" t="n">
        <v>8</v>
      </c>
      <c r="L1508" s="1" t="s">
        <v>3854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7" t="n">
        <v>46182</v>
      </c>
      <c r="C1509" s="1" t="n">
        <v>22</v>
      </c>
      <c r="D1509" s="1" t="s">
        <v>3850</v>
      </c>
      <c r="E1509" s="1" t="n">
        <v>33</v>
      </c>
      <c r="F1509" s="1" t="s">
        <v>93</v>
      </c>
      <c r="I1509" s="1" t="n">
        <v>5103</v>
      </c>
      <c r="J1509" s="1" t="n">
        <v>100008</v>
      </c>
      <c r="K1509" s="1" t="n">
        <v>9</v>
      </c>
      <c r="L1509" s="1" t="s">
        <v>3855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7" t="n">
        <v>46182</v>
      </c>
      <c r="C1510" s="1" t="n">
        <v>22</v>
      </c>
      <c r="D1510" s="1" t="s">
        <v>3850</v>
      </c>
      <c r="E1510" s="1" t="n">
        <v>33</v>
      </c>
      <c r="F1510" s="1" t="s">
        <v>93</v>
      </c>
      <c r="I1510" s="1" t="n">
        <v>5103</v>
      </c>
      <c r="J1510" s="1" t="n">
        <v>100011</v>
      </c>
      <c r="K1510" s="1" t="n">
        <v>12</v>
      </c>
      <c r="L1510" s="1" t="s">
        <v>3856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7" t="n">
        <v>46182</v>
      </c>
      <c r="C1511" s="1" t="n">
        <v>22</v>
      </c>
      <c r="D1511" s="1" t="s">
        <v>3850</v>
      </c>
      <c r="E1511" s="1" t="n">
        <v>33</v>
      </c>
      <c r="F1511" s="1" t="s">
        <v>93</v>
      </c>
      <c r="I1511" s="1" t="n">
        <v>5103</v>
      </c>
      <c r="J1511" s="1" t="n">
        <v>100012</v>
      </c>
      <c r="K1511" s="1" t="n">
        <v>13</v>
      </c>
      <c r="L1511" s="1" t="s">
        <v>3857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7" t="n">
        <v>46182</v>
      </c>
      <c r="C1512" s="1" t="n">
        <v>22</v>
      </c>
      <c r="D1512" s="1" t="s">
        <v>3850</v>
      </c>
      <c r="E1512" s="1" t="n">
        <v>33</v>
      </c>
      <c r="F1512" s="1" t="s">
        <v>93</v>
      </c>
      <c r="I1512" s="1" t="n">
        <v>5103</v>
      </c>
      <c r="J1512" s="1" t="n">
        <v>100013</v>
      </c>
      <c r="K1512" s="1" t="n">
        <v>14</v>
      </c>
      <c r="L1512" s="1" t="s">
        <v>3858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7" t="n">
        <v>46182</v>
      </c>
      <c r="C1513" s="1" t="n">
        <v>22</v>
      </c>
      <c r="D1513" s="1" t="s">
        <v>3850</v>
      </c>
      <c r="E1513" s="1" t="n">
        <v>33</v>
      </c>
      <c r="F1513" s="1" t="s">
        <v>93</v>
      </c>
      <c r="I1513" s="1" t="n">
        <v>5103</v>
      </c>
      <c r="J1513" s="1" t="n">
        <v>100014</v>
      </c>
      <c r="K1513" s="1" t="n">
        <v>15</v>
      </c>
      <c r="L1513" s="1" t="s">
        <v>3859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7" t="n">
        <v>46182</v>
      </c>
      <c r="C1514" s="1" t="n">
        <v>22</v>
      </c>
      <c r="D1514" s="1" t="s">
        <v>3850</v>
      </c>
      <c r="E1514" s="1" t="n">
        <v>33</v>
      </c>
      <c r="F1514" s="1" t="s">
        <v>93</v>
      </c>
      <c r="I1514" s="1" t="n">
        <v>5103</v>
      </c>
      <c r="J1514" s="1" t="n">
        <v>100015</v>
      </c>
      <c r="K1514" s="1" t="n">
        <v>16</v>
      </c>
      <c r="L1514" s="1" t="s">
        <v>3860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7" t="n">
        <v>46182</v>
      </c>
      <c r="C1515" s="1" t="n">
        <v>22</v>
      </c>
      <c r="D1515" s="1" t="s">
        <v>3850</v>
      </c>
      <c r="E1515" s="1" t="n">
        <v>33</v>
      </c>
      <c r="F1515" s="1" t="s">
        <v>93</v>
      </c>
      <c r="I1515" s="1" t="n">
        <v>5103</v>
      </c>
      <c r="J1515" s="1" t="n">
        <v>100016</v>
      </c>
      <c r="K1515" s="1" t="n">
        <v>17</v>
      </c>
      <c r="L1515" s="1" t="s">
        <v>3861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7" t="n">
        <v>46182</v>
      </c>
      <c r="C1516" s="1" t="n">
        <v>22</v>
      </c>
      <c r="D1516" s="1" t="s">
        <v>3850</v>
      </c>
      <c r="E1516" s="1" t="n">
        <v>33</v>
      </c>
      <c r="F1516" s="1" t="s">
        <v>93</v>
      </c>
      <c r="I1516" s="1" t="n">
        <v>5103</v>
      </c>
      <c r="J1516" s="1" t="n">
        <v>100017</v>
      </c>
      <c r="K1516" s="1" t="n">
        <v>18</v>
      </c>
      <c r="L1516" s="1" t="s">
        <v>3862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7" t="n">
        <v>46182</v>
      </c>
      <c r="C1517" s="1" t="n">
        <v>22</v>
      </c>
      <c r="D1517" s="1" t="s">
        <v>3850</v>
      </c>
      <c r="E1517" s="1" t="n">
        <v>33</v>
      </c>
      <c r="F1517" s="1" t="s">
        <v>93</v>
      </c>
      <c r="I1517" s="1" t="n">
        <v>5103</v>
      </c>
      <c r="J1517" s="1" t="n">
        <v>100019</v>
      </c>
      <c r="K1517" s="1" t="n">
        <v>20</v>
      </c>
      <c r="L1517" s="1" t="s">
        <v>3863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7" t="n">
        <v>46182</v>
      </c>
      <c r="C1518" s="1" t="n">
        <v>22</v>
      </c>
      <c r="D1518" s="1" t="s">
        <v>3850</v>
      </c>
      <c r="E1518" s="1" t="n">
        <v>33</v>
      </c>
      <c r="F1518" s="1" t="s">
        <v>93</v>
      </c>
      <c r="I1518" s="1" t="n">
        <v>5103</v>
      </c>
      <c r="J1518" s="1" t="n">
        <v>100053</v>
      </c>
      <c r="K1518" s="1" t="n">
        <v>54</v>
      </c>
      <c r="L1518" s="1" t="s">
        <v>3866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7" t="n">
        <v>46182</v>
      </c>
      <c r="C1519" s="1" t="n">
        <v>22</v>
      </c>
      <c r="D1519" s="1" t="s">
        <v>3850</v>
      </c>
      <c r="E1519" s="1" t="n">
        <v>33</v>
      </c>
      <c r="F1519" s="1" t="s">
        <v>93</v>
      </c>
      <c r="I1519" s="1" t="n">
        <v>5103</v>
      </c>
      <c r="J1519" s="1" t="n">
        <v>100638</v>
      </c>
      <c r="K1519" s="1" t="n">
        <v>508</v>
      </c>
      <c r="L1519" s="1" t="s">
        <v>3867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7" t="n">
        <v>46182</v>
      </c>
      <c r="C1520" s="1" t="n">
        <v>22</v>
      </c>
      <c r="D1520" s="1" t="s">
        <v>3850</v>
      </c>
      <c r="E1520" s="1" t="n">
        <v>33</v>
      </c>
      <c r="F1520" s="1" t="s">
        <v>93</v>
      </c>
      <c r="I1520" s="1" t="n">
        <v>5103</v>
      </c>
      <c r="J1520" s="1" t="n">
        <v>100520</v>
      </c>
      <c r="K1520" s="1" t="n">
        <v>507</v>
      </c>
      <c r="L1520" s="1" t="s">
        <v>3868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7" t="n">
        <v>46182</v>
      </c>
      <c r="C1521" s="1" t="n">
        <v>22</v>
      </c>
      <c r="D1521" s="1" t="s">
        <v>3850</v>
      </c>
      <c r="E1521" s="1" t="n">
        <v>33</v>
      </c>
      <c r="F1521" s="1" t="s">
        <v>93</v>
      </c>
      <c r="I1521" s="1" t="n">
        <v>5103</v>
      </c>
      <c r="J1521" s="1" t="n">
        <v>100319</v>
      </c>
      <c r="K1521" s="1" t="n">
        <v>73453</v>
      </c>
      <c r="L1521" s="1" t="s">
        <v>3869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7" t="n">
        <v>46182</v>
      </c>
      <c r="C1522" s="1" t="n">
        <v>22</v>
      </c>
      <c r="D1522" s="1" t="s">
        <v>3850</v>
      </c>
      <c r="E1522" s="1" t="n">
        <v>33</v>
      </c>
      <c r="F1522" s="1" t="s">
        <v>93</v>
      </c>
      <c r="I1522" s="1" t="n">
        <v>5103</v>
      </c>
      <c r="J1522" s="1" t="n">
        <v>110455</v>
      </c>
      <c r="K1522" s="1" t="n">
        <v>53212</v>
      </c>
      <c r="L1522" s="1" t="s">
        <v>3870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7" t="n">
        <v>46182</v>
      </c>
      <c r="C1523" s="1" t="n">
        <v>22</v>
      </c>
      <c r="D1523" s="1" t="s">
        <v>3850</v>
      </c>
      <c r="E1523" s="1" t="n">
        <v>33</v>
      </c>
      <c r="F1523" s="1" t="s">
        <v>93</v>
      </c>
      <c r="I1523" s="1" t="n">
        <v>5105</v>
      </c>
      <c r="J1523" s="1" t="n">
        <v>100000</v>
      </c>
      <c r="K1523" s="1" t="n">
        <v>1</v>
      </c>
      <c r="L1523" s="1" t="s">
        <v>3851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7" t="n">
        <v>46182</v>
      </c>
      <c r="C1524" s="1" t="n">
        <v>22</v>
      </c>
      <c r="D1524" s="1" t="s">
        <v>3850</v>
      </c>
      <c r="E1524" s="1" t="n">
        <v>33</v>
      </c>
      <c r="F1524" s="1" t="s">
        <v>93</v>
      </c>
      <c r="I1524" s="1" t="n">
        <v>5105</v>
      </c>
      <c r="J1524" s="1" t="n">
        <v>100006</v>
      </c>
      <c r="K1524" s="1" t="n">
        <v>7</v>
      </c>
      <c r="L1524" s="1" t="s">
        <v>3853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7" t="n">
        <v>46182</v>
      </c>
      <c r="C1525" s="1" t="n">
        <v>22</v>
      </c>
      <c r="D1525" s="1" t="s">
        <v>3850</v>
      </c>
      <c r="E1525" s="1" t="n">
        <v>33</v>
      </c>
      <c r="F1525" s="1" t="s">
        <v>93</v>
      </c>
      <c r="I1525" s="1" t="n">
        <v>5105</v>
      </c>
      <c r="J1525" s="1" t="n">
        <v>100007</v>
      </c>
      <c r="K1525" s="1" t="n">
        <v>8</v>
      </c>
      <c r="L1525" s="1" t="s">
        <v>3854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7" t="n">
        <v>46182</v>
      </c>
      <c r="C1526" s="1" t="n">
        <v>22</v>
      </c>
      <c r="D1526" s="1" t="s">
        <v>3850</v>
      </c>
      <c r="E1526" s="1" t="n">
        <v>33</v>
      </c>
      <c r="F1526" s="1" t="s">
        <v>93</v>
      </c>
      <c r="I1526" s="1" t="n">
        <v>5105</v>
      </c>
      <c r="J1526" s="1" t="n">
        <v>100008</v>
      </c>
      <c r="K1526" s="1" t="n">
        <v>9</v>
      </c>
      <c r="L1526" s="1" t="s">
        <v>3855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7" t="n">
        <v>46182</v>
      </c>
      <c r="C1527" s="1" t="n">
        <v>22</v>
      </c>
      <c r="D1527" s="1" t="s">
        <v>3850</v>
      </c>
      <c r="E1527" s="1" t="n">
        <v>33</v>
      </c>
      <c r="F1527" s="1" t="s">
        <v>93</v>
      </c>
      <c r="I1527" s="1" t="n">
        <v>5105</v>
      </c>
      <c r="J1527" s="1" t="n">
        <v>100011</v>
      </c>
      <c r="K1527" s="1" t="n">
        <v>12</v>
      </c>
      <c r="L1527" s="1" t="s">
        <v>3856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7" t="n">
        <v>46182</v>
      </c>
      <c r="C1528" s="1" t="n">
        <v>22</v>
      </c>
      <c r="D1528" s="1" t="s">
        <v>3850</v>
      </c>
      <c r="E1528" s="1" t="n">
        <v>33</v>
      </c>
      <c r="F1528" s="1" t="s">
        <v>93</v>
      </c>
      <c r="I1528" s="1" t="n">
        <v>5105</v>
      </c>
      <c r="J1528" s="1" t="n">
        <v>100012</v>
      </c>
      <c r="K1528" s="1" t="n">
        <v>13</v>
      </c>
      <c r="L1528" s="1" t="s">
        <v>3857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7" t="n">
        <v>46182</v>
      </c>
      <c r="C1529" s="1" t="n">
        <v>22</v>
      </c>
      <c r="D1529" s="1" t="s">
        <v>3850</v>
      </c>
      <c r="E1529" s="1" t="n">
        <v>33</v>
      </c>
      <c r="F1529" s="1" t="s">
        <v>93</v>
      </c>
      <c r="I1529" s="1" t="n">
        <v>5105</v>
      </c>
      <c r="J1529" s="1" t="n">
        <v>100013</v>
      </c>
      <c r="K1529" s="1" t="n">
        <v>14</v>
      </c>
      <c r="L1529" s="1" t="s">
        <v>3858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7" t="n">
        <v>46182</v>
      </c>
      <c r="C1530" s="1" t="n">
        <v>22</v>
      </c>
      <c r="D1530" s="1" t="s">
        <v>3850</v>
      </c>
      <c r="E1530" s="1" t="n">
        <v>33</v>
      </c>
      <c r="F1530" s="1" t="s">
        <v>93</v>
      </c>
      <c r="I1530" s="1" t="n">
        <v>5105</v>
      </c>
      <c r="J1530" s="1" t="n">
        <v>100014</v>
      </c>
      <c r="K1530" s="1" t="n">
        <v>15</v>
      </c>
      <c r="L1530" s="1" t="s">
        <v>3859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7" t="n">
        <v>46182</v>
      </c>
      <c r="C1531" s="1" t="n">
        <v>22</v>
      </c>
      <c r="D1531" s="1" t="s">
        <v>3850</v>
      </c>
      <c r="E1531" s="1" t="n">
        <v>33</v>
      </c>
      <c r="F1531" s="1" t="s">
        <v>93</v>
      </c>
      <c r="I1531" s="1" t="n">
        <v>5105</v>
      </c>
      <c r="J1531" s="1" t="n">
        <v>100015</v>
      </c>
      <c r="K1531" s="1" t="n">
        <v>16</v>
      </c>
      <c r="L1531" s="1" t="s">
        <v>3860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7" t="n">
        <v>46182</v>
      </c>
      <c r="C1532" s="1" t="n">
        <v>22</v>
      </c>
      <c r="D1532" s="1" t="s">
        <v>3850</v>
      </c>
      <c r="E1532" s="1" t="n">
        <v>33</v>
      </c>
      <c r="F1532" s="1" t="s">
        <v>93</v>
      </c>
      <c r="I1532" s="1" t="n">
        <v>5105</v>
      </c>
      <c r="J1532" s="1" t="n">
        <v>100016</v>
      </c>
      <c r="K1532" s="1" t="n">
        <v>17</v>
      </c>
      <c r="L1532" s="1" t="s">
        <v>3861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7" t="n">
        <v>46182</v>
      </c>
      <c r="C1533" s="1" t="n">
        <v>22</v>
      </c>
      <c r="D1533" s="1" t="s">
        <v>3850</v>
      </c>
      <c r="E1533" s="1" t="n">
        <v>33</v>
      </c>
      <c r="F1533" s="1" t="s">
        <v>93</v>
      </c>
      <c r="I1533" s="1" t="n">
        <v>5105</v>
      </c>
      <c r="J1533" s="1" t="n">
        <v>100017</v>
      </c>
      <c r="K1533" s="1" t="n">
        <v>18</v>
      </c>
      <c r="L1533" s="1" t="s">
        <v>3862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7" t="n">
        <v>46182</v>
      </c>
      <c r="C1534" s="1" t="n">
        <v>22</v>
      </c>
      <c r="D1534" s="1" t="s">
        <v>3850</v>
      </c>
      <c r="E1534" s="1" t="n">
        <v>33</v>
      </c>
      <c r="F1534" s="1" t="s">
        <v>93</v>
      </c>
      <c r="I1534" s="1" t="n">
        <v>5105</v>
      </c>
      <c r="J1534" s="1" t="n">
        <v>100019</v>
      </c>
      <c r="K1534" s="1" t="n">
        <v>20</v>
      </c>
      <c r="L1534" s="1" t="s">
        <v>3863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7" t="n">
        <v>46182</v>
      </c>
      <c r="C1535" s="1" t="n">
        <v>22</v>
      </c>
      <c r="D1535" s="1" t="s">
        <v>3850</v>
      </c>
      <c r="E1535" s="1" t="n">
        <v>33</v>
      </c>
      <c r="F1535" s="1" t="s">
        <v>93</v>
      </c>
      <c r="I1535" s="1" t="n">
        <v>5105</v>
      </c>
      <c r="J1535" s="1" t="n">
        <v>100020</v>
      </c>
      <c r="K1535" s="1" t="n">
        <v>21</v>
      </c>
      <c r="L1535" s="1" t="s">
        <v>3864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7" t="n">
        <v>46182</v>
      </c>
      <c r="C1536" s="1" t="n">
        <v>22</v>
      </c>
      <c r="D1536" s="1" t="s">
        <v>3850</v>
      </c>
      <c r="E1536" s="1" t="n">
        <v>33</v>
      </c>
      <c r="F1536" s="1" t="s">
        <v>93</v>
      </c>
      <c r="I1536" s="1" t="n">
        <v>5105</v>
      </c>
      <c r="J1536" s="1" t="n">
        <v>100053</v>
      </c>
      <c r="K1536" s="1" t="n">
        <v>54</v>
      </c>
      <c r="L1536" s="1" t="s">
        <v>3866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7" t="n">
        <v>46182</v>
      </c>
      <c r="C1537" s="1" t="n">
        <v>22</v>
      </c>
      <c r="D1537" s="1" t="s">
        <v>3850</v>
      </c>
      <c r="E1537" s="1" t="n">
        <v>33</v>
      </c>
      <c r="F1537" s="1" t="s">
        <v>93</v>
      </c>
      <c r="I1537" s="1" t="n">
        <v>5105</v>
      </c>
      <c r="J1537" s="1" t="n">
        <v>100638</v>
      </c>
      <c r="K1537" s="1" t="n">
        <v>508</v>
      </c>
      <c r="L1537" s="1" t="s">
        <v>3867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7" t="n">
        <v>46182</v>
      </c>
      <c r="C1538" s="1" t="n">
        <v>22</v>
      </c>
      <c r="D1538" s="1" t="s">
        <v>3850</v>
      </c>
      <c r="E1538" s="1" t="n">
        <v>33</v>
      </c>
      <c r="F1538" s="1" t="s">
        <v>93</v>
      </c>
      <c r="I1538" s="1" t="n">
        <v>5105</v>
      </c>
      <c r="J1538" s="1" t="n">
        <v>100520</v>
      </c>
      <c r="K1538" s="1" t="n">
        <v>507</v>
      </c>
      <c r="L1538" s="1" t="s">
        <v>3868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7" t="n">
        <v>46182</v>
      </c>
      <c r="C1539" s="1" t="n">
        <v>22</v>
      </c>
      <c r="D1539" s="1" t="s">
        <v>3850</v>
      </c>
      <c r="E1539" s="1" t="n">
        <v>33</v>
      </c>
      <c r="F1539" s="1" t="s">
        <v>93</v>
      </c>
      <c r="I1539" s="1" t="n">
        <v>5105</v>
      </c>
      <c r="J1539" s="1" t="n">
        <v>100319</v>
      </c>
      <c r="K1539" s="1" t="n">
        <v>73453</v>
      </c>
      <c r="L1539" s="1" t="s">
        <v>3869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7" t="n">
        <v>46182</v>
      </c>
      <c r="C1540" s="1" t="n">
        <v>22</v>
      </c>
      <c r="D1540" s="1" t="s">
        <v>3850</v>
      </c>
      <c r="E1540" s="1" t="n">
        <v>33</v>
      </c>
      <c r="F1540" s="1" t="s">
        <v>93</v>
      </c>
      <c r="I1540" s="1" t="n">
        <v>5105</v>
      </c>
      <c r="J1540" s="1" t="n">
        <v>110455</v>
      </c>
      <c r="K1540" s="1" t="n">
        <v>53212</v>
      </c>
      <c r="L1540" s="1" t="s">
        <v>3870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7" t="n">
        <v>46182</v>
      </c>
      <c r="C1541" s="1" t="n">
        <v>22</v>
      </c>
      <c r="D1541" s="1" t="s">
        <v>3850</v>
      </c>
      <c r="E1541" s="1" t="n">
        <v>33</v>
      </c>
      <c r="F1541" s="1" t="s">
        <v>93</v>
      </c>
      <c r="I1541" s="1" t="n">
        <v>5107</v>
      </c>
      <c r="J1541" s="1" t="n">
        <v>100007</v>
      </c>
      <c r="K1541" s="1" t="n">
        <v>8</v>
      </c>
      <c r="L1541" s="1" t="s">
        <v>3854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7" t="n">
        <v>46182</v>
      </c>
      <c r="C1542" s="1" t="n">
        <v>22</v>
      </c>
      <c r="D1542" s="1" t="s">
        <v>3850</v>
      </c>
      <c r="E1542" s="1" t="n">
        <v>33</v>
      </c>
      <c r="F1542" s="1" t="s">
        <v>93</v>
      </c>
      <c r="I1542" s="1" t="n">
        <v>5107</v>
      </c>
      <c r="J1542" s="1" t="n">
        <v>100008</v>
      </c>
      <c r="K1542" s="1" t="n">
        <v>9</v>
      </c>
      <c r="L1542" s="1" t="s">
        <v>3855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7" t="n">
        <v>46182</v>
      </c>
      <c r="C1543" s="1" t="n">
        <v>22</v>
      </c>
      <c r="D1543" s="1" t="s">
        <v>3850</v>
      </c>
      <c r="E1543" s="1" t="n">
        <v>33</v>
      </c>
      <c r="F1543" s="1" t="s">
        <v>93</v>
      </c>
      <c r="I1543" s="1" t="n">
        <v>5107</v>
      </c>
      <c r="J1543" s="1" t="n">
        <v>100016</v>
      </c>
      <c r="K1543" s="1" t="n">
        <v>17</v>
      </c>
      <c r="L1543" s="1" t="s">
        <v>3861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7" t="n">
        <v>46182</v>
      </c>
      <c r="C1544" s="1" t="n">
        <v>22</v>
      </c>
      <c r="D1544" s="1" t="s">
        <v>3850</v>
      </c>
      <c r="E1544" s="1" t="n">
        <v>33</v>
      </c>
      <c r="F1544" s="1" t="s">
        <v>93</v>
      </c>
      <c r="I1544" s="1" t="n">
        <v>5107</v>
      </c>
      <c r="J1544" s="1" t="n">
        <v>100019</v>
      </c>
      <c r="K1544" s="1" t="n">
        <v>20</v>
      </c>
      <c r="L1544" s="1" t="s">
        <v>3863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7" t="n">
        <v>46182</v>
      </c>
      <c r="C1545" s="1" t="n">
        <v>22</v>
      </c>
      <c r="D1545" s="1" t="s">
        <v>3850</v>
      </c>
      <c r="E1545" s="1" t="n">
        <v>33</v>
      </c>
      <c r="F1545" s="1" t="s">
        <v>93</v>
      </c>
      <c r="I1545" s="1" t="n">
        <v>5107</v>
      </c>
      <c r="J1545" s="1" t="n">
        <v>100053</v>
      </c>
      <c r="K1545" s="1" t="n">
        <v>54</v>
      </c>
      <c r="L1545" s="1" t="s">
        <v>3866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7" t="n">
        <v>46182</v>
      </c>
      <c r="C1546" s="1" t="n">
        <v>22</v>
      </c>
      <c r="D1546" s="1" t="s">
        <v>3850</v>
      </c>
      <c r="E1546" s="1" t="n">
        <v>33</v>
      </c>
      <c r="F1546" s="1" t="s">
        <v>93</v>
      </c>
      <c r="I1546" s="1" t="n">
        <v>5107</v>
      </c>
      <c r="J1546" s="1" t="n">
        <v>100638</v>
      </c>
      <c r="K1546" s="1" t="n">
        <v>508</v>
      </c>
      <c r="L1546" s="1" t="s">
        <v>3867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7" t="n">
        <v>46182</v>
      </c>
      <c r="C1547" s="1" t="n">
        <v>22</v>
      </c>
      <c r="D1547" s="1" t="s">
        <v>3850</v>
      </c>
      <c r="E1547" s="1" t="n">
        <v>33</v>
      </c>
      <c r="F1547" s="1" t="s">
        <v>93</v>
      </c>
      <c r="I1547" s="1" t="n">
        <v>5109</v>
      </c>
      <c r="J1547" s="1" t="n">
        <v>100000</v>
      </c>
      <c r="K1547" s="1" t="n">
        <v>1</v>
      </c>
      <c r="L1547" s="1" t="s">
        <v>3851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7" t="n">
        <v>46182</v>
      </c>
      <c r="C1548" s="1" t="n">
        <v>22</v>
      </c>
      <c r="D1548" s="1" t="s">
        <v>3850</v>
      </c>
      <c r="E1548" s="1" t="n">
        <v>33</v>
      </c>
      <c r="F1548" s="1" t="s">
        <v>93</v>
      </c>
      <c r="I1548" s="1" t="n">
        <v>5109</v>
      </c>
      <c r="J1548" s="1" t="n">
        <v>100001</v>
      </c>
      <c r="K1548" s="1" t="n">
        <v>2</v>
      </c>
      <c r="L1548" s="1" t="s">
        <v>4138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7" t="n">
        <v>46182</v>
      </c>
      <c r="C1549" s="1" t="n">
        <v>22</v>
      </c>
      <c r="D1549" s="1" t="s">
        <v>3850</v>
      </c>
      <c r="E1549" s="1" t="n">
        <v>33</v>
      </c>
      <c r="F1549" s="1" t="s">
        <v>93</v>
      </c>
      <c r="I1549" s="1" t="n">
        <v>5109</v>
      </c>
      <c r="J1549" s="1" t="n">
        <v>100002</v>
      </c>
      <c r="K1549" s="1" t="n">
        <v>3</v>
      </c>
      <c r="L1549" s="1" t="s">
        <v>3872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7" t="n">
        <v>46182</v>
      </c>
      <c r="C1550" s="1" t="n">
        <v>22</v>
      </c>
      <c r="D1550" s="1" t="s">
        <v>3850</v>
      </c>
      <c r="E1550" s="1" t="n">
        <v>33</v>
      </c>
      <c r="F1550" s="1" t="s">
        <v>93</v>
      </c>
      <c r="I1550" s="1" t="n">
        <v>5109</v>
      </c>
      <c r="J1550" s="1" t="n">
        <v>100003</v>
      </c>
      <c r="K1550" s="1" t="n">
        <v>4</v>
      </c>
      <c r="L1550" s="1" t="s">
        <v>3873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7" t="n">
        <v>46182</v>
      </c>
      <c r="C1551" s="1" t="n">
        <v>22</v>
      </c>
      <c r="D1551" s="1" t="s">
        <v>3850</v>
      </c>
      <c r="E1551" s="1" t="n">
        <v>33</v>
      </c>
      <c r="F1551" s="1" t="s">
        <v>93</v>
      </c>
      <c r="I1551" s="1" t="n">
        <v>5109</v>
      </c>
      <c r="J1551" s="1" t="n">
        <v>100004</v>
      </c>
      <c r="K1551" s="1" t="n">
        <v>5</v>
      </c>
      <c r="L1551" s="1" t="s">
        <v>3852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7" t="n">
        <v>46182</v>
      </c>
      <c r="C1552" s="1" t="n">
        <v>22</v>
      </c>
      <c r="D1552" s="1" t="s">
        <v>3850</v>
      </c>
      <c r="E1552" s="1" t="n">
        <v>33</v>
      </c>
      <c r="F1552" s="1" t="s">
        <v>93</v>
      </c>
      <c r="I1552" s="1" t="n">
        <v>5109</v>
      </c>
      <c r="J1552" s="1" t="n">
        <v>100520</v>
      </c>
      <c r="K1552" s="1" t="n">
        <v>507</v>
      </c>
      <c r="L1552" s="1" t="s">
        <v>3868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7" t="n">
        <v>46182</v>
      </c>
      <c r="C1553" s="1" t="n">
        <v>100</v>
      </c>
      <c r="D1553" s="1" t="s">
        <v>3877</v>
      </c>
      <c r="E1553" s="1" t="n">
        <v>33</v>
      </c>
      <c r="F1553" s="1" t="s">
        <v>93</v>
      </c>
      <c r="I1553" s="1" t="n">
        <v>1227158</v>
      </c>
      <c r="J1553" s="1" t="n">
        <v>100000</v>
      </c>
      <c r="K1553" s="1" t="n">
        <v>1</v>
      </c>
      <c r="L1553" s="1" t="s">
        <v>3851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7" t="n">
        <v>46182</v>
      </c>
      <c r="C1554" s="1" t="n">
        <v>100</v>
      </c>
      <c r="D1554" s="1" t="s">
        <v>3877</v>
      </c>
      <c r="E1554" s="1" t="n">
        <v>33</v>
      </c>
      <c r="F1554" s="1" t="s">
        <v>93</v>
      </c>
      <c r="I1554" s="1" t="n">
        <v>1227158</v>
      </c>
      <c r="J1554" s="1" t="n">
        <v>100001</v>
      </c>
      <c r="K1554" s="1" t="n">
        <v>2</v>
      </c>
      <c r="L1554" s="1" t="s">
        <v>4138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7" t="n">
        <v>46182</v>
      </c>
      <c r="C1555" s="1" t="n">
        <v>100</v>
      </c>
      <c r="D1555" s="1" t="s">
        <v>3877</v>
      </c>
      <c r="E1555" s="1" t="n">
        <v>33</v>
      </c>
      <c r="F1555" s="1" t="s">
        <v>93</v>
      </c>
      <c r="I1555" s="1" t="n">
        <v>1227158</v>
      </c>
      <c r="J1555" s="1" t="n">
        <v>100002</v>
      </c>
      <c r="K1555" s="1" t="n">
        <v>3</v>
      </c>
      <c r="L1555" s="1" t="s">
        <v>3872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7" t="n">
        <v>46182</v>
      </c>
      <c r="C1556" s="1" t="n">
        <v>100</v>
      </c>
      <c r="D1556" s="1" t="s">
        <v>3877</v>
      </c>
      <c r="E1556" s="1" t="n">
        <v>33</v>
      </c>
      <c r="F1556" s="1" t="s">
        <v>93</v>
      </c>
      <c r="I1556" s="1" t="n">
        <v>1227158</v>
      </c>
      <c r="J1556" s="1" t="n">
        <v>100003</v>
      </c>
      <c r="K1556" s="1" t="n">
        <v>4</v>
      </c>
      <c r="L1556" s="1" t="s">
        <v>3873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7" t="n">
        <v>46182</v>
      </c>
      <c r="C1557" s="1" t="n">
        <v>100</v>
      </c>
      <c r="D1557" s="1" t="s">
        <v>3877</v>
      </c>
      <c r="E1557" s="1" t="n">
        <v>33</v>
      </c>
      <c r="F1557" s="1" t="s">
        <v>93</v>
      </c>
      <c r="I1557" s="1" t="n">
        <v>1227158</v>
      </c>
      <c r="J1557" s="1" t="n">
        <v>100004</v>
      </c>
      <c r="K1557" s="1" t="n">
        <v>5</v>
      </c>
      <c r="L1557" s="1" t="s">
        <v>3852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7" t="n">
        <v>46182</v>
      </c>
      <c r="C1558" s="1" t="n">
        <v>100</v>
      </c>
      <c r="D1558" s="1" t="s">
        <v>3877</v>
      </c>
      <c r="E1558" s="1" t="n">
        <v>33</v>
      </c>
      <c r="F1558" s="1" t="s">
        <v>93</v>
      </c>
      <c r="I1558" s="1" t="n">
        <v>1227158</v>
      </c>
      <c r="J1558" s="1" t="n">
        <v>100040</v>
      </c>
      <c r="K1558" s="1" t="n">
        <v>41</v>
      </c>
      <c r="L1558" s="1" t="s">
        <v>3874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7" t="n">
        <v>46182</v>
      </c>
      <c r="C1559" s="1" t="n">
        <v>100</v>
      </c>
      <c r="D1559" s="1" t="s">
        <v>3877</v>
      </c>
      <c r="E1559" s="1" t="n">
        <v>33</v>
      </c>
      <c r="F1559" s="1" t="s">
        <v>93</v>
      </c>
      <c r="I1559" s="1" t="n">
        <v>1227158</v>
      </c>
      <c r="J1559" s="1" t="n">
        <v>100520</v>
      </c>
      <c r="K1559" s="1" t="n">
        <v>507</v>
      </c>
      <c r="L1559" s="1" t="s">
        <v>3868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7" t="n">
        <v>46182</v>
      </c>
      <c r="C1560" s="1" t="n">
        <v>100</v>
      </c>
      <c r="D1560" s="1" t="s">
        <v>3877</v>
      </c>
      <c r="E1560" s="1" t="n">
        <v>33</v>
      </c>
      <c r="F1560" s="1" t="s">
        <v>93</v>
      </c>
      <c r="I1560" s="1" t="n">
        <v>1227158</v>
      </c>
      <c r="J1560" s="1" t="n">
        <v>110455</v>
      </c>
      <c r="K1560" s="1" t="n">
        <v>53212</v>
      </c>
      <c r="L1560" s="1" t="s">
        <v>3870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7" t="n">
        <v>46182</v>
      </c>
      <c r="C1561" s="1" t="n">
        <v>100</v>
      </c>
      <c r="D1561" s="1" t="s">
        <v>3877</v>
      </c>
      <c r="E1561" s="1" t="n">
        <v>33</v>
      </c>
      <c r="F1561" s="1" t="s">
        <v>93</v>
      </c>
      <c r="I1561" s="1" t="n">
        <v>1227164</v>
      </c>
      <c r="J1561" s="1" t="n">
        <v>100000</v>
      </c>
      <c r="K1561" s="1" t="n">
        <v>1</v>
      </c>
      <c r="L1561" s="1" t="s">
        <v>3851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7" t="n">
        <v>46182</v>
      </c>
      <c r="C1562" s="1" t="n">
        <v>100</v>
      </c>
      <c r="D1562" s="1" t="s">
        <v>3877</v>
      </c>
      <c r="E1562" s="1" t="n">
        <v>33</v>
      </c>
      <c r="F1562" s="1" t="s">
        <v>93</v>
      </c>
      <c r="I1562" s="1" t="n">
        <v>1227164</v>
      </c>
      <c r="J1562" s="1" t="n">
        <v>100004</v>
      </c>
      <c r="K1562" s="1" t="n">
        <v>5</v>
      </c>
      <c r="L1562" s="1" t="s">
        <v>3852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7" t="n">
        <v>46182</v>
      </c>
      <c r="C1563" s="1" t="n">
        <v>100</v>
      </c>
      <c r="D1563" s="1" t="s">
        <v>3877</v>
      </c>
      <c r="E1563" s="1" t="n">
        <v>33</v>
      </c>
      <c r="F1563" s="1" t="s">
        <v>93</v>
      </c>
      <c r="I1563" s="1" t="n">
        <v>1227164</v>
      </c>
      <c r="J1563" s="1" t="n">
        <v>100006</v>
      </c>
      <c r="K1563" s="1" t="n">
        <v>7</v>
      </c>
      <c r="L1563" s="1" t="s">
        <v>3853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7" t="n">
        <v>46182</v>
      </c>
      <c r="C1564" s="1" t="n">
        <v>100</v>
      </c>
      <c r="D1564" s="1" t="s">
        <v>3877</v>
      </c>
      <c r="E1564" s="1" t="n">
        <v>33</v>
      </c>
      <c r="F1564" s="1" t="s">
        <v>93</v>
      </c>
      <c r="I1564" s="1" t="n">
        <v>1227164</v>
      </c>
      <c r="J1564" s="1" t="n">
        <v>100007</v>
      </c>
      <c r="K1564" s="1" t="n">
        <v>8</v>
      </c>
      <c r="L1564" s="1" t="s">
        <v>3854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7" t="n">
        <v>46182</v>
      </c>
      <c r="C1565" s="1" t="n">
        <v>100</v>
      </c>
      <c r="D1565" s="1" t="s">
        <v>3877</v>
      </c>
      <c r="E1565" s="1" t="n">
        <v>33</v>
      </c>
      <c r="F1565" s="1" t="s">
        <v>93</v>
      </c>
      <c r="I1565" s="1" t="n">
        <v>1227164</v>
      </c>
      <c r="J1565" s="1" t="n">
        <v>100008</v>
      </c>
      <c r="K1565" s="1" t="n">
        <v>9</v>
      </c>
      <c r="L1565" s="1" t="s">
        <v>3855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7" t="n">
        <v>46182</v>
      </c>
      <c r="C1566" s="1" t="n">
        <v>100</v>
      </c>
      <c r="D1566" s="1" t="s">
        <v>3877</v>
      </c>
      <c r="E1566" s="1" t="n">
        <v>33</v>
      </c>
      <c r="F1566" s="1" t="s">
        <v>93</v>
      </c>
      <c r="I1566" s="1" t="n">
        <v>1227164</v>
      </c>
      <c r="J1566" s="1" t="n">
        <v>100011</v>
      </c>
      <c r="K1566" s="1" t="n">
        <v>12</v>
      </c>
      <c r="L1566" s="1" t="s">
        <v>3856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7" t="n">
        <v>46182</v>
      </c>
      <c r="C1567" s="1" t="n">
        <v>100</v>
      </c>
      <c r="D1567" s="1" t="s">
        <v>3877</v>
      </c>
      <c r="E1567" s="1" t="n">
        <v>33</v>
      </c>
      <c r="F1567" s="1" t="s">
        <v>93</v>
      </c>
      <c r="I1567" s="1" t="n">
        <v>1227164</v>
      </c>
      <c r="J1567" s="1" t="n">
        <v>100012</v>
      </c>
      <c r="K1567" s="1" t="n">
        <v>13</v>
      </c>
      <c r="L1567" s="1" t="s">
        <v>3857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7" t="n">
        <v>46182</v>
      </c>
      <c r="C1568" s="1" t="n">
        <v>100</v>
      </c>
      <c r="D1568" s="1" t="s">
        <v>3877</v>
      </c>
      <c r="E1568" s="1" t="n">
        <v>33</v>
      </c>
      <c r="F1568" s="1" t="s">
        <v>93</v>
      </c>
      <c r="I1568" s="1" t="n">
        <v>1227164</v>
      </c>
      <c r="J1568" s="1" t="n">
        <v>100013</v>
      </c>
      <c r="K1568" s="1" t="n">
        <v>14</v>
      </c>
      <c r="L1568" s="1" t="s">
        <v>3858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7" t="n">
        <v>46182</v>
      </c>
      <c r="C1569" s="1" t="n">
        <v>100</v>
      </c>
      <c r="D1569" s="1" t="s">
        <v>3877</v>
      </c>
      <c r="E1569" s="1" t="n">
        <v>33</v>
      </c>
      <c r="F1569" s="1" t="s">
        <v>93</v>
      </c>
      <c r="I1569" s="1" t="n">
        <v>1227164</v>
      </c>
      <c r="J1569" s="1" t="n">
        <v>100014</v>
      </c>
      <c r="K1569" s="1" t="n">
        <v>15</v>
      </c>
      <c r="L1569" s="1" t="s">
        <v>3859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7" t="n">
        <v>46182</v>
      </c>
      <c r="C1570" s="1" t="n">
        <v>100</v>
      </c>
      <c r="D1570" s="1" t="s">
        <v>3877</v>
      </c>
      <c r="E1570" s="1" t="n">
        <v>33</v>
      </c>
      <c r="F1570" s="1" t="s">
        <v>93</v>
      </c>
      <c r="I1570" s="1" t="n">
        <v>1227164</v>
      </c>
      <c r="J1570" s="1" t="n">
        <v>100015</v>
      </c>
      <c r="K1570" s="1" t="n">
        <v>16</v>
      </c>
      <c r="L1570" s="1" t="s">
        <v>3860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7" t="n">
        <v>46182</v>
      </c>
      <c r="C1571" s="1" t="n">
        <v>100</v>
      </c>
      <c r="D1571" s="1" t="s">
        <v>3877</v>
      </c>
      <c r="E1571" s="1" t="n">
        <v>33</v>
      </c>
      <c r="F1571" s="1" t="s">
        <v>93</v>
      </c>
      <c r="I1571" s="1" t="n">
        <v>1227164</v>
      </c>
      <c r="J1571" s="1" t="n">
        <v>100016</v>
      </c>
      <c r="K1571" s="1" t="n">
        <v>17</v>
      </c>
      <c r="L1571" s="1" t="s">
        <v>3861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7" t="n">
        <v>46182</v>
      </c>
      <c r="C1572" s="1" t="n">
        <v>100</v>
      </c>
      <c r="D1572" s="1" t="s">
        <v>3877</v>
      </c>
      <c r="E1572" s="1" t="n">
        <v>33</v>
      </c>
      <c r="F1572" s="1" t="s">
        <v>93</v>
      </c>
      <c r="I1572" s="1" t="n">
        <v>1227164</v>
      </c>
      <c r="J1572" s="1" t="n">
        <v>100017</v>
      </c>
      <c r="K1572" s="1" t="n">
        <v>18</v>
      </c>
      <c r="L1572" s="1" t="s">
        <v>3862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7" t="n">
        <v>46182</v>
      </c>
      <c r="C1573" s="1" t="n">
        <v>100</v>
      </c>
      <c r="D1573" s="1" t="s">
        <v>3877</v>
      </c>
      <c r="E1573" s="1" t="n">
        <v>33</v>
      </c>
      <c r="F1573" s="1" t="s">
        <v>93</v>
      </c>
      <c r="I1573" s="1" t="n">
        <v>1227164</v>
      </c>
      <c r="J1573" s="1" t="n">
        <v>100019</v>
      </c>
      <c r="K1573" s="1" t="n">
        <v>20</v>
      </c>
      <c r="L1573" s="1" t="s">
        <v>3863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7" t="n">
        <v>46182</v>
      </c>
      <c r="C1574" s="1" t="n">
        <v>100</v>
      </c>
      <c r="D1574" s="1" t="s">
        <v>3877</v>
      </c>
      <c r="E1574" s="1" t="n">
        <v>33</v>
      </c>
      <c r="F1574" s="1" t="s">
        <v>93</v>
      </c>
      <c r="I1574" s="1" t="n">
        <v>1227164</v>
      </c>
      <c r="J1574" s="1" t="n">
        <v>100020</v>
      </c>
      <c r="K1574" s="1" t="n">
        <v>21</v>
      </c>
      <c r="L1574" s="1" t="s">
        <v>3864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7" t="n">
        <v>46182</v>
      </c>
      <c r="C1575" s="1" t="n">
        <v>100</v>
      </c>
      <c r="D1575" s="1" t="s">
        <v>3877</v>
      </c>
      <c r="E1575" s="1" t="n">
        <v>33</v>
      </c>
      <c r="F1575" s="1" t="s">
        <v>93</v>
      </c>
      <c r="I1575" s="1" t="n">
        <v>1227164</v>
      </c>
      <c r="J1575" s="1" t="n">
        <v>100053</v>
      </c>
      <c r="K1575" s="1" t="n">
        <v>54</v>
      </c>
      <c r="L1575" s="1" t="s">
        <v>3866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7" t="n">
        <v>46182</v>
      </c>
      <c r="C1576" s="1" t="n">
        <v>100</v>
      </c>
      <c r="D1576" s="1" t="s">
        <v>3877</v>
      </c>
      <c r="E1576" s="1" t="n">
        <v>33</v>
      </c>
      <c r="F1576" s="1" t="s">
        <v>93</v>
      </c>
      <c r="I1576" s="1" t="n">
        <v>1227164</v>
      </c>
      <c r="J1576" s="1" t="n">
        <v>100638</v>
      </c>
      <c r="K1576" s="1" t="n">
        <v>508</v>
      </c>
      <c r="L1576" s="1" t="s">
        <v>3867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7" t="n">
        <v>46182</v>
      </c>
      <c r="C1577" s="1" t="n">
        <v>100</v>
      </c>
      <c r="D1577" s="1" t="s">
        <v>3877</v>
      </c>
      <c r="E1577" s="1" t="n">
        <v>33</v>
      </c>
      <c r="F1577" s="1" t="s">
        <v>93</v>
      </c>
      <c r="I1577" s="1" t="n">
        <v>1227164</v>
      </c>
      <c r="J1577" s="1" t="n">
        <v>100520</v>
      </c>
      <c r="K1577" s="1" t="n">
        <v>507</v>
      </c>
      <c r="L1577" s="1" t="s">
        <v>3868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7" t="n">
        <v>46182</v>
      </c>
      <c r="C1578" s="1" t="n">
        <v>100</v>
      </c>
      <c r="D1578" s="1" t="s">
        <v>3877</v>
      </c>
      <c r="E1578" s="1" t="n">
        <v>33</v>
      </c>
      <c r="F1578" s="1" t="s">
        <v>93</v>
      </c>
      <c r="I1578" s="1" t="n">
        <v>1227164</v>
      </c>
      <c r="J1578" s="1" t="n">
        <v>100319</v>
      </c>
      <c r="K1578" s="1" t="n">
        <v>73453</v>
      </c>
      <c r="L1578" s="1" t="s">
        <v>3869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7" t="n">
        <v>46182</v>
      </c>
      <c r="C1579" s="1" t="n">
        <v>100</v>
      </c>
      <c r="D1579" s="1" t="s">
        <v>3877</v>
      </c>
      <c r="E1579" s="1" t="n">
        <v>33</v>
      </c>
      <c r="F1579" s="1" t="s">
        <v>93</v>
      </c>
      <c r="I1579" s="1" t="n">
        <v>1227164</v>
      </c>
      <c r="J1579" s="1" t="n">
        <v>110455</v>
      </c>
      <c r="K1579" s="1" t="n">
        <v>53212</v>
      </c>
      <c r="L1579" s="1" t="s">
        <v>3870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7" t="n">
        <v>46182</v>
      </c>
      <c r="C1580" s="1" t="n">
        <v>100</v>
      </c>
      <c r="D1580" s="1" t="s">
        <v>3877</v>
      </c>
      <c r="E1580" s="1" t="n">
        <v>33</v>
      </c>
      <c r="F1580" s="1" t="s">
        <v>93</v>
      </c>
      <c r="I1580" s="1" t="n">
        <v>1227212</v>
      </c>
      <c r="J1580" s="1" t="n">
        <v>100000</v>
      </c>
      <c r="K1580" s="1" t="n">
        <v>1</v>
      </c>
      <c r="L1580" s="1" t="s">
        <v>3851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7" t="n">
        <v>46182</v>
      </c>
      <c r="C1581" s="1" t="n">
        <v>100</v>
      </c>
      <c r="D1581" s="1" t="s">
        <v>3877</v>
      </c>
      <c r="E1581" s="1" t="n">
        <v>33</v>
      </c>
      <c r="F1581" s="1" t="s">
        <v>93</v>
      </c>
      <c r="I1581" s="1" t="n">
        <v>1227212</v>
      </c>
      <c r="J1581" s="1" t="n">
        <v>100006</v>
      </c>
      <c r="K1581" s="1" t="n">
        <v>7</v>
      </c>
      <c r="L1581" s="1" t="s">
        <v>3853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7" t="n">
        <v>46182</v>
      </c>
      <c r="C1582" s="1" t="n">
        <v>100</v>
      </c>
      <c r="D1582" s="1" t="s">
        <v>3877</v>
      </c>
      <c r="E1582" s="1" t="n">
        <v>33</v>
      </c>
      <c r="F1582" s="1" t="s">
        <v>93</v>
      </c>
      <c r="I1582" s="1" t="n">
        <v>1227212</v>
      </c>
      <c r="J1582" s="1" t="n">
        <v>100007</v>
      </c>
      <c r="K1582" s="1" t="n">
        <v>8</v>
      </c>
      <c r="L1582" s="1" t="s">
        <v>3854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7" t="n">
        <v>46182</v>
      </c>
      <c r="C1583" s="1" t="n">
        <v>100</v>
      </c>
      <c r="D1583" s="1" t="s">
        <v>3877</v>
      </c>
      <c r="E1583" s="1" t="n">
        <v>33</v>
      </c>
      <c r="F1583" s="1" t="s">
        <v>93</v>
      </c>
      <c r="I1583" s="1" t="n">
        <v>1227212</v>
      </c>
      <c r="J1583" s="1" t="n">
        <v>100008</v>
      </c>
      <c r="K1583" s="1" t="n">
        <v>9</v>
      </c>
      <c r="L1583" s="1" t="s">
        <v>3855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7" t="n">
        <v>46182</v>
      </c>
      <c r="C1584" s="1" t="n">
        <v>100</v>
      </c>
      <c r="D1584" s="1" t="s">
        <v>3877</v>
      </c>
      <c r="E1584" s="1" t="n">
        <v>33</v>
      </c>
      <c r="F1584" s="1" t="s">
        <v>93</v>
      </c>
      <c r="I1584" s="1" t="n">
        <v>1227212</v>
      </c>
      <c r="J1584" s="1" t="n">
        <v>100011</v>
      </c>
      <c r="K1584" s="1" t="n">
        <v>12</v>
      </c>
      <c r="L1584" s="1" t="s">
        <v>3856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7" t="n">
        <v>46182</v>
      </c>
      <c r="C1585" s="1" t="n">
        <v>100</v>
      </c>
      <c r="D1585" s="1" t="s">
        <v>3877</v>
      </c>
      <c r="E1585" s="1" t="n">
        <v>33</v>
      </c>
      <c r="F1585" s="1" t="s">
        <v>93</v>
      </c>
      <c r="I1585" s="1" t="n">
        <v>1227212</v>
      </c>
      <c r="J1585" s="1" t="n">
        <v>100012</v>
      </c>
      <c r="K1585" s="1" t="n">
        <v>13</v>
      </c>
      <c r="L1585" s="1" t="s">
        <v>3857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7" t="n">
        <v>46182</v>
      </c>
      <c r="C1586" s="1" t="n">
        <v>100</v>
      </c>
      <c r="D1586" s="1" t="s">
        <v>3877</v>
      </c>
      <c r="E1586" s="1" t="n">
        <v>33</v>
      </c>
      <c r="F1586" s="1" t="s">
        <v>93</v>
      </c>
      <c r="I1586" s="1" t="n">
        <v>1227212</v>
      </c>
      <c r="J1586" s="1" t="n">
        <v>100013</v>
      </c>
      <c r="K1586" s="1" t="n">
        <v>14</v>
      </c>
      <c r="L1586" s="1" t="s">
        <v>3858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7" t="n">
        <v>46182</v>
      </c>
      <c r="C1587" s="1" t="n">
        <v>100</v>
      </c>
      <c r="D1587" s="1" t="s">
        <v>3877</v>
      </c>
      <c r="E1587" s="1" t="n">
        <v>33</v>
      </c>
      <c r="F1587" s="1" t="s">
        <v>93</v>
      </c>
      <c r="I1587" s="1" t="n">
        <v>1227212</v>
      </c>
      <c r="J1587" s="1" t="n">
        <v>100014</v>
      </c>
      <c r="K1587" s="1" t="n">
        <v>15</v>
      </c>
      <c r="L1587" s="1" t="s">
        <v>3859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7" t="n">
        <v>46182</v>
      </c>
      <c r="C1588" s="1" t="n">
        <v>100</v>
      </c>
      <c r="D1588" s="1" t="s">
        <v>3877</v>
      </c>
      <c r="E1588" s="1" t="n">
        <v>33</v>
      </c>
      <c r="F1588" s="1" t="s">
        <v>93</v>
      </c>
      <c r="I1588" s="1" t="n">
        <v>1227212</v>
      </c>
      <c r="J1588" s="1" t="n">
        <v>100015</v>
      </c>
      <c r="K1588" s="1" t="n">
        <v>16</v>
      </c>
      <c r="L1588" s="1" t="s">
        <v>3860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7" t="n">
        <v>46182</v>
      </c>
      <c r="C1589" s="1" t="n">
        <v>100</v>
      </c>
      <c r="D1589" s="1" t="s">
        <v>3877</v>
      </c>
      <c r="E1589" s="1" t="n">
        <v>33</v>
      </c>
      <c r="F1589" s="1" t="s">
        <v>93</v>
      </c>
      <c r="I1589" s="1" t="n">
        <v>1227212</v>
      </c>
      <c r="J1589" s="1" t="n">
        <v>100016</v>
      </c>
      <c r="K1589" s="1" t="n">
        <v>17</v>
      </c>
      <c r="L1589" s="1" t="s">
        <v>3861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7" t="n">
        <v>46182</v>
      </c>
      <c r="C1590" s="1" t="n">
        <v>100</v>
      </c>
      <c r="D1590" s="1" t="s">
        <v>3877</v>
      </c>
      <c r="E1590" s="1" t="n">
        <v>33</v>
      </c>
      <c r="F1590" s="1" t="s">
        <v>93</v>
      </c>
      <c r="I1590" s="1" t="n">
        <v>1227212</v>
      </c>
      <c r="J1590" s="1" t="n">
        <v>100017</v>
      </c>
      <c r="K1590" s="1" t="n">
        <v>18</v>
      </c>
      <c r="L1590" s="1" t="s">
        <v>3862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7" t="n">
        <v>46182</v>
      </c>
      <c r="C1591" s="1" t="n">
        <v>100</v>
      </c>
      <c r="D1591" s="1" t="s">
        <v>3877</v>
      </c>
      <c r="E1591" s="1" t="n">
        <v>33</v>
      </c>
      <c r="F1591" s="1" t="s">
        <v>93</v>
      </c>
      <c r="I1591" s="1" t="n">
        <v>1227212</v>
      </c>
      <c r="J1591" s="1" t="n">
        <v>100019</v>
      </c>
      <c r="K1591" s="1" t="n">
        <v>20</v>
      </c>
      <c r="L1591" s="1" t="s">
        <v>3863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7" t="n">
        <v>46182</v>
      </c>
      <c r="C1592" s="1" t="n">
        <v>100</v>
      </c>
      <c r="D1592" s="1" t="s">
        <v>3877</v>
      </c>
      <c r="E1592" s="1" t="n">
        <v>33</v>
      </c>
      <c r="F1592" s="1" t="s">
        <v>93</v>
      </c>
      <c r="I1592" s="1" t="n">
        <v>1227212</v>
      </c>
      <c r="J1592" s="1" t="n">
        <v>100053</v>
      </c>
      <c r="K1592" s="1" t="n">
        <v>54</v>
      </c>
      <c r="L1592" s="1" t="s">
        <v>3866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7" t="n">
        <v>46182</v>
      </c>
      <c r="C1593" s="1" t="n">
        <v>100</v>
      </c>
      <c r="D1593" s="1" t="s">
        <v>3877</v>
      </c>
      <c r="E1593" s="1" t="n">
        <v>33</v>
      </c>
      <c r="F1593" s="1" t="s">
        <v>93</v>
      </c>
      <c r="I1593" s="1" t="n">
        <v>1227212</v>
      </c>
      <c r="J1593" s="1" t="n">
        <v>100638</v>
      </c>
      <c r="K1593" s="1" t="n">
        <v>508</v>
      </c>
      <c r="L1593" s="1" t="s">
        <v>3867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7" t="n">
        <v>46182</v>
      </c>
      <c r="C1594" s="1" t="n">
        <v>100</v>
      </c>
      <c r="D1594" s="1" t="s">
        <v>3877</v>
      </c>
      <c r="E1594" s="1" t="n">
        <v>33</v>
      </c>
      <c r="F1594" s="1" t="s">
        <v>93</v>
      </c>
      <c r="I1594" s="1" t="n">
        <v>1227212</v>
      </c>
      <c r="J1594" s="1" t="n">
        <v>100520</v>
      </c>
      <c r="K1594" s="1" t="n">
        <v>507</v>
      </c>
      <c r="L1594" s="1" t="s">
        <v>3868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7" t="n">
        <v>46182</v>
      </c>
      <c r="C1595" s="1" t="n">
        <v>100</v>
      </c>
      <c r="D1595" s="1" t="s">
        <v>3877</v>
      </c>
      <c r="E1595" s="1" t="n">
        <v>33</v>
      </c>
      <c r="F1595" s="1" t="s">
        <v>93</v>
      </c>
      <c r="I1595" s="1" t="n">
        <v>1227212</v>
      </c>
      <c r="J1595" s="1" t="n">
        <v>100319</v>
      </c>
      <c r="K1595" s="1" t="n">
        <v>73453</v>
      </c>
      <c r="L1595" s="1" t="s">
        <v>3869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7" t="n">
        <v>46182</v>
      </c>
      <c r="C1596" s="1" t="n">
        <v>100</v>
      </c>
      <c r="D1596" s="1" t="s">
        <v>3877</v>
      </c>
      <c r="E1596" s="1" t="n">
        <v>33</v>
      </c>
      <c r="F1596" s="1" t="s">
        <v>93</v>
      </c>
      <c r="I1596" s="1" t="n">
        <v>1227212</v>
      </c>
      <c r="J1596" s="1" t="n">
        <v>110455</v>
      </c>
      <c r="K1596" s="1" t="n">
        <v>53212</v>
      </c>
      <c r="L1596" s="1" t="s">
        <v>3870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7" t="n">
        <v>46182</v>
      </c>
      <c r="C1597" s="1" t="n">
        <v>100</v>
      </c>
      <c r="D1597" s="1" t="s">
        <v>3877</v>
      </c>
      <c r="E1597" s="1" t="n">
        <v>33</v>
      </c>
      <c r="F1597" s="1" t="s">
        <v>93</v>
      </c>
      <c r="I1597" s="1" t="n">
        <v>1227272</v>
      </c>
      <c r="J1597" s="1" t="n">
        <v>100000</v>
      </c>
      <c r="K1597" s="1" t="n">
        <v>1</v>
      </c>
      <c r="L1597" s="1" t="s">
        <v>3851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7" t="n">
        <v>46182</v>
      </c>
      <c r="C1598" s="1" t="n">
        <v>100</v>
      </c>
      <c r="D1598" s="1" t="s">
        <v>3877</v>
      </c>
      <c r="E1598" s="1" t="n">
        <v>33</v>
      </c>
      <c r="F1598" s="1" t="s">
        <v>93</v>
      </c>
      <c r="I1598" s="1" t="n">
        <v>1227272</v>
      </c>
      <c r="J1598" s="1" t="n">
        <v>100006</v>
      </c>
      <c r="K1598" s="1" t="n">
        <v>7</v>
      </c>
      <c r="L1598" s="1" t="s">
        <v>3853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7" t="n">
        <v>46182</v>
      </c>
      <c r="C1599" s="1" t="n">
        <v>100</v>
      </c>
      <c r="D1599" s="1" t="s">
        <v>3877</v>
      </c>
      <c r="E1599" s="1" t="n">
        <v>33</v>
      </c>
      <c r="F1599" s="1" t="s">
        <v>93</v>
      </c>
      <c r="I1599" s="1" t="n">
        <v>1227272</v>
      </c>
      <c r="J1599" s="1" t="n">
        <v>100007</v>
      </c>
      <c r="K1599" s="1" t="n">
        <v>8</v>
      </c>
      <c r="L1599" s="1" t="s">
        <v>3854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7" t="n">
        <v>46182</v>
      </c>
      <c r="C1600" s="1" t="n">
        <v>100</v>
      </c>
      <c r="D1600" s="1" t="s">
        <v>3877</v>
      </c>
      <c r="E1600" s="1" t="n">
        <v>33</v>
      </c>
      <c r="F1600" s="1" t="s">
        <v>93</v>
      </c>
      <c r="I1600" s="1" t="n">
        <v>1227272</v>
      </c>
      <c r="J1600" s="1" t="n">
        <v>100008</v>
      </c>
      <c r="K1600" s="1" t="n">
        <v>9</v>
      </c>
      <c r="L1600" s="1" t="s">
        <v>3855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7" t="n">
        <v>46182</v>
      </c>
      <c r="C1601" s="1" t="n">
        <v>100</v>
      </c>
      <c r="D1601" s="1" t="s">
        <v>3877</v>
      </c>
      <c r="E1601" s="1" t="n">
        <v>33</v>
      </c>
      <c r="F1601" s="1" t="s">
        <v>93</v>
      </c>
      <c r="I1601" s="1" t="n">
        <v>1227272</v>
      </c>
      <c r="J1601" s="1" t="n">
        <v>100011</v>
      </c>
      <c r="K1601" s="1" t="n">
        <v>12</v>
      </c>
      <c r="L1601" s="1" t="s">
        <v>3856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7" t="n">
        <v>46182</v>
      </c>
      <c r="C1602" s="1" t="n">
        <v>100</v>
      </c>
      <c r="D1602" s="1" t="s">
        <v>3877</v>
      </c>
      <c r="E1602" s="1" t="n">
        <v>33</v>
      </c>
      <c r="F1602" s="1" t="s">
        <v>93</v>
      </c>
      <c r="I1602" s="1" t="n">
        <v>1227272</v>
      </c>
      <c r="J1602" s="1" t="n">
        <v>100012</v>
      </c>
      <c r="K1602" s="1" t="n">
        <v>13</v>
      </c>
      <c r="L1602" s="1" t="s">
        <v>3857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7" t="n">
        <v>46182</v>
      </c>
      <c r="C1603" s="1" t="n">
        <v>100</v>
      </c>
      <c r="D1603" s="1" t="s">
        <v>3877</v>
      </c>
      <c r="E1603" s="1" t="n">
        <v>33</v>
      </c>
      <c r="F1603" s="1" t="s">
        <v>93</v>
      </c>
      <c r="I1603" s="1" t="n">
        <v>1227272</v>
      </c>
      <c r="J1603" s="1" t="n">
        <v>100013</v>
      </c>
      <c r="K1603" s="1" t="n">
        <v>14</v>
      </c>
      <c r="L1603" s="1" t="s">
        <v>3858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7" t="n">
        <v>46182</v>
      </c>
      <c r="C1604" s="1" t="n">
        <v>100</v>
      </c>
      <c r="D1604" s="1" t="s">
        <v>3877</v>
      </c>
      <c r="E1604" s="1" t="n">
        <v>33</v>
      </c>
      <c r="F1604" s="1" t="s">
        <v>93</v>
      </c>
      <c r="I1604" s="1" t="n">
        <v>1227272</v>
      </c>
      <c r="J1604" s="1" t="n">
        <v>100014</v>
      </c>
      <c r="K1604" s="1" t="n">
        <v>15</v>
      </c>
      <c r="L1604" s="1" t="s">
        <v>3859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7" t="n">
        <v>46182</v>
      </c>
      <c r="C1605" s="1" t="n">
        <v>100</v>
      </c>
      <c r="D1605" s="1" t="s">
        <v>3877</v>
      </c>
      <c r="E1605" s="1" t="n">
        <v>33</v>
      </c>
      <c r="F1605" s="1" t="s">
        <v>93</v>
      </c>
      <c r="I1605" s="1" t="n">
        <v>1227272</v>
      </c>
      <c r="J1605" s="1" t="n">
        <v>100015</v>
      </c>
      <c r="K1605" s="1" t="n">
        <v>16</v>
      </c>
      <c r="L1605" s="1" t="s">
        <v>3860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7" t="n">
        <v>46182</v>
      </c>
      <c r="C1606" s="1" t="n">
        <v>100</v>
      </c>
      <c r="D1606" s="1" t="s">
        <v>3877</v>
      </c>
      <c r="E1606" s="1" t="n">
        <v>33</v>
      </c>
      <c r="F1606" s="1" t="s">
        <v>93</v>
      </c>
      <c r="I1606" s="1" t="n">
        <v>1227272</v>
      </c>
      <c r="J1606" s="1" t="n">
        <v>100016</v>
      </c>
      <c r="K1606" s="1" t="n">
        <v>17</v>
      </c>
      <c r="L1606" s="1" t="s">
        <v>3861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7" t="n">
        <v>46182</v>
      </c>
      <c r="C1607" s="1" t="n">
        <v>100</v>
      </c>
      <c r="D1607" s="1" t="s">
        <v>3877</v>
      </c>
      <c r="E1607" s="1" t="n">
        <v>33</v>
      </c>
      <c r="F1607" s="1" t="s">
        <v>93</v>
      </c>
      <c r="I1607" s="1" t="n">
        <v>1227272</v>
      </c>
      <c r="J1607" s="1" t="n">
        <v>100017</v>
      </c>
      <c r="K1607" s="1" t="n">
        <v>18</v>
      </c>
      <c r="L1607" s="1" t="s">
        <v>3862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7" t="n">
        <v>46182</v>
      </c>
      <c r="C1608" s="1" t="n">
        <v>100</v>
      </c>
      <c r="D1608" s="1" t="s">
        <v>3877</v>
      </c>
      <c r="E1608" s="1" t="n">
        <v>33</v>
      </c>
      <c r="F1608" s="1" t="s">
        <v>93</v>
      </c>
      <c r="I1608" s="1" t="n">
        <v>1227272</v>
      </c>
      <c r="J1608" s="1" t="n">
        <v>100019</v>
      </c>
      <c r="K1608" s="1" t="n">
        <v>20</v>
      </c>
      <c r="L1608" s="1" t="s">
        <v>3863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7" t="n">
        <v>46182</v>
      </c>
      <c r="C1609" s="1" t="n">
        <v>100</v>
      </c>
      <c r="D1609" s="1" t="s">
        <v>3877</v>
      </c>
      <c r="E1609" s="1" t="n">
        <v>33</v>
      </c>
      <c r="F1609" s="1" t="s">
        <v>93</v>
      </c>
      <c r="I1609" s="1" t="n">
        <v>1227272</v>
      </c>
      <c r="J1609" s="1" t="n">
        <v>100053</v>
      </c>
      <c r="K1609" s="1" t="n">
        <v>54</v>
      </c>
      <c r="L1609" s="1" t="s">
        <v>3866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7" t="n">
        <v>46182</v>
      </c>
      <c r="C1610" s="1" t="n">
        <v>100</v>
      </c>
      <c r="D1610" s="1" t="s">
        <v>3877</v>
      </c>
      <c r="E1610" s="1" t="n">
        <v>33</v>
      </c>
      <c r="F1610" s="1" t="s">
        <v>93</v>
      </c>
      <c r="I1610" s="1" t="n">
        <v>1227272</v>
      </c>
      <c r="J1610" s="1" t="n">
        <v>100638</v>
      </c>
      <c r="K1610" s="1" t="n">
        <v>508</v>
      </c>
      <c r="L1610" s="1" t="s">
        <v>3867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7" t="n">
        <v>46182</v>
      </c>
      <c r="C1611" s="1" t="n">
        <v>100</v>
      </c>
      <c r="D1611" s="1" t="s">
        <v>3877</v>
      </c>
      <c r="E1611" s="1" t="n">
        <v>33</v>
      </c>
      <c r="F1611" s="1" t="s">
        <v>93</v>
      </c>
      <c r="I1611" s="1" t="n">
        <v>1227272</v>
      </c>
      <c r="J1611" s="1" t="n">
        <v>100520</v>
      </c>
      <c r="K1611" s="1" t="n">
        <v>507</v>
      </c>
      <c r="L1611" s="1" t="s">
        <v>3868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7" t="n">
        <v>46182</v>
      </c>
      <c r="C1612" s="1" t="n">
        <v>100</v>
      </c>
      <c r="D1612" s="1" t="s">
        <v>3877</v>
      </c>
      <c r="E1612" s="1" t="n">
        <v>33</v>
      </c>
      <c r="F1612" s="1" t="s">
        <v>93</v>
      </c>
      <c r="I1612" s="1" t="n">
        <v>1227272</v>
      </c>
      <c r="J1612" s="1" t="n">
        <v>100319</v>
      </c>
      <c r="K1612" s="1" t="n">
        <v>73453</v>
      </c>
      <c r="L1612" s="1" t="s">
        <v>3869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7" t="n">
        <v>46182</v>
      </c>
      <c r="C1613" s="1" t="n">
        <v>100</v>
      </c>
      <c r="D1613" s="1" t="s">
        <v>3877</v>
      </c>
      <c r="E1613" s="1" t="n">
        <v>33</v>
      </c>
      <c r="F1613" s="1" t="s">
        <v>93</v>
      </c>
      <c r="I1613" s="1" t="n">
        <v>1227272</v>
      </c>
      <c r="J1613" s="1" t="n">
        <v>110455</v>
      </c>
      <c r="K1613" s="1" t="n">
        <v>53212</v>
      </c>
      <c r="L1613" s="1" t="s">
        <v>3870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7" t="n">
        <v>46182</v>
      </c>
      <c r="C1614" s="1" t="n">
        <v>100</v>
      </c>
      <c r="D1614" s="1" t="s">
        <v>3877</v>
      </c>
      <c r="E1614" s="1" t="n">
        <v>33</v>
      </c>
      <c r="F1614" s="1" t="s">
        <v>93</v>
      </c>
      <c r="I1614" s="1" t="n">
        <v>1227274</v>
      </c>
      <c r="J1614" s="1" t="n">
        <v>100000</v>
      </c>
      <c r="K1614" s="1" t="n">
        <v>1</v>
      </c>
      <c r="L1614" s="1" t="s">
        <v>3851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7" t="n">
        <v>46182</v>
      </c>
      <c r="C1615" s="1" t="n">
        <v>100</v>
      </c>
      <c r="D1615" s="1" t="s">
        <v>3877</v>
      </c>
      <c r="E1615" s="1" t="n">
        <v>33</v>
      </c>
      <c r="F1615" s="1" t="s">
        <v>93</v>
      </c>
      <c r="I1615" s="1" t="n">
        <v>1227274</v>
      </c>
      <c r="J1615" s="1" t="n">
        <v>100006</v>
      </c>
      <c r="K1615" s="1" t="n">
        <v>7</v>
      </c>
      <c r="L1615" s="1" t="s">
        <v>3853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7" t="n">
        <v>46182</v>
      </c>
      <c r="C1616" s="1" t="n">
        <v>100</v>
      </c>
      <c r="D1616" s="1" t="s">
        <v>3877</v>
      </c>
      <c r="E1616" s="1" t="n">
        <v>33</v>
      </c>
      <c r="F1616" s="1" t="s">
        <v>93</v>
      </c>
      <c r="I1616" s="1" t="n">
        <v>1227274</v>
      </c>
      <c r="J1616" s="1" t="n">
        <v>100007</v>
      </c>
      <c r="K1616" s="1" t="n">
        <v>8</v>
      </c>
      <c r="L1616" s="1" t="s">
        <v>3854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7" t="n">
        <v>46182</v>
      </c>
      <c r="C1617" s="1" t="n">
        <v>100</v>
      </c>
      <c r="D1617" s="1" t="s">
        <v>3877</v>
      </c>
      <c r="E1617" s="1" t="n">
        <v>33</v>
      </c>
      <c r="F1617" s="1" t="s">
        <v>93</v>
      </c>
      <c r="I1617" s="1" t="n">
        <v>1227274</v>
      </c>
      <c r="J1617" s="1" t="n">
        <v>100008</v>
      </c>
      <c r="K1617" s="1" t="n">
        <v>9</v>
      </c>
      <c r="L1617" s="1" t="s">
        <v>3855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7" t="n">
        <v>46182</v>
      </c>
      <c r="C1618" s="1" t="n">
        <v>100</v>
      </c>
      <c r="D1618" s="1" t="s">
        <v>3877</v>
      </c>
      <c r="E1618" s="1" t="n">
        <v>33</v>
      </c>
      <c r="F1618" s="1" t="s">
        <v>93</v>
      </c>
      <c r="I1618" s="1" t="n">
        <v>1227274</v>
      </c>
      <c r="J1618" s="1" t="n">
        <v>100011</v>
      </c>
      <c r="K1618" s="1" t="n">
        <v>12</v>
      </c>
      <c r="L1618" s="1" t="s">
        <v>3856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7" t="n">
        <v>46182</v>
      </c>
      <c r="C1619" s="1" t="n">
        <v>100</v>
      </c>
      <c r="D1619" s="1" t="s">
        <v>3877</v>
      </c>
      <c r="E1619" s="1" t="n">
        <v>33</v>
      </c>
      <c r="F1619" s="1" t="s">
        <v>93</v>
      </c>
      <c r="I1619" s="1" t="n">
        <v>1227274</v>
      </c>
      <c r="J1619" s="1" t="n">
        <v>100012</v>
      </c>
      <c r="K1619" s="1" t="n">
        <v>13</v>
      </c>
      <c r="L1619" s="1" t="s">
        <v>3857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7" t="n">
        <v>46182</v>
      </c>
      <c r="C1620" s="1" t="n">
        <v>100</v>
      </c>
      <c r="D1620" s="1" t="s">
        <v>3877</v>
      </c>
      <c r="E1620" s="1" t="n">
        <v>33</v>
      </c>
      <c r="F1620" s="1" t="s">
        <v>93</v>
      </c>
      <c r="I1620" s="1" t="n">
        <v>1227274</v>
      </c>
      <c r="J1620" s="1" t="n">
        <v>100013</v>
      </c>
      <c r="K1620" s="1" t="n">
        <v>14</v>
      </c>
      <c r="L1620" s="1" t="s">
        <v>3858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7" t="n">
        <v>46182</v>
      </c>
      <c r="C1621" s="1" t="n">
        <v>100</v>
      </c>
      <c r="D1621" s="1" t="s">
        <v>3877</v>
      </c>
      <c r="E1621" s="1" t="n">
        <v>33</v>
      </c>
      <c r="F1621" s="1" t="s">
        <v>93</v>
      </c>
      <c r="I1621" s="1" t="n">
        <v>1227274</v>
      </c>
      <c r="J1621" s="1" t="n">
        <v>100014</v>
      </c>
      <c r="K1621" s="1" t="n">
        <v>15</v>
      </c>
      <c r="L1621" s="1" t="s">
        <v>3859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7" t="n">
        <v>46182</v>
      </c>
      <c r="C1622" s="1" t="n">
        <v>100</v>
      </c>
      <c r="D1622" s="1" t="s">
        <v>3877</v>
      </c>
      <c r="E1622" s="1" t="n">
        <v>33</v>
      </c>
      <c r="F1622" s="1" t="s">
        <v>93</v>
      </c>
      <c r="I1622" s="1" t="n">
        <v>1227274</v>
      </c>
      <c r="J1622" s="1" t="n">
        <v>100015</v>
      </c>
      <c r="K1622" s="1" t="n">
        <v>16</v>
      </c>
      <c r="L1622" s="1" t="s">
        <v>3860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7" t="n">
        <v>46182</v>
      </c>
      <c r="C1623" s="1" t="n">
        <v>100</v>
      </c>
      <c r="D1623" s="1" t="s">
        <v>3877</v>
      </c>
      <c r="E1623" s="1" t="n">
        <v>33</v>
      </c>
      <c r="F1623" s="1" t="s">
        <v>93</v>
      </c>
      <c r="I1623" s="1" t="n">
        <v>1227274</v>
      </c>
      <c r="J1623" s="1" t="n">
        <v>100016</v>
      </c>
      <c r="K1623" s="1" t="n">
        <v>17</v>
      </c>
      <c r="L1623" s="1" t="s">
        <v>3861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7" t="n">
        <v>46182</v>
      </c>
      <c r="C1624" s="1" t="n">
        <v>100</v>
      </c>
      <c r="D1624" s="1" t="s">
        <v>3877</v>
      </c>
      <c r="E1624" s="1" t="n">
        <v>33</v>
      </c>
      <c r="F1624" s="1" t="s">
        <v>93</v>
      </c>
      <c r="I1624" s="1" t="n">
        <v>1227274</v>
      </c>
      <c r="J1624" s="1" t="n">
        <v>100017</v>
      </c>
      <c r="K1624" s="1" t="n">
        <v>18</v>
      </c>
      <c r="L1624" s="1" t="s">
        <v>3862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7" t="n">
        <v>46182</v>
      </c>
      <c r="C1625" s="1" t="n">
        <v>100</v>
      </c>
      <c r="D1625" s="1" t="s">
        <v>3877</v>
      </c>
      <c r="E1625" s="1" t="n">
        <v>33</v>
      </c>
      <c r="F1625" s="1" t="s">
        <v>93</v>
      </c>
      <c r="I1625" s="1" t="n">
        <v>1227274</v>
      </c>
      <c r="J1625" s="1" t="n">
        <v>100019</v>
      </c>
      <c r="K1625" s="1" t="n">
        <v>20</v>
      </c>
      <c r="L1625" s="1" t="s">
        <v>3863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7" t="n">
        <v>46182</v>
      </c>
      <c r="C1626" s="1" t="n">
        <v>100</v>
      </c>
      <c r="D1626" s="1" t="s">
        <v>3877</v>
      </c>
      <c r="E1626" s="1" t="n">
        <v>33</v>
      </c>
      <c r="F1626" s="1" t="s">
        <v>93</v>
      </c>
      <c r="I1626" s="1" t="n">
        <v>1227274</v>
      </c>
      <c r="J1626" s="1" t="n">
        <v>100020</v>
      </c>
      <c r="K1626" s="1" t="n">
        <v>21</v>
      </c>
      <c r="L1626" s="1" t="s">
        <v>3864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7" t="n">
        <v>46182</v>
      </c>
      <c r="C1627" s="1" t="n">
        <v>100</v>
      </c>
      <c r="D1627" s="1" t="s">
        <v>3877</v>
      </c>
      <c r="E1627" s="1" t="n">
        <v>33</v>
      </c>
      <c r="F1627" s="1" t="s">
        <v>93</v>
      </c>
      <c r="I1627" s="1" t="n">
        <v>1227274</v>
      </c>
      <c r="J1627" s="1" t="n">
        <v>100053</v>
      </c>
      <c r="K1627" s="1" t="n">
        <v>54</v>
      </c>
      <c r="L1627" s="1" t="s">
        <v>3866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7" t="n">
        <v>46182</v>
      </c>
      <c r="C1628" s="1" t="n">
        <v>100</v>
      </c>
      <c r="D1628" s="1" t="s">
        <v>3877</v>
      </c>
      <c r="E1628" s="1" t="n">
        <v>33</v>
      </c>
      <c r="F1628" s="1" t="s">
        <v>93</v>
      </c>
      <c r="I1628" s="1" t="n">
        <v>1227274</v>
      </c>
      <c r="J1628" s="1" t="n">
        <v>100638</v>
      </c>
      <c r="K1628" s="1" t="n">
        <v>508</v>
      </c>
      <c r="L1628" s="1" t="s">
        <v>3867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7" t="n">
        <v>46182</v>
      </c>
      <c r="C1629" s="1" t="n">
        <v>100</v>
      </c>
      <c r="D1629" s="1" t="s">
        <v>3877</v>
      </c>
      <c r="E1629" s="1" t="n">
        <v>33</v>
      </c>
      <c r="F1629" s="1" t="s">
        <v>93</v>
      </c>
      <c r="I1629" s="1" t="n">
        <v>1227274</v>
      </c>
      <c r="J1629" s="1" t="n">
        <v>100520</v>
      </c>
      <c r="K1629" s="1" t="n">
        <v>507</v>
      </c>
      <c r="L1629" s="1" t="s">
        <v>3868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7" t="n">
        <v>46182</v>
      </c>
      <c r="C1630" s="1" t="n">
        <v>100</v>
      </c>
      <c r="D1630" s="1" t="s">
        <v>3877</v>
      </c>
      <c r="E1630" s="1" t="n">
        <v>33</v>
      </c>
      <c r="F1630" s="1" t="s">
        <v>93</v>
      </c>
      <c r="I1630" s="1" t="n">
        <v>1227274</v>
      </c>
      <c r="J1630" s="1" t="n">
        <v>100319</v>
      </c>
      <c r="K1630" s="1" t="n">
        <v>73453</v>
      </c>
      <c r="L1630" s="1" t="s">
        <v>3869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7" t="n">
        <v>46182</v>
      </c>
      <c r="C1631" s="1" t="n">
        <v>100</v>
      </c>
      <c r="D1631" s="1" t="s">
        <v>3877</v>
      </c>
      <c r="E1631" s="1" t="n">
        <v>33</v>
      </c>
      <c r="F1631" s="1" t="s">
        <v>93</v>
      </c>
      <c r="I1631" s="1" t="n">
        <v>1227276</v>
      </c>
      <c r="J1631" s="1" t="n">
        <v>100007</v>
      </c>
      <c r="K1631" s="1" t="n">
        <v>8</v>
      </c>
      <c r="L1631" s="1" t="s">
        <v>3854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7" t="n">
        <v>46182</v>
      </c>
      <c r="C1632" s="1" t="n">
        <v>100</v>
      </c>
      <c r="D1632" s="1" t="s">
        <v>3877</v>
      </c>
      <c r="E1632" s="1" t="n">
        <v>33</v>
      </c>
      <c r="F1632" s="1" t="s">
        <v>93</v>
      </c>
      <c r="I1632" s="1" t="n">
        <v>1227276</v>
      </c>
      <c r="J1632" s="1" t="n">
        <v>100008</v>
      </c>
      <c r="K1632" s="1" t="n">
        <v>9</v>
      </c>
      <c r="L1632" s="1" t="s">
        <v>3855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7" t="n">
        <v>46182</v>
      </c>
      <c r="C1633" s="1" t="n">
        <v>100</v>
      </c>
      <c r="D1633" s="1" t="s">
        <v>3877</v>
      </c>
      <c r="E1633" s="1" t="n">
        <v>33</v>
      </c>
      <c r="F1633" s="1" t="s">
        <v>93</v>
      </c>
      <c r="I1633" s="1" t="n">
        <v>1227276</v>
      </c>
      <c r="J1633" s="1" t="n">
        <v>100016</v>
      </c>
      <c r="K1633" s="1" t="n">
        <v>17</v>
      </c>
      <c r="L1633" s="1" t="s">
        <v>3861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7" t="n">
        <v>46182</v>
      </c>
      <c r="C1634" s="1" t="n">
        <v>100</v>
      </c>
      <c r="D1634" s="1" t="s">
        <v>3877</v>
      </c>
      <c r="E1634" s="1" t="n">
        <v>33</v>
      </c>
      <c r="F1634" s="1" t="s">
        <v>93</v>
      </c>
      <c r="I1634" s="1" t="n">
        <v>1227276</v>
      </c>
      <c r="J1634" s="1" t="n">
        <v>100019</v>
      </c>
      <c r="K1634" s="1" t="n">
        <v>20</v>
      </c>
      <c r="L1634" s="1" t="s">
        <v>3863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7" t="n">
        <v>46182</v>
      </c>
      <c r="C1635" s="1" t="n">
        <v>100</v>
      </c>
      <c r="D1635" s="1" t="s">
        <v>3877</v>
      </c>
      <c r="E1635" s="1" t="n">
        <v>33</v>
      </c>
      <c r="F1635" s="1" t="s">
        <v>93</v>
      </c>
      <c r="I1635" s="1" t="n">
        <v>1227276</v>
      </c>
      <c r="J1635" s="1" t="n">
        <v>100053</v>
      </c>
      <c r="K1635" s="1" t="n">
        <v>54</v>
      </c>
      <c r="L1635" s="1" t="s">
        <v>3866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7" t="n">
        <v>46182</v>
      </c>
      <c r="C1636" s="1" t="n">
        <v>100</v>
      </c>
      <c r="D1636" s="1" t="s">
        <v>3877</v>
      </c>
      <c r="E1636" s="1" t="n">
        <v>33</v>
      </c>
      <c r="F1636" s="1" t="s">
        <v>93</v>
      </c>
      <c r="I1636" s="1" t="n">
        <v>1227276</v>
      </c>
      <c r="J1636" s="1" t="n">
        <v>100638</v>
      </c>
      <c r="K1636" s="1" t="n">
        <v>508</v>
      </c>
      <c r="L1636" s="1" t="s">
        <v>3867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7" t="n">
        <v>46182</v>
      </c>
      <c r="C1637" s="1" t="n">
        <v>100</v>
      </c>
      <c r="D1637" s="1" t="s">
        <v>3877</v>
      </c>
      <c r="E1637" s="1" t="n">
        <v>33</v>
      </c>
      <c r="F1637" s="1" t="s">
        <v>93</v>
      </c>
      <c r="I1637" s="1" t="n">
        <v>1227279</v>
      </c>
      <c r="J1637" s="1" t="n">
        <v>100000</v>
      </c>
      <c r="K1637" s="1" t="n">
        <v>1</v>
      </c>
      <c r="L1637" s="1" t="s">
        <v>3851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7" t="n">
        <v>46182</v>
      </c>
      <c r="C1638" s="1" t="n">
        <v>100</v>
      </c>
      <c r="D1638" s="1" t="s">
        <v>3877</v>
      </c>
      <c r="E1638" s="1" t="n">
        <v>33</v>
      </c>
      <c r="F1638" s="1" t="s">
        <v>93</v>
      </c>
      <c r="I1638" s="1" t="n">
        <v>1227279</v>
      </c>
      <c r="J1638" s="1" t="n">
        <v>100001</v>
      </c>
      <c r="K1638" s="1" t="n">
        <v>2</v>
      </c>
      <c r="L1638" s="1" t="s">
        <v>4138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7" t="n">
        <v>46182</v>
      </c>
      <c r="C1639" s="1" t="n">
        <v>100</v>
      </c>
      <c r="D1639" s="1" t="s">
        <v>3877</v>
      </c>
      <c r="E1639" s="1" t="n">
        <v>33</v>
      </c>
      <c r="F1639" s="1" t="s">
        <v>93</v>
      </c>
      <c r="I1639" s="1" t="n">
        <v>1227279</v>
      </c>
      <c r="J1639" s="1" t="n">
        <v>100002</v>
      </c>
      <c r="K1639" s="1" t="n">
        <v>3</v>
      </c>
      <c r="L1639" s="1" t="s">
        <v>3872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7" t="n">
        <v>46182</v>
      </c>
      <c r="C1640" s="1" t="n">
        <v>100</v>
      </c>
      <c r="D1640" s="1" t="s">
        <v>3877</v>
      </c>
      <c r="E1640" s="1" t="n">
        <v>33</v>
      </c>
      <c r="F1640" s="1" t="s">
        <v>93</v>
      </c>
      <c r="I1640" s="1" t="n">
        <v>1227279</v>
      </c>
      <c r="J1640" s="1" t="n">
        <v>100003</v>
      </c>
      <c r="K1640" s="1" t="n">
        <v>4</v>
      </c>
      <c r="L1640" s="1" t="s">
        <v>3873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7" t="n">
        <v>46182</v>
      </c>
      <c r="C1641" s="1" t="n">
        <v>100</v>
      </c>
      <c r="D1641" s="1" t="s">
        <v>3877</v>
      </c>
      <c r="E1641" s="1" t="n">
        <v>33</v>
      </c>
      <c r="F1641" s="1" t="s">
        <v>93</v>
      </c>
      <c r="I1641" s="1" t="n">
        <v>1227279</v>
      </c>
      <c r="J1641" s="1" t="n">
        <v>100004</v>
      </c>
      <c r="K1641" s="1" t="n">
        <v>5</v>
      </c>
      <c r="L1641" s="1" t="s">
        <v>3852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7" t="n">
        <v>46182</v>
      </c>
      <c r="C1642" s="1" t="n">
        <v>100</v>
      </c>
      <c r="D1642" s="1" t="s">
        <v>3877</v>
      </c>
      <c r="E1642" s="1" t="n">
        <v>33</v>
      </c>
      <c r="F1642" s="1" t="s">
        <v>93</v>
      </c>
      <c r="I1642" s="1" t="n">
        <v>1227279</v>
      </c>
      <c r="J1642" s="1" t="n">
        <v>100520</v>
      </c>
      <c r="K1642" s="1" t="n">
        <v>507</v>
      </c>
      <c r="L1642" s="1" t="s">
        <v>3868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7" t="n">
        <v>46182</v>
      </c>
      <c r="C1643" s="1" t="n">
        <v>171</v>
      </c>
      <c r="D1643" s="1" t="s">
        <v>3878</v>
      </c>
      <c r="E1643" s="1" t="n">
        <v>1659</v>
      </c>
      <c r="F1643" s="1" t="s">
        <v>78</v>
      </c>
      <c r="I1643" s="1" t="n">
        <v>876741</v>
      </c>
      <c r="J1643" s="1" t="n">
        <v>81213</v>
      </c>
      <c r="K1643" s="1" t="n">
        <v>7896098904305</v>
      </c>
      <c r="L1643" s="1" t="s">
        <v>4542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7" t="n">
        <v>46182</v>
      </c>
      <c r="C1644" s="1" t="n">
        <v>171</v>
      </c>
      <c r="D1644" s="1" t="s">
        <v>3878</v>
      </c>
      <c r="E1644" s="1" t="n">
        <v>1740</v>
      </c>
      <c r="F1644" s="1" t="s">
        <v>296</v>
      </c>
      <c r="I1644" s="1" t="n">
        <v>1233737</v>
      </c>
      <c r="J1644" s="1" t="n">
        <v>16644</v>
      </c>
      <c r="K1644" s="1" t="n">
        <v>7891000084663</v>
      </c>
      <c r="L1644" s="1" t="s">
        <v>4543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7" t="n">
        <v>46182</v>
      </c>
      <c r="C1645" s="1" t="n">
        <v>171</v>
      </c>
      <c r="D1645" s="1" t="s">
        <v>3878</v>
      </c>
      <c r="E1645" s="1" t="n">
        <v>1740</v>
      </c>
      <c r="F1645" s="1" t="s">
        <v>296</v>
      </c>
      <c r="I1645" s="1" t="n">
        <v>1233737</v>
      </c>
      <c r="J1645" s="1" t="n">
        <v>60099</v>
      </c>
      <c r="K1645" s="1" t="n">
        <v>7891000378212</v>
      </c>
      <c r="L1645" s="1" t="s">
        <v>4544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7" t="n">
        <v>46182</v>
      </c>
      <c r="C1646" s="1" t="n">
        <v>171</v>
      </c>
      <c r="D1646" s="1" t="s">
        <v>3878</v>
      </c>
      <c r="E1646" s="1" t="n">
        <v>1740</v>
      </c>
      <c r="F1646" s="1" t="s">
        <v>296</v>
      </c>
      <c r="I1646" s="1" t="n">
        <v>1233737</v>
      </c>
      <c r="J1646" s="1" t="n">
        <v>80006</v>
      </c>
      <c r="K1646" s="1" t="n">
        <v>7898755200294</v>
      </c>
      <c r="L1646" s="1" t="s">
        <v>4545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7" t="n">
        <v>46182</v>
      </c>
      <c r="C1647" s="1" t="n">
        <v>171</v>
      </c>
      <c r="D1647" s="1" t="s">
        <v>3878</v>
      </c>
      <c r="E1647" s="1" t="n">
        <v>1740</v>
      </c>
      <c r="F1647" s="1" t="s">
        <v>296</v>
      </c>
      <c r="I1647" s="1" t="n">
        <v>1233737</v>
      </c>
      <c r="J1647" s="1" t="n">
        <v>80570</v>
      </c>
      <c r="K1647" s="1" t="n">
        <v>7898755200393</v>
      </c>
      <c r="L1647" s="1" t="s">
        <v>4546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7" t="n">
        <v>46183</v>
      </c>
      <c r="C1648" s="1" t="n">
        <v>1</v>
      </c>
      <c r="D1648" s="1" t="s">
        <v>3781</v>
      </c>
      <c r="E1648" s="1" t="n">
        <v>10018</v>
      </c>
      <c r="F1648" s="1" t="s">
        <v>368</v>
      </c>
      <c r="I1648" s="1" t="n">
        <v>296</v>
      </c>
      <c r="J1648" s="1" t="n">
        <v>101851</v>
      </c>
      <c r="K1648" s="1" t="n">
        <v>7898286200053</v>
      </c>
      <c r="L1648" s="1" t="s">
        <v>4547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7" t="n">
        <v>46183</v>
      </c>
      <c r="C1649" s="1" t="n">
        <v>1</v>
      </c>
      <c r="D1649" s="1" t="s">
        <v>3781</v>
      </c>
      <c r="E1649" s="1" t="n">
        <v>10018</v>
      </c>
      <c r="F1649" s="1" t="s">
        <v>368</v>
      </c>
      <c r="I1649" s="1" t="n">
        <v>296</v>
      </c>
      <c r="J1649" s="1" t="n">
        <v>101852</v>
      </c>
      <c r="K1649" s="1" t="n">
        <v>7898286200060</v>
      </c>
      <c r="L1649" s="1" t="s">
        <v>4548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7" t="n">
        <v>46183</v>
      </c>
      <c r="C1650" s="1" t="n">
        <v>1</v>
      </c>
      <c r="D1650" s="1" t="s">
        <v>3781</v>
      </c>
      <c r="E1650" s="1" t="n">
        <v>10018</v>
      </c>
      <c r="F1650" s="1" t="s">
        <v>368</v>
      </c>
      <c r="I1650" s="1" t="n">
        <v>296</v>
      </c>
      <c r="J1650" s="1" t="n">
        <v>101877</v>
      </c>
      <c r="K1650" s="1" t="n">
        <v>7896224813082</v>
      </c>
      <c r="L1650" s="1" t="s">
        <v>4549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7" t="n">
        <v>46183</v>
      </c>
      <c r="C1651" s="1" t="n">
        <v>1</v>
      </c>
      <c r="D1651" s="1" t="s">
        <v>3781</v>
      </c>
      <c r="E1651" s="1" t="n">
        <v>10018</v>
      </c>
      <c r="F1651" s="1" t="s">
        <v>368</v>
      </c>
      <c r="I1651" s="1" t="n">
        <v>296</v>
      </c>
      <c r="J1651" s="1" t="n">
        <v>102206</v>
      </c>
      <c r="K1651" s="1" t="n">
        <v>7896028014494</v>
      </c>
      <c r="L1651" s="1" t="s">
        <v>4550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7" t="n">
        <v>46183</v>
      </c>
      <c r="C1652" s="1" t="n">
        <v>1</v>
      </c>
      <c r="D1652" s="1" t="s">
        <v>3781</v>
      </c>
      <c r="E1652" s="1" t="n">
        <v>10018</v>
      </c>
      <c r="F1652" s="1" t="s">
        <v>368</v>
      </c>
      <c r="I1652" s="1" t="n">
        <v>296</v>
      </c>
      <c r="J1652" s="1" t="n">
        <v>102350</v>
      </c>
      <c r="K1652" s="1" t="n">
        <v>7891030003016</v>
      </c>
      <c r="L1652" s="1" t="s">
        <v>4347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7" t="n">
        <v>46183</v>
      </c>
      <c r="C1653" s="1" t="n">
        <v>1</v>
      </c>
      <c r="D1653" s="1" t="s">
        <v>3781</v>
      </c>
      <c r="E1653" s="1" t="n">
        <v>10018</v>
      </c>
      <c r="F1653" s="1" t="s">
        <v>368</v>
      </c>
      <c r="I1653" s="1" t="n">
        <v>296</v>
      </c>
      <c r="J1653" s="1" t="n">
        <v>102408</v>
      </c>
      <c r="K1653" s="1" t="n">
        <v>7891515602918</v>
      </c>
      <c r="L1653" s="1" t="s">
        <v>4551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7" t="n">
        <v>46183</v>
      </c>
      <c r="C1654" s="1" t="n">
        <v>1</v>
      </c>
      <c r="D1654" s="1" t="s">
        <v>3781</v>
      </c>
      <c r="E1654" s="1" t="n">
        <v>10018</v>
      </c>
      <c r="F1654" s="1" t="s">
        <v>368</v>
      </c>
      <c r="I1654" s="1" t="n">
        <v>296</v>
      </c>
      <c r="J1654" s="1" t="n">
        <v>102434</v>
      </c>
      <c r="K1654" s="1" t="n">
        <v>7898366930344</v>
      </c>
      <c r="L1654" s="1" t="s">
        <v>4552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7" t="n">
        <v>46183</v>
      </c>
      <c r="C1655" s="1" t="n">
        <v>1</v>
      </c>
      <c r="D1655" s="1" t="s">
        <v>3781</v>
      </c>
      <c r="E1655" s="1" t="n">
        <v>10018</v>
      </c>
      <c r="F1655" s="1" t="s">
        <v>368</v>
      </c>
      <c r="I1655" s="1" t="n">
        <v>296</v>
      </c>
      <c r="J1655" s="1" t="n">
        <v>62242</v>
      </c>
      <c r="K1655" s="1" t="n">
        <v>7891000379585</v>
      </c>
      <c r="L1655" s="1" t="s">
        <v>4359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7" t="n">
        <v>46183</v>
      </c>
      <c r="C1656" s="1" t="n">
        <v>1</v>
      </c>
      <c r="D1656" s="1" t="s">
        <v>3781</v>
      </c>
      <c r="E1656" s="1" t="n">
        <v>10018</v>
      </c>
      <c r="F1656" s="1" t="s">
        <v>368</v>
      </c>
      <c r="I1656" s="1" t="n">
        <v>296</v>
      </c>
      <c r="J1656" s="1" t="n">
        <v>81276</v>
      </c>
      <c r="K1656" s="1" t="n">
        <v>7898912981103</v>
      </c>
      <c r="L1656" s="1" t="s">
        <v>4553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7" t="n">
        <v>46183</v>
      </c>
      <c r="C1657" s="1" t="n">
        <v>1</v>
      </c>
      <c r="D1657" s="1" t="s">
        <v>3781</v>
      </c>
      <c r="E1657" s="1" t="n">
        <v>1899</v>
      </c>
      <c r="F1657" s="1" t="s">
        <v>97</v>
      </c>
      <c r="I1657" s="1" t="n">
        <v>658</v>
      </c>
      <c r="J1657" s="1" t="n">
        <v>55400</v>
      </c>
      <c r="K1657" s="1" t="n">
        <v>7000832967710</v>
      </c>
      <c r="L1657" s="1" t="s">
        <v>4149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7" t="n">
        <v>46183</v>
      </c>
      <c r="C1658" s="1" t="n">
        <v>1</v>
      </c>
      <c r="D1658" s="1" t="s">
        <v>3781</v>
      </c>
      <c r="E1658" s="1" t="n">
        <v>1899</v>
      </c>
      <c r="F1658" s="1" t="s">
        <v>97</v>
      </c>
      <c r="I1658" s="1" t="n">
        <v>658</v>
      </c>
      <c r="J1658" s="1" t="n">
        <v>73000</v>
      </c>
      <c r="K1658" s="1" t="n">
        <v>2266947</v>
      </c>
      <c r="L1658" s="1" t="s">
        <v>3882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7" t="n">
        <v>46183</v>
      </c>
      <c r="C1659" s="1" t="n">
        <v>1</v>
      </c>
      <c r="D1659" s="1" t="s">
        <v>3781</v>
      </c>
      <c r="E1659" s="1" t="n">
        <v>1899</v>
      </c>
      <c r="F1659" s="1" t="s">
        <v>97</v>
      </c>
      <c r="I1659" s="1" t="n">
        <v>658</v>
      </c>
      <c r="J1659" s="1" t="n">
        <v>77463</v>
      </c>
      <c r="K1659" s="1" t="n">
        <v>774642</v>
      </c>
      <c r="L1659" s="1" t="s">
        <v>3884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7" t="n">
        <v>46183</v>
      </c>
      <c r="C1660" s="1" t="n">
        <v>1</v>
      </c>
      <c r="D1660" s="1" t="s">
        <v>3781</v>
      </c>
      <c r="E1660" s="1" t="n">
        <v>1899</v>
      </c>
      <c r="F1660" s="1" t="s">
        <v>97</v>
      </c>
      <c r="I1660" s="1" t="n">
        <v>658</v>
      </c>
      <c r="J1660" s="1" t="n">
        <v>77465</v>
      </c>
      <c r="K1660" s="1" t="n">
        <v>774666</v>
      </c>
      <c r="L1660" s="1" t="s">
        <v>3885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7" t="n">
        <v>46183</v>
      </c>
      <c r="C1661" s="1" t="n">
        <v>1</v>
      </c>
      <c r="D1661" s="1" t="s">
        <v>3781</v>
      </c>
      <c r="E1661" s="1" t="n">
        <v>1899</v>
      </c>
      <c r="F1661" s="1" t="s">
        <v>97</v>
      </c>
      <c r="I1661" s="1" t="n">
        <v>658</v>
      </c>
      <c r="J1661" s="1" t="n">
        <v>77903</v>
      </c>
      <c r="K1661" s="1" t="n">
        <v>779043</v>
      </c>
      <c r="L1661" s="1" t="s">
        <v>3887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7" t="n">
        <v>46183</v>
      </c>
      <c r="C1662" s="1" t="n">
        <v>1</v>
      </c>
      <c r="D1662" s="1" t="s">
        <v>3781</v>
      </c>
      <c r="E1662" s="1" t="n">
        <v>1899</v>
      </c>
      <c r="F1662" s="1" t="s">
        <v>97</v>
      </c>
      <c r="I1662" s="1" t="n">
        <v>658</v>
      </c>
      <c r="J1662" s="1" t="n">
        <v>78013</v>
      </c>
      <c r="K1662" s="1" t="n">
        <v>780148</v>
      </c>
      <c r="L1662" s="1" t="s">
        <v>3886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7" t="n">
        <v>46183</v>
      </c>
      <c r="C1663" s="1" t="n">
        <v>1</v>
      </c>
      <c r="D1663" s="1" t="s">
        <v>3781</v>
      </c>
      <c r="E1663" s="1" t="n">
        <v>1363</v>
      </c>
      <c r="F1663" s="1" t="s">
        <v>180</v>
      </c>
      <c r="I1663" s="1" t="n">
        <v>3339</v>
      </c>
      <c r="J1663" s="1" t="n">
        <v>73511</v>
      </c>
      <c r="K1663" s="1" t="n">
        <v>609963171019</v>
      </c>
      <c r="L1663" s="1" t="s">
        <v>4208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7" t="n">
        <v>46183</v>
      </c>
      <c r="C1664" s="1" t="n">
        <v>1</v>
      </c>
      <c r="D1664" s="1" t="s">
        <v>3781</v>
      </c>
      <c r="E1664" s="1" t="n">
        <v>1363</v>
      </c>
      <c r="F1664" s="1" t="s">
        <v>180</v>
      </c>
      <c r="I1664" s="1" t="n">
        <v>3339</v>
      </c>
      <c r="J1664" s="1" t="n">
        <v>65493</v>
      </c>
      <c r="K1664" s="1" t="n">
        <v>609963171002</v>
      </c>
      <c r="L1664" s="1" t="s">
        <v>3888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7" t="n">
        <v>46183</v>
      </c>
      <c r="C1665" s="1" t="n">
        <v>1</v>
      </c>
      <c r="D1665" s="1" t="s">
        <v>3781</v>
      </c>
      <c r="E1665" s="1" t="n">
        <v>1363</v>
      </c>
      <c r="F1665" s="1" t="s">
        <v>180</v>
      </c>
      <c r="I1665" s="1" t="n">
        <v>3339</v>
      </c>
      <c r="J1665" s="1" t="n">
        <v>65494</v>
      </c>
      <c r="K1665" s="1" t="n">
        <v>618231677535</v>
      </c>
      <c r="L1665" s="1" t="s">
        <v>3889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7" t="n">
        <v>46183</v>
      </c>
      <c r="C1666" s="1" t="n">
        <v>1</v>
      </c>
      <c r="D1666" s="1" t="s">
        <v>3781</v>
      </c>
      <c r="E1666" s="1" t="n">
        <v>1363</v>
      </c>
      <c r="F1666" s="1" t="s">
        <v>180</v>
      </c>
      <c r="I1666" s="1" t="n">
        <v>3339</v>
      </c>
      <c r="J1666" s="1" t="n">
        <v>65496</v>
      </c>
      <c r="K1666" s="1" t="n">
        <v>618231677528</v>
      </c>
      <c r="L1666" s="1" t="s">
        <v>3890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7" t="n">
        <v>46183</v>
      </c>
      <c r="C1667" s="1" t="n">
        <v>1</v>
      </c>
      <c r="D1667" s="1" t="s">
        <v>3781</v>
      </c>
      <c r="E1667" s="1" t="n">
        <v>1363</v>
      </c>
      <c r="F1667" s="1" t="s">
        <v>180</v>
      </c>
      <c r="I1667" s="1" t="n">
        <v>3339</v>
      </c>
      <c r="J1667" s="1" t="n">
        <v>65621</v>
      </c>
      <c r="K1667" s="1" t="n">
        <v>618231677504</v>
      </c>
      <c r="L1667" s="1" t="s">
        <v>3891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7" t="n">
        <v>46183</v>
      </c>
      <c r="C1668" s="1" t="n">
        <v>1</v>
      </c>
      <c r="D1668" s="1" t="s">
        <v>3781</v>
      </c>
      <c r="E1668" s="1" t="n">
        <v>1363</v>
      </c>
      <c r="F1668" s="1" t="s">
        <v>180</v>
      </c>
      <c r="I1668" s="1" t="n">
        <v>3339</v>
      </c>
      <c r="J1668" s="1" t="n">
        <v>81006</v>
      </c>
      <c r="K1668" s="1" t="n">
        <v>810074</v>
      </c>
      <c r="L1668" s="1" t="s">
        <v>4554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7" t="n">
        <v>46183</v>
      </c>
      <c r="C1669" s="1" t="n">
        <v>1</v>
      </c>
      <c r="D1669" s="1" t="s">
        <v>3781</v>
      </c>
      <c r="E1669" s="1" t="n">
        <v>1286</v>
      </c>
      <c r="F1669" s="1" t="s">
        <v>359</v>
      </c>
      <c r="I1669" s="1" t="n">
        <v>10060</v>
      </c>
      <c r="J1669" s="1" t="n">
        <v>78991</v>
      </c>
      <c r="K1669" s="1" t="n">
        <v>390</v>
      </c>
      <c r="L1669" s="1" t="s">
        <v>4152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7" t="n">
        <v>46183</v>
      </c>
      <c r="C1670" s="1" t="n">
        <v>1</v>
      </c>
      <c r="D1670" s="1" t="s">
        <v>3781</v>
      </c>
      <c r="E1670" s="1" t="n">
        <v>1114</v>
      </c>
      <c r="F1670" s="1" t="s">
        <v>169</v>
      </c>
      <c r="I1670" s="1" t="n">
        <v>37950</v>
      </c>
      <c r="J1670" s="1" t="n">
        <v>100254</v>
      </c>
      <c r="K1670" s="1" t="n">
        <v>70127</v>
      </c>
      <c r="L1670" s="1" t="s">
        <v>4233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7" t="n">
        <v>46183</v>
      </c>
      <c r="C1671" s="1" t="n">
        <v>1</v>
      </c>
      <c r="D1671" s="1" t="s">
        <v>3781</v>
      </c>
      <c r="E1671" s="1" t="n">
        <v>1114</v>
      </c>
      <c r="F1671" s="1" t="s">
        <v>169</v>
      </c>
      <c r="I1671" s="1" t="n">
        <v>37950</v>
      </c>
      <c r="J1671" s="1" t="n">
        <v>100246</v>
      </c>
      <c r="K1671" s="1" t="n">
        <v>70119</v>
      </c>
      <c r="L1671" s="1" t="s">
        <v>4239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7" t="n">
        <v>46183</v>
      </c>
      <c r="C1672" s="1" t="n">
        <v>1</v>
      </c>
      <c r="D1672" s="1" t="s">
        <v>3781</v>
      </c>
      <c r="E1672" s="1" t="n">
        <v>1114</v>
      </c>
      <c r="F1672" s="1" t="s">
        <v>169</v>
      </c>
      <c r="I1672" s="1" t="n">
        <v>37950</v>
      </c>
      <c r="J1672" s="1" t="n">
        <v>100247</v>
      </c>
      <c r="K1672" s="1" t="n">
        <v>70120</v>
      </c>
      <c r="L1672" s="1" t="s">
        <v>4240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7" t="n">
        <v>46183</v>
      </c>
      <c r="C1673" s="1" t="n">
        <v>1</v>
      </c>
      <c r="D1673" s="1" t="s">
        <v>3781</v>
      </c>
      <c r="E1673" s="1" t="n">
        <v>1114</v>
      </c>
      <c r="F1673" s="1" t="s">
        <v>169</v>
      </c>
      <c r="I1673" s="1" t="n">
        <v>37950</v>
      </c>
      <c r="J1673" s="1" t="n">
        <v>100248</v>
      </c>
      <c r="K1673" s="1" t="n">
        <v>70121</v>
      </c>
      <c r="L1673" s="1" t="s">
        <v>4241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7" t="n">
        <v>46183</v>
      </c>
      <c r="C1674" s="1" t="n">
        <v>1</v>
      </c>
      <c r="D1674" s="1" t="s">
        <v>3781</v>
      </c>
      <c r="E1674" s="1" t="n">
        <v>1114</v>
      </c>
      <c r="F1674" s="1" t="s">
        <v>169</v>
      </c>
      <c r="I1674" s="1" t="n">
        <v>37950</v>
      </c>
      <c r="J1674" s="1" t="n">
        <v>100249</v>
      </c>
      <c r="K1674" s="1" t="n">
        <v>70122</v>
      </c>
      <c r="L1674" s="1" t="s">
        <v>4242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7" t="n">
        <v>46183</v>
      </c>
      <c r="C1675" s="1" t="n">
        <v>1</v>
      </c>
      <c r="D1675" s="1" t="s">
        <v>3781</v>
      </c>
      <c r="E1675" s="1" t="n">
        <v>1114</v>
      </c>
      <c r="F1675" s="1" t="s">
        <v>169</v>
      </c>
      <c r="I1675" s="1" t="n">
        <v>37950</v>
      </c>
      <c r="J1675" s="1" t="n">
        <v>100258</v>
      </c>
      <c r="K1675" s="1" t="n">
        <v>70132</v>
      </c>
      <c r="L1675" s="1" t="s">
        <v>4244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7" t="n">
        <v>46183</v>
      </c>
      <c r="C1676" s="1" t="n">
        <v>1</v>
      </c>
      <c r="D1676" s="1" t="s">
        <v>3781</v>
      </c>
      <c r="E1676" s="1" t="n">
        <v>1114</v>
      </c>
      <c r="F1676" s="1" t="s">
        <v>169</v>
      </c>
      <c r="I1676" s="1" t="n">
        <v>37950</v>
      </c>
      <c r="J1676" s="1" t="n">
        <v>100264</v>
      </c>
      <c r="K1676" s="1" t="n">
        <v>70141</v>
      </c>
      <c r="L1676" s="1" t="s">
        <v>4404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7" t="n">
        <v>46183</v>
      </c>
      <c r="C1677" s="1" t="n">
        <v>1</v>
      </c>
      <c r="D1677" s="1" t="s">
        <v>3781</v>
      </c>
      <c r="E1677" s="1" t="n">
        <v>1114</v>
      </c>
      <c r="F1677" s="1" t="s">
        <v>169</v>
      </c>
      <c r="I1677" s="1" t="n">
        <v>37950</v>
      </c>
      <c r="J1677" s="1" t="n">
        <v>100280</v>
      </c>
      <c r="K1677" s="1" t="n">
        <v>70243</v>
      </c>
      <c r="L1677" s="1" t="s">
        <v>4249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7" t="n">
        <v>46183</v>
      </c>
      <c r="C1678" s="1" t="n">
        <v>1</v>
      </c>
      <c r="D1678" s="1" t="s">
        <v>3781</v>
      </c>
      <c r="E1678" s="1" t="n">
        <v>1114</v>
      </c>
      <c r="F1678" s="1" t="s">
        <v>169</v>
      </c>
      <c r="I1678" s="1" t="n">
        <v>37950</v>
      </c>
      <c r="J1678" s="1" t="n">
        <v>100284</v>
      </c>
      <c r="K1678" s="1" t="n">
        <v>70253</v>
      </c>
      <c r="L1678" s="1" t="s">
        <v>4250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7" t="n">
        <v>46183</v>
      </c>
      <c r="C1679" s="1" t="n">
        <v>1</v>
      </c>
      <c r="D1679" s="1" t="s">
        <v>3781</v>
      </c>
      <c r="E1679" s="1" t="n">
        <v>1114</v>
      </c>
      <c r="F1679" s="1" t="s">
        <v>169</v>
      </c>
      <c r="I1679" s="1" t="n">
        <v>37950</v>
      </c>
      <c r="J1679" s="1" t="n">
        <v>100285</v>
      </c>
      <c r="K1679" s="1" t="n">
        <v>70255</v>
      </c>
      <c r="L1679" s="1" t="s">
        <v>4555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7" t="n">
        <v>46183</v>
      </c>
      <c r="C1680" s="1" t="n">
        <v>1</v>
      </c>
      <c r="D1680" s="1" t="s">
        <v>3781</v>
      </c>
      <c r="E1680" s="1" t="n">
        <v>1114</v>
      </c>
      <c r="F1680" s="1" t="s">
        <v>169</v>
      </c>
      <c r="I1680" s="1" t="n">
        <v>37950</v>
      </c>
      <c r="J1680" s="1" t="n">
        <v>100291</v>
      </c>
      <c r="K1680" s="1" t="n">
        <v>70262</v>
      </c>
      <c r="L1680" s="1" t="s">
        <v>4251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7" t="n">
        <v>46183</v>
      </c>
      <c r="C1681" s="1" t="n">
        <v>1</v>
      </c>
      <c r="D1681" s="1" t="s">
        <v>3781</v>
      </c>
      <c r="E1681" s="1" t="n">
        <v>1114</v>
      </c>
      <c r="F1681" s="1" t="s">
        <v>169</v>
      </c>
      <c r="I1681" s="1" t="n">
        <v>37950</v>
      </c>
      <c r="J1681" s="1" t="n">
        <v>110729</v>
      </c>
      <c r="K1681" s="1" t="n">
        <v>70110</v>
      </c>
      <c r="L1681" s="1" t="s">
        <v>4253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7" t="n">
        <v>46183</v>
      </c>
      <c r="C1682" s="1" t="n">
        <v>1</v>
      </c>
      <c r="D1682" s="1" t="s">
        <v>3781</v>
      </c>
      <c r="E1682" s="1" t="n">
        <v>1114</v>
      </c>
      <c r="F1682" s="1" t="s">
        <v>169</v>
      </c>
      <c r="I1682" s="1" t="n">
        <v>37950</v>
      </c>
      <c r="J1682" s="1" t="n">
        <v>110777</v>
      </c>
      <c r="K1682" s="1" t="n">
        <v>71895</v>
      </c>
      <c r="L1682" s="1" t="s">
        <v>4556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7" t="n">
        <v>46183</v>
      </c>
      <c r="C1683" s="1" t="n">
        <v>1</v>
      </c>
      <c r="D1683" s="1" t="s">
        <v>3781</v>
      </c>
      <c r="E1683" s="1" t="n">
        <v>1114</v>
      </c>
      <c r="F1683" s="1" t="s">
        <v>169</v>
      </c>
      <c r="I1683" s="1" t="n">
        <v>37950</v>
      </c>
      <c r="J1683" s="1" t="n">
        <v>78991</v>
      </c>
      <c r="K1683" s="1" t="n">
        <v>390</v>
      </c>
      <c r="L1683" s="1" t="s">
        <v>4152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7" t="n">
        <v>46183</v>
      </c>
      <c r="C1684" s="1" t="n">
        <v>1</v>
      </c>
      <c r="D1684" s="1" t="s">
        <v>3781</v>
      </c>
      <c r="E1684" s="1" t="n">
        <v>1624</v>
      </c>
      <c r="F1684" s="1" t="s">
        <v>282</v>
      </c>
      <c r="I1684" s="1" t="n">
        <v>657246</v>
      </c>
      <c r="J1684" s="1" t="n">
        <v>100355</v>
      </c>
      <c r="K1684" s="1" t="n">
        <v>226</v>
      </c>
      <c r="L1684" s="1" t="s">
        <v>4557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7" t="n">
        <v>46183</v>
      </c>
      <c r="C1685" s="1" t="n">
        <v>1</v>
      </c>
      <c r="D1685" s="1" t="s">
        <v>3781</v>
      </c>
      <c r="E1685" s="1" t="n">
        <v>1624</v>
      </c>
      <c r="F1685" s="1" t="s">
        <v>282</v>
      </c>
      <c r="I1685" s="1" t="n">
        <v>657246</v>
      </c>
      <c r="J1685" s="1" t="n">
        <v>13143</v>
      </c>
      <c r="K1685" s="1" t="n">
        <v>7896803071582</v>
      </c>
      <c r="L1685" s="1" t="s">
        <v>4558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7" t="n">
        <v>46183</v>
      </c>
      <c r="C1686" s="1" t="n">
        <v>1</v>
      </c>
      <c r="D1686" s="1" t="s">
        <v>3781</v>
      </c>
      <c r="E1686" s="1" t="n">
        <v>1624</v>
      </c>
      <c r="F1686" s="1" t="s">
        <v>282</v>
      </c>
      <c r="I1686" s="1" t="n">
        <v>657246</v>
      </c>
      <c r="J1686" s="1" t="n">
        <v>21132</v>
      </c>
      <c r="K1686" s="1" t="n">
        <v>7896273800033</v>
      </c>
      <c r="L1686" s="1" t="s">
        <v>4559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7" t="n">
        <v>46183</v>
      </c>
      <c r="C1687" s="1" t="n">
        <v>1</v>
      </c>
      <c r="D1687" s="1" t="s">
        <v>3781</v>
      </c>
      <c r="E1687" s="1" t="n">
        <v>1624</v>
      </c>
      <c r="F1687" s="1" t="s">
        <v>282</v>
      </c>
      <c r="I1687" s="1" t="n">
        <v>657246</v>
      </c>
      <c r="J1687" s="1" t="n">
        <v>21133</v>
      </c>
      <c r="K1687" s="1" t="n">
        <v>7896273805182</v>
      </c>
      <c r="L1687" s="1" t="s">
        <v>4560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7" t="n">
        <v>46183</v>
      </c>
      <c r="C1688" s="1" t="n">
        <v>1</v>
      </c>
      <c r="D1688" s="1" t="s">
        <v>3781</v>
      </c>
      <c r="E1688" s="1" t="n">
        <v>1624</v>
      </c>
      <c r="F1688" s="1" t="s">
        <v>282</v>
      </c>
      <c r="I1688" s="1" t="n">
        <v>657246</v>
      </c>
      <c r="J1688" s="1" t="n">
        <v>27091</v>
      </c>
      <c r="K1688" s="1" t="n">
        <v>7896273805762</v>
      </c>
      <c r="L1688" s="1" t="s">
        <v>4561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7" t="n">
        <v>46183</v>
      </c>
      <c r="C1689" s="1" t="n">
        <v>1</v>
      </c>
      <c r="D1689" s="1" t="s">
        <v>3781</v>
      </c>
      <c r="E1689" s="1" t="n">
        <v>1624</v>
      </c>
      <c r="F1689" s="1" t="s">
        <v>282</v>
      </c>
      <c r="I1689" s="1" t="n">
        <v>657246</v>
      </c>
      <c r="J1689" s="1" t="n">
        <v>29072</v>
      </c>
      <c r="K1689" s="1" t="n">
        <v>7896273805786</v>
      </c>
      <c r="L1689" s="1" t="s">
        <v>4562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7" t="n">
        <v>46183</v>
      </c>
      <c r="C1690" s="1" t="n">
        <v>1</v>
      </c>
      <c r="D1690" s="1" t="s">
        <v>3781</v>
      </c>
      <c r="E1690" s="1" t="n">
        <v>1624</v>
      </c>
      <c r="F1690" s="1" t="s">
        <v>282</v>
      </c>
      <c r="I1690" s="1" t="n">
        <v>657246</v>
      </c>
      <c r="J1690" s="1" t="n">
        <v>34592</v>
      </c>
      <c r="K1690" s="1" t="n">
        <v>7898322629961</v>
      </c>
      <c r="L1690" s="1" t="s">
        <v>4563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7" t="n">
        <v>46183</v>
      </c>
      <c r="C1691" s="1" t="n">
        <v>1</v>
      </c>
      <c r="D1691" s="1" t="s">
        <v>3781</v>
      </c>
      <c r="E1691" s="1" t="n">
        <v>1624</v>
      </c>
      <c r="F1691" s="1" t="s">
        <v>282</v>
      </c>
      <c r="I1691" s="1" t="n">
        <v>657246</v>
      </c>
      <c r="J1691" s="1" t="n">
        <v>42535</v>
      </c>
      <c r="K1691" s="1" t="n">
        <v>7896803078185</v>
      </c>
      <c r="L1691" s="1" t="s">
        <v>4564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7" t="n">
        <v>46183</v>
      </c>
      <c r="C1692" s="1" t="n">
        <v>1</v>
      </c>
      <c r="D1692" s="1" t="s">
        <v>3781</v>
      </c>
      <c r="E1692" s="1" t="n">
        <v>1624</v>
      </c>
      <c r="F1692" s="1" t="s">
        <v>282</v>
      </c>
      <c r="I1692" s="1" t="n">
        <v>657246</v>
      </c>
      <c r="J1692" s="1" t="n">
        <v>47075</v>
      </c>
      <c r="K1692" s="1" t="n">
        <v>795487</v>
      </c>
      <c r="L1692" s="1" t="s">
        <v>4565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7" t="n">
        <v>46183</v>
      </c>
      <c r="C1693" s="1" t="n">
        <v>1</v>
      </c>
      <c r="D1693" s="1" t="s">
        <v>3781</v>
      </c>
      <c r="E1693" s="1" t="n">
        <v>1624</v>
      </c>
      <c r="F1693" s="1" t="s">
        <v>282</v>
      </c>
      <c r="I1693" s="1" t="n">
        <v>657246</v>
      </c>
      <c r="J1693" s="1" t="n">
        <v>47077</v>
      </c>
      <c r="K1693" s="1" t="n">
        <v>7898274860030</v>
      </c>
      <c r="L1693" s="1" t="s">
        <v>4566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7" t="n">
        <v>46183</v>
      </c>
      <c r="C1694" s="1" t="n">
        <v>1</v>
      </c>
      <c r="D1694" s="1" t="s">
        <v>3781</v>
      </c>
      <c r="E1694" s="1" t="n">
        <v>1624</v>
      </c>
      <c r="F1694" s="1" t="s">
        <v>282</v>
      </c>
      <c r="I1694" s="1" t="n">
        <v>657246</v>
      </c>
      <c r="J1694" s="1" t="n">
        <v>47078</v>
      </c>
      <c r="K1694" s="1" t="n">
        <v>7898274860023</v>
      </c>
      <c r="L1694" s="1" t="s">
        <v>4567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7" t="n">
        <v>46183</v>
      </c>
      <c r="C1695" s="1" t="n">
        <v>1</v>
      </c>
      <c r="D1695" s="1" t="s">
        <v>3781</v>
      </c>
      <c r="E1695" s="1" t="n">
        <v>1624</v>
      </c>
      <c r="F1695" s="1" t="s">
        <v>282</v>
      </c>
      <c r="I1695" s="1" t="n">
        <v>657246</v>
      </c>
      <c r="J1695" s="1" t="n">
        <v>53374</v>
      </c>
      <c r="K1695" s="1" t="n">
        <v>7896273809197</v>
      </c>
      <c r="L1695" s="1" t="s">
        <v>4568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7" t="n">
        <v>46183</v>
      </c>
      <c r="C1696" s="1" t="n">
        <v>1</v>
      </c>
      <c r="D1696" s="1" t="s">
        <v>3781</v>
      </c>
      <c r="E1696" s="1" t="n">
        <v>1624</v>
      </c>
      <c r="F1696" s="1" t="s">
        <v>282</v>
      </c>
      <c r="I1696" s="1" t="n">
        <v>657246</v>
      </c>
      <c r="J1696" s="1" t="n">
        <v>54314</v>
      </c>
      <c r="K1696" s="1" t="n">
        <v>7896194702461</v>
      </c>
      <c r="L1696" s="1" t="s">
        <v>4569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7" t="n">
        <v>46183</v>
      </c>
      <c r="C1697" s="1" t="n">
        <v>1</v>
      </c>
      <c r="D1697" s="1" t="s">
        <v>3781</v>
      </c>
      <c r="E1697" s="1" t="n">
        <v>1624</v>
      </c>
      <c r="F1697" s="1" t="s">
        <v>282</v>
      </c>
      <c r="I1697" s="1" t="n">
        <v>657246</v>
      </c>
      <c r="J1697" s="1" t="n">
        <v>110552</v>
      </c>
      <c r="K1697" s="1" t="n">
        <v>60139</v>
      </c>
      <c r="L1697" s="1" t="s">
        <v>4570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7" t="n">
        <v>46183</v>
      </c>
      <c r="C1698" s="1" t="n">
        <v>1</v>
      </c>
      <c r="D1698" s="1" t="s">
        <v>3781</v>
      </c>
      <c r="E1698" s="1" t="n">
        <v>1642</v>
      </c>
      <c r="F1698" s="1" t="s">
        <v>184</v>
      </c>
      <c r="I1698" s="1" t="n">
        <v>1026088</v>
      </c>
      <c r="J1698" s="1" t="n">
        <v>104335</v>
      </c>
      <c r="K1698" s="1" t="n">
        <v>7896289210512</v>
      </c>
      <c r="L1698" s="1" t="s">
        <v>4163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7" t="n">
        <v>46183</v>
      </c>
      <c r="C1699" s="1" t="n">
        <v>1</v>
      </c>
      <c r="D1699" s="1" t="s">
        <v>3781</v>
      </c>
      <c r="E1699" s="1" t="n">
        <v>1642</v>
      </c>
      <c r="F1699" s="1" t="s">
        <v>184</v>
      </c>
      <c r="I1699" s="1" t="n">
        <v>1026088</v>
      </c>
      <c r="J1699" s="1" t="n">
        <v>105780</v>
      </c>
      <c r="K1699" s="1" t="n">
        <v>7896289210017</v>
      </c>
      <c r="L1699" s="1" t="s">
        <v>4164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7" t="n">
        <v>46183</v>
      </c>
      <c r="C1700" s="1" t="n">
        <v>1</v>
      </c>
      <c r="D1700" s="1" t="s">
        <v>3781</v>
      </c>
      <c r="E1700" s="1" t="n">
        <v>1642</v>
      </c>
      <c r="F1700" s="1" t="s">
        <v>184</v>
      </c>
      <c r="I1700" s="1" t="n">
        <v>1026088</v>
      </c>
      <c r="J1700" s="1" t="n">
        <v>105782</v>
      </c>
      <c r="K1700" s="1" t="n">
        <v>7896289210352</v>
      </c>
      <c r="L1700" s="1" t="s">
        <v>4165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7" t="n">
        <v>46183</v>
      </c>
      <c r="C1701" s="1" t="n">
        <v>1</v>
      </c>
      <c r="D1701" s="1" t="s">
        <v>3781</v>
      </c>
      <c r="E1701" s="1" t="n">
        <v>1642</v>
      </c>
      <c r="F1701" s="1" t="s">
        <v>184</v>
      </c>
      <c r="I1701" s="1" t="n">
        <v>1026088</v>
      </c>
      <c r="J1701" s="1" t="n">
        <v>106079</v>
      </c>
      <c r="K1701" s="1" t="n">
        <v>7896289210130</v>
      </c>
      <c r="L1701" s="1" t="s">
        <v>4166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7" t="n">
        <v>46183</v>
      </c>
      <c r="C1702" s="1" t="n">
        <v>1</v>
      </c>
      <c r="D1702" s="1" t="s">
        <v>3781</v>
      </c>
      <c r="E1702" s="1" t="n">
        <v>1642</v>
      </c>
      <c r="F1702" s="1" t="s">
        <v>184</v>
      </c>
      <c r="I1702" s="1" t="n">
        <v>1026088</v>
      </c>
      <c r="J1702" s="1" t="n">
        <v>106274</v>
      </c>
      <c r="K1702" s="1" t="n">
        <v>7896289210086</v>
      </c>
      <c r="L1702" s="1" t="s">
        <v>4167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7" t="n">
        <v>46183</v>
      </c>
      <c r="C1703" s="1" t="n">
        <v>1</v>
      </c>
      <c r="D1703" s="1" t="s">
        <v>3781</v>
      </c>
      <c r="E1703" s="1" t="n">
        <v>1642</v>
      </c>
      <c r="F1703" s="1" t="s">
        <v>184</v>
      </c>
      <c r="I1703" s="1" t="n">
        <v>1026088</v>
      </c>
      <c r="J1703" s="1" t="n">
        <v>106280</v>
      </c>
      <c r="K1703" s="1" t="n">
        <v>7896289210062</v>
      </c>
      <c r="L1703" s="1" t="s">
        <v>4168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7" t="n">
        <v>46183</v>
      </c>
      <c r="C1704" s="1" t="n">
        <v>1</v>
      </c>
      <c r="D1704" s="1" t="s">
        <v>3781</v>
      </c>
      <c r="E1704" s="1" t="n">
        <v>1642</v>
      </c>
      <c r="F1704" s="1" t="s">
        <v>184</v>
      </c>
      <c r="I1704" s="1" t="n">
        <v>1026088</v>
      </c>
      <c r="J1704" s="1" t="n">
        <v>106407</v>
      </c>
      <c r="K1704" s="1" t="n">
        <v>7896289210031</v>
      </c>
      <c r="L1704" s="1" t="s">
        <v>4169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7" t="n">
        <v>46183</v>
      </c>
      <c r="C1705" s="1" t="n">
        <v>2</v>
      </c>
      <c r="D1705" s="1" t="s">
        <v>3825</v>
      </c>
      <c r="E1705" s="1" t="n">
        <v>33</v>
      </c>
      <c r="F1705" s="1" t="s">
        <v>93</v>
      </c>
      <c r="I1705" s="1" t="n">
        <v>11231</v>
      </c>
      <c r="J1705" s="1" t="n">
        <v>110263</v>
      </c>
      <c r="K1705" s="1" t="n">
        <v>41228</v>
      </c>
      <c r="L1705" s="1" t="s">
        <v>4390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7" t="n">
        <v>46183</v>
      </c>
      <c r="C1706" s="1" t="n">
        <v>3</v>
      </c>
      <c r="D1706" s="1" t="s">
        <v>3826</v>
      </c>
      <c r="E1706" s="1" t="n">
        <v>1402</v>
      </c>
      <c r="F1706" s="1" t="s">
        <v>716</v>
      </c>
      <c r="I1706" s="1" t="n">
        <v>3245</v>
      </c>
      <c r="J1706" s="1" t="n">
        <v>75359</v>
      </c>
      <c r="K1706" s="1" t="n">
        <v>7898666611028</v>
      </c>
      <c r="L1706" s="1" t="s">
        <v>3829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7" t="n">
        <v>46183</v>
      </c>
      <c r="C1707" s="1" t="n">
        <v>3</v>
      </c>
      <c r="D1707" s="1" t="s">
        <v>3826</v>
      </c>
      <c r="E1707" s="1" t="n">
        <v>1402</v>
      </c>
      <c r="F1707" s="1" t="s">
        <v>716</v>
      </c>
      <c r="I1707" s="1" t="n">
        <v>3245</v>
      </c>
      <c r="J1707" s="1" t="n">
        <v>77199</v>
      </c>
      <c r="K1707" s="1" t="n">
        <v>2270456</v>
      </c>
      <c r="L1707" s="1" t="s">
        <v>3830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7" t="n">
        <v>46183</v>
      </c>
      <c r="C1708" s="1" t="n">
        <v>3</v>
      </c>
      <c r="D1708" s="1" t="s">
        <v>3826</v>
      </c>
      <c r="E1708" s="1" t="n">
        <v>1402</v>
      </c>
      <c r="F1708" s="1" t="s">
        <v>716</v>
      </c>
      <c r="I1708" s="1" t="n">
        <v>3245</v>
      </c>
      <c r="J1708" s="1" t="n">
        <v>79089</v>
      </c>
      <c r="K1708" s="1" t="n">
        <v>618231463824</v>
      </c>
      <c r="L1708" s="1" t="s">
        <v>3831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7" t="n">
        <v>46183</v>
      </c>
      <c r="C1709" s="1" t="n">
        <v>3</v>
      </c>
      <c r="D1709" s="1" t="s">
        <v>3826</v>
      </c>
      <c r="E1709" s="1" t="n">
        <v>1402</v>
      </c>
      <c r="F1709" s="1" t="s">
        <v>716</v>
      </c>
      <c r="I1709" s="1" t="n">
        <v>3245</v>
      </c>
      <c r="J1709" s="1" t="n">
        <v>81104</v>
      </c>
      <c r="K1709" s="1" t="n">
        <v>811057</v>
      </c>
      <c r="L1709" s="1" t="s">
        <v>3834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7" t="n">
        <v>46183</v>
      </c>
      <c r="C1710" s="1" t="n">
        <v>3</v>
      </c>
      <c r="D1710" s="1" t="s">
        <v>3826</v>
      </c>
      <c r="E1710" s="1" t="n">
        <v>1697</v>
      </c>
      <c r="F1710" s="1" t="s">
        <v>868</v>
      </c>
      <c r="I1710" s="1" t="n">
        <v>207140</v>
      </c>
      <c r="J1710" s="1" t="n">
        <v>81061</v>
      </c>
      <c r="K1710" s="1" t="n">
        <v>7898927809034</v>
      </c>
      <c r="L1710" s="1" t="s">
        <v>4571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7" t="n">
        <v>46183</v>
      </c>
      <c r="C1711" s="1" t="n">
        <v>3</v>
      </c>
      <c r="D1711" s="1" t="s">
        <v>3826</v>
      </c>
      <c r="E1711" s="1" t="n">
        <v>1357</v>
      </c>
      <c r="F1711" s="1" t="s">
        <v>694</v>
      </c>
      <c r="I1711" s="1" t="n">
        <v>278802</v>
      </c>
      <c r="J1711" s="1" t="n">
        <v>70394</v>
      </c>
      <c r="K1711" s="1" t="n">
        <v>7891152500868</v>
      </c>
      <c r="L1711" s="1" t="s">
        <v>4572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7" t="n">
        <v>46183</v>
      </c>
      <c r="C1712" s="1" t="n">
        <v>3</v>
      </c>
      <c r="D1712" s="1" t="s">
        <v>3826</v>
      </c>
      <c r="E1712" s="1" t="n">
        <v>1357</v>
      </c>
      <c r="F1712" s="1" t="s">
        <v>694</v>
      </c>
      <c r="I1712" s="1" t="n">
        <v>278802</v>
      </c>
      <c r="J1712" s="1" t="n">
        <v>74874</v>
      </c>
      <c r="K1712" s="1" t="n">
        <v>17898648022115</v>
      </c>
      <c r="L1712" s="1" t="s">
        <v>4573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7" t="n">
        <v>46183</v>
      </c>
      <c r="C1713" s="1" t="n">
        <v>3</v>
      </c>
      <c r="D1713" s="1" t="s">
        <v>3826</v>
      </c>
      <c r="E1713" s="1" t="n">
        <v>1357</v>
      </c>
      <c r="F1713" s="1" t="s">
        <v>694</v>
      </c>
      <c r="I1713" s="1" t="n">
        <v>278802</v>
      </c>
      <c r="J1713" s="1" t="n">
        <v>75408</v>
      </c>
      <c r="K1713" s="1" t="n">
        <v>7896180784846</v>
      </c>
      <c r="L1713" s="1" t="s">
        <v>4574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7" t="n">
        <v>46183</v>
      </c>
      <c r="C1714" s="1" t="n">
        <v>3</v>
      </c>
      <c r="D1714" s="1" t="s">
        <v>3826</v>
      </c>
      <c r="E1714" s="1" t="n">
        <v>1357</v>
      </c>
      <c r="F1714" s="1" t="s">
        <v>694</v>
      </c>
      <c r="I1714" s="1" t="n">
        <v>278802</v>
      </c>
      <c r="J1714" s="1" t="n">
        <v>76860</v>
      </c>
      <c r="K1714" s="1" t="n">
        <v>7898049433490</v>
      </c>
      <c r="L1714" s="1" t="s">
        <v>4575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7" t="n">
        <v>46183</v>
      </c>
      <c r="C1715" s="1" t="n">
        <v>3</v>
      </c>
      <c r="D1715" s="1" t="s">
        <v>3826</v>
      </c>
      <c r="E1715" s="1" t="n">
        <v>1357</v>
      </c>
      <c r="F1715" s="1" t="s">
        <v>694</v>
      </c>
      <c r="I1715" s="1" t="n">
        <v>278802</v>
      </c>
      <c r="J1715" s="1" t="n">
        <v>76965</v>
      </c>
      <c r="K1715" s="1" t="n">
        <v>7898370105240</v>
      </c>
      <c r="L1715" s="1" t="s">
        <v>4576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7" t="n">
        <v>46183</v>
      </c>
      <c r="C1716" s="1" t="n">
        <v>6</v>
      </c>
      <c r="D1716" s="1" t="s">
        <v>3844</v>
      </c>
      <c r="E1716" s="1" t="n">
        <v>33</v>
      </c>
      <c r="F1716" s="1" t="s">
        <v>93</v>
      </c>
      <c r="I1716" s="1" t="n">
        <v>5112</v>
      </c>
      <c r="J1716" s="1" t="n">
        <v>110263</v>
      </c>
      <c r="K1716" s="1" t="n">
        <v>41228</v>
      </c>
      <c r="L1716" s="1" t="s">
        <v>4390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7" t="n">
        <v>46183</v>
      </c>
      <c r="C1717" s="1" t="n">
        <v>11</v>
      </c>
      <c r="D1717" s="1" t="s">
        <v>3845</v>
      </c>
      <c r="E1717" s="1" t="n">
        <v>1269</v>
      </c>
      <c r="F1717" s="1" t="s">
        <v>318</v>
      </c>
      <c r="I1717" s="1" t="n">
        <v>697</v>
      </c>
      <c r="J1717" s="1" t="n">
        <v>17282</v>
      </c>
      <c r="K1717" s="1" t="n">
        <v>7896359005765</v>
      </c>
      <c r="L1717" s="1" t="s">
        <v>4577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7" t="n">
        <v>46183</v>
      </c>
      <c r="C1718" s="1" t="n">
        <v>11</v>
      </c>
      <c r="D1718" s="1" t="s">
        <v>3845</v>
      </c>
      <c r="E1718" s="1" t="n">
        <v>1269</v>
      </c>
      <c r="F1718" s="1" t="s">
        <v>318</v>
      </c>
      <c r="I1718" s="1" t="n">
        <v>697</v>
      </c>
      <c r="J1718" s="1" t="n">
        <v>33792</v>
      </c>
      <c r="K1718" s="1" t="n">
        <v>7896359621330</v>
      </c>
      <c r="L1718" s="1" t="s">
        <v>4578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7" t="n">
        <v>46183</v>
      </c>
      <c r="C1719" s="1" t="n">
        <v>11</v>
      </c>
      <c r="D1719" s="1" t="s">
        <v>3845</v>
      </c>
      <c r="E1719" s="1" t="n">
        <v>1269</v>
      </c>
      <c r="F1719" s="1" t="s">
        <v>318</v>
      </c>
      <c r="I1719" s="1" t="n">
        <v>697</v>
      </c>
      <c r="J1719" s="1" t="n">
        <v>34428</v>
      </c>
      <c r="K1719" s="1" t="n">
        <v>7896359621507</v>
      </c>
      <c r="L1719" s="1" t="s">
        <v>4579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7" t="n">
        <v>46183</v>
      </c>
      <c r="C1720" s="1" t="n">
        <v>11</v>
      </c>
      <c r="D1720" s="1" t="s">
        <v>3845</v>
      </c>
      <c r="E1720" s="1" t="n">
        <v>10082</v>
      </c>
      <c r="F1720" s="1" t="s">
        <v>485</v>
      </c>
      <c r="I1720" s="1" t="n">
        <v>1062</v>
      </c>
      <c r="J1720" s="1" t="n">
        <v>48947</v>
      </c>
      <c r="K1720" s="1" t="n">
        <v>7892016000012</v>
      </c>
      <c r="L1720" s="1" t="s">
        <v>4580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7" t="n">
        <v>46183</v>
      </c>
      <c r="C1721" s="1" t="n">
        <v>11</v>
      </c>
      <c r="D1721" s="1" t="s">
        <v>3845</v>
      </c>
      <c r="E1721" s="1" t="n">
        <v>10082</v>
      </c>
      <c r="F1721" s="1" t="s">
        <v>485</v>
      </c>
      <c r="I1721" s="1" t="n">
        <v>1062</v>
      </c>
      <c r="J1721" s="1" t="n">
        <v>48948</v>
      </c>
      <c r="K1721" s="1" t="n">
        <v>7892016025030</v>
      </c>
      <c r="L1721" s="1" t="s">
        <v>4581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7" t="n">
        <v>46183</v>
      </c>
      <c r="C1722" s="1" t="n">
        <v>11</v>
      </c>
      <c r="D1722" s="1" t="s">
        <v>3845</v>
      </c>
      <c r="E1722" s="1" t="n">
        <v>10082</v>
      </c>
      <c r="F1722" s="1" t="s">
        <v>485</v>
      </c>
      <c r="I1722" s="1" t="n">
        <v>1062</v>
      </c>
      <c r="J1722" s="1" t="n">
        <v>81181</v>
      </c>
      <c r="K1722" s="1" t="n">
        <v>811828</v>
      </c>
      <c r="L1722" s="1" t="s">
        <v>4582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7" t="n">
        <v>46183</v>
      </c>
      <c r="C1723" s="1" t="n">
        <v>11</v>
      </c>
      <c r="D1723" s="1" t="s">
        <v>3845</v>
      </c>
      <c r="E1723" s="1" t="n">
        <v>10082</v>
      </c>
      <c r="F1723" s="1" t="s">
        <v>485</v>
      </c>
      <c r="I1723" s="1" t="n">
        <v>1062</v>
      </c>
      <c r="J1723" s="1" t="n">
        <v>81183</v>
      </c>
      <c r="K1723" s="1" t="n">
        <v>811842</v>
      </c>
      <c r="L1723" s="1" t="s">
        <v>4583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7" t="n">
        <v>46183</v>
      </c>
      <c r="C1724" s="1" t="n">
        <v>11</v>
      </c>
      <c r="D1724" s="1" t="s">
        <v>3845</v>
      </c>
      <c r="E1724" s="1" t="n">
        <v>10082</v>
      </c>
      <c r="F1724" s="1" t="s">
        <v>485</v>
      </c>
      <c r="I1724" s="1" t="n">
        <v>1062</v>
      </c>
      <c r="J1724" s="1" t="n">
        <v>81185</v>
      </c>
      <c r="K1724" s="1" t="n">
        <v>811866</v>
      </c>
      <c r="L1724" s="1" t="s">
        <v>4584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7" t="n">
        <v>46183</v>
      </c>
      <c r="C1725" s="1" t="n">
        <v>11</v>
      </c>
      <c r="D1725" s="1" t="s">
        <v>3845</v>
      </c>
      <c r="E1725" s="1" t="n">
        <v>10082</v>
      </c>
      <c r="F1725" s="1" t="s">
        <v>485</v>
      </c>
      <c r="I1725" s="1" t="n">
        <v>1062</v>
      </c>
      <c r="J1725" s="1" t="n">
        <v>81187</v>
      </c>
      <c r="K1725" s="1" t="n">
        <v>811880</v>
      </c>
      <c r="L1725" s="1" t="s">
        <v>4585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7" t="n">
        <v>46183</v>
      </c>
      <c r="C1726" s="1" t="n">
        <v>11</v>
      </c>
      <c r="D1726" s="1" t="s">
        <v>3845</v>
      </c>
      <c r="E1726" s="1" t="n">
        <v>10082</v>
      </c>
      <c r="F1726" s="1" t="s">
        <v>485</v>
      </c>
      <c r="I1726" s="1" t="n">
        <v>1062</v>
      </c>
      <c r="J1726" s="1" t="n">
        <v>81189</v>
      </c>
      <c r="K1726" s="1" t="n">
        <v>811903</v>
      </c>
      <c r="L1726" s="1" t="s">
        <v>4586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7" t="n">
        <v>46183</v>
      </c>
      <c r="C1727" s="1" t="n">
        <v>11</v>
      </c>
      <c r="D1727" s="1" t="s">
        <v>3845</v>
      </c>
      <c r="E1727" s="1" t="n">
        <v>10082</v>
      </c>
      <c r="F1727" s="1" t="s">
        <v>485</v>
      </c>
      <c r="I1727" s="1" t="n">
        <v>1062</v>
      </c>
      <c r="J1727" s="1" t="n">
        <v>81191</v>
      </c>
      <c r="K1727" s="1" t="n">
        <v>811927</v>
      </c>
      <c r="L1727" s="1" t="s">
        <v>4587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7" t="n">
        <v>46183</v>
      </c>
      <c r="C1728" s="1" t="n">
        <v>11</v>
      </c>
      <c r="D1728" s="1" t="s">
        <v>3845</v>
      </c>
      <c r="E1728" s="1" t="n">
        <v>10082</v>
      </c>
      <c r="F1728" s="1" t="s">
        <v>485</v>
      </c>
      <c r="I1728" s="1" t="n">
        <v>1062</v>
      </c>
      <c r="J1728" s="1" t="n">
        <v>81193</v>
      </c>
      <c r="K1728" s="1" t="n">
        <v>811941</v>
      </c>
      <c r="L1728" s="1" t="s">
        <v>4588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7" t="n">
        <v>46184</v>
      </c>
      <c r="C1729" s="1" t="n">
        <v>1</v>
      </c>
      <c r="D1729" s="1" t="s">
        <v>3781</v>
      </c>
      <c r="E1729" s="1" t="n">
        <v>1316</v>
      </c>
      <c r="F1729" s="1" t="s">
        <v>1095</v>
      </c>
      <c r="I1729" s="1" t="n">
        <v>3538</v>
      </c>
      <c r="J1729" s="1" t="n">
        <v>37359</v>
      </c>
      <c r="K1729" s="1" t="n">
        <v>55526</v>
      </c>
      <c r="L1729" s="1" t="s">
        <v>3815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7" t="n">
        <v>46184</v>
      </c>
      <c r="C1730" s="1" t="n">
        <v>1</v>
      </c>
      <c r="D1730" s="1" t="s">
        <v>3781</v>
      </c>
      <c r="E1730" s="1" t="n">
        <v>1390</v>
      </c>
      <c r="F1730" s="1" t="s">
        <v>1619</v>
      </c>
      <c r="I1730" s="1" t="n">
        <v>6597</v>
      </c>
      <c r="J1730" s="1" t="n">
        <v>25019</v>
      </c>
      <c r="K1730" s="1" t="n">
        <v>7898934595500</v>
      </c>
      <c r="L1730" s="1" t="s">
        <v>4589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7" t="n">
        <v>46184</v>
      </c>
      <c r="C1731" s="1" t="n">
        <v>1</v>
      </c>
      <c r="D1731" s="1" t="s">
        <v>3781</v>
      </c>
      <c r="E1731" s="1" t="n">
        <v>1390</v>
      </c>
      <c r="F1731" s="1" t="s">
        <v>1619</v>
      </c>
      <c r="I1731" s="1" t="n">
        <v>6597</v>
      </c>
      <c r="J1731" s="1" t="n">
        <v>25462</v>
      </c>
      <c r="K1731" s="1" t="n">
        <v>7898934595463</v>
      </c>
      <c r="L1731" s="1" t="s">
        <v>4590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7" t="n">
        <v>46184</v>
      </c>
      <c r="C1732" s="1" t="n">
        <v>1</v>
      </c>
      <c r="D1732" s="1" t="s">
        <v>3781</v>
      </c>
      <c r="E1732" s="1" t="n">
        <v>1390</v>
      </c>
      <c r="F1732" s="1" t="s">
        <v>1619</v>
      </c>
      <c r="I1732" s="1" t="n">
        <v>6597</v>
      </c>
      <c r="J1732" s="1" t="n">
        <v>74806</v>
      </c>
      <c r="K1732" s="1" t="n">
        <v>7898967923899</v>
      </c>
      <c r="L1732" s="1" t="s">
        <v>4591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7" t="n">
        <v>46184</v>
      </c>
      <c r="C1733" s="1" t="n">
        <v>1</v>
      </c>
      <c r="D1733" s="1" t="s">
        <v>3781</v>
      </c>
      <c r="E1733" s="1" t="n">
        <v>1390</v>
      </c>
      <c r="F1733" s="1" t="s">
        <v>1619</v>
      </c>
      <c r="I1733" s="1" t="n">
        <v>6597</v>
      </c>
      <c r="J1733" s="1" t="n">
        <v>74808</v>
      </c>
      <c r="K1733" s="1" t="n">
        <v>7898967923912</v>
      </c>
      <c r="L1733" s="1" t="s">
        <v>4592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7" t="n">
        <v>46184</v>
      </c>
      <c r="C1734" s="1" t="n">
        <v>1</v>
      </c>
      <c r="D1734" s="1" t="s">
        <v>3781</v>
      </c>
      <c r="E1734" s="1" t="n">
        <v>1390</v>
      </c>
      <c r="F1734" s="1" t="s">
        <v>1619</v>
      </c>
      <c r="I1734" s="1" t="n">
        <v>6597</v>
      </c>
      <c r="J1734" s="1" t="n">
        <v>75038</v>
      </c>
      <c r="K1734" s="1" t="n">
        <v>7898754690492</v>
      </c>
      <c r="L1734" s="1" t="s">
        <v>4593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7" t="n">
        <v>46184</v>
      </c>
      <c r="C1735" s="1" t="n">
        <v>1</v>
      </c>
      <c r="D1735" s="1" t="s">
        <v>3781</v>
      </c>
      <c r="E1735" s="1" t="n">
        <v>1390</v>
      </c>
      <c r="F1735" s="1" t="s">
        <v>1619</v>
      </c>
      <c r="I1735" s="1" t="n">
        <v>6597</v>
      </c>
      <c r="J1735" s="1" t="n">
        <v>78778</v>
      </c>
      <c r="K1735" s="1" t="n">
        <v>7898754690980</v>
      </c>
      <c r="L1735" s="1" t="s">
        <v>4594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7" t="n">
        <v>46184</v>
      </c>
      <c r="C1736" s="1" t="n">
        <v>1</v>
      </c>
      <c r="D1736" s="1" t="s">
        <v>3781</v>
      </c>
      <c r="E1736" s="1" t="n">
        <v>1390</v>
      </c>
      <c r="F1736" s="1" t="s">
        <v>1619</v>
      </c>
      <c r="I1736" s="1" t="n">
        <v>6597</v>
      </c>
      <c r="J1736" s="1" t="n">
        <v>79466</v>
      </c>
      <c r="K1736" s="1" t="n">
        <v>7898970162889</v>
      </c>
      <c r="L1736" s="1" t="s">
        <v>4595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7" t="n">
        <v>46184</v>
      </c>
      <c r="C1737" s="1" t="n">
        <v>1</v>
      </c>
      <c r="D1737" s="1" t="s">
        <v>3781</v>
      </c>
      <c r="E1737" s="1" t="n">
        <v>1218</v>
      </c>
      <c r="F1737" s="1" t="s">
        <v>1064</v>
      </c>
      <c r="I1737" s="1" t="n">
        <v>9271</v>
      </c>
      <c r="J1737" s="1" t="n">
        <v>48224</v>
      </c>
      <c r="K1737" s="1" t="n">
        <v>7897013586231</v>
      </c>
      <c r="L1737" s="1" t="s">
        <v>4596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7" t="n">
        <v>46184</v>
      </c>
      <c r="C1738" s="1" t="n">
        <v>1</v>
      </c>
      <c r="D1738" s="1" t="s">
        <v>3781</v>
      </c>
      <c r="E1738" s="1" t="n">
        <v>1218</v>
      </c>
      <c r="F1738" s="1" t="s">
        <v>1064</v>
      </c>
      <c r="I1738" s="1" t="n">
        <v>9271</v>
      </c>
      <c r="J1738" s="1" t="n">
        <v>48722</v>
      </c>
      <c r="K1738" s="1" t="n">
        <v>7897013586194</v>
      </c>
      <c r="L1738" s="1" t="s">
        <v>4597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7" t="n">
        <v>46184</v>
      </c>
      <c r="C1739" s="1" t="n">
        <v>1</v>
      </c>
      <c r="D1739" s="1" t="s">
        <v>3781</v>
      </c>
      <c r="E1739" s="1" t="n">
        <v>1218</v>
      </c>
      <c r="F1739" s="1" t="s">
        <v>1064</v>
      </c>
      <c r="I1739" s="1" t="n">
        <v>9271</v>
      </c>
      <c r="J1739" s="1" t="n">
        <v>48887</v>
      </c>
      <c r="K1739" s="1" t="n">
        <v>7897013585678</v>
      </c>
      <c r="L1739" s="1" t="s">
        <v>4598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7" t="n">
        <v>46184</v>
      </c>
      <c r="C1740" s="1" t="n">
        <v>1</v>
      </c>
      <c r="D1740" s="1" t="s">
        <v>3781</v>
      </c>
      <c r="E1740" s="1" t="n">
        <v>1218</v>
      </c>
      <c r="F1740" s="1" t="s">
        <v>1064</v>
      </c>
      <c r="I1740" s="1" t="n">
        <v>9271</v>
      </c>
      <c r="J1740" s="1" t="n">
        <v>48895</v>
      </c>
      <c r="K1740" s="1" t="n">
        <v>7897013585654</v>
      </c>
      <c r="L1740" s="1" t="s">
        <v>4599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7" t="n">
        <v>46184</v>
      </c>
      <c r="C1741" s="1" t="n">
        <v>1</v>
      </c>
      <c r="D1741" s="1" t="s">
        <v>3781</v>
      </c>
      <c r="E1741" s="1" t="n">
        <v>1218</v>
      </c>
      <c r="F1741" s="1" t="s">
        <v>1064</v>
      </c>
      <c r="I1741" s="1" t="n">
        <v>9271</v>
      </c>
      <c r="J1741" s="1" t="n">
        <v>53840</v>
      </c>
      <c r="K1741" s="1" t="n">
        <v>7897013585661</v>
      </c>
      <c r="L1741" s="1" t="s">
        <v>4600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7" t="n">
        <v>46184</v>
      </c>
      <c r="C1742" s="1" t="n">
        <v>1</v>
      </c>
      <c r="D1742" s="1" t="s">
        <v>3781</v>
      </c>
      <c r="E1742" s="1" t="n">
        <v>1745</v>
      </c>
      <c r="F1742" s="1" t="s">
        <v>284</v>
      </c>
      <c r="I1742" s="1" t="n">
        <v>346214</v>
      </c>
      <c r="J1742" s="1" t="n">
        <v>101859</v>
      </c>
      <c r="K1742" s="1" t="n">
        <v>7896224807098</v>
      </c>
      <c r="L1742" s="1" t="s">
        <v>4601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7" t="n">
        <v>46184</v>
      </c>
      <c r="C1743" s="1" t="n">
        <v>1</v>
      </c>
      <c r="D1743" s="1" t="s">
        <v>3781</v>
      </c>
      <c r="E1743" s="1" t="n">
        <v>1745</v>
      </c>
      <c r="F1743" s="1" t="s">
        <v>284</v>
      </c>
      <c r="I1743" s="1" t="n">
        <v>346214</v>
      </c>
      <c r="J1743" s="1" t="n">
        <v>101860</v>
      </c>
      <c r="K1743" s="1" t="n">
        <v>7896224803069</v>
      </c>
      <c r="L1743" s="1" t="s">
        <v>4549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7" t="n">
        <v>46184</v>
      </c>
      <c r="C1744" s="1" t="n">
        <v>1</v>
      </c>
      <c r="D1744" s="1" t="s">
        <v>3781</v>
      </c>
      <c r="E1744" s="1" t="n">
        <v>1745</v>
      </c>
      <c r="F1744" s="1" t="s">
        <v>284</v>
      </c>
      <c r="I1744" s="1" t="n">
        <v>346214</v>
      </c>
      <c r="J1744" s="1" t="n">
        <v>101863</v>
      </c>
      <c r="K1744" s="1" t="n">
        <v>7896045100019</v>
      </c>
      <c r="L1744" s="1" t="s">
        <v>4602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7" t="n">
        <v>46184</v>
      </c>
      <c r="C1745" s="1" t="n">
        <v>1</v>
      </c>
      <c r="D1745" s="1" t="s">
        <v>3781</v>
      </c>
      <c r="E1745" s="1" t="n">
        <v>1745</v>
      </c>
      <c r="F1745" s="1" t="s">
        <v>284</v>
      </c>
      <c r="I1745" s="1" t="n">
        <v>346214</v>
      </c>
      <c r="J1745" s="1" t="n">
        <v>101864</v>
      </c>
      <c r="K1745" s="1" t="n">
        <v>7896045100026</v>
      </c>
      <c r="L1745" s="1" t="s">
        <v>4603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7" t="n">
        <v>46184</v>
      </c>
      <c r="C1746" s="1" t="n">
        <v>1</v>
      </c>
      <c r="D1746" s="1" t="s">
        <v>3781</v>
      </c>
      <c r="E1746" s="1" t="n">
        <v>1745</v>
      </c>
      <c r="F1746" s="1" t="s">
        <v>284</v>
      </c>
      <c r="I1746" s="1" t="n">
        <v>346214</v>
      </c>
      <c r="J1746" s="1" t="n">
        <v>101877</v>
      </c>
      <c r="K1746" s="1" t="n">
        <v>7896224813082</v>
      </c>
      <c r="L1746" s="1" t="s">
        <v>4549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7" t="n">
        <v>46184</v>
      </c>
      <c r="C1747" s="1" t="n">
        <v>1</v>
      </c>
      <c r="D1747" s="1" t="s">
        <v>3781</v>
      </c>
      <c r="E1747" s="1" t="n">
        <v>1745</v>
      </c>
      <c r="F1747" s="1" t="s">
        <v>284</v>
      </c>
      <c r="I1747" s="1" t="n">
        <v>346214</v>
      </c>
      <c r="J1747" s="1" t="n">
        <v>101908</v>
      </c>
      <c r="K1747" s="1" t="n">
        <v>7896224808101</v>
      </c>
      <c r="L1747" s="1" t="s">
        <v>4604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7" t="n">
        <v>46184</v>
      </c>
      <c r="C1748" s="1" t="n">
        <v>1</v>
      </c>
      <c r="D1748" s="1" t="s">
        <v>3781</v>
      </c>
      <c r="E1748" s="1" t="n">
        <v>1107</v>
      </c>
      <c r="F1748" s="1" t="s">
        <v>155</v>
      </c>
      <c r="I1748" s="1" t="n">
        <v>413874</v>
      </c>
      <c r="J1748" s="1" t="n">
        <v>12350</v>
      </c>
      <c r="K1748" s="1" t="n">
        <v>7896262304351</v>
      </c>
      <c r="L1748" s="1" t="s">
        <v>4605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7" t="n">
        <v>46184</v>
      </c>
      <c r="C1749" s="1" t="n">
        <v>1</v>
      </c>
      <c r="D1749" s="1" t="s">
        <v>3781</v>
      </c>
      <c r="E1749" s="1" t="n">
        <v>1107</v>
      </c>
      <c r="F1749" s="1" t="s">
        <v>155</v>
      </c>
      <c r="I1749" s="1" t="n">
        <v>413874</v>
      </c>
      <c r="J1749" s="1" t="n">
        <v>17106</v>
      </c>
      <c r="K1749" s="1" t="n">
        <v>7895144603223</v>
      </c>
      <c r="L1749" s="1" t="s">
        <v>4606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7" t="n">
        <v>46184</v>
      </c>
      <c r="C1750" s="1" t="n">
        <v>1</v>
      </c>
      <c r="D1750" s="1" t="s">
        <v>3781</v>
      </c>
      <c r="E1750" s="1" t="n">
        <v>1107</v>
      </c>
      <c r="F1750" s="1" t="s">
        <v>155</v>
      </c>
      <c r="I1750" s="1" t="n">
        <v>413874</v>
      </c>
      <c r="J1750" s="1" t="n">
        <v>17325</v>
      </c>
      <c r="K1750" s="1" t="n">
        <v>7895144603063</v>
      </c>
      <c r="L1750" s="1" t="s">
        <v>4607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7" t="n">
        <v>46184</v>
      </c>
      <c r="C1751" s="1" t="n">
        <v>1</v>
      </c>
      <c r="D1751" s="1" t="s">
        <v>3781</v>
      </c>
      <c r="E1751" s="1" t="n">
        <v>1107</v>
      </c>
      <c r="F1751" s="1" t="s">
        <v>155</v>
      </c>
      <c r="I1751" s="1" t="n">
        <v>413874</v>
      </c>
      <c r="J1751" s="1" t="n">
        <v>18689</v>
      </c>
      <c r="K1751" s="1" t="n">
        <v>7895144603148</v>
      </c>
      <c r="L1751" s="1" t="s">
        <v>4608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7" t="n">
        <v>46184</v>
      </c>
      <c r="C1752" s="1" t="n">
        <v>1</v>
      </c>
      <c r="D1752" s="1" t="s">
        <v>3781</v>
      </c>
      <c r="E1752" s="1" t="n">
        <v>1107</v>
      </c>
      <c r="F1752" s="1" t="s">
        <v>155</v>
      </c>
      <c r="I1752" s="1" t="n">
        <v>413874</v>
      </c>
      <c r="J1752" s="1" t="n">
        <v>25099</v>
      </c>
      <c r="K1752" s="1" t="n">
        <v>7898292888740</v>
      </c>
      <c r="L1752" s="1" t="s">
        <v>4609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7" t="n">
        <v>46184</v>
      </c>
      <c r="C1753" s="1" t="n">
        <v>1</v>
      </c>
      <c r="D1753" s="1" t="s">
        <v>3781</v>
      </c>
      <c r="E1753" s="1" t="n">
        <v>1107</v>
      </c>
      <c r="F1753" s="1" t="s">
        <v>155</v>
      </c>
      <c r="I1753" s="1" t="n">
        <v>413874</v>
      </c>
      <c r="J1753" s="1" t="n">
        <v>25183</v>
      </c>
      <c r="K1753" s="1" t="n">
        <v>7898292888764</v>
      </c>
      <c r="L1753" s="1" t="s">
        <v>4610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7" t="n">
        <v>46184</v>
      </c>
      <c r="C1754" s="1" t="n">
        <v>1</v>
      </c>
      <c r="D1754" s="1" t="s">
        <v>3781</v>
      </c>
      <c r="E1754" s="1" t="n">
        <v>1107</v>
      </c>
      <c r="F1754" s="1" t="s">
        <v>155</v>
      </c>
      <c r="I1754" s="1" t="n">
        <v>413874</v>
      </c>
      <c r="J1754" s="1" t="n">
        <v>27638</v>
      </c>
      <c r="K1754" s="1" t="n">
        <v>7898292888788</v>
      </c>
      <c r="L1754" s="1" t="s">
        <v>4611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7" t="n">
        <v>46184</v>
      </c>
      <c r="C1755" s="1" t="n">
        <v>1</v>
      </c>
      <c r="D1755" s="1" t="s">
        <v>3781</v>
      </c>
      <c r="E1755" s="1" t="n">
        <v>1107</v>
      </c>
      <c r="F1755" s="1" t="s">
        <v>155</v>
      </c>
      <c r="I1755" s="1" t="n">
        <v>413874</v>
      </c>
      <c r="J1755" s="1" t="n">
        <v>29020</v>
      </c>
      <c r="K1755" s="1" t="n">
        <v>7896262304306</v>
      </c>
      <c r="L1755" s="1" t="s">
        <v>4612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7" t="n">
        <v>46184</v>
      </c>
      <c r="C1756" s="1" t="n">
        <v>1</v>
      </c>
      <c r="D1756" s="1" t="s">
        <v>3781</v>
      </c>
      <c r="E1756" s="1" t="n">
        <v>1107</v>
      </c>
      <c r="F1756" s="1" t="s">
        <v>155</v>
      </c>
      <c r="I1756" s="1" t="n">
        <v>413874</v>
      </c>
      <c r="J1756" s="1" t="n">
        <v>29023</v>
      </c>
      <c r="K1756" s="1" t="n">
        <v>7895144603087</v>
      </c>
      <c r="L1756" s="1" t="s">
        <v>4613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7" t="n">
        <v>46184</v>
      </c>
      <c r="C1757" s="1" t="n">
        <v>1</v>
      </c>
      <c r="D1757" s="1" t="s">
        <v>3781</v>
      </c>
      <c r="E1757" s="1" t="n">
        <v>1107</v>
      </c>
      <c r="F1757" s="1" t="s">
        <v>155</v>
      </c>
      <c r="I1757" s="1" t="n">
        <v>413874</v>
      </c>
      <c r="J1757" s="1" t="n">
        <v>29032</v>
      </c>
      <c r="K1757" s="1" t="n">
        <v>7896423419276</v>
      </c>
      <c r="L1757" s="1" t="s">
        <v>4614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7" t="n">
        <v>46184</v>
      </c>
      <c r="C1758" s="1" t="n">
        <v>1</v>
      </c>
      <c r="D1758" s="1" t="s">
        <v>3781</v>
      </c>
      <c r="E1758" s="1" t="n">
        <v>1107</v>
      </c>
      <c r="F1758" s="1" t="s">
        <v>155</v>
      </c>
      <c r="I1758" s="1" t="n">
        <v>413874</v>
      </c>
      <c r="J1758" s="1" t="n">
        <v>30015</v>
      </c>
      <c r="K1758" s="1" t="n">
        <v>7896423420180</v>
      </c>
      <c r="L1758" s="1" t="s">
        <v>4615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7" t="n">
        <v>46184</v>
      </c>
      <c r="C1759" s="1" t="n">
        <v>1</v>
      </c>
      <c r="D1759" s="1" t="s">
        <v>3781</v>
      </c>
      <c r="E1759" s="1" t="n">
        <v>1107</v>
      </c>
      <c r="F1759" s="1" t="s">
        <v>155</v>
      </c>
      <c r="I1759" s="1" t="n">
        <v>413874</v>
      </c>
      <c r="J1759" s="1" t="n">
        <v>36459</v>
      </c>
      <c r="K1759" s="1" t="n">
        <v>7899970400674</v>
      </c>
      <c r="L1759" s="1" t="s">
        <v>4616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7" t="n">
        <v>46184</v>
      </c>
      <c r="C1760" s="1" t="n">
        <v>1</v>
      </c>
      <c r="D1760" s="1" t="s">
        <v>3781</v>
      </c>
      <c r="E1760" s="1" t="n">
        <v>1107</v>
      </c>
      <c r="F1760" s="1" t="s">
        <v>155</v>
      </c>
      <c r="I1760" s="1" t="n">
        <v>413874</v>
      </c>
      <c r="J1760" s="1" t="n">
        <v>36460</v>
      </c>
      <c r="K1760" s="1" t="n">
        <v>7899970400681</v>
      </c>
      <c r="L1760" s="1" t="s">
        <v>4617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7" t="n">
        <v>46184</v>
      </c>
      <c r="C1761" s="1" t="n">
        <v>1</v>
      </c>
      <c r="D1761" s="1" t="s">
        <v>3781</v>
      </c>
      <c r="E1761" s="1" t="n">
        <v>1107</v>
      </c>
      <c r="F1761" s="1" t="s">
        <v>155</v>
      </c>
      <c r="I1761" s="1" t="n">
        <v>413874</v>
      </c>
      <c r="J1761" s="1" t="n">
        <v>36462</v>
      </c>
      <c r="K1761" s="1" t="n">
        <v>7899970400698</v>
      </c>
      <c r="L1761" s="1" t="s">
        <v>4618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7" t="n">
        <v>46184</v>
      </c>
      <c r="C1762" s="1" t="n">
        <v>1</v>
      </c>
      <c r="D1762" s="1" t="s">
        <v>3781</v>
      </c>
      <c r="E1762" s="1" t="n">
        <v>1107</v>
      </c>
      <c r="F1762" s="1" t="s">
        <v>155</v>
      </c>
      <c r="I1762" s="1" t="n">
        <v>413874</v>
      </c>
      <c r="J1762" s="1" t="n">
        <v>37688</v>
      </c>
      <c r="K1762" s="1" t="n">
        <v>7896423481853</v>
      </c>
      <c r="L1762" s="1" t="s">
        <v>4619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7" t="n">
        <v>46184</v>
      </c>
      <c r="C1763" s="1" t="n">
        <v>1</v>
      </c>
      <c r="D1763" s="1" t="s">
        <v>3781</v>
      </c>
      <c r="E1763" s="1" t="n">
        <v>1107</v>
      </c>
      <c r="F1763" s="1" t="s">
        <v>155</v>
      </c>
      <c r="I1763" s="1" t="n">
        <v>413874</v>
      </c>
      <c r="J1763" s="1" t="n">
        <v>56748</v>
      </c>
      <c r="K1763" s="1" t="n">
        <v>7899970402876</v>
      </c>
      <c r="L1763" s="1" t="s">
        <v>4620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7" t="n">
        <v>46184</v>
      </c>
      <c r="C1764" s="1" t="n">
        <v>1</v>
      </c>
      <c r="D1764" s="1" t="s">
        <v>3781</v>
      </c>
      <c r="E1764" s="1" t="n">
        <v>1107</v>
      </c>
      <c r="F1764" s="1" t="s">
        <v>155</v>
      </c>
      <c r="I1764" s="1" t="n">
        <v>413874</v>
      </c>
      <c r="J1764" s="1" t="n">
        <v>56749</v>
      </c>
      <c r="K1764" s="1" t="n">
        <v>7899970402883</v>
      </c>
      <c r="L1764" s="1" t="s">
        <v>4621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7" t="n">
        <v>46184</v>
      </c>
      <c r="C1765" s="1" t="n">
        <v>1</v>
      </c>
      <c r="D1765" s="1" t="s">
        <v>3781</v>
      </c>
      <c r="E1765" s="1" t="n">
        <v>1107</v>
      </c>
      <c r="F1765" s="1" t="s">
        <v>155</v>
      </c>
      <c r="I1765" s="1" t="n">
        <v>413874</v>
      </c>
      <c r="J1765" s="1" t="n">
        <v>57251</v>
      </c>
      <c r="K1765" s="1" t="n">
        <v>7899970402807</v>
      </c>
      <c r="L1765" s="1" t="s">
        <v>4622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7" t="n">
        <v>46184</v>
      </c>
      <c r="C1766" s="1" t="n">
        <v>1</v>
      </c>
      <c r="D1766" s="1" t="s">
        <v>3781</v>
      </c>
      <c r="E1766" s="1" t="n">
        <v>1107</v>
      </c>
      <c r="F1766" s="1" t="s">
        <v>155</v>
      </c>
      <c r="I1766" s="1" t="n">
        <v>413874</v>
      </c>
      <c r="J1766" s="1" t="n">
        <v>57252</v>
      </c>
      <c r="K1766" s="1" t="n">
        <v>7899970402814</v>
      </c>
      <c r="L1766" s="1" t="s">
        <v>4623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7" t="n">
        <v>46184</v>
      </c>
      <c r="C1767" s="1" t="n">
        <v>1</v>
      </c>
      <c r="D1767" s="1" t="s">
        <v>3781</v>
      </c>
      <c r="E1767" s="1" t="n">
        <v>1107</v>
      </c>
      <c r="F1767" s="1" t="s">
        <v>155</v>
      </c>
      <c r="I1767" s="1" t="n">
        <v>413874</v>
      </c>
      <c r="J1767" s="1" t="n">
        <v>57254</v>
      </c>
      <c r="K1767" s="1" t="n">
        <v>7899970402852</v>
      </c>
      <c r="L1767" s="1" t="s">
        <v>4624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7" t="n">
        <v>46184</v>
      </c>
      <c r="C1768" s="1" t="n">
        <v>1</v>
      </c>
      <c r="D1768" s="1" t="s">
        <v>3781</v>
      </c>
      <c r="E1768" s="1" t="n">
        <v>1107</v>
      </c>
      <c r="F1768" s="1" t="s">
        <v>155</v>
      </c>
      <c r="I1768" s="1" t="n">
        <v>413874</v>
      </c>
      <c r="J1768" s="1" t="n">
        <v>63945</v>
      </c>
      <c r="K1768" s="1" t="n">
        <v>7896423445985</v>
      </c>
      <c r="L1768" s="1" t="s">
        <v>4625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7" t="n">
        <v>46184</v>
      </c>
      <c r="C1769" s="1" t="n">
        <v>1</v>
      </c>
      <c r="D1769" s="1" t="s">
        <v>3781</v>
      </c>
      <c r="E1769" s="1" t="n">
        <v>1107</v>
      </c>
      <c r="F1769" s="1" t="s">
        <v>155</v>
      </c>
      <c r="I1769" s="1" t="n">
        <v>413874</v>
      </c>
      <c r="J1769" s="1" t="n">
        <v>71380</v>
      </c>
      <c r="K1769" s="1" t="n">
        <v>7896423488883</v>
      </c>
      <c r="L1769" s="1" t="s">
        <v>4626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7" t="n">
        <v>46184</v>
      </c>
      <c r="C1770" s="1" t="n">
        <v>1</v>
      </c>
      <c r="D1770" s="1" t="s">
        <v>3781</v>
      </c>
      <c r="E1770" s="1" t="n">
        <v>1107</v>
      </c>
      <c r="F1770" s="1" t="s">
        <v>155</v>
      </c>
      <c r="I1770" s="1" t="n">
        <v>413874</v>
      </c>
      <c r="J1770" s="1" t="n">
        <v>78481</v>
      </c>
      <c r="K1770" s="1" t="n">
        <v>7896423438727</v>
      </c>
      <c r="L1770" s="1" t="s">
        <v>4627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7" t="n">
        <v>46184</v>
      </c>
      <c r="C1771" s="1" t="n">
        <v>1</v>
      </c>
      <c r="D1771" s="1" t="s">
        <v>3781</v>
      </c>
      <c r="E1771" s="1" t="n">
        <v>1107</v>
      </c>
      <c r="F1771" s="1" t="s">
        <v>155</v>
      </c>
      <c r="I1771" s="1" t="n">
        <v>413874</v>
      </c>
      <c r="J1771" s="1" t="n">
        <v>79270</v>
      </c>
      <c r="K1771" s="1" t="n">
        <v>7896423438635</v>
      </c>
      <c r="L1771" s="1" t="s">
        <v>4628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7" t="n">
        <v>46184</v>
      </c>
      <c r="C1772" s="1" t="n">
        <v>1</v>
      </c>
      <c r="D1772" s="1" t="s">
        <v>3781</v>
      </c>
      <c r="E1772" s="1" t="n">
        <v>1107</v>
      </c>
      <c r="F1772" s="1" t="s">
        <v>155</v>
      </c>
      <c r="I1772" s="1" t="n">
        <v>413874</v>
      </c>
      <c r="J1772" s="1" t="n">
        <v>79271</v>
      </c>
      <c r="K1772" s="1" t="n">
        <v>7895144900025</v>
      </c>
      <c r="L1772" s="1" t="s">
        <v>4629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7" t="n">
        <v>46184</v>
      </c>
      <c r="C1773" s="1" t="n">
        <v>1</v>
      </c>
      <c r="D1773" s="1" t="s">
        <v>3781</v>
      </c>
      <c r="E1773" s="1" t="n">
        <v>1107</v>
      </c>
      <c r="F1773" s="1" t="s">
        <v>155</v>
      </c>
      <c r="I1773" s="1" t="n">
        <v>413874</v>
      </c>
      <c r="J1773" s="1" t="n">
        <v>80276</v>
      </c>
      <c r="K1773" s="1" t="n">
        <v>7895144900094</v>
      </c>
      <c r="L1773" s="1" t="s">
        <v>4630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7" t="n">
        <v>46184</v>
      </c>
      <c r="C1774" s="1" t="n">
        <v>1</v>
      </c>
      <c r="D1774" s="1" t="s">
        <v>3781</v>
      </c>
      <c r="E1774" s="1" t="n">
        <v>1601</v>
      </c>
      <c r="F1774" s="1" t="s">
        <v>227</v>
      </c>
      <c r="I1774" s="1" t="n">
        <v>843140</v>
      </c>
      <c r="J1774" s="1" t="n">
        <v>101463</v>
      </c>
      <c r="K1774" s="1" t="n">
        <v>7896080900148</v>
      </c>
      <c r="L1774" s="1" t="s">
        <v>4631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7" t="n">
        <v>46184</v>
      </c>
      <c r="C1775" s="1" t="n">
        <v>1</v>
      </c>
      <c r="D1775" s="1" t="s">
        <v>3781</v>
      </c>
      <c r="E1775" s="1" t="n">
        <v>1601</v>
      </c>
      <c r="F1775" s="1" t="s">
        <v>227</v>
      </c>
      <c r="I1775" s="1" t="n">
        <v>843140</v>
      </c>
      <c r="J1775" s="1" t="n">
        <v>32005</v>
      </c>
      <c r="K1775" s="1" t="n">
        <v>7898934651893</v>
      </c>
      <c r="L1775" s="1" t="s">
        <v>4632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7" t="n">
        <v>46184</v>
      </c>
      <c r="C1776" s="1" t="n">
        <v>1</v>
      </c>
      <c r="D1776" s="1" t="s">
        <v>3781</v>
      </c>
      <c r="E1776" s="1" t="n">
        <v>1601</v>
      </c>
      <c r="F1776" s="1" t="s">
        <v>227</v>
      </c>
      <c r="I1776" s="1" t="n">
        <v>843140</v>
      </c>
      <c r="J1776" s="1" t="n">
        <v>75062</v>
      </c>
      <c r="K1776" s="1" t="n">
        <v>7896593403839</v>
      </c>
      <c r="L1776" s="1" t="s">
        <v>4633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7" t="n">
        <v>46184</v>
      </c>
      <c r="C1777" s="1" t="n">
        <v>1</v>
      </c>
      <c r="D1777" s="1" t="s">
        <v>3781</v>
      </c>
      <c r="E1777" s="1" t="n">
        <v>1601</v>
      </c>
      <c r="F1777" s="1" t="s">
        <v>227</v>
      </c>
      <c r="I1777" s="1" t="n">
        <v>843140</v>
      </c>
      <c r="J1777" s="1" t="n">
        <v>81297</v>
      </c>
      <c r="K1777" s="1" t="n">
        <v>7896369631718</v>
      </c>
      <c r="L1777" s="1" t="s">
        <v>4634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7" t="n">
        <v>46184</v>
      </c>
      <c r="C1778" s="1" t="n">
        <v>1</v>
      </c>
      <c r="D1778" s="1" t="s">
        <v>3781</v>
      </c>
      <c r="E1778" s="1" t="n">
        <v>1659</v>
      </c>
      <c r="F1778" s="1" t="s">
        <v>78</v>
      </c>
      <c r="I1778" s="1" t="n">
        <v>877771</v>
      </c>
      <c r="J1778" s="1" t="n">
        <v>40353</v>
      </c>
      <c r="K1778" s="1" t="n">
        <v>7898503790879</v>
      </c>
      <c r="L1778" s="1" t="s">
        <v>4635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7" t="n">
        <v>46184</v>
      </c>
      <c r="C1779" s="1" t="n">
        <v>1</v>
      </c>
      <c r="D1779" s="1" t="s">
        <v>3781</v>
      </c>
      <c r="E1779" s="1" t="n">
        <v>1659</v>
      </c>
      <c r="F1779" s="1" t="s">
        <v>78</v>
      </c>
      <c r="I1779" s="1" t="n">
        <v>877771</v>
      </c>
      <c r="J1779" s="1" t="n">
        <v>45860</v>
      </c>
      <c r="K1779" s="1" t="n">
        <v>7898503790091</v>
      </c>
      <c r="L1779" s="1" t="s">
        <v>4636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7" t="n">
        <v>46184</v>
      </c>
      <c r="C1780" s="1" t="n">
        <v>1</v>
      </c>
      <c r="D1780" s="1" t="s">
        <v>3781</v>
      </c>
      <c r="E1780" s="1" t="n">
        <v>1659</v>
      </c>
      <c r="F1780" s="1" t="s">
        <v>78</v>
      </c>
      <c r="I1780" s="1" t="n">
        <v>877771</v>
      </c>
      <c r="J1780" s="1" t="n">
        <v>57217</v>
      </c>
      <c r="K1780" s="1" t="n">
        <v>7898503791111</v>
      </c>
      <c r="L1780" s="1" t="s">
        <v>4637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7" t="n">
        <v>46184</v>
      </c>
      <c r="C1781" s="1" t="n">
        <v>1</v>
      </c>
      <c r="D1781" s="1" t="s">
        <v>3781</v>
      </c>
      <c r="E1781" s="1" t="n">
        <v>1659</v>
      </c>
      <c r="F1781" s="1" t="s">
        <v>78</v>
      </c>
      <c r="I1781" s="1" t="n">
        <v>877772</v>
      </c>
      <c r="J1781" s="1" t="n">
        <v>103381</v>
      </c>
      <c r="K1781" s="1" t="n">
        <v>7896006412656</v>
      </c>
      <c r="L1781" s="1" t="s">
        <v>4638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7" t="n">
        <v>46184</v>
      </c>
      <c r="C1782" s="1" t="n">
        <v>1</v>
      </c>
      <c r="D1782" s="1" t="s">
        <v>3781</v>
      </c>
      <c r="E1782" s="1" t="n">
        <v>1659</v>
      </c>
      <c r="F1782" s="1" t="s">
        <v>78</v>
      </c>
      <c r="I1782" s="1" t="n">
        <v>877772</v>
      </c>
      <c r="J1782" s="1" t="n">
        <v>103382</v>
      </c>
      <c r="K1782" s="1" t="n">
        <v>7896006400035</v>
      </c>
      <c r="L1782" s="1" t="s">
        <v>4639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7" t="n">
        <v>46184</v>
      </c>
      <c r="C1783" s="1" t="n">
        <v>1</v>
      </c>
      <c r="D1783" s="1" t="s">
        <v>3781</v>
      </c>
      <c r="E1783" s="1" t="n">
        <v>1659</v>
      </c>
      <c r="F1783" s="1" t="s">
        <v>78</v>
      </c>
      <c r="I1783" s="1" t="n">
        <v>877772</v>
      </c>
      <c r="J1783" s="1" t="n">
        <v>103386</v>
      </c>
      <c r="K1783" s="1" t="n">
        <v>7896006413851</v>
      </c>
      <c r="L1783" s="1" t="s">
        <v>4640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7" t="n">
        <v>46184</v>
      </c>
      <c r="C1784" s="1" t="n">
        <v>1</v>
      </c>
      <c r="D1784" s="1" t="s">
        <v>3781</v>
      </c>
      <c r="E1784" s="1" t="n">
        <v>1659</v>
      </c>
      <c r="F1784" s="1" t="s">
        <v>78</v>
      </c>
      <c r="I1784" s="1" t="n">
        <v>877772</v>
      </c>
      <c r="J1784" s="1" t="n">
        <v>31059</v>
      </c>
      <c r="K1784" s="1" t="n">
        <v>7898962794142</v>
      </c>
      <c r="L1784" s="1" t="s">
        <v>4641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7" t="n">
        <v>46184</v>
      </c>
      <c r="C1785" s="1" t="n">
        <v>1</v>
      </c>
      <c r="D1785" s="1" t="s">
        <v>3781</v>
      </c>
      <c r="E1785" s="1" t="n">
        <v>1608</v>
      </c>
      <c r="F1785" s="1" t="s">
        <v>75</v>
      </c>
      <c r="I1785" s="1" t="n">
        <v>1670627</v>
      </c>
      <c r="J1785" s="1" t="n">
        <v>40020</v>
      </c>
      <c r="K1785" s="1" t="n">
        <v>7891132110216</v>
      </c>
      <c r="L1785" s="1" t="s">
        <v>4642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7" t="n">
        <v>46184</v>
      </c>
      <c r="C1786" s="1" t="n">
        <v>1</v>
      </c>
      <c r="D1786" s="1" t="s">
        <v>3781</v>
      </c>
      <c r="E1786" s="1" t="n">
        <v>1608</v>
      </c>
      <c r="F1786" s="1" t="s">
        <v>75</v>
      </c>
      <c r="I1786" s="1" t="n">
        <v>1670627</v>
      </c>
      <c r="J1786" s="1" t="n">
        <v>40155</v>
      </c>
      <c r="K1786" s="1" t="n">
        <v>783094061569</v>
      </c>
      <c r="L1786" s="1" t="s">
        <v>4643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7" t="n">
        <v>46184</v>
      </c>
      <c r="C1787" s="1" t="n">
        <v>1</v>
      </c>
      <c r="D1787" s="1" t="s">
        <v>3781</v>
      </c>
      <c r="E1787" s="1" t="n">
        <v>1608</v>
      </c>
      <c r="F1787" s="1" t="s">
        <v>75</v>
      </c>
      <c r="I1787" s="1" t="n">
        <v>1670627</v>
      </c>
      <c r="J1787" s="1" t="n">
        <v>40160</v>
      </c>
      <c r="K1787" s="1" t="n">
        <v>783094062009</v>
      </c>
      <c r="L1787" s="1" t="s">
        <v>4644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7" t="n">
        <v>46184</v>
      </c>
      <c r="C1788" s="1" t="n">
        <v>1</v>
      </c>
      <c r="D1788" s="1" t="s">
        <v>3781</v>
      </c>
      <c r="E1788" s="1" t="n">
        <v>1608</v>
      </c>
      <c r="F1788" s="1" t="s">
        <v>75</v>
      </c>
      <c r="I1788" s="1" t="n">
        <v>1670627</v>
      </c>
      <c r="J1788" s="1" t="n">
        <v>101761</v>
      </c>
      <c r="K1788" s="1" t="n">
        <v>7891132001019</v>
      </c>
      <c r="L1788" s="1" t="s">
        <v>4645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7" t="n">
        <v>46184</v>
      </c>
      <c r="C1789" s="1" t="n">
        <v>1</v>
      </c>
      <c r="D1789" s="1" t="s">
        <v>3781</v>
      </c>
      <c r="E1789" s="1" t="n">
        <v>1608</v>
      </c>
      <c r="F1789" s="1" t="s">
        <v>75</v>
      </c>
      <c r="I1789" s="1" t="n">
        <v>1670627</v>
      </c>
      <c r="J1789" s="1" t="n">
        <v>101762</v>
      </c>
      <c r="K1789" s="1" t="n">
        <v>7891132000999</v>
      </c>
      <c r="L1789" s="1" t="s">
        <v>4646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7" t="n">
        <v>46184</v>
      </c>
      <c r="C1790" s="1" t="n">
        <v>1</v>
      </c>
      <c r="D1790" s="1" t="s">
        <v>3781</v>
      </c>
      <c r="E1790" s="1" t="n">
        <v>1608</v>
      </c>
      <c r="F1790" s="1" t="s">
        <v>75</v>
      </c>
      <c r="I1790" s="1" t="n">
        <v>1670627</v>
      </c>
      <c r="J1790" s="1" t="n">
        <v>102475</v>
      </c>
      <c r="K1790" s="1" t="n">
        <v>7891132019045</v>
      </c>
      <c r="L1790" s="1" t="s">
        <v>4647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7" t="n">
        <v>46184</v>
      </c>
      <c r="C1791" s="1" t="n">
        <v>1</v>
      </c>
      <c r="D1791" s="1" t="s">
        <v>3781</v>
      </c>
      <c r="E1791" s="1" t="n">
        <v>1608</v>
      </c>
      <c r="F1791" s="1" t="s">
        <v>75</v>
      </c>
      <c r="I1791" s="1" t="n">
        <v>1670627</v>
      </c>
      <c r="J1791" s="1" t="n">
        <v>102476</v>
      </c>
      <c r="K1791" s="1" t="n">
        <v>7891132019021</v>
      </c>
      <c r="L1791" s="1" t="s">
        <v>4648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7" t="n">
        <v>46184</v>
      </c>
      <c r="C1792" s="1" t="n">
        <v>1</v>
      </c>
      <c r="D1792" s="1" t="s">
        <v>3781</v>
      </c>
      <c r="E1792" s="1" t="n">
        <v>1608</v>
      </c>
      <c r="F1792" s="1" t="s">
        <v>75</v>
      </c>
      <c r="I1792" s="1" t="n">
        <v>1670627</v>
      </c>
      <c r="J1792" s="1" t="n">
        <v>104816</v>
      </c>
      <c r="K1792" s="1" t="n">
        <v>7891132000012</v>
      </c>
      <c r="L1792" s="1" t="s">
        <v>4649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7" t="n">
        <v>46184</v>
      </c>
      <c r="C1793" s="1" t="n">
        <v>1</v>
      </c>
      <c r="D1793" s="1" t="s">
        <v>3781</v>
      </c>
      <c r="E1793" s="1" t="n">
        <v>1608</v>
      </c>
      <c r="F1793" s="1" t="s">
        <v>75</v>
      </c>
      <c r="I1793" s="1" t="n">
        <v>1670627</v>
      </c>
      <c r="J1793" s="1" t="n">
        <v>108077</v>
      </c>
      <c r="K1793" s="1" t="n">
        <v>7891132001286</v>
      </c>
      <c r="L1793" s="1" t="s">
        <v>4650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7" t="n">
        <v>46184</v>
      </c>
      <c r="C1794" s="1" t="n">
        <v>1</v>
      </c>
      <c r="D1794" s="1" t="s">
        <v>3781</v>
      </c>
      <c r="E1794" s="1" t="n">
        <v>1608</v>
      </c>
      <c r="F1794" s="1" t="s">
        <v>75</v>
      </c>
      <c r="I1794" s="1" t="n">
        <v>1670627</v>
      </c>
      <c r="J1794" s="1" t="n">
        <v>20040</v>
      </c>
      <c r="K1794" s="1" t="n">
        <v>7891132008421</v>
      </c>
      <c r="L1794" s="1" t="s">
        <v>4651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7" t="n">
        <v>46184</v>
      </c>
      <c r="C1795" s="1" t="n">
        <v>1</v>
      </c>
      <c r="D1795" s="1" t="s">
        <v>3781</v>
      </c>
      <c r="E1795" s="1" t="n">
        <v>1608</v>
      </c>
      <c r="F1795" s="1" t="s">
        <v>75</v>
      </c>
      <c r="I1795" s="1" t="n">
        <v>1670627</v>
      </c>
      <c r="J1795" s="1" t="n">
        <v>20041</v>
      </c>
      <c r="K1795" s="1" t="n">
        <v>7891132008391</v>
      </c>
      <c r="L1795" s="1" t="s">
        <v>4652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7" t="n">
        <v>46184</v>
      </c>
      <c r="C1796" s="1" t="n">
        <v>1</v>
      </c>
      <c r="D1796" s="1" t="s">
        <v>3781</v>
      </c>
      <c r="E1796" s="1" t="n">
        <v>1608</v>
      </c>
      <c r="F1796" s="1" t="s">
        <v>75</v>
      </c>
      <c r="I1796" s="1" t="n">
        <v>1670627</v>
      </c>
      <c r="J1796" s="1" t="n">
        <v>26452</v>
      </c>
      <c r="K1796" s="1" t="n">
        <v>7891132009961</v>
      </c>
      <c r="L1796" s="1" t="s">
        <v>4653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7" t="n">
        <v>46184</v>
      </c>
      <c r="C1797" s="1" t="n">
        <v>1</v>
      </c>
      <c r="D1797" s="1" t="s">
        <v>3781</v>
      </c>
      <c r="E1797" s="1" t="n">
        <v>1608</v>
      </c>
      <c r="F1797" s="1" t="s">
        <v>75</v>
      </c>
      <c r="I1797" s="1" t="n">
        <v>1670627</v>
      </c>
      <c r="J1797" s="1" t="n">
        <v>28766</v>
      </c>
      <c r="K1797" s="1" t="n">
        <v>7891132083084</v>
      </c>
      <c r="L1797" s="1" t="s">
        <v>4654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7" t="n">
        <v>46184</v>
      </c>
      <c r="C1798" s="1" t="n">
        <v>1</v>
      </c>
      <c r="D1798" s="1" t="s">
        <v>3781</v>
      </c>
      <c r="E1798" s="1" t="n">
        <v>1608</v>
      </c>
      <c r="F1798" s="1" t="s">
        <v>75</v>
      </c>
      <c r="I1798" s="1" t="n">
        <v>1670627</v>
      </c>
      <c r="J1798" s="1" t="n">
        <v>35875</v>
      </c>
      <c r="K1798" s="1" t="n">
        <v>7891132082384</v>
      </c>
      <c r="L1798" s="1" t="s">
        <v>4655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7" t="n">
        <v>46184</v>
      </c>
      <c r="C1799" s="1" t="n">
        <v>1</v>
      </c>
      <c r="D1799" s="1" t="s">
        <v>3781</v>
      </c>
      <c r="E1799" s="1" t="n">
        <v>1608</v>
      </c>
      <c r="F1799" s="1" t="s">
        <v>75</v>
      </c>
      <c r="I1799" s="1" t="n">
        <v>1670627</v>
      </c>
      <c r="J1799" s="1" t="n">
        <v>35876</v>
      </c>
      <c r="K1799" s="1" t="n">
        <v>7891132082520</v>
      </c>
      <c r="L1799" s="1" t="s">
        <v>4656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7" t="n">
        <v>46184</v>
      </c>
      <c r="C1800" s="1" t="n">
        <v>1</v>
      </c>
      <c r="D1800" s="1" t="s">
        <v>3781</v>
      </c>
      <c r="E1800" s="1" t="n">
        <v>1608</v>
      </c>
      <c r="F1800" s="1" t="s">
        <v>75</v>
      </c>
      <c r="I1800" s="1" t="n">
        <v>1670627</v>
      </c>
      <c r="J1800" s="1" t="n">
        <v>36696</v>
      </c>
      <c r="K1800" s="1" t="n">
        <v>7891132082261</v>
      </c>
      <c r="L1800" s="1" t="s">
        <v>4657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7" t="n">
        <v>46184</v>
      </c>
      <c r="C1801" s="1" t="n">
        <v>1</v>
      </c>
      <c r="D1801" s="1" t="s">
        <v>3781</v>
      </c>
      <c r="E1801" s="1" t="n">
        <v>1608</v>
      </c>
      <c r="F1801" s="1" t="s">
        <v>75</v>
      </c>
      <c r="I1801" s="1" t="n">
        <v>1670627</v>
      </c>
      <c r="J1801" s="1" t="n">
        <v>36697</v>
      </c>
      <c r="K1801" s="1" t="n">
        <v>7891132082360</v>
      </c>
      <c r="L1801" s="1" t="s">
        <v>4658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7" t="n">
        <v>46184</v>
      </c>
      <c r="C1802" s="1" t="n">
        <v>1</v>
      </c>
      <c r="D1802" s="1" t="s">
        <v>3781</v>
      </c>
      <c r="E1802" s="1" t="n">
        <v>1608</v>
      </c>
      <c r="F1802" s="1" t="s">
        <v>75</v>
      </c>
      <c r="I1802" s="1" t="n">
        <v>1670627</v>
      </c>
      <c r="J1802" s="1" t="n">
        <v>36698</v>
      </c>
      <c r="K1802" s="1" t="n">
        <v>7891132082322</v>
      </c>
      <c r="L1802" s="1" t="s">
        <v>4659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7" t="n">
        <v>46184</v>
      </c>
      <c r="C1803" s="1" t="n">
        <v>1</v>
      </c>
      <c r="D1803" s="1" t="s">
        <v>3781</v>
      </c>
      <c r="E1803" s="1" t="n">
        <v>1608</v>
      </c>
      <c r="F1803" s="1" t="s">
        <v>75</v>
      </c>
      <c r="I1803" s="1" t="n">
        <v>1670627</v>
      </c>
      <c r="J1803" s="1" t="n">
        <v>36699</v>
      </c>
      <c r="K1803" s="1" t="n">
        <v>7891132082483</v>
      </c>
      <c r="L1803" s="1" t="s">
        <v>4660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7" t="n">
        <v>46184</v>
      </c>
      <c r="C1804" s="1" t="n">
        <v>1</v>
      </c>
      <c r="D1804" s="1" t="s">
        <v>3781</v>
      </c>
      <c r="E1804" s="1" t="n">
        <v>1608</v>
      </c>
      <c r="F1804" s="1" t="s">
        <v>75</v>
      </c>
      <c r="I1804" s="1" t="n">
        <v>1670627</v>
      </c>
      <c r="J1804" s="1" t="n">
        <v>36700</v>
      </c>
      <c r="K1804" s="1" t="n">
        <v>7891132082346</v>
      </c>
      <c r="L1804" s="1" t="s">
        <v>4661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7" t="n">
        <v>46184</v>
      </c>
      <c r="C1805" s="1" t="n">
        <v>1</v>
      </c>
      <c r="D1805" s="1" t="s">
        <v>3781</v>
      </c>
      <c r="E1805" s="1" t="n">
        <v>1608</v>
      </c>
      <c r="F1805" s="1" t="s">
        <v>75</v>
      </c>
      <c r="I1805" s="1" t="n">
        <v>1670627</v>
      </c>
      <c r="J1805" s="1" t="n">
        <v>36702</v>
      </c>
      <c r="K1805" s="1" t="n">
        <v>7891132082407</v>
      </c>
      <c r="L1805" s="1" t="s">
        <v>4662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7" t="n">
        <v>46184</v>
      </c>
      <c r="C1806" s="1" t="n">
        <v>1</v>
      </c>
      <c r="D1806" s="1" t="s">
        <v>3781</v>
      </c>
      <c r="E1806" s="1" t="n">
        <v>1608</v>
      </c>
      <c r="F1806" s="1" t="s">
        <v>75</v>
      </c>
      <c r="I1806" s="1" t="n">
        <v>1670627</v>
      </c>
      <c r="J1806" s="1" t="n">
        <v>40405</v>
      </c>
      <c r="K1806" s="1" t="n">
        <v>783094061552</v>
      </c>
      <c r="L1806" s="1" t="s">
        <v>4663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7" t="n">
        <v>46184</v>
      </c>
      <c r="C1807" s="1" t="n">
        <v>1</v>
      </c>
      <c r="D1807" s="1" t="s">
        <v>3781</v>
      </c>
      <c r="E1807" s="1" t="n">
        <v>1608</v>
      </c>
      <c r="F1807" s="1" t="s">
        <v>75</v>
      </c>
      <c r="I1807" s="1" t="n">
        <v>1670627</v>
      </c>
      <c r="J1807" s="1" t="n">
        <v>40449</v>
      </c>
      <c r="K1807" s="1" t="n">
        <v>7891132110186</v>
      </c>
      <c r="L1807" s="1" t="s">
        <v>4664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7" t="n">
        <v>46184</v>
      </c>
      <c r="C1808" s="1" t="n">
        <v>1</v>
      </c>
      <c r="D1808" s="1" t="s">
        <v>3781</v>
      </c>
      <c r="E1808" s="1" t="n">
        <v>1608</v>
      </c>
      <c r="F1808" s="1" t="s">
        <v>75</v>
      </c>
      <c r="I1808" s="1" t="n">
        <v>1670627</v>
      </c>
      <c r="J1808" s="1" t="n">
        <v>41038</v>
      </c>
      <c r="K1808" s="1" t="n">
        <v>7891132110223</v>
      </c>
      <c r="L1808" s="1" t="s">
        <v>4665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7" t="n">
        <v>46184</v>
      </c>
      <c r="C1809" s="1" t="n">
        <v>1</v>
      </c>
      <c r="D1809" s="1" t="s">
        <v>3781</v>
      </c>
      <c r="E1809" s="1" t="n">
        <v>1608</v>
      </c>
      <c r="F1809" s="1" t="s">
        <v>75</v>
      </c>
      <c r="I1809" s="1" t="n">
        <v>1670627</v>
      </c>
      <c r="J1809" s="1" t="n">
        <v>41039</v>
      </c>
      <c r="K1809" s="1" t="n">
        <v>7891132110261</v>
      </c>
      <c r="L1809" s="1" t="s">
        <v>4666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7" t="n">
        <v>46184</v>
      </c>
      <c r="C1810" s="1" t="n">
        <v>1</v>
      </c>
      <c r="D1810" s="1" t="s">
        <v>3781</v>
      </c>
      <c r="E1810" s="1" t="n">
        <v>1608</v>
      </c>
      <c r="F1810" s="1" t="s">
        <v>75</v>
      </c>
      <c r="I1810" s="1" t="n">
        <v>1670627</v>
      </c>
      <c r="J1810" s="1" t="n">
        <v>41449</v>
      </c>
      <c r="K1810" s="1" t="n">
        <v>7891132110247</v>
      </c>
      <c r="L1810" s="1" t="s">
        <v>4667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7" t="n">
        <v>46184</v>
      </c>
      <c r="C1811" s="1" t="n">
        <v>1</v>
      </c>
      <c r="D1811" s="1" t="s">
        <v>3781</v>
      </c>
      <c r="E1811" s="1" t="n">
        <v>1608</v>
      </c>
      <c r="F1811" s="1" t="s">
        <v>75</v>
      </c>
      <c r="I1811" s="1" t="n">
        <v>1670627</v>
      </c>
      <c r="J1811" s="1" t="n">
        <v>42793</v>
      </c>
      <c r="K1811" s="1" t="n">
        <v>7891132110230</v>
      </c>
      <c r="L1811" s="1" t="s">
        <v>4668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7" t="n">
        <v>46184</v>
      </c>
      <c r="C1812" s="1" t="n">
        <v>1</v>
      </c>
      <c r="D1812" s="1" t="s">
        <v>3781</v>
      </c>
      <c r="E1812" s="1" t="n">
        <v>1608</v>
      </c>
      <c r="F1812" s="1" t="s">
        <v>75</v>
      </c>
      <c r="I1812" s="1" t="n">
        <v>1670627</v>
      </c>
      <c r="J1812" s="1" t="n">
        <v>46815</v>
      </c>
      <c r="K1812" s="1" t="n">
        <v>783094061545</v>
      </c>
      <c r="L1812" s="1" t="s">
        <v>4669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7" t="n">
        <v>46184</v>
      </c>
      <c r="C1813" s="1" t="n">
        <v>1</v>
      </c>
      <c r="D1813" s="1" t="s">
        <v>3781</v>
      </c>
      <c r="E1813" s="1" t="n">
        <v>1612</v>
      </c>
      <c r="F1813" s="1" t="s">
        <v>225</v>
      </c>
      <c r="I1813" s="1" t="n">
        <v>2291498</v>
      </c>
      <c r="J1813" s="1" t="n">
        <v>100820</v>
      </c>
      <c r="K1813" s="1" t="n">
        <v>7896013100386</v>
      </c>
      <c r="L1813" s="1" t="s">
        <v>4670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7" t="n">
        <v>46184</v>
      </c>
      <c r="C1814" s="1" t="n">
        <v>1</v>
      </c>
      <c r="D1814" s="1" t="s">
        <v>3781</v>
      </c>
      <c r="E1814" s="1" t="n">
        <v>1612</v>
      </c>
      <c r="F1814" s="1" t="s">
        <v>225</v>
      </c>
      <c r="I1814" s="1" t="n">
        <v>2291498</v>
      </c>
      <c r="J1814" s="1" t="n">
        <v>106144</v>
      </c>
      <c r="K1814" s="1" t="n">
        <v>7896098900253</v>
      </c>
      <c r="L1814" s="1" t="s">
        <v>4671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7" t="n">
        <v>46184</v>
      </c>
      <c r="C1815" s="1" t="n">
        <v>1</v>
      </c>
      <c r="D1815" s="1" t="s">
        <v>3781</v>
      </c>
      <c r="E1815" s="1" t="n">
        <v>1612</v>
      </c>
      <c r="F1815" s="1" t="s">
        <v>225</v>
      </c>
      <c r="I1815" s="1" t="n">
        <v>2291498</v>
      </c>
      <c r="J1815" s="1" t="n">
        <v>12865</v>
      </c>
      <c r="K1815" s="1" t="n">
        <v>611269101713</v>
      </c>
      <c r="L1815" s="1" t="s">
        <v>4672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7" t="n">
        <v>46184</v>
      </c>
      <c r="C1816" s="1" t="n">
        <v>1</v>
      </c>
      <c r="D1816" s="1" t="s">
        <v>3781</v>
      </c>
      <c r="E1816" s="1" t="n">
        <v>1612</v>
      </c>
      <c r="F1816" s="1" t="s">
        <v>225</v>
      </c>
      <c r="I1816" s="1" t="n">
        <v>2291498</v>
      </c>
      <c r="J1816" s="1" t="n">
        <v>12866</v>
      </c>
      <c r="K1816" s="1" t="n">
        <v>9002490209346</v>
      </c>
      <c r="L1816" s="1" t="s">
        <v>4673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7" t="n">
        <v>46184</v>
      </c>
      <c r="C1817" s="1" t="n">
        <v>1</v>
      </c>
      <c r="D1817" s="1" t="s">
        <v>3781</v>
      </c>
      <c r="E1817" s="1" t="n">
        <v>1612</v>
      </c>
      <c r="F1817" s="1" t="s">
        <v>225</v>
      </c>
      <c r="I1817" s="1" t="n">
        <v>2291498</v>
      </c>
      <c r="J1817" s="1" t="n">
        <v>17726</v>
      </c>
      <c r="K1817" s="1" t="n">
        <v>9002490214166</v>
      </c>
      <c r="L1817" s="1" t="s">
        <v>4674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7" t="n">
        <v>46184</v>
      </c>
      <c r="C1818" s="1" t="n">
        <v>1</v>
      </c>
      <c r="D1818" s="1" t="s">
        <v>3781</v>
      </c>
      <c r="E1818" s="1" t="n">
        <v>1612</v>
      </c>
      <c r="F1818" s="1" t="s">
        <v>225</v>
      </c>
      <c r="I1818" s="1" t="n">
        <v>2291498</v>
      </c>
      <c r="J1818" s="1" t="n">
        <v>17734</v>
      </c>
      <c r="K1818" s="1" t="n">
        <v>7898024395232</v>
      </c>
      <c r="L1818" s="1" t="s">
        <v>4675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7" t="n">
        <v>46184</v>
      </c>
      <c r="C1819" s="1" t="n">
        <v>1</v>
      </c>
      <c r="D1819" s="1" t="s">
        <v>3781</v>
      </c>
      <c r="E1819" s="1" t="n">
        <v>1612</v>
      </c>
      <c r="F1819" s="1" t="s">
        <v>225</v>
      </c>
      <c r="I1819" s="1" t="n">
        <v>2291498</v>
      </c>
      <c r="J1819" s="1" t="n">
        <v>21786</v>
      </c>
      <c r="K1819" s="1" t="n">
        <v>7896013105640</v>
      </c>
      <c r="L1819" s="1" t="s">
        <v>4676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7" t="n">
        <v>46184</v>
      </c>
      <c r="C1820" s="1" t="n">
        <v>1</v>
      </c>
      <c r="D1820" s="1" t="s">
        <v>3781</v>
      </c>
      <c r="E1820" s="1" t="n">
        <v>1612</v>
      </c>
      <c r="F1820" s="1" t="s">
        <v>225</v>
      </c>
      <c r="I1820" s="1" t="n">
        <v>2291498</v>
      </c>
      <c r="J1820" s="1" t="n">
        <v>21806</v>
      </c>
      <c r="K1820" s="1" t="n">
        <v>7896098900208</v>
      </c>
      <c r="L1820" s="1" t="s">
        <v>4677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7" t="n">
        <v>46184</v>
      </c>
      <c r="C1821" s="1" t="n">
        <v>1</v>
      </c>
      <c r="D1821" s="1" t="s">
        <v>3781</v>
      </c>
      <c r="E1821" s="1" t="n">
        <v>1612</v>
      </c>
      <c r="F1821" s="1" t="s">
        <v>225</v>
      </c>
      <c r="I1821" s="1" t="n">
        <v>2291498</v>
      </c>
      <c r="J1821" s="1" t="n">
        <v>21848</v>
      </c>
      <c r="K1821" s="1" t="n">
        <v>7896098900239</v>
      </c>
      <c r="L1821" s="1" t="s">
        <v>4678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7" t="n">
        <v>46184</v>
      </c>
      <c r="C1822" s="1" t="n">
        <v>1</v>
      </c>
      <c r="D1822" s="1" t="s">
        <v>3781</v>
      </c>
      <c r="E1822" s="1" t="n">
        <v>1612</v>
      </c>
      <c r="F1822" s="1" t="s">
        <v>225</v>
      </c>
      <c r="I1822" s="1" t="n">
        <v>2291498</v>
      </c>
      <c r="J1822" s="1" t="n">
        <v>21849</v>
      </c>
      <c r="K1822" s="1" t="n">
        <v>7896098900215</v>
      </c>
      <c r="L1822" s="1" t="s">
        <v>4679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7" t="n">
        <v>46184</v>
      </c>
      <c r="C1823" s="1" t="n">
        <v>1</v>
      </c>
      <c r="D1823" s="1" t="s">
        <v>3781</v>
      </c>
      <c r="E1823" s="1" t="n">
        <v>1612</v>
      </c>
      <c r="F1823" s="1" t="s">
        <v>225</v>
      </c>
      <c r="I1823" s="1" t="n">
        <v>2291498</v>
      </c>
      <c r="J1823" s="1" t="n">
        <v>22441</v>
      </c>
      <c r="K1823" s="1" t="n">
        <v>9002490229160</v>
      </c>
      <c r="L1823" s="1" t="s">
        <v>4680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7" t="n">
        <v>46184</v>
      </c>
      <c r="C1824" s="1" t="n">
        <v>1</v>
      </c>
      <c r="D1824" s="1" t="s">
        <v>3781</v>
      </c>
      <c r="E1824" s="1" t="n">
        <v>1612</v>
      </c>
      <c r="F1824" s="1" t="s">
        <v>225</v>
      </c>
      <c r="I1824" s="1" t="n">
        <v>2291498</v>
      </c>
      <c r="J1824" s="1" t="n">
        <v>34172</v>
      </c>
      <c r="K1824" s="1" t="n">
        <v>7896090101528</v>
      </c>
      <c r="L1824" s="1" t="s">
        <v>4681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7" t="n">
        <v>46184</v>
      </c>
      <c r="C1825" s="1" t="n">
        <v>1</v>
      </c>
      <c r="D1825" s="1" t="s">
        <v>3781</v>
      </c>
      <c r="E1825" s="1" t="n">
        <v>1612</v>
      </c>
      <c r="F1825" s="1" t="s">
        <v>225</v>
      </c>
      <c r="I1825" s="1" t="n">
        <v>2291498</v>
      </c>
      <c r="J1825" s="1" t="n">
        <v>34172</v>
      </c>
      <c r="K1825" s="1" t="n">
        <v>7896090101528</v>
      </c>
      <c r="L1825" s="1" t="s">
        <v>4681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7" t="n">
        <v>46184</v>
      </c>
      <c r="C1826" s="1" t="n">
        <v>1</v>
      </c>
      <c r="D1826" s="1" t="s">
        <v>3781</v>
      </c>
      <c r="E1826" s="1" t="n">
        <v>1612</v>
      </c>
      <c r="F1826" s="1" t="s">
        <v>225</v>
      </c>
      <c r="I1826" s="1" t="n">
        <v>2291498</v>
      </c>
      <c r="J1826" s="1" t="n">
        <v>44317</v>
      </c>
      <c r="K1826" s="1" t="n">
        <v>78909434</v>
      </c>
      <c r="L1826" s="1" t="s">
        <v>4682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7" t="n">
        <v>46184</v>
      </c>
      <c r="C1827" s="1" t="n">
        <v>1</v>
      </c>
      <c r="D1827" s="1" t="s">
        <v>3781</v>
      </c>
      <c r="E1827" s="1" t="n">
        <v>1612</v>
      </c>
      <c r="F1827" s="1" t="s">
        <v>225</v>
      </c>
      <c r="I1827" s="1" t="n">
        <v>2291498</v>
      </c>
      <c r="J1827" s="1" t="n">
        <v>51492</v>
      </c>
      <c r="K1827" s="1" t="n">
        <v>9002490258825</v>
      </c>
      <c r="L1827" s="1" t="s">
        <v>4683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7" t="n">
        <v>46184</v>
      </c>
      <c r="C1828" s="1" t="n">
        <v>1</v>
      </c>
      <c r="D1828" s="1" t="s">
        <v>3781</v>
      </c>
      <c r="E1828" s="1" t="n">
        <v>1612</v>
      </c>
      <c r="F1828" s="1" t="s">
        <v>225</v>
      </c>
      <c r="I1828" s="1" t="n">
        <v>2291498</v>
      </c>
      <c r="J1828" s="1" t="n">
        <v>78209</v>
      </c>
      <c r="K1828" s="1" t="n">
        <v>611269991000</v>
      </c>
      <c r="L1828" s="1" t="s">
        <v>4684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7" t="n">
        <v>46184</v>
      </c>
      <c r="C1829" s="1" t="n">
        <v>1</v>
      </c>
      <c r="D1829" s="1" t="s">
        <v>3781</v>
      </c>
      <c r="E1829" s="1" t="n">
        <v>1612</v>
      </c>
      <c r="F1829" s="1" t="s">
        <v>225</v>
      </c>
      <c r="I1829" s="1" t="n">
        <v>2291498</v>
      </c>
      <c r="J1829" s="1" t="n">
        <v>79742</v>
      </c>
      <c r="K1829" s="1" t="n">
        <v>9002490283063</v>
      </c>
      <c r="L1829" s="1" t="s">
        <v>4685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7" t="n">
        <v>46184</v>
      </c>
      <c r="C1830" s="1" t="n">
        <v>1</v>
      </c>
      <c r="D1830" s="1" t="s">
        <v>3781</v>
      </c>
      <c r="E1830" s="1" t="n">
        <v>1612</v>
      </c>
      <c r="F1830" s="1" t="s">
        <v>225</v>
      </c>
      <c r="I1830" s="1" t="n">
        <v>2291498</v>
      </c>
      <c r="J1830" s="1" t="n">
        <v>81298</v>
      </c>
      <c r="K1830" s="1" t="n">
        <v>9002490283469</v>
      </c>
      <c r="L1830" s="1" t="s">
        <v>4686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7" t="n">
        <v>46184</v>
      </c>
      <c r="C1831" s="1" t="n">
        <v>11</v>
      </c>
      <c r="D1831" s="1" t="s">
        <v>3845</v>
      </c>
      <c r="E1831" s="1" t="n">
        <v>1898</v>
      </c>
      <c r="F1831" s="1" t="s">
        <v>513</v>
      </c>
      <c r="I1831" s="1" t="n">
        <v>5484</v>
      </c>
      <c r="J1831" s="1" t="n">
        <v>67569</v>
      </c>
      <c r="K1831" s="1" t="n">
        <v>7899658254865</v>
      </c>
      <c r="L1831" s="1" t="s">
        <v>4687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7" t="n">
        <v>46184</v>
      </c>
      <c r="C1832" s="1" t="n">
        <v>11</v>
      </c>
      <c r="D1832" s="1" t="s">
        <v>3845</v>
      </c>
      <c r="E1832" s="1" t="n">
        <v>1898</v>
      </c>
      <c r="F1832" s="1" t="s">
        <v>513</v>
      </c>
      <c r="I1832" s="1" t="n">
        <v>5484</v>
      </c>
      <c r="J1832" s="1" t="n">
        <v>79133</v>
      </c>
      <c r="K1832" s="1" t="n">
        <v>7899658254841</v>
      </c>
      <c r="L1832" s="1" t="s">
        <v>4688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7" t="n">
        <v>46184</v>
      </c>
      <c r="C1833" s="1" t="n">
        <v>11</v>
      </c>
      <c r="D1833" s="1" t="s">
        <v>3845</v>
      </c>
      <c r="E1833" s="1" t="n">
        <v>1898</v>
      </c>
      <c r="F1833" s="1" t="s">
        <v>513</v>
      </c>
      <c r="I1833" s="1" t="n">
        <v>5536</v>
      </c>
      <c r="J1833" s="1" t="n">
        <v>79133</v>
      </c>
      <c r="K1833" s="1" t="n">
        <v>7899658254841</v>
      </c>
      <c r="L1833" s="1" t="s">
        <v>4688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7" t="n">
        <v>46184</v>
      </c>
      <c r="C1834" s="1" t="n">
        <v>11</v>
      </c>
      <c r="D1834" s="1" t="s">
        <v>3845</v>
      </c>
      <c r="E1834" s="1" t="n">
        <v>1747</v>
      </c>
      <c r="F1834" s="1" t="s">
        <v>1478</v>
      </c>
      <c r="I1834" s="1" t="n">
        <v>1529878</v>
      </c>
      <c r="J1834" s="1" t="n">
        <v>73214</v>
      </c>
      <c r="K1834" s="1" t="n">
        <v>7899239586590</v>
      </c>
      <c r="L1834" s="1" t="s">
        <v>4689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7" t="n">
        <v>46184</v>
      </c>
      <c r="C1835" s="1" t="n">
        <v>11</v>
      </c>
      <c r="D1835" s="1" t="s">
        <v>3845</v>
      </c>
      <c r="E1835" s="1" t="n">
        <v>1747</v>
      </c>
      <c r="F1835" s="1" t="s">
        <v>1478</v>
      </c>
      <c r="I1835" s="1" t="n">
        <v>1529878</v>
      </c>
      <c r="J1835" s="1" t="n">
        <v>78134</v>
      </c>
      <c r="K1835" s="1" t="n">
        <v>7890988701609</v>
      </c>
      <c r="L1835" s="1" t="s">
        <v>4690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7" t="n">
        <v>46184</v>
      </c>
      <c r="C1836" s="1" t="n">
        <v>11</v>
      </c>
      <c r="D1836" s="1" t="s">
        <v>3845</v>
      </c>
      <c r="E1836" s="1" t="n">
        <v>1747</v>
      </c>
      <c r="F1836" s="1" t="s">
        <v>1478</v>
      </c>
      <c r="I1836" s="1" t="n">
        <v>1529878</v>
      </c>
      <c r="J1836" s="1" t="n">
        <v>78134</v>
      </c>
      <c r="K1836" s="1" t="n">
        <v>7890988701609</v>
      </c>
      <c r="L1836" s="1" t="s">
        <v>4690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7" t="n">
        <v>46184</v>
      </c>
      <c r="C1837" s="1" t="n">
        <v>11</v>
      </c>
      <c r="D1837" s="1" t="s">
        <v>3845</v>
      </c>
      <c r="E1837" s="1" t="n">
        <v>1747</v>
      </c>
      <c r="F1837" s="1" t="s">
        <v>1478</v>
      </c>
      <c r="I1837" s="1" t="n">
        <v>1529878</v>
      </c>
      <c r="J1837" s="1" t="n">
        <v>78134</v>
      </c>
      <c r="K1837" s="1" t="n">
        <v>7890988701609</v>
      </c>
      <c r="L1837" s="1" t="s">
        <v>4690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7" t="n">
        <v>46184</v>
      </c>
      <c r="C1838" s="1" t="n">
        <v>11</v>
      </c>
      <c r="D1838" s="1" t="s">
        <v>3845</v>
      </c>
      <c r="E1838" s="1" t="n">
        <v>1747</v>
      </c>
      <c r="F1838" s="1" t="s">
        <v>1478</v>
      </c>
      <c r="I1838" s="1" t="n">
        <v>1529878</v>
      </c>
      <c r="J1838" s="1" t="n">
        <v>81304</v>
      </c>
      <c r="K1838" s="1" t="n">
        <v>7890988701616</v>
      </c>
      <c r="L1838" s="1" t="s">
        <v>4691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7" t="n">
        <v>46184</v>
      </c>
      <c r="C1839" s="1" t="n">
        <v>11</v>
      </c>
      <c r="D1839" s="1" t="s">
        <v>3845</v>
      </c>
      <c r="E1839" s="1" t="n">
        <v>1747</v>
      </c>
      <c r="F1839" s="1" t="s">
        <v>1478</v>
      </c>
      <c r="I1839" s="1" t="n">
        <v>1529878</v>
      </c>
      <c r="J1839" s="1" t="n">
        <v>81305</v>
      </c>
      <c r="K1839" s="1" t="n">
        <v>7890988701623</v>
      </c>
      <c r="L1839" s="1" t="s">
        <v>4692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7" t="n">
        <v>46184</v>
      </c>
      <c r="C1840" s="1" t="n">
        <v>39</v>
      </c>
      <c r="D1840" s="1" t="s">
        <v>3875</v>
      </c>
      <c r="E1840" s="1" t="n">
        <v>10069</v>
      </c>
      <c r="F1840" s="1" t="s">
        <v>3674</v>
      </c>
      <c r="I1840" s="1" t="n">
        <v>530744</v>
      </c>
      <c r="J1840" s="1" t="n">
        <v>80783</v>
      </c>
      <c r="K1840" s="1" t="n">
        <v>807845</v>
      </c>
      <c r="L1840" s="1" t="s">
        <v>4693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7" t="n">
        <v>46184</v>
      </c>
      <c r="C1841" s="1" t="n">
        <v>39</v>
      </c>
      <c r="D1841" s="1" t="s">
        <v>3875</v>
      </c>
      <c r="E1841" s="1" t="n">
        <v>10069</v>
      </c>
      <c r="F1841" s="1" t="s">
        <v>3674</v>
      </c>
      <c r="I1841" s="1" t="n">
        <v>530744</v>
      </c>
      <c r="J1841" s="1" t="n">
        <v>80785</v>
      </c>
      <c r="K1841" s="1" t="n">
        <v>807869</v>
      </c>
      <c r="L1841" s="1" t="s">
        <v>4694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7" t="n">
        <v>46184</v>
      </c>
      <c r="C1842" s="1" t="n">
        <v>171</v>
      </c>
      <c r="D1842" s="1" t="s">
        <v>3878</v>
      </c>
      <c r="E1842" s="1" t="n">
        <v>607</v>
      </c>
      <c r="F1842" s="1" t="s">
        <v>214</v>
      </c>
      <c r="I1842" s="1" t="n">
        <v>10264</v>
      </c>
      <c r="J1842" s="1" t="n">
        <v>80506</v>
      </c>
      <c r="K1842" s="1" t="n">
        <v>805070</v>
      </c>
      <c r="L1842" s="1" t="s">
        <v>4695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7" t="n">
        <v>46184</v>
      </c>
      <c r="C1843" s="1" t="n">
        <v>171</v>
      </c>
      <c r="D1843" s="1" t="s">
        <v>3878</v>
      </c>
      <c r="E1843" s="1" t="n">
        <v>1664</v>
      </c>
      <c r="F1843" s="1" t="s">
        <v>1160</v>
      </c>
      <c r="I1843" s="1" t="n">
        <v>76653</v>
      </c>
      <c r="J1843" s="1" t="n">
        <v>30574</v>
      </c>
      <c r="K1843" s="1" t="n">
        <v>7898080662668</v>
      </c>
      <c r="L1843" s="1" t="s">
        <v>4696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7" t="n">
        <v>46184</v>
      </c>
      <c r="C1844" s="1" t="n">
        <v>171</v>
      </c>
      <c r="D1844" s="1" t="s">
        <v>3878</v>
      </c>
      <c r="E1844" s="1" t="n">
        <v>1664</v>
      </c>
      <c r="F1844" s="1" t="s">
        <v>1160</v>
      </c>
      <c r="I1844" s="1" t="n">
        <v>76653</v>
      </c>
      <c r="J1844" s="1" t="n">
        <v>44180</v>
      </c>
      <c r="K1844" s="1" t="n">
        <v>7898080663733</v>
      </c>
      <c r="L1844" s="1" t="s">
        <v>4697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7" t="n">
        <v>46184</v>
      </c>
      <c r="C1845" s="1" t="n">
        <v>171</v>
      </c>
      <c r="D1845" s="1" t="s">
        <v>3878</v>
      </c>
      <c r="E1845" s="1" t="n">
        <v>1107</v>
      </c>
      <c r="F1845" s="1" t="s">
        <v>155</v>
      </c>
      <c r="I1845" s="1" t="n">
        <v>413875</v>
      </c>
      <c r="J1845" s="1" t="n">
        <v>81283</v>
      </c>
      <c r="K1845" s="1" t="n">
        <v>7899732701339</v>
      </c>
      <c r="L1845" s="1" t="s">
        <v>4698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7" t="n">
        <v>46184</v>
      </c>
      <c r="C1846" s="1" t="n">
        <v>171</v>
      </c>
      <c r="D1846" s="1" t="s">
        <v>3878</v>
      </c>
      <c r="E1846" s="1" t="n">
        <v>1107</v>
      </c>
      <c r="F1846" s="1" t="s">
        <v>155</v>
      </c>
      <c r="I1846" s="1" t="n">
        <v>413875</v>
      </c>
      <c r="J1846" s="1" t="n">
        <v>81284</v>
      </c>
      <c r="K1846" s="1" t="n">
        <v>7896423438826</v>
      </c>
      <c r="L1846" s="1" t="s">
        <v>4699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7" t="n">
        <v>46184</v>
      </c>
      <c r="C1847" s="1" t="n">
        <v>171</v>
      </c>
      <c r="D1847" s="1" t="s">
        <v>3878</v>
      </c>
      <c r="E1847" s="1" t="n">
        <v>1659</v>
      </c>
      <c r="F1847" s="1" t="s">
        <v>78</v>
      </c>
      <c r="I1847" s="1" t="n">
        <v>877770</v>
      </c>
      <c r="J1847" s="1" t="n">
        <v>38510</v>
      </c>
      <c r="K1847" s="1" t="n">
        <v>7898503790169</v>
      </c>
      <c r="L1847" s="1" t="s">
        <v>4700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7" t="n">
        <v>46184</v>
      </c>
      <c r="C1848" s="1" t="n">
        <v>171</v>
      </c>
      <c r="D1848" s="1" t="s">
        <v>3878</v>
      </c>
      <c r="E1848" s="1" t="n">
        <v>1659</v>
      </c>
      <c r="F1848" s="1" t="s">
        <v>78</v>
      </c>
      <c r="I1848" s="1" t="n">
        <v>877770</v>
      </c>
      <c r="J1848" s="1" t="n">
        <v>43461</v>
      </c>
      <c r="K1848" s="1" t="n">
        <v>7898503790251</v>
      </c>
      <c r="L1848" s="1" t="s">
        <v>4701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7" t="n">
        <v>46184</v>
      </c>
      <c r="C1849" s="1" t="n">
        <v>171</v>
      </c>
      <c r="D1849" s="1" t="s">
        <v>3878</v>
      </c>
      <c r="E1849" s="1" t="n">
        <v>1659</v>
      </c>
      <c r="F1849" s="1" t="s">
        <v>78</v>
      </c>
      <c r="I1849" s="1" t="n">
        <v>877770</v>
      </c>
      <c r="J1849" s="1" t="n">
        <v>43488</v>
      </c>
      <c r="K1849" s="1" t="n">
        <v>7898503790886</v>
      </c>
      <c r="L1849" s="1" t="s">
        <v>4702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7" t="n">
        <v>46184</v>
      </c>
      <c r="C1850" s="1" t="n">
        <v>171</v>
      </c>
      <c r="D1850" s="1" t="s">
        <v>3878</v>
      </c>
      <c r="E1850" s="1" t="n">
        <v>1659</v>
      </c>
      <c r="F1850" s="1" t="s">
        <v>78</v>
      </c>
      <c r="I1850" s="1" t="n">
        <v>877770</v>
      </c>
      <c r="J1850" s="1" t="n">
        <v>57216</v>
      </c>
      <c r="K1850" s="1" t="n">
        <v>7898503791043</v>
      </c>
      <c r="L1850" s="1" t="s">
        <v>4637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7" t="n">
        <v>46185</v>
      </c>
      <c r="C1851" s="1" t="n">
        <v>1</v>
      </c>
      <c r="D1851" s="1" t="s">
        <v>3781</v>
      </c>
      <c r="E1851" s="1" t="n">
        <v>10035</v>
      </c>
      <c r="F1851" s="1" t="s">
        <v>376</v>
      </c>
      <c r="I1851" s="1" t="n">
        <v>307</v>
      </c>
      <c r="J1851" s="1" t="n">
        <v>38652</v>
      </c>
      <c r="K1851" s="1" t="n">
        <v>7898994684220</v>
      </c>
      <c r="L1851" s="1" t="s">
        <v>4145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7" t="n">
        <v>46185</v>
      </c>
      <c r="C1852" s="1" t="n">
        <v>1</v>
      </c>
      <c r="D1852" s="1" t="s">
        <v>3781</v>
      </c>
      <c r="E1852" s="1" t="n">
        <v>10035</v>
      </c>
      <c r="F1852" s="1" t="s">
        <v>376</v>
      </c>
      <c r="I1852" s="1" t="n">
        <v>307</v>
      </c>
      <c r="J1852" s="1" t="n">
        <v>38653</v>
      </c>
      <c r="K1852" s="1" t="n">
        <v>7898994684275</v>
      </c>
      <c r="L1852" s="1" t="s">
        <v>4146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7" t="n">
        <v>46185</v>
      </c>
      <c r="C1853" s="1" t="n">
        <v>1</v>
      </c>
      <c r="D1853" s="1" t="s">
        <v>3781</v>
      </c>
      <c r="E1853" s="1" t="n">
        <v>1038</v>
      </c>
      <c r="F1853" s="1" t="s">
        <v>122</v>
      </c>
      <c r="I1853" s="1" t="n">
        <v>5974</v>
      </c>
      <c r="J1853" s="1" t="n">
        <v>61580</v>
      </c>
      <c r="K1853" s="1" t="n">
        <v>2258157</v>
      </c>
      <c r="L1853" s="1" t="s">
        <v>3816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7" t="n">
        <v>46185</v>
      </c>
      <c r="C1854" s="1" t="n">
        <v>1</v>
      </c>
      <c r="D1854" s="1" t="s">
        <v>3781</v>
      </c>
      <c r="E1854" s="1" t="n">
        <v>1038</v>
      </c>
      <c r="F1854" s="1" t="s">
        <v>122</v>
      </c>
      <c r="I1854" s="1" t="n">
        <v>5974</v>
      </c>
      <c r="J1854" s="1" t="n">
        <v>61597</v>
      </c>
      <c r="K1854" s="1" t="n">
        <v>2258188</v>
      </c>
      <c r="L1854" s="1" t="s">
        <v>3817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7" t="n">
        <v>46185</v>
      </c>
      <c r="C1855" s="1" t="n">
        <v>1</v>
      </c>
      <c r="D1855" s="1" t="s">
        <v>3781</v>
      </c>
      <c r="E1855" s="1" t="n">
        <v>1615</v>
      </c>
      <c r="F1855" s="1" t="s">
        <v>253</v>
      </c>
      <c r="I1855" s="1" t="n">
        <v>14671</v>
      </c>
      <c r="J1855" s="1" t="n">
        <v>100101</v>
      </c>
      <c r="K1855" s="1" t="n">
        <v>102</v>
      </c>
      <c r="L1855" s="1" t="s">
        <v>4153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7" t="n">
        <v>46185</v>
      </c>
      <c r="C1856" s="1" t="n">
        <v>1</v>
      </c>
      <c r="D1856" s="1" t="s">
        <v>3781</v>
      </c>
      <c r="E1856" s="1" t="n">
        <v>1615</v>
      </c>
      <c r="F1856" s="1" t="s">
        <v>253</v>
      </c>
      <c r="I1856" s="1" t="n">
        <v>14671</v>
      </c>
      <c r="J1856" s="1" t="n">
        <v>100114</v>
      </c>
      <c r="K1856" s="1" t="n">
        <v>115</v>
      </c>
      <c r="L1856" s="1" t="s">
        <v>4154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7" t="n">
        <v>46185</v>
      </c>
      <c r="C1857" s="1" t="n">
        <v>1</v>
      </c>
      <c r="D1857" s="1" t="s">
        <v>3781</v>
      </c>
      <c r="E1857" s="1" t="n">
        <v>1615</v>
      </c>
      <c r="F1857" s="1" t="s">
        <v>253</v>
      </c>
      <c r="I1857" s="1" t="n">
        <v>14671</v>
      </c>
      <c r="J1857" s="1" t="n">
        <v>51595</v>
      </c>
      <c r="K1857" s="1" t="n">
        <v>735810180542</v>
      </c>
      <c r="L1857" s="1" t="s">
        <v>4042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7" t="n">
        <v>46185</v>
      </c>
      <c r="C1858" s="1" t="n">
        <v>1</v>
      </c>
      <c r="D1858" s="1" t="s">
        <v>3781</v>
      </c>
      <c r="E1858" s="1" t="n">
        <v>1615</v>
      </c>
      <c r="F1858" s="1" t="s">
        <v>253</v>
      </c>
      <c r="I1858" s="1" t="n">
        <v>14671</v>
      </c>
      <c r="J1858" s="1" t="n">
        <v>55350</v>
      </c>
      <c r="K1858" s="1" t="n">
        <v>609963080076</v>
      </c>
      <c r="L1858" s="1" t="s">
        <v>4043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7" t="n">
        <v>46185</v>
      </c>
      <c r="C1859" s="1" t="n">
        <v>2</v>
      </c>
      <c r="D1859" s="1" t="s">
        <v>3825</v>
      </c>
      <c r="E1859" s="1" t="n">
        <v>33</v>
      </c>
      <c r="F1859" s="1" t="s">
        <v>93</v>
      </c>
      <c r="I1859" s="1" t="n">
        <v>1706</v>
      </c>
      <c r="J1859" s="1" t="n">
        <v>72679</v>
      </c>
      <c r="K1859" s="1" t="n">
        <v>246</v>
      </c>
      <c r="L1859" s="1" t="s">
        <v>212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7" t="n">
        <v>46185</v>
      </c>
      <c r="C1860" s="1" t="n">
        <v>2</v>
      </c>
      <c r="D1860" s="1" t="s">
        <v>3825</v>
      </c>
      <c r="E1860" s="1" t="n">
        <v>33</v>
      </c>
      <c r="F1860" s="1" t="s">
        <v>93</v>
      </c>
      <c r="I1860" s="1" t="n">
        <v>12122</v>
      </c>
      <c r="J1860" s="1" t="n">
        <v>100062</v>
      </c>
      <c r="K1860" s="1" t="n">
        <v>63</v>
      </c>
      <c r="L1860" s="1" t="s">
        <v>4117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7" t="n">
        <v>46185</v>
      </c>
      <c r="C1861" s="1" t="n">
        <v>2</v>
      </c>
      <c r="D1861" s="1" t="s">
        <v>3825</v>
      </c>
      <c r="E1861" s="1" t="n">
        <v>33</v>
      </c>
      <c r="F1861" s="1" t="s">
        <v>93</v>
      </c>
      <c r="I1861" s="1" t="n">
        <v>12122</v>
      </c>
      <c r="J1861" s="1" t="n">
        <v>100100</v>
      </c>
      <c r="K1861" s="1" t="n">
        <v>101</v>
      </c>
      <c r="L1861" s="1" t="s">
        <v>4194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7" t="n">
        <v>46185</v>
      </c>
      <c r="C1862" s="1" t="n">
        <v>2</v>
      </c>
      <c r="D1862" s="1" t="s">
        <v>3825</v>
      </c>
      <c r="E1862" s="1" t="n">
        <v>33</v>
      </c>
      <c r="F1862" s="1" t="s">
        <v>93</v>
      </c>
      <c r="I1862" s="1" t="n">
        <v>12122</v>
      </c>
      <c r="J1862" s="1" t="n">
        <v>100104</v>
      </c>
      <c r="K1862" s="1" t="n">
        <v>105</v>
      </c>
      <c r="L1862" s="1" t="s">
        <v>4195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7" t="n">
        <v>46185</v>
      </c>
      <c r="C1863" s="1" t="n">
        <v>2</v>
      </c>
      <c r="D1863" s="1" t="s">
        <v>3825</v>
      </c>
      <c r="E1863" s="1" t="n">
        <v>33</v>
      </c>
      <c r="F1863" s="1" t="s">
        <v>93</v>
      </c>
      <c r="I1863" s="1" t="n">
        <v>12122</v>
      </c>
      <c r="J1863" s="1" t="n">
        <v>100105</v>
      </c>
      <c r="K1863" s="1" t="n">
        <v>106</v>
      </c>
      <c r="L1863" s="1" t="s">
        <v>4118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7" t="n">
        <v>46185</v>
      </c>
      <c r="C1864" s="1" t="n">
        <v>2</v>
      </c>
      <c r="D1864" s="1" t="s">
        <v>3825</v>
      </c>
      <c r="E1864" s="1" t="n">
        <v>33</v>
      </c>
      <c r="F1864" s="1" t="s">
        <v>93</v>
      </c>
      <c r="I1864" s="1" t="n">
        <v>12122</v>
      </c>
      <c r="J1864" s="1" t="n">
        <v>100107</v>
      </c>
      <c r="K1864" s="1" t="n">
        <v>108</v>
      </c>
      <c r="L1864" s="1" t="s">
        <v>4119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7" t="n">
        <v>46185</v>
      </c>
      <c r="C1865" s="1" t="n">
        <v>2</v>
      </c>
      <c r="D1865" s="1" t="s">
        <v>3825</v>
      </c>
      <c r="E1865" s="1" t="n">
        <v>33</v>
      </c>
      <c r="F1865" s="1" t="s">
        <v>93</v>
      </c>
      <c r="I1865" s="1" t="n">
        <v>12122</v>
      </c>
      <c r="J1865" s="1" t="n">
        <v>100109</v>
      </c>
      <c r="K1865" s="1" t="n">
        <v>110</v>
      </c>
      <c r="L1865" s="1" t="s">
        <v>4120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7" t="n">
        <v>46185</v>
      </c>
      <c r="C1866" s="1" t="n">
        <v>2</v>
      </c>
      <c r="D1866" s="1" t="s">
        <v>3825</v>
      </c>
      <c r="E1866" s="1" t="n">
        <v>33</v>
      </c>
      <c r="F1866" s="1" t="s">
        <v>93</v>
      </c>
      <c r="I1866" s="1" t="n">
        <v>12122</v>
      </c>
      <c r="J1866" s="1" t="n">
        <v>100110</v>
      </c>
      <c r="K1866" s="1" t="n">
        <v>111</v>
      </c>
      <c r="L1866" s="1" t="s">
        <v>4121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7" t="n">
        <v>46185</v>
      </c>
      <c r="C1867" s="1" t="n">
        <v>2</v>
      </c>
      <c r="D1867" s="1" t="s">
        <v>3825</v>
      </c>
      <c r="E1867" s="1" t="n">
        <v>33</v>
      </c>
      <c r="F1867" s="1" t="s">
        <v>93</v>
      </c>
      <c r="I1867" s="1" t="n">
        <v>12122</v>
      </c>
      <c r="J1867" s="1" t="n">
        <v>100112</v>
      </c>
      <c r="K1867" s="1" t="n">
        <v>113</v>
      </c>
      <c r="L1867" s="1" t="s">
        <v>4122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7" t="n">
        <v>46185</v>
      </c>
      <c r="C1868" s="1" t="n">
        <v>2</v>
      </c>
      <c r="D1868" s="1" t="s">
        <v>3825</v>
      </c>
      <c r="E1868" s="1" t="n">
        <v>33</v>
      </c>
      <c r="F1868" s="1" t="s">
        <v>93</v>
      </c>
      <c r="I1868" s="1" t="n">
        <v>12122</v>
      </c>
      <c r="J1868" s="1" t="n">
        <v>100116</v>
      </c>
      <c r="K1868" s="1" t="n">
        <v>117</v>
      </c>
      <c r="L1868" s="1" t="s">
        <v>4123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7" t="n">
        <v>46185</v>
      </c>
      <c r="C1869" s="1" t="n">
        <v>2</v>
      </c>
      <c r="D1869" s="1" t="s">
        <v>3825</v>
      </c>
      <c r="E1869" s="1" t="n">
        <v>33</v>
      </c>
      <c r="F1869" s="1" t="s">
        <v>93</v>
      </c>
      <c r="I1869" s="1" t="n">
        <v>12122</v>
      </c>
      <c r="J1869" s="1" t="n">
        <v>100118</v>
      </c>
      <c r="K1869" s="1" t="n">
        <v>119</v>
      </c>
      <c r="L1869" s="1" t="s">
        <v>4124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7" t="n">
        <v>46185</v>
      </c>
      <c r="C1870" s="1" t="n">
        <v>2</v>
      </c>
      <c r="D1870" s="1" t="s">
        <v>3825</v>
      </c>
      <c r="E1870" s="1" t="n">
        <v>33</v>
      </c>
      <c r="F1870" s="1" t="s">
        <v>93</v>
      </c>
      <c r="I1870" s="1" t="n">
        <v>12122</v>
      </c>
      <c r="J1870" s="1" t="n">
        <v>100121</v>
      </c>
      <c r="K1870" s="1" t="n">
        <v>122</v>
      </c>
      <c r="L1870" s="1" t="s">
        <v>4196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7" t="n">
        <v>46185</v>
      </c>
      <c r="C1871" s="1" t="n">
        <v>2</v>
      </c>
      <c r="D1871" s="1" t="s">
        <v>3825</v>
      </c>
      <c r="E1871" s="1" t="n">
        <v>33</v>
      </c>
      <c r="F1871" s="1" t="s">
        <v>93</v>
      </c>
      <c r="I1871" s="1" t="n">
        <v>12122</v>
      </c>
      <c r="J1871" s="1" t="n">
        <v>100122</v>
      </c>
      <c r="K1871" s="1" t="n">
        <v>123</v>
      </c>
      <c r="L1871" s="1" t="s">
        <v>4125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7" t="n">
        <v>46185</v>
      </c>
      <c r="C1872" s="1" t="n">
        <v>2</v>
      </c>
      <c r="D1872" s="1" t="s">
        <v>3825</v>
      </c>
      <c r="E1872" s="1" t="n">
        <v>33</v>
      </c>
      <c r="F1872" s="1" t="s">
        <v>93</v>
      </c>
      <c r="I1872" s="1" t="n">
        <v>12122</v>
      </c>
      <c r="J1872" s="1" t="n">
        <v>100123</v>
      </c>
      <c r="K1872" s="1" t="n">
        <v>124</v>
      </c>
      <c r="L1872" s="1" t="s">
        <v>4126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7" t="n">
        <v>46185</v>
      </c>
      <c r="C1873" s="1" t="n">
        <v>2</v>
      </c>
      <c r="D1873" s="1" t="s">
        <v>3825</v>
      </c>
      <c r="E1873" s="1" t="n">
        <v>33</v>
      </c>
      <c r="F1873" s="1" t="s">
        <v>93</v>
      </c>
      <c r="I1873" s="1" t="n">
        <v>12122</v>
      </c>
      <c r="J1873" s="1" t="n">
        <v>100124</v>
      </c>
      <c r="K1873" s="1" t="n">
        <v>125</v>
      </c>
      <c r="L1873" s="1" t="s">
        <v>4127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7" t="n">
        <v>46185</v>
      </c>
      <c r="C1874" s="1" t="n">
        <v>2</v>
      </c>
      <c r="D1874" s="1" t="s">
        <v>3825</v>
      </c>
      <c r="E1874" s="1" t="n">
        <v>33</v>
      </c>
      <c r="F1874" s="1" t="s">
        <v>93</v>
      </c>
      <c r="I1874" s="1" t="n">
        <v>12122</v>
      </c>
      <c r="J1874" s="1" t="n">
        <v>100125</v>
      </c>
      <c r="K1874" s="1" t="n">
        <v>126</v>
      </c>
      <c r="L1874" s="1" t="s">
        <v>4197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7" t="n">
        <v>46185</v>
      </c>
      <c r="C1875" s="1" t="n">
        <v>2</v>
      </c>
      <c r="D1875" s="1" t="s">
        <v>3825</v>
      </c>
      <c r="E1875" s="1" t="n">
        <v>33</v>
      </c>
      <c r="F1875" s="1" t="s">
        <v>93</v>
      </c>
      <c r="I1875" s="1" t="n">
        <v>12122</v>
      </c>
      <c r="J1875" s="1" t="n">
        <v>100129</v>
      </c>
      <c r="K1875" s="1" t="n">
        <v>130</v>
      </c>
      <c r="L1875" s="1" t="s">
        <v>4128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7" t="n">
        <v>46185</v>
      </c>
      <c r="C1876" s="1" t="n">
        <v>2</v>
      </c>
      <c r="D1876" s="1" t="s">
        <v>3825</v>
      </c>
      <c r="E1876" s="1" t="n">
        <v>33</v>
      </c>
      <c r="F1876" s="1" t="s">
        <v>93</v>
      </c>
      <c r="I1876" s="1" t="n">
        <v>12122</v>
      </c>
      <c r="J1876" s="1" t="n">
        <v>100133</v>
      </c>
      <c r="K1876" s="1" t="n">
        <v>134</v>
      </c>
      <c r="L1876" s="1" t="s">
        <v>4129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7" t="n">
        <v>46185</v>
      </c>
      <c r="C1877" s="1" t="n">
        <v>2</v>
      </c>
      <c r="D1877" s="1" t="s">
        <v>3825</v>
      </c>
      <c r="E1877" s="1" t="n">
        <v>33</v>
      </c>
      <c r="F1877" s="1" t="s">
        <v>93</v>
      </c>
      <c r="I1877" s="1" t="n">
        <v>12122</v>
      </c>
      <c r="J1877" s="1" t="n">
        <v>100138</v>
      </c>
      <c r="K1877" s="1" t="n">
        <v>139</v>
      </c>
      <c r="L1877" s="1" t="s">
        <v>4198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7" t="n">
        <v>46185</v>
      </c>
      <c r="C1878" s="1" t="n">
        <v>2</v>
      </c>
      <c r="D1878" s="1" t="s">
        <v>3825</v>
      </c>
      <c r="E1878" s="1" t="n">
        <v>33</v>
      </c>
      <c r="F1878" s="1" t="s">
        <v>93</v>
      </c>
      <c r="I1878" s="1" t="n">
        <v>12123</v>
      </c>
      <c r="J1878" s="1" t="n">
        <v>100113</v>
      </c>
      <c r="K1878" s="1" t="n">
        <v>114</v>
      </c>
      <c r="L1878" s="1" t="s">
        <v>4104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7" t="n">
        <v>46185</v>
      </c>
      <c r="C1879" s="1" t="n">
        <v>2</v>
      </c>
      <c r="D1879" s="1" t="s">
        <v>3825</v>
      </c>
      <c r="E1879" s="1" t="n">
        <v>33</v>
      </c>
      <c r="F1879" s="1" t="s">
        <v>93</v>
      </c>
      <c r="I1879" s="1" t="n">
        <v>12123</v>
      </c>
      <c r="J1879" s="1" t="n">
        <v>100115</v>
      </c>
      <c r="K1879" s="1" t="n">
        <v>116</v>
      </c>
      <c r="L1879" s="1" t="s">
        <v>4105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7" t="n">
        <v>46185</v>
      </c>
      <c r="C1880" s="1" t="n">
        <v>2</v>
      </c>
      <c r="D1880" s="1" t="s">
        <v>3825</v>
      </c>
      <c r="E1880" s="1" t="n">
        <v>33</v>
      </c>
      <c r="F1880" s="1" t="s">
        <v>93</v>
      </c>
      <c r="I1880" s="1" t="n">
        <v>12123</v>
      </c>
      <c r="J1880" s="1" t="n">
        <v>100130</v>
      </c>
      <c r="K1880" s="1" t="n">
        <v>131</v>
      </c>
      <c r="L1880" s="1" t="s">
        <v>4106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7" t="n">
        <v>46185</v>
      </c>
      <c r="C1881" s="1" t="n">
        <v>2</v>
      </c>
      <c r="D1881" s="1" t="s">
        <v>3825</v>
      </c>
      <c r="E1881" s="1" t="n">
        <v>33</v>
      </c>
      <c r="F1881" s="1" t="s">
        <v>93</v>
      </c>
      <c r="I1881" s="1" t="n">
        <v>12123</v>
      </c>
      <c r="J1881" s="1" t="n">
        <v>100132</v>
      </c>
      <c r="K1881" s="1" t="n">
        <v>133</v>
      </c>
      <c r="L1881" s="1" t="s">
        <v>4107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7" t="n">
        <v>46185</v>
      </c>
      <c r="C1882" s="1" t="n">
        <v>2</v>
      </c>
      <c r="D1882" s="1" t="s">
        <v>3825</v>
      </c>
      <c r="E1882" s="1" t="n">
        <v>33</v>
      </c>
      <c r="F1882" s="1" t="s">
        <v>93</v>
      </c>
      <c r="I1882" s="1" t="n">
        <v>12123</v>
      </c>
      <c r="J1882" s="1" t="n">
        <v>100135</v>
      </c>
      <c r="K1882" s="1" t="n">
        <v>136</v>
      </c>
      <c r="L1882" s="1" t="s">
        <v>4108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7" t="n">
        <v>46185</v>
      </c>
      <c r="C1883" s="1" t="n">
        <v>2</v>
      </c>
      <c r="D1883" s="1" t="s">
        <v>3825</v>
      </c>
      <c r="E1883" s="1" t="n">
        <v>33</v>
      </c>
      <c r="F1883" s="1" t="s">
        <v>93</v>
      </c>
      <c r="I1883" s="1" t="n">
        <v>12123</v>
      </c>
      <c r="J1883" s="1" t="n">
        <v>100148</v>
      </c>
      <c r="K1883" s="1" t="n">
        <v>149</v>
      </c>
      <c r="L1883" s="1" t="s">
        <v>4109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7" t="n">
        <v>46185</v>
      </c>
      <c r="C1884" s="1" t="n">
        <v>2</v>
      </c>
      <c r="D1884" s="1" t="s">
        <v>3825</v>
      </c>
      <c r="E1884" s="1" t="n">
        <v>33</v>
      </c>
      <c r="F1884" s="1" t="s">
        <v>93</v>
      </c>
      <c r="I1884" s="1" t="n">
        <v>12123</v>
      </c>
      <c r="J1884" s="1" t="n">
        <v>100297</v>
      </c>
      <c r="K1884" s="1" t="n">
        <v>70293</v>
      </c>
      <c r="L1884" s="1" t="s">
        <v>4110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7" t="n">
        <v>46185</v>
      </c>
      <c r="C1885" s="1" t="n">
        <v>2</v>
      </c>
      <c r="D1885" s="1" t="s">
        <v>3825</v>
      </c>
      <c r="E1885" s="1" t="n">
        <v>33</v>
      </c>
      <c r="F1885" s="1" t="s">
        <v>93</v>
      </c>
      <c r="I1885" s="1" t="n">
        <v>12123</v>
      </c>
      <c r="J1885" s="1" t="n">
        <v>110142</v>
      </c>
      <c r="K1885" s="1" t="n">
        <v>16699</v>
      </c>
      <c r="L1885" s="1" t="s">
        <v>4111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7" t="n">
        <v>46185</v>
      </c>
      <c r="C1886" s="1" t="n">
        <v>2</v>
      </c>
      <c r="D1886" s="1" t="s">
        <v>3825</v>
      </c>
      <c r="E1886" s="1" t="n">
        <v>33</v>
      </c>
      <c r="F1886" s="1" t="s">
        <v>93</v>
      </c>
      <c r="I1886" s="1" t="n">
        <v>12123</v>
      </c>
      <c r="J1886" s="1" t="n">
        <v>110168</v>
      </c>
      <c r="K1886" s="1" t="n">
        <v>37365</v>
      </c>
      <c r="L1886" s="1" t="s">
        <v>4112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7" t="n">
        <v>46185</v>
      </c>
      <c r="C1887" s="1" t="n">
        <v>2</v>
      </c>
      <c r="D1887" s="1" t="s">
        <v>3825</v>
      </c>
      <c r="E1887" s="1" t="n">
        <v>33</v>
      </c>
      <c r="F1887" s="1" t="s">
        <v>93</v>
      </c>
      <c r="I1887" s="1" t="n">
        <v>12123</v>
      </c>
      <c r="J1887" s="1" t="n">
        <v>110489</v>
      </c>
      <c r="K1887" s="1" t="n">
        <v>54743</v>
      </c>
      <c r="L1887" s="1" t="s">
        <v>4114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7" t="n">
        <v>46185</v>
      </c>
      <c r="C1888" s="1" t="n">
        <v>2</v>
      </c>
      <c r="D1888" s="1" t="s">
        <v>3825</v>
      </c>
      <c r="E1888" s="1" t="n">
        <v>33</v>
      </c>
      <c r="F1888" s="1" t="s">
        <v>93</v>
      </c>
      <c r="I1888" s="1" t="n">
        <v>12123</v>
      </c>
      <c r="J1888" s="1" t="n">
        <v>80078</v>
      </c>
      <c r="K1888" s="1" t="n">
        <v>710</v>
      </c>
      <c r="L1888" s="1" t="s">
        <v>4115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7" t="n">
        <v>46185</v>
      </c>
      <c r="C1889" s="1" t="n">
        <v>6</v>
      </c>
      <c r="D1889" s="1" t="s">
        <v>3844</v>
      </c>
      <c r="E1889" s="1" t="n">
        <v>33</v>
      </c>
      <c r="F1889" s="1" t="s">
        <v>93</v>
      </c>
      <c r="I1889" s="1" t="n">
        <v>5113</v>
      </c>
      <c r="J1889" s="1" t="n">
        <v>100062</v>
      </c>
      <c r="K1889" s="1" t="n">
        <v>63</v>
      </c>
      <c r="L1889" s="1" t="s">
        <v>4117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7" t="n">
        <v>46185</v>
      </c>
      <c r="C1890" s="1" t="n">
        <v>6</v>
      </c>
      <c r="D1890" s="1" t="s">
        <v>3844</v>
      </c>
      <c r="E1890" s="1" t="n">
        <v>33</v>
      </c>
      <c r="F1890" s="1" t="s">
        <v>93</v>
      </c>
      <c r="I1890" s="1" t="n">
        <v>5113</v>
      </c>
      <c r="J1890" s="1" t="n">
        <v>100100</v>
      </c>
      <c r="K1890" s="1" t="n">
        <v>101</v>
      </c>
      <c r="L1890" s="1" t="s">
        <v>4194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7" t="n">
        <v>46185</v>
      </c>
      <c r="C1891" s="1" t="n">
        <v>6</v>
      </c>
      <c r="D1891" s="1" t="s">
        <v>3844</v>
      </c>
      <c r="E1891" s="1" t="n">
        <v>33</v>
      </c>
      <c r="F1891" s="1" t="s">
        <v>93</v>
      </c>
      <c r="I1891" s="1" t="n">
        <v>5113</v>
      </c>
      <c r="J1891" s="1" t="n">
        <v>100104</v>
      </c>
      <c r="K1891" s="1" t="n">
        <v>105</v>
      </c>
      <c r="L1891" s="1" t="s">
        <v>4195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7" t="n">
        <v>46185</v>
      </c>
      <c r="C1892" s="1" t="n">
        <v>6</v>
      </c>
      <c r="D1892" s="1" t="s">
        <v>3844</v>
      </c>
      <c r="E1892" s="1" t="n">
        <v>33</v>
      </c>
      <c r="F1892" s="1" t="s">
        <v>93</v>
      </c>
      <c r="I1892" s="1" t="n">
        <v>5113</v>
      </c>
      <c r="J1892" s="1" t="n">
        <v>100105</v>
      </c>
      <c r="K1892" s="1" t="n">
        <v>106</v>
      </c>
      <c r="L1892" s="1" t="s">
        <v>4118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7" t="n">
        <v>46185</v>
      </c>
      <c r="C1893" s="1" t="n">
        <v>6</v>
      </c>
      <c r="D1893" s="1" t="s">
        <v>3844</v>
      </c>
      <c r="E1893" s="1" t="n">
        <v>33</v>
      </c>
      <c r="F1893" s="1" t="s">
        <v>93</v>
      </c>
      <c r="I1893" s="1" t="n">
        <v>5113</v>
      </c>
      <c r="J1893" s="1" t="n">
        <v>100107</v>
      </c>
      <c r="K1893" s="1" t="n">
        <v>108</v>
      </c>
      <c r="L1893" s="1" t="s">
        <v>4119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7" t="n">
        <v>46185</v>
      </c>
      <c r="C1894" s="1" t="n">
        <v>6</v>
      </c>
      <c r="D1894" s="1" t="s">
        <v>3844</v>
      </c>
      <c r="E1894" s="1" t="n">
        <v>33</v>
      </c>
      <c r="F1894" s="1" t="s">
        <v>93</v>
      </c>
      <c r="I1894" s="1" t="n">
        <v>5113</v>
      </c>
      <c r="J1894" s="1" t="n">
        <v>100109</v>
      </c>
      <c r="K1894" s="1" t="n">
        <v>110</v>
      </c>
      <c r="L1894" s="1" t="s">
        <v>4120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7" t="n">
        <v>46185</v>
      </c>
      <c r="C1895" s="1" t="n">
        <v>6</v>
      </c>
      <c r="D1895" s="1" t="s">
        <v>3844</v>
      </c>
      <c r="E1895" s="1" t="n">
        <v>33</v>
      </c>
      <c r="F1895" s="1" t="s">
        <v>93</v>
      </c>
      <c r="I1895" s="1" t="n">
        <v>5113</v>
      </c>
      <c r="J1895" s="1" t="n">
        <v>100110</v>
      </c>
      <c r="K1895" s="1" t="n">
        <v>111</v>
      </c>
      <c r="L1895" s="1" t="s">
        <v>4121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7" t="n">
        <v>46185</v>
      </c>
      <c r="C1896" s="1" t="n">
        <v>6</v>
      </c>
      <c r="D1896" s="1" t="s">
        <v>3844</v>
      </c>
      <c r="E1896" s="1" t="n">
        <v>33</v>
      </c>
      <c r="F1896" s="1" t="s">
        <v>93</v>
      </c>
      <c r="I1896" s="1" t="n">
        <v>5113</v>
      </c>
      <c r="J1896" s="1" t="n">
        <v>100112</v>
      </c>
      <c r="K1896" s="1" t="n">
        <v>113</v>
      </c>
      <c r="L1896" s="1" t="s">
        <v>4122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7" t="n">
        <v>46185</v>
      </c>
      <c r="C1897" s="1" t="n">
        <v>6</v>
      </c>
      <c r="D1897" s="1" t="s">
        <v>3844</v>
      </c>
      <c r="E1897" s="1" t="n">
        <v>33</v>
      </c>
      <c r="F1897" s="1" t="s">
        <v>93</v>
      </c>
      <c r="I1897" s="1" t="n">
        <v>5113</v>
      </c>
      <c r="J1897" s="1" t="n">
        <v>100116</v>
      </c>
      <c r="K1897" s="1" t="n">
        <v>117</v>
      </c>
      <c r="L1897" s="1" t="s">
        <v>4123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7" t="n">
        <v>46185</v>
      </c>
      <c r="C1898" s="1" t="n">
        <v>6</v>
      </c>
      <c r="D1898" s="1" t="s">
        <v>3844</v>
      </c>
      <c r="E1898" s="1" t="n">
        <v>33</v>
      </c>
      <c r="F1898" s="1" t="s">
        <v>93</v>
      </c>
      <c r="I1898" s="1" t="n">
        <v>5113</v>
      </c>
      <c r="J1898" s="1" t="n">
        <v>100118</v>
      </c>
      <c r="K1898" s="1" t="n">
        <v>119</v>
      </c>
      <c r="L1898" s="1" t="s">
        <v>4124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7" t="n">
        <v>46185</v>
      </c>
      <c r="C1899" s="1" t="n">
        <v>6</v>
      </c>
      <c r="D1899" s="1" t="s">
        <v>3844</v>
      </c>
      <c r="E1899" s="1" t="n">
        <v>33</v>
      </c>
      <c r="F1899" s="1" t="s">
        <v>93</v>
      </c>
      <c r="I1899" s="1" t="n">
        <v>5113</v>
      </c>
      <c r="J1899" s="1" t="n">
        <v>100121</v>
      </c>
      <c r="K1899" s="1" t="n">
        <v>122</v>
      </c>
      <c r="L1899" s="1" t="s">
        <v>4196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7" t="n">
        <v>46185</v>
      </c>
      <c r="C1900" s="1" t="n">
        <v>6</v>
      </c>
      <c r="D1900" s="1" t="s">
        <v>3844</v>
      </c>
      <c r="E1900" s="1" t="n">
        <v>33</v>
      </c>
      <c r="F1900" s="1" t="s">
        <v>93</v>
      </c>
      <c r="I1900" s="1" t="n">
        <v>5113</v>
      </c>
      <c r="J1900" s="1" t="n">
        <v>100122</v>
      </c>
      <c r="K1900" s="1" t="n">
        <v>123</v>
      </c>
      <c r="L1900" s="1" t="s">
        <v>4125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7" t="n">
        <v>46185</v>
      </c>
      <c r="C1901" s="1" t="n">
        <v>6</v>
      </c>
      <c r="D1901" s="1" t="s">
        <v>3844</v>
      </c>
      <c r="E1901" s="1" t="n">
        <v>33</v>
      </c>
      <c r="F1901" s="1" t="s">
        <v>93</v>
      </c>
      <c r="I1901" s="1" t="n">
        <v>5113</v>
      </c>
      <c r="J1901" s="1" t="n">
        <v>100123</v>
      </c>
      <c r="K1901" s="1" t="n">
        <v>124</v>
      </c>
      <c r="L1901" s="1" t="s">
        <v>4126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7" t="n">
        <v>46185</v>
      </c>
      <c r="C1902" s="1" t="n">
        <v>6</v>
      </c>
      <c r="D1902" s="1" t="s">
        <v>3844</v>
      </c>
      <c r="E1902" s="1" t="n">
        <v>33</v>
      </c>
      <c r="F1902" s="1" t="s">
        <v>93</v>
      </c>
      <c r="I1902" s="1" t="n">
        <v>5113</v>
      </c>
      <c r="J1902" s="1" t="n">
        <v>100124</v>
      </c>
      <c r="K1902" s="1" t="n">
        <v>125</v>
      </c>
      <c r="L1902" s="1" t="s">
        <v>4127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7" t="n">
        <v>46185</v>
      </c>
      <c r="C1903" s="1" t="n">
        <v>6</v>
      </c>
      <c r="D1903" s="1" t="s">
        <v>3844</v>
      </c>
      <c r="E1903" s="1" t="n">
        <v>33</v>
      </c>
      <c r="F1903" s="1" t="s">
        <v>93</v>
      </c>
      <c r="I1903" s="1" t="n">
        <v>5113</v>
      </c>
      <c r="J1903" s="1" t="n">
        <v>100125</v>
      </c>
      <c r="K1903" s="1" t="n">
        <v>126</v>
      </c>
      <c r="L1903" s="1" t="s">
        <v>4197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7" t="n">
        <v>46185</v>
      </c>
      <c r="C1904" s="1" t="n">
        <v>6</v>
      </c>
      <c r="D1904" s="1" t="s">
        <v>3844</v>
      </c>
      <c r="E1904" s="1" t="n">
        <v>33</v>
      </c>
      <c r="F1904" s="1" t="s">
        <v>93</v>
      </c>
      <c r="I1904" s="1" t="n">
        <v>5113</v>
      </c>
      <c r="J1904" s="1" t="n">
        <v>100129</v>
      </c>
      <c r="K1904" s="1" t="n">
        <v>130</v>
      </c>
      <c r="L1904" s="1" t="s">
        <v>4128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7" t="n">
        <v>46185</v>
      </c>
      <c r="C1905" s="1" t="n">
        <v>6</v>
      </c>
      <c r="D1905" s="1" t="s">
        <v>3844</v>
      </c>
      <c r="E1905" s="1" t="n">
        <v>33</v>
      </c>
      <c r="F1905" s="1" t="s">
        <v>93</v>
      </c>
      <c r="I1905" s="1" t="n">
        <v>5113</v>
      </c>
      <c r="J1905" s="1" t="n">
        <v>100133</v>
      </c>
      <c r="K1905" s="1" t="n">
        <v>134</v>
      </c>
      <c r="L1905" s="1" t="s">
        <v>4129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7" t="n">
        <v>46185</v>
      </c>
      <c r="C1906" s="1" t="n">
        <v>6</v>
      </c>
      <c r="D1906" s="1" t="s">
        <v>3844</v>
      </c>
      <c r="E1906" s="1" t="n">
        <v>33</v>
      </c>
      <c r="F1906" s="1" t="s">
        <v>93</v>
      </c>
      <c r="I1906" s="1" t="n">
        <v>5113</v>
      </c>
      <c r="J1906" s="1" t="n">
        <v>100138</v>
      </c>
      <c r="K1906" s="1" t="n">
        <v>139</v>
      </c>
      <c r="L1906" s="1" t="s">
        <v>4198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7" t="n">
        <v>46185</v>
      </c>
      <c r="C1907" s="1" t="n">
        <v>6</v>
      </c>
      <c r="D1907" s="1" t="s">
        <v>3844</v>
      </c>
      <c r="E1907" s="1" t="n">
        <v>33</v>
      </c>
      <c r="F1907" s="1" t="s">
        <v>93</v>
      </c>
      <c r="I1907" s="1" t="n">
        <v>5114</v>
      </c>
      <c r="J1907" s="1" t="n">
        <v>100113</v>
      </c>
      <c r="K1907" s="1" t="n">
        <v>114</v>
      </c>
      <c r="L1907" s="1" t="s">
        <v>4104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7" t="n">
        <v>46185</v>
      </c>
      <c r="C1908" s="1" t="n">
        <v>6</v>
      </c>
      <c r="D1908" s="1" t="s">
        <v>3844</v>
      </c>
      <c r="E1908" s="1" t="n">
        <v>33</v>
      </c>
      <c r="F1908" s="1" t="s">
        <v>93</v>
      </c>
      <c r="I1908" s="1" t="n">
        <v>5114</v>
      </c>
      <c r="J1908" s="1" t="n">
        <v>100115</v>
      </c>
      <c r="K1908" s="1" t="n">
        <v>116</v>
      </c>
      <c r="L1908" s="1" t="s">
        <v>4105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7" t="n">
        <v>46185</v>
      </c>
      <c r="C1909" s="1" t="n">
        <v>6</v>
      </c>
      <c r="D1909" s="1" t="s">
        <v>3844</v>
      </c>
      <c r="E1909" s="1" t="n">
        <v>33</v>
      </c>
      <c r="F1909" s="1" t="s">
        <v>93</v>
      </c>
      <c r="I1909" s="1" t="n">
        <v>5114</v>
      </c>
      <c r="J1909" s="1" t="n">
        <v>100130</v>
      </c>
      <c r="K1909" s="1" t="n">
        <v>131</v>
      </c>
      <c r="L1909" s="1" t="s">
        <v>4106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7" t="n">
        <v>46185</v>
      </c>
      <c r="C1910" s="1" t="n">
        <v>6</v>
      </c>
      <c r="D1910" s="1" t="s">
        <v>3844</v>
      </c>
      <c r="E1910" s="1" t="n">
        <v>33</v>
      </c>
      <c r="F1910" s="1" t="s">
        <v>93</v>
      </c>
      <c r="I1910" s="1" t="n">
        <v>5114</v>
      </c>
      <c r="J1910" s="1" t="n">
        <v>100132</v>
      </c>
      <c r="K1910" s="1" t="n">
        <v>133</v>
      </c>
      <c r="L1910" s="1" t="s">
        <v>4107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7" t="n">
        <v>46185</v>
      </c>
      <c r="C1911" s="1" t="n">
        <v>6</v>
      </c>
      <c r="D1911" s="1" t="s">
        <v>3844</v>
      </c>
      <c r="E1911" s="1" t="n">
        <v>33</v>
      </c>
      <c r="F1911" s="1" t="s">
        <v>93</v>
      </c>
      <c r="I1911" s="1" t="n">
        <v>5114</v>
      </c>
      <c r="J1911" s="1" t="n">
        <v>100135</v>
      </c>
      <c r="K1911" s="1" t="n">
        <v>136</v>
      </c>
      <c r="L1911" s="1" t="s">
        <v>4108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7" t="n">
        <v>46185</v>
      </c>
      <c r="C1912" s="1" t="n">
        <v>6</v>
      </c>
      <c r="D1912" s="1" t="s">
        <v>3844</v>
      </c>
      <c r="E1912" s="1" t="n">
        <v>33</v>
      </c>
      <c r="F1912" s="1" t="s">
        <v>93</v>
      </c>
      <c r="I1912" s="1" t="n">
        <v>5114</v>
      </c>
      <c r="J1912" s="1" t="n">
        <v>100148</v>
      </c>
      <c r="K1912" s="1" t="n">
        <v>149</v>
      </c>
      <c r="L1912" s="1" t="s">
        <v>4109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7" t="n">
        <v>46185</v>
      </c>
      <c r="C1913" s="1" t="n">
        <v>6</v>
      </c>
      <c r="D1913" s="1" t="s">
        <v>3844</v>
      </c>
      <c r="E1913" s="1" t="n">
        <v>33</v>
      </c>
      <c r="F1913" s="1" t="s">
        <v>93</v>
      </c>
      <c r="I1913" s="1" t="n">
        <v>5114</v>
      </c>
      <c r="J1913" s="1" t="n">
        <v>100297</v>
      </c>
      <c r="K1913" s="1" t="n">
        <v>70293</v>
      </c>
      <c r="L1913" s="1" t="s">
        <v>4110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7" t="n">
        <v>46185</v>
      </c>
      <c r="C1914" s="1" t="n">
        <v>6</v>
      </c>
      <c r="D1914" s="1" t="s">
        <v>3844</v>
      </c>
      <c r="E1914" s="1" t="n">
        <v>33</v>
      </c>
      <c r="F1914" s="1" t="s">
        <v>93</v>
      </c>
      <c r="I1914" s="1" t="n">
        <v>5114</v>
      </c>
      <c r="J1914" s="1" t="n">
        <v>110142</v>
      </c>
      <c r="K1914" s="1" t="n">
        <v>16699</v>
      </c>
      <c r="L1914" s="1" t="s">
        <v>4111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7" t="n">
        <v>46185</v>
      </c>
      <c r="C1915" s="1" t="n">
        <v>6</v>
      </c>
      <c r="D1915" s="1" t="s">
        <v>3844</v>
      </c>
      <c r="E1915" s="1" t="n">
        <v>33</v>
      </c>
      <c r="F1915" s="1" t="s">
        <v>93</v>
      </c>
      <c r="I1915" s="1" t="n">
        <v>5114</v>
      </c>
      <c r="J1915" s="1" t="n">
        <v>110168</v>
      </c>
      <c r="K1915" s="1" t="n">
        <v>37365</v>
      </c>
      <c r="L1915" s="1" t="s">
        <v>4112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7" t="n">
        <v>46185</v>
      </c>
      <c r="C1916" s="1" t="n">
        <v>6</v>
      </c>
      <c r="D1916" s="1" t="s">
        <v>3844</v>
      </c>
      <c r="E1916" s="1" t="n">
        <v>33</v>
      </c>
      <c r="F1916" s="1" t="s">
        <v>93</v>
      </c>
      <c r="I1916" s="1" t="n">
        <v>5114</v>
      </c>
      <c r="J1916" s="1" t="n">
        <v>110489</v>
      </c>
      <c r="K1916" s="1" t="n">
        <v>54743</v>
      </c>
      <c r="L1916" s="1" t="s">
        <v>4114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7" t="n">
        <v>46185</v>
      </c>
      <c r="C1917" s="1" t="n">
        <v>6</v>
      </c>
      <c r="D1917" s="1" t="s">
        <v>3844</v>
      </c>
      <c r="E1917" s="1" t="n">
        <v>33</v>
      </c>
      <c r="F1917" s="1" t="s">
        <v>93</v>
      </c>
      <c r="I1917" s="1" t="n">
        <v>5114</v>
      </c>
      <c r="J1917" s="1" t="n">
        <v>80078</v>
      </c>
      <c r="K1917" s="1" t="n">
        <v>710</v>
      </c>
      <c r="L1917" s="1" t="s">
        <v>4115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7" t="n">
        <v>46186</v>
      </c>
      <c r="C1918" s="1" t="n">
        <v>1</v>
      </c>
      <c r="D1918" s="1" t="s">
        <v>3781</v>
      </c>
      <c r="E1918" s="1" t="n">
        <v>978</v>
      </c>
      <c r="F1918" s="1" t="s">
        <v>118</v>
      </c>
      <c r="I1918" s="1" t="n">
        <v>276</v>
      </c>
      <c r="J1918" s="1" t="n">
        <v>61368</v>
      </c>
      <c r="K1918" s="1" t="n">
        <v>2257907</v>
      </c>
      <c r="L1918" s="1" t="s">
        <v>3782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7" t="n">
        <v>46186</v>
      </c>
      <c r="C1919" s="1" t="n">
        <v>1</v>
      </c>
      <c r="D1919" s="1" t="s">
        <v>3781</v>
      </c>
      <c r="E1919" s="1" t="n">
        <v>978</v>
      </c>
      <c r="F1919" s="1" t="s">
        <v>118</v>
      </c>
      <c r="I1919" s="1" t="n">
        <v>276</v>
      </c>
      <c r="J1919" s="1" t="n">
        <v>61378</v>
      </c>
      <c r="K1919" s="1" t="n">
        <v>2257914</v>
      </c>
      <c r="L1919" s="1" t="s">
        <v>3783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7" t="n">
        <v>46186</v>
      </c>
      <c r="C1920" s="1" t="n">
        <v>1</v>
      </c>
      <c r="D1920" s="1" t="s">
        <v>3781</v>
      </c>
      <c r="E1920" s="1" t="n">
        <v>978</v>
      </c>
      <c r="F1920" s="1" t="s">
        <v>118</v>
      </c>
      <c r="I1920" s="1" t="n">
        <v>276</v>
      </c>
      <c r="J1920" s="1" t="n">
        <v>61379</v>
      </c>
      <c r="K1920" s="1" t="n">
        <v>2257921</v>
      </c>
      <c r="L1920" s="1" t="s">
        <v>3784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7" t="n">
        <v>46186</v>
      </c>
      <c r="C1921" s="1" t="n">
        <v>1</v>
      </c>
      <c r="D1921" s="1" t="s">
        <v>3781</v>
      </c>
      <c r="E1921" s="1" t="n">
        <v>642</v>
      </c>
      <c r="F1921" s="1" t="s">
        <v>186</v>
      </c>
      <c r="I1921" s="1" t="n">
        <v>495</v>
      </c>
      <c r="J1921" s="1" t="n">
        <v>71766</v>
      </c>
      <c r="K1921" s="1" t="n">
        <v>779180</v>
      </c>
      <c r="L1921" s="1" t="s">
        <v>3881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7" t="n">
        <v>46186</v>
      </c>
      <c r="C1922" s="1" t="n">
        <v>1</v>
      </c>
      <c r="D1922" s="1" t="s">
        <v>3781</v>
      </c>
      <c r="E1922" s="1" t="n">
        <v>1316</v>
      </c>
      <c r="F1922" s="1" t="s">
        <v>1095</v>
      </c>
      <c r="I1922" s="1" t="n">
        <v>3555</v>
      </c>
      <c r="J1922" s="1" t="n">
        <v>37359</v>
      </c>
      <c r="K1922" s="1" t="n">
        <v>55526</v>
      </c>
      <c r="L1922" s="1" t="s">
        <v>3815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7" t="n">
        <v>46186</v>
      </c>
      <c r="C1923" s="1" t="n">
        <v>1</v>
      </c>
      <c r="D1923" s="1" t="s">
        <v>3781</v>
      </c>
      <c r="E1923" s="1" t="n">
        <v>1038</v>
      </c>
      <c r="F1923" s="1" t="s">
        <v>122</v>
      </c>
      <c r="I1923" s="1" t="n">
        <v>5978</v>
      </c>
      <c r="J1923" s="1" t="n">
        <v>61580</v>
      </c>
      <c r="K1923" s="1" t="n">
        <v>2258157</v>
      </c>
      <c r="L1923" s="1" t="s">
        <v>3816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7" t="n">
        <v>46186</v>
      </c>
      <c r="C1924" s="1" t="n">
        <v>1</v>
      </c>
      <c r="D1924" s="1" t="s">
        <v>3781</v>
      </c>
      <c r="E1924" s="1" t="n">
        <v>1614</v>
      </c>
      <c r="F1924" s="1" t="s">
        <v>89</v>
      </c>
      <c r="I1924" s="1" t="n">
        <v>11250</v>
      </c>
      <c r="J1924" s="1" t="n">
        <v>10841</v>
      </c>
      <c r="K1924" s="1" t="n">
        <v>7898317290435</v>
      </c>
      <c r="L1924" s="1" t="s">
        <v>4028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7" t="n">
        <v>46186</v>
      </c>
      <c r="C1925" s="1" t="n">
        <v>1</v>
      </c>
      <c r="D1925" s="1" t="s">
        <v>3781</v>
      </c>
      <c r="E1925" s="1" t="n">
        <v>1614</v>
      </c>
      <c r="F1925" s="1" t="s">
        <v>89</v>
      </c>
      <c r="I1925" s="1" t="n">
        <v>11250</v>
      </c>
      <c r="J1925" s="1" t="n">
        <v>10849</v>
      </c>
      <c r="K1925" s="1" t="n">
        <v>7898317290107</v>
      </c>
      <c r="L1925" s="1" t="s">
        <v>4703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7" t="n">
        <v>46186</v>
      </c>
      <c r="C1926" s="1" t="n">
        <v>1</v>
      </c>
      <c r="D1926" s="1" t="s">
        <v>3781</v>
      </c>
      <c r="E1926" s="1" t="n">
        <v>1614</v>
      </c>
      <c r="F1926" s="1" t="s">
        <v>89</v>
      </c>
      <c r="I1926" s="1" t="n">
        <v>11250</v>
      </c>
      <c r="J1926" s="1" t="n">
        <v>11980</v>
      </c>
      <c r="K1926" s="1" t="n">
        <v>7898317290480</v>
      </c>
      <c r="L1926" s="1" t="s">
        <v>4031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7" t="n">
        <v>46186</v>
      </c>
      <c r="C1927" s="1" t="n">
        <v>1</v>
      </c>
      <c r="D1927" s="1" t="s">
        <v>3781</v>
      </c>
      <c r="E1927" s="1" t="n">
        <v>1614</v>
      </c>
      <c r="F1927" s="1" t="s">
        <v>89</v>
      </c>
      <c r="I1927" s="1" t="n">
        <v>11250</v>
      </c>
      <c r="J1927" s="1" t="n">
        <v>11981</v>
      </c>
      <c r="K1927" s="1" t="n">
        <v>7898317290503</v>
      </c>
      <c r="L1927" s="1" t="s">
        <v>4337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7" t="n">
        <v>46186</v>
      </c>
      <c r="C1928" s="1" t="n">
        <v>1</v>
      </c>
      <c r="D1928" s="1" t="s">
        <v>3781</v>
      </c>
      <c r="E1928" s="1" t="n">
        <v>1614</v>
      </c>
      <c r="F1928" s="1" t="s">
        <v>89</v>
      </c>
      <c r="I1928" s="1" t="n">
        <v>11250</v>
      </c>
      <c r="J1928" s="1" t="n">
        <v>12927</v>
      </c>
      <c r="K1928" s="1" t="n">
        <v>7898317290077</v>
      </c>
      <c r="L1928" s="1" t="s">
        <v>4704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7" t="n">
        <v>46186</v>
      </c>
      <c r="C1929" s="1" t="n">
        <v>1</v>
      </c>
      <c r="D1929" s="1" t="s">
        <v>3781</v>
      </c>
      <c r="E1929" s="1" t="n">
        <v>1614</v>
      </c>
      <c r="F1929" s="1" t="s">
        <v>89</v>
      </c>
      <c r="I1929" s="1" t="n">
        <v>11250</v>
      </c>
      <c r="J1929" s="1" t="n">
        <v>13023</v>
      </c>
      <c r="K1929" s="1" t="n">
        <v>7898317290534</v>
      </c>
      <c r="L1929" s="1" t="s">
        <v>4032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7" t="n">
        <v>46186</v>
      </c>
      <c r="C1930" s="1" t="n">
        <v>1</v>
      </c>
      <c r="D1930" s="1" t="s">
        <v>3781</v>
      </c>
      <c r="E1930" s="1" t="n">
        <v>1614</v>
      </c>
      <c r="F1930" s="1" t="s">
        <v>89</v>
      </c>
      <c r="I1930" s="1" t="n">
        <v>11250</v>
      </c>
      <c r="J1930" s="1" t="n">
        <v>13024</v>
      </c>
      <c r="K1930" s="1" t="n">
        <v>7898317290466</v>
      </c>
      <c r="L1930" s="1" t="s">
        <v>4033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7" t="n">
        <v>46186</v>
      </c>
      <c r="C1931" s="1" t="n">
        <v>1</v>
      </c>
      <c r="D1931" s="1" t="s">
        <v>3781</v>
      </c>
      <c r="E1931" s="1" t="n">
        <v>1614</v>
      </c>
      <c r="F1931" s="1" t="s">
        <v>89</v>
      </c>
      <c r="I1931" s="1" t="n">
        <v>11250</v>
      </c>
      <c r="J1931" s="1" t="n">
        <v>14440</v>
      </c>
      <c r="K1931" s="1" t="n">
        <v>7898317290527</v>
      </c>
      <c r="L1931" s="1" t="s">
        <v>4034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7" t="n">
        <v>46186</v>
      </c>
      <c r="C1932" s="1" t="n">
        <v>1</v>
      </c>
      <c r="D1932" s="1" t="s">
        <v>3781</v>
      </c>
      <c r="E1932" s="1" t="n">
        <v>1614</v>
      </c>
      <c r="F1932" s="1" t="s">
        <v>89</v>
      </c>
      <c r="I1932" s="1" t="n">
        <v>11250</v>
      </c>
      <c r="J1932" s="1" t="n">
        <v>14442</v>
      </c>
      <c r="K1932" s="1" t="n">
        <v>7898317290558</v>
      </c>
      <c r="L1932" s="1" t="s">
        <v>4341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7" t="n">
        <v>46186</v>
      </c>
      <c r="C1933" s="1" t="n">
        <v>1</v>
      </c>
      <c r="D1933" s="1" t="s">
        <v>3781</v>
      </c>
      <c r="E1933" s="1" t="n">
        <v>1614</v>
      </c>
      <c r="F1933" s="1" t="s">
        <v>89</v>
      </c>
      <c r="I1933" s="1" t="n">
        <v>11250</v>
      </c>
      <c r="J1933" s="1" t="n">
        <v>14443</v>
      </c>
      <c r="K1933" s="1" t="n">
        <v>7898317290497</v>
      </c>
      <c r="L1933" s="1" t="s">
        <v>4035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7" t="n">
        <v>46186</v>
      </c>
      <c r="C1934" s="1" t="n">
        <v>1</v>
      </c>
      <c r="D1934" s="1" t="s">
        <v>3781</v>
      </c>
      <c r="E1934" s="1" t="n">
        <v>1614</v>
      </c>
      <c r="F1934" s="1" t="s">
        <v>89</v>
      </c>
      <c r="I1934" s="1" t="n">
        <v>11250</v>
      </c>
      <c r="J1934" s="1" t="n">
        <v>27400</v>
      </c>
      <c r="K1934" s="1" t="n">
        <v>7898317290978</v>
      </c>
      <c r="L1934" s="1" t="s">
        <v>4039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7" t="n">
        <v>46186</v>
      </c>
      <c r="C1935" s="1" t="n">
        <v>1</v>
      </c>
      <c r="D1935" s="1" t="s">
        <v>3781</v>
      </c>
      <c r="E1935" s="1" t="n">
        <v>1614</v>
      </c>
      <c r="F1935" s="1" t="s">
        <v>89</v>
      </c>
      <c r="I1935" s="1" t="n">
        <v>11250</v>
      </c>
      <c r="J1935" s="1" t="n">
        <v>32360</v>
      </c>
      <c r="K1935" s="1" t="n">
        <v>7898317291050</v>
      </c>
      <c r="L1935" s="1" t="s">
        <v>4040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7" t="n">
        <v>46186</v>
      </c>
      <c r="C1936" s="1" t="n">
        <v>1</v>
      </c>
      <c r="D1936" s="1" t="s">
        <v>3781</v>
      </c>
      <c r="E1936" s="1" t="n">
        <v>1614</v>
      </c>
      <c r="F1936" s="1" t="s">
        <v>89</v>
      </c>
      <c r="I1936" s="1" t="n">
        <v>11250</v>
      </c>
      <c r="J1936" s="1" t="n">
        <v>39922</v>
      </c>
      <c r="K1936" s="1" t="n">
        <v>7898317290909</v>
      </c>
      <c r="L1936" s="1" t="s">
        <v>4344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7" t="n">
        <v>46186</v>
      </c>
      <c r="C1937" s="1" t="n">
        <v>1</v>
      </c>
      <c r="D1937" s="1" t="s">
        <v>3781</v>
      </c>
      <c r="E1937" s="1" t="n">
        <v>1614</v>
      </c>
      <c r="F1937" s="1" t="s">
        <v>89</v>
      </c>
      <c r="I1937" s="1" t="n">
        <v>11250</v>
      </c>
      <c r="J1937" s="1" t="n">
        <v>70092</v>
      </c>
      <c r="K1937" s="1" t="n">
        <v>7898317290732</v>
      </c>
      <c r="L1937" s="1" t="s">
        <v>4705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7" t="n">
        <v>46186</v>
      </c>
      <c r="C1938" s="1" t="n">
        <v>1</v>
      </c>
      <c r="D1938" s="1" t="s">
        <v>3781</v>
      </c>
      <c r="E1938" s="1" t="n">
        <v>1614</v>
      </c>
      <c r="F1938" s="1" t="s">
        <v>89</v>
      </c>
      <c r="I1938" s="1" t="n">
        <v>11250</v>
      </c>
      <c r="J1938" s="1" t="n">
        <v>71276</v>
      </c>
      <c r="K1938" s="1" t="n">
        <v>7898317290725</v>
      </c>
      <c r="L1938" s="1" t="s">
        <v>4706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7" t="n">
        <v>46186</v>
      </c>
      <c r="C1939" s="1" t="n">
        <v>1</v>
      </c>
      <c r="D1939" s="1" t="s">
        <v>3781</v>
      </c>
      <c r="E1939" s="1" t="n">
        <v>754</v>
      </c>
      <c r="F1939" s="1" t="s">
        <v>182</v>
      </c>
      <c r="I1939" s="1" t="n">
        <v>31021</v>
      </c>
      <c r="J1939" s="1" t="n">
        <v>29079</v>
      </c>
      <c r="K1939" s="1" t="n">
        <v>55515</v>
      </c>
      <c r="L1939" s="1" t="s">
        <v>3818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7" t="n">
        <v>46186</v>
      </c>
      <c r="C1940" s="1" t="n">
        <v>1</v>
      </c>
      <c r="D1940" s="1" t="s">
        <v>3781</v>
      </c>
      <c r="E1940" s="1" t="n">
        <v>754</v>
      </c>
      <c r="F1940" s="1" t="s">
        <v>182</v>
      </c>
      <c r="I1940" s="1" t="n">
        <v>31021</v>
      </c>
      <c r="J1940" s="1" t="n">
        <v>29080</v>
      </c>
      <c r="K1940" s="1" t="n">
        <v>55516</v>
      </c>
      <c r="L1940" s="1" t="s">
        <v>3819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7" t="n">
        <v>46186</v>
      </c>
      <c r="C1941" s="1" t="n">
        <v>2</v>
      </c>
      <c r="D1941" s="1" t="s">
        <v>3825</v>
      </c>
      <c r="E1941" s="1" t="n">
        <v>33</v>
      </c>
      <c r="F1941" s="1" t="s">
        <v>93</v>
      </c>
      <c r="I1941" s="1" t="n">
        <v>123123</v>
      </c>
      <c r="J1941" s="1" t="n">
        <v>74674</v>
      </c>
      <c r="K1941" s="1" t="n">
        <v>741</v>
      </c>
      <c r="L1941" s="1" t="s">
        <v>4707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7" t="n">
        <v>46186</v>
      </c>
      <c r="C1942" s="1" t="n">
        <v>6</v>
      </c>
      <c r="D1942" s="1" t="s">
        <v>3844</v>
      </c>
      <c r="E1942" s="1" t="n">
        <v>33</v>
      </c>
      <c r="F1942" s="1" t="s">
        <v>93</v>
      </c>
      <c r="I1942" s="1" t="n">
        <v>5115</v>
      </c>
      <c r="J1942" s="1" t="n">
        <v>74674</v>
      </c>
      <c r="K1942" s="1" t="n">
        <v>741</v>
      </c>
      <c r="L1942" s="1" t="s">
        <v>4707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7" t="n">
        <v>46186</v>
      </c>
      <c r="C1943" s="1" t="n">
        <v>22</v>
      </c>
      <c r="D1943" s="1" t="s">
        <v>3850</v>
      </c>
      <c r="E1943" s="1" t="n">
        <v>33</v>
      </c>
      <c r="F1943" s="1" t="s">
        <v>93</v>
      </c>
      <c r="I1943" s="1" t="n">
        <v>5117</v>
      </c>
      <c r="J1943" s="1" t="n">
        <v>100000</v>
      </c>
      <c r="K1943" s="1" t="n">
        <v>1</v>
      </c>
      <c r="L1943" s="1" t="s">
        <v>3851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7" t="n">
        <v>46186</v>
      </c>
      <c r="C1944" s="1" t="n">
        <v>22</v>
      </c>
      <c r="D1944" s="1" t="s">
        <v>3850</v>
      </c>
      <c r="E1944" s="1" t="n">
        <v>33</v>
      </c>
      <c r="F1944" s="1" t="s">
        <v>93</v>
      </c>
      <c r="I1944" s="1" t="n">
        <v>5117</v>
      </c>
      <c r="J1944" s="1" t="n">
        <v>100001</v>
      </c>
      <c r="K1944" s="1" t="n">
        <v>2</v>
      </c>
      <c r="L1944" s="1" t="s">
        <v>4138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7" t="n">
        <v>46186</v>
      </c>
      <c r="C1945" s="1" t="n">
        <v>22</v>
      </c>
      <c r="D1945" s="1" t="s">
        <v>3850</v>
      </c>
      <c r="E1945" s="1" t="n">
        <v>33</v>
      </c>
      <c r="F1945" s="1" t="s">
        <v>93</v>
      </c>
      <c r="I1945" s="1" t="n">
        <v>5117</v>
      </c>
      <c r="J1945" s="1" t="n">
        <v>100002</v>
      </c>
      <c r="K1945" s="1" t="n">
        <v>3</v>
      </c>
      <c r="L1945" s="1" t="s">
        <v>3872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7" t="n">
        <v>46186</v>
      </c>
      <c r="C1946" s="1" t="n">
        <v>22</v>
      </c>
      <c r="D1946" s="1" t="s">
        <v>3850</v>
      </c>
      <c r="E1946" s="1" t="n">
        <v>33</v>
      </c>
      <c r="F1946" s="1" t="s">
        <v>93</v>
      </c>
      <c r="I1946" s="1" t="n">
        <v>5117</v>
      </c>
      <c r="J1946" s="1" t="n">
        <v>100003</v>
      </c>
      <c r="K1946" s="1" t="n">
        <v>4</v>
      </c>
      <c r="L1946" s="1" t="s">
        <v>3873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7" t="n">
        <v>46186</v>
      </c>
      <c r="C1947" s="1" t="n">
        <v>22</v>
      </c>
      <c r="D1947" s="1" t="s">
        <v>3850</v>
      </c>
      <c r="E1947" s="1" t="n">
        <v>33</v>
      </c>
      <c r="F1947" s="1" t="s">
        <v>93</v>
      </c>
      <c r="I1947" s="1" t="n">
        <v>5117</v>
      </c>
      <c r="J1947" s="1" t="n">
        <v>100004</v>
      </c>
      <c r="K1947" s="1" t="n">
        <v>5</v>
      </c>
      <c r="L1947" s="1" t="s">
        <v>3852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7" t="n">
        <v>46186</v>
      </c>
      <c r="C1948" s="1" t="n">
        <v>22</v>
      </c>
      <c r="D1948" s="1" t="s">
        <v>3850</v>
      </c>
      <c r="E1948" s="1" t="n">
        <v>33</v>
      </c>
      <c r="F1948" s="1" t="s">
        <v>93</v>
      </c>
      <c r="I1948" s="1" t="n">
        <v>5117</v>
      </c>
      <c r="J1948" s="1" t="n">
        <v>100040</v>
      </c>
      <c r="K1948" s="1" t="n">
        <v>41</v>
      </c>
      <c r="L1948" s="1" t="s">
        <v>3874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7" t="n">
        <v>46186</v>
      </c>
      <c r="C1949" s="1" t="n">
        <v>22</v>
      </c>
      <c r="D1949" s="1" t="s">
        <v>3850</v>
      </c>
      <c r="E1949" s="1" t="n">
        <v>33</v>
      </c>
      <c r="F1949" s="1" t="s">
        <v>93</v>
      </c>
      <c r="I1949" s="1" t="n">
        <v>5117</v>
      </c>
      <c r="J1949" s="1" t="n">
        <v>100520</v>
      </c>
      <c r="K1949" s="1" t="n">
        <v>507</v>
      </c>
      <c r="L1949" s="1" t="s">
        <v>3868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7" t="n">
        <v>46186</v>
      </c>
      <c r="C1950" s="1" t="n">
        <v>22</v>
      </c>
      <c r="D1950" s="1" t="s">
        <v>3850</v>
      </c>
      <c r="E1950" s="1" t="n">
        <v>33</v>
      </c>
      <c r="F1950" s="1" t="s">
        <v>93</v>
      </c>
      <c r="I1950" s="1" t="n">
        <v>5117</v>
      </c>
      <c r="J1950" s="1" t="n">
        <v>110455</v>
      </c>
      <c r="K1950" s="1" t="n">
        <v>53212</v>
      </c>
      <c r="L1950" s="1" t="s">
        <v>3870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7" t="n">
        <v>46186</v>
      </c>
      <c r="C1951" s="1" t="n">
        <v>22</v>
      </c>
      <c r="D1951" s="1" t="s">
        <v>3850</v>
      </c>
      <c r="E1951" s="1" t="n">
        <v>33</v>
      </c>
      <c r="F1951" s="1" t="s">
        <v>93</v>
      </c>
      <c r="I1951" s="1" t="n">
        <v>5119</v>
      </c>
      <c r="J1951" s="1" t="n">
        <v>100000</v>
      </c>
      <c r="K1951" s="1" t="n">
        <v>1</v>
      </c>
      <c r="L1951" s="1" t="s">
        <v>3851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7" t="n">
        <v>46186</v>
      </c>
      <c r="C1952" s="1" t="n">
        <v>22</v>
      </c>
      <c r="D1952" s="1" t="s">
        <v>3850</v>
      </c>
      <c r="E1952" s="1" t="n">
        <v>33</v>
      </c>
      <c r="F1952" s="1" t="s">
        <v>93</v>
      </c>
      <c r="I1952" s="1" t="n">
        <v>5119</v>
      </c>
      <c r="J1952" s="1" t="n">
        <v>100004</v>
      </c>
      <c r="K1952" s="1" t="n">
        <v>5</v>
      </c>
      <c r="L1952" s="1" t="s">
        <v>3852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7" t="n">
        <v>46186</v>
      </c>
      <c r="C1953" s="1" t="n">
        <v>22</v>
      </c>
      <c r="D1953" s="1" t="s">
        <v>3850</v>
      </c>
      <c r="E1953" s="1" t="n">
        <v>33</v>
      </c>
      <c r="F1953" s="1" t="s">
        <v>93</v>
      </c>
      <c r="I1953" s="1" t="n">
        <v>5119</v>
      </c>
      <c r="J1953" s="1" t="n">
        <v>100006</v>
      </c>
      <c r="K1953" s="1" t="n">
        <v>7</v>
      </c>
      <c r="L1953" s="1" t="s">
        <v>3853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7" t="n">
        <v>46186</v>
      </c>
      <c r="C1954" s="1" t="n">
        <v>22</v>
      </c>
      <c r="D1954" s="1" t="s">
        <v>3850</v>
      </c>
      <c r="E1954" s="1" t="n">
        <v>33</v>
      </c>
      <c r="F1954" s="1" t="s">
        <v>93</v>
      </c>
      <c r="I1954" s="1" t="n">
        <v>5119</v>
      </c>
      <c r="J1954" s="1" t="n">
        <v>100007</v>
      </c>
      <c r="K1954" s="1" t="n">
        <v>8</v>
      </c>
      <c r="L1954" s="1" t="s">
        <v>3854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7" t="n">
        <v>46186</v>
      </c>
      <c r="C1955" s="1" t="n">
        <v>22</v>
      </c>
      <c r="D1955" s="1" t="s">
        <v>3850</v>
      </c>
      <c r="E1955" s="1" t="n">
        <v>33</v>
      </c>
      <c r="F1955" s="1" t="s">
        <v>93</v>
      </c>
      <c r="I1955" s="1" t="n">
        <v>5119</v>
      </c>
      <c r="J1955" s="1" t="n">
        <v>100008</v>
      </c>
      <c r="K1955" s="1" t="n">
        <v>9</v>
      </c>
      <c r="L1955" s="1" t="s">
        <v>3855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7" t="n">
        <v>46186</v>
      </c>
      <c r="C1956" s="1" t="n">
        <v>22</v>
      </c>
      <c r="D1956" s="1" t="s">
        <v>3850</v>
      </c>
      <c r="E1956" s="1" t="n">
        <v>33</v>
      </c>
      <c r="F1956" s="1" t="s">
        <v>93</v>
      </c>
      <c r="I1956" s="1" t="n">
        <v>5119</v>
      </c>
      <c r="J1956" s="1" t="n">
        <v>100011</v>
      </c>
      <c r="K1956" s="1" t="n">
        <v>12</v>
      </c>
      <c r="L1956" s="1" t="s">
        <v>3856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7" t="n">
        <v>46186</v>
      </c>
      <c r="C1957" s="1" t="n">
        <v>22</v>
      </c>
      <c r="D1957" s="1" t="s">
        <v>3850</v>
      </c>
      <c r="E1957" s="1" t="n">
        <v>33</v>
      </c>
      <c r="F1957" s="1" t="s">
        <v>93</v>
      </c>
      <c r="I1957" s="1" t="n">
        <v>5119</v>
      </c>
      <c r="J1957" s="1" t="n">
        <v>100012</v>
      </c>
      <c r="K1957" s="1" t="n">
        <v>13</v>
      </c>
      <c r="L1957" s="1" t="s">
        <v>3857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7" t="n">
        <v>46186</v>
      </c>
      <c r="C1958" s="1" t="n">
        <v>22</v>
      </c>
      <c r="D1958" s="1" t="s">
        <v>3850</v>
      </c>
      <c r="E1958" s="1" t="n">
        <v>33</v>
      </c>
      <c r="F1958" s="1" t="s">
        <v>93</v>
      </c>
      <c r="I1958" s="1" t="n">
        <v>5119</v>
      </c>
      <c r="J1958" s="1" t="n">
        <v>100013</v>
      </c>
      <c r="K1958" s="1" t="n">
        <v>14</v>
      </c>
      <c r="L1958" s="1" t="s">
        <v>3858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7" t="n">
        <v>46186</v>
      </c>
      <c r="C1959" s="1" t="n">
        <v>22</v>
      </c>
      <c r="D1959" s="1" t="s">
        <v>3850</v>
      </c>
      <c r="E1959" s="1" t="n">
        <v>33</v>
      </c>
      <c r="F1959" s="1" t="s">
        <v>93</v>
      </c>
      <c r="I1959" s="1" t="n">
        <v>5119</v>
      </c>
      <c r="J1959" s="1" t="n">
        <v>100014</v>
      </c>
      <c r="K1959" s="1" t="n">
        <v>15</v>
      </c>
      <c r="L1959" s="1" t="s">
        <v>3859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7" t="n">
        <v>46186</v>
      </c>
      <c r="C1960" s="1" t="n">
        <v>22</v>
      </c>
      <c r="D1960" s="1" t="s">
        <v>3850</v>
      </c>
      <c r="E1960" s="1" t="n">
        <v>33</v>
      </c>
      <c r="F1960" s="1" t="s">
        <v>93</v>
      </c>
      <c r="I1960" s="1" t="n">
        <v>5119</v>
      </c>
      <c r="J1960" s="1" t="n">
        <v>100015</v>
      </c>
      <c r="K1960" s="1" t="n">
        <v>16</v>
      </c>
      <c r="L1960" s="1" t="s">
        <v>3860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7" t="n">
        <v>46186</v>
      </c>
      <c r="C1961" s="1" t="n">
        <v>22</v>
      </c>
      <c r="D1961" s="1" t="s">
        <v>3850</v>
      </c>
      <c r="E1961" s="1" t="n">
        <v>33</v>
      </c>
      <c r="F1961" s="1" t="s">
        <v>93</v>
      </c>
      <c r="I1961" s="1" t="n">
        <v>5119</v>
      </c>
      <c r="J1961" s="1" t="n">
        <v>100016</v>
      </c>
      <c r="K1961" s="1" t="n">
        <v>17</v>
      </c>
      <c r="L1961" s="1" t="s">
        <v>3861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7" t="n">
        <v>46186</v>
      </c>
      <c r="C1962" s="1" t="n">
        <v>22</v>
      </c>
      <c r="D1962" s="1" t="s">
        <v>3850</v>
      </c>
      <c r="E1962" s="1" t="n">
        <v>33</v>
      </c>
      <c r="F1962" s="1" t="s">
        <v>93</v>
      </c>
      <c r="I1962" s="1" t="n">
        <v>5119</v>
      </c>
      <c r="J1962" s="1" t="n">
        <v>100017</v>
      </c>
      <c r="K1962" s="1" t="n">
        <v>18</v>
      </c>
      <c r="L1962" s="1" t="s">
        <v>3862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7" t="n">
        <v>46186</v>
      </c>
      <c r="C1963" s="1" t="n">
        <v>22</v>
      </c>
      <c r="D1963" s="1" t="s">
        <v>3850</v>
      </c>
      <c r="E1963" s="1" t="n">
        <v>33</v>
      </c>
      <c r="F1963" s="1" t="s">
        <v>93</v>
      </c>
      <c r="I1963" s="1" t="n">
        <v>5119</v>
      </c>
      <c r="J1963" s="1" t="n">
        <v>100019</v>
      </c>
      <c r="K1963" s="1" t="n">
        <v>20</v>
      </c>
      <c r="L1963" s="1" t="s">
        <v>3863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7" t="n">
        <v>46186</v>
      </c>
      <c r="C1964" s="1" t="n">
        <v>22</v>
      </c>
      <c r="D1964" s="1" t="s">
        <v>3850</v>
      </c>
      <c r="E1964" s="1" t="n">
        <v>33</v>
      </c>
      <c r="F1964" s="1" t="s">
        <v>93</v>
      </c>
      <c r="I1964" s="1" t="n">
        <v>5119</v>
      </c>
      <c r="J1964" s="1" t="n">
        <v>100021</v>
      </c>
      <c r="K1964" s="1" t="n">
        <v>22</v>
      </c>
      <c r="L1964" s="1" t="s">
        <v>3865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7" t="n">
        <v>46186</v>
      </c>
      <c r="C1965" s="1" t="n">
        <v>22</v>
      </c>
      <c r="D1965" s="1" t="s">
        <v>3850</v>
      </c>
      <c r="E1965" s="1" t="n">
        <v>33</v>
      </c>
      <c r="F1965" s="1" t="s">
        <v>93</v>
      </c>
      <c r="I1965" s="1" t="n">
        <v>5119</v>
      </c>
      <c r="J1965" s="1" t="n">
        <v>100053</v>
      </c>
      <c r="K1965" s="1" t="n">
        <v>54</v>
      </c>
      <c r="L1965" s="1" t="s">
        <v>3866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7" t="n">
        <v>46186</v>
      </c>
      <c r="C1966" s="1" t="n">
        <v>22</v>
      </c>
      <c r="D1966" s="1" t="s">
        <v>3850</v>
      </c>
      <c r="E1966" s="1" t="n">
        <v>33</v>
      </c>
      <c r="F1966" s="1" t="s">
        <v>93</v>
      </c>
      <c r="I1966" s="1" t="n">
        <v>5119</v>
      </c>
      <c r="J1966" s="1" t="n">
        <v>100638</v>
      </c>
      <c r="K1966" s="1" t="n">
        <v>508</v>
      </c>
      <c r="L1966" s="1" t="s">
        <v>3867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7" t="n">
        <v>46186</v>
      </c>
      <c r="C1967" s="1" t="n">
        <v>22</v>
      </c>
      <c r="D1967" s="1" t="s">
        <v>3850</v>
      </c>
      <c r="E1967" s="1" t="n">
        <v>33</v>
      </c>
      <c r="F1967" s="1" t="s">
        <v>93</v>
      </c>
      <c r="I1967" s="1" t="n">
        <v>5119</v>
      </c>
      <c r="J1967" s="1" t="n">
        <v>100520</v>
      </c>
      <c r="K1967" s="1" t="n">
        <v>507</v>
      </c>
      <c r="L1967" s="1" t="s">
        <v>3868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7" t="n">
        <v>46186</v>
      </c>
      <c r="C1968" s="1" t="n">
        <v>22</v>
      </c>
      <c r="D1968" s="1" t="s">
        <v>3850</v>
      </c>
      <c r="E1968" s="1" t="n">
        <v>33</v>
      </c>
      <c r="F1968" s="1" t="s">
        <v>93</v>
      </c>
      <c r="I1968" s="1" t="n">
        <v>5119</v>
      </c>
      <c r="J1968" s="1" t="n">
        <v>100319</v>
      </c>
      <c r="K1968" s="1" t="n">
        <v>73453</v>
      </c>
      <c r="L1968" s="1" t="s">
        <v>3869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7" t="n">
        <v>46186</v>
      </c>
      <c r="C1969" s="1" t="n">
        <v>22</v>
      </c>
      <c r="D1969" s="1" t="s">
        <v>3850</v>
      </c>
      <c r="E1969" s="1" t="n">
        <v>33</v>
      </c>
      <c r="F1969" s="1" t="s">
        <v>93</v>
      </c>
      <c r="I1969" s="1" t="n">
        <v>5119</v>
      </c>
      <c r="J1969" s="1" t="n">
        <v>110455</v>
      </c>
      <c r="K1969" s="1" t="n">
        <v>53212</v>
      </c>
      <c r="L1969" s="1" t="s">
        <v>3870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7" t="n">
        <v>46186</v>
      </c>
      <c r="C1970" s="1" t="n">
        <v>22</v>
      </c>
      <c r="D1970" s="1" t="s">
        <v>3850</v>
      </c>
      <c r="E1970" s="1" t="n">
        <v>33</v>
      </c>
      <c r="F1970" s="1" t="s">
        <v>93</v>
      </c>
      <c r="I1970" s="1" t="n">
        <v>5119</v>
      </c>
      <c r="J1970" s="1" t="n">
        <v>110487</v>
      </c>
      <c r="K1970" s="1" t="n">
        <v>54688</v>
      </c>
      <c r="L1970" s="1" t="s">
        <v>3871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7" t="n">
        <v>46186</v>
      </c>
      <c r="C1971" s="1" t="n">
        <v>100</v>
      </c>
      <c r="D1971" s="1" t="s">
        <v>3877</v>
      </c>
      <c r="E1971" s="1" t="n">
        <v>33</v>
      </c>
      <c r="F1971" s="1" t="s">
        <v>93</v>
      </c>
      <c r="I1971" s="1" t="n">
        <v>1245220</v>
      </c>
      <c r="J1971" s="1" t="n">
        <v>100000</v>
      </c>
      <c r="K1971" s="1" t="n">
        <v>1</v>
      </c>
      <c r="L1971" s="1" t="s">
        <v>3851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7" t="n">
        <v>46186</v>
      </c>
      <c r="C1972" s="1" t="n">
        <v>100</v>
      </c>
      <c r="D1972" s="1" t="s">
        <v>3877</v>
      </c>
      <c r="E1972" s="1" t="n">
        <v>33</v>
      </c>
      <c r="F1972" s="1" t="s">
        <v>93</v>
      </c>
      <c r="I1972" s="1" t="n">
        <v>1245220</v>
      </c>
      <c r="J1972" s="1" t="n">
        <v>100001</v>
      </c>
      <c r="K1972" s="1" t="n">
        <v>2</v>
      </c>
      <c r="L1972" s="1" t="s">
        <v>4138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7" t="n">
        <v>46186</v>
      </c>
      <c r="C1973" s="1" t="n">
        <v>100</v>
      </c>
      <c r="D1973" s="1" t="s">
        <v>3877</v>
      </c>
      <c r="E1973" s="1" t="n">
        <v>33</v>
      </c>
      <c r="F1973" s="1" t="s">
        <v>93</v>
      </c>
      <c r="I1973" s="1" t="n">
        <v>1245220</v>
      </c>
      <c r="J1973" s="1" t="n">
        <v>100002</v>
      </c>
      <c r="K1973" s="1" t="n">
        <v>3</v>
      </c>
      <c r="L1973" s="1" t="s">
        <v>3872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7" t="n">
        <v>46186</v>
      </c>
      <c r="C1974" s="1" t="n">
        <v>100</v>
      </c>
      <c r="D1974" s="1" t="s">
        <v>3877</v>
      </c>
      <c r="E1974" s="1" t="n">
        <v>33</v>
      </c>
      <c r="F1974" s="1" t="s">
        <v>93</v>
      </c>
      <c r="I1974" s="1" t="n">
        <v>1245220</v>
      </c>
      <c r="J1974" s="1" t="n">
        <v>100003</v>
      </c>
      <c r="K1974" s="1" t="n">
        <v>4</v>
      </c>
      <c r="L1974" s="1" t="s">
        <v>3873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7" t="n">
        <v>46186</v>
      </c>
      <c r="C1975" s="1" t="n">
        <v>100</v>
      </c>
      <c r="D1975" s="1" t="s">
        <v>3877</v>
      </c>
      <c r="E1975" s="1" t="n">
        <v>33</v>
      </c>
      <c r="F1975" s="1" t="s">
        <v>93</v>
      </c>
      <c r="I1975" s="1" t="n">
        <v>1245220</v>
      </c>
      <c r="J1975" s="1" t="n">
        <v>100004</v>
      </c>
      <c r="K1975" s="1" t="n">
        <v>5</v>
      </c>
      <c r="L1975" s="1" t="s">
        <v>3852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7" t="n">
        <v>46186</v>
      </c>
      <c r="C1976" s="1" t="n">
        <v>100</v>
      </c>
      <c r="D1976" s="1" t="s">
        <v>3877</v>
      </c>
      <c r="E1976" s="1" t="n">
        <v>33</v>
      </c>
      <c r="F1976" s="1" t="s">
        <v>93</v>
      </c>
      <c r="I1976" s="1" t="n">
        <v>1245220</v>
      </c>
      <c r="J1976" s="1" t="n">
        <v>100040</v>
      </c>
      <c r="K1976" s="1" t="n">
        <v>41</v>
      </c>
      <c r="L1976" s="1" t="s">
        <v>3874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7" t="n">
        <v>46186</v>
      </c>
      <c r="C1977" s="1" t="n">
        <v>100</v>
      </c>
      <c r="D1977" s="1" t="s">
        <v>3877</v>
      </c>
      <c r="E1977" s="1" t="n">
        <v>33</v>
      </c>
      <c r="F1977" s="1" t="s">
        <v>93</v>
      </c>
      <c r="I1977" s="1" t="n">
        <v>1245220</v>
      </c>
      <c r="J1977" s="1" t="n">
        <v>100520</v>
      </c>
      <c r="K1977" s="1" t="n">
        <v>507</v>
      </c>
      <c r="L1977" s="1" t="s">
        <v>3868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7" t="n">
        <v>46186</v>
      </c>
      <c r="C1978" s="1" t="n">
        <v>100</v>
      </c>
      <c r="D1978" s="1" t="s">
        <v>3877</v>
      </c>
      <c r="E1978" s="1" t="n">
        <v>33</v>
      </c>
      <c r="F1978" s="1" t="s">
        <v>93</v>
      </c>
      <c r="I1978" s="1" t="n">
        <v>1245220</v>
      </c>
      <c r="J1978" s="1" t="n">
        <v>110455</v>
      </c>
      <c r="K1978" s="1" t="n">
        <v>53212</v>
      </c>
      <c r="L1978" s="1" t="s">
        <v>3870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7" t="n">
        <v>46186</v>
      </c>
      <c r="C1979" s="1" t="n">
        <v>100</v>
      </c>
      <c r="D1979" s="1" t="s">
        <v>3877</v>
      </c>
      <c r="E1979" s="1" t="n">
        <v>33</v>
      </c>
      <c r="F1979" s="1" t="s">
        <v>93</v>
      </c>
      <c r="I1979" s="1" t="n">
        <v>1245234</v>
      </c>
      <c r="J1979" s="1" t="n">
        <v>100000</v>
      </c>
      <c r="K1979" s="1" t="n">
        <v>1</v>
      </c>
      <c r="L1979" s="1" t="s">
        <v>3851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7" t="n">
        <v>46186</v>
      </c>
      <c r="C1980" s="1" t="n">
        <v>100</v>
      </c>
      <c r="D1980" s="1" t="s">
        <v>3877</v>
      </c>
      <c r="E1980" s="1" t="n">
        <v>33</v>
      </c>
      <c r="F1980" s="1" t="s">
        <v>93</v>
      </c>
      <c r="I1980" s="1" t="n">
        <v>1245234</v>
      </c>
      <c r="J1980" s="1" t="n">
        <v>100004</v>
      </c>
      <c r="K1980" s="1" t="n">
        <v>5</v>
      </c>
      <c r="L1980" s="1" t="s">
        <v>3852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7" t="n">
        <v>46186</v>
      </c>
      <c r="C1981" s="1" t="n">
        <v>100</v>
      </c>
      <c r="D1981" s="1" t="s">
        <v>3877</v>
      </c>
      <c r="E1981" s="1" t="n">
        <v>33</v>
      </c>
      <c r="F1981" s="1" t="s">
        <v>93</v>
      </c>
      <c r="I1981" s="1" t="n">
        <v>1245234</v>
      </c>
      <c r="J1981" s="1" t="n">
        <v>100006</v>
      </c>
      <c r="K1981" s="1" t="n">
        <v>7</v>
      </c>
      <c r="L1981" s="1" t="s">
        <v>3853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7" t="n">
        <v>46186</v>
      </c>
      <c r="C1982" s="1" t="n">
        <v>100</v>
      </c>
      <c r="D1982" s="1" t="s">
        <v>3877</v>
      </c>
      <c r="E1982" s="1" t="n">
        <v>33</v>
      </c>
      <c r="F1982" s="1" t="s">
        <v>93</v>
      </c>
      <c r="I1982" s="1" t="n">
        <v>1245234</v>
      </c>
      <c r="J1982" s="1" t="n">
        <v>100007</v>
      </c>
      <c r="K1982" s="1" t="n">
        <v>8</v>
      </c>
      <c r="L1982" s="1" t="s">
        <v>3854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7" t="n">
        <v>46186</v>
      </c>
      <c r="C1983" s="1" t="n">
        <v>100</v>
      </c>
      <c r="D1983" s="1" t="s">
        <v>3877</v>
      </c>
      <c r="E1983" s="1" t="n">
        <v>33</v>
      </c>
      <c r="F1983" s="1" t="s">
        <v>93</v>
      </c>
      <c r="I1983" s="1" t="n">
        <v>1245234</v>
      </c>
      <c r="J1983" s="1" t="n">
        <v>100008</v>
      </c>
      <c r="K1983" s="1" t="n">
        <v>9</v>
      </c>
      <c r="L1983" s="1" t="s">
        <v>3855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7" t="n">
        <v>46186</v>
      </c>
      <c r="C1984" s="1" t="n">
        <v>100</v>
      </c>
      <c r="D1984" s="1" t="s">
        <v>3877</v>
      </c>
      <c r="E1984" s="1" t="n">
        <v>33</v>
      </c>
      <c r="F1984" s="1" t="s">
        <v>93</v>
      </c>
      <c r="I1984" s="1" t="n">
        <v>1245234</v>
      </c>
      <c r="J1984" s="1" t="n">
        <v>100011</v>
      </c>
      <c r="K1984" s="1" t="n">
        <v>12</v>
      </c>
      <c r="L1984" s="1" t="s">
        <v>3856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7" t="n">
        <v>46186</v>
      </c>
      <c r="C1985" s="1" t="n">
        <v>100</v>
      </c>
      <c r="D1985" s="1" t="s">
        <v>3877</v>
      </c>
      <c r="E1985" s="1" t="n">
        <v>33</v>
      </c>
      <c r="F1985" s="1" t="s">
        <v>93</v>
      </c>
      <c r="I1985" s="1" t="n">
        <v>1245234</v>
      </c>
      <c r="J1985" s="1" t="n">
        <v>100012</v>
      </c>
      <c r="K1985" s="1" t="n">
        <v>13</v>
      </c>
      <c r="L1985" s="1" t="s">
        <v>3857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7" t="n">
        <v>46186</v>
      </c>
      <c r="C1986" s="1" t="n">
        <v>100</v>
      </c>
      <c r="D1986" s="1" t="s">
        <v>3877</v>
      </c>
      <c r="E1986" s="1" t="n">
        <v>33</v>
      </c>
      <c r="F1986" s="1" t="s">
        <v>93</v>
      </c>
      <c r="I1986" s="1" t="n">
        <v>1245234</v>
      </c>
      <c r="J1986" s="1" t="n">
        <v>100013</v>
      </c>
      <c r="K1986" s="1" t="n">
        <v>14</v>
      </c>
      <c r="L1986" s="1" t="s">
        <v>3858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7" t="n">
        <v>46186</v>
      </c>
      <c r="C1987" s="1" t="n">
        <v>100</v>
      </c>
      <c r="D1987" s="1" t="s">
        <v>3877</v>
      </c>
      <c r="E1987" s="1" t="n">
        <v>33</v>
      </c>
      <c r="F1987" s="1" t="s">
        <v>93</v>
      </c>
      <c r="I1987" s="1" t="n">
        <v>1245234</v>
      </c>
      <c r="J1987" s="1" t="n">
        <v>100014</v>
      </c>
      <c r="K1987" s="1" t="n">
        <v>15</v>
      </c>
      <c r="L1987" s="1" t="s">
        <v>3859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7" t="n">
        <v>46186</v>
      </c>
      <c r="C1988" s="1" t="n">
        <v>100</v>
      </c>
      <c r="D1988" s="1" t="s">
        <v>3877</v>
      </c>
      <c r="E1988" s="1" t="n">
        <v>33</v>
      </c>
      <c r="F1988" s="1" t="s">
        <v>93</v>
      </c>
      <c r="I1988" s="1" t="n">
        <v>1245234</v>
      </c>
      <c r="J1988" s="1" t="n">
        <v>100015</v>
      </c>
      <c r="K1988" s="1" t="n">
        <v>16</v>
      </c>
      <c r="L1988" s="1" t="s">
        <v>3860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7" t="n">
        <v>46186</v>
      </c>
      <c r="C1989" s="1" t="n">
        <v>100</v>
      </c>
      <c r="D1989" s="1" t="s">
        <v>3877</v>
      </c>
      <c r="E1989" s="1" t="n">
        <v>33</v>
      </c>
      <c r="F1989" s="1" t="s">
        <v>93</v>
      </c>
      <c r="I1989" s="1" t="n">
        <v>1245234</v>
      </c>
      <c r="J1989" s="1" t="n">
        <v>100016</v>
      </c>
      <c r="K1989" s="1" t="n">
        <v>17</v>
      </c>
      <c r="L1989" s="1" t="s">
        <v>3861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7" t="n">
        <v>46186</v>
      </c>
      <c r="C1990" s="1" t="n">
        <v>100</v>
      </c>
      <c r="D1990" s="1" t="s">
        <v>3877</v>
      </c>
      <c r="E1990" s="1" t="n">
        <v>33</v>
      </c>
      <c r="F1990" s="1" t="s">
        <v>93</v>
      </c>
      <c r="I1990" s="1" t="n">
        <v>1245234</v>
      </c>
      <c r="J1990" s="1" t="n">
        <v>100017</v>
      </c>
      <c r="K1990" s="1" t="n">
        <v>18</v>
      </c>
      <c r="L1990" s="1" t="s">
        <v>3862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7" t="n">
        <v>46186</v>
      </c>
      <c r="C1991" s="1" t="n">
        <v>100</v>
      </c>
      <c r="D1991" s="1" t="s">
        <v>3877</v>
      </c>
      <c r="E1991" s="1" t="n">
        <v>33</v>
      </c>
      <c r="F1991" s="1" t="s">
        <v>93</v>
      </c>
      <c r="I1991" s="1" t="n">
        <v>1245234</v>
      </c>
      <c r="J1991" s="1" t="n">
        <v>100019</v>
      </c>
      <c r="K1991" s="1" t="n">
        <v>20</v>
      </c>
      <c r="L1991" s="1" t="s">
        <v>3863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7" t="n">
        <v>46186</v>
      </c>
      <c r="C1992" s="1" t="n">
        <v>100</v>
      </c>
      <c r="D1992" s="1" t="s">
        <v>3877</v>
      </c>
      <c r="E1992" s="1" t="n">
        <v>33</v>
      </c>
      <c r="F1992" s="1" t="s">
        <v>93</v>
      </c>
      <c r="I1992" s="1" t="n">
        <v>1245234</v>
      </c>
      <c r="J1992" s="1" t="n">
        <v>100021</v>
      </c>
      <c r="K1992" s="1" t="n">
        <v>22</v>
      </c>
      <c r="L1992" s="1" t="s">
        <v>3865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7" t="n">
        <v>46186</v>
      </c>
      <c r="C1993" s="1" t="n">
        <v>100</v>
      </c>
      <c r="D1993" s="1" t="s">
        <v>3877</v>
      </c>
      <c r="E1993" s="1" t="n">
        <v>33</v>
      </c>
      <c r="F1993" s="1" t="s">
        <v>93</v>
      </c>
      <c r="I1993" s="1" t="n">
        <v>1245234</v>
      </c>
      <c r="J1993" s="1" t="n">
        <v>100053</v>
      </c>
      <c r="K1993" s="1" t="n">
        <v>54</v>
      </c>
      <c r="L1993" s="1" t="s">
        <v>3866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7" t="n">
        <v>46186</v>
      </c>
      <c r="C1994" s="1" t="n">
        <v>100</v>
      </c>
      <c r="D1994" s="1" t="s">
        <v>3877</v>
      </c>
      <c r="E1994" s="1" t="n">
        <v>33</v>
      </c>
      <c r="F1994" s="1" t="s">
        <v>93</v>
      </c>
      <c r="I1994" s="1" t="n">
        <v>1245234</v>
      </c>
      <c r="J1994" s="1" t="n">
        <v>100638</v>
      </c>
      <c r="K1994" s="1" t="n">
        <v>508</v>
      </c>
      <c r="L1994" s="1" t="s">
        <v>3867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7" t="n">
        <v>46186</v>
      </c>
      <c r="C1995" s="1" t="n">
        <v>100</v>
      </c>
      <c r="D1995" s="1" t="s">
        <v>3877</v>
      </c>
      <c r="E1995" s="1" t="n">
        <v>33</v>
      </c>
      <c r="F1995" s="1" t="s">
        <v>93</v>
      </c>
      <c r="I1995" s="1" t="n">
        <v>1245234</v>
      </c>
      <c r="J1995" s="1" t="n">
        <v>100520</v>
      </c>
      <c r="K1995" s="1" t="n">
        <v>507</v>
      </c>
      <c r="L1995" s="1" t="s">
        <v>3868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7" t="n">
        <v>46186</v>
      </c>
      <c r="C1996" s="1" t="n">
        <v>100</v>
      </c>
      <c r="D1996" s="1" t="s">
        <v>3877</v>
      </c>
      <c r="E1996" s="1" t="n">
        <v>33</v>
      </c>
      <c r="F1996" s="1" t="s">
        <v>93</v>
      </c>
      <c r="I1996" s="1" t="n">
        <v>1245234</v>
      </c>
      <c r="J1996" s="1" t="n">
        <v>100319</v>
      </c>
      <c r="K1996" s="1" t="n">
        <v>73453</v>
      </c>
      <c r="L1996" s="1" t="s">
        <v>3869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7" t="n">
        <v>46186</v>
      </c>
      <c r="C1997" s="1" t="n">
        <v>100</v>
      </c>
      <c r="D1997" s="1" t="s">
        <v>3877</v>
      </c>
      <c r="E1997" s="1" t="n">
        <v>33</v>
      </c>
      <c r="F1997" s="1" t="s">
        <v>93</v>
      </c>
      <c r="I1997" s="1" t="n">
        <v>1245234</v>
      </c>
      <c r="J1997" s="1" t="n">
        <v>110455</v>
      </c>
      <c r="K1997" s="1" t="n">
        <v>53212</v>
      </c>
      <c r="L1997" s="1" t="s">
        <v>3870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7" t="n">
        <v>46186</v>
      </c>
      <c r="C1998" s="1" t="n">
        <v>100</v>
      </c>
      <c r="D1998" s="1" t="s">
        <v>3877</v>
      </c>
      <c r="E1998" s="1" t="n">
        <v>33</v>
      </c>
      <c r="F1998" s="1" t="s">
        <v>93</v>
      </c>
      <c r="I1998" s="1" t="n">
        <v>1245234</v>
      </c>
      <c r="J1998" s="1" t="n">
        <v>110487</v>
      </c>
      <c r="K1998" s="1" t="n">
        <v>54688</v>
      </c>
      <c r="L1998" s="1" t="s">
        <v>3871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7" t="n">
        <v>46188</v>
      </c>
      <c r="C1999" s="1" t="n">
        <v>1</v>
      </c>
      <c r="D1999" s="1" t="s">
        <v>3781</v>
      </c>
      <c r="E1999" s="1" t="n">
        <v>978</v>
      </c>
      <c r="F1999" s="1" t="s">
        <v>118</v>
      </c>
      <c r="I1999" s="1" t="n">
        <v>280</v>
      </c>
      <c r="J1999" s="1" t="n">
        <v>61368</v>
      </c>
      <c r="K1999" s="1" t="n">
        <v>2257907</v>
      </c>
      <c r="L1999" s="1" t="s">
        <v>3782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7" t="n">
        <v>46188</v>
      </c>
      <c r="C2000" s="1" t="n">
        <v>1</v>
      </c>
      <c r="D2000" s="1" t="s">
        <v>3781</v>
      </c>
      <c r="E2000" s="1" t="n">
        <v>978</v>
      </c>
      <c r="F2000" s="1" t="s">
        <v>118</v>
      </c>
      <c r="I2000" s="1" t="n">
        <v>280</v>
      </c>
      <c r="J2000" s="1" t="n">
        <v>61378</v>
      </c>
      <c r="K2000" s="1" t="n">
        <v>2257914</v>
      </c>
      <c r="L2000" s="1" t="s">
        <v>3783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7" t="n">
        <v>46188</v>
      </c>
      <c r="C2001" s="1" t="n">
        <v>1</v>
      </c>
      <c r="D2001" s="1" t="s">
        <v>3781</v>
      </c>
      <c r="E2001" s="1" t="n">
        <v>978</v>
      </c>
      <c r="F2001" s="1" t="s">
        <v>118</v>
      </c>
      <c r="I2001" s="1" t="n">
        <v>280</v>
      </c>
      <c r="J2001" s="1" t="n">
        <v>61379</v>
      </c>
      <c r="K2001" s="1" t="n">
        <v>2257921</v>
      </c>
      <c r="L2001" s="1" t="s">
        <v>3784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7" t="n">
        <v>46188</v>
      </c>
      <c r="C2002" s="1" t="n">
        <v>1</v>
      </c>
      <c r="D2002" s="1" t="s">
        <v>3781</v>
      </c>
      <c r="E2002" s="1" t="n">
        <v>10018</v>
      </c>
      <c r="F2002" s="1" t="s">
        <v>368</v>
      </c>
      <c r="I2002" s="1" t="n">
        <v>298</v>
      </c>
      <c r="J2002" s="1" t="n">
        <v>100933</v>
      </c>
      <c r="K2002" s="1" t="n">
        <v>7896982100059</v>
      </c>
      <c r="L2002" s="1" t="s">
        <v>3880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7" t="n">
        <v>46188</v>
      </c>
      <c r="C2003" s="1" t="n">
        <v>1</v>
      </c>
      <c r="D2003" s="1" t="s">
        <v>3781</v>
      </c>
      <c r="E2003" s="1" t="n">
        <v>1391</v>
      </c>
      <c r="F2003" s="1" t="s">
        <v>445</v>
      </c>
      <c r="I2003" s="1" t="n">
        <v>401</v>
      </c>
      <c r="J2003" s="1" t="n">
        <v>109807</v>
      </c>
      <c r="K2003" s="1" t="n">
        <v>9678</v>
      </c>
      <c r="L2003" s="1" t="s">
        <v>4708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7" t="n">
        <v>46188</v>
      </c>
      <c r="C2004" s="1" t="n">
        <v>1</v>
      </c>
      <c r="D2004" s="1" t="s">
        <v>3781</v>
      </c>
      <c r="E2004" s="1" t="n">
        <v>1899</v>
      </c>
      <c r="F2004" s="1" t="s">
        <v>97</v>
      </c>
      <c r="I2004" s="1" t="n">
        <v>660</v>
      </c>
      <c r="J2004" s="1" t="n">
        <v>79284</v>
      </c>
      <c r="K2004" s="1" t="n">
        <v>475</v>
      </c>
      <c r="L2004" s="1" t="s">
        <v>4147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7" t="n">
        <v>46188</v>
      </c>
      <c r="C2005" s="1" t="n">
        <v>1</v>
      </c>
      <c r="D2005" s="1" t="s">
        <v>3781</v>
      </c>
      <c r="E2005" s="1" t="n">
        <v>1899</v>
      </c>
      <c r="F2005" s="1" t="s">
        <v>97</v>
      </c>
      <c r="I2005" s="1" t="n">
        <v>660</v>
      </c>
      <c r="J2005" s="1" t="n">
        <v>79285</v>
      </c>
      <c r="K2005" s="1" t="n">
        <v>482</v>
      </c>
      <c r="L2005" s="1" t="s">
        <v>4148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7" t="n">
        <v>46188</v>
      </c>
      <c r="C2006" s="1" t="n">
        <v>1</v>
      </c>
      <c r="D2006" s="1" t="s">
        <v>3781</v>
      </c>
      <c r="E2006" s="1" t="n">
        <v>1899</v>
      </c>
      <c r="F2006" s="1" t="s">
        <v>97</v>
      </c>
      <c r="I2006" s="1" t="n">
        <v>663</v>
      </c>
      <c r="J2006" s="1" t="n">
        <v>55400</v>
      </c>
      <c r="K2006" s="1" t="n">
        <v>7000832967710</v>
      </c>
      <c r="L2006" s="1" t="s">
        <v>4149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7" t="n">
        <v>46188</v>
      </c>
      <c r="C2007" s="1" t="n">
        <v>1</v>
      </c>
      <c r="D2007" s="1" t="s">
        <v>3781</v>
      </c>
      <c r="E2007" s="1" t="n">
        <v>1899</v>
      </c>
      <c r="F2007" s="1" t="s">
        <v>97</v>
      </c>
      <c r="I2007" s="1" t="n">
        <v>663</v>
      </c>
      <c r="J2007" s="1" t="n">
        <v>73000</v>
      </c>
      <c r="K2007" s="1" t="n">
        <v>2266947</v>
      </c>
      <c r="L2007" s="1" t="s">
        <v>3882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7" t="n">
        <v>46188</v>
      </c>
      <c r="C2008" s="1" t="n">
        <v>1</v>
      </c>
      <c r="D2008" s="1" t="s">
        <v>3781</v>
      </c>
      <c r="E2008" s="1" t="n">
        <v>1899</v>
      </c>
      <c r="F2008" s="1" t="s">
        <v>97</v>
      </c>
      <c r="I2008" s="1" t="n">
        <v>663</v>
      </c>
      <c r="J2008" s="1" t="n">
        <v>77459</v>
      </c>
      <c r="K2008" s="1" t="n">
        <v>774604</v>
      </c>
      <c r="L2008" s="1" t="s">
        <v>3883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7" t="n">
        <v>46188</v>
      </c>
      <c r="C2009" s="1" t="n">
        <v>1</v>
      </c>
      <c r="D2009" s="1" t="s">
        <v>3781</v>
      </c>
      <c r="E2009" s="1" t="n">
        <v>1899</v>
      </c>
      <c r="F2009" s="1" t="s">
        <v>97</v>
      </c>
      <c r="I2009" s="1" t="n">
        <v>663</v>
      </c>
      <c r="J2009" s="1" t="n">
        <v>77461</v>
      </c>
      <c r="K2009" s="1" t="n">
        <v>774628</v>
      </c>
      <c r="L2009" s="1" t="s">
        <v>4204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7" t="n">
        <v>46188</v>
      </c>
      <c r="C2010" s="1" t="n">
        <v>1</v>
      </c>
      <c r="D2010" s="1" t="s">
        <v>3781</v>
      </c>
      <c r="E2010" s="1" t="n">
        <v>1899</v>
      </c>
      <c r="F2010" s="1" t="s">
        <v>97</v>
      </c>
      <c r="I2010" s="1" t="n">
        <v>663</v>
      </c>
      <c r="J2010" s="1" t="n">
        <v>77463</v>
      </c>
      <c r="K2010" s="1" t="n">
        <v>774642</v>
      </c>
      <c r="L2010" s="1" t="s">
        <v>3884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7" t="n">
        <v>46188</v>
      </c>
      <c r="C2011" s="1" t="n">
        <v>1</v>
      </c>
      <c r="D2011" s="1" t="s">
        <v>3781</v>
      </c>
      <c r="E2011" s="1" t="n">
        <v>1899</v>
      </c>
      <c r="F2011" s="1" t="s">
        <v>97</v>
      </c>
      <c r="I2011" s="1" t="n">
        <v>663</v>
      </c>
      <c r="J2011" s="1" t="n">
        <v>77465</v>
      </c>
      <c r="K2011" s="1" t="n">
        <v>774666</v>
      </c>
      <c r="L2011" s="1" t="s">
        <v>3885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7" t="n">
        <v>46188</v>
      </c>
      <c r="C2012" s="1" t="n">
        <v>1</v>
      </c>
      <c r="D2012" s="1" t="s">
        <v>3781</v>
      </c>
      <c r="E2012" s="1" t="n">
        <v>1899</v>
      </c>
      <c r="F2012" s="1" t="s">
        <v>97</v>
      </c>
      <c r="I2012" s="1" t="n">
        <v>663</v>
      </c>
      <c r="J2012" s="1" t="n">
        <v>77903</v>
      </c>
      <c r="K2012" s="1" t="n">
        <v>779043</v>
      </c>
      <c r="L2012" s="1" t="s">
        <v>3887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7" t="n">
        <v>46188</v>
      </c>
      <c r="C2013" s="1" t="n">
        <v>1</v>
      </c>
      <c r="D2013" s="1" t="s">
        <v>3781</v>
      </c>
      <c r="E2013" s="1" t="n">
        <v>1899</v>
      </c>
      <c r="F2013" s="1" t="s">
        <v>97</v>
      </c>
      <c r="I2013" s="1" t="n">
        <v>663</v>
      </c>
      <c r="J2013" s="1" t="n">
        <v>78013</v>
      </c>
      <c r="K2013" s="1" t="n">
        <v>780148</v>
      </c>
      <c r="L2013" s="1" t="s">
        <v>3886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7" t="n">
        <v>46188</v>
      </c>
      <c r="C2014" s="1" t="n">
        <v>1</v>
      </c>
      <c r="D2014" s="1" t="s">
        <v>3781</v>
      </c>
      <c r="E2014" s="1" t="n">
        <v>1270</v>
      </c>
      <c r="F2014" s="1" t="s">
        <v>349</v>
      </c>
      <c r="I2014" s="1" t="n">
        <v>2521</v>
      </c>
      <c r="J2014" s="1" t="n">
        <v>34123</v>
      </c>
      <c r="K2014" s="1" t="n">
        <v>7688659330872</v>
      </c>
      <c r="L2014" s="1" t="s">
        <v>4709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7" t="n">
        <v>46188</v>
      </c>
      <c r="C2015" s="1" t="n">
        <v>1</v>
      </c>
      <c r="D2015" s="1" t="s">
        <v>3781</v>
      </c>
      <c r="E2015" s="1" t="n">
        <v>1270</v>
      </c>
      <c r="F2015" s="1" t="s">
        <v>349</v>
      </c>
      <c r="I2015" s="1" t="n">
        <v>2521</v>
      </c>
      <c r="J2015" s="1" t="n">
        <v>35862</v>
      </c>
      <c r="K2015" s="1" t="n">
        <v>7688659330407</v>
      </c>
      <c r="L2015" s="1" t="s">
        <v>4710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7" t="n">
        <v>46188</v>
      </c>
      <c r="C2016" s="1" t="n">
        <v>1</v>
      </c>
      <c r="D2016" s="1" t="s">
        <v>3781</v>
      </c>
      <c r="E2016" s="1" t="n">
        <v>1270</v>
      </c>
      <c r="F2016" s="1" t="s">
        <v>349</v>
      </c>
      <c r="I2016" s="1" t="n">
        <v>2521</v>
      </c>
      <c r="J2016" s="1" t="n">
        <v>35988</v>
      </c>
      <c r="K2016" s="1" t="n">
        <v>7688659330087</v>
      </c>
      <c r="L2016" s="1" t="s">
        <v>4711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7" t="n">
        <v>46188</v>
      </c>
      <c r="C2017" s="1" t="n">
        <v>1</v>
      </c>
      <c r="D2017" s="1" t="s">
        <v>3781</v>
      </c>
      <c r="E2017" s="1" t="n">
        <v>1270</v>
      </c>
      <c r="F2017" s="1" t="s">
        <v>349</v>
      </c>
      <c r="I2017" s="1" t="n">
        <v>2521</v>
      </c>
      <c r="J2017" s="1" t="n">
        <v>36138</v>
      </c>
      <c r="K2017" s="1" t="n">
        <v>7688659330063</v>
      </c>
      <c r="L2017" s="1" t="s">
        <v>4712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7" t="n">
        <v>46188</v>
      </c>
      <c r="C2018" s="1" t="n">
        <v>1</v>
      </c>
      <c r="D2018" s="1" t="s">
        <v>3781</v>
      </c>
      <c r="E2018" s="1" t="n">
        <v>1270</v>
      </c>
      <c r="F2018" s="1" t="s">
        <v>349</v>
      </c>
      <c r="I2018" s="1" t="n">
        <v>2521</v>
      </c>
      <c r="J2018" s="1" t="n">
        <v>38052</v>
      </c>
      <c r="K2018" s="1" t="n">
        <v>7688659330070</v>
      </c>
      <c r="L2018" s="1" t="s">
        <v>4713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7" t="n">
        <v>46188</v>
      </c>
      <c r="C2019" s="1" t="n">
        <v>1</v>
      </c>
      <c r="D2019" s="1" t="s">
        <v>3781</v>
      </c>
      <c r="E2019" s="1" t="n">
        <v>1270</v>
      </c>
      <c r="F2019" s="1" t="s">
        <v>349</v>
      </c>
      <c r="I2019" s="1" t="n">
        <v>2521</v>
      </c>
      <c r="J2019" s="1" t="n">
        <v>38502</v>
      </c>
      <c r="K2019" s="1" t="n">
        <v>7898065000058</v>
      </c>
      <c r="L2019" s="1" t="s">
        <v>4714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7" t="n">
        <v>46188</v>
      </c>
      <c r="C2020" s="1" t="n">
        <v>1</v>
      </c>
      <c r="D2020" s="1" t="s">
        <v>3781</v>
      </c>
      <c r="E2020" s="1" t="n">
        <v>1270</v>
      </c>
      <c r="F2020" s="1" t="s">
        <v>349</v>
      </c>
      <c r="I2020" s="1" t="n">
        <v>2521</v>
      </c>
      <c r="J2020" s="1" t="n">
        <v>110300</v>
      </c>
      <c r="K2020" s="1" t="n">
        <v>7688659330353</v>
      </c>
      <c r="L2020" s="1" t="s">
        <v>4715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7" t="n">
        <v>46188</v>
      </c>
      <c r="C2021" s="1" t="n">
        <v>1</v>
      </c>
      <c r="D2021" s="1" t="s">
        <v>3781</v>
      </c>
      <c r="E2021" s="1" t="n">
        <v>1270</v>
      </c>
      <c r="F2021" s="1" t="s">
        <v>349</v>
      </c>
      <c r="I2021" s="1" t="n">
        <v>2521</v>
      </c>
      <c r="J2021" s="1" t="n">
        <v>54126</v>
      </c>
      <c r="K2021" s="1" t="n">
        <v>7898733030073</v>
      </c>
      <c r="L2021" s="1" t="s">
        <v>4716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7" t="n">
        <v>46188</v>
      </c>
      <c r="C2022" s="1" t="n">
        <v>1</v>
      </c>
      <c r="D2022" s="1" t="s">
        <v>3781</v>
      </c>
      <c r="E2022" s="1" t="n">
        <v>1270</v>
      </c>
      <c r="F2022" s="1" t="s">
        <v>349</v>
      </c>
      <c r="I2022" s="1" t="n">
        <v>2521</v>
      </c>
      <c r="J2022" s="1" t="n">
        <v>67105</v>
      </c>
      <c r="K2022" s="1" t="n">
        <v>7898733030233</v>
      </c>
      <c r="L2022" s="1" t="s">
        <v>4717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7" t="n">
        <v>46188</v>
      </c>
      <c r="C2023" s="1" t="n">
        <v>1</v>
      </c>
      <c r="D2023" s="1" t="s">
        <v>3781</v>
      </c>
      <c r="E2023" s="1" t="n">
        <v>1292</v>
      </c>
      <c r="F2023" s="1" t="s">
        <v>361</v>
      </c>
      <c r="I2023" s="1" t="n">
        <v>3395</v>
      </c>
      <c r="J2023" s="1" t="n">
        <v>28572</v>
      </c>
      <c r="K2023" s="1" t="n">
        <v>70341037799</v>
      </c>
      <c r="L2023" s="1" t="s">
        <v>4335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7" t="n">
        <v>46188</v>
      </c>
      <c r="C2024" s="1" t="n">
        <v>1</v>
      </c>
      <c r="D2024" s="1" t="s">
        <v>3781</v>
      </c>
      <c r="E2024" s="1" t="n">
        <v>1292</v>
      </c>
      <c r="F2024" s="1" t="s">
        <v>361</v>
      </c>
      <c r="I2024" s="1" t="n">
        <v>3395</v>
      </c>
      <c r="J2024" s="1" t="n">
        <v>58633</v>
      </c>
      <c r="K2024" s="1" t="n">
        <v>7891164025250</v>
      </c>
      <c r="L2024" s="1" t="s">
        <v>4333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7" t="n">
        <v>46188</v>
      </c>
      <c r="C2025" s="1" t="n">
        <v>1</v>
      </c>
      <c r="D2025" s="1" t="s">
        <v>3781</v>
      </c>
      <c r="E2025" s="1" t="n">
        <v>1328</v>
      </c>
      <c r="F2025" s="1" t="s">
        <v>363</v>
      </c>
      <c r="I2025" s="1" t="n">
        <v>3756</v>
      </c>
      <c r="J2025" s="1" t="n">
        <v>21060</v>
      </c>
      <c r="K2025" s="1" t="n">
        <v>7898588380118</v>
      </c>
      <c r="L2025" s="1" t="s">
        <v>3920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7" t="n">
        <v>46188</v>
      </c>
      <c r="C2026" s="1" t="n">
        <v>1</v>
      </c>
      <c r="D2026" s="1" t="s">
        <v>3781</v>
      </c>
      <c r="E2026" s="1" t="n">
        <v>1328</v>
      </c>
      <c r="F2026" s="1" t="s">
        <v>363</v>
      </c>
      <c r="I2026" s="1" t="n">
        <v>3756</v>
      </c>
      <c r="J2026" s="1" t="n">
        <v>31782</v>
      </c>
      <c r="K2026" s="1" t="n">
        <v>7898588380132</v>
      </c>
      <c r="L2026" s="1" t="s">
        <v>3921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7" t="n">
        <v>46188</v>
      </c>
      <c r="C2027" s="1" t="n">
        <v>1</v>
      </c>
      <c r="D2027" s="1" t="s">
        <v>3781</v>
      </c>
      <c r="E2027" s="1" t="n">
        <v>1328</v>
      </c>
      <c r="F2027" s="1" t="s">
        <v>363</v>
      </c>
      <c r="I2027" s="1" t="n">
        <v>3756</v>
      </c>
      <c r="J2027" s="1" t="n">
        <v>31784</v>
      </c>
      <c r="K2027" s="1" t="n">
        <v>7898588380545</v>
      </c>
      <c r="L2027" s="1" t="s">
        <v>3922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7" t="n">
        <v>46188</v>
      </c>
      <c r="C2028" s="1" t="n">
        <v>1</v>
      </c>
      <c r="D2028" s="1" t="s">
        <v>3781</v>
      </c>
      <c r="E2028" s="1" t="n">
        <v>1328</v>
      </c>
      <c r="F2028" s="1" t="s">
        <v>363</v>
      </c>
      <c r="I2028" s="1" t="n">
        <v>3756</v>
      </c>
      <c r="J2028" s="1" t="n">
        <v>31786</v>
      </c>
      <c r="K2028" s="1" t="n">
        <v>7898588380187</v>
      </c>
      <c r="L2028" s="1" t="s">
        <v>3923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7" t="n">
        <v>46188</v>
      </c>
      <c r="C2029" s="1" t="n">
        <v>1</v>
      </c>
      <c r="D2029" s="1" t="s">
        <v>3781</v>
      </c>
      <c r="E2029" s="1" t="n">
        <v>1328</v>
      </c>
      <c r="F2029" s="1" t="s">
        <v>363</v>
      </c>
      <c r="I2029" s="1" t="n">
        <v>3756</v>
      </c>
      <c r="J2029" s="1" t="n">
        <v>31787</v>
      </c>
      <c r="K2029" s="1" t="n">
        <v>7898588380125</v>
      </c>
      <c r="L2029" s="1" t="s">
        <v>4397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7" t="n">
        <v>46188</v>
      </c>
      <c r="C2030" s="1" t="n">
        <v>1</v>
      </c>
      <c r="D2030" s="1" t="s">
        <v>3781</v>
      </c>
      <c r="E2030" s="1" t="n">
        <v>1328</v>
      </c>
      <c r="F2030" s="1" t="s">
        <v>363</v>
      </c>
      <c r="I2030" s="1" t="n">
        <v>3756</v>
      </c>
      <c r="J2030" s="1" t="n">
        <v>31790</v>
      </c>
      <c r="K2030" s="1" t="n">
        <v>7898588380231</v>
      </c>
      <c r="L2030" s="1" t="s">
        <v>3924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7" t="n">
        <v>46188</v>
      </c>
      <c r="C2031" s="1" t="n">
        <v>1</v>
      </c>
      <c r="D2031" s="1" t="s">
        <v>3781</v>
      </c>
      <c r="E2031" s="1" t="n">
        <v>1286</v>
      </c>
      <c r="F2031" s="1" t="s">
        <v>359</v>
      </c>
      <c r="I2031" s="1" t="n">
        <v>10085</v>
      </c>
      <c r="J2031" s="1" t="n">
        <v>78991</v>
      </c>
      <c r="K2031" s="1" t="n">
        <v>390</v>
      </c>
      <c r="L2031" s="1" t="s">
        <v>4152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7" t="n">
        <v>46188</v>
      </c>
      <c r="C2032" s="1" t="n">
        <v>1</v>
      </c>
      <c r="D2032" s="1" t="s">
        <v>3781</v>
      </c>
      <c r="E2032" s="1" t="n">
        <v>1614</v>
      </c>
      <c r="F2032" s="1" t="s">
        <v>89</v>
      </c>
      <c r="I2032" s="1" t="n">
        <v>11267</v>
      </c>
      <c r="J2032" s="1" t="n">
        <v>10841</v>
      </c>
      <c r="K2032" s="1" t="n">
        <v>7898317290435</v>
      </c>
      <c r="L2032" s="1" t="s">
        <v>4028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7" t="n">
        <v>46188</v>
      </c>
      <c r="C2033" s="1" t="n">
        <v>1</v>
      </c>
      <c r="D2033" s="1" t="s">
        <v>3781</v>
      </c>
      <c r="E2033" s="1" t="n">
        <v>1614</v>
      </c>
      <c r="F2033" s="1" t="s">
        <v>89</v>
      </c>
      <c r="I2033" s="1" t="n">
        <v>11267</v>
      </c>
      <c r="J2033" s="1" t="n">
        <v>11980</v>
      </c>
      <c r="K2033" s="1" t="n">
        <v>7898317290480</v>
      </c>
      <c r="L2033" s="1" t="s">
        <v>4031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7" t="n">
        <v>46188</v>
      </c>
      <c r="C2034" s="1" t="n">
        <v>1</v>
      </c>
      <c r="D2034" s="1" t="s">
        <v>3781</v>
      </c>
      <c r="E2034" s="1" t="n">
        <v>1614</v>
      </c>
      <c r="F2034" s="1" t="s">
        <v>89</v>
      </c>
      <c r="I2034" s="1" t="n">
        <v>11267</v>
      </c>
      <c r="J2034" s="1" t="n">
        <v>11981</v>
      </c>
      <c r="K2034" s="1" t="n">
        <v>7898317290503</v>
      </c>
      <c r="L2034" s="1" t="s">
        <v>4337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7" t="n">
        <v>46188</v>
      </c>
      <c r="C2035" s="1" t="n">
        <v>1</v>
      </c>
      <c r="D2035" s="1" t="s">
        <v>3781</v>
      </c>
      <c r="E2035" s="1" t="n">
        <v>1614</v>
      </c>
      <c r="F2035" s="1" t="s">
        <v>89</v>
      </c>
      <c r="I2035" s="1" t="n">
        <v>11267</v>
      </c>
      <c r="J2035" s="1" t="n">
        <v>12928</v>
      </c>
      <c r="K2035" s="1" t="n">
        <v>7898317290565</v>
      </c>
      <c r="L2035" s="1" t="s">
        <v>4338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7" t="n">
        <v>46188</v>
      </c>
      <c r="C2036" s="1" t="n">
        <v>1</v>
      </c>
      <c r="D2036" s="1" t="s">
        <v>3781</v>
      </c>
      <c r="E2036" s="1" t="n">
        <v>1614</v>
      </c>
      <c r="F2036" s="1" t="s">
        <v>89</v>
      </c>
      <c r="I2036" s="1" t="n">
        <v>11267</v>
      </c>
      <c r="J2036" s="1" t="n">
        <v>13023</v>
      </c>
      <c r="K2036" s="1" t="n">
        <v>7898317290534</v>
      </c>
      <c r="L2036" s="1" t="s">
        <v>4032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7" t="n">
        <v>46188</v>
      </c>
      <c r="C2037" s="1" t="n">
        <v>1</v>
      </c>
      <c r="D2037" s="1" t="s">
        <v>3781</v>
      </c>
      <c r="E2037" s="1" t="n">
        <v>1614</v>
      </c>
      <c r="F2037" s="1" t="s">
        <v>89</v>
      </c>
      <c r="I2037" s="1" t="n">
        <v>11267</v>
      </c>
      <c r="J2037" s="1" t="n">
        <v>13024</v>
      </c>
      <c r="K2037" s="1" t="n">
        <v>7898317290466</v>
      </c>
      <c r="L2037" s="1" t="s">
        <v>4033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7" t="n">
        <v>46188</v>
      </c>
      <c r="C2038" s="1" t="n">
        <v>1</v>
      </c>
      <c r="D2038" s="1" t="s">
        <v>3781</v>
      </c>
      <c r="E2038" s="1" t="n">
        <v>1614</v>
      </c>
      <c r="F2038" s="1" t="s">
        <v>89</v>
      </c>
      <c r="I2038" s="1" t="n">
        <v>11267</v>
      </c>
      <c r="J2038" s="1" t="n">
        <v>13128</v>
      </c>
      <c r="K2038" s="1" t="n">
        <v>7898317290510</v>
      </c>
      <c r="L2038" s="1" t="s">
        <v>4340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7" t="n">
        <v>46188</v>
      </c>
      <c r="C2039" s="1" t="n">
        <v>1</v>
      </c>
      <c r="D2039" s="1" t="s">
        <v>3781</v>
      </c>
      <c r="E2039" s="1" t="n">
        <v>1614</v>
      </c>
      <c r="F2039" s="1" t="s">
        <v>89</v>
      </c>
      <c r="I2039" s="1" t="n">
        <v>11267</v>
      </c>
      <c r="J2039" s="1" t="n">
        <v>14440</v>
      </c>
      <c r="K2039" s="1" t="n">
        <v>7898317290527</v>
      </c>
      <c r="L2039" s="1" t="s">
        <v>4034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7" t="n">
        <v>46188</v>
      </c>
      <c r="C2040" s="1" t="n">
        <v>1</v>
      </c>
      <c r="D2040" s="1" t="s">
        <v>3781</v>
      </c>
      <c r="E2040" s="1" t="n">
        <v>1614</v>
      </c>
      <c r="F2040" s="1" t="s">
        <v>89</v>
      </c>
      <c r="I2040" s="1" t="n">
        <v>11267</v>
      </c>
      <c r="J2040" s="1" t="n">
        <v>14442</v>
      </c>
      <c r="K2040" s="1" t="n">
        <v>7898317290558</v>
      </c>
      <c r="L2040" s="1" t="s">
        <v>4341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7" t="n">
        <v>46188</v>
      </c>
      <c r="C2041" s="1" t="n">
        <v>1</v>
      </c>
      <c r="D2041" s="1" t="s">
        <v>3781</v>
      </c>
      <c r="E2041" s="1" t="n">
        <v>1614</v>
      </c>
      <c r="F2041" s="1" t="s">
        <v>89</v>
      </c>
      <c r="I2041" s="1" t="n">
        <v>11267</v>
      </c>
      <c r="J2041" s="1" t="n">
        <v>14443</v>
      </c>
      <c r="K2041" s="1" t="n">
        <v>7898317290497</v>
      </c>
      <c r="L2041" s="1" t="s">
        <v>4035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7" t="n">
        <v>46188</v>
      </c>
      <c r="C2042" s="1" t="n">
        <v>1</v>
      </c>
      <c r="D2042" s="1" t="s">
        <v>3781</v>
      </c>
      <c r="E2042" s="1" t="n">
        <v>1614</v>
      </c>
      <c r="F2042" s="1" t="s">
        <v>89</v>
      </c>
      <c r="I2042" s="1" t="n">
        <v>11267</v>
      </c>
      <c r="J2042" s="1" t="n">
        <v>19124</v>
      </c>
      <c r="K2042" s="1" t="n">
        <v>7898317290473</v>
      </c>
      <c r="L2042" s="1" t="s">
        <v>4037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7" t="n">
        <v>46188</v>
      </c>
      <c r="C2043" s="1" t="n">
        <v>1</v>
      </c>
      <c r="D2043" s="1" t="s">
        <v>3781</v>
      </c>
      <c r="E2043" s="1" t="n">
        <v>1614</v>
      </c>
      <c r="F2043" s="1" t="s">
        <v>89</v>
      </c>
      <c r="I2043" s="1" t="n">
        <v>11267</v>
      </c>
      <c r="J2043" s="1" t="n">
        <v>20765</v>
      </c>
      <c r="K2043" s="1" t="n">
        <v>7898317290381</v>
      </c>
      <c r="L2043" s="1" t="s">
        <v>4718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7" t="n">
        <v>46188</v>
      </c>
      <c r="C2044" s="1" t="n">
        <v>1</v>
      </c>
      <c r="D2044" s="1" t="s">
        <v>3781</v>
      </c>
      <c r="E2044" s="1" t="n">
        <v>1614</v>
      </c>
      <c r="F2044" s="1" t="s">
        <v>89</v>
      </c>
      <c r="I2044" s="1" t="n">
        <v>11267</v>
      </c>
      <c r="J2044" s="1" t="n">
        <v>23408</v>
      </c>
      <c r="K2044" s="1" t="n">
        <v>7898317291012</v>
      </c>
      <c r="L2044" s="1" t="s">
        <v>4719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7" t="n">
        <v>46188</v>
      </c>
      <c r="C2045" s="1" t="n">
        <v>1</v>
      </c>
      <c r="D2045" s="1" t="s">
        <v>3781</v>
      </c>
      <c r="E2045" s="1" t="n">
        <v>1614</v>
      </c>
      <c r="F2045" s="1" t="s">
        <v>89</v>
      </c>
      <c r="I2045" s="1" t="n">
        <v>11267</v>
      </c>
      <c r="J2045" s="1" t="n">
        <v>27400</v>
      </c>
      <c r="K2045" s="1" t="n">
        <v>7898317290978</v>
      </c>
      <c r="L2045" s="1" t="s">
        <v>4039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7" t="n">
        <v>46188</v>
      </c>
      <c r="C2046" s="1" t="n">
        <v>1</v>
      </c>
      <c r="D2046" s="1" t="s">
        <v>3781</v>
      </c>
      <c r="E2046" s="1" t="n">
        <v>1614</v>
      </c>
      <c r="F2046" s="1" t="s">
        <v>89</v>
      </c>
      <c r="I2046" s="1" t="n">
        <v>11267</v>
      </c>
      <c r="J2046" s="1" t="n">
        <v>38947</v>
      </c>
      <c r="K2046" s="1" t="n">
        <v>7898317290701</v>
      </c>
      <c r="L2046" s="1" t="s">
        <v>4343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7" t="n">
        <v>46188</v>
      </c>
      <c r="C2047" s="1" t="n">
        <v>1</v>
      </c>
      <c r="D2047" s="1" t="s">
        <v>3781</v>
      </c>
      <c r="E2047" s="1" t="n">
        <v>1614</v>
      </c>
      <c r="F2047" s="1" t="s">
        <v>89</v>
      </c>
      <c r="I2047" s="1" t="n">
        <v>11267</v>
      </c>
      <c r="J2047" s="1" t="n">
        <v>39922</v>
      </c>
      <c r="K2047" s="1" t="n">
        <v>7898317290909</v>
      </c>
      <c r="L2047" s="1" t="s">
        <v>4344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7" t="n">
        <v>46188</v>
      </c>
      <c r="C2048" s="1" t="n">
        <v>1</v>
      </c>
      <c r="D2048" s="1" t="s">
        <v>3781</v>
      </c>
      <c r="E2048" s="1" t="n">
        <v>1625</v>
      </c>
      <c r="F2048" s="1" t="s">
        <v>243</v>
      </c>
      <c r="I2048" s="1" t="n">
        <v>14472</v>
      </c>
      <c r="J2048" s="1" t="n">
        <v>29079</v>
      </c>
      <c r="K2048" s="1" t="n">
        <v>55515</v>
      </c>
      <c r="L2048" s="1" t="s">
        <v>3818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7" t="n">
        <v>46188</v>
      </c>
      <c r="C2049" s="1" t="n">
        <v>1</v>
      </c>
      <c r="D2049" s="1" t="s">
        <v>3781</v>
      </c>
      <c r="E2049" s="1" t="n">
        <v>1625</v>
      </c>
      <c r="F2049" s="1" t="s">
        <v>243</v>
      </c>
      <c r="I2049" s="1" t="n">
        <v>14472</v>
      </c>
      <c r="J2049" s="1" t="n">
        <v>29079</v>
      </c>
      <c r="K2049" s="1" t="n">
        <v>55515</v>
      </c>
      <c r="L2049" s="1" t="s">
        <v>3818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7" t="n">
        <v>46188</v>
      </c>
      <c r="C2050" s="1" t="n">
        <v>1</v>
      </c>
      <c r="D2050" s="1" t="s">
        <v>3781</v>
      </c>
      <c r="E2050" s="1" t="n">
        <v>1625</v>
      </c>
      <c r="F2050" s="1" t="s">
        <v>243</v>
      </c>
      <c r="I2050" s="1" t="n">
        <v>14472</v>
      </c>
      <c r="J2050" s="1" t="n">
        <v>29080</v>
      </c>
      <c r="K2050" s="1" t="n">
        <v>55516</v>
      </c>
      <c r="L2050" s="1" t="s">
        <v>3819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7" t="n">
        <v>46188</v>
      </c>
      <c r="C2051" s="1" t="n">
        <v>1</v>
      </c>
      <c r="D2051" s="1" t="s">
        <v>3781</v>
      </c>
      <c r="E2051" s="1" t="n">
        <v>581</v>
      </c>
      <c r="F2051" s="1" t="s">
        <v>316</v>
      </c>
      <c r="I2051" s="1" t="n">
        <v>30919</v>
      </c>
      <c r="J2051" s="1" t="n">
        <v>48008</v>
      </c>
      <c r="K2051" s="1" t="n">
        <v>798190027999</v>
      </c>
      <c r="L2051" s="1" t="s">
        <v>4231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7" t="n">
        <v>46188</v>
      </c>
      <c r="C2052" s="1" t="n">
        <v>1</v>
      </c>
      <c r="D2052" s="1" t="s">
        <v>3781</v>
      </c>
      <c r="E2052" s="1" t="n">
        <v>581</v>
      </c>
      <c r="F2052" s="1" t="s">
        <v>316</v>
      </c>
      <c r="I2052" s="1" t="n">
        <v>30919</v>
      </c>
      <c r="J2052" s="1" t="n">
        <v>48009</v>
      </c>
      <c r="K2052" s="1" t="n">
        <v>798190028002</v>
      </c>
      <c r="L2052" s="1" t="s">
        <v>4232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7" t="n">
        <v>46188</v>
      </c>
      <c r="C2053" s="1" t="n">
        <v>1</v>
      </c>
      <c r="D2053" s="1" t="s">
        <v>3781</v>
      </c>
      <c r="E2053" s="1" t="n">
        <v>581</v>
      </c>
      <c r="F2053" s="1" t="s">
        <v>316</v>
      </c>
      <c r="I2053" s="1" t="n">
        <v>30919</v>
      </c>
      <c r="J2053" s="1" t="n">
        <v>48380</v>
      </c>
      <c r="K2053" s="1" t="n">
        <v>798190189116</v>
      </c>
      <c r="L2053" s="1" t="s">
        <v>4720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7" t="n">
        <v>46188</v>
      </c>
      <c r="C2054" s="1" t="n">
        <v>1</v>
      </c>
      <c r="D2054" s="1" t="s">
        <v>3781</v>
      </c>
      <c r="E2054" s="1" t="n">
        <v>754</v>
      </c>
      <c r="F2054" s="1" t="s">
        <v>182</v>
      </c>
      <c r="I2054" s="1" t="n">
        <v>31049</v>
      </c>
      <c r="J2054" s="1" t="n">
        <v>29079</v>
      </c>
      <c r="K2054" s="1" t="n">
        <v>55515</v>
      </c>
      <c r="L2054" s="1" t="s">
        <v>3818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7" t="n">
        <v>46188</v>
      </c>
      <c r="C2055" s="1" t="n">
        <v>1</v>
      </c>
      <c r="D2055" s="1" t="s">
        <v>3781</v>
      </c>
      <c r="E2055" s="1" t="n">
        <v>754</v>
      </c>
      <c r="F2055" s="1" t="s">
        <v>182</v>
      </c>
      <c r="I2055" s="1" t="n">
        <v>31049</v>
      </c>
      <c r="J2055" s="1" t="n">
        <v>29080</v>
      </c>
      <c r="K2055" s="1" t="n">
        <v>55516</v>
      </c>
      <c r="L2055" s="1" t="s">
        <v>3819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7" t="n">
        <v>46188</v>
      </c>
      <c r="C2056" s="1" t="n">
        <v>1</v>
      </c>
      <c r="D2056" s="1" t="s">
        <v>3781</v>
      </c>
      <c r="E2056" s="1" t="n">
        <v>1114</v>
      </c>
      <c r="F2056" s="1" t="s">
        <v>169</v>
      </c>
      <c r="I2056" s="1" t="n">
        <v>38246</v>
      </c>
      <c r="J2056" s="1" t="n">
        <v>100240</v>
      </c>
      <c r="K2056" s="1" t="n">
        <v>70113</v>
      </c>
      <c r="L2056" s="1" t="s">
        <v>4234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7" t="n">
        <v>46188</v>
      </c>
      <c r="C2057" s="1" t="n">
        <v>1</v>
      </c>
      <c r="D2057" s="1" t="s">
        <v>3781</v>
      </c>
      <c r="E2057" s="1" t="n">
        <v>1114</v>
      </c>
      <c r="F2057" s="1" t="s">
        <v>169</v>
      </c>
      <c r="I2057" s="1" t="n">
        <v>38246</v>
      </c>
      <c r="J2057" s="1" t="n">
        <v>100241</v>
      </c>
      <c r="K2057" s="1" t="n">
        <v>70114</v>
      </c>
      <c r="L2057" s="1" t="s">
        <v>4235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7" t="n">
        <v>46188</v>
      </c>
      <c r="C2058" s="1" t="n">
        <v>1</v>
      </c>
      <c r="D2058" s="1" t="s">
        <v>3781</v>
      </c>
      <c r="E2058" s="1" t="n">
        <v>1114</v>
      </c>
      <c r="F2058" s="1" t="s">
        <v>169</v>
      </c>
      <c r="I2058" s="1" t="n">
        <v>38246</v>
      </c>
      <c r="J2058" s="1" t="n">
        <v>100242</v>
      </c>
      <c r="K2058" s="1" t="n">
        <v>70115</v>
      </c>
      <c r="L2058" s="1" t="s">
        <v>4236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7" t="n">
        <v>46188</v>
      </c>
      <c r="C2059" s="1" t="n">
        <v>1</v>
      </c>
      <c r="D2059" s="1" t="s">
        <v>3781</v>
      </c>
      <c r="E2059" s="1" t="n">
        <v>1114</v>
      </c>
      <c r="F2059" s="1" t="s">
        <v>169</v>
      </c>
      <c r="I2059" s="1" t="n">
        <v>38246</v>
      </c>
      <c r="J2059" s="1" t="n">
        <v>100243</v>
      </c>
      <c r="K2059" s="1" t="n">
        <v>70116</v>
      </c>
      <c r="L2059" s="1" t="s">
        <v>4237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7" t="n">
        <v>46188</v>
      </c>
      <c r="C2060" s="1" t="n">
        <v>1</v>
      </c>
      <c r="D2060" s="1" t="s">
        <v>3781</v>
      </c>
      <c r="E2060" s="1" t="n">
        <v>1114</v>
      </c>
      <c r="F2060" s="1" t="s">
        <v>169</v>
      </c>
      <c r="I2060" s="1" t="n">
        <v>38246</v>
      </c>
      <c r="J2060" s="1" t="n">
        <v>100244</v>
      </c>
      <c r="K2060" s="1" t="n">
        <v>70117</v>
      </c>
      <c r="L2060" s="1" t="s">
        <v>4238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7" t="n">
        <v>46188</v>
      </c>
      <c r="C2061" s="1" t="n">
        <v>1</v>
      </c>
      <c r="D2061" s="1" t="s">
        <v>3781</v>
      </c>
      <c r="E2061" s="1" t="n">
        <v>1114</v>
      </c>
      <c r="F2061" s="1" t="s">
        <v>169</v>
      </c>
      <c r="I2061" s="1" t="n">
        <v>38246</v>
      </c>
      <c r="J2061" s="1" t="n">
        <v>100245</v>
      </c>
      <c r="K2061" s="1" t="n">
        <v>70118</v>
      </c>
      <c r="L2061" s="1" t="s">
        <v>4721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7" t="n">
        <v>46188</v>
      </c>
      <c r="C2062" s="1" t="n">
        <v>1</v>
      </c>
      <c r="D2062" s="1" t="s">
        <v>3781</v>
      </c>
      <c r="E2062" s="1" t="n">
        <v>1114</v>
      </c>
      <c r="F2062" s="1" t="s">
        <v>169</v>
      </c>
      <c r="I2062" s="1" t="n">
        <v>38246</v>
      </c>
      <c r="J2062" s="1" t="n">
        <v>100264</v>
      </c>
      <c r="K2062" s="1" t="n">
        <v>70141</v>
      </c>
      <c r="L2062" s="1" t="s">
        <v>4404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7" t="n">
        <v>46188</v>
      </c>
      <c r="C2063" s="1" t="n">
        <v>1</v>
      </c>
      <c r="D2063" s="1" t="s">
        <v>3781</v>
      </c>
      <c r="E2063" s="1" t="n">
        <v>1114</v>
      </c>
      <c r="F2063" s="1" t="s">
        <v>169</v>
      </c>
      <c r="I2063" s="1" t="n">
        <v>38246</v>
      </c>
      <c r="J2063" s="1" t="n">
        <v>100270</v>
      </c>
      <c r="K2063" s="1" t="n">
        <v>70196</v>
      </c>
      <c r="L2063" s="1" t="s">
        <v>4247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7" t="n">
        <v>46188</v>
      </c>
      <c r="C2064" s="1" t="n">
        <v>1</v>
      </c>
      <c r="D2064" s="1" t="s">
        <v>3781</v>
      </c>
      <c r="E2064" s="1" t="n">
        <v>1114</v>
      </c>
      <c r="F2064" s="1" t="s">
        <v>169</v>
      </c>
      <c r="I2064" s="1" t="n">
        <v>38246</v>
      </c>
      <c r="J2064" s="1" t="n">
        <v>100272</v>
      </c>
      <c r="K2064" s="1" t="n">
        <v>70220</v>
      </c>
      <c r="L2064" s="1" t="s">
        <v>4248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7" t="n">
        <v>46188</v>
      </c>
      <c r="C2065" s="1" t="n">
        <v>1</v>
      </c>
      <c r="D2065" s="1" t="s">
        <v>3781</v>
      </c>
      <c r="E2065" s="1" t="n">
        <v>1114</v>
      </c>
      <c r="F2065" s="1" t="s">
        <v>169</v>
      </c>
      <c r="I2065" s="1" t="n">
        <v>38246</v>
      </c>
      <c r="J2065" s="1" t="n">
        <v>100285</v>
      </c>
      <c r="K2065" s="1" t="n">
        <v>70255</v>
      </c>
      <c r="L2065" s="1" t="s">
        <v>4555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7" t="n">
        <v>46188</v>
      </c>
      <c r="C2066" s="1" t="n">
        <v>1</v>
      </c>
      <c r="D2066" s="1" t="s">
        <v>3781</v>
      </c>
      <c r="E2066" s="1" t="n">
        <v>1114</v>
      </c>
      <c r="F2066" s="1" t="s">
        <v>169</v>
      </c>
      <c r="I2066" s="1" t="n">
        <v>38246</v>
      </c>
      <c r="J2066" s="1" t="n">
        <v>100291</v>
      </c>
      <c r="K2066" s="1" t="n">
        <v>70262</v>
      </c>
      <c r="L2066" s="1" t="s">
        <v>4251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7" t="n">
        <v>46188</v>
      </c>
      <c r="C2067" s="1" t="n">
        <v>1</v>
      </c>
      <c r="D2067" s="1" t="s">
        <v>3781</v>
      </c>
      <c r="E2067" s="1" t="n">
        <v>1114</v>
      </c>
      <c r="F2067" s="1" t="s">
        <v>169</v>
      </c>
      <c r="I2067" s="1" t="n">
        <v>38246</v>
      </c>
      <c r="J2067" s="1" t="n">
        <v>100292</v>
      </c>
      <c r="K2067" s="1" t="n">
        <v>70279</v>
      </c>
      <c r="L2067" s="1" t="s">
        <v>4722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7" t="n">
        <v>46188</v>
      </c>
      <c r="C2068" s="1" t="n">
        <v>1</v>
      </c>
      <c r="D2068" s="1" t="s">
        <v>3781</v>
      </c>
      <c r="E2068" s="1" t="n">
        <v>1114</v>
      </c>
      <c r="F2068" s="1" t="s">
        <v>169</v>
      </c>
      <c r="I2068" s="1" t="n">
        <v>38246</v>
      </c>
      <c r="J2068" s="1" t="n">
        <v>100293</v>
      </c>
      <c r="K2068" s="1" t="n">
        <v>70283</v>
      </c>
      <c r="L2068" s="1" t="s">
        <v>4723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7" t="n">
        <v>46188</v>
      </c>
      <c r="C2069" s="1" t="n">
        <v>1</v>
      </c>
      <c r="D2069" s="1" t="s">
        <v>3781</v>
      </c>
      <c r="E2069" s="1" t="n">
        <v>1114</v>
      </c>
      <c r="F2069" s="1" t="s">
        <v>169</v>
      </c>
      <c r="I2069" s="1" t="n">
        <v>38246</v>
      </c>
      <c r="J2069" s="1" t="n">
        <v>110730</v>
      </c>
      <c r="K2069" s="1" t="n">
        <v>70111</v>
      </c>
      <c r="L2069" s="1" t="s">
        <v>4252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7" t="n">
        <v>46188</v>
      </c>
      <c r="C2070" s="1" t="n">
        <v>1</v>
      </c>
      <c r="D2070" s="1" t="s">
        <v>3781</v>
      </c>
      <c r="E2070" s="1" t="n">
        <v>1114</v>
      </c>
      <c r="F2070" s="1" t="s">
        <v>169</v>
      </c>
      <c r="I2070" s="1" t="n">
        <v>38246</v>
      </c>
      <c r="J2070" s="1" t="n">
        <v>110729</v>
      </c>
      <c r="K2070" s="1" t="n">
        <v>70110</v>
      </c>
      <c r="L2070" s="1" t="s">
        <v>4253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7" t="n">
        <v>46188</v>
      </c>
      <c r="C2071" s="1" t="n">
        <v>1</v>
      </c>
      <c r="D2071" s="1" t="s">
        <v>3781</v>
      </c>
      <c r="E2071" s="1" t="n">
        <v>1114</v>
      </c>
      <c r="F2071" s="1" t="s">
        <v>169</v>
      </c>
      <c r="I2071" s="1" t="n">
        <v>38246</v>
      </c>
      <c r="J2071" s="1" t="n">
        <v>110731</v>
      </c>
      <c r="K2071" s="1" t="n">
        <v>70112</v>
      </c>
      <c r="L2071" s="1" t="s">
        <v>4254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7" t="n">
        <v>46188</v>
      </c>
      <c r="C2072" s="1" t="n">
        <v>1</v>
      </c>
      <c r="D2072" s="1" t="s">
        <v>3781</v>
      </c>
      <c r="E2072" s="1" t="n">
        <v>1114</v>
      </c>
      <c r="F2072" s="1" t="s">
        <v>169</v>
      </c>
      <c r="I2072" s="1" t="n">
        <v>38246</v>
      </c>
      <c r="J2072" s="1" t="n">
        <v>78991</v>
      </c>
      <c r="K2072" s="1" t="n">
        <v>390</v>
      </c>
      <c r="L2072" s="1" t="s">
        <v>4152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7" t="n">
        <v>46188</v>
      </c>
      <c r="C2073" s="1" t="n">
        <v>1</v>
      </c>
      <c r="D2073" s="1" t="s">
        <v>3781</v>
      </c>
      <c r="E2073" s="1" t="n">
        <v>1723</v>
      </c>
      <c r="F2073" s="1" t="s">
        <v>302</v>
      </c>
      <c r="I2073" s="1" t="n">
        <v>171508</v>
      </c>
      <c r="J2073" s="1" t="n">
        <v>29079</v>
      </c>
      <c r="K2073" s="1" t="n">
        <v>55515</v>
      </c>
      <c r="L2073" s="1" t="s">
        <v>3818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7" t="n">
        <v>46188</v>
      </c>
      <c r="C2074" s="1" t="n">
        <v>1</v>
      </c>
      <c r="D2074" s="1" t="s">
        <v>3781</v>
      </c>
      <c r="E2074" s="1" t="n">
        <v>1723</v>
      </c>
      <c r="F2074" s="1" t="s">
        <v>302</v>
      </c>
      <c r="I2074" s="1" t="n">
        <v>171508</v>
      </c>
      <c r="J2074" s="1" t="n">
        <v>29080</v>
      </c>
      <c r="K2074" s="1" t="n">
        <v>55516</v>
      </c>
      <c r="L2074" s="1" t="s">
        <v>3819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7" t="n">
        <v>46188</v>
      </c>
      <c r="C2075" s="1" t="n">
        <v>1</v>
      </c>
      <c r="D2075" s="1" t="s">
        <v>3781</v>
      </c>
      <c r="E2075" s="1" t="n">
        <v>10017</v>
      </c>
      <c r="F2075" s="1" t="s">
        <v>871</v>
      </c>
      <c r="I2075" s="1" t="n">
        <v>193354</v>
      </c>
      <c r="J2075" s="1" t="n">
        <v>102271</v>
      </c>
      <c r="K2075" s="1" t="n">
        <v>7898286190316</v>
      </c>
      <c r="L2075" s="1" t="s">
        <v>4724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7" t="n">
        <v>46188</v>
      </c>
      <c r="C2076" s="1" t="n">
        <v>1</v>
      </c>
      <c r="D2076" s="1" t="s">
        <v>3781</v>
      </c>
      <c r="E2076" s="1" t="n">
        <v>10017</v>
      </c>
      <c r="F2076" s="1" t="s">
        <v>871</v>
      </c>
      <c r="I2076" s="1" t="n">
        <v>193354</v>
      </c>
      <c r="J2076" s="1" t="n">
        <v>103680</v>
      </c>
      <c r="K2076" s="1" t="n">
        <v>7896024801104</v>
      </c>
      <c r="L2076" s="1" t="s">
        <v>4725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7" t="n">
        <v>46188</v>
      </c>
      <c r="C2077" s="1" t="n">
        <v>1</v>
      </c>
      <c r="D2077" s="1" t="s">
        <v>3781</v>
      </c>
      <c r="E2077" s="1" t="n">
        <v>10017</v>
      </c>
      <c r="F2077" s="1" t="s">
        <v>871</v>
      </c>
      <c r="I2077" s="1" t="n">
        <v>193354</v>
      </c>
      <c r="J2077" s="1" t="n">
        <v>109988</v>
      </c>
      <c r="K2077" s="1" t="n">
        <v>7891167023017</v>
      </c>
      <c r="L2077" s="1" t="s">
        <v>4726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7" t="n">
        <v>46188</v>
      </c>
      <c r="C2078" s="1" t="n">
        <v>1</v>
      </c>
      <c r="D2078" s="1" t="s">
        <v>3781</v>
      </c>
      <c r="E2078" s="1" t="n">
        <v>10017</v>
      </c>
      <c r="F2078" s="1" t="s">
        <v>871</v>
      </c>
      <c r="I2078" s="1" t="n">
        <v>193354</v>
      </c>
      <c r="J2078" s="1" t="n">
        <v>12122</v>
      </c>
      <c r="K2078" s="1" t="n">
        <v>7898286190354</v>
      </c>
      <c r="L2078" s="1" t="s">
        <v>4727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7" t="n">
        <v>46188</v>
      </c>
      <c r="C2079" s="1" t="n">
        <v>1</v>
      </c>
      <c r="D2079" s="1" t="s">
        <v>3781</v>
      </c>
      <c r="E2079" s="1" t="n">
        <v>10017</v>
      </c>
      <c r="F2079" s="1" t="s">
        <v>871</v>
      </c>
      <c r="I2079" s="1" t="n">
        <v>193354</v>
      </c>
      <c r="J2079" s="1" t="n">
        <v>12529</v>
      </c>
      <c r="K2079" s="1" t="n">
        <v>7898286190361</v>
      </c>
      <c r="L2079" s="1" t="s">
        <v>4728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7" t="n">
        <v>46188</v>
      </c>
      <c r="C2080" s="1" t="n">
        <v>1</v>
      </c>
      <c r="D2080" s="1" t="s">
        <v>3781</v>
      </c>
      <c r="E2080" s="1" t="n">
        <v>10017</v>
      </c>
      <c r="F2080" s="1" t="s">
        <v>871</v>
      </c>
      <c r="I2080" s="1" t="n">
        <v>193354</v>
      </c>
      <c r="J2080" s="1" t="n">
        <v>27062</v>
      </c>
      <c r="K2080" s="1" t="n">
        <v>7891095028344</v>
      </c>
      <c r="L2080" s="1" t="s">
        <v>4729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7" t="n">
        <v>46188</v>
      </c>
      <c r="C2081" s="1" t="n">
        <v>1</v>
      </c>
      <c r="D2081" s="1" t="s">
        <v>3781</v>
      </c>
      <c r="E2081" s="1" t="n">
        <v>10017</v>
      </c>
      <c r="F2081" s="1" t="s">
        <v>871</v>
      </c>
      <c r="I2081" s="1" t="n">
        <v>193354</v>
      </c>
      <c r="J2081" s="1" t="n">
        <v>27750</v>
      </c>
      <c r="K2081" s="1" t="n">
        <v>7891095028337</v>
      </c>
      <c r="L2081" s="1" t="s">
        <v>4730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7" t="n">
        <v>46188</v>
      </c>
      <c r="C2082" s="1" t="n">
        <v>1</v>
      </c>
      <c r="D2082" s="1" t="s">
        <v>3781</v>
      </c>
      <c r="E2082" s="1" t="n">
        <v>10017</v>
      </c>
      <c r="F2082" s="1" t="s">
        <v>871</v>
      </c>
      <c r="I2082" s="1" t="n">
        <v>193354</v>
      </c>
      <c r="J2082" s="1" t="n">
        <v>34936</v>
      </c>
      <c r="K2082" s="1" t="n">
        <v>7898916462127</v>
      </c>
      <c r="L2082" s="1" t="s">
        <v>4051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7" t="n">
        <v>46188</v>
      </c>
      <c r="C2083" s="1" t="n">
        <v>1</v>
      </c>
      <c r="D2083" s="1" t="s">
        <v>3781</v>
      </c>
      <c r="E2083" s="1" t="n">
        <v>10017</v>
      </c>
      <c r="F2083" s="1" t="s">
        <v>871</v>
      </c>
      <c r="I2083" s="1" t="n">
        <v>193354</v>
      </c>
      <c r="J2083" s="1" t="n">
        <v>37008</v>
      </c>
      <c r="K2083" s="1" t="n">
        <v>7897518207235</v>
      </c>
      <c r="L2083" s="1" t="s">
        <v>4731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7" t="n">
        <v>46188</v>
      </c>
      <c r="C2084" s="1" t="n">
        <v>1</v>
      </c>
      <c r="D2084" s="1" t="s">
        <v>3781</v>
      </c>
      <c r="E2084" s="1" t="n">
        <v>10017</v>
      </c>
      <c r="F2084" s="1" t="s">
        <v>871</v>
      </c>
      <c r="I2084" s="1" t="n">
        <v>193354</v>
      </c>
      <c r="J2084" s="1" t="n">
        <v>38630</v>
      </c>
      <c r="K2084" s="1" t="n">
        <v>7898556015035</v>
      </c>
      <c r="L2084" s="1" t="s">
        <v>4732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7" t="n">
        <v>46188</v>
      </c>
      <c r="C2085" s="1" t="n">
        <v>1</v>
      </c>
      <c r="D2085" s="1" t="s">
        <v>3781</v>
      </c>
      <c r="E2085" s="1" t="n">
        <v>10017</v>
      </c>
      <c r="F2085" s="1" t="s">
        <v>871</v>
      </c>
      <c r="I2085" s="1" t="n">
        <v>193354</v>
      </c>
      <c r="J2085" s="1" t="n">
        <v>44695</v>
      </c>
      <c r="K2085" s="1" t="n">
        <v>7898916462103</v>
      </c>
      <c r="L2085" s="1" t="s">
        <v>4052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7" t="n">
        <v>46188</v>
      </c>
      <c r="C2086" s="1" t="n">
        <v>1</v>
      </c>
      <c r="D2086" s="1" t="s">
        <v>3781</v>
      </c>
      <c r="E2086" s="1" t="n">
        <v>10017</v>
      </c>
      <c r="F2086" s="1" t="s">
        <v>871</v>
      </c>
      <c r="I2086" s="1" t="n">
        <v>193354</v>
      </c>
      <c r="J2086" s="1" t="n">
        <v>46640</v>
      </c>
      <c r="K2086" s="1" t="n">
        <v>7898916462110</v>
      </c>
      <c r="L2086" s="1" t="s">
        <v>4733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7" t="n">
        <v>46188</v>
      </c>
      <c r="C2087" s="1" t="n">
        <v>1</v>
      </c>
      <c r="D2087" s="1" t="s">
        <v>3781</v>
      </c>
      <c r="E2087" s="1" t="n">
        <v>10017</v>
      </c>
      <c r="F2087" s="1" t="s">
        <v>871</v>
      </c>
      <c r="I2087" s="1" t="n">
        <v>193354</v>
      </c>
      <c r="J2087" s="1" t="n">
        <v>58761</v>
      </c>
      <c r="K2087" s="1" t="n">
        <v>7897518201080</v>
      </c>
      <c r="L2087" s="1" t="s">
        <v>4734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7" t="n">
        <v>46188</v>
      </c>
      <c r="C2088" s="1" t="n">
        <v>1</v>
      </c>
      <c r="D2088" s="1" t="s">
        <v>3781</v>
      </c>
      <c r="E2088" s="1" t="n">
        <v>1667</v>
      </c>
      <c r="F2088" s="1" t="s">
        <v>65</v>
      </c>
      <c r="I2088" s="1" t="n">
        <v>394903</v>
      </c>
      <c r="J2088" s="1" t="n">
        <v>105613</v>
      </c>
      <c r="K2088" s="1" t="n">
        <v>7898330150044</v>
      </c>
      <c r="L2088" s="1" t="s">
        <v>4735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7" t="n">
        <v>46188</v>
      </c>
      <c r="C2089" s="1" t="n">
        <v>1</v>
      </c>
      <c r="D2089" s="1" t="s">
        <v>3781</v>
      </c>
      <c r="E2089" s="1" t="n">
        <v>1667</v>
      </c>
      <c r="F2089" s="1" t="s">
        <v>65</v>
      </c>
      <c r="I2089" s="1" t="n">
        <v>394903</v>
      </c>
      <c r="J2089" s="1" t="n">
        <v>105620</v>
      </c>
      <c r="K2089" s="1" t="n">
        <v>7898330150020</v>
      </c>
      <c r="L2089" s="1" t="s">
        <v>4736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7" t="n">
        <v>46188</v>
      </c>
      <c r="C2090" s="1" t="n">
        <v>1</v>
      </c>
      <c r="D2090" s="1" t="s">
        <v>3781</v>
      </c>
      <c r="E2090" s="1" t="n">
        <v>1667</v>
      </c>
      <c r="F2090" s="1" t="s">
        <v>65</v>
      </c>
      <c r="I2090" s="1" t="n">
        <v>394903</v>
      </c>
      <c r="J2090" s="1" t="n">
        <v>106546</v>
      </c>
      <c r="K2090" s="1" t="n">
        <v>7898330150013</v>
      </c>
      <c r="L2090" s="1" t="s">
        <v>4737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7" t="n">
        <v>46188</v>
      </c>
      <c r="C2091" s="1" t="n">
        <v>1</v>
      </c>
      <c r="D2091" s="1" t="s">
        <v>3781</v>
      </c>
      <c r="E2091" s="1" t="n">
        <v>1667</v>
      </c>
      <c r="F2091" s="1" t="s">
        <v>65</v>
      </c>
      <c r="I2091" s="1" t="n">
        <v>394903</v>
      </c>
      <c r="J2091" s="1" t="n">
        <v>20915</v>
      </c>
      <c r="K2091" s="1" t="n">
        <v>7898330150129</v>
      </c>
      <c r="L2091" s="1" t="s">
        <v>4738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7" t="n">
        <v>46188</v>
      </c>
      <c r="C2092" s="1" t="n">
        <v>1</v>
      </c>
      <c r="D2092" s="1" t="s">
        <v>3781</v>
      </c>
      <c r="E2092" s="1" t="n">
        <v>1667</v>
      </c>
      <c r="F2092" s="1" t="s">
        <v>65</v>
      </c>
      <c r="I2092" s="1" t="n">
        <v>394903</v>
      </c>
      <c r="J2092" s="1" t="n">
        <v>75914</v>
      </c>
      <c r="K2092" s="1" t="n">
        <v>7898330152499</v>
      </c>
      <c r="L2092" s="1" t="s">
        <v>4739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7" t="n">
        <v>46188</v>
      </c>
      <c r="C2093" s="1" t="n">
        <v>1</v>
      </c>
      <c r="D2093" s="1" t="s">
        <v>3781</v>
      </c>
      <c r="E2093" s="1" t="n">
        <v>1667</v>
      </c>
      <c r="F2093" s="1" t="s">
        <v>65</v>
      </c>
      <c r="I2093" s="1" t="n">
        <v>394903</v>
      </c>
      <c r="J2093" s="1" t="n">
        <v>75915</v>
      </c>
      <c r="K2093" s="1" t="n">
        <v>7898330152390</v>
      </c>
      <c r="L2093" s="1" t="s">
        <v>4740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7" t="n">
        <v>46188</v>
      </c>
      <c r="C2094" s="1" t="n">
        <v>1</v>
      </c>
      <c r="D2094" s="1" t="s">
        <v>3781</v>
      </c>
      <c r="E2094" s="1" t="n">
        <v>1667</v>
      </c>
      <c r="F2094" s="1" t="s">
        <v>65</v>
      </c>
      <c r="I2094" s="1" t="n">
        <v>394903</v>
      </c>
      <c r="J2094" s="1" t="n">
        <v>76256</v>
      </c>
      <c r="K2094" s="1" t="n">
        <v>7898330152475</v>
      </c>
      <c r="L2094" s="1" t="s">
        <v>4741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7" t="n">
        <v>46188</v>
      </c>
      <c r="C2095" s="1" t="n">
        <v>1</v>
      </c>
      <c r="D2095" s="1" t="s">
        <v>3781</v>
      </c>
      <c r="E2095" s="1" t="n">
        <v>1667</v>
      </c>
      <c r="F2095" s="1" t="s">
        <v>65</v>
      </c>
      <c r="I2095" s="1" t="n">
        <v>394903</v>
      </c>
      <c r="J2095" s="1" t="n">
        <v>76257</v>
      </c>
      <c r="K2095" s="1" t="n">
        <v>7898330152413</v>
      </c>
      <c r="L2095" s="1" t="s">
        <v>4742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7" t="n">
        <v>46188</v>
      </c>
      <c r="C2096" s="1" t="n">
        <v>1</v>
      </c>
      <c r="D2096" s="1" t="s">
        <v>3781</v>
      </c>
      <c r="E2096" s="1" t="n">
        <v>1667</v>
      </c>
      <c r="F2096" s="1" t="s">
        <v>65</v>
      </c>
      <c r="I2096" s="1" t="n">
        <v>394903</v>
      </c>
      <c r="J2096" s="1" t="n">
        <v>79135</v>
      </c>
      <c r="K2096" s="1" t="n">
        <v>7898330152536</v>
      </c>
      <c r="L2096" s="1" t="s">
        <v>4743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7" t="n">
        <v>46188</v>
      </c>
      <c r="C2097" s="1" t="n">
        <v>1</v>
      </c>
      <c r="D2097" s="1" t="s">
        <v>3781</v>
      </c>
      <c r="E2097" s="1" t="n">
        <v>1667</v>
      </c>
      <c r="F2097" s="1" t="s">
        <v>65</v>
      </c>
      <c r="I2097" s="1" t="n">
        <v>394903</v>
      </c>
      <c r="J2097" s="1" t="n">
        <v>80210</v>
      </c>
      <c r="K2097" s="1" t="n">
        <v>7898330152512</v>
      </c>
      <c r="L2097" s="1" t="s">
        <v>4744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7" t="n">
        <v>46188</v>
      </c>
      <c r="C2098" s="1" t="n">
        <v>1</v>
      </c>
      <c r="D2098" s="1" t="s">
        <v>3781</v>
      </c>
      <c r="E2098" s="1" t="n">
        <v>1666</v>
      </c>
      <c r="F2098" s="1" t="s">
        <v>56</v>
      </c>
      <c r="I2098" s="1" t="n">
        <v>563233</v>
      </c>
      <c r="J2098" s="1" t="n">
        <v>24990</v>
      </c>
      <c r="K2098" s="1" t="n">
        <v>78935761</v>
      </c>
      <c r="L2098" s="1" t="s">
        <v>4458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7" t="n">
        <v>46188</v>
      </c>
      <c r="C2099" s="1" t="n">
        <v>1</v>
      </c>
      <c r="D2099" s="1" t="s">
        <v>3781</v>
      </c>
      <c r="E2099" s="1" t="n">
        <v>1666</v>
      </c>
      <c r="F2099" s="1" t="s">
        <v>56</v>
      </c>
      <c r="I2099" s="1" t="n">
        <v>563233</v>
      </c>
      <c r="J2099" s="1" t="n">
        <v>37536</v>
      </c>
      <c r="K2099" s="1" t="n">
        <v>78942066</v>
      </c>
      <c r="L2099" s="1" t="s">
        <v>4460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7" t="n">
        <v>46188</v>
      </c>
      <c r="C2100" s="1" t="n">
        <v>1</v>
      </c>
      <c r="D2100" s="1" t="s">
        <v>3781</v>
      </c>
      <c r="E2100" s="1" t="n">
        <v>1666</v>
      </c>
      <c r="F2100" s="1" t="s">
        <v>56</v>
      </c>
      <c r="I2100" s="1" t="n">
        <v>563233</v>
      </c>
      <c r="J2100" s="1" t="n">
        <v>50760</v>
      </c>
      <c r="K2100" s="1" t="n">
        <v>78943087</v>
      </c>
      <c r="L2100" s="1" t="s">
        <v>4462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7" t="n">
        <v>46188</v>
      </c>
      <c r="C2101" s="1" t="n">
        <v>1</v>
      </c>
      <c r="D2101" s="1" t="s">
        <v>3781</v>
      </c>
      <c r="E2101" s="1" t="n">
        <v>1666</v>
      </c>
      <c r="F2101" s="1" t="s">
        <v>56</v>
      </c>
      <c r="I2101" s="1" t="n">
        <v>563233</v>
      </c>
      <c r="J2101" s="1" t="n">
        <v>53207</v>
      </c>
      <c r="K2101" s="1" t="n">
        <v>78944480</v>
      </c>
      <c r="L2101" s="1" t="s">
        <v>4463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7" t="n">
        <v>46188</v>
      </c>
      <c r="C2102" s="1" t="n">
        <v>1</v>
      </c>
      <c r="D2102" s="1" t="s">
        <v>3781</v>
      </c>
      <c r="E2102" s="1" t="n">
        <v>1666</v>
      </c>
      <c r="F2102" s="1" t="s">
        <v>56</v>
      </c>
      <c r="I2102" s="1" t="n">
        <v>563233</v>
      </c>
      <c r="J2102" s="1" t="n">
        <v>57287</v>
      </c>
      <c r="K2102" s="1" t="n">
        <v>78944251</v>
      </c>
      <c r="L2102" s="1" t="s">
        <v>4464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7" t="n">
        <v>46188</v>
      </c>
      <c r="C2103" s="1" t="n">
        <v>1</v>
      </c>
      <c r="D2103" s="1" t="s">
        <v>3781</v>
      </c>
      <c r="E2103" s="1" t="n">
        <v>1666</v>
      </c>
      <c r="F2103" s="1" t="s">
        <v>56</v>
      </c>
      <c r="I2103" s="1" t="n">
        <v>563233</v>
      </c>
      <c r="J2103" s="1" t="n">
        <v>67177</v>
      </c>
      <c r="K2103" s="1" t="n">
        <v>78944466</v>
      </c>
      <c r="L2103" s="1" t="s">
        <v>4465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7" t="n">
        <v>46188</v>
      </c>
      <c r="C2104" s="1" t="n">
        <v>1</v>
      </c>
      <c r="D2104" s="1" t="s">
        <v>3781</v>
      </c>
      <c r="E2104" s="1" t="n">
        <v>1666</v>
      </c>
      <c r="F2104" s="1" t="s">
        <v>56</v>
      </c>
      <c r="I2104" s="1" t="n">
        <v>563233</v>
      </c>
      <c r="J2104" s="1" t="n">
        <v>68977</v>
      </c>
      <c r="K2104" s="1" t="n">
        <v>78946224</v>
      </c>
      <c r="L2104" s="1" t="s">
        <v>4466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7" t="n">
        <v>46188</v>
      </c>
      <c r="C2105" s="1" t="n">
        <v>1</v>
      </c>
      <c r="D2105" s="1" t="s">
        <v>3781</v>
      </c>
      <c r="E2105" s="1" t="n">
        <v>1666</v>
      </c>
      <c r="F2105" s="1" t="s">
        <v>56</v>
      </c>
      <c r="I2105" s="1" t="n">
        <v>563233</v>
      </c>
      <c r="J2105" s="1" t="n">
        <v>71518</v>
      </c>
      <c r="K2105" s="1" t="n">
        <v>78946200</v>
      </c>
      <c r="L2105" s="1" t="s">
        <v>4467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7" t="n">
        <v>46188</v>
      </c>
      <c r="C2106" s="1" t="n">
        <v>1</v>
      </c>
      <c r="D2106" s="1" t="s">
        <v>3781</v>
      </c>
      <c r="E2106" s="1" t="n">
        <v>1666</v>
      </c>
      <c r="F2106" s="1" t="s">
        <v>56</v>
      </c>
      <c r="I2106" s="1" t="n">
        <v>563233</v>
      </c>
      <c r="J2106" s="1" t="n">
        <v>77084</v>
      </c>
      <c r="K2106" s="1" t="n">
        <v>78947535</v>
      </c>
      <c r="L2106" s="1" t="s">
        <v>4468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7" t="n">
        <v>46188</v>
      </c>
      <c r="C2107" s="1" t="n">
        <v>1</v>
      </c>
      <c r="D2107" s="1" t="s">
        <v>3781</v>
      </c>
      <c r="E2107" s="1" t="n">
        <v>1666</v>
      </c>
      <c r="F2107" s="1" t="s">
        <v>56</v>
      </c>
      <c r="I2107" s="1" t="n">
        <v>563233</v>
      </c>
      <c r="J2107" s="1" t="n">
        <v>78026</v>
      </c>
      <c r="K2107" s="1" t="n">
        <v>78947504</v>
      </c>
      <c r="L2107" s="1" t="s">
        <v>4469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7" t="n">
        <v>46188</v>
      </c>
      <c r="C2108" s="1" t="n">
        <v>1</v>
      </c>
      <c r="D2108" s="1" t="s">
        <v>3781</v>
      </c>
      <c r="E2108" s="1" t="n">
        <v>1024</v>
      </c>
      <c r="F2108" s="1" t="s">
        <v>783</v>
      </c>
      <c r="I2108" s="1" t="n">
        <v>581434</v>
      </c>
      <c r="J2108" s="1" t="n">
        <v>103169</v>
      </c>
      <c r="K2108" s="1" t="n">
        <v>7898919635016</v>
      </c>
      <c r="L2108" s="1" t="s">
        <v>4745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7" t="n">
        <v>46188</v>
      </c>
      <c r="C2109" s="1" t="n">
        <v>1</v>
      </c>
      <c r="D2109" s="1" t="s">
        <v>3781</v>
      </c>
      <c r="E2109" s="1" t="n">
        <v>1024</v>
      </c>
      <c r="F2109" s="1" t="s">
        <v>783</v>
      </c>
      <c r="I2109" s="1" t="n">
        <v>581434</v>
      </c>
      <c r="J2109" s="1" t="n">
        <v>103170</v>
      </c>
      <c r="K2109" s="1" t="n">
        <v>7896792000020</v>
      </c>
      <c r="L2109" s="1" t="s">
        <v>4746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7" t="n">
        <v>46188</v>
      </c>
      <c r="C2110" s="1" t="n">
        <v>1</v>
      </c>
      <c r="D2110" s="1" t="s">
        <v>3781</v>
      </c>
      <c r="E2110" s="1" t="n">
        <v>1024</v>
      </c>
      <c r="F2110" s="1" t="s">
        <v>783</v>
      </c>
      <c r="I2110" s="1" t="n">
        <v>581434</v>
      </c>
      <c r="J2110" s="1" t="n">
        <v>104429</v>
      </c>
      <c r="K2110" s="1" t="n">
        <v>7896792350064</v>
      </c>
      <c r="L2110" s="1" t="s">
        <v>4747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7" t="n">
        <v>46188</v>
      </c>
      <c r="C2111" s="1" t="n">
        <v>1</v>
      </c>
      <c r="D2111" s="1" t="s">
        <v>3781</v>
      </c>
      <c r="E2111" s="1" t="n">
        <v>1024</v>
      </c>
      <c r="F2111" s="1" t="s">
        <v>783</v>
      </c>
      <c r="I2111" s="1" t="n">
        <v>581434</v>
      </c>
      <c r="J2111" s="1" t="n">
        <v>10276</v>
      </c>
      <c r="K2111" s="1" t="n">
        <v>7898919635030</v>
      </c>
      <c r="L2111" s="1" t="s">
        <v>4748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7" t="n">
        <v>46188</v>
      </c>
      <c r="C2112" s="1" t="n">
        <v>1</v>
      </c>
      <c r="D2112" s="1" t="s">
        <v>3781</v>
      </c>
      <c r="E2112" s="1" t="n">
        <v>1024</v>
      </c>
      <c r="F2112" s="1" t="s">
        <v>783</v>
      </c>
      <c r="I2112" s="1" t="n">
        <v>581434</v>
      </c>
      <c r="J2112" s="1" t="n">
        <v>25749</v>
      </c>
      <c r="K2112" s="1" t="n">
        <v>7898919635955</v>
      </c>
      <c r="L2112" s="1" t="s">
        <v>4749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7" t="n">
        <v>46188</v>
      </c>
      <c r="C2113" s="1" t="n">
        <v>1</v>
      </c>
      <c r="D2113" s="1" t="s">
        <v>3781</v>
      </c>
      <c r="E2113" s="1" t="n">
        <v>1024</v>
      </c>
      <c r="F2113" s="1" t="s">
        <v>783</v>
      </c>
      <c r="I2113" s="1" t="n">
        <v>581434</v>
      </c>
      <c r="J2113" s="1" t="n">
        <v>28733</v>
      </c>
      <c r="K2113" s="1" t="n">
        <v>7898654710108</v>
      </c>
      <c r="L2113" s="1" t="s">
        <v>4750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7" t="n">
        <v>46188</v>
      </c>
      <c r="C2114" s="1" t="n">
        <v>1</v>
      </c>
      <c r="D2114" s="1" t="s">
        <v>3781</v>
      </c>
      <c r="E2114" s="1" t="n">
        <v>1024</v>
      </c>
      <c r="F2114" s="1" t="s">
        <v>783</v>
      </c>
      <c r="I2114" s="1" t="n">
        <v>581434</v>
      </c>
      <c r="J2114" s="1" t="n">
        <v>36458</v>
      </c>
      <c r="K2114" s="1" t="n">
        <v>7898654710122</v>
      </c>
      <c r="L2114" s="1" t="s">
        <v>4751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7" t="n">
        <v>46188</v>
      </c>
      <c r="C2115" s="1" t="n">
        <v>1</v>
      </c>
      <c r="D2115" s="1" t="s">
        <v>3781</v>
      </c>
      <c r="E2115" s="1" t="n">
        <v>1024</v>
      </c>
      <c r="F2115" s="1" t="s">
        <v>783</v>
      </c>
      <c r="I2115" s="1" t="n">
        <v>581434</v>
      </c>
      <c r="J2115" s="1" t="n">
        <v>43155</v>
      </c>
      <c r="K2115" s="1" t="n">
        <v>7898654710313</v>
      </c>
      <c r="L2115" s="1" t="s">
        <v>4752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7" t="n">
        <v>46188</v>
      </c>
      <c r="C2116" s="1" t="n">
        <v>1</v>
      </c>
      <c r="D2116" s="1" t="s">
        <v>3781</v>
      </c>
      <c r="E2116" s="1" t="n">
        <v>1024</v>
      </c>
      <c r="F2116" s="1" t="s">
        <v>783</v>
      </c>
      <c r="I2116" s="1" t="n">
        <v>581434</v>
      </c>
      <c r="J2116" s="1" t="n">
        <v>46561</v>
      </c>
      <c r="K2116" s="1" t="n">
        <v>7898654710320</v>
      </c>
      <c r="L2116" s="1" t="s">
        <v>4753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7" t="n">
        <v>46188</v>
      </c>
      <c r="C2117" s="1" t="n">
        <v>1</v>
      </c>
      <c r="D2117" s="1" t="s">
        <v>3781</v>
      </c>
      <c r="E2117" s="1" t="n">
        <v>1024</v>
      </c>
      <c r="F2117" s="1" t="s">
        <v>783</v>
      </c>
      <c r="I2117" s="1" t="n">
        <v>581434</v>
      </c>
      <c r="J2117" s="1" t="n">
        <v>60866</v>
      </c>
      <c r="K2117" s="1" t="n">
        <v>7898654710474</v>
      </c>
      <c r="L2117" s="1" t="s">
        <v>4754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7" t="n">
        <v>46188</v>
      </c>
      <c r="C2118" s="1" t="n">
        <v>1</v>
      </c>
      <c r="D2118" s="1" t="s">
        <v>3781</v>
      </c>
      <c r="E2118" s="1" t="n">
        <v>1668</v>
      </c>
      <c r="F2118" s="1" t="s">
        <v>81</v>
      </c>
      <c r="I2118" s="1" t="n">
        <v>727418</v>
      </c>
      <c r="J2118" s="1" t="n">
        <v>70148</v>
      </c>
      <c r="K2118" s="1" t="n">
        <v>7898934651572</v>
      </c>
      <c r="L2118" s="1" t="s">
        <v>4755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7" t="n">
        <v>46188</v>
      </c>
      <c r="C2119" s="1" t="n">
        <v>1</v>
      </c>
      <c r="D2119" s="1" t="s">
        <v>3781</v>
      </c>
      <c r="E2119" s="1" t="n">
        <v>1668</v>
      </c>
      <c r="F2119" s="1" t="s">
        <v>81</v>
      </c>
      <c r="I2119" s="1" t="n">
        <v>727418</v>
      </c>
      <c r="J2119" s="1" t="n">
        <v>70149</v>
      </c>
      <c r="K2119" s="1" t="n">
        <v>7898934651602</v>
      </c>
      <c r="L2119" s="1" t="s">
        <v>4756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7" t="n">
        <v>46188</v>
      </c>
      <c r="C2120" s="1" t="n">
        <v>1</v>
      </c>
      <c r="D2120" s="1" t="s">
        <v>3781</v>
      </c>
      <c r="E2120" s="1" t="n">
        <v>1668</v>
      </c>
      <c r="F2120" s="1" t="s">
        <v>81</v>
      </c>
      <c r="I2120" s="1" t="n">
        <v>727418</v>
      </c>
      <c r="J2120" s="1" t="n">
        <v>14898</v>
      </c>
      <c r="K2120" s="1" t="n">
        <v>7896006400158</v>
      </c>
      <c r="L2120" s="1" t="s">
        <v>4757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7" t="n">
        <v>46188</v>
      </c>
      <c r="C2121" s="1" t="n">
        <v>1</v>
      </c>
      <c r="D2121" s="1" t="s">
        <v>3781</v>
      </c>
      <c r="E2121" s="1" t="n">
        <v>1668</v>
      </c>
      <c r="F2121" s="1" t="s">
        <v>81</v>
      </c>
      <c r="I2121" s="1" t="n">
        <v>727418</v>
      </c>
      <c r="J2121" s="1" t="n">
        <v>43686</v>
      </c>
      <c r="K2121" s="1" t="n">
        <v>7896030899249</v>
      </c>
      <c r="L2121" s="1" t="s">
        <v>4758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7" t="n">
        <v>46188</v>
      </c>
      <c r="C2122" s="1" t="n">
        <v>1</v>
      </c>
      <c r="D2122" s="1" t="s">
        <v>3781</v>
      </c>
      <c r="E2122" s="1" t="n">
        <v>1668</v>
      </c>
      <c r="F2122" s="1" t="s">
        <v>81</v>
      </c>
      <c r="I2122" s="1" t="n">
        <v>727418</v>
      </c>
      <c r="J2122" s="1" t="n">
        <v>47647</v>
      </c>
      <c r="K2122" s="1" t="n">
        <v>7896327512967</v>
      </c>
      <c r="L2122" s="1" t="s">
        <v>4759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7" t="n">
        <v>46188</v>
      </c>
      <c r="C2123" s="1" t="n">
        <v>1</v>
      </c>
      <c r="D2123" s="1" t="s">
        <v>3781</v>
      </c>
      <c r="E2123" s="1" t="n">
        <v>1668</v>
      </c>
      <c r="F2123" s="1" t="s">
        <v>81</v>
      </c>
      <c r="I2123" s="1" t="n">
        <v>727418</v>
      </c>
      <c r="J2123" s="1" t="n">
        <v>50883</v>
      </c>
      <c r="K2123" s="1" t="n">
        <v>2249896</v>
      </c>
      <c r="L2123" s="1" t="s">
        <v>4760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7" t="n">
        <v>46188</v>
      </c>
      <c r="C2124" s="1" t="n">
        <v>1</v>
      </c>
      <c r="D2124" s="1" t="s">
        <v>3781</v>
      </c>
      <c r="E2124" s="1" t="n">
        <v>1668</v>
      </c>
      <c r="F2124" s="1" t="s">
        <v>81</v>
      </c>
      <c r="I2124" s="1" t="n">
        <v>727418</v>
      </c>
      <c r="J2124" s="1" t="n">
        <v>71421</v>
      </c>
      <c r="K2124" s="1" t="n">
        <v>7898934651619</v>
      </c>
      <c r="L2124" s="1" t="s">
        <v>4761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7" t="n">
        <v>46188</v>
      </c>
      <c r="C2125" s="1" t="n">
        <v>1</v>
      </c>
      <c r="D2125" s="1" t="s">
        <v>3781</v>
      </c>
      <c r="E2125" s="1" t="n">
        <v>1668</v>
      </c>
      <c r="F2125" s="1" t="s">
        <v>81</v>
      </c>
      <c r="I2125" s="1" t="n">
        <v>727418</v>
      </c>
      <c r="J2125" s="1" t="n">
        <v>74442</v>
      </c>
      <c r="K2125" s="1" t="n">
        <v>7898939720518</v>
      </c>
      <c r="L2125" s="1" t="s">
        <v>4762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7" t="n">
        <v>46188</v>
      </c>
      <c r="C2126" s="1" t="n">
        <v>1</v>
      </c>
      <c r="D2126" s="1" t="s">
        <v>3781</v>
      </c>
      <c r="E2126" s="1" t="n">
        <v>1668</v>
      </c>
      <c r="F2126" s="1" t="s">
        <v>81</v>
      </c>
      <c r="I2126" s="1" t="n">
        <v>727418</v>
      </c>
      <c r="J2126" s="1" t="n">
        <v>75349</v>
      </c>
      <c r="K2126" s="1" t="n">
        <v>7898934651596</v>
      </c>
      <c r="L2126" s="1" t="s">
        <v>4763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7" t="n">
        <v>46188</v>
      </c>
      <c r="C2127" s="1" t="n">
        <v>1</v>
      </c>
      <c r="D2127" s="1" t="s">
        <v>3781</v>
      </c>
      <c r="E2127" s="1" t="n">
        <v>1621</v>
      </c>
      <c r="F2127" s="1" t="s">
        <v>351</v>
      </c>
      <c r="I2127" s="1" t="n">
        <v>852034</v>
      </c>
      <c r="J2127" s="1" t="n">
        <v>102383</v>
      </c>
      <c r="K2127" s="1" t="n">
        <v>9002490225100</v>
      </c>
      <c r="L2127" s="1" t="s">
        <v>4764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7" t="n">
        <v>46188</v>
      </c>
      <c r="C2128" s="1" t="n">
        <v>1</v>
      </c>
      <c r="D2128" s="1" t="s">
        <v>3781</v>
      </c>
      <c r="E2128" s="1" t="n">
        <v>1621</v>
      </c>
      <c r="F2128" s="1" t="s">
        <v>351</v>
      </c>
      <c r="I2128" s="1" t="n">
        <v>852034</v>
      </c>
      <c r="J2128" s="1" t="n">
        <v>103126</v>
      </c>
      <c r="K2128" s="1" t="n">
        <v>7891991000727</v>
      </c>
      <c r="L2128" s="1" t="s">
        <v>4765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7" t="n">
        <v>46188</v>
      </c>
      <c r="C2129" s="1" t="n">
        <v>1</v>
      </c>
      <c r="D2129" s="1" t="s">
        <v>3781</v>
      </c>
      <c r="E2129" s="1" t="n">
        <v>1621</v>
      </c>
      <c r="F2129" s="1" t="s">
        <v>351</v>
      </c>
      <c r="I2129" s="1" t="n">
        <v>852034</v>
      </c>
      <c r="J2129" s="1" t="n">
        <v>103127</v>
      </c>
      <c r="K2129" s="1" t="n">
        <v>7891991000826</v>
      </c>
      <c r="L2129" s="1" t="s">
        <v>4766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7" t="n">
        <v>46188</v>
      </c>
      <c r="C2130" s="1" t="n">
        <v>1</v>
      </c>
      <c r="D2130" s="1" t="s">
        <v>3781</v>
      </c>
      <c r="E2130" s="1" t="n">
        <v>1621</v>
      </c>
      <c r="F2130" s="1" t="s">
        <v>351</v>
      </c>
      <c r="I2130" s="1" t="n">
        <v>852034</v>
      </c>
      <c r="J2130" s="1" t="n">
        <v>103128</v>
      </c>
      <c r="K2130" s="1" t="n">
        <v>7891991000833</v>
      </c>
      <c r="L2130" s="1" t="s">
        <v>4767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7" t="n">
        <v>46188</v>
      </c>
      <c r="C2131" s="1" t="n">
        <v>1</v>
      </c>
      <c r="D2131" s="1" t="s">
        <v>3781</v>
      </c>
      <c r="E2131" s="1" t="n">
        <v>1621</v>
      </c>
      <c r="F2131" s="1" t="s">
        <v>351</v>
      </c>
      <c r="I2131" s="1" t="n">
        <v>852034</v>
      </c>
      <c r="J2131" s="1" t="n">
        <v>103130</v>
      </c>
      <c r="K2131" s="1" t="n">
        <v>7891149440801</v>
      </c>
      <c r="L2131" s="1" t="s">
        <v>4367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7" t="n">
        <v>46188</v>
      </c>
      <c r="C2132" s="1" t="n">
        <v>1</v>
      </c>
      <c r="D2132" s="1" t="s">
        <v>3781</v>
      </c>
      <c r="E2132" s="1" t="n">
        <v>1621</v>
      </c>
      <c r="F2132" s="1" t="s">
        <v>351</v>
      </c>
      <c r="I2132" s="1" t="n">
        <v>852034</v>
      </c>
      <c r="J2132" s="1" t="n">
        <v>103132</v>
      </c>
      <c r="K2132" s="1" t="n">
        <v>7892840800000</v>
      </c>
      <c r="L2132" s="1" t="s">
        <v>4369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7" t="n">
        <v>46188</v>
      </c>
      <c r="C2133" s="1" t="n">
        <v>1</v>
      </c>
      <c r="D2133" s="1" t="s">
        <v>3781</v>
      </c>
      <c r="E2133" s="1" t="n">
        <v>1621</v>
      </c>
      <c r="F2133" s="1" t="s">
        <v>351</v>
      </c>
      <c r="I2133" s="1" t="n">
        <v>852034</v>
      </c>
      <c r="J2133" s="1" t="n">
        <v>103133</v>
      </c>
      <c r="K2133" s="1" t="n">
        <v>7891991001373</v>
      </c>
      <c r="L2133" s="1" t="s">
        <v>4370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7" t="n">
        <v>46188</v>
      </c>
      <c r="C2134" s="1" t="n">
        <v>1</v>
      </c>
      <c r="D2134" s="1" t="s">
        <v>3781</v>
      </c>
      <c r="E2134" s="1" t="n">
        <v>1621</v>
      </c>
      <c r="F2134" s="1" t="s">
        <v>351</v>
      </c>
      <c r="I2134" s="1" t="n">
        <v>852034</v>
      </c>
      <c r="J2134" s="1" t="n">
        <v>103630</v>
      </c>
      <c r="K2134" s="1" t="n">
        <v>7891991004107</v>
      </c>
      <c r="L2134" s="1" t="s">
        <v>4371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7" t="n">
        <v>46188</v>
      </c>
      <c r="C2135" s="1" t="n">
        <v>1</v>
      </c>
      <c r="D2135" s="1" t="s">
        <v>3781</v>
      </c>
      <c r="E2135" s="1" t="n">
        <v>1621</v>
      </c>
      <c r="F2135" s="1" t="s">
        <v>351</v>
      </c>
      <c r="I2135" s="1" t="n">
        <v>852034</v>
      </c>
      <c r="J2135" s="1" t="n">
        <v>103936</v>
      </c>
      <c r="K2135" s="1" t="n">
        <v>7891991001342</v>
      </c>
      <c r="L2135" s="1" t="s">
        <v>4768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7" t="n">
        <v>46188</v>
      </c>
      <c r="C2136" s="1" t="n">
        <v>1</v>
      </c>
      <c r="D2136" s="1" t="s">
        <v>3781</v>
      </c>
      <c r="E2136" s="1" t="n">
        <v>1621</v>
      </c>
      <c r="F2136" s="1" t="s">
        <v>351</v>
      </c>
      <c r="I2136" s="1" t="n">
        <v>852034</v>
      </c>
      <c r="J2136" s="1" t="n">
        <v>104505</v>
      </c>
      <c r="K2136" s="1" t="n">
        <v>7892840800079</v>
      </c>
      <c r="L2136" s="1" t="s">
        <v>4769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7" t="n">
        <v>46188</v>
      </c>
      <c r="C2137" s="1" t="n">
        <v>1</v>
      </c>
      <c r="D2137" s="1" t="s">
        <v>3781</v>
      </c>
      <c r="E2137" s="1" t="n">
        <v>1621</v>
      </c>
      <c r="F2137" s="1" t="s">
        <v>351</v>
      </c>
      <c r="I2137" s="1" t="n">
        <v>852034</v>
      </c>
      <c r="J2137" s="1" t="n">
        <v>108599</v>
      </c>
      <c r="K2137" s="1" t="n">
        <v>7892840808051</v>
      </c>
      <c r="L2137" s="1" t="s">
        <v>4770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7" t="n">
        <v>46188</v>
      </c>
      <c r="C2138" s="1" t="n">
        <v>1</v>
      </c>
      <c r="D2138" s="1" t="s">
        <v>3781</v>
      </c>
      <c r="E2138" s="1" t="n">
        <v>1621</v>
      </c>
      <c r="F2138" s="1" t="s">
        <v>351</v>
      </c>
      <c r="I2138" s="1" t="n">
        <v>852034</v>
      </c>
      <c r="J2138" s="1" t="n">
        <v>17277</v>
      </c>
      <c r="K2138" s="1" t="n">
        <v>7892840808174</v>
      </c>
      <c r="L2138" s="1" t="s">
        <v>4771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7" t="n">
        <v>46188</v>
      </c>
      <c r="C2139" s="1" t="n">
        <v>1</v>
      </c>
      <c r="D2139" s="1" t="s">
        <v>3781</v>
      </c>
      <c r="E2139" s="1" t="n">
        <v>1621</v>
      </c>
      <c r="F2139" s="1" t="s">
        <v>351</v>
      </c>
      <c r="I2139" s="1" t="n">
        <v>852034</v>
      </c>
      <c r="J2139" s="1" t="n">
        <v>17277</v>
      </c>
      <c r="K2139" s="1" t="n">
        <v>7892840808174</v>
      </c>
      <c r="L2139" s="1" t="s">
        <v>4771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7" t="n">
        <v>46188</v>
      </c>
      <c r="C2140" s="1" t="n">
        <v>1</v>
      </c>
      <c r="D2140" s="1" t="s">
        <v>3781</v>
      </c>
      <c r="E2140" s="1" t="n">
        <v>1621</v>
      </c>
      <c r="F2140" s="1" t="s">
        <v>351</v>
      </c>
      <c r="I2140" s="1" t="n">
        <v>852034</v>
      </c>
      <c r="J2140" s="1" t="n">
        <v>17473</v>
      </c>
      <c r="K2140" s="1" t="n">
        <v>822671</v>
      </c>
      <c r="L2140" s="1" t="s">
        <v>4772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7" t="n">
        <v>46188</v>
      </c>
      <c r="C2141" s="1" t="n">
        <v>1</v>
      </c>
      <c r="D2141" s="1" t="s">
        <v>3781</v>
      </c>
      <c r="E2141" s="1" t="n">
        <v>1621</v>
      </c>
      <c r="F2141" s="1" t="s">
        <v>351</v>
      </c>
      <c r="I2141" s="1" t="n">
        <v>852034</v>
      </c>
      <c r="J2141" s="1" t="n">
        <v>17473</v>
      </c>
      <c r="K2141" s="1" t="n">
        <v>822671</v>
      </c>
      <c r="L2141" s="1" t="s">
        <v>4772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7" t="n">
        <v>46188</v>
      </c>
      <c r="C2142" s="1" t="n">
        <v>1</v>
      </c>
      <c r="D2142" s="1" t="s">
        <v>3781</v>
      </c>
      <c r="E2142" s="1" t="n">
        <v>1621</v>
      </c>
      <c r="F2142" s="1" t="s">
        <v>351</v>
      </c>
      <c r="I2142" s="1" t="n">
        <v>852034</v>
      </c>
      <c r="J2142" s="1" t="n">
        <v>20610</v>
      </c>
      <c r="K2142" s="1" t="n">
        <v>7891149105564</v>
      </c>
      <c r="L2142" s="1" t="s">
        <v>4773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7" t="n">
        <v>46188</v>
      </c>
      <c r="C2143" s="1" t="n">
        <v>1</v>
      </c>
      <c r="D2143" s="1" t="s">
        <v>3781</v>
      </c>
      <c r="E2143" s="1" t="n">
        <v>1621</v>
      </c>
      <c r="F2143" s="1" t="s">
        <v>351</v>
      </c>
      <c r="I2143" s="1" t="n">
        <v>852034</v>
      </c>
      <c r="J2143" s="1" t="n">
        <v>24129</v>
      </c>
      <c r="K2143" s="1" t="n">
        <v>7891991011877</v>
      </c>
      <c r="L2143" s="1" t="s">
        <v>4372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7" t="n">
        <v>46188</v>
      </c>
      <c r="C2144" s="1" t="n">
        <v>1</v>
      </c>
      <c r="D2144" s="1" t="s">
        <v>3781</v>
      </c>
      <c r="E2144" s="1" t="n">
        <v>1621</v>
      </c>
      <c r="F2144" s="1" t="s">
        <v>351</v>
      </c>
      <c r="I2144" s="1" t="n">
        <v>852034</v>
      </c>
      <c r="J2144" s="1" t="n">
        <v>26171</v>
      </c>
      <c r="K2144" s="1" t="n">
        <v>7891149000005</v>
      </c>
      <c r="L2144" s="1" t="s">
        <v>4774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7" t="n">
        <v>46188</v>
      </c>
      <c r="C2145" s="1" t="n">
        <v>1</v>
      </c>
      <c r="D2145" s="1" t="s">
        <v>3781</v>
      </c>
      <c r="E2145" s="1" t="n">
        <v>1621</v>
      </c>
      <c r="F2145" s="1" t="s">
        <v>351</v>
      </c>
      <c r="I2145" s="1" t="n">
        <v>852034</v>
      </c>
      <c r="J2145" s="1" t="n">
        <v>26391</v>
      </c>
      <c r="K2145" s="1" t="n">
        <v>7891991010061</v>
      </c>
      <c r="L2145" s="1" t="s">
        <v>4775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7" t="n">
        <v>46188</v>
      </c>
      <c r="C2146" s="1" t="n">
        <v>1</v>
      </c>
      <c r="D2146" s="1" t="s">
        <v>3781</v>
      </c>
      <c r="E2146" s="1" t="n">
        <v>1621</v>
      </c>
      <c r="F2146" s="1" t="s">
        <v>351</v>
      </c>
      <c r="I2146" s="1" t="n">
        <v>852034</v>
      </c>
      <c r="J2146" s="1" t="n">
        <v>29150</v>
      </c>
      <c r="K2146" s="1" t="n">
        <v>78938816</v>
      </c>
      <c r="L2146" s="1" t="s">
        <v>4776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7" t="n">
        <v>46188</v>
      </c>
      <c r="C2147" s="1" t="n">
        <v>1</v>
      </c>
      <c r="D2147" s="1" t="s">
        <v>3781</v>
      </c>
      <c r="E2147" s="1" t="n">
        <v>1621</v>
      </c>
      <c r="F2147" s="1" t="s">
        <v>351</v>
      </c>
      <c r="I2147" s="1" t="n">
        <v>852034</v>
      </c>
      <c r="J2147" s="1" t="n">
        <v>29152</v>
      </c>
      <c r="K2147" s="1" t="n">
        <v>78938847</v>
      </c>
      <c r="L2147" s="1" t="s">
        <v>4777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7" t="n">
        <v>46188</v>
      </c>
      <c r="C2148" s="1" t="n">
        <v>1</v>
      </c>
      <c r="D2148" s="1" t="s">
        <v>3781</v>
      </c>
      <c r="E2148" s="1" t="n">
        <v>1621</v>
      </c>
      <c r="F2148" s="1" t="s">
        <v>351</v>
      </c>
      <c r="I2148" s="1" t="n">
        <v>852034</v>
      </c>
      <c r="J2148" s="1" t="n">
        <v>29153</v>
      </c>
      <c r="K2148" s="1" t="n">
        <v>78938793</v>
      </c>
      <c r="L2148" s="1" t="s">
        <v>4778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7" t="n">
        <v>46188</v>
      </c>
      <c r="C2149" s="1" t="n">
        <v>1</v>
      </c>
      <c r="D2149" s="1" t="s">
        <v>3781</v>
      </c>
      <c r="E2149" s="1" t="n">
        <v>1621</v>
      </c>
      <c r="F2149" s="1" t="s">
        <v>351</v>
      </c>
      <c r="I2149" s="1" t="n">
        <v>852034</v>
      </c>
      <c r="J2149" s="1" t="n">
        <v>31030</v>
      </c>
      <c r="K2149" s="1" t="n">
        <v>7891991014090</v>
      </c>
      <c r="L2149" s="1" t="s">
        <v>4779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7" t="n">
        <v>46188</v>
      </c>
      <c r="C2150" s="1" t="n">
        <v>1</v>
      </c>
      <c r="D2150" s="1" t="s">
        <v>3781</v>
      </c>
      <c r="E2150" s="1" t="n">
        <v>1621</v>
      </c>
      <c r="F2150" s="1" t="s">
        <v>351</v>
      </c>
      <c r="I2150" s="1" t="n">
        <v>852034</v>
      </c>
      <c r="J2150" s="1" t="n">
        <v>31031</v>
      </c>
      <c r="K2150" s="1" t="n">
        <v>7891149441204</v>
      </c>
      <c r="L2150" s="1" t="s">
        <v>4373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7" t="n">
        <v>46188</v>
      </c>
      <c r="C2151" s="1" t="n">
        <v>1</v>
      </c>
      <c r="D2151" s="1" t="s">
        <v>3781</v>
      </c>
      <c r="E2151" s="1" t="n">
        <v>1621</v>
      </c>
      <c r="F2151" s="1" t="s">
        <v>351</v>
      </c>
      <c r="I2151" s="1" t="n">
        <v>852034</v>
      </c>
      <c r="J2151" s="1" t="n">
        <v>31564</v>
      </c>
      <c r="K2151" s="1" t="n">
        <v>7891149840878</v>
      </c>
      <c r="L2151" s="1" t="s">
        <v>4780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7" t="n">
        <v>46188</v>
      </c>
      <c r="C2152" s="1" t="n">
        <v>1</v>
      </c>
      <c r="D2152" s="1" t="s">
        <v>3781</v>
      </c>
      <c r="E2152" s="1" t="n">
        <v>1621</v>
      </c>
      <c r="F2152" s="1" t="s">
        <v>351</v>
      </c>
      <c r="I2152" s="1" t="n">
        <v>852034</v>
      </c>
      <c r="J2152" s="1" t="n">
        <v>40508</v>
      </c>
      <c r="K2152" s="1" t="n">
        <v>7891991301138</v>
      </c>
      <c r="L2152" s="1" t="s">
        <v>4781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7" t="n">
        <v>46188</v>
      </c>
      <c r="C2153" s="1" t="n">
        <v>1</v>
      </c>
      <c r="D2153" s="1" t="s">
        <v>3781</v>
      </c>
      <c r="E2153" s="1" t="n">
        <v>1621</v>
      </c>
      <c r="F2153" s="1" t="s">
        <v>351</v>
      </c>
      <c r="I2153" s="1" t="n">
        <v>852034</v>
      </c>
      <c r="J2153" s="1" t="n">
        <v>40758</v>
      </c>
      <c r="K2153" s="1" t="n">
        <v>7891991301114</v>
      </c>
      <c r="L2153" s="1" t="s">
        <v>4782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7" t="n">
        <v>46188</v>
      </c>
      <c r="C2154" s="1" t="n">
        <v>1</v>
      </c>
      <c r="D2154" s="1" t="s">
        <v>3781</v>
      </c>
      <c r="E2154" s="1" t="n">
        <v>1621</v>
      </c>
      <c r="F2154" s="1" t="s">
        <v>351</v>
      </c>
      <c r="I2154" s="1" t="n">
        <v>852034</v>
      </c>
      <c r="J2154" s="1" t="n">
        <v>41727</v>
      </c>
      <c r="K2154" s="1" t="n">
        <v>7622210857255</v>
      </c>
      <c r="L2154" s="1" t="s">
        <v>4783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7" t="n">
        <v>46188</v>
      </c>
      <c r="C2155" s="1" t="n">
        <v>1</v>
      </c>
      <c r="D2155" s="1" t="s">
        <v>3781</v>
      </c>
      <c r="E2155" s="1" t="n">
        <v>1621</v>
      </c>
      <c r="F2155" s="1" t="s">
        <v>351</v>
      </c>
      <c r="I2155" s="1" t="n">
        <v>852034</v>
      </c>
      <c r="J2155" s="1" t="n">
        <v>46066</v>
      </c>
      <c r="K2155" s="1" t="n">
        <v>7891991295277</v>
      </c>
      <c r="L2155" s="1" t="s">
        <v>4784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7" t="n">
        <v>46188</v>
      </c>
      <c r="C2156" s="1" t="n">
        <v>1</v>
      </c>
      <c r="D2156" s="1" t="s">
        <v>3781</v>
      </c>
      <c r="E2156" s="1" t="n">
        <v>1621</v>
      </c>
      <c r="F2156" s="1" t="s">
        <v>351</v>
      </c>
      <c r="I2156" s="1" t="n">
        <v>852034</v>
      </c>
      <c r="J2156" s="1" t="n">
        <v>48553</v>
      </c>
      <c r="K2156" s="1" t="n">
        <v>7892840813444</v>
      </c>
      <c r="L2156" s="1" t="s">
        <v>4376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7" t="n">
        <v>46188</v>
      </c>
      <c r="C2157" s="1" t="n">
        <v>1</v>
      </c>
      <c r="D2157" s="1" t="s">
        <v>3781</v>
      </c>
      <c r="E2157" s="1" t="n">
        <v>1621</v>
      </c>
      <c r="F2157" s="1" t="s">
        <v>351</v>
      </c>
      <c r="I2157" s="1" t="n">
        <v>852034</v>
      </c>
      <c r="J2157" s="1" t="n">
        <v>51810</v>
      </c>
      <c r="K2157" s="1" t="n">
        <v>7891991010900</v>
      </c>
      <c r="L2157" s="1" t="s">
        <v>4785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7" t="n">
        <v>46188</v>
      </c>
      <c r="C2158" s="1" t="n">
        <v>1</v>
      </c>
      <c r="D2158" s="1" t="s">
        <v>3781</v>
      </c>
      <c r="E2158" s="1" t="n">
        <v>1621</v>
      </c>
      <c r="F2158" s="1" t="s">
        <v>351</v>
      </c>
      <c r="I2158" s="1" t="n">
        <v>852034</v>
      </c>
      <c r="J2158" s="1" t="n">
        <v>54120</v>
      </c>
      <c r="K2158" s="1" t="n">
        <v>7892840820862</v>
      </c>
      <c r="L2158" s="1" t="s">
        <v>4377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7" t="n">
        <v>46188</v>
      </c>
      <c r="C2159" s="1" t="n">
        <v>1</v>
      </c>
      <c r="D2159" s="1" t="s">
        <v>3781</v>
      </c>
      <c r="E2159" s="1" t="n">
        <v>1621</v>
      </c>
      <c r="F2159" s="1" t="s">
        <v>351</v>
      </c>
      <c r="I2159" s="1" t="n">
        <v>852034</v>
      </c>
      <c r="J2159" s="1" t="n">
        <v>63462</v>
      </c>
      <c r="K2159" s="1" t="n">
        <v>7891991306164</v>
      </c>
      <c r="L2159" s="1" t="s">
        <v>4379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7" t="n">
        <v>46188</v>
      </c>
      <c r="C2160" s="1" t="n">
        <v>1</v>
      </c>
      <c r="D2160" s="1" t="s">
        <v>3781</v>
      </c>
      <c r="E2160" s="1" t="n">
        <v>1621</v>
      </c>
      <c r="F2160" s="1" t="s">
        <v>351</v>
      </c>
      <c r="I2160" s="1" t="n">
        <v>852034</v>
      </c>
      <c r="J2160" s="1" t="n">
        <v>73036</v>
      </c>
      <c r="K2160" s="1" t="n">
        <v>7892840822019</v>
      </c>
      <c r="L2160" s="1" t="s">
        <v>4786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7" t="n">
        <v>46188</v>
      </c>
      <c r="C2161" s="1" t="n">
        <v>1</v>
      </c>
      <c r="D2161" s="1" t="s">
        <v>3781</v>
      </c>
      <c r="E2161" s="1" t="n">
        <v>1621</v>
      </c>
      <c r="F2161" s="1" t="s">
        <v>351</v>
      </c>
      <c r="I2161" s="1" t="n">
        <v>852034</v>
      </c>
      <c r="J2161" s="1" t="n">
        <v>73319</v>
      </c>
      <c r="K2161" s="1" t="n">
        <v>7891991307185</v>
      </c>
      <c r="L2161" s="1" t="s">
        <v>4380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7" t="n">
        <v>46188</v>
      </c>
      <c r="C2162" s="1" t="n">
        <v>1</v>
      </c>
      <c r="D2162" s="1" t="s">
        <v>3781</v>
      </c>
      <c r="E2162" s="1" t="n">
        <v>1621</v>
      </c>
      <c r="F2162" s="1" t="s">
        <v>351</v>
      </c>
      <c r="I2162" s="1" t="n">
        <v>852034</v>
      </c>
      <c r="J2162" s="1" t="n">
        <v>73806</v>
      </c>
      <c r="K2162" s="1" t="n">
        <v>7891991011235</v>
      </c>
      <c r="L2162" s="1" t="s">
        <v>4787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7" t="n">
        <v>46188</v>
      </c>
      <c r="C2163" s="1" t="n">
        <v>1</v>
      </c>
      <c r="D2163" s="1" t="s">
        <v>3781</v>
      </c>
      <c r="E2163" s="1" t="n">
        <v>1621</v>
      </c>
      <c r="F2163" s="1" t="s">
        <v>351</v>
      </c>
      <c r="I2163" s="1" t="n">
        <v>852034</v>
      </c>
      <c r="J2163" s="1" t="n">
        <v>76646</v>
      </c>
      <c r="K2163" s="1" t="n">
        <v>7891991307208</v>
      </c>
      <c r="L2163" s="1" t="s">
        <v>4788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7" t="n">
        <v>46188</v>
      </c>
      <c r="C2164" s="1" t="n">
        <v>1</v>
      </c>
      <c r="D2164" s="1" t="s">
        <v>3781</v>
      </c>
      <c r="E2164" s="1" t="n">
        <v>1621</v>
      </c>
      <c r="F2164" s="1" t="s">
        <v>351</v>
      </c>
      <c r="I2164" s="1" t="n">
        <v>852034</v>
      </c>
      <c r="J2164" s="1" t="n">
        <v>78062</v>
      </c>
      <c r="K2164" s="1" t="n">
        <v>7891991305440</v>
      </c>
      <c r="L2164" s="1" t="s">
        <v>4789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7" t="n">
        <v>46188</v>
      </c>
      <c r="C2165" s="1" t="n">
        <v>1</v>
      </c>
      <c r="D2165" s="1" t="s">
        <v>3781</v>
      </c>
      <c r="E2165" s="1" t="n">
        <v>1621</v>
      </c>
      <c r="F2165" s="1" t="s">
        <v>351</v>
      </c>
      <c r="I2165" s="1" t="n">
        <v>854458</v>
      </c>
      <c r="J2165" s="1" t="n">
        <v>33537</v>
      </c>
      <c r="K2165" s="1" t="n">
        <v>7891991294942</v>
      </c>
      <c r="L2165" s="1" t="s">
        <v>4790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7" t="n">
        <v>46188</v>
      </c>
      <c r="C2166" s="1" t="n">
        <v>1</v>
      </c>
      <c r="D2166" s="1" t="s">
        <v>3781</v>
      </c>
      <c r="E2166" s="1" t="n">
        <v>1740</v>
      </c>
      <c r="F2166" s="1" t="s">
        <v>296</v>
      </c>
      <c r="I2166" s="1" t="n">
        <v>1236075</v>
      </c>
      <c r="J2166" s="1" t="n">
        <v>106130</v>
      </c>
      <c r="K2166" s="1" t="n">
        <v>7891000340004</v>
      </c>
      <c r="L2166" s="1" t="s">
        <v>4255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7" t="n">
        <v>46188</v>
      </c>
      <c r="C2167" s="1" t="n">
        <v>1</v>
      </c>
      <c r="D2167" s="1" t="s">
        <v>3781</v>
      </c>
      <c r="E2167" s="1" t="n">
        <v>1740</v>
      </c>
      <c r="F2167" s="1" t="s">
        <v>296</v>
      </c>
      <c r="I2167" s="1" t="n">
        <v>1236075</v>
      </c>
      <c r="J2167" s="1" t="n">
        <v>14219</v>
      </c>
      <c r="K2167" s="1" t="n">
        <v>7891000072950</v>
      </c>
      <c r="L2167" s="1" t="s">
        <v>4791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7" t="n">
        <v>46188</v>
      </c>
      <c r="C2168" s="1" t="n">
        <v>1</v>
      </c>
      <c r="D2168" s="1" t="s">
        <v>3781</v>
      </c>
      <c r="E2168" s="1" t="n">
        <v>1740</v>
      </c>
      <c r="F2168" s="1" t="s">
        <v>296</v>
      </c>
      <c r="I2168" s="1" t="n">
        <v>1236075</v>
      </c>
      <c r="J2168" s="1" t="n">
        <v>14284</v>
      </c>
      <c r="K2168" s="1" t="n">
        <v>7891000073018</v>
      </c>
      <c r="L2168" s="1" t="s">
        <v>4792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7" t="n">
        <v>46188</v>
      </c>
      <c r="C2169" s="1" t="n">
        <v>1</v>
      </c>
      <c r="D2169" s="1" t="s">
        <v>3781</v>
      </c>
      <c r="E2169" s="1" t="n">
        <v>1740</v>
      </c>
      <c r="F2169" s="1" t="s">
        <v>296</v>
      </c>
      <c r="I2169" s="1" t="n">
        <v>1236075</v>
      </c>
      <c r="J2169" s="1" t="n">
        <v>16602</v>
      </c>
      <c r="K2169" s="1" t="n">
        <v>7891000084649</v>
      </c>
      <c r="L2169" s="1" t="s">
        <v>4256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7" t="n">
        <v>46188</v>
      </c>
      <c r="C2170" s="1" t="n">
        <v>1</v>
      </c>
      <c r="D2170" s="1" t="s">
        <v>3781</v>
      </c>
      <c r="E2170" s="1" t="n">
        <v>1740</v>
      </c>
      <c r="F2170" s="1" t="s">
        <v>296</v>
      </c>
      <c r="I2170" s="1" t="n">
        <v>1236075</v>
      </c>
      <c r="J2170" s="1" t="n">
        <v>16644</v>
      </c>
      <c r="K2170" s="1" t="n">
        <v>7891000084663</v>
      </c>
      <c r="L2170" s="1" t="s">
        <v>4543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7" t="n">
        <v>46188</v>
      </c>
      <c r="C2171" s="1" t="n">
        <v>1</v>
      </c>
      <c r="D2171" s="1" t="s">
        <v>3781</v>
      </c>
      <c r="E2171" s="1" t="n">
        <v>1740</v>
      </c>
      <c r="F2171" s="1" t="s">
        <v>296</v>
      </c>
      <c r="I2171" s="1" t="n">
        <v>1236075</v>
      </c>
      <c r="J2171" s="1" t="n">
        <v>18352</v>
      </c>
      <c r="K2171" s="1" t="n">
        <v>7891000096864</v>
      </c>
      <c r="L2171" s="1" t="s">
        <v>4793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7" t="n">
        <v>46188</v>
      </c>
      <c r="C2172" s="1" t="n">
        <v>1</v>
      </c>
      <c r="D2172" s="1" t="s">
        <v>3781</v>
      </c>
      <c r="E2172" s="1" t="n">
        <v>1740</v>
      </c>
      <c r="F2172" s="1" t="s">
        <v>296</v>
      </c>
      <c r="I2172" s="1" t="n">
        <v>1236075</v>
      </c>
      <c r="J2172" s="1" t="n">
        <v>19824</v>
      </c>
      <c r="K2172" s="1" t="n">
        <v>78928374</v>
      </c>
      <c r="L2172" s="1" t="s">
        <v>4794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7" t="n">
        <v>46188</v>
      </c>
      <c r="C2173" s="1" t="n">
        <v>1</v>
      </c>
      <c r="D2173" s="1" t="s">
        <v>3781</v>
      </c>
      <c r="E2173" s="1" t="n">
        <v>1740</v>
      </c>
      <c r="F2173" s="1" t="s">
        <v>296</v>
      </c>
      <c r="I2173" s="1" t="n">
        <v>1236075</v>
      </c>
      <c r="J2173" s="1" t="n">
        <v>20021</v>
      </c>
      <c r="K2173" s="1" t="n">
        <v>7891000103937</v>
      </c>
      <c r="L2173" s="1" t="s">
        <v>4257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7" t="n">
        <v>46188</v>
      </c>
      <c r="C2174" s="1" t="n">
        <v>1</v>
      </c>
      <c r="D2174" s="1" t="s">
        <v>3781</v>
      </c>
      <c r="E2174" s="1" t="n">
        <v>1740</v>
      </c>
      <c r="F2174" s="1" t="s">
        <v>296</v>
      </c>
      <c r="I2174" s="1" t="n">
        <v>1236075</v>
      </c>
      <c r="J2174" s="1" t="n">
        <v>20583</v>
      </c>
      <c r="K2174" s="1" t="n">
        <v>7891000103852</v>
      </c>
      <c r="L2174" s="1" t="s">
        <v>4258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7" t="n">
        <v>46188</v>
      </c>
      <c r="C2175" s="1" t="n">
        <v>1</v>
      </c>
      <c r="D2175" s="1" t="s">
        <v>3781</v>
      </c>
      <c r="E2175" s="1" t="n">
        <v>1740</v>
      </c>
      <c r="F2175" s="1" t="s">
        <v>296</v>
      </c>
      <c r="I2175" s="1" t="n">
        <v>1236075</v>
      </c>
      <c r="J2175" s="1" t="n">
        <v>20584</v>
      </c>
      <c r="K2175" s="1" t="n">
        <v>7891000103876</v>
      </c>
      <c r="L2175" s="1" t="s">
        <v>4259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7" t="n">
        <v>46188</v>
      </c>
      <c r="C2176" s="1" t="n">
        <v>1</v>
      </c>
      <c r="D2176" s="1" t="s">
        <v>3781</v>
      </c>
      <c r="E2176" s="1" t="n">
        <v>1740</v>
      </c>
      <c r="F2176" s="1" t="s">
        <v>296</v>
      </c>
      <c r="I2176" s="1" t="n">
        <v>1236075</v>
      </c>
      <c r="J2176" s="1" t="n">
        <v>24196</v>
      </c>
      <c r="K2176" s="1" t="n">
        <v>7891025109884</v>
      </c>
      <c r="L2176" s="1" t="s">
        <v>4070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17" t="n">
        <v>46188</v>
      </c>
      <c r="C2177" s="1" t="n">
        <v>1</v>
      </c>
      <c r="D2177" s="1" t="s">
        <v>3781</v>
      </c>
      <c r="E2177" s="1" t="n">
        <v>1740</v>
      </c>
      <c r="F2177" s="1" t="s">
        <v>296</v>
      </c>
      <c r="I2177" s="1" t="n">
        <v>1236075</v>
      </c>
      <c r="J2177" s="1" t="n">
        <v>25005</v>
      </c>
      <c r="K2177" s="1" t="n">
        <v>7891000110096</v>
      </c>
      <c r="L2177" s="1" t="s">
        <v>4795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17" t="n">
        <v>46188</v>
      </c>
      <c r="C2178" s="1" t="n">
        <v>1</v>
      </c>
      <c r="D2178" s="1" t="s">
        <v>3781</v>
      </c>
      <c r="E2178" s="1" t="n">
        <v>1740</v>
      </c>
      <c r="F2178" s="1" t="s">
        <v>296</v>
      </c>
      <c r="I2178" s="1" t="n">
        <v>1236075</v>
      </c>
      <c r="J2178" s="1" t="n">
        <v>25112</v>
      </c>
      <c r="K2178" s="1" t="n">
        <v>7891000244425</v>
      </c>
      <c r="L2178" s="1" t="s">
        <v>4261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17" t="n">
        <v>46188</v>
      </c>
      <c r="C2179" s="1" t="n">
        <v>1</v>
      </c>
      <c r="D2179" s="1" t="s">
        <v>3781</v>
      </c>
      <c r="E2179" s="1" t="n">
        <v>1740</v>
      </c>
      <c r="F2179" s="1" t="s">
        <v>296</v>
      </c>
      <c r="I2179" s="1" t="n">
        <v>1236075</v>
      </c>
      <c r="J2179" s="1" t="n">
        <v>26554</v>
      </c>
      <c r="K2179" s="1" t="n">
        <v>7891000252819</v>
      </c>
      <c r="L2179" s="1" t="s">
        <v>4265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17" t="n">
        <v>46188</v>
      </c>
      <c r="C2180" s="1" t="n">
        <v>1</v>
      </c>
      <c r="D2180" s="1" t="s">
        <v>3781</v>
      </c>
      <c r="E2180" s="1" t="n">
        <v>1740</v>
      </c>
      <c r="F2180" s="1" t="s">
        <v>296</v>
      </c>
      <c r="I2180" s="1" t="n">
        <v>1236075</v>
      </c>
      <c r="J2180" s="1" t="n">
        <v>26803</v>
      </c>
      <c r="K2180" s="1" t="n">
        <v>7891000252833</v>
      </c>
      <c r="L2180" s="1" t="s">
        <v>4796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17" t="n">
        <v>46188</v>
      </c>
      <c r="C2181" s="1" t="n">
        <v>1</v>
      </c>
      <c r="D2181" s="1" t="s">
        <v>3781</v>
      </c>
      <c r="E2181" s="1" t="n">
        <v>1740</v>
      </c>
      <c r="F2181" s="1" t="s">
        <v>296</v>
      </c>
      <c r="I2181" s="1" t="n">
        <v>1236075</v>
      </c>
      <c r="J2181" s="1" t="n">
        <v>27874</v>
      </c>
      <c r="K2181" s="1" t="n">
        <v>7891000260609</v>
      </c>
      <c r="L2181" s="1" t="s">
        <v>4797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17" t="n">
        <v>46188</v>
      </c>
      <c r="C2182" s="1" t="n">
        <v>1</v>
      </c>
      <c r="D2182" s="1" t="s">
        <v>3781</v>
      </c>
      <c r="E2182" s="1" t="n">
        <v>1740</v>
      </c>
      <c r="F2182" s="1" t="s">
        <v>296</v>
      </c>
      <c r="I2182" s="1" t="n">
        <v>1236075</v>
      </c>
      <c r="J2182" s="1" t="n">
        <v>27878</v>
      </c>
      <c r="K2182" s="1" t="n">
        <v>7891000261026</v>
      </c>
      <c r="L2182" s="1" t="s">
        <v>4266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7" t="n">
        <v>46188</v>
      </c>
      <c r="C2183" s="1" t="n">
        <v>1</v>
      </c>
      <c r="D2183" s="1" t="s">
        <v>3781</v>
      </c>
      <c r="E2183" s="1" t="n">
        <v>1740</v>
      </c>
      <c r="F2183" s="1" t="s">
        <v>296</v>
      </c>
      <c r="I2183" s="1" t="n">
        <v>1236075</v>
      </c>
      <c r="J2183" s="1" t="n">
        <v>27994</v>
      </c>
      <c r="K2183" s="1" t="n">
        <v>7891000261484</v>
      </c>
      <c r="L2183" s="1" t="s">
        <v>4798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7" t="n">
        <v>46188</v>
      </c>
      <c r="C2184" s="1" t="n">
        <v>1</v>
      </c>
      <c r="D2184" s="1" t="s">
        <v>3781</v>
      </c>
      <c r="E2184" s="1" t="n">
        <v>1740</v>
      </c>
      <c r="F2184" s="1" t="s">
        <v>296</v>
      </c>
      <c r="I2184" s="1" t="n">
        <v>1236075</v>
      </c>
      <c r="J2184" s="1" t="n">
        <v>28388</v>
      </c>
      <c r="K2184" s="1" t="n">
        <v>7891000260166</v>
      </c>
      <c r="L2184" s="1" t="s">
        <v>4799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7" t="n">
        <v>46188</v>
      </c>
      <c r="C2185" s="1" t="n">
        <v>1</v>
      </c>
      <c r="D2185" s="1" t="s">
        <v>3781</v>
      </c>
      <c r="E2185" s="1" t="n">
        <v>1740</v>
      </c>
      <c r="F2185" s="1" t="s">
        <v>296</v>
      </c>
      <c r="I2185" s="1" t="n">
        <v>1236075</v>
      </c>
      <c r="J2185" s="1" t="n">
        <v>38519</v>
      </c>
      <c r="K2185" s="1" t="n">
        <v>7891000261002</v>
      </c>
      <c r="L2185" s="1" t="s">
        <v>4268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7" t="n">
        <v>46188</v>
      </c>
      <c r="C2186" s="1" t="n">
        <v>1</v>
      </c>
      <c r="D2186" s="1" t="s">
        <v>3781</v>
      </c>
      <c r="E2186" s="1" t="n">
        <v>1740</v>
      </c>
      <c r="F2186" s="1" t="s">
        <v>296</v>
      </c>
      <c r="I2186" s="1" t="n">
        <v>1236075</v>
      </c>
      <c r="J2186" s="1" t="n">
        <v>47788</v>
      </c>
      <c r="K2186" s="1" t="n">
        <v>7891000363256</v>
      </c>
      <c r="L2186" s="1" t="s">
        <v>4800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7" t="n">
        <v>46188</v>
      </c>
      <c r="C2187" s="1" t="n">
        <v>1</v>
      </c>
      <c r="D2187" s="1" t="s">
        <v>3781</v>
      </c>
      <c r="E2187" s="1" t="n">
        <v>1740</v>
      </c>
      <c r="F2187" s="1" t="s">
        <v>296</v>
      </c>
      <c r="I2187" s="1" t="n">
        <v>1236075</v>
      </c>
      <c r="J2187" s="1" t="n">
        <v>47945</v>
      </c>
      <c r="K2187" s="1" t="n">
        <v>7891000360668</v>
      </c>
      <c r="L2187" s="1" t="s">
        <v>4269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7" t="n">
        <v>46188</v>
      </c>
      <c r="C2188" s="1" t="n">
        <v>1</v>
      </c>
      <c r="D2188" s="1" t="s">
        <v>3781</v>
      </c>
      <c r="E2188" s="1" t="n">
        <v>1740</v>
      </c>
      <c r="F2188" s="1" t="s">
        <v>296</v>
      </c>
      <c r="I2188" s="1" t="n">
        <v>1236075</v>
      </c>
      <c r="J2188" s="1" t="n">
        <v>47983</v>
      </c>
      <c r="K2188" s="1" t="n">
        <v>7891000360323</v>
      </c>
      <c r="L2188" s="1" t="s">
        <v>4801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7" t="n">
        <v>46188</v>
      </c>
      <c r="C2189" s="1" t="n">
        <v>1</v>
      </c>
      <c r="D2189" s="1" t="s">
        <v>3781</v>
      </c>
      <c r="E2189" s="1" t="n">
        <v>1740</v>
      </c>
      <c r="F2189" s="1" t="s">
        <v>296</v>
      </c>
      <c r="I2189" s="1" t="n">
        <v>1236075</v>
      </c>
      <c r="J2189" s="1" t="n">
        <v>50420</v>
      </c>
      <c r="K2189" s="1" t="n">
        <v>7898953148701</v>
      </c>
      <c r="L2189" s="1" t="s">
        <v>4270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7" t="n">
        <v>46188</v>
      </c>
      <c r="C2190" s="1" t="n">
        <v>1</v>
      </c>
      <c r="D2190" s="1" t="s">
        <v>3781</v>
      </c>
      <c r="E2190" s="1" t="n">
        <v>1740</v>
      </c>
      <c r="F2190" s="1" t="s">
        <v>296</v>
      </c>
      <c r="I2190" s="1" t="n">
        <v>1236075</v>
      </c>
      <c r="J2190" s="1" t="n">
        <v>50422</v>
      </c>
      <c r="K2190" s="1" t="n">
        <v>7898953148220</v>
      </c>
      <c r="L2190" s="1" t="s">
        <v>4271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7" t="n">
        <v>46188</v>
      </c>
      <c r="C2191" s="1" t="n">
        <v>1</v>
      </c>
      <c r="D2191" s="1" t="s">
        <v>3781</v>
      </c>
      <c r="E2191" s="1" t="n">
        <v>1740</v>
      </c>
      <c r="F2191" s="1" t="s">
        <v>296</v>
      </c>
      <c r="I2191" s="1" t="n">
        <v>1236075</v>
      </c>
      <c r="J2191" s="1" t="n">
        <v>50424</v>
      </c>
      <c r="K2191" s="1" t="n">
        <v>7898953148169</v>
      </c>
      <c r="L2191" s="1" t="s">
        <v>4272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7" t="n">
        <v>46188</v>
      </c>
      <c r="C2192" s="1" t="n">
        <v>1</v>
      </c>
      <c r="D2192" s="1" t="s">
        <v>3781</v>
      </c>
      <c r="E2192" s="1" t="n">
        <v>1740</v>
      </c>
      <c r="F2192" s="1" t="s">
        <v>296</v>
      </c>
      <c r="I2192" s="1" t="n">
        <v>1236075</v>
      </c>
      <c r="J2192" s="1" t="n">
        <v>53812</v>
      </c>
      <c r="K2192" s="1" t="n">
        <v>7891000360620</v>
      </c>
      <c r="L2192" s="1" t="s">
        <v>4274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7" t="n">
        <v>46188</v>
      </c>
      <c r="C2193" s="1" t="n">
        <v>1</v>
      </c>
      <c r="D2193" s="1" t="s">
        <v>3781</v>
      </c>
      <c r="E2193" s="1" t="n">
        <v>1740</v>
      </c>
      <c r="F2193" s="1" t="s">
        <v>296</v>
      </c>
      <c r="I2193" s="1" t="n">
        <v>1236075</v>
      </c>
      <c r="J2193" s="1" t="n">
        <v>56164</v>
      </c>
      <c r="K2193" s="1" t="n">
        <v>7891000378175</v>
      </c>
      <c r="L2193" s="1" t="s">
        <v>4802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7" t="n">
        <v>46188</v>
      </c>
      <c r="C2194" s="1" t="n">
        <v>1</v>
      </c>
      <c r="D2194" s="1" t="s">
        <v>3781</v>
      </c>
      <c r="E2194" s="1" t="n">
        <v>1740</v>
      </c>
      <c r="F2194" s="1" t="s">
        <v>296</v>
      </c>
      <c r="I2194" s="1" t="n">
        <v>1236075</v>
      </c>
      <c r="J2194" s="1" t="n">
        <v>61680</v>
      </c>
      <c r="K2194" s="1" t="n">
        <v>7891000394632</v>
      </c>
      <c r="L2194" s="1" t="s">
        <v>4803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7" t="n">
        <v>46188</v>
      </c>
      <c r="C2195" s="1" t="n">
        <v>1</v>
      </c>
      <c r="D2195" s="1" t="s">
        <v>3781</v>
      </c>
      <c r="E2195" s="1" t="n">
        <v>1740</v>
      </c>
      <c r="F2195" s="1" t="s">
        <v>296</v>
      </c>
      <c r="I2195" s="1" t="n">
        <v>1236075</v>
      </c>
      <c r="J2195" s="1" t="n">
        <v>62472</v>
      </c>
      <c r="K2195" s="1" t="n">
        <v>7891000390078</v>
      </c>
      <c r="L2195" s="1" t="s">
        <v>4804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7" t="n">
        <v>46188</v>
      </c>
      <c r="C2196" s="1" t="n">
        <v>1</v>
      </c>
      <c r="D2196" s="1" t="s">
        <v>3781</v>
      </c>
      <c r="E2196" s="1" t="n">
        <v>1740</v>
      </c>
      <c r="F2196" s="1" t="s">
        <v>296</v>
      </c>
      <c r="I2196" s="1" t="n">
        <v>1236075</v>
      </c>
      <c r="J2196" s="1" t="n">
        <v>64165</v>
      </c>
      <c r="K2196" s="1" t="n">
        <v>7891000396452</v>
      </c>
      <c r="L2196" s="1" t="s">
        <v>4276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7" t="n">
        <v>46188</v>
      </c>
      <c r="C2197" s="1" t="n">
        <v>1</v>
      </c>
      <c r="D2197" s="1" t="s">
        <v>3781</v>
      </c>
      <c r="E2197" s="1" t="n">
        <v>1740</v>
      </c>
      <c r="F2197" s="1" t="s">
        <v>296</v>
      </c>
      <c r="I2197" s="1" t="n">
        <v>1236075</v>
      </c>
      <c r="J2197" s="1" t="n">
        <v>79560</v>
      </c>
      <c r="K2197" s="1" t="n">
        <v>7898755200461</v>
      </c>
      <c r="L2197" s="1" t="s">
        <v>4279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7" t="n">
        <v>46188</v>
      </c>
      <c r="C2198" s="1" t="n">
        <v>1</v>
      </c>
      <c r="D2198" s="1" t="s">
        <v>3781</v>
      </c>
      <c r="E2198" s="1" t="n">
        <v>1740</v>
      </c>
      <c r="F2198" s="1" t="s">
        <v>296</v>
      </c>
      <c r="I2198" s="1" t="n">
        <v>1236075</v>
      </c>
      <c r="J2198" s="1" t="n">
        <v>79700</v>
      </c>
      <c r="K2198" s="1" t="n">
        <v>7898755200430</v>
      </c>
      <c r="L2198" s="1" t="s">
        <v>4281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7" t="n">
        <v>46188</v>
      </c>
      <c r="C2199" s="1" t="n">
        <v>1</v>
      </c>
      <c r="D2199" s="1" t="s">
        <v>3781</v>
      </c>
      <c r="E2199" s="1" t="n">
        <v>1740</v>
      </c>
      <c r="F2199" s="1" t="s">
        <v>296</v>
      </c>
      <c r="I2199" s="1" t="n">
        <v>1236075</v>
      </c>
      <c r="J2199" s="1" t="n">
        <v>80570</v>
      </c>
      <c r="K2199" s="1" t="n">
        <v>7898755200393</v>
      </c>
      <c r="L2199" s="1" t="s">
        <v>4546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7" t="n">
        <v>46188</v>
      </c>
      <c r="C2200" s="1" t="n">
        <v>1</v>
      </c>
      <c r="D2200" s="1" t="s">
        <v>3781</v>
      </c>
      <c r="E2200" s="1" t="n">
        <v>1672</v>
      </c>
      <c r="F2200" s="1" t="s">
        <v>171</v>
      </c>
      <c r="I2200" s="1" t="n">
        <v>1366480</v>
      </c>
      <c r="J2200" s="1" t="n">
        <v>101308</v>
      </c>
      <c r="K2200" s="1" t="n">
        <v>7896579330098</v>
      </c>
      <c r="L2200" s="1" t="s">
        <v>4805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7" t="n">
        <v>46188</v>
      </c>
      <c r="C2201" s="1" t="n">
        <v>1</v>
      </c>
      <c r="D2201" s="1" t="s">
        <v>3781</v>
      </c>
      <c r="E2201" s="1" t="n">
        <v>1672</v>
      </c>
      <c r="F2201" s="1" t="s">
        <v>171</v>
      </c>
      <c r="I2201" s="1" t="n">
        <v>1366480</v>
      </c>
      <c r="J2201" s="1" t="n">
        <v>37507</v>
      </c>
      <c r="K2201" s="1" t="n">
        <v>7896579310854</v>
      </c>
      <c r="L2201" s="1" t="s">
        <v>4806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7" t="n">
        <v>46188</v>
      </c>
      <c r="C2202" s="1" t="n">
        <v>1</v>
      </c>
      <c r="D2202" s="1" t="s">
        <v>3781</v>
      </c>
      <c r="E2202" s="1" t="n">
        <v>1672</v>
      </c>
      <c r="F2202" s="1" t="s">
        <v>171</v>
      </c>
      <c r="I2202" s="1" t="n">
        <v>1367200</v>
      </c>
      <c r="J2202" s="1" t="n">
        <v>10222</v>
      </c>
      <c r="K2202" s="1" t="n">
        <v>7896579390023</v>
      </c>
      <c r="L2202" s="1" t="s">
        <v>4807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7" t="n">
        <v>46188</v>
      </c>
      <c r="C2203" s="1" t="n">
        <v>1</v>
      </c>
      <c r="D2203" s="1" t="s">
        <v>3781</v>
      </c>
      <c r="E2203" s="1" t="n">
        <v>1672</v>
      </c>
      <c r="F2203" s="1" t="s">
        <v>171</v>
      </c>
      <c r="I2203" s="1" t="n">
        <v>1367200</v>
      </c>
      <c r="J2203" s="1" t="n">
        <v>103165</v>
      </c>
      <c r="K2203" s="1" t="n">
        <v>7896579310106</v>
      </c>
      <c r="L2203" s="1" t="s">
        <v>4808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7" t="n">
        <v>46188</v>
      </c>
      <c r="C2204" s="1" t="n">
        <v>1</v>
      </c>
      <c r="D2204" s="1" t="s">
        <v>3781</v>
      </c>
      <c r="E2204" s="1" t="n">
        <v>1672</v>
      </c>
      <c r="F2204" s="1" t="s">
        <v>171</v>
      </c>
      <c r="I2204" s="1" t="n">
        <v>1367200</v>
      </c>
      <c r="J2204" s="1" t="n">
        <v>104355</v>
      </c>
      <c r="K2204" s="1" t="n">
        <v>7896579380116</v>
      </c>
      <c r="L2204" s="1" t="s">
        <v>4809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7" t="n">
        <v>46188</v>
      </c>
      <c r="C2205" s="1" t="n">
        <v>1</v>
      </c>
      <c r="D2205" s="1" t="s">
        <v>3781</v>
      </c>
      <c r="E2205" s="1" t="n">
        <v>1672</v>
      </c>
      <c r="F2205" s="1" t="s">
        <v>171</v>
      </c>
      <c r="I2205" s="1" t="n">
        <v>1367200</v>
      </c>
      <c r="J2205" s="1" t="n">
        <v>10834</v>
      </c>
      <c r="K2205" s="1" t="n">
        <v>7896579320129</v>
      </c>
      <c r="L2205" s="1" t="s">
        <v>4810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7" t="n">
        <v>46188</v>
      </c>
      <c r="C2206" s="1" t="n">
        <v>1</v>
      </c>
      <c r="D2206" s="1" t="s">
        <v>3781</v>
      </c>
      <c r="E2206" s="1" t="n">
        <v>1672</v>
      </c>
      <c r="F2206" s="1" t="s">
        <v>171</v>
      </c>
      <c r="I2206" s="1" t="n">
        <v>1367200</v>
      </c>
      <c r="J2206" s="1" t="n">
        <v>12755</v>
      </c>
      <c r="K2206" s="1" t="n">
        <v>7896520027190</v>
      </c>
      <c r="L2206" s="1" t="s">
        <v>4811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7" t="n">
        <v>46188</v>
      </c>
      <c r="C2207" s="1" t="n">
        <v>1</v>
      </c>
      <c r="D2207" s="1" t="s">
        <v>3781</v>
      </c>
      <c r="E2207" s="1" t="n">
        <v>1672</v>
      </c>
      <c r="F2207" s="1" t="s">
        <v>171</v>
      </c>
      <c r="I2207" s="1" t="n">
        <v>1367200</v>
      </c>
      <c r="J2207" s="1" t="n">
        <v>13184</v>
      </c>
      <c r="K2207" s="1" t="n">
        <v>7896579310113</v>
      </c>
      <c r="L2207" s="1" t="s">
        <v>4812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7" t="n">
        <v>46188</v>
      </c>
      <c r="C2208" s="1" t="n">
        <v>1</v>
      </c>
      <c r="D2208" s="1" t="s">
        <v>3781</v>
      </c>
      <c r="E2208" s="1" t="n">
        <v>1672</v>
      </c>
      <c r="F2208" s="1" t="s">
        <v>171</v>
      </c>
      <c r="I2208" s="1" t="n">
        <v>1367200</v>
      </c>
      <c r="J2208" s="1" t="n">
        <v>13228</v>
      </c>
      <c r="K2208" s="1" t="n">
        <v>7896520026261</v>
      </c>
      <c r="L2208" s="1" t="s">
        <v>4813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7" t="n">
        <v>46188</v>
      </c>
      <c r="C2209" s="1" t="n">
        <v>1</v>
      </c>
      <c r="D2209" s="1" t="s">
        <v>3781</v>
      </c>
      <c r="E2209" s="1" t="n">
        <v>1672</v>
      </c>
      <c r="F2209" s="1" t="s">
        <v>171</v>
      </c>
      <c r="I2209" s="1" t="n">
        <v>1367200</v>
      </c>
      <c r="J2209" s="1" t="n">
        <v>14974</v>
      </c>
      <c r="K2209" s="1" t="n">
        <v>7896579380123</v>
      </c>
      <c r="L2209" s="1" t="s">
        <v>4814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7" t="n">
        <v>46188</v>
      </c>
      <c r="C2210" s="1" t="n">
        <v>1</v>
      </c>
      <c r="D2210" s="1" t="s">
        <v>3781</v>
      </c>
      <c r="E2210" s="1" t="n">
        <v>1672</v>
      </c>
      <c r="F2210" s="1" t="s">
        <v>171</v>
      </c>
      <c r="I2210" s="1" t="n">
        <v>1367200</v>
      </c>
      <c r="J2210" s="1" t="n">
        <v>18293</v>
      </c>
      <c r="K2210" s="1" t="n">
        <v>7896520027206</v>
      </c>
      <c r="L2210" s="1" t="s">
        <v>4815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7" t="n">
        <v>46188</v>
      </c>
      <c r="C2211" s="1" t="n">
        <v>1</v>
      </c>
      <c r="D2211" s="1" t="s">
        <v>3781</v>
      </c>
      <c r="E2211" s="1" t="n">
        <v>1672</v>
      </c>
      <c r="F2211" s="1" t="s">
        <v>171</v>
      </c>
      <c r="I2211" s="1" t="n">
        <v>1367200</v>
      </c>
      <c r="J2211" s="1" t="n">
        <v>37154</v>
      </c>
      <c r="K2211" s="1" t="n">
        <v>7896579310601</v>
      </c>
      <c r="L2211" s="1" t="s">
        <v>4816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7" t="n">
        <v>46188</v>
      </c>
      <c r="C2212" s="1" t="n">
        <v>1</v>
      </c>
      <c r="D2212" s="1" t="s">
        <v>3781</v>
      </c>
      <c r="E2212" s="1" t="n">
        <v>1672</v>
      </c>
      <c r="F2212" s="1" t="s">
        <v>171</v>
      </c>
      <c r="I2212" s="1" t="n">
        <v>1367200</v>
      </c>
      <c r="J2212" s="1" t="n">
        <v>37156</v>
      </c>
      <c r="K2212" s="1" t="n">
        <v>7896579310502</v>
      </c>
      <c r="L2212" s="1" t="s">
        <v>4817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7" t="n">
        <v>46188</v>
      </c>
      <c r="C2213" s="1" t="n">
        <v>1</v>
      </c>
      <c r="D2213" s="1" t="s">
        <v>3781</v>
      </c>
      <c r="E2213" s="1" t="n">
        <v>1672</v>
      </c>
      <c r="F2213" s="1" t="s">
        <v>171</v>
      </c>
      <c r="I2213" s="1" t="n">
        <v>1367200</v>
      </c>
      <c r="J2213" s="1" t="n">
        <v>37157</v>
      </c>
      <c r="K2213" s="1" t="n">
        <v>7896579310403</v>
      </c>
      <c r="L2213" s="1" t="s">
        <v>4818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7" t="n">
        <v>46188</v>
      </c>
      <c r="C2214" s="1" t="n">
        <v>1</v>
      </c>
      <c r="D2214" s="1" t="s">
        <v>3781</v>
      </c>
      <c r="E2214" s="1" t="n">
        <v>1672</v>
      </c>
      <c r="F2214" s="1" t="s">
        <v>171</v>
      </c>
      <c r="I2214" s="1" t="n">
        <v>1367200</v>
      </c>
      <c r="J2214" s="1" t="n">
        <v>37158</v>
      </c>
      <c r="K2214" s="1" t="n">
        <v>7896579310304</v>
      </c>
      <c r="L2214" s="1" t="s">
        <v>4819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7" t="n">
        <v>46188</v>
      </c>
      <c r="C2215" s="1" t="n">
        <v>1</v>
      </c>
      <c r="D2215" s="1" t="s">
        <v>3781</v>
      </c>
      <c r="E2215" s="1" t="n">
        <v>1672</v>
      </c>
      <c r="F2215" s="1" t="s">
        <v>171</v>
      </c>
      <c r="I2215" s="1" t="n">
        <v>1367200</v>
      </c>
      <c r="J2215" s="1" t="n">
        <v>38315</v>
      </c>
      <c r="K2215" s="1" t="n">
        <v>7896579320242</v>
      </c>
      <c r="L2215" s="1" t="s">
        <v>4820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7" t="n">
        <v>46188</v>
      </c>
      <c r="C2216" s="1" t="n">
        <v>1</v>
      </c>
      <c r="D2216" s="1" t="s">
        <v>3781</v>
      </c>
      <c r="E2216" s="1" t="n">
        <v>1672</v>
      </c>
      <c r="F2216" s="1" t="s">
        <v>171</v>
      </c>
      <c r="I2216" s="1" t="n">
        <v>1367200</v>
      </c>
      <c r="J2216" s="1" t="n">
        <v>38539</v>
      </c>
      <c r="K2216" s="1" t="n">
        <v>7896579320235</v>
      </c>
      <c r="L2216" s="1" t="s">
        <v>4821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7" t="n">
        <v>46188</v>
      </c>
      <c r="C2217" s="1" t="n">
        <v>1</v>
      </c>
      <c r="D2217" s="1" t="s">
        <v>3781</v>
      </c>
      <c r="E2217" s="1" t="n">
        <v>1672</v>
      </c>
      <c r="F2217" s="1" t="s">
        <v>171</v>
      </c>
      <c r="I2217" s="1" t="n">
        <v>1367200</v>
      </c>
      <c r="J2217" s="1" t="n">
        <v>61503</v>
      </c>
      <c r="K2217" s="1" t="n">
        <v>7896579310915</v>
      </c>
      <c r="L2217" s="1" t="s">
        <v>4822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7" t="n">
        <v>46188</v>
      </c>
      <c r="C2218" s="1" t="n">
        <v>1</v>
      </c>
      <c r="D2218" s="1" t="s">
        <v>3781</v>
      </c>
      <c r="E2218" s="1" t="n">
        <v>1672</v>
      </c>
      <c r="F2218" s="1" t="s">
        <v>171</v>
      </c>
      <c r="I2218" s="1" t="n">
        <v>1367200</v>
      </c>
      <c r="J2218" s="1" t="n">
        <v>78779</v>
      </c>
      <c r="K2218" s="1" t="n">
        <v>7899465202042</v>
      </c>
      <c r="L2218" s="1" t="s">
        <v>4823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7" t="n">
        <v>46188</v>
      </c>
      <c r="C2219" s="1" t="n">
        <v>1</v>
      </c>
      <c r="D2219" s="1" t="s">
        <v>3781</v>
      </c>
      <c r="E2219" s="1" t="n">
        <v>1683</v>
      </c>
      <c r="F2219" s="1" t="s">
        <v>677</v>
      </c>
      <c r="I2219" s="1" t="n">
        <v>1629621</v>
      </c>
      <c r="J2219" s="1" t="n">
        <v>109791</v>
      </c>
      <c r="K2219" s="1" t="n">
        <v>9667</v>
      </c>
      <c r="L2219" s="1" t="s">
        <v>4824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7" t="n">
        <v>46188</v>
      </c>
      <c r="C2220" s="1" t="n">
        <v>1</v>
      </c>
      <c r="D2220" s="1" t="s">
        <v>3781</v>
      </c>
      <c r="E2220" s="1" t="n">
        <v>1683</v>
      </c>
      <c r="F2220" s="1" t="s">
        <v>677</v>
      </c>
      <c r="I2220" s="1" t="n">
        <v>1629621</v>
      </c>
      <c r="J2220" s="1" t="n">
        <v>37361</v>
      </c>
      <c r="K2220" s="1" t="n">
        <v>2240817</v>
      </c>
      <c r="L2220" s="1" t="s">
        <v>3824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7" t="n">
        <v>46188</v>
      </c>
      <c r="C2221" s="1" t="n">
        <v>1</v>
      </c>
      <c r="D2221" s="1" t="s">
        <v>3781</v>
      </c>
      <c r="E2221" s="1" t="n">
        <v>1683</v>
      </c>
      <c r="F2221" s="1" t="s">
        <v>677</v>
      </c>
      <c r="I2221" s="1" t="n">
        <v>1629632</v>
      </c>
      <c r="J2221" s="1" t="n">
        <v>37361</v>
      </c>
      <c r="K2221" s="1" t="n">
        <v>2240817</v>
      </c>
      <c r="L2221" s="1" t="s">
        <v>3824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7" t="n">
        <v>46188</v>
      </c>
      <c r="C2222" s="1" t="n">
        <v>1</v>
      </c>
      <c r="D2222" s="1" t="s">
        <v>3781</v>
      </c>
      <c r="E2222" s="1" t="n">
        <v>1683</v>
      </c>
      <c r="F2222" s="1" t="s">
        <v>677</v>
      </c>
      <c r="I2222" s="1" t="n">
        <v>1629645</v>
      </c>
      <c r="J2222" s="1" t="n">
        <v>109791</v>
      </c>
      <c r="K2222" s="1" t="n">
        <v>9667</v>
      </c>
      <c r="L2222" s="1" t="s">
        <v>4824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7" t="n">
        <v>46188</v>
      </c>
      <c r="C2223" s="1" t="n">
        <v>1</v>
      </c>
      <c r="D2223" s="1" t="s">
        <v>3781</v>
      </c>
      <c r="E2223" s="1" t="n">
        <v>1683</v>
      </c>
      <c r="F2223" s="1" t="s">
        <v>677</v>
      </c>
      <c r="I2223" s="1" t="n">
        <v>1629645</v>
      </c>
      <c r="J2223" s="1" t="n">
        <v>37361</v>
      </c>
      <c r="K2223" s="1" t="n">
        <v>2240817</v>
      </c>
      <c r="L2223" s="1" t="s">
        <v>3824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7" t="n">
        <v>46188</v>
      </c>
      <c r="C2224" s="1" t="n">
        <v>1</v>
      </c>
      <c r="D2224" s="1" t="s">
        <v>3781</v>
      </c>
      <c r="E2224" s="1" t="n">
        <v>1683</v>
      </c>
      <c r="F2224" s="1" t="s">
        <v>677</v>
      </c>
      <c r="I2224" s="1" t="n">
        <v>1629661</v>
      </c>
      <c r="J2224" s="1" t="n">
        <v>109791</v>
      </c>
      <c r="K2224" s="1" t="n">
        <v>9667</v>
      </c>
      <c r="L2224" s="1" t="s">
        <v>4824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7" t="n">
        <v>46188</v>
      </c>
      <c r="C2225" s="1" t="n">
        <v>1</v>
      </c>
      <c r="D2225" s="1" t="s">
        <v>3781</v>
      </c>
      <c r="E2225" s="1" t="n">
        <v>1683</v>
      </c>
      <c r="F2225" s="1" t="s">
        <v>677</v>
      </c>
      <c r="I2225" s="1" t="n">
        <v>1629661</v>
      </c>
      <c r="J2225" s="1" t="n">
        <v>37361</v>
      </c>
      <c r="K2225" s="1" t="n">
        <v>2240817</v>
      </c>
      <c r="L2225" s="1" t="s">
        <v>3824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7" t="n">
        <v>46188</v>
      </c>
      <c r="C2226" s="1" t="n">
        <v>1</v>
      </c>
      <c r="D2226" s="1" t="s">
        <v>3781</v>
      </c>
      <c r="E2226" s="1" t="n">
        <v>1683</v>
      </c>
      <c r="F2226" s="1" t="s">
        <v>677</v>
      </c>
      <c r="I2226" s="1" t="n">
        <v>1629707</v>
      </c>
      <c r="J2226" s="1" t="n">
        <v>37361</v>
      </c>
      <c r="K2226" s="1" t="n">
        <v>2240817</v>
      </c>
      <c r="L2226" s="1" t="s">
        <v>3824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7" t="n">
        <v>46188</v>
      </c>
      <c r="C2227" s="1" t="n">
        <v>1</v>
      </c>
      <c r="D2227" s="1" t="s">
        <v>3781</v>
      </c>
      <c r="E2227" s="1" t="n">
        <v>1683</v>
      </c>
      <c r="F2227" s="1" t="s">
        <v>677</v>
      </c>
      <c r="I2227" s="1" t="n">
        <v>1632012</v>
      </c>
      <c r="J2227" s="1" t="n">
        <v>109791</v>
      </c>
      <c r="K2227" s="1" t="n">
        <v>9667</v>
      </c>
      <c r="L2227" s="1" t="s">
        <v>4824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7" t="n">
        <v>46188</v>
      </c>
      <c r="C2228" s="1" t="n">
        <v>1</v>
      </c>
      <c r="D2228" s="1" t="s">
        <v>3781</v>
      </c>
      <c r="E2228" s="1" t="n">
        <v>1683</v>
      </c>
      <c r="F2228" s="1" t="s">
        <v>677</v>
      </c>
      <c r="I2228" s="1" t="n">
        <v>1632012</v>
      </c>
      <c r="J2228" s="1" t="n">
        <v>37361</v>
      </c>
      <c r="K2228" s="1" t="n">
        <v>2240817</v>
      </c>
      <c r="L2228" s="1" t="s">
        <v>3824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7" t="n">
        <v>46188</v>
      </c>
      <c r="C2229" s="1" t="n">
        <v>1</v>
      </c>
      <c r="D2229" s="1" t="s">
        <v>3781</v>
      </c>
      <c r="E2229" s="1" t="n">
        <v>1683</v>
      </c>
      <c r="F2229" s="1" t="s">
        <v>677</v>
      </c>
      <c r="I2229" s="1" t="n">
        <v>1632018</v>
      </c>
      <c r="J2229" s="1" t="n">
        <v>109791</v>
      </c>
      <c r="K2229" s="1" t="n">
        <v>9667</v>
      </c>
      <c r="L2229" s="1" t="s">
        <v>4824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7" t="n">
        <v>46188</v>
      </c>
      <c r="C2230" s="1" t="n">
        <v>1</v>
      </c>
      <c r="D2230" s="1" t="s">
        <v>3781</v>
      </c>
      <c r="E2230" s="1" t="n">
        <v>1683</v>
      </c>
      <c r="F2230" s="1" t="s">
        <v>677</v>
      </c>
      <c r="I2230" s="1" t="n">
        <v>1632018</v>
      </c>
      <c r="J2230" s="1" t="n">
        <v>37361</v>
      </c>
      <c r="K2230" s="1" t="n">
        <v>2240817</v>
      </c>
      <c r="L2230" s="1" t="s">
        <v>3824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7" t="n">
        <v>46188</v>
      </c>
      <c r="C2231" s="1" t="n">
        <v>1</v>
      </c>
      <c r="D2231" s="1" t="s">
        <v>3781</v>
      </c>
      <c r="E2231" s="1" t="n">
        <v>1683</v>
      </c>
      <c r="F2231" s="1" t="s">
        <v>677</v>
      </c>
      <c r="I2231" s="1" t="n">
        <v>1632114</v>
      </c>
      <c r="J2231" s="1" t="n">
        <v>109791</v>
      </c>
      <c r="K2231" s="1" t="n">
        <v>9667</v>
      </c>
      <c r="L2231" s="1" t="s">
        <v>4824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7" t="n">
        <v>46188</v>
      </c>
      <c r="C2232" s="1" t="n">
        <v>1</v>
      </c>
      <c r="D2232" s="1" t="s">
        <v>3781</v>
      </c>
      <c r="E2232" s="1" t="n">
        <v>1683</v>
      </c>
      <c r="F2232" s="1" t="s">
        <v>677</v>
      </c>
      <c r="I2232" s="1" t="n">
        <v>1632114</v>
      </c>
      <c r="J2232" s="1" t="n">
        <v>37361</v>
      </c>
      <c r="K2232" s="1" t="n">
        <v>2240817</v>
      </c>
      <c r="L2232" s="1" t="s">
        <v>3824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7" t="n">
        <v>46188</v>
      </c>
      <c r="C2233" s="1" t="n">
        <v>1</v>
      </c>
      <c r="D2233" s="1" t="s">
        <v>3781</v>
      </c>
      <c r="E2233" s="1" t="n">
        <v>1608</v>
      </c>
      <c r="F2233" s="1" t="s">
        <v>75</v>
      </c>
      <c r="I2233" s="1" t="n">
        <v>1672665</v>
      </c>
      <c r="J2233" s="1" t="n">
        <v>107088</v>
      </c>
      <c r="K2233" s="1" t="n">
        <v>7896828000482</v>
      </c>
      <c r="L2233" s="1" t="s">
        <v>4825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7" t="n">
        <v>46188</v>
      </c>
      <c r="C2234" s="1" t="n">
        <v>1</v>
      </c>
      <c r="D2234" s="1" t="s">
        <v>3781</v>
      </c>
      <c r="E2234" s="1" t="n">
        <v>1608</v>
      </c>
      <c r="F2234" s="1" t="s">
        <v>75</v>
      </c>
      <c r="I2234" s="1" t="n">
        <v>1672665</v>
      </c>
      <c r="J2234" s="1" t="n">
        <v>29083</v>
      </c>
      <c r="K2234" s="1" t="n">
        <v>7892840818142</v>
      </c>
      <c r="L2234" s="1" t="s">
        <v>4826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7" t="n">
        <v>46188</v>
      </c>
      <c r="C2235" s="1" t="n">
        <v>1</v>
      </c>
      <c r="D2235" s="1" t="s">
        <v>3781</v>
      </c>
      <c r="E2235" s="1" t="n">
        <v>1608</v>
      </c>
      <c r="F2235" s="1" t="s">
        <v>75</v>
      </c>
      <c r="I2235" s="1" t="n">
        <v>1672665</v>
      </c>
      <c r="J2235" s="1" t="n">
        <v>38353</v>
      </c>
      <c r="K2235" s="1" t="n">
        <v>7892840817978</v>
      </c>
      <c r="L2235" s="1" t="s">
        <v>4175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7" t="n">
        <v>46188</v>
      </c>
      <c r="C2236" s="1" t="n">
        <v>1</v>
      </c>
      <c r="D2236" s="1" t="s">
        <v>3781</v>
      </c>
      <c r="E2236" s="1" t="n">
        <v>1608</v>
      </c>
      <c r="F2236" s="1" t="s">
        <v>75</v>
      </c>
      <c r="I2236" s="1" t="n">
        <v>1672665</v>
      </c>
      <c r="J2236" s="1" t="n">
        <v>38354</v>
      </c>
      <c r="K2236" s="1" t="n">
        <v>7892840818159</v>
      </c>
      <c r="L2236" s="1" t="s">
        <v>4827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7" t="n">
        <v>46188</v>
      </c>
      <c r="C2237" s="1" t="n">
        <v>1</v>
      </c>
      <c r="D2237" s="1" t="s">
        <v>3781</v>
      </c>
      <c r="E2237" s="1" t="n">
        <v>1608</v>
      </c>
      <c r="F2237" s="1" t="s">
        <v>75</v>
      </c>
      <c r="I2237" s="1" t="n">
        <v>1672665</v>
      </c>
      <c r="J2237" s="1" t="n">
        <v>54095</v>
      </c>
      <c r="K2237" s="1" t="n">
        <v>7892840820381</v>
      </c>
      <c r="L2237" s="1" t="s">
        <v>4828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7" t="n">
        <v>46188</v>
      </c>
      <c r="C2238" s="1" t="n">
        <v>1</v>
      </c>
      <c r="D2238" s="1" t="s">
        <v>3781</v>
      </c>
      <c r="E2238" s="1" t="n">
        <v>1608</v>
      </c>
      <c r="F2238" s="1" t="s">
        <v>75</v>
      </c>
      <c r="I2238" s="1" t="n">
        <v>1672665</v>
      </c>
      <c r="J2238" s="1" t="n">
        <v>65341</v>
      </c>
      <c r="K2238" s="1" t="n">
        <v>7892840822309</v>
      </c>
      <c r="L2238" s="1" t="s">
        <v>4829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7" t="n">
        <v>46188</v>
      </c>
      <c r="C2239" s="1" t="n">
        <v>1</v>
      </c>
      <c r="D2239" s="1" t="s">
        <v>3781</v>
      </c>
      <c r="E2239" s="1" t="n">
        <v>1608</v>
      </c>
      <c r="F2239" s="1" t="s">
        <v>75</v>
      </c>
      <c r="I2239" s="1" t="n">
        <v>1672665</v>
      </c>
      <c r="J2239" s="1" t="n">
        <v>65591</v>
      </c>
      <c r="K2239" s="1" t="n">
        <v>7892840822941</v>
      </c>
      <c r="L2239" s="1" t="s">
        <v>4830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7" t="n">
        <v>46188</v>
      </c>
      <c r="C2240" s="1" t="n">
        <v>1</v>
      </c>
      <c r="D2240" s="1" t="s">
        <v>3781</v>
      </c>
      <c r="E2240" s="1" t="n">
        <v>1608</v>
      </c>
      <c r="F2240" s="1" t="s">
        <v>75</v>
      </c>
      <c r="I2240" s="1" t="n">
        <v>1672665</v>
      </c>
      <c r="J2240" s="1" t="n">
        <v>65592</v>
      </c>
      <c r="K2240" s="1" t="n">
        <v>7892840822286</v>
      </c>
      <c r="L2240" s="1" t="s">
        <v>4178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7" t="n">
        <v>46188</v>
      </c>
      <c r="C2241" s="1" t="n">
        <v>1</v>
      </c>
      <c r="D2241" s="1" t="s">
        <v>3781</v>
      </c>
      <c r="E2241" s="1" t="n">
        <v>1608</v>
      </c>
      <c r="F2241" s="1" t="s">
        <v>75</v>
      </c>
      <c r="I2241" s="1" t="n">
        <v>1672665</v>
      </c>
      <c r="J2241" s="1" t="n">
        <v>65595</v>
      </c>
      <c r="K2241" s="1" t="n">
        <v>7892840823245</v>
      </c>
      <c r="L2241" s="1" t="s">
        <v>4831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7" t="n">
        <v>46188</v>
      </c>
      <c r="C2242" s="1" t="n">
        <v>1</v>
      </c>
      <c r="D2242" s="1" t="s">
        <v>3781</v>
      </c>
      <c r="E2242" s="1" t="n">
        <v>1608</v>
      </c>
      <c r="F2242" s="1" t="s">
        <v>75</v>
      </c>
      <c r="I2242" s="1" t="n">
        <v>1672665</v>
      </c>
      <c r="J2242" s="1" t="n">
        <v>65597</v>
      </c>
      <c r="K2242" s="1" t="n">
        <v>7892840822736</v>
      </c>
      <c r="L2242" s="1" t="s">
        <v>4179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7" t="n">
        <v>46188</v>
      </c>
      <c r="C2243" s="1" t="n">
        <v>1</v>
      </c>
      <c r="D2243" s="1" t="s">
        <v>3781</v>
      </c>
      <c r="E2243" s="1" t="n">
        <v>1608</v>
      </c>
      <c r="F2243" s="1" t="s">
        <v>75</v>
      </c>
      <c r="I2243" s="1" t="n">
        <v>1672665</v>
      </c>
      <c r="J2243" s="1" t="n">
        <v>65736</v>
      </c>
      <c r="K2243" s="1" t="n">
        <v>7892840823054</v>
      </c>
      <c r="L2243" s="1" t="s">
        <v>4181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7" t="n">
        <v>46188</v>
      </c>
      <c r="C2244" s="1" t="n">
        <v>1</v>
      </c>
      <c r="D2244" s="1" t="s">
        <v>3781</v>
      </c>
      <c r="E2244" s="1" t="n">
        <v>1608</v>
      </c>
      <c r="F2244" s="1" t="s">
        <v>75</v>
      </c>
      <c r="I2244" s="1" t="n">
        <v>1672665</v>
      </c>
      <c r="J2244" s="1" t="n">
        <v>66002</v>
      </c>
      <c r="K2244" s="1" t="n">
        <v>7892840823481</v>
      </c>
      <c r="L2244" s="1" t="s">
        <v>4832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7" t="n">
        <v>46188</v>
      </c>
      <c r="C2245" s="1" t="n">
        <v>1</v>
      </c>
      <c r="D2245" s="1" t="s">
        <v>3781</v>
      </c>
      <c r="E2245" s="1" t="n">
        <v>1608</v>
      </c>
      <c r="F2245" s="1" t="s">
        <v>75</v>
      </c>
      <c r="I2245" s="1" t="n">
        <v>1672665</v>
      </c>
      <c r="J2245" s="1" t="n">
        <v>66089</v>
      </c>
      <c r="K2245" s="1" t="n">
        <v>7892840822323</v>
      </c>
      <c r="L2245" s="1" t="s">
        <v>4185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7" t="n">
        <v>46188</v>
      </c>
      <c r="C2246" s="1" t="n">
        <v>1</v>
      </c>
      <c r="D2246" s="1" t="s">
        <v>3781</v>
      </c>
      <c r="E2246" s="1" t="n">
        <v>1608</v>
      </c>
      <c r="F2246" s="1" t="s">
        <v>75</v>
      </c>
      <c r="I2246" s="1" t="n">
        <v>1672665</v>
      </c>
      <c r="J2246" s="1" t="n">
        <v>66366</v>
      </c>
      <c r="K2246" s="1" t="n">
        <v>7892840822378</v>
      </c>
      <c r="L2246" s="1" t="s">
        <v>4833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7" t="n">
        <v>46188</v>
      </c>
      <c r="C2247" s="1" t="n">
        <v>1</v>
      </c>
      <c r="D2247" s="1" t="s">
        <v>3781</v>
      </c>
      <c r="E2247" s="1" t="n">
        <v>1608</v>
      </c>
      <c r="F2247" s="1" t="s">
        <v>75</v>
      </c>
      <c r="I2247" s="1" t="n">
        <v>1672665</v>
      </c>
      <c r="J2247" s="1" t="n">
        <v>66764</v>
      </c>
      <c r="K2247" s="1" t="n">
        <v>7892840822293</v>
      </c>
      <c r="L2247" s="1" t="s">
        <v>4834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7" t="n">
        <v>46188</v>
      </c>
      <c r="C2248" s="1" t="n">
        <v>1</v>
      </c>
      <c r="D2248" s="1" t="s">
        <v>3781</v>
      </c>
      <c r="E2248" s="1" t="n">
        <v>1608</v>
      </c>
      <c r="F2248" s="1" t="s">
        <v>75</v>
      </c>
      <c r="I2248" s="1" t="n">
        <v>1672665</v>
      </c>
      <c r="J2248" s="1" t="n">
        <v>66993</v>
      </c>
      <c r="K2248" s="1" t="n">
        <v>7892840822347</v>
      </c>
      <c r="L2248" s="1" t="s">
        <v>4186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7" t="n">
        <v>46188</v>
      </c>
      <c r="C2249" s="1" t="n">
        <v>1</v>
      </c>
      <c r="D2249" s="1" t="s">
        <v>3781</v>
      </c>
      <c r="E2249" s="1" t="n">
        <v>1608</v>
      </c>
      <c r="F2249" s="1" t="s">
        <v>75</v>
      </c>
      <c r="I2249" s="1" t="n">
        <v>1672665</v>
      </c>
      <c r="J2249" s="1" t="n">
        <v>67604</v>
      </c>
      <c r="K2249" s="1" t="n">
        <v>7892840823467</v>
      </c>
      <c r="L2249" s="1" t="s">
        <v>4187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7" t="n">
        <v>46188</v>
      </c>
      <c r="C2250" s="1" t="n">
        <v>1</v>
      </c>
      <c r="D2250" s="1" t="s">
        <v>3781</v>
      </c>
      <c r="E2250" s="1" t="n">
        <v>1608</v>
      </c>
      <c r="F2250" s="1" t="s">
        <v>75</v>
      </c>
      <c r="I2250" s="1" t="n">
        <v>1672665</v>
      </c>
      <c r="J2250" s="1" t="n">
        <v>70559</v>
      </c>
      <c r="K2250" s="1" t="n">
        <v>7892840822897</v>
      </c>
      <c r="L2250" s="1" t="s">
        <v>4835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7" t="n">
        <v>46188</v>
      </c>
      <c r="C2251" s="1" t="n">
        <v>1</v>
      </c>
      <c r="D2251" s="1" t="s">
        <v>3781</v>
      </c>
      <c r="E2251" s="1" t="n">
        <v>1608</v>
      </c>
      <c r="F2251" s="1" t="s">
        <v>75</v>
      </c>
      <c r="I2251" s="1" t="n">
        <v>1672665</v>
      </c>
      <c r="J2251" s="1" t="n">
        <v>72620</v>
      </c>
      <c r="K2251" s="1" t="n">
        <v>7892840822880</v>
      </c>
      <c r="L2251" s="1" t="s">
        <v>4836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7" t="n">
        <v>46188</v>
      </c>
      <c r="C2252" s="1" t="n">
        <v>1</v>
      </c>
      <c r="D2252" s="1" t="s">
        <v>3781</v>
      </c>
      <c r="E2252" s="1" t="n">
        <v>1608</v>
      </c>
      <c r="F2252" s="1" t="s">
        <v>75</v>
      </c>
      <c r="I2252" s="1" t="n">
        <v>1672665</v>
      </c>
      <c r="J2252" s="1" t="n">
        <v>80383</v>
      </c>
      <c r="K2252" s="1" t="n">
        <v>7892840824495</v>
      </c>
      <c r="L2252" s="1" t="s">
        <v>4837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7" t="n">
        <v>46188</v>
      </c>
      <c r="C2253" s="1" t="n">
        <v>1</v>
      </c>
      <c r="D2253" s="1" t="s">
        <v>3781</v>
      </c>
      <c r="E2253" s="1" t="n">
        <v>1608</v>
      </c>
      <c r="F2253" s="1" t="s">
        <v>75</v>
      </c>
      <c r="I2253" s="1" t="n">
        <v>1672665</v>
      </c>
      <c r="J2253" s="1" t="n">
        <v>80384</v>
      </c>
      <c r="K2253" s="1" t="n">
        <v>7892840824396</v>
      </c>
      <c r="L2253" s="1" t="s">
        <v>4838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7" t="n">
        <v>46188</v>
      </c>
      <c r="C2254" s="1" t="n">
        <v>1</v>
      </c>
      <c r="D2254" s="1" t="s">
        <v>3781</v>
      </c>
      <c r="E2254" s="1" t="n">
        <v>1608</v>
      </c>
      <c r="F2254" s="1" t="s">
        <v>75</v>
      </c>
      <c r="I2254" s="1" t="n">
        <v>1672665</v>
      </c>
      <c r="J2254" s="1" t="n">
        <v>80494</v>
      </c>
      <c r="K2254" s="1" t="n">
        <v>7892840825355</v>
      </c>
      <c r="L2254" s="1" t="s">
        <v>4193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7" t="n">
        <v>46188</v>
      </c>
      <c r="C2255" s="1" t="n">
        <v>1</v>
      </c>
      <c r="D2255" s="1" t="s">
        <v>3781</v>
      </c>
      <c r="E2255" s="1" t="n">
        <v>1637</v>
      </c>
      <c r="F2255" s="1" t="s">
        <v>68</v>
      </c>
      <c r="I2255" s="1" t="n">
        <v>1888443</v>
      </c>
      <c r="J2255" s="1" t="n">
        <v>15100</v>
      </c>
      <c r="K2255" s="1" t="n">
        <v>7897395040246</v>
      </c>
      <c r="L2255" s="1" t="s">
        <v>4839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7" t="n">
        <v>46188</v>
      </c>
      <c r="C2256" s="1" t="n">
        <v>1</v>
      </c>
      <c r="D2256" s="1" t="s">
        <v>3781</v>
      </c>
      <c r="E2256" s="1" t="n">
        <v>1637</v>
      </c>
      <c r="F2256" s="1" t="s">
        <v>68</v>
      </c>
      <c r="I2256" s="1" t="n">
        <v>1888443</v>
      </c>
      <c r="J2256" s="1" t="n">
        <v>24651</v>
      </c>
      <c r="K2256" s="1" t="n">
        <v>78936683</v>
      </c>
      <c r="L2256" s="1" t="s">
        <v>4480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7" t="n">
        <v>46188</v>
      </c>
      <c r="C2257" s="1" t="n">
        <v>1</v>
      </c>
      <c r="D2257" s="1" t="s">
        <v>3781</v>
      </c>
      <c r="E2257" s="1" t="n">
        <v>1637</v>
      </c>
      <c r="F2257" s="1" t="s">
        <v>68</v>
      </c>
      <c r="I2257" s="1" t="n">
        <v>1890180</v>
      </c>
      <c r="J2257" s="1" t="n">
        <v>101877</v>
      </c>
      <c r="K2257" s="1" t="n">
        <v>7896224813082</v>
      </c>
      <c r="L2257" s="1" t="s">
        <v>4549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7" t="n">
        <v>46188</v>
      </c>
      <c r="C2258" s="1" t="n">
        <v>1</v>
      </c>
      <c r="D2258" s="1" t="s">
        <v>3781</v>
      </c>
      <c r="E2258" s="1" t="n">
        <v>1637</v>
      </c>
      <c r="F2258" s="1" t="s">
        <v>68</v>
      </c>
      <c r="I2258" s="1" t="n">
        <v>1890180</v>
      </c>
      <c r="J2258" s="1" t="n">
        <v>13081</v>
      </c>
      <c r="K2258" s="1" t="n">
        <v>7896051115014</v>
      </c>
      <c r="L2258" s="1" t="s">
        <v>4047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7" t="n">
        <v>46188</v>
      </c>
      <c r="C2259" s="1" t="n">
        <v>1</v>
      </c>
      <c r="D2259" s="1" t="s">
        <v>3781</v>
      </c>
      <c r="E2259" s="1" t="n">
        <v>1637</v>
      </c>
      <c r="F2259" s="1" t="s">
        <v>68</v>
      </c>
      <c r="I2259" s="1" t="n">
        <v>1890180</v>
      </c>
      <c r="J2259" s="1" t="n">
        <v>81394</v>
      </c>
      <c r="K2259" s="1" t="n">
        <v>7896094931503</v>
      </c>
      <c r="L2259" s="1" t="s">
        <v>4840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7" t="n">
        <v>46188</v>
      </c>
      <c r="C2260" s="1" t="n">
        <v>1</v>
      </c>
      <c r="D2260" s="1" t="s">
        <v>3781</v>
      </c>
      <c r="E2260" s="1" t="n">
        <v>1637</v>
      </c>
      <c r="F2260" s="1" t="s">
        <v>68</v>
      </c>
      <c r="I2260" s="1" t="n">
        <v>1890181</v>
      </c>
      <c r="J2260" s="1" t="n">
        <v>20269</v>
      </c>
      <c r="K2260" s="1" t="n">
        <v>7896105181767</v>
      </c>
      <c r="L2260" s="1" t="s">
        <v>4841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7" t="n">
        <v>46188</v>
      </c>
      <c r="C2261" s="1" t="n">
        <v>1</v>
      </c>
      <c r="D2261" s="1" t="s">
        <v>3781</v>
      </c>
      <c r="E2261" s="1" t="n">
        <v>1637</v>
      </c>
      <c r="F2261" s="1" t="s">
        <v>68</v>
      </c>
      <c r="I2261" s="1" t="n">
        <v>1890181</v>
      </c>
      <c r="J2261" s="1" t="n">
        <v>101859</v>
      </c>
      <c r="K2261" s="1" t="n">
        <v>7896224807098</v>
      </c>
      <c r="L2261" s="1" t="s">
        <v>4601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7" t="n">
        <v>46188</v>
      </c>
      <c r="C2262" s="1" t="n">
        <v>1</v>
      </c>
      <c r="D2262" s="1" t="s">
        <v>3781</v>
      </c>
      <c r="E2262" s="1" t="n">
        <v>1637</v>
      </c>
      <c r="F2262" s="1" t="s">
        <v>68</v>
      </c>
      <c r="I2262" s="1" t="n">
        <v>1890181</v>
      </c>
      <c r="J2262" s="1" t="n">
        <v>102219</v>
      </c>
      <c r="K2262" s="1" t="n">
        <v>7898617582247</v>
      </c>
      <c r="L2262" s="1" t="s">
        <v>4842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7" t="n">
        <v>46188</v>
      </c>
      <c r="C2263" s="1" t="n">
        <v>1</v>
      </c>
      <c r="D2263" s="1" t="s">
        <v>3781</v>
      </c>
      <c r="E2263" s="1" t="n">
        <v>1637</v>
      </c>
      <c r="F2263" s="1" t="s">
        <v>68</v>
      </c>
      <c r="I2263" s="1" t="n">
        <v>1890181</v>
      </c>
      <c r="J2263" s="1" t="n">
        <v>102903</v>
      </c>
      <c r="K2263" s="1" t="n">
        <v>7896020417149</v>
      </c>
      <c r="L2263" s="1" t="s">
        <v>4843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7" t="n">
        <v>46188</v>
      </c>
      <c r="C2264" s="1" t="n">
        <v>1</v>
      </c>
      <c r="D2264" s="1" t="s">
        <v>3781</v>
      </c>
      <c r="E2264" s="1" t="n">
        <v>1637</v>
      </c>
      <c r="F2264" s="1" t="s">
        <v>68</v>
      </c>
      <c r="I2264" s="1" t="n">
        <v>1890181</v>
      </c>
      <c r="J2264" s="1" t="n">
        <v>29107</v>
      </c>
      <c r="K2264" s="1" t="n">
        <v>7896433800453</v>
      </c>
      <c r="L2264" s="1" t="s">
        <v>4844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7" t="n">
        <v>46188</v>
      </c>
      <c r="C2265" s="1" t="n">
        <v>1</v>
      </c>
      <c r="D2265" s="1" t="s">
        <v>3781</v>
      </c>
      <c r="E2265" s="1" t="n">
        <v>1637</v>
      </c>
      <c r="F2265" s="1" t="s">
        <v>68</v>
      </c>
      <c r="I2265" s="1" t="n">
        <v>1890181</v>
      </c>
      <c r="J2265" s="1" t="n">
        <v>45906</v>
      </c>
      <c r="K2265" s="1" t="n">
        <v>7898677310064</v>
      </c>
      <c r="L2265" s="1" t="s">
        <v>4845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7" t="n">
        <v>46188</v>
      </c>
      <c r="C2266" s="1" t="n">
        <v>1</v>
      </c>
      <c r="D2266" s="1" t="s">
        <v>3781</v>
      </c>
      <c r="E2266" s="1" t="n">
        <v>1637</v>
      </c>
      <c r="F2266" s="1" t="s">
        <v>68</v>
      </c>
      <c r="I2266" s="1" t="n">
        <v>1890181</v>
      </c>
      <c r="J2266" s="1" t="n">
        <v>46235</v>
      </c>
      <c r="K2266" s="1" t="n">
        <v>7896020470120</v>
      </c>
      <c r="L2266" s="1" t="s">
        <v>4846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7" t="n">
        <v>46188</v>
      </c>
      <c r="C2267" s="1" t="n">
        <v>1</v>
      </c>
      <c r="D2267" s="1" t="s">
        <v>3781</v>
      </c>
      <c r="E2267" s="1" t="n">
        <v>1637</v>
      </c>
      <c r="F2267" s="1" t="s">
        <v>68</v>
      </c>
      <c r="I2267" s="1" t="n">
        <v>1890669</v>
      </c>
      <c r="J2267" s="1" t="n">
        <v>15013</v>
      </c>
      <c r="K2267" s="1" t="n">
        <v>7897395040307</v>
      </c>
      <c r="L2267" s="1" t="s">
        <v>4847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7" t="n">
        <v>46188</v>
      </c>
      <c r="C2268" s="1" t="n">
        <v>1</v>
      </c>
      <c r="D2268" s="1" t="s">
        <v>3781</v>
      </c>
      <c r="E2268" s="1" t="n">
        <v>1637</v>
      </c>
      <c r="F2268" s="1" t="s">
        <v>68</v>
      </c>
      <c r="I2268" s="1" t="n">
        <v>1891097</v>
      </c>
      <c r="J2268" s="1" t="n">
        <v>30316</v>
      </c>
      <c r="K2268" s="1" t="n">
        <v>7898043100466</v>
      </c>
      <c r="L2268" s="1" t="s">
        <v>4848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7" t="n">
        <v>46188</v>
      </c>
      <c r="C2269" s="1" t="n">
        <v>1</v>
      </c>
      <c r="D2269" s="1" t="s">
        <v>3781</v>
      </c>
      <c r="E2269" s="1" t="n">
        <v>1637</v>
      </c>
      <c r="F2269" s="1" t="s">
        <v>68</v>
      </c>
      <c r="I2269" s="1" t="n">
        <v>1891097</v>
      </c>
      <c r="J2269" s="1" t="n">
        <v>102330</v>
      </c>
      <c r="K2269" s="1" t="n">
        <v>7896547500263</v>
      </c>
      <c r="L2269" s="1" t="s">
        <v>4849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7" t="n">
        <v>46188</v>
      </c>
      <c r="C2270" s="1" t="n">
        <v>1</v>
      </c>
      <c r="D2270" s="1" t="s">
        <v>3781</v>
      </c>
      <c r="E2270" s="1" t="n">
        <v>1637</v>
      </c>
      <c r="F2270" s="1" t="s">
        <v>68</v>
      </c>
      <c r="I2270" s="1" t="n">
        <v>1891097</v>
      </c>
      <c r="J2270" s="1" t="n">
        <v>104602</v>
      </c>
      <c r="K2270" s="1" t="n">
        <v>7891104393104</v>
      </c>
      <c r="L2270" s="1" t="s">
        <v>4850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7" t="n">
        <v>46188</v>
      </c>
      <c r="C2271" s="1" t="n">
        <v>1</v>
      </c>
      <c r="D2271" s="1" t="s">
        <v>3781</v>
      </c>
      <c r="E2271" s="1" t="n">
        <v>1637</v>
      </c>
      <c r="F2271" s="1" t="s">
        <v>68</v>
      </c>
      <c r="I2271" s="1" t="n">
        <v>1891097</v>
      </c>
      <c r="J2271" s="1" t="n">
        <v>14758</v>
      </c>
      <c r="K2271" s="1" t="n">
        <v>7896102509434</v>
      </c>
      <c r="L2271" s="1" t="s">
        <v>4851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7" t="n">
        <v>46188</v>
      </c>
      <c r="C2272" s="1" t="n">
        <v>1</v>
      </c>
      <c r="D2272" s="1" t="s">
        <v>3781</v>
      </c>
      <c r="E2272" s="1" t="n">
        <v>1637</v>
      </c>
      <c r="F2272" s="1" t="s">
        <v>68</v>
      </c>
      <c r="I2272" s="1" t="n">
        <v>1891097</v>
      </c>
      <c r="J2272" s="1" t="n">
        <v>19222</v>
      </c>
      <c r="K2272" s="1" t="n">
        <v>7896038308057</v>
      </c>
      <c r="L2272" s="1" t="s">
        <v>4852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7" t="n">
        <v>46188</v>
      </c>
      <c r="C2273" s="1" t="n">
        <v>1</v>
      </c>
      <c r="D2273" s="1" t="s">
        <v>3781</v>
      </c>
      <c r="E2273" s="1" t="n">
        <v>1637</v>
      </c>
      <c r="F2273" s="1" t="s">
        <v>68</v>
      </c>
      <c r="I2273" s="1" t="n">
        <v>1891097</v>
      </c>
      <c r="J2273" s="1" t="n">
        <v>31679</v>
      </c>
      <c r="K2273" s="1" t="n">
        <v>7896094906020</v>
      </c>
      <c r="L2273" s="1" t="s">
        <v>4853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7" t="n">
        <v>46188</v>
      </c>
      <c r="C2274" s="1" t="n">
        <v>1</v>
      </c>
      <c r="D2274" s="1" t="s">
        <v>3781</v>
      </c>
      <c r="E2274" s="1" t="n">
        <v>1637</v>
      </c>
      <c r="F2274" s="1" t="s">
        <v>68</v>
      </c>
      <c r="I2274" s="1" t="n">
        <v>1891097</v>
      </c>
      <c r="J2274" s="1" t="n">
        <v>45906</v>
      </c>
      <c r="K2274" s="1" t="n">
        <v>7898677310064</v>
      </c>
      <c r="L2274" s="1" t="s">
        <v>4845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7" t="n">
        <v>46188</v>
      </c>
      <c r="C2275" s="1" t="n">
        <v>1</v>
      </c>
      <c r="D2275" s="1" t="s">
        <v>3781</v>
      </c>
      <c r="E2275" s="1" t="n">
        <v>1637</v>
      </c>
      <c r="F2275" s="1" t="s">
        <v>68</v>
      </c>
      <c r="I2275" s="1" t="n">
        <v>1891097</v>
      </c>
      <c r="J2275" s="1" t="n">
        <v>50369</v>
      </c>
      <c r="K2275" s="1" t="n">
        <v>7896036099988</v>
      </c>
      <c r="L2275" s="1" t="s">
        <v>4854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7" t="n">
        <v>46188</v>
      </c>
      <c r="C2276" s="1" t="n">
        <v>1</v>
      </c>
      <c r="D2276" s="1" t="s">
        <v>3781</v>
      </c>
      <c r="E2276" s="1" t="n">
        <v>1636</v>
      </c>
      <c r="F2276" s="1" t="s">
        <v>91</v>
      </c>
      <c r="I2276" s="1" t="n">
        <v>3201285</v>
      </c>
      <c r="J2276" s="1" t="n">
        <v>105388</v>
      </c>
      <c r="K2276" s="1" t="n">
        <v>7891167021013</v>
      </c>
      <c r="L2276" s="1" t="s">
        <v>4855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7" t="n">
        <v>46188</v>
      </c>
      <c r="C2277" s="1" t="n">
        <v>1</v>
      </c>
      <c r="D2277" s="1" t="s">
        <v>3781</v>
      </c>
      <c r="E2277" s="1" t="n">
        <v>1636</v>
      </c>
      <c r="F2277" s="1" t="s">
        <v>91</v>
      </c>
      <c r="I2277" s="1" t="n">
        <v>3201285</v>
      </c>
      <c r="J2277" s="1" t="n">
        <v>55509</v>
      </c>
      <c r="K2277" s="1" t="n">
        <v>7891331018122</v>
      </c>
      <c r="L2277" s="1" t="s">
        <v>4856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7" t="n">
        <v>46188</v>
      </c>
      <c r="C2278" s="1" t="n">
        <v>1</v>
      </c>
      <c r="D2278" s="1" t="s">
        <v>3781</v>
      </c>
      <c r="E2278" s="1" t="n">
        <v>1636</v>
      </c>
      <c r="F2278" s="1" t="s">
        <v>91</v>
      </c>
      <c r="I2278" s="1" t="n">
        <v>3201285</v>
      </c>
      <c r="J2278" s="1" t="n">
        <v>54680</v>
      </c>
      <c r="K2278" s="1" t="n">
        <v>7891331018146</v>
      </c>
      <c r="L2278" s="1" t="s">
        <v>4857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7" t="n">
        <v>46188</v>
      </c>
      <c r="C2279" s="1" t="n">
        <v>1</v>
      </c>
      <c r="D2279" s="1" t="s">
        <v>3781</v>
      </c>
      <c r="E2279" s="1" t="n">
        <v>1636</v>
      </c>
      <c r="F2279" s="1" t="s">
        <v>91</v>
      </c>
      <c r="I2279" s="1" t="n">
        <v>3201285</v>
      </c>
      <c r="J2279" s="1" t="n">
        <v>55508</v>
      </c>
      <c r="K2279" s="1" t="n">
        <v>7891331018054</v>
      </c>
      <c r="L2279" s="1" t="s">
        <v>4858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7" t="n">
        <v>46188</v>
      </c>
      <c r="C2280" s="1" t="n">
        <v>3</v>
      </c>
      <c r="D2280" s="1" t="s">
        <v>3826</v>
      </c>
      <c r="E2280" s="1" t="n">
        <v>1292</v>
      </c>
      <c r="F2280" s="1" t="s">
        <v>361</v>
      </c>
      <c r="I2280" s="1" t="n">
        <v>3396</v>
      </c>
      <c r="J2280" s="1" t="n">
        <v>81178</v>
      </c>
      <c r="K2280" s="1" t="n">
        <v>811798</v>
      </c>
      <c r="L2280" s="1" t="s">
        <v>4334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7" t="n">
        <v>46188</v>
      </c>
      <c r="C2281" s="1" t="n">
        <v>3</v>
      </c>
      <c r="D2281" s="1" t="s">
        <v>3826</v>
      </c>
      <c r="E2281" s="1" t="n">
        <v>1292</v>
      </c>
      <c r="F2281" s="1" t="s">
        <v>361</v>
      </c>
      <c r="I2281" s="1" t="n">
        <v>3396</v>
      </c>
      <c r="J2281" s="1" t="n">
        <v>81388</v>
      </c>
      <c r="K2281" s="1" t="n">
        <v>813891</v>
      </c>
      <c r="L2281" s="1" t="s">
        <v>4859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7" t="n">
        <v>46188</v>
      </c>
      <c r="C2282" s="1" t="n">
        <v>22</v>
      </c>
      <c r="D2282" s="1" t="s">
        <v>3850</v>
      </c>
      <c r="E2282" s="1" t="n">
        <v>33</v>
      </c>
      <c r="F2282" s="1" t="s">
        <v>93</v>
      </c>
      <c r="I2282" s="1" t="n">
        <v>5121</v>
      </c>
      <c r="J2282" s="1" t="n">
        <v>100000</v>
      </c>
      <c r="K2282" s="1" t="n">
        <v>1</v>
      </c>
      <c r="L2282" s="1" t="s">
        <v>3851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7" t="n">
        <v>46188</v>
      </c>
      <c r="C2283" s="1" t="n">
        <v>22</v>
      </c>
      <c r="D2283" s="1" t="s">
        <v>3850</v>
      </c>
      <c r="E2283" s="1" t="n">
        <v>33</v>
      </c>
      <c r="F2283" s="1" t="s">
        <v>93</v>
      </c>
      <c r="I2283" s="1" t="n">
        <v>5121</v>
      </c>
      <c r="J2283" s="1" t="n">
        <v>100001</v>
      </c>
      <c r="K2283" s="1" t="n">
        <v>2</v>
      </c>
      <c r="L2283" s="1" t="s">
        <v>4138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7" t="n">
        <v>46188</v>
      </c>
      <c r="C2284" s="1" t="n">
        <v>22</v>
      </c>
      <c r="D2284" s="1" t="s">
        <v>3850</v>
      </c>
      <c r="E2284" s="1" t="n">
        <v>33</v>
      </c>
      <c r="F2284" s="1" t="s">
        <v>93</v>
      </c>
      <c r="I2284" s="1" t="n">
        <v>5121</v>
      </c>
      <c r="J2284" s="1" t="n">
        <v>100002</v>
      </c>
      <c r="K2284" s="1" t="n">
        <v>3</v>
      </c>
      <c r="L2284" s="1" t="s">
        <v>3872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7" t="n">
        <v>46188</v>
      </c>
      <c r="C2285" s="1" t="n">
        <v>22</v>
      </c>
      <c r="D2285" s="1" t="s">
        <v>3850</v>
      </c>
      <c r="E2285" s="1" t="n">
        <v>33</v>
      </c>
      <c r="F2285" s="1" t="s">
        <v>93</v>
      </c>
      <c r="I2285" s="1" t="n">
        <v>5121</v>
      </c>
      <c r="J2285" s="1" t="n">
        <v>100003</v>
      </c>
      <c r="K2285" s="1" t="n">
        <v>4</v>
      </c>
      <c r="L2285" s="1" t="s">
        <v>3873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7" t="n">
        <v>46188</v>
      </c>
      <c r="C2286" s="1" t="n">
        <v>22</v>
      </c>
      <c r="D2286" s="1" t="s">
        <v>3850</v>
      </c>
      <c r="E2286" s="1" t="n">
        <v>33</v>
      </c>
      <c r="F2286" s="1" t="s">
        <v>93</v>
      </c>
      <c r="I2286" s="1" t="n">
        <v>5121</v>
      </c>
      <c r="J2286" s="1" t="n">
        <v>100004</v>
      </c>
      <c r="K2286" s="1" t="n">
        <v>5</v>
      </c>
      <c r="L2286" s="1" t="s">
        <v>3852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7" t="n">
        <v>46188</v>
      </c>
      <c r="C2287" s="1" t="n">
        <v>22</v>
      </c>
      <c r="D2287" s="1" t="s">
        <v>3850</v>
      </c>
      <c r="E2287" s="1" t="n">
        <v>33</v>
      </c>
      <c r="F2287" s="1" t="s">
        <v>93</v>
      </c>
      <c r="I2287" s="1" t="n">
        <v>5121</v>
      </c>
      <c r="J2287" s="1" t="n">
        <v>100040</v>
      </c>
      <c r="K2287" s="1" t="n">
        <v>41</v>
      </c>
      <c r="L2287" s="1" t="s">
        <v>3874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7" t="n">
        <v>46188</v>
      </c>
      <c r="C2288" s="1" t="n">
        <v>22</v>
      </c>
      <c r="D2288" s="1" t="s">
        <v>3850</v>
      </c>
      <c r="E2288" s="1" t="n">
        <v>33</v>
      </c>
      <c r="F2288" s="1" t="s">
        <v>93</v>
      </c>
      <c r="I2288" s="1" t="n">
        <v>5121</v>
      </c>
      <c r="J2288" s="1" t="n">
        <v>100520</v>
      </c>
      <c r="K2288" s="1" t="n">
        <v>507</v>
      </c>
      <c r="L2288" s="1" t="s">
        <v>3868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7" t="n">
        <v>46188</v>
      </c>
      <c r="C2289" s="1" t="n">
        <v>22</v>
      </c>
      <c r="D2289" s="1" t="s">
        <v>3850</v>
      </c>
      <c r="E2289" s="1" t="n">
        <v>33</v>
      </c>
      <c r="F2289" s="1" t="s">
        <v>93</v>
      </c>
      <c r="I2289" s="1" t="n">
        <v>5121</v>
      </c>
      <c r="J2289" s="1" t="n">
        <v>110455</v>
      </c>
      <c r="K2289" s="1" t="n">
        <v>53212</v>
      </c>
      <c r="L2289" s="1" t="s">
        <v>3870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7" t="n">
        <v>46188</v>
      </c>
      <c r="C2290" s="1" t="n">
        <v>22</v>
      </c>
      <c r="D2290" s="1" t="s">
        <v>3850</v>
      </c>
      <c r="E2290" s="1" t="n">
        <v>33</v>
      </c>
      <c r="F2290" s="1" t="s">
        <v>93</v>
      </c>
      <c r="I2290" s="1" t="n">
        <v>5123</v>
      </c>
      <c r="J2290" s="1" t="n">
        <v>100000</v>
      </c>
      <c r="K2290" s="1" t="n">
        <v>1</v>
      </c>
      <c r="L2290" s="1" t="s">
        <v>3851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7" t="n">
        <v>46188</v>
      </c>
      <c r="C2291" s="1" t="n">
        <v>22</v>
      </c>
      <c r="D2291" s="1" t="s">
        <v>3850</v>
      </c>
      <c r="E2291" s="1" t="n">
        <v>33</v>
      </c>
      <c r="F2291" s="1" t="s">
        <v>93</v>
      </c>
      <c r="I2291" s="1" t="n">
        <v>5123</v>
      </c>
      <c r="J2291" s="1" t="n">
        <v>100004</v>
      </c>
      <c r="K2291" s="1" t="n">
        <v>5</v>
      </c>
      <c r="L2291" s="1" t="s">
        <v>3852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7" t="n">
        <v>46188</v>
      </c>
      <c r="C2292" s="1" t="n">
        <v>22</v>
      </c>
      <c r="D2292" s="1" t="s">
        <v>3850</v>
      </c>
      <c r="E2292" s="1" t="n">
        <v>33</v>
      </c>
      <c r="F2292" s="1" t="s">
        <v>93</v>
      </c>
      <c r="I2292" s="1" t="n">
        <v>5123</v>
      </c>
      <c r="J2292" s="1" t="n">
        <v>100006</v>
      </c>
      <c r="K2292" s="1" t="n">
        <v>7</v>
      </c>
      <c r="L2292" s="1" t="s">
        <v>3853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7" t="n">
        <v>46188</v>
      </c>
      <c r="C2293" s="1" t="n">
        <v>22</v>
      </c>
      <c r="D2293" s="1" t="s">
        <v>3850</v>
      </c>
      <c r="E2293" s="1" t="n">
        <v>33</v>
      </c>
      <c r="F2293" s="1" t="s">
        <v>93</v>
      </c>
      <c r="I2293" s="1" t="n">
        <v>5123</v>
      </c>
      <c r="J2293" s="1" t="n">
        <v>100007</v>
      </c>
      <c r="K2293" s="1" t="n">
        <v>8</v>
      </c>
      <c r="L2293" s="1" t="s">
        <v>3854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7" t="n">
        <v>46188</v>
      </c>
      <c r="C2294" s="1" t="n">
        <v>22</v>
      </c>
      <c r="D2294" s="1" t="s">
        <v>3850</v>
      </c>
      <c r="E2294" s="1" t="n">
        <v>33</v>
      </c>
      <c r="F2294" s="1" t="s">
        <v>93</v>
      </c>
      <c r="I2294" s="1" t="n">
        <v>5123</v>
      </c>
      <c r="J2294" s="1" t="n">
        <v>100008</v>
      </c>
      <c r="K2294" s="1" t="n">
        <v>9</v>
      </c>
      <c r="L2294" s="1" t="s">
        <v>3855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7" t="n">
        <v>46188</v>
      </c>
      <c r="C2295" s="1" t="n">
        <v>22</v>
      </c>
      <c r="D2295" s="1" t="s">
        <v>3850</v>
      </c>
      <c r="E2295" s="1" t="n">
        <v>33</v>
      </c>
      <c r="F2295" s="1" t="s">
        <v>93</v>
      </c>
      <c r="I2295" s="1" t="n">
        <v>5123</v>
      </c>
      <c r="J2295" s="1" t="n">
        <v>100011</v>
      </c>
      <c r="K2295" s="1" t="n">
        <v>12</v>
      </c>
      <c r="L2295" s="1" t="s">
        <v>3856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7" t="n">
        <v>46188</v>
      </c>
      <c r="C2296" s="1" t="n">
        <v>22</v>
      </c>
      <c r="D2296" s="1" t="s">
        <v>3850</v>
      </c>
      <c r="E2296" s="1" t="n">
        <v>33</v>
      </c>
      <c r="F2296" s="1" t="s">
        <v>93</v>
      </c>
      <c r="I2296" s="1" t="n">
        <v>5123</v>
      </c>
      <c r="J2296" s="1" t="n">
        <v>100012</v>
      </c>
      <c r="K2296" s="1" t="n">
        <v>13</v>
      </c>
      <c r="L2296" s="1" t="s">
        <v>3857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7" t="n">
        <v>46188</v>
      </c>
      <c r="C2297" s="1" t="n">
        <v>22</v>
      </c>
      <c r="D2297" s="1" t="s">
        <v>3850</v>
      </c>
      <c r="E2297" s="1" t="n">
        <v>33</v>
      </c>
      <c r="F2297" s="1" t="s">
        <v>93</v>
      </c>
      <c r="I2297" s="1" t="n">
        <v>5123</v>
      </c>
      <c r="J2297" s="1" t="n">
        <v>100013</v>
      </c>
      <c r="K2297" s="1" t="n">
        <v>14</v>
      </c>
      <c r="L2297" s="1" t="s">
        <v>3858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7" t="n">
        <v>46188</v>
      </c>
      <c r="C2298" s="1" t="n">
        <v>22</v>
      </c>
      <c r="D2298" s="1" t="s">
        <v>3850</v>
      </c>
      <c r="E2298" s="1" t="n">
        <v>33</v>
      </c>
      <c r="F2298" s="1" t="s">
        <v>93</v>
      </c>
      <c r="I2298" s="1" t="n">
        <v>5123</v>
      </c>
      <c r="J2298" s="1" t="n">
        <v>100014</v>
      </c>
      <c r="K2298" s="1" t="n">
        <v>15</v>
      </c>
      <c r="L2298" s="1" t="s">
        <v>3859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7" t="n">
        <v>46188</v>
      </c>
      <c r="C2299" s="1" t="n">
        <v>22</v>
      </c>
      <c r="D2299" s="1" t="s">
        <v>3850</v>
      </c>
      <c r="E2299" s="1" t="n">
        <v>33</v>
      </c>
      <c r="F2299" s="1" t="s">
        <v>93</v>
      </c>
      <c r="I2299" s="1" t="n">
        <v>5123</v>
      </c>
      <c r="J2299" s="1" t="n">
        <v>100015</v>
      </c>
      <c r="K2299" s="1" t="n">
        <v>16</v>
      </c>
      <c r="L2299" s="1" t="s">
        <v>3860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7" t="n">
        <v>46188</v>
      </c>
      <c r="C2300" s="1" t="n">
        <v>22</v>
      </c>
      <c r="D2300" s="1" t="s">
        <v>3850</v>
      </c>
      <c r="E2300" s="1" t="n">
        <v>33</v>
      </c>
      <c r="F2300" s="1" t="s">
        <v>93</v>
      </c>
      <c r="I2300" s="1" t="n">
        <v>5123</v>
      </c>
      <c r="J2300" s="1" t="n">
        <v>100016</v>
      </c>
      <c r="K2300" s="1" t="n">
        <v>17</v>
      </c>
      <c r="L2300" s="1" t="s">
        <v>3861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7" t="n">
        <v>46188</v>
      </c>
      <c r="C2301" s="1" t="n">
        <v>22</v>
      </c>
      <c r="D2301" s="1" t="s">
        <v>3850</v>
      </c>
      <c r="E2301" s="1" t="n">
        <v>33</v>
      </c>
      <c r="F2301" s="1" t="s">
        <v>93</v>
      </c>
      <c r="I2301" s="1" t="n">
        <v>5123</v>
      </c>
      <c r="J2301" s="1" t="n">
        <v>100017</v>
      </c>
      <c r="K2301" s="1" t="n">
        <v>18</v>
      </c>
      <c r="L2301" s="1" t="s">
        <v>3862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7" t="n">
        <v>46188</v>
      </c>
      <c r="C2302" s="1" t="n">
        <v>22</v>
      </c>
      <c r="D2302" s="1" t="s">
        <v>3850</v>
      </c>
      <c r="E2302" s="1" t="n">
        <v>33</v>
      </c>
      <c r="F2302" s="1" t="s">
        <v>93</v>
      </c>
      <c r="I2302" s="1" t="n">
        <v>5123</v>
      </c>
      <c r="J2302" s="1" t="n">
        <v>100019</v>
      </c>
      <c r="K2302" s="1" t="n">
        <v>20</v>
      </c>
      <c r="L2302" s="1" t="s">
        <v>3863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7" t="n">
        <v>46188</v>
      </c>
      <c r="C2303" s="1" t="n">
        <v>22</v>
      </c>
      <c r="D2303" s="1" t="s">
        <v>3850</v>
      </c>
      <c r="E2303" s="1" t="n">
        <v>33</v>
      </c>
      <c r="F2303" s="1" t="s">
        <v>93</v>
      </c>
      <c r="I2303" s="1" t="n">
        <v>5123</v>
      </c>
      <c r="J2303" s="1" t="n">
        <v>100021</v>
      </c>
      <c r="K2303" s="1" t="n">
        <v>22</v>
      </c>
      <c r="L2303" s="1" t="s">
        <v>3865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7" t="n">
        <v>46188</v>
      </c>
      <c r="C2304" s="1" t="n">
        <v>22</v>
      </c>
      <c r="D2304" s="1" t="s">
        <v>3850</v>
      </c>
      <c r="E2304" s="1" t="n">
        <v>33</v>
      </c>
      <c r="F2304" s="1" t="s">
        <v>93</v>
      </c>
      <c r="I2304" s="1" t="n">
        <v>5123</v>
      </c>
      <c r="J2304" s="1" t="n">
        <v>100053</v>
      </c>
      <c r="K2304" s="1" t="n">
        <v>54</v>
      </c>
      <c r="L2304" s="1" t="s">
        <v>3866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7" t="n">
        <v>46188</v>
      </c>
      <c r="C2305" s="1" t="n">
        <v>22</v>
      </c>
      <c r="D2305" s="1" t="s">
        <v>3850</v>
      </c>
      <c r="E2305" s="1" t="n">
        <v>33</v>
      </c>
      <c r="F2305" s="1" t="s">
        <v>93</v>
      </c>
      <c r="I2305" s="1" t="n">
        <v>5123</v>
      </c>
      <c r="J2305" s="1" t="n">
        <v>100638</v>
      </c>
      <c r="K2305" s="1" t="n">
        <v>508</v>
      </c>
      <c r="L2305" s="1" t="s">
        <v>3867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7" t="n">
        <v>46188</v>
      </c>
      <c r="C2306" s="1" t="n">
        <v>22</v>
      </c>
      <c r="D2306" s="1" t="s">
        <v>3850</v>
      </c>
      <c r="E2306" s="1" t="n">
        <v>33</v>
      </c>
      <c r="F2306" s="1" t="s">
        <v>93</v>
      </c>
      <c r="I2306" s="1" t="n">
        <v>5123</v>
      </c>
      <c r="J2306" s="1" t="n">
        <v>100520</v>
      </c>
      <c r="K2306" s="1" t="n">
        <v>507</v>
      </c>
      <c r="L2306" s="1" t="s">
        <v>3868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7" t="n">
        <v>46188</v>
      </c>
      <c r="C2307" s="1" t="n">
        <v>22</v>
      </c>
      <c r="D2307" s="1" t="s">
        <v>3850</v>
      </c>
      <c r="E2307" s="1" t="n">
        <v>33</v>
      </c>
      <c r="F2307" s="1" t="s">
        <v>93</v>
      </c>
      <c r="I2307" s="1" t="n">
        <v>5123</v>
      </c>
      <c r="J2307" s="1" t="n">
        <v>100319</v>
      </c>
      <c r="K2307" s="1" t="n">
        <v>73453</v>
      </c>
      <c r="L2307" s="1" t="s">
        <v>3869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7" t="n">
        <v>46188</v>
      </c>
      <c r="C2308" s="1" t="n">
        <v>22</v>
      </c>
      <c r="D2308" s="1" t="s">
        <v>3850</v>
      </c>
      <c r="E2308" s="1" t="n">
        <v>33</v>
      </c>
      <c r="F2308" s="1" t="s">
        <v>93</v>
      </c>
      <c r="I2308" s="1" t="n">
        <v>5123</v>
      </c>
      <c r="J2308" s="1" t="n">
        <v>110455</v>
      </c>
      <c r="K2308" s="1" t="n">
        <v>53212</v>
      </c>
      <c r="L2308" s="1" t="s">
        <v>3870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7" t="n">
        <v>46188</v>
      </c>
      <c r="C2309" s="1" t="n">
        <v>22</v>
      </c>
      <c r="D2309" s="1" t="s">
        <v>3850</v>
      </c>
      <c r="E2309" s="1" t="n">
        <v>33</v>
      </c>
      <c r="F2309" s="1" t="s">
        <v>93</v>
      </c>
      <c r="I2309" s="1" t="n">
        <v>5123</v>
      </c>
      <c r="J2309" s="1" t="n">
        <v>110487</v>
      </c>
      <c r="K2309" s="1" t="n">
        <v>54688</v>
      </c>
      <c r="L2309" s="1" t="s">
        <v>3871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7" t="n">
        <v>46188</v>
      </c>
      <c r="C2310" s="1" t="n">
        <v>22</v>
      </c>
      <c r="D2310" s="1" t="s">
        <v>3850</v>
      </c>
      <c r="E2310" s="1" t="n">
        <v>33</v>
      </c>
      <c r="F2310" s="1" t="s">
        <v>93</v>
      </c>
      <c r="I2310" s="1" t="n">
        <v>5125</v>
      </c>
      <c r="J2310" s="1" t="n">
        <v>100000</v>
      </c>
      <c r="K2310" s="1" t="n">
        <v>1</v>
      </c>
      <c r="L2310" s="1" t="s">
        <v>3851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7" t="n">
        <v>46188</v>
      </c>
      <c r="C2311" s="1" t="n">
        <v>22</v>
      </c>
      <c r="D2311" s="1" t="s">
        <v>3850</v>
      </c>
      <c r="E2311" s="1" t="n">
        <v>33</v>
      </c>
      <c r="F2311" s="1" t="s">
        <v>93</v>
      </c>
      <c r="I2311" s="1" t="n">
        <v>5125</v>
      </c>
      <c r="J2311" s="1" t="n">
        <v>100006</v>
      </c>
      <c r="K2311" s="1" t="n">
        <v>7</v>
      </c>
      <c r="L2311" s="1" t="s">
        <v>3853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7" t="n">
        <v>46188</v>
      </c>
      <c r="C2312" s="1" t="n">
        <v>22</v>
      </c>
      <c r="D2312" s="1" t="s">
        <v>3850</v>
      </c>
      <c r="E2312" s="1" t="n">
        <v>33</v>
      </c>
      <c r="F2312" s="1" t="s">
        <v>93</v>
      </c>
      <c r="I2312" s="1" t="n">
        <v>5125</v>
      </c>
      <c r="J2312" s="1" t="n">
        <v>100007</v>
      </c>
      <c r="K2312" s="1" t="n">
        <v>8</v>
      </c>
      <c r="L2312" s="1" t="s">
        <v>3854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7" t="n">
        <v>46188</v>
      </c>
      <c r="C2313" s="1" t="n">
        <v>22</v>
      </c>
      <c r="D2313" s="1" t="s">
        <v>3850</v>
      </c>
      <c r="E2313" s="1" t="n">
        <v>33</v>
      </c>
      <c r="F2313" s="1" t="s">
        <v>93</v>
      </c>
      <c r="I2313" s="1" t="n">
        <v>5125</v>
      </c>
      <c r="J2313" s="1" t="n">
        <v>100008</v>
      </c>
      <c r="K2313" s="1" t="n">
        <v>9</v>
      </c>
      <c r="L2313" s="1" t="s">
        <v>3855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7" t="n">
        <v>46188</v>
      </c>
      <c r="C2314" s="1" t="n">
        <v>22</v>
      </c>
      <c r="D2314" s="1" t="s">
        <v>3850</v>
      </c>
      <c r="E2314" s="1" t="n">
        <v>33</v>
      </c>
      <c r="F2314" s="1" t="s">
        <v>93</v>
      </c>
      <c r="I2314" s="1" t="n">
        <v>5125</v>
      </c>
      <c r="J2314" s="1" t="n">
        <v>100011</v>
      </c>
      <c r="K2314" s="1" t="n">
        <v>12</v>
      </c>
      <c r="L2314" s="1" t="s">
        <v>3856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7" t="n">
        <v>46188</v>
      </c>
      <c r="C2315" s="1" t="n">
        <v>22</v>
      </c>
      <c r="D2315" s="1" t="s">
        <v>3850</v>
      </c>
      <c r="E2315" s="1" t="n">
        <v>33</v>
      </c>
      <c r="F2315" s="1" t="s">
        <v>93</v>
      </c>
      <c r="I2315" s="1" t="n">
        <v>5125</v>
      </c>
      <c r="J2315" s="1" t="n">
        <v>100012</v>
      </c>
      <c r="K2315" s="1" t="n">
        <v>13</v>
      </c>
      <c r="L2315" s="1" t="s">
        <v>3857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7" t="n">
        <v>46188</v>
      </c>
      <c r="C2316" s="1" t="n">
        <v>22</v>
      </c>
      <c r="D2316" s="1" t="s">
        <v>3850</v>
      </c>
      <c r="E2316" s="1" t="n">
        <v>33</v>
      </c>
      <c r="F2316" s="1" t="s">
        <v>93</v>
      </c>
      <c r="I2316" s="1" t="n">
        <v>5125</v>
      </c>
      <c r="J2316" s="1" t="n">
        <v>100013</v>
      </c>
      <c r="K2316" s="1" t="n">
        <v>14</v>
      </c>
      <c r="L2316" s="1" t="s">
        <v>3858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7" t="n">
        <v>46188</v>
      </c>
      <c r="C2317" s="1" t="n">
        <v>22</v>
      </c>
      <c r="D2317" s="1" t="s">
        <v>3850</v>
      </c>
      <c r="E2317" s="1" t="n">
        <v>33</v>
      </c>
      <c r="F2317" s="1" t="s">
        <v>93</v>
      </c>
      <c r="I2317" s="1" t="n">
        <v>5125</v>
      </c>
      <c r="J2317" s="1" t="n">
        <v>100014</v>
      </c>
      <c r="K2317" s="1" t="n">
        <v>15</v>
      </c>
      <c r="L2317" s="1" t="s">
        <v>3859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7" t="n">
        <v>46188</v>
      </c>
      <c r="C2318" s="1" t="n">
        <v>22</v>
      </c>
      <c r="D2318" s="1" t="s">
        <v>3850</v>
      </c>
      <c r="E2318" s="1" t="n">
        <v>33</v>
      </c>
      <c r="F2318" s="1" t="s">
        <v>93</v>
      </c>
      <c r="I2318" s="1" t="n">
        <v>5125</v>
      </c>
      <c r="J2318" s="1" t="n">
        <v>100015</v>
      </c>
      <c r="K2318" s="1" t="n">
        <v>16</v>
      </c>
      <c r="L2318" s="1" t="s">
        <v>3860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7" t="n">
        <v>46188</v>
      </c>
      <c r="C2319" s="1" t="n">
        <v>22</v>
      </c>
      <c r="D2319" s="1" t="s">
        <v>3850</v>
      </c>
      <c r="E2319" s="1" t="n">
        <v>33</v>
      </c>
      <c r="F2319" s="1" t="s">
        <v>93</v>
      </c>
      <c r="I2319" s="1" t="n">
        <v>5125</v>
      </c>
      <c r="J2319" s="1" t="n">
        <v>100016</v>
      </c>
      <c r="K2319" s="1" t="n">
        <v>17</v>
      </c>
      <c r="L2319" s="1" t="s">
        <v>3861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7" t="n">
        <v>46188</v>
      </c>
      <c r="C2320" s="1" t="n">
        <v>22</v>
      </c>
      <c r="D2320" s="1" t="s">
        <v>3850</v>
      </c>
      <c r="E2320" s="1" t="n">
        <v>33</v>
      </c>
      <c r="F2320" s="1" t="s">
        <v>93</v>
      </c>
      <c r="I2320" s="1" t="n">
        <v>5125</v>
      </c>
      <c r="J2320" s="1" t="n">
        <v>100017</v>
      </c>
      <c r="K2320" s="1" t="n">
        <v>18</v>
      </c>
      <c r="L2320" s="1" t="s">
        <v>3862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7" t="n">
        <v>46188</v>
      </c>
      <c r="C2321" s="1" t="n">
        <v>22</v>
      </c>
      <c r="D2321" s="1" t="s">
        <v>3850</v>
      </c>
      <c r="E2321" s="1" t="n">
        <v>33</v>
      </c>
      <c r="F2321" s="1" t="s">
        <v>93</v>
      </c>
      <c r="I2321" s="1" t="n">
        <v>5125</v>
      </c>
      <c r="J2321" s="1" t="n">
        <v>100019</v>
      </c>
      <c r="K2321" s="1" t="n">
        <v>20</v>
      </c>
      <c r="L2321" s="1" t="s">
        <v>3863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7" t="n">
        <v>46188</v>
      </c>
      <c r="C2322" s="1" t="n">
        <v>22</v>
      </c>
      <c r="D2322" s="1" t="s">
        <v>3850</v>
      </c>
      <c r="E2322" s="1" t="n">
        <v>33</v>
      </c>
      <c r="F2322" s="1" t="s">
        <v>93</v>
      </c>
      <c r="I2322" s="1" t="n">
        <v>5125</v>
      </c>
      <c r="J2322" s="1" t="n">
        <v>100020</v>
      </c>
      <c r="K2322" s="1" t="n">
        <v>21</v>
      </c>
      <c r="L2322" s="1" t="s">
        <v>3864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7" t="n">
        <v>46188</v>
      </c>
      <c r="C2323" s="1" t="n">
        <v>22</v>
      </c>
      <c r="D2323" s="1" t="s">
        <v>3850</v>
      </c>
      <c r="E2323" s="1" t="n">
        <v>33</v>
      </c>
      <c r="F2323" s="1" t="s">
        <v>93</v>
      </c>
      <c r="I2323" s="1" t="n">
        <v>5125</v>
      </c>
      <c r="J2323" s="1" t="n">
        <v>100053</v>
      </c>
      <c r="K2323" s="1" t="n">
        <v>54</v>
      </c>
      <c r="L2323" s="1" t="s">
        <v>3866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7" t="n">
        <v>46188</v>
      </c>
      <c r="C2324" s="1" t="n">
        <v>22</v>
      </c>
      <c r="D2324" s="1" t="s">
        <v>3850</v>
      </c>
      <c r="E2324" s="1" t="n">
        <v>33</v>
      </c>
      <c r="F2324" s="1" t="s">
        <v>93</v>
      </c>
      <c r="I2324" s="1" t="n">
        <v>5125</v>
      </c>
      <c r="J2324" s="1" t="n">
        <v>100638</v>
      </c>
      <c r="K2324" s="1" t="n">
        <v>508</v>
      </c>
      <c r="L2324" s="1" t="s">
        <v>3867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7" t="n">
        <v>46188</v>
      </c>
      <c r="C2325" s="1" t="n">
        <v>22</v>
      </c>
      <c r="D2325" s="1" t="s">
        <v>3850</v>
      </c>
      <c r="E2325" s="1" t="n">
        <v>33</v>
      </c>
      <c r="F2325" s="1" t="s">
        <v>93</v>
      </c>
      <c r="I2325" s="1" t="n">
        <v>5125</v>
      </c>
      <c r="J2325" s="1" t="n">
        <v>100520</v>
      </c>
      <c r="K2325" s="1" t="n">
        <v>507</v>
      </c>
      <c r="L2325" s="1" t="s">
        <v>3868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7" t="n">
        <v>46188</v>
      </c>
      <c r="C2326" s="1" t="n">
        <v>22</v>
      </c>
      <c r="D2326" s="1" t="s">
        <v>3850</v>
      </c>
      <c r="E2326" s="1" t="n">
        <v>33</v>
      </c>
      <c r="F2326" s="1" t="s">
        <v>93</v>
      </c>
      <c r="I2326" s="1" t="n">
        <v>5125</v>
      </c>
      <c r="J2326" s="1" t="n">
        <v>100319</v>
      </c>
      <c r="K2326" s="1" t="n">
        <v>73453</v>
      </c>
      <c r="L2326" s="1" t="s">
        <v>3869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7" t="n">
        <v>46188</v>
      </c>
      <c r="C2327" s="1" t="n">
        <v>22</v>
      </c>
      <c r="D2327" s="1" t="s">
        <v>3850</v>
      </c>
      <c r="E2327" s="1" t="n">
        <v>33</v>
      </c>
      <c r="F2327" s="1" t="s">
        <v>93</v>
      </c>
      <c r="I2327" s="1" t="n">
        <v>5125</v>
      </c>
      <c r="J2327" s="1" t="n">
        <v>110455</v>
      </c>
      <c r="K2327" s="1" t="n">
        <v>53212</v>
      </c>
      <c r="L2327" s="1" t="s">
        <v>3870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7" t="n">
        <v>46188</v>
      </c>
      <c r="C2328" s="1" t="n">
        <v>22</v>
      </c>
      <c r="D2328" s="1" t="s">
        <v>3850</v>
      </c>
      <c r="E2328" s="1" t="n">
        <v>33</v>
      </c>
      <c r="F2328" s="1" t="s">
        <v>93</v>
      </c>
      <c r="I2328" s="1" t="n">
        <v>5127</v>
      </c>
      <c r="J2328" s="1" t="n">
        <v>100000</v>
      </c>
      <c r="K2328" s="1" t="n">
        <v>1</v>
      </c>
      <c r="L2328" s="1" t="s">
        <v>3851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7" t="n">
        <v>46188</v>
      </c>
      <c r="C2329" s="1" t="n">
        <v>22</v>
      </c>
      <c r="D2329" s="1" t="s">
        <v>3850</v>
      </c>
      <c r="E2329" s="1" t="n">
        <v>33</v>
      </c>
      <c r="F2329" s="1" t="s">
        <v>93</v>
      </c>
      <c r="I2329" s="1" t="n">
        <v>5127</v>
      </c>
      <c r="J2329" s="1" t="n">
        <v>100001</v>
      </c>
      <c r="K2329" s="1" t="n">
        <v>2</v>
      </c>
      <c r="L2329" s="1" t="s">
        <v>4138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7" t="n">
        <v>46188</v>
      </c>
      <c r="C2330" s="1" t="n">
        <v>22</v>
      </c>
      <c r="D2330" s="1" t="s">
        <v>3850</v>
      </c>
      <c r="E2330" s="1" t="n">
        <v>33</v>
      </c>
      <c r="F2330" s="1" t="s">
        <v>93</v>
      </c>
      <c r="I2330" s="1" t="n">
        <v>5127</v>
      </c>
      <c r="J2330" s="1" t="n">
        <v>100002</v>
      </c>
      <c r="K2330" s="1" t="n">
        <v>3</v>
      </c>
      <c r="L2330" s="1" t="s">
        <v>3872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7" t="n">
        <v>46188</v>
      </c>
      <c r="C2331" s="1" t="n">
        <v>22</v>
      </c>
      <c r="D2331" s="1" t="s">
        <v>3850</v>
      </c>
      <c r="E2331" s="1" t="n">
        <v>33</v>
      </c>
      <c r="F2331" s="1" t="s">
        <v>93</v>
      </c>
      <c r="I2331" s="1" t="n">
        <v>5127</v>
      </c>
      <c r="J2331" s="1" t="n">
        <v>100003</v>
      </c>
      <c r="K2331" s="1" t="n">
        <v>4</v>
      </c>
      <c r="L2331" s="1" t="s">
        <v>3873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7" t="n">
        <v>46188</v>
      </c>
      <c r="C2332" s="1" t="n">
        <v>22</v>
      </c>
      <c r="D2332" s="1" t="s">
        <v>3850</v>
      </c>
      <c r="E2332" s="1" t="n">
        <v>33</v>
      </c>
      <c r="F2332" s="1" t="s">
        <v>93</v>
      </c>
      <c r="I2332" s="1" t="n">
        <v>5127</v>
      </c>
      <c r="J2332" s="1" t="n">
        <v>100004</v>
      </c>
      <c r="K2332" s="1" t="n">
        <v>5</v>
      </c>
      <c r="L2332" s="1" t="s">
        <v>3852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7" t="n">
        <v>46188</v>
      </c>
      <c r="C2333" s="1" t="n">
        <v>22</v>
      </c>
      <c r="D2333" s="1" t="s">
        <v>3850</v>
      </c>
      <c r="E2333" s="1" t="n">
        <v>33</v>
      </c>
      <c r="F2333" s="1" t="s">
        <v>93</v>
      </c>
      <c r="I2333" s="1" t="n">
        <v>5127</v>
      </c>
      <c r="J2333" s="1" t="n">
        <v>100520</v>
      </c>
      <c r="K2333" s="1" t="n">
        <v>507</v>
      </c>
      <c r="L2333" s="1" t="s">
        <v>3868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7" t="n">
        <v>46188</v>
      </c>
      <c r="C2334" s="1" t="n">
        <v>22</v>
      </c>
      <c r="D2334" s="1" t="s">
        <v>3850</v>
      </c>
      <c r="E2334" s="1" t="n">
        <v>33</v>
      </c>
      <c r="F2334" s="1" t="s">
        <v>93</v>
      </c>
      <c r="I2334" s="1" t="n">
        <v>5127</v>
      </c>
      <c r="J2334" s="1" t="n">
        <v>110455</v>
      </c>
      <c r="K2334" s="1" t="n">
        <v>53212</v>
      </c>
      <c r="L2334" s="1" t="s">
        <v>3870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7" t="n">
        <v>46188</v>
      </c>
      <c r="C2335" s="1" t="n">
        <v>22</v>
      </c>
      <c r="D2335" s="1" t="s">
        <v>3850</v>
      </c>
      <c r="E2335" s="1" t="n">
        <v>33</v>
      </c>
      <c r="F2335" s="1" t="s">
        <v>93</v>
      </c>
      <c r="I2335" s="1" t="n">
        <v>5129</v>
      </c>
      <c r="J2335" s="1" t="n">
        <v>100000</v>
      </c>
      <c r="K2335" s="1" t="n">
        <v>1</v>
      </c>
      <c r="L2335" s="1" t="s">
        <v>3851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7" t="n">
        <v>46188</v>
      </c>
      <c r="C2336" s="1" t="n">
        <v>22</v>
      </c>
      <c r="D2336" s="1" t="s">
        <v>3850</v>
      </c>
      <c r="E2336" s="1" t="n">
        <v>33</v>
      </c>
      <c r="F2336" s="1" t="s">
        <v>93</v>
      </c>
      <c r="I2336" s="1" t="n">
        <v>5129</v>
      </c>
      <c r="J2336" s="1" t="n">
        <v>100001</v>
      </c>
      <c r="K2336" s="1" t="n">
        <v>2</v>
      </c>
      <c r="L2336" s="1" t="s">
        <v>4138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7" t="n">
        <v>46188</v>
      </c>
      <c r="C2337" s="1" t="n">
        <v>22</v>
      </c>
      <c r="D2337" s="1" t="s">
        <v>3850</v>
      </c>
      <c r="E2337" s="1" t="n">
        <v>33</v>
      </c>
      <c r="F2337" s="1" t="s">
        <v>93</v>
      </c>
      <c r="I2337" s="1" t="n">
        <v>5129</v>
      </c>
      <c r="J2337" s="1" t="n">
        <v>100002</v>
      </c>
      <c r="K2337" s="1" t="n">
        <v>3</v>
      </c>
      <c r="L2337" s="1" t="s">
        <v>3872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7" t="n">
        <v>46188</v>
      </c>
      <c r="C2338" s="1" t="n">
        <v>22</v>
      </c>
      <c r="D2338" s="1" t="s">
        <v>3850</v>
      </c>
      <c r="E2338" s="1" t="n">
        <v>33</v>
      </c>
      <c r="F2338" s="1" t="s">
        <v>93</v>
      </c>
      <c r="I2338" s="1" t="n">
        <v>5129</v>
      </c>
      <c r="J2338" s="1" t="n">
        <v>100003</v>
      </c>
      <c r="K2338" s="1" t="n">
        <v>4</v>
      </c>
      <c r="L2338" s="1" t="s">
        <v>3873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7" t="n">
        <v>46188</v>
      </c>
      <c r="C2339" s="1" t="n">
        <v>22</v>
      </c>
      <c r="D2339" s="1" t="s">
        <v>3850</v>
      </c>
      <c r="E2339" s="1" t="n">
        <v>33</v>
      </c>
      <c r="F2339" s="1" t="s">
        <v>93</v>
      </c>
      <c r="I2339" s="1" t="n">
        <v>5129</v>
      </c>
      <c r="J2339" s="1" t="n">
        <v>100004</v>
      </c>
      <c r="K2339" s="1" t="n">
        <v>5</v>
      </c>
      <c r="L2339" s="1" t="s">
        <v>3852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7" t="n">
        <v>46188</v>
      </c>
      <c r="C2340" s="1" t="n">
        <v>22</v>
      </c>
      <c r="D2340" s="1" t="s">
        <v>3850</v>
      </c>
      <c r="E2340" s="1" t="n">
        <v>33</v>
      </c>
      <c r="F2340" s="1" t="s">
        <v>93</v>
      </c>
      <c r="I2340" s="1" t="n">
        <v>5129</v>
      </c>
      <c r="J2340" s="1" t="n">
        <v>100520</v>
      </c>
      <c r="K2340" s="1" t="n">
        <v>507</v>
      </c>
      <c r="L2340" s="1" t="s">
        <v>3868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7" t="n">
        <v>46188</v>
      </c>
      <c r="C2341" s="1" t="n">
        <v>22</v>
      </c>
      <c r="D2341" s="1" t="s">
        <v>3850</v>
      </c>
      <c r="E2341" s="1" t="n">
        <v>33</v>
      </c>
      <c r="F2341" s="1" t="s">
        <v>93</v>
      </c>
      <c r="I2341" s="1" t="n">
        <v>5129</v>
      </c>
      <c r="J2341" s="1" t="n">
        <v>110455</v>
      </c>
      <c r="K2341" s="1" t="n">
        <v>53212</v>
      </c>
      <c r="L2341" s="1" t="s">
        <v>3870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7" t="n">
        <v>46188</v>
      </c>
      <c r="C2342" s="1" t="n">
        <v>22</v>
      </c>
      <c r="D2342" s="1" t="s">
        <v>3850</v>
      </c>
      <c r="E2342" s="1" t="n">
        <v>33</v>
      </c>
      <c r="F2342" s="1" t="s">
        <v>93</v>
      </c>
      <c r="I2342" s="1" t="n">
        <v>5131</v>
      </c>
      <c r="J2342" s="1" t="n">
        <v>100000</v>
      </c>
      <c r="K2342" s="1" t="n">
        <v>1</v>
      </c>
      <c r="L2342" s="1" t="s">
        <v>3851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7" t="n">
        <v>46188</v>
      </c>
      <c r="C2343" s="1" t="n">
        <v>22</v>
      </c>
      <c r="D2343" s="1" t="s">
        <v>3850</v>
      </c>
      <c r="E2343" s="1" t="n">
        <v>33</v>
      </c>
      <c r="F2343" s="1" t="s">
        <v>93</v>
      </c>
      <c r="I2343" s="1" t="n">
        <v>5131</v>
      </c>
      <c r="J2343" s="1" t="n">
        <v>100006</v>
      </c>
      <c r="K2343" s="1" t="n">
        <v>7</v>
      </c>
      <c r="L2343" s="1" t="s">
        <v>3853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7" t="n">
        <v>46188</v>
      </c>
      <c r="C2344" s="1" t="n">
        <v>22</v>
      </c>
      <c r="D2344" s="1" t="s">
        <v>3850</v>
      </c>
      <c r="E2344" s="1" t="n">
        <v>33</v>
      </c>
      <c r="F2344" s="1" t="s">
        <v>93</v>
      </c>
      <c r="I2344" s="1" t="n">
        <v>5131</v>
      </c>
      <c r="J2344" s="1" t="n">
        <v>100007</v>
      </c>
      <c r="K2344" s="1" t="n">
        <v>8</v>
      </c>
      <c r="L2344" s="1" t="s">
        <v>3854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7" t="n">
        <v>46188</v>
      </c>
      <c r="C2345" s="1" t="n">
        <v>22</v>
      </c>
      <c r="D2345" s="1" t="s">
        <v>3850</v>
      </c>
      <c r="E2345" s="1" t="n">
        <v>33</v>
      </c>
      <c r="F2345" s="1" t="s">
        <v>93</v>
      </c>
      <c r="I2345" s="1" t="n">
        <v>5131</v>
      </c>
      <c r="J2345" s="1" t="n">
        <v>100008</v>
      </c>
      <c r="K2345" s="1" t="n">
        <v>9</v>
      </c>
      <c r="L2345" s="1" t="s">
        <v>3855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7" t="n">
        <v>46188</v>
      </c>
      <c r="C2346" s="1" t="n">
        <v>22</v>
      </c>
      <c r="D2346" s="1" t="s">
        <v>3850</v>
      </c>
      <c r="E2346" s="1" t="n">
        <v>33</v>
      </c>
      <c r="F2346" s="1" t="s">
        <v>93</v>
      </c>
      <c r="I2346" s="1" t="n">
        <v>5131</v>
      </c>
      <c r="J2346" s="1" t="n">
        <v>100011</v>
      </c>
      <c r="K2346" s="1" t="n">
        <v>12</v>
      </c>
      <c r="L2346" s="1" t="s">
        <v>3856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7" t="n">
        <v>46188</v>
      </c>
      <c r="C2347" s="1" t="n">
        <v>22</v>
      </c>
      <c r="D2347" s="1" t="s">
        <v>3850</v>
      </c>
      <c r="E2347" s="1" t="n">
        <v>33</v>
      </c>
      <c r="F2347" s="1" t="s">
        <v>93</v>
      </c>
      <c r="I2347" s="1" t="n">
        <v>5131</v>
      </c>
      <c r="J2347" s="1" t="n">
        <v>100012</v>
      </c>
      <c r="K2347" s="1" t="n">
        <v>13</v>
      </c>
      <c r="L2347" s="1" t="s">
        <v>3857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7" t="n">
        <v>46188</v>
      </c>
      <c r="C2348" s="1" t="n">
        <v>22</v>
      </c>
      <c r="D2348" s="1" t="s">
        <v>3850</v>
      </c>
      <c r="E2348" s="1" t="n">
        <v>33</v>
      </c>
      <c r="F2348" s="1" t="s">
        <v>93</v>
      </c>
      <c r="I2348" s="1" t="n">
        <v>5131</v>
      </c>
      <c r="J2348" s="1" t="n">
        <v>100013</v>
      </c>
      <c r="K2348" s="1" t="n">
        <v>14</v>
      </c>
      <c r="L2348" s="1" t="s">
        <v>3858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7" t="n">
        <v>46188</v>
      </c>
      <c r="C2349" s="1" t="n">
        <v>22</v>
      </c>
      <c r="D2349" s="1" t="s">
        <v>3850</v>
      </c>
      <c r="E2349" s="1" t="n">
        <v>33</v>
      </c>
      <c r="F2349" s="1" t="s">
        <v>93</v>
      </c>
      <c r="I2349" s="1" t="n">
        <v>5131</v>
      </c>
      <c r="J2349" s="1" t="n">
        <v>100014</v>
      </c>
      <c r="K2349" s="1" t="n">
        <v>15</v>
      </c>
      <c r="L2349" s="1" t="s">
        <v>3859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7" t="n">
        <v>46188</v>
      </c>
      <c r="C2350" s="1" t="n">
        <v>22</v>
      </c>
      <c r="D2350" s="1" t="s">
        <v>3850</v>
      </c>
      <c r="E2350" s="1" t="n">
        <v>33</v>
      </c>
      <c r="F2350" s="1" t="s">
        <v>93</v>
      </c>
      <c r="I2350" s="1" t="n">
        <v>5131</v>
      </c>
      <c r="J2350" s="1" t="n">
        <v>100015</v>
      </c>
      <c r="K2350" s="1" t="n">
        <v>16</v>
      </c>
      <c r="L2350" s="1" t="s">
        <v>3860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7" t="n">
        <v>46188</v>
      </c>
      <c r="C2351" s="1" t="n">
        <v>22</v>
      </c>
      <c r="D2351" s="1" t="s">
        <v>3850</v>
      </c>
      <c r="E2351" s="1" t="n">
        <v>33</v>
      </c>
      <c r="F2351" s="1" t="s">
        <v>93</v>
      </c>
      <c r="I2351" s="1" t="n">
        <v>5131</v>
      </c>
      <c r="J2351" s="1" t="n">
        <v>100016</v>
      </c>
      <c r="K2351" s="1" t="n">
        <v>17</v>
      </c>
      <c r="L2351" s="1" t="s">
        <v>3861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7" t="n">
        <v>46188</v>
      </c>
      <c r="C2352" s="1" t="n">
        <v>22</v>
      </c>
      <c r="D2352" s="1" t="s">
        <v>3850</v>
      </c>
      <c r="E2352" s="1" t="n">
        <v>33</v>
      </c>
      <c r="F2352" s="1" t="s">
        <v>93</v>
      </c>
      <c r="I2352" s="1" t="n">
        <v>5131</v>
      </c>
      <c r="J2352" s="1" t="n">
        <v>100017</v>
      </c>
      <c r="K2352" s="1" t="n">
        <v>18</v>
      </c>
      <c r="L2352" s="1" t="s">
        <v>3862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7" t="n">
        <v>46188</v>
      </c>
      <c r="C2353" s="1" t="n">
        <v>22</v>
      </c>
      <c r="D2353" s="1" t="s">
        <v>3850</v>
      </c>
      <c r="E2353" s="1" t="n">
        <v>33</v>
      </c>
      <c r="F2353" s="1" t="s">
        <v>93</v>
      </c>
      <c r="I2353" s="1" t="n">
        <v>5131</v>
      </c>
      <c r="J2353" s="1" t="n">
        <v>100019</v>
      </c>
      <c r="K2353" s="1" t="n">
        <v>20</v>
      </c>
      <c r="L2353" s="1" t="s">
        <v>3863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7" t="n">
        <v>46188</v>
      </c>
      <c r="C2354" s="1" t="n">
        <v>22</v>
      </c>
      <c r="D2354" s="1" t="s">
        <v>3850</v>
      </c>
      <c r="E2354" s="1" t="n">
        <v>33</v>
      </c>
      <c r="F2354" s="1" t="s">
        <v>93</v>
      </c>
      <c r="I2354" s="1" t="n">
        <v>5131</v>
      </c>
      <c r="J2354" s="1" t="n">
        <v>100020</v>
      </c>
      <c r="K2354" s="1" t="n">
        <v>21</v>
      </c>
      <c r="L2354" s="1" t="s">
        <v>3864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7" t="n">
        <v>46188</v>
      </c>
      <c r="C2355" s="1" t="n">
        <v>22</v>
      </c>
      <c r="D2355" s="1" t="s">
        <v>3850</v>
      </c>
      <c r="E2355" s="1" t="n">
        <v>33</v>
      </c>
      <c r="F2355" s="1" t="s">
        <v>93</v>
      </c>
      <c r="I2355" s="1" t="n">
        <v>5131</v>
      </c>
      <c r="J2355" s="1" t="n">
        <v>100053</v>
      </c>
      <c r="K2355" s="1" t="n">
        <v>54</v>
      </c>
      <c r="L2355" s="1" t="s">
        <v>3866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7" t="n">
        <v>46188</v>
      </c>
      <c r="C2356" s="1" t="n">
        <v>22</v>
      </c>
      <c r="D2356" s="1" t="s">
        <v>3850</v>
      </c>
      <c r="E2356" s="1" t="n">
        <v>33</v>
      </c>
      <c r="F2356" s="1" t="s">
        <v>93</v>
      </c>
      <c r="I2356" s="1" t="n">
        <v>5131</v>
      </c>
      <c r="J2356" s="1" t="n">
        <v>100638</v>
      </c>
      <c r="K2356" s="1" t="n">
        <v>508</v>
      </c>
      <c r="L2356" s="1" t="s">
        <v>3867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7" t="n">
        <v>46188</v>
      </c>
      <c r="C2357" s="1" t="n">
        <v>22</v>
      </c>
      <c r="D2357" s="1" t="s">
        <v>3850</v>
      </c>
      <c r="E2357" s="1" t="n">
        <v>33</v>
      </c>
      <c r="F2357" s="1" t="s">
        <v>93</v>
      </c>
      <c r="I2357" s="1" t="n">
        <v>5131</v>
      </c>
      <c r="J2357" s="1" t="n">
        <v>100520</v>
      </c>
      <c r="K2357" s="1" t="n">
        <v>507</v>
      </c>
      <c r="L2357" s="1" t="s">
        <v>3868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7" t="n">
        <v>46188</v>
      </c>
      <c r="C2358" s="1" t="n">
        <v>22</v>
      </c>
      <c r="D2358" s="1" t="s">
        <v>3850</v>
      </c>
      <c r="E2358" s="1" t="n">
        <v>33</v>
      </c>
      <c r="F2358" s="1" t="s">
        <v>93</v>
      </c>
      <c r="I2358" s="1" t="n">
        <v>5131</v>
      </c>
      <c r="J2358" s="1" t="n">
        <v>100319</v>
      </c>
      <c r="K2358" s="1" t="n">
        <v>73453</v>
      </c>
      <c r="L2358" s="1" t="s">
        <v>3869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7" t="n">
        <v>46188</v>
      </c>
      <c r="C2359" s="1" t="n">
        <v>22</v>
      </c>
      <c r="D2359" s="1" t="s">
        <v>3850</v>
      </c>
      <c r="E2359" s="1" t="n">
        <v>33</v>
      </c>
      <c r="F2359" s="1" t="s">
        <v>93</v>
      </c>
      <c r="I2359" s="1" t="n">
        <v>5131</v>
      </c>
      <c r="J2359" s="1" t="n">
        <v>110455</v>
      </c>
      <c r="K2359" s="1" t="n">
        <v>53212</v>
      </c>
      <c r="L2359" s="1" t="s">
        <v>3870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7" t="n">
        <v>46188</v>
      </c>
      <c r="C2360" s="1" t="n">
        <v>30</v>
      </c>
      <c r="D2360" s="1" t="s">
        <v>4860</v>
      </c>
      <c r="E2360" s="1" t="n">
        <v>48</v>
      </c>
      <c r="F2360" s="1" t="s">
        <v>1184</v>
      </c>
      <c r="I2360" s="1" t="n">
        <v>2378</v>
      </c>
      <c r="J2360" s="1" t="n">
        <v>100017</v>
      </c>
      <c r="K2360" s="1" t="n">
        <v>18</v>
      </c>
      <c r="L2360" s="1" t="s">
        <v>3862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7" t="n">
        <v>46188</v>
      </c>
      <c r="C2361" s="1" t="n">
        <v>100</v>
      </c>
      <c r="D2361" s="1" t="s">
        <v>3877</v>
      </c>
      <c r="E2361" s="1" t="n">
        <v>33</v>
      </c>
      <c r="F2361" s="1" t="s">
        <v>93</v>
      </c>
      <c r="I2361" s="1" t="n">
        <v>1256970</v>
      </c>
      <c r="J2361" s="1" t="n">
        <v>100000</v>
      </c>
      <c r="K2361" s="1" t="n">
        <v>1</v>
      </c>
      <c r="L2361" s="1" t="s">
        <v>3851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7" t="n">
        <v>46188</v>
      </c>
      <c r="C2362" s="1" t="n">
        <v>100</v>
      </c>
      <c r="D2362" s="1" t="s">
        <v>3877</v>
      </c>
      <c r="E2362" s="1" t="n">
        <v>33</v>
      </c>
      <c r="F2362" s="1" t="s">
        <v>93</v>
      </c>
      <c r="I2362" s="1" t="n">
        <v>1256970</v>
      </c>
      <c r="J2362" s="1" t="n">
        <v>100001</v>
      </c>
      <c r="K2362" s="1" t="n">
        <v>2</v>
      </c>
      <c r="L2362" s="1" t="s">
        <v>4138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7" t="n">
        <v>46188</v>
      </c>
      <c r="C2363" s="1" t="n">
        <v>100</v>
      </c>
      <c r="D2363" s="1" t="s">
        <v>3877</v>
      </c>
      <c r="E2363" s="1" t="n">
        <v>33</v>
      </c>
      <c r="F2363" s="1" t="s">
        <v>93</v>
      </c>
      <c r="I2363" s="1" t="n">
        <v>1256970</v>
      </c>
      <c r="J2363" s="1" t="n">
        <v>100002</v>
      </c>
      <c r="K2363" s="1" t="n">
        <v>3</v>
      </c>
      <c r="L2363" s="1" t="s">
        <v>3872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7" t="n">
        <v>46188</v>
      </c>
      <c r="C2364" s="1" t="n">
        <v>100</v>
      </c>
      <c r="D2364" s="1" t="s">
        <v>3877</v>
      </c>
      <c r="E2364" s="1" t="n">
        <v>33</v>
      </c>
      <c r="F2364" s="1" t="s">
        <v>93</v>
      </c>
      <c r="I2364" s="1" t="n">
        <v>1256970</v>
      </c>
      <c r="J2364" s="1" t="n">
        <v>100003</v>
      </c>
      <c r="K2364" s="1" t="n">
        <v>4</v>
      </c>
      <c r="L2364" s="1" t="s">
        <v>3873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7" t="n">
        <v>46188</v>
      </c>
      <c r="C2365" s="1" t="n">
        <v>100</v>
      </c>
      <c r="D2365" s="1" t="s">
        <v>3877</v>
      </c>
      <c r="E2365" s="1" t="n">
        <v>33</v>
      </c>
      <c r="F2365" s="1" t="s">
        <v>93</v>
      </c>
      <c r="I2365" s="1" t="n">
        <v>1256970</v>
      </c>
      <c r="J2365" s="1" t="n">
        <v>100004</v>
      </c>
      <c r="K2365" s="1" t="n">
        <v>5</v>
      </c>
      <c r="L2365" s="1" t="s">
        <v>3852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7" t="n">
        <v>46188</v>
      </c>
      <c r="C2366" s="1" t="n">
        <v>100</v>
      </c>
      <c r="D2366" s="1" t="s">
        <v>3877</v>
      </c>
      <c r="E2366" s="1" t="n">
        <v>33</v>
      </c>
      <c r="F2366" s="1" t="s">
        <v>93</v>
      </c>
      <c r="I2366" s="1" t="n">
        <v>1256970</v>
      </c>
      <c r="J2366" s="1" t="n">
        <v>100040</v>
      </c>
      <c r="K2366" s="1" t="n">
        <v>41</v>
      </c>
      <c r="L2366" s="1" t="s">
        <v>3874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7" t="n">
        <v>46188</v>
      </c>
      <c r="C2367" s="1" t="n">
        <v>100</v>
      </c>
      <c r="D2367" s="1" t="s">
        <v>3877</v>
      </c>
      <c r="E2367" s="1" t="n">
        <v>33</v>
      </c>
      <c r="F2367" s="1" t="s">
        <v>93</v>
      </c>
      <c r="I2367" s="1" t="n">
        <v>1256970</v>
      </c>
      <c r="J2367" s="1" t="n">
        <v>100520</v>
      </c>
      <c r="K2367" s="1" t="n">
        <v>507</v>
      </c>
      <c r="L2367" s="1" t="s">
        <v>3868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7" t="n">
        <v>46188</v>
      </c>
      <c r="C2368" s="1" t="n">
        <v>100</v>
      </c>
      <c r="D2368" s="1" t="s">
        <v>3877</v>
      </c>
      <c r="E2368" s="1" t="n">
        <v>33</v>
      </c>
      <c r="F2368" s="1" t="s">
        <v>93</v>
      </c>
      <c r="I2368" s="1" t="n">
        <v>1256970</v>
      </c>
      <c r="J2368" s="1" t="n">
        <v>110455</v>
      </c>
      <c r="K2368" s="1" t="n">
        <v>53212</v>
      </c>
      <c r="L2368" s="1" t="s">
        <v>3870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7" t="n">
        <v>46188</v>
      </c>
      <c r="C2369" s="1" t="n">
        <v>100</v>
      </c>
      <c r="D2369" s="1" t="s">
        <v>3877</v>
      </c>
      <c r="E2369" s="1" t="n">
        <v>33</v>
      </c>
      <c r="F2369" s="1" t="s">
        <v>93</v>
      </c>
      <c r="I2369" s="1" t="n">
        <v>1256973</v>
      </c>
      <c r="J2369" s="1" t="n">
        <v>100000</v>
      </c>
      <c r="K2369" s="1" t="n">
        <v>1</v>
      </c>
      <c r="L2369" s="1" t="s">
        <v>3851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7" t="n">
        <v>46188</v>
      </c>
      <c r="C2370" s="1" t="n">
        <v>100</v>
      </c>
      <c r="D2370" s="1" t="s">
        <v>3877</v>
      </c>
      <c r="E2370" s="1" t="n">
        <v>33</v>
      </c>
      <c r="F2370" s="1" t="s">
        <v>93</v>
      </c>
      <c r="I2370" s="1" t="n">
        <v>1256973</v>
      </c>
      <c r="J2370" s="1" t="n">
        <v>100004</v>
      </c>
      <c r="K2370" s="1" t="n">
        <v>5</v>
      </c>
      <c r="L2370" s="1" t="s">
        <v>3852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7" t="n">
        <v>46188</v>
      </c>
      <c r="C2371" s="1" t="n">
        <v>100</v>
      </c>
      <c r="D2371" s="1" t="s">
        <v>3877</v>
      </c>
      <c r="E2371" s="1" t="n">
        <v>33</v>
      </c>
      <c r="F2371" s="1" t="s">
        <v>93</v>
      </c>
      <c r="I2371" s="1" t="n">
        <v>1256973</v>
      </c>
      <c r="J2371" s="1" t="n">
        <v>100006</v>
      </c>
      <c r="K2371" s="1" t="n">
        <v>7</v>
      </c>
      <c r="L2371" s="1" t="s">
        <v>3853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7" t="n">
        <v>46188</v>
      </c>
      <c r="C2372" s="1" t="n">
        <v>100</v>
      </c>
      <c r="D2372" s="1" t="s">
        <v>3877</v>
      </c>
      <c r="E2372" s="1" t="n">
        <v>33</v>
      </c>
      <c r="F2372" s="1" t="s">
        <v>93</v>
      </c>
      <c r="I2372" s="1" t="n">
        <v>1256973</v>
      </c>
      <c r="J2372" s="1" t="n">
        <v>100007</v>
      </c>
      <c r="K2372" s="1" t="n">
        <v>8</v>
      </c>
      <c r="L2372" s="1" t="s">
        <v>3854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7" t="n">
        <v>46188</v>
      </c>
      <c r="C2373" s="1" t="n">
        <v>100</v>
      </c>
      <c r="D2373" s="1" t="s">
        <v>3877</v>
      </c>
      <c r="E2373" s="1" t="n">
        <v>33</v>
      </c>
      <c r="F2373" s="1" t="s">
        <v>93</v>
      </c>
      <c r="I2373" s="1" t="n">
        <v>1256973</v>
      </c>
      <c r="J2373" s="1" t="n">
        <v>100008</v>
      </c>
      <c r="K2373" s="1" t="n">
        <v>9</v>
      </c>
      <c r="L2373" s="1" t="s">
        <v>3855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7" t="n">
        <v>46188</v>
      </c>
      <c r="C2374" s="1" t="n">
        <v>100</v>
      </c>
      <c r="D2374" s="1" t="s">
        <v>3877</v>
      </c>
      <c r="E2374" s="1" t="n">
        <v>33</v>
      </c>
      <c r="F2374" s="1" t="s">
        <v>93</v>
      </c>
      <c r="I2374" s="1" t="n">
        <v>1256973</v>
      </c>
      <c r="J2374" s="1" t="n">
        <v>100011</v>
      </c>
      <c r="K2374" s="1" t="n">
        <v>12</v>
      </c>
      <c r="L2374" s="1" t="s">
        <v>3856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7" t="n">
        <v>46188</v>
      </c>
      <c r="C2375" s="1" t="n">
        <v>100</v>
      </c>
      <c r="D2375" s="1" t="s">
        <v>3877</v>
      </c>
      <c r="E2375" s="1" t="n">
        <v>33</v>
      </c>
      <c r="F2375" s="1" t="s">
        <v>93</v>
      </c>
      <c r="I2375" s="1" t="n">
        <v>1256973</v>
      </c>
      <c r="J2375" s="1" t="n">
        <v>100012</v>
      </c>
      <c r="K2375" s="1" t="n">
        <v>13</v>
      </c>
      <c r="L2375" s="1" t="s">
        <v>3857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7" t="n">
        <v>46188</v>
      </c>
      <c r="C2376" s="1" t="n">
        <v>100</v>
      </c>
      <c r="D2376" s="1" t="s">
        <v>3877</v>
      </c>
      <c r="E2376" s="1" t="n">
        <v>33</v>
      </c>
      <c r="F2376" s="1" t="s">
        <v>93</v>
      </c>
      <c r="I2376" s="1" t="n">
        <v>1256973</v>
      </c>
      <c r="J2376" s="1" t="n">
        <v>100013</v>
      </c>
      <c r="K2376" s="1" t="n">
        <v>14</v>
      </c>
      <c r="L2376" s="1" t="s">
        <v>3858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7" t="n">
        <v>46188</v>
      </c>
      <c r="C2377" s="1" t="n">
        <v>100</v>
      </c>
      <c r="D2377" s="1" t="s">
        <v>3877</v>
      </c>
      <c r="E2377" s="1" t="n">
        <v>33</v>
      </c>
      <c r="F2377" s="1" t="s">
        <v>93</v>
      </c>
      <c r="I2377" s="1" t="n">
        <v>1256973</v>
      </c>
      <c r="J2377" s="1" t="n">
        <v>100014</v>
      </c>
      <c r="K2377" s="1" t="n">
        <v>15</v>
      </c>
      <c r="L2377" s="1" t="s">
        <v>3859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7" t="n">
        <v>46188</v>
      </c>
      <c r="C2378" s="1" t="n">
        <v>100</v>
      </c>
      <c r="D2378" s="1" t="s">
        <v>3877</v>
      </c>
      <c r="E2378" s="1" t="n">
        <v>33</v>
      </c>
      <c r="F2378" s="1" t="s">
        <v>93</v>
      </c>
      <c r="I2378" s="1" t="n">
        <v>1256973</v>
      </c>
      <c r="J2378" s="1" t="n">
        <v>100015</v>
      </c>
      <c r="K2378" s="1" t="n">
        <v>16</v>
      </c>
      <c r="L2378" s="1" t="s">
        <v>3860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7" t="n">
        <v>46188</v>
      </c>
      <c r="C2379" s="1" t="n">
        <v>100</v>
      </c>
      <c r="D2379" s="1" t="s">
        <v>3877</v>
      </c>
      <c r="E2379" s="1" t="n">
        <v>33</v>
      </c>
      <c r="F2379" s="1" t="s">
        <v>93</v>
      </c>
      <c r="I2379" s="1" t="n">
        <v>1256973</v>
      </c>
      <c r="J2379" s="1" t="n">
        <v>100016</v>
      </c>
      <c r="K2379" s="1" t="n">
        <v>17</v>
      </c>
      <c r="L2379" s="1" t="s">
        <v>3861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7" t="n">
        <v>46188</v>
      </c>
      <c r="C2380" s="1" t="n">
        <v>100</v>
      </c>
      <c r="D2380" s="1" t="s">
        <v>3877</v>
      </c>
      <c r="E2380" s="1" t="n">
        <v>33</v>
      </c>
      <c r="F2380" s="1" t="s">
        <v>93</v>
      </c>
      <c r="I2380" s="1" t="n">
        <v>1256973</v>
      </c>
      <c r="J2380" s="1" t="n">
        <v>100017</v>
      </c>
      <c r="K2380" s="1" t="n">
        <v>18</v>
      </c>
      <c r="L2380" s="1" t="s">
        <v>3862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7" t="n">
        <v>46188</v>
      </c>
      <c r="C2381" s="1" t="n">
        <v>100</v>
      </c>
      <c r="D2381" s="1" t="s">
        <v>3877</v>
      </c>
      <c r="E2381" s="1" t="n">
        <v>33</v>
      </c>
      <c r="F2381" s="1" t="s">
        <v>93</v>
      </c>
      <c r="I2381" s="1" t="n">
        <v>1256973</v>
      </c>
      <c r="J2381" s="1" t="n">
        <v>100019</v>
      </c>
      <c r="K2381" s="1" t="n">
        <v>20</v>
      </c>
      <c r="L2381" s="1" t="s">
        <v>3863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7" t="n">
        <v>46188</v>
      </c>
      <c r="C2382" s="1" t="n">
        <v>100</v>
      </c>
      <c r="D2382" s="1" t="s">
        <v>3877</v>
      </c>
      <c r="E2382" s="1" t="n">
        <v>33</v>
      </c>
      <c r="F2382" s="1" t="s">
        <v>93</v>
      </c>
      <c r="I2382" s="1" t="n">
        <v>1256973</v>
      </c>
      <c r="J2382" s="1" t="n">
        <v>100021</v>
      </c>
      <c r="K2382" s="1" t="n">
        <v>22</v>
      </c>
      <c r="L2382" s="1" t="s">
        <v>3865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7" t="n">
        <v>46188</v>
      </c>
      <c r="C2383" s="1" t="n">
        <v>100</v>
      </c>
      <c r="D2383" s="1" t="s">
        <v>3877</v>
      </c>
      <c r="E2383" s="1" t="n">
        <v>33</v>
      </c>
      <c r="F2383" s="1" t="s">
        <v>93</v>
      </c>
      <c r="I2383" s="1" t="n">
        <v>1256973</v>
      </c>
      <c r="J2383" s="1" t="n">
        <v>100053</v>
      </c>
      <c r="K2383" s="1" t="n">
        <v>54</v>
      </c>
      <c r="L2383" s="1" t="s">
        <v>3866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7" t="n">
        <v>46188</v>
      </c>
      <c r="C2384" s="1" t="n">
        <v>100</v>
      </c>
      <c r="D2384" s="1" t="s">
        <v>3877</v>
      </c>
      <c r="E2384" s="1" t="n">
        <v>33</v>
      </c>
      <c r="F2384" s="1" t="s">
        <v>93</v>
      </c>
      <c r="I2384" s="1" t="n">
        <v>1256973</v>
      </c>
      <c r="J2384" s="1" t="n">
        <v>100638</v>
      </c>
      <c r="K2384" s="1" t="n">
        <v>508</v>
      </c>
      <c r="L2384" s="1" t="s">
        <v>3867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7" t="n">
        <v>46188</v>
      </c>
      <c r="C2385" s="1" t="n">
        <v>100</v>
      </c>
      <c r="D2385" s="1" t="s">
        <v>3877</v>
      </c>
      <c r="E2385" s="1" t="n">
        <v>33</v>
      </c>
      <c r="F2385" s="1" t="s">
        <v>93</v>
      </c>
      <c r="I2385" s="1" t="n">
        <v>1256973</v>
      </c>
      <c r="J2385" s="1" t="n">
        <v>100520</v>
      </c>
      <c r="K2385" s="1" t="n">
        <v>507</v>
      </c>
      <c r="L2385" s="1" t="s">
        <v>3868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7" t="n">
        <v>46188</v>
      </c>
      <c r="C2386" s="1" t="n">
        <v>100</v>
      </c>
      <c r="D2386" s="1" t="s">
        <v>3877</v>
      </c>
      <c r="E2386" s="1" t="n">
        <v>33</v>
      </c>
      <c r="F2386" s="1" t="s">
        <v>93</v>
      </c>
      <c r="I2386" s="1" t="n">
        <v>1256973</v>
      </c>
      <c r="J2386" s="1" t="n">
        <v>100319</v>
      </c>
      <c r="K2386" s="1" t="n">
        <v>73453</v>
      </c>
      <c r="L2386" s="1" t="s">
        <v>3869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7" t="n">
        <v>46188</v>
      </c>
      <c r="C2387" s="1" t="n">
        <v>100</v>
      </c>
      <c r="D2387" s="1" t="s">
        <v>3877</v>
      </c>
      <c r="E2387" s="1" t="n">
        <v>33</v>
      </c>
      <c r="F2387" s="1" t="s">
        <v>93</v>
      </c>
      <c r="I2387" s="1" t="n">
        <v>1256973</v>
      </c>
      <c r="J2387" s="1" t="n">
        <v>110455</v>
      </c>
      <c r="K2387" s="1" t="n">
        <v>53212</v>
      </c>
      <c r="L2387" s="1" t="s">
        <v>3870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7" t="n">
        <v>46188</v>
      </c>
      <c r="C2388" s="1" t="n">
        <v>100</v>
      </c>
      <c r="D2388" s="1" t="s">
        <v>3877</v>
      </c>
      <c r="E2388" s="1" t="n">
        <v>33</v>
      </c>
      <c r="F2388" s="1" t="s">
        <v>93</v>
      </c>
      <c r="I2388" s="1" t="n">
        <v>1256973</v>
      </c>
      <c r="J2388" s="1" t="n">
        <v>110487</v>
      </c>
      <c r="K2388" s="1" t="n">
        <v>54688</v>
      </c>
      <c r="L2388" s="1" t="s">
        <v>3871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7" t="n">
        <v>46188</v>
      </c>
      <c r="C2389" s="1" t="n">
        <v>100</v>
      </c>
      <c r="D2389" s="1" t="s">
        <v>3877</v>
      </c>
      <c r="E2389" s="1" t="n">
        <v>33</v>
      </c>
      <c r="F2389" s="1" t="s">
        <v>93</v>
      </c>
      <c r="I2389" s="1" t="n">
        <v>1257064</v>
      </c>
      <c r="J2389" s="1" t="n">
        <v>100000</v>
      </c>
      <c r="K2389" s="1" t="n">
        <v>1</v>
      </c>
      <c r="L2389" s="1" t="s">
        <v>3851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7" t="n">
        <v>46188</v>
      </c>
      <c r="C2390" s="1" t="n">
        <v>100</v>
      </c>
      <c r="D2390" s="1" t="s">
        <v>3877</v>
      </c>
      <c r="E2390" s="1" t="n">
        <v>33</v>
      </c>
      <c r="F2390" s="1" t="s">
        <v>93</v>
      </c>
      <c r="I2390" s="1" t="n">
        <v>1257064</v>
      </c>
      <c r="J2390" s="1" t="n">
        <v>100006</v>
      </c>
      <c r="K2390" s="1" t="n">
        <v>7</v>
      </c>
      <c r="L2390" s="1" t="s">
        <v>3853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7" t="n">
        <v>46188</v>
      </c>
      <c r="C2391" s="1" t="n">
        <v>100</v>
      </c>
      <c r="D2391" s="1" t="s">
        <v>3877</v>
      </c>
      <c r="E2391" s="1" t="n">
        <v>33</v>
      </c>
      <c r="F2391" s="1" t="s">
        <v>93</v>
      </c>
      <c r="I2391" s="1" t="n">
        <v>1257064</v>
      </c>
      <c r="J2391" s="1" t="n">
        <v>100007</v>
      </c>
      <c r="K2391" s="1" t="n">
        <v>8</v>
      </c>
      <c r="L2391" s="1" t="s">
        <v>3854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7" t="n">
        <v>46188</v>
      </c>
      <c r="C2392" s="1" t="n">
        <v>100</v>
      </c>
      <c r="D2392" s="1" t="s">
        <v>3877</v>
      </c>
      <c r="E2392" s="1" t="n">
        <v>33</v>
      </c>
      <c r="F2392" s="1" t="s">
        <v>93</v>
      </c>
      <c r="I2392" s="1" t="n">
        <v>1257064</v>
      </c>
      <c r="J2392" s="1" t="n">
        <v>100008</v>
      </c>
      <c r="K2392" s="1" t="n">
        <v>9</v>
      </c>
      <c r="L2392" s="1" t="s">
        <v>3855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7" t="n">
        <v>46188</v>
      </c>
      <c r="C2393" s="1" t="n">
        <v>100</v>
      </c>
      <c r="D2393" s="1" t="s">
        <v>3877</v>
      </c>
      <c r="E2393" s="1" t="n">
        <v>33</v>
      </c>
      <c r="F2393" s="1" t="s">
        <v>93</v>
      </c>
      <c r="I2393" s="1" t="n">
        <v>1257064</v>
      </c>
      <c r="J2393" s="1" t="n">
        <v>100011</v>
      </c>
      <c r="K2393" s="1" t="n">
        <v>12</v>
      </c>
      <c r="L2393" s="1" t="s">
        <v>3856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7" t="n">
        <v>46188</v>
      </c>
      <c r="C2394" s="1" t="n">
        <v>100</v>
      </c>
      <c r="D2394" s="1" t="s">
        <v>3877</v>
      </c>
      <c r="E2394" s="1" t="n">
        <v>33</v>
      </c>
      <c r="F2394" s="1" t="s">
        <v>93</v>
      </c>
      <c r="I2394" s="1" t="n">
        <v>1257064</v>
      </c>
      <c r="J2394" s="1" t="n">
        <v>100012</v>
      </c>
      <c r="K2394" s="1" t="n">
        <v>13</v>
      </c>
      <c r="L2394" s="1" t="s">
        <v>3857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7" t="n">
        <v>46188</v>
      </c>
      <c r="C2395" s="1" t="n">
        <v>100</v>
      </c>
      <c r="D2395" s="1" t="s">
        <v>3877</v>
      </c>
      <c r="E2395" s="1" t="n">
        <v>33</v>
      </c>
      <c r="F2395" s="1" t="s">
        <v>93</v>
      </c>
      <c r="I2395" s="1" t="n">
        <v>1257064</v>
      </c>
      <c r="J2395" s="1" t="n">
        <v>100013</v>
      </c>
      <c r="K2395" s="1" t="n">
        <v>14</v>
      </c>
      <c r="L2395" s="1" t="s">
        <v>3858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7" t="n">
        <v>46188</v>
      </c>
      <c r="C2396" s="1" t="n">
        <v>100</v>
      </c>
      <c r="D2396" s="1" t="s">
        <v>3877</v>
      </c>
      <c r="E2396" s="1" t="n">
        <v>33</v>
      </c>
      <c r="F2396" s="1" t="s">
        <v>93</v>
      </c>
      <c r="I2396" s="1" t="n">
        <v>1257064</v>
      </c>
      <c r="J2396" s="1" t="n">
        <v>100014</v>
      </c>
      <c r="K2396" s="1" t="n">
        <v>15</v>
      </c>
      <c r="L2396" s="1" t="s">
        <v>3859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7" t="n">
        <v>46188</v>
      </c>
      <c r="C2397" s="1" t="n">
        <v>100</v>
      </c>
      <c r="D2397" s="1" t="s">
        <v>3877</v>
      </c>
      <c r="E2397" s="1" t="n">
        <v>33</v>
      </c>
      <c r="F2397" s="1" t="s">
        <v>93</v>
      </c>
      <c r="I2397" s="1" t="n">
        <v>1257064</v>
      </c>
      <c r="J2397" s="1" t="n">
        <v>100015</v>
      </c>
      <c r="K2397" s="1" t="n">
        <v>16</v>
      </c>
      <c r="L2397" s="1" t="s">
        <v>3860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7" t="n">
        <v>46188</v>
      </c>
      <c r="C2398" s="1" t="n">
        <v>100</v>
      </c>
      <c r="D2398" s="1" t="s">
        <v>3877</v>
      </c>
      <c r="E2398" s="1" t="n">
        <v>33</v>
      </c>
      <c r="F2398" s="1" t="s">
        <v>93</v>
      </c>
      <c r="I2398" s="1" t="n">
        <v>1257064</v>
      </c>
      <c r="J2398" s="1" t="n">
        <v>100016</v>
      </c>
      <c r="K2398" s="1" t="n">
        <v>17</v>
      </c>
      <c r="L2398" s="1" t="s">
        <v>3861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7" t="n">
        <v>46188</v>
      </c>
      <c r="C2399" s="1" t="n">
        <v>100</v>
      </c>
      <c r="D2399" s="1" t="s">
        <v>3877</v>
      </c>
      <c r="E2399" s="1" t="n">
        <v>33</v>
      </c>
      <c r="F2399" s="1" t="s">
        <v>93</v>
      </c>
      <c r="I2399" s="1" t="n">
        <v>1257064</v>
      </c>
      <c r="J2399" s="1" t="n">
        <v>100017</v>
      </c>
      <c r="K2399" s="1" t="n">
        <v>18</v>
      </c>
      <c r="L2399" s="1" t="s">
        <v>3862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7" t="n">
        <v>46188</v>
      </c>
      <c r="C2400" s="1" t="n">
        <v>100</v>
      </c>
      <c r="D2400" s="1" t="s">
        <v>3877</v>
      </c>
      <c r="E2400" s="1" t="n">
        <v>33</v>
      </c>
      <c r="F2400" s="1" t="s">
        <v>93</v>
      </c>
      <c r="I2400" s="1" t="n">
        <v>1257064</v>
      </c>
      <c r="J2400" s="1" t="n">
        <v>100019</v>
      </c>
      <c r="K2400" s="1" t="n">
        <v>20</v>
      </c>
      <c r="L2400" s="1" t="s">
        <v>3863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7" t="n">
        <v>46188</v>
      </c>
      <c r="C2401" s="1" t="n">
        <v>100</v>
      </c>
      <c r="D2401" s="1" t="s">
        <v>3877</v>
      </c>
      <c r="E2401" s="1" t="n">
        <v>33</v>
      </c>
      <c r="F2401" s="1" t="s">
        <v>93</v>
      </c>
      <c r="I2401" s="1" t="n">
        <v>1257064</v>
      </c>
      <c r="J2401" s="1" t="n">
        <v>100020</v>
      </c>
      <c r="K2401" s="1" t="n">
        <v>21</v>
      </c>
      <c r="L2401" s="1" t="s">
        <v>3864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7" t="n">
        <v>46188</v>
      </c>
      <c r="C2402" s="1" t="n">
        <v>100</v>
      </c>
      <c r="D2402" s="1" t="s">
        <v>3877</v>
      </c>
      <c r="E2402" s="1" t="n">
        <v>33</v>
      </c>
      <c r="F2402" s="1" t="s">
        <v>93</v>
      </c>
      <c r="I2402" s="1" t="n">
        <v>1257064</v>
      </c>
      <c r="J2402" s="1" t="n">
        <v>100053</v>
      </c>
      <c r="K2402" s="1" t="n">
        <v>54</v>
      </c>
      <c r="L2402" s="1" t="s">
        <v>3866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7" t="n">
        <v>46188</v>
      </c>
      <c r="C2403" s="1" t="n">
        <v>100</v>
      </c>
      <c r="D2403" s="1" t="s">
        <v>3877</v>
      </c>
      <c r="E2403" s="1" t="n">
        <v>33</v>
      </c>
      <c r="F2403" s="1" t="s">
        <v>93</v>
      </c>
      <c r="I2403" s="1" t="n">
        <v>1257064</v>
      </c>
      <c r="J2403" s="1" t="n">
        <v>100638</v>
      </c>
      <c r="K2403" s="1" t="n">
        <v>508</v>
      </c>
      <c r="L2403" s="1" t="s">
        <v>3867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7" t="n">
        <v>46188</v>
      </c>
      <c r="C2404" s="1" t="n">
        <v>100</v>
      </c>
      <c r="D2404" s="1" t="s">
        <v>3877</v>
      </c>
      <c r="E2404" s="1" t="n">
        <v>33</v>
      </c>
      <c r="F2404" s="1" t="s">
        <v>93</v>
      </c>
      <c r="I2404" s="1" t="n">
        <v>1257064</v>
      </c>
      <c r="J2404" s="1" t="n">
        <v>100520</v>
      </c>
      <c r="K2404" s="1" t="n">
        <v>507</v>
      </c>
      <c r="L2404" s="1" t="s">
        <v>3868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7" t="n">
        <v>46188</v>
      </c>
      <c r="C2405" s="1" t="n">
        <v>100</v>
      </c>
      <c r="D2405" s="1" t="s">
        <v>3877</v>
      </c>
      <c r="E2405" s="1" t="n">
        <v>33</v>
      </c>
      <c r="F2405" s="1" t="s">
        <v>93</v>
      </c>
      <c r="I2405" s="1" t="n">
        <v>1257064</v>
      </c>
      <c r="J2405" s="1" t="n">
        <v>100319</v>
      </c>
      <c r="K2405" s="1" t="n">
        <v>73453</v>
      </c>
      <c r="L2405" s="1" t="s">
        <v>3869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7" t="n">
        <v>46188</v>
      </c>
      <c r="C2406" s="1" t="n">
        <v>100</v>
      </c>
      <c r="D2406" s="1" t="s">
        <v>3877</v>
      </c>
      <c r="E2406" s="1" t="n">
        <v>33</v>
      </c>
      <c r="F2406" s="1" t="s">
        <v>93</v>
      </c>
      <c r="I2406" s="1" t="n">
        <v>1257064</v>
      </c>
      <c r="J2406" s="1" t="n">
        <v>110455</v>
      </c>
      <c r="K2406" s="1" t="n">
        <v>53212</v>
      </c>
      <c r="L2406" s="1" t="s">
        <v>3870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7" t="n">
        <v>46188</v>
      </c>
      <c r="C2407" s="1" t="n">
        <v>100</v>
      </c>
      <c r="D2407" s="1" t="s">
        <v>3877</v>
      </c>
      <c r="E2407" s="1" t="n">
        <v>33</v>
      </c>
      <c r="F2407" s="1" t="s">
        <v>93</v>
      </c>
      <c r="I2407" s="1" t="n">
        <v>1257072</v>
      </c>
      <c r="J2407" s="1" t="n">
        <v>100000</v>
      </c>
      <c r="K2407" s="1" t="n">
        <v>1</v>
      </c>
      <c r="L2407" s="1" t="s">
        <v>3851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7" t="n">
        <v>46188</v>
      </c>
      <c r="C2408" s="1" t="n">
        <v>100</v>
      </c>
      <c r="D2408" s="1" t="s">
        <v>3877</v>
      </c>
      <c r="E2408" s="1" t="n">
        <v>33</v>
      </c>
      <c r="F2408" s="1" t="s">
        <v>93</v>
      </c>
      <c r="I2408" s="1" t="n">
        <v>1257072</v>
      </c>
      <c r="J2408" s="1" t="n">
        <v>100006</v>
      </c>
      <c r="K2408" s="1" t="n">
        <v>7</v>
      </c>
      <c r="L2408" s="1" t="s">
        <v>3853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7" t="n">
        <v>46188</v>
      </c>
      <c r="C2409" s="1" t="n">
        <v>100</v>
      </c>
      <c r="D2409" s="1" t="s">
        <v>3877</v>
      </c>
      <c r="E2409" s="1" t="n">
        <v>33</v>
      </c>
      <c r="F2409" s="1" t="s">
        <v>93</v>
      </c>
      <c r="I2409" s="1" t="n">
        <v>1257072</v>
      </c>
      <c r="J2409" s="1" t="n">
        <v>100007</v>
      </c>
      <c r="K2409" s="1" t="n">
        <v>8</v>
      </c>
      <c r="L2409" s="1" t="s">
        <v>3854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7" t="n">
        <v>46188</v>
      </c>
      <c r="C2410" s="1" t="n">
        <v>100</v>
      </c>
      <c r="D2410" s="1" t="s">
        <v>3877</v>
      </c>
      <c r="E2410" s="1" t="n">
        <v>33</v>
      </c>
      <c r="F2410" s="1" t="s">
        <v>93</v>
      </c>
      <c r="I2410" s="1" t="n">
        <v>1257072</v>
      </c>
      <c r="J2410" s="1" t="n">
        <v>100008</v>
      </c>
      <c r="K2410" s="1" t="n">
        <v>9</v>
      </c>
      <c r="L2410" s="1" t="s">
        <v>3855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7" t="n">
        <v>46188</v>
      </c>
      <c r="C2411" s="1" t="n">
        <v>100</v>
      </c>
      <c r="D2411" s="1" t="s">
        <v>3877</v>
      </c>
      <c r="E2411" s="1" t="n">
        <v>33</v>
      </c>
      <c r="F2411" s="1" t="s">
        <v>93</v>
      </c>
      <c r="I2411" s="1" t="n">
        <v>1257072</v>
      </c>
      <c r="J2411" s="1" t="n">
        <v>100011</v>
      </c>
      <c r="K2411" s="1" t="n">
        <v>12</v>
      </c>
      <c r="L2411" s="1" t="s">
        <v>3856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7" t="n">
        <v>46188</v>
      </c>
      <c r="C2412" s="1" t="n">
        <v>100</v>
      </c>
      <c r="D2412" s="1" t="s">
        <v>3877</v>
      </c>
      <c r="E2412" s="1" t="n">
        <v>33</v>
      </c>
      <c r="F2412" s="1" t="s">
        <v>93</v>
      </c>
      <c r="I2412" s="1" t="n">
        <v>1257072</v>
      </c>
      <c r="J2412" s="1" t="n">
        <v>100012</v>
      </c>
      <c r="K2412" s="1" t="n">
        <v>13</v>
      </c>
      <c r="L2412" s="1" t="s">
        <v>3857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7" t="n">
        <v>46188</v>
      </c>
      <c r="C2413" s="1" t="n">
        <v>100</v>
      </c>
      <c r="D2413" s="1" t="s">
        <v>3877</v>
      </c>
      <c r="E2413" s="1" t="n">
        <v>33</v>
      </c>
      <c r="F2413" s="1" t="s">
        <v>93</v>
      </c>
      <c r="I2413" s="1" t="n">
        <v>1257072</v>
      </c>
      <c r="J2413" s="1" t="n">
        <v>100013</v>
      </c>
      <c r="K2413" s="1" t="n">
        <v>14</v>
      </c>
      <c r="L2413" s="1" t="s">
        <v>3858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7" t="n">
        <v>46188</v>
      </c>
      <c r="C2414" s="1" t="n">
        <v>100</v>
      </c>
      <c r="D2414" s="1" t="s">
        <v>3877</v>
      </c>
      <c r="E2414" s="1" t="n">
        <v>33</v>
      </c>
      <c r="F2414" s="1" t="s">
        <v>93</v>
      </c>
      <c r="I2414" s="1" t="n">
        <v>1257072</v>
      </c>
      <c r="J2414" s="1" t="n">
        <v>100014</v>
      </c>
      <c r="K2414" s="1" t="n">
        <v>15</v>
      </c>
      <c r="L2414" s="1" t="s">
        <v>3859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7" t="n">
        <v>46188</v>
      </c>
      <c r="C2415" s="1" t="n">
        <v>100</v>
      </c>
      <c r="D2415" s="1" t="s">
        <v>3877</v>
      </c>
      <c r="E2415" s="1" t="n">
        <v>33</v>
      </c>
      <c r="F2415" s="1" t="s">
        <v>93</v>
      </c>
      <c r="I2415" s="1" t="n">
        <v>1257072</v>
      </c>
      <c r="J2415" s="1" t="n">
        <v>100015</v>
      </c>
      <c r="K2415" s="1" t="n">
        <v>16</v>
      </c>
      <c r="L2415" s="1" t="s">
        <v>3860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7" t="n">
        <v>46188</v>
      </c>
      <c r="C2416" s="1" t="n">
        <v>100</v>
      </c>
      <c r="D2416" s="1" t="s">
        <v>3877</v>
      </c>
      <c r="E2416" s="1" t="n">
        <v>33</v>
      </c>
      <c r="F2416" s="1" t="s">
        <v>93</v>
      </c>
      <c r="I2416" s="1" t="n">
        <v>1257072</v>
      </c>
      <c r="J2416" s="1" t="n">
        <v>100016</v>
      </c>
      <c r="K2416" s="1" t="n">
        <v>17</v>
      </c>
      <c r="L2416" s="1" t="s">
        <v>3861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7" t="n">
        <v>46188</v>
      </c>
      <c r="C2417" s="1" t="n">
        <v>100</v>
      </c>
      <c r="D2417" s="1" t="s">
        <v>3877</v>
      </c>
      <c r="E2417" s="1" t="n">
        <v>33</v>
      </c>
      <c r="F2417" s="1" t="s">
        <v>93</v>
      </c>
      <c r="I2417" s="1" t="n">
        <v>1257072</v>
      </c>
      <c r="J2417" s="1" t="n">
        <v>100017</v>
      </c>
      <c r="K2417" s="1" t="n">
        <v>18</v>
      </c>
      <c r="L2417" s="1" t="s">
        <v>3862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7" t="n">
        <v>46188</v>
      </c>
      <c r="C2418" s="1" t="n">
        <v>100</v>
      </c>
      <c r="D2418" s="1" t="s">
        <v>3877</v>
      </c>
      <c r="E2418" s="1" t="n">
        <v>33</v>
      </c>
      <c r="F2418" s="1" t="s">
        <v>93</v>
      </c>
      <c r="I2418" s="1" t="n">
        <v>1257072</v>
      </c>
      <c r="J2418" s="1" t="n">
        <v>100019</v>
      </c>
      <c r="K2418" s="1" t="n">
        <v>20</v>
      </c>
      <c r="L2418" s="1" t="s">
        <v>3863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7" t="n">
        <v>46188</v>
      </c>
      <c r="C2419" s="1" t="n">
        <v>100</v>
      </c>
      <c r="D2419" s="1" t="s">
        <v>3877</v>
      </c>
      <c r="E2419" s="1" t="n">
        <v>33</v>
      </c>
      <c r="F2419" s="1" t="s">
        <v>93</v>
      </c>
      <c r="I2419" s="1" t="n">
        <v>1257072</v>
      </c>
      <c r="J2419" s="1" t="n">
        <v>100020</v>
      </c>
      <c r="K2419" s="1" t="n">
        <v>21</v>
      </c>
      <c r="L2419" s="1" t="s">
        <v>3864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7" t="n">
        <v>46188</v>
      </c>
      <c r="C2420" s="1" t="n">
        <v>100</v>
      </c>
      <c r="D2420" s="1" t="s">
        <v>3877</v>
      </c>
      <c r="E2420" s="1" t="n">
        <v>33</v>
      </c>
      <c r="F2420" s="1" t="s">
        <v>93</v>
      </c>
      <c r="I2420" s="1" t="n">
        <v>1257072</v>
      </c>
      <c r="J2420" s="1" t="n">
        <v>100053</v>
      </c>
      <c r="K2420" s="1" t="n">
        <v>54</v>
      </c>
      <c r="L2420" s="1" t="s">
        <v>3866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7" t="n">
        <v>46188</v>
      </c>
      <c r="C2421" s="1" t="n">
        <v>100</v>
      </c>
      <c r="D2421" s="1" t="s">
        <v>3877</v>
      </c>
      <c r="E2421" s="1" t="n">
        <v>33</v>
      </c>
      <c r="F2421" s="1" t="s">
        <v>93</v>
      </c>
      <c r="I2421" s="1" t="n">
        <v>1257072</v>
      </c>
      <c r="J2421" s="1" t="n">
        <v>100638</v>
      </c>
      <c r="K2421" s="1" t="n">
        <v>508</v>
      </c>
      <c r="L2421" s="1" t="s">
        <v>3867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7" t="n">
        <v>46188</v>
      </c>
      <c r="C2422" s="1" t="n">
        <v>100</v>
      </c>
      <c r="D2422" s="1" t="s">
        <v>3877</v>
      </c>
      <c r="E2422" s="1" t="n">
        <v>33</v>
      </c>
      <c r="F2422" s="1" t="s">
        <v>93</v>
      </c>
      <c r="I2422" s="1" t="n">
        <v>1257072</v>
      </c>
      <c r="J2422" s="1" t="n">
        <v>100520</v>
      </c>
      <c r="K2422" s="1" t="n">
        <v>507</v>
      </c>
      <c r="L2422" s="1" t="s">
        <v>3868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7" t="n">
        <v>46188</v>
      </c>
      <c r="C2423" s="1" t="n">
        <v>100</v>
      </c>
      <c r="D2423" s="1" t="s">
        <v>3877</v>
      </c>
      <c r="E2423" s="1" t="n">
        <v>33</v>
      </c>
      <c r="F2423" s="1" t="s">
        <v>93</v>
      </c>
      <c r="I2423" s="1" t="n">
        <v>1257072</v>
      </c>
      <c r="J2423" s="1" t="n">
        <v>100319</v>
      </c>
      <c r="K2423" s="1" t="n">
        <v>73453</v>
      </c>
      <c r="L2423" s="1" t="s">
        <v>3869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7" t="n">
        <v>46188</v>
      </c>
      <c r="C2424" s="1" t="n">
        <v>100</v>
      </c>
      <c r="D2424" s="1" t="s">
        <v>3877</v>
      </c>
      <c r="E2424" s="1" t="n">
        <v>33</v>
      </c>
      <c r="F2424" s="1" t="s">
        <v>93</v>
      </c>
      <c r="I2424" s="1" t="n">
        <v>1257072</v>
      </c>
      <c r="J2424" s="1" t="n">
        <v>110455</v>
      </c>
      <c r="K2424" s="1" t="n">
        <v>53212</v>
      </c>
      <c r="L2424" s="1" t="s">
        <v>3870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7" t="n">
        <v>46188</v>
      </c>
      <c r="C2425" s="1" t="n">
        <v>100</v>
      </c>
      <c r="D2425" s="1" t="s">
        <v>3877</v>
      </c>
      <c r="E2425" s="1" t="n">
        <v>33</v>
      </c>
      <c r="F2425" s="1" t="s">
        <v>93</v>
      </c>
      <c r="I2425" s="1" t="n">
        <v>1257082</v>
      </c>
      <c r="J2425" s="1" t="n">
        <v>100000</v>
      </c>
      <c r="K2425" s="1" t="n">
        <v>1</v>
      </c>
      <c r="L2425" s="1" t="s">
        <v>3851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7" t="n">
        <v>46188</v>
      </c>
      <c r="C2426" s="1" t="n">
        <v>100</v>
      </c>
      <c r="D2426" s="1" t="s">
        <v>3877</v>
      </c>
      <c r="E2426" s="1" t="n">
        <v>33</v>
      </c>
      <c r="F2426" s="1" t="s">
        <v>93</v>
      </c>
      <c r="I2426" s="1" t="n">
        <v>1257082</v>
      </c>
      <c r="J2426" s="1" t="n">
        <v>100001</v>
      </c>
      <c r="K2426" s="1" t="n">
        <v>2</v>
      </c>
      <c r="L2426" s="1" t="s">
        <v>4138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7" t="n">
        <v>46188</v>
      </c>
      <c r="C2427" s="1" t="n">
        <v>100</v>
      </c>
      <c r="D2427" s="1" t="s">
        <v>3877</v>
      </c>
      <c r="E2427" s="1" t="n">
        <v>33</v>
      </c>
      <c r="F2427" s="1" t="s">
        <v>93</v>
      </c>
      <c r="I2427" s="1" t="n">
        <v>1257082</v>
      </c>
      <c r="J2427" s="1" t="n">
        <v>100002</v>
      </c>
      <c r="K2427" s="1" t="n">
        <v>3</v>
      </c>
      <c r="L2427" s="1" t="s">
        <v>3872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7" t="n">
        <v>46188</v>
      </c>
      <c r="C2428" s="1" t="n">
        <v>100</v>
      </c>
      <c r="D2428" s="1" t="s">
        <v>3877</v>
      </c>
      <c r="E2428" s="1" t="n">
        <v>33</v>
      </c>
      <c r="F2428" s="1" t="s">
        <v>93</v>
      </c>
      <c r="I2428" s="1" t="n">
        <v>1257082</v>
      </c>
      <c r="J2428" s="1" t="n">
        <v>100003</v>
      </c>
      <c r="K2428" s="1" t="n">
        <v>4</v>
      </c>
      <c r="L2428" s="1" t="s">
        <v>3873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7" t="n">
        <v>46188</v>
      </c>
      <c r="C2429" s="1" t="n">
        <v>100</v>
      </c>
      <c r="D2429" s="1" t="s">
        <v>3877</v>
      </c>
      <c r="E2429" s="1" t="n">
        <v>33</v>
      </c>
      <c r="F2429" s="1" t="s">
        <v>93</v>
      </c>
      <c r="I2429" s="1" t="n">
        <v>1257082</v>
      </c>
      <c r="J2429" s="1" t="n">
        <v>100004</v>
      </c>
      <c r="K2429" s="1" t="n">
        <v>5</v>
      </c>
      <c r="L2429" s="1" t="s">
        <v>3852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7" t="n">
        <v>46188</v>
      </c>
      <c r="C2430" s="1" t="n">
        <v>100</v>
      </c>
      <c r="D2430" s="1" t="s">
        <v>3877</v>
      </c>
      <c r="E2430" s="1" t="n">
        <v>33</v>
      </c>
      <c r="F2430" s="1" t="s">
        <v>93</v>
      </c>
      <c r="I2430" s="1" t="n">
        <v>1257082</v>
      </c>
      <c r="J2430" s="1" t="n">
        <v>100520</v>
      </c>
      <c r="K2430" s="1" t="n">
        <v>507</v>
      </c>
      <c r="L2430" s="1" t="s">
        <v>3868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7" t="n">
        <v>46188</v>
      </c>
      <c r="C2431" s="1" t="n">
        <v>100</v>
      </c>
      <c r="D2431" s="1" t="s">
        <v>3877</v>
      </c>
      <c r="E2431" s="1" t="n">
        <v>33</v>
      </c>
      <c r="F2431" s="1" t="s">
        <v>93</v>
      </c>
      <c r="I2431" s="1" t="n">
        <v>1257082</v>
      </c>
      <c r="J2431" s="1" t="n">
        <v>110455</v>
      </c>
      <c r="K2431" s="1" t="n">
        <v>53212</v>
      </c>
      <c r="L2431" s="1" t="s">
        <v>3870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7" t="n">
        <v>46188</v>
      </c>
      <c r="C2432" s="1" t="n">
        <v>100</v>
      </c>
      <c r="D2432" s="1" t="s">
        <v>3877</v>
      </c>
      <c r="E2432" s="1" t="n">
        <v>33</v>
      </c>
      <c r="F2432" s="1" t="s">
        <v>93</v>
      </c>
      <c r="I2432" s="1" t="n">
        <v>1257677</v>
      </c>
      <c r="J2432" s="1" t="n">
        <v>100000</v>
      </c>
      <c r="K2432" s="1" t="n">
        <v>1</v>
      </c>
      <c r="L2432" s="1" t="s">
        <v>3851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7" t="n">
        <v>46188</v>
      </c>
      <c r="C2433" s="1" t="n">
        <v>100</v>
      </c>
      <c r="D2433" s="1" t="s">
        <v>3877</v>
      </c>
      <c r="E2433" s="1" t="n">
        <v>33</v>
      </c>
      <c r="F2433" s="1" t="s">
        <v>93</v>
      </c>
      <c r="I2433" s="1" t="n">
        <v>1257677</v>
      </c>
      <c r="J2433" s="1" t="n">
        <v>100001</v>
      </c>
      <c r="K2433" s="1" t="n">
        <v>2</v>
      </c>
      <c r="L2433" s="1" t="s">
        <v>4138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7" t="n">
        <v>46188</v>
      </c>
      <c r="C2434" s="1" t="n">
        <v>100</v>
      </c>
      <c r="D2434" s="1" t="s">
        <v>3877</v>
      </c>
      <c r="E2434" s="1" t="n">
        <v>33</v>
      </c>
      <c r="F2434" s="1" t="s">
        <v>93</v>
      </c>
      <c r="I2434" s="1" t="n">
        <v>1257677</v>
      </c>
      <c r="J2434" s="1" t="n">
        <v>100002</v>
      </c>
      <c r="K2434" s="1" t="n">
        <v>3</v>
      </c>
      <c r="L2434" s="1" t="s">
        <v>3872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7" t="n">
        <v>46188</v>
      </c>
      <c r="C2435" s="1" t="n">
        <v>100</v>
      </c>
      <c r="D2435" s="1" t="s">
        <v>3877</v>
      </c>
      <c r="E2435" s="1" t="n">
        <v>33</v>
      </c>
      <c r="F2435" s="1" t="s">
        <v>93</v>
      </c>
      <c r="I2435" s="1" t="n">
        <v>1257677</v>
      </c>
      <c r="J2435" s="1" t="n">
        <v>100003</v>
      </c>
      <c r="K2435" s="1" t="n">
        <v>4</v>
      </c>
      <c r="L2435" s="1" t="s">
        <v>3873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7" t="n">
        <v>46188</v>
      </c>
      <c r="C2436" s="1" t="n">
        <v>100</v>
      </c>
      <c r="D2436" s="1" t="s">
        <v>3877</v>
      </c>
      <c r="E2436" s="1" t="n">
        <v>33</v>
      </c>
      <c r="F2436" s="1" t="s">
        <v>93</v>
      </c>
      <c r="I2436" s="1" t="n">
        <v>1257677</v>
      </c>
      <c r="J2436" s="1" t="n">
        <v>100004</v>
      </c>
      <c r="K2436" s="1" t="n">
        <v>5</v>
      </c>
      <c r="L2436" s="1" t="s">
        <v>3852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7" t="n">
        <v>46188</v>
      </c>
      <c r="C2437" s="1" t="n">
        <v>100</v>
      </c>
      <c r="D2437" s="1" t="s">
        <v>3877</v>
      </c>
      <c r="E2437" s="1" t="n">
        <v>33</v>
      </c>
      <c r="F2437" s="1" t="s">
        <v>93</v>
      </c>
      <c r="I2437" s="1" t="n">
        <v>1257677</v>
      </c>
      <c r="J2437" s="1" t="n">
        <v>100520</v>
      </c>
      <c r="K2437" s="1" t="n">
        <v>507</v>
      </c>
      <c r="L2437" s="1" t="s">
        <v>3868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7" t="n">
        <v>46188</v>
      </c>
      <c r="C2438" s="1" t="n">
        <v>100</v>
      </c>
      <c r="D2438" s="1" t="s">
        <v>3877</v>
      </c>
      <c r="E2438" s="1" t="n">
        <v>33</v>
      </c>
      <c r="F2438" s="1" t="s">
        <v>93</v>
      </c>
      <c r="I2438" s="1" t="n">
        <v>1257677</v>
      </c>
      <c r="J2438" s="1" t="n">
        <v>110455</v>
      </c>
      <c r="K2438" s="1" t="n">
        <v>53212</v>
      </c>
      <c r="L2438" s="1" t="s">
        <v>3870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7" t="n">
        <v>46188</v>
      </c>
      <c r="C2439" s="1" t="n">
        <v>100</v>
      </c>
      <c r="D2439" s="1" t="s">
        <v>3877</v>
      </c>
      <c r="E2439" s="1" t="n">
        <v>33</v>
      </c>
      <c r="F2439" s="1" t="s">
        <v>93</v>
      </c>
      <c r="I2439" s="1" t="n">
        <v>1257689</v>
      </c>
      <c r="J2439" s="1" t="n">
        <v>100000</v>
      </c>
      <c r="K2439" s="1" t="n">
        <v>1</v>
      </c>
      <c r="L2439" s="1" t="s">
        <v>3851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7" t="n">
        <v>46188</v>
      </c>
      <c r="C2440" s="1" t="n">
        <v>100</v>
      </c>
      <c r="D2440" s="1" t="s">
        <v>3877</v>
      </c>
      <c r="E2440" s="1" t="n">
        <v>33</v>
      </c>
      <c r="F2440" s="1" t="s">
        <v>93</v>
      </c>
      <c r="I2440" s="1" t="n">
        <v>1257689</v>
      </c>
      <c r="J2440" s="1" t="n">
        <v>100006</v>
      </c>
      <c r="K2440" s="1" t="n">
        <v>7</v>
      </c>
      <c r="L2440" s="1" t="s">
        <v>3853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7" t="n">
        <v>46188</v>
      </c>
      <c r="C2441" s="1" t="n">
        <v>100</v>
      </c>
      <c r="D2441" s="1" t="s">
        <v>3877</v>
      </c>
      <c r="E2441" s="1" t="n">
        <v>33</v>
      </c>
      <c r="F2441" s="1" t="s">
        <v>93</v>
      </c>
      <c r="I2441" s="1" t="n">
        <v>1257689</v>
      </c>
      <c r="J2441" s="1" t="n">
        <v>100007</v>
      </c>
      <c r="K2441" s="1" t="n">
        <v>8</v>
      </c>
      <c r="L2441" s="1" t="s">
        <v>3854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7" t="n">
        <v>46188</v>
      </c>
      <c r="C2442" s="1" t="n">
        <v>100</v>
      </c>
      <c r="D2442" s="1" t="s">
        <v>3877</v>
      </c>
      <c r="E2442" s="1" t="n">
        <v>33</v>
      </c>
      <c r="F2442" s="1" t="s">
        <v>93</v>
      </c>
      <c r="I2442" s="1" t="n">
        <v>1257689</v>
      </c>
      <c r="J2442" s="1" t="n">
        <v>100008</v>
      </c>
      <c r="K2442" s="1" t="n">
        <v>9</v>
      </c>
      <c r="L2442" s="1" t="s">
        <v>3855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7" t="n">
        <v>46188</v>
      </c>
      <c r="C2443" s="1" t="n">
        <v>100</v>
      </c>
      <c r="D2443" s="1" t="s">
        <v>3877</v>
      </c>
      <c r="E2443" s="1" t="n">
        <v>33</v>
      </c>
      <c r="F2443" s="1" t="s">
        <v>93</v>
      </c>
      <c r="I2443" s="1" t="n">
        <v>1257689</v>
      </c>
      <c r="J2443" s="1" t="n">
        <v>100011</v>
      </c>
      <c r="K2443" s="1" t="n">
        <v>12</v>
      </c>
      <c r="L2443" s="1" t="s">
        <v>3856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7" t="n">
        <v>46188</v>
      </c>
      <c r="C2444" s="1" t="n">
        <v>100</v>
      </c>
      <c r="D2444" s="1" t="s">
        <v>3877</v>
      </c>
      <c r="E2444" s="1" t="n">
        <v>33</v>
      </c>
      <c r="F2444" s="1" t="s">
        <v>93</v>
      </c>
      <c r="I2444" s="1" t="n">
        <v>1257689</v>
      </c>
      <c r="J2444" s="1" t="n">
        <v>100012</v>
      </c>
      <c r="K2444" s="1" t="n">
        <v>13</v>
      </c>
      <c r="L2444" s="1" t="s">
        <v>3857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7" t="n">
        <v>46188</v>
      </c>
      <c r="C2445" s="1" t="n">
        <v>100</v>
      </c>
      <c r="D2445" s="1" t="s">
        <v>3877</v>
      </c>
      <c r="E2445" s="1" t="n">
        <v>33</v>
      </c>
      <c r="F2445" s="1" t="s">
        <v>93</v>
      </c>
      <c r="I2445" s="1" t="n">
        <v>1257689</v>
      </c>
      <c r="J2445" s="1" t="n">
        <v>100013</v>
      </c>
      <c r="K2445" s="1" t="n">
        <v>14</v>
      </c>
      <c r="L2445" s="1" t="s">
        <v>3858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7" t="n">
        <v>46188</v>
      </c>
      <c r="C2446" s="1" t="n">
        <v>100</v>
      </c>
      <c r="D2446" s="1" t="s">
        <v>3877</v>
      </c>
      <c r="E2446" s="1" t="n">
        <v>33</v>
      </c>
      <c r="F2446" s="1" t="s">
        <v>93</v>
      </c>
      <c r="I2446" s="1" t="n">
        <v>1257689</v>
      </c>
      <c r="J2446" s="1" t="n">
        <v>100014</v>
      </c>
      <c r="K2446" s="1" t="n">
        <v>15</v>
      </c>
      <c r="L2446" s="1" t="s">
        <v>3859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7" t="n">
        <v>46188</v>
      </c>
      <c r="C2447" s="1" t="n">
        <v>100</v>
      </c>
      <c r="D2447" s="1" t="s">
        <v>3877</v>
      </c>
      <c r="E2447" s="1" t="n">
        <v>33</v>
      </c>
      <c r="F2447" s="1" t="s">
        <v>93</v>
      </c>
      <c r="I2447" s="1" t="n">
        <v>1257689</v>
      </c>
      <c r="J2447" s="1" t="n">
        <v>100015</v>
      </c>
      <c r="K2447" s="1" t="n">
        <v>16</v>
      </c>
      <c r="L2447" s="1" t="s">
        <v>3860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7" t="n">
        <v>46188</v>
      </c>
      <c r="C2448" s="1" t="n">
        <v>100</v>
      </c>
      <c r="D2448" s="1" t="s">
        <v>3877</v>
      </c>
      <c r="E2448" s="1" t="n">
        <v>33</v>
      </c>
      <c r="F2448" s="1" t="s">
        <v>93</v>
      </c>
      <c r="I2448" s="1" t="n">
        <v>1257689</v>
      </c>
      <c r="J2448" s="1" t="n">
        <v>100016</v>
      </c>
      <c r="K2448" s="1" t="n">
        <v>17</v>
      </c>
      <c r="L2448" s="1" t="s">
        <v>3861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7" t="n">
        <v>46188</v>
      </c>
      <c r="C2449" s="1" t="n">
        <v>100</v>
      </c>
      <c r="D2449" s="1" t="s">
        <v>3877</v>
      </c>
      <c r="E2449" s="1" t="n">
        <v>33</v>
      </c>
      <c r="F2449" s="1" t="s">
        <v>93</v>
      </c>
      <c r="I2449" s="1" t="n">
        <v>1257689</v>
      </c>
      <c r="J2449" s="1" t="n">
        <v>100017</v>
      </c>
      <c r="K2449" s="1" t="n">
        <v>18</v>
      </c>
      <c r="L2449" s="1" t="s">
        <v>3862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7" t="n">
        <v>46188</v>
      </c>
      <c r="C2450" s="1" t="n">
        <v>100</v>
      </c>
      <c r="D2450" s="1" t="s">
        <v>3877</v>
      </c>
      <c r="E2450" s="1" t="n">
        <v>33</v>
      </c>
      <c r="F2450" s="1" t="s">
        <v>93</v>
      </c>
      <c r="I2450" s="1" t="n">
        <v>1257689</v>
      </c>
      <c r="J2450" s="1" t="n">
        <v>100019</v>
      </c>
      <c r="K2450" s="1" t="n">
        <v>20</v>
      </c>
      <c r="L2450" s="1" t="s">
        <v>3863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7" t="n">
        <v>46188</v>
      </c>
      <c r="C2451" s="1" t="n">
        <v>100</v>
      </c>
      <c r="D2451" s="1" t="s">
        <v>3877</v>
      </c>
      <c r="E2451" s="1" t="n">
        <v>33</v>
      </c>
      <c r="F2451" s="1" t="s">
        <v>93</v>
      </c>
      <c r="I2451" s="1" t="n">
        <v>1257689</v>
      </c>
      <c r="J2451" s="1" t="n">
        <v>100020</v>
      </c>
      <c r="K2451" s="1" t="n">
        <v>21</v>
      </c>
      <c r="L2451" s="1" t="s">
        <v>3864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7" t="n">
        <v>46188</v>
      </c>
      <c r="C2452" s="1" t="n">
        <v>100</v>
      </c>
      <c r="D2452" s="1" t="s">
        <v>3877</v>
      </c>
      <c r="E2452" s="1" t="n">
        <v>33</v>
      </c>
      <c r="F2452" s="1" t="s">
        <v>93</v>
      </c>
      <c r="I2452" s="1" t="n">
        <v>1257689</v>
      </c>
      <c r="J2452" s="1" t="n">
        <v>100053</v>
      </c>
      <c r="K2452" s="1" t="n">
        <v>54</v>
      </c>
      <c r="L2452" s="1" t="s">
        <v>3866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7" t="n">
        <v>46188</v>
      </c>
      <c r="C2453" s="1" t="n">
        <v>100</v>
      </c>
      <c r="D2453" s="1" t="s">
        <v>3877</v>
      </c>
      <c r="E2453" s="1" t="n">
        <v>33</v>
      </c>
      <c r="F2453" s="1" t="s">
        <v>93</v>
      </c>
      <c r="I2453" s="1" t="n">
        <v>1257689</v>
      </c>
      <c r="J2453" s="1" t="n">
        <v>100638</v>
      </c>
      <c r="K2453" s="1" t="n">
        <v>508</v>
      </c>
      <c r="L2453" s="1" t="s">
        <v>3867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7" t="n">
        <v>46188</v>
      </c>
      <c r="C2454" s="1" t="n">
        <v>100</v>
      </c>
      <c r="D2454" s="1" t="s">
        <v>3877</v>
      </c>
      <c r="E2454" s="1" t="n">
        <v>33</v>
      </c>
      <c r="F2454" s="1" t="s">
        <v>93</v>
      </c>
      <c r="I2454" s="1" t="n">
        <v>1257689</v>
      </c>
      <c r="J2454" s="1" t="n">
        <v>100520</v>
      </c>
      <c r="K2454" s="1" t="n">
        <v>507</v>
      </c>
      <c r="L2454" s="1" t="s">
        <v>3868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7" t="n">
        <v>46188</v>
      </c>
      <c r="C2455" s="1" t="n">
        <v>100</v>
      </c>
      <c r="D2455" s="1" t="s">
        <v>3877</v>
      </c>
      <c r="E2455" s="1" t="n">
        <v>33</v>
      </c>
      <c r="F2455" s="1" t="s">
        <v>93</v>
      </c>
      <c r="I2455" s="1" t="n">
        <v>1257689</v>
      </c>
      <c r="J2455" s="1" t="n">
        <v>100319</v>
      </c>
      <c r="K2455" s="1" t="n">
        <v>73453</v>
      </c>
      <c r="L2455" s="1" t="s">
        <v>3869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7" t="n">
        <v>46188</v>
      </c>
      <c r="C2456" s="1" t="n">
        <v>100</v>
      </c>
      <c r="D2456" s="1" t="s">
        <v>3877</v>
      </c>
      <c r="E2456" s="1" t="n">
        <v>33</v>
      </c>
      <c r="F2456" s="1" t="s">
        <v>93</v>
      </c>
      <c r="I2456" s="1" t="n">
        <v>1257689</v>
      </c>
      <c r="J2456" s="1" t="n">
        <v>110455</v>
      </c>
      <c r="K2456" s="1" t="n">
        <v>53212</v>
      </c>
      <c r="L2456" s="1" t="s">
        <v>3870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7" t="n">
        <v>46188</v>
      </c>
      <c r="C2457" s="1" t="n">
        <v>171</v>
      </c>
      <c r="D2457" s="1" t="s">
        <v>3878</v>
      </c>
      <c r="E2457" s="1" t="n">
        <v>1740</v>
      </c>
      <c r="F2457" s="1" t="s">
        <v>296</v>
      </c>
      <c r="I2457" s="1" t="n">
        <v>1236076</v>
      </c>
      <c r="J2457" s="1" t="n">
        <v>16644</v>
      </c>
      <c r="K2457" s="1" t="n">
        <v>7891000084663</v>
      </c>
      <c r="L2457" s="1" t="s">
        <v>4543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7" t="n">
        <v>46188</v>
      </c>
      <c r="C2458" s="1" t="n">
        <v>171</v>
      </c>
      <c r="D2458" s="1" t="s">
        <v>3878</v>
      </c>
      <c r="E2458" s="1" t="n">
        <v>1740</v>
      </c>
      <c r="F2458" s="1" t="s">
        <v>296</v>
      </c>
      <c r="I2458" s="1" t="n">
        <v>1236076</v>
      </c>
      <c r="J2458" s="1" t="n">
        <v>81395</v>
      </c>
      <c r="K2458" s="1" t="n">
        <v>7891097108280</v>
      </c>
      <c r="L2458" s="1" t="s">
        <v>4861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7" t="n">
        <v>46188</v>
      </c>
      <c r="C2459" s="1" t="n">
        <v>171</v>
      </c>
      <c r="D2459" s="1" t="s">
        <v>3878</v>
      </c>
      <c r="E2459" s="1" t="n">
        <v>1740</v>
      </c>
      <c r="F2459" s="1" t="s">
        <v>296</v>
      </c>
      <c r="I2459" s="1" t="n">
        <v>1236076</v>
      </c>
      <c r="J2459" s="1" t="n">
        <v>81396</v>
      </c>
      <c r="K2459" s="1" t="n">
        <v>7898755200652</v>
      </c>
      <c r="L2459" s="1" t="s">
        <v>4862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7" t="n">
        <v>46189</v>
      </c>
      <c r="C2460" s="1" t="n">
        <v>1</v>
      </c>
      <c r="D2460" s="1" t="s">
        <v>3781</v>
      </c>
      <c r="E2460" s="1" t="n">
        <v>642</v>
      </c>
      <c r="F2460" s="1" t="s">
        <v>186</v>
      </c>
      <c r="I2460" s="1" t="n">
        <v>500</v>
      </c>
      <c r="J2460" s="1" t="n">
        <v>71766</v>
      </c>
      <c r="K2460" s="1" t="n">
        <v>779180</v>
      </c>
      <c r="L2460" s="1" t="s">
        <v>3881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7" t="n">
        <v>46189</v>
      </c>
      <c r="C2461" s="1" t="n">
        <v>1</v>
      </c>
      <c r="D2461" s="1" t="s">
        <v>3781</v>
      </c>
      <c r="E2461" s="1" t="n">
        <v>1812</v>
      </c>
      <c r="F2461" s="1" t="s">
        <v>347</v>
      </c>
      <c r="I2461" s="1" t="n">
        <v>2720</v>
      </c>
      <c r="J2461" s="1" t="n">
        <v>13262</v>
      </c>
      <c r="K2461" s="1" t="n">
        <v>7896533711505</v>
      </c>
      <c r="L2461" s="1" t="s">
        <v>4863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7" t="n">
        <v>46189</v>
      </c>
      <c r="C2462" s="1" t="n">
        <v>1</v>
      </c>
      <c r="D2462" s="1" t="s">
        <v>3781</v>
      </c>
      <c r="E2462" s="1" t="n">
        <v>1812</v>
      </c>
      <c r="F2462" s="1" t="s">
        <v>347</v>
      </c>
      <c r="I2462" s="1" t="n">
        <v>2720</v>
      </c>
      <c r="J2462" s="1" t="n">
        <v>46152</v>
      </c>
      <c r="K2462" s="1" t="n">
        <v>7898168330717</v>
      </c>
      <c r="L2462" s="1" t="s">
        <v>4864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7" t="n">
        <v>46189</v>
      </c>
      <c r="C2463" s="1" t="n">
        <v>1</v>
      </c>
      <c r="D2463" s="1" t="s">
        <v>3781</v>
      </c>
      <c r="E2463" s="1" t="n">
        <v>1812</v>
      </c>
      <c r="F2463" s="1" t="s">
        <v>347</v>
      </c>
      <c r="I2463" s="1" t="n">
        <v>2720</v>
      </c>
      <c r="J2463" s="1" t="n">
        <v>52317</v>
      </c>
      <c r="K2463" s="1" t="n">
        <v>7898690980015</v>
      </c>
      <c r="L2463" s="1" t="s">
        <v>4865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7" t="n">
        <v>46189</v>
      </c>
      <c r="C2464" s="1" t="n">
        <v>1</v>
      </c>
      <c r="D2464" s="1" t="s">
        <v>3781</v>
      </c>
      <c r="E2464" s="1" t="n">
        <v>794</v>
      </c>
      <c r="F2464" s="1" t="s">
        <v>365</v>
      </c>
      <c r="I2464" s="1" t="n">
        <v>8075</v>
      </c>
      <c r="J2464" s="1" t="n">
        <v>20298</v>
      </c>
      <c r="K2464" s="1" t="n">
        <v>7898202616036</v>
      </c>
      <c r="L2464" s="1" t="s">
        <v>4866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7" t="n">
        <v>46189</v>
      </c>
      <c r="C2465" s="1" t="n">
        <v>1</v>
      </c>
      <c r="D2465" s="1" t="s">
        <v>3781</v>
      </c>
      <c r="E2465" s="1" t="n">
        <v>794</v>
      </c>
      <c r="F2465" s="1" t="s">
        <v>365</v>
      </c>
      <c r="I2465" s="1" t="n">
        <v>8075</v>
      </c>
      <c r="J2465" s="1" t="n">
        <v>101456</v>
      </c>
      <c r="K2465" s="1" t="n">
        <v>7891055112106</v>
      </c>
      <c r="L2465" s="1" t="s">
        <v>4867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7" t="n">
        <v>46189</v>
      </c>
      <c r="C2466" s="1" t="n">
        <v>1</v>
      </c>
      <c r="D2466" s="1" t="s">
        <v>3781</v>
      </c>
      <c r="E2466" s="1" t="n">
        <v>794</v>
      </c>
      <c r="F2466" s="1" t="s">
        <v>365</v>
      </c>
      <c r="I2466" s="1" t="n">
        <v>8075</v>
      </c>
      <c r="J2466" s="1" t="n">
        <v>101508</v>
      </c>
      <c r="K2466" s="1" t="n">
        <v>7898093780069</v>
      </c>
      <c r="L2466" s="1" t="s">
        <v>4868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7" t="n">
        <v>46189</v>
      </c>
      <c r="C2467" s="1" t="n">
        <v>1</v>
      </c>
      <c r="D2467" s="1" t="s">
        <v>3781</v>
      </c>
      <c r="E2467" s="1" t="n">
        <v>794</v>
      </c>
      <c r="F2467" s="1" t="s">
        <v>365</v>
      </c>
      <c r="I2467" s="1" t="n">
        <v>8075</v>
      </c>
      <c r="J2467" s="1" t="n">
        <v>11215</v>
      </c>
      <c r="K2467" s="1" t="n">
        <v>7453010015787</v>
      </c>
      <c r="L2467" s="1" t="s">
        <v>4869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7" t="n">
        <v>46189</v>
      </c>
      <c r="C2468" s="1" t="n">
        <v>1</v>
      </c>
      <c r="D2468" s="1" t="s">
        <v>3781</v>
      </c>
      <c r="E2468" s="1" t="n">
        <v>794</v>
      </c>
      <c r="F2468" s="1" t="s">
        <v>365</v>
      </c>
      <c r="I2468" s="1" t="n">
        <v>8075</v>
      </c>
      <c r="J2468" s="1" t="n">
        <v>13485</v>
      </c>
      <c r="K2468" s="1" t="n">
        <v>7896058590500</v>
      </c>
      <c r="L2468" s="1" t="s">
        <v>4870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7" t="n">
        <v>46189</v>
      </c>
      <c r="C2469" s="1" t="n">
        <v>1</v>
      </c>
      <c r="D2469" s="1" t="s">
        <v>3781</v>
      </c>
      <c r="E2469" s="1" t="n">
        <v>794</v>
      </c>
      <c r="F2469" s="1" t="s">
        <v>365</v>
      </c>
      <c r="I2469" s="1" t="n">
        <v>8075</v>
      </c>
      <c r="J2469" s="1" t="n">
        <v>17439</v>
      </c>
      <c r="K2469" s="1" t="n">
        <v>7891055226308</v>
      </c>
      <c r="L2469" s="1" t="s">
        <v>4871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7" t="n">
        <v>46189</v>
      </c>
      <c r="C2470" s="1" t="n">
        <v>1</v>
      </c>
      <c r="D2470" s="1" t="s">
        <v>3781</v>
      </c>
      <c r="E2470" s="1" t="n">
        <v>794</v>
      </c>
      <c r="F2470" s="1" t="s">
        <v>365</v>
      </c>
      <c r="I2470" s="1" t="n">
        <v>8075</v>
      </c>
      <c r="J2470" s="1" t="n">
        <v>31725</v>
      </c>
      <c r="K2470" s="1" t="n">
        <v>7898932211631</v>
      </c>
      <c r="L2470" s="1" t="s">
        <v>4872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7" t="n">
        <v>46189</v>
      </c>
      <c r="C2471" s="1" t="n">
        <v>1</v>
      </c>
      <c r="D2471" s="1" t="s">
        <v>3781</v>
      </c>
      <c r="E2471" s="1" t="n">
        <v>794</v>
      </c>
      <c r="F2471" s="1" t="s">
        <v>365</v>
      </c>
      <c r="I2471" s="1" t="n">
        <v>8075</v>
      </c>
      <c r="J2471" s="1" t="n">
        <v>32224</v>
      </c>
      <c r="K2471" s="1" t="n">
        <v>7898932211693</v>
      </c>
      <c r="L2471" s="1" t="s">
        <v>3948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7" t="n">
        <v>46189</v>
      </c>
      <c r="C2472" s="1" t="n">
        <v>1</v>
      </c>
      <c r="D2472" s="1" t="s">
        <v>3781</v>
      </c>
      <c r="E2472" s="1" t="n">
        <v>794</v>
      </c>
      <c r="F2472" s="1" t="s">
        <v>365</v>
      </c>
      <c r="I2472" s="1" t="n">
        <v>8075</v>
      </c>
      <c r="J2472" s="1" t="n">
        <v>32824</v>
      </c>
      <c r="K2472" s="1" t="n">
        <v>7898932211136</v>
      </c>
      <c r="L2472" s="1" t="s">
        <v>3949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7" t="n">
        <v>46189</v>
      </c>
      <c r="C2473" s="1" t="n">
        <v>1</v>
      </c>
      <c r="D2473" s="1" t="s">
        <v>3781</v>
      </c>
      <c r="E2473" s="1" t="n">
        <v>794</v>
      </c>
      <c r="F2473" s="1" t="s">
        <v>365</v>
      </c>
      <c r="I2473" s="1" t="n">
        <v>8075</v>
      </c>
      <c r="J2473" s="1" t="n">
        <v>35669</v>
      </c>
      <c r="K2473" s="1" t="n">
        <v>7890000000017</v>
      </c>
      <c r="L2473" s="1" t="s">
        <v>4873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7" t="n">
        <v>46189</v>
      </c>
      <c r="C2474" s="1" t="n">
        <v>1</v>
      </c>
      <c r="D2474" s="1" t="s">
        <v>3781</v>
      </c>
      <c r="E2474" s="1" t="n">
        <v>794</v>
      </c>
      <c r="F2474" s="1" t="s">
        <v>365</v>
      </c>
      <c r="I2474" s="1" t="n">
        <v>8075</v>
      </c>
      <c r="J2474" s="1" t="n">
        <v>44150</v>
      </c>
      <c r="K2474" s="1" t="n">
        <v>7896001044517</v>
      </c>
      <c r="L2474" s="1" t="s">
        <v>3954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7" t="n">
        <v>46189</v>
      </c>
      <c r="C2475" s="1" t="n">
        <v>1</v>
      </c>
      <c r="D2475" s="1" t="s">
        <v>3781</v>
      </c>
      <c r="E2475" s="1" t="n">
        <v>794</v>
      </c>
      <c r="F2475" s="1" t="s">
        <v>365</v>
      </c>
      <c r="I2475" s="1" t="n">
        <v>8075</v>
      </c>
      <c r="J2475" s="1" t="n">
        <v>45318</v>
      </c>
      <c r="K2475" s="1" t="n">
        <v>7898941898526</v>
      </c>
      <c r="L2475" s="1" t="s">
        <v>3955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7" t="n">
        <v>46189</v>
      </c>
      <c r="C2476" s="1" t="n">
        <v>1</v>
      </c>
      <c r="D2476" s="1" t="s">
        <v>3781</v>
      </c>
      <c r="E2476" s="1" t="n">
        <v>794</v>
      </c>
      <c r="F2476" s="1" t="s">
        <v>365</v>
      </c>
      <c r="I2476" s="1" t="n">
        <v>8075</v>
      </c>
      <c r="J2476" s="1" t="n">
        <v>46376</v>
      </c>
      <c r="K2476" s="1" t="n">
        <v>7898935857119</v>
      </c>
      <c r="L2476" s="1" t="s">
        <v>4874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7" t="n">
        <v>46189</v>
      </c>
      <c r="C2477" s="1" t="n">
        <v>1</v>
      </c>
      <c r="D2477" s="1" t="s">
        <v>3781</v>
      </c>
      <c r="E2477" s="1" t="n">
        <v>794</v>
      </c>
      <c r="F2477" s="1" t="s">
        <v>365</v>
      </c>
      <c r="I2477" s="1" t="n">
        <v>8075</v>
      </c>
      <c r="J2477" s="1" t="n">
        <v>49957</v>
      </c>
      <c r="K2477" s="1" t="n">
        <v>7898093782681</v>
      </c>
      <c r="L2477" s="1" t="s">
        <v>4875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7" t="n">
        <v>46189</v>
      </c>
      <c r="C2478" s="1" t="n">
        <v>1</v>
      </c>
      <c r="D2478" s="1" t="s">
        <v>3781</v>
      </c>
      <c r="E2478" s="1" t="n">
        <v>794</v>
      </c>
      <c r="F2478" s="1" t="s">
        <v>365</v>
      </c>
      <c r="I2478" s="1" t="n">
        <v>8075</v>
      </c>
      <c r="J2478" s="1" t="n">
        <v>53074</v>
      </c>
      <c r="K2478" s="1" t="n">
        <v>7898941898540</v>
      </c>
      <c r="L2478" s="1" t="s">
        <v>3960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7" t="n">
        <v>46189</v>
      </c>
      <c r="C2479" s="1" t="n">
        <v>1</v>
      </c>
      <c r="D2479" s="1" t="s">
        <v>3781</v>
      </c>
      <c r="E2479" s="1" t="n">
        <v>794</v>
      </c>
      <c r="F2479" s="1" t="s">
        <v>365</v>
      </c>
      <c r="I2479" s="1" t="n">
        <v>8075</v>
      </c>
      <c r="J2479" s="1" t="n">
        <v>62668</v>
      </c>
      <c r="K2479" s="1" t="n">
        <v>7898093782889</v>
      </c>
      <c r="L2479" s="1" t="s">
        <v>3974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7" t="n">
        <v>46189</v>
      </c>
      <c r="C2480" s="1" t="n">
        <v>1</v>
      </c>
      <c r="D2480" s="1" t="s">
        <v>3781</v>
      </c>
      <c r="E2480" s="1" t="n">
        <v>794</v>
      </c>
      <c r="F2480" s="1" t="s">
        <v>365</v>
      </c>
      <c r="I2480" s="1" t="n">
        <v>8075</v>
      </c>
      <c r="J2480" s="1" t="n">
        <v>65122</v>
      </c>
      <c r="K2480" s="1" t="n">
        <v>7898093785750</v>
      </c>
      <c r="L2480" s="1" t="s">
        <v>4876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7" t="n">
        <v>46189</v>
      </c>
      <c r="C2481" s="1" t="n">
        <v>1</v>
      </c>
      <c r="D2481" s="1" t="s">
        <v>3781</v>
      </c>
      <c r="E2481" s="1" t="n">
        <v>794</v>
      </c>
      <c r="F2481" s="1" t="s">
        <v>365</v>
      </c>
      <c r="I2481" s="1" t="n">
        <v>8075</v>
      </c>
      <c r="J2481" s="1" t="n">
        <v>67576</v>
      </c>
      <c r="K2481" s="1" t="n">
        <v>7898951534704</v>
      </c>
      <c r="L2481" s="1" t="s">
        <v>4877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7" t="n">
        <v>46189</v>
      </c>
      <c r="C2482" s="1" t="n">
        <v>1</v>
      </c>
      <c r="D2482" s="1" t="s">
        <v>3781</v>
      </c>
      <c r="E2482" s="1" t="n">
        <v>794</v>
      </c>
      <c r="F2482" s="1" t="s">
        <v>365</v>
      </c>
      <c r="I2482" s="1" t="n">
        <v>8075</v>
      </c>
      <c r="J2482" s="1" t="n">
        <v>67577</v>
      </c>
      <c r="K2482" s="1" t="n">
        <v>7891914050211</v>
      </c>
      <c r="L2482" s="1" t="s">
        <v>4878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7" t="n">
        <v>46189</v>
      </c>
      <c r="C2483" s="1" t="n">
        <v>1</v>
      </c>
      <c r="D2483" s="1" t="s">
        <v>3781</v>
      </c>
      <c r="E2483" s="1" t="n">
        <v>794</v>
      </c>
      <c r="F2483" s="1" t="s">
        <v>365</v>
      </c>
      <c r="I2483" s="1" t="n">
        <v>8075</v>
      </c>
      <c r="J2483" s="1" t="n">
        <v>67643</v>
      </c>
      <c r="K2483" s="1" t="n">
        <v>7898093783640</v>
      </c>
      <c r="L2483" s="1" t="s">
        <v>4879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7" t="n">
        <v>46189</v>
      </c>
      <c r="C2484" s="1" t="n">
        <v>1</v>
      </c>
      <c r="D2484" s="1" t="s">
        <v>3781</v>
      </c>
      <c r="E2484" s="1" t="n">
        <v>794</v>
      </c>
      <c r="F2484" s="1" t="s">
        <v>365</v>
      </c>
      <c r="I2484" s="1" t="n">
        <v>8075</v>
      </c>
      <c r="J2484" s="1" t="n">
        <v>67820</v>
      </c>
      <c r="K2484" s="1" t="n">
        <v>7898952461221</v>
      </c>
      <c r="L2484" s="1" t="s">
        <v>4880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7" t="n">
        <v>46189</v>
      </c>
      <c r="C2485" s="1" t="n">
        <v>1</v>
      </c>
      <c r="D2485" s="1" t="s">
        <v>3781</v>
      </c>
      <c r="E2485" s="1" t="n">
        <v>794</v>
      </c>
      <c r="F2485" s="1" t="s">
        <v>365</v>
      </c>
      <c r="I2485" s="1" t="n">
        <v>8075</v>
      </c>
      <c r="J2485" s="1" t="n">
        <v>68499</v>
      </c>
      <c r="K2485" s="1" t="n">
        <v>7898952461481</v>
      </c>
      <c r="L2485" s="1" t="s">
        <v>4881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7" t="n">
        <v>46189</v>
      </c>
      <c r="C2486" s="1" t="n">
        <v>1</v>
      </c>
      <c r="D2486" s="1" t="s">
        <v>3781</v>
      </c>
      <c r="E2486" s="1" t="n">
        <v>794</v>
      </c>
      <c r="F2486" s="1" t="s">
        <v>365</v>
      </c>
      <c r="I2486" s="1" t="n">
        <v>8075</v>
      </c>
      <c r="J2486" s="1" t="n">
        <v>69486</v>
      </c>
      <c r="K2486" s="1" t="n">
        <v>7898093781486</v>
      </c>
      <c r="L2486" s="1" t="s">
        <v>4882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7" t="n">
        <v>46189</v>
      </c>
      <c r="C2487" s="1" t="n">
        <v>1</v>
      </c>
      <c r="D2487" s="1" t="s">
        <v>3781</v>
      </c>
      <c r="E2487" s="1" t="n">
        <v>794</v>
      </c>
      <c r="F2487" s="1" t="s">
        <v>365</v>
      </c>
      <c r="I2487" s="1" t="n">
        <v>8075</v>
      </c>
      <c r="J2487" s="1" t="n">
        <v>81416</v>
      </c>
      <c r="K2487" s="1" t="n">
        <v>7898952461344</v>
      </c>
      <c r="L2487" s="1" t="s">
        <v>4883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7" t="n">
        <v>46189</v>
      </c>
      <c r="C2488" s="1" t="n">
        <v>1</v>
      </c>
      <c r="D2488" s="1" t="s">
        <v>3781</v>
      </c>
      <c r="E2488" s="1" t="n">
        <v>794</v>
      </c>
      <c r="F2488" s="1" t="s">
        <v>365</v>
      </c>
      <c r="I2488" s="1" t="n">
        <v>8075</v>
      </c>
      <c r="J2488" s="1" t="n">
        <v>81417</v>
      </c>
      <c r="K2488" s="1" t="n">
        <v>7898952461504</v>
      </c>
      <c r="L2488" s="1" t="s">
        <v>4884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7" t="n">
        <v>46189</v>
      </c>
      <c r="C2489" s="1" t="n">
        <v>1</v>
      </c>
      <c r="D2489" s="1" t="s">
        <v>3781</v>
      </c>
      <c r="E2489" s="1" t="n">
        <v>794</v>
      </c>
      <c r="F2489" s="1" t="s">
        <v>365</v>
      </c>
      <c r="I2489" s="1" t="n">
        <v>8075</v>
      </c>
      <c r="J2489" s="1" t="n">
        <v>81418</v>
      </c>
      <c r="K2489" s="1" t="n">
        <v>7896001059016</v>
      </c>
      <c r="L2489" s="1" t="s">
        <v>4885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7" t="n">
        <v>46189</v>
      </c>
      <c r="C2490" s="1" t="n">
        <v>1</v>
      </c>
      <c r="D2490" s="1" t="s">
        <v>3781</v>
      </c>
      <c r="E2490" s="1" t="n">
        <v>1615</v>
      </c>
      <c r="F2490" s="1" t="s">
        <v>253</v>
      </c>
      <c r="I2490" s="1" t="n">
        <v>14692</v>
      </c>
      <c r="J2490" s="1" t="n">
        <v>100101</v>
      </c>
      <c r="K2490" s="1" t="n">
        <v>102</v>
      </c>
      <c r="L2490" s="1" t="s">
        <v>4153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7" t="n">
        <v>46189</v>
      </c>
      <c r="C2491" s="1" t="n">
        <v>1</v>
      </c>
      <c r="D2491" s="1" t="s">
        <v>3781</v>
      </c>
      <c r="E2491" s="1" t="n">
        <v>1615</v>
      </c>
      <c r="F2491" s="1" t="s">
        <v>253</v>
      </c>
      <c r="I2491" s="1" t="n">
        <v>14692</v>
      </c>
      <c r="J2491" s="1" t="n">
        <v>100114</v>
      </c>
      <c r="K2491" s="1" t="n">
        <v>115</v>
      </c>
      <c r="L2491" s="1" t="s">
        <v>4154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7" t="n">
        <v>46189</v>
      </c>
      <c r="C2492" s="1" t="n">
        <v>1</v>
      </c>
      <c r="D2492" s="1" t="s">
        <v>3781</v>
      </c>
      <c r="E2492" s="1" t="n">
        <v>1615</v>
      </c>
      <c r="F2492" s="1" t="s">
        <v>253</v>
      </c>
      <c r="I2492" s="1" t="n">
        <v>14692</v>
      </c>
      <c r="J2492" s="1" t="n">
        <v>51595</v>
      </c>
      <c r="K2492" s="1" t="n">
        <v>735810180542</v>
      </c>
      <c r="L2492" s="1" t="s">
        <v>4042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7" t="n">
        <v>46189</v>
      </c>
      <c r="C2493" s="1" t="n">
        <v>1</v>
      </c>
      <c r="D2493" s="1" t="s">
        <v>3781</v>
      </c>
      <c r="E2493" s="1" t="n">
        <v>1615</v>
      </c>
      <c r="F2493" s="1" t="s">
        <v>253</v>
      </c>
      <c r="I2493" s="1" t="n">
        <v>14692</v>
      </c>
      <c r="J2493" s="1" t="n">
        <v>55350</v>
      </c>
      <c r="K2493" s="1" t="n">
        <v>609963080076</v>
      </c>
      <c r="L2493" s="1" t="s">
        <v>4043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7" t="n">
        <v>46189</v>
      </c>
      <c r="C2494" s="1" t="n">
        <v>1</v>
      </c>
      <c r="D2494" s="1" t="s">
        <v>3781</v>
      </c>
      <c r="E2494" s="1" t="n">
        <v>1921</v>
      </c>
      <c r="F2494" s="1" t="s">
        <v>276</v>
      </c>
      <c r="I2494" s="1" t="n">
        <v>20900</v>
      </c>
      <c r="J2494" s="1" t="n">
        <v>37862</v>
      </c>
      <c r="K2494" s="1" t="n">
        <v>7898162360819</v>
      </c>
      <c r="L2494" s="1" t="s">
        <v>4886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7" t="n">
        <v>46189</v>
      </c>
      <c r="C2495" s="1" t="n">
        <v>1</v>
      </c>
      <c r="D2495" s="1" t="s">
        <v>3781</v>
      </c>
      <c r="E2495" s="1" t="n">
        <v>1921</v>
      </c>
      <c r="F2495" s="1" t="s">
        <v>276</v>
      </c>
      <c r="I2495" s="1" t="n">
        <v>20900</v>
      </c>
      <c r="J2495" s="1" t="n">
        <v>37863</v>
      </c>
      <c r="K2495" s="1" t="n">
        <v>7898162360826</v>
      </c>
      <c r="L2495" s="1" t="s">
        <v>4887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7" t="n">
        <v>46189</v>
      </c>
      <c r="C2496" s="1" t="n">
        <v>1</v>
      </c>
      <c r="D2496" s="1" t="s">
        <v>3781</v>
      </c>
      <c r="E2496" s="1" t="n">
        <v>1921</v>
      </c>
      <c r="F2496" s="1" t="s">
        <v>276</v>
      </c>
      <c r="I2496" s="1" t="n">
        <v>20900</v>
      </c>
      <c r="J2496" s="1" t="n">
        <v>37867</v>
      </c>
      <c r="K2496" s="1" t="n">
        <v>7896383000590</v>
      </c>
      <c r="L2496" s="1" t="s">
        <v>4888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7" t="n">
        <v>46189</v>
      </c>
      <c r="C2497" s="1" t="n">
        <v>1</v>
      </c>
      <c r="D2497" s="1" t="s">
        <v>3781</v>
      </c>
      <c r="E2497" s="1" t="n">
        <v>1921</v>
      </c>
      <c r="F2497" s="1" t="s">
        <v>276</v>
      </c>
      <c r="I2497" s="1" t="n">
        <v>20900</v>
      </c>
      <c r="J2497" s="1" t="n">
        <v>45435</v>
      </c>
      <c r="K2497" s="1" t="n">
        <v>7908031500694</v>
      </c>
      <c r="L2497" s="1" t="s">
        <v>4889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7" t="n">
        <v>46189</v>
      </c>
      <c r="C2498" s="1" t="n">
        <v>1</v>
      </c>
      <c r="D2498" s="1" t="s">
        <v>3781</v>
      </c>
      <c r="E2498" s="1" t="n">
        <v>1921</v>
      </c>
      <c r="F2498" s="1" t="s">
        <v>276</v>
      </c>
      <c r="I2498" s="1" t="n">
        <v>20900</v>
      </c>
      <c r="J2498" s="1" t="n">
        <v>45512</v>
      </c>
      <c r="K2498" s="1" t="n">
        <v>7899085120023</v>
      </c>
      <c r="L2498" s="1" t="s">
        <v>4890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7" t="n">
        <v>46189</v>
      </c>
      <c r="C2499" s="1" t="n">
        <v>1</v>
      </c>
      <c r="D2499" s="1" t="s">
        <v>3781</v>
      </c>
      <c r="E2499" s="1" t="n">
        <v>1921</v>
      </c>
      <c r="F2499" s="1" t="s">
        <v>276</v>
      </c>
      <c r="I2499" s="1" t="n">
        <v>20900</v>
      </c>
      <c r="J2499" s="1" t="n">
        <v>45677</v>
      </c>
      <c r="K2499" s="1" t="n">
        <v>7899085120627</v>
      </c>
      <c r="L2499" s="1" t="s">
        <v>4891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7" t="n">
        <v>46189</v>
      </c>
      <c r="C2500" s="1" t="n">
        <v>1</v>
      </c>
      <c r="D2500" s="1" t="s">
        <v>3781</v>
      </c>
      <c r="E2500" s="1" t="n">
        <v>1921</v>
      </c>
      <c r="F2500" s="1" t="s">
        <v>276</v>
      </c>
      <c r="I2500" s="1" t="n">
        <v>20900</v>
      </c>
      <c r="J2500" s="1" t="n">
        <v>45856</v>
      </c>
      <c r="K2500" s="1" t="n">
        <v>7899085120443</v>
      </c>
      <c r="L2500" s="1" t="s">
        <v>4892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7" t="n">
        <v>46189</v>
      </c>
      <c r="C2501" s="1" t="n">
        <v>1</v>
      </c>
      <c r="D2501" s="1" t="s">
        <v>3781</v>
      </c>
      <c r="E2501" s="1" t="n">
        <v>1921</v>
      </c>
      <c r="F2501" s="1" t="s">
        <v>276</v>
      </c>
      <c r="I2501" s="1" t="n">
        <v>20900</v>
      </c>
      <c r="J2501" s="1" t="n">
        <v>46077</v>
      </c>
      <c r="K2501" s="1" t="n">
        <v>7899085120221</v>
      </c>
      <c r="L2501" s="1" t="s">
        <v>4893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7" t="n">
        <v>46189</v>
      </c>
      <c r="C2502" s="1" t="n">
        <v>1</v>
      </c>
      <c r="D2502" s="1" t="s">
        <v>3781</v>
      </c>
      <c r="E2502" s="1" t="n">
        <v>1921</v>
      </c>
      <c r="F2502" s="1" t="s">
        <v>276</v>
      </c>
      <c r="I2502" s="1" t="n">
        <v>20900</v>
      </c>
      <c r="J2502" s="1" t="n">
        <v>46078</v>
      </c>
      <c r="K2502" s="1" t="n">
        <v>7899085120016</v>
      </c>
      <c r="L2502" s="1" t="s">
        <v>4894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7" t="n">
        <v>46189</v>
      </c>
      <c r="C2503" s="1" t="n">
        <v>1</v>
      </c>
      <c r="D2503" s="1" t="s">
        <v>3781</v>
      </c>
      <c r="E2503" s="1" t="n">
        <v>1921</v>
      </c>
      <c r="F2503" s="1" t="s">
        <v>276</v>
      </c>
      <c r="I2503" s="1" t="n">
        <v>20900</v>
      </c>
      <c r="J2503" s="1" t="n">
        <v>46080</v>
      </c>
      <c r="K2503" s="1" t="n">
        <v>7899085120603</v>
      </c>
      <c r="L2503" s="1" t="s">
        <v>4895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7" t="n">
        <v>46189</v>
      </c>
      <c r="C2504" s="1" t="n">
        <v>1</v>
      </c>
      <c r="D2504" s="1" t="s">
        <v>3781</v>
      </c>
      <c r="E2504" s="1" t="n">
        <v>1921</v>
      </c>
      <c r="F2504" s="1" t="s">
        <v>276</v>
      </c>
      <c r="I2504" s="1" t="n">
        <v>20900</v>
      </c>
      <c r="J2504" s="1" t="n">
        <v>46087</v>
      </c>
      <c r="K2504" s="1" t="n">
        <v>7899085120559</v>
      </c>
      <c r="L2504" s="1" t="s">
        <v>4896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7" t="n">
        <v>46189</v>
      </c>
      <c r="C2505" s="1" t="n">
        <v>1</v>
      </c>
      <c r="D2505" s="1" t="s">
        <v>3781</v>
      </c>
      <c r="E2505" s="1" t="n">
        <v>1921</v>
      </c>
      <c r="F2505" s="1" t="s">
        <v>276</v>
      </c>
      <c r="I2505" s="1" t="n">
        <v>20900</v>
      </c>
      <c r="J2505" s="1" t="n">
        <v>46088</v>
      </c>
      <c r="K2505" s="1" t="n">
        <v>7899085120269</v>
      </c>
      <c r="L2505" s="1" t="s">
        <v>4897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7" t="n">
        <v>46189</v>
      </c>
      <c r="C2506" s="1" t="n">
        <v>1</v>
      </c>
      <c r="D2506" s="1" t="s">
        <v>3781</v>
      </c>
      <c r="E2506" s="1" t="n">
        <v>1921</v>
      </c>
      <c r="F2506" s="1" t="s">
        <v>276</v>
      </c>
      <c r="I2506" s="1" t="n">
        <v>20900</v>
      </c>
      <c r="J2506" s="1" t="n">
        <v>46089</v>
      </c>
      <c r="K2506" s="1" t="n">
        <v>7899085120542</v>
      </c>
      <c r="L2506" s="1" t="s">
        <v>4898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7" t="n">
        <v>46189</v>
      </c>
      <c r="C2507" s="1" t="n">
        <v>1</v>
      </c>
      <c r="D2507" s="1" t="s">
        <v>3781</v>
      </c>
      <c r="E2507" s="1" t="n">
        <v>1921</v>
      </c>
      <c r="F2507" s="1" t="s">
        <v>276</v>
      </c>
      <c r="I2507" s="1" t="n">
        <v>20900</v>
      </c>
      <c r="J2507" s="1" t="n">
        <v>46091</v>
      </c>
      <c r="K2507" s="1" t="n">
        <v>7899085120191</v>
      </c>
      <c r="L2507" s="1" t="s">
        <v>4899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7" t="n">
        <v>46189</v>
      </c>
      <c r="C2508" s="1" t="n">
        <v>1</v>
      </c>
      <c r="D2508" s="1" t="s">
        <v>3781</v>
      </c>
      <c r="E2508" s="1" t="n">
        <v>1921</v>
      </c>
      <c r="F2508" s="1" t="s">
        <v>276</v>
      </c>
      <c r="I2508" s="1" t="n">
        <v>20900</v>
      </c>
      <c r="J2508" s="1" t="n">
        <v>46092</v>
      </c>
      <c r="K2508" s="1" t="n">
        <v>7899085120566</v>
      </c>
      <c r="L2508" s="1" t="s">
        <v>4900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7" t="n">
        <v>46189</v>
      </c>
      <c r="C2509" s="1" t="n">
        <v>1</v>
      </c>
      <c r="D2509" s="1" t="s">
        <v>3781</v>
      </c>
      <c r="E2509" s="1" t="n">
        <v>1921</v>
      </c>
      <c r="F2509" s="1" t="s">
        <v>276</v>
      </c>
      <c r="I2509" s="1" t="n">
        <v>20900</v>
      </c>
      <c r="J2509" s="1" t="n">
        <v>46093</v>
      </c>
      <c r="K2509" s="1" t="n">
        <v>7899085120597</v>
      </c>
      <c r="L2509" s="1" t="s">
        <v>4901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7" t="n">
        <v>46189</v>
      </c>
      <c r="C2510" s="1" t="n">
        <v>1</v>
      </c>
      <c r="D2510" s="1" t="s">
        <v>3781</v>
      </c>
      <c r="E2510" s="1" t="n">
        <v>1921</v>
      </c>
      <c r="F2510" s="1" t="s">
        <v>276</v>
      </c>
      <c r="I2510" s="1" t="n">
        <v>20900</v>
      </c>
      <c r="J2510" s="1" t="n">
        <v>46588</v>
      </c>
      <c r="K2510" s="1" t="n">
        <v>7899085120924</v>
      </c>
      <c r="L2510" s="1" t="s">
        <v>4902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7" t="n">
        <v>46189</v>
      </c>
      <c r="C2511" s="1" t="n">
        <v>1</v>
      </c>
      <c r="D2511" s="1" t="s">
        <v>3781</v>
      </c>
      <c r="E2511" s="1" t="n">
        <v>1921</v>
      </c>
      <c r="F2511" s="1" t="s">
        <v>276</v>
      </c>
      <c r="I2511" s="1" t="n">
        <v>20900</v>
      </c>
      <c r="J2511" s="1" t="n">
        <v>47025</v>
      </c>
      <c r="K2511" s="1" t="n">
        <v>7899085120160</v>
      </c>
      <c r="L2511" s="1" t="s">
        <v>4903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7" t="n">
        <v>46189</v>
      </c>
      <c r="C2512" s="1" t="n">
        <v>1</v>
      </c>
      <c r="D2512" s="1" t="s">
        <v>3781</v>
      </c>
      <c r="E2512" s="1" t="n">
        <v>1921</v>
      </c>
      <c r="F2512" s="1" t="s">
        <v>276</v>
      </c>
      <c r="I2512" s="1" t="n">
        <v>20900</v>
      </c>
      <c r="J2512" s="1" t="n">
        <v>47041</v>
      </c>
      <c r="K2512" s="1" t="n">
        <v>7899085120252</v>
      </c>
      <c r="L2512" s="1" t="s">
        <v>4904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7" t="n">
        <v>46189</v>
      </c>
      <c r="C2513" s="1" t="n">
        <v>1</v>
      </c>
      <c r="D2513" s="1" t="s">
        <v>3781</v>
      </c>
      <c r="E2513" s="1" t="n">
        <v>1921</v>
      </c>
      <c r="F2513" s="1" t="s">
        <v>276</v>
      </c>
      <c r="I2513" s="1" t="n">
        <v>20900</v>
      </c>
      <c r="J2513" s="1" t="n">
        <v>47042</v>
      </c>
      <c r="K2513" s="1" t="n">
        <v>7899085120061</v>
      </c>
      <c r="L2513" s="1" t="s">
        <v>4905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7" t="n">
        <v>46189</v>
      </c>
      <c r="C2514" s="1" t="n">
        <v>1</v>
      </c>
      <c r="D2514" s="1" t="s">
        <v>3781</v>
      </c>
      <c r="E2514" s="1" t="n">
        <v>1921</v>
      </c>
      <c r="F2514" s="1" t="s">
        <v>276</v>
      </c>
      <c r="I2514" s="1" t="n">
        <v>20900</v>
      </c>
      <c r="J2514" s="1" t="n">
        <v>47043</v>
      </c>
      <c r="K2514" s="1" t="n">
        <v>7899085120276</v>
      </c>
      <c r="L2514" s="1" t="s">
        <v>4906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7" t="n">
        <v>46189</v>
      </c>
      <c r="C2515" s="1" t="n">
        <v>1</v>
      </c>
      <c r="D2515" s="1" t="s">
        <v>3781</v>
      </c>
      <c r="E2515" s="1" t="n">
        <v>1921</v>
      </c>
      <c r="F2515" s="1" t="s">
        <v>276</v>
      </c>
      <c r="I2515" s="1" t="n">
        <v>20900</v>
      </c>
      <c r="J2515" s="1" t="n">
        <v>47044</v>
      </c>
      <c r="K2515" s="1" t="n">
        <v>7899085120290</v>
      </c>
      <c r="L2515" s="1" t="s">
        <v>4907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7" t="n">
        <v>46189</v>
      </c>
      <c r="C2516" s="1" t="n">
        <v>1</v>
      </c>
      <c r="D2516" s="1" t="s">
        <v>3781</v>
      </c>
      <c r="E2516" s="1" t="n">
        <v>1921</v>
      </c>
      <c r="F2516" s="1" t="s">
        <v>276</v>
      </c>
      <c r="I2516" s="1" t="n">
        <v>20900</v>
      </c>
      <c r="J2516" s="1" t="n">
        <v>47046</v>
      </c>
      <c r="K2516" s="1" t="n">
        <v>7899085120436</v>
      </c>
      <c r="L2516" s="1" t="s">
        <v>4908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7" t="n">
        <v>46189</v>
      </c>
      <c r="C2517" s="1" t="n">
        <v>1</v>
      </c>
      <c r="D2517" s="1" t="s">
        <v>3781</v>
      </c>
      <c r="E2517" s="1" t="n">
        <v>1921</v>
      </c>
      <c r="F2517" s="1" t="s">
        <v>276</v>
      </c>
      <c r="I2517" s="1" t="n">
        <v>20900</v>
      </c>
      <c r="J2517" s="1" t="n">
        <v>47047</v>
      </c>
      <c r="K2517" s="1" t="n">
        <v>7899085120108</v>
      </c>
      <c r="L2517" s="1" t="s">
        <v>4909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7" t="n">
        <v>46189</v>
      </c>
      <c r="C2518" s="1" t="n">
        <v>1</v>
      </c>
      <c r="D2518" s="1" t="s">
        <v>3781</v>
      </c>
      <c r="E2518" s="1" t="n">
        <v>1921</v>
      </c>
      <c r="F2518" s="1" t="s">
        <v>276</v>
      </c>
      <c r="I2518" s="1" t="n">
        <v>20900</v>
      </c>
      <c r="J2518" s="1" t="n">
        <v>47048</v>
      </c>
      <c r="K2518" s="1" t="n">
        <v>7899085120498</v>
      </c>
      <c r="L2518" s="1" t="s">
        <v>4910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7" t="n">
        <v>46189</v>
      </c>
      <c r="C2519" s="1" t="n">
        <v>1</v>
      </c>
      <c r="D2519" s="1" t="s">
        <v>3781</v>
      </c>
      <c r="E2519" s="1" t="n">
        <v>1921</v>
      </c>
      <c r="F2519" s="1" t="s">
        <v>276</v>
      </c>
      <c r="I2519" s="1" t="n">
        <v>20900</v>
      </c>
      <c r="J2519" s="1" t="n">
        <v>47049</v>
      </c>
      <c r="K2519" s="1" t="n">
        <v>7899085120474</v>
      </c>
      <c r="L2519" s="1" t="s">
        <v>4911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7" t="n">
        <v>46189</v>
      </c>
      <c r="C2520" s="1" t="n">
        <v>1</v>
      </c>
      <c r="D2520" s="1" t="s">
        <v>3781</v>
      </c>
      <c r="E2520" s="1" t="n">
        <v>1921</v>
      </c>
      <c r="F2520" s="1" t="s">
        <v>276</v>
      </c>
      <c r="I2520" s="1" t="n">
        <v>20900</v>
      </c>
      <c r="J2520" s="1" t="n">
        <v>47050</v>
      </c>
      <c r="K2520" s="1" t="n">
        <v>7899085120146</v>
      </c>
      <c r="L2520" s="1" t="s">
        <v>4912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7" t="n">
        <v>46189</v>
      </c>
      <c r="C2521" s="1" t="n">
        <v>1</v>
      </c>
      <c r="D2521" s="1" t="s">
        <v>3781</v>
      </c>
      <c r="E2521" s="1" t="n">
        <v>1921</v>
      </c>
      <c r="F2521" s="1" t="s">
        <v>276</v>
      </c>
      <c r="I2521" s="1" t="n">
        <v>20900</v>
      </c>
      <c r="J2521" s="1" t="n">
        <v>47064</v>
      </c>
      <c r="K2521" s="1" t="n">
        <v>7899085120122</v>
      </c>
      <c r="L2521" s="1" t="s">
        <v>4913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7" t="n">
        <v>46189</v>
      </c>
      <c r="C2522" s="1" t="n">
        <v>1</v>
      </c>
      <c r="D2522" s="1" t="s">
        <v>3781</v>
      </c>
      <c r="E2522" s="1" t="n">
        <v>1921</v>
      </c>
      <c r="F2522" s="1" t="s">
        <v>276</v>
      </c>
      <c r="I2522" s="1" t="n">
        <v>20900</v>
      </c>
      <c r="J2522" s="1" t="n">
        <v>47067</v>
      </c>
      <c r="K2522" s="1" t="n">
        <v>7899085120573</v>
      </c>
      <c r="L2522" s="1" t="s">
        <v>4914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7" t="n">
        <v>46189</v>
      </c>
      <c r="C2523" s="1" t="n">
        <v>1</v>
      </c>
      <c r="D2523" s="1" t="s">
        <v>3781</v>
      </c>
      <c r="E2523" s="1" t="n">
        <v>1921</v>
      </c>
      <c r="F2523" s="1" t="s">
        <v>276</v>
      </c>
      <c r="I2523" s="1" t="n">
        <v>20900</v>
      </c>
      <c r="J2523" s="1" t="n">
        <v>49811</v>
      </c>
      <c r="K2523" s="1" t="n">
        <v>7899085120917</v>
      </c>
      <c r="L2523" s="1" t="s">
        <v>4915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7" t="n">
        <v>46189</v>
      </c>
      <c r="C2524" s="1" t="n">
        <v>1</v>
      </c>
      <c r="D2524" s="1" t="s">
        <v>3781</v>
      </c>
      <c r="E2524" s="1" t="n">
        <v>1921</v>
      </c>
      <c r="F2524" s="1" t="s">
        <v>276</v>
      </c>
      <c r="I2524" s="1" t="n">
        <v>20900</v>
      </c>
      <c r="J2524" s="1" t="n">
        <v>50788</v>
      </c>
      <c r="K2524" s="1" t="n">
        <v>7899085120078</v>
      </c>
      <c r="L2524" s="1" t="s">
        <v>4916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7" t="n">
        <v>46189</v>
      </c>
      <c r="C2525" s="1" t="n">
        <v>1</v>
      </c>
      <c r="D2525" s="1" t="s">
        <v>3781</v>
      </c>
      <c r="E2525" s="1" t="n">
        <v>1921</v>
      </c>
      <c r="F2525" s="1" t="s">
        <v>276</v>
      </c>
      <c r="I2525" s="1" t="n">
        <v>20900</v>
      </c>
      <c r="J2525" s="1" t="n">
        <v>50789</v>
      </c>
      <c r="K2525" s="1" t="n">
        <v>7899085120085</v>
      </c>
      <c r="L2525" s="1" t="s">
        <v>4917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7" t="n">
        <v>46189</v>
      </c>
      <c r="C2526" s="1" t="n">
        <v>1</v>
      </c>
      <c r="D2526" s="1" t="s">
        <v>3781</v>
      </c>
      <c r="E2526" s="1" t="n">
        <v>1921</v>
      </c>
      <c r="F2526" s="1" t="s">
        <v>276</v>
      </c>
      <c r="I2526" s="1" t="n">
        <v>20900</v>
      </c>
      <c r="J2526" s="1" t="n">
        <v>50791</v>
      </c>
      <c r="K2526" s="1" t="n">
        <v>7899085120153</v>
      </c>
      <c r="L2526" s="1" t="s">
        <v>4918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7" t="n">
        <v>46189</v>
      </c>
      <c r="C2527" s="1" t="n">
        <v>1</v>
      </c>
      <c r="D2527" s="1" t="s">
        <v>3781</v>
      </c>
      <c r="E2527" s="1" t="n">
        <v>1921</v>
      </c>
      <c r="F2527" s="1" t="s">
        <v>276</v>
      </c>
      <c r="I2527" s="1" t="n">
        <v>20900</v>
      </c>
      <c r="J2527" s="1" t="n">
        <v>71717</v>
      </c>
      <c r="K2527" s="1" t="n">
        <v>7899085121952</v>
      </c>
      <c r="L2527" s="1" t="s">
        <v>4919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7" t="n">
        <v>46189</v>
      </c>
      <c r="C2528" s="1" t="n">
        <v>1</v>
      </c>
      <c r="D2528" s="1" t="s">
        <v>3781</v>
      </c>
      <c r="E2528" s="1" t="n">
        <v>1664</v>
      </c>
      <c r="F2528" s="1" t="s">
        <v>1160</v>
      </c>
      <c r="I2528" s="1" t="n">
        <v>77381</v>
      </c>
      <c r="J2528" s="1" t="n">
        <v>30574</v>
      </c>
      <c r="K2528" s="1" t="n">
        <v>7898080662668</v>
      </c>
      <c r="L2528" s="1" t="s">
        <v>4696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7" t="n">
        <v>46189</v>
      </c>
      <c r="C2529" s="1" t="n">
        <v>1</v>
      </c>
      <c r="D2529" s="1" t="s">
        <v>3781</v>
      </c>
      <c r="E2529" s="1" t="n">
        <v>1664</v>
      </c>
      <c r="F2529" s="1" t="s">
        <v>1160</v>
      </c>
      <c r="I2529" s="1" t="n">
        <v>77381</v>
      </c>
      <c r="J2529" s="1" t="n">
        <v>41169</v>
      </c>
      <c r="K2529" s="1" t="n">
        <v>7898080664112</v>
      </c>
      <c r="L2529" s="1" t="s">
        <v>4412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7" t="n">
        <v>46189</v>
      </c>
      <c r="C2530" s="1" t="n">
        <v>1</v>
      </c>
      <c r="D2530" s="1" t="s">
        <v>3781</v>
      </c>
      <c r="E2530" s="1" t="n">
        <v>1664</v>
      </c>
      <c r="F2530" s="1" t="s">
        <v>1160</v>
      </c>
      <c r="I2530" s="1" t="n">
        <v>77381</v>
      </c>
      <c r="J2530" s="1" t="n">
        <v>47398</v>
      </c>
      <c r="K2530" s="1" t="n">
        <v>7898080664389</v>
      </c>
      <c r="L2530" s="1" t="s">
        <v>4414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7" t="n">
        <v>46189</v>
      </c>
      <c r="C2531" s="1" t="n">
        <v>1</v>
      </c>
      <c r="D2531" s="1" t="s">
        <v>3781</v>
      </c>
      <c r="E2531" s="1" t="n">
        <v>1664</v>
      </c>
      <c r="F2531" s="1" t="s">
        <v>1160</v>
      </c>
      <c r="I2531" s="1" t="n">
        <v>77381</v>
      </c>
      <c r="J2531" s="1" t="n">
        <v>58699</v>
      </c>
      <c r="K2531" s="1" t="n">
        <v>7898080664563</v>
      </c>
      <c r="L2531" s="1" t="s">
        <v>4416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7" t="n">
        <v>46189</v>
      </c>
      <c r="C2532" s="1" t="n">
        <v>1</v>
      </c>
      <c r="D2532" s="1" t="s">
        <v>3781</v>
      </c>
      <c r="E2532" s="1" t="n">
        <v>1664</v>
      </c>
      <c r="F2532" s="1" t="s">
        <v>1160</v>
      </c>
      <c r="I2532" s="1" t="n">
        <v>77381</v>
      </c>
      <c r="J2532" s="1" t="n">
        <v>66941</v>
      </c>
      <c r="K2532" s="1" t="n">
        <v>7898080665355</v>
      </c>
      <c r="L2532" s="1" t="s">
        <v>4920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7" t="n">
        <v>46189</v>
      </c>
      <c r="C2533" s="1" t="n">
        <v>1</v>
      </c>
      <c r="D2533" s="1" t="s">
        <v>3781</v>
      </c>
      <c r="E2533" s="1" t="n">
        <v>1664</v>
      </c>
      <c r="F2533" s="1" t="s">
        <v>1160</v>
      </c>
      <c r="I2533" s="1" t="n">
        <v>77381</v>
      </c>
      <c r="J2533" s="1" t="n">
        <v>68435</v>
      </c>
      <c r="K2533" s="1" t="n">
        <v>7898080665409</v>
      </c>
      <c r="L2533" s="1" t="s">
        <v>4921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7" t="n">
        <v>46189</v>
      </c>
      <c r="C2534" s="1" t="n">
        <v>1</v>
      </c>
      <c r="D2534" s="1" t="s">
        <v>3781</v>
      </c>
      <c r="E2534" s="1" t="n">
        <v>1664</v>
      </c>
      <c r="F2534" s="1" t="s">
        <v>1160</v>
      </c>
      <c r="I2534" s="1" t="n">
        <v>77381</v>
      </c>
      <c r="J2534" s="1" t="n">
        <v>81244</v>
      </c>
      <c r="K2534" s="1" t="n">
        <v>7898080666161</v>
      </c>
      <c r="L2534" s="1" t="s">
        <v>4418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7" t="n">
        <v>46189</v>
      </c>
      <c r="C2535" s="1" t="n">
        <v>1</v>
      </c>
      <c r="D2535" s="1" t="s">
        <v>3781</v>
      </c>
      <c r="E2535" s="1" t="n">
        <v>1678</v>
      </c>
      <c r="F2535" s="1" t="s">
        <v>1067</v>
      </c>
      <c r="I2535" s="1" t="n">
        <v>160841</v>
      </c>
      <c r="J2535" s="1" t="n">
        <v>101225</v>
      </c>
      <c r="K2535" s="1" t="n">
        <v>7896495000129</v>
      </c>
      <c r="L2535" s="1" t="s">
        <v>4922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7" t="n">
        <v>46189</v>
      </c>
      <c r="C2536" s="1" t="n">
        <v>1</v>
      </c>
      <c r="D2536" s="1" t="s">
        <v>3781</v>
      </c>
      <c r="E2536" s="1" t="n">
        <v>1678</v>
      </c>
      <c r="F2536" s="1" t="s">
        <v>1067</v>
      </c>
      <c r="I2536" s="1" t="n">
        <v>160841</v>
      </c>
      <c r="J2536" s="1" t="n">
        <v>10470</v>
      </c>
      <c r="K2536" s="1" t="n">
        <v>7898392930059</v>
      </c>
      <c r="L2536" s="1" t="s">
        <v>4287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7" t="n">
        <v>46189</v>
      </c>
      <c r="C2537" s="1" t="n">
        <v>1</v>
      </c>
      <c r="D2537" s="1" t="s">
        <v>3781</v>
      </c>
      <c r="E2537" s="1" t="n">
        <v>1678</v>
      </c>
      <c r="F2537" s="1" t="s">
        <v>1067</v>
      </c>
      <c r="I2537" s="1" t="n">
        <v>160841</v>
      </c>
      <c r="J2537" s="1" t="n">
        <v>15397</v>
      </c>
      <c r="K2537" s="1" t="n">
        <v>7898927045012</v>
      </c>
      <c r="L2537" s="1" t="s">
        <v>4923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7" t="n">
        <v>46189</v>
      </c>
      <c r="C2538" s="1" t="n">
        <v>1</v>
      </c>
      <c r="D2538" s="1" t="s">
        <v>3781</v>
      </c>
      <c r="E2538" s="1" t="n">
        <v>1678</v>
      </c>
      <c r="F2538" s="1" t="s">
        <v>1067</v>
      </c>
      <c r="I2538" s="1" t="n">
        <v>160841</v>
      </c>
      <c r="J2538" s="1" t="n">
        <v>16263</v>
      </c>
      <c r="K2538" s="1" t="n">
        <v>7898927045142</v>
      </c>
      <c r="L2538" s="1" t="s">
        <v>4924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7" t="n">
        <v>46189</v>
      </c>
      <c r="C2539" s="1" t="n">
        <v>1</v>
      </c>
      <c r="D2539" s="1" t="s">
        <v>3781</v>
      </c>
      <c r="E2539" s="1" t="n">
        <v>1678</v>
      </c>
      <c r="F2539" s="1" t="s">
        <v>1067</v>
      </c>
      <c r="I2539" s="1" t="n">
        <v>160841</v>
      </c>
      <c r="J2539" s="1" t="n">
        <v>18581</v>
      </c>
      <c r="K2539" s="1" t="n">
        <v>7896021625123</v>
      </c>
      <c r="L2539" s="1" t="s">
        <v>4925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7" t="n">
        <v>46189</v>
      </c>
      <c r="C2540" s="1" t="n">
        <v>1</v>
      </c>
      <c r="D2540" s="1" t="s">
        <v>3781</v>
      </c>
      <c r="E2540" s="1" t="n">
        <v>1723</v>
      </c>
      <c r="F2540" s="1" t="s">
        <v>302</v>
      </c>
      <c r="I2540" s="1" t="n">
        <v>171572</v>
      </c>
      <c r="J2540" s="1" t="n">
        <v>29079</v>
      </c>
      <c r="K2540" s="1" t="n">
        <v>55515</v>
      </c>
      <c r="L2540" s="1" t="s">
        <v>3818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7" t="n">
        <v>46189</v>
      </c>
      <c r="C2541" s="1" t="n">
        <v>1</v>
      </c>
      <c r="D2541" s="1" t="s">
        <v>3781</v>
      </c>
      <c r="E2541" s="1" t="n">
        <v>1723</v>
      </c>
      <c r="F2541" s="1" t="s">
        <v>302</v>
      </c>
      <c r="I2541" s="1" t="n">
        <v>171572</v>
      </c>
      <c r="J2541" s="1" t="n">
        <v>29080</v>
      </c>
      <c r="K2541" s="1" t="n">
        <v>55516</v>
      </c>
      <c r="L2541" s="1" t="s">
        <v>3819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7" t="n">
        <v>46189</v>
      </c>
      <c r="C2542" s="1" t="n">
        <v>1</v>
      </c>
      <c r="D2542" s="1" t="s">
        <v>3781</v>
      </c>
      <c r="E2542" s="1" t="n">
        <v>1723</v>
      </c>
      <c r="F2542" s="1" t="s">
        <v>302</v>
      </c>
      <c r="I2542" s="1" t="n">
        <v>171594</v>
      </c>
      <c r="J2542" s="1" t="n">
        <v>29079</v>
      </c>
      <c r="K2542" s="1" t="n">
        <v>55515</v>
      </c>
      <c r="L2542" s="1" t="s">
        <v>3818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7" t="n">
        <v>46189</v>
      </c>
      <c r="C2543" s="1" t="n">
        <v>1</v>
      </c>
      <c r="D2543" s="1" t="s">
        <v>3781</v>
      </c>
      <c r="E2543" s="1" t="n">
        <v>1723</v>
      </c>
      <c r="F2543" s="1" t="s">
        <v>302</v>
      </c>
      <c r="I2543" s="1" t="n">
        <v>171594</v>
      </c>
      <c r="J2543" s="1" t="n">
        <v>29080</v>
      </c>
      <c r="K2543" s="1" t="n">
        <v>55516</v>
      </c>
      <c r="L2543" s="1" t="s">
        <v>3819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7" t="n">
        <v>46189</v>
      </c>
      <c r="C2544" s="1" t="n">
        <v>1</v>
      </c>
      <c r="D2544" s="1" t="s">
        <v>3781</v>
      </c>
      <c r="E2544" s="1" t="n">
        <v>1815</v>
      </c>
      <c r="F2544" s="1" t="s">
        <v>626</v>
      </c>
      <c r="I2544" s="1" t="n">
        <v>387396</v>
      </c>
      <c r="J2544" s="1" t="n">
        <v>100035</v>
      </c>
      <c r="K2544" s="1" t="n">
        <v>36</v>
      </c>
      <c r="L2544" s="1" t="s">
        <v>4926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7" t="n">
        <v>46189</v>
      </c>
      <c r="C2545" s="1" t="n">
        <v>1</v>
      </c>
      <c r="D2545" s="1" t="s">
        <v>3781</v>
      </c>
      <c r="E2545" s="1" t="n">
        <v>1815</v>
      </c>
      <c r="F2545" s="1" t="s">
        <v>626</v>
      </c>
      <c r="I2545" s="1" t="n">
        <v>387396</v>
      </c>
      <c r="J2545" s="1" t="n">
        <v>70044</v>
      </c>
      <c r="K2545" s="1" t="n">
        <v>7891515220983</v>
      </c>
      <c r="L2545" s="1" t="s">
        <v>4927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7" t="n">
        <v>46189</v>
      </c>
      <c r="C2546" s="1" t="n">
        <v>1</v>
      </c>
      <c r="D2546" s="1" t="s">
        <v>3781</v>
      </c>
      <c r="E2546" s="1" t="n">
        <v>1815</v>
      </c>
      <c r="F2546" s="1" t="s">
        <v>626</v>
      </c>
      <c r="I2546" s="1" t="n">
        <v>387396</v>
      </c>
      <c r="J2546" s="1" t="n">
        <v>110778</v>
      </c>
      <c r="K2546" s="1" t="n">
        <v>71976</v>
      </c>
      <c r="L2546" s="1" t="s">
        <v>4455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7" t="n">
        <v>46189</v>
      </c>
      <c r="C2547" s="1" t="n">
        <v>1</v>
      </c>
      <c r="D2547" s="1" t="s">
        <v>3781</v>
      </c>
      <c r="E2547" s="1" t="n">
        <v>1671</v>
      </c>
      <c r="F2547" s="1" t="s">
        <v>385</v>
      </c>
      <c r="I2547" s="1" t="n">
        <v>574740</v>
      </c>
      <c r="J2547" s="1" t="n">
        <v>100453</v>
      </c>
      <c r="K2547" s="1" t="n">
        <v>7896806700076</v>
      </c>
      <c r="L2547" s="1" t="s">
        <v>4928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7" t="n">
        <v>46189</v>
      </c>
      <c r="C2548" s="1" t="n">
        <v>1</v>
      </c>
      <c r="D2548" s="1" t="s">
        <v>3781</v>
      </c>
      <c r="E2548" s="1" t="n">
        <v>1671</v>
      </c>
      <c r="F2548" s="1" t="s">
        <v>385</v>
      </c>
      <c r="I2548" s="1" t="n">
        <v>574740</v>
      </c>
      <c r="J2548" s="1" t="n">
        <v>100454</v>
      </c>
      <c r="K2548" s="1" t="n">
        <v>7896806700069</v>
      </c>
      <c r="L2548" s="1" t="s">
        <v>4929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7" t="n">
        <v>46189</v>
      </c>
      <c r="C2549" s="1" t="n">
        <v>1</v>
      </c>
      <c r="D2549" s="1" t="s">
        <v>3781</v>
      </c>
      <c r="E2549" s="1" t="n">
        <v>1671</v>
      </c>
      <c r="F2549" s="1" t="s">
        <v>385</v>
      </c>
      <c r="I2549" s="1" t="n">
        <v>574740</v>
      </c>
      <c r="J2549" s="1" t="n">
        <v>24733</v>
      </c>
      <c r="K2549" s="1" t="n">
        <v>7896227650127</v>
      </c>
      <c r="L2549" s="1" t="s">
        <v>4930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7" t="n">
        <v>46189</v>
      </c>
      <c r="C2550" s="1" t="n">
        <v>1</v>
      </c>
      <c r="D2550" s="1" t="s">
        <v>3781</v>
      </c>
      <c r="E2550" s="1" t="n">
        <v>1659</v>
      </c>
      <c r="F2550" s="1" t="s">
        <v>78</v>
      </c>
      <c r="I2550" s="1" t="n">
        <v>878848</v>
      </c>
      <c r="J2550" s="1" t="n">
        <v>30278</v>
      </c>
      <c r="K2550" s="1" t="n">
        <v>7891030300139</v>
      </c>
      <c r="L2550" s="1" t="s">
        <v>4931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7" t="n">
        <v>46189</v>
      </c>
      <c r="C2551" s="1" t="n">
        <v>1</v>
      </c>
      <c r="D2551" s="1" t="s">
        <v>3781</v>
      </c>
      <c r="E2551" s="1" t="n">
        <v>1659</v>
      </c>
      <c r="F2551" s="1" t="s">
        <v>78</v>
      </c>
      <c r="I2551" s="1" t="n">
        <v>878848</v>
      </c>
      <c r="J2551" s="1" t="n">
        <v>102592</v>
      </c>
      <c r="K2551" s="1" t="n">
        <v>7891030003467</v>
      </c>
      <c r="L2551" s="1" t="s">
        <v>4349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7" t="n">
        <v>46189</v>
      </c>
      <c r="C2552" s="1" t="n">
        <v>1</v>
      </c>
      <c r="D2552" s="1" t="s">
        <v>3781</v>
      </c>
      <c r="E2552" s="1" t="n">
        <v>1659</v>
      </c>
      <c r="F2552" s="1" t="s">
        <v>78</v>
      </c>
      <c r="I2552" s="1" t="n">
        <v>878848</v>
      </c>
      <c r="J2552" s="1" t="n">
        <v>10644</v>
      </c>
      <c r="K2552" s="1" t="n">
        <v>7891030002033</v>
      </c>
      <c r="L2552" s="1" t="s">
        <v>4350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7" t="n">
        <v>46189</v>
      </c>
      <c r="C2553" s="1" t="n">
        <v>1</v>
      </c>
      <c r="D2553" s="1" t="s">
        <v>3781</v>
      </c>
      <c r="E2553" s="1" t="n">
        <v>1659</v>
      </c>
      <c r="F2553" s="1" t="s">
        <v>78</v>
      </c>
      <c r="I2553" s="1" t="n">
        <v>878848</v>
      </c>
      <c r="J2553" s="1" t="n">
        <v>13188</v>
      </c>
      <c r="K2553" s="1" t="n">
        <v>7896393601046</v>
      </c>
      <c r="L2553" s="1" t="s">
        <v>4932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7" t="n">
        <v>46189</v>
      </c>
      <c r="C2554" s="1" t="n">
        <v>1</v>
      </c>
      <c r="D2554" s="1" t="s">
        <v>3781</v>
      </c>
      <c r="E2554" s="1" t="n">
        <v>1659</v>
      </c>
      <c r="F2554" s="1" t="s">
        <v>78</v>
      </c>
      <c r="I2554" s="1" t="n">
        <v>878848</v>
      </c>
      <c r="J2554" s="1" t="n">
        <v>13677</v>
      </c>
      <c r="K2554" s="1" t="n">
        <v>7896393601039</v>
      </c>
      <c r="L2554" s="1" t="s">
        <v>4933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7" t="n">
        <v>46189</v>
      </c>
      <c r="C2555" s="1" t="n">
        <v>1</v>
      </c>
      <c r="D2555" s="1" t="s">
        <v>3781</v>
      </c>
      <c r="E2555" s="1" t="n">
        <v>1659</v>
      </c>
      <c r="F2555" s="1" t="s">
        <v>78</v>
      </c>
      <c r="I2555" s="1" t="n">
        <v>878848</v>
      </c>
      <c r="J2555" s="1" t="n">
        <v>29497</v>
      </c>
      <c r="K2555" s="1" t="n">
        <v>7891030300207</v>
      </c>
      <c r="L2555" s="1" t="s">
        <v>4355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7" t="n">
        <v>46189</v>
      </c>
      <c r="C2556" s="1" t="n">
        <v>1</v>
      </c>
      <c r="D2556" s="1" t="s">
        <v>3781</v>
      </c>
      <c r="E2556" s="1" t="n">
        <v>1659</v>
      </c>
      <c r="F2556" s="1" t="s">
        <v>78</v>
      </c>
      <c r="I2556" s="1" t="n">
        <v>878848</v>
      </c>
      <c r="J2556" s="1" t="n">
        <v>31312</v>
      </c>
      <c r="K2556" s="1" t="n">
        <v>7891030300306</v>
      </c>
      <c r="L2556" s="1" t="s">
        <v>4384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7" t="n">
        <v>46189</v>
      </c>
      <c r="C2557" s="1" t="n">
        <v>1</v>
      </c>
      <c r="D2557" s="1" t="s">
        <v>3781</v>
      </c>
      <c r="E2557" s="1" t="n">
        <v>1659</v>
      </c>
      <c r="F2557" s="1" t="s">
        <v>78</v>
      </c>
      <c r="I2557" s="1" t="n">
        <v>878848</v>
      </c>
      <c r="J2557" s="1" t="n">
        <v>59510</v>
      </c>
      <c r="K2557" s="1" t="n">
        <v>7896532701064</v>
      </c>
      <c r="L2557" s="1" t="s">
        <v>4934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7" t="n">
        <v>46189</v>
      </c>
      <c r="C2558" s="1" t="n">
        <v>1</v>
      </c>
      <c r="D2558" s="1" t="s">
        <v>3781</v>
      </c>
      <c r="E2558" s="1" t="n">
        <v>1613</v>
      </c>
      <c r="F2558" s="1" t="s">
        <v>240</v>
      </c>
      <c r="I2558" s="1" t="n">
        <v>1595987</v>
      </c>
      <c r="J2558" s="1" t="n">
        <v>100034</v>
      </c>
      <c r="K2558" s="1" t="n">
        <v>35</v>
      </c>
      <c r="L2558" s="1" t="s">
        <v>4935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7" t="n">
        <v>46189</v>
      </c>
      <c r="C2559" s="1" t="n">
        <v>1</v>
      </c>
      <c r="D2559" s="1" t="s">
        <v>3781</v>
      </c>
      <c r="E2559" s="1" t="n">
        <v>1613</v>
      </c>
      <c r="F2559" s="1" t="s">
        <v>240</v>
      </c>
      <c r="I2559" s="1" t="n">
        <v>1595987</v>
      </c>
      <c r="J2559" s="1" t="n">
        <v>100034</v>
      </c>
      <c r="K2559" s="1" t="n">
        <v>35</v>
      </c>
      <c r="L2559" s="1" t="s">
        <v>4935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7" t="n">
        <v>46189</v>
      </c>
      <c r="C2560" s="1" t="n">
        <v>1</v>
      </c>
      <c r="D2560" s="1" t="s">
        <v>3781</v>
      </c>
      <c r="E2560" s="1" t="n">
        <v>1613</v>
      </c>
      <c r="F2560" s="1" t="s">
        <v>240</v>
      </c>
      <c r="I2560" s="1" t="n">
        <v>1595987</v>
      </c>
      <c r="J2560" s="1" t="n">
        <v>100042</v>
      </c>
      <c r="K2560" s="1" t="n">
        <v>43</v>
      </c>
      <c r="L2560" s="1" t="s">
        <v>4936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7" t="n">
        <v>46189</v>
      </c>
      <c r="C2561" s="1" t="n">
        <v>1</v>
      </c>
      <c r="D2561" s="1" t="s">
        <v>3781</v>
      </c>
      <c r="E2561" s="1" t="n">
        <v>1613</v>
      </c>
      <c r="F2561" s="1" t="s">
        <v>240</v>
      </c>
      <c r="I2561" s="1" t="n">
        <v>1595987</v>
      </c>
      <c r="J2561" s="1" t="n">
        <v>110883</v>
      </c>
      <c r="K2561" s="1" t="n">
        <v>45</v>
      </c>
      <c r="L2561" s="1" t="s">
        <v>4937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7" t="n">
        <v>46189</v>
      </c>
      <c r="C2562" s="1" t="n">
        <v>1</v>
      </c>
      <c r="D2562" s="1" t="s">
        <v>3781</v>
      </c>
      <c r="E2562" s="1" t="n">
        <v>1613</v>
      </c>
      <c r="F2562" s="1" t="s">
        <v>240</v>
      </c>
      <c r="I2562" s="1" t="n">
        <v>1595987</v>
      </c>
      <c r="J2562" s="1" t="n">
        <v>110883</v>
      </c>
      <c r="K2562" s="1" t="n">
        <v>45</v>
      </c>
      <c r="L2562" s="1" t="s">
        <v>4937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7" t="n">
        <v>46189</v>
      </c>
      <c r="C2563" s="1" t="n">
        <v>1</v>
      </c>
      <c r="D2563" s="1" t="s">
        <v>3781</v>
      </c>
      <c r="E2563" s="1" t="n">
        <v>1613</v>
      </c>
      <c r="F2563" s="1" t="s">
        <v>240</v>
      </c>
      <c r="I2563" s="1" t="n">
        <v>1595987</v>
      </c>
      <c r="J2563" s="1" t="n">
        <v>100052</v>
      </c>
      <c r="K2563" s="1" t="n">
        <v>53</v>
      </c>
      <c r="L2563" s="1" t="s">
        <v>4938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7" t="n">
        <v>46189</v>
      </c>
      <c r="C2564" s="1" t="n">
        <v>1</v>
      </c>
      <c r="D2564" s="1" t="s">
        <v>3781</v>
      </c>
      <c r="E2564" s="1" t="n">
        <v>1613</v>
      </c>
      <c r="F2564" s="1" t="s">
        <v>240</v>
      </c>
      <c r="I2564" s="1" t="n">
        <v>1595987</v>
      </c>
      <c r="J2564" s="1" t="n">
        <v>100073</v>
      </c>
      <c r="K2564" s="1" t="n">
        <v>74</v>
      </c>
      <c r="L2564" s="1" t="s">
        <v>4939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7" t="n">
        <v>46189</v>
      </c>
      <c r="C2565" s="1" t="n">
        <v>1</v>
      </c>
      <c r="D2565" s="1" t="s">
        <v>3781</v>
      </c>
      <c r="E2565" s="1" t="n">
        <v>1613</v>
      </c>
      <c r="F2565" s="1" t="s">
        <v>240</v>
      </c>
      <c r="I2565" s="1" t="n">
        <v>1595987</v>
      </c>
      <c r="J2565" s="1" t="n">
        <v>102407</v>
      </c>
      <c r="K2565" s="1" t="n">
        <v>7893000394117</v>
      </c>
      <c r="L2565" s="1" t="s">
        <v>4940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7" t="n">
        <v>46189</v>
      </c>
      <c r="C2566" s="1" t="n">
        <v>1</v>
      </c>
      <c r="D2566" s="1" t="s">
        <v>3781</v>
      </c>
      <c r="E2566" s="1" t="n">
        <v>1613</v>
      </c>
      <c r="F2566" s="1" t="s">
        <v>240</v>
      </c>
      <c r="I2566" s="1" t="n">
        <v>1595987</v>
      </c>
      <c r="J2566" s="1" t="n">
        <v>102408</v>
      </c>
      <c r="K2566" s="1" t="n">
        <v>7891515602918</v>
      </c>
      <c r="L2566" s="1" t="s">
        <v>4551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7" t="n">
        <v>46189</v>
      </c>
      <c r="C2567" s="1" t="n">
        <v>1</v>
      </c>
      <c r="D2567" s="1" t="s">
        <v>3781</v>
      </c>
      <c r="E2567" s="1" t="n">
        <v>1613</v>
      </c>
      <c r="F2567" s="1" t="s">
        <v>240</v>
      </c>
      <c r="I2567" s="1" t="n">
        <v>1595987</v>
      </c>
      <c r="J2567" s="1" t="n">
        <v>103794</v>
      </c>
      <c r="K2567" s="1" t="n">
        <v>7893000488526</v>
      </c>
      <c r="L2567" s="1" t="s">
        <v>4941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7" t="n">
        <v>46189</v>
      </c>
      <c r="C2568" s="1" t="n">
        <v>1</v>
      </c>
      <c r="D2568" s="1" t="s">
        <v>3781</v>
      </c>
      <c r="E2568" s="1" t="n">
        <v>1613</v>
      </c>
      <c r="F2568" s="1" t="s">
        <v>240</v>
      </c>
      <c r="I2568" s="1" t="n">
        <v>1595987</v>
      </c>
      <c r="J2568" s="1" t="n">
        <v>103795</v>
      </c>
      <c r="K2568" s="1" t="n">
        <v>7893000436800</v>
      </c>
      <c r="L2568" s="1" t="s">
        <v>4942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7" t="n">
        <v>46189</v>
      </c>
      <c r="C2569" s="1" t="n">
        <v>1</v>
      </c>
      <c r="D2569" s="1" t="s">
        <v>3781</v>
      </c>
      <c r="E2569" s="1" t="n">
        <v>1613</v>
      </c>
      <c r="F2569" s="1" t="s">
        <v>240</v>
      </c>
      <c r="I2569" s="1" t="n">
        <v>1595987</v>
      </c>
      <c r="J2569" s="1" t="n">
        <v>103796</v>
      </c>
      <c r="K2569" s="1" t="n">
        <v>7893000436725</v>
      </c>
      <c r="L2569" s="1" t="s">
        <v>4943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7" t="n">
        <v>46189</v>
      </c>
      <c r="C2570" s="1" t="n">
        <v>1</v>
      </c>
      <c r="D2570" s="1" t="s">
        <v>3781</v>
      </c>
      <c r="E2570" s="1" t="n">
        <v>1613</v>
      </c>
      <c r="F2570" s="1" t="s">
        <v>240</v>
      </c>
      <c r="I2570" s="1" t="n">
        <v>1595987</v>
      </c>
      <c r="J2570" s="1" t="n">
        <v>103830</v>
      </c>
      <c r="K2570" s="1" t="n">
        <v>7893000394209</v>
      </c>
      <c r="L2570" s="1" t="s">
        <v>4944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7" t="n">
        <v>46189</v>
      </c>
      <c r="C2571" s="1" t="n">
        <v>1</v>
      </c>
      <c r="D2571" s="1" t="s">
        <v>3781</v>
      </c>
      <c r="E2571" s="1" t="n">
        <v>1613</v>
      </c>
      <c r="F2571" s="1" t="s">
        <v>240</v>
      </c>
      <c r="I2571" s="1" t="n">
        <v>1595987</v>
      </c>
      <c r="J2571" s="1" t="n">
        <v>103848</v>
      </c>
      <c r="K2571" s="1" t="n">
        <v>7893000488878</v>
      </c>
      <c r="L2571" s="1" t="s">
        <v>4945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7" t="n">
        <v>46189</v>
      </c>
      <c r="C2572" s="1" t="n">
        <v>1</v>
      </c>
      <c r="D2572" s="1" t="s">
        <v>3781</v>
      </c>
      <c r="E2572" s="1" t="n">
        <v>1613</v>
      </c>
      <c r="F2572" s="1" t="s">
        <v>240</v>
      </c>
      <c r="I2572" s="1" t="n">
        <v>1595987</v>
      </c>
      <c r="J2572" s="1" t="n">
        <v>103851</v>
      </c>
      <c r="K2572" s="1" t="n">
        <v>7893000482401</v>
      </c>
      <c r="L2572" s="1" t="s">
        <v>4946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7" t="n">
        <v>46189</v>
      </c>
      <c r="C2573" s="1" t="n">
        <v>1</v>
      </c>
      <c r="D2573" s="1" t="s">
        <v>3781</v>
      </c>
      <c r="E2573" s="1" t="n">
        <v>1613</v>
      </c>
      <c r="F2573" s="1" t="s">
        <v>240</v>
      </c>
      <c r="I2573" s="1" t="n">
        <v>1595987</v>
      </c>
      <c r="J2573" s="1" t="n">
        <v>104014</v>
      </c>
      <c r="K2573" s="1" t="n">
        <v>7893000863125</v>
      </c>
      <c r="L2573" s="1" t="s">
        <v>4947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7" t="n">
        <v>46189</v>
      </c>
      <c r="C2574" s="1" t="n">
        <v>1</v>
      </c>
      <c r="D2574" s="1" t="s">
        <v>3781</v>
      </c>
      <c r="E2574" s="1" t="n">
        <v>1613</v>
      </c>
      <c r="F2574" s="1" t="s">
        <v>240</v>
      </c>
      <c r="I2574" s="1" t="n">
        <v>1595987</v>
      </c>
      <c r="J2574" s="1" t="n">
        <v>104824</v>
      </c>
      <c r="K2574" s="1" t="n">
        <v>7893000516083</v>
      </c>
      <c r="L2574" s="1" t="s">
        <v>4948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7" t="n">
        <v>46189</v>
      </c>
      <c r="C2575" s="1" t="n">
        <v>1</v>
      </c>
      <c r="D2575" s="1" t="s">
        <v>3781</v>
      </c>
      <c r="E2575" s="1" t="n">
        <v>1613</v>
      </c>
      <c r="F2575" s="1" t="s">
        <v>240</v>
      </c>
      <c r="I2575" s="1" t="n">
        <v>1595987</v>
      </c>
      <c r="J2575" s="1" t="n">
        <v>105663</v>
      </c>
      <c r="K2575" s="1" t="n">
        <v>7893000980006</v>
      </c>
      <c r="L2575" s="1" t="s">
        <v>4949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7" t="n">
        <v>46189</v>
      </c>
      <c r="C2576" s="1" t="n">
        <v>1</v>
      </c>
      <c r="D2576" s="1" t="s">
        <v>3781</v>
      </c>
      <c r="E2576" s="1" t="n">
        <v>1613</v>
      </c>
      <c r="F2576" s="1" t="s">
        <v>240</v>
      </c>
      <c r="I2576" s="1" t="n">
        <v>1595987</v>
      </c>
      <c r="J2576" s="1" t="n">
        <v>108550</v>
      </c>
      <c r="K2576" s="1" t="n">
        <v>7893000674233</v>
      </c>
      <c r="L2576" s="1" t="s">
        <v>4950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7" t="n">
        <v>46189</v>
      </c>
      <c r="C2577" s="1" t="n">
        <v>1</v>
      </c>
      <c r="D2577" s="1" t="s">
        <v>3781</v>
      </c>
      <c r="E2577" s="1" t="n">
        <v>1613</v>
      </c>
      <c r="F2577" s="1" t="s">
        <v>240</v>
      </c>
      <c r="I2577" s="1" t="n">
        <v>1595987</v>
      </c>
      <c r="J2577" s="1" t="n">
        <v>108581</v>
      </c>
      <c r="K2577" s="1" t="n">
        <v>7893000949355</v>
      </c>
      <c r="L2577" s="1" t="s">
        <v>4951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7" t="n">
        <v>46189</v>
      </c>
      <c r="C2578" s="1" t="n">
        <v>1</v>
      </c>
      <c r="D2578" s="1" t="s">
        <v>3781</v>
      </c>
      <c r="E2578" s="1" t="n">
        <v>1613</v>
      </c>
      <c r="F2578" s="1" t="s">
        <v>240</v>
      </c>
      <c r="I2578" s="1" t="n">
        <v>1595987</v>
      </c>
      <c r="J2578" s="1" t="n">
        <v>108584</v>
      </c>
      <c r="K2578" s="1" t="n">
        <v>7893000949430</v>
      </c>
      <c r="L2578" s="1" t="s">
        <v>4952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7" t="n">
        <v>46189</v>
      </c>
      <c r="C2579" s="1" t="n">
        <v>1</v>
      </c>
      <c r="D2579" s="1" t="s">
        <v>3781</v>
      </c>
      <c r="E2579" s="1" t="n">
        <v>1613</v>
      </c>
      <c r="F2579" s="1" t="s">
        <v>240</v>
      </c>
      <c r="I2579" s="1" t="n">
        <v>1595987</v>
      </c>
      <c r="J2579" s="1" t="n">
        <v>109076</v>
      </c>
      <c r="K2579" s="1" t="n">
        <v>7891515989408</v>
      </c>
      <c r="L2579" s="1" t="s">
        <v>4953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7" t="n">
        <v>46189</v>
      </c>
      <c r="C2580" s="1" t="n">
        <v>1</v>
      </c>
      <c r="D2580" s="1" t="s">
        <v>3781</v>
      </c>
      <c r="E2580" s="1" t="n">
        <v>1613</v>
      </c>
      <c r="F2580" s="1" t="s">
        <v>240</v>
      </c>
      <c r="I2580" s="1" t="n">
        <v>1595987</v>
      </c>
      <c r="J2580" s="1" t="n">
        <v>12464</v>
      </c>
      <c r="K2580" s="1" t="n">
        <v>7891515775636</v>
      </c>
      <c r="L2580" s="1" t="s">
        <v>4954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7" t="n">
        <v>46189</v>
      </c>
      <c r="C2581" s="1" t="n">
        <v>1</v>
      </c>
      <c r="D2581" s="1" t="s">
        <v>3781</v>
      </c>
      <c r="E2581" s="1" t="n">
        <v>1613</v>
      </c>
      <c r="F2581" s="1" t="s">
        <v>240</v>
      </c>
      <c r="I2581" s="1" t="n">
        <v>1595987</v>
      </c>
      <c r="J2581" s="1" t="n">
        <v>12714</v>
      </c>
      <c r="K2581" s="1" t="n">
        <v>7891515901066</v>
      </c>
      <c r="L2581" s="1" t="s">
        <v>4955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7" t="n">
        <v>46189</v>
      </c>
      <c r="C2582" s="1" t="n">
        <v>1</v>
      </c>
      <c r="D2582" s="1" t="s">
        <v>3781</v>
      </c>
      <c r="E2582" s="1" t="n">
        <v>1613</v>
      </c>
      <c r="F2582" s="1" t="s">
        <v>240</v>
      </c>
      <c r="I2582" s="1" t="n">
        <v>1595987</v>
      </c>
      <c r="J2582" s="1" t="n">
        <v>13255</v>
      </c>
      <c r="K2582" s="1" t="n">
        <v>7893000005969</v>
      </c>
      <c r="L2582" s="1" t="s">
        <v>4956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7" t="n">
        <v>46189</v>
      </c>
      <c r="C2583" s="1" t="n">
        <v>1</v>
      </c>
      <c r="D2583" s="1" t="s">
        <v>3781</v>
      </c>
      <c r="E2583" s="1" t="n">
        <v>1613</v>
      </c>
      <c r="F2583" s="1" t="s">
        <v>240</v>
      </c>
      <c r="I2583" s="1" t="n">
        <v>1595987</v>
      </c>
      <c r="J2583" s="1" t="n">
        <v>14868</v>
      </c>
      <c r="K2583" s="1" t="n">
        <v>7891515901059</v>
      </c>
      <c r="L2583" s="1" t="s">
        <v>4957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7" t="n">
        <v>46189</v>
      </c>
      <c r="C2584" s="1" t="n">
        <v>1</v>
      </c>
      <c r="D2584" s="1" t="s">
        <v>3781</v>
      </c>
      <c r="E2584" s="1" t="n">
        <v>1613</v>
      </c>
      <c r="F2584" s="1" t="s">
        <v>240</v>
      </c>
      <c r="I2584" s="1" t="n">
        <v>1595987</v>
      </c>
      <c r="J2584" s="1" t="n">
        <v>16669</v>
      </c>
      <c r="K2584" s="1" t="n">
        <v>7893000005945</v>
      </c>
      <c r="L2584" s="1" t="s">
        <v>4958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7" t="n">
        <v>46189</v>
      </c>
      <c r="C2585" s="1" t="n">
        <v>1</v>
      </c>
      <c r="D2585" s="1" t="s">
        <v>3781</v>
      </c>
      <c r="E2585" s="1" t="n">
        <v>1613</v>
      </c>
      <c r="F2585" s="1" t="s">
        <v>240</v>
      </c>
      <c r="I2585" s="1" t="n">
        <v>1595987</v>
      </c>
      <c r="J2585" s="1" t="n">
        <v>17530</v>
      </c>
      <c r="K2585" s="1" t="n">
        <v>7893000005976</v>
      </c>
      <c r="L2585" s="1" t="s">
        <v>4959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7" t="n">
        <v>46189</v>
      </c>
      <c r="C2586" s="1" t="n">
        <v>1</v>
      </c>
      <c r="D2586" s="1" t="s">
        <v>3781</v>
      </c>
      <c r="E2586" s="1" t="n">
        <v>1613</v>
      </c>
      <c r="F2586" s="1" t="s">
        <v>240</v>
      </c>
      <c r="I2586" s="1" t="n">
        <v>1595987</v>
      </c>
      <c r="J2586" s="1" t="n">
        <v>19546</v>
      </c>
      <c r="K2586" s="1" t="n">
        <v>7893000079311</v>
      </c>
      <c r="L2586" s="1" t="s">
        <v>4960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7" t="n">
        <v>46189</v>
      </c>
      <c r="C2587" s="1" t="n">
        <v>1</v>
      </c>
      <c r="D2587" s="1" t="s">
        <v>3781</v>
      </c>
      <c r="E2587" s="1" t="n">
        <v>1613</v>
      </c>
      <c r="F2587" s="1" t="s">
        <v>240</v>
      </c>
      <c r="I2587" s="1" t="n">
        <v>1595987</v>
      </c>
      <c r="J2587" s="1" t="n">
        <v>20759</v>
      </c>
      <c r="K2587" s="1" t="n">
        <v>7893000382961</v>
      </c>
      <c r="L2587" s="1" t="s">
        <v>4961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7" t="n">
        <v>46189</v>
      </c>
      <c r="C2588" s="1" t="n">
        <v>1</v>
      </c>
      <c r="D2588" s="1" t="s">
        <v>3781</v>
      </c>
      <c r="E2588" s="1" t="n">
        <v>1613</v>
      </c>
      <c r="F2588" s="1" t="s">
        <v>240</v>
      </c>
      <c r="I2588" s="1" t="n">
        <v>1595987</v>
      </c>
      <c r="J2588" s="1" t="n">
        <v>23694</v>
      </c>
      <c r="K2588" s="1" t="n">
        <v>7891515474737</v>
      </c>
      <c r="L2588" s="1" t="s">
        <v>4962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7" t="n">
        <v>46189</v>
      </c>
      <c r="C2589" s="1" t="n">
        <v>1</v>
      </c>
      <c r="D2589" s="1" t="s">
        <v>3781</v>
      </c>
      <c r="E2589" s="1" t="n">
        <v>1613</v>
      </c>
      <c r="F2589" s="1" t="s">
        <v>240</v>
      </c>
      <c r="I2589" s="1" t="n">
        <v>1595987</v>
      </c>
      <c r="J2589" s="1" t="n">
        <v>23695</v>
      </c>
      <c r="K2589" s="1" t="n">
        <v>7891515474126</v>
      </c>
      <c r="L2589" s="1" t="s">
        <v>4963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7" t="n">
        <v>46189</v>
      </c>
      <c r="C2590" s="1" t="n">
        <v>1</v>
      </c>
      <c r="D2590" s="1" t="s">
        <v>3781</v>
      </c>
      <c r="E2590" s="1" t="n">
        <v>1613</v>
      </c>
      <c r="F2590" s="1" t="s">
        <v>240</v>
      </c>
      <c r="I2590" s="1" t="n">
        <v>1595987</v>
      </c>
      <c r="J2590" s="1" t="n">
        <v>23782</v>
      </c>
      <c r="K2590" s="1" t="n">
        <v>7891515475703</v>
      </c>
      <c r="L2590" s="1" t="s">
        <v>4964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7" t="n">
        <v>46189</v>
      </c>
      <c r="C2591" s="1" t="n">
        <v>1</v>
      </c>
      <c r="D2591" s="1" t="s">
        <v>3781</v>
      </c>
      <c r="E2591" s="1" t="n">
        <v>1613</v>
      </c>
      <c r="F2591" s="1" t="s">
        <v>240</v>
      </c>
      <c r="I2591" s="1" t="n">
        <v>1595987</v>
      </c>
      <c r="J2591" s="1" t="n">
        <v>25313</v>
      </c>
      <c r="K2591" s="1" t="n">
        <v>7891515485528</v>
      </c>
      <c r="L2591" s="1" t="s">
        <v>4965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7" t="n">
        <v>46189</v>
      </c>
      <c r="C2592" s="1" t="n">
        <v>1</v>
      </c>
      <c r="D2592" s="1" t="s">
        <v>3781</v>
      </c>
      <c r="E2592" s="1" t="n">
        <v>1613</v>
      </c>
      <c r="F2592" s="1" t="s">
        <v>240</v>
      </c>
      <c r="I2592" s="1" t="n">
        <v>1595987</v>
      </c>
      <c r="J2592" s="1" t="n">
        <v>30464</v>
      </c>
      <c r="K2592" s="1" t="n">
        <v>7891515474133</v>
      </c>
      <c r="L2592" s="1" t="s">
        <v>4966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7" t="n">
        <v>46189</v>
      </c>
      <c r="C2593" s="1" t="n">
        <v>1</v>
      </c>
      <c r="D2593" s="1" t="s">
        <v>3781</v>
      </c>
      <c r="E2593" s="1" t="n">
        <v>1613</v>
      </c>
      <c r="F2593" s="1" t="s">
        <v>240</v>
      </c>
      <c r="I2593" s="1" t="n">
        <v>1595987</v>
      </c>
      <c r="J2593" s="1" t="n">
        <v>30885</v>
      </c>
      <c r="K2593" s="1" t="n">
        <v>7891515410315</v>
      </c>
      <c r="L2593" s="1" t="s">
        <v>4967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7" t="n">
        <v>46189</v>
      </c>
      <c r="C2594" s="1" t="n">
        <v>1</v>
      </c>
      <c r="D2594" s="1" t="s">
        <v>3781</v>
      </c>
      <c r="E2594" s="1" t="n">
        <v>1613</v>
      </c>
      <c r="F2594" s="1" t="s">
        <v>240</v>
      </c>
      <c r="I2594" s="1" t="n">
        <v>1595987</v>
      </c>
      <c r="J2594" s="1" t="n">
        <v>31340</v>
      </c>
      <c r="K2594" s="1" t="n">
        <v>7893000025653</v>
      </c>
      <c r="L2594" s="1" t="s">
        <v>4968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7" t="n">
        <v>46189</v>
      </c>
      <c r="C2595" s="1" t="n">
        <v>1</v>
      </c>
      <c r="D2595" s="1" t="s">
        <v>3781</v>
      </c>
      <c r="E2595" s="1" t="n">
        <v>1613</v>
      </c>
      <c r="F2595" s="1" t="s">
        <v>240</v>
      </c>
      <c r="I2595" s="1" t="n">
        <v>1595987</v>
      </c>
      <c r="J2595" s="1" t="n">
        <v>35530</v>
      </c>
      <c r="K2595" s="1" t="n">
        <v>7891515539153</v>
      </c>
      <c r="L2595" s="1" t="s">
        <v>4969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7" t="n">
        <v>46189</v>
      </c>
      <c r="C2596" s="1" t="n">
        <v>1</v>
      </c>
      <c r="D2596" s="1" t="s">
        <v>3781</v>
      </c>
      <c r="E2596" s="1" t="n">
        <v>1613</v>
      </c>
      <c r="F2596" s="1" t="s">
        <v>240</v>
      </c>
      <c r="I2596" s="1" t="n">
        <v>1595987</v>
      </c>
      <c r="J2596" s="1" t="n">
        <v>36041</v>
      </c>
      <c r="K2596" s="1" t="n">
        <v>7891515554224</v>
      </c>
      <c r="L2596" s="1" t="s">
        <v>4970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7" t="n">
        <v>46189</v>
      </c>
      <c r="C2597" s="1" t="n">
        <v>1</v>
      </c>
      <c r="D2597" s="1" t="s">
        <v>3781</v>
      </c>
      <c r="E2597" s="1" t="n">
        <v>1613</v>
      </c>
      <c r="F2597" s="1" t="s">
        <v>240</v>
      </c>
      <c r="I2597" s="1" t="n">
        <v>1595987</v>
      </c>
      <c r="J2597" s="1" t="n">
        <v>110181</v>
      </c>
      <c r="K2597" s="1" t="n">
        <v>37389</v>
      </c>
      <c r="L2597" s="1" t="s">
        <v>4971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7" t="n">
        <v>46189</v>
      </c>
      <c r="C2598" s="1" t="n">
        <v>1</v>
      </c>
      <c r="D2598" s="1" t="s">
        <v>3781</v>
      </c>
      <c r="E2598" s="1" t="n">
        <v>1613</v>
      </c>
      <c r="F2598" s="1" t="s">
        <v>240</v>
      </c>
      <c r="I2598" s="1" t="n">
        <v>1595987</v>
      </c>
      <c r="J2598" s="1" t="n">
        <v>110181</v>
      </c>
      <c r="K2598" s="1" t="n">
        <v>37389</v>
      </c>
      <c r="L2598" s="1" t="s">
        <v>4971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7" t="n">
        <v>46189</v>
      </c>
      <c r="C2599" s="1" t="n">
        <v>1</v>
      </c>
      <c r="D2599" s="1" t="s">
        <v>3781</v>
      </c>
      <c r="E2599" s="1" t="n">
        <v>1613</v>
      </c>
      <c r="F2599" s="1" t="s">
        <v>240</v>
      </c>
      <c r="I2599" s="1" t="n">
        <v>1595987</v>
      </c>
      <c r="J2599" s="1" t="n">
        <v>43620</v>
      </c>
      <c r="K2599" s="1" t="n">
        <v>7891515539177</v>
      </c>
      <c r="L2599" s="1" t="s">
        <v>4972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7" t="n">
        <v>46189</v>
      </c>
      <c r="C2600" s="1" t="n">
        <v>1</v>
      </c>
      <c r="D2600" s="1" t="s">
        <v>3781</v>
      </c>
      <c r="E2600" s="1" t="n">
        <v>1613</v>
      </c>
      <c r="F2600" s="1" t="s">
        <v>240</v>
      </c>
      <c r="I2600" s="1" t="n">
        <v>1595987</v>
      </c>
      <c r="J2600" s="1" t="n">
        <v>110310</v>
      </c>
      <c r="K2600" s="1" t="n">
        <v>44610</v>
      </c>
      <c r="L2600" s="1" t="s">
        <v>4973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7" t="n">
        <v>46189</v>
      </c>
      <c r="C2601" s="1" t="n">
        <v>1</v>
      </c>
      <c r="D2601" s="1" t="s">
        <v>3781</v>
      </c>
      <c r="E2601" s="1" t="n">
        <v>1613</v>
      </c>
      <c r="F2601" s="1" t="s">
        <v>240</v>
      </c>
      <c r="I2601" s="1" t="n">
        <v>1595987</v>
      </c>
      <c r="J2601" s="1" t="n">
        <v>110325</v>
      </c>
      <c r="K2601" s="1" t="n">
        <v>45525</v>
      </c>
      <c r="L2601" s="1" t="s">
        <v>4974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7" t="n">
        <v>46189</v>
      </c>
      <c r="C2602" s="1" t="n">
        <v>1</v>
      </c>
      <c r="D2602" s="1" t="s">
        <v>3781</v>
      </c>
      <c r="E2602" s="1" t="n">
        <v>1613</v>
      </c>
      <c r="F2602" s="1" t="s">
        <v>240</v>
      </c>
      <c r="I2602" s="1" t="n">
        <v>1595987</v>
      </c>
      <c r="J2602" s="1" t="n">
        <v>61624</v>
      </c>
      <c r="K2602" s="1" t="n">
        <v>7891515557454</v>
      </c>
      <c r="L2602" s="1" t="s">
        <v>4975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7" t="n">
        <v>46189</v>
      </c>
      <c r="C2603" s="1" t="n">
        <v>1</v>
      </c>
      <c r="D2603" s="1" t="s">
        <v>3781</v>
      </c>
      <c r="E2603" s="1" t="n">
        <v>1613</v>
      </c>
      <c r="F2603" s="1" t="s">
        <v>240</v>
      </c>
      <c r="I2603" s="1" t="n">
        <v>1595987</v>
      </c>
      <c r="J2603" s="1" t="n">
        <v>65295</v>
      </c>
      <c r="K2603" s="1" t="n">
        <v>7891164110635</v>
      </c>
      <c r="L2603" s="1" t="s">
        <v>4976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7" t="n">
        <v>46189</v>
      </c>
      <c r="C2604" s="1" t="n">
        <v>1</v>
      </c>
      <c r="D2604" s="1" t="s">
        <v>3781</v>
      </c>
      <c r="E2604" s="1" t="n">
        <v>1613</v>
      </c>
      <c r="F2604" s="1" t="s">
        <v>240</v>
      </c>
      <c r="I2604" s="1" t="n">
        <v>1595987</v>
      </c>
      <c r="J2604" s="1" t="n">
        <v>81390</v>
      </c>
      <c r="K2604" s="1" t="n">
        <v>7891515644499</v>
      </c>
      <c r="L2604" s="1" t="s">
        <v>4977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7" t="n">
        <v>46189</v>
      </c>
      <c r="C2605" s="1" t="n">
        <v>1</v>
      </c>
      <c r="D2605" s="1" t="s">
        <v>3781</v>
      </c>
      <c r="E2605" s="1" t="n">
        <v>10012</v>
      </c>
      <c r="F2605" s="1" t="s">
        <v>236</v>
      </c>
      <c r="I2605" s="1" t="n">
        <v>1957890</v>
      </c>
      <c r="J2605" s="1" t="n">
        <v>100093</v>
      </c>
      <c r="K2605" s="1" t="n">
        <v>145138</v>
      </c>
      <c r="L2605" s="1" t="s">
        <v>4978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7" t="n">
        <v>46189</v>
      </c>
      <c r="C2606" s="1" t="n">
        <v>1</v>
      </c>
      <c r="D2606" s="1" t="s">
        <v>3781</v>
      </c>
      <c r="E2606" s="1" t="n">
        <v>10012</v>
      </c>
      <c r="F2606" s="1" t="s">
        <v>236</v>
      </c>
      <c r="I2606" s="1" t="n">
        <v>1957890</v>
      </c>
      <c r="J2606" s="1" t="n">
        <v>10053</v>
      </c>
      <c r="K2606" s="1" t="n">
        <v>7896512909794</v>
      </c>
      <c r="L2606" s="1" t="s">
        <v>4979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7" t="n">
        <v>46189</v>
      </c>
      <c r="C2607" s="1" t="n">
        <v>1</v>
      </c>
      <c r="D2607" s="1" t="s">
        <v>3781</v>
      </c>
      <c r="E2607" s="1" t="n">
        <v>10012</v>
      </c>
      <c r="F2607" s="1" t="s">
        <v>236</v>
      </c>
      <c r="I2607" s="1" t="n">
        <v>1957890</v>
      </c>
      <c r="J2607" s="1" t="n">
        <v>20200</v>
      </c>
      <c r="K2607" s="1" t="n">
        <v>7896010174052</v>
      </c>
      <c r="L2607" s="1" t="s">
        <v>4980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7" t="n">
        <v>46189</v>
      </c>
      <c r="C2608" s="1" t="n">
        <v>1</v>
      </c>
      <c r="D2608" s="1" t="s">
        <v>3781</v>
      </c>
      <c r="E2608" s="1" t="n">
        <v>10012</v>
      </c>
      <c r="F2608" s="1" t="s">
        <v>236</v>
      </c>
      <c r="I2608" s="1" t="n">
        <v>1957890</v>
      </c>
      <c r="J2608" s="1" t="n">
        <v>20283</v>
      </c>
      <c r="K2608" s="1" t="n">
        <v>7897161351019</v>
      </c>
      <c r="L2608" s="1" t="s">
        <v>4981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7" t="n">
        <v>46189</v>
      </c>
      <c r="C2609" s="1" t="n">
        <v>1</v>
      </c>
      <c r="D2609" s="1" t="s">
        <v>3781</v>
      </c>
      <c r="E2609" s="1" t="n">
        <v>10012</v>
      </c>
      <c r="F2609" s="1" t="s">
        <v>236</v>
      </c>
      <c r="I2609" s="1" t="n">
        <v>1957890</v>
      </c>
      <c r="J2609" s="1" t="n">
        <v>100564</v>
      </c>
      <c r="K2609" s="1" t="n">
        <v>7896046704001</v>
      </c>
      <c r="L2609" s="1" t="s">
        <v>4982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7" t="n">
        <v>46189</v>
      </c>
      <c r="C2610" s="1" t="n">
        <v>1</v>
      </c>
      <c r="D2610" s="1" t="s">
        <v>3781</v>
      </c>
      <c r="E2610" s="1" t="n">
        <v>10012</v>
      </c>
      <c r="F2610" s="1" t="s">
        <v>236</v>
      </c>
      <c r="I2610" s="1" t="n">
        <v>1957890</v>
      </c>
      <c r="J2610" s="1" t="n">
        <v>100565</v>
      </c>
      <c r="K2610" s="1" t="n">
        <v>7896046711986</v>
      </c>
      <c r="L2610" s="1" t="s">
        <v>4983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7" t="n">
        <v>46189</v>
      </c>
      <c r="C2611" s="1" t="n">
        <v>1</v>
      </c>
      <c r="D2611" s="1" t="s">
        <v>3781</v>
      </c>
      <c r="E2611" s="1" t="n">
        <v>10012</v>
      </c>
      <c r="F2611" s="1" t="s">
        <v>236</v>
      </c>
      <c r="I2611" s="1" t="n">
        <v>1957890</v>
      </c>
      <c r="J2611" s="1" t="n">
        <v>100566</v>
      </c>
      <c r="K2611" s="1" t="n">
        <v>7896046701000</v>
      </c>
      <c r="L2611" s="1" t="s">
        <v>4984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7" t="n">
        <v>46189</v>
      </c>
      <c r="C2612" s="1" t="n">
        <v>1</v>
      </c>
      <c r="D2612" s="1" t="s">
        <v>3781</v>
      </c>
      <c r="E2612" s="1" t="n">
        <v>10012</v>
      </c>
      <c r="F2612" s="1" t="s">
        <v>236</v>
      </c>
      <c r="I2612" s="1" t="n">
        <v>1957890</v>
      </c>
      <c r="J2612" s="1" t="n">
        <v>100567</v>
      </c>
      <c r="K2612" s="1" t="n">
        <v>7896046705008</v>
      </c>
      <c r="L2612" s="1" t="s">
        <v>4985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7" t="n">
        <v>46189</v>
      </c>
      <c r="C2613" s="1" t="n">
        <v>1</v>
      </c>
      <c r="D2613" s="1" t="s">
        <v>3781</v>
      </c>
      <c r="E2613" s="1" t="n">
        <v>10012</v>
      </c>
      <c r="F2613" s="1" t="s">
        <v>236</v>
      </c>
      <c r="I2613" s="1" t="n">
        <v>1957890</v>
      </c>
      <c r="J2613" s="1" t="n">
        <v>100568</v>
      </c>
      <c r="K2613" s="1" t="n">
        <v>7896046706005</v>
      </c>
      <c r="L2613" s="1" t="s">
        <v>4986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7" t="n">
        <v>46189</v>
      </c>
      <c r="C2614" s="1" t="n">
        <v>1</v>
      </c>
      <c r="D2614" s="1" t="s">
        <v>3781</v>
      </c>
      <c r="E2614" s="1" t="n">
        <v>10012</v>
      </c>
      <c r="F2614" s="1" t="s">
        <v>236</v>
      </c>
      <c r="I2614" s="1" t="n">
        <v>1957890</v>
      </c>
      <c r="J2614" s="1" t="n">
        <v>102497</v>
      </c>
      <c r="K2614" s="1" t="n">
        <v>7891032013259</v>
      </c>
      <c r="L2614" s="1" t="s">
        <v>4987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7" t="n">
        <v>46189</v>
      </c>
      <c r="C2615" s="1" t="n">
        <v>1</v>
      </c>
      <c r="D2615" s="1" t="s">
        <v>3781</v>
      </c>
      <c r="E2615" s="1" t="n">
        <v>10012</v>
      </c>
      <c r="F2615" s="1" t="s">
        <v>236</v>
      </c>
      <c r="I2615" s="1" t="n">
        <v>1957890</v>
      </c>
      <c r="J2615" s="1" t="n">
        <v>102786</v>
      </c>
      <c r="K2615" s="1" t="n">
        <v>7896046703332</v>
      </c>
      <c r="L2615" s="1" t="s">
        <v>4988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7" t="n">
        <v>46189</v>
      </c>
      <c r="C2616" s="1" t="n">
        <v>1</v>
      </c>
      <c r="D2616" s="1" t="s">
        <v>3781</v>
      </c>
      <c r="E2616" s="1" t="n">
        <v>10012</v>
      </c>
      <c r="F2616" s="1" t="s">
        <v>236</v>
      </c>
      <c r="I2616" s="1" t="n">
        <v>1957890</v>
      </c>
      <c r="J2616" s="1" t="n">
        <v>102789</v>
      </c>
      <c r="K2616" s="1" t="n">
        <v>7896046712808</v>
      </c>
      <c r="L2616" s="1" t="s">
        <v>4989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7" t="n">
        <v>46189</v>
      </c>
      <c r="C2617" s="1" t="n">
        <v>1</v>
      </c>
      <c r="D2617" s="1" t="s">
        <v>3781</v>
      </c>
      <c r="E2617" s="1" t="n">
        <v>10012</v>
      </c>
      <c r="F2617" s="1" t="s">
        <v>236</v>
      </c>
      <c r="I2617" s="1" t="n">
        <v>1957890</v>
      </c>
      <c r="J2617" s="1" t="n">
        <v>103220</v>
      </c>
      <c r="K2617" s="1" t="n">
        <v>7896004814162</v>
      </c>
      <c r="L2617" s="1" t="s">
        <v>4990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7" t="n">
        <v>46189</v>
      </c>
      <c r="C2618" s="1" t="n">
        <v>1</v>
      </c>
      <c r="D2618" s="1" t="s">
        <v>3781</v>
      </c>
      <c r="E2618" s="1" t="n">
        <v>10012</v>
      </c>
      <c r="F2618" s="1" t="s">
        <v>236</v>
      </c>
      <c r="I2618" s="1" t="n">
        <v>1957890</v>
      </c>
      <c r="J2618" s="1" t="n">
        <v>103258</v>
      </c>
      <c r="K2618" s="1" t="n">
        <v>7896049508118</v>
      </c>
      <c r="L2618" s="1" t="s">
        <v>4991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7" t="n">
        <v>46189</v>
      </c>
      <c r="C2619" s="1" t="n">
        <v>1</v>
      </c>
      <c r="D2619" s="1" t="s">
        <v>3781</v>
      </c>
      <c r="E2619" s="1" t="n">
        <v>10012</v>
      </c>
      <c r="F2619" s="1" t="s">
        <v>236</v>
      </c>
      <c r="I2619" s="1" t="n">
        <v>1957890</v>
      </c>
      <c r="J2619" s="1" t="n">
        <v>103295</v>
      </c>
      <c r="K2619" s="1" t="n">
        <v>7896046713157</v>
      </c>
      <c r="L2619" s="1" t="s">
        <v>4992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7" t="n">
        <v>46189</v>
      </c>
      <c r="C2620" s="1" t="n">
        <v>1</v>
      </c>
      <c r="D2620" s="1" t="s">
        <v>3781</v>
      </c>
      <c r="E2620" s="1" t="n">
        <v>10012</v>
      </c>
      <c r="F2620" s="1" t="s">
        <v>236</v>
      </c>
      <c r="I2620" s="1" t="n">
        <v>1957890</v>
      </c>
      <c r="J2620" s="1" t="n">
        <v>103725</v>
      </c>
      <c r="K2620" s="1" t="n">
        <v>7896046702007</v>
      </c>
      <c r="L2620" s="1" t="s">
        <v>4993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7" t="n">
        <v>46189</v>
      </c>
      <c r="C2621" s="1" t="n">
        <v>1</v>
      </c>
      <c r="D2621" s="1" t="s">
        <v>3781</v>
      </c>
      <c r="E2621" s="1" t="n">
        <v>10012</v>
      </c>
      <c r="F2621" s="1" t="s">
        <v>236</v>
      </c>
      <c r="I2621" s="1" t="n">
        <v>1957890</v>
      </c>
      <c r="J2621" s="1" t="n">
        <v>104202</v>
      </c>
      <c r="K2621" s="1" t="n">
        <v>7896046710781</v>
      </c>
      <c r="L2621" s="1" t="s">
        <v>4994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7" t="n">
        <v>46189</v>
      </c>
      <c r="C2622" s="1" t="n">
        <v>1</v>
      </c>
      <c r="D2622" s="1" t="s">
        <v>3781</v>
      </c>
      <c r="E2622" s="1" t="n">
        <v>10012</v>
      </c>
      <c r="F2622" s="1" t="s">
        <v>236</v>
      </c>
      <c r="I2622" s="1" t="n">
        <v>1957890</v>
      </c>
      <c r="J2622" s="1" t="n">
        <v>104496</v>
      </c>
      <c r="K2622" s="1" t="n">
        <v>7896046703004</v>
      </c>
      <c r="L2622" s="1" t="s">
        <v>4995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7" t="n">
        <v>46189</v>
      </c>
      <c r="C2623" s="1" t="n">
        <v>1</v>
      </c>
      <c r="D2623" s="1" t="s">
        <v>3781</v>
      </c>
      <c r="E2623" s="1" t="n">
        <v>10012</v>
      </c>
      <c r="F2623" s="1" t="s">
        <v>236</v>
      </c>
      <c r="I2623" s="1" t="n">
        <v>1957890</v>
      </c>
      <c r="J2623" s="1" t="n">
        <v>108845</v>
      </c>
      <c r="K2623" s="1" t="n">
        <v>7896512909732</v>
      </c>
      <c r="L2623" s="1" t="s">
        <v>4996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7" t="n">
        <v>46189</v>
      </c>
      <c r="C2624" s="1" t="n">
        <v>1</v>
      </c>
      <c r="D2624" s="1" t="s">
        <v>3781</v>
      </c>
      <c r="E2624" s="1" t="n">
        <v>10012</v>
      </c>
      <c r="F2624" s="1" t="s">
        <v>236</v>
      </c>
      <c r="I2624" s="1" t="n">
        <v>1957890</v>
      </c>
      <c r="J2624" s="1" t="n">
        <v>11138</v>
      </c>
      <c r="K2624" s="1" t="n">
        <v>7896049508538</v>
      </c>
      <c r="L2624" s="1" t="s">
        <v>4997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7" t="n">
        <v>46189</v>
      </c>
      <c r="C2625" s="1" t="n">
        <v>1</v>
      </c>
      <c r="D2625" s="1" t="s">
        <v>3781</v>
      </c>
      <c r="E2625" s="1" t="n">
        <v>10012</v>
      </c>
      <c r="F2625" s="1" t="s">
        <v>236</v>
      </c>
      <c r="I2625" s="1" t="n">
        <v>1957890</v>
      </c>
      <c r="J2625" s="1" t="n">
        <v>12206</v>
      </c>
      <c r="K2625" s="1" t="n">
        <v>7896010172362</v>
      </c>
      <c r="L2625" s="1" t="s">
        <v>4998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7" t="n">
        <v>46189</v>
      </c>
      <c r="C2626" s="1" t="n">
        <v>1</v>
      </c>
      <c r="D2626" s="1" t="s">
        <v>3781</v>
      </c>
      <c r="E2626" s="1" t="n">
        <v>10012</v>
      </c>
      <c r="F2626" s="1" t="s">
        <v>236</v>
      </c>
      <c r="I2626" s="1" t="n">
        <v>1957890</v>
      </c>
      <c r="J2626" s="1" t="n">
        <v>12239</v>
      </c>
      <c r="K2626" s="1" t="n">
        <v>7896049508125</v>
      </c>
      <c r="L2626" s="1" t="s">
        <v>4999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7" t="n">
        <v>46189</v>
      </c>
      <c r="C2627" s="1" t="n">
        <v>1</v>
      </c>
      <c r="D2627" s="1" t="s">
        <v>3781</v>
      </c>
      <c r="E2627" s="1" t="n">
        <v>10012</v>
      </c>
      <c r="F2627" s="1" t="s">
        <v>236</v>
      </c>
      <c r="I2627" s="1" t="n">
        <v>1957890</v>
      </c>
      <c r="J2627" s="1" t="n">
        <v>14369</v>
      </c>
      <c r="K2627" s="1" t="n">
        <v>7891032013891</v>
      </c>
      <c r="L2627" s="1" t="s">
        <v>5000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7" t="n">
        <v>46189</v>
      </c>
      <c r="C2628" s="1" t="n">
        <v>1</v>
      </c>
      <c r="D2628" s="1" t="s">
        <v>3781</v>
      </c>
      <c r="E2628" s="1" t="n">
        <v>10012</v>
      </c>
      <c r="F2628" s="1" t="s">
        <v>236</v>
      </c>
      <c r="I2628" s="1" t="n">
        <v>1957890</v>
      </c>
      <c r="J2628" s="1" t="n">
        <v>15784</v>
      </c>
      <c r="K2628" s="1" t="n">
        <v>7891032015994</v>
      </c>
      <c r="L2628" s="1" t="s">
        <v>5001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7" t="n">
        <v>46189</v>
      </c>
      <c r="C2629" s="1" t="n">
        <v>1</v>
      </c>
      <c r="D2629" s="1" t="s">
        <v>3781</v>
      </c>
      <c r="E2629" s="1" t="n">
        <v>10012</v>
      </c>
      <c r="F2629" s="1" t="s">
        <v>236</v>
      </c>
      <c r="I2629" s="1" t="n">
        <v>1957890</v>
      </c>
      <c r="J2629" s="1" t="n">
        <v>16057</v>
      </c>
      <c r="K2629" s="1" t="n">
        <v>7891032013303</v>
      </c>
      <c r="L2629" s="1" t="s">
        <v>5002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7" t="n">
        <v>46189</v>
      </c>
      <c r="C2630" s="1" t="n">
        <v>1</v>
      </c>
      <c r="D2630" s="1" t="s">
        <v>3781</v>
      </c>
      <c r="E2630" s="1" t="n">
        <v>10012</v>
      </c>
      <c r="F2630" s="1" t="s">
        <v>236</v>
      </c>
      <c r="I2630" s="1" t="n">
        <v>1957890</v>
      </c>
      <c r="J2630" s="1" t="n">
        <v>16462</v>
      </c>
      <c r="K2630" s="1" t="n">
        <v>7896512911858</v>
      </c>
      <c r="L2630" s="1" t="s">
        <v>5003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7" t="n">
        <v>46189</v>
      </c>
      <c r="C2631" s="1" t="n">
        <v>1</v>
      </c>
      <c r="D2631" s="1" t="s">
        <v>3781</v>
      </c>
      <c r="E2631" s="1" t="n">
        <v>10012</v>
      </c>
      <c r="F2631" s="1" t="s">
        <v>236</v>
      </c>
      <c r="I2631" s="1" t="n">
        <v>1957890</v>
      </c>
      <c r="J2631" s="1" t="n">
        <v>16463</v>
      </c>
      <c r="K2631" s="1" t="n">
        <v>7896512911865</v>
      </c>
      <c r="L2631" s="1" t="s">
        <v>5004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7" t="n">
        <v>46189</v>
      </c>
      <c r="C2632" s="1" t="n">
        <v>1</v>
      </c>
      <c r="D2632" s="1" t="s">
        <v>3781</v>
      </c>
      <c r="E2632" s="1" t="n">
        <v>10012</v>
      </c>
      <c r="F2632" s="1" t="s">
        <v>236</v>
      </c>
      <c r="I2632" s="1" t="n">
        <v>1957890</v>
      </c>
      <c r="J2632" s="1" t="n">
        <v>16464</v>
      </c>
      <c r="K2632" s="1" t="n">
        <v>7896512905420</v>
      </c>
      <c r="L2632" s="1" t="s">
        <v>5005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7" t="n">
        <v>46189</v>
      </c>
      <c r="C2633" s="1" t="n">
        <v>1</v>
      </c>
      <c r="D2633" s="1" t="s">
        <v>3781</v>
      </c>
      <c r="E2633" s="1" t="n">
        <v>10012</v>
      </c>
      <c r="F2633" s="1" t="s">
        <v>236</v>
      </c>
      <c r="I2633" s="1" t="n">
        <v>1957890</v>
      </c>
      <c r="J2633" s="1" t="n">
        <v>16468</v>
      </c>
      <c r="K2633" s="1" t="n">
        <v>7896512911940</v>
      </c>
      <c r="L2633" s="1" t="s">
        <v>5006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7" t="n">
        <v>46189</v>
      </c>
      <c r="C2634" s="1" t="n">
        <v>1</v>
      </c>
      <c r="D2634" s="1" t="s">
        <v>3781</v>
      </c>
      <c r="E2634" s="1" t="n">
        <v>10012</v>
      </c>
      <c r="F2634" s="1" t="s">
        <v>236</v>
      </c>
      <c r="I2634" s="1" t="n">
        <v>1957890</v>
      </c>
      <c r="J2634" s="1" t="n">
        <v>16469</v>
      </c>
      <c r="K2634" s="1" t="n">
        <v>7896512904621</v>
      </c>
      <c r="L2634" s="1" t="s">
        <v>5007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7" t="n">
        <v>46189</v>
      </c>
      <c r="C2635" s="1" t="n">
        <v>1</v>
      </c>
      <c r="D2635" s="1" t="s">
        <v>3781</v>
      </c>
      <c r="E2635" s="1" t="n">
        <v>10012</v>
      </c>
      <c r="F2635" s="1" t="s">
        <v>236</v>
      </c>
      <c r="I2635" s="1" t="n">
        <v>1957890</v>
      </c>
      <c r="J2635" s="1" t="n">
        <v>17375</v>
      </c>
      <c r="K2635" s="1" t="n">
        <v>7896046704797</v>
      </c>
      <c r="L2635" s="1" t="s">
        <v>5008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7" t="n">
        <v>46189</v>
      </c>
      <c r="C2636" s="1" t="n">
        <v>1</v>
      </c>
      <c r="D2636" s="1" t="s">
        <v>3781</v>
      </c>
      <c r="E2636" s="1" t="n">
        <v>10012</v>
      </c>
      <c r="F2636" s="1" t="s">
        <v>236</v>
      </c>
      <c r="I2636" s="1" t="n">
        <v>1957890</v>
      </c>
      <c r="J2636" s="1" t="n">
        <v>17504</v>
      </c>
      <c r="K2636" s="1" t="n">
        <v>7896002909563</v>
      </c>
      <c r="L2636" s="1" t="s">
        <v>5009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7" t="n">
        <v>46189</v>
      </c>
      <c r="C2637" s="1" t="n">
        <v>1</v>
      </c>
      <c r="D2637" s="1" t="s">
        <v>3781</v>
      </c>
      <c r="E2637" s="1" t="n">
        <v>10012</v>
      </c>
      <c r="F2637" s="1" t="s">
        <v>236</v>
      </c>
      <c r="I2637" s="1" t="n">
        <v>1957890</v>
      </c>
      <c r="J2637" s="1" t="n">
        <v>17505</v>
      </c>
      <c r="K2637" s="1" t="n">
        <v>7896002909549</v>
      </c>
      <c r="L2637" s="1" t="s">
        <v>5010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7" t="n">
        <v>46189</v>
      </c>
      <c r="C2638" s="1" t="n">
        <v>1</v>
      </c>
      <c r="D2638" s="1" t="s">
        <v>3781</v>
      </c>
      <c r="E2638" s="1" t="n">
        <v>10012</v>
      </c>
      <c r="F2638" s="1" t="s">
        <v>236</v>
      </c>
      <c r="I2638" s="1" t="n">
        <v>1957890</v>
      </c>
      <c r="J2638" s="1" t="n">
        <v>17506</v>
      </c>
      <c r="K2638" s="1" t="n">
        <v>7896002909570</v>
      </c>
      <c r="L2638" s="1" t="s">
        <v>5011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7" t="n">
        <v>46189</v>
      </c>
      <c r="C2639" s="1" t="n">
        <v>1</v>
      </c>
      <c r="D2639" s="1" t="s">
        <v>3781</v>
      </c>
      <c r="E2639" s="1" t="n">
        <v>10012</v>
      </c>
      <c r="F2639" s="1" t="s">
        <v>236</v>
      </c>
      <c r="I2639" s="1" t="n">
        <v>1957890</v>
      </c>
      <c r="J2639" s="1" t="n">
        <v>17507</v>
      </c>
      <c r="K2639" s="1" t="n">
        <v>7896002909556</v>
      </c>
      <c r="L2639" s="1" t="s">
        <v>5012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7" t="n">
        <v>46189</v>
      </c>
      <c r="C2640" s="1" t="n">
        <v>1</v>
      </c>
      <c r="D2640" s="1" t="s">
        <v>3781</v>
      </c>
      <c r="E2640" s="1" t="n">
        <v>10012</v>
      </c>
      <c r="F2640" s="1" t="s">
        <v>236</v>
      </c>
      <c r="I2640" s="1" t="n">
        <v>1957890</v>
      </c>
      <c r="J2640" s="1" t="n">
        <v>18769</v>
      </c>
      <c r="K2640" s="1" t="n">
        <v>7896512911933</v>
      </c>
      <c r="L2640" s="1" t="s">
        <v>5013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7" t="n">
        <v>46189</v>
      </c>
      <c r="C2641" s="1" t="n">
        <v>1</v>
      </c>
      <c r="D2641" s="1" t="s">
        <v>3781</v>
      </c>
      <c r="E2641" s="1" t="n">
        <v>10012</v>
      </c>
      <c r="F2641" s="1" t="s">
        <v>236</v>
      </c>
      <c r="I2641" s="1" t="n">
        <v>1957890</v>
      </c>
      <c r="J2641" s="1" t="n">
        <v>19107</v>
      </c>
      <c r="K2641" s="1" t="n">
        <v>7896002905459</v>
      </c>
      <c r="L2641" s="1" t="s">
        <v>5014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7" t="n">
        <v>46189</v>
      </c>
      <c r="C2642" s="1" t="n">
        <v>1</v>
      </c>
      <c r="D2642" s="1" t="s">
        <v>3781</v>
      </c>
      <c r="E2642" s="1" t="n">
        <v>10012</v>
      </c>
      <c r="F2642" s="1" t="s">
        <v>236</v>
      </c>
      <c r="I2642" s="1" t="n">
        <v>1957890</v>
      </c>
      <c r="J2642" s="1" t="n">
        <v>19320</v>
      </c>
      <c r="K2642" s="1" t="n">
        <v>7897161351026</v>
      </c>
      <c r="L2642" s="1" t="s">
        <v>4981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7" t="n">
        <v>46189</v>
      </c>
      <c r="C2643" s="1" t="n">
        <v>1</v>
      </c>
      <c r="D2643" s="1" t="s">
        <v>3781</v>
      </c>
      <c r="E2643" s="1" t="n">
        <v>10012</v>
      </c>
      <c r="F2643" s="1" t="s">
        <v>236</v>
      </c>
      <c r="I2643" s="1" t="n">
        <v>1957890</v>
      </c>
      <c r="J2643" s="1" t="n">
        <v>23984</v>
      </c>
      <c r="K2643" s="1" t="n">
        <v>7896002911658</v>
      </c>
      <c r="L2643" s="1" t="s">
        <v>5015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7" t="n">
        <v>46189</v>
      </c>
      <c r="C2644" s="1" t="n">
        <v>1</v>
      </c>
      <c r="D2644" s="1" t="s">
        <v>3781</v>
      </c>
      <c r="E2644" s="1" t="n">
        <v>10012</v>
      </c>
      <c r="F2644" s="1" t="s">
        <v>236</v>
      </c>
      <c r="I2644" s="1" t="n">
        <v>1957890</v>
      </c>
      <c r="J2644" s="1" t="n">
        <v>24179</v>
      </c>
      <c r="K2644" s="1" t="n">
        <v>7897161371130</v>
      </c>
      <c r="L2644" s="1" t="s">
        <v>5016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7" t="n">
        <v>46189</v>
      </c>
      <c r="C2645" s="1" t="n">
        <v>1</v>
      </c>
      <c r="D2645" s="1" t="s">
        <v>3781</v>
      </c>
      <c r="E2645" s="1" t="n">
        <v>10012</v>
      </c>
      <c r="F2645" s="1" t="s">
        <v>236</v>
      </c>
      <c r="I2645" s="1" t="n">
        <v>1957890</v>
      </c>
      <c r="J2645" s="1" t="n">
        <v>24222</v>
      </c>
      <c r="K2645" s="1" t="n">
        <v>7897161351033</v>
      </c>
      <c r="L2645" s="1" t="s">
        <v>5017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7" t="n">
        <v>46189</v>
      </c>
      <c r="C2646" s="1" t="n">
        <v>1</v>
      </c>
      <c r="D2646" s="1" t="s">
        <v>3781</v>
      </c>
      <c r="E2646" s="1" t="n">
        <v>10012</v>
      </c>
      <c r="F2646" s="1" t="s">
        <v>236</v>
      </c>
      <c r="I2646" s="1" t="n">
        <v>1957890</v>
      </c>
      <c r="J2646" s="1" t="n">
        <v>25543</v>
      </c>
      <c r="K2646" s="1" t="n">
        <v>7896902208469</v>
      </c>
      <c r="L2646" s="1" t="s">
        <v>5018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7" t="n">
        <v>46189</v>
      </c>
      <c r="C2647" s="1" t="n">
        <v>1</v>
      </c>
      <c r="D2647" s="1" t="s">
        <v>3781</v>
      </c>
      <c r="E2647" s="1" t="n">
        <v>10012</v>
      </c>
      <c r="F2647" s="1" t="s">
        <v>236</v>
      </c>
      <c r="I2647" s="1" t="n">
        <v>1957890</v>
      </c>
      <c r="J2647" s="1" t="n">
        <v>26252</v>
      </c>
      <c r="K2647" s="1" t="n">
        <v>7896002909587</v>
      </c>
      <c r="L2647" s="1" t="s">
        <v>5019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7" t="n">
        <v>46189</v>
      </c>
      <c r="C2648" s="1" t="n">
        <v>1</v>
      </c>
      <c r="D2648" s="1" t="s">
        <v>3781</v>
      </c>
      <c r="E2648" s="1" t="n">
        <v>10012</v>
      </c>
      <c r="F2648" s="1" t="s">
        <v>236</v>
      </c>
      <c r="I2648" s="1" t="n">
        <v>1957890</v>
      </c>
      <c r="J2648" s="1" t="n">
        <v>26639</v>
      </c>
      <c r="K2648" s="1" t="n">
        <v>7896046702878</v>
      </c>
      <c r="L2648" s="1" t="s">
        <v>5020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7" t="n">
        <v>46189</v>
      </c>
      <c r="C2649" s="1" t="n">
        <v>1</v>
      </c>
      <c r="D2649" s="1" t="s">
        <v>3781</v>
      </c>
      <c r="E2649" s="1" t="n">
        <v>10012</v>
      </c>
      <c r="F2649" s="1" t="s">
        <v>236</v>
      </c>
      <c r="I2649" s="1" t="n">
        <v>1957890</v>
      </c>
      <c r="J2649" s="1" t="n">
        <v>26658</v>
      </c>
      <c r="K2649" s="1" t="n">
        <v>7896902209800</v>
      </c>
      <c r="L2649" s="1" t="s">
        <v>5021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7" t="n">
        <v>46189</v>
      </c>
      <c r="C2650" s="1" t="n">
        <v>1</v>
      </c>
      <c r="D2650" s="1" t="s">
        <v>3781</v>
      </c>
      <c r="E2650" s="1" t="n">
        <v>10012</v>
      </c>
      <c r="F2650" s="1" t="s">
        <v>236</v>
      </c>
      <c r="I2650" s="1" t="n">
        <v>1957890</v>
      </c>
      <c r="J2650" s="1" t="n">
        <v>27005</v>
      </c>
      <c r="K2650" s="1" t="n">
        <v>7896512922472</v>
      </c>
      <c r="L2650" s="1" t="s">
        <v>5022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7" t="n">
        <v>46189</v>
      </c>
      <c r="C2651" s="1" t="n">
        <v>1</v>
      </c>
      <c r="D2651" s="1" t="s">
        <v>3781</v>
      </c>
      <c r="E2651" s="1" t="n">
        <v>10012</v>
      </c>
      <c r="F2651" s="1" t="s">
        <v>236</v>
      </c>
      <c r="I2651" s="1" t="n">
        <v>1957890</v>
      </c>
      <c r="J2651" s="1" t="n">
        <v>27006</v>
      </c>
      <c r="K2651" s="1" t="n">
        <v>7896512922373</v>
      </c>
      <c r="L2651" s="1" t="s">
        <v>5022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7" t="n">
        <v>46189</v>
      </c>
      <c r="C2652" s="1" t="n">
        <v>1</v>
      </c>
      <c r="D2652" s="1" t="s">
        <v>3781</v>
      </c>
      <c r="E2652" s="1" t="n">
        <v>10012</v>
      </c>
      <c r="F2652" s="1" t="s">
        <v>236</v>
      </c>
      <c r="I2652" s="1" t="n">
        <v>1957890</v>
      </c>
      <c r="J2652" s="1" t="n">
        <v>27007</v>
      </c>
      <c r="K2652" s="1" t="n">
        <v>7896512922465</v>
      </c>
      <c r="L2652" s="1" t="s">
        <v>5023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7" t="n">
        <v>46189</v>
      </c>
      <c r="C2653" s="1" t="n">
        <v>1</v>
      </c>
      <c r="D2653" s="1" t="s">
        <v>3781</v>
      </c>
      <c r="E2653" s="1" t="n">
        <v>10012</v>
      </c>
      <c r="F2653" s="1" t="s">
        <v>236</v>
      </c>
      <c r="I2653" s="1" t="n">
        <v>1957890</v>
      </c>
      <c r="J2653" s="1" t="n">
        <v>27285</v>
      </c>
      <c r="K2653" s="1" t="n">
        <v>7896902210554</v>
      </c>
      <c r="L2653" s="1" t="s">
        <v>5024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7" t="n">
        <v>46189</v>
      </c>
      <c r="C2654" s="1" t="n">
        <v>1</v>
      </c>
      <c r="D2654" s="1" t="s">
        <v>3781</v>
      </c>
      <c r="E2654" s="1" t="n">
        <v>10012</v>
      </c>
      <c r="F2654" s="1" t="s">
        <v>236</v>
      </c>
      <c r="I2654" s="1" t="n">
        <v>1957890</v>
      </c>
      <c r="J2654" s="1" t="n">
        <v>27286</v>
      </c>
      <c r="K2654" s="1" t="n">
        <v>7897161300055</v>
      </c>
      <c r="L2654" s="1" t="s">
        <v>5025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7" t="n">
        <v>46189</v>
      </c>
      <c r="C2655" s="1" t="n">
        <v>1</v>
      </c>
      <c r="D2655" s="1" t="s">
        <v>3781</v>
      </c>
      <c r="E2655" s="1" t="n">
        <v>10012</v>
      </c>
      <c r="F2655" s="1" t="s">
        <v>236</v>
      </c>
      <c r="I2655" s="1" t="n">
        <v>1957890</v>
      </c>
      <c r="J2655" s="1" t="n">
        <v>27908</v>
      </c>
      <c r="K2655" s="1" t="n">
        <v>7896902201255</v>
      </c>
      <c r="L2655" s="1" t="s">
        <v>5018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17" t="n">
        <v>46189</v>
      </c>
      <c r="C2656" s="1" t="n">
        <v>1</v>
      </c>
      <c r="D2656" s="1" t="s">
        <v>3781</v>
      </c>
      <c r="E2656" s="1" t="n">
        <v>10012</v>
      </c>
      <c r="F2656" s="1" t="s">
        <v>236</v>
      </c>
      <c r="I2656" s="1" t="n">
        <v>1957890</v>
      </c>
      <c r="J2656" s="1" t="n">
        <v>27909</v>
      </c>
      <c r="K2656" s="1" t="n">
        <v>7896902211209</v>
      </c>
      <c r="L2656" s="1" t="s">
        <v>5026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17" t="n">
        <v>46189</v>
      </c>
      <c r="C2657" s="1" t="n">
        <v>1</v>
      </c>
      <c r="D2657" s="1" t="s">
        <v>3781</v>
      </c>
      <c r="E2657" s="1" t="n">
        <v>10012</v>
      </c>
      <c r="F2657" s="1" t="s">
        <v>236</v>
      </c>
      <c r="I2657" s="1" t="n">
        <v>1957890</v>
      </c>
      <c r="J2657" s="1" t="n">
        <v>29280</v>
      </c>
      <c r="K2657" s="1" t="n">
        <v>7896512941923</v>
      </c>
      <c r="L2657" s="1" t="s">
        <v>5027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17" t="n">
        <v>46189</v>
      </c>
      <c r="C2658" s="1" t="n">
        <v>1</v>
      </c>
      <c r="D2658" s="1" t="s">
        <v>3781</v>
      </c>
      <c r="E2658" s="1" t="n">
        <v>10012</v>
      </c>
      <c r="F2658" s="1" t="s">
        <v>236</v>
      </c>
      <c r="I2658" s="1" t="n">
        <v>1957890</v>
      </c>
      <c r="J2658" s="1" t="n">
        <v>30396</v>
      </c>
      <c r="K2658" s="1" t="n">
        <v>7896512941930</v>
      </c>
      <c r="L2658" s="1" t="s">
        <v>5028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17" t="n">
        <v>46189</v>
      </c>
      <c r="C2659" s="1" t="n">
        <v>1</v>
      </c>
      <c r="D2659" s="1" t="s">
        <v>3781</v>
      </c>
      <c r="E2659" s="1" t="n">
        <v>10012</v>
      </c>
      <c r="F2659" s="1" t="s">
        <v>236</v>
      </c>
      <c r="I2659" s="1" t="n">
        <v>1957890</v>
      </c>
      <c r="J2659" s="1" t="n">
        <v>30408</v>
      </c>
      <c r="K2659" s="1" t="n">
        <v>7896902217003</v>
      </c>
      <c r="L2659" s="1" t="s">
        <v>5029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17" t="n">
        <v>46189</v>
      </c>
      <c r="C2660" s="1" t="n">
        <v>1</v>
      </c>
      <c r="D2660" s="1" t="s">
        <v>3781</v>
      </c>
      <c r="E2660" s="1" t="n">
        <v>10012</v>
      </c>
      <c r="F2660" s="1" t="s">
        <v>236</v>
      </c>
      <c r="I2660" s="1" t="n">
        <v>1957890</v>
      </c>
      <c r="J2660" s="1" t="n">
        <v>30411</v>
      </c>
      <c r="K2660" s="1" t="n">
        <v>7896902211247</v>
      </c>
      <c r="L2660" s="1" t="s">
        <v>5029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17" t="n">
        <v>46189</v>
      </c>
      <c r="C2661" s="1" t="n">
        <v>1</v>
      </c>
      <c r="D2661" s="1" t="s">
        <v>3781</v>
      </c>
      <c r="E2661" s="1" t="n">
        <v>10012</v>
      </c>
      <c r="F2661" s="1" t="s">
        <v>236</v>
      </c>
      <c r="I2661" s="1" t="n">
        <v>1957890</v>
      </c>
      <c r="J2661" s="1" t="n">
        <v>30433</v>
      </c>
      <c r="K2661" s="1" t="n">
        <v>7896002909488</v>
      </c>
      <c r="L2661" s="1" t="s">
        <v>5030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17" t="n">
        <v>46189</v>
      </c>
      <c r="C2662" s="1" t="n">
        <v>1</v>
      </c>
      <c r="D2662" s="1" t="s">
        <v>3781</v>
      </c>
      <c r="E2662" s="1" t="n">
        <v>10012</v>
      </c>
      <c r="F2662" s="1" t="s">
        <v>236</v>
      </c>
      <c r="I2662" s="1" t="n">
        <v>1957890</v>
      </c>
      <c r="J2662" s="1" t="n">
        <v>30434</v>
      </c>
      <c r="K2662" s="1" t="n">
        <v>7896002909440</v>
      </c>
      <c r="L2662" s="1" t="s">
        <v>5031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7" t="n">
        <v>46189</v>
      </c>
      <c r="C2663" s="1" t="n">
        <v>1</v>
      </c>
      <c r="D2663" s="1" t="s">
        <v>3781</v>
      </c>
      <c r="E2663" s="1" t="n">
        <v>10012</v>
      </c>
      <c r="F2663" s="1" t="s">
        <v>236</v>
      </c>
      <c r="I2663" s="1" t="n">
        <v>1957890</v>
      </c>
      <c r="J2663" s="1" t="n">
        <v>30435</v>
      </c>
      <c r="K2663" s="1" t="n">
        <v>7896002903066</v>
      </c>
      <c r="L2663" s="1" t="s">
        <v>5032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7" t="n">
        <v>46189</v>
      </c>
      <c r="C2664" s="1" t="n">
        <v>1</v>
      </c>
      <c r="D2664" s="1" t="s">
        <v>3781</v>
      </c>
      <c r="E2664" s="1" t="n">
        <v>10012</v>
      </c>
      <c r="F2664" s="1" t="s">
        <v>236</v>
      </c>
      <c r="I2664" s="1" t="n">
        <v>1957890</v>
      </c>
      <c r="J2664" s="1" t="n">
        <v>30436</v>
      </c>
      <c r="K2664" s="1" t="n">
        <v>7896002903059</v>
      </c>
      <c r="L2664" s="1" t="s">
        <v>5032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7" t="n">
        <v>46189</v>
      </c>
      <c r="C2665" s="1" t="n">
        <v>1</v>
      </c>
      <c r="D2665" s="1" t="s">
        <v>3781</v>
      </c>
      <c r="E2665" s="1" t="n">
        <v>10012</v>
      </c>
      <c r="F2665" s="1" t="s">
        <v>236</v>
      </c>
      <c r="I2665" s="1" t="n">
        <v>1957890</v>
      </c>
      <c r="J2665" s="1" t="n">
        <v>30449</v>
      </c>
      <c r="K2665" s="1" t="n">
        <v>7896002905756</v>
      </c>
      <c r="L2665" s="1" t="s">
        <v>5033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17" t="n">
        <v>46189</v>
      </c>
      <c r="C2666" s="1" t="n">
        <v>1</v>
      </c>
      <c r="D2666" s="1" t="s">
        <v>3781</v>
      </c>
      <c r="E2666" s="1" t="n">
        <v>10012</v>
      </c>
      <c r="F2666" s="1" t="s">
        <v>236</v>
      </c>
      <c r="I2666" s="1" t="n">
        <v>1957890</v>
      </c>
      <c r="J2666" s="1" t="n">
        <v>30451</v>
      </c>
      <c r="K2666" s="1" t="n">
        <v>7896002909884</v>
      </c>
      <c r="L2666" s="1" t="s">
        <v>5034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7" t="n">
        <v>46189</v>
      </c>
      <c r="C2667" s="1" t="n">
        <v>1</v>
      </c>
      <c r="D2667" s="1" t="s">
        <v>3781</v>
      </c>
      <c r="E2667" s="1" t="n">
        <v>10012</v>
      </c>
      <c r="F2667" s="1" t="s">
        <v>236</v>
      </c>
      <c r="I2667" s="1" t="n">
        <v>1957890</v>
      </c>
      <c r="J2667" s="1" t="n">
        <v>31444</v>
      </c>
      <c r="K2667" s="1" t="n">
        <v>7896902211063</v>
      </c>
      <c r="L2667" s="1" t="s">
        <v>5035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17" t="n">
        <v>46189</v>
      </c>
      <c r="C2668" s="1" t="n">
        <v>1</v>
      </c>
      <c r="D2668" s="1" t="s">
        <v>3781</v>
      </c>
      <c r="E2668" s="1" t="n">
        <v>10012</v>
      </c>
      <c r="F2668" s="1" t="s">
        <v>236</v>
      </c>
      <c r="I2668" s="1" t="n">
        <v>1957890</v>
      </c>
      <c r="J2668" s="1" t="n">
        <v>31445</v>
      </c>
      <c r="K2668" s="1" t="n">
        <v>7896902211254</v>
      </c>
      <c r="L2668" s="1" t="s">
        <v>5036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7" t="n">
        <v>46189</v>
      </c>
      <c r="C2669" s="1" t="n">
        <v>1</v>
      </c>
      <c r="D2669" s="1" t="s">
        <v>3781</v>
      </c>
      <c r="E2669" s="1" t="n">
        <v>10012</v>
      </c>
      <c r="F2669" s="1" t="s">
        <v>236</v>
      </c>
      <c r="I2669" s="1" t="n">
        <v>1957890</v>
      </c>
      <c r="J2669" s="1" t="n">
        <v>31446</v>
      </c>
      <c r="K2669" s="1" t="n">
        <v>7896902211124</v>
      </c>
      <c r="L2669" s="1" t="s">
        <v>5037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7" t="n">
        <v>46189</v>
      </c>
      <c r="C2670" s="1" t="n">
        <v>1</v>
      </c>
      <c r="D2670" s="1" t="s">
        <v>3781</v>
      </c>
      <c r="E2670" s="1" t="n">
        <v>10012</v>
      </c>
      <c r="F2670" s="1" t="s">
        <v>236</v>
      </c>
      <c r="I2670" s="1" t="n">
        <v>1957890</v>
      </c>
      <c r="J2670" s="1" t="n">
        <v>31447</v>
      </c>
      <c r="K2670" s="1" t="n">
        <v>7896902211025</v>
      </c>
      <c r="L2670" s="1" t="s">
        <v>5038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7" t="n">
        <v>46189</v>
      </c>
      <c r="C2671" s="1" t="n">
        <v>1</v>
      </c>
      <c r="D2671" s="1" t="s">
        <v>3781</v>
      </c>
      <c r="E2671" s="1" t="n">
        <v>10012</v>
      </c>
      <c r="F2671" s="1" t="s">
        <v>236</v>
      </c>
      <c r="I2671" s="1" t="n">
        <v>1957890</v>
      </c>
      <c r="J2671" s="1" t="n">
        <v>31448</v>
      </c>
      <c r="K2671" s="1" t="n">
        <v>7896902212510</v>
      </c>
      <c r="L2671" s="1" t="s">
        <v>5039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7" t="n">
        <v>46189</v>
      </c>
      <c r="C2672" s="1" t="n">
        <v>1</v>
      </c>
      <c r="D2672" s="1" t="s">
        <v>3781</v>
      </c>
      <c r="E2672" s="1" t="n">
        <v>10012</v>
      </c>
      <c r="F2672" s="1" t="s">
        <v>236</v>
      </c>
      <c r="I2672" s="1" t="n">
        <v>1957890</v>
      </c>
      <c r="J2672" s="1" t="n">
        <v>31450</v>
      </c>
      <c r="K2672" s="1" t="n">
        <v>7896512941947</v>
      </c>
      <c r="L2672" s="1" t="s">
        <v>5040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7" t="n">
        <v>46189</v>
      </c>
      <c r="C2673" s="1" t="n">
        <v>1</v>
      </c>
      <c r="D2673" s="1" t="s">
        <v>3781</v>
      </c>
      <c r="E2673" s="1" t="n">
        <v>10012</v>
      </c>
      <c r="F2673" s="1" t="s">
        <v>236</v>
      </c>
      <c r="I2673" s="1" t="n">
        <v>1957890</v>
      </c>
      <c r="J2673" s="1" t="n">
        <v>33598</v>
      </c>
      <c r="K2673" s="1" t="n">
        <v>7897161325003</v>
      </c>
      <c r="L2673" s="1" t="s">
        <v>5041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7" t="n">
        <v>46189</v>
      </c>
      <c r="C2674" s="1" t="n">
        <v>1</v>
      </c>
      <c r="D2674" s="1" t="s">
        <v>3781</v>
      </c>
      <c r="E2674" s="1" t="n">
        <v>10012</v>
      </c>
      <c r="F2674" s="1" t="s">
        <v>236</v>
      </c>
      <c r="I2674" s="1" t="n">
        <v>1957890</v>
      </c>
      <c r="J2674" s="1" t="n">
        <v>34164</v>
      </c>
      <c r="K2674" s="1" t="n">
        <v>7897161300567</v>
      </c>
      <c r="L2674" s="1" t="s">
        <v>5042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7" t="n">
        <v>46189</v>
      </c>
      <c r="C2675" s="1" t="n">
        <v>1</v>
      </c>
      <c r="D2675" s="1" t="s">
        <v>3781</v>
      </c>
      <c r="E2675" s="1" t="n">
        <v>10012</v>
      </c>
      <c r="F2675" s="1" t="s">
        <v>236</v>
      </c>
      <c r="I2675" s="1" t="n">
        <v>1957890</v>
      </c>
      <c r="J2675" s="1" t="n">
        <v>34165</v>
      </c>
      <c r="K2675" s="1" t="n">
        <v>7897161300529</v>
      </c>
      <c r="L2675" s="1" t="s">
        <v>5025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7" t="n">
        <v>46189</v>
      </c>
      <c r="C2676" s="1" t="n">
        <v>1</v>
      </c>
      <c r="D2676" s="1" t="s">
        <v>3781</v>
      </c>
      <c r="E2676" s="1" t="n">
        <v>10012</v>
      </c>
      <c r="F2676" s="1" t="s">
        <v>236</v>
      </c>
      <c r="I2676" s="1" t="n">
        <v>1957890</v>
      </c>
      <c r="J2676" s="1" t="n">
        <v>34166</v>
      </c>
      <c r="K2676" s="1" t="n">
        <v>7897161300543</v>
      </c>
      <c r="L2676" s="1" t="s">
        <v>5025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7" t="n">
        <v>46189</v>
      </c>
      <c r="C2677" s="1" t="n">
        <v>1</v>
      </c>
      <c r="D2677" s="1" t="s">
        <v>3781</v>
      </c>
      <c r="E2677" s="1" t="n">
        <v>10012</v>
      </c>
      <c r="F2677" s="1" t="s">
        <v>236</v>
      </c>
      <c r="I2677" s="1" t="n">
        <v>1957890</v>
      </c>
      <c r="J2677" s="1" t="n">
        <v>34366</v>
      </c>
      <c r="K2677" s="1" t="n">
        <v>7896049527799</v>
      </c>
      <c r="L2677" s="1" t="s">
        <v>5043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7" t="n">
        <v>46189</v>
      </c>
      <c r="C2678" s="1" t="n">
        <v>1</v>
      </c>
      <c r="D2678" s="1" t="s">
        <v>3781</v>
      </c>
      <c r="E2678" s="1" t="n">
        <v>10012</v>
      </c>
      <c r="F2678" s="1" t="s">
        <v>236</v>
      </c>
      <c r="I2678" s="1" t="n">
        <v>1957890</v>
      </c>
      <c r="J2678" s="1" t="n">
        <v>34367</v>
      </c>
      <c r="K2678" s="1" t="n">
        <v>7896049527805</v>
      </c>
      <c r="L2678" s="1" t="s">
        <v>5044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7" t="n">
        <v>46189</v>
      </c>
      <c r="C2679" s="1" t="n">
        <v>1</v>
      </c>
      <c r="D2679" s="1" t="s">
        <v>3781</v>
      </c>
      <c r="E2679" s="1" t="n">
        <v>10012</v>
      </c>
      <c r="F2679" s="1" t="s">
        <v>236</v>
      </c>
      <c r="I2679" s="1" t="n">
        <v>1957890</v>
      </c>
      <c r="J2679" s="1" t="n">
        <v>34368</v>
      </c>
      <c r="K2679" s="1" t="n">
        <v>7896049527775</v>
      </c>
      <c r="L2679" s="1" t="s">
        <v>5045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7" t="n">
        <v>46189</v>
      </c>
      <c r="C2680" s="1" t="n">
        <v>1</v>
      </c>
      <c r="D2680" s="1" t="s">
        <v>3781</v>
      </c>
      <c r="E2680" s="1" t="n">
        <v>10012</v>
      </c>
      <c r="F2680" s="1" t="s">
        <v>236</v>
      </c>
      <c r="I2680" s="1" t="n">
        <v>1957890</v>
      </c>
      <c r="J2680" s="1" t="n">
        <v>34369</v>
      </c>
      <c r="K2680" s="1" t="n">
        <v>7896049527782</v>
      </c>
      <c r="L2680" s="1" t="s">
        <v>5046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7" t="n">
        <v>46189</v>
      </c>
      <c r="C2681" s="1" t="n">
        <v>1</v>
      </c>
      <c r="D2681" s="1" t="s">
        <v>3781</v>
      </c>
      <c r="E2681" s="1" t="n">
        <v>10012</v>
      </c>
      <c r="F2681" s="1" t="s">
        <v>236</v>
      </c>
      <c r="I2681" s="1" t="n">
        <v>1957890</v>
      </c>
      <c r="J2681" s="1" t="n">
        <v>36600</v>
      </c>
      <c r="K2681" s="1" t="n">
        <v>7891800341997</v>
      </c>
      <c r="L2681" s="1" t="s">
        <v>5047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7" t="n">
        <v>46189</v>
      </c>
      <c r="C2682" s="1" t="n">
        <v>1</v>
      </c>
      <c r="D2682" s="1" t="s">
        <v>3781</v>
      </c>
      <c r="E2682" s="1" t="n">
        <v>10012</v>
      </c>
      <c r="F2682" s="1" t="s">
        <v>236</v>
      </c>
      <c r="I2682" s="1" t="n">
        <v>1957890</v>
      </c>
      <c r="J2682" s="1" t="n">
        <v>36601</v>
      </c>
      <c r="K2682" s="1" t="n">
        <v>7891800342000</v>
      </c>
      <c r="L2682" s="1" t="s">
        <v>5048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7" t="n">
        <v>46189</v>
      </c>
      <c r="C2683" s="1" t="n">
        <v>1</v>
      </c>
      <c r="D2683" s="1" t="s">
        <v>3781</v>
      </c>
      <c r="E2683" s="1" t="n">
        <v>10012</v>
      </c>
      <c r="F2683" s="1" t="s">
        <v>236</v>
      </c>
      <c r="I2683" s="1" t="n">
        <v>1957890</v>
      </c>
      <c r="J2683" s="1" t="n">
        <v>38161</v>
      </c>
      <c r="K2683" s="1" t="n">
        <v>7897161351002</v>
      </c>
      <c r="L2683" s="1" t="s">
        <v>5049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7" t="n">
        <v>46189</v>
      </c>
      <c r="C2684" s="1" t="n">
        <v>1</v>
      </c>
      <c r="D2684" s="1" t="s">
        <v>3781</v>
      </c>
      <c r="E2684" s="1" t="n">
        <v>10012</v>
      </c>
      <c r="F2684" s="1" t="s">
        <v>236</v>
      </c>
      <c r="I2684" s="1" t="n">
        <v>1957890</v>
      </c>
      <c r="J2684" s="1" t="n">
        <v>38164</v>
      </c>
      <c r="K2684" s="1" t="n">
        <v>7891800645798</v>
      </c>
      <c r="L2684" s="1" t="s">
        <v>5050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7" t="n">
        <v>46189</v>
      </c>
      <c r="C2685" s="1" t="n">
        <v>1</v>
      </c>
      <c r="D2685" s="1" t="s">
        <v>3781</v>
      </c>
      <c r="E2685" s="1" t="n">
        <v>10012</v>
      </c>
      <c r="F2685" s="1" t="s">
        <v>236</v>
      </c>
      <c r="I2685" s="1" t="n">
        <v>1957890</v>
      </c>
      <c r="J2685" s="1" t="n">
        <v>42560</v>
      </c>
      <c r="K2685" s="1" t="n">
        <v>7897161391145</v>
      </c>
      <c r="L2685" s="1" t="s">
        <v>5051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7" t="n">
        <v>46189</v>
      </c>
      <c r="C2686" s="1" t="n">
        <v>1</v>
      </c>
      <c r="D2686" s="1" t="s">
        <v>3781</v>
      </c>
      <c r="E2686" s="1" t="n">
        <v>10012</v>
      </c>
      <c r="F2686" s="1" t="s">
        <v>236</v>
      </c>
      <c r="I2686" s="1" t="n">
        <v>1957890</v>
      </c>
      <c r="J2686" s="1" t="n">
        <v>42561</v>
      </c>
      <c r="K2686" s="1" t="n">
        <v>7897161390933</v>
      </c>
      <c r="L2686" s="1" t="s">
        <v>5052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7" t="n">
        <v>46189</v>
      </c>
      <c r="C2687" s="1" t="n">
        <v>1</v>
      </c>
      <c r="D2687" s="1" t="s">
        <v>3781</v>
      </c>
      <c r="E2687" s="1" t="n">
        <v>10012</v>
      </c>
      <c r="F2687" s="1" t="s">
        <v>236</v>
      </c>
      <c r="I2687" s="1" t="n">
        <v>1957890</v>
      </c>
      <c r="J2687" s="1" t="n">
        <v>43402</v>
      </c>
      <c r="K2687" s="1" t="n">
        <v>7897161311006</v>
      </c>
      <c r="L2687" s="1" t="s">
        <v>5053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7" t="n">
        <v>46189</v>
      </c>
      <c r="C2688" s="1" t="n">
        <v>1</v>
      </c>
      <c r="D2688" s="1" t="s">
        <v>3781</v>
      </c>
      <c r="E2688" s="1" t="n">
        <v>10012</v>
      </c>
      <c r="F2688" s="1" t="s">
        <v>236</v>
      </c>
      <c r="I2688" s="1" t="n">
        <v>1957890</v>
      </c>
      <c r="J2688" s="1" t="n">
        <v>43408</v>
      </c>
      <c r="K2688" s="1" t="n">
        <v>7897161311082</v>
      </c>
      <c r="L2688" s="1" t="s">
        <v>5054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7" t="n">
        <v>46189</v>
      </c>
      <c r="C2689" s="1" t="n">
        <v>1</v>
      </c>
      <c r="D2689" s="1" t="s">
        <v>3781</v>
      </c>
      <c r="E2689" s="1" t="n">
        <v>10012</v>
      </c>
      <c r="F2689" s="1" t="s">
        <v>236</v>
      </c>
      <c r="I2689" s="1" t="n">
        <v>1957890</v>
      </c>
      <c r="J2689" s="1" t="n">
        <v>44151</v>
      </c>
      <c r="K2689" s="1" t="n">
        <v>7896002903073</v>
      </c>
      <c r="L2689" s="1" t="s">
        <v>5055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7" t="n">
        <v>46189</v>
      </c>
      <c r="C2690" s="1" t="n">
        <v>1</v>
      </c>
      <c r="D2690" s="1" t="s">
        <v>3781</v>
      </c>
      <c r="E2690" s="1" t="n">
        <v>10012</v>
      </c>
      <c r="F2690" s="1" t="s">
        <v>236</v>
      </c>
      <c r="I2690" s="1" t="n">
        <v>1957890</v>
      </c>
      <c r="J2690" s="1" t="n">
        <v>44481</v>
      </c>
      <c r="K2690" s="1" t="n">
        <v>7891800645804</v>
      </c>
      <c r="L2690" s="1" t="s">
        <v>5050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7" t="n">
        <v>46189</v>
      </c>
      <c r="C2691" s="1" t="n">
        <v>1</v>
      </c>
      <c r="D2691" s="1" t="s">
        <v>3781</v>
      </c>
      <c r="E2691" s="1" t="n">
        <v>10012</v>
      </c>
      <c r="F2691" s="1" t="s">
        <v>236</v>
      </c>
      <c r="I2691" s="1" t="n">
        <v>1957890</v>
      </c>
      <c r="J2691" s="1" t="n">
        <v>45210</v>
      </c>
      <c r="K2691" s="1" t="n">
        <v>7891032014621</v>
      </c>
      <c r="L2691" s="1" t="s">
        <v>5056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7" t="n">
        <v>46189</v>
      </c>
      <c r="C2692" s="1" t="n">
        <v>1</v>
      </c>
      <c r="D2692" s="1" t="s">
        <v>3781</v>
      </c>
      <c r="E2692" s="1" t="n">
        <v>10012</v>
      </c>
      <c r="F2692" s="1" t="s">
        <v>236</v>
      </c>
      <c r="I2692" s="1" t="n">
        <v>1957890</v>
      </c>
      <c r="J2692" s="1" t="n">
        <v>46224</v>
      </c>
      <c r="K2692" s="1" t="n">
        <v>7891032014638</v>
      </c>
      <c r="L2692" s="1" t="s">
        <v>5057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7" t="n">
        <v>46189</v>
      </c>
      <c r="C2693" s="1" t="n">
        <v>1</v>
      </c>
      <c r="D2693" s="1" t="s">
        <v>3781</v>
      </c>
      <c r="E2693" s="1" t="n">
        <v>10012</v>
      </c>
      <c r="F2693" s="1" t="s">
        <v>236</v>
      </c>
      <c r="I2693" s="1" t="n">
        <v>1957890</v>
      </c>
      <c r="J2693" s="1" t="n">
        <v>46259</v>
      </c>
      <c r="K2693" s="1" t="n">
        <v>7896049527768</v>
      </c>
      <c r="L2693" s="1" t="s">
        <v>5058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7" t="n">
        <v>46189</v>
      </c>
      <c r="C2694" s="1" t="n">
        <v>1</v>
      </c>
      <c r="D2694" s="1" t="s">
        <v>3781</v>
      </c>
      <c r="E2694" s="1" t="n">
        <v>10012</v>
      </c>
      <c r="F2694" s="1" t="s">
        <v>236</v>
      </c>
      <c r="I2694" s="1" t="n">
        <v>1957890</v>
      </c>
      <c r="J2694" s="1" t="n">
        <v>46637</v>
      </c>
      <c r="K2694" s="1" t="n">
        <v>7896049528567</v>
      </c>
      <c r="L2694" s="1" t="s">
        <v>5059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7" t="n">
        <v>46189</v>
      </c>
      <c r="C2695" s="1" t="n">
        <v>1</v>
      </c>
      <c r="D2695" s="1" t="s">
        <v>3781</v>
      </c>
      <c r="E2695" s="1" t="n">
        <v>10012</v>
      </c>
      <c r="F2695" s="1" t="s">
        <v>236</v>
      </c>
      <c r="I2695" s="1" t="n">
        <v>1957890</v>
      </c>
      <c r="J2695" s="1" t="n">
        <v>47488</v>
      </c>
      <c r="K2695" s="1" t="n">
        <v>7891800649529</v>
      </c>
      <c r="L2695" s="1" t="s">
        <v>5060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7" t="n">
        <v>46189</v>
      </c>
      <c r="C2696" s="1" t="n">
        <v>1</v>
      </c>
      <c r="D2696" s="1" t="s">
        <v>3781</v>
      </c>
      <c r="E2696" s="1" t="n">
        <v>10012</v>
      </c>
      <c r="F2696" s="1" t="s">
        <v>236</v>
      </c>
      <c r="I2696" s="1" t="n">
        <v>1957890</v>
      </c>
      <c r="J2696" s="1" t="n">
        <v>47490</v>
      </c>
      <c r="K2696" s="1" t="n">
        <v>7908032300873</v>
      </c>
      <c r="L2696" s="1" t="s">
        <v>5061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7" t="n">
        <v>46189</v>
      </c>
      <c r="C2697" s="1" t="n">
        <v>1</v>
      </c>
      <c r="D2697" s="1" t="s">
        <v>3781</v>
      </c>
      <c r="E2697" s="1" t="n">
        <v>10012</v>
      </c>
      <c r="F2697" s="1" t="s">
        <v>236</v>
      </c>
      <c r="I2697" s="1" t="n">
        <v>1957890</v>
      </c>
      <c r="J2697" s="1" t="n">
        <v>48366</v>
      </c>
      <c r="K2697" s="1" t="n">
        <v>7891800651430</v>
      </c>
      <c r="L2697" s="1" t="s">
        <v>5062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7" t="n">
        <v>46189</v>
      </c>
      <c r="C2698" s="1" t="n">
        <v>1</v>
      </c>
      <c r="D2698" s="1" t="s">
        <v>3781</v>
      </c>
      <c r="E2698" s="1" t="n">
        <v>10012</v>
      </c>
      <c r="F2698" s="1" t="s">
        <v>236</v>
      </c>
      <c r="I2698" s="1" t="n">
        <v>1957890</v>
      </c>
      <c r="J2698" s="1" t="n">
        <v>48832</v>
      </c>
      <c r="K2698" s="1" t="n">
        <v>7891032014683</v>
      </c>
      <c r="L2698" s="1" t="s">
        <v>5063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7" t="n">
        <v>46189</v>
      </c>
      <c r="C2699" s="1" t="n">
        <v>1</v>
      </c>
      <c r="D2699" s="1" t="s">
        <v>3781</v>
      </c>
      <c r="E2699" s="1" t="n">
        <v>10012</v>
      </c>
      <c r="F2699" s="1" t="s">
        <v>236</v>
      </c>
      <c r="I2699" s="1" t="n">
        <v>1957890</v>
      </c>
      <c r="J2699" s="1" t="n">
        <v>49752</v>
      </c>
      <c r="K2699" s="1" t="n">
        <v>7896049528529</v>
      </c>
      <c r="L2699" s="1" t="s">
        <v>5064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7" t="n">
        <v>46189</v>
      </c>
      <c r="C2700" s="1" t="n">
        <v>1</v>
      </c>
      <c r="D2700" s="1" t="s">
        <v>3781</v>
      </c>
      <c r="E2700" s="1" t="n">
        <v>10012</v>
      </c>
      <c r="F2700" s="1" t="s">
        <v>236</v>
      </c>
      <c r="I2700" s="1" t="n">
        <v>1957890</v>
      </c>
      <c r="J2700" s="1" t="n">
        <v>49754</v>
      </c>
      <c r="K2700" s="1" t="n">
        <v>7896049528536</v>
      </c>
      <c r="L2700" s="1" t="s">
        <v>5064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7" t="n">
        <v>46189</v>
      </c>
      <c r="C2701" s="1" t="n">
        <v>1</v>
      </c>
      <c r="D2701" s="1" t="s">
        <v>3781</v>
      </c>
      <c r="E2701" s="1" t="n">
        <v>10012</v>
      </c>
      <c r="F2701" s="1" t="s">
        <v>236</v>
      </c>
      <c r="I2701" s="1" t="n">
        <v>1957890</v>
      </c>
      <c r="J2701" s="1" t="n">
        <v>50002</v>
      </c>
      <c r="K2701" s="1" t="n">
        <v>7896902286511</v>
      </c>
      <c r="L2701" s="1" t="s">
        <v>5065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7" t="n">
        <v>46189</v>
      </c>
      <c r="C2702" s="1" t="n">
        <v>1</v>
      </c>
      <c r="D2702" s="1" t="s">
        <v>3781</v>
      </c>
      <c r="E2702" s="1" t="n">
        <v>10012</v>
      </c>
      <c r="F2702" s="1" t="s">
        <v>236</v>
      </c>
      <c r="I2702" s="1" t="n">
        <v>1957890</v>
      </c>
      <c r="J2702" s="1" t="n">
        <v>50520</v>
      </c>
      <c r="K2702" s="1" t="n">
        <v>7891800646047</v>
      </c>
      <c r="L2702" s="1" t="s">
        <v>5066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7" t="n">
        <v>46189</v>
      </c>
      <c r="C2703" s="1" t="n">
        <v>1</v>
      </c>
      <c r="D2703" s="1" t="s">
        <v>3781</v>
      </c>
      <c r="E2703" s="1" t="n">
        <v>10012</v>
      </c>
      <c r="F2703" s="1" t="s">
        <v>236</v>
      </c>
      <c r="I2703" s="1" t="n">
        <v>1957890</v>
      </c>
      <c r="J2703" s="1" t="n">
        <v>51524</v>
      </c>
      <c r="K2703" s="1" t="n">
        <v>7896002911641</v>
      </c>
      <c r="L2703" s="1" t="s">
        <v>5067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7" t="n">
        <v>46189</v>
      </c>
      <c r="C2704" s="1" t="n">
        <v>1</v>
      </c>
      <c r="D2704" s="1" t="s">
        <v>3781</v>
      </c>
      <c r="E2704" s="1" t="n">
        <v>10012</v>
      </c>
      <c r="F2704" s="1" t="s">
        <v>236</v>
      </c>
      <c r="I2704" s="1" t="n">
        <v>1957890</v>
      </c>
      <c r="J2704" s="1" t="n">
        <v>51525</v>
      </c>
      <c r="K2704" s="1" t="n">
        <v>7896002905763</v>
      </c>
      <c r="L2704" s="1" t="s">
        <v>5068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7" t="n">
        <v>46189</v>
      </c>
      <c r="C2705" s="1" t="n">
        <v>1</v>
      </c>
      <c r="D2705" s="1" t="s">
        <v>3781</v>
      </c>
      <c r="E2705" s="1" t="n">
        <v>10012</v>
      </c>
      <c r="F2705" s="1" t="s">
        <v>236</v>
      </c>
      <c r="I2705" s="1" t="n">
        <v>1957890</v>
      </c>
      <c r="J2705" s="1" t="n">
        <v>52218</v>
      </c>
      <c r="K2705" s="1" t="n">
        <v>7896902210998</v>
      </c>
      <c r="L2705" s="1" t="s">
        <v>5069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7" t="n">
        <v>46189</v>
      </c>
      <c r="C2706" s="1" t="n">
        <v>1</v>
      </c>
      <c r="D2706" s="1" t="s">
        <v>3781</v>
      </c>
      <c r="E2706" s="1" t="n">
        <v>10012</v>
      </c>
      <c r="F2706" s="1" t="s">
        <v>236</v>
      </c>
      <c r="I2706" s="1" t="n">
        <v>1957890</v>
      </c>
      <c r="J2706" s="1" t="n">
        <v>53275</v>
      </c>
      <c r="K2706" s="1" t="n">
        <v>7896002905442</v>
      </c>
      <c r="L2706" s="1" t="s">
        <v>5070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7" t="n">
        <v>46189</v>
      </c>
      <c r="C2707" s="1" t="n">
        <v>1</v>
      </c>
      <c r="D2707" s="1" t="s">
        <v>3781</v>
      </c>
      <c r="E2707" s="1" t="n">
        <v>10012</v>
      </c>
      <c r="F2707" s="1" t="s">
        <v>236</v>
      </c>
      <c r="I2707" s="1" t="n">
        <v>1957890</v>
      </c>
      <c r="J2707" s="1" t="n">
        <v>54802</v>
      </c>
      <c r="K2707" s="1" t="n">
        <v>7896049525740</v>
      </c>
      <c r="L2707" s="1" t="s">
        <v>5071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7" t="n">
        <v>46189</v>
      </c>
      <c r="C2708" s="1" t="n">
        <v>1</v>
      </c>
      <c r="D2708" s="1" t="s">
        <v>3781</v>
      </c>
      <c r="E2708" s="1" t="n">
        <v>10012</v>
      </c>
      <c r="F2708" s="1" t="s">
        <v>236</v>
      </c>
      <c r="I2708" s="1" t="n">
        <v>1957890</v>
      </c>
      <c r="J2708" s="1" t="n">
        <v>54807</v>
      </c>
      <c r="K2708" s="1" t="n">
        <v>7891032018124</v>
      </c>
      <c r="L2708" s="1" t="s">
        <v>5072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7" t="n">
        <v>46189</v>
      </c>
      <c r="C2709" s="1" t="n">
        <v>1</v>
      </c>
      <c r="D2709" s="1" t="s">
        <v>3781</v>
      </c>
      <c r="E2709" s="1" t="n">
        <v>10012</v>
      </c>
      <c r="F2709" s="1" t="s">
        <v>236</v>
      </c>
      <c r="I2709" s="1" t="n">
        <v>1957890</v>
      </c>
      <c r="J2709" s="1" t="n">
        <v>55922</v>
      </c>
      <c r="K2709" s="1" t="n">
        <v>7891800668209</v>
      </c>
      <c r="L2709" s="1" t="s">
        <v>5073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7" t="n">
        <v>46189</v>
      </c>
      <c r="C2710" s="1" t="n">
        <v>1</v>
      </c>
      <c r="D2710" s="1" t="s">
        <v>3781</v>
      </c>
      <c r="E2710" s="1" t="n">
        <v>10012</v>
      </c>
      <c r="F2710" s="1" t="s">
        <v>236</v>
      </c>
      <c r="I2710" s="1" t="n">
        <v>1957890</v>
      </c>
      <c r="J2710" s="1" t="n">
        <v>56210</v>
      </c>
      <c r="K2710" s="1" t="n">
        <v>7891800668179</v>
      </c>
      <c r="L2710" s="1" t="s">
        <v>5073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7" t="n">
        <v>46189</v>
      </c>
      <c r="C2711" s="1" t="n">
        <v>1</v>
      </c>
      <c r="D2711" s="1" t="s">
        <v>3781</v>
      </c>
      <c r="E2711" s="1" t="n">
        <v>10012</v>
      </c>
      <c r="F2711" s="1" t="s">
        <v>236</v>
      </c>
      <c r="I2711" s="1" t="n">
        <v>1957890</v>
      </c>
      <c r="J2711" s="1" t="n">
        <v>58460</v>
      </c>
      <c r="K2711" s="1" t="n">
        <v>7896512959829</v>
      </c>
      <c r="L2711" s="1" t="s">
        <v>5074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7" t="n">
        <v>46189</v>
      </c>
      <c r="C2712" s="1" t="n">
        <v>1</v>
      </c>
      <c r="D2712" s="1" t="s">
        <v>3781</v>
      </c>
      <c r="E2712" s="1" t="n">
        <v>10012</v>
      </c>
      <c r="F2712" s="1" t="s">
        <v>236</v>
      </c>
      <c r="I2712" s="1" t="n">
        <v>1957890</v>
      </c>
      <c r="J2712" s="1" t="n">
        <v>59133</v>
      </c>
      <c r="K2712" s="1" t="n">
        <v>7896512959843</v>
      </c>
      <c r="L2712" s="1" t="s">
        <v>5075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7" t="n">
        <v>46189</v>
      </c>
      <c r="C2713" s="1" t="n">
        <v>1</v>
      </c>
      <c r="D2713" s="1" t="s">
        <v>3781</v>
      </c>
      <c r="E2713" s="1" t="n">
        <v>10012</v>
      </c>
      <c r="F2713" s="1" t="s">
        <v>236</v>
      </c>
      <c r="I2713" s="1" t="n">
        <v>1957890</v>
      </c>
      <c r="J2713" s="1" t="n">
        <v>59135</v>
      </c>
      <c r="K2713" s="1" t="n">
        <v>7896512959836</v>
      </c>
      <c r="L2713" s="1" t="s">
        <v>5075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7" t="n">
        <v>46189</v>
      </c>
      <c r="C2714" s="1" t="n">
        <v>1</v>
      </c>
      <c r="D2714" s="1" t="s">
        <v>3781</v>
      </c>
      <c r="E2714" s="1" t="n">
        <v>10012</v>
      </c>
      <c r="F2714" s="1" t="s">
        <v>236</v>
      </c>
      <c r="I2714" s="1" t="n">
        <v>1957890</v>
      </c>
      <c r="J2714" s="1" t="n">
        <v>59789</v>
      </c>
      <c r="K2714" s="1" t="n">
        <v>7891032015970</v>
      </c>
      <c r="L2714" s="1" t="s">
        <v>5076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7" t="n">
        <v>46189</v>
      </c>
      <c r="C2715" s="1" t="n">
        <v>1</v>
      </c>
      <c r="D2715" s="1" t="s">
        <v>3781</v>
      </c>
      <c r="E2715" s="1" t="n">
        <v>10012</v>
      </c>
      <c r="F2715" s="1" t="s">
        <v>236</v>
      </c>
      <c r="I2715" s="1" t="n">
        <v>1957890</v>
      </c>
      <c r="J2715" s="1" t="n">
        <v>60071</v>
      </c>
      <c r="K2715" s="1" t="n">
        <v>7898172344120</v>
      </c>
      <c r="L2715" s="1" t="s">
        <v>5077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7" t="n">
        <v>46189</v>
      </c>
      <c r="C2716" s="1" t="n">
        <v>1</v>
      </c>
      <c r="D2716" s="1" t="s">
        <v>3781</v>
      </c>
      <c r="E2716" s="1" t="n">
        <v>10012</v>
      </c>
      <c r="F2716" s="1" t="s">
        <v>236</v>
      </c>
      <c r="I2716" s="1" t="n">
        <v>1957890</v>
      </c>
      <c r="J2716" s="1" t="n">
        <v>60081</v>
      </c>
      <c r="K2716" s="1" t="n">
        <v>7898172342928</v>
      </c>
      <c r="L2716" s="1" t="s">
        <v>5078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7" t="n">
        <v>46189</v>
      </c>
      <c r="C2717" s="1" t="n">
        <v>1</v>
      </c>
      <c r="D2717" s="1" t="s">
        <v>3781</v>
      </c>
      <c r="E2717" s="1" t="n">
        <v>10012</v>
      </c>
      <c r="F2717" s="1" t="s">
        <v>236</v>
      </c>
      <c r="I2717" s="1" t="n">
        <v>1957890</v>
      </c>
      <c r="J2717" s="1" t="n">
        <v>60082</v>
      </c>
      <c r="K2717" s="1" t="n">
        <v>7898172342911</v>
      </c>
      <c r="L2717" s="1" t="s">
        <v>5078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7" t="n">
        <v>46189</v>
      </c>
      <c r="C2718" s="1" t="n">
        <v>1</v>
      </c>
      <c r="D2718" s="1" t="s">
        <v>3781</v>
      </c>
      <c r="E2718" s="1" t="n">
        <v>10012</v>
      </c>
      <c r="F2718" s="1" t="s">
        <v>236</v>
      </c>
      <c r="I2718" s="1" t="n">
        <v>1957890</v>
      </c>
      <c r="J2718" s="1" t="n">
        <v>60083</v>
      </c>
      <c r="K2718" s="1" t="n">
        <v>7898172342706</v>
      </c>
      <c r="L2718" s="1" t="s">
        <v>5079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7" t="n">
        <v>46189</v>
      </c>
      <c r="C2719" s="1" t="n">
        <v>1</v>
      </c>
      <c r="D2719" s="1" t="s">
        <v>3781</v>
      </c>
      <c r="E2719" s="1" t="n">
        <v>10012</v>
      </c>
      <c r="F2719" s="1" t="s">
        <v>236</v>
      </c>
      <c r="I2719" s="1" t="n">
        <v>1957890</v>
      </c>
      <c r="J2719" s="1" t="n">
        <v>60084</v>
      </c>
      <c r="K2719" s="1" t="n">
        <v>7898172344168</v>
      </c>
      <c r="L2719" s="1" t="s">
        <v>5077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7" t="n">
        <v>46189</v>
      </c>
      <c r="C2720" s="1" t="n">
        <v>1</v>
      </c>
      <c r="D2720" s="1" t="s">
        <v>3781</v>
      </c>
      <c r="E2720" s="1" t="n">
        <v>10012</v>
      </c>
      <c r="F2720" s="1" t="s">
        <v>236</v>
      </c>
      <c r="I2720" s="1" t="n">
        <v>1957890</v>
      </c>
      <c r="J2720" s="1" t="n">
        <v>60085</v>
      </c>
      <c r="K2720" s="1" t="n">
        <v>7898172344182</v>
      </c>
      <c r="L2720" s="1" t="s">
        <v>5080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7" t="n">
        <v>46189</v>
      </c>
      <c r="C2721" s="1" t="n">
        <v>1</v>
      </c>
      <c r="D2721" s="1" t="s">
        <v>3781</v>
      </c>
      <c r="E2721" s="1" t="n">
        <v>10012</v>
      </c>
      <c r="F2721" s="1" t="s">
        <v>236</v>
      </c>
      <c r="I2721" s="1" t="n">
        <v>1957890</v>
      </c>
      <c r="J2721" s="1" t="n">
        <v>60086</v>
      </c>
      <c r="K2721" s="1" t="n">
        <v>7898172341471</v>
      </c>
      <c r="L2721" s="1" t="s">
        <v>5081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7" t="n">
        <v>46189</v>
      </c>
      <c r="C2722" s="1" t="n">
        <v>1</v>
      </c>
      <c r="D2722" s="1" t="s">
        <v>3781</v>
      </c>
      <c r="E2722" s="1" t="n">
        <v>10012</v>
      </c>
      <c r="F2722" s="1" t="s">
        <v>236</v>
      </c>
      <c r="I2722" s="1" t="n">
        <v>1957890</v>
      </c>
      <c r="J2722" s="1" t="n">
        <v>60087</v>
      </c>
      <c r="K2722" s="1" t="n">
        <v>7898172341402</v>
      </c>
      <c r="L2722" s="1" t="s">
        <v>5082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7" t="n">
        <v>46189</v>
      </c>
      <c r="C2723" s="1" t="n">
        <v>1</v>
      </c>
      <c r="D2723" s="1" t="s">
        <v>3781</v>
      </c>
      <c r="E2723" s="1" t="n">
        <v>10012</v>
      </c>
      <c r="F2723" s="1" t="s">
        <v>236</v>
      </c>
      <c r="I2723" s="1" t="n">
        <v>1957890</v>
      </c>
      <c r="J2723" s="1" t="n">
        <v>60088</v>
      </c>
      <c r="K2723" s="1" t="n">
        <v>7898172341389</v>
      </c>
      <c r="L2723" s="1" t="s">
        <v>5083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7" t="n">
        <v>46189</v>
      </c>
      <c r="C2724" s="1" t="n">
        <v>1</v>
      </c>
      <c r="D2724" s="1" t="s">
        <v>3781</v>
      </c>
      <c r="E2724" s="1" t="n">
        <v>10012</v>
      </c>
      <c r="F2724" s="1" t="s">
        <v>236</v>
      </c>
      <c r="I2724" s="1" t="n">
        <v>1957890</v>
      </c>
      <c r="J2724" s="1" t="n">
        <v>60089</v>
      </c>
      <c r="K2724" s="1" t="n">
        <v>7898172340689</v>
      </c>
      <c r="L2724" s="1" t="s">
        <v>5084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7" t="n">
        <v>46189</v>
      </c>
      <c r="C2725" s="1" t="n">
        <v>1</v>
      </c>
      <c r="D2725" s="1" t="s">
        <v>3781</v>
      </c>
      <c r="E2725" s="1" t="n">
        <v>10012</v>
      </c>
      <c r="F2725" s="1" t="s">
        <v>236</v>
      </c>
      <c r="I2725" s="1" t="n">
        <v>1957890</v>
      </c>
      <c r="J2725" s="1" t="n">
        <v>60092</v>
      </c>
      <c r="K2725" s="1" t="n">
        <v>7898172341396</v>
      </c>
      <c r="L2725" s="1" t="s">
        <v>5085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7" t="n">
        <v>46189</v>
      </c>
      <c r="C2726" s="1" t="n">
        <v>1</v>
      </c>
      <c r="D2726" s="1" t="s">
        <v>3781</v>
      </c>
      <c r="E2726" s="1" t="n">
        <v>10012</v>
      </c>
      <c r="F2726" s="1" t="s">
        <v>236</v>
      </c>
      <c r="I2726" s="1" t="n">
        <v>1957890</v>
      </c>
      <c r="J2726" s="1" t="n">
        <v>60093</v>
      </c>
      <c r="K2726" s="1" t="n">
        <v>7898172341457</v>
      </c>
      <c r="L2726" s="1" t="s">
        <v>5086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7" t="n">
        <v>46189</v>
      </c>
      <c r="C2727" s="1" t="n">
        <v>1</v>
      </c>
      <c r="D2727" s="1" t="s">
        <v>3781</v>
      </c>
      <c r="E2727" s="1" t="n">
        <v>10012</v>
      </c>
      <c r="F2727" s="1" t="s">
        <v>236</v>
      </c>
      <c r="I2727" s="1" t="n">
        <v>1957890</v>
      </c>
      <c r="J2727" s="1" t="n">
        <v>60094</v>
      </c>
      <c r="K2727" s="1" t="n">
        <v>7898172340900</v>
      </c>
      <c r="L2727" s="1" t="s">
        <v>5087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7" t="n">
        <v>46189</v>
      </c>
      <c r="C2728" s="1" t="n">
        <v>1</v>
      </c>
      <c r="D2728" s="1" t="s">
        <v>3781</v>
      </c>
      <c r="E2728" s="1" t="n">
        <v>10012</v>
      </c>
      <c r="F2728" s="1" t="s">
        <v>236</v>
      </c>
      <c r="I2728" s="1" t="n">
        <v>1957890</v>
      </c>
      <c r="J2728" s="1" t="n">
        <v>61137</v>
      </c>
      <c r="K2728" s="1" t="n">
        <v>7896512959898</v>
      </c>
      <c r="L2728" s="1" t="s">
        <v>5088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7" t="n">
        <v>46189</v>
      </c>
      <c r="C2729" s="1" t="n">
        <v>1</v>
      </c>
      <c r="D2729" s="1" t="s">
        <v>3781</v>
      </c>
      <c r="E2729" s="1" t="n">
        <v>10012</v>
      </c>
      <c r="F2729" s="1" t="s">
        <v>236</v>
      </c>
      <c r="I2729" s="1" t="n">
        <v>1957890</v>
      </c>
      <c r="J2729" s="1" t="n">
        <v>62052</v>
      </c>
      <c r="K2729" s="1" t="n">
        <v>7891800673715</v>
      </c>
      <c r="L2729" s="1" t="s">
        <v>5089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7" t="n">
        <v>46189</v>
      </c>
      <c r="C2730" s="1" t="n">
        <v>1</v>
      </c>
      <c r="D2730" s="1" t="s">
        <v>3781</v>
      </c>
      <c r="E2730" s="1" t="n">
        <v>10012</v>
      </c>
      <c r="F2730" s="1" t="s">
        <v>236</v>
      </c>
      <c r="I2730" s="1" t="n">
        <v>1957890</v>
      </c>
      <c r="J2730" s="1" t="n">
        <v>63140</v>
      </c>
      <c r="K2730" s="1" t="n">
        <v>7898172340696</v>
      </c>
      <c r="L2730" s="1" t="s">
        <v>5090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7" t="n">
        <v>46189</v>
      </c>
      <c r="C2731" s="1" t="n">
        <v>1</v>
      </c>
      <c r="D2731" s="1" t="s">
        <v>3781</v>
      </c>
      <c r="E2731" s="1" t="n">
        <v>10012</v>
      </c>
      <c r="F2731" s="1" t="s">
        <v>236</v>
      </c>
      <c r="I2731" s="1" t="n">
        <v>1957890</v>
      </c>
      <c r="J2731" s="1" t="n">
        <v>63141</v>
      </c>
      <c r="K2731" s="1" t="n">
        <v>7898172345080</v>
      </c>
      <c r="L2731" s="1" t="s">
        <v>5091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7" t="n">
        <v>46189</v>
      </c>
      <c r="C2732" s="1" t="n">
        <v>1</v>
      </c>
      <c r="D2732" s="1" t="s">
        <v>3781</v>
      </c>
      <c r="E2732" s="1" t="n">
        <v>10012</v>
      </c>
      <c r="F2732" s="1" t="s">
        <v>236</v>
      </c>
      <c r="I2732" s="1" t="n">
        <v>1957890</v>
      </c>
      <c r="J2732" s="1" t="n">
        <v>63142</v>
      </c>
      <c r="K2732" s="1" t="n">
        <v>7898172345110</v>
      </c>
      <c r="L2732" s="1" t="s">
        <v>5092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7" t="n">
        <v>46189</v>
      </c>
      <c r="C2733" s="1" t="n">
        <v>1</v>
      </c>
      <c r="D2733" s="1" t="s">
        <v>3781</v>
      </c>
      <c r="E2733" s="1" t="n">
        <v>10012</v>
      </c>
      <c r="F2733" s="1" t="s">
        <v>236</v>
      </c>
      <c r="I2733" s="1" t="n">
        <v>1957890</v>
      </c>
      <c r="J2733" s="1" t="n">
        <v>64335</v>
      </c>
      <c r="K2733" s="1" t="n">
        <v>7896010175592</v>
      </c>
      <c r="L2733" s="1" t="s">
        <v>5093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7" t="n">
        <v>46189</v>
      </c>
      <c r="C2734" s="1" t="n">
        <v>1</v>
      </c>
      <c r="D2734" s="1" t="s">
        <v>3781</v>
      </c>
      <c r="E2734" s="1" t="n">
        <v>10012</v>
      </c>
      <c r="F2734" s="1" t="s">
        <v>236</v>
      </c>
      <c r="I2734" s="1" t="n">
        <v>1957890</v>
      </c>
      <c r="J2734" s="1" t="n">
        <v>66544</v>
      </c>
      <c r="K2734" s="1" t="n">
        <v>7898172344175</v>
      </c>
      <c r="L2734" s="1" t="s">
        <v>5094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7" t="n">
        <v>46189</v>
      </c>
      <c r="C2735" s="1" t="n">
        <v>1</v>
      </c>
      <c r="D2735" s="1" t="s">
        <v>3781</v>
      </c>
      <c r="E2735" s="1" t="n">
        <v>10012</v>
      </c>
      <c r="F2735" s="1" t="s">
        <v>236</v>
      </c>
      <c r="I2735" s="1" t="n">
        <v>1957890</v>
      </c>
      <c r="J2735" s="1" t="n">
        <v>66557</v>
      </c>
      <c r="K2735" s="1" t="n">
        <v>7898172345042</v>
      </c>
      <c r="L2735" s="1" t="s">
        <v>5095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7" t="n">
        <v>46189</v>
      </c>
      <c r="C2736" s="1" t="n">
        <v>1</v>
      </c>
      <c r="D2736" s="1" t="s">
        <v>3781</v>
      </c>
      <c r="E2736" s="1" t="n">
        <v>10012</v>
      </c>
      <c r="F2736" s="1" t="s">
        <v>236</v>
      </c>
      <c r="I2736" s="1" t="n">
        <v>1957890</v>
      </c>
      <c r="J2736" s="1" t="n">
        <v>66558</v>
      </c>
      <c r="K2736" s="1" t="n">
        <v>7898172345028</v>
      </c>
      <c r="L2736" s="1" t="s">
        <v>5096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7" t="n">
        <v>46189</v>
      </c>
      <c r="C2737" s="1" t="n">
        <v>1</v>
      </c>
      <c r="D2737" s="1" t="s">
        <v>3781</v>
      </c>
      <c r="E2737" s="1" t="n">
        <v>10012</v>
      </c>
      <c r="F2737" s="1" t="s">
        <v>236</v>
      </c>
      <c r="I2737" s="1" t="n">
        <v>1957890</v>
      </c>
      <c r="J2737" s="1" t="n">
        <v>66560</v>
      </c>
      <c r="K2737" s="1" t="n">
        <v>7898172345004</v>
      </c>
      <c r="L2737" s="1" t="s">
        <v>5097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7" t="n">
        <v>46189</v>
      </c>
      <c r="C2738" s="1" t="n">
        <v>1</v>
      </c>
      <c r="D2738" s="1" t="s">
        <v>3781</v>
      </c>
      <c r="E2738" s="1" t="n">
        <v>10012</v>
      </c>
      <c r="F2738" s="1" t="s">
        <v>236</v>
      </c>
      <c r="I2738" s="1" t="n">
        <v>1957890</v>
      </c>
      <c r="J2738" s="1" t="n">
        <v>66911</v>
      </c>
      <c r="K2738" s="1" t="n">
        <v>7897161353143</v>
      </c>
      <c r="L2738" s="1" t="s">
        <v>5098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7" t="n">
        <v>46189</v>
      </c>
      <c r="C2739" s="1" t="n">
        <v>1</v>
      </c>
      <c r="D2739" s="1" t="s">
        <v>3781</v>
      </c>
      <c r="E2739" s="1" t="n">
        <v>10012</v>
      </c>
      <c r="F2739" s="1" t="s">
        <v>236</v>
      </c>
      <c r="I2739" s="1" t="n">
        <v>1957890</v>
      </c>
      <c r="J2739" s="1" t="n">
        <v>66912</v>
      </c>
      <c r="K2739" s="1" t="n">
        <v>7897161353136</v>
      </c>
      <c r="L2739" s="1" t="s">
        <v>5098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7" t="n">
        <v>46189</v>
      </c>
      <c r="C2740" s="1" t="n">
        <v>1</v>
      </c>
      <c r="D2740" s="1" t="s">
        <v>3781</v>
      </c>
      <c r="E2740" s="1" t="n">
        <v>10012</v>
      </c>
      <c r="F2740" s="1" t="s">
        <v>236</v>
      </c>
      <c r="I2740" s="1" t="n">
        <v>1957890</v>
      </c>
      <c r="J2740" s="1" t="n">
        <v>67231</v>
      </c>
      <c r="K2740" s="1" t="n">
        <v>7897161353150</v>
      </c>
      <c r="L2740" s="1" t="s">
        <v>5098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7" t="n">
        <v>46189</v>
      </c>
      <c r="C2741" s="1" t="n">
        <v>1</v>
      </c>
      <c r="D2741" s="1" t="s">
        <v>3781</v>
      </c>
      <c r="E2741" s="1" t="n">
        <v>10012</v>
      </c>
      <c r="F2741" s="1" t="s">
        <v>236</v>
      </c>
      <c r="I2741" s="1" t="n">
        <v>1957890</v>
      </c>
      <c r="J2741" s="1" t="n">
        <v>67232</v>
      </c>
      <c r="K2741" s="1" t="n">
        <v>7897161353129</v>
      </c>
      <c r="L2741" s="1" t="s">
        <v>5098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7" t="n">
        <v>46189</v>
      </c>
      <c r="C2742" s="1" t="n">
        <v>1</v>
      </c>
      <c r="D2742" s="1" t="s">
        <v>3781</v>
      </c>
      <c r="E2742" s="1" t="n">
        <v>10012</v>
      </c>
      <c r="F2742" s="1" t="s">
        <v>236</v>
      </c>
      <c r="I2742" s="1" t="n">
        <v>1957890</v>
      </c>
      <c r="J2742" s="1" t="n">
        <v>69657</v>
      </c>
      <c r="K2742" s="1" t="n">
        <v>7896002906364</v>
      </c>
      <c r="L2742" s="1" t="s">
        <v>5099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7" t="n">
        <v>46189</v>
      </c>
      <c r="C2743" s="1" t="n">
        <v>1</v>
      </c>
      <c r="D2743" s="1" t="s">
        <v>3781</v>
      </c>
      <c r="E2743" s="1" t="n">
        <v>10012</v>
      </c>
      <c r="F2743" s="1" t="s">
        <v>236</v>
      </c>
      <c r="I2743" s="1" t="n">
        <v>1957890</v>
      </c>
      <c r="J2743" s="1" t="n">
        <v>69678</v>
      </c>
      <c r="K2743" s="1" t="n">
        <v>7896002906357</v>
      </c>
      <c r="L2743" s="1" t="s">
        <v>5100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7" t="n">
        <v>46189</v>
      </c>
      <c r="C2744" s="1" t="n">
        <v>1</v>
      </c>
      <c r="D2744" s="1" t="s">
        <v>3781</v>
      </c>
      <c r="E2744" s="1" t="n">
        <v>10012</v>
      </c>
      <c r="F2744" s="1" t="s">
        <v>236</v>
      </c>
      <c r="I2744" s="1" t="n">
        <v>1957890</v>
      </c>
      <c r="J2744" s="1" t="n">
        <v>69681</v>
      </c>
      <c r="K2744" s="1" t="n">
        <v>7896002906371</v>
      </c>
      <c r="L2744" s="1" t="s">
        <v>5101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7" t="n">
        <v>46189</v>
      </c>
      <c r="C2745" s="1" t="n">
        <v>1</v>
      </c>
      <c r="D2745" s="1" t="s">
        <v>3781</v>
      </c>
      <c r="E2745" s="1" t="n">
        <v>10012</v>
      </c>
      <c r="F2745" s="1" t="s">
        <v>236</v>
      </c>
      <c r="I2745" s="1" t="n">
        <v>1957890</v>
      </c>
      <c r="J2745" s="1" t="n">
        <v>71022</v>
      </c>
      <c r="K2745" s="1" t="n">
        <v>7896010175981</v>
      </c>
      <c r="L2745" s="1" t="s">
        <v>5102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7" t="n">
        <v>46189</v>
      </c>
      <c r="C2746" s="1" t="n">
        <v>1</v>
      </c>
      <c r="D2746" s="1" t="s">
        <v>3781</v>
      </c>
      <c r="E2746" s="1" t="n">
        <v>10012</v>
      </c>
      <c r="F2746" s="1" t="s">
        <v>236</v>
      </c>
      <c r="I2746" s="1" t="n">
        <v>1957890</v>
      </c>
      <c r="J2746" s="1" t="n">
        <v>71496</v>
      </c>
      <c r="K2746" s="1" t="n">
        <v>7896902207127</v>
      </c>
      <c r="L2746" s="1" t="s">
        <v>5103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7" t="n">
        <v>46189</v>
      </c>
      <c r="C2747" s="1" t="n">
        <v>1</v>
      </c>
      <c r="D2747" s="1" t="s">
        <v>3781</v>
      </c>
      <c r="E2747" s="1" t="n">
        <v>10012</v>
      </c>
      <c r="F2747" s="1" t="s">
        <v>236</v>
      </c>
      <c r="I2747" s="1" t="n">
        <v>1957890</v>
      </c>
      <c r="J2747" s="1" t="n">
        <v>71661</v>
      </c>
      <c r="K2747" s="1" t="n">
        <v>7896049528277</v>
      </c>
      <c r="L2747" s="1" t="s">
        <v>5104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7" t="n">
        <v>46189</v>
      </c>
      <c r="C2748" s="1" t="n">
        <v>1</v>
      </c>
      <c r="D2748" s="1" t="s">
        <v>3781</v>
      </c>
      <c r="E2748" s="1" t="n">
        <v>10012</v>
      </c>
      <c r="F2748" s="1" t="s">
        <v>236</v>
      </c>
      <c r="I2748" s="1" t="n">
        <v>1957890</v>
      </c>
      <c r="J2748" s="1" t="n">
        <v>72104</v>
      </c>
      <c r="K2748" s="1" t="n">
        <v>7898172341792</v>
      </c>
      <c r="L2748" s="1" t="s">
        <v>5105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7" t="n">
        <v>46189</v>
      </c>
      <c r="C2749" s="1" t="n">
        <v>1</v>
      </c>
      <c r="D2749" s="1" t="s">
        <v>3781</v>
      </c>
      <c r="E2749" s="1" t="n">
        <v>10012</v>
      </c>
      <c r="F2749" s="1" t="s">
        <v>236</v>
      </c>
      <c r="I2749" s="1" t="n">
        <v>1957890</v>
      </c>
      <c r="J2749" s="1" t="n">
        <v>72107</v>
      </c>
      <c r="K2749" s="1" t="n">
        <v>7898172343772</v>
      </c>
      <c r="L2749" s="1" t="s">
        <v>5094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7" t="n">
        <v>46189</v>
      </c>
      <c r="C2750" s="1" t="n">
        <v>1</v>
      </c>
      <c r="D2750" s="1" t="s">
        <v>3781</v>
      </c>
      <c r="E2750" s="1" t="n">
        <v>10012</v>
      </c>
      <c r="F2750" s="1" t="s">
        <v>236</v>
      </c>
      <c r="I2750" s="1" t="n">
        <v>1957890</v>
      </c>
      <c r="J2750" s="1" t="n">
        <v>72180</v>
      </c>
      <c r="K2750" s="1" t="n">
        <v>7897161345261</v>
      </c>
      <c r="L2750" s="1" t="s">
        <v>5106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7" t="n">
        <v>46189</v>
      </c>
      <c r="C2751" s="1" t="n">
        <v>1</v>
      </c>
      <c r="D2751" s="1" t="s">
        <v>3781</v>
      </c>
      <c r="E2751" s="1" t="n">
        <v>10012</v>
      </c>
      <c r="F2751" s="1" t="s">
        <v>236</v>
      </c>
      <c r="I2751" s="1" t="n">
        <v>1957890</v>
      </c>
      <c r="J2751" s="1" t="n">
        <v>72184</v>
      </c>
      <c r="K2751" s="1" t="n">
        <v>7897161345209</v>
      </c>
      <c r="L2751" s="1" t="s">
        <v>5106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7" t="n">
        <v>46189</v>
      </c>
      <c r="C2752" s="1" t="n">
        <v>1</v>
      </c>
      <c r="D2752" s="1" t="s">
        <v>3781</v>
      </c>
      <c r="E2752" s="1" t="n">
        <v>10012</v>
      </c>
      <c r="F2752" s="1" t="s">
        <v>236</v>
      </c>
      <c r="I2752" s="1" t="n">
        <v>1957890</v>
      </c>
      <c r="J2752" s="1" t="n">
        <v>72186</v>
      </c>
      <c r="K2752" s="1" t="n">
        <v>7897161345247</v>
      </c>
      <c r="L2752" s="1" t="s">
        <v>5106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7" t="n">
        <v>46189</v>
      </c>
      <c r="C2753" s="1" t="n">
        <v>1</v>
      </c>
      <c r="D2753" s="1" t="s">
        <v>3781</v>
      </c>
      <c r="E2753" s="1" t="n">
        <v>10012</v>
      </c>
      <c r="F2753" s="1" t="s">
        <v>236</v>
      </c>
      <c r="I2753" s="1" t="n">
        <v>1957890</v>
      </c>
      <c r="J2753" s="1" t="n">
        <v>72187</v>
      </c>
      <c r="K2753" s="1" t="n">
        <v>7897161345216</v>
      </c>
      <c r="L2753" s="1" t="s">
        <v>5106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7" t="n">
        <v>46189</v>
      </c>
      <c r="C2754" s="1" t="n">
        <v>1</v>
      </c>
      <c r="D2754" s="1" t="s">
        <v>3781</v>
      </c>
      <c r="E2754" s="1" t="n">
        <v>10012</v>
      </c>
      <c r="F2754" s="1" t="s">
        <v>236</v>
      </c>
      <c r="I2754" s="1" t="n">
        <v>1957890</v>
      </c>
      <c r="J2754" s="1" t="n">
        <v>72188</v>
      </c>
      <c r="K2754" s="1" t="n">
        <v>7897161345254</v>
      </c>
      <c r="L2754" s="1" t="s">
        <v>5106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7" t="n">
        <v>46189</v>
      </c>
      <c r="C2755" s="1" t="n">
        <v>1</v>
      </c>
      <c r="D2755" s="1" t="s">
        <v>3781</v>
      </c>
      <c r="E2755" s="1" t="n">
        <v>10012</v>
      </c>
      <c r="F2755" s="1" t="s">
        <v>236</v>
      </c>
      <c r="I2755" s="1" t="n">
        <v>1957890</v>
      </c>
      <c r="J2755" s="1" t="n">
        <v>73772</v>
      </c>
      <c r="K2755" s="1" t="n">
        <v>7896049528734</v>
      </c>
      <c r="L2755" s="1" t="s">
        <v>5107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7" t="n">
        <v>46189</v>
      </c>
      <c r="C2756" s="1" t="n">
        <v>1</v>
      </c>
      <c r="D2756" s="1" t="s">
        <v>3781</v>
      </c>
      <c r="E2756" s="1" t="n">
        <v>10012</v>
      </c>
      <c r="F2756" s="1" t="s">
        <v>236</v>
      </c>
      <c r="I2756" s="1" t="n">
        <v>1957890</v>
      </c>
      <c r="J2756" s="1" t="n">
        <v>74171</v>
      </c>
      <c r="K2756" s="1" t="n">
        <v>7908032301351</v>
      </c>
      <c r="L2756" s="1" t="s">
        <v>5061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7" t="n">
        <v>46189</v>
      </c>
      <c r="C2757" s="1" t="n">
        <v>1</v>
      </c>
      <c r="D2757" s="1" t="s">
        <v>3781</v>
      </c>
      <c r="E2757" s="1" t="n">
        <v>10012</v>
      </c>
      <c r="F2757" s="1" t="s">
        <v>236</v>
      </c>
      <c r="I2757" s="1" t="n">
        <v>1957890</v>
      </c>
      <c r="J2757" s="1" t="n">
        <v>76188</v>
      </c>
      <c r="K2757" s="1" t="n">
        <v>7898172342942</v>
      </c>
      <c r="L2757" s="1" t="s">
        <v>5108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17" t="n">
        <v>46189</v>
      </c>
      <c r="C2758" s="1" t="n">
        <v>1</v>
      </c>
      <c r="D2758" s="1" t="s">
        <v>3781</v>
      </c>
      <c r="E2758" s="1" t="n">
        <v>10012</v>
      </c>
      <c r="F2758" s="1" t="s">
        <v>236</v>
      </c>
      <c r="I2758" s="1" t="n">
        <v>1957890</v>
      </c>
      <c r="J2758" s="1" t="n">
        <v>76542</v>
      </c>
      <c r="K2758" s="1" t="n">
        <v>7898172341495</v>
      </c>
      <c r="L2758" s="1" t="s">
        <v>5109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17" t="n">
        <v>46189</v>
      </c>
      <c r="C2759" s="1" t="n">
        <v>1</v>
      </c>
      <c r="D2759" s="1" t="s">
        <v>3781</v>
      </c>
      <c r="E2759" s="1" t="n">
        <v>10012</v>
      </c>
      <c r="F2759" s="1" t="s">
        <v>236</v>
      </c>
      <c r="I2759" s="1" t="n">
        <v>1957890</v>
      </c>
      <c r="J2759" s="1" t="n">
        <v>77082</v>
      </c>
      <c r="K2759" s="1" t="n">
        <v>7897161345285</v>
      </c>
      <c r="L2759" s="1" t="s">
        <v>5110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17" t="n">
        <v>46189</v>
      </c>
      <c r="C2760" s="1" t="n">
        <v>1</v>
      </c>
      <c r="D2760" s="1" t="s">
        <v>3781</v>
      </c>
      <c r="E2760" s="1" t="n">
        <v>10012</v>
      </c>
      <c r="F2760" s="1" t="s">
        <v>236</v>
      </c>
      <c r="I2760" s="1" t="n">
        <v>1957890</v>
      </c>
      <c r="J2760" s="1" t="n">
        <v>78187</v>
      </c>
      <c r="K2760" s="1" t="n">
        <v>7898172342935</v>
      </c>
      <c r="L2760" s="1" t="s">
        <v>5111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17" t="n">
        <v>46189</v>
      </c>
      <c r="C2761" s="1" t="n">
        <v>1</v>
      </c>
      <c r="D2761" s="1" t="s">
        <v>3781</v>
      </c>
      <c r="E2761" s="1" t="n">
        <v>10012</v>
      </c>
      <c r="F2761" s="1" t="s">
        <v>236</v>
      </c>
      <c r="I2761" s="1" t="n">
        <v>1957890</v>
      </c>
      <c r="J2761" s="1" t="n">
        <v>78188</v>
      </c>
      <c r="K2761" s="1" t="n">
        <v>7898172342959</v>
      </c>
      <c r="L2761" s="1" t="s">
        <v>5112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17" t="n">
        <v>46189</v>
      </c>
      <c r="C2762" s="1" t="n">
        <v>1</v>
      </c>
      <c r="D2762" s="1" t="s">
        <v>3781</v>
      </c>
      <c r="E2762" s="1" t="n">
        <v>10012</v>
      </c>
      <c r="F2762" s="1" t="s">
        <v>236</v>
      </c>
      <c r="I2762" s="1" t="n">
        <v>1957890</v>
      </c>
      <c r="J2762" s="1" t="n">
        <v>78193</v>
      </c>
      <c r="K2762" s="1" t="n">
        <v>7891032018148</v>
      </c>
      <c r="L2762" s="1" t="s">
        <v>5113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17" t="n">
        <v>46189</v>
      </c>
      <c r="C2763" s="1" t="n">
        <v>1</v>
      </c>
      <c r="D2763" s="1" t="s">
        <v>3781</v>
      </c>
      <c r="E2763" s="1" t="n">
        <v>10012</v>
      </c>
      <c r="F2763" s="1" t="s">
        <v>236</v>
      </c>
      <c r="I2763" s="1" t="n">
        <v>1957890</v>
      </c>
      <c r="J2763" s="1" t="n">
        <v>79356</v>
      </c>
      <c r="K2763" s="1" t="n">
        <v>7897161325041</v>
      </c>
      <c r="L2763" s="1" t="s">
        <v>5114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17" t="n">
        <v>46189</v>
      </c>
      <c r="C2764" s="1" t="n">
        <v>1</v>
      </c>
      <c r="D2764" s="1" t="s">
        <v>3781</v>
      </c>
      <c r="E2764" s="1" t="n">
        <v>10012</v>
      </c>
      <c r="F2764" s="1" t="s">
        <v>236</v>
      </c>
      <c r="I2764" s="1" t="n">
        <v>1957890</v>
      </c>
      <c r="J2764" s="1" t="n">
        <v>79357</v>
      </c>
      <c r="K2764" s="1" t="n">
        <v>7897161325072</v>
      </c>
      <c r="L2764" s="1" t="s">
        <v>5115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7" t="n">
        <v>46189</v>
      </c>
      <c r="C2765" s="1" t="n">
        <v>1</v>
      </c>
      <c r="D2765" s="1" t="s">
        <v>3781</v>
      </c>
      <c r="E2765" s="1" t="n">
        <v>10012</v>
      </c>
      <c r="F2765" s="1" t="s">
        <v>236</v>
      </c>
      <c r="I2765" s="1" t="n">
        <v>1957890</v>
      </c>
      <c r="J2765" s="1" t="n">
        <v>79822</v>
      </c>
      <c r="K2765" s="1" t="n">
        <v>7898172340597</v>
      </c>
      <c r="L2765" s="1" t="s">
        <v>5116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17" t="n">
        <v>46189</v>
      </c>
      <c r="C2766" s="1" t="n">
        <v>1</v>
      </c>
      <c r="D2766" s="1" t="s">
        <v>3781</v>
      </c>
      <c r="E2766" s="1" t="n">
        <v>10012</v>
      </c>
      <c r="F2766" s="1" t="s">
        <v>236</v>
      </c>
      <c r="I2766" s="1" t="n">
        <v>1957890</v>
      </c>
      <c r="J2766" s="1" t="n">
        <v>80237</v>
      </c>
      <c r="K2766" s="1" t="n">
        <v>7896902289161</v>
      </c>
      <c r="L2766" s="1" t="s">
        <v>5117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7" t="n">
        <v>46189</v>
      </c>
      <c r="C2767" s="1" t="n">
        <v>1</v>
      </c>
      <c r="D2767" s="1" t="s">
        <v>3781</v>
      </c>
      <c r="E2767" s="1" t="n">
        <v>10012</v>
      </c>
      <c r="F2767" s="1" t="s">
        <v>236</v>
      </c>
      <c r="I2767" s="1" t="n">
        <v>1957890</v>
      </c>
      <c r="J2767" s="1" t="n">
        <v>80239</v>
      </c>
      <c r="K2767" s="1" t="n">
        <v>7898172345967</v>
      </c>
      <c r="L2767" s="1" t="s">
        <v>5118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7" t="n">
        <v>46189</v>
      </c>
      <c r="C2768" s="1" t="n">
        <v>1</v>
      </c>
      <c r="D2768" s="1" t="s">
        <v>3781</v>
      </c>
      <c r="E2768" s="1" t="n">
        <v>10012</v>
      </c>
      <c r="F2768" s="1" t="s">
        <v>236</v>
      </c>
      <c r="I2768" s="1" t="n">
        <v>1957890</v>
      </c>
      <c r="J2768" s="1" t="n">
        <v>80284</v>
      </c>
      <c r="K2768" s="1" t="n">
        <v>7891032014690</v>
      </c>
      <c r="L2768" s="1" t="s">
        <v>5119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7" t="n">
        <v>46189</v>
      </c>
      <c r="C2769" s="1" t="n">
        <v>1</v>
      </c>
      <c r="D2769" s="1" t="s">
        <v>3781</v>
      </c>
      <c r="E2769" s="1" t="n">
        <v>10012</v>
      </c>
      <c r="F2769" s="1" t="s">
        <v>236</v>
      </c>
      <c r="I2769" s="1" t="n">
        <v>1957890</v>
      </c>
      <c r="J2769" s="1" t="n">
        <v>80719</v>
      </c>
      <c r="K2769" s="1" t="n">
        <v>7898172345950</v>
      </c>
      <c r="L2769" s="1" t="s">
        <v>5120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7" t="n">
        <v>46189</v>
      </c>
      <c r="C2770" s="1" t="n">
        <v>1</v>
      </c>
      <c r="D2770" s="1" t="s">
        <v>3781</v>
      </c>
      <c r="E2770" s="1" t="n">
        <v>10012</v>
      </c>
      <c r="F2770" s="1" t="s">
        <v>236</v>
      </c>
      <c r="I2770" s="1" t="n">
        <v>1957890</v>
      </c>
      <c r="J2770" s="1" t="n">
        <v>80804</v>
      </c>
      <c r="K2770" s="1" t="n">
        <v>7898172345905</v>
      </c>
      <c r="L2770" s="1" t="s">
        <v>5121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7" t="n">
        <v>46189</v>
      </c>
      <c r="C2771" s="1" t="n">
        <v>1</v>
      </c>
      <c r="D2771" s="1" t="s">
        <v>3781</v>
      </c>
      <c r="E2771" s="1" t="n">
        <v>10012</v>
      </c>
      <c r="F2771" s="1" t="s">
        <v>236</v>
      </c>
      <c r="I2771" s="1" t="n">
        <v>1957890</v>
      </c>
      <c r="J2771" s="1" t="n">
        <v>80805</v>
      </c>
      <c r="K2771" s="1" t="n">
        <v>7898172345929</v>
      </c>
      <c r="L2771" s="1" t="s">
        <v>5122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7" t="n">
        <v>46189</v>
      </c>
      <c r="C2772" s="1" t="n">
        <v>1</v>
      </c>
      <c r="D2772" s="1" t="s">
        <v>3781</v>
      </c>
      <c r="E2772" s="1" t="n">
        <v>10012</v>
      </c>
      <c r="F2772" s="1" t="s">
        <v>236</v>
      </c>
      <c r="I2772" s="1" t="n">
        <v>1957890</v>
      </c>
      <c r="J2772" s="1" t="n">
        <v>80807</v>
      </c>
      <c r="K2772" s="1" t="n">
        <v>7898172345943</v>
      </c>
      <c r="L2772" s="1" t="s">
        <v>5120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7" t="n">
        <v>46189</v>
      </c>
      <c r="C2773" s="1" t="n">
        <v>1</v>
      </c>
      <c r="D2773" s="1" t="s">
        <v>3781</v>
      </c>
      <c r="E2773" s="1" t="n">
        <v>10012</v>
      </c>
      <c r="F2773" s="1" t="s">
        <v>236</v>
      </c>
      <c r="I2773" s="1" t="n">
        <v>1957890</v>
      </c>
      <c r="J2773" s="1" t="n">
        <v>80810</v>
      </c>
      <c r="K2773" s="1" t="n">
        <v>7897161391404</v>
      </c>
      <c r="L2773" s="1" t="s">
        <v>5123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7" t="n">
        <v>46189</v>
      </c>
      <c r="C2774" s="1" t="n">
        <v>1</v>
      </c>
      <c r="D2774" s="1" t="s">
        <v>3781</v>
      </c>
      <c r="E2774" s="1" t="n">
        <v>10012</v>
      </c>
      <c r="F2774" s="1" t="s">
        <v>236</v>
      </c>
      <c r="I2774" s="1" t="n">
        <v>1957890</v>
      </c>
      <c r="J2774" s="1" t="n">
        <v>80811</v>
      </c>
      <c r="K2774" s="1" t="n">
        <v>7898172345936</v>
      </c>
      <c r="L2774" s="1" t="s">
        <v>5124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7" t="n">
        <v>46189</v>
      </c>
      <c r="C2775" s="1" t="n">
        <v>1</v>
      </c>
      <c r="D2775" s="1" t="s">
        <v>3781</v>
      </c>
      <c r="E2775" s="1" t="n">
        <v>10012</v>
      </c>
      <c r="F2775" s="1" t="s">
        <v>236</v>
      </c>
      <c r="I2775" s="1" t="n">
        <v>1957890</v>
      </c>
      <c r="J2775" s="1" t="n">
        <v>81398</v>
      </c>
      <c r="K2775" s="1" t="n">
        <v>7896002906302</v>
      </c>
      <c r="L2775" s="1" t="s">
        <v>5125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7" t="n">
        <v>46189</v>
      </c>
      <c r="C2776" s="1" t="n">
        <v>1</v>
      </c>
      <c r="D2776" s="1" t="s">
        <v>3781</v>
      </c>
      <c r="E2776" s="1" t="n">
        <v>10012</v>
      </c>
      <c r="F2776" s="1" t="s">
        <v>236</v>
      </c>
      <c r="I2776" s="1" t="n">
        <v>1957890</v>
      </c>
      <c r="J2776" s="1" t="n">
        <v>81399</v>
      </c>
      <c r="K2776" s="1" t="n">
        <v>7896902289499</v>
      </c>
      <c r="L2776" s="1" t="s">
        <v>5126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7" t="n">
        <v>46189</v>
      </c>
      <c r="C2777" s="1" t="n">
        <v>1</v>
      </c>
      <c r="D2777" s="1" t="s">
        <v>3781</v>
      </c>
      <c r="E2777" s="1" t="n">
        <v>10012</v>
      </c>
      <c r="F2777" s="1" t="s">
        <v>236</v>
      </c>
      <c r="I2777" s="1" t="n">
        <v>1957890</v>
      </c>
      <c r="J2777" s="1" t="n">
        <v>81400</v>
      </c>
      <c r="K2777" s="1" t="n">
        <v>7896002907033</v>
      </c>
      <c r="L2777" s="1" t="s">
        <v>5127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7" t="n">
        <v>46189</v>
      </c>
      <c r="C2778" s="1" t="n">
        <v>1</v>
      </c>
      <c r="D2778" s="1" t="s">
        <v>3781</v>
      </c>
      <c r="E2778" s="1" t="n">
        <v>10012</v>
      </c>
      <c r="F2778" s="1" t="s">
        <v>236</v>
      </c>
      <c r="I2778" s="1" t="n">
        <v>1957890</v>
      </c>
      <c r="J2778" s="1" t="n">
        <v>81401</v>
      </c>
      <c r="K2778" s="1" t="n">
        <v>7896902288393</v>
      </c>
      <c r="L2778" s="1" t="s">
        <v>5128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7" t="n">
        <v>46189</v>
      </c>
      <c r="C2779" s="1" t="n">
        <v>1</v>
      </c>
      <c r="D2779" s="1" t="s">
        <v>3781</v>
      </c>
      <c r="E2779" s="1" t="n">
        <v>10012</v>
      </c>
      <c r="F2779" s="1" t="s">
        <v>236</v>
      </c>
      <c r="I2779" s="1" t="n">
        <v>1957890</v>
      </c>
      <c r="J2779" s="1" t="n">
        <v>81402</v>
      </c>
      <c r="K2779" s="1" t="n">
        <v>7896002907019</v>
      </c>
      <c r="L2779" s="1" t="s">
        <v>5129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7" t="n">
        <v>46189</v>
      </c>
      <c r="C2780" s="1" t="n">
        <v>1</v>
      </c>
      <c r="D2780" s="1" t="s">
        <v>3781</v>
      </c>
      <c r="E2780" s="1" t="n">
        <v>10012</v>
      </c>
      <c r="F2780" s="1" t="s">
        <v>236</v>
      </c>
      <c r="I2780" s="1" t="n">
        <v>1957890</v>
      </c>
      <c r="J2780" s="1" t="n">
        <v>81403</v>
      </c>
      <c r="K2780" s="1" t="n">
        <v>7896902285286</v>
      </c>
      <c r="L2780" s="1" t="s">
        <v>5130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7" t="n">
        <v>46189</v>
      </c>
      <c r="C2781" s="1" t="n">
        <v>1</v>
      </c>
      <c r="D2781" s="1" t="s">
        <v>3781</v>
      </c>
      <c r="E2781" s="1" t="n">
        <v>10012</v>
      </c>
      <c r="F2781" s="1" t="s">
        <v>236</v>
      </c>
      <c r="I2781" s="1" t="n">
        <v>1957890</v>
      </c>
      <c r="J2781" s="1" t="n">
        <v>81404</v>
      </c>
      <c r="K2781" s="1" t="n">
        <v>7896002907002</v>
      </c>
      <c r="L2781" s="1" t="s">
        <v>5131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7" t="n">
        <v>46189</v>
      </c>
      <c r="C2782" s="1" t="n">
        <v>1</v>
      </c>
      <c r="D2782" s="1" t="s">
        <v>3781</v>
      </c>
      <c r="E2782" s="1" t="n">
        <v>10012</v>
      </c>
      <c r="F2782" s="1" t="s">
        <v>236</v>
      </c>
      <c r="I2782" s="1" t="n">
        <v>1957890</v>
      </c>
      <c r="J2782" s="1" t="n">
        <v>81405</v>
      </c>
      <c r="K2782" s="1" t="n">
        <v>7896902211896</v>
      </c>
      <c r="L2782" s="1" t="s">
        <v>5132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7" t="n">
        <v>46189</v>
      </c>
      <c r="C2783" s="1" t="n">
        <v>1</v>
      </c>
      <c r="D2783" s="1" t="s">
        <v>3781</v>
      </c>
      <c r="E2783" s="1" t="n">
        <v>10012</v>
      </c>
      <c r="F2783" s="1" t="s">
        <v>236</v>
      </c>
      <c r="I2783" s="1" t="n">
        <v>1957890</v>
      </c>
      <c r="J2783" s="1" t="n">
        <v>81406</v>
      </c>
      <c r="K2783" s="1" t="n">
        <v>7896902289505</v>
      </c>
      <c r="L2783" s="1" t="s">
        <v>5133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7" t="n">
        <v>46189</v>
      </c>
      <c r="C2784" s="1" t="n">
        <v>1</v>
      </c>
      <c r="D2784" s="1" t="s">
        <v>3781</v>
      </c>
      <c r="E2784" s="1" t="n">
        <v>10012</v>
      </c>
      <c r="F2784" s="1" t="s">
        <v>236</v>
      </c>
      <c r="I2784" s="1" t="n">
        <v>1957890</v>
      </c>
      <c r="J2784" s="1" t="n">
        <v>81407</v>
      </c>
      <c r="K2784" s="1" t="n">
        <v>7896902289512</v>
      </c>
      <c r="L2784" s="1" t="s">
        <v>5134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7" t="n">
        <v>46189</v>
      </c>
      <c r="C2785" s="1" t="n">
        <v>1</v>
      </c>
      <c r="D2785" s="1" t="s">
        <v>3781</v>
      </c>
      <c r="E2785" s="1" t="n">
        <v>10012</v>
      </c>
      <c r="F2785" s="1" t="s">
        <v>236</v>
      </c>
      <c r="I2785" s="1" t="n">
        <v>1957890</v>
      </c>
      <c r="J2785" s="1" t="n">
        <v>81408</v>
      </c>
      <c r="K2785" s="1" t="n">
        <v>7896902289529</v>
      </c>
      <c r="L2785" s="1" t="s">
        <v>5135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7" t="n">
        <v>46189</v>
      </c>
      <c r="C2786" s="1" t="n">
        <v>1</v>
      </c>
      <c r="D2786" s="1" t="s">
        <v>3781</v>
      </c>
      <c r="E2786" s="1" t="n">
        <v>10012</v>
      </c>
      <c r="F2786" s="1" t="s">
        <v>236</v>
      </c>
      <c r="I2786" s="1" t="n">
        <v>1957890</v>
      </c>
      <c r="J2786" s="1" t="n">
        <v>81409</v>
      </c>
      <c r="K2786" s="1" t="n">
        <v>7897161391411</v>
      </c>
      <c r="L2786" s="1" t="s">
        <v>5136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7" t="n">
        <v>46189</v>
      </c>
      <c r="C2787" s="1" t="n">
        <v>1</v>
      </c>
      <c r="D2787" s="1" t="s">
        <v>3781</v>
      </c>
      <c r="E2787" s="1" t="n">
        <v>10012</v>
      </c>
      <c r="F2787" s="1" t="s">
        <v>236</v>
      </c>
      <c r="I2787" s="1" t="n">
        <v>1957890</v>
      </c>
      <c r="J2787" s="1" t="n">
        <v>81410</v>
      </c>
      <c r="K2787" s="1" t="n">
        <v>7896902211902</v>
      </c>
      <c r="L2787" s="1" t="s">
        <v>5137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7" t="n">
        <v>46189</v>
      </c>
      <c r="C2788" s="1" t="n">
        <v>1</v>
      </c>
      <c r="D2788" s="1" t="s">
        <v>3781</v>
      </c>
      <c r="E2788" s="1" t="n">
        <v>10012</v>
      </c>
      <c r="F2788" s="1" t="s">
        <v>236</v>
      </c>
      <c r="I2788" s="1" t="n">
        <v>1957890</v>
      </c>
      <c r="J2788" s="1" t="n">
        <v>81411</v>
      </c>
      <c r="K2788" s="1" t="n">
        <v>7896002905572</v>
      </c>
      <c r="L2788" s="1" t="s">
        <v>5138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7" t="n">
        <v>46189</v>
      </c>
      <c r="C2789" s="1" t="n">
        <v>1</v>
      </c>
      <c r="D2789" s="1" t="s">
        <v>3781</v>
      </c>
      <c r="E2789" s="1" t="n">
        <v>10012</v>
      </c>
      <c r="F2789" s="1" t="s">
        <v>236</v>
      </c>
      <c r="I2789" s="1" t="n">
        <v>1957890</v>
      </c>
      <c r="J2789" s="1" t="n">
        <v>81412</v>
      </c>
      <c r="K2789" s="1" t="n">
        <v>7896002906319</v>
      </c>
      <c r="L2789" s="1" t="s">
        <v>5139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7" t="n">
        <v>46189</v>
      </c>
      <c r="C2790" s="1" t="n">
        <v>1</v>
      </c>
      <c r="D2790" s="1" t="s">
        <v>3781</v>
      </c>
      <c r="E2790" s="1" t="n">
        <v>10012</v>
      </c>
      <c r="F2790" s="1" t="s">
        <v>236</v>
      </c>
      <c r="I2790" s="1" t="n">
        <v>1957890</v>
      </c>
      <c r="J2790" s="1" t="n">
        <v>81413</v>
      </c>
      <c r="K2790" s="1" t="n">
        <v>7896002905565</v>
      </c>
      <c r="L2790" s="1" t="s">
        <v>5140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7" t="n">
        <v>46189</v>
      </c>
      <c r="C2791" s="1" t="n">
        <v>1</v>
      </c>
      <c r="D2791" s="1" t="s">
        <v>3781</v>
      </c>
      <c r="E2791" s="1" t="n">
        <v>10012</v>
      </c>
      <c r="F2791" s="1" t="s">
        <v>236</v>
      </c>
      <c r="I2791" s="1" t="n">
        <v>1957890</v>
      </c>
      <c r="J2791" s="1" t="n">
        <v>81414</v>
      </c>
      <c r="K2791" s="1" t="n">
        <v>7896002907057</v>
      </c>
      <c r="L2791" s="1" t="s">
        <v>5141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7" t="n">
        <v>46189</v>
      </c>
      <c r="C2792" s="1" t="n">
        <v>1</v>
      </c>
      <c r="D2792" s="1" t="s">
        <v>3781</v>
      </c>
      <c r="E2792" s="1" t="n">
        <v>10012</v>
      </c>
      <c r="F2792" s="1" t="s">
        <v>236</v>
      </c>
      <c r="I2792" s="1" t="n">
        <v>1957890</v>
      </c>
      <c r="J2792" s="1" t="n">
        <v>81415</v>
      </c>
      <c r="K2792" s="1" t="n">
        <v>7896002907040</v>
      </c>
      <c r="L2792" s="1" t="s">
        <v>5142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7" t="n">
        <v>46189</v>
      </c>
      <c r="C2793" s="1" t="n">
        <v>2</v>
      </c>
      <c r="D2793" s="1" t="s">
        <v>3825</v>
      </c>
      <c r="E2793" s="1" t="n">
        <v>33</v>
      </c>
      <c r="F2793" s="1" t="s">
        <v>93</v>
      </c>
      <c r="I2793" s="1" t="n">
        <v>1231</v>
      </c>
      <c r="J2793" s="1" t="n">
        <v>74674</v>
      </c>
      <c r="K2793" s="1" t="n">
        <v>741</v>
      </c>
      <c r="L2793" s="1" t="s">
        <v>4707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7" t="n">
        <v>46189</v>
      </c>
      <c r="C2794" s="1" t="n">
        <v>2</v>
      </c>
      <c r="D2794" s="1" t="s">
        <v>3825</v>
      </c>
      <c r="E2794" s="1" t="n">
        <v>33</v>
      </c>
      <c r="F2794" s="1" t="s">
        <v>93</v>
      </c>
      <c r="I2794" s="1" t="n">
        <v>1231</v>
      </c>
      <c r="J2794" s="1" t="n">
        <v>80177</v>
      </c>
      <c r="K2794" s="1" t="n">
        <v>734</v>
      </c>
      <c r="L2794" s="1" t="s">
        <v>5143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7" t="n">
        <v>46189</v>
      </c>
      <c r="C2795" s="1" t="n">
        <v>2</v>
      </c>
      <c r="D2795" s="1" t="s">
        <v>3825</v>
      </c>
      <c r="E2795" s="1" t="n">
        <v>33</v>
      </c>
      <c r="F2795" s="1" t="s">
        <v>93</v>
      </c>
      <c r="I2795" s="1" t="n">
        <v>111222</v>
      </c>
      <c r="J2795" s="1" t="n">
        <v>74674</v>
      </c>
      <c r="K2795" s="1" t="n">
        <v>741</v>
      </c>
      <c r="L2795" s="1" t="s">
        <v>4707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7" t="n">
        <v>46189</v>
      </c>
      <c r="C2796" s="1" t="n">
        <v>2</v>
      </c>
      <c r="D2796" s="1" t="s">
        <v>3825</v>
      </c>
      <c r="E2796" s="1" t="n">
        <v>33</v>
      </c>
      <c r="F2796" s="1" t="s">
        <v>93</v>
      </c>
      <c r="I2796" s="1" t="n">
        <v>121212</v>
      </c>
      <c r="J2796" s="1" t="n">
        <v>100062</v>
      </c>
      <c r="K2796" s="1" t="n">
        <v>63</v>
      </c>
      <c r="L2796" s="1" t="s">
        <v>4117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7" t="n">
        <v>46189</v>
      </c>
      <c r="C2797" s="1" t="n">
        <v>2</v>
      </c>
      <c r="D2797" s="1" t="s">
        <v>3825</v>
      </c>
      <c r="E2797" s="1" t="n">
        <v>33</v>
      </c>
      <c r="F2797" s="1" t="s">
        <v>93</v>
      </c>
      <c r="I2797" s="1" t="n">
        <v>121212</v>
      </c>
      <c r="J2797" s="1" t="n">
        <v>100105</v>
      </c>
      <c r="K2797" s="1" t="n">
        <v>106</v>
      </c>
      <c r="L2797" s="1" t="s">
        <v>4118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7" t="n">
        <v>46189</v>
      </c>
      <c r="C2798" s="1" t="n">
        <v>2</v>
      </c>
      <c r="D2798" s="1" t="s">
        <v>3825</v>
      </c>
      <c r="E2798" s="1" t="n">
        <v>33</v>
      </c>
      <c r="F2798" s="1" t="s">
        <v>93</v>
      </c>
      <c r="I2798" s="1" t="n">
        <v>121212</v>
      </c>
      <c r="J2798" s="1" t="n">
        <v>100109</v>
      </c>
      <c r="K2798" s="1" t="n">
        <v>110</v>
      </c>
      <c r="L2798" s="1" t="s">
        <v>4120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7" t="n">
        <v>46189</v>
      </c>
      <c r="C2799" s="1" t="n">
        <v>2</v>
      </c>
      <c r="D2799" s="1" t="s">
        <v>3825</v>
      </c>
      <c r="E2799" s="1" t="n">
        <v>33</v>
      </c>
      <c r="F2799" s="1" t="s">
        <v>93</v>
      </c>
      <c r="I2799" s="1" t="n">
        <v>121212</v>
      </c>
      <c r="J2799" s="1" t="n">
        <v>100110</v>
      </c>
      <c r="K2799" s="1" t="n">
        <v>111</v>
      </c>
      <c r="L2799" s="1" t="s">
        <v>4121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7" t="n">
        <v>46189</v>
      </c>
      <c r="C2800" s="1" t="n">
        <v>2</v>
      </c>
      <c r="D2800" s="1" t="s">
        <v>3825</v>
      </c>
      <c r="E2800" s="1" t="n">
        <v>33</v>
      </c>
      <c r="F2800" s="1" t="s">
        <v>93</v>
      </c>
      <c r="I2800" s="1" t="n">
        <v>121212</v>
      </c>
      <c r="J2800" s="1" t="n">
        <v>100112</v>
      </c>
      <c r="K2800" s="1" t="n">
        <v>113</v>
      </c>
      <c r="L2800" s="1" t="s">
        <v>4122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7" t="n">
        <v>46189</v>
      </c>
      <c r="C2801" s="1" t="n">
        <v>2</v>
      </c>
      <c r="D2801" s="1" t="s">
        <v>3825</v>
      </c>
      <c r="E2801" s="1" t="n">
        <v>33</v>
      </c>
      <c r="F2801" s="1" t="s">
        <v>93</v>
      </c>
      <c r="I2801" s="1" t="n">
        <v>121212</v>
      </c>
      <c r="J2801" s="1" t="n">
        <v>100118</v>
      </c>
      <c r="K2801" s="1" t="n">
        <v>119</v>
      </c>
      <c r="L2801" s="1" t="s">
        <v>4124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7" t="n">
        <v>46189</v>
      </c>
      <c r="C2802" s="1" t="n">
        <v>2</v>
      </c>
      <c r="D2802" s="1" t="s">
        <v>3825</v>
      </c>
      <c r="E2802" s="1" t="n">
        <v>33</v>
      </c>
      <c r="F2802" s="1" t="s">
        <v>93</v>
      </c>
      <c r="I2802" s="1" t="n">
        <v>121212</v>
      </c>
      <c r="J2802" s="1" t="n">
        <v>100121</v>
      </c>
      <c r="K2802" s="1" t="n">
        <v>122</v>
      </c>
      <c r="L2802" s="1" t="s">
        <v>4196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7" t="n">
        <v>46189</v>
      </c>
      <c r="C2803" s="1" t="n">
        <v>2</v>
      </c>
      <c r="D2803" s="1" t="s">
        <v>3825</v>
      </c>
      <c r="E2803" s="1" t="n">
        <v>33</v>
      </c>
      <c r="F2803" s="1" t="s">
        <v>93</v>
      </c>
      <c r="I2803" s="1" t="n">
        <v>121212</v>
      </c>
      <c r="J2803" s="1" t="n">
        <v>100122</v>
      </c>
      <c r="K2803" s="1" t="n">
        <v>123</v>
      </c>
      <c r="L2803" s="1" t="s">
        <v>4125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7" t="n">
        <v>46189</v>
      </c>
      <c r="C2804" s="1" t="n">
        <v>2</v>
      </c>
      <c r="D2804" s="1" t="s">
        <v>3825</v>
      </c>
      <c r="E2804" s="1" t="n">
        <v>33</v>
      </c>
      <c r="F2804" s="1" t="s">
        <v>93</v>
      </c>
      <c r="I2804" s="1" t="n">
        <v>121212</v>
      </c>
      <c r="J2804" s="1" t="n">
        <v>100124</v>
      </c>
      <c r="K2804" s="1" t="n">
        <v>125</v>
      </c>
      <c r="L2804" s="1" t="s">
        <v>4127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7" t="n">
        <v>46189</v>
      </c>
      <c r="C2805" s="1" t="n">
        <v>2</v>
      </c>
      <c r="D2805" s="1" t="s">
        <v>3825</v>
      </c>
      <c r="E2805" s="1" t="n">
        <v>33</v>
      </c>
      <c r="F2805" s="1" t="s">
        <v>93</v>
      </c>
      <c r="I2805" s="1" t="n">
        <v>121212</v>
      </c>
      <c r="J2805" s="1" t="n">
        <v>100131</v>
      </c>
      <c r="K2805" s="1" t="n">
        <v>132</v>
      </c>
      <c r="L2805" s="1" t="s">
        <v>4540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7" t="n">
        <v>46189</v>
      </c>
      <c r="C2806" s="1" t="n">
        <v>2</v>
      </c>
      <c r="D2806" s="1" t="s">
        <v>3825</v>
      </c>
      <c r="E2806" s="1" t="n">
        <v>33</v>
      </c>
      <c r="F2806" s="1" t="s">
        <v>93</v>
      </c>
      <c r="I2806" s="1" t="n">
        <v>121212</v>
      </c>
      <c r="J2806" s="1" t="n">
        <v>100133</v>
      </c>
      <c r="K2806" s="1" t="n">
        <v>134</v>
      </c>
      <c r="L2806" s="1" t="s">
        <v>4129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7" t="n">
        <v>46189</v>
      </c>
      <c r="C2807" s="1" t="n">
        <v>2</v>
      </c>
      <c r="D2807" s="1" t="s">
        <v>3825</v>
      </c>
      <c r="E2807" s="1" t="n">
        <v>33</v>
      </c>
      <c r="F2807" s="1" t="s">
        <v>93</v>
      </c>
      <c r="I2807" s="1" t="n">
        <v>121312</v>
      </c>
      <c r="J2807" s="1" t="n">
        <v>100100</v>
      </c>
      <c r="K2807" s="1" t="n">
        <v>101</v>
      </c>
      <c r="L2807" s="1" t="s">
        <v>4194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7" t="n">
        <v>46189</v>
      </c>
      <c r="C2808" s="1" t="n">
        <v>2</v>
      </c>
      <c r="D2808" s="1" t="s">
        <v>3825</v>
      </c>
      <c r="E2808" s="1" t="n">
        <v>33</v>
      </c>
      <c r="F2808" s="1" t="s">
        <v>93</v>
      </c>
      <c r="I2808" s="1" t="n">
        <v>121312</v>
      </c>
      <c r="J2808" s="1" t="n">
        <v>100113</v>
      </c>
      <c r="K2808" s="1" t="n">
        <v>114</v>
      </c>
      <c r="L2808" s="1" t="s">
        <v>4104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7" t="n">
        <v>46189</v>
      </c>
      <c r="C2809" s="1" t="n">
        <v>2</v>
      </c>
      <c r="D2809" s="1" t="s">
        <v>3825</v>
      </c>
      <c r="E2809" s="1" t="n">
        <v>33</v>
      </c>
      <c r="F2809" s="1" t="s">
        <v>93</v>
      </c>
      <c r="I2809" s="1" t="n">
        <v>121312</v>
      </c>
      <c r="J2809" s="1" t="n">
        <v>100115</v>
      </c>
      <c r="K2809" s="1" t="n">
        <v>116</v>
      </c>
      <c r="L2809" s="1" t="s">
        <v>4105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7" t="n">
        <v>46189</v>
      </c>
      <c r="C2810" s="1" t="n">
        <v>2</v>
      </c>
      <c r="D2810" s="1" t="s">
        <v>3825</v>
      </c>
      <c r="E2810" s="1" t="n">
        <v>33</v>
      </c>
      <c r="F2810" s="1" t="s">
        <v>93</v>
      </c>
      <c r="I2810" s="1" t="n">
        <v>121312</v>
      </c>
      <c r="J2810" s="1" t="n">
        <v>100130</v>
      </c>
      <c r="K2810" s="1" t="n">
        <v>131</v>
      </c>
      <c r="L2810" s="1" t="s">
        <v>4106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7" t="n">
        <v>46189</v>
      </c>
      <c r="C2811" s="1" t="n">
        <v>2</v>
      </c>
      <c r="D2811" s="1" t="s">
        <v>3825</v>
      </c>
      <c r="E2811" s="1" t="n">
        <v>33</v>
      </c>
      <c r="F2811" s="1" t="s">
        <v>93</v>
      </c>
      <c r="I2811" s="1" t="n">
        <v>121312</v>
      </c>
      <c r="J2811" s="1" t="n">
        <v>100132</v>
      </c>
      <c r="K2811" s="1" t="n">
        <v>133</v>
      </c>
      <c r="L2811" s="1" t="s">
        <v>4107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7" t="n">
        <v>46189</v>
      </c>
      <c r="C2812" s="1" t="n">
        <v>2</v>
      </c>
      <c r="D2812" s="1" t="s">
        <v>3825</v>
      </c>
      <c r="E2812" s="1" t="n">
        <v>33</v>
      </c>
      <c r="F2812" s="1" t="s">
        <v>93</v>
      </c>
      <c r="I2812" s="1" t="n">
        <v>121312</v>
      </c>
      <c r="J2812" s="1" t="n">
        <v>100135</v>
      </c>
      <c r="K2812" s="1" t="n">
        <v>136</v>
      </c>
      <c r="L2812" s="1" t="s">
        <v>4108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7" t="n">
        <v>46189</v>
      </c>
      <c r="C2813" s="1" t="n">
        <v>2</v>
      </c>
      <c r="D2813" s="1" t="s">
        <v>3825</v>
      </c>
      <c r="E2813" s="1" t="n">
        <v>33</v>
      </c>
      <c r="F2813" s="1" t="s">
        <v>93</v>
      </c>
      <c r="I2813" s="1" t="n">
        <v>121312</v>
      </c>
      <c r="J2813" s="1" t="n">
        <v>100148</v>
      </c>
      <c r="K2813" s="1" t="n">
        <v>149</v>
      </c>
      <c r="L2813" s="1" t="s">
        <v>4109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7" t="n">
        <v>46189</v>
      </c>
      <c r="C2814" s="1" t="n">
        <v>2</v>
      </c>
      <c r="D2814" s="1" t="s">
        <v>3825</v>
      </c>
      <c r="E2814" s="1" t="n">
        <v>33</v>
      </c>
      <c r="F2814" s="1" t="s">
        <v>93</v>
      </c>
      <c r="I2814" s="1" t="n">
        <v>121312</v>
      </c>
      <c r="J2814" s="1" t="n">
        <v>100297</v>
      </c>
      <c r="K2814" s="1" t="n">
        <v>70293</v>
      </c>
      <c r="L2814" s="1" t="s">
        <v>4110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7" t="n">
        <v>46189</v>
      </c>
      <c r="C2815" s="1" t="n">
        <v>2</v>
      </c>
      <c r="D2815" s="1" t="s">
        <v>3825</v>
      </c>
      <c r="E2815" s="1" t="n">
        <v>33</v>
      </c>
      <c r="F2815" s="1" t="s">
        <v>93</v>
      </c>
      <c r="I2815" s="1" t="n">
        <v>121312</v>
      </c>
      <c r="J2815" s="1" t="n">
        <v>110142</v>
      </c>
      <c r="K2815" s="1" t="n">
        <v>16699</v>
      </c>
      <c r="L2815" s="1" t="s">
        <v>4111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7" t="n">
        <v>46189</v>
      </c>
      <c r="C2816" s="1" t="n">
        <v>2</v>
      </c>
      <c r="D2816" s="1" t="s">
        <v>3825</v>
      </c>
      <c r="E2816" s="1" t="n">
        <v>33</v>
      </c>
      <c r="F2816" s="1" t="s">
        <v>93</v>
      </c>
      <c r="I2816" s="1" t="n">
        <v>121312</v>
      </c>
      <c r="J2816" s="1" t="n">
        <v>110168</v>
      </c>
      <c r="K2816" s="1" t="n">
        <v>37365</v>
      </c>
      <c r="L2816" s="1" t="s">
        <v>4112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7" t="n">
        <v>46189</v>
      </c>
      <c r="C2817" s="1" t="n">
        <v>2</v>
      </c>
      <c r="D2817" s="1" t="s">
        <v>3825</v>
      </c>
      <c r="E2817" s="1" t="n">
        <v>33</v>
      </c>
      <c r="F2817" s="1" t="s">
        <v>93</v>
      </c>
      <c r="I2817" s="1" t="n">
        <v>121312</v>
      </c>
      <c r="J2817" s="1" t="n">
        <v>38022</v>
      </c>
      <c r="K2817" s="1" t="n">
        <v>604</v>
      </c>
      <c r="L2817" s="1" t="s">
        <v>4200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7" t="n">
        <v>46189</v>
      </c>
      <c r="C2818" s="1" t="n">
        <v>2</v>
      </c>
      <c r="D2818" s="1" t="s">
        <v>3825</v>
      </c>
      <c r="E2818" s="1" t="n">
        <v>33</v>
      </c>
      <c r="F2818" s="1" t="s">
        <v>93</v>
      </c>
      <c r="I2818" s="1" t="n">
        <v>121312</v>
      </c>
      <c r="J2818" s="1" t="n">
        <v>110489</v>
      </c>
      <c r="K2818" s="1" t="n">
        <v>54743</v>
      </c>
      <c r="L2818" s="1" t="s">
        <v>4114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7" t="n">
        <v>46189</v>
      </c>
      <c r="C2819" s="1" t="n">
        <v>2</v>
      </c>
      <c r="D2819" s="1" t="s">
        <v>3825</v>
      </c>
      <c r="E2819" s="1" t="n">
        <v>33</v>
      </c>
      <c r="F2819" s="1" t="s">
        <v>93</v>
      </c>
      <c r="I2819" s="1" t="n">
        <v>121312</v>
      </c>
      <c r="J2819" s="1" t="n">
        <v>80078</v>
      </c>
      <c r="K2819" s="1" t="n">
        <v>710</v>
      </c>
      <c r="L2819" s="1" t="s">
        <v>4115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7" t="n">
        <v>46189</v>
      </c>
      <c r="C2820" s="1" t="n">
        <v>2</v>
      </c>
      <c r="D2820" s="1" t="s">
        <v>3825</v>
      </c>
      <c r="E2820" s="1" t="n">
        <v>33</v>
      </c>
      <c r="F2820" s="1" t="s">
        <v>93</v>
      </c>
      <c r="I2820" s="1" t="n">
        <v>121312</v>
      </c>
      <c r="J2820" s="1" t="n">
        <v>80308</v>
      </c>
      <c r="K2820" s="1" t="n">
        <v>1250</v>
      </c>
      <c r="L2820" s="1" t="s">
        <v>4116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7" t="n">
        <v>46189</v>
      </c>
      <c r="C2821" s="1" t="n">
        <v>2</v>
      </c>
      <c r="D2821" s="1" t="s">
        <v>3825</v>
      </c>
      <c r="E2821" s="1" t="n">
        <v>33</v>
      </c>
      <c r="F2821" s="1" t="s">
        <v>93</v>
      </c>
      <c r="I2821" s="1" t="n">
        <v>121312</v>
      </c>
      <c r="J2821" s="1" t="n">
        <v>81419</v>
      </c>
      <c r="K2821" s="1" t="n">
        <v>1205</v>
      </c>
      <c r="L2821" s="1" t="s">
        <v>5144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7" t="n">
        <v>46189</v>
      </c>
      <c r="C2822" s="1" t="n">
        <v>6</v>
      </c>
      <c r="D2822" s="1" t="s">
        <v>3844</v>
      </c>
      <c r="E2822" s="1" t="n">
        <v>33</v>
      </c>
      <c r="F2822" s="1" t="s">
        <v>93</v>
      </c>
      <c r="I2822" s="1" t="n">
        <v>5132</v>
      </c>
      <c r="J2822" s="1" t="n">
        <v>74674</v>
      </c>
      <c r="K2822" s="1" t="n">
        <v>741</v>
      </c>
      <c r="L2822" s="1" t="s">
        <v>4707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7" t="n">
        <v>46189</v>
      </c>
      <c r="C2823" s="1" t="n">
        <v>6</v>
      </c>
      <c r="D2823" s="1" t="s">
        <v>3844</v>
      </c>
      <c r="E2823" s="1" t="n">
        <v>33</v>
      </c>
      <c r="F2823" s="1" t="s">
        <v>93</v>
      </c>
      <c r="I2823" s="1" t="n">
        <v>5133</v>
      </c>
      <c r="J2823" s="1" t="n">
        <v>100062</v>
      </c>
      <c r="K2823" s="1" t="n">
        <v>63</v>
      </c>
      <c r="L2823" s="1" t="s">
        <v>4117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7" t="n">
        <v>46189</v>
      </c>
      <c r="C2824" s="1" t="n">
        <v>6</v>
      </c>
      <c r="D2824" s="1" t="s">
        <v>3844</v>
      </c>
      <c r="E2824" s="1" t="n">
        <v>33</v>
      </c>
      <c r="F2824" s="1" t="s">
        <v>93</v>
      </c>
      <c r="I2824" s="1" t="n">
        <v>5133</v>
      </c>
      <c r="J2824" s="1" t="n">
        <v>100105</v>
      </c>
      <c r="K2824" s="1" t="n">
        <v>106</v>
      </c>
      <c r="L2824" s="1" t="s">
        <v>4118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7" t="n">
        <v>46189</v>
      </c>
      <c r="C2825" s="1" t="n">
        <v>6</v>
      </c>
      <c r="D2825" s="1" t="s">
        <v>3844</v>
      </c>
      <c r="E2825" s="1" t="n">
        <v>33</v>
      </c>
      <c r="F2825" s="1" t="s">
        <v>93</v>
      </c>
      <c r="I2825" s="1" t="n">
        <v>5133</v>
      </c>
      <c r="J2825" s="1" t="n">
        <v>100109</v>
      </c>
      <c r="K2825" s="1" t="n">
        <v>110</v>
      </c>
      <c r="L2825" s="1" t="s">
        <v>4120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7" t="n">
        <v>46189</v>
      </c>
      <c r="C2826" s="1" t="n">
        <v>6</v>
      </c>
      <c r="D2826" s="1" t="s">
        <v>3844</v>
      </c>
      <c r="E2826" s="1" t="n">
        <v>33</v>
      </c>
      <c r="F2826" s="1" t="s">
        <v>93</v>
      </c>
      <c r="I2826" s="1" t="n">
        <v>5133</v>
      </c>
      <c r="J2826" s="1" t="n">
        <v>100110</v>
      </c>
      <c r="K2826" s="1" t="n">
        <v>111</v>
      </c>
      <c r="L2826" s="1" t="s">
        <v>4121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7" t="n">
        <v>46189</v>
      </c>
      <c r="C2827" s="1" t="n">
        <v>6</v>
      </c>
      <c r="D2827" s="1" t="s">
        <v>3844</v>
      </c>
      <c r="E2827" s="1" t="n">
        <v>33</v>
      </c>
      <c r="F2827" s="1" t="s">
        <v>93</v>
      </c>
      <c r="I2827" s="1" t="n">
        <v>5133</v>
      </c>
      <c r="J2827" s="1" t="n">
        <v>100112</v>
      </c>
      <c r="K2827" s="1" t="n">
        <v>113</v>
      </c>
      <c r="L2827" s="1" t="s">
        <v>4122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7" t="n">
        <v>46189</v>
      </c>
      <c r="C2828" s="1" t="n">
        <v>6</v>
      </c>
      <c r="D2828" s="1" t="s">
        <v>3844</v>
      </c>
      <c r="E2828" s="1" t="n">
        <v>33</v>
      </c>
      <c r="F2828" s="1" t="s">
        <v>93</v>
      </c>
      <c r="I2828" s="1" t="n">
        <v>5133</v>
      </c>
      <c r="J2828" s="1" t="n">
        <v>100118</v>
      </c>
      <c r="K2828" s="1" t="n">
        <v>119</v>
      </c>
      <c r="L2828" s="1" t="s">
        <v>4124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7" t="n">
        <v>46189</v>
      </c>
      <c r="C2829" s="1" t="n">
        <v>6</v>
      </c>
      <c r="D2829" s="1" t="s">
        <v>3844</v>
      </c>
      <c r="E2829" s="1" t="n">
        <v>33</v>
      </c>
      <c r="F2829" s="1" t="s">
        <v>93</v>
      </c>
      <c r="I2829" s="1" t="n">
        <v>5133</v>
      </c>
      <c r="J2829" s="1" t="n">
        <v>100121</v>
      </c>
      <c r="K2829" s="1" t="n">
        <v>122</v>
      </c>
      <c r="L2829" s="1" t="s">
        <v>4196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7" t="n">
        <v>46189</v>
      </c>
      <c r="C2830" s="1" t="n">
        <v>6</v>
      </c>
      <c r="D2830" s="1" t="s">
        <v>3844</v>
      </c>
      <c r="E2830" s="1" t="n">
        <v>33</v>
      </c>
      <c r="F2830" s="1" t="s">
        <v>93</v>
      </c>
      <c r="I2830" s="1" t="n">
        <v>5133</v>
      </c>
      <c r="J2830" s="1" t="n">
        <v>100122</v>
      </c>
      <c r="K2830" s="1" t="n">
        <v>123</v>
      </c>
      <c r="L2830" s="1" t="s">
        <v>4125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7" t="n">
        <v>46189</v>
      </c>
      <c r="C2831" s="1" t="n">
        <v>6</v>
      </c>
      <c r="D2831" s="1" t="s">
        <v>3844</v>
      </c>
      <c r="E2831" s="1" t="n">
        <v>33</v>
      </c>
      <c r="F2831" s="1" t="s">
        <v>93</v>
      </c>
      <c r="I2831" s="1" t="n">
        <v>5133</v>
      </c>
      <c r="J2831" s="1" t="n">
        <v>100124</v>
      </c>
      <c r="K2831" s="1" t="n">
        <v>125</v>
      </c>
      <c r="L2831" s="1" t="s">
        <v>4127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7" t="n">
        <v>46189</v>
      </c>
      <c r="C2832" s="1" t="n">
        <v>6</v>
      </c>
      <c r="D2832" s="1" t="s">
        <v>3844</v>
      </c>
      <c r="E2832" s="1" t="n">
        <v>33</v>
      </c>
      <c r="F2832" s="1" t="s">
        <v>93</v>
      </c>
      <c r="I2832" s="1" t="n">
        <v>5133</v>
      </c>
      <c r="J2832" s="1" t="n">
        <v>100131</v>
      </c>
      <c r="K2832" s="1" t="n">
        <v>132</v>
      </c>
      <c r="L2832" s="1" t="s">
        <v>4540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7" t="n">
        <v>46189</v>
      </c>
      <c r="C2833" s="1" t="n">
        <v>6</v>
      </c>
      <c r="D2833" s="1" t="s">
        <v>3844</v>
      </c>
      <c r="E2833" s="1" t="n">
        <v>33</v>
      </c>
      <c r="F2833" s="1" t="s">
        <v>93</v>
      </c>
      <c r="I2833" s="1" t="n">
        <v>5133</v>
      </c>
      <c r="J2833" s="1" t="n">
        <v>100133</v>
      </c>
      <c r="K2833" s="1" t="n">
        <v>134</v>
      </c>
      <c r="L2833" s="1" t="s">
        <v>4129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7" t="n">
        <v>46189</v>
      </c>
      <c r="C2834" s="1" t="n">
        <v>6</v>
      </c>
      <c r="D2834" s="1" t="s">
        <v>3844</v>
      </c>
      <c r="E2834" s="1" t="n">
        <v>33</v>
      </c>
      <c r="F2834" s="1" t="s">
        <v>93</v>
      </c>
      <c r="I2834" s="1" t="n">
        <v>5134</v>
      </c>
      <c r="J2834" s="1" t="n">
        <v>100100</v>
      </c>
      <c r="K2834" s="1" t="n">
        <v>101</v>
      </c>
      <c r="L2834" s="1" t="s">
        <v>4194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7" t="n">
        <v>46189</v>
      </c>
      <c r="C2835" s="1" t="n">
        <v>6</v>
      </c>
      <c r="D2835" s="1" t="s">
        <v>3844</v>
      </c>
      <c r="E2835" s="1" t="n">
        <v>33</v>
      </c>
      <c r="F2835" s="1" t="s">
        <v>93</v>
      </c>
      <c r="I2835" s="1" t="n">
        <v>5134</v>
      </c>
      <c r="J2835" s="1" t="n">
        <v>100113</v>
      </c>
      <c r="K2835" s="1" t="n">
        <v>114</v>
      </c>
      <c r="L2835" s="1" t="s">
        <v>4104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7" t="n">
        <v>46189</v>
      </c>
      <c r="C2836" s="1" t="n">
        <v>6</v>
      </c>
      <c r="D2836" s="1" t="s">
        <v>3844</v>
      </c>
      <c r="E2836" s="1" t="n">
        <v>33</v>
      </c>
      <c r="F2836" s="1" t="s">
        <v>93</v>
      </c>
      <c r="I2836" s="1" t="n">
        <v>5134</v>
      </c>
      <c r="J2836" s="1" t="n">
        <v>100115</v>
      </c>
      <c r="K2836" s="1" t="n">
        <v>116</v>
      </c>
      <c r="L2836" s="1" t="s">
        <v>4105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7" t="n">
        <v>46189</v>
      </c>
      <c r="C2837" s="1" t="n">
        <v>6</v>
      </c>
      <c r="D2837" s="1" t="s">
        <v>3844</v>
      </c>
      <c r="E2837" s="1" t="n">
        <v>33</v>
      </c>
      <c r="F2837" s="1" t="s">
        <v>93</v>
      </c>
      <c r="I2837" s="1" t="n">
        <v>5134</v>
      </c>
      <c r="J2837" s="1" t="n">
        <v>100130</v>
      </c>
      <c r="K2837" s="1" t="n">
        <v>131</v>
      </c>
      <c r="L2837" s="1" t="s">
        <v>4106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7" t="n">
        <v>46189</v>
      </c>
      <c r="C2838" s="1" t="n">
        <v>6</v>
      </c>
      <c r="D2838" s="1" t="s">
        <v>3844</v>
      </c>
      <c r="E2838" s="1" t="n">
        <v>33</v>
      </c>
      <c r="F2838" s="1" t="s">
        <v>93</v>
      </c>
      <c r="I2838" s="1" t="n">
        <v>5134</v>
      </c>
      <c r="J2838" s="1" t="n">
        <v>100132</v>
      </c>
      <c r="K2838" s="1" t="n">
        <v>133</v>
      </c>
      <c r="L2838" s="1" t="s">
        <v>4107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7" t="n">
        <v>46189</v>
      </c>
      <c r="C2839" s="1" t="n">
        <v>6</v>
      </c>
      <c r="D2839" s="1" t="s">
        <v>3844</v>
      </c>
      <c r="E2839" s="1" t="n">
        <v>33</v>
      </c>
      <c r="F2839" s="1" t="s">
        <v>93</v>
      </c>
      <c r="I2839" s="1" t="n">
        <v>5134</v>
      </c>
      <c r="J2839" s="1" t="n">
        <v>100135</v>
      </c>
      <c r="K2839" s="1" t="n">
        <v>136</v>
      </c>
      <c r="L2839" s="1" t="s">
        <v>4108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7" t="n">
        <v>46189</v>
      </c>
      <c r="C2840" s="1" t="n">
        <v>6</v>
      </c>
      <c r="D2840" s="1" t="s">
        <v>3844</v>
      </c>
      <c r="E2840" s="1" t="n">
        <v>33</v>
      </c>
      <c r="F2840" s="1" t="s">
        <v>93</v>
      </c>
      <c r="I2840" s="1" t="n">
        <v>5134</v>
      </c>
      <c r="J2840" s="1" t="n">
        <v>100148</v>
      </c>
      <c r="K2840" s="1" t="n">
        <v>149</v>
      </c>
      <c r="L2840" s="1" t="s">
        <v>4109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7" t="n">
        <v>46189</v>
      </c>
      <c r="C2841" s="1" t="n">
        <v>6</v>
      </c>
      <c r="D2841" s="1" t="s">
        <v>3844</v>
      </c>
      <c r="E2841" s="1" t="n">
        <v>33</v>
      </c>
      <c r="F2841" s="1" t="s">
        <v>93</v>
      </c>
      <c r="I2841" s="1" t="n">
        <v>5134</v>
      </c>
      <c r="J2841" s="1" t="n">
        <v>100297</v>
      </c>
      <c r="K2841" s="1" t="n">
        <v>70293</v>
      </c>
      <c r="L2841" s="1" t="s">
        <v>4110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7" t="n">
        <v>46189</v>
      </c>
      <c r="C2842" s="1" t="n">
        <v>6</v>
      </c>
      <c r="D2842" s="1" t="s">
        <v>3844</v>
      </c>
      <c r="E2842" s="1" t="n">
        <v>33</v>
      </c>
      <c r="F2842" s="1" t="s">
        <v>93</v>
      </c>
      <c r="I2842" s="1" t="n">
        <v>5134</v>
      </c>
      <c r="J2842" s="1" t="n">
        <v>110142</v>
      </c>
      <c r="K2842" s="1" t="n">
        <v>16699</v>
      </c>
      <c r="L2842" s="1" t="s">
        <v>4111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7" t="n">
        <v>46189</v>
      </c>
      <c r="C2843" s="1" t="n">
        <v>6</v>
      </c>
      <c r="D2843" s="1" t="s">
        <v>3844</v>
      </c>
      <c r="E2843" s="1" t="n">
        <v>33</v>
      </c>
      <c r="F2843" s="1" t="s">
        <v>93</v>
      </c>
      <c r="I2843" s="1" t="n">
        <v>5134</v>
      </c>
      <c r="J2843" s="1" t="n">
        <v>110168</v>
      </c>
      <c r="K2843" s="1" t="n">
        <v>37365</v>
      </c>
      <c r="L2843" s="1" t="s">
        <v>4112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7" t="n">
        <v>46189</v>
      </c>
      <c r="C2844" s="1" t="n">
        <v>6</v>
      </c>
      <c r="D2844" s="1" t="s">
        <v>3844</v>
      </c>
      <c r="E2844" s="1" t="n">
        <v>33</v>
      </c>
      <c r="F2844" s="1" t="s">
        <v>93</v>
      </c>
      <c r="I2844" s="1" t="n">
        <v>5134</v>
      </c>
      <c r="J2844" s="1" t="n">
        <v>38022</v>
      </c>
      <c r="K2844" s="1" t="n">
        <v>604</v>
      </c>
      <c r="L2844" s="1" t="s">
        <v>4200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7" t="n">
        <v>46189</v>
      </c>
      <c r="C2845" s="1" t="n">
        <v>6</v>
      </c>
      <c r="D2845" s="1" t="s">
        <v>3844</v>
      </c>
      <c r="E2845" s="1" t="n">
        <v>33</v>
      </c>
      <c r="F2845" s="1" t="s">
        <v>93</v>
      </c>
      <c r="I2845" s="1" t="n">
        <v>5134</v>
      </c>
      <c r="J2845" s="1" t="n">
        <v>110489</v>
      </c>
      <c r="K2845" s="1" t="n">
        <v>54743</v>
      </c>
      <c r="L2845" s="1" t="s">
        <v>4114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7" t="n">
        <v>46189</v>
      </c>
      <c r="C2846" s="1" t="n">
        <v>6</v>
      </c>
      <c r="D2846" s="1" t="s">
        <v>3844</v>
      </c>
      <c r="E2846" s="1" t="n">
        <v>33</v>
      </c>
      <c r="F2846" s="1" t="s">
        <v>93</v>
      </c>
      <c r="I2846" s="1" t="n">
        <v>5134</v>
      </c>
      <c r="J2846" s="1" t="n">
        <v>80078</v>
      </c>
      <c r="K2846" s="1" t="n">
        <v>710</v>
      </c>
      <c r="L2846" s="1" t="s">
        <v>4115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7" t="n">
        <v>46189</v>
      </c>
      <c r="C2847" s="1" t="n">
        <v>6</v>
      </c>
      <c r="D2847" s="1" t="s">
        <v>3844</v>
      </c>
      <c r="E2847" s="1" t="n">
        <v>33</v>
      </c>
      <c r="F2847" s="1" t="s">
        <v>93</v>
      </c>
      <c r="I2847" s="1" t="n">
        <v>5134</v>
      </c>
      <c r="J2847" s="1" t="n">
        <v>80308</v>
      </c>
      <c r="K2847" s="1" t="n">
        <v>1250</v>
      </c>
      <c r="L2847" s="1" t="s">
        <v>4116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7" t="n">
        <v>46189</v>
      </c>
      <c r="C2848" s="1" t="n">
        <v>6</v>
      </c>
      <c r="D2848" s="1" t="s">
        <v>3844</v>
      </c>
      <c r="E2848" s="1" t="n">
        <v>33</v>
      </c>
      <c r="F2848" s="1" t="s">
        <v>93</v>
      </c>
      <c r="I2848" s="1" t="n">
        <v>5134</v>
      </c>
      <c r="J2848" s="1" t="n">
        <v>81419</v>
      </c>
      <c r="K2848" s="1" t="n">
        <v>1205</v>
      </c>
      <c r="L2848" s="1" t="s">
        <v>5144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7" t="n">
        <v>46189</v>
      </c>
      <c r="C2849" s="1" t="n">
        <v>6</v>
      </c>
      <c r="D2849" s="1" t="s">
        <v>3844</v>
      </c>
      <c r="E2849" s="1" t="n">
        <v>33</v>
      </c>
      <c r="F2849" s="1" t="s">
        <v>93</v>
      </c>
      <c r="I2849" s="1" t="n">
        <v>5143</v>
      </c>
      <c r="J2849" s="1" t="n">
        <v>74674</v>
      </c>
      <c r="K2849" s="1" t="n">
        <v>741</v>
      </c>
      <c r="L2849" s="1" t="s">
        <v>4707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7" t="n">
        <v>46189</v>
      </c>
      <c r="C2850" s="1" t="n">
        <v>6</v>
      </c>
      <c r="D2850" s="1" t="s">
        <v>3844</v>
      </c>
      <c r="E2850" s="1" t="n">
        <v>33</v>
      </c>
      <c r="F2850" s="1" t="s">
        <v>93</v>
      </c>
      <c r="I2850" s="1" t="n">
        <v>5143</v>
      </c>
      <c r="J2850" s="1" t="n">
        <v>80177</v>
      </c>
      <c r="K2850" s="1" t="n">
        <v>734</v>
      </c>
      <c r="L2850" s="1" t="s">
        <v>5143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7" t="n">
        <v>46189</v>
      </c>
      <c r="C2851" s="1" t="n">
        <v>22</v>
      </c>
      <c r="D2851" s="1" t="s">
        <v>3850</v>
      </c>
      <c r="E2851" s="1" t="n">
        <v>33</v>
      </c>
      <c r="F2851" s="1" t="s">
        <v>93</v>
      </c>
      <c r="I2851" s="1" t="n">
        <v>5136</v>
      </c>
      <c r="J2851" s="1" t="n">
        <v>100000</v>
      </c>
      <c r="K2851" s="1" t="n">
        <v>1</v>
      </c>
      <c r="L2851" s="1" t="s">
        <v>3851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7" t="n">
        <v>46189</v>
      </c>
      <c r="C2852" s="1" t="n">
        <v>22</v>
      </c>
      <c r="D2852" s="1" t="s">
        <v>3850</v>
      </c>
      <c r="E2852" s="1" t="n">
        <v>33</v>
      </c>
      <c r="F2852" s="1" t="s">
        <v>93</v>
      </c>
      <c r="I2852" s="1" t="n">
        <v>5136</v>
      </c>
      <c r="J2852" s="1" t="n">
        <v>100001</v>
      </c>
      <c r="K2852" s="1" t="n">
        <v>2</v>
      </c>
      <c r="L2852" s="1" t="s">
        <v>4138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7" t="n">
        <v>46189</v>
      </c>
      <c r="C2853" s="1" t="n">
        <v>22</v>
      </c>
      <c r="D2853" s="1" t="s">
        <v>3850</v>
      </c>
      <c r="E2853" s="1" t="n">
        <v>33</v>
      </c>
      <c r="F2853" s="1" t="s">
        <v>93</v>
      </c>
      <c r="I2853" s="1" t="n">
        <v>5136</v>
      </c>
      <c r="J2853" s="1" t="n">
        <v>100002</v>
      </c>
      <c r="K2853" s="1" t="n">
        <v>3</v>
      </c>
      <c r="L2853" s="1" t="s">
        <v>3872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7" t="n">
        <v>46189</v>
      </c>
      <c r="C2854" s="1" t="n">
        <v>22</v>
      </c>
      <c r="D2854" s="1" t="s">
        <v>3850</v>
      </c>
      <c r="E2854" s="1" t="n">
        <v>33</v>
      </c>
      <c r="F2854" s="1" t="s">
        <v>93</v>
      </c>
      <c r="I2854" s="1" t="n">
        <v>5136</v>
      </c>
      <c r="J2854" s="1" t="n">
        <v>100003</v>
      </c>
      <c r="K2854" s="1" t="n">
        <v>4</v>
      </c>
      <c r="L2854" s="1" t="s">
        <v>3873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7" t="n">
        <v>46189</v>
      </c>
      <c r="C2855" s="1" t="n">
        <v>22</v>
      </c>
      <c r="D2855" s="1" t="s">
        <v>3850</v>
      </c>
      <c r="E2855" s="1" t="n">
        <v>33</v>
      </c>
      <c r="F2855" s="1" t="s">
        <v>93</v>
      </c>
      <c r="I2855" s="1" t="n">
        <v>5136</v>
      </c>
      <c r="J2855" s="1" t="n">
        <v>100004</v>
      </c>
      <c r="K2855" s="1" t="n">
        <v>5</v>
      </c>
      <c r="L2855" s="1" t="s">
        <v>3852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7" t="n">
        <v>46189</v>
      </c>
      <c r="C2856" s="1" t="n">
        <v>22</v>
      </c>
      <c r="D2856" s="1" t="s">
        <v>3850</v>
      </c>
      <c r="E2856" s="1" t="n">
        <v>33</v>
      </c>
      <c r="F2856" s="1" t="s">
        <v>93</v>
      </c>
      <c r="I2856" s="1" t="n">
        <v>5136</v>
      </c>
      <c r="J2856" s="1" t="n">
        <v>100520</v>
      </c>
      <c r="K2856" s="1" t="n">
        <v>507</v>
      </c>
      <c r="L2856" s="1" t="s">
        <v>3868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7" t="n">
        <v>46189</v>
      </c>
      <c r="C2857" s="1" t="n">
        <v>22</v>
      </c>
      <c r="D2857" s="1" t="s">
        <v>3850</v>
      </c>
      <c r="E2857" s="1" t="n">
        <v>33</v>
      </c>
      <c r="F2857" s="1" t="s">
        <v>93</v>
      </c>
      <c r="I2857" s="1" t="n">
        <v>5136</v>
      </c>
      <c r="J2857" s="1" t="n">
        <v>110455</v>
      </c>
      <c r="K2857" s="1" t="n">
        <v>53212</v>
      </c>
      <c r="L2857" s="1" t="s">
        <v>3870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7" t="n">
        <v>46189</v>
      </c>
      <c r="C2858" s="1" t="n">
        <v>22</v>
      </c>
      <c r="D2858" s="1" t="s">
        <v>3850</v>
      </c>
      <c r="E2858" s="1" t="n">
        <v>33</v>
      </c>
      <c r="F2858" s="1" t="s">
        <v>93</v>
      </c>
      <c r="I2858" s="1" t="n">
        <v>5138</v>
      </c>
      <c r="J2858" s="1" t="n">
        <v>100000</v>
      </c>
      <c r="K2858" s="1" t="n">
        <v>1</v>
      </c>
      <c r="L2858" s="1" t="s">
        <v>3851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7" t="n">
        <v>46189</v>
      </c>
      <c r="C2859" s="1" t="n">
        <v>22</v>
      </c>
      <c r="D2859" s="1" t="s">
        <v>3850</v>
      </c>
      <c r="E2859" s="1" t="n">
        <v>33</v>
      </c>
      <c r="F2859" s="1" t="s">
        <v>93</v>
      </c>
      <c r="I2859" s="1" t="n">
        <v>5138</v>
      </c>
      <c r="J2859" s="1" t="n">
        <v>100006</v>
      </c>
      <c r="K2859" s="1" t="n">
        <v>7</v>
      </c>
      <c r="L2859" s="1" t="s">
        <v>3853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7" t="n">
        <v>46189</v>
      </c>
      <c r="C2860" s="1" t="n">
        <v>22</v>
      </c>
      <c r="D2860" s="1" t="s">
        <v>3850</v>
      </c>
      <c r="E2860" s="1" t="n">
        <v>33</v>
      </c>
      <c r="F2860" s="1" t="s">
        <v>93</v>
      </c>
      <c r="I2860" s="1" t="n">
        <v>5138</v>
      </c>
      <c r="J2860" s="1" t="n">
        <v>100007</v>
      </c>
      <c r="K2860" s="1" t="n">
        <v>8</v>
      </c>
      <c r="L2860" s="1" t="s">
        <v>3854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7" t="n">
        <v>46189</v>
      </c>
      <c r="C2861" s="1" t="n">
        <v>22</v>
      </c>
      <c r="D2861" s="1" t="s">
        <v>3850</v>
      </c>
      <c r="E2861" s="1" t="n">
        <v>33</v>
      </c>
      <c r="F2861" s="1" t="s">
        <v>93</v>
      </c>
      <c r="I2861" s="1" t="n">
        <v>5138</v>
      </c>
      <c r="J2861" s="1" t="n">
        <v>100008</v>
      </c>
      <c r="K2861" s="1" t="n">
        <v>9</v>
      </c>
      <c r="L2861" s="1" t="s">
        <v>3855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7" t="n">
        <v>46189</v>
      </c>
      <c r="C2862" s="1" t="n">
        <v>22</v>
      </c>
      <c r="D2862" s="1" t="s">
        <v>3850</v>
      </c>
      <c r="E2862" s="1" t="n">
        <v>33</v>
      </c>
      <c r="F2862" s="1" t="s">
        <v>93</v>
      </c>
      <c r="I2862" s="1" t="n">
        <v>5138</v>
      </c>
      <c r="J2862" s="1" t="n">
        <v>100011</v>
      </c>
      <c r="K2862" s="1" t="n">
        <v>12</v>
      </c>
      <c r="L2862" s="1" t="s">
        <v>3856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7" t="n">
        <v>46189</v>
      </c>
      <c r="C2863" s="1" t="n">
        <v>22</v>
      </c>
      <c r="D2863" s="1" t="s">
        <v>3850</v>
      </c>
      <c r="E2863" s="1" t="n">
        <v>33</v>
      </c>
      <c r="F2863" s="1" t="s">
        <v>93</v>
      </c>
      <c r="I2863" s="1" t="n">
        <v>5138</v>
      </c>
      <c r="J2863" s="1" t="n">
        <v>100012</v>
      </c>
      <c r="K2863" s="1" t="n">
        <v>13</v>
      </c>
      <c r="L2863" s="1" t="s">
        <v>3857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7" t="n">
        <v>46189</v>
      </c>
      <c r="C2864" s="1" t="n">
        <v>22</v>
      </c>
      <c r="D2864" s="1" t="s">
        <v>3850</v>
      </c>
      <c r="E2864" s="1" t="n">
        <v>33</v>
      </c>
      <c r="F2864" s="1" t="s">
        <v>93</v>
      </c>
      <c r="I2864" s="1" t="n">
        <v>5138</v>
      </c>
      <c r="J2864" s="1" t="n">
        <v>100013</v>
      </c>
      <c r="K2864" s="1" t="n">
        <v>14</v>
      </c>
      <c r="L2864" s="1" t="s">
        <v>3858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7" t="n">
        <v>46189</v>
      </c>
      <c r="C2865" s="1" t="n">
        <v>22</v>
      </c>
      <c r="D2865" s="1" t="s">
        <v>3850</v>
      </c>
      <c r="E2865" s="1" t="n">
        <v>33</v>
      </c>
      <c r="F2865" s="1" t="s">
        <v>93</v>
      </c>
      <c r="I2865" s="1" t="n">
        <v>5138</v>
      </c>
      <c r="J2865" s="1" t="n">
        <v>100014</v>
      </c>
      <c r="K2865" s="1" t="n">
        <v>15</v>
      </c>
      <c r="L2865" s="1" t="s">
        <v>3859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7" t="n">
        <v>46189</v>
      </c>
      <c r="C2866" s="1" t="n">
        <v>22</v>
      </c>
      <c r="D2866" s="1" t="s">
        <v>3850</v>
      </c>
      <c r="E2866" s="1" t="n">
        <v>33</v>
      </c>
      <c r="F2866" s="1" t="s">
        <v>93</v>
      </c>
      <c r="I2866" s="1" t="n">
        <v>5138</v>
      </c>
      <c r="J2866" s="1" t="n">
        <v>100015</v>
      </c>
      <c r="K2866" s="1" t="n">
        <v>16</v>
      </c>
      <c r="L2866" s="1" t="s">
        <v>3860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7" t="n">
        <v>46189</v>
      </c>
      <c r="C2867" s="1" t="n">
        <v>22</v>
      </c>
      <c r="D2867" s="1" t="s">
        <v>3850</v>
      </c>
      <c r="E2867" s="1" t="n">
        <v>33</v>
      </c>
      <c r="F2867" s="1" t="s">
        <v>93</v>
      </c>
      <c r="I2867" s="1" t="n">
        <v>5138</v>
      </c>
      <c r="J2867" s="1" t="n">
        <v>100016</v>
      </c>
      <c r="K2867" s="1" t="n">
        <v>17</v>
      </c>
      <c r="L2867" s="1" t="s">
        <v>3861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7" t="n">
        <v>46189</v>
      </c>
      <c r="C2868" s="1" t="n">
        <v>22</v>
      </c>
      <c r="D2868" s="1" t="s">
        <v>3850</v>
      </c>
      <c r="E2868" s="1" t="n">
        <v>33</v>
      </c>
      <c r="F2868" s="1" t="s">
        <v>93</v>
      </c>
      <c r="I2868" s="1" t="n">
        <v>5138</v>
      </c>
      <c r="J2868" s="1" t="n">
        <v>100017</v>
      </c>
      <c r="K2868" s="1" t="n">
        <v>18</v>
      </c>
      <c r="L2868" s="1" t="s">
        <v>3862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7" t="n">
        <v>46189</v>
      </c>
      <c r="C2869" s="1" t="n">
        <v>22</v>
      </c>
      <c r="D2869" s="1" t="s">
        <v>3850</v>
      </c>
      <c r="E2869" s="1" t="n">
        <v>33</v>
      </c>
      <c r="F2869" s="1" t="s">
        <v>93</v>
      </c>
      <c r="I2869" s="1" t="n">
        <v>5138</v>
      </c>
      <c r="J2869" s="1" t="n">
        <v>100019</v>
      </c>
      <c r="K2869" s="1" t="n">
        <v>20</v>
      </c>
      <c r="L2869" s="1" t="s">
        <v>3863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7" t="n">
        <v>46189</v>
      </c>
      <c r="C2870" s="1" t="n">
        <v>22</v>
      </c>
      <c r="D2870" s="1" t="s">
        <v>3850</v>
      </c>
      <c r="E2870" s="1" t="n">
        <v>33</v>
      </c>
      <c r="F2870" s="1" t="s">
        <v>93</v>
      </c>
      <c r="I2870" s="1" t="n">
        <v>5138</v>
      </c>
      <c r="J2870" s="1" t="n">
        <v>100020</v>
      </c>
      <c r="K2870" s="1" t="n">
        <v>21</v>
      </c>
      <c r="L2870" s="1" t="s">
        <v>3864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7" t="n">
        <v>46189</v>
      </c>
      <c r="C2871" s="1" t="n">
        <v>22</v>
      </c>
      <c r="D2871" s="1" t="s">
        <v>3850</v>
      </c>
      <c r="E2871" s="1" t="n">
        <v>33</v>
      </c>
      <c r="F2871" s="1" t="s">
        <v>93</v>
      </c>
      <c r="I2871" s="1" t="n">
        <v>5138</v>
      </c>
      <c r="J2871" s="1" t="n">
        <v>100053</v>
      </c>
      <c r="K2871" s="1" t="n">
        <v>54</v>
      </c>
      <c r="L2871" s="1" t="s">
        <v>3866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7" t="n">
        <v>46189</v>
      </c>
      <c r="C2872" s="1" t="n">
        <v>22</v>
      </c>
      <c r="D2872" s="1" t="s">
        <v>3850</v>
      </c>
      <c r="E2872" s="1" t="n">
        <v>33</v>
      </c>
      <c r="F2872" s="1" t="s">
        <v>93</v>
      </c>
      <c r="I2872" s="1" t="n">
        <v>5138</v>
      </c>
      <c r="J2872" s="1" t="n">
        <v>100638</v>
      </c>
      <c r="K2872" s="1" t="n">
        <v>508</v>
      </c>
      <c r="L2872" s="1" t="s">
        <v>3867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7" t="n">
        <v>46189</v>
      </c>
      <c r="C2873" s="1" t="n">
        <v>22</v>
      </c>
      <c r="D2873" s="1" t="s">
        <v>3850</v>
      </c>
      <c r="E2873" s="1" t="n">
        <v>33</v>
      </c>
      <c r="F2873" s="1" t="s">
        <v>93</v>
      </c>
      <c r="I2873" s="1" t="n">
        <v>5138</v>
      </c>
      <c r="J2873" s="1" t="n">
        <v>100520</v>
      </c>
      <c r="K2873" s="1" t="n">
        <v>507</v>
      </c>
      <c r="L2873" s="1" t="s">
        <v>3868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7" t="n">
        <v>46189</v>
      </c>
      <c r="C2874" s="1" t="n">
        <v>22</v>
      </c>
      <c r="D2874" s="1" t="s">
        <v>3850</v>
      </c>
      <c r="E2874" s="1" t="n">
        <v>33</v>
      </c>
      <c r="F2874" s="1" t="s">
        <v>93</v>
      </c>
      <c r="I2874" s="1" t="n">
        <v>5138</v>
      </c>
      <c r="J2874" s="1" t="n">
        <v>100319</v>
      </c>
      <c r="K2874" s="1" t="n">
        <v>73453</v>
      </c>
      <c r="L2874" s="1" t="s">
        <v>3869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7" t="n">
        <v>46189</v>
      </c>
      <c r="C2875" s="1" t="n">
        <v>22</v>
      </c>
      <c r="D2875" s="1" t="s">
        <v>3850</v>
      </c>
      <c r="E2875" s="1" t="n">
        <v>33</v>
      </c>
      <c r="F2875" s="1" t="s">
        <v>93</v>
      </c>
      <c r="I2875" s="1" t="n">
        <v>5138</v>
      </c>
      <c r="J2875" s="1" t="n">
        <v>110455</v>
      </c>
      <c r="K2875" s="1" t="n">
        <v>53212</v>
      </c>
      <c r="L2875" s="1" t="s">
        <v>3870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7" t="n">
        <v>46189</v>
      </c>
      <c r="C2876" s="1" t="n">
        <v>22</v>
      </c>
      <c r="D2876" s="1" t="s">
        <v>3850</v>
      </c>
      <c r="E2876" s="1" t="n">
        <v>33</v>
      </c>
      <c r="F2876" s="1" t="s">
        <v>93</v>
      </c>
      <c r="I2876" s="1" t="n">
        <v>5140</v>
      </c>
      <c r="J2876" s="1" t="n">
        <v>100000</v>
      </c>
      <c r="K2876" s="1" t="n">
        <v>1</v>
      </c>
      <c r="L2876" s="1" t="s">
        <v>3851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7" t="n">
        <v>46189</v>
      </c>
      <c r="C2877" s="1" t="n">
        <v>22</v>
      </c>
      <c r="D2877" s="1" t="s">
        <v>3850</v>
      </c>
      <c r="E2877" s="1" t="n">
        <v>33</v>
      </c>
      <c r="F2877" s="1" t="s">
        <v>93</v>
      </c>
      <c r="I2877" s="1" t="n">
        <v>5140</v>
      </c>
      <c r="J2877" s="1" t="n">
        <v>100001</v>
      </c>
      <c r="K2877" s="1" t="n">
        <v>2</v>
      </c>
      <c r="L2877" s="1" t="s">
        <v>4138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7" t="n">
        <v>46189</v>
      </c>
      <c r="C2878" s="1" t="n">
        <v>22</v>
      </c>
      <c r="D2878" s="1" t="s">
        <v>3850</v>
      </c>
      <c r="E2878" s="1" t="n">
        <v>33</v>
      </c>
      <c r="F2878" s="1" t="s">
        <v>93</v>
      </c>
      <c r="I2878" s="1" t="n">
        <v>5140</v>
      </c>
      <c r="J2878" s="1" t="n">
        <v>100002</v>
      </c>
      <c r="K2878" s="1" t="n">
        <v>3</v>
      </c>
      <c r="L2878" s="1" t="s">
        <v>3872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7" t="n">
        <v>46189</v>
      </c>
      <c r="C2879" s="1" t="n">
        <v>22</v>
      </c>
      <c r="D2879" s="1" t="s">
        <v>3850</v>
      </c>
      <c r="E2879" s="1" t="n">
        <v>33</v>
      </c>
      <c r="F2879" s="1" t="s">
        <v>93</v>
      </c>
      <c r="I2879" s="1" t="n">
        <v>5140</v>
      </c>
      <c r="J2879" s="1" t="n">
        <v>100003</v>
      </c>
      <c r="K2879" s="1" t="n">
        <v>4</v>
      </c>
      <c r="L2879" s="1" t="s">
        <v>3873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7" t="n">
        <v>46189</v>
      </c>
      <c r="C2880" s="1" t="n">
        <v>22</v>
      </c>
      <c r="D2880" s="1" t="s">
        <v>3850</v>
      </c>
      <c r="E2880" s="1" t="n">
        <v>33</v>
      </c>
      <c r="F2880" s="1" t="s">
        <v>93</v>
      </c>
      <c r="I2880" s="1" t="n">
        <v>5140</v>
      </c>
      <c r="J2880" s="1" t="n">
        <v>100004</v>
      </c>
      <c r="K2880" s="1" t="n">
        <v>5</v>
      </c>
      <c r="L2880" s="1" t="s">
        <v>3852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7" t="n">
        <v>46189</v>
      </c>
      <c r="C2881" s="1" t="n">
        <v>22</v>
      </c>
      <c r="D2881" s="1" t="s">
        <v>3850</v>
      </c>
      <c r="E2881" s="1" t="n">
        <v>33</v>
      </c>
      <c r="F2881" s="1" t="s">
        <v>93</v>
      </c>
      <c r="I2881" s="1" t="n">
        <v>5140</v>
      </c>
      <c r="J2881" s="1" t="n">
        <v>100520</v>
      </c>
      <c r="K2881" s="1" t="n">
        <v>507</v>
      </c>
      <c r="L2881" s="1" t="s">
        <v>3868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7" t="n">
        <v>46189</v>
      </c>
      <c r="C2882" s="1" t="n">
        <v>22</v>
      </c>
      <c r="D2882" s="1" t="s">
        <v>3850</v>
      </c>
      <c r="E2882" s="1" t="n">
        <v>33</v>
      </c>
      <c r="F2882" s="1" t="s">
        <v>93</v>
      </c>
      <c r="I2882" s="1" t="n">
        <v>5142</v>
      </c>
      <c r="J2882" s="1" t="n">
        <v>100000</v>
      </c>
      <c r="K2882" s="1" t="n">
        <v>1</v>
      </c>
      <c r="L2882" s="1" t="s">
        <v>3851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7" t="n">
        <v>46189</v>
      </c>
      <c r="C2883" s="1" t="n">
        <v>22</v>
      </c>
      <c r="D2883" s="1" t="s">
        <v>3850</v>
      </c>
      <c r="E2883" s="1" t="n">
        <v>33</v>
      </c>
      <c r="F2883" s="1" t="s">
        <v>93</v>
      </c>
      <c r="I2883" s="1" t="n">
        <v>5142</v>
      </c>
      <c r="J2883" s="1" t="n">
        <v>100006</v>
      </c>
      <c r="K2883" s="1" t="n">
        <v>7</v>
      </c>
      <c r="L2883" s="1" t="s">
        <v>3853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7" t="n">
        <v>46189</v>
      </c>
      <c r="C2884" s="1" t="n">
        <v>22</v>
      </c>
      <c r="D2884" s="1" t="s">
        <v>3850</v>
      </c>
      <c r="E2884" s="1" t="n">
        <v>33</v>
      </c>
      <c r="F2884" s="1" t="s">
        <v>93</v>
      </c>
      <c r="I2884" s="1" t="n">
        <v>5142</v>
      </c>
      <c r="J2884" s="1" t="n">
        <v>100007</v>
      </c>
      <c r="K2884" s="1" t="n">
        <v>8</v>
      </c>
      <c r="L2884" s="1" t="s">
        <v>3854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7" t="n">
        <v>46189</v>
      </c>
      <c r="C2885" s="1" t="n">
        <v>22</v>
      </c>
      <c r="D2885" s="1" t="s">
        <v>3850</v>
      </c>
      <c r="E2885" s="1" t="n">
        <v>33</v>
      </c>
      <c r="F2885" s="1" t="s">
        <v>93</v>
      </c>
      <c r="I2885" s="1" t="n">
        <v>5142</v>
      </c>
      <c r="J2885" s="1" t="n">
        <v>100008</v>
      </c>
      <c r="K2885" s="1" t="n">
        <v>9</v>
      </c>
      <c r="L2885" s="1" t="s">
        <v>3855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7" t="n">
        <v>46189</v>
      </c>
      <c r="C2886" s="1" t="n">
        <v>22</v>
      </c>
      <c r="D2886" s="1" t="s">
        <v>3850</v>
      </c>
      <c r="E2886" s="1" t="n">
        <v>33</v>
      </c>
      <c r="F2886" s="1" t="s">
        <v>93</v>
      </c>
      <c r="I2886" s="1" t="n">
        <v>5142</v>
      </c>
      <c r="J2886" s="1" t="n">
        <v>100011</v>
      </c>
      <c r="K2886" s="1" t="n">
        <v>12</v>
      </c>
      <c r="L2886" s="1" t="s">
        <v>3856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7" t="n">
        <v>46189</v>
      </c>
      <c r="C2887" s="1" t="n">
        <v>22</v>
      </c>
      <c r="D2887" s="1" t="s">
        <v>3850</v>
      </c>
      <c r="E2887" s="1" t="n">
        <v>33</v>
      </c>
      <c r="F2887" s="1" t="s">
        <v>93</v>
      </c>
      <c r="I2887" s="1" t="n">
        <v>5142</v>
      </c>
      <c r="J2887" s="1" t="n">
        <v>100012</v>
      </c>
      <c r="K2887" s="1" t="n">
        <v>13</v>
      </c>
      <c r="L2887" s="1" t="s">
        <v>3857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7" t="n">
        <v>46189</v>
      </c>
      <c r="C2888" s="1" t="n">
        <v>22</v>
      </c>
      <c r="D2888" s="1" t="s">
        <v>3850</v>
      </c>
      <c r="E2888" s="1" t="n">
        <v>33</v>
      </c>
      <c r="F2888" s="1" t="s">
        <v>93</v>
      </c>
      <c r="I2888" s="1" t="n">
        <v>5142</v>
      </c>
      <c r="J2888" s="1" t="n">
        <v>100013</v>
      </c>
      <c r="K2888" s="1" t="n">
        <v>14</v>
      </c>
      <c r="L2888" s="1" t="s">
        <v>3858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7" t="n">
        <v>46189</v>
      </c>
      <c r="C2889" s="1" t="n">
        <v>22</v>
      </c>
      <c r="D2889" s="1" t="s">
        <v>3850</v>
      </c>
      <c r="E2889" s="1" t="n">
        <v>33</v>
      </c>
      <c r="F2889" s="1" t="s">
        <v>93</v>
      </c>
      <c r="I2889" s="1" t="n">
        <v>5142</v>
      </c>
      <c r="J2889" s="1" t="n">
        <v>100014</v>
      </c>
      <c r="K2889" s="1" t="n">
        <v>15</v>
      </c>
      <c r="L2889" s="1" t="s">
        <v>3859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7" t="n">
        <v>46189</v>
      </c>
      <c r="C2890" s="1" t="n">
        <v>22</v>
      </c>
      <c r="D2890" s="1" t="s">
        <v>3850</v>
      </c>
      <c r="E2890" s="1" t="n">
        <v>33</v>
      </c>
      <c r="F2890" s="1" t="s">
        <v>93</v>
      </c>
      <c r="I2890" s="1" t="n">
        <v>5142</v>
      </c>
      <c r="J2890" s="1" t="n">
        <v>100015</v>
      </c>
      <c r="K2890" s="1" t="n">
        <v>16</v>
      </c>
      <c r="L2890" s="1" t="s">
        <v>3860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7" t="n">
        <v>46189</v>
      </c>
      <c r="C2891" s="1" t="n">
        <v>22</v>
      </c>
      <c r="D2891" s="1" t="s">
        <v>3850</v>
      </c>
      <c r="E2891" s="1" t="n">
        <v>33</v>
      </c>
      <c r="F2891" s="1" t="s">
        <v>93</v>
      </c>
      <c r="I2891" s="1" t="n">
        <v>5142</v>
      </c>
      <c r="J2891" s="1" t="n">
        <v>100016</v>
      </c>
      <c r="K2891" s="1" t="n">
        <v>17</v>
      </c>
      <c r="L2891" s="1" t="s">
        <v>3861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7" t="n">
        <v>46189</v>
      </c>
      <c r="C2892" s="1" t="n">
        <v>22</v>
      </c>
      <c r="D2892" s="1" t="s">
        <v>3850</v>
      </c>
      <c r="E2892" s="1" t="n">
        <v>33</v>
      </c>
      <c r="F2892" s="1" t="s">
        <v>93</v>
      </c>
      <c r="I2892" s="1" t="n">
        <v>5142</v>
      </c>
      <c r="J2892" s="1" t="n">
        <v>100017</v>
      </c>
      <c r="K2892" s="1" t="n">
        <v>18</v>
      </c>
      <c r="L2892" s="1" t="s">
        <v>3862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7" t="n">
        <v>46189</v>
      </c>
      <c r="C2893" s="1" t="n">
        <v>22</v>
      </c>
      <c r="D2893" s="1" t="s">
        <v>3850</v>
      </c>
      <c r="E2893" s="1" t="n">
        <v>33</v>
      </c>
      <c r="F2893" s="1" t="s">
        <v>93</v>
      </c>
      <c r="I2893" s="1" t="n">
        <v>5142</v>
      </c>
      <c r="J2893" s="1" t="n">
        <v>100019</v>
      </c>
      <c r="K2893" s="1" t="n">
        <v>20</v>
      </c>
      <c r="L2893" s="1" t="s">
        <v>3863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7" t="n">
        <v>46189</v>
      </c>
      <c r="C2894" s="1" t="n">
        <v>22</v>
      </c>
      <c r="D2894" s="1" t="s">
        <v>3850</v>
      </c>
      <c r="E2894" s="1" t="n">
        <v>33</v>
      </c>
      <c r="F2894" s="1" t="s">
        <v>93</v>
      </c>
      <c r="I2894" s="1" t="n">
        <v>5142</v>
      </c>
      <c r="J2894" s="1" t="n">
        <v>100053</v>
      </c>
      <c r="K2894" s="1" t="n">
        <v>54</v>
      </c>
      <c r="L2894" s="1" t="s">
        <v>3866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7" t="n">
        <v>46189</v>
      </c>
      <c r="C2895" s="1" t="n">
        <v>22</v>
      </c>
      <c r="D2895" s="1" t="s">
        <v>3850</v>
      </c>
      <c r="E2895" s="1" t="n">
        <v>33</v>
      </c>
      <c r="F2895" s="1" t="s">
        <v>93</v>
      </c>
      <c r="I2895" s="1" t="n">
        <v>5142</v>
      </c>
      <c r="J2895" s="1" t="n">
        <v>100638</v>
      </c>
      <c r="K2895" s="1" t="n">
        <v>508</v>
      </c>
      <c r="L2895" s="1" t="s">
        <v>3867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7" t="n">
        <v>46189</v>
      </c>
      <c r="C2896" s="1" t="n">
        <v>22</v>
      </c>
      <c r="D2896" s="1" t="s">
        <v>3850</v>
      </c>
      <c r="E2896" s="1" t="n">
        <v>33</v>
      </c>
      <c r="F2896" s="1" t="s">
        <v>93</v>
      </c>
      <c r="I2896" s="1" t="n">
        <v>5142</v>
      </c>
      <c r="J2896" s="1" t="n">
        <v>100520</v>
      </c>
      <c r="K2896" s="1" t="n">
        <v>507</v>
      </c>
      <c r="L2896" s="1" t="s">
        <v>3868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7" t="n">
        <v>46189</v>
      </c>
      <c r="C2897" s="1" t="n">
        <v>22</v>
      </c>
      <c r="D2897" s="1" t="s">
        <v>3850</v>
      </c>
      <c r="E2897" s="1" t="n">
        <v>33</v>
      </c>
      <c r="F2897" s="1" t="s">
        <v>93</v>
      </c>
      <c r="I2897" s="1" t="n">
        <v>5142</v>
      </c>
      <c r="J2897" s="1" t="n">
        <v>100319</v>
      </c>
      <c r="K2897" s="1" t="n">
        <v>73453</v>
      </c>
      <c r="L2897" s="1" t="s">
        <v>3869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7" t="n">
        <v>46189</v>
      </c>
      <c r="C2898" s="1" t="n">
        <v>22</v>
      </c>
      <c r="D2898" s="1" t="s">
        <v>3850</v>
      </c>
      <c r="E2898" s="1" t="n">
        <v>33</v>
      </c>
      <c r="F2898" s="1" t="s">
        <v>93</v>
      </c>
      <c r="I2898" s="1" t="n">
        <v>5142</v>
      </c>
      <c r="J2898" s="1" t="n">
        <v>78982</v>
      </c>
      <c r="K2898" s="1" t="n">
        <v>383</v>
      </c>
      <c r="L2898" s="1" t="s">
        <v>4202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7" t="n">
        <v>46189</v>
      </c>
      <c r="C2899" s="1" t="n">
        <v>100</v>
      </c>
      <c r="D2899" s="1" t="s">
        <v>3877</v>
      </c>
      <c r="E2899" s="1" t="n">
        <v>33</v>
      </c>
      <c r="F2899" s="1" t="s">
        <v>93</v>
      </c>
      <c r="I2899" s="1" t="n">
        <v>1261868</v>
      </c>
      <c r="J2899" s="1" t="n">
        <v>100000</v>
      </c>
      <c r="K2899" s="1" t="n">
        <v>1</v>
      </c>
      <c r="L2899" s="1" t="s">
        <v>3851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7" t="n">
        <v>46189</v>
      </c>
      <c r="C2900" s="1" t="n">
        <v>100</v>
      </c>
      <c r="D2900" s="1" t="s">
        <v>3877</v>
      </c>
      <c r="E2900" s="1" t="n">
        <v>33</v>
      </c>
      <c r="F2900" s="1" t="s">
        <v>93</v>
      </c>
      <c r="I2900" s="1" t="n">
        <v>1261868</v>
      </c>
      <c r="J2900" s="1" t="n">
        <v>100001</v>
      </c>
      <c r="K2900" s="1" t="n">
        <v>2</v>
      </c>
      <c r="L2900" s="1" t="s">
        <v>4138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7" t="n">
        <v>46189</v>
      </c>
      <c r="C2901" s="1" t="n">
        <v>100</v>
      </c>
      <c r="D2901" s="1" t="s">
        <v>3877</v>
      </c>
      <c r="E2901" s="1" t="n">
        <v>33</v>
      </c>
      <c r="F2901" s="1" t="s">
        <v>93</v>
      </c>
      <c r="I2901" s="1" t="n">
        <v>1261868</v>
      </c>
      <c r="J2901" s="1" t="n">
        <v>100002</v>
      </c>
      <c r="K2901" s="1" t="n">
        <v>3</v>
      </c>
      <c r="L2901" s="1" t="s">
        <v>3872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7" t="n">
        <v>46189</v>
      </c>
      <c r="C2902" s="1" t="n">
        <v>100</v>
      </c>
      <c r="D2902" s="1" t="s">
        <v>3877</v>
      </c>
      <c r="E2902" s="1" t="n">
        <v>33</v>
      </c>
      <c r="F2902" s="1" t="s">
        <v>93</v>
      </c>
      <c r="I2902" s="1" t="n">
        <v>1261868</v>
      </c>
      <c r="J2902" s="1" t="n">
        <v>100003</v>
      </c>
      <c r="K2902" s="1" t="n">
        <v>4</v>
      </c>
      <c r="L2902" s="1" t="s">
        <v>3873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7" t="n">
        <v>46189</v>
      </c>
      <c r="C2903" s="1" t="n">
        <v>100</v>
      </c>
      <c r="D2903" s="1" t="s">
        <v>3877</v>
      </c>
      <c r="E2903" s="1" t="n">
        <v>33</v>
      </c>
      <c r="F2903" s="1" t="s">
        <v>93</v>
      </c>
      <c r="I2903" s="1" t="n">
        <v>1261868</v>
      </c>
      <c r="J2903" s="1" t="n">
        <v>100004</v>
      </c>
      <c r="K2903" s="1" t="n">
        <v>5</v>
      </c>
      <c r="L2903" s="1" t="s">
        <v>3852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7" t="n">
        <v>46189</v>
      </c>
      <c r="C2904" s="1" t="n">
        <v>100</v>
      </c>
      <c r="D2904" s="1" t="s">
        <v>3877</v>
      </c>
      <c r="E2904" s="1" t="n">
        <v>33</v>
      </c>
      <c r="F2904" s="1" t="s">
        <v>93</v>
      </c>
      <c r="I2904" s="1" t="n">
        <v>1261868</v>
      </c>
      <c r="J2904" s="1" t="n">
        <v>100520</v>
      </c>
      <c r="K2904" s="1" t="n">
        <v>507</v>
      </c>
      <c r="L2904" s="1" t="s">
        <v>3868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7" t="n">
        <v>46189</v>
      </c>
      <c r="C2905" s="1" t="n">
        <v>100</v>
      </c>
      <c r="D2905" s="1" t="s">
        <v>3877</v>
      </c>
      <c r="E2905" s="1" t="n">
        <v>33</v>
      </c>
      <c r="F2905" s="1" t="s">
        <v>93</v>
      </c>
      <c r="I2905" s="1" t="n">
        <v>1261868</v>
      </c>
      <c r="J2905" s="1" t="n">
        <v>110455</v>
      </c>
      <c r="K2905" s="1" t="n">
        <v>53212</v>
      </c>
      <c r="L2905" s="1" t="s">
        <v>3870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7" t="n">
        <v>46189</v>
      </c>
      <c r="C2906" s="1" t="n">
        <v>100</v>
      </c>
      <c r="D2906" s="1" t="s">
        <v>3877</v>
      </c>
      <c r="E2906" s="1" t="n">
        <v>33</v>
      </c>
      <c r="F2906" s="1" t="s">
        <v>93</v>
      </c>
      <c r="I2906" s="1" t="n">
        <v>1261871</v>
      </c>
      <c r="J2906" s="1" t="n">
        <v>100000</v>
      </c>
      <c r="K2906" s="1" t="n">
        <v>1</v>
      </c>
      <c r="L2906" s="1" t="s">
        <v>3851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7" t="n">
        <v>46189</v>
      </c>
      <c r="C2907" s="1" t="n">
        <v>100</v>
      </c>
      <c r="D2907" s="1" t="s">
        <v>3877</v>
      </c>
      <c r="E2907" s="1" t="n">
        <v>33</v>
      </c>
      <c r="F2907" s="1" t="s">
        <v>93</v>
      </c>
      <c r="I2907" s="1" t="n">
        <v>1261871</v>
      </c>
      <c r="J2907" s="1" t="n">
        <v>100006</v>
      </c>
      <c r="K2907" s="1" t="n">
        <v>7</v>
      </c>
      <c r="L2907" s="1" t="s">
        <v>3853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7" t="n">
        <v>46189</v>
      </c>
      <c r="C2908" s="1" t="n">
        <v>100</v>
      </c>
      <c r="D2908" s="1" t="s">
        <v>3877</v>
      </c>
      <c r="E2908" s="1" t="n">
        <v>33</v>
      </c>
      <c r="F2908" s="1" t="s">
        <v>93</v>
      </c>
      <c r="I2908" s="1" t="n">
        <v>1261871</v>
      </c>
      <c r="J2908" s="1" t="n">
        <v>100007</v>
      </c>
      <c r="K2908" s="1" t="n">
        <v>8</v>
      </c>
      <c r="L2908" s="1" t="s">
        <v>3854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7" t="n">
        <v>46189</v>
      </c>
      <c r="C2909" s="1" t="n">
        <v>100</v>
      </c>
      <c r="D2909" s="1" t="s">
        <v>3877</v>
      </c>
      <c r="E2909" s="1" t="n">
        <v>33</v>
      </c>
      <c r="F2909" s="1" t="s">
        <v>93</v>
      </c>
      <c r="I2909" s="1" t="n">
        <v>1261871</v>
      </c>
      <c r="J2909" s="1" t="n">
        <v>100008</v>
      </c>
      <c r="K2909" s="1" t="n">
        <v>9</v>
      </c>
      <c r="L2909" s="1" t="s">
        <v>3855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7" t="n">
        <v>46189</v>
      </c>
      <c r="C2910" s="1" t="n">
        <v>100</v>
      </c>
      <c r="D2910" s="1" t="s">
        <v>3877</v>
      </c>
      <c r="E2910" s="1" t="n">
        <v>33</v>
      </c>
      <c r="F2910" s="1" t="s">
        <v>93</v>
      </c>
      <c r="I2910" s="1" t="n">
        <v>1261871</v>
      </c>
      <c r="J2910" s="1" t="n">
        <v>100011</v>
      </c>
      <c r="K2910" s="1" t="n">
        <v>12</v>
      </c>
      <c r="L2910" s="1" t="s">
        <v>3856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7" t="n">
        <v>46189</v>
      </c>
      <c r="C2911" s="1" t="n">
        <v>100</v>
      </c>
      <c r="D2911" s="1" t="s">
        <v>3877</v>
      </c>
      <c r="E2911" s="1" t="n">
        <v>33</v>
      </c>
      <c r="F2911" s="1" t="s">
        <v>93</v>
      </c>
      <c r="I2911" s="1" t="n">
        <v>1261871</v>
      </c>
      <c r="J2911" s="1" t="n">
        <v>100012</v>
      </c>
      <c r="K2911" s="1" t="n">
        <v>13</v>
      </c>
      <c r="L2911" s="1" t="s">
        <v>3857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7" t="n">
        <v>46189</v>
      </c>
      <c r="C2912" s="1" t="n">
        <v>100</v>
      </c>
      <c r="D2912" s="1" t="s">
        <v>3877</v>
      </c>
      <c r="E2912" s="1" t="n">
        <v>33</v>
      </c>
      <c r="F2912" s="1" t="s">
        <v>93</v>
      </c>
      <c r="I2912" s="1" t="n">
        <v>1261871</v>
      </c>
      <c r="J2912" s="1" t="n">
        <v>100013</v>
      </c>
      <c r="K2912" s="1" t="n">
        <v>14</v>
      </c>
      <c r="L2912" s="1" t="s">
        <v>3858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7" t="n">
        <v>46189</v>
      </c>
      <c r="C2913" s="1" t="n">
        <v>100</v>
      </c>
      <c r="D2913" s="1" t="s">
        <v>3877</v>
      </c>
      <c r="E2913" s="1" t="n">
        <v>33</v>
      </c>
      <c r="F2913" s="1" t="s">
        <v>93</v>
      </c>
      <c r="I2913" s="1" t="n">
        <v>1261871</v>
      </c>
      <c r="J2913" s="1" t="n">
        <v>100014</v>
      </c>
      <c r="K2913" s="1" t="n">
        <v>15</v>
      </c>
      <c r="L2913" s="1" t="s">
        <v>3859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7" t="n">
        <v>46189</v>
      </c>
      <c r="C2914" s="1" t="n">
        <v>100</v>
      </c>
      <c r="D2914" s="1" t="s">
        <v>3877</v>
      </c>
      <c r="E2914" s="1" t="n">
        <v>33</v>
      </c>
      <c r="F2914" s="1" t="s">
        <v>93</v>
      </c>
      <c r="I2914" s="1" t="n">
        <v>1261871</v>
      </c>
      <c r="J2914" s="1" t="n">
        <v>100015</v>
      </c>
      <c r="K2914" s="1" t="n">
        <v>16</v>
      </c>
      <c r="L2914" s="1" t="s">
        <v>3860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7" t="n">
        <v>46189</v>
      </c>
      <c r="C2915" s="1" t="n">
        <v>100</v>
      </c>
      <c r="D2915" s="1" t="s">
        <v>3877</v>
      </c>
      <c r="E2915" s="1" t="n">
        <v>33</v>
      </c>
      <c r="F2915" s="1" t="s">
        <v>93</v>
      </c>
      <c r="I2915" s="1" t="n">
        <v>1261871</v>
      </c>
      <c r="J2915" s="1" t="n">
        <v>100016</v>
      </c>
      <c r="K2915" s="1" t="n">
        <v>17</v>
      </c>
      <c r="L2915" s="1" t="s">
        <v>3861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7" t="n">
        <v>46189</v>
      </c>
      <c r="C2916" s="1" t="n">
        <v>100</v>
      </c>
      <c r="D2916" s="1" t="s">
        <v>3877</v>
      </c>
      <c r="E2916" s="1" t="n">
        <v>33</v>
      </c>
      <c r="F2916" s="1" t="s">
        <v>93</v>
      </c>
      <c r="I2916" s="1" t="n">
        <v>1261871</v>
      </c>
      <c r="J2916" s="1" t="n">
        <v>100017</v>
      </c>
      <c r="K2916" s="1" t="n">
        <v>18</v>
      </c>
      <c r="L2916" s="1" t="s">
        <v>3862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7" t="n">
        <v>46189</v>
      </c>
      <c r="C2917" s="1" t="n">
        <v>100</v>
      </c>
      <c r="D2917" s="1" t="s">
        <v>3877</v>
      </c>
      <c r="E2917" s="1" t="n">
        <v>33</v>
      </c>
      <c r="F2917" s="1" t="s">
        <v>93</v>
      </c>
      <c r="I2917" s="1" t="n">
        <v>1261871</v>
      </c>
      <c r="J2917" s="1" t="n">
        <v>100019</v>
      </c>
      <c r="K2917" s="1" t="n">
        <v>20</v>
      </c>
      <c r="L2917" s="1" t="s">
        <v>3863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7" t="n">
        <v>46189</v>
      </c>
      <c r="C2918" s="1" t="n">
        <v>100</v>
      </c>
      <c r="D2918" s="1" t="s">
        <v>3877</v>
      </c>
      <c r="E2918" s="1" t="n">
        <v>33</v>
      </c>
      <c r="F2918" s="1" t="s">
        <v>93</v>
      </c>
      <c r="I2918" s="1" t="n">
        <v>1261871</v>
      </c>
      <c r="J2918" s="1" t="n">
        <v>100020</v>
      </c>
      <c r="K2918" s="1" t="n">
        <v>21</v>
      </c>
      <c r="L2918" s="1" t="s">
        <v>3864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7" t="n">
        <v>46189</v>
      </c>
      <c r="C2919" s="1" t="n">
        <v>100</v>
      </c>
      <c r="D2919" s="1" t="s">
        <v>3877</v>
      </c>
      <c r="E2919" s="1" t="n">
        <v>33</v>
      </c>
      <c r="F2919" s="1" t="s">
        <v>93</v>
      </c>
      <c r="I2919" s="1" t="n">
        <v>1261871</v>
      </c>
      <c r="J2919" s="1" t="n">
        <v>100053</v>
      </c>
      <c r="K2919" s="1" t="n">
        <v>54</v>
      </c>
      <c r="L2919" s="1" t="s">
        <v>3866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7" t="n">
        <v>46189</v>
      </c>
      <c r="C2920" s="1" t="n">
        <v>100</v>
      </c>
      <c r="D2920" s="1" t="s">
        <v>3877</v>
      </c>
      <c r="E2920" s="1" t="n">
        <v>33</v>
      </c>
      <c r="F2920" s="1" t="s">
        <v>93</v>
      </c>
      <c r="I2920" s="1" t="n">
        <v>1261871</v>
      </c>
      <c r="J2920" s="1" t="n">
        <v>100638</v>
      </c>
      <c r="K2920" s="1" t="n">
        <v>508</v>
      </c>
      <c r="L2920" s="1" t="s">
        <v>3867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7" t="n">
        <v>46189</v>
      </c>
      <c r="C2921" s="1" t="n">
        <v>100</v>
      </c>
      <c r="D2921" s="1" t="s">
        <v>3877</v>
      </c>
      <c r="E2921" s="1" t="n">
        <v>33</v>
      </c>
      <c r="F2921" s="1" t="s">
        <v>93</v>
      </c>
      <c r="I2921" s="1" t="n">
        <v>1261871</v>
      </c>
      <c r="J2921" s="1" t="n">
        <v>100520</v>
      </c>
      <c r="K2921" s="1" t="n">
        <v>507</v>
      </c>
      <c r="L2921" s="1" t="s">
        <v>3868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7" t="n">
        <v>46189</v>
      </c>
      <c r="C2922" s="1" t="n">
        <v>100</v>
      </c>
      <c r="D2922" s="1" t="s">
        <v>3877</v>
      </c>
      <c r="E2922" s="1" t="n">
        <v>33</v>
      </c>
      <c r="F2922" s="1" t="s">
        <v>93</v>
      </c>
      <c r="I2922" s="1" t="n">
        <v>1261871</v>
      </c>
      <c r="J2922" s="1" t="n">
        <v>100319</v>
      </c>
      <c r="K2922" s="1" t="n">
        <v>73453</v>
      </c>
      <c r="L2922" s="1" t="s">
        <v>3869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7" t="n">
        <v>46189</v>
      </c>
      <c r="C2923" s="1" t="n">
        <v>100</v>
      </c>
      <c r="D2923" s="1" t="s">
        <v>3877</v>
      </c>
      <c r="E2923" s="1" t="n">
        <v>33</v>
      </c>
      <c r="F2923" s="1" t="s">
        <v>93</v>
      </c>
      <c r="I2923" s="1" t="n">
        <v>1261871</v>
      </c>
      <c r="J2923" s="1" t="n">
        <v>110455</v>
      </c>
      <c r="K2923" s="1" t="n">
        <v>53212</v>
      </c>
      <c r="L2923" s="1" t="s">
        <v>3870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7" t="n">
        <v>46189</v>
      </c>
      <c r="C2924" s="1" t="n">
        <v>100</v>
      </c>
      <c r="D2924" s="1" t="s">
        <v>3877</v>
      </c>
      <c r="E2924" s="1" t="n">
        <v>33</v>
      </c>
      <c r="F2924" s="1" t="s">
        <v>93</v>
      </c>
      <c r="I2924" s="1" t="n">
        <v>1261951</v>
      </c>
      <c r="J2924" s="1" t="n">
        <v>100000</v>
      </c>
      <c r="K2924" s="1" t="n">
        <v>1</v>
      </c>
      <c r="L2924" s="1" t="s">
        <v>3851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7" t="n">
        <v>46189</v>
      </c>
      <c r="C2925" s="1" t="n">
        <v>100</v>
      </c>
      <c r="D2925" s="1" t="s">
        <v>3877</v>
      </c>
      <c r="E2925" s="1" t="n">
        <v>33</v>
      </c>
      <c r="F2925" s="1" t="s">
        <v>93</v>
      </c>
      <c r="I2925" s="1" t="n">
        <v>1261951</v>
      </c>
      <c r="J2925" s="1" t="n">
        <v>100001</v>
      </c>
      <c r="K2925" s="1" t="n">
        <v>2</v>
      </c>
      <c r="L2925" s="1" t="s">
        <v>4138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7" t="n">
        <v>46189</v>
      </c>
      <c r="C2926" s="1" t="n">
        <v>100</v>
      </c>
      <c r="D2926" s="1" t="s">
        <v>3877</v>
      </c>
      <c r="E2926" s="1" t="n">
        <v>33</v>
      </c>
      <c r="F2926" s="1" t="s">
        <v>93</v>
      </c>
      <c r="I2926" s="1" t="n">
        <v>1261951</v>
      </c>
      <c r="J2926" s="1" t="n">
        <v>100002</v>
      </c>
      <c r="K2926" s="1" t="n">
        <v>3</v>
      </c>
      <c r="L2926" s="1" t="s">
        <v>3872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7" t="n">
        <v>46189</v>
      </c>
      <c r="C2927" s="1" t="n">
        <v>100</v>
      </c>
      <c r="D2927" s="1" t="s">
        <v>3877</v>
      </c>
      <c r="E2927" s="1" t="n">
        <v>33</v>
      </c>
      <c r="F2927" s="1" t="s">
        <v>93</v>
      </c>
      <c r="I2927" s="1" t="n">
        <v>1261951</v>
      </c>
      <c r="J2927" s="1" t="n">
        <v>100003</v>
      </c>
      <c r="K2927" s="1" t="n">
        <v>4</v>
      </c>
      <c r="L2927" s="1" t="s">
        <v>3873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7" t="n">
        <v>46189</v>
      </c>
      <c r="C2928" s="1" t="n">
        <v>100</v>
      </c>
      <c r="D2928" s="1" t="s">
        <v>3877</v>
      </c>
      <c r="E2928" s="1" t="n">
        <v>33</v>
      </c>
      <c r="F2928" s="1" t="s">
        <v>93</v>
      </c>
      <c r="I2928" s="1" t="n">
        <v>1261951</v>
      </c>
      <c r="J2928" s="1" t="n">
        <v>100004</v>
      </c>
      <c r="K2928" s="1" t="n">
        <v>5</v>
      </c>
      <c r="L2928" s="1" t="s">
        <v>3852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7" t="n">
        <v>46189</v>
      </c>
      <c r="C2929" s="1" t="n">
        <v>100</v>
      </c>
      <c r="D2929" s="1" t="s">
        <v>3877</v>
      </c>
      <c r="E2929" s="1" t="n">
        <v>33</v>
      </c>
      <c r="F2929" s="1" t="s">
        <v>93</v>
      </c>
      <c r="I2929" s="1" t="n">
        <v>1261951</v>
      </c>
      <c r="J2929" s="1" t="n">
        <v>100520</v>
      </c>
      <c r="K2929" s="1" t="n">
        <v>507</v>
      </c>
      <c r="L2929" s="1" t="s">
        <v>3868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7" t="n">
        <v>46189</v>
      </c>
      <c r="C2930" s="1" t="n">
        <v>100</v>
      </c>
      <c r="D2930" s="1" t="s">
        <v>3877</v>
      </c>
      <c r="E2930" s="1" t="n">
        <v>33</v>
      </c>
      <c r="F2930" s="1" t="s">
        <v>93</v>
      </c>
      <c r="I2930" s="1" t="n">
        <v>1261956</v>
      </c>
      <c r="J2930" s="1" t="n">
        <v>100000</v>
      </c>
      <c r="K2930" s="1" t="n">
        <v>1</v>
      </c>
      <c r="L2930" s="1" t="s">
        <v>3851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7" t="n">
        <v>46189</v>
      </c>
      <c r="C2931" s="1" t="n">
        <v>100</v>
      </c>
      <c r="D2931" s="1" t="s">
        <v>3877</v>
      </c>
      <c r="E2931" s="1" t="n">
        <v>33</v>
      </c>
      <c r="F2931" s="1" t="s">
        <v>93</v>
      </c>
      <c r="I2931" s="1" t="n">
        <v>1261956</v>
      </c>
      <c r="J2931" s="1" t="n">
        <v>100006</v>
      </c>
      <c r="K2931" s="1" t="n">
        <v>7</v>
      </c>
      <c r="L2931" s="1" t="s">
        <v>3853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7" t="n">
        <v>46189</v>
      </c>
      <c r="C2932" s="1" t="n">
        <v>100</v>
      </c>
      <c r="D2932" s="1" t="s">
        <v>3877</v>
      </c>
      <c r="E2932" s="1" t="n">
        <v>33</v>
      </c>
      <c r="F2932" s="1" t="s">
        <v>93</v>
      </c>
      <c r="I2932" s="1" t="n">
        <v>1261956</v>
      </c>
      <c r="J2932" s="1" t="n">
        <v>100007</v>
      </c>
      <c r="K2932" s="1" t="n">
        <v>8</v>
      </c>
      <c r="L2932" s="1" t="s">
        <v>3854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7" t="n">
        <v>46189</v>
      </c>
      <c r="C2933" s="1" t="n">
        <v>100</v>
      </c>
      <c r="D2933" s="1" t="s">
        <v>3877</v>
      </c>
      <c r="E2933" s="1" t="n">
        <v>33</v>
      </c>
      <c r="F2933" s="1" t="s">
        <v>93</v>
      </c>
      <c r="I2933" s="1" t="n">
        <v>1261956</v>
      </c>
      <c r="J2933" s="1" t="n">
        <v>100008</v>
      </c>
      <c r="K2933" s="1" t="n">
        <v>9</v>
      </c>
      <c r="L2933" s="1" t="s">
        <v>3855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7" t="n">
        <v>46189</v>
      </c>
      <c r="C2934" s="1" t="n">
        <v>100</v>
      </c>
      <c r="D2934" s="1" t="s">
        <v>3877</v>
      </c>
      <c r="E2934" s="1" t="n">
        <v>33</v>
      </c>
      <c r="F2934" s="1" t="s">
        <v>93</v>
      </c>
      <c r="I2934" s="1" t="n">
        <v>1261956</v>
      </c>
      <c r="J2934" s="1" t="n">
        <v>100011</v>
      </c>
      <c r="K2934" s="1" t="n">
        <v>12</v>
      </c>
      <c r="L2934" s="1" t="s">
        <v>3856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7" t="n">
        <v>46189</v>
      </c>
      <c r="C2935" s="1" t="n">
        <v>100</v>
      </c>
      <c r="D2935" s="1" t="s">
        <v>3877</v>
      </c>
      <c r="E2935" s="1" t="n">
        <v>33</v>
      </c>
      <c r="F2935" s="1" t="s">
        <v>93</v>
      </c>
      <c r="I2935" s="1" t="n">
        <v>1261956</v>
      </c>
      <c r="J2935" s="1" t="n">
        <v>100012</v>
      </c>
      <c r="K2935" s="1" t="n">
        <v>13</v>
      </c>
      <c r="L2935" s="1" t="s">
        <v>3857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7" t="n">
        <v>46189</v>
      </c>
      <c r="C2936" s="1" t="n">
        <v>100</v>
      </c>
      <c r="D2936" s="1" t="s">
        <v>3877</v>
      </c>
      <c r="E2936" s="1" t="n">
        <v>33</v>
      </c>
      <c r="F2936" s="1" t="s">
        <v>93</v>
      </c>
      <c r="I2936" s="1" t="n">
        <v>1261956</v>
      </c>
      <c r="J2936" s="1" t="n">
        <v>100013</v>
      </c>
      <c r="K2936" s="1" t="n">
        <v>14</v>
      </c>
      <c r="L2936" s="1" t="s">
        <v>3858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7" t="n">
        <v>46189</v>
      </c>
      <c r="C2937" s="1" t="n">
        <v>100</v>
      </c>
      <c r="D2937" s="1" t="s">
        <v>3877</v>
      </c>
      <c r="E2937" s="1" t="n">
        <v>33</v>
      </c>
      <c r="F2937" s="1" t="s">
        <v>93</v>
      </c>
      <c r="I2937" s="1" t="n">
        <v>1261956</v>
      </c>
      <c r="J2937" s="1" t="n">
        <v>100014</v>
      </c>
      <c r="K2937" s="1" t="n">
        <v>15</v>
      </c>
      <c r="L2937" s="1" t="s">
        <v>3859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7" t="n">
        <v>46189</v>
      </c>
      <c r="C2938" s="1" t="n">
        <v>100</v>
      </c>
      <c r="D2938" s="1" t="s">
        <v>3877</v>
      </c>
      <c r="E2938" s="1" t="n">
        <v>33</v>
      </c>
      <c r="F2938" s="1" t="s">
        <v>93</v>
      </c>
      <c r="I2938" s="1" t="n">
        <v>1261956</v>
      </c>
      <c r="J2938" s="1" t="n">
        <v>100015</v>
      </c>
      <c r="K2938" s="1" t="n">
        <v>16</v>
      </c>
      <c r="L2938" s="1" t="s">
        <v>3860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7" t="n">
        <v>46189</v>
      </c>
      <c r="C2939" s="1" t="n">
        <v>100</v>
      </c>
      <c r="D2939" s="1" t="s">
        <v>3877</v>
      </c>
      <c r="E2939" s="1" t="n">
        <v>33</v>
      </c>
      <c r="F2939" s="1" t="s">
        <v>93</v>
      </c>
      <c r="I2939" s="1" t="n">
        <v>1261956</v>
      </c>
      <c r="J2939" s="1" t="n">
        <v>100016</v>
      </c>
      <c r="K2939" s="1" t="n">
        <v>17</v>
      </c>
      <c r="L2939" s="1" t="s">
        <v>3861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7" t="n">
        <v>46189</v>
      </c>
      <c r="C2940" s="1" t="n">
        <v>100</v>
      </c>
      <c r="D2940" s="1" t="s">
        <v>3877</v>
      </c>
      <c r="E2940" s="1" t="n">
        <v>33</v>
      </c>
      <c r="F2940" s="1" t="s">
        <v>93</v>
      </c>
      <c r="I2940" s="1" t="n">
        <v>1261956</v>
      </c>
      <c r="J2940" s="1" t="n">
        <v>100017</v>
      </c>
      <c r="K2940" s="1" t="n">
        <v>18</v>
      </c>
      <c r="L2940" s="1" t="s">
        <v>3862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7" t="n">
        <v>46189</v>
      </c>
      <c r="C2941" s="1" t="n">
        <v>100</v>
      </c>
      <c r="D2941" s="1" t="s">
        <v>3877</v>
      </c>
      <c r="E2941" s="1" t="n">
        <v>33</v>
      </c>
      <c r="F2941" s="1" t="s">
        <v>93</v>
      </c>
      <c r="I2941" s="1" t="n">
        <v>1261956</v>
      </c>
      <c r="J2941" s="1" t="n">
        <v>100019</v>
      </c>
      <c r="K2941" s="1" t="n">
        <v>20</v>
      </c>
      <c r="L2941" s="1" t="s">
        <v>3863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7" t="n">
        <v>46189</v>
      </c>
      <c r="C2942" s="1" t="n">
        <v>100</v>
      </c>
      <c r="D2942" s="1" t="s">
        <v>3877</v>
      </c>
      <c r="E2942" s="1" t="n">
        <v>33</v>
      </c>
      <c r="F2942" s="1" t="s">
        <v>93</v>
      </c>
      <c r="I2942" s="1" t="n">
        <v>1261956</v>
      </c>
      <c r="J2942" s="1" t="n">
        <v>100053</v>
      </c>
      <c r="K2942" s="1" t="n">
        <v>54</v>
      </c>
      <c r="L2942" s="1" t="s">
        <v>3866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7" t="n">
        <v>46189</v>
      </c>
      <c r="C2943" s="1" t="n">
        <v>100</v>
      </c>
      <c r="D2943" s="1" t="s">
        <v>3877</v>
      </c>
      <c r="E2943" s="1" t="n">
        <v>33</v>
      </c>
      <c r="F2943" s="1" t="s">
        <v>93</v>
      </c>
      <c r="I2943" s="1" t="n">
        <v>1261956</v>
      </c>
      <c r="J2943" s="1" t="n">
        <v>100638</v>
      </c>
      <c r="K2943" s="1" t="n">
        <v>508</v>
      </c>
      <c r="L2943" s="1" t="s">
        <v>3867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7" t="n">
        <v>46189</v>
      </c>
      <c r="C2944" s="1" t="n">
        <v>100</v>
      </c>
      <c r="D2944" s="1" t="s">
        <v>3877</v>
      </c>
      <c r="E2944" s="1" t="n">
        <v>33</v>
      </c>
      <c r="F2944" s="1" t="s">
        <v>93</v>
      </c>
      <c r="I2944" s="1" t="n">
        <v>1261956</v>
      </c>
      <c r="J2944" s="1" t="n">
        <v>100520</v>
      </c>
      <c r="K2944" s="1" t="n">
        <v>507</v>
      </c>
      <c r="L2944" s="1" t="s">
        <v>3868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7" t="n">
        <v>46189</v>
      </c>
      <c r="C2945" s="1" t="n">
        <v>100</v>
      </c>
      <c r="D2945" s="1" t="s">
        <v>3877</v>
      </c>
      <c r="E2945" s="1" t="n">
        <v>33</v>
      </c>
      <c r="F2945" s="1" t="s">
        <v>93</v>
      </c>
      <c r="I2945" s="1" t="n">
        <v>1261956</v>
      </c>
      <c r="J2945" s="1" t="n">
        <v>100319</v>
      </c>
      <c r="K2945" s="1" t="n">
        <v>73453</v>
      </c>
      <c r="L2945" s="1" t="s">
        <v>3869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7" t="n">
        <v>46189</v>
      </c>
      <c r="C2946" s="1" t="n">
        <v>100</v>
      </c>
      <c r="D2946" s="1" t="s">
        <v>3877</v>
      </c>
      <c r="E2946" s="1" t="n">
        <v>33</v>
      </c>
      <c r="F2946" s="1" t="s">
        <v>93</v>
      </c>
      <c r="I2946" s="1" t="n">
        <v>1261956</v>
      </c>
      <c r="J2946" s="1" t="n">
        <v>78982</v>
      </c>
      <c r="K2946" s="1" t="n">
        <v>383</v>
      </c>
      <c r="L2946" s="1" t="s">
        <v>4202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7" t="n">
        <v>46190</v>
      </c>
      <c r="C2947" s="1" t="n">
        <v>1</v>
      </c>
      <c r="D2947" s="1" t="s">
        <v>3781</v>
      </c>
      <c r="E2947" s="1" t="n">
        <v>10065</v>
      </c>
      <c r="F2947" s="1" t="s">
        <v>946</v>
      </c>
      <c r="I2947" s="1" t="n">
        <v>58</v>
      </c>
      <c r="J2947" s="1" t="n">
        <v>80611</v>
      </c>
      <c r="K2947" s="1" t="n">
        <v>7893692001003</v>
      </c>
      <c r="L2947" s="1" t="s">
        <v>5145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7" t="n">
        <v>46190</v>
      </c>
      <c r="C2948" s="1" t="n">
        <v>1</v>
      </c>
      <c r="D2948" s="1" t="s">
        <v>3781</v>
      </c>
      <c r="E2948" s="1" t="n">
        <v>10065</v>
      </c>
      <c r="F2948" s="1" t="s">
        <v>946</v>
      </c>
      <c r="I2948" s="1" t="n">
        <v>58</v>
      </c>
      <c r="J2948" s="1" t="n">
        <v>80612</v>
      </c>
      <c r="K2948" s="1" t="n">
        <v>7893960211004</v>
      </c>
      <c r="L2948" s="1" t="s">
        <v>5146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7" t="n">
        <v>46190</v>
      </c>
      <c r="C2949" s="1" t="n">
        <v>1</v>
      </c>
      <c r="D2949" s="1" t="s">
        <v>3781</v>
      </c>
      <c r="E2949" s="1" t="n">
        <v>10065</v>
      </c>
      <c r="F2949" s="1" t="s">
        <v>946</v>
      </c>
      <c r="I2949" s="1" t="n">
        <v>58</v>
      </c>
      <c r="J2949" s="1" t="n">
        <v>80614</v>
      </c>
      <c r="K2949" s="1" t="n">
        <v>7896422562409</v>
      </c>
      <c r="L2949" s="1" t="s">
        <v>5147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7" t="n">
        <v>46190</v>
      </c>
      <c r="C2950" s="1" t="n">
        <v>1</v>
      </c>
      <c r="D2950" s="1" t="s">
        <v>3781</v>
      </c>
      <c r="E2950" s="1" t="n">
        <v>1899</v>
      </c>
      <c r="F2950" s="1" t="s">
        <v>97</v>
      </c>
      <c r="I2950" s="1" t="n">
        <v>661</v>
      </c>
      <c r="J2950" s="1" t="n">
        <v>79284</v>
      </c>
      <c r="K2950" s="1" t="n">
        <v>475</v>
      </c>
      <c r="L2950" s="1" t="s">
        <v>4147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7" t="n">
        <v>46190</v>
      </c>
      <c r="C2951" s="1" t="n">
        <v>1</v>
      </c>
      <c r="D2951" s="1" t="s">
        <v>3781</v>
      </c>
      <c r="E2951" s="1" t="n">
        <v>1899</v>
      </c>
      <c r="F2951" s="1" t="s">
        <v>97</v>
      </c>
      <c r="I2951" s="1" t="n">
        <v>661</v>
      </c>
      <c r="J2951" s="1" t="n">
        <v>79285</v>
      </c>
      <c r="K2951" s="1" t="n">
        <v>482</v>
      </c>
      <c r="L2951" s="1" t="s">
        <v>4148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7" t="n">
        <v>46190</v>
      </c>
      <c r="C2952" s="1" t="n">
        <v>1</v>
      </c>
      <c r="D2952" s="1" t="s">
        <v>3781</v>
      </c>
      <c r="E2952" s="1" t="n">
        <v>1899</v>
      </c>
      <c r="F2952" s="1" t="s">
        <v>97</v>
      </c>
      <c r="I2952" s="1" t="n">
        <v>665</v>
      </c>
      <c r="J2952" s="1" t="n">
        <v>55400</v>
      </c>
      <c r="K2952" s="1" t="n">
        <v>7000832967710</v>
      </c>
      <c r="L2952" s="1" t="s">
        <v>4149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7" t="n">
        <v>46190</v>
      </c>
      <c r="C2953" s="1" t="n">
        <v>1</v>
      </c>
      <c r="D2953" s="1" t="s">
        <v>3781</v>
      </c>
      <c r="E2953" s="1" t="n">
        <v>1899</v>
      </c>
      <c r="F2953" s="1" t="s">
        <v>97</v>
      </c>
      <c r="I2953" s="1" t="n">
        <v>665</v>
      </c>
      <c r="J2953" s="1" t="n">
        <v>77463</v>
      </c>
      <c r="K2953" s="1" t="n">
        <v>774642</v>
      </c>
      <c r="L2953" s="1" t="s">
        <v>3884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7" t="n">
        <v>46190</v>
      </c>
      <c r="C2954" s="1" t="n">
        <v>1</v>
      </c>
      <c r="D2954" s="1" t="s">
        <v>3781</v>
      </c>
      <c r="E2954" s="1" t="n">
        <v>1899</v>
      </c>
      <c r="F2954" s="1" t="s">
        <v>97</v>
      </c>
      <c r="I2954" s="1" t="n">
        <v>665</v>
      </c>
      <c r="J2954" s="1" t="n">
        <v>77465</v>
      </c>
      <c r="K2954" s="1" t="n">
        <v>774666</v>
      </c>
      <c r="L2954" s="1" t="s">
        <v>3885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7" t="n">
        <v>46190</v>
      </c>
      <c r="C2955" s="1" t="n">
        <v>1</v>
      </c>
      <c r="D2955" s="1" t="s">
        <v>3781</v>
      </c>
      <c r="E2955" s="1" t="n">
        <v>1899</v>
      </c>
      <c r="F2955" s="1" t="s">
        <v>97</v>
      </c>
      <c r="I2955" s="1" t="n">
        <v>667</v>
      </c>
      <c r="J2955" s="1" t="n">
        <v>79284</v>
      </c>
      <c r="K2955" s="1" t="n">
        <v>475</v>
      </c>
      <c r="L2955" s="1" t="s">
        <v>4147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7" t="n">
        <v>46190</v>
      </c>
      <c r="C2956" s="1" t="n">
        <v>1</v>
      </c>
      <c r="D2956" s="1" t="s">
        <v>3781</v>
      </c>
      <c r="E2956" s="1" t="n">
        <v>1899</v>
      </c>
      <c r="F2956" s="1" t="s">
        <v>97</v>
      </c>
      <c r="I2956" s="1" t="n">
        <v>667</v>
      </c>
      <c r="J2956" s="1" t="n">
        <v>79285</v>
      </c>
      <c r="K2956" s="1" t="n">
        <v>482</v>
      </c>
      <c r="L2956" s="1" t="s">
        <v>4148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7" t="n">
        <v>46190</v>
      </c>
      <c r="C2957" s="1" t="n">
        <v>1</v>
      </c>
      <c r="D2957" s="1" t="s">
        <v>3781</v>
      </c>
      <c r="E2957" s="1" t="n">
        <v>1749</v>
      </c>
      <c r="F2957" s="1" t="s">
        <v>800</v>
      </c>
      <c r="I2957" s="1" t="n">
        <v>1774</v>
      </c>
      <c r="J2957" s="1" t="n">
        <v>100837</v>
      </c>
      <c r="K2957" s="1" t="n">
        <v>7897312400405</v>
      </c>
      <c r="L2957" s="1" t="s">
        <v>5148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7" t="n">
        <v>46190</v>
      </c>
      <c r="C2958" s="1" t="n">
        <v>1</v>
      </c>
      <c r="D2958" s="1" t="s">
        <v>3781</v>
      </c>
      <c r="E2958" s="1" t="n">
        <v>1749</v>
      </c>
      <c r="F2958" s="1" t="s">
        <v>800</v>
      </c>
      <c r="I2958" s="1" t="n">
        <v>1774</v>
      </c>
      <c r="J2958" s="1" t="n">
        <v>13451</v>
      </c>
      <c r="K2958" s="1" t="n">
        <v>7898055452089</v>
      </c>
      <c r="L2958" s="1" t="s">
        <v>5149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7" t="n">
        <v>46190</v>
      </c>
      <c r="C2959" s="1" t="n">
        <v>1</v>
      </c>
      <c r="D2959" s="1" t="s">
        <v>3781</v>
      </c>
      <c r="E2959" s="1" t="n">
        <v>1749</v>
      </c>
      <c r="F2959" s="1" t="s">
        <v>800</v>
      </c>
      <c r="I2959" s="1" t="n">
        <v>1774</v>
      </c>
      <c r="J2959" s="1" t="n">
        <v>18612</v>
      </c>
      <c r="K2959" s="1" t="n">
        <v>7898361830014</v>
      </c>
      <c r="L2959" s="1" t="s">
        <v>5150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7" t="n">
        <v>46190</v>
      </c>
      <c r="C2960" s="1" t="n">
        <v>1</v>
      </c>
      <c r="D2960" s="1" t="s">
        <v>3781</v>
      </c>
      <c r="E2960" s="1" t="n">
        <v>1749</v>
      </c>
      <c r="F2960" s="1" t="s">
        <v>800</v>
      </c>
      <c r="I2960" s="1" t="n">
        <v>1774</v>
      </c>
      <c r="J2960" s="1" t="n">
        <v>25964</v>
      </c>
      <c r="K2960" s="1" t="n">
        <v>7896763621858</v>
      </c>
      <c r="L2960" s="1" t="s">
        <v>4048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7" t="n">
        <v>46190</v>
      </c>
      <c r="C2961" s="1" t="n">
        <v>1</v>
      </c>
      <c r="D2961" s="1" t="s">
        <v>3781</v>
      </c>
      <c r="E2961" s="1" t="n">
        <v>1749</v>
      </c>
      <c r="F2961" s="1" t="s">
        <v>800</v>
      </c>
      <c r="I2961" s="1" t="n">
        <v>1774</v>
      </c>
      <c r="J2961" s="1" t="n">
        <v>33377</v>
      </c>
      <c r="K2961" s="1" t="n">
        <v>7897312402874</v>
      </c>
      <c r="L2961" s="1" t="s">
        <v>5151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7" t="n">
        <v>46190</v>
      </c>
      <c r="C2962" s="1" t="n">
        <v>1</v>
      </c>
      <c r="D2962" s="1" t="s">
        <v>3781</v>
      </c>
      <c r="E2962" s="1" t="n">
        <v>1749</v>
      </c>
      <c r="F2962" s="1" t="s">
        <v>800</v>
      </c>
      <c r="I2962" s="1" t="n">
        <v>1774</v>
      </c>
      <c r="J2962" s="1" t="n">
        <v>33379</v>
      </c>
      <c r="K2962" s="1" t="n">
        <v>7897312402881</v>
      </c>
      <c r="L2962" s="1" t="s">
        <v>5152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7" t="n">
        <v>46190</v>
      </c>
      <c r="C2963" s="1" t="n">
        <v>1</v>
      </c>
      <c r="D2963" s="1" t="s">
        <v>3781</v>
      </c>
      <c r="E2963" s="1" t="n">
        <v>1749</v>
      </c>
      <c r="F2963" s="1" t="s">
        <v>800</v>
      </c>
      <c r="I2963" s="1" t="n">
        <v>1774</v>
      </c>
      <c r="J2963" s="1" t="n">
        <v>44963</v>
      </c>
      <c r="K2963" s="1" t="n">
        <v>7896763621872</v>
      </c>
      <c r="L2963" s="1" t="s">
        <v>4206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7" t="n">
        <v>46190</v>
      </c>
      <c r="C2964" s="1" t="n">
        <v>1</v>
      </c>
      <c r="D2964" s="1" t="s">
        <v>3781</v>
      </c>
      <c r="E2964" s="1" t="n">
        <v>1749</v>
      </c>
      <c r="F2964" s="1" t="s">
        <v>800</v>
      </c>
      <c r="I2964" s="1" t="n">
        <v>1774</v>
      </c>
      <c r="J2964" s="1" t="n">
        <v>71834</v>
      </c>
      <c r="K2964" s="1" t="n">
        <v>7898361830069</v>
      </c>
      <c r="L2964" s="1" t="s">
        <v>4207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7" t="n">
        <v>46190</v>
      </c>
      <c r="C2965" s="1" t="n">
        <v>1</v>
      </c>
      <c r="D2965" s="1" t="s">
        <v>3781</v>
      </c>
      <c r="E2965" s="1" t="n">
        <v>1749</v>
      </c>
      <c r="F2965" s="1" t="s">
        <v>800</v>
      </c>
      <c r="I2965" s="1" t="n">
        <v>1774</v>
      </c>
      <c r="J2965" s="1" t="n">
        <v>81432</v>
      </c>
      <c r="K2965" s="1" t="n">
        <v>7898962669747</v>
      </c>
      <c r="L2965" s="1" t="s">
        <v>5153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7" t="n">
        <v>46190</v>
      </c>
      <c r="C2966" s="1" t="n">
        <v>1</v>
      </c>
      <c r="D2966" s="1" t="s">
        <v>3781</v>
      </c>
      <c r="E2966" s="1" t="n">
        <v>1316</v>
      </c>
      <c r="F2966" s="1" t="s">
        <v>1095</v>
      </c>
      <c r="I2966" s="1" t="n">
        <v>3582</v>
      </c>
      <c r="J2966" s="1" t="n">
        <v>37359</v>
      </c>
      <c r="K2966" s="1" t="n">
        <v>55526</v>
      </c>
      <c r="L2966" s="1" t="s">
        <v>3815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7" t="n">
        <v>46190</v>
      </c>
      <c r="C2967" s="1" t="n">
        <v>1</v>
      </c>
      <c r="D2967" s="1" t="s">
        <v>3781</v>
      </c>
      <c r="E2967" s="1" t="n">
        <v>1328</v>
      </c>
      <c r="F2967" s="1" t="s">
        <v>363</v>
      </c>
      <c r="I2967" s="1" t="n">
        <v>3784</v>
      </c>
      <c r="J2967" s="1" t="n">
        <v>21060</v>
      </c>
      <c r="K2967" s="1" t="n">
        <v>7898588380118</v>
      </c>
      <c r="L2967" s="1" t="s">
        <v>3920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7" t="n">
        <v>46190</v>
      </c>
      <c r="C2968" s="1" t="n">
        <v>1</v>
      </c>
      <c r="D2968" s="1" t="s">
        <v>3781</v>
      </c>
      <c r="E2968" s="1" t="n">
        <v>1328</v>
      </c>
      <c r="F2968" s="1" t="s">
        <v>363</v>
      </c>
      <c r="I2968" s="1" t="n">
        <v>3784</v>
      </c>
      <c r="J2968" s="1" t="n">
        <v>31782</v>
      </c>
      <c r="K2968" s="1" t="n">
        <v>7898588380132</v>
      </c>
      <c r="L2968" s="1" t="s">
        <v>3921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7" t="n">
        <v>46190</v>
      </c>
      <c r="C2969" s="1" t="n">
        <v>1</v>
      </c>
      <c r="D2969" s="1" t="s">
        <v>3781</v>
      </c>
      <c r="E2969" s="1" t="n">
        <v>1328</v>
      </c>
      <c r="F2969" s="1" t="s">
        <v>363</v>
      </c>
      <c r="I2969" s="1" t="n">
        <v>3784</v>
      </c>
      <c r="J2969" s="1" t="n">
        <v>31784</v>
      </c>
      <c r="K2969" s="1" t="n">
        <v>7898588380545</v>
      </c>
      <c r="L2969" s="1" t="s">
        <v>3922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7" t="n">
        <v>46190</v>
      </c>
      <c r="C2970" s="1" t="n">
        <v>1</v>
      </c>
      <c r="D2970" s="1" t="s">
        <v>3781</v>
      </c>
      <c r="E2970" s="1" t="n">
        <v>1328</v>
      </c>
      <c r="F2970" s="1" t="s">
        <v>363</v>
      </c>
      <c r="I2970" s="1" t="n">
        <v>3784</v>
      </c>
      <c r="J2970" s="1" t="n">
        <v>31786</v>
      </c>
      <c r="K2970" s="1" t="n">
        <v>7898588380187</v>
      </c>
      <c r="L2970" s="1" t="s">
        <v>3923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7" t="n">
        <v>46190</v>
      </c>
      <c r="C2971" s="1" t="n">
        <v>1</v>
      </c>
      <c r="D2971" s="1" t="s">
        <v>3781</v>
      </c>
      <c r="E2971" s="1" t="n">
        <v>1328</v>
      </c>
      <c r="F2971" s="1" t="s">
        <v>363</v>
      </c>
      <c r="I2971" s="1" t="n">
        <v>3784</v>
      </c>
      <c r="J2971" s="1" t="n">
        <v>31789</v>
      </c>
      <c r="K2971" s="1" t="n">
        <v>7898588380149</v>
      </c>
      <c r="L2971" s="1" t="s">
        <v>3885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7" t="n">
        <v>46190</v>
      </c>
      <c r="C2972" s="1" t="n">
        <v>1</v>
      </c>
      <c r="D2972" s="1" t="s">
        <v>3781</v>
      </c>
      <c r="E2972" s="1" t="n">
        <v>1196</v>
      </c>
      <c r="F2972" s="1" t="s">
        <v>430</v>
      </c>
      <c r="I2972" s="1" t="n">
        <v>11722</v>
      </c>
      <c r="J2972" s="1" t="n">
        <v>102434</v>
      </c>
      <c r="K2972" s="1" t="n">
        <v>7898366930344</v>
      </c>
      <c r="L2972" s="1" t="s">
        <v>4552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7" t="n">
        <v>46190</v>
      </c>
      <c r="C2973" s="1" t="n">
        <v>1</v>
      </c>
      <c r="D2973" s="1" t="s">
        <v>3781</v>
      </c>
      <c r="E2973" s="1" t="n">
        <v>1196</v>
      </c>
      <c r="F2973" s="1" t="s">
        <v>430</v>
      </c>
      <c r="I2973" s="1" t="n">
        <v>11722</v>
      </c>
      <c r="J2973" s="1" t="n">
        <v>107754</v>
      </c>
      <c r="K2973" s="1" t="n">
        <v>7898366930351</v>
      </c>
      <c r="L2973" s="1" t="s">
        <v>5154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7" t="n">
        <v>46190</v>
      </c>
      <c r="C2974" s="1" t="n">
        <v>1</v>
      </c>
      <c r="D2974" s="1" t="s">
        <v>3781</v>
      </c>
      <c r="E2974" s="1" t="n">
        <v>1196</v>
      </c>
      <c r="F2974" s="1" t="s">
        <v>430</v>
      </c>
      <c r="I2974" s="1" t="n">
        <v>11722</v>
      </c>
      <c r="J2974" s="1" t="n">
        <v>33356</v>
      </c>
      <c r="K2974" s="1" t="n">
        <v>7898215157403</v>
      </c>
      <c r="L2974" s="1" t="s">
        <v>5155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7" t="n">
        <v>46190</v>
      </c>
      <c r="C2975" s="1" t="n">
        <v>1</v>
      </c>
      <c r="D2975" s="1" t="s">
        <v>3781</v>
      </c>
      <c r="E2975" s="1" t="n">
        <v>1196</v>
      </c>
      <c r="F2975" s="1" t="s">
        <v>430</v>
      </c>
      <c r="I2975" s="1" t="n">
        <v>11722</v>
      </c>
      <c r="J2975" s="1" t="n">
        <v>34799</v>
      </c>
      <c r="K2975" s="1" t="n">
        <v>7898966081019</v>
      </c>
      <c r="L2975" s="1" t="s">
        <v>5156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7" t="n">
        <v>46190</v>
      </c>
      <c r="C2976" s="1" t="n">
        <v>1</v>
      </c>
      <c r="D2976" s="1" t="s">
        <v>3781</v>
      </c>
      <c r="E2976" s="1" t="n">
        <v>1196</v>
      </c>
      <c r="F2976" s="1" t="s">
        <v>430</v>
      </c>
      <c r="I2976" s="1" t="n">
        <v>11722</v>
      </c>
      <c r="J2976" s="1" t="n">
        <v>34923</v>
      </c>
      <c r="K2976" s="1" t="n">
        <v>7896253401465</v>
      </c>
      <c r="L2976" s="1" t="s">
        <v>5157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7" t="n">
        <v>46190</v>
      </c>
      <c r="C2977" s="1" t="n">
        <v>1</v>
      </c>
      <c r="D2977" s="1" t="s">
        <v>3781</v>
      </c>
      <c r="E2977" s="1" t="n">
        <v>1196</v>
      </c>
      <c r="F2977" s="1" t="s">
        <v>430</v>
      </c>
      <c r="I2977" s="1" t="n">
        <v>11722</v>
      </c>
      <c r="J2977" s="1" t="n">
        <v>53324</v>
      </c>
      <c r="K2977" s="1" t="n">
        <v>7896253401472</v>
      </c>
      <c r="L2977" s="1" t="s">
        <v>5158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7" t="n">
        <v>46190</v>
      </c>
      <c r="C2978" s="1" t="n">
        <v>1</v>
      </c>
      <c r="D2978" s="1" t="s">
        <v>3781</v>
      </c>
      <c r="E2978" s="1" t="n">
        <v>1196</v>
      </c>
      <c r="F2978" s="1" t="s">
        <v>430</v>
      </c>
      <c r="I2978" s="1" t="n">
        <v>11722</v>
      </c>
      <c r="J2978" s="1" t="n">
        <v>57381</v>
      </c>
      <c r="K2978" s="1" t="n">
        <v>7896016441417</v>
      </c>
      <c r="L2978" s="1" t="s">
        <v>5159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7" t="n">
        <v>46190</v>
      </c>
      <c r="C2979" s="1" t="n">
        <v>1</v>
      </c>
      <c r="D2979" s="1" t="s">
        <v>3781</v>
      </c>
      <c r="E2979" s="1" t="n">
        <v>1196</v>
      </c>
      <c r="F2979" s="1" t="s">
        <v>430</v>
      </c>
      <c r="I2979" s="1" t="n">
        <v>11722</v>
      </c>
      <c r="J2979" s="1" t="n">
        <v>62242</v>
      </c>
      <c r="K2979" s="1" t="n">
        <v>7891000379585</v>
      </c>
      <c r="L2979" s="1" t="s">
        <v>4359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7" t="n">
        <v>46190</v>
      </c>
      <c r="C2980" s="1" t="n">
        <v>1</v>
      </c>
      <c r="D2980" s="1" t="s">
        <v>3781</v>
      </c>
      <c r="E2980" s="1" t="n">
        <v>967</v>
      </c>
      <c r="F2980" s="1" t="s">
        <v>1167</v>
      </c>
      <c r="I2980" s="1" t="n">
        <v>33133</v>
      </c>
      <c r="J2980" s="1" t="n">
        <v>101257</v>
      </c>
      <c r="K2980" s="1" t="n">
        <v>7897312400504</v>
      </c>
      <c r="L2980" s="1" t="s">
        <v>5160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7" t="n">
        <v>46190</v>
      </c>
      <c r="C2981" s="1" t="n">
        <v>1</v>
      </c>
      <c r="D2981" s="1" t="s">
        <v>3781</v>
      </c>
      <c r="E2981" s="1" t="n">
        <v>967</v>
      </c>
      <c r="F2981" s="1" t="s">
        <v>1167</v>
      </c>
      <c r="I2981" s="1" t="n">
        <v>33133</v>
      </c>
      <c r="J2981" s="1" t="n">
        <v>102577</v>
      </c>
      <c r="K2981" s="1" t="n">
        <v>7898080640222</v>
      </c>
      <c r="L2981" s="1" t="s">
        <v>5161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7" t="n">
        <v>46190</v>
      </c>
      <c r="C2982" s="1" t="n">
        <v>1</v>
      </c>
      <c r="D2982" s="1" t="s">
        <v>3781</v>
      </c>
      <c r="E2982" s="1" t="n">
        <v>967</v>
      </c>
      <c r="F2982" s="1" t="s">
        <v>1167</v>
      </c>
      <c r="I2982" s="1" t="n">
        <v>33133</v>
      </c>
      <c r="J2982" s="1" t="n">
        <v>104571</v>
      </c>
      <c r="K2982" s="1" t="n">
        <v>7897426015021</v>
      </c>
      <c r="L2982" s="1" t="s">
        <v>5162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7" t="n">
        <v>46190</v>
      </c>
      <c r="C2983" s="1" t="n">
        <v>1</v>
      </c>
      <c r="D2983" s="1" t="s">
        <v>3781</v>
      </c>
      <c r="E2983" s="1" t="n">
        <v>967</v>
      </c>
      <c r="F2983" s="1" t="s">
        <v>1167</v>
      </c>
      <c r="I2983" s="1" t="n">
        <v>33133</v>
      </c>
      <c r="J2983" s="1" t="n">
        <v>105668</v>
      </c>
      <c r="K2983" s="1" t="n">
        <v>7896547500126</v>
      </c>
      <c r="L2983" s="1" t="s">
        <v>5163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7" t="n">
        <v>46190</v>
      </c>
      <c r="C2984" s="1" t="n">
        <v>1</v>
      </c>
      <c r="D2984" s="1" t="s">
        <v>3781</v>
      </c>
      <c r="E2984" s="1" t="n">
        <v>967</v>
      </c>
      <c r="F2984" s="1" t="s">
        <v>1167</v>
      </c>
      <c r="I2984" s="1" t="n">
        <v>33133</v>
      </c>
      <c r="J2984" s="1" t="n">
        <v>16772</v>
      </c>
      <c r="K2984" s="1" t="n">
        <v>7895800309780</v>
      </c>
      <c r="L2984" s="1" t="s">
        <v>5164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7" t="n">
        <v>46190</v>
      </c>
      <c r="C2985" s="1" t="n">
        <v>1</v>
      </c>
      <c r="D2985" s="1" t="s">
        <v>3781</v>
      </c>
      <c r="E2985" s="1" t="n">
        <v>967</v>
      </c>
      <c r="F2985" s="1" t="s">
        <v>1167</v>
      </c>
      <c r="I2985" s="1" t="n">
        <v>33133</v>
      </c>
      <c r="J2985" s="1" t="n">
        <v>16778</v>
      </c>
      <c r="K2985" s="1" t="n">
        <v>7895800304228</v>
      </c>
      <c r="L2985" s="1" t="s">
        <v>5165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7" t="n">
        <v>46190</v>
      </c>
      <c r="C2986" s="1" t="n">
        <v>1</v>
      </c>
      <c r="D2986" s="1" t="s">
        <v>3781</v>
      </c>
      <c r="E2986" s="1" t="n">
        <v>967</v>
      </c>
      <c r="F2986" s="1" t="s">
        <v>1167</v>
      </c>
      <c r="I2986" s="1" t="n">
        <v>33133</v>
      </c>
      <c r="J2986" s="1" t="n">
        <v>16776</v>
      </c>
      <c r="K2986" s="1" t="n">
        <v>7895800304211</v>
      </c>
      <c r="L2986" s="1" t="s">
        <v>5166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7" t="n">
        <v>46190</v>
      </c>
      <c r="C2987" s="1" t="n">
        <v>1</v>
      </c>
      <c r="D2987" s="1" t="s">
        <v>3781</v>
      </c>
      <c r="E2987" s="1" t="n">
        <v>967</v>
      </c>
      <c r="F2987" s="1" t="s">
        <v>1167</v>
      </c>
      <c r="I2987" s="1" t="n">
        <v>33133</v>
      </c>
      <c r="J2987" s="1" t="n">
        <v>21479</v>
      </c>
      <c r="K2987" s="1" t="n">
        <v>7898956358077</v>
      </c>
      <c r="L2987" s="1" t="s">
        <v>5167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7" t="n">
        <v>46190</v>
      </c>
      <c r="C2988" s="1" t="n">
        <v>1</v>
      </c>
      <c r="D2988" s="1" t="s">
        <v>3781</v>
      </c>
      <c r="E2988" s="1" t="n">
        <v>967</v>
      </c>
      <c r="F2988" s="1" t="s">
        <v>1167</v>
      </c>
      <c r="I2988" s="1" t="n">
        <v>33133</v>
      </c>
      <c r="J2988" s="1" t="n">
        <v>28363</v>
      </c>
      <c r="K2988" s="1" t="n">
        <v>7896855901417</v>
      </c>
      <c r="L2988" s="1" t="s">
        <v>5168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7" t="n">
        <v>46190</v>
      </c>
      <c r="C2989" s="1" t="n">
        <v>1</v>
      </c>
      <c r="D2989" s="1" t="s">
        <v>3781</v>
      </c>
      <c r="E2989" s="1" t="n">
        <v>967</v>
      </c>
      <c r="F2989" s="1" t="s">
        <v>1167</v>
      </c>
      <c r="I2989" s="1" t="n">
        <v>33133</v>
      </c>
      <c r="J2989" s="1" t="n">
        <v>35127</v>
      </c>
      <c r="K2989" s="1" t="n">
        <v>7898956358107</v>
      </c>
      <c r="L2989" s="1" t="s">
        <v>5169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7" t="n">
        <v>46190</v>
      </c>
      <c r="C2990" s="1" t="n">
        <v>1</v>
      </c>
      <c r="D2990" s="1" t="s">
        <v>3781</v>
      </c>
      <c r="E2990" s="1" t="n">
        <v>967</v>
      </c>
      <c r="F2990" s="1" t="s">
        <v>1167</v>
      </c>
      <c r="I2990" s="1" t="n">
        <v>33133</v>
      </c>
      <c r="J2990" s="1" t="n">
        <v>36889</v>
      </c>
      <c r="K2990" s="1" t="n">
        <v>7897426015007</v>
      </c>
      <c r="L2990" s="1" t="s">
        <v>5170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7" t="n">
        <v>46190</v>
      </c>
      <c r="C2991" s="1" t="n">
        <v>1</v>
      </c>
      <c r="D2991" s="1" t="s">
        <v>3781</v>
      </c>
      <c r="E2991" s="1" t="n">
        <v>967</v>
      </c>
      <c r="F2991" s="1" t="s">
        <v>1167</v>
      </c>
      <c r="I2991" s="1" t="n">
        <v>33133</v>
      </c>
      <c r="J2991" s="1" t="n">
        <v>37339</v>
      </c>
      <c r="K2991" s="1" t="n">
        <v>7897426020490</v>
      </c>
      <c r="L2991" s="1" t="s">
        <v>5171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7" t="n">
        <v>46190</v>
      </c>
      <c r="C2992" s="1" t="n">
        <v>1</v>
      </c>
      <c r="D2992" s="1" t="s">
        <v>3781</v>
      </c>
      <c r="E2992" s="1" t="n">
        <v>967</v>
      </c>
      <c r="F2992" s="1" t="s">
        <v>1167</v>
      </c>
      <c r="I2992" s="1" t="n">
        <v>33133</v>
      </c>
      <c r="J2992" s="1" t="n">
        <v>44171</v>
      </c>
      <c r="K2992" s="1" t="n">
        <v>7898969376242</v>
      </c>
      <c r="L2992" s="1" t="s">
        <v>5172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7" t="n">
        <v>46190</v>
      </c>
      <c r="C2993" s="1" t="n">
        <v>1</v>
      </c>
      <c r="D2993" s="1" t="s">
        <v>3781</v>
      </c>
      <c r="E2993" s="1" t="n">
        <v>967</v>
      </c>
      <c r="F2993" s="1" t="s">
        <v>1167</v>
      </c>
      <c r="I2993" s="1" t="n">
        <v>33133</v>
      </c>
      <c r="J2993" s="1" t="n">
        <v>48720</v>
      </c>
      <c r="K2993" s="1" t="n">
        <v>7896855903022</v>
      </c>
      <c r="L2993" s="1" t="s">
        <v>5173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7" t="n">
        <v>46190</v>
      </c>
      <c r="C2994" s="1" t="n">
        <v>1</v>
      </c>
      <c r="D2994" s="1" t="s">
        <v>3781</v>
      </c>
      <c r="E2994" s="1" t="n">
        <v>967</v>
      </c>
      <c r="F2994" s="1" t="s">
        <v>1167</v>
      </c>
      <c r="I2994" s="1" t="n">
        <v>33133</v>
      </c>
      <c r="J2994" s="1" t="n">
        <v>55883</v>
      </c>
      <c r="K2994" s="1" t="n">
        <v>7898904869853</v>
      </c>
      <c r="L2994" s="1" t="s">
        <v>5174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7" t="n">
        <v>46190</v>
      </c>
      <c r="C2995" s="1" t="n">
        <v>1</v>
      </c>
      <c r="D2995" s="1" t="s">
        <v>3781</v>
      </c>
      <c r="E2995" s="1" t="n">
        <v>967</v>
      </c>
      <c r="F2995" s="1" t="s">
        <v>1167</v>
      </c>
      <c r="I2995" s="1" t="n">
        <v>33133</v>
      </c>
      <c r="J2995" s="1" t="n">
        <v>57051</v>
      </c>
      <c r="K2995" s="1" t="n">
        <v>7896593403488</v>
      </c>
      <c r="L2995" s="1" t="s">
        <v>5175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7" t="n">
        <v>46190</v>
      </c>
      <c r="C2996" s="1" t="n">
        <v>1</v>
      </c>
      <c r="D2996" s="1" t="s">
        <v>3781</v>
      </c>
      <c r="E2996" s="1" t="n">
        <v>967</v>
      </c>
      <c r="F2996" s="1" t="s">
        <v>1167</v>
      </c>
      <c r="I2996" s="1" t="n">
        <v>33133</v>
      </c>
      <c r="J2996" s="1" t="n">
        <v>62242</v>
      </c>
      <c r="K2996" s="1" t="n">
        <v>7891000379585</v>
      </c>
      <c r="L2996" s="1" t="s">
        <v>4359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7" t="n">
        <v>46190</v>
      </c>
      <c r="C2997" s="1" t="n">
        <v>1</v>
      </c>
      <c r="D2997" s="1" t="s">
        <v>3781</v>
      </c>
      <c r="E2997" s="1" t="n">
        <v>967</v>
      </c>
      <c r="F2997" s="1" t="s">
        <v>1167</v>
      </c>
      <c r="I2997" s="1" t="n">
        <v>33133</v>
      </c>
      <c r="J2997" s="1" t="n">
        <v>64788</v>
      </c>
      <c r="K2997" s="1" t="n">
        <v>7898029650022</v>
      </c>
      <c r="L2997" s="1" t="s">
        <v>5176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7" t="n">
        <v>46190</v>
      </c>
      <c r="C2998" s="1" t="n">
        <v>1</v>
      </c>
      <c r="D2998" s="1" t="s">
        <v>3781</v>
      </c>
      <c r="E2998" s="1" t="n">
        <v>967</v>
      </c>
      <c r="F2998" s="1" t="s">
        <v>1167</v>
      </c>
      <c r="I2998" s="1" t="n">
        <v>33133</v>
      </c>
      <c r="J2998" s="1" t="n">
        <v>68342</v>
      </c>
      <c r="K2998" s="1" t="n">
        <v>7896547501093</v>
      </c>
      <c r="L2998" s="1" t="s">
        <v>5177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7" t="n">
        <v>46190</v>
      </c>
      <c r="C2999" s="1" t="n">
        <v>1</v>
      </c>
      <c r="D2999" s="1" t="s">
        <v>3781</v>
      </c>
      <c r="E2999" s="1" t="n">
        <v>967</v>
      </c>
      <c r="F2999" s="1" t="s">
        <v>1167</v>
      </c>
      <c r="I2999" s="1" t="n">
        <v>33133</v>
      </c>
      <c r="J2999" s="1" t="n">
        <v>80436</v>
      </c>
      <c r="K2999" s="1" t="n">
        <v>7896547500850</v>
      </c>
      <c r="L2999" s="1" t="s">
        <v>5178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7" t="n">
        <v>46190</v>
      </c>
      <c r="C3000" s="1" t="n">
        <v>1</v>
      </c>
      <c r="D3000" s="1" t="s">
        <v>3781</v>
      </c>
      <c r="E3000" s="1" t="n">
        <v>967</v>
      </c>
      <c r="F3000" s="1" t="s">
        <v>1167</v>
      </c>
      <c r="I3000" s="1" t="n">
        <v>33133</v>
      </c>
      <c r="J3000" s="1" t="n">
        <v>80437</v>
      </c>
      <c r="K3000" s="1" t="n">
        <v>7896547500928</v>
      </c>
      <c r="L3000" s="1" t="s">
        <v>5179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7" t="n">
        <v>46190</v>
      </c>
      <c r="C3001" s="1" t="n">
        <v>1</v>
      </c>
      <c r="D3001" s="1" t="s">
        <v>3781</v>
      </c>
      <c r="E3001" s="1" t="n">
        <v>1114</v>
      </c>
      <c r="F3001" s="1" t="s">
        <v>169</v>
      </c>
      <c r="I3001" s="1" t="n">
        <v>38498</v>
      </c>
      <c r="J3001" s="1" t="n">
        <v>100264</v>
      </c>
      <c r="K3001" s="1" t="n">
        <v>70141</v>
      </c>
      <c r="L3001" s="1" t="s">
        <v>4404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7" t="n">
        <v>46190</v>
      </c>
      <c r="C3002" s="1" t="n">
        <v>1</v>
      </c>
      <c r="D3002" s="1" t="s">
        <v>3781</v>
      </c>
      <c r="E3002" s="1" t="n">
        <v>1114</v>
      </c>
      <c r="F3002" s="1" t="s">
        <v>169</v>
      </c>
      <c r="I3002" s="1" t="n">
        <v>38499</v>
      </c>
      <c r="J3002" s="1" t="n">
        <v>100240</v>
      </c>
      <c r="K3002" s="1" t="n">
        <v>70113</v>
      </c>
      <c r="L3002" s="1" t="s">
        <v>4234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7" t="n">
        <v>46190</v>
      </c>
      <c r="C3003" s="1" t="n">
        <v>1</v>
      </c>
      <c r="D3003" s="1" t="s">
        <v>3781</v>
      </c>
      <c r="E3003" s="1" t="n">
        <v>1114</v>
      </c>
      <c r="F3003" s="1" t="s">
        <v>169</v>
      </c>
      <c r="I3003" s="1" t="n">
        <v>38499</v>
      </c>
      <c r="J3003" s="1" t="n">
        <v>100246</v>
      </c>
      <c r="K3003" s="1" t="n">
        <v>70119</v>
      </c>
      <c r="L3003" s="1" t="s">
        <v>4239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7" t="n">
        <v>46190</v>
      </c>
      <c r="C3004" s="1" t="n">
        <v>1</v>
      </c>
      <c r="D3004" s="1" t="s">
        <v>3781</v>
      </c>
      <c r="E3004" s="1" t="n">
        <v>1114</v>
      </c>
      <c r="F3004" s="1" t="s">
        <v>169</v>
      </c>
      <c r="I3004" s="1" t="n">
        <v>38499</v>
      </c>
      <c r="J3004" s="1" t="n">
        <v>100247</v>
      </c>
      <c r="K3004" s="1" t="n">
        <v>70120</v>
      </c>
      <c r="L3004" s="1" t="s">
        <v>4240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7" t="n">
        <v>46190</v>
      </c>
      <c r="C3005" s="1" t="n">
        <v>1</v>
      </c>
      <c r="D3005" s="1" t="s">
        <v>3781</v>
      </c>
      <c r="E3005" s="1" t="n">
        <v>1114</v>
      </c>
      <c r="F3005" s="1" t="s">
        <v>169</v>
      </c>
      <c r="I3005" s="1" t="n">
        <v>38499</v>
      </c>
      <c r="J3005" s="1" t="n">
        <v>100248</v>
      </c>
      <c r="K3005" s="1" t="n">
        <v>70121</v>
      </c>
      <c r="L3005" s="1" t="s">
        <v>4241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7" t="n">
        <v>46190</v>
      </c>
      <c r="C3006" s="1" t="n">
        <v>1</v>
      </c>
      <c r="D3006" s="1" t="s">
        <v>3781</v>
      </c>
      <c r="E3006" s="1" t="n">
        <v>1114</v>
      </c>
      <c r="F3006" s="1" t="s">
        <v>169</v>
      </c>
      <c r="I3006" s="1" t="n">
        <v>38499</v>
      </c>
      <c r="J3006" s="1" t="n">
        <v>100249</v>
      </c>
      <c r="K3006" s="1" t="n">
        <v>70122</v>
      </c>
      <c r="L3006" s="1" t="s">
        <v>4242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7" t="n">
        <v>46190</v>
      </c>
      <c r="C3007" s="1" t="n">
        <v>1</v>
      </c>
      <c r="D3007" s="1" t="s">
        <v>3781</v>
      </c>
      <c r="E3007" s="1" t="n">
        <v>1114</v>
      </c>
      <c r="F3007" s="1" t="s">
        <v>169</v>
      </c>
      <c r="I3007" s="1" t="n">
        <v>38499</v>
      </c>
      <c r="J3007" s="1" t="n">
        <v>100269</v>
      </c>
      <c r="K3007" s="1" t="n">
        <v>70195</v>
      </c>
      <c r="L3007" s="1" t="s">
        <v>5180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7" t="n">
        <v>46190</v>
      </c>
      <c r="C3008" s="1" t="n">
        <v>1</v>
      </c>
      <c r="D3008" s="1" t="s">
        <v>3781</v>
      </c>
      <c r="E3008" s="1" t="n">
        <v>1114</v>
      </c>
      <c r="F3008" s="1" t="s">
        <v>169</v>
      </c>
      <c r="I3008" s="1" t="n">
        <v>38499</v>
      </c>
      <c r="J3008" s="1" t="n">
        <v>100280</v>
      </c>
      <c r="K3008" s="1" t="n">
        <v>70243</v>
      </c>
      <c r="L3008" s="1" t="s">
        <v>4249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7" t="n">
        <v>46190</v>
      </c>
      <c r="C3009" s="1" t="n">
        <v>1</v>
      </c>
      <c r="D3009" s="1" t="s">
        <v>3781</v>
      </c>
      <c r="E3009" s="1" t="n">
        <v>1114</v>
      </c>
      <c r="F3009" s="1" t="s">
        <v>169</v>
      </c>
      <c r="I3009" s="1" t="n">
        <v>38499</v>
      </c>
      <c r="J3009" s="1" t="n">
        <v>100291</v>
      </c>
      <c r="K3009" s="1" t="n">
        <v>70262</v>
      </c>
      <c r="L3009" s="1" t="s">
        <v>4251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7" t="n">
        <v>46190</v>
      </c>
      <c r="C3010" s="1" t="n">
        <v>1</v>
      </c>
      <c r="D3010" s="1" t="s">
        <v>3781</v>
      </c>
      <c r="E3010" s="1" t="n">
        <v>1114</v>
      </c>
      <c r="F3010" s="1" t="s">
        <v>169</v>
      </c>
      <c r="I3010" s="1" t="n">
        <v>38499</v>
      </c>
      <c r="J3010" s="1" t="n">
        <v>110730</v>
      </c>
      <c r="K3010" s="1" t="n">
        <v>70111</v>
      </c>
      <c r="L3010" s="1" t="s">
        <v>4252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7" t="n">
        <v>46190</v>
      </c>
      <c r="C3011" s="1" t="n">
        <v>1</v>
      </c>
      <c r="D3011" s="1" t="s">
        <v>3781</v>
      </c>
      <c r="E3011" s="1" t="n">
        <v>1114</v>
      </c>
      <c r="F3011" s="1" t="s">
        <v>169</v>
      </c>
      <c r="I3011" s="1" t="n">
        <v>38499</v>
      </c>
      <c r="J3011" s="1" t="n">
        <v>110729</v>
      </c>
      <c r="K3011" s="1" t="n">
        <v>70110</v>
      </c>
      <c r="L3011" s="1" t="s">
        <v>4253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7" t="n">
        <v>46190</v>
      </c>
      <c r="C3012" s="1" t="n">
        <v>1</v>
      </c>
      <c r="D3012" s="1" t="s">
        <v>3781</v>
      </c>
      <c r="E3012" s="1" t="n">
        <v>1114</v>
      </c>
      <c r="F3012" s="1" t="s">
        <v>169</v>
      </c>
      <c r="I3012" s="1" t="n">
        <v>38499</v>
      </c>
      <c r="J3012" s="1" t="n">
        <v>110731</v>
      </c>
      <c r="K3012" s="1" t="n">
        <v>70112</v>
      </c>
      <c r="L3012" s="1" t="s">
        <v>4254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7" t="n">
        <v>46190</v>
      </c>
      <c r="C3013" s="1" t="n">
        <v>1</v>
      </c>
      <c r="D3013" s="1" t="s">
        <v>3781</v>
      </c>
      <c r="E3013" s="1" t="n">
        <v>1114</v>
      </c>
      <c r="F3013" s="1" t="s">
        <v>169</v>
      </c>
      <c r="I3013" s="1" t="n">
        <v>38499</v>
      </c>
      <c r="J3013" s="1" t="n">
        <v>110777</v>
      </c>
      <c r="K3013" s="1" t="n">
        <v>71895</v>
      </c>
      <c r="L3013" s="1" t="s">
        <v>4556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7" t="n">
        <v>46190</v>
      </c>
      <c r="C3014" s="1" t="n">
        <v>1</v>
      </c>
      <c r="D3014" s="1" t="s">
        <v>3781</v>
      </c>
      <c r="E3014" s="1" t="n">
        <v>1114</v>
      </c>
      <c r="F3014" s="1" t="s">
        <v>169</v>
      </c>
      <c r="I3014" s="1" t="n">
        <v>38499</v>
      </c>
      <c r="J3014" s="1" t="n">
        <v>78570</v>
      </c>
      <c r="K3014" s="1" t="n">
        <v>277</v>
      </c>
      <c r="L3014" s="1" t="s">
        <v>4405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7" t="n">
        <v>46190</v>
      </c>
      <c r="C3015" s="1" t="n">
        <v>1</v>
      </c>
      <c r="D3015" s="1" t="s">
        <v>3781</v>
      </c>
      <c r="E3015" s="1" t="n">
        <v>1114</v>
      </c>
      <c r="F3015" s="1" t="s">
        <v>169</v>
      </c>
      <c r="I3015" s="1" t="n">
        <v>38499</v>
      </c>
      <c r="J3015" s="1" t="n">
        <v>78991</v>
      </c>
      <c r="K3015" s="1" t="n">
        <v>390</v>
      </c>
      <c r="L3015" s="1" t="s">
        <v>4152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7" t="n">
        <v>46190</v>
      </c>
      <c r="C3016" s="1" t="n">
        <v>1</v>
      </c>
      <c r="D3016" s="1" t="s">
        <v>3781</v>
      </c>
      <c r="E3016" s="1" t="n">
        <v>911</v>
      </c>
      <c r="F3016" s="1" t="s">
        <v>223</v>
      </c>
      <c r="I3016" s="1" t="n">
        <v>51879</v>
      </c>
      <c r="J3016" s="1" t="n">
        <v>102391</v>
      </c>
      <c r="K3016" s="1" t="n">
        <v>95188790348</v>
      </c>
      <c r="L3016" s="1" t="s">
        <v>4407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7" t="n">
        <v>46190</v>
      </c>
      <c r="C3017" s="1" t="n">
        <v>1</v>
      </c>
      <c r="D3017" s="1" t="s">
        <v>3781</v>
      </c>
      <c r="E3017" s="1" t="n">
        <v>911</v>
      </c>
      <c r="F3017" s="1" t="s">
        <v>223</v>
      </c>
      <c r="I3017" s="1" t="n">
        <v>51879</v>
      </c>
      <c r="J3017" s="1" t="n">
        <v>25959</v>
      </c>
      <c r="K3017" s="1" t="n">
        <v>7898007220834</v>
      </c>
      <c r="L3017" s="1" t="s">
        <v>4408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7" t="n">
        <v>46190</v>
      </c>
      <c r="C3018" s="1" t="n">
        <v>1</v>
      </c>
      <c r="D3018" s="1" t="s">
        <v>3781</v>
      </c>
      <c r="E3018" s="1" t="n">
        <v>911</v>
      </c>
      <c r="F3018" s="1" t="s">
        <v>223</v>
      </c>
      <c r="I3018" s="1" t="n">
        <v>51879</v>
      </c>
      <c r="J3018" s="1" t="n">
        <v>28154</v>
      </c>
      <c r="K3018" s="1" t="n">
        <v>7898007220759</v>
      </c>
      <c r="L3018" s="1" t="s">
        <v>4409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7" t="n">
        <v>46190</v>
      </c>
      <c r="C3019" s="1" t="n">
        <v>1</v>
      </c>
      <c r="D3019" s="1" t="s">
        <v>3781</v>
      </c>
      <c r="E3019" s="1" t="n">
        <v>911</v>
      </c>
      <c r="F3019" s="1" t="s">
        <v>223</v>
      </c>
      <c r="I3019" s="1" t="n">
        <v>51879</v>
      </c>
      <c r="J3019" s="1" t="n">
        <v>30108</v>
      </c>
      <c r="K3019" s="1" t="n">
        <v>7898007220766</v>
      </c>
      <c r="L3019" s="1" t="s">
        <v>4410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7" t="n">
        <v>46190</v>
      </c>
      <c r="C3020" s="1" t="n">
        <v>1</v>
      </c>
      <c r="D3020" s="1" t="s">
        <v>3781</v>
      </c>
      <c r="E3020" s="1" t="n">
        <v>911</v>
      </c>
      <c r="F3020" s="1" t="s">
        <v>223</v>
      </c>
      <c r="I3020" s="1" t="n">
        <v>51879</v>
      </c>
      <c r="J3020" s="1" t="n">
        <v>50676</v>
      </c>
      <c r="K3020" s="1" t="n">
        <v>7898007221176</v>
      </c>
      <c r="L3020" s="1" t="s">
        <v>5181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7" t="n">
        <v>46190</v>
      </c>
      <c r="C3021" s="1" t="n">
        <v>1</v>
      </c>
      <c r="D3021" s="1" t="s">
        <v>3781</v>
      </c>
      <c r="E3021" s="1" t="n">
        <v>911</v>
      </c>
      <c r="F3021" s="1" t="s">
        <v>223</v>
      </c>
      <c r="I3021" s="1" t="n">
        <v>51879</v>
      </c>
      <c r="J3021" s="1" t="n">
        <v>61432</v>
      </c>
      <c r="K3021" s="1" t="n">
        <v>95188874505</v>
      </c>
      <c r="L3021" s="1" t="s">
        <v>4411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7" t="n">
        <v>46190</v>
      </c>
      <c r="C3022" s="1" t="n">
        <v>1</v>
      </c>
      <c r="D3022" s="1" t="s">
        <v>3781</v>
      </c>
      <c r="E3022" s="1" t="n">
        <v>911</v>
      </c>
      <c r="F3022" s="1" t="s">
        <v>223</v>
      </c>
      <c r="I3022" s="1" t="n">
        <v>51879</v>
      </c>
      <c r="J3022" s="1" t="n">
        <v>62654</v>
      </c>
      <c r="K3022" s="1" t="n">
        <v>95188872501</v>
      </c>
      <c r="L3022" s="1" t="s">
        <v>4411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7" t="n">
        <v>46190</v>
      </c>
      <c r="C3023" s="1" t="n">
        <v>1</v>
      </c>
      <c r="D3023" s="1" t="s">
        <v>3781</v>
      </c>
      <c r="E3023" s="1" t="n">
        <v>911</v>
      </c>
      <c r="F3023" s="1" t="s">
        <v>223</v>
      </c>
      <c r="I3023" s="1" t="n">
        <v>51879</v>
      </c>
      <c r="J3023" s="1" t="n">
        <v>65695</v>
      </c>
      <c r="K3023" s="1" t="n">
        <v>7898007221312</v>
      </c>
      <c r="L3023" s="1" t="s">
        <v>5182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7" t="n">
        <v>46190</v>
      </c>
      <c r="C3024" s="1" t="n">
        <v>1</v>
      </c>
      <c r="D3024" s="1" t="s">
        <v>3781</v>
      </c>
      <c r="E3024" s="1" t="n">
        <v>10017</v>
      </c>
      <c r="F3024" s="1" t="s">
        <v>871</v>
      </c>
      <c r="I3024" s="1" t="n">
        <v>193491</v>
      </c>
      <c r="J3024" s="1" t="n">
        <v>101986</v>
      </c>
      <c r="K3024" s="1" t="n">
        <v>7896005286524</v>
      </c>
      <c r="L3024" s="1" t="s">
        <v>4044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7" t="n">
        <v>46190</v>
      </c>
      <c r="C3025" s="1" t="n">
        <v>1</v>
      </c>
      <c r="D3025" s="1" t="s">
        <v>3781</v>
      </c>
      <c r="E3025" s="1" t="n">
        <v>10017</v>
      </c>
      <c r="F3025" s="1" t="s">
        <v>871</v>
      </c>
      <c r="I3025" s="1" t="n">
        <v>193491</v>
      </c>
      <c r="J3025" s="1" t="n">
        <v>108019</v>
      </c>
      <c r="K3025" s="1" t="n">
        <v>7896005286579</v>
      </c>
      <c r="L3025" s="1" t="s">
        <v>5183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7" t="n">
        <v>46190</v>
      </c>
      <c r="C3026" s="1" t="n">
        <v>1</v>
      </c>
      <c r="D3026" s="1" t="s">
        <v>3781</v>
      </c>
      <c r="E3026" s="1" t="n">
        <v>10017</v>
      </c>
      <c r="F3026" s="1" t="s">
        <v>871</v>
      </c>
      <c r="I3026" s="1" t="n">
        <v>193491</v>
      </c>
      <c r="J3026" s="1" t="n">
        <v>51929</v>
      </c>
      <c r="K3026" s="1" t="n">
        <v>7896212920501</v>
      </c>
      <c r="L3026" s="1" t="s">
        <v>5184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7" t="n">
        <v>46190</v>
      </c>
      <c r="C3027" s="1" t="n">
        <v>1</v>
      </c>
      <c r="D3027" s="1" t="s">
        <v>3781</v>
      </c>
      <c r="E3027" s="1" t="n">
        <v>10017</v>
      </c>
      <c r="F3027" s="1" t="s">
        <v>871</v>
      </c>
      <c r="I3027" s="1" t="n">
        <v>193491</v>
      </c>
      <c r="J3027" s="1" t="n">
        <v>59510</v>
      </c>
      <c r="K3027" s="1" t="n">
        <v>7896532701064</v>
      </c>
      <c r="L3027" s="1" t="s">
        <v>4934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7" t="n">
        <v>46190</v>
      </c>
      <c r="C3028" s="1" t="n">
        <v>1</v>
      </c>
      <c r="D3028" s="1" t="s">
        <v>3781</v>
      </c>
      <c r="E3028" s="1" t="n">
        <v>10017</v>
      </c>
      <c r="F3028" s="1" t="s">
        <v>871</v>
      </c>
      <c r="I3028" s="1" t="n">
        <v>193491</v>
      </c>
      <c r="J3028" s="1" t="n">
        <v>59714</v>
      </c>
      <c r="K3028" s="1" t="n">
        <v>7896005210192</v>
      </c>
      <c r="L3028" s="1" t="s">
        <v>4054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7" t="n">
        <v>46190</v>
      </c>
      <c r="C3029" s="1" t="n">
        <v>1</v>
      </c>
      <c r="D3029" s="1" t="s">
        <v>3781</v>
      </c>
      <c r="E3029" s="1" t="n">
        <v>1699</v>
      </c>
      <c r="F3029" s="1" t="s">
        <v>428</v>
      </c>
      <c r="I3029" s="1" t="n">
        <v>304651</v>
      </c>
      <c r="J3029" s="1" t="n">
        <v>29846</v>
      </c>
      <c r="K3029" s="1" t="n">
        <v>7891097102059</v>
      </c>
      <c r="L3029" s="1" t="s">
        <v>4363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7" t="n">
        <v>46190</v>
      </c>
      <c r="C3030" s="1" t="n">
        <v>1</v>
      </c>
      <c r="D3030" s="1" t="s">
        <v>3781</v>
      </c>
      <c r="E3030" s="1" t="n">
        <v>1699</v>
      </c>
      <c r="F3030" s="1" t="s">
        <v>428</v>
      </c>
      <c r="I3030" s="1" t="n">
        <v>304651</v>
      </c>
      <c r="J3030" s="1" t="n">
        <v>30035</v>
      </c>
      <c r="K3030" s="1" t="n">
        <v>7891097101489</v>
      </c>
      <c r="L3030" s="1" t="s">
        <v>4364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7" t="n">
        <v>46190</v>
      </c>
      <c r="C3031" s="1" t="n">
        <v>1</v>
      </c>
      <c r="D3031" s="1" t="s">
        <v>3781</v>
      </c>
      <c r="E3031" s="1" t="n">
        <v>1699</v>
      </c>
      <c r="F3031" s="1" t="s">
        <v>428</v>
      </c>
      <c r="I3031" s="1" t="n">
        <v>304776</v>
      </c>
      <c r="J3031" s="1" t="n">
        <v>102300</v>
      </c>
      <c r="K3031" s="1" t="n">
        <v>7898062920014</v>
      </c>
      <c r="L3031" s="1" t="s">
        <v>5185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7" t="n">
        <v>46190</v>
      </c>
      <c r="C3032" s="1" t="n">
        <v>1</v>
      </c>
      <c r="D3032" s="1" t="s">
        <v>3781</v>
      </c>
      <c r="E3032" s="1" t="n">
        <v>1699</v>
      </c>
      <c r="F3032" s="1" t="s">
        <v>428</v>
      </c>
      <c r="I3032" s="1" t="n">
        <v>304776</v>
      </c>
      <c r="J3032" s="1" t="n">
        <v>104145</v>
      </c>
      <c r="K3032" s="1" t="n">
        <v>7896031224583</v>
      </c>
      <c r="L3032" s="1" t="s">
        <v>5186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7" t="n">
        <v>46190</v>
      </c>
      <c r="C3033" s="1" t="n">
        <v>1</v>
      </c>
      <c r="D3033" s="1" t="s">
        <v>3781</v>
      </c>
      <c r="E3033" s="1" t="n">
        <v>1699</v>
      </c>
      <c r="F3033" s="1" t="s">
        <v>428</v>
      </c>
      <c r="I3033" s="1" t="n">
        <v>304776</v>
      </c>
      <c r="J3033" s="1" t="n">
        <v>10701</v>
      </c>
      <c r="K3033" s="1" t="n">
        <v>7898466105611</v>
      </c>
      <c r="L3033" s="1" t="s">
        <v>5187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7" t="n">
        <v>46190</v>
      </c>
      <c r="C3034" s="1" t="n">
        <v>1</v>
      </c>
      <c r="D3034" s="1" t="s">
        <v>3781</v>
      </c>
      <c r="E3034" s="1" t="n">
        <v>1699</v>
      </c>
      <c r="F3034" s="1" t="s">
        <v>428</v>
      </c>
      <c r="I3034" s="1" t="n">
        <v>304776</v>
      </c>
      <c r="J3034" s="1" t="n">
        <v>13140</v>
      </c>
      <c r="K3034" s="1" t="n">
        <v>7896037916338</v>
      </c>
      <c r="L3034" s="1" t="s">
        <v>5188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7" t="n">
        <v>46190</v>
      </c>
      <c r="C3035" s="1" t="n">
        <v>1</v>
      </c>
      <c r="D3035" s="1" t="s">
        <v>3781</v>
      </c>
      <c r="E3035" s="1" t="n">
        <v>1699</v>
      </c>
      <c r="F3035" s="1" t="s">
        <v>428</v>
      </c>
      <c r="I3035" s="1" t="n">
        <v>304776</v>
      </c>
      <c r="J3035" s="1" t="n">
        <v>20427</v>
      </c>
      <c r="K3035" s="1" t="n">
        <v>7791293022567</v>
      </c>
      <c r="L3035" s="1" t="s">
        <v>5189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7" t="n">
        <v>46190</v>
      </c>
      <c r="C3036" s="1" t="n">
        <v>1</v>
      </c>
      <c r="D3036" s="1" t="s">
        <v>3781</v>
      </c>
      <c r="E3036" s="1" t="n">
        <v>1699</v>
      </c>
      <c r="F3036" s="1" t="s">
        <v>428</v>
      </c>
      <c r="I3036" s="1" t="n">
        <v>304776</v>
      </c>
      <c r="J3036" s="1" t="n">
        <v>20428</v>
      </c>
      <c r="K3036" s="1" t="n">
        <v>7791293022581</v>
      </c>
      <c r="L3036" s="1" t="s">
        <v>5190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7" t="n">
        <v>46190</v>
      </c>
      <c r="C3037" s="1" t="n">
        <v>1</v>
      </c>
      <c r="D3037" s="1" t="s">
        <v>3781</v>
      </c>
      <c r="E3037" s="1" t="n">
        <v>1699</v>
      </c>
      <c r="F3037" s="1" t="s">
        <v>428</v>
      </c>
      <c r="I3037" s="1" t="n">
        <v>304776</v>
      </c>
      <c r="J3037" s="1" t="n">
        <v>23249</v>
      </c>
      <c r="K3037" s="1" t="n">
        <v>7791293022598</v>
      </c>
      <c r="L3037" s="1" t="s">
        <v>5191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7" t="n">
        <v>46190</v>
      </c>
      <c r="C3038" s="1" t="n">
        <v>1</v>
      </c>
      <c r="D3038" s="1" t="s">
        <v>3781</v>
      </c>
      <c r="E3038" s="1" t="n">
        <v>1699</v>
      </c>
      <c r="F3038" s="1" t="s">
        <v>428</v>
      </c>
      <c r="I3038" s="1" t="n">
        <v>304776</v>
      </c>
      <c r="J3038" s="1" t="n">
        <v>24514</v>
      </c>
      <c r="K3038" s="1" t="n">
        <v>7791293032436</v>
      </c>
      <c r="L3038" s="1" t="s">
        <v>5192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7" t="n">
        <v>46190</v>
      </c>
      <c r="C3039" s="1" t="n">
        <v>1</v>
      </c>
      <c r="D3039" s="1" t="s">
        <v>3781</v>
      </c>
      <c r="E3039" s="1" t="n">
        <v>1699</v>
      </c>
      <c r="F3039" s="1" t="s">
        <v>428</v>
      </c>
      <c r="I3039" s="1" t="n">
        <v>304776</v>
      </c>
      <c r="J3039" s="1" t="n">
        <v>24516</v>
      </c>
      <c r="K3039" s="1" t="n">
        <v>7791293032443</v>
      </c>
      <c r="L3039" s="1" t="s">
        <v>5193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7" t="n">
        <v>46190</v>
      </c>
      <c r="C3040" s="1" t="n">
        <v>1</v>
      </c>
      <c r="D3040" s="1" t="s">
        <v>3781</v>
      </c>
      <c r="E3040" s="1" t="n">
        <v>1699</v>
      </c>
      <c r="F3040" s="1" t="s">
        <v>428</v>
      </c>
      <c r="I3040" s="1" t="n">
        <v>304776</v>
      </c>
      <c r="J3040" s="1" t="n">
        <v>25550</v>
      </c>
      <c r="K3040" s="1" t="n">
        <v>7791293032481</v>
      </c>
      <c r="L3040" s="1" t="s">
        <v>5194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7" t="n">
        <v>46190</v>
      </c>
      <c r="C3041" s="1" t="n">
        <v>1</v>
      </c>
      <c r="D3041" s="1" t="s">
        <v>3781</v>
      </c>
      <c r="E3041" s="1" t="n">
        <v>1699</v>
      </c>
      <c r="F3041" s="1" t="s">
        <v>428</v>
      </c>
      <c r="I3041" s="1" t="n">
        <v>304776</v>
      </c>
      <c r="J3041" s="1" t="n">
        <v>25579</v>
      </c>
      <c r="K3041" s="1" t="n">
        <v>7506306241183</v>
      </c>
      <c r="L3041" s="1" t="s">
        <v>5195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7" t="n">
        <v>46190</v>
      </c>
      <c r="C3042" s="1" t="n">
        <v>1</v>
      </c>
      <c r="D3042" s="1" t="s">
        <v>3781</v>
      </c>
      <c r="E3042" s="1" t="n">
        <v>1699</v>
      </c>
      <c r="F3042" s="1" t="s">
        <v>428</v>
      </c>
      <c r="I3042" s="1" t="n">
        <v>304776</v>
      </c>
      <c r="J3042" s="1" t="n">
        <v>26426</v>
      </c>
      <c r="K3042" s="1" t="n">
        <v>7506306244184</v>
      </c>
      <c r="L3042" s="1" t="s">
        <v>5196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7" t="n">
        <v>46190</v>
      </c>
      <c r="C3043" s="1" t="n">
        <v>1</v>
      </c>
      <c r="D3043" s="1" t="s">
        <v>3781</v>
      </c>
      <c r="E3043" s="1" t="n">
        <v>1699</v>
      </c>
      <c r="F3043" s="1" t="s">
        <v>428</v>
      </c>
      <c r="I3043" s="1" t="n">
        <v>304776</v>
      </c>
      <c r="J3043" s="1" t="n">
        <v>26426</v>
      </c>
      <c r="K3043" s="1" t="n">
        <v>7506306244184</v>
      </c>
      <c r="L3043" s="1" t="s">
        <v>5196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7" t="n">
        <v>46190</v>
      </c>
      <c r="C3044" s="1" t="n">
        <v>1</v>
      </c>
      <c r="D3044" s="1" t="s">
        <v>3781</v>
      </c>
      <c r="E3044" s="1" t="n">
        <v>1699</v>
      </c>
      <c r="F3044" s="1" t="s">
        <v>428</v>
      </c>
      <c r="I3044" s="1" t="n">
        <v>304776</v>
      </c>
      <c r="J3044" s="1" t="n">
        <v>27793</v>
      </c>
      <c r="K3044" s="1" t="n">
        <v>7791293032498</v>
      </c>
      <c r="L3044" s="1" t="s">
        <v>5197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7" t="n">
        <v>46190</v>
      </c>
      <c r="C3045" s="1" t="n">
        <v>1</v>
      </c>
      <c r="D3045" s="1" t="s">
        <v>3781</v>
      </c>
      <c r="E3045" s="1" t="n">
        <v>1699</v>
      </c>
      <c r="F3045" s="1" t="s">
        <v>428</v>
      </c>
      <c r="I3045" s="1" t="n">
        <v>304776</v>
      </c>
      <c r="J3045" s="1" t="n">
        <v>27794</v>
      </c>
      <c r="K3045" s="1" t="n">
        <v>7891150054646</v>
      </c>
      <c r="L3045" s="1" t="s">
        <v>5198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7" t="n">
        <v>46190</v>
      </c>
      <c r="C3046" s="1" t="n">
        <v>1</v>
      </c>
      <c r="D3046" s="1" t="s">
        <v>3781</v>
      </c>
      <c r="E3046" s="1" t="n">
        <v>1699</v>
      </c>
      <c r="F3046" s="1" t="s">
        <v>428</v>
      </c>
      <c r="I3046" s="1" t="n">
        <v>304776</v>
      </c>
      <c r="J3046" s="1" t="n">
        <v>35098</v>
      </c>
      <c r="K3046" s="1" t="n">
        <v>7899567247309</v>
      </c>
      <c r="L3046" s="1" t="s">
        <v>5199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7" t="n">
        <v>46190</v>
      </c>
      <c r="C3047" s="1" t="n">
        <v>1</v>
      </c>
      <c r="D3047" s="1" t="s">
        <v>3781</v>
      </c>
      <c r="E3047" s="1" t="n">
        <v>1699</v>
      </c>
      <c r="F3047" s="1" t="s">
        <v>428</v>
      </c>
      <c r="I3047" s="1" t="n">
        <v>304776</v>
      </c>
      <c r="J3047" s="1" t="n">
        <v>36025</v>
      </c>
      <c r="K3047" s="1" t="n">
        <v>7891150054653</v>
      </c>
      <c r="L3047" s="1" t="s">
        <v>5200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7" t="n">
        <v>46190</v>
      </c>
      <c r="C3048" s="1" t="n">
        <v>1</v>
      </c>
      <c r="D3048" s="1" t="s">
        <v>3781</v>
      </c>
      <c r="E3048" s="1" t="n">
        <v>1699</v>
      </c>
      <c r="F3048" s="1" t="s">
        <v>428</v>
      </c>
      <c r="I3048" s="1" t="n">
        <v>304776</v>
      </c>
      <c r="J3048" s="1" t="n">
        <v>36503</v>
      </c>
      <c r="K3048" s="1" t="n">
        <v>7899567245855</v>
      </c>
      <c r="L3048" s="1" t="s">
        <v>5201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7" t="n">
        <v>46190</v>
      </c>
      <c r="C3049" s="1" t="n">
        <v>1</v>
      </c>
      <c r="D3049" s="1" t="s">
        <v>3781</v>
      </c>
      <c r="E3049" s="1" t="n">
        <v>1699</v>
      </c>
      <c r="F3049" s="1" t="s">
        <v>428</v>
      </c>
      <c r="I3049" s="1" t="n">
        <v>304776</v>
      </c>
      <c r="J3049" s="1" t="n">
        <v>36969</v>
      </c>
      <c r="K3049" s="1" t="n">
        <v>7891000325858</v>
      </c>
      <c r="L3049" s="1" t="s">
        <v>4365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7" t="n">
        <v>46190</v>
      </c>
      <c r="C3050" s="1" t="n">
        <v>1</v>
      </c>
      <c r="D3050" s="1" t="s">
        <v>3781</v>
      </c>
      <c r="E3050" s="1" t="n">
        <v>1699</v>
      </c>
      <c r="F3050" s="1" t="s">
        <v>428</v>
      </c>
      <c r="I3050" s="1" t="n">
        <v>304776</v>
      </c>
      <c r="J3050" s="1" t="n">
        <v>46039</v>
      </c>
      <c r="K3050" s="1" t="n">
        <v>7791293022635</v>
      </c>
      <c r="L3050" s="1" t="s">
        <v>5202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7" t="n">
        <v>46190</v>
      </c>
      <c r="C3051" s="1" t="n">
        <v>1</v>
      </c>
      <c r="D3051" s="1" t="s">
        <v>3781</v>
      </c>
      <c r="E3051" s="1" t="n">
        <v>1699</v>
      </c>
      <c r="F3051" s="1" t="s">
        <v>428</v>
      </c>
      <c r="I3051" s="1" t="n">
        <v>304776</v>
      </c>
      <c r="J3051" s="1" t="n">
        <v>48334</v>
      </c>
      <c r="K3051" s="1" t="n">
        <v>7891150064737</v>
      </c>
      <c r="L3051" s="1" t="s">
        <v>5203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7" t="n">
        <v>46190</v>
      </c>
      <c r="C3052" s="1" t="n">
        <v>1</v>
      </c>
      <c r="D3052" s="1" t="s">
        <v>3781</v>
      </c>
      <c r="E3052" s="1" t="n">
        <v>1699</v>
      </c>
      <c r="F3052" s="1" t="s">
        <v>428</v>
      </c>
      <c r="I3052" s="1" t="n">
        <v>304778</v>
      </c>
      <c r="J3052" s="1" t="n">
        <v>74471</v>
      </c>
      <c r="K3052" s="1" t="n">
        <v>7898927209124</v>
      </c>
      <c r="L3052" s="1" t="s">
        <v>5204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7" t="n">
        <v>46190</v>
      </c>
      <c r="C3053" s="1" t="n">
        <v>1</v>
      </c>
      <c r="D3053" s="1" t="s">
        <v>3781</v>
      </c>
      <c r="E3053" s="1" t="n">
        <v>1699</v>
      </c>
      <c r="F3053" s="1" t="s">
        <v>428</v>
      </c>
      <c r="I3053" s="1" t="n">
        <v>304778</v>
      </c>
      <c r="J3053" s="1" t="n">
        <v>80163</v>
      </c>
      <c r="K3053" s="1" t="n">
        <v>7898927209254</v>
      </c>
      <c r="L3053" s="1" t="s">
        <v>5205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7" t="n">
        <v>46190</v>
      </c>
      <c r="C3054" s="1" t="n">
        <v>1</v>
      </c>
      <c r="D3054" s="1" t="s">
        <v>3781</v>
      </c>
      <c r="E3054" s="1" t="n">
        <v>1699</v>
      </c>
      <c r="F3054" s="1" t="s">
        <v>428</v>
      </c>
      <c r="I3054" s="1" t="n">
        <v>304778</v>
      </c>
      <c r="J3054" s="1" t="n">
        <v>81443</v>
      </c>
      <c r="K3054" s="1" t="n">
        <v>7898927209131</v>
      </c>
      <c r="L3054" s="1" t="s">
        <v>5206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7" t="n">
        <v>46190</v>
      </c>
      <c r="C3055" s="1" t="n">
        <v>1</v>
      </c>
      <c r="D3055" s="1" t="s">
        <v>3781</v>
      </c>
      <c r="E3055" s="1" t="n">
        <v>1616</v>
      </c>
      <c r="F3055" s="1" t="s">
        <v>590</v>
      </c>
      <c r="I3055" s="1" t="n">
        <v>646127</v>
      </c>
      <c r="J3055" s="1" t="n">
        <v>16423</v>
      </c>
      <c r="K3055" s="1" t="n">
        <v>7891331010508</v>
      </c>
      <c r="L3055" s="1" t="s">
        <v>5207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7" t="n">
        <v>46190</v>
      </c>
      <c r="C3056" s="1" t="n">
        <v>1</v>
      </c>
      <c r="D3056" s="1" t="s">
        <v>3781</v>
      </c>
      <c r="E3056" s="1" t="n">
        <v>1616</v>
      </c>
      <c r="F3056" s="1" t="s">
        <v>590</v>
      </c>
      <c r="I3056" s="1" t="n">
        <v>646127</v>
      </c>
      <c r="J3056" s="1" t="n">
        <v>21798</v>
      </c>
      <c r="K3056" s="1" t="n">
        <v>7891331014537</v>
      </c>
      <c r="L3056" s="1" t="s">
        <v>5208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7" t="n">
        <v>46190</v>
      </c>
      <c r="C3057" s="1" t="n">
        <v>1</v>
      </c>
      <c r="D3057" s="1" t="s">
        <v>3781</v>
      </c>
      <c r="E3057" s="1" t="n">
        <v>1616</v>
      </c>
      <c r="F3057" s="1" t="s">
        <v>590</v>
      </c>
      <c r="I3057" s="1" t="n">
        <v>646127</v>
      </c>
      <c r="J3057" s="1" t="n">
        <v>26650</v>
      </c>
      <c r="K3057" s="1" t="n">
        <v>7896022204648</v>
      </c>
      <c r="L3057" s="1" t="s">
        <v>5209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7" t="n">
        <v>46190</v>
      </c>
      <c r="C3058" s="1" t="n">
        <v>1</v>
      </c>
      <c r="D3058" s="1" t="s">
        <v>3781</v>
      </c>
      <c r="E3058" s="1" t="n">
        <v>1616</v>
      </c>
      <c r="F3058" s="1" t="s">
        <v>590</v>
      </c>
      <c r="I3058" s="1" t="n">
        <v>646127</v>
      </c>
      <c r="J3058" s="1" t="n">
        <v>26651</v>
      </c>
      <c r="K3058" s="1" t="n">
        <v>7896022207014</v>
      </c>
      <c r="L3058" s="1" t="s">
        <v>5210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7" t="n">
        <v>46190</v>
      </c>
      <c r="C3059" s="1" t="n">
        <v>1</v>
      </c>
      <c r="D3059" s="1" t="s">
        <v>3781</v>
      </c>
      <c r="E3059" s="1" t="n">
        <v>1616</v>
      </c>
      <c r="F3059" s="1" t="s">
        <v>590</v>
      </c>
      <c r="I3059" s="1" t="n">
        <v>646127</v>
      </c>
      <c r="J3059" s="1" t="n">
        <v>27777</v>
      </c>
      <c r="K3059" s="1" t="n">
        <v>7896022207106</v>
      </c>
      <c r="L3059" s="1" t="s">
        <v>5211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7" t="n">
        <v>46190</v>
      </c>
      <c r="C3060" s="1" t="n">
        <v>1</v>
      </c>
      <c r="D3060" s="1" t="s">
        <v>3781</v>
      </c>
      <c r="E3060" s="1" t="n">
        <v>1616</v>
      </c>
      <c r="F3060" s="1" t="s">
        <v>590</v>
      </c>
      <c r="I3060" s="1" t="n">
        <v>646127</v>
      </c>
      <c r="J3060" s="1" t="n">
        <v>27778</v>
      </c>
      <c r="K3060" s="1" t="n">
        <v>7896022207076</v>
      </c>
      <c r="L3060" s="1" t="s">
        <v>5212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7" t="n">
        <v>46190</v>
      </c>
      <c r="C3061" s="1" t="n">
        <v>1</v>
      </c>
      <c r="D3061" s="1" t="s">
        <v>3781</v>
      </c>
      <c r="E3061" s="1" t="n">
        <v>1616</v>
      </c>
      <c r="F3061" s="1" t="s">
        <v>590</v>
      </c>
      <c r="I3061" s="1" t="n">
        <v>646127</v>
      </c>
      <c r="J3061" s="1" t="n">
        <v>29603</v>
      </c>
      <c r="K3061" s="1" t="n">
        <v>7896022204624</v>
      </c>
      <c r="L3061" s="1" t="s">
        <v>5213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7" t="n">
        <v>46190</v>
      </c>
      <c r="C3062" s="1" t="n">
        <v>1</v>
      </c>
      <c r="D3062" s="1" t="s">
        <v>3781</v>
      </c>
      <c r="E3062" s="1" t="n">
        <v>1616</v>
      </c>
      <c r="F3062" s="1" t="s">
        <v>590</v>
      </c>
      <c r="I3062" s="1" t="n">
        <v>646127</v>
      </c>
      <c r="J3062" s="1" t="n">
        <v>29841</v>
      </c>
      <c r="K3062" s="1" t="n">
        <v>7896022204631</v>
      </c>
      <c r="L3062" s="1" t="s">
        <v>5214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7" t="n">
        <v>46190</v>
      </c>
      <c r="C3063" s="1" t="n">
        <v>1</v>
      </c>
      <c r="D3063" s="1" t="s">
        <v>3781</v>
      </c>
      <c r="E3063" s="1" t="n">
        <v>1616</v>
      </c>
      <c r="F3063" s="1" t="s">
        <v>590</v>
      </c>
      <c r="I3063" s="1" t="n">
        <v>646127</v>
      </c>
      <c r="J3063" s="1" t="n">
        <v>31712</v>
      </c>
      <c r="K3063" s="1" t="n">
        <v>7896022207113</v>
      </c>
      <c r="L3063" s="1" t="s">
        <v>5215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7" t="n">
        <v>46190</v>
      </c>
      <c r="C3064" s="1" t="n">
        <v>1</v>
      </c>
      <c r="D3064" s="1" t="s">
        <v>3781</v>
      </c>
      <c r="E3064" s="1" t="n">
        <v>1616</v>
      </c>
      <c r="F3064" s="1" t="s">
        <v>590</v>
      </c>
      <c r="I3064" s="1" t="n">
        <v>646127</v>
      </c>
      <c r="J3064" s="1" t="n">
        <v>31840</v>
      </c>
      <c r="K3064" s="1" t="n">
        <v>7896022207090</v>
      </c>
      <c r="L3064" s="1" t="s">
        <v>5216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7" t="n">
        <v>46190</v>
      </c>
      <c r="C3065" s="1" t="n">
        <v>1</v>
      </c>
      <c r="D3065" s="1" t="s">
        <v>3781</v>
      </c>
      <c r="E3065" s="1" t="n">
        <v>1616</v>
      </c>
      <c r="F3065" s="1" t="s">
        <v>590</v>
      </c>
      <c r="I3065" s="1" t="n">
        <v>646127</v>
      </c>
      <c r="J3065" s="1" t="n">
        <v>47934</v>
      </c>
      <c r="K3065" s="1" t="n">
        <v>7896022207632</v>
      </c>
      <c r="L3065" s="1" t="s">
        <v>5217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7" t="n">
        <v>46190</v>
      </c>
      <c r="C3066" s="1" t="n">
        <v>1</v>
      </c>
      <c r="D3066" s="1" t="s">
        <v>3781</v>
      </c>
      <c r="E3066" s="1" t="n">
        <v>1616</v>
      </c>
      <c r="F3066" s="1" t="s">
        <v>590</v>
      </c>
      <c r="I3066" s="1" t="n">
        <v>646127</v>
      </c>
      <c r="J3066" s="1" t="n">
        <v>51384</v>
      </c>
      <c r="K3066" s="1" t="n">
        <v>7896022207311</v>
      </c>
      <c r="L3066" s="1" t="s">
        <v>5218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7" t="n">
        <v>46190</v>
      </c>
      <c r="C3067" s="1" t="n">
        <v>1</v>
      </c>
      <c r="D3067" s="1" t="s">
        <v>3781</v>
      </c>
      <c r="E3067" s="1" t="n">
        <v>1616</v>
      </c>
      <c r="F3067" s="1" t="s">
        <v>590</v>
      </c>
      <c r="I3067" s="1" t="n">
        <v>646127</v>
      </c>
      <c r="J3067" s="1" t="n">
        <v>60627</v>
      </c>
      <c r="K3067" s="1" t="n">
        <v>7896022207847</v>
      </c>
      <c r="L3067" s="1" t="s">
        <v>5219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7" t="n">
        <v>46190</v>
      </c>
      <c r="C3068" s="1" t="n">
        <v>1</v>
      </c>
      <c r="D3068" s="1" t="s">
        <v>3781</v>
      </c>
      <c r="E3068" s="1" t="n">
        <v>1616</v>
      </c>
      <c r="F3068" s="1" t="s">
        <v>590</v>
      </c>
      <c r="I3068" s="1" t="n">
        <v>646127</v>
      </c>
      <c r="J3068" s="1" t="n">
        <v>60629</v>
      </c>
      <c r="K3068" s="1" t="n">
        <v>7896022207830</v>
      </c>
      <c r="L3068" s="1" t="s">
        <v>5220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7" t="n">
        <v>46190</v>
      </c>
      <c r="C3069" s="1" t="n">
        <v>1</v>
      </c>
      <c r="D3069" s="1" t="s">
        <v>3781</v>
      </c>
      <c r="E3069" s="1" t="n">
        <v>1718</v>
      </c>
      <c r="F3069" s="1" t="s">
        <v>159</v>
      </c>
      <c r="I3069" s="1" t="n">
        <v>674269</v>
      </c>
      <c r="J3069" s="1" t="n">
        <v>102261</v>
      </c>
      <c r="K3069" s="1" t="n">
        <v>7896007811403</v>
      </c>
      <c r="L3069" s="1" t="s">
        <v>5221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7" t="n">
        <v>46190</v>
      </c>
      <c r="C3070" s="1" t="n">
        <v>1</v>
      </c>
      <c r="D3070" s="1" t="s">
        <v>3781</v>
      </c>
      <c r="E3070" s="1" t="n">
        <v>1718</v>
      </c>
      <c r="F3070" s="1" t="s">
        <v>159</v>
      </c>
      <c r="I3070" s="1" t="n">
        <v>674269</v>
      </c>
      <c r="J3070" s="1" t="n">
        <v>102265</v>
      </c>
      <c r="K3070" s="1" t="n">
        <v>7896007811021</v>
      </c>
      <c r="L3070" s="1" t="s">
        <v>5222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7" t="n">
        <v>46190</v>
      </c>
      <c r="C3071" s="1" t="n">
        <v>1</v>
      </c>
      <c r="D3071" s="1" t="s">
        <v>3781</v>
      </c>
      <c r="E3071" s="1" t="n">
        <v>1718</v>
      </c>
      <c r="F3071" s="1" t="s">
        <v>159</v>
      </c>
      <c r="I3071" s="1" t="n">
        <v>674269</v>
      </c>
      <c r="J3071" s="1" t="n">
        <v>102268</v>
      </c>
      <c r="K3071" s="1" t="n">
        <v>7896007811007</v>
      </c>
      <c r="L3071" s="1" t="s">
        <v>5223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7" t="n">
        <v>46190</v>
      </c>
      <c r="C3072" s="1" t="n">
        <v>1</v>
      </c>
      <c r="D3072" s="1" t="s">
        <v>3781</v>
      </c>
      <c r="E3072" s="1" t="n">
        <v>1718</v>
      </c>
      <c r="F3072" s="1" t="s">
        <v>159</v>
      </c>
      <c r="I3072" s="1" t="n">
        <v>674269</v>
      </c>
      <c r="J3072" s="1" t="n">
        <v>102277</v>
      </c>
      <c r="K3072" s="1" t="n">
        <v>7896007811304</v>
      </c>
      <c r="L3072" s="1" t="s">
        <v>5224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7" t="n">
        <v>46190</v>
      </c>
      <c r="C3073" s="1" t="n">
        <v>1</v>
      </c>
      <c r="D3073" s="1" t="s">
        <v>3781</v>
      </c>
      <c r="E3073" s="1" t="n">
        <v>1718</v>
      </c>
      <c r="F3073" s="1" t="s">
        <v>159</v>
      </c>
      <c r="I3073" s="1" t="n">
        <v>674269</v>
      </c>
      <c r="J3073" s="1" t="n">
        <v>102499</v>
      </c>
      <c r="K3073" s="1" t="n">
        <v>7896007800025</v>
      </c>
      <c r="L3073" s="1" t="s">
        <v>5225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7" t="n">
        <v>46190</v>
      </c>
      <c r="C3074" s="1" t="n">
        <v>1</v>
      </c>
      <c r="D3074" s="1" t="s">
        <v>3781</v>
      </c>
      <c r="E3074" s="1" t="n">
        <v>1718</v>
      </c>
      <c r="F3074" s="1" t="s">
        <v>159</v>
      </c>
      <c r="I3074" s="1" t="n">
        <v>674269</v>
      </c>
      <c r="J3074" s="1" t="n">
        <v>108372</v>
      </c>
      <c r="K3074" s="1" t="n">
        <v>7896007800001</v>
      </c>
      <c r="L3074" s="1" t="s">
        <v>5226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7" t="n">
        <v>46190</v>
      </c>
      <c r="C3075" s="1" t="n">
        <v>1</v>
      </c>
      <c r="D3075" s="1" t="s">
        <v>3781</v>
      </c>
      <c r="E3075" s="1" t="n">
        <v>1718</v>
      </c>
      <c r="F3075" s="1" t="s">
        <v>159</v>
      </c>
      <c r="I3075" s="1" t="n">
        <v>674269</v>
      </c>
      <c r="J3075" s="1" t="n">
        <v>19008</v>
      </c>
      <c r="K3075" s="1" t="n">
        <v>7896007811298</v>
      </c>
      <c r="L3075" s="1" t="s">
        <v>5227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7" t="n">
        <v>46190</v>
      </c>
      <c r="C3076" s="1" t="n">
        <v>1</v>
      </c>
      <c r="D3076" s="1" t="s">
        <v>3781</v>
      </c>
      <c r="E3076" s="1" t="n">
        <v>1718</v>
      </c>
      <c r="F3076" s="1" t="s">
        <v>159</v>
      </c>
      <c r="I3076" s="1" t="n">
        <v>674269</v>
      </c>
      <c r="J3076" s="1" t="n">
        <v>31748</v>
      </c>
      <c r="K3076" s="1" t="n">
        <v>7896007865970</v>
      </c>
      <c r="L3076" s="1" t="s">
        <v>5228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7" t="n">
        <v>46190</v>
      </c>
      <c r="C3077" s="1" t="n">
        <v>1</v>
      </c>
      <c r="D3077" s="1" t="s">
        <v>3781</v>
      </c>
      <c r="E3077" s="1" t="n">
        <v>1718</v>
      </c>
      <c r="F3077" s="1" t="s">
        <v>159</v>
      </c>
      <c r="I3077" s="1" t="n">
        <v>674269</v>
      </c>
      <c r="J3077" s="1" t="n">
        <v>38503</v>
      </c>
      <c r="K3077" s="1" t="n">
        <v>7896007800056</v>
      </c>
      <c r="L3077" s="1" t="s">
        <v>5229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7" t="n">
        <v>46190</v>
      </c>
      <c r="C3078" s="1" t="n">
        <v>1</v>
      </c>
      <c r="D3078" s="1" t="s">
        <v>3781</v>
      </c>
      <c r="E3078" s="1" t="n">
        <v>1718</v>
      </c>
      <c r="F3078" s="1" t="s">
        <v>159</v>
      </c>
      <c r="I3078" s="1" t="n">
        <v>674269</v>
      </c>
      <c r="J3078" s="1" t="n">
        <v>57102</v>
      </c>
      <c r="K3078" s="1" t="n">
        <v>7896089088649</v>
      </c>
      <c r="L3078" s="1" t="s">
        <v>5230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7" t="n">
        <v>46190</v>
      </c>
      <c r="C3079" s="1" t="n">
        <v>1</v>
      </c>
      <c r="D3079" s="1" t="s">
        <v>3781</v>
      </c>
      <c r="E3079" s="1" t="n">
        <v>1642</v>
      </c>
      <c r="F3079" s="1" t="s">
        <v>184</v>
      </c>
      <c r="I3079" s="1" t="n">
        <v>1027236</v>
      </c>
      <c r="J3079" s="1" t="n">
        <v>103855</v>
      </c>
      <c r="K3079" s="1" t="n">
        <v>7896289211267</v>
      </c>
      <c r="L3079" s="1" t="s">
        <v>5231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7" t="n">
        <v>46190</v>
      </c>
      <c r="C3080" s="1" t="n">
        <v>1</v>
      </c>
      <c r="D3080" s="1" t="s">
        <v>3781</v>
      </c>
      <c r="E3080" s="1" t="n">
        <v>1642</v>
      </c>
      <c r="F3080" s="1" t="s">
        <v>184</v>
      </c>
      <c r="I3080" s="1" t="n">
        <v>1027236</v>
      </c>
      <c r="J3080" s="1" t="n">
        <v>105780</v>
      </c>
      <c r="K3080" s="1" t="n">
        <v>7896289210017</v>
      </c>
      <c r="L3080" s="1" t="s">
        <v>4164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7" t="n">
        <v>46190</v>
      </c>
      <c r="C3081" s="1" t="n">
        <v>1</v>
      </c>
      <c r="D3081" s="1" t="s">
        <v>3781</v>
      </c>
      <c r="E3081" s="1" t="n">
        <v>1642</v>
      </c>
      <c r="F3081" s="1" t="s">
        <v>184</v>
      </c>
      <c r="I3081" s="1" t="n">
        <v>1027236</v>
      </c>
      <c r="J3081" s="1" t="n">
        <v>106079</v>
      </c>
      <c r="K3081" s="1" t="n">
        <v>7896289210130</v>
      </c>
      <c r="L3081" s="1" t="s">
        <v>4166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7" t="n">
        <v>46190</v>
      </c>
      <c r="C3082" s="1" t="n">
        <v>1</v>
      </c>
      <c r="D3082" s="1" t="s">
        <v>3781</v>
      </c>
      <c r="E3082" s="1" t="n">
        <v>1642</v>
      </c>
      <c r="F3082" s="1" t="s">
        <v>184</v>
      </c>
      <c r="I3082" s="1" t="n">
        <v>1027236</v>
      </c>
      <c r="J3082" s="1" t="n">
        <v>106274</v>
      </c>
      <c r="K3082" s="1" t="n">
        <v>7896289210086</v>
      </c>
      <c r="L3082" s="1" t="s">
        <v>4167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7" t="n">
        <v>46190</v>
      </c>
      <c r="C3083" s="1" t="n">
        <v>1</v>
      </c>
      <c r="D3083" s="1" t="s">
        <v>3781</v>
      </c>
      <c r="E3083" s="1" t="n">
        <v>1642</v>
      </c>
      <c r="F3083" s="1" t="s">
        <v>184</v>
      </c>
      <c r="I3083" s="1" t="n">
        <v>1027236</v>
      </c>
      <c r="J3083" s="1" t="n">
        <v>106280</v>
      </c>
      <c r="K3083" s="1" t="n">
        <v>7896289210062</v>
      </c>
      <c r="L3083" s="1" t="s">
        <v>4168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7" t="n">
        <v>46190</v>
      </c>
      <c r="C3084" s="1" t="n">
        <v>1</v>
      </c>
      <c r="D3084" s="1" t="s">
        <v>3781</v>
      </c>
      <c r="E3084" s="1" t="n">
        <v>1642</v>
      </c>
      <c r="F3084" s="1" t="s">
        <v>184</v>
      </c>
      <c r="I3084" s="1" t="n">
        <v>1027236</v>
      </c>
      <c r="J3084" s="1" t="n">
        <v>106407</v>
      </c>
      <c r="K3084" s="1" t="n">
        <v>7896289210031</v>
      </c>
      <c r="L3084" s="1" t="s">
        <v>4169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7" t="n">
        <v>46190</v>
      </c>
      <c r="C3085" s="1" t="n">
        <v>1</v>
      </c>
      <c r="D3085" s="1" t="s">
        <v>3781</v>
      </c>
      <c r="E3085" s="1" t="n">
        <v>10009</v>
      </c>
      <c r="F3085" s="1" t="s">
        <v>233</v>
      </c>
      <c r="I3085" s="1" t="n">
        <v>1414636</v>
      </c>
      <c r="J3085" s="1" t="n">
        <v>102576</v>
      </c>
      <c r="K3085" s="1" t="n">
        <v>7891000126905</v>
      </c>
      <c r="L3085" s="1" t="s">
        <v>5232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7" t="n">
        <v>46190</v>
      </c>
      <c r="C3086" s="1" t="n">
        <v>1</v>
      </c>
      <c r="D3086" s="1" t="s">
        <v>3781</v>
      </c>
      <c r="E3086" s="1" t="n">
        <v>10009</v>
      </c>
      <c r="F3086" s="1" t="s">
        <v>233</v>
      </c>
      <c r="I3086" s="1" t="n">
        <v>1414636</v>
      </c>
      <c r="J3086" s="1" t="n">
        <v>11844</v>
      </c>
      <c r="K3086" s="1" t="n">
        <v>7891000070673</v>
      </c>
      <c r="L3086" s="1" t="s">
        <v>5233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7" t="n">
        <v>46190</v>
      </c>
      <c r="C3087" s="1" t="n">
        <v>1</v>
      </c>
      <c r="D3087" s="1" t="s">
        <v>3781</v>
      </c>
      <c r="E3087" s="1" t="n">
        <v>10009</v>
      </c>
      <c r="F3087" s="1" t="s">
        <v>233</v>
      </c>
      <c r="I3087" s="1" t="n">
        <v>1414636</v>
      </c>
      <c r="J3087" s="1" t="n">
        <v>12411</v>
      </c>
      <c r="K3087" s="1" t="n">
        <v>7891000050927</v>
      </c>
      <c r="L3087" s="1" t="s">
        <v>5234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7" t="n">
        <v>46190</v>
      </c>
      <c r="C3088" s="1" t="n">
        <v>1</v>
      </c>
      <c r="D3088" s="1" t="s">
        <v>3781</v>
      </c>
      <c r="E3088" s="1" t="n">
        <v>10009</v>
      </c>
      <c r="F3088" s="1" t="s">
        <v>233</v>
      </c>
      <c r="I3088" s="1" t="n">
        <v>1414636</v>
      </c>
      <c r="J3088" s="1" t="n">
        <v>12588</v>
      </c>
      <c r="K3088" s="1" t="n">
        <v>7891000067048</v>
      </c>
      <c r="L3088" s="1" t="s">
        <v>5235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7" t="n">
        <v>46190</v>
      </c>
      <c r="C3089" s="1" t="n">
        <v>1</v>
      </c>
      <c r="D3089" s="1" t="s">
        <v>3781</v>
      </c>
      <c r="E3089" s="1" t="n">
        <v>10009</v>
      </c>
      <c r="F3089" s="1" t="s">
        <v>233</v>
      </c>
      <c r="I3089" s="1" t="n">
        <v>1414636</v>
      </c>
      <c r="J3089" s="1" t="n">
        <v>12803</v>
      </c>
      <c r="K3089" s="1" t="n">
        <v>7891000050880</v>
      </c>
      <c r="L3089" s="1" t="s">
        <v>5236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7" t="n">
        <v>46190</v>
      </c>
      <c r="C3090" s="1" t="n">
        <v>1</v>
      </c>
      <c r="D3090" s="1" t="s">
        <v>3781</v>
      </c>
      <c r="E3090" s="1" t="n">
        <v>10009</v>
      </c>
      <c r="F3090" s="1" t="s">
        <v>233</v>
      </c>
      <c r="I3090" s="1" t="n">
        <v>1414636</v>
      </c>
      <c r="J3090" s="1" t="n">
        <v>13038</v>
      </c>
      <c r="K3090" s="1" t="n">
        <v>7891000077962</v>
      </c>
      <c r="L3090" s="1" t="s">
        <v>5237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7" t="n">
        <v>46190</v>
      </c>
      <c r="C3091" s="1" t="n">
        <v>1</v>
      </c>
      <c r="D3091" s="1" t="s">
        <v>3781</v>
      </c>
      <c r="E3091" s="1" t="n">
        <v>10009</v>
      </c>
      <c r="F3091" s="1" t="s">
        <v>233</v>
      </c>
      <c r="I3091" s="1" t="n">
        <v>1414636</v>
      </c>
      <c r="J3091" s="1" t="n">
        <v>13105</v>
      </c>
      <c r="K3091" s="1" t="n">
        <v>7891000077924</v>
      </c>
      <c r="L3091" s="1" t="s">
        <v>5238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7" t="n">
        <v>46190</v>
      </c>
      <c r="C3092" s="1" t="n">
        <v>1</v>
      </c>
      <c r="D3092" s="1" t="s">
        <v>3781</v>
      </c>
      <c r="E3092" s="1" t="n">
        <v>10009</v>
      </c>
      <c r="F3092" s="1" t="s">
        <v>233</v>
      </c>
      <c r="I3092" s="1" t="n">
        <v>1414636</v>
      </c>
      <c r="J3092" s="1" t="n">
        <v>15573</v>
      </c>
      <c r="K3092" s="1" t="n">
        <v>7891000089194</v>
      </c>
      <c r="L3092" s="1" t="s">
        <v>5239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7" t="n">
        <v>46190</v>
      </c>
      <c r="C3093" s="1" t="n">
        <v>1</v>
      </c>
      <c r="D3093" s="1" t="s">
        <v>3781</v>
      </c>
      <c r="E3093" s="1" t="n">
        <v>10009</v>
      </c>
      <c r="F3093" s="1" t="s">
        <v>233</v>
      </c>
      <c r="I3093" s="1" t="n">
        <v>1414636</v>
      </c>
      <c r="J3093" s="1" t="n">
        <v>15716</v>
      </c>
      <c r="K3093" s="1" t="n">
        <v>7891000089231</v>
      </c>
      <c r="L3093" s="1" t="s">
        <v>5240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7" t="n">
        <v>46190</v>
      </c>
      <c r="C3094" s="1" t="n">
        <v>1</v>
      </c>
      <c r="D3094" s="1" t="s">
        <v>3781</v>
      </c>
      <c r="E3094" s="1" t="n">
        <v>10009</v>
      </c>
      <c r="F3094" s="1" t="s">
        <v>233</v>
      </c>
      <c r="I3094" s="1" t="n">
        <v>1414636</v>
      </c>
      <c r="J3094" s="1" t="n">
        <v>15717</v>
      </c>
      <c r="K3094" s="1" t="n">
        <v>7891000089255</v>
      </c>
      <c r="L3094" s="1" t="s">
        <v>5241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7" t="n">
        <v>46190</v>
      </c>
      <c r="C3095" s="1" t="n">
        <v>1</v>
      </c>
      <c r="D3095" s="1" t="s">
        <v>3781</v>
      </c>
      <c r="E3095" s="1" t="n">
        <v>10009</v>
      </c>
      <c r="F3095" s="1" t="s">
        <v>233</v>
      </c>
      <c r="I3095" s="1" t="n">
        <v>1414636</v>
      </c>
      <c r="J3095" s="1" t="n">
        <v>15718</v>
      </c>
      <c r="K3095" s="1" t="n">
        <v>7891000089279</v>
      </c>
      <c r="L3095" s="1" t="s">
        <v>5242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7" t="n">
        <v>46190</v>
      </c>
      <c r="C3096" s="1" t="n">
        <v>1</v>
      </c>
      <c r="D3096" s="1" t="s">
        <v>3781</v>
      </c>
      <c r="E3096" s="1" t="n">
        <v>10009</v>
      </c>
      <c r="F3096" s="1" t="s">
        <v>233</v>
      </c>
      <c r="I3096" s="1" t="n">
        <v>1414636</v>
      </c>
      <c r="J3096" s="1" t="n">
        <v>16667</v>
      </c>
      <c r="K3096" s="1" t="n">
        <v>7891000090732</v>
      </c>
      <c r="L3096" s="1" t="s">
        <v>5243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7" t="n">
        <v>46190</v>
      </c>
      <c r="C3097" s="1" t="n">
        <v>1</v>
      </c>
      <c r="D3097" s="1" t="s">
        <v>3781</v>
      </c>
      <c r="E3097" s="1" t="n">
        <v>10009</v>
      </c>
      <c r="F3097" s="1" t="s">
        <v>233</v>
      </c>
      <c r="I3097" s="1" t="n">
        <v>1414636</v>
      </c>
      <c r="J3097" s="1" t="n">
        <v>17092</v>
      </c>
      <c r="K3097" s="1" t="n">
        <v>7891000051436</v>
      </c>
      <c r="L3097" s="1" t="s">
        <v>5244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7" t="n">
        <v>46190</v>
      </c>
      <c r="C3098" s="1" t="n">
        <v>1</v>
      </c>
      <c r="D3098" s="1" t="s">
        <v>3781</v>
      </c>
      <c r="E3098" s="1" t="n">
        <v>10009</v>
      </c>
      <c r="F3098" s="1" t="s">
        <v>233</v>
      </c>
      <c r="I3098" s="1" t="n">
        <v>1414636</v>
      </c>
      <c r="J3098" s="1" t="n">
        <v>18833</v>
      </c>
      <c r="K3098" s="1" t="n">
        <v>7891000098950</v>
      </c>
      <c r="L3098" s="1" t="s">
        <v>5245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7" t="n">
        <v>46190</v>
      </c>
      <c r="C3099" s="1" t="n">
        <v>1</v>
      </c>
      <c r="D3099" s="1" t="s">
        <v>3781</v>
      </c>
      <c r="E3099" s="1" t="n">
        <v>10009</v>
      </c>
      <c r="F3099" s="1" t="s">
        <v>233</v>
      </c>
      <c r="I3099" s="1" t="n">
        <v>1414636</v>
      </c>
      <c r="J3099" s="1" t="n">
        <v>19811</v>
      </c>
      <c r="K3099" s="1" t="n">
        <v>7891000101506</v>
      </c>
      <c r="L3099" s="1" t="s">
        <v>5246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7" t="n">
        <v>46190</v>
      </c>
      <c r="C3100" s="1" t="n">
        <v>1</v>
      </c>
      <c r="D3100" s="1" t="s">
        <v>3781</v>
      </c>
      <c r="E3100" s="1" t="n">
        <v>10009</v>
      </c>
      <c r="F3100" s="1" t="s">
        <v>233</v>
      </c>
      <c r="I3100" s="1" t="n">
        <v>1414636</v>
      </c>
      <c r="J3100" s="1" t="n">
        <v>19987</v>
      </c>
      <c r="K3100" s="1" t="n">
        <v>7891000101926</v>
      </c>
      <c r="L3100" s="1" t="s">
        <v>5247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7" t="n">
        <v>46190</v>
      </c>
      <c r="C3101" s="1" t="n">
        <v>1</v>
      </c>
      <c r="D3101" s="1" t="s">
        <v>3781</v>
      </c>
      <c r="E3101" s="1" t="n">
        <v>10009</v>
      </c>
      <c r="F3101" s="1" t="s">
        <v>233</v>
      </c>
      <c r="I3101" s="1" t="n">
        <v>1414636</v>
      </c>
      <c r="J3101" s="1" t="n">
        <v>24989</v>
      </c>
      <c r="K3101" s="1" t="n">
        <v>7891000241356</v>
      </c>
      <c r="L3101" s="1" t="s">
        <v>5248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7" t="n">
        <v>46190</v>
      </c>
      <c r="C3102" s="1" t="n">
        <v>1</v>
      </c>
      <c r="D3102" s="1" t="s">
        <v>3781</v>
      </c>
      <c r="E3102" s="1" t="n">
        <v>10009</v>
      </c>
      <c r="F3102" s="1" t="s">
        <v>233</v>
      </c>
      <c r="I3102" s="1" t="n">
        <v>1414636</v>
      </c>
      <c r="J3102" s="1" t="n">
        <v>26982</v>
      </c>
      <c r="K3102" s="1" t="n">
        <v>7891000255445</v>
      </c>
      <c r="L3102" s="1" t="s">
        <v>5249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7" t="n">
        <v>46190</v>
      </c>
      <c r="C3103" s="1" t="n">
        <v>1</v>
      </c>
      <c r="D3103" s="1" t="s">
        <v>3781</v>
      </c>
      <c r="E3103" s="1" t="n">
        <v>10009</v>
      </c>
      <c r="F3103" s="1" t="s">
        <v>233</v>
      </c>
      <c r="I3103" s="1" t="n">
        <v>1414636</v>
      </c>
      <c r="J3103" s="1" t="n">
        <v>30028</v>
      </c>
      <c r="K3103" s="1" t="n">
        <v>7891000241295</v>
      </c>
      <c r="L3103" s="1" t="s">
        <v>5250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7" t="n">
        <v>46190</v>
      </c>
      <c r="C3104" s="1" t="n">
        <v>1</v>
      </c>
      <c r="D3104" s="1" t="s">
        <v>3781</v>
      </c>
      <c r="E3104" s="1" t="n">
        <v>10009</v>
      </c>
      <c r="F3104" s="1" t="s">
        <v>233</v>
      </c>
      <c r="I3104" s="1" t="n">
        <v>1414636</v>
      </c>
      <c r="J3104" s="1" t="n">
        <v>35393</v>
      </c>
      <c r="K3104" s="1" t="n">
        <v>7891008414127</v>
      </c>
      <c r="L3104" s="1" t="s">
        <v>5251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7" t="n">
        <v>46190</v>
      </c>
      <c r="C3105" s="1" t="n">
        <v>1</v>
      </c>
      <c r="D3105" s="1" t="s">
        <v>3781</v>
      </c>
      <c r="E3105" s="1" t="n">
        <v>10009</v>
      </c>
      <c r="F3105" s="1" t="s">
        <v>233</v>
      </c>
      <c r="I3105" s="1" t="n">
        <v>1414636</v>
      </c>
      <c r="J3105" s="1" t="n">
        <v>35908</v>
      </c>
      <c r="K3105" s="1" t="n">
        <v>7891000329207</v>
      </c>
      <c r="L3105" s="1" t="s">
        <v>5252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7" t="n">
        <v>46190</v>
      </c>
      <c r="C3106" s="1" t="n">
        <v>1</v>
      </c>
      <c r="D3106" s="1" t="s">
        <v>3781</v>
      </c>
      <c r="E3106" s="1" t="n">
        <v>10009</v>
      </c>
      <c r="F3106" s="1" t="s">
        <v>233</v>
      </c>
      <c r="I3106" s="1" t="n">
        <v>1414636</v>
      </c>
      <c r="J3106" s="1" t="n">
        <v>36097</v>
      </c>
      <c r="K3106" s="1" t="n">
        <v>7891000305553</v>
      </c>
      <c r="L3106" s="1" t="s">
        <v>5253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7" t="n">
        <v>46190</v>
      </c>
      <c r="C3107" s="1" t="n">
        <v>1</v>
      </c>
      <c r="D3107" s="1" t="s">
        <v>3781</v>
      </c>
      <c r="E3107" s="1" t="n">
        <v>10009</v>
      </c>
      <c r="F3107" s="1" t="s">
        <v>233</v>
      </c>
      <c r="I3107" s="1" t="n">
        <v>1414636</v>
      </c>
      <c r="J3107" s="1" t="n">
        <v>38093</v>
      </c>
      <c r="K3107" s="1" t="n">
        <v>7891000113295</v>
      </c>
      <c r="L3107" s="1" t="s">
        <v>5254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7" t="n">
        <v>46190</v>
      </c>
      <c r="C3108" s="1" t="n">
        <v>1</v>
      </c>
      <c r="D3108" s="1" t="s">
        <v>3781</v>
      </c>
      <c r="E3108" s="1" t="n">
        <v>10009</v>
      </c>
      <c r="F3108" s="1" t="s">
        <v>233</v>
      </c>
      <c r="I3108" s="1" t="n">
        <v>1414636</v>
      </c>
      <c r="J3108" s="1" t="n">
        <v>47560</v>
      </c>
      <c r="K3108" s="1" t="n">
        <v>7891000319505</v>
      </c>
      <c r="L3108" s="1" t="s">
        <v>5255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7" t="n">
        <v>46190</v>
      </c>
      <c r="C3109" s="1" t="n">
        <v>1</v>
      </c>
      <c r="D3109" s="1" t="s">
        <v>3781</v>
      </c>
      <c r="E3109" s="1" t="n">
        <v>10009</v>
      </c>
      <c r="F3109" s="1" t="s">
        <v>233</v>
      </c>
      <c r="I3109" s="1" t="n">
        <v>1414636</v>
      </c>
      <c r="J3109" s="1" t="n">
        <v>47563</v>
      </c>
      <c r="K3109" s="1" t="n">
        <v>7891000319543</v>
      </c>
      <c r="L3109" s="1" t="s">
        <v>5256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7" t="n">
        <v>46190</v>
      </c>
      <c r="C3110" s="1" t="n">
        <v>1</v>
      </c>
      <c r="D3110" s="1" t="s">
        <v>3781</v>
      </c>
      <c r="E3110" s="1" t="n">
        <v>10009</v>
      </c>
      <c r="F3110" s="1" t="s">
        <v>233</v>
      </c>
      <c r="I3110" s="1" t="n">
        <v>1414636</v>
      </c>
      <c r="J3110" s="1" t="n">
        <v>47564</v>
      </c>
      <c r="K3110" s="1" t="n">
        <v>7891000319628</v>
      </c>
      <c r="L3110" s="1" t="s">
        <v>5257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7" t="n">
        <v>46190</v>
      </c>
      <c r="C3111" s="1" t="n">
        <v>1</v>
      </c>
      <c r="D3111" s="1" t="s">
        <v>3781</v>
      </c>
      <c r="E3111" s="1" t="n">
        <v>10009</v>
      </c>
      <c r="F3111" s="1" t="s">
        <v>233</v>
      </c>
      <c r="I3111" s="1" t="n">
        <v>1414636</v>
      </c>
      <c r="J3111" s="1" t="n">
        <v>50552</v>
      </c>
      <c r="K3111" s="1" t="n">
        <v>7891000369340</v>
      </c>
      <c r="L3111" s="1" t="s">
        <v>4358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7" t="n">
        <v>46190</v>
      </c>
      <c r="C3112" s="1" t="n">
        <v>1</v>
      </c>
      <c r="D3112" s="1" t="s">
        <v>3781</v>
      </c>
      <c r="E3112" s="1" t="n">
        <v>10009</v>
      </c>
      <c r="F3112" s="1" t="s">
        <v>233</v>
      </c>
      <c r="I3112" s="1" t="n">
        <v>1414636</v>
      </c>
      <c r="J3112" s="1" t="n">
        <v>51852</v>
      </c>
      <c r="K3112" s="1" t="n">
        <v>7891000372586</v>
      </c>
      <c r="L3112" s="1" t="s">
        <v>5258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7" t="n">
        <v>46190</v>
      </c>
      <c r="C3113" s="1" t="n">
        <v>1</v>
      </c>
      <c r="D3113" s="1" t="s">
        <v>3781</v>
      </c>
      <c r="E3113" s="1" t="n">
        <v>10009</v>
      </c>
      <c r="F3113" s="1" t="s">
        <v>233</v>
      </c>
      <c r="I3113" s="1" t="n">
        <v>1414636</v>
      </c>
      <c r="J3113" s="1" t="n">
        <v>55824</v>
      </c>
      <c r="K3113" s="1" t="n">
        <v>7891000373262</v>
      </c>
      <c r="L3113" s="1" t="s">
        <v>5259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7" t="n">
        <v>46190</v>
      </c>
      <c r="C3114" s="1" t="n">
        <v>1</v>
      </c>
      <c r="D3114" s="1" t="s">
        <v>3781</v>
      </c>
      <c r="E3114" s="1" t="n">
        <v>10009</v>
      </c>
      <c r="F3114" s="1" t="s">
        <v>233</v>
      </c>
      <c r="I3114" s="1" t="n">
        <v>1414636</v>
      </c>
      <c r="J3114" s="1" t="n">
        <v>58216</v>
      </c>
      <c r="K3114" s="1" t="n">
        <v>7891000376959</v>
      </c>
      <c r="L3114" s="1" t="s">
        <v>5260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7" t="n">
        <v>46190</v>
      </c>
      <c r="C3115" s="1" t="n">
        <v>1</v>
      </c>
      <c r="D3115" s="1" t="s">
        <v>3781</v>
      </c>
      <c r="E3115" s="1" t="n">
        <v>10009</v>
      </c>
      <c r="F3115" s="1" t="s">
        <v>233</v>
      </c>
      <c r="I3115" s="1" t="n">
        <v>1414636</v>
      </c>
      <c r="J3115" s="1" t="n">
        <v>58277</v>
      </c>
      <c r="K3115" s="1" t="n">
        <v>7891000372548</v>
      </c>
      <c r="L3115" s="1" t="s">
        <v>5261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7" t="n">
        <v>46190</v>
      </c>
      <c r="C3116" s="1" t="n">
        <v>1</v>
      </c>
      <c r="D3116" s="1" t="s">
        <v>3781</v>
      </c>
      <c r="E3116" s="1" t="n">
        <v>10009</v>
      </c>
      <c r="F3116" s="1" t="s">
        <v>233</v>
      </c>
      <c r="I3116" s="1" t="n">
        <v>1414636</v>
      </c>
      <c r="J3116" s="1" t="n">
        <v>66436</v>
      </c>
      <c r="K3116" s="1" t="n">
        <v>7891000389300</v>
      </c>
      <c r="L3116" s="1" t="s">
        <v>5262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7" t="n">
        <v>46190</v>
      </c>
      <c r="C3117" s="1" t="n">
        <v>1</v>
      </c>
      <c r="D3117" s="1" t="s">
        <v>3781</v>
      </c>
      <c r="E3117" s="1" t="n">
        <v>1683</v>
      </c>
      <c r="F3117" s="1" t="s">
        <v>677</v>
      </c>
      <c r="I3117" s="1" t="n">
        <v>1633522</v>
      </c>
      <c r="J3117" s="1" t="n">
        <v>109791</v>
      </c>
      <c r="K3117" s="1" t="n">
        <v>9667</v>
      </c>
      <c r="L3117" s="1" t="s">
        <v>4824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7" t="n">
        <v>46190</v>
      </c>
      <c r="C3118" s="1" t="n">
        <v>1</v>
      </c>
      <c r="D3118" s="1" t="s">
        <v>3781</v>
      </c>
      <c r="E3118" s="1" t="n">
        <v>1683</v>
      </c>
      <c r="F3118" s="1" t="s">
        <v>677</v>
      </c>
      <c r="I3118" s="1" t="n">
        <v>1633522</v>
      </c>
      <c r="J3118" s="1" t="n">
        <v>37361</v>
      </c>
      <c r="K3118" s="1" t="n">
        <v>2240817</v>
      </c>
      <c r="L3118" s="1" t="s">
        <v>3824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7" t="n">
        <v>46190</v>
      </c>
      <c r="C3119" s="1" t="n">
        <v>2</v>
      </c>
      <c r="D3119" s="1" t="s">
        <v>3825</v>
      </c>
      <c r="E3119" s="1" t="n">
        <v>33</v>
      </c>
      <c r="F3119" s="1" t="s">
        <v>93</v>
      </c>
      <c r="I3119" s="1" t="n">
        <v>116</v>
      </c>
      <c r="J3119" s="1" t="n">
        <v>72679</v>
      </c>
      <c r="K3119" s="1" t="n">
        <v>246</v>
      </c>
      <c r="L3119" s="1" t="s">
        <v>212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7" t="n">
        <v>46190</v>
      </c>
      <c r="C3120" s="1" t="n">
        <v>2</v>
      </c>
      <c r="D3120" s="1" t="s">
        <v>3825</v>
      </c>
      <c r="E3120" s="1" t="n">
        <v>33</v>
      </c>
      <c r="F3120" s="1" t="s">
        <v>93</v>
      </c>
      <c r="I3120" s="1" t="n">
        <v>136</v>
      </c>
      <c r="J3120" s="1" t="n">
        <v>72679</v>
      </c>
      <c r="K3120" s="1" t="n">
        <v>246</v>
      </c>
      <c r="L3120" s="1" t="s">
        <v>212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7" t="n">
        <v>46190</v>
      </c>
      <c r="C3121" s="1" t="n">
        <v>2</v>
      </c>
      <c r="D3121" s="1" t="s">
        <v>3825</v>
      </c>
      <c r="E3121" s="1" t="n">
        <v>33</v>
      </c>
      <c r="F3121" s="1" t="s">
        <v>93</v>
      </c>
      <c r="I3121" s="1" t="n">
        <v>146</v>
      </c>
      <c r="J3121" s="1" t="n">
        <v>72679</v>
      </c>
      <c r="K3121" s="1" t="n">
        <v>246</v>
      </c>
      <c r="L3121" s="1" t="s">
        <v>212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7" t="n">
        <v>46190</v>
      </c>
      <c r="C3122" s="1" t="n">
        <v>2</v>
      </c>
      <c r="D3122" s="1" t="s">
        <v>3825</v>
      </c>
      <c r="E3122" s="1" t="n">
        <v>33</v>
      </c>
      <c r="F3122" s="1" t="s">
        <v>93</v>
      </c>
      <c r="I3122" s="1" t="n">
        <v>166</v>
      </c>
      <c r="J3122" s="1" t="n">
        <v>72679</v>
      </c>
      <c r="K3122" s="1" t="n">
        <v>246</v>
      </c>
      <c r="L3122" s="1" t="s">
        <v>212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7" t="n">
        <v>46190</v>
      </c>
      <c r="C3123" s="1" t="n">
        <v>2</v>
      </c>
      <c r="D3123" s="1" t="s">
        <v>3825</v>
      </c>
      <c r="E3123" s="1" t="n">
        <v>33</v>
      </c>
      <c r="F3123" s="1" t="s">
        <v>93</v>
      </c>
      <c r="I3123" s="1" t="n">
        <v>186</v>
      </c>
      <c r="J3123" s="1" t="n">
        <v>72679</v>
      </c>
      <c r="K3123" s="1" t="n">
        <v>246</v>
      </c>
      <c r="L3123" s="1" t="s">
        <v>212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7" t="n">
        <v>46190</v>
      </c>
      <c r="C3124" s="1" t="n">
        <v>2</v>
      </c>
      <c r="D3124" s="1" t="s">
        <v>3825</v>
      </c>
      <c r="E3124" s="1" t="n">
        <v>33</v>
      </c>
      <c r="F3124" s="1" t="s">
        <v>93</v>
      </c>
      <c r="I3124" s="1" t="n">
        <v>196</v>
      </c>
      <c r="J3124" s="1" t="n">
        <v>72679</v>
      </c>
      <c r="K3124" s="1" t="n">
        <v>246</v>
      </c>
      <c r="L3124" s="1" t="s">
        <v>212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7" t="n">
        <v>46190</v>
      </c>
      <c r="C3125" s="1" t="n">
        <v>2</v>
      </c>
      <c r="D3125" s="1" t="s">
        <v>3825</v>
      </c>
      <c r="E3125" s="1" t="n">
        <v>33</v>
      </c>
      <c r="F3125" s="1" t="s">
        <v>93</v>
      </c>
      <c r="I3125" s="1" t="n">
        <v>1306</v>
      </c>
      <c r="J3125" s="1" t="n">
        <v>72679</v>
      </c>
      <c r="K3125" s="1" t="n">
        <v>246</v>
      </c>
      <c r="L3125" s="1" t="s">
        <v>212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7" t="n">
        <v>46190</v>
      </c>
      <c r="C3126" s="1" t="n">
        <v>2</v>
      </c>
      <c r="D3126" s="1" t="s">
        <v>3825</v>
      </c>
      <c r="E3126" s="1" t="n">
        <v>33</v>
      </c>
      <c r="F3126" s="1" t="s">
        <v>93</v>
      </c>
      <c r="I3126" s="1" t="n">
        <v>16626</v>
      </c>
      <c r="J3126" s="1" t="n">
        <v>72679</v>
      </c>
      <c r="K3126" s="1" t="n">
        <v>246</v>
      </c>
      <c r="L3126" s="1" t="s">
        <v>212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7" t="n">
        <v>46190</v>
      </c>
      <c r="C3127" s="1" t="n">
        <v>6</v>
      </c>
      <c r="D3127" s="1" t="s">
        <v>3844</v>
      </c>
      <c r="E3127" s="1" t="n">
        <v>33</v>
      </c>
      <c r="F3127" s="1" t="s">
        <v>93</v>
      </c>
      <c r="I3127" s="1" t="n">
        <v>5144</v>
      </c>
      <c r="J3127" s="1" t="n">
        <v>72679</v>
      </c>
      <c r="K3127" s="1" t="n">
        <v>246</v>
      </c>
      <c r="L3127" s="1" t="s">
        <v>212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7" t="n">
        <v>46190</v>
      </c>
      <c r="C3128" s="1" t="n">
        <v>6</v>
      </c>
      <c r="D3128" s="1" t="s">
        <v>3844</v>
      </c>
      <c r="E3128" s="1" t="n">
        <v>33</v>
      </c>
      <c r="F3128" s="1" t="s">
        <v>93</v>
      </c>
      <c r="I3128" s="1" t="n">
        <v>5145</v>
      </c>
      <c r="J3128" s="1" t="n">
        <v>72679</v>
      </c>
      <c r="K3128" s="1" t="n">
        <v>246</v>
      </c>
      <c r="L3128" s="1" t="s">
        <v>212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7" t="n">
        <v>46190</v>
      </c>
      <c r="C3129" s="1" t="n">
        <v>6</v>
      </c>
      <c r="D3129" s="1" t="s">
        <v>3844</v>
      </c>
      <c r="E3129" s="1" t="n">
        <v>33</v>
      </c>
      <c r="F3129" s="1" t="s">
        <v>93</v>
      </c>
      <c r="I3129" s="1" t="n">
        <v>5146</v>
      </c>
      <c r="J3129" s="1" t="n">
        <v>72679</v>
      </c>
      <c r="K3129" s="1" t="n">
        <v>246</v>
      </c>
      <c r="L3129" s="1" t="s">
        <v>212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7" t="n">
        <v>46190</v>
      </c>
      <c r="C3130" s="1" t="n">
        <v>6</v>
      </c>
      <c r="D3130" s="1" t="s">
        <v>3844</v>
      </c>
      <c r="E3130" s="1" t="n">
        <v>33</v>
      </c>
      <c r="F3130" s="1" t="s">
        <v>93</v>
      </c>
      <c r="I3130" s="1" t="n">
        <v>5147</v>
      </c>
      <c r="J3130" s="1" t="n">
        <v>72679</v>
      </c>
      <c r="K3130" s="1" t="n">
        <v>246</v>
      </c>
      <c r="L3130" s="1" t="s">
        <v>212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7" t="n">
        <v>46190</v>
      </c>
      <c r="C3131" s="1" t="n">
        <v>6</v>
      </c>
      <c r="D3131" s="1" t="s">
        <v>3844</v>
      </c>
      <c r="E3131" s="1" t="n">
        <v>33</v>
      </c>
      <c r="F3131" s="1" t="s">
        <v>93</v>
      </c>
      <c r="I3131" s="1" t="n">
        <v>5148</v>
      </c>
      <c r="J3131" s="1" t="n">
        <v>72679</v>
      </c>
      <c r="K3131" s="1" t="n">
        <v>246</v>
      </c>
      <c r="L3131" s="1" t="s">
        <v>212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7" t="n">
        <v>46190</v>
      </c>
      <c r="C3132" s="1" t="n">
        <v>6</v>
      </c>
      <c r="D3132" s="1" t="s">
        <v>3844</v>
      </c>
      <c r="E3132" s="1" t="n">
        <v>33</v>
      </c>
      <c r="F3132" s="1" t="s">
        <v>93</v>
      </c>
      <c r="I3132" s="1" t="n">
        <v>5149</v>
      </c>
      <c r="J3132" s="1" t="n">
        <v>72679</v>
      </c>
      <c r="K3132" s="1" t="n">
        <v>246</v>
      </c>
      <c r="L3132" s="1" t="s">
        <v>212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7" t="n">
        <v>46190</v>
      </c>
      <c r="C3133" s="1" t="n">
        <v>6</v>
      </c>
      <c r="D3133" s="1" t="s">
        <v>3844</v>
      </c>
      <c r="E3133" s="1" t="n">
        <v>33</v>
      </c>
      <c r="F3133" s="1" t="s">
        <v>93</v>
      </c>
      <c r="I3133" s="1" t="n">
        <v>5150</v>
      </c>
      <c r="J3133" s="1" t="n">
        <v>72679</v>
      </c>
      <c r="K3133" s="1" t="n">
        <v>246</v>
      </c>
      <c r="L3133" s="1" t="s">
        <v>212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7" t="n">
        <v>46190</v>
      </c>
      <c r="C3134" s="1" t="n">
        <v>6</v>
      </c>
      <c r="D3134" s="1" t="s">
        <v>3844</v>
      </c>
      <c r="E3134" s="1" t="n">
        <v>33</v>
      </c>
      <c r="F3134" s="1" t="s">
        <v>93</v>
      </c>
      <c r="I3134" s="1" t="n">
        <v>5151</v>
      </c>
      <c r="J3134" s="1" t="n">
        <v>72679</v>
      </c>
      <c r="K3134" s="1" t="n">
        <v>246</v>
      </c>
      <c r="L3134" s="1" t="s">
        <v>212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7" t="n">
        <v>46190</v>
      </c>
      <c r="C3135" s="1" t="n">
        <v>171</v>
      </c>
      <c r="D3135" s="1" t="s">
        <v>3878</v>
      </c>
      <c r="E3135" s="1" t="n">
        <v>1107</v>
      </c>
      <c r="F3135" s="1" t="s">
        <v>155</v>
      </c>
      <c r="I3135" s="1" t="n">
        <v>416665</v>
      </c>
      <c r="J3135" s="1" t="n">
        <v>12275</v>
      </c>
      <c r="K3135" s="1" t="n">
        <v>7891962031170</v>
      </c>
      <c r="L3135" s="1" t="s">
        <v>5263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7" t="n">
        <v>46190</v>
      </c>
      <c r="C3136" s="1" t="n">
        <v>171</v>
      </c>
      <c r="D3136" s="1" t="s">
        <v>3878</v>
      </c>
      <c r="E3136" s="1" t="n">
        <v>1107</v>
      </c>
      <c r="F3136" s="1" t="s">
        <v>155</v>
      </c>
      <c r="I3136" s="1" t="n">
        <v>416665</v>
      </c>
      <c r="J3136" s="1" t="n">
        <v>27481</v>
      </c>
      <c r="K3136" s="1" t="n">
        <v>7891962054810</v>
      </c>
      <c r="L3136" s="1" t="s">
        <v>5264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7" t="n">
        <v>46190</v>
      </c>
      <c r="C3137" s="1" t="n">
        <v>171</v>
      </c>
      <c r="D3137" s="1" t="s">
        <v>3878</v>
      </c>
      <c r="E3137" s="1" t="n">
        <v>1107</v>
      </c>
      <c r="F3137" s="1" t="s">
        <v>155</v>
      </c>
      <c r="I3137" s="1" t="n">
        <v>416665</v>
      </c>
      <c r="J3137" s="1" t="n">
        <v>29635</v>
      </c>
      <c r="K3137" s="1" t="n">
        <v>7891962051345</v>
      </c>
      <c r="L3137" s="1" t="s">
        <v>5265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7" t="n">
        <v>46190</v>
      </c>
      <c r="C3138" s="1" t="n">
        <v>171</v>
      </c>
      <c r="D3138" s="1" t="s">
        <v>3878</v>
      </c>
      <c r="E3138" s="1" t="n">
        <v>1107</v>
      </c>
      <c r="F3138" s="1" t="s">
        <v>155</v>
      </c>
      <c r="I3138" s="1" t="n">
        <v>416665</v>
      </c>
      <c r="J3138" s="1" t="n">
        <v>30041</v>
      </c>
      <c r="K3138" s="1" t="n">
        <v>7891962056500</v>
      </c>
      <c r="L3138" s="1" t="s">
        <v>5266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7" t="n">
        <v>46190</v>
      </c>
      <c r="C3139" s="1" t="n">
        <v>171</v>
      </c>
      <c r="D3139" s="1" t="s">
        <v>3878</v>
      </c>
      <c r="E3139" s="1" t="n">
        <v>1107</v>
      </c>
      <c r="F3139" s="1" t="s">
        <v>155</v>
      </c>
      <c r="I3139" s="1" t="n">
        <v>416665</v>
      </c>
      <c r="J3139" s="1" t="n">
        <v>36857</v>
      </c>
      <c r="K3139" s="1" t="n">
        <v>7891962064048</v>
      </c>
      <c r="L3139" s="1" t="s">
        <v>5267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7" t="n">
        <v>46190</v>
      </c>
      <c r="C3140" s="1" t="n">
        <v>171</v>
      </c>
      <c r="D3140" s="1" t="s">
        <v>3878</v>
      </c>
      <c r="E3140" s="1" t="n">
        <v>1107</v>
      </c>
      <c r="F3140" s="1" t="s">
        <v>155</v>
      </c>
      <c r="I3140" s="1" t="n">
        <v>416665</v>
      </c>
      <c r="J3140" s="1" t="n">
        <v>37148</v>
      </c>
      <c r="K3140" s="1" t="n">
        <v>7891962051574</v>
      </c>
      <c r="L3140" s="1" t="s">
        <v>5268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7" t="n">
        <v>46190</v>
      </c>
      <c r="C3141" s="1" t="n">
        <v>171</v>
      </c>
      <c r="D3141" s="1" t="s">
        <v>3878</v>
      </c>
      <c r="E3141" s="1" t="n">
        <v>1107</v>
      </c>
      <c r="F3141" s="1" t="s">
        <v>155</v>
      </c>
      <c r="I3141" s="1" t="n">
        <v>416665</v>
      </c>
      <c r="J3141" s="1" t="n">
        <v>62128</v>
      </c>
      <c r="K3141" s="1" t="n">
        <v>7891962071732</v>
      </c>
      <c r="L3141" s="1" t="s">
        <v>5269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7" t="n">
        <v>46190</v>
      </c>
      <c r="C3142" s="1" t="n">
        <v>171</v>
      </c>
      <c r="D3142" s="1" t="s">
        <v>3878</v>
      </c>
      <c r="E3142" s="1" t="n">
        <v>1107</v>
      </c>
      <c r="F3142" s="1" t="s">
        <v>155</v>
      </c>
      <c r="I3142" s="1" t="n">
        <v>416666</v>
      </c>
      <c r="J3142" s="1" t="n">
        <v>12275</v>
      </c>
      <c r="K3142" s="1" t="n">
        <v>7891962031170</v>
      </c>
      <c r="L3142" s="1" t="s">
        <v>5263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7" t="n">
        <v>46190</v>
      </c>
      <c r="C3143" s="1" t="n">
        <v>171</v>
      </c>
      <c r="D3143" s="1" t="s">
        <v>3878</v>
      </c>
      <c r="E3143" s="1" t="n">
        <v>1107</v>
      </c>
      <c r="F3143" s="1" t="s">
        <v>155</v>
      </c>
      <c r="I3143" s="1" t="n">
        <v>416666</v>
      </c>
      <c r="J3143" s="1" t="n">
        <v>36857</v>
      </c>
      <c r="K3143" s="1" t="n">
        <v>7891962064048</v>
      </c>
      <c r="L3143" s="1" t="s">
        <v>5267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7" t="n">
        <v>46190</v>
      </c>
      <c r="C3144" s="1" t="n">
        <v>171</v>
      </c>
      <c r="D3144" s="1" t="s">
        <v>3878</v>
      </c>
      <c r="E3144" s="1" t="n">
        <v>1107</v>
      </c>
      <c r="F3144" s="1" t="s">
        <v>155</v>
      </c>
      <c r="I3144" s="1" t="n">
        <v>416666</v>
      </c>
      <c r="J3144" s="1" t="n">
        <v>36858</v>
      </c>
      <c r="K3144" s="1" t="n">
        <v>7891962064055</v>
      </c>
      <c r="L3144" s="1" t="s">
        <v>5270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7" t="n">
        <v>46190</v>
      </c>
      <c r="C3145" s="1" t="n">
        <v>171</v>
      </c>
      <c r="D3145" s="1" t="s">
        <v>3878</v>
      </c>
      <c r="E3145" s="1" t="n">
        <v>1616</v>
      </c>
      <c r="F3145" s="1" t="s">
        <v>590</v>
      </c>
      <c r="I3145" s="1" t="n">
        <v>646126</v>
      </c>
      <c r="J3145" s="1" t="n">
        <v>26646</v>
      </c>
      <c r="K3145" s="1" t="n">
        <v>7896022203580</v>
      </c>
      <c r="L3145" s="1" t="s">
        <v>5271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7" t="n">
        <v>46190</v>
      </c>
      <c r="C3146" s="1" t="n">
        <v>171</v>
      </c>
      <c r="D3146" s="1" t="s">
        <v>3878</v>
      </c>
      <c r="E3146" s="1" t="n">
        <v>1718</v>
      </c>
      <c r="F3146" s="1" t="s">
        <v>159</v>
      </c>
      <c r="I3146" s="1" t="n">
        <v>674270</v>
      </c>
      <c r="J3146" s="1" t="n">
        <v>105438</v>
      </c>
      <c r="K3146" s="1" t="n">
        <v>7896007811311</v>
      </c>
      <c r="L3146" s="1" t="s">
        <v>5272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7" t="n">
        <v>46190</v>
      </c>
      <c r="C3147" s="1" t="n">
        <v>171</v>
      </c>
      <c r="D3147" s="1" t="s">
        <v>3878</v>
      </c>
      <c r="E3147" s="1" t="n">
        <v>1718</v>
      </c>
      <c r="F3147" s="1" t="s">
        <v>159</v>
      </c>
      <c r="I3147" s="1" t="n">
        <v>674270</v>
      </c>
      <c r="J3147" s="1" t="n">
        <v>72577</v>
      </c>
      <c r="K3147" s="1" t="n">
        <v>7896007800728</v>
      </c>
      <c r="L3147" s="1" t="s">
        <v>5273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7" t="n">
        <v>46190</v>
      </c>
      <c r="C3148" s="1" t="n">
        <v>172</v>
      </c>
      <c r="D3148" s="1" t="s">
        <v>5274</v>
      </c>
      <c r="E3148" s="1" t="n">
        <v>1664</v>
      </c>
      <c r="F3148" s="1" t="s">
        <v>1160</v>
      </c>
      <c r="I3148" s="1" t="n">
        <v>77382</v>
      </c>
      <c r="J3148" s="1" t="n">
        <v>27412</v>
      </c>
      <c r="K3148" s="1" t="n">
        <v>7898080663726</v>
      </c>
      <c r="L3148" s="1" t="s">
        <v>5275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7" t="n">
        <v>46190</v>
      </c>
      <c r="C3149" s="1" t="n">
        <v>172</v>
      </c>
      <c r="D3149" s="1" t="s">
        <v>5274</v>
      </c>
      <c r="E3149" s="1" t="n">
        <v>1664</v>
      </c>
      <c r="F3149" s="1" t="s">
        <v>1160</v>
      </c>
      <c r="I3149" s="1" t="n">
        <v>77382</v>
      </c>
      <c r="J3149" s="1" t="n">
        <v>30574</v>
      </c>
      <c r="K3149" s="1" t="n">
        <v>7898080662668</v>
      </c>
      <c r="L3149" s="1" t="s">
        <v>4696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7" t="n">
        <v>46190</v>
      </c>
      <c r="C3150" s="1" t="n">
        <v>172</v>
      </c>
      <c r="D3150" s="1" t="s">
        <v>5274</v>
      </c>
      <c r="E3150" s="1" t="n">
        <v>1664</v>
      </c>
      <c r="F3150" s="1" t="s">
        <v>1160</v>
      </c>
      <c r="I3150" s="1" t="n">
        <v>77382</v>
      </c>
      <c r="J3150" s="1" t="n">
        <v>47398</v>
      </c>
      <c r="K3150" s="1" t="n">
        <v>7898080664389</v>
      </c>
      <c r="L3150" s="1" t="s">
        <v>4414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7" t="n">
        <v>46190</v>
      </c>
      <c r="C3151" s="1" t="n">
        <v>172</v>
      </c>
      <c r="D3151" s="1" t="s">
        <v>5274</v>
      </c>
      <c r="E3151" s="1" t="n">
        <v>1664</v>
      </c>
      <c r="F3151" s="1" t="s">
        <v>1160</v>
      </c>
      <c r="I3151" s="1" t="n">
        <v>77382</v>
      </c>
      <c r="J3151" s="1" t="n">
        <v>64196</v>
      </c>
      <c r="K3151" s="1" t="n">
        <v>7898080664365</v>
      </c>
      <c r="L3151" s="1" t="s">
        <v>5276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7" t="n">
        <v>46191</v>
      </c>
      <c r="C3152" s="1" t="n">
        <v>1</v>
      </c>
      <c r="D3152" s="1" t="s">
        <v>3781</v>
      </c>
      <c r="E3152" s="1" t="n">
        <v>10018</v>
      </c>
      <c r="F3152" s="1" t="s">
        <v>368</v>
      </c>
      <c r="I3152" s="1" t="n">
        <v>302</v>
      </c>
      <c r="J3152" s="1" t="n">
        <v>100933</v>
      </c>
      <c r="K3152" s="1" t="n">
        <v>7896982100059</v>
      </c>
      <c r="L3152" s="1" t="s">
        <v>3880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7" t="n">
        <v>46191</v>
      </c>
      <c r="C3153" s="1" t="n">
        <v>1</v>
      </c>
      <c r="D3153" s="1" t="s">
        <v>3781</v>
      </c>
      <c r="E3153" s="1" t="n">
        <v>1455</v>
      </c>
      <c r="F3153" s="1" t="s">
        <v>887</v>
      </c>
      <c r="I3153" s="1" t="n">
        <v>954</v>
      </c>
      <c r="J3153" s="1" t="n">
        <v>80712</v>
      </c>
      <c r="K3153" s="1" t="n">
        <v>1069</v>
      </c>
      <c r="L3153" s="1" t="s">
        <v>5277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7" t="n">
        <v>46191</v>
      </c>
      <c r="C3154" s="1" t="n">
        <v>1</v>
      </c>
      <c r="D3154" s="1" t="s">
        <v>3781</v>
      </c>
      <c r="E3154" s="1" t="n">
        <v>1455</v>
      </c>
      <c r="F3154" s="1" t="s">
        <v>887</v>
      </c>
      <c r="I3154" s="1" t="n">
        <v>954</v>
      </c>
      <c r="J3154" s="1" t="n">
        <v>80713</v>
      </c>
      <c r="K3154" s="1" t="n">
        <v>1076</v>
      </c>
      <c r="L3154" s="1" t="s">
        <v>5278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7" t="n">
        <v>46191</v>
      </c>
      <c r="C3155" s="1" t="n">
        <v>1</v>
      </c>
      <c r="D3155" s="1" t="s">
        <v>3781</v>
      </c>
      <c r="E3155" s="1" t="n">
        <v>1455</v>
      </c>
      <c r="F3155" s="1" t="s">
        <v>887</v>
      </c>
      <c r="I3155" s="1" t="n">
        <v>954</v>
      </c>
      <c r="J3155" s="1" t="n">
        <v>80714</v>
      </c>
      <c r="K3155" s="1" t="n">
        <v>1083</v>
      </c>
      <c r="L3155" s="1" t="s">
        <v>5279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7" t="n">
        <v>46191</v>
      </c>
      <c r="C3156" s="1" t="n">
        <v>1</v>
      </c>
      <c r="D3156" s="1" t="s">
        <v>3781</v>
      </c>
      <c r="E3156" s="1" t="n">
        <v>1363</v>
      </c>
      <c r="F3156" s="1" t="s">
        <v>180</v>
      </c>
      <c r="I3156" s="1" t="n">
        <v>3394</v>
      </c>
      <c r="J3156" s="1" t="n">
        <v>73511</v>
      </c>
      <c r="K3156" s="1" t="n">
        <v>609963171019</v>
      </c>
      <c r="L3156" s="1" t="s">
        <v>4208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7" t="n">
        <v>46191</v>
      </c>
      <c r="C3157" s="1" t="n">
        <v>1</v>
      </c>
      <c r="D3157" s="1" t="s">
        <v>3781</v>
      </c>
      <c r="E3157" s="1" t="n">
        <v>1363</v>
      </c>
      <c r="F3157" s="1" t="s">
        <v>180</v>
      </c>
      <c r="I3157" s="1" t="n">
        <v>3394</v>
      </c>
      <c r="J3157" s="1" t="n">
        <v>65493</v>
      </c>
      <c r="K3157" s="1" t="n">
        <v>609963171002</v>
      </c>
      <c r="L3157" s="1" t="s">
        <v>3888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7" t="n">
        <v>46191</v>
      </c>
      <c r="C3158" s="1" t="n">
        <v>1</v>
      </c>
      <c r="D3158" s="1" t="s">
        <v>3781</v>
      </c>
      <c r="E3158" s="1" t="n">
        <v>1363</v>
      </c>
      <c r="F3158" s="1" t="s">
        <v>180</v>
      </c>
      <c r="I3158" s="1" t="n">
        <v>3394</v>
      </c>
      <c r="J3158" s="1" t="n">
        <v>65494</v>
      </c>
      <c r="K3158" s="1" t="n">
        <v>618231677535</v>
      </c>
      <c r="L3158" s="1" t="s">
        <v>3889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7" t="n">
        <v>46191</v>
      </c>
      <c r="C3159" s="1" t="n">
        <v>1</v>
      </c>
      <c r="D3159" s="1" t="s">
        <v>3781</v>
      </c>
      <c r="E3159" s="1" t="n">
        <v>1363</v>
      </c>
      <c r="F3159" s="1" t="s">
        <v>180</v>
      </c>
      <c r="I3159" s="1" t="n">
        <v>3394</v>
      </c>
      <c r="J3159" s="1" t="n">
        <v>65496</v>
      </c>
      <c r="K3159" s="1" t="n">
        <v>618231677528</v>
      </c>
      <c r="L3159" s="1" t="s">
        <v>3890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7" t="n">
        <v>46191</v>
      </c>
      <c r="C3160" s="1" t="n">
        <v>1</v>
      </c>
      <c r="D3160" s="1" t="s">
        <v>3781</v>
      </c>
      <c r="E3160" s="1" t="n">
        <v>1363</v>
      </c>
      <c r="F3160" s="1" t="s">
        <v>180</v>
      </c>
      <c r="I3160" s="1" t="n">
        <v>3394</v>
      </c>
      <c r="J3160" s="1" t="n">
        <v>73795</v>
      </c>
      <c r="K3160" s="1" t="n">
        <v>618231677511</v>
      </c>
      <c r="L3160" s="1" t="s">
        <v>5280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7" t="n">
        <v>46191</v>
      </c>
      <c r="C3161" s="1" t="n">
        <v>1</v>
      </c>
      <c r="D3161" s="1" t="s">
        <v>3781</v>
      </c>
      <c r="E3161" s="1" t="n">
        <v>1286</v>
      </c>
      <c r="F3161" s="1" t="s">
        <v>359</v>
      </c>
      <c r="I3161" s="1" t="n">
        <v>10108</v>
      </c>
      <c r="J3161" s="1" t="n">
        <v>78991</v>
      </c>
      <c r="K3161" s="1" t="n">
        <v>390</v>
      </c>
      <c r="L3161" s="1" t="s">
        <v>4152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7" t="n">
        <v>46191</v>
      </c>
      <c r="C3162" s="1" t="n">
        <v>1</v>
      </c>
      <c r="D3162" s="1" t="s">
        <v>3781</v>
      </c>
      <c r="E3162" s="1" t="n">
        <v>1631</v>
      </c>
      <c r="F3162" s="1" t="s">
        <v>101</v>
      </c>
      <c r="I3162" s="1" t="n">
        <v>15024</v>
      </c>
      <c r="J3162" s="1" t="n">
        <v>108539</v>
      </c>
      <c r="K3162" s="1" t="n">
        <v>7898185800170</v>
      </c>
      <c r="L3162" s="1" t="s">
        <v>4221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7" t="n">
        <v>46191</v>
      </c>
      <c r="C3163" s="1" t="n">
        <v>1</v>
      </c>
      <c r="D3163" s="1" t="s">
        <v>3781</v>
      </c>
      <c r="E3163" s="1" t="n">
        <v>1631</v>
      </c>
      <c r="F3163" s="1" t="s">
        <v>101</v>
      </c>
      <c r="I3163" s="1" t="n">
        <v>15024</v>
      </c>
      <c r="J3163" s="1" t="n">
        <v>108570</v>
      </c>
      <c r="K3163" s="1" t="n">
        <v>7898185800255</v>
      </c>
      <c r="L3163" s="1" t="s">
        <v>5281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7" t="n">
        <v>46191</v>
      </c>
      <c r="C3164" s="1" t="n">
        <v>1</v>
      </c>
      <c r="D3164" s="1" t="s">
        <v>3781</v>
      </c>
      <c r="E3164" s="1" t="n">
        <v>1631</v>
      </c>
      <c r="F3164" s="1" t="s">
        <v>101</v>
      </c>
      <c r="I3164" s="1" t="n">
        <v>15024</v>
      </c>
      <c r="J3164" s="1" t="n">
        <v>14393</v>
      </c>
      <c r="K3164" s="1" t="n">
        <v>7898185800125</v>
      </c>
      <c r="L3164" s="1" t="s">
        <v>4222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7" t="n">
        <v>46191</v>
      </c>
      <c r="C3165" s="1" t="n">
        <v>1</v>
      </c>
      <c r="D3165" s="1" t="s">
        <v>3781</v>
      </c>
      <c r="E3165" s="1" t="n">
        <v>1631</v>
      </c>
      <c r="F3165" s="1" t="s">
        <v>101</v>
      </c>
      <c r="I3165" s="1" t="n">
        <v>15024</v>
      </c>
      <c r="J3165" s="1" t="n">
        <v>19882</v>
      </c>
      <c r="K3165" s="1" t="n">
        <v>7898185800156</v>
      </c>
      <c r="L3165" s="1" t="s">
        <v>4223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7" t="n">
        <v>46191</v>
      </c>
      <c r="C3166" s="1" t="n">
        <v>1</v>
      </c>
      <c r="D3166" s="1" t="s">
        <v>3781</v>
      </c>
      <c r="E3166" s="1" t="n">
        <v>1631</v>
      </c>
      <c r="F3166" s="1" t="s">
        <v>101</v>
      </c>
      <c r="I3166" s="1" t="n">
        <v>15024</v>
      </c>
      <c r="J3166" s="1" t="n">
        <v>24098</v>
      </c>
      <c r="K3166" s="1" t="n">
        <v>7898185800385</v>
      </c>
      <c r="L3166" s="1" t="s">
        <v>4224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7" t="n">
        <v>46191</v>
      </c>
      <c r="C3167" s="1" t="n">
        <v>1</v>
      </c>
      <c r="D3167" s="1" t="s">
        <v>3781</v>
      </c>
      <c r="E3167" s="1" t="n">
        <v>1631</v>
      </c>
      <c r="F3167" s="1" t="s">
        <v>101</v>
      </c>
      <c r="I3167" s="1" t="n">
        <v>15024</v>
      </c>
      <c r="J3167" s="1" t="n">
        <v>25555</v>
      </c>
      <c r="K3167" s="1" t="n">
        <v>7898185800200</v>
      </c>
      <c r="L3167" s="1" t="s">
        <v>4225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7" t="n">
        <v>46191</v>
      </c>
      <c r="C3168" s="1" t="n">
        <v>1</v>
      </c>
      <c r="D3168" s="1" t="s">
        <v>3781</v>
      </c>
      <c r="E3168" s="1" t="n">
        <v>1631</v>
      </c>
      <c r="F3168" s="1" t="s">
        <v>101</v>
      </c>
      <c r="I3168" s="1" t="n">
        <v>15024</v>
      </c>
      <c r="J3168" s="1" t="n">
        <v>26574</v>
      </c>
      <c r="K3168" s="1" t="n">
        <v>7898185800217</v>
      </c>
      <c r="L3168" s="1" t="s">
        <v>4227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7" t="n">
        <v>46191</v>
      </c>
      <c r="C3169" s="1" t="n">
        <v>1</v>
      </c>
      <c r="D3169" s="1" t="s">
        <v>3781</v>
      </c>
      <c r="E3169" s="1" t="n">
        <v>1631</v>
      </c>
      <c r="F3169" s="1" t="s">
        <v>101</v>
      </c>
      <c r="I3169" s="1" t="n">
        <v>15024</v>
      </c>
      <c r="J3169" s="1" t="n">
        <v>29648</v>
      </c>
      <c r="K3169" s="1" t="n">
        <v>7898185800071</v>
      </c>
      <c r="L3169" s="1" t="s">
        <v>4228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7" t="n">
        <v>46191</v>
      </c>
      <c r="C3170" s="1" t="n">
        <v>1</v>
      </c>
      <c r="D3170" s="1" t="s">
        <v>3781</v>
      </c>
      <c r="E3170" s="1" t="n">
        <v>1631</v>
      </c>
      <c r="F3170" s="1" t="s">
        <v>101</v>
      </c>
      <c r="I3170" s="1" t="n">
        <v>15024</v>
      </c>
      <c r="J3170" s="1" t="n">
        <v>30684</v>
      </c>
      <c r="K3170" s="1" t="n">
        <v>7898185800453</v>
      </c>
      <c r="L3170" s="1" t="s">
        <v>4229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7" t="n">
        <v>46191</v>
      </c>
      <c r="C3171" s="1" t="n">
        <v>1</v>
      </c>
      <c r="D3171" s="1" t="s">
        <v>3781</v>
      </c>
      <c r="E3171" s="1" t="n">
        <v>1631</v>
      </c>
      <c r="F3171" s="1" t="s">
        <v>101</v>
      </c>
      <c r="I3171" s="1" t="n">
        <v>15024</v>
      </c>
      <c r="J3171" s="1" t="n">
        <v>41356</v>
      </c>
      <c r="K3171" s="1" t="n">
        <v>7898185800163</v>
      </c>
      <c r="L3171" s="1" t="s">
        <v>4230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7" t="n">
        <v>46191</v>
      </c>
      <c r="C3172" s="1" t="n">
        <v>1</v>
      </c>
      <c r="D3172" s="1" t="s">
        <v>3781</v>
      </c>
      <c r="E3172" s="1" t="n">
        <v>1631</v>
      </c>
      <c r="F3172" s="1" t="s">
        <v>101</v>
      </c>
      <c r="I3172" s="1" t="n">
        <v>15024</v>
      </c>
      <c r="J3172" s="1" t="n">
        <v>41359</v>
      </c>
      <c r="K3172" s="1" t="n">
        <v>7898185800132</v>
      </c>
      <c r="L3172" s="1" t="s">
        <v>4399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7" t="n">
        <v>46191</v>
      </c>
      <c r="C3173" s="1" t="n">
        <v>1</v>
      </c>
      <c r="D3173" s="1" t="s">
        <v>3781</v>
      </c>
      <c r="E3173" s="1" t="n">
        <v>1650</v>
      </c>
      <c r="F3173" s="1" t="s">
        <v>99</v>
      </c>
      <c r="I3173" s="1" t="n">
        <v>223520</v>
      </c>
      <c r="J3173" s="1" t="n">
        <v>16172</v>
      </c>
      <c r="K3173" s="1" t="n">
        <v>7898055452188</v>
      </c>
      <c r="L3173" s="1" t="s">
        <v>4055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17" t="n">
        <v>46191</v>
      </c>
      <c r="C3174" s="1" t="n">
        <v>1</v>
      </c>
      <c r="D3174" s="1" t="s">
        <v>3781</v>
      </c>
      <c r="E3174" s="1" t="n">
        <v>1650</v>
      </c>
      <c r="F3174" s="1" t="s">
        <v>99</v>
      </c>
      <c r="I3174" s="1" t="n">
        <v>223520</v>
      </c>
      <c r="J3174" s="1" t="n">
        <v>16173</v>
      </c>
      <c r="K3174" s="1" t="n">
        <v>7898055452201</v>
      </c>
      <c r="L3174" s="1" t="s">
        <v>4056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17" t="n">
        <v>46191</v>
      </c>
      <c r="C3175" s="1" t="n">
        <v>1</v>
      </c>
      <c r="D3175" s="1" t="s">
        <v>3781</v>
      </c>
      <c r="E3175" s="1" t="n">
        <v>1650</v>
      </c>
      <c r="F3175" s="1" t="s">
        <v>99</v>
      </c>
      <c r="I3175" s="1" t="n">
        <v>223520</v>
      </c>
      <c r="J3175" s="1" t="n">
        <v>16174</v>
      </c>
      <c r="K3175" s="1" t="n">
        <v>7898055452195</v>
      </c>
      <c r="L3175" s="1" t="s">
        <v>4057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7" t="n">
        <v>46191</v>
      </c>
      <c r="C3176" s="1" t="n">
        <v>1</v>
      </c>
      <c r="D3176" s="1" t="s">
        <v>3781</v>
      </c>
      <c r="E3176" s="1" t="n">
        <v>1650</v>
      </c>
      <c r="F3176" s="1" t="s">
        <v>99</v>
      </c>
      <c r="I3176" s="1" t="n">
        <v>223520</v>
      </c>
      <c r="J3176" s="1" t="n">
        <v>16540</v>
      </c>
      <c r="K3176" s="1" t="n">
        <v>7898055453154</v>
      </c>
      <c r="L3176" s="1" t="s">
        <v>5282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7" t="n">
        <v>46191</v>
      </c>
      <c r="C3177" s="1" t="n">
        <v>1</v>
      </c>
      <c r="D3177" s="1" t="s">
        <v>3781</v>
      </c>
      <c r="E3177" s="1" t="n">
        <v>1650</v>
      </c>
      <c r="F3177" s="1" t="s">
        <v>99</v>
      </c>
      <c r="I3177" s="1" t="n">
        <v>223520</v>
      </c>
      <c r="J3177" s="1" t="n">
        <v>20636</v>
      </c>
      <c r="K3177" s="1" t="n">
        <v>7898055450702</v>
      </c>
      <c r="L3177" s="1" t="s">
        <v>4429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7" t="n">
        <v>46191</v>
      </c>
      <c r="C3178" s="1" t="n">
        <v>1</v>
      </c>
      <c r="D3178" s="1" t="s">
        <v>3781</v>
      </c>
      <c r="E3178" s="1" t="n">
        <v>1650</v>
      </c>
      <c r="F3178" s="1" t="s">
        <v>99</v>
      </c>
      <c r="I3178" s="1" t="n">
        <v>223520</v>
      </c>
      <c r="J3178" s="1" t="n">
        <v>21048</v>
      </c>
      <c r="K3178" s="1" t="n">
        <v>7898055451532</v>
      </c>
      <c r="L3178" s="1" t="s">
        <v>4060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7" t="n">
        <v>46191</v>
      </c>
      <c r="C3179" s="1" t="n">
        <v>1</v>
      </c>
      <c r="D3179" s="1" t="s">
        <v>3781</v>
      </c>
      <c r="E3179" s="1" t="n">
        <v>1650</v>
      </c>
      <c r="F3179" s="1" t="s">
        <v>99</v>
      </c>
      <c r="I3179" s="1" t="n">
        <v>223520</v>
      </c>
      <c r="J3179" s="1" t="n">
        <v>25277</v>
      </c>
      <c r="K3179" s="1" t="n">
        <v>7898055453239</v>
      </c>
      <c r="L3179" s="1" t="s">
        <v>5283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7" t="n">
        <v>46191</v>
      </c>
      <c r="C3180" s="1" t="n">
        <v>1</v>
      </c>
      <c r="D3180" s="1" t="s">
        <v>3781</v>
      </c>
      <c r="E3180" s="1" t="n">
        <v>1626</v>
      </c>
      <c r="F3180" s="1" t="s">
        <v>65</v>
      </c>
      <c r="I3180" s="1" t="n">
        <v>309639</v>
      </c>
      <c r="J3180" s="1" t="n">
        <v>16832</v>
      </c>
      <c r="K3180" s="1" t="n">
        <v>7894904500116</v>
      </c>
      <c r="L3180" s="1" t="s">
        <v>4439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7" t="n">
        <v>46191</v>
      </c>
      <c r="C3181" s="1" t="n">
        <v>1</v>
      </c>
      <c r="D3181" s="1" t="s">
        <v>3781</v>
      </c>
      <c r="E3181" s="1" t="n">
        <v>1626</v>
      </c>
      <c r="F3181" s="1" t="s">
        <v>65</v>
      </c>
      <c r="I3181" s="1" t="n">
        <v>309639</v>
      </c>
      <c r="J3181" s="1" t="n">
        <v>17278</v>
      </c>
      <c r="K3181" s="1" t="n">
        <v>7891143013186</v>
      </c>
      <c r="L3181" s="1" t="s">
        <v>4440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7" t="n">
        <v>46191</v>
      </c>
      <c r="C3182" s="1" t="n">
        <v>1</v>
      </c>
      <c r="D3182" s="1" t="s">
        <v>3781</v>
      </c>
      <c r="E3182" s="1" t="n">
        <v>1626</v>
      </c>
      <c r="F3182" s="1" t="s">
        <v>65</v>
      </c>
      <c r="I3182" s="1" t="n">
        <v>309639</v>
      </c>
      <c r="J3182" s="1" t="n">
        <v>17305</v>
      </c>
      <c r="K3182" s="1" t="n">
        <v>7894904500383</v>
      </c>
      <c r="L3182" s="1" t="s">
        <v>4441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7" t="n">
        <v>46191</v>
      </c>
      <c r="C3183" s="1" t="n">
        <v>1</v>
      </c>
      <c r="D3183" s="1" t="s">
        <v>3781</v>
      </c>
      <c r="E3183" s="1" t="n">
        <v>1626</v>
      </c>
      <c r="F3183" s="1" t="s">
        <v>65</v>
      </c>
      <c r="I3183" s="1" t="n">
        <v>309639</v>
      </c>
      <c r="J3183" s="1" t="n">
        <v>21348</v>
      </c>
      <c r="K3183" s="1" t="n">
        <v>7891143013193</v>
      </c>
      <c r="L3183" s="1" t="s">
        <v>4443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7" t="n">
        <v>46191</v>
      </c>
      <c r="C3184" s="1" t="n">
        <v>1</v>
      </c>
      <c r="D3184" s="1" t="s">
        <v>3781</v>
      </c>
      <c r="E3184" s="1" t="n">
        <v>1626</v>
      </c>
      <c r="F3184" s="1" t="s">
        <v>65</v>
      </c>
      <c r="I3184" s="1" t="n">
        <v>309639</v>
      </c>
      <c r="J3184" s="1" t="n">
        <v>29990</v>
      </c>
      <c r="K3184" s="1" t="n">
        <v>7894904574780</v>
      </c>
      <c r="L3184" s="1" t="s">
        <v>4444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7" t="n">
        <v>46191</v>
      </c>
      <c r="C3185" s="1" t="n">
        <v>1</v>
      </c>
      <c r="D3185" s="1" t="s">
        <v>3781</v>
      </c>
      <c r="E3185" s="1" t="n">
        <v>1626</v>
      </c>
      <c r="F3185" s="1" t="s">
        <v>65</v>
      </c>
      <c r="I3185" s="1" t="n">
        <v>309639</v>
      </c>
      <c r="J3185" s="1" t="n">
        <v>31331</v>
      </c>
      <c r="K3185" s="1" t="n">
        <v>7894904577897</v>
      </c>
      <c r="L3185" s="1" t="s">
        <v>4445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7" t="n">
        <v>46191</v>
      </c>
      <c r="C3186" s="1" t="n">
        <v>1</v>
      </c>
      <c r="D3186" s="1" t="s">
        <v>3781</v>
      </c>
      <c r="E3186" s="1" t="n">
        <v>1626</v>
      </c>
      <c r="F3186" s="1" t="s">
        <v>65</v>
      </c>
      <c r="I3186" s="1" t="n">
        <v>309639</v>
      </c>
      <c r="J3186" s="1" t="n">
        <v>31353</v>
      </c>
      <c r="K3186" s="1" t="n">
        <v>7894904571956</v>
      </c>
      <c r="L3186" s="1" t="s">
        <v>5284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7" t="n">
        <v>46191</v>
      </c>
      <c r="C3187" s="1" t="n">
        <v>1</v>
      </c>
      <c r="D3187" s="1" t="s">
        <v>3781</v>
      </c>
      <c r="E3187" s="1" t="n">
        <v>1626</v>
      </c>
      <c r="F3187" s="1" t="s">
        <v>65</v>
      </c>
      <c r="I3187" s="1" t="n">
        <v>309639</v>
      </c>
      <c r="J3187" s="1" t="n">
        <v>37747</v>
      </c>
      <c r="K3187" s="1" t="n">
        <v>7898968009004</v>
      </c>
      <c r="L3187" s="1" t="s">
        <v>4448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7" t="n">
        <v>46191</v>
      </c>
      <c r="C3188" s="1" t="n">
        <v>1</v>
      </c>
      <c r="D3188" s="1" t="s">
        <v>3781</v>
      </c>
      <c r="E3188" s="1" t="n">
        <v>1626</v>
      </c>
      <c r="F3188" s="1" t="s">
        <v>65</v>
      </c>
      <c r="I3188" s="1" t="n">
        <v>309639</v>
      </c>
      <c r="J3188" s="1" t="n">
        <v>50688</v>
      </c>
      <c r="K3188" s="1" t="n">
        <v>7894904081639</v>
      </c>
      <c r="L3188" s="1" t="s">
        <v>4451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7" t="n">
        <v>46191</v>
      </c>
      <c r="C3189" s="1" t="n">
        <v>1</v>
      </c>
      <c r="D3189" s="1" t="s">
        <v>3781</v>
      </c>
      <c r="E3189" s="1" t="n">
        <v>1626</v>
      </c>
      <c r="F3189" s="1" t="s">
        <v>65</v>
      </c>
      <c r="I3189" s="1" t="n">
        <v>309639</v>
      </c>
      <c r="J3189" s="1" t="n">
        <v>56951</v>
      </c>
      <c r="K3189" s="1" t="n">
        <v>7894904280001</v>
      </c>
      <c r="L3189" s="1" t="s">
        <v>4453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7" t="n">
        <v>46191</v>
      </c>
      <c r="C3190" s="1" t="n">
        <v>1</v>
      </c>
      <c r="D3190" s="1" t="s">
        <v>3781</v>
      </c>
      <c r="E3190" s="1" t="n">
        <v>1626</v>
      </c>
      <c r="F3190" s="1" t="s">
        <v>65</v>
      </c>
      <c r="I3190" s="1" t="n">
        <v>309639</v>
      </c>
      <c r="J3190" s="1" t="n">
        <v>79705</v>
      </c>
      <c r="K3190" s="1" t="n">
        <v>7894904605019</v>
      </c>
      <c r="L3190" s="1" t="s">
        <v>5285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7" t="n">
        <v>46191</v>
      </c>
      <c r="C3191" s="1" t="n">
        <v>1</v>
      </c>
      <c r="D3191" s="1" t="s">
        <v>3781</v>
      </c>
      <c r="E3191" s="1" t="n">
        <v>1601</v>
      </c>
      <c r="F3191" s="1" t="s">
        <v>227</v>
      </c>
      <c r="I3191" s="1" t="n">
        <v>844855</v>
      </c>
      <c r="J3191" s="1" t="n">
        <v>20223</v>
      </c>
      <c r="K3191" s="1" t="n">
        <v>7896102503715</v>
      </c>
      <c r="L3191" s="1" t="s">
        <v>5286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7" t="n">
        <v>46191</v>
      </c>
      <c r="C3192" s="1" t="n">
        <v>1</v>
      </c>
      <c r="D3192" s="1" t="s">
        <v>3781</v>
      </c>
      <c r="E3192" s="1" t="n">
        <v>1601</v>
      </c>
      <c r="F3192" s="1" t="s">
        <v>227</v>
      </c>
      <c r="I3192" s="1" t="n">
        <v>844855</v>
      </c>
      <c r="J3192" s="1" t="n">
        <v>73400</v>
      </c>
      <c r="K3192" s="1" t="n">
        <v>7896060401993</v>
      </c>
      <c r="L3192" s="1" t="s">
        <v>5287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7" t="n">
        <v>46191</v>
      </c>
      <c r="C3193" s="1" t="n">
        <v>1</v>
      </c>
      <c r="D3193" s="1" t="s">
        <v>3781</v>
      </c>
      <c r="E3193" s="1" t="n">
        <v>1601</v>
      </c>
      <c r="F3193" s="1" t="s">
        <v>227</v>
      </c>
      <c r="I3193" s="1" t="n">
        <v>844855</v>
      </c>
      <c r="J3193" s="1" t="n">
        <v>105794</v>
      </c>
      <c r="K3193" s="1" t="n">
        <v>7896382505898</v>
      </c>
      <c r="L3193" s="1" t="s">
        <v>5288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7" t="n">
        <v>46191</v>
      </c>
      <c r="C3194" s="1" t="n">
        <v>1</v>
      </c>
      <c r="D3194" s="1" t="s">
        <v>3781</v>
      </c>
      <c r="E3194" s="1" t="n">
        <v>1601</v>
      </c>
      <c r="F3194" s="1" t="s">
        <v>227</v>
      </c>
      <c r="I3194" s="1" t="n">
        <v>844855</v>
      </c>
      <c r="J3194" s="1" t="n">
        <v>106338</v>
      </c>
      <c r="K3194" s="1" t="n">
        <v>7896056400047</v>
      </c>
      <c r="L3194" s="1" t="s">
        <v>5289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7" t="n">
        <v>46191</v>
      </c>
      <c r="C3195" s="1" t="n">
        <v>1</v>
      </c>
      <c r="D3195" s="1" t="s">
        <v>3781</v>
      </c>
      <c r="E3195" s="1" t="n">
        <v>1601</v>
      </c>
      <c r="F3195" s="1" t="s">
        <v>227</v>
      </c>
      <c r="I3195" s="1" t="n">
        <v>844855</v>
      </c>
      <c r="J3195" s="1" t="n">
        <v>107011</v>
      </c>
      <c r="K3195" s="1" t="n">
        <v>7896382500329</v>
      </c>
      <c r="L3195" s="1" t="s">
        <v>5290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7" t="n">
        <v>46191</v>
      </c>
      <c r="C3196" s="1" t="n">
        <v>1</v>
      </c>
      <c r="D3196" s="1" t="s">
        <v>3781</v>
      </c>
      <c r="E3196" s="1" t="n">
        <v>1601</v>
      </c>
      <c r="F3196" s="1" t="s">
        <v>227</v>
      </c>
      <c r="I3196" s="1" t="n">
        <v>844855</v>
      </c>
      <c r="J3196" s="1" t="n">
        <v>108708</v>
      </c>
      <c r="K3196" s="1" t="n">
        <v>7896056402690</v>
      </c>
      <c r="L3196" s="1" t="s">
        <v>5291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7" t="n">
        <v>46191</v>
      </c>
      <c r="C3197" s="1" t="n">
        <v>1</v>
      </c>
      <c r="D3197" s="1" t="s">
        <v>3781</v>
      </c>
      <c r="E3197" s="1" t="n">
        <v>1601</v>
      </c>
      <c r="F3197" s="1" t="s">
        <v>227</v>
      </c>
      <c r="I3197" s="1" t="n">
        <v>844855</v>
      </c>
      <c r="J3197" s="1" t="n">
        <v>108750</v>
      </c>
      <c r="K3197" s="1" t="n">
        <v>7896056401525</v>
      </c>
      <c r="L3197" s="1" t="s">
        <v>5292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7" t="n">
        <v>46191</v>
      </c>
      <c r="C3198" s="1" t="n">
        <v>1</v>
      </c>
      <c r="D3198" s="1" t="s">
        <v>3781</v>
      </c>
      <c r="E3198" s="1" t="n">
        <v>1601</v>
      </c>
      <c r="F3198" s="1" t="s">
        <v>227</v>
      </c>
      <c r="I3198" s="1" t="n">
        <v>844855</v>
      </c>
      <c r="J3198" s="1" t="n">
        <v>110064</v>
      </c>
      <c r="K3198" s="1" t="n">
        <v>7896056401532</v>
      </c>
      <c r="L3198" s="1" t="s">
        <v>5293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7" t="n">
        <v>46191</v>
      </c>
      <c r="C3199" s="1" t="n">
        <v>1</v>
      </c>
      <c r="D3199" s="1" t="s">
        <v>3781</v>
      </c>
      <c r="E3199" s="1" t="n">
        <v>1601</v>
      </c>
      <c r="F3199" s="1" t="s">
        <v>227</v>
      </c>
      <c r="I3199" s="1" t="n">
        <v>844855</v>
      </c>
      <c r="J3199" s="1" t="n">
        <v>15883</v>
      </c>
      <c r="K3199" s="1" t="n">
        <v>7896056400740</v>
      </c>
      <c r="L3199" s="1" t="s">
        <v>5294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7" t="n">
        <v>46191</v>
      </c>
      <c r="C3200" s="1" t="n">
        <v>1</v>
      </c>
      <c r="D3200" s="1" t="s">
        <v>3781</v>
      </c>
      <c r="E3200" s="1" t="n">
        <v>1601</v>
      </c>
      <c r="F3200" s="1" t="s">
        <v>227</v>
      </c>
      <c r="I3200" s="1" t="n">
        <v>844855</v>
      </c>
      <c r="J3200" s="1" t="n">
        <v>15891</v>
      </c>
      <c r="K3200" s="1" t="n">
        <v>7896102502909</v>
      </c>
      <c r="L3200" s="1" t="s">
        <v>5295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7" t="n">
        <v>46191</v>
      </c>
      <c r="C3201" s="1" t="n">
        <v>1</v>
      </c>
      <c r="D3201" s="1" t="s">
        <v>3781</v>
      </c>
      <c r="E3201" s="1" t="n">
        <v>1601</v>
      </c>
      <c r="F3201" s="1" t="s">
        <v>227</v>
      </c>
      <c r="I3201" s="1" t="n">
        <v>844855</v>
      </c>
      <c r="J3201" s="1" t="n">
        <v>21655</v>
      </c>
      <c r="K3201" s="1" t="n">
        <v>7896102502763</v>
      </c>
      <c r="L3201" s="1" t="s">
        <v>5296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7" t="n">
        <v>46191</v>
      </c>
      <c r="C3202" s="1" t="n">
        <v>1</v>
      </c>
      <c r="D3202" s="1" t="s">
        <v>3781</v>
      </c>
      <c r="E3202" s="1" t="n">
        <v>1601</v>
      </c>
      <c r="F3202" s="1" t="s">
        <v>227</v>
      </c>
      <c r="I3202" s="1" t="n">
        <v>844855</v>
      </c>
      <c r="J3202" s="1" t="n">
        <v>22079</v>
      </c>
      <c r="K3202" s="1" t="n">
        <v>7896102502756</v>
      </c>
      <c r="L3202" s="1" t="s">
        <v>5297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7" t="n">
        <v>46191</v>
      </c>
      <c r="C3203" s="1" t="n">
        <v>1</v>
      </c>
      <c r="D3203" s="1" t="s">
        <v>3781</v>
      </c>
      <c r="E3203" s="1" t="n">
        <v>1601</v>
      </c>
      <c r="F3203" s="1" t="s">
        <v>227</v>
      </c>
      <c r="I3203" s="1" t="n">
        <v>844855</v>
      </c>
      <c r="J3203" s="1" t="n">
        <v>23709</v>
      </c>
      <c r="K3203" s="1" t="n">
        <v>7896102583182</v>
      </c>
      <c r="L3203" s="1" t="s">
        <v>5298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7" t="n">
        <v>46191</v>
      </c>
      <c r="C3204" s="1" t="n">
        <v>1</v>
      </c>
      <c r="D3204" s="1" t="s">
        <v>3781</v>
      </c>
      <c r="E3204" s="1" t="n">
        <v>1601</v>
      </c>
      <c r="F3204" s="1" t="s">
        <v>227</v>
      </c>
      <c r="I3204" s="1" t="n">
        <v>844855</v>
      </c>
      <c r="J3204" s="1" t="n">
        <v>24152</v>
      </c>
      <c r="K3204" s="1" t="n">
        <v>7896102584189</v>
      </c>
      <c r="L3204" s="1" t="s">
        <v>5299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7" t="n">
        <v>46191</v>
      </c>
      <c r="C3205" s="1" t="n">
        <v>1</v>
      </c>
      <c r="D3205" s="1" t="s">
        <v>3781</v>
      </c>
      <c r="E3205" s="1" t="n">
        <v>1601</v>
      </c>
      <c r="F3205" s="1" t="s">
        <v>227</v>
      </c>
      <c r="I3205" s="1" t="n">
        <v>844855</v>
      </c>
      <c r="J3205" s="1" t="n">
        <v>29515</v>
      </c>
      <c r="K3205" s="1" t="n">
        <v>7896102000382</v>
      </c>
      <c r="L3205" s="1" t="s">
        <v>5300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7" t="n">
        <v>46191</v>
      </c>
      <c r="C3206" s="1" t="n">
        <v>1</v>
      </c>
      <c r="D3206" s="1" t="s">
        <v>3781</v>
      </c>
      <c r="E3206" s="1" t="n">
        <v>1601</v>
      </c>
      <c r="F3206" s="1" t="s">
        <v>227</v>
      </c>
      <c r="I3206" s="1" t="n">
        <v>844855</v>
      </c>
      <c r="J3206" s="1" t="n">
        <v>29998</v>
      </c>
      <c r="K3206" s="1" t="n">
        <v>7896056405622</v>
      </c>
      <c r="L3206" s="1" t="s">
        <v>5301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7" t="n">
        <v>46191</v>
      </c>
      <c r="C3207" s="1" t="n">
        <v>1</v>
      </c>
      <c r="D3207" s="1" t="s">
        <v>3781</v>
      </c>
      <c r="E3207" s="1" t="n">
        <v>1601</v>
      </c>
      <c r="F3207" s="1" t="s">
        <v>227</v>
      </c>
      <c r="I3207" s="1" t="n">
        <v>844855</v>
      </c>
      <c r="J3207" s="1" t="n">
        <v>32234</v>
      </c>
      <c r="K3207" s="1" t="n">
        <v>7896102500493</v>
      </c>
      <c r="L3207" s="1" t="s">
        <v>5302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7" t="n">
        <v>46191</v>
      </c>
      <c r="C3208" s="1" t="n">
        <v>1</v>
      </c>
      <c r="D3208" s="1" t="s">
        <v>3781</v>
      </c>
      <c r="E3208" s="1" t="n">
        <v>1601</v>
      </c>
      <c r="F3208" s="1" t="s">
        <v>227</v>
      </c>
      <c r="I3208" s="1" t="n">
        <v>844855</v>
      </c>
      <c r="J3208" s="1" t="n">
        <v>49155</v>
      </c>
      <c r="K3208" s="1" t="n">
        <v>7896102502077</v>
      </c>
      <c r="L3208" s="1" t="s">
        <v>5303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7" t="n">
        <v>46191</v>
      </c>
      <c r="C3209" s="1" t="n">
        <v>1</v>
      </c>
      <c r="D3209" s="1" t="s">
        <v>3781</v>
      </c>
      <c r="E3209" s="1" t="n">
        <v>1601</v>
      </c>
      <c r="F3209" s="1" t="s">
        <v>227</v>
      </c>
      <c r="I3209" s="1" t="n">
        <v>844855</v>
      </c>
      <c r="J3209" s="1" t="n">
        <v>54607</v>
      </c>
      <c r="K3209" s="1" t="n">
        <v>7896102502091</v>
      </c>
      <c r="L3209" s="1" t="s">
        <v>5304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7" t="n">
        <v>46191</v>
      </c>
      <c r="C3210" s="1" t="n">
        <v>1</v>
      </c>
      <c r="D3210" s="1" t="s">
        <v>3781</v>
      </c>
      <c r="E3210" s="1" t="n">
        <v>1601</v>
      </c>
      <c r="F3210" s="1" t="s">
        <v>227</v>
      </c>
      <c r="I3210" s="1" t="n">
        <v>844855</v>
      </c>
      <c r="J3210" s="1" t="n">
        <v>56711</v>
      </c>
      <c r="K3210" s="1" t="n">
        <v>7898596082752</v>
      </c>
      <c r="L3210" s="1" t="s">
        <v>5305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7" t="n">
        <v>46191</v>
      </c>
      <c r="C3211" s="1" t="n">
        <v>1</v>
      </c>
      <c r="D3211" s="1" t="s">
        <v>3781</v>
      </c>
      <c r="E3211" s="1" t="n">
        <v>1601</v>
      </c>
      <c r="F3211" s="1" t="s">
        <v>227</v>
      </c>
      <c r="I3211" s="1" t="n">
        <v>844855</v>
      </c>
      <c r="J3211" s="1" t="n">
        <v>56712</v>
      </c>
      <c r="K3211" s="1" t="n">
        <v>7898596082769</v>
      </c>
      <c r="L3211" s="1" t="s">
        <v>5306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7" t="n">
        <v>46191</v>
      </c>
      <c r="C3212" s="1" t="n">
        <v>1</v>
      </c>
      <c r="D3212" s="1" t="s">
        <v>3781</v>
      </c>
      <c r="E3212" s="1" t="n">
        <v>1601</v>
      </c>
      <c r="F3212" s="1" t="s">
        <v>227</v>
      </c>
      <c r="I3212" s="1" t="n">
        <v>844855</v>
      </c>
      <c r="J3212" s="1" t="n">
        <v>58210</v>
      </c>
      <c r="K3212" s="1" t="n">
        <v>7896382505591</v>
      </c>
      <c r="L3212" s="1" t="s">
        <v>5307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7" t="n">
        <v>46191</v>
      </c>
      <c r="C3213" s="1" t="n">
        <v>1</v>
      </c>
      <c r="D3213" s="1" t="s">
        <v>3781</v>
      </c>
      <c r="E3213" s="1" t="n">
        <v>1601</v>
      </c>
      <c r="F3213" s="1" t="s">
        <v>227</v>
      </c>
      <c r="I3213" s="1" t="n">
        <v>844855</v>
      </c>
      <c r="J3213" s="1" t="n">
        <v>60939</v>
      </c>
      <c r="K3213" s="1" t="n">
        <v>7898596082783</v>
      </c>
      <c r="L3213" s="1" t="s">
        <v>5308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7" t="n">
        <v>46191</v>
      </c>
      <c r="C3214" s="1" t="n">
        <v>1</v>
      </c>
      <c r="D3214" s="1" t="s">
        <v>3781</v>
      </c>
      <c r="E3214" s="1" t="n">
        <v>1601</v>
      </c>
      <c r="F3214" s="1" t="s">
        <v>227</v>
      </c>
      <c r="I3214" s="1" t="n">
        <v>844855</v>
      </c>
      <c r="J3214" s="1" t="n">
        <v>61974</v>
      </c>
      <c r="K3214" s="1" t="n">
        <v>7898596082844</v>
      </c>
      <c r="L3214" s="1" t="s">
        <v>5309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7" t="n">
        <v>46191</v>
      </c>
      <c r="C3215" s="1" t="n">
        <v>1</v>
      </c>
      <c r="D3215" s="1" t="s">
        <v>3781</v>
      </c>
      <c r="E3215" s="1" t="n">
        <v>1601</v>
      </c>
      <c r="F3215" s="1" t="s">
        <v>227</v>
      </c>
      <c r="I3215" s="1" t="n">
        <v>844855</v>
      </c>
      <c r="J3215" s="1" t="n">
        <v>64831</v>
      </c>
      <c r="K3215" s="1" t="n">
        <v>7896382505690</v>
      </c>
      <c r="L3215" s="1" t="s">
        <v>5310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7" t="n">
        <v>46191</v>
      </c>
      <c r="C3216" s="1" t="n">
        <v>1</v>
      </c>
      <c r="D3216" s="1" t="s">
        <v>3781</v>
      </c>
      <c r="E3216" s="1" t="n">
        <v>1601</v>
      </c>
      <c r="F3216" s="1" t="s">
        <v>227</v>
      </c>
      <c r="I3216" s="1" t="n">
        <v>844855</v>
      </c>
      <c r="J3216" s="1" t="n">
        <v>65111</v>
      </c>
      <c r="K3216" s="1" t="n">
        <v>7896102503432</v>
      </c>
      <c r="L3216" s="1" t="s">
        <v>5311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7" t="n">
        <v>46191</v>
      </c>
      <c r="C3217" s="1" t="n">
        <v>1</v>
      </c>
      <c r="D3217" s="1" t="s">
        <v>3781</v>
      </c>
      <c r="E3217" s="1" t="n">
        <v>1601</v>
      </c>
      <c r="F3217" s="1" t="s">
        <v>227</v>
      </c>
      <c r="I3217" s="1" t="n">
        <v>844855</v>
      </c>
      <c r="J3217" s="1" t="n">
        <v>71484</v>
      </c>
      <c r="K3217" s="1" t="n">
        <v>7896102503685</v>
      </c>
      <c r="L3217" s="1" t="s">
        <v>5312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7" t="n">
        <v>46191</v>
      </c>
      <c r="C3218" s="1" t="n">
        <v>1</v>
      </c>
      <c r="D3218" s="1" t="s">
        <v>3781</v>
      </c>
      <c r="E3218" s="1" t="n">
        <v>1601</v>
      </c>
      <c r="F3218" s="1" t="s">
        <v>227</v>
      </c>
      <c r="I3218" s="1" t="n">
        <v>844855</v>
      </c>
      <c r="J3218" s="1" t="n">
        <v>71485</v>
      </c>
      <c r="K3218" s="1" t="n">
        <v>7896102503661</v>
      </c>
      <c r="L3218" s="1" t="s">
        <v>5313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7" t="n">
        <v>46191</v>
      </c>
      <c r="C3219" s="1" t="n">
        <v>1</v>
      </c>
      <c r="D3219" s="1" t="s">
        <v>3781</v>
      </c>
      <c r="E3219" s="1" t="n">
        <v>1601</v>
      </c>
      <c r="F3219" s="1" t="s">
        <v>227</v>
      </c>
      <c r="I3219" s="1" t="n">
        <v>844855</v>
      </c>
      <c r="J3219" s="1" t="n">
        <v>73332</v>
      </c>
      <c r="K3219" s="1" t="n">
        <v>7896102503814</v>
      </c>
      <c r="L3219" s="1" t="s">
        <v>5314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7" t="n">
        <v>46191</v>
      </c>
      <c r="C3220" s="1" t="n">
        <v>1</v>
      </c>
      <c r="D3220" s="1" t="s">
        <v>3781</v>
      </c>
      <c r="E3220" s="1" t="n">
        <v>1601</v>
      </c>
      <c r="F3220" s="1" t="s">
        <v>227</v>
      </c>
      <c r="I3220" s="1" t="n">
        <v>844855</v>
      </c>
      <c r="J3220" s="1" t="n">
        <v>76882</v>
      </c>
      <c r="K3220" s="1" t="n">
        <v>7896060402648</v>
      </c>
      <c r="L3220" s="1" t="s">
        <v>5315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7" t="n">
        <v>46191</v>
      </c>
      <c r="C3221" s="1" t="n">
        <v>1</v>
      </c>
      <c r="D3221" s="1" t="s">
        <v>3781</v>
      </c>
      <c r="E3221" s="1" t="n">
        <v>1601</v>
      </c>
      <c r="F3221" s="1" t="s">
        <v>227</v>
      </c>
      <c r="I3221" s="1" t="n">
        <v>844855</v>
      </c>
      <c r="J3221" s="1" t="n">
        <v>76883</v>
      </c>
      <c r="K3221" s="1" t="n">
        <v>7896060402679</v>
      </c>
      <c r="L3221" s="1" t="s">
        <v>5316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7" t="n">
        <v>46191</v>
      </c>
      <c r="C3222" s="1" t="n">
        <v>1</v>
      </c>
      <c r="D3222" s="1" t="s">
        <v>3781</v>
      </c>
      <c r="E3222" s="1" t="n">
        <v>1601</v>
      </c>
      <c r="F3222" s="1" t="s">
        <v>227</v>
      </c>
      <c r="I3222" s="1" t="n">
        <v>844855</v>
      </c>
      <c r="J3222" s="1" t="n">
        <v>76884</v>
      </c>
      <c r="K3222" s="1" t="n">
        <v>7896060402662</v>
      </c>
      <c r="L3222" s="1" t="s">
        <v>5317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7" t="n">
        <v>46191</v>
      </c>
      <c r="C3223" s="1" t="n">
        <v>1</v>
      </c>
      <c r="D3223" s="1" t="s">
        <v>3781</v>
      </c>
      <c r="E3223" s="1" t="n">
        <v>1601</v>
      </c>
      <c r="F3223" s="1" t="s">
        <v>227</v>
      </c>
      <c r="I3223" s="1" t="n">
        <v>844855</v>
      </c>
      <c r="J3223" s="1" t="n">
        <v>81444</v>
      </c>
      <c r="K3223" s="1" t="n">
        <v>7896102504293</v>
      </c>
      <c r="L3223" s="1" t="s">
        <v>5318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7" t="n">
        <v>46191</v>
      </c>
      <c r="C3224" s="1" t="n">
        <v>1</v>
      </c>
      <c r="D3224" s="1" t="s">
        <v>3781</v>
      </c>
      <c r="E3224" s="1" t="n">
        <v>1642</v>
      </c>
      <c r="F3224" s="1" t="s">
        <v>184</v>
      </c>
      <c r="I3224" s="1" t="n">
        <v>1026816</v>
      </c>
      <c r="J3224" s="1" t="n">
        <v>105780</v>
      </c>
      <c r="K3224" s="1" t="n">
        <v>7896289210017</v>
      </c>
      <c r="L3224" s="1" t="s">
        <v>4164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7" t="n">
        <v>46191</v>
      </c>
      <c r="C3225" s="1" t="n">
        <v>1</v>
      </c>
      <c r="D3225" s="1" t="s">
        <v>3781</v>
      </c>
      <c r="E3225" s="1" t="n">
        <v>1642</v>
      </c>
      <c r="F3225" s="1" t="s">
        <v>184</v>
      </c>
      <c r="I3225" s="1" t="n">
        <v>1026816</v>
      </c>
      <c r="J3225" s="1" t="n">
        <v>105782</v>
      </c>
      <c r="K3225" s="1" t="n">
        <v>7896289210352</v>
      </c>
      <c r="L3225" s="1" t="s">
        <v>4165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7" t="n">
        <v>46191</v>
      </c>
      <c r="C3226" s="1" t="n">
        <v>1</v>
      </c>
      <c r="D3226" s="1" t="s">
        <v>3781</v>
      </c>
      <c r="E3226" s="1" t="n">
        <v>1642</v>
      </c>
      <c r="F3226" s="1" t="s">
        <v>184</v>
      </c>
      <c r="I3226" s="1" t="n">
        <v>1026816</v>
      </c>
      <c r="J3226" s="1" t="n">
        <v>106079</v>
      </c>
      <c r="K3226" s="1" t="n">
        <v>7896289210130</v>
      </c>
      <c r="L3226" s="1" t="s">
        <v>4166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7" t="n">
        <v>46191</v>
      </c>
      <c r="C3227" s="1" t="n">
        <v>1</v>
      </c>
      <c r="D3227" s="1" t="s">
        <v>3781</v>
      </c>
      <c r="E3227" s="1" t="n">
        <v>1642</v>
      </c>
      <c r="F3227" s="1" t="s">
        <v>184</v>
      </c>
      <c r="I3227" s="1" t="n">
        <v>1026816</v>
      </c>
      <c r="J3227" s="1" t="n">
        <v>106274</v>
      </c>
      <c r="K3227" s="1" t="n">
        <v>7896289210086</v>
      </c>
      <c r="L3227" s="1" t="s">
        <v>4167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7" t="n">
        <v>46191</v>
      </c>
      <c r="C3228" s="1" t="n">
        <v>1</v>
      </c>
      <c r="D3228" s="1" t="s">
        <v>3781</v>
      </c>
      <c r="E3228" s="1" t="n">
        <v>1642</v>
      </c>
      <c r="F3228" s="1" t="s">
        <v>184</v>
      </c>
      <c r="I3228" s="1" t="n">
        <v>1026816</v>
      </c>
      <c r="J3228" s="1" t="n">
        <v>106280</v>
      </c>
      <c r="K3228" s="1" t="n">
        <v>7896289210062</v>
      </c>
      <c r="L3228" s="1" t="s">
        <v>4168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7" t="n">
        <v>46191</v>
      </c>
      <c r="C3229" s="1" t="n">
        <v>1</v>
      </c>
      <c r="D3229" s="1" t="s">
        <v>3781</v>
      </c>
      <c r="E3229" s="1" t="n">
        <v>1642</v>
      </c>
      <c r="F3229" s="1" t="s">
        <v>184</v>
      </c>
      <c r="I3229" s="1" t="n">
        <v>1026816</v>
      </c>
      <c r="J3229" s="1" t="n">
        <v>106407</v>
      </c>
      <c r="K3229" s="1" t="n">
        <v>7896289210031</v>
      </c>
      <c r="L3229" s="1" t="s">
        <v>4169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7" t="n">
        <v>46191</v>
      </c>
      <c r="C3230" s="1" t="n">
        <v>1</v>
      </c>
      <c r="D3230" s="1" t="s">
        <v>3781</v>
      </c>
      <c r="E3230" s="1" t="n">
        <v>1642</v>
      </c>
      <c r="F3230" s="1" t="s">
        <v>184</v>
      </c>
      <c r="I3230" s="1" t="n">
        <v>1026816</v>
      </c>
      <c r="J3230" s="1" t="n">
        <v>107815</v>
      </c>
      <c r="K3230" s="1" t="n">
        <v>7896289210147</v>
      </c>
      <c r="L3230" s="1" t="s">
        <v>5319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7" t="n">
        <v>46191</v>
      </c>
      <c r="C3231" s="1" t="n">
        <v>1</v>
      </c>
      <c r="D3231" s="1" t="s">
        <v>3781</v>
      </c>
      <c r="E3231" s="1" t="n">
        <v>1672</v>
      </c>
      <c r="F3231" s="1" t="s">
        <v>171</v>
      </c>
      <c r="I3231" s="1" t="n">
        <v>1372912</v>
      </c>
      <c r="J3231" s="1" t="n">
        <v>10222</v>
      </c>
      <c r="K3231" s="1" t="n">
        <v>7896579390023</v>
      </c>
      <c r="L3231" s="1" t="s">
        <v>4807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7" t="n">
        <v>46191</v>
      </c>
      <c r="C3232" s="1" t="n">
        <v>1</v>
      </c>
      <c r="D3232" s="1" t="s">
        <v>3781</v>
      </c>
      <c r="E3232" s="1" t="n">
        <v>1672</v>
      </c>
      <c r="F3232" s="1" t="s">
        <v>171</v>
      </c>
      <c r="I3232" s="1" t="n">
        <v>1372912</v>
      </c>
      <c r="J3232" s="1" t="n">
        <v>40014</v>
      </c>
      <c r="K3232" s="1" t="n">
        <v>7899465200512</v>
      </c>
      <c r="L3232" s="1" t="s">
        <v>5320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7" t="n">
        <v>46191</v>
      </c>
      <c r="C3233" s="1" t="n">
        <v>1</v>
      </c>
      <c r="D3233" s="1" t="s">
        <v>3781</v>
      </c>
      <c r="E3233" s="1" t="n">
        <v>1672</v>
      </c>
      <c r="F3233" s="1" t="s">
        <v>171</v>
      </c>
      <c r="I3233" s="1" t="n">
        <v>1372912</v>
      </c>
      <c r="J3233" s="1" t="n">
        <v>103916</v>
      </c>
      <c r="K3233" s="1" t="n">
        <v>7896579330067</v>
      </c>
      <c r="L3233" s="1" t="s">
        <v>5321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7" t="n">
        <v>46191</v>
      </c>
      <c r="C3234" s="1" t="n">
        <v>1</v>
      </c>
      <c r="D3234" s="1" t="s">
        <v>3781</v>
      </c>
      <c r="E3234" s="1" t="n">
        <v>1672</v>
      </c>
      <c r="F3234" s="1" t="s">
        <v>171</v>
      </c>
      <c r="I3234" s="1" t="n">
        <v>1372912</v>
      </c>
      <c r="J3234" s="1" t="n">
        <v>13798</v>
      </c>
      <c r="K3234" s="1" t="n">
        <v>7896520025974</v>
      </c>
      <c r="L3234" s="1" t="s">
        <v>5322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7" t="n">
        <v>46191</v>
      </c>
      <c r="C3235" s="1" t="n">
        <v>1</v>
      </c>
      <c r="D3235" s="1" t="s">
        <v>3781</v>
      </c>
      <c r="E3235" s="1" t="n">
        <v>1672</v>
      </c>
      <c r="F3235" s="1" t="s">
        <v>171</v>
      </c>
      <c r="I3235" s="1" t="n">
        <v>1372912</v>
      </c>
      <c r="J3235" s="1" t="n">
        <v>23258</v>
      </c>
      <c r="K3235" s="1" t="n">
        <v>7899465200505</v>
      </c>
      <c r="L3235" s="1" t="s">
        <v>5323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7" t="n">
        <v>46191</v>
      </c>
      <c r="C3236" s="1" t="n">
        <v>1</v>
      </c>
      <c r="D3236" s="1" t="s">
        <v>3781</v>
      </c>
      <c r="E3236" s="1" t="n">
        <v>1672</v>
      </c>
      <c r="F3236" s="1" t="s">
        <v>171</v>
      </c>
      <c r="I3236" s="1" t="n">
        <v>1372912</v>
      </c>
      <c r="J3236" s="1" t="n">
        <v>26411</v>
      </c>
      <c r="K3236" s="1" t="n">
        <v>7899465200819</v>
      </c>
      <c r="L3236" s="1" t="s">
        <v>5324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7" t="n">
        <v>46191</v>
      </c>
      <c r="C3237" s="1" t="n">
        <v>1</v>
      </c>
      <c r="D3237" s="1" t="s">
        <v>3781</v>
      </c>
      <c r="E3237" s="1" t="n">
        <v>1672</v>
      </c>
      <c r="F3237" s="1" t="s">
        <v>171</v>
      </c>
      <c r="I3237" s="1" t="n">
        <v>1372912</v>
      </c>
      <c r="J3237" s="1" t="n">
        <v>37513</v>
      </c>
      <c r="K3237" s="1" t="n">
        <v>7899465201199</v>
      </c>
      <c r="L3237" s="1" t="s">
        <v>5325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7" t="n">
        <v>46191</v>
      </c>
      <c r="C3238" s="1" t="n">
        <v>1</v>
      </c>
      <c r="D3238" s="1" t="s">
        <v>3781</v>
      </c>
      <c r="E3238" s="1" t="n">
        <v>1672</v>
      </c>
      <c r="F3238" s="1" t="s">
        <v>171</v>
      </c>
      <c r="I3238" s="1" t="n">
        <v>1372912</v>
      </c>
      <c r="J3238" s="1" t="n">
        <v>53441</v>
      </c>
      <c r="K3238" s="1" t="n">
        <v>7896579340165</v>
      </c>
      <c r="L3238" s="1" t="s">
        <v>5326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7" t="n">
        <v>46191</v>
      </c>
      <c r="C3239" s="1" t="n">
        <v>1</v>
      </c>
      <c r="D3239" s="1" t="s">
        <v>3781</v>
      </c>
      <c r="E3239" s="1" t="n">
        <v>1672</v>
      </c>
      <c r="F3239" s="1" t="s">
        <v>171</v>
      </c>
      <c r="I3239" s="1" t="n">
        <v>1372912</v>
      </c>
      <c r="J3239" s="1" t="n">
        <v>78779</v>
      </c>
      <c r="K3239" s="1" t="n">
        <v>7899465202042</v>
      </c>
      <c r="L3239" s="1" t="s">
        <v>4823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7" t="n">
        <v>46191</v>
      </c>
      <c r="C3240" s="1" t="n">
        <v>1</v>
      </c>
      <c r="D3240" s="1" t="s">
        <v>3781</v>
      </c>
      <c r="E3240" s="1" t="n">
        <v>1672</v>
      </c>
      <c r="F3240" s="1" t="s">
        <v>171</v>
      </c>
      <c r="I3240" s="1" t="n">
        <v>1372912</v>
      </c>
      <c r="J3240" s="1" t="n">
        <v>81458</v>
      </c>
      <c r="K3240" s="1" t="n">
        <v>7896579360088</v>
      </c>
      <c r="L3240" s="1" t="s">
        <v>5327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7" t="n">
        <v>46191</v>
      </c>
      <c r="C3241" s="1" t="n">
        <v>1</v>
      </c>
      <c r="D3241" s="1" t="s">
        <v>3781</v>
      </c>
      <c r="E3241" s="1" t="n">
        <v>10009</v>
      </c>
      <c r="F3241" s="1" t="s">
        <v>233</v>
      </c>
      <c r="I3241" s="1" t="n">
        <v>1414215</v>
      </c>
      <c r="J3241" s="1" t="n">
        <v>79945</v>
      </c>
      <c r="K3241" s="1" t="n">
        <v>7891000457467</v>
      </c>
      <c r="L3241" s="1" t="s">
        <v>5328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7" t="n">
        <v>46191</v>
      </c>
      <c r="C3242" s="1" t="n">
        <v>1</v>
      </c>
      <c r="D3242" s="1" t="s">
        <v>3781</v>
      </c>
      <c r="E3242" s="1" t="n">
        <v>10009</v>
      </c>
      <c r="F3242" s="1" t="s">
        <v>233</v>
      </c>
      <c r="I3242" s="1" t="n">
        <v>1414432</v>
      </c>
      <c r="J3242" s="1" t="n">
        <v>102418</v>
      </c>
      <c r="K3242" s="1" t="n">
        <v>7891000460207</v>
      </c>
      <c r="L3242" s="1" t="s">
        <v>5329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7" t="n">
        <v>46191</v>
      </c>
      <c r="C3243" s="1" t="n">
        <v>1</v>
      </c>
      <c r="D3243" s="1" t="s">
        <v>3781</v>
      </c>
      <c r="E3243" s="1" t="n">
        <v>10009</v>
      </c>
      <c r="F3243" s="1" t="s">
        <v>233</v>
      </c>
      <c r="I3243" s="1" t="n">
        <v>1414432</v>
      </c>
      <c r="J3243" s="1" t="n">
        <v>102419</v>
      </c>
      <c r="K3243" s="1" t="n">
        <v>7891000462300</v>
      </c>
      <c r="L3243" s="1" t="s">
        <v>5330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7" t="n">
        <v>46191</v>
      </c>
      <c r="C3244" s="1" t="n">
        <v>1</v>
      </c>
      <c r="D3244" s="1" t="s">
        <v>3781</v>
      </c>
      <c r="E3244" s="1" t="n">
        <v>10009</v>
      </c>
      <c r="F3244" s="1" t="s">
        <v>233</v>
      </c>
      <c r="I3244" s="1" t="n">
        <v>1414432</v>
      </c>
      <c r="J3244" s="1" t="n">
        <v>26412</v>
      </c>
      <c r="K3244" s="1" t="n">
        <v>7891000248768</v>
      </c>
      <c r="L3244" s="1" t="s">
        <v>5331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7" t="n">
        <v>46191</v>
      </c>
      <c r="C3245" s="1" t="n">
        <v>1</v>
      </c>
      <c r="D3245" s="1" t="s">
        <v>3781</v>
      </c>
      <c r="E3245" s="1" t="n">
        <v>10009</v>
      </c>
      <c r="F3245" s="1" t="s">
        <v>233</v>
      </c>
      <c r="I3245" s="1" t="n">
        <v>1414432</v>
      </c>
      <c r="J3245" s="1" t="n">
        <v>29821</v>
      </c>
      <c r="K3245" s="1" t="n">
        <v>7891000249239</v>
      </c>
      <c r="L3245" s="1" t="s">
        <v>5332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7" t="n">
        <v>46191</v>
      </c>
      <c r="C3246" s="1" t="n">
        <v>1</v>
      </c>
      <c r="D3246" s="1" t="s">
        <v>3781</v>
      </c>
      <c r="E3246" s="1" t="n">
        <v>10009</v>
      </c>
      <c r="F3246" s="1" t="s">
        <v>233</v>
      </c>
      <c r="I3246" s="1" t="n">
        <v>1414432</v>
      </c>
      <c r="J3246" s="1" t="n">
        <v>29822</v>
      </c>
      <c r="K3246" s="1" t="n">
        <v>7891000248829</v>
      </c>
      <c r="L3246" s="1" t="s">
        <v>5333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7" t="n">
        <v>46191</v>
      </c>
      <c r="C3247" s="1" t="n">
        <v>1</v>
      </c>
      <c r="D3247" s="1" t="s">
        <v>3781</v>
      </c>
      <c r="E3247" s="1" t="n">
        <v>10009</v>
      </c>
      <c r="F3247" s="1" t="s">
        <v>233</v>
      </c>
      <c r="I3247" s="1" t="n">
        <v>1414432</v>
      </c>
      <c r="J3247" s="1" t="n">
        <v>51568</v>
      </c>
      <c r="K3247" s="1" t="n">
        <v>7891000368572</v>
      </c>
      <c r="L3247" s="1" t="s">
        <v>5334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7" t="n">
        <v>46191</v>
      </c>
      <c r="C3248" s="1" t="n">
        <v>1</v>
      </c>
      <c r="D3248" s="1" t="s">
        <v>3781</v>
      </c>
      <c r="E3248" s="1" t="n">
        <v>10009</v>
      </c>
      <c r="F3248" s="1" t="s">
        <v>233</v>
      </c>
      <c r="I3248" s="1" t="n">
        <v>1414432</v>
      </c>
      <c r="J3248" s="1" t="n">
        <v>52037</v>
      </c>
      <c r="K3248" s="1" t="n">
        <v>7891000369371</v>
      </c>
      <c r="L3248" s="1" t="s">
        <v>5335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7" t="n">
        <v>46191</v>
      </c>
      <c r="C3249" s="1" t="n">
        <v>1</v>
      </c>
      <c r="D3249" s="1" t="s">
        <v>3781</v>
      </c>
      <c r="E3249" s="1" t="n">
        <v>10009</v>
      </c>
      <c r="F3249" s="1" t="s">
        <v>233</v>
      </c>
      <c r="I3249" s="1" t="n">
        <v>1414432</v>
      </c>
      <c r="J3249" s="1" t="n">
        <v>52266</v>
      </c>
      <c r="K3249" s="1" t="n">
        <v>7891000369098</v>
      </c>
      <c r="L3249" s="1" t="s">
        <v>5336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7" t="n">
        <v>46191</v>
      </c>
      <c r="C3250" s="1" t="n">
        <v>1</v>
      </c>
      <c r="D3250" s="1" t="s">
        <v>3781</v>
      </c>
      <c r="E3250" s="1" t="n">
        <v>10009</v>
      </c>
      <c r="F3250" s="1" t="s">
        <v>233</v>
      </c>
      <c r="I3250" s="1" t="n">
        <v>1414432</v>
      </c>
      <c r="J3250" s="1" t="n">
        <v>52453</v>
      </c>
      <c r="K3250" s="1" t="n">
        <v>7891000368626</v>
      </c>
      <c r="L3250" s="1" t="s">
        <v>5337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7" t="n">
        <v>46191</v>
      </c>
      <c r="C3251" s="1" t="n">
        <v>1</v>
      </c>
      <c r="D3251" s="1" t="s">
        <v>3781</v>
      </c>
      <c r="E3251" s="1" t="n">
        <v>10009</v>
      </c>
      <c r="F3251" s="1" t="s">
        <v>233</v>
      </c>
      <c r="I3251" s="1" t="n">
        <v>1414432</v>
      </c>
      <c r="J3251" s="1" t="n">
        <v>79789</v>
      </c>
      <c r="K3251" s="1" t="n">
        <v>7891000410707</v>
      </c>
      <c r="L3251" s="1" t="s">
        <v>5338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7" t="n">
        <v>46191</v>
      </c>
      <c r="C3252" s="1" t="n">
        <v>1</v>
      </c>
      <c r="D3252" s="1" t="s">
        <v>3781</v>
      </c>
      <c r="E3252" s="1" t="n">
        <v>10009</v>
      </c>
      <c r="F3252" s="1" t="s">
        <v>233</v>
      </c>
      <c r="I3252" s="1" t="n">
        <v>1414551</v>
      </c>
      <c r="J3252" s="1" t="n">
        <v>40074</v>
      </c>
      <c r="K3252" s="1" t="n">
        <v>7891008121773</v>
      </c>
      <c r="L3252" s="1" t="s">
        <v>5339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7" t="n">
        <v>46191</v>
      </c>
      <c r="C3253" s="1" t="n">
        <v>1</v>
      </c>
      <c r="D3253" s="1" t="s">
        <v>3781</v>
      </c>
      <c r="E3253" s="1" t="n">
        <v>10009</v>
      </c>
      <c r="F3253" s="1" t="s">
        <v>233</v>
      </c>
      <c r="I3253" s="1" t="n">
        <v>1414551</v>
      </c>
      <c r="J3253" s="1" t="n">
        <v>40081</v>
      </c>
      <c r="K3253" s="1" t="n">
        <v>7891008121728</v>
      </c>
      <c r="L3253" s="1" t="s">
        <v>5340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7" t="n">
        <v>46191</v>
      </c>
      <c r="C3254" s="1" t="n">
        <v>1</v>
      </c>
      <c r="D3254" s="1" t="s">
        <v>3781</v>
      </c>
      <c r="E3254" s="1" t="n">
        <v>10009</v>
      </c>
      <c r="F3254" s="1" t="s">
        <v>233</v>
      </c>
      <c r="I3254" s="1" t="n">
        <v>1414551</v>
      </c>
      <c r="J3254" s="1" t="n">
        <v>40217</v>
      </c>
      <c r="K3254" s="1" t="n">
        <v>7891008121827</v>
      </c>
      <c r="L3254" s="1" t="s">
        <v>5341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7" t="n">
        <v>46191</v>
      </c>
      <c r="C3255" s="1" t="n">
        <v>1</v>
      </c>
      <c r="D3255" s="1" t="s">
        <v>3781</v>
      </c>
      <c r="E3255" s="1" t="n">
        <v>10009</v>
      </c>
      <c r="F3255" s="1" t="s">
        <v>233</v>
      </c>
      <c r="I3255" s="1" t="n">
        <v>1414551</v>
      </c>
      <c r="J3255" s="1" t="n">
        <v>103586</v>
      </c>
      <c r="K3255" s="1" t="n">
        <v>78907461</v>
      </c>
      <c r="L3255" s="1" t="s">
        <v>5342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7" t="n">
        <v>46191</v>
      </c>
      <c r="C3256" s="1" t="n">
        <v>1</v>
      </c>
      <c r="D3256" s="1" t="s">
        <v>3781</v>
      </c>
      <c r="E3256" s="1" t="n">
        <v>10009</v>
      </c>
      <c r="F3256" s="1" t="s">
        <v>233</v>
      </c>
      <c r="I3256" s="1" t="n">
        <v>1414551</v>
      </c>
      <c r="J3256" s="1" t="n">
        <v>103587</v>
      </c>
      <c r="K3256" s="1" t="n">
        <v>78907492</v>
      </c>
      <c r="L3256" s="1" t="s">
        <v>5343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7" t="n">
        <v>46191</v>
      </c>
      <c r="C3257" s="1" t="n">
        <v>1</v>
      </c>
      <c r="D3257" s="1" t="s">
        <v>3781</v>
      </c>
      <c r="E3257" s="1" t="n">
        <v>10009</v>
      </c>
      <c r="F3257" s="1" t="s">
        <v>233</v>
      </c>
      <c r="I3257" s="1" t="n">
        <v>1414551</v>
      </c>
      <c r="J3257" s="1" t="n">
        <v>104691</v>
      </c>
      <c r="K3257" s="1" t="n">
        <v>78907478</v>
      </c>
      <c r="L3257" s="1" t="s">
        <v>5344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7" t="n">
        <v>46191</v>
      </c>
      <c r="C3258" s="1" t="n">
        <v>1</v>
      </c>
      <c r="D3258" s="1" t="s">
        <v>3781</v>
      </c>
      <c r="E3258" s="1" t="n">
        <v>10009</v>
      </c>
      <c r="F3258" s="1" t="s">
        <v>233</v>
      </c>
      <c r="I3258" s="1" t="n">
        <v>1414551</v>
      </c>
      <c r="J3258" s="1" t="n">
        <v>24768</v>
      </c>
      <c r="K3258" s="1" t="n">
        <v>78912366</v>
      </c>
      <c r="L3258" s="1" t="s">
        <v>5345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7" t="n">
        <v>46191</v>
      </c>
      <c r="C3259" s="1" t="n">
        <v>1</v>
      </c>
      <c r="D3259" s="1" t="s">
        <v>3781</v>
      </c>
      <c r="E3259" s="1" t="n">
        <v>10009</v>
      </c>
      <c r="F3259" s="1" t="s">
        <v>233</v>
      </c>
      <c r="I3259" s="1" t="n">
        <v>1414551</v>
      </c>
      <c r="J3259" s="1" t="n">
        <v>50658</v>
      </c>
      <c r="K3259" s="1" t="n">
        <v>7891008124583</v>
      </c>
      <c r="L3259" s="1" t="s">
        <v>5346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7" t="n">
        <v>46191</v>
      </c>
      <c r="C3260" s="1" t="n">
        <v>1</v>
      </c>
      <c r="D3260" s="1" t="s">
        <v>3781</v>
      </c>
      <c r="E3260" s="1" t="n">
        <v>10009</v>
      </c>
      <c r="F3260" s="1" t="s">
        <v>233</v>
      </c>
      <c r="I3260" s="1" t="n">
        <v>1414551</v>
      </c>
      <c r="J3260" s="1" t="n">
        <v>50832</v>
      </c>
      <c r="K3260" s="1" t="n">
        <v>7891008124071</v>
      </c>
      <c r="L3260" s="1" t="s">
        <v>5347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7" t="n">
        <v>46191</v>
      </c>
      <c r="C3261" s="1" t="n">
        <v>1</v>
      </c>
      <c r="D3261" s="1" t="s">
        <v>3781</v>
      </c>
      <c r="E3261" s="1" t="n">
        <v>10009</v>
      </c>
      <c r="F3261" s="1" t="s">
        <v>233</v>
      </c>
      <c r="I3261" s="1" t="n">
        <v>1414551</v>
      </c>
      <c r="J3261" s="1" t="n">
        <v>51146</v>
      </c>
      <c r="K3261" s="1" t="n">
        <v>7891008123975</v>
      </c>
      <c r="L3261" s="1" t="s">
        <v>5348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7" t="n">
        <v>46191</v>
      </c>
      <c r="C3262" s="1" t="n">
        <v>1</v>
      </c>
      <c r="D3262" s="1" t="s">
        <v>3781</v>
      </c>
      <c r="E3262" s="1" t="n">
        <v>10009</v>
      </c>
      <c r="F3262" s="1" t="s">
        <v>233</v>
      </c>
      <c r="I3262" s="1" t="n">
        <v>1414551</v>
      </c>
      <c r="J3262" s="1" t="n">
        <v>51705</v>
      </c>
      <c r="K3262" s="1" t="n">
        <v>7891008124026</v>
      </c>
      <c r="L3262" s="1" t="s">
        <v>5349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7" t="n">
        <v>46191</v>
      </c>
      <c r="C3263" s="1" t="n">
        <v>1</v>
      </c>
      <c r="D3263" s="1" t="s">
        <v>3781</v>
      </c>
      <c r="E3263" s="1" t="n">
        <v>10009</v>
      </c>
      <c r="F3263" s="1" t="s">
        <v>233</v>
      </c>
      <c r="I3263" s="1" t="n">
        <v>1414551</v>
      </c>
      <c r="J3263" s="1" t="n">
        <v>53486</v>
      </c>
      <c r="K3263" s="1" t="n">
        <v>7891008125214</v>
      </c>
      <c r="L3263" s="1" t="s">
        <v>5350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7" t="n">
        <v>46191</v>
      </c>
      <c r="C3264" s="1" t="n">
        <v>1</v>
      </c>
      <c r="D3264" s="1" t="s">
        <v>3781</v>
      </c>
      <c r="E3264" s="1" t="n">
        <v>10009</v>
      </c>
      <c r="F3264" s="1" t="s">
        <v>233</v>
      </c>
      <c r="I3264" s="1" t="n">
        <v>1414551</v>
      </c>
      <c r="J3264" s="1" t="n">
        <v>53486</v>
      </c>
      <c r="K3264" s="1" t="n">
        <v>7891008125214</v>
      </c>
      <c r="L3264" s="1" t="s">
        <v>5350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7" t="n">
        <v>46191</v>
      </c>
      <c r="C3265" s="1" t="n">
        <v>1</v>
      </c>
      <c r="D3265" s="1" t="s">
        <v>3781</v>
      </c>
      <c r="E3265" s="1" t="n">
        <v>1608</v>
      </c>
      <c r="F3265" s="1" t="s">
        <v>75</v>
      </c>
      <c r="I3265" s="1" t="n">
        <v>1673539</v>
      </c>
      <c r="J3265" s="1" t="n">
        <v>16727</v>
      </c>
      <c r="K3265" s="1" t="n">
        <v>7893333325000</v>
      </c>
      <c r="L3265" s="1" t="s">
        <v>5351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7" t="n">
        <v>46191</v>
      </c>
      <c r="C3266" s="1" t="n">
        <v>1</v>
      </c>
      <c r="D3266" s="1" t="s">
        <v>3781</v>
      </c>
      <c r="E3266" s="1" t="n">
        <v>1608</v>
      </c>
      <c r="F3266" s="1" t="s">
        <v>75</v>
      </c>
      <c r="I3266" s="1" t="n">
        <v>1673539</v>
      </c>
      <c r="J3266" s="1" t="n">
        <v>18949</v>
      </c>
      <c r="K3266" s="1" t="n">
        <v>7891025699880</v>
      </c>
      <c r="L3266" s="1" t="s">
        <v>4063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7" t="n">
        <v>46191</v>
      </c>
      <c r="C3267" s="1" t="n">
        <v>1</v>
      </c>
      <c r="D3267" s="1" t="s">
        <v>3781</v>
      </c>
      <c r="E3267" s="1" t="n">
        <v>1608</v>
      </c>
      <c r="F3267" s="1" t="s">
        <v>75</v>
      </c>
      <c r="I3267" s="1" t="n">
        <v>1673539</v>
      </c>
      <c r="J3267" s="1" t="n">
        <v>20099</v>
      </c>
      <c r="K3267" s="1" t="n">
        <v>7898553445613</v>
      </c>
      <c r="L3267" s="1" t="s">
        <v>5352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7" t="n">
        <v>46191</v>
      </c>
      <c r="C3268" s="1" t="n">
        <v>1</v>
      </c>
      <c r="D3268" s="1" t="s">
        <v>3781</v>
      </c>
      <c r="E3268" s="1" t="n">
        <v>1608</v>
      </c>
      <c r="F3268" s="1" t="s">
        <v>75</v>
      </c>
      <c r="I3268" s="1" t="n">
        <v>1673539</v>
      </c>
      <c r="J3268" s="1" t="n">
        <v>24196</v>
      </c>
      <c r="K3268" s="1" t="n">
        <v>7891025109884</v>
      </c>
      <c r="L3268" s="1" t="s">
        <v>4070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7" t="n">
        <v>46191</v>
      </c>
      <c r="C3269" s="1" t="n">
        <v>1</v>
      </c>
      <c r="D3269" s="1" t="s">
        <v>3781</v>
      </c>
      <c r="E3269" s="1" t="n">
        <v>1608</v>
      </c>
      <c r="F3269" s="1" t="s">
        <v>75</v>
      </c>
      <c r="I3269" s="1" t="n">
        <v>1673539</v>
      </c>
      <c r="J3269" s="1" t="n">
        <v>24832</v>
      </c>
      <c r="K3269" s="1" t="n">
        <v>7891025109891</v>
      </c>
      <c r="L3269" s="1" t="s">
        <v>4071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7" t="n">
        <v>46191</v>
      </c>
      <c r="C3270" s="1" t="n">
        <v>1</v>
      </c>
      <c r="D3270" s="1" t="s">
        <v>3781</v>
      </c>
      <c r="E3270" s="1" t="n">
        <v>1608</v>
      </c>
      <c r="F3270" s="1" t="s">
        <v>75</v>
      </c>
      <c r="I3270" s="1" t="n">
        <v>1673539</v>
      </c>
      <c r="J3270" s="1" t="n">
        <v>26683</v>
      </c>
      <c r="K3270" s="1" t="n">
        <v>7898133620553</v>
      </c>
      <c r="L3270" s="1" t="s">
        <v>5353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7" t="n">
        <v>46191</v>
      </c>
      <c r="C3271" s="1" t="n">
        <v>1</v>
      </c>
      <c r="D3271" s="1" t="s">
        <v>3781</v>
      </c>
      <c r="E3271" s="1" t="n">
        <v>1608</v>
      </c>
      <c r="F3271" s="1" t="s">
        <v>75</v>
      </c>
      <c r="I3271" s="1" t="n">
        <v>1673539</v>
      </c>
      <c r="J3271" s="1" t="n">
        <v>28462</v>
      </c>
      <c r="K3271" s="1" t="n">
        <v>7891025121626</v>
      </c>
      <c r="L3271" s="1" t="s">
        <v>4073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7" t="n">
        <v>46191</v>
      </c>
      <c r="C3272" s="1" t="n">
        <v>1</v>
      </c>
      <c r="D3272" s="1" t="s">
        <v>3781</v>
      </c>
      <c r="E3272" s="1" t="n">
        <v>1608</v>
      </c>
      <c r="F3272" s="1" t="s">
        <v>75</v>
      </c>
      <c r="I3272" s="1" t="n">
        <v>1673539</v>
      </c>
      <c r="J3272" s="1" t="n">
        <v>29787</v>
      </c>
      <c r="K3272" s="1" t="n">
        <v>7891025115595</v>
      </c>
      <c r="L3272" s="1" t="s">
        <v>4078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7" t="n">
        <v>46191</v>
      </c>
      <c r="C3273" s="1" t="n">
        <v>1</v>
      </c>
      <c r="D3273" s="1" t="s">
        <v>3781</v>
      </c>
      <c r="E3273" s="1" t="n">
        <v>1608</v>
      </c>
      <c r="F3273" s="1" t="s">
        <v>75</v>
      </c>
      <c r="I3273" s="1" t="n">
        <v>1673539</v>
      </c>
      <c r="J3273" s="1" t="n">
        <v>31496</v>
      </c>
      <c r="K3273" s="1" t="n">
        <v>7891025117797</v>
      </c>
      <c r="L3273" s="1" t="s">
        <v>5354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7" t="n">
        <v>46191</v>
      </c>
      <c r="C3274" s="1" t="n">
        <v>1</v>
      </c>
      <c r="D3274" s="1" t="s">
        <v>3781</v>
      </c>
      <c r="E3274" s="1" t="n">
        <v>1608</v>
      </c>
      <c r="F3274" s="1" t="s">
        <v>75</v>
      </c>
      <c r="I3274" s="1" t="n">
        <v>1673539</v>
      </c>
      <c r="J3274" s="1" t="n">
        <v>31497</v>
      </c>
      <c r="K3274" s="1" t="n">
        <v>7891025117773</v>
      </c>
      <c r="L3274" s="1" t="s">
        <v>4080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7" t="n">
        <v>46191</v>
      </c>
      <c r="C3275" s="1" t="n">
        <v>1</v>
      </c>
      <c r="D3275" s="1" t="s">
        <v>3781</v>
      </c>
      <c r="E3275" s="1" t="n">
        <v>1608</v>
      </c>
      <c r="F3275" s="1" t="s">
        <v>75</v>
      </c>
      <c r="I3275" s="1" t="n">
        <v>1673539</v>
      </c>
      <c r="J3275" s="1" t="n">
        <v>31551</v>
      </c>
      <c r="K3275" s="1" t="n">
        <v>7891025117742</v>
      </c>
      <c r="L3275" s="1" t="s">
        <v>4081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7" t="n">
        <v>46191</v>
      </c>
      <c r="C3276" s="1" t="n">
        <v>1</v>
      </c>
      <c r="D3276" s="1" t="s">
        <v>3781</v>
      </c>
      <c r="E3276" s="1" t="n">
        <v>1608</v>
      </c>
      <c r="F3276" s="1" t="s">
        <v>75</v>
      </c>
      <c r="I3276" s="1" t="n">
        <v>1673539</v>
      </c>
      <c r="J3276" s="1" t="n">
        <v>31570</v>
      </c>
      <c r="K3276" s="1" t="n">
        <v>7898927809157</v>
      </c>
      <c r="L3276" s="1" t="s">
        <v>4082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7" t="n">
        <v>46191</v>
      </c>
      <c r="C3277" s="1" t="n">
        <v>1</v>
      </c>
      <c r="D3277" s="1" t="s">
        <v>3781</v>
      </c>
      <c r="E3277" s="1" t="n">
        <v>1608</v>
      </c>
      <c r="F3277" s="1" t="s">
        <v>75</v>
      </c>
      <c r="I3277" s="1" t="n">
        <v>1673539</v>
      </c>
      <c r="J3277" s="1" t="n">
        <v>35841</v>
      </c>
      <c r="K3277" s="1" t="n">
        <v>7891025120223</v>
      </c>
      <c r="L3277" s="1" t="s">
        <v>4086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7" t="n">
        <v>46191</v>
      </c>
      <c r="C3278" s="1" t="n">
        <v>1</v>
      </c>
      <c r="D3278" s="1" t="s">
        <v>3781</v>
      </c>
      <c r="E3278" s="1" t="n">
        <v>1608</v>
      </c>
      <c r="F3278" s="1" t="s">
        <v>75</v>
      </c>
      <c r="I3278" s="1" t="n">
        <v>1673539</v>
      </c>
      <c r="J3278" s="1" t="n">
        <v>35842</v>
      </c>
      <c r="K3278" s="1" t="n">
        <v>7891025120230</v>
      </c>
      <c r="L3278" s="1" t="s">
        <v>4087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7" t="n">
        <v>46191</v>
      </c>
      <c r="C3279" s="1" t="n">
        <v>1</v>
      </c>
      <c r="D3279" s="1" t="s">
        <v>3781</v>
      </c>
      <c r="E3279" s="1" t="n">
        <v>1608</v>
      </c>
      <c r="F3279" s="1" t="s">
        <v>75</v>
      </c>
      <c r="I3279" s="1" t="n">
        <v>1673539</v>
      </c>
      <c r="J3279" s="1" t="n">
        <v>37024</v>
      </c>
      <c r="K3279" s="1" t="n">
        <v>7891025121251</v>
      </c>
      <c r="L3279" s="1" t="s">
        <v>5355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7" t="n">
        <v>46191</v>
      </c>
      <c r="C3280" s="1" t="n">
        <v>1</v>
      </c>
      <c r="D3280" s="1" t="s">
        <v>3781</v>
      </c>
      <c r="E3280" s="1" t="n">
        <v>1608</v>
      </c>
      <c r="F3280" s="1" t="s">
        <v>75</v>
      </c>
      <c r="I3280" s="1" t="n">
        <v>1673539</v>
      </c>
      <c r="J3280" s="1" t="n">
        <v>37051</v>
      </c>
      <c r="K3280" s="1" t="n">
        <v>7891025121244</v>
      </c>
      <c r="L3280" s="1" t="s">
        <v>5356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7" t="n">
        <v>46191</v>
      </c>
      <c r="C3281" s="1" t="n">
        <v>1</v>
      </c>
      <c r="D3281" s="1" t="s">
        <v>3781</v>
      </c>
      <c r="E3281" s="1" t="n">
        <v>1608</v>
      </c>
      <c r="F3281" s="1" t="s">
        <v>75</v>
      </c>
      <c r="I3281" s="1" t="n">
        <v>1673539</v>
      </c>
      <c r="J3281" s="1" t="n">
        <v>55582</v>
      </c>
      <c r="K3281" s="1" t="n">
        <v>7898215150282</v>
      </c>
      <c r="L3281" s="1" t="s">
        <v>4093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7" t="n">
        <v>46191</v>
      </c>
      <c r="C3282" s="1" t="n">
        <v>1</v>
      </c>
      <c r="D3282" s="1" t="s">
        <v>3781</v>
      </c>
      <c r="E3282" s="1" t="n">
        <v>1608</v>
      </c>
      <c r="F3282" s="1" t="s">
        <v>75</v>
      </c>
      <c r="I3282" s="1" t="n">
        <v>1673539</v>
      </c>
      <c r="J3282" s="1" t="n">
        <v>66095</v>
      </c>
      <c r="K3282" s="1" t="n">
        <v>7891025124566</v>
      </c>
      <c r="L3282" s="1" t="s">
        <v>4097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7" t="n">
        <v>46191</v>
      </c>
      <c r="C3283" s="1" t="n">
        <v>1</v>
      </c>
      <c r="D3283" s="1" t="s">
        <v>3781</v>
      </c>
      <c r="E3283" s="1" t="n">
        <v>1608</v>
      </c>
      <c r="F3283" s="1" t="s">
        <v>75</v>
      </c>
      <c r="I3283" s="1" t="n">
        <v>1673539</v>
      </c>
      <c r="J3283" s="1" t="n">
        <v>67318</v>
      </c>
      <c r="K3283" s="1" t="n">
        <v>7891025121909</v>
      </c>
      <c r="L3283" s="1" t="s">
        <v>4098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7" t="n">
        <v>46191</v>
      </c>
      <c r="C3284" s="1" t="n">
        <v>1</v>
      </c>
      <c r="D3284" s="1" t="s">
        <v>3781</v>
      </c>
      <c r="E3284" s="1" t="n">
        <v>1608</v>
      </c>
      <c r="F3284" s="1" t="s">
        <v>75</v>
      </c>
      <c r="I3284" s="1" t="n">
        <v>1673539</v>
      </c>
      <c r="J3284" s="1" t="n">
        <v>80307</v>
      </c>
      <c r="K3284" s="1" t="n">
        <v>7891025125372</v>
      </c>
      <c r="L3284" s="1" t="s">
        <v>5357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7" t="n">
        <v>46191</v>
      </c>
      <c r="C3285" s="1" t="n">
        <v>1</v>
      </c>
      <c r="D3285" s="1" t="s">
        <v>3781</v>
      </c>
      <c r="E3285" s="1" t="n">
        <v>1608</v>
      </c>
      <c r="F3285" s="1" t="s">
        <v>75</v>
      </c>
      <c r="I3285" s="1" t="n">
        <v>1673539</v>
      </c>
      <c r="J3285" s="1" t="n">
        <v>80680</v>
      </c>
      <c r="K3285" s="1" t="n">
        <v>7891025125488</v>
      </c>
      <c r="L3285" s="1" t="s">
        <v>5358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7" t="n">
        <v>46191</v>
      </c>
      <c r="C3286" s="1" t="n">
        <v>1</v>
      </c>
      <c r="D3286" s="1" t="s">
        <v>3781</v>
      </c>
      <c r="E3286" s="1" t="n">
        <v>1608</v>
      </c>
      <c r="F3286" s="1" t="s">
        <v>75</v>
      </c>
      <c r="I3286" s="1" t="n">
        <v>1673539</v>
      </c>
      <c r="J3286" s="1" t="n">
        <v>80681</v>
      </c>
      <c r="K3286" s="1" t="n">
        <v>7891025125495</v>
      </c>
      <c r="L3286" s="1" t="s">
        <v>5359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7" t="n">
        <v>46191</v>
      </c>
      <c r="C3287" s="1" t="n">
        <v>1</v>
      </c>
      <c r="D3287" s="1" t="s">
        <v>3781</v>
      </c>
      <c r="E3287" s="1" t="n">
        <v>1608</v>
      </c>
      <c r="F3287" s="1" t="s">
        <v>75</v>
      </c>
      <c r="I3287" s="1" t="n">
        <v>1673539</v>
      </c>
      <c r="J3287" s="1" t="n">
        <v>81338</v>
      </c>
      <c r="K3287" s="1" t="n">
        <v>7891025125365</v>
      </c>
      <c r="L3287" s="1" t="s">
        <v>5360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7" t="n">
        <v>46191</v>
      </c>
      <c r="C3288" s="1" t="n">
        <v>1</v>
      </c>
      <c r="D3288" s="1" t="s">
        <v>3781</v>
      </c>
      <c r="E3288" s="1" t="n">
        <v>1608</v>
      </c>
      <c r="F3288" s="1" t="s">
        <v>75</v>
      </c>
      <c r="I3288" s="1" t="n">
        <v>1675757</v>
      </c>
      <c r="J3288" s="1" t="n">
        <v>102366</v>
      </c>
      <c r="K3288" s="1" t="n">
        <v>7894321722016</v>
      </c>
      <c r="L3288" s="1" t="s">
        <v>4348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7" t="n">
        <v>46191</v>
      </c>
      <c r="C3289" s="1" t="n">
        <v>1</v>
      </c>
      <c r="D3289" s="1" t="s">
        <v>3781</v>
      </c>
      <c r="E3289" s="1" t="n">
        <v>1608</v>
      </c>
      <c r="F3289" s="1" t="s">
        <v>75</v>
      </c>
      <c r="I3289" s="1" t="n">
        <v>1675757</v>
      </c>
      <c r="J3289" s="1" t="n">
        <v>107088</v>
      </c>
      <c r="K3289" s="1" t="n">
        <v>7896828000482</v>
      </c>
      <c r="L3289" s="1" t="s">
        <v>4825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7" t="n">
        <v>46191</v>
      </c>
      <c r="C3290" s="1" t="n">
        <v>1</v>
      </c>
      <c r="D3290" s="1" t="s">
        <v>3781</v>
      </c>
      <c r="E3290" s="1" t="n">
        <v>1608</v>
      </c>
      <c r="F3290" s="1" t="s">
        <v>75</v>
      </c>
      <c r="I3290" s="1" t="n">
        <v>1675757</v>
      </c>
      <c r="J3290" s="1" t="n">
        <v>107532</v>
      </c>
      <c r="K3290" s="1" t="n">
        <v>7896828000017</v>
      </c>
      <c r="L3290" s="1" t="s">
        <v>5361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7" t="n">
        <v>46191</v>
      </c>
      <c r="C3291" s="1" t="n">
        <v>1</v>
      </c>
      <c r="D3291" s="1" t="s">
        <v>3781</v>
      </c>
      <c r="E3291" s="1" t="n">
        <v>1608</v>
      </c>
      <c r="F3291" s="1" t="s">
        <v>75</v>
      </c>
      <c r="I3291" s="1" t="n">
        <v>1675757</v>
      </c>
      <c r="J3291" s="1" t="n">
        <v>31896</v>
      </c>
      <c r="K3291" s="1" t="n">
        <v>7894321242521</v>
      </c>
      <c r="L3291" s="1" t="s">
        <v>5362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7" t="n">
        <v>46191</v>
      </c>
      <c r="C3292" s="1" t="n">
        <v>1</v>
      </c>
      <c r="D3292" s="1" t="s">
        <v>3781</v>
      </c>
      <c r="E3292" s="1" t="n">
        <v>1608</v>
      </c>
      <c r="F3292" s="1" t="s">
        <v>75</v>
      </c>
      <c r="I3292" s="1" t="n">
        <v>1675757</v>
      </c>
      <c r="J3292" s="1" t="n">
        <v>36474</v>
      </c>
      <c r="K3292" s="1" t="n">
        <v>7892840815745</v>
      </c>
      <c r="L3292" s="1" t="s">
        <v>4174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7" t="n">
        <v>46191</v>
      </c>
      <c r="C3293" s="1" t="n">
        <v>1</v>
      </c>
      <c r="D3293" s="1" t="s">
        <v>3781</v>
      </c>
      <c r="E3293" s="1" t="n">
        <v>1608</v>
      </c>
      <c r="F3293" s="1" t="s">
        <v>75</v>
      </c>
      <c r="I3293" s="1" t="n">
        <v>1675757</v>
      </c>
      <c r="J3293" s="1" t="n">
        <v>38354</v>
      </c>
      <c r="K3293" s="1" t="n">
        <v>7892840818159</v>
      </c>
      <c r="L3293" s="1" t="s">
        <v>4827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7" t="n">
        <v>46191</v>
      </c>
      <c r="C3294" s="1" t="n">
        <v>1</v>
      </c>
      <c r="D3294" s="1" t="s">
        <v>3781</v>
      </c>
      <c r="E3294" s="1" t="n">
        <v>1608</v>
      </c>
      <c r="F3294" s="1" t="s">
        <v>75</v>
      </c>
      <c r="I3294" s="1" t="n">
        <v>1675757</v>
      </c>
      <c r="J3294" s="1" t="n">
        <v>42694</v>
      </c>
      <c r="K3294" s="1" t="n">
        <v>7892840814724</v>
      </c>
      <c r="L3294" s="1" t="s">
        <v>4176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7" t="n">
        <v>46191</v>
      </c>
      <c r="C3295" s="1" t="n">
        <v>1</v>
      </c>
      <c r="D3295" s="1" t="s">
        <v>3781</v>
      </c>
      <c r="E3295" s="1" t="n">
        <v>1608</v>
      </c>
      <c r="F3295" s="1" t="s">
        <v>75</v>
      </c>
      <c r="I3295" s="1" t="n">
        <v>1675757</v>
      </c>
      <c r="J3295" s="1" t="n">
        <v>54095</v>
      </c>
      <c r="K3295" s="1" t="n">
        <v>7892840820381</v>
      </c>
      <c r="L3295" s="1" t="s">
        <v>4828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7" t="n">
        <v>46191</v>
      </c>
      <c r="C3296" s="1" t="n">
        <v>1</v>
      </c>
      <c r="D3296" s="1" t="s">
        <v>3781</v>
      </c>
      <c r="E3296" s="1" t="n">
        <v>1608</v>
      </c>
      <c r="F3296" s="1" t="s">
        <v>75</v>
      </c>
      <c r="I3296" s="1" t="n">
        <v>1675757</v>
      </c>
      <c r="J3296" s="1" t="n">
        <v>65341</v>
      </c>
      <c r="K3296" s="1" t="n">
        <v>7892840822309</v>
      </c>
      <c r="L3296" s="1" t="s">
        <v>4829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7" t="n">
        <v>46191</v>
      </c>
      <c r="C3297" s="1" t="n">
        <v>1</v>
      </c>
      <c r="D3297" s="1" t="s">
        <v>3781</v>
      </c>
      <c r="E3297" s="1" t="n">
        <v>1608</v>
      </c>
      <c r="F3297" s="1" t="s">
        <v>75</v>
      </c>
      <c r="I3297" s="1" t="n">
        <v>1675757</v>
      </c>
      <c r="J3297" s="1" t="n">
        <v>65591</v>
      </c>
      <c r="K3297" s="1" t="n">
        <v>7892840822941</v>
      </c>
      <c r="L3297" s="1" t="s">
        <v>4830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7" t="n">
        <v>46191</v>
      </c>
      <c r="C3298" s="1" t="n">
        <v>1</v>
      </c>
      <c r="D3298" s="1" t="s">
        <v>3781</v>
      </c>
      <c r="E3298" s="1" t="n">
        <v>1608</v>
      </c>
      <c r="F3298" s="1" t="s">
        <v>75</v>
      </c>
      <c r="I3298" s="1" t="n">
        <v>1675757</v>
      </c>
      <c r="J3298" s="1" t="n">
        <v>65592</v>
      </c>
      <c r="K3298" s="1" t="n">
        <v>7892840822286</v>
      </c>
      <c r="L3298" s="1" t="s">
        <v>4178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7" t="n">
        <v>46191</v>
      </c>
      <c r="C3299" s="1" t="n">
        <v>1</v>
      </c>
      <c r="D3299" s="1" t="s">
        <v>3781</v>
      </c>
      <c r="E3299" s="1" t="n">
        <v>1608</v>
      </c>
      <c r="F3299" s="1" t="s">
        <v>75</v>
      </c>
      <c r="I3299" s="1" t="n">
        <v>1675757</v>
      </c>
      <c r="J3299" s="1" t="n">
        <v>65597</v>
      </c>
      <c r="K3299" s="1" t="n">
        <v>7892840822736</v>
      </c>
      <c r="L3299" s="1" t="s">
        <v>4179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7" t="n">
        <v>46191</v>
      </c>
      <c r="C3300" s="1" t="n">
        <v>1</v>
      </c>
      <c r="D3300" s="1" t="s">
        <v>3781</v>
      </c>
      <c r="E3300" s="1" t="n">
        <v>1608</v>
      </c>
      <c r="F3300" s="1" t="s">
        <v>75</v>
      </c>
      <c r="I3300" s="1" t="n">
        <v>1675757</v>
      </c>
      <c r="J3300" s="1" t="n">
        <v>65598</v>
      </c>
      <c r="K3300" s="1" t="n">
        <v>7892840822361</v>
      </c>
      <c r="L3300" s="1" t="s">
        <v>4180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7" t="n">
        <v>46191</v>
      </c>
      <c r="C3301" s="1" t="n">
        <v>1</v>
      </c>
      <c r="D3301" s="1" t="s">
        <v>3781</v>
      </c>
      <c r="E3301" s="1" t="n">
        <v>1608</v>
      </c>
      <c r="F3301" s="1" t="s">
        <v>75</v>
      </c>
      <c r="I3301" s="1" t="n">
        <v>1675757</v>
      </c>
      <c r="J3301" s="1" t="n">
        <v>65734</v>
      </c>
      <c r="K3301" s="1" t="n">
        <v>7892840823047</v>
      </c>
      <c r="L3301" s="1" t="s">
        <v>5363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7" t="n">
        <v>46191</v>
      </c>
      <c r="C3302" s="1" t="n">
        <v>1</v>
      </c>
      <c r="D3302" s="1" t="s">
        <v>3781</v>
      </c>
      <c r="E3302" s="1" t="n">
        <v>1608</v>
      </c>
      <c r="F3302" s="1" t="s">
        <v>75</v>
      </c>
      <c r="I3302" s="1" t="n">
        <v>1675757</v>
      </c>
      <c r="J3302" s="1" t="n">
        <v>65736</v>
      </c>
      <c r="K3302" s="1" t="n">
        <v>7892840823054</v>
      </c>
      <c r="L3302" s="1" t="s">
        <v>4181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7" t="n">
        <v>46191</v>
      </c>
      <c r="C3303" s="1" t="n">
        <v>1</v>
      </c>
      <c r="D3303" s="1" t="s">
        <v>3781</v>
      </c>
      <c r="E3303" s="1" t="n">
        <v>1608</v>
      </c>
      <c r="F3303" s="1" t="s">
        <v>75</v>
      </c>
      <c r="I3303" s="1" t="n">
        <v>1675757</v>
      </c>
      <c r="J3303" s="1" t="n">
        <v>65799</v>
      </c>
      <c r="K3303" s="1" t="n">
        <v>7892840822385</v>
      </c>
      <c r="L3303" s="1" t="s">
        <v>5364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7" t="n">
        <v>46191</v>
      </c>
      <c r="C3304" s="1" t="n">
        <v>1</v>
      </c>
      <c r="D3304" s="1" t="s">
        <v>3781</v>
      </c>
      <c r="E3304" s="1" t="n">
        <v>1608</v>
      </c>
      <c r="F3304" s="1" t="s">
        <v>75</v>
      </c>
      <c r="I3304" s="1" t="n">
        <v>1675757</v>
      </c>
      <c r="J3304" s="1" t="n">
        <v>66089</v>
      </c>
      <c r="K3304" s="1" t="n">
        <v>7892840822323</v>
      </c>
      <c r="L3304" s="1" t="s">
        <v>4185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7" t="n">
        <v>46191</v>
      </c>
      <c r="C3305" s="1" t="n">
        <v>1</v>
      </c>
      <c r="D3305" s="1" t="s">
        <v>3781</v>
      </c>
      <c r="E3305" s="1" t="n">
        <v>1608</v>
      </c>
      <c r="F3305" s="1" t="s">
        <v>75</v>
      </c>
      <c r="I3305" s="1" t="n">
        <v>1675757</v>
      </c>
      <c r="J3305" s="1" t="n">
        <v>66366</v>
      </c>
      <c r="K3305" s="1" t="n">
        <v>7892840822378</v>
      </c>
      <c r="L3305" s="1" t="s">
        <v>4833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7" t="n">
        <v>46191</v>
      </c>
      <c r="C3306" s="1" t="n">
        <v>1</v>
      </c>
      <c r="D3306" s="1" t="s">
        <v>3781</v>
      </c>
      <c r="E3306" s="1" t="n">
        <v>1608</v>
      </c>
      <c r="F3306" s="1" t="s">
        <v>75</v>
      </c>
      <c r="I3306" s="1" t="n">
        <v>1675757</v>
      </c>
      <c r="J3306" s="1" t="n">
        <v>66993</v>
      </c>
      <c r="K3306" s="1" t="n">
        <v>7892840822347</v>
      </c>
      <c r="L3306" s="1" t="s">
        <v>4186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7" t="n">
        <v>46191</v>
      </c>
      <c r="C3307" s="1" t="n">
        <v>1</v>
      </c>
      <c r="D3307" s="1" t="s">
        <v>3781</v>
      </c>
      <c r="E3307" s="1" t="n">
        <v>1608</v>
      </c>
      <c r="F3307" s="1" t="s">
        <v>75</v>
      </c>
      <c r="I3307" s="1" t="n">
        <v>1675757</v>
      </c>
      <c r="J3307" s="1" t="n">
        <v>67604</v>
      </c>
      <c r="K3307" s="1" t="n">
        <v>7892840823467</v>
      </c>
      <c r="L3307" s="1" t="s">
        <v>4187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7" t="n">
        <v>46191</v>
      </c>
      <c r="C3308" s="1" t="n">
        <v>1</v>
      </c>
      <c r="D3308" s="1" t="s">
        <v>3781</v>
      </c>
      <c r="E3308" s="1" t="n">
        <v>1608</v>
      </c>
      <c r="F3308" s="1" t="s">
        <v>75</v>
      </c>
      <c r="I3308" s="1" t="n">
        <v>1675757</v>
      </c>
      <c r="J3308" s="1" t="n">
        <v>68927</v>
      </c>
      <c r="K3308" s="1" t="n">
        <v>7892840823030</v>
      </c>
      <c r="L3308" s="1" t="s">
        <v>5365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7" t="n">
        <v>46191</v>
      </c>
      <c r="C3309" s="1" t="n">
        <v>1</v>
      </c>
      <c r="D3309" s="1" t="s">
        <v>3781</v>
      </c>
      <c r="E3309" s="1" t="n">
        <v>1608</v>
      </c>
      <c r="F3309" s="1" t="s">
        <v>75</v>
      </c>
      <c r="I3309" s="1" t="n">
        <v>1675757</v>
      </c>
      <c r="J3309" s="1" t="n">
        <v>69688</v>
      </c>
      <c r="K3309" s="1" t="n">
        <v>7892840822514</v>
      </c>
      <c r="L3309" s="1" t="s">
        <v>4190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7" t="n">
        <v>46191</v>
      </c>
      <c r="C3310" s="1" t="n">
        <v>1</v>
      </c>
      <c r="D3310" s="1" t="s">
        <v>3781</v>
      </c>
      <c r="E3310" s="1" t="n">
        <v>1608</v>
      </c>
      <c r="F3310" s="1" t="s">
        <v>75</v>
      </c>
      <c r="I3310" s="1" t="n">
        <v>1675757</v>
      </c>
      <c r="J3310" s="1" t="n">
        <v>80195</v>
      </c>
      <c r="K3310" s="1" t="n">
        <v>7892840824976</v>
      </c>
      <c r="L3310" s="1" t="s">
        <v>4191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7" t="n">
        <v>46191</v>
      </c>
      <c r="C3311" s="1" t="n">
        <v>1</v>
      </c>
      <c r="D3311" s="1" t="s">
        <v>3781</v>
      </c>
      <c r="E3311" s="1" t="n">
        <v>1608</v>
      </c>
      <c r="F3311" s="1" t="s">
        <v>75</v>
      </c>
      <c r="I3311" s="1" t="n">
        <v>1675757</v>
      </c>
      <c r="J3311" s="1" t="n">
        <v>80196</v>
      </c>
      <c r="K3311" s="1" t="n">
        <v>7892840824662</v>
      </c>
      <c r="L3311" s="1" t="s">
        <v>5366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7" t="n">
        <v>46191</v>
      </c>
      <c r="C3312" s="1" t="n">
        <v>1</v>
      </c>
      <c r="D3312" s="1" t="s">
        <v>3781</v>
      </c>
      <c r="E3312" s="1" t="n">
        <v>1608</v>
      </c>
      <c r="F3312" s="1" t="s">
        <v>75</v>
      </c>
      <c r="I3312" s="1" t="n">
        <v>1675757</v>
      </c>
      <c r="J3312" s="1" t="n">
        <v>80197</v>
      </c>
      <c r="K3312" s="1" t="n">
        <v>7892840824648</v>
      </c>
      <c r="L3312" s="1" t="s">
        <v>5367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7" t="n">
        <v>46191</v>
      </c>
      <c r="C3313" s="1" t="n">
        <v>1</v>
      </c>
      <c r="D3313" s="1" t="s">
        <v>3781</v>
      </c>
      <c r="E3313" s="1" t="n">
        <v>1608</v>
      </c>
      <c r="F3313" s="1" t="s">
        <v>75</v>
      </c>
      <c r="I3313" s="1" t="n">
        <v>1675757</v>
      </c>
      <c r="J3313" s="1" t="n">
        <v>80198</v>
      </c>
      <c r="K3313" s="1" t="n">
        <v>7892840824693</v>
      </c>
      <c r="L3313" s="1" t="s">
        <v>5368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7" t="n">
        <v>46191</v>
      </c>
      <c r="C3314" s="1" t="n">
        <v>1</v>
      </c>
      <c r="D3314" s="1" t="s">
        <v>3781</v>
      </c>
      <c r="E3314" s="1" t="n">
        <v>1608</v>
      </c>
      <c r="F3314" s="1" t="s">
        <v>75</v>
      </c>
      <c r="I3314" s="1" t="n">
        <v>1675757</v>
      </c>
      <c r="J3314" s="1" t="n">
        <v>80384</v>
      </c>
      <c r="K3314" s="1" t="n">
        <v>7892840824396</v>
      </c>
      <c r="L3314" s="1" t="s">
        <v>4838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7" t="n">
        <v>46191</v>
      </c>
      <c r="C3315" s="1" t="n">
        <v>1</v>
      </c>
      <c r="D3315" s="1" t="s">
        <v>3781</v>
      </c>
      <c r="E3315" s="1" t="n">
        <v>1636</v>
      </c>
      <c r="F3315" s="1" t="s">
        <v>91</v>
      </c>
      <c r="I3315" s="1" t="n">
        <v>3203774</v>
      </c>
      <c r="J3315" s="1" t="n">
        <v>17948</v>
      </c>
      <c r="K3315" s="1" t="n">
        <v>5000265101042</v>
      </c>
      <c r="L3315" s="1" t="s">
        <v>5369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7" t="n">
        <v>46191</v>
      </c>
      <c r="C3316" s="1" t="n">
        <v>1</v>
      </c>
      <c r="D3316" s="1" t="s">
        <v>3781</v>
      </c>
      <c r="E3316" s="1" t="n">
        <v>1636</v>
      </c>
      <c r="F3316" s="1" t="s">
        <v>91</v>
      </c>
      <c r="I3316" s="1" t="n">
        <v>3203774</v>
      </c>
      <c r="J3316" s="1" t="n">
        <v>25479</v>
      </c>
      <c r="K3316" s="1" t="n">
        <v>7896040705325</v>
      </c>
      <c r="L3316" s="1" t="s">
        <v>5370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7" t="n">
        <v>46191</v>
      </c>
      <c r="C3317" s="1" t="n">
        <v>1</v>
      </c>
      <c r="D3317" s="1" t="s">
        <v>3781</v>
      </c>
      <c r="E3317" s="1" t="n">
        <v>1636</v>
      </c>
      <c r="F3317" s="1" t="s">
        <v>91</v>
      </c>
      <c r="I3317" s="1" t="n">
        <v>3203774</v>
      </c>
      <c r="J3317" s="1" t="n">
        <v>28043</v>
      </c>
      <c r="K3317" s="1" t="n">
        <v>7896040706186</v>
      </c>
      <c r="L3317" s="1" t="s">
        <v>5371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7" t="n">
        <v>46191</v>
      </c>
      <c r="C3318" s="1" t="n">
        <v>1</v>
      </c>
      <c r="D3318" s="1" t="s">
        <v>3781</v>
      </c>
      <c r="E3318" s="1" t="n">
        <v>1636</v>
      </c>
      <c r="F3318" s="1" t="s">
        <v>91</v>
      </c>
      <c r="I3318" s="1" t="n">
        <v>3203774</v>
      </c>
      <c r="J3318" s="1" t="n">
        <v>28171</v>
      </c>
      <c r="K3318" s="1" t="n">
        <v>7896040700207</v>
      </c>
      <c r="L3318" s="1" t="s">
        <v>5372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7" t="n">
        <v>46191</v>
      </c>
      <c r="C3319" s="1" t="n">
        <v>1</v>
      </c>
      <c r="D3319" s="1" t="s">
        <v>3781</v>
      </c>
      <c r="E3319" s="1" t="n">
        <v>1636</v>
      </c>
      <c r="F3319" s="1" t="s">
        <v>91</v>
      </c>
      <c r="I3319" s="1" t="n">
        <v>3203774</v>
      </c>
      <c r="J3319" s="1" t="n">
        <v>30414</v>
      </c>
      <c r="K3319" s="1" t="n">
        <v>7898953823967</v>
      </c>
      <c r="L3319" s="1" t="s">
        <v>5373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7" t="n">
        <v>46191</v>
      </c>
      <c r="C3320" s="1" t="n">
        <v>1</v>
      </c>
      <c r="D3320" s="1" t="s">
        <v>3781</v>
      </c>
      <c r="E3320" s="1" t="n">
        <v>1636</v>
      </c>
      <c r="F3320" s="1" t="s">
        <v>91</v>
      </c>
      <c r="I3320" s="1" t="n">
        <v>3203774</v>
      </c>
      <c r="J3320" s="1" t="n">
        <v>30415</v>
      </c>
      <c r="K3320" s="1" t="n">
        <v>7898953823950</v>
      </c>
      <c r="L3320" s="1" t="s">
        <v>5374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7" t="n">
        <v>46191</v>
      </c>
      <c r="C3321" s="1" t="n">
        <v>1</v>
      </c>
      <c r="D3321" s="1" t="s">
        <v>3781</v>
      </c>
      <c r="E3321" s="1" t="n">
        <v>1636</v>
      </c>
      <c r="F3321" s="1" t="s">
        <v>91</v>
      </c>
      <c r="I3321" s="1" t="n">
        <v>3203774</v>
      </c>
      <c r="J3321" s="1" t="n">
        <v>30416</v>
      </c>
      <c r="K3321" s="1" t="n">
        <v>7898953823943</v>
      </c>
      <c r="L3321" s="1" t="s">
        <v>5375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7" t="n">
        <v>46191</v>
      </c>
      <c r="C3322" s="1" t="n">
        <v>1</v>
      </c>
      <c r="D3322" s="1" t="s">
        <v>3781</v>
      </c>
      <c r="E3322" s="1" t="n">
        <v>1636</v>
      </c>
      <c r="F3322" s="1" t="s">
        <v>91</v>
      </c>
      <c r="I3322" s="1" t="n">
        <v>3203774</v>
      </c>
      <c r="J3322" s="1" t="n">
        <v>31251</v>
      </c>
      <c r="K3322" s="1" t="n">
        <v>7896040705318</v>
      </c>
      <c r="L3322" s="1" t="s">
        <v>5376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7" t="n">
        <v>46191</v>
      </c>
      <c r="C3323" s="1" t="n">
        <v>1</v>
      </c>
      <c r="D3323" s="1" t="s">
        <v>3781</v>
      </c>
      <c r="E3323" s="1" t="n">
        <v>1636</v>
      </c>
      <c r="F3323" s="1" t="s">
        <v>91</v>
      </c>
      <c r="I3323" s="1" t="n">
        <v>3203774</v>
      </c>
      <c r="J3323" s="1" t="n">
        <v>33364</v>
      </c>
      <c r="K3323" s="1" t="n">
        <v>7891095023240</v>
      </c>
      <c r="L3323" s="1" t="s">
        <v>5377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7" t="n">
        <v>46191</v>
      </c>
      <c r="C3324" s="1" t="n">
        <v>1</v>
      </c>
      <c r="D3324" s="1" t="s">
        <v>3781</v>
      </c>
      <c r="E3324" s="1" t="n">
        <v>1636</v>
      </c>
      <c r="F3324" s="1" t="s">
        <v>91</v>
      </c>
      <c r="I3324" s="1" t="n">
        <v>3203774</v>
      </c>
      <c r="J3324" s="1" t="n">
        <v>35261</v>
      </c>
      <c r="K3324" s="1" t="n">
        <v>7891095031139</v>
      </c>
      <c r="L3324" s="1" t="s">
        <v>5378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7" t="n">
        <v>46191</v>
      </c>
      <c r="C3325" s="1" t="n">
        <v>1</v>
      </c>
      <c r="D3325" s="1" t="s">
        <v>3781</v>
      </c>
      <c r="E3325" s="1" t="n">
        <v>1636</v>
      </c>
      <c r="F3325" s="1" t="s">
        <v>91</v>
      </c>
      <c r="I3325" s="1" t="n">
        <v>3203774</v>
      </c>
      <c r="J3325" s="1" t="n">
        <v>35262</v>
      </c>
      <c r="K3325" s="1" t="n">
        <v>7891095023226</v>
      </c>
      <c r="L3325" s="1" t="s">
        <v>5379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7" t="n">
        <v>46191</v>
      </c>
      <c r="C3326" s="1" t="n">
        <v>1</v>
      </c>
      <c r="D3326" s="1" t="s">
        <v>3781</v>
      </c>
      <c r="E3326" s="1" t="n">
        <v>1636</v>
      </c>
      <c r="F3326" s="1" t="s">
        <v>91</v>
      </c>
      <c r="I3326" s="1" t="n">
        <v>3203774</v>
      </c>
      <c r="J3326" s="1" t="n">
        <v>41006</v>
      </c>
      <c r="K3326" s="1" t="n">
        <v>5000265001335</v>
      </c>
      <c r="L3326" s="1" t="s">
        <v>5380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7" t="n">
        <v>46191</v>
      </c>
      <c r="C3327" s="1" t="n">
        <v>1</v>
      </c>
      <c r="D3327" s="1" t="s">
        <v>3781</v>
      </c>
      <c r="E3327" s="1" t="n">
        <v>1636</v>
      </c>
      <c r="F3327" s="1" t="s">
        <v>91</v>
      </c>
      <c r="I3327" s="1" t="n">
        <v>3203774</v>
      </c>
      <c r="J3327" s="1" t="n">
        <v>65362</v>
      </c>
      <c r="K3327" s="1" t="n">
        <v>7898656391565</v>
      </c>
      <c r="L3327" s="1" t="s">
        <v>5381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7" t="n">
        <v>46191</v>
      </c>
      <c r="C3328" s="1" t="n">
        <v>1</v>
      </c>
      <c r="D3328" s="1" t="s">
        <v>3781</v>
      </c>
      <c r="E3328" s="1" t="n">
        <v>1636</v>
      </c>
      <c r="F3328" s="1" t="s">
        <v>91</v>
      </c>
      <c r="I3328" s="1" t="n">
        <v>3203774</v>
      </c>
      <c r="J3328" s="1" t="n">
        <v>67159</v>
      </c>
      <c r="K3328" s="1" t="n">
        <v>7898656391572</v>
      </c>
      <c r="L3328" s="1" t="s">
        <v>5381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7" t="n">
        <v>46191</v>
      </c>
      <c r="C3329" s="1" t="n">
        <v>1</v>
      </c>
      <c r="D3329" s="1" t="s">
        <v>3781</v>
      </c>
      <c r="E3329" s="1" t="n">
        <v>1636</v>
      </c>
      <c r="F3329" s="1" t="s">
        <v>91</v>
      </c>
      <c r="I3329" s="1" t="n">
        <v>3203774</v>
      </c>
      <c r="J3329" s="1" t="n">
        <v>70978</v>
      </c>
      <c r="K3329" s="1" t="n">
        <v>7891095002160</v>
      </c>
      <c r="L3329" s="1" t="s">
        <v>5382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7" t="n">
        <v>46191</v>
      </c>
      <c r="C3330" s="1" t="n">
        <v>1</v>
      </c>
      <c r="D3330" s="1" t="s">
        <v>3781</v>
      </c>
      <c r="E3330" s="1" t="n">
        <v>1636</v>
      </c>
      <c r="F3330" s="1" t="s">
        <v>91</v>
      </c>
      <c r="I3330" s="1" t="n">
        <v>3203774</v>
      </c>
      <c r="J3330" s="1" t="n">
        <v>72114</v>
      </c>
      <c r="K3330" s="1" t="n">
        <v>7898656391619</v>
      </c>
      <c r="L3330" s="1" t="s">
        <v>5383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7" t="n">
        <v>46191</v>
      </c>
      <c r="C3331" s="1" t="n">
        <v>1</v>
      </c>
      <c r="D3331" s="1" t="s">
        <v>3781</v>
      </c>
      <c r="E3331" s="1" t="n">
        <v>1636</v>
      </c>
      <c r="F3331" s="1" t="s">
        <v>91</v>
      </c>
      <c r="I3331" s="1" t="n">
        <v>3203774</v>
      </c>
      <c r="J3331" s="1" t="n">
        <v>72570</v>
      </c>
      <c r="K3331" s="1" t="n">
        <v>7896040709590</v>
      </c>
      <c r="L3331" s="1" t="s">
        <v>5384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7" t="n">
        <v>46191</v>
      </c>
      <c r="C3332" s="1" t="n">
        <v>1</v>
      </c>
      <c r="D3332" s="1" t="s">
        <v>3781</v>
      </c>
      <c r="E3332" s="1" t="n">
        <v>1636</v>
      </c>
      <c r="F3332" s="1" t="s">
        <v>91</v>
      </c>
      <c r="I3332" s="1" t="n">
        <v>3203774</v>
      </c>
      <c r="J3332" s="1" t="n">
        <v>72603</v>
      </c>
      <c r="K3332" s="1" t="n">
        <v>7896219184173</v>
      </c>
      <c r="L3332" s="1" t="s">
        <v>5385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7" t="n">
        <v>46191</v>
      </c>
      <c r="C3333" s="1" t="n">
        <v>1</v>
      </c>
      <c r="D3333" s="1" t="s">
        <v>3781</v>
      </c>
      <c r="E3333" s="1" t="n">
        <v>1636</v>
      </c>
      <c r="F3333" s="1" t="s">
        <v>91</v>
      </c>
      <c r="I3333" s="1" t="n">
        <v>3203774</v>
      </c>
      <c r="J3333" s="1" t="n">
        <v>75865</v>
      </c>
      <c r="K3333" s="1" t="n">
        <v>7891095911899</v>
      </c>
      <c r="L3333" s="1" t="s">
        <v>5386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7" t="n">
        <v>46191</v>
      </c>
      <c r="C3334" s="1" t="n">
        <v>1</v>
      </c>
      <c r="D3334" s="1" t="s">
        <v>3781</v>
      </c>
      <c r="E3334" s="1" t="n">
        <v>1636</v>
      </c>
      <c r="F3334" s="1" t="s">
        <v>91</v>
      </c>
      <c r="I3334" s="1" t="n">
        <v>3203774</v>
      </c>
      <c r="J3334" s="1" t="n">
        <v>79174</v>
      </c>
      <c r="K3334" s="1" t="n">
        <v>7896040709736</v>
      </c>
      <c r="L3334" s="1" t="s">
        <v>5387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7" t="n">
        <v>46191</v>
      </c>
      <c r="C3335" s="1" t="n">
        <v>1</v>
      </c>
      <c r="D3335" s="1" t="s">
        <v>3781</v>
      </c>
      <c r="E3335" s="1" t="n">
        <v>1636</v>
      </c>
      <c r="F3335" s="1" t="s">
        <v>91</v>
      </c>
      <c r="I3335" s="1" t="n">
        <v>3203774</v>
      </c>
      <c r="J3335" s="1" t="n">
        <v>79175</v>
      </c>
      <c r="K3335" s="1" t="n">
        <v>7891095911776</v>
      </c>
      <c r="L3335" s="1" t="s">
        <v>5388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7" t="n">
        <v>46191</v>
      </c>
      <c r="C3336" s="1" t="n">
        <v>1</v>
      </c>
      <c r="D3336" s="1" t="s">
        <v>3781</v>
      </c>
      <c r="E3336" s="1" t="n">
        <v>1636</v>
      </c>
      <c r="F3336" s="1" t="s">
        <v>91</v>
      </c>
      <c r="I3336" s="1" t="n">
        <v>3203774</v>
      </c>
      <c r="J3336" s="1" t="n">
        <v>79176</v>
      </c>
      <c r="K3336" s="1" t="n">
        <v>7891095911783</v>
      </c>
      <c r="L3336" s="1" t="s">
        <v>5389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7" t="n">
        <v>46191</v>
      </c>
      <c r="C3337" s="1" t="n">
        <v>1</v>
      </c>
      <c r="D3337" s="1" t="s">
        <v>3781</v>
      </c>
      <c r="E3337" s="1" t="n">
        <v>1636</v>
      </c>
      <c r="F3337" s="1" t="s">
        <v>91</v>
      </c>
      <c r="I3337" s="1" t="n">
        <v>3203774</v>
      </c>
      <c r="J3337" s="1" t="n">
        <v>79177</v>
      </c>
      <c r="K3337" s="1" t="n">
        <v>7891095911868</v>
      </c>
      <c r="L3337" s="1" t="s">
        <v>5390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7" t="n">
        <v>46191</v>
      </c>
      <c r="C3338" s="1" t="n">
        <v>1</v>
      </c>
      <c r="D3338" s="1" t="s">
        <v>3781</v>
      </c>
      <c r="E3338" s="1" t="n">
        <v>1636</v>
      </c>
      <c r="F3338" s="1" t="s">
        <v>91</v>
      </c>
      <c r="I3338" s="1" t="n">
        <v>3203774</v>
      </c>
      <c r="J3338" s="1" t="n">
        <v>80446</v>
      </c>
      <c r="K3338" s="1" t="n">
        <v>7891095911844</v>
      </c>
      <c r="L3338" s="1" t="s">
        <v>5391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7" t="n">
        <v>46191</v>
      </c>
      <c r="C3339" s="1" t="n">
        <v>1</v>
      </c>
      <c r="D3339" s="1" t="s">
        <v>3781</v>
      </c>
      <c r="E3339" s="1" t="n">
        <v>1636</v>
      </c>
      <c r="F3339" s="1" t="s">
        <v>91</v>
      </c>
      <c r="I3339" s="1" t="n">
        <v>3203775</v>
      </c>
      <c r="J3339" s="1" t="n">
        <v>102609</v>
      </c>
      <c r="K3339" s="1" t="n">
        <v>47400179240</v>
      </c>
      <c r="L3339" s="1" t="s">
        <v>5392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7" t="n">
        <v>46191</v>
      </c>
      <c r="C3340" s="1" t="n">
        <v>1</v>
      </c>
      <c r="D3340" s="1" t="s">
        <v>3781</v>
      </c>
      <c r="E3340" s="1" t="n">
        <v>1636</v>
      </c>
      <c r="F3340" s="1" t="s">
        <v>91</v>
      </c>
      <c r="I3340" s="1" t="n">
        <v>3203775</v>
      </c>
      <c r="J3340" s="1" t="n">
        <v>109905</v>
      </c>
      <c r="K3340" s="1" t="n">
        <v>7501007499758</v>
      </c>
      <c r="L3340" s="1" t="s">
        <v>5393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7" t="n">
        <v>46191</v>
      </c>
      <c r="C3341" s="1" t="n">
        <v>1</v>
      </c>
      <c r="D3341" s="1" t="s">
        <v>3781</v>
      </c>
      <c r="E3341" s="1" t="n">
        <v>1636</v>
      </c>
      <c r="F3341" s="1" t="s">
        <v>91</v>
      </c>
      <c r="I3341" s="1" t="n">
        <v>3203775</v>
      </c>
      <c r="J3341" s="1" t="n">
        <v>11610</v>
      </c>
      <c r="K3341" s="1" t="n">
        <v>7702018118823</v>
      </c>
      <c r="L3341" s="1" t="s">
        <v>5394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7" t="n">
        <v>46191</v>
      </c>
      <c r="C3342" s="1" t="n">
        <v>1</v>
      </c>
      <c r="D3342" s="1" t="s">
        <v>3781</v>
      </c>
      <c r="E3342" s="1" t="n">
        <v>1636</v>
      </c>
      <c r="F3342" s="1" t="s">
        <v>91</v>
      </c>
      <c r="I3342" s="1" t="n">
        <v>3203775</v>
      </c>
      <c r="J3342" s="1" t="n">
        <v>13353</v>
      </c>
      <c r="K3342" s="1" t="n">
        <v>7506195142035</v>
      </c>
      <c r="L3342" s="1" t="s">
        <v>5395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7" t="n">
        <v>46191</v>
      </c>
      <c r="C3343" s="1" t="n">
        <v>1</v>
      </c>
      <c r="D3343" s="1" t="s">
        <v>3781</v>
      </c>
      <c r="E3343" s="1" t="n">
        <v>1636</v>
      </c>
      <c r="F3343" s="1" t="s">
        <v>91</v>
      </c>
      <c r="I3343" s="1" t="n">
        <v>3203775</v>
      </c>
      <c r="J3343" s="1" t="n">
        <v>13356</v>
      </c>
      <c r="K3343" s="1" t="n">
        <v>7501001133627</v>
      </c>
      <c r="L3343" s="1" t="s">
        <v>5396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7" t="n">
        <v>46191</v>
      </c>
      <c r="C3344" s="1" t="n">
        <v>1</v>
      </c>
      <c r="D3344" s="1" t="s">
        <v>3781</v>
      </c>
      <c r="E3344" s="1" t="n">
        <v>1636</v>
      </c>
      <c r="F3344" s="1" t="s">
        <v>91</v>
      </c>
      <c r="I3344" s="1" t="n">
        <v>3203775</v>
      </c>
      <c r="J3344" s="1" t="n">
        <v>14631</v>
      </c>
      <c r="K3344" s="1" t="n">
        <v>7702018037865</v>
      </c>
      <c r="L3344" s="1" t="s">
        <v>5397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7" t="n">
        <v>46191</v>
      </c>
      <c r="C3345" s="1" t="n">
        <v>1</v>
      </c>
      <c r="D3345" s="1" t="s">
        <v>3781</v>
      </c>
      <c r="E3345" s="1" t="n">
        <v>1636</v>
      </c>
      <c r="F3345" s="1" t="s">
        <v>91</v>
      </c>
      <c r="I3345" s="1" t="n">
        <v>3203775</v>
      </c>
      <c r="J3345" s="1" t="n">
        <v>17149</v>
      </c>
      <c r="K3345" s="1" t="n">
        <v>7506295388487</v>
      </c>
      <c r="L3345" s="1" t="s">
        <v>5398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7" t="n">
        <v>46191</v>
      </c>
      <c r="C3346" s="1" t="n">
        <v>1</v>
      </c>
      <c r="D3346" s="1" t="s">
        <v>3781</v>
      </c>
      <c r="E3346" s="1" t="n">
        <v>1636</v>
      </c>
      <c r="F3346" s="1" t="s">
        <v>91</v>
      </c>
      <c r="I3346" s="1" t="n">
        <v>3203775</v>
      </c>
      <c r="J3346" s="1" t="n">
        <v>18381</v>
      </c>
      <c r="K3346" s="1" t="n">
        <v>7500435244688</v>
      </c>
      <c r="L3346" s="1" t="s">
        <v>5399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7" t="n">
        <v>46191</v>
      </c>
      <c r="C3347" s="1" t="n">
        <v>1</v>
      </c>
      <c r="D3347" s="1" t="s">
        <v>3781</v>
      </c>
      <c r="E3347" s="1" t="n">
        <v>1636</v>
      </c>
      <c r="F3347" s="1" t="s">
        <v>91</v>
      </c>
      <c r="I3347" s="1" t="n">
        <v>3203775</v>
      </c>
      <c r="J3347" s="1" t="n">
        <v>20857</v>
      </c>
      <c r="K3347" s="1" t="n">
        <v>7506309865393</v>
      </c>
      <c r="L3347" s="1" t="s">
        <v>5400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7" t="n">
        <v>46191</v>
      </c>
      <c r="C3348" s="1" t="n">
        <v>1</v>
      </c>
      <c r="D3348" s="1" t="s">
        <v>3781</v>
      </c>
      <c r="E3348" s="1" t="n">
        <v>1636</v>
      </c>
      <c r="F3348" s="1" t="s">
        <v>91</v>
      </c>
      <c r="I3348" s="1" t="n">
        <v>3203775</v>
      </c>
      <c r="J3348" s="1" t="n">
        <v>21723</v>
      </c>
      <c r="K3348" s="1" t="n">
        <v>7506339394603</v>
      </c>
      <c r="L3348" s="1" t="s">
        <v>5401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7" t="n">
        <v>46191</v>
      </c>
      <c r="C3349" s="1" t="n">
        <v>1</v>
      </c>
      <c r="D3349" s="1" t="s">
        <v>3781</v>
      </c>
      <c r="E3349" s="1" t="n">
        <v>1636</v>
      </c>
      <c r="F3349" s="1" t="s">
        <v>91</v>
      </c>
      <c r="I3349" s="1" t="n">
        <v>3203775</v>
      </c>
      <c r="J3349" s="1" t="n">
        <v>21807</v>
      </c>
      <c r="K3349" s="1" t="n">
        <v>7506339394535</v>
      </c>
      <c r="L3349" s="1" t="s">
        <v>5402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7" t="n">
        <v>46191</v>
      </c>
      <c r="C3350" s="1" t="n">
        <v>1</v>
      </c>
      <c r="D3350" s="1" t="s">
        <v>3781</v>
      </c>
      <c r="E3350" s="1" t="n">
        <v>1636</v>
      </c>
      <c r="F3350" s="1" t="s">
        <v>91</v>
      </c>
      <c r="I3350" s="1" t="n">
        <v>3203775</v>
      </c>
      <c r="J3350" s="1" t="n">
        <v>21921</v>
      </c>
      <c r="K3350" s="1" t="n">
        <v>7506339326031</v>
      </c>
      <c r="L3350" s="1" t="s">
        <v>5403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7" t="n">
        <v>46191</v>
      </c>
      <c r="C3351" s="1" t="n">
        <v>1</v>
      </c>
      <c r="D3351" s="1" t="s">
        <v>3781</v>
      </c>
      <c r="E3351" s="1" t="n">
        <v>1636</v>
      </c>
      <c r="F3351" s="1" t="s">
        <v>91</v>
      </c>
      <c r="I3351" s="1" t="n">
        <v>3203775</v>
      </c>
      <c r="J3351" s="1" t="n">
        <v>27205</v>
      </c>
      <c r="K3351" s="1" t="n">
        <v>7500435014359</v>
      </c>
      <c r="L3351" s="1" t="s">
        <v>5404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7" t="n">
        <v>46191</v>
      </c>
      <c r="C3352" s="1" t="n">
        <v>1</v>
      </c>
      <c r="D3352" s="1" t="s">
        <v>3781</v>
      </c>
      <c r="E3352" s="1" t="n">
        <v>1636</v>
      </c>
      <c r="F3352" s="1" t="s">
        <v>91</v>
      </c>
      <c r="I3352" s="1" t="n">
        <v>3203775</v>
      </c>
      <c r="J3352" s="1" t="n">
        <v>30172</v>
      </c>
      <c r="K3352" s="1" t="n">
        <v>7500435146159</v>
      </c>
      <c r="L3352" s="1" t="s">
        <v>5405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7" t="n">
        <v>46191</v>
      </c>
      <c r="C3353" s="1" t="n">
        <v>1</v>
      </c>
      <c r="D3353" s="1" t="s">
        <v>3781</v>
      </c>
      <c r="E3353" s="1" t="n">
        <v>1636</v>
      </c>
      <c r="F3353" s="1" t="s">
        <v>91</v>
      </c>
      <c r="I3353" s="1" t="n">
        <v>3203775</v>
      </c>
      <c r="J3353" s="1" t="n">
        <v>32202</v>
      </c>
      <c r="K3353" s="1" t="n">
        <v>7500435154772</v>
      </c>
      <c r="L3353" s="1" t="s">
        <v>5406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17" t="n">
        <v>46191</v>
      </c>
      <c r="C3354" s="1" t="n">
        <v>1</v>
      </c>
      <c r="D3354" s="1" t="s">
        <v>3781</v>
      </c>
      <c r="E3354" s="1" t="n">
        <v>1636</v>
      </c>
      <c r="F3354" s="1" t="s">
        <v>91</v>
      </c>
      <c r="I3354" s="1" t="n">
        <v>3203775</v>
      </c>
      <c r="J3354" s="1" t="n">
        <v>35556</v>
      </c>
      <c r="K3354" s="1" t="n">
        <v>7500435154420</v>
      </c>
      <c r="L3354" s="1" t="s">
        <v>5407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17" t="n">
        <v>46191</v>
      </c>
      <c r="C3355" s="1" t="n">
        <v>1</v>
      </c>
      <c r="D3355" s="1" t="s">
        <v>3781</v>
      </c>
      <c r="E3355" s="1" t="n">
        <v>1636</v>
      </c>
      <c r="F3355" s="1" t="s">
        <v>91</v>
      </c>
      <c r="I3355" s="1" t="n">
        <v>3203775</v>
      </c>
      <c r="J3355" s="1" t="n">
        <v>36252</v>
      </c>
      <c r="K3355" s="1" t="n">
        <v>7500435150248</v>
      </c>
      <c r="L3355" s="1" t="s">
        <v>5408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17" t="n">
        <v>46191</v>
      </c>
      <c r="C3356" s="1" t="n">
        <v>1</v>
      </c>
      <c r="D3356" s="1" t="s">
        <v>3781</v>
      </c>
      <c r="E3356" s="1" t="n">
        <v>1636</v>
      </c>
      <c r="F3356" s="1" t="s">
        <v>91</v>
      </c>
      <c r="I3356" s="1" t="n">
        <v>3203775</v>
      </c>
      <c r="J3356" s="1" t="n">
        <v>56627</v>
      </c>
      <c r="K3356" s="1" t="n">
        <v>7500435214667</v>
      </c>
      <c r="L3356" s="1" t="s">
        <v>5409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7" t="n">
        <v>46191</v>
      </c>
      <c r="C3357" s="1" t="n">
        <v>1</v>
      </c>
      <c r="D3357" s="1" t="s">
        <v>3781</v>
      </c>
      <c r="E3357" s="1" t="n">
        <v>1636</v>
      </c>
      <c r="F3357" s="1" t="s">
        <v>91</v>
      </c>
      <c r="I3357" s="1" t="n">
        <v>3203775</v>
      </c>
      <c r="J3357" s="1" t="n">
        <v>57424</v>
      </c>
      <c r="K3357" s="1" t="n">
        <v>7500435214650</v>
      </c>
      <c r="L3357" s="1" t="s">
        <v>5410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7" t="n">
        <v>46191</v>
      </c>
      <c r="C3358" s="1" t="n">
        <v>1</v>
      </c>
      <c r="D3358" s="1" t="s">
        <v>3781</v>
      </c>
      <c r="E3358" s="1" t="n">
        <v>1636</v>
      </c>
      <c r="F3358" s="1" t="s">
        <v>91</v>
      </c>
      <c r="I3358" s="1" t="n">
        <v>3203775</v>
      </c>
      <c r="J3358" s="1" t="n">
        <v>57426</v>
      </c>
      <c r="K3358" s="1" t="n">
        <v>7500435204415</v>
      </c>
      <c r="L3358" s="1" t="s">
        <v>5411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7" t="n">
        <v>46191</v>
      </c>
      <c r="C3359" s="1" t="n">
        <v>1</v>
      </c>
      <c r="D3359" s="1" t="s">
        <v>3781</v>
      </c>
      <c r="E3359" s="1" t="n">
        <v>1636</v>
      </c>
      <c r="F3359" s="1" t="s">
        <v>91</v>
      </c>
      <c r="I3359" s="1" t="n">
        <v>3203775</v>
      </c>
      <c r="J3359" s="1" t="n">
        <v>57593</v>
      </c>
      <c r="K3359" s="1" t="n">
        <v>7500435225366</v>
      </c>
      <c r="L3359" s="1" t="s">
        <v>5412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7" t="n">
        <v>46191</v>
      </c>
      <c r="C3360" s="1" t="n">
        <v>1</v>
      </c>
      <c r="D3360" s="1" t="s">
        <v>3781</v>
      </c>
      <c r="E3360" s="1" t="n">
        <v>1636</v>
      </c>
      <c r="F3360" s="1" t="s">
        <v>91</v>
      </c>
      <c r="I3360" s="1" t="n">
        <v>3203775</v>
      </c>
      <c r="J3360" s="1" t="n">
        <v>69595</v>
      </c>
      <c r="K3360" s="1" t="n">
        <v>7500435245845</v>
      </c>
      <c r="L3360" s="1" t="s">
        <v>5413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7" t="n">
        <v>46191</v>
      </c>
      <c r="C3361" s="1" t="n">
        <v>1</v>
      </c>
      <c r="D3361" s="1" t="s">
        <v>3781</v>
      </c>
      <c r="E3361" s="1" t="n">
        <v>1636</v>
      </c>
      <c r="F3361" s="1" t="s">
        <v>91</v>
      </c>
      <c r="I3361" s="1" t="n">
        <v>3203775</v>
      </c>
      <c r="J3361" s="1" t="n">
        <v>74385</v>
      </c>
      <c r="K3361" s="1" t="n">
        <v>7500435251938</v>
      </c>
      <c r="L3361" s="1" t="s">
        <v>5414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7" t="n">
        <v>46191</v>
      </c>
      <c r="C3362" s="1" t="n">
        <v>1</v>
      </c>
      <c r="D3362" s="1" t="s">
        <v>3781</v>
      </c>
      <c r="E3362" s="1" t="n">
        <v>1636</v>
      </c>
      <c r="F3362" s="1" t="s">
        <v>91</v>
      </c>
      <c r="I3362" s="1" t="n">
        <v>3203775</v>
      </c>
      <c r="J3362" s="1" t="n">
        <v>80835</v>
      </c>
      <c r="K3362" s="1" t="n">
        <v>7500435259088</v>
      </c>
      <c r="L3362" s="1" t="s">
        <v>5415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7" t="n">
        <v>46191</v>
      </c>
      <c r="C3363" s="1" t="n">
        <v>1</v>
      </c>
      <c r="D3363" s="1" t="s">
        <v>3781</v>
      </c>
      <c r="E3363" s="1" t="n">
        <v>1636</v>
      </c>
      <c r="F3363" s="1" t="s">
        <v>91</v>
      </c>
      <c r="I3363" s="1" t="n">
        <v>3203775</v>
      </c>
      <c r="J3363" s="1" t="n">
        <v>81448</v>
      </c>
      <c r="K3363" s="1" t="n">
        <v>7500435248433</v>
      </c>
      <c r="L3363" s="1" t="s">
        <v>5416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7" t="n">
        <v>46191</v>
      </c>
      <c r="C3364" s="1" t="n">
        <v>1</v>
      </c>
      <c r="D3364" s="1" t="s">
        <v>3781</v>
      </c>
      <c r="E3364" s="1" t="n">
        <v>1636</v>
      </c>
      <c r="F3364" s="1" t="s">
        <v>91</v>
      </c>
      <c r="I3364" s="1" t="n">
        <v>3203776</v>
      </c>
      <c r="J3364" s="1" t="n">
        <v>11646</v>
      </c>
      <c r="K3364" s="1" t="n">
        <v>4005808257553</v>
      </c>
      <c r="L3364" s="1" t="s">
        <v>5417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7" t="n">
        <v>46191</v>
      </c>
      <c r="C3365" s="1" t="n">
        <v>1</v>
      </c>
      <c r="D3365" s="1" t="s">
        <v>3781</v>
      </c>
      <c r="E3365" s="1" t="n">
        <v>1636</v>
      </c>
      <c r="F3365" s="1" t="s">
        <v>91</v>
      </c>
      <c r="I3365" s="1" t="n">
        <v>3203776</v>
      </c>
      <c r="J3365" s="1" t="n">
        <v>13744</v>
      </c>
      <c r="K3365" s="1" t="n">
        <v>4005808257669</v>
      </c>
      <c r="L3365" s="1" t="s">
        <v>5418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7" t="n">
        <v>46191</v>
      </c>
      <c r="C3366" s="1" t="n">
        <v>1</v>
      </c>
      <c r="D3366" s="1" t="s">
        <v>3781</v>
      </c>
      <c r="E3366" s="1" t="n">
        <v>1636</v>
      </c>
      <c r="F3366" s="1" t="s">
        <v>91</v>
      </c>
      <c r="I3366" s="1" t="n">
        <v>3203776</v>
      </c>
      <c r="J3366" s="1" t="n">
        <v>14053</v>
      </c>
      <c r="K3366" s="1" t="n">
        <v>4005900036704</v>
      </c>
      <c r="L3366" s="1" t="s">
        <v>5419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7" t="n">
        <v>46191</v>
      </c>
      <c r="C3367" s="1" t="n">
        <v>1</v>
      </c>
      <c r="D3367" s="1" t="s">
        <v>3781</v>
      </c>
      <c r="E3367" s="1" t="n">
        <v>1636</v>
      </c>
      <c r="F3367" s="1" t="s">
        <v>91</v>
      </c>
      <c r="I3367" s="1" t="n">
        <v>3203776</v>
      </c>
      <c r="J3367" s="1" t="n">
        <v>14943</v>
      </c>
      <c r="K3367" s="1" t="n">
        <v>4005900036759</v>
      </c>
      <c r="L3367" s="1" t="s">
        <v>5420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7" t="n">
        <v>46191</v>
      </c>
      <c r="C3368" s="1" t="n">
        <v>3</v>
      </c>
      <c r="D3368" s="1" t="s">
        <v>3826</v>
      </c>
      <c r="E3368" s="1" t="n">
        <v>1433</v>
      </c>
      <c r="F3368" s="1" t="s">
        <v>471</v>
      </c>
      <c r="I3368" s="1" t="n">
        <v>3450</v>
      </c>
      <c r="J3368" s="1" t="n">
        <v>65702</v>
      </c>
      <c r="K3368" s="1" t="n">
        <v>618231873319</v>
      </c>
      <c r="L3368" s="1" t="s">
        <v>5421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7" t="n">
        <v>46191</v>
      </c>
      <c r="C3369" s="1" t="n">
        <v>3</v>
      </c>
      <c r="D3369" s="1" t="s">
        <v>3826</v>
      </c>
      <c r="E3369" s="1" t="n">
        <v>1433</v>
      </c>
      <c r="F3369" s="1" t="s">
        <v>471</v>
      </c>
      <c r="I3369" s="1" t="n">
        <v>3450</v>
      </c>
      <c r="J3369" s="1" t="n">
        <v>75359</v>
      </c>
      <c r="K3369" s="1" t="n">
        <v>7898666611028</v>
      </c>
      <c r="L3369" s="1" t="s">
        <v>3829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7" t="n">
        <v>46191</v>
      </c>
      <c r="C3370" s="1" t="n">
        <v>3</v>
      </c>
      <c r="D3370" s="1" t="s">
        <v>3826</v>
      </c>
      <c r="E3370" s="1" t="n">
        <v>1433</v>
      </c>
      <c r="F3370" s="1" t="s">
        <v>471</v>
      </c>
      <c r="I3370" s="1" t="n">
        <v>3450</v>
      </c>
      <c r="J3370" s="1" t="n">
        <v>79089</v>
      </c>
      <c r="K3370" s="1" t="n">
        <v>618231463824</v>
      </c>
      <c r="L3370" s="1" t="s">
        <v>3831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7" t="n">
        <v>46192</v>
      </c>
      <c r="C3371" s="1" t="n">
        <v>1</v>
      </c>
      <c r="D3371" s="1" t="s">
        <v>3781</v>
      </c>
      <c r="E3371" s="1" t="n">
        <v>978</v>
      </c>
      <c r="F3371" s="1" t="s">
        <v>118</v>
      </c>
      <c r="I3371" s="1" t="n">
        <v>298</v>
      </c>
      <c r="J3371" s="1" t="n">
        <v>61368</v>
      </c>
      <c r="K3371" s="1" t="n">
        <v>2257907</v>
      </c>
      <c r="L3371" s="1" t="s">
        <v>3782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7" t="n">
        <v>46192</v>
      </c>
      <c r="C3372" s="1" t="n">
        <v>1</v>
      </c>
      <c r="D3372" s="1" t="s">
        <v>3781</v>
      </c>
      <c r="E3372" s="1" t="n">
        <v>978</v>
      </c>
      <c r="F3372" s="1" t="s">
        <v>118</v>
      </c>
      <c r="I3372" s="1" t="n">
        <v>298</v>
      </c>
      <c r="J3372" s="1" t="n">
        <v>61378</v>
      </c>
      <c r="K3372" s="1" t="n">
        <v>2257914</v>
      </c>
      <c r="L3372" s="1" t="s">
        <v>3783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7" t="n">
        <v>46192</v>
      </c>
      <c r="C3373" s="1" t="n">
        <v>1</v>
      </c>
      <c r="D3373" s="1" t="s">
        <v>3781</v>
      </c>
      <c r="E3373" s="1" t="n">
        <v>978</v>
      </c>
      <c r="F3373" s="1" t="s">
        <v>118</v>
      </c>
      <c r="I3373" s="1" t="n">
        <v>298</v>
      </c>
      <c r="J3373" s="1" t="n">
        <v>61379</v>
      </c>
      <c r="K3373" s="1" t="n">
        <v>2257921</v>
      </c>
      <c r="L3373" s="1" t="s">
        <v>3784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7" t="n">
        <v>46192</v>
      </c>
      <c r="C3374" s="1" t="n">
        <v>1</v>
      </c>
      <c r="D3374" s="1" t="s">
        <v>3781</v>
      </c>
      <c r="E3374" s="1" t="n">
        <v>10035</v>
      </c>
      <c r="F3374" s="1" t="s">
        <v>376</v>
      </c>
      <c r="I3374" s="1" t="n">
        <v>314</v>
      </c>
      <c r="J3374" s="1" t="n">
        <v>38652</v>
      </c>
      <c r="K3374" s="1" t="n">
        <v>7898994684220</v>
      </c>
      <c r="L3374" s="1" t="s">
        <v>4145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7" t="n">
        <v>46192</v>
      </c>
      <c r="C3375" s="1" t="n">
        <v>1</v>
      </c>
      <c r="D3375" s="1" t="s">
        <v>3781</v>
      </c>
      <c r="E3375" s="1" t="n">
        <v>10035</v>
      </c>
      <c r="F3375" s="1" t="s">
        <v>376</v>
      </c>
      <c r="I3375" s="1" t="n">
        <v>314</v>
      </c>
      <c r="J3375" s="1" t="n">
        <v>38653</v>
      </c>
      <c r="K3375" s="1" t="n">
        <v>7898994684275</v>
      </c>
      <c r="L3375" s="1" t="s">
        <v>4146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7" t="n">
        <v>46192</v>
      </c>
      <c r="C3376" s="1" t="n">
        <v>1</v>
      </c>
      <c r="D3376" s="1" t="s">
        <v>3781</v>
      </c>
      <c r="E3376" s="1" t="n">
        <v>10035</v>
      </c>
      <c r="F3376" s="1" t="s">
        <v>376</v>
      </c>
      <c r="I3376" s="1" t="n">
        <v>314</v>
      </c>
      <c r="J3376" s="1" t="n">
        <v>43726</v>
      </c>
      <c r="K3376" s="1" t="n">
        <v>2245461</v>
      </c>
      <c r="L3376" s="1" t="s">
        <v>5422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7" t="n">
        <v>46192</v>
      </c>
      <c r="C3377" s="1" t="n">
        <v>1</v>
      </c>
      <c r="D3377" s="1" t="s">
        <v>3781</v>
      </c>
      <c r="E3377" s="1" t="n">
        <v>1899</v>
      </c>
      <c r="F3377" s="1" t="s">
        <v>97</v>
      </c>
      <c r="I3377" s="1" t="n">
        <v>668</v>
      </c>
      <c r="J3377" s="1" t="n">
        <v>55400</v>
      </c>
      <c r="K3377" s="1" t="n">
        <v>7000832967710</v>
      </c>
      <c r="L3377" s="1" t="s">
        <v>4149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7" t="n">
        <v>46192</v>
      </c>
      <c r="C3378" s="1" t="n">
        <v>1</v>
      </c>
      <c r="D3378" s="1" t="s">
        <v>3781</v>
      </c>
      <c r="E3378" s="1" t="n">
        <v>1899</v>
      </c>
      <c r="F3378" s="1" t="s">
        <v>97</v>
      </c>
      <c r="I3378" s="1" t="n">
        <v>668</v>
      </c>
      <c r="J3378" s="1" t="n">
        <v>73000</v>
      </c>
      <c r="K3378" s="1" t="n">
        <v>2266947</v>
      </c>
      <c r="L3378" s="1" t="s">
        <v>3882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7" t="n">
        <v>46192</v>
      </c>
      <c r="C3379" s="1" t="n">
        <v>1</v>
      </c>
      <c r="D3379" s="1" t="s">
        <v>3781</v>
      </c>
      <c r="E3379" s="1" t="n">
        <v>1899</v>
      </c>
      <c r="F3379" s="1" t="s">
        <v>97</v>
      </c>
      <c r="I3379" s="1" t="n">
        <v>668</v>
      </c>
      <c r="J3379" s="1" t="n">
        <v>77461</v>
      </c>
      <c r="K3379" s="1" t="n">
        <v>774628</v>
      </c>
      <c r="L3379" s="1" t="s">
        <v>4204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7" t="n">
        <v>46192</v>
      </c>
      <c r="C3380" s="1" t="n">
        <v>1</v>
      </c>
      <c r="D3380" s="1" t="s">
        <v>3781</v>
      </c>
      <c r="E3380" s="1" t="n">
        <v>1899</v>
      </c>
      <c r="F3380" s="1" t="s">
        <v>97</v>
      </c>
      <c r="I3380" s="1" t="n">
        <v>668</v>
      </c>
      <c r="J3380" s="1" t="n">
        <v>77463</v>
      </c>
      <c r="K3380" s="1" t="n">
        <v>774642</v>
      </c>
      <c r="L3380" s="1" t="s">
        <v>3884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7" t="n">
        <v>46192</v>
      </c>
      <c r="C3381" s="1" t="n">
        <v>1</v>
      </c>
      <c r="D3381" s="1" t="s">
        <v>3781</v>
      </c>
      <c r="E3381" s="1" t="n">
        <v>1899</v>
      </c>
      <c r="F3381" s="1" t="s">
        <v>97</v>
      </c>
      <c r="I3381" s="1" t="n">
        <v>668</v>
      </c>
      <c r="J3381" s="1" t="n">
        <v>77465</v>
      </c>
      <c r="K3381" s="1" t="n">
        <v>774666</v>
      </c>
      <c r="L3381" s="1" t="s">
        <v>3885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7" t="n">
        <v>46192</v>
      </c>
      <c r="C3382" s="1" t="n">
        <v>1</v>
      </c>
      <c r="D3382" s="1" t="s">
        <v>3781</v>
      </c>
      <c r="E3382" s="1" t="n">
        <v>10037</v>
      </c>
      <c r="F3382" s="1" t="s">
        <v>615</v>
      </c>
      <c r="I3382" s="1" t="n">
        <v>2494</v>
      </c>
      <c r="J3382" s="1" t="n">
        <v>100204</v>
      </c>
      <c r="K3382" s="1" t="n">
        <v>205</v>
      </c>
      <c r="L3382" s="1" t="s">
        <v>5423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7" t="n">
        <v>46192</v>
      </c>
      <c r="C3383" s="1" t="n">
        <v>1</v>
      </c>
      <c r="D3383" s="1" t="s">
        <v>3781</v>
      </c>
      <c r="E3383" s="1" t="n">
        <v>10037</v>
      </c>
      <c r="F3383" s="1" t="s">
        <v>615</v>
      </c>
      <c r="I3383" s="1" t="n">
        <v>2494</v>
      </c>
      <c r="J3383" s="1" t="n">
        <v>64553</v>
      </c>
      <c r="K3383" s="1" t="n">
        <v>7898349702654</v>
      </c>
      <c r="L3383" s="1" t="s">
        <v>5424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7" t="n">
        <v>46192</v>
      </c>
      <c r="C3384" s="1" t="n">
        <v>1</v>
      </c>
      <c r="D3384" s="1" t="s">
        <v>3781</v>
      </c>
      <c r="E3384" s="1" t="n">
        <v>10037</v>
      </c>
      <c r="F3384" s="1" t="s">
        <v>615</v>
      </c>
      <c r="I3384" s="1" t="n">
        <v>2494</v>
      </c>
      <c r="J3384" s="1" t="n">
        <v>66364</v>
      </c>
      <c r="K3384" s="1" t="n">
        <v>790840</v>
      </c>
      <c r="L3384" s="1" t="s">
        <v>5425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7" t="n">
        <v>46192</v>
      </c>
      <c r="C3385" s="1" t="n">
        <v>1</v>
      </c>
      <c r="D3385" s="1" t="s">
        <v>3781</v>
      </c>
      <c r="E3385" s="1" t="n">
        <v>10037</v>
      </c>
      <c r="F3385" s="1" t="s">
        <v>615</v>
      </c>
      <c r="I3385" s="1" t="n">
        <v>2494</v>
      </c>
      <c r="J3385" s="1" t="n">
        <v>73933</v>
      </c>
      <c r="K3385" s="1" t="n">
        <v>7898479741233</v>
      </c>
      <c r="L3385" s="1" t="s">
        <v>5426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7" t="n">
        <v>46192</v>
      </c>
      <c r="C3386" s="1" t="n">
        <v>1</v>
      </c>
      <c r="D3386" s="1" t="s">
        <v>3781</v>
      </c>
      <c r="E3386" s="1" t="n">
        <v>1292</v>
      </c>
      <c r="F3386" s="1" t="s">
        <v>361</v>
      </c>
      <c r="I3386" s="1" t="n">
        <v>3413</v>
      </c>
      <c r="J3386" s="1" t="n">
        <v>28572</v>
      </c>
      <c r="K3386" s="1" t="n">
        <v>70341037799</v>
      </c>
      <c r="L3386" s="1" t="s">
        <v>4335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7" t="n">
        <v>46192</v>
      </c>
      <c r="C3387" s="1" t="n">
        <v>1</v>
      </c>
      <c r="D3387" s="1" t="s">
        <v>3781</v>
      </c>
      <c r="E3387" s="1" t="n">
        <v>1292</v>
      </c>
      <c r="F3387" s="1" t="s">
        <v>361</v>
      </c>
      <c r="I3387" s="1" t="n">
        <v>3413</v>
      </c>
      <c r="J3387" s="1" t="n">
        <v>28574</v>
      </c>
      <c r="K3387" s="1" t="n">
        <v>7898028069009</v>
      </c>
      <c r="L3387" s="1" t="s">
        <v>4332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7" t="n">
        <v>46192</v>
      </c>
      <c r="C3388" s="1" t="n">
        <v>1</v>
      </c>
      <c r="D3388" s="1" t="s">
        <v>3781</v>
      </c>
      <c r="E3388" s="1" t="n">
        <v>1292</v>
      </c>
      <c r="F3388" s="1" t="s">
        <v>361</v>
      </c>
      <c r="I3388" s="1" t="n">
        <v>3413</v>
      </c>
      <c r="J3388" s="1" t="n">
        <v>58633</v>
      </c>
      <c r="K3388" s="1" t="n">
        <v>7891164025250</v>
      </c>
      <c r="L3388" s="1" t="s">
        <v>4333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7" t="n">
        <v>46192</v>
      </c>
      <c r="C3389" s="1" t="n">
        <v>1</v>
      </c>
      <c r="D3389" s="1" t="s">
        <v>3781</v>
      </c>
      <c r="E3389" s="1" t="n">
        <v>1614</v>
      </c>
      <c r="F3389" s="1" t="s">
        <v>89</v>
      </c>
      <c r="I3389" s="1" t="n">
        <v>11292</v>
      </c>
      <c r="J3389" s="1" t="n">
        <v>40142</v>
      </c>
      <c r="K3389" s="1" t="n">
        <v>7898317290961</v>
      </c>
      <c r="L3389" s="1" t="s">
        <v>4027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7" t="n">
        <v>46192</v>
      </c>
      <c r="C3390" s="1" t="n">
        <v>1</v>
      </c>
      <c r="D3390" s="1" t="s">
        <v>3781</v>
      </c>
      <c r="E3390" s="1" t="n">
        <v>1614</v>
      </c>
      <c r="F3390" s="1" t="s">
        <v>89</v>
      </c>
      <c r="I3390" s="1" t="n">
        <v>11292</v>
      </c>
      <c r="J3390" s="1" t="n">
        <v>10841</v>
      </c>
      <c r="K3390" s="1" t="n">
        <v>7898317290435</v>
      </c>
      <c r="L3390" s="1" t="s">
        <v>4028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7" t="n">
        <v>46192</v>
      </c>
      <c r="C3391" s="1" t="n">
        <v>1</v>
      </c>
      <c r="D3391" s="1" t="s">
        <v>3781</v>
      </c>
      <c r="E3391" s="1" t="n">
        <v>1614</v>
      </c>
      <c r="F3391" s="1" t="s">
        <v>89</v>
      </c>
      <c r="I3391" s="1" t="n">
        <v>11292</v>
      </c>
      <c r="J3391" s="1" t="n">
        <v>11377</v>
      </c>
      <c r="K3391" s="1" t="n">
        <v>7898317290305</v>
      </c>
      <c r="L3391" s="1" t="s">
        <v>4336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7" t="n">
        <v>46192</v>
      </c>
      <c r="C3392" s="1" t="n">
        <v>1</v>
      </c>
      <c r="D3392" s="1" t="s">
        <v>3781</v>
      </c>
      <c r="E3392" s="1" t="n">
        <v>1614</v>
      </c>
      <c r="F3392" s="1" t="s">
        <v>89</v>
      </c>
      <c r="I3392" s="1" t="n">
        <v>11292</v>
      </c>
      <c r="J3392" s="1" t="n">
        <v>11977</v>
      </c>
      <c r="K3392" s="1" t="n">
        <v>7898317290275</v>
      </c>
      <c r="L3392" s="1" t="s">
        <v>5427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7" t="n">
        <v>46192</v>
      </c>
      <c r="C3393" s="1" t="n">
        <v>1</v>
      </c>
      <c r="D3393" s="1" t="s">
        <v>3781</v>
      </c>
      <c r="E3393" s="1" t="n">
        <v>1614</v>
      </c>
      <c r="F3393" s="1" t="s">
        <v>89</v>
      </c>
      <c r="I3393" s="1" t="n">
        <v>11292</v>
      </c>
      <c r="J3393" s="1" t="n">
        <v>11981</v>
      </c>
      <c r="K3393" s="1" t="n">
        <v>7898317290503</v>
      </c>
      <c r="L3393" s="1" t="s">
        <v>4337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7" t="n">
        <v>46192</v>
      </c>
      <c r="C3394" s="1" t="n">
        <v>1</v>
      </c>
      <c r="D3394" s="1" t="s">
        <v>3781</v>
      </c>
      <c r="E3394" s="1" t="n">
        <v>1614</v>
      </c>
      <c r="F3394" s="1" t="s">
        <v>89</v>
      </c>
      <c r="I3394" s="1" t="n">
        <v>11292</v>
      </c>
      <c r="J3394" s="1" t="n">
        <v>12928</v>
      </c>
      <c r="K3394" s="1" t="n">
        <v>7898317290565</v>
      </c>
      <c r="L3394" s="1" t="s">
        <v>4338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7" t="n">
        <v>46192</v>
      </c>
      <c r="C3395" s="1" t="n">
        <v>1</v>
      </c>
      <c r="D3395" s="1" t="s">
        <v>3781</v>
      </c>
      <c r="E3395" s="1" t="n">
        <v>1614</v>
      </c>
      <c r="F3395" s="1" t="s">
        <v>89</v>
      </c>
      <c r="I3395" s="1" t="n">
        <v>11292</v>
      </c>
      <c r="J3395" s="1" t="n">
        <v>13023</v>
      </c>
      <c r="K3395" s="1" t="n">
        <v>7898317290534</v>
      </c>
      <c r="L3395" s="1" t="s">
        <v>4032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7" t="n">
        <v>46192</v>
      </c>
      <c r="C3396" s="1" t="n">
        <v>1</v>
      </c>
      <c r="D3396" s="1" t="s">
        <v>3781</v>
      </c>
      <c r="E3396" s="1" t="n">
        <v>1614</v>
      </c>
      <c r="F3396" s="1" t="s">
        <v>89</v>
      </c>
      <c r="I3396" s="1" t="n">
        <v>11292</v>
      </c>
      <c r="J3396" s="1" t="n">
        <v>13024</v>
      </c>
      <c r="K3396" s="1" t="n">
        <v>7898317290466</v>
      </c>
      <c r="L3396" s="1" t="s">
        <v>4033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7" t="n">
        <v>46192</v>
      </c>
      <c r="C3397" s="1" t="n">
        <v>1</v>
      </c>
      <c r="D3397" s="1" t="s">
        <v>3781</v>
      </c>
      <c r="E3397" s="1" t="n">
        <v>1614</v>
      </c>
      <c r="F3397" s="1" t="s">
        <v>89</v>
      </c>
      <c r="I3397" s="1" t="n">
        <v>11292</v>
      </c>
      <c r="J3397" s="1" t="n">
        <v>14440</v>
      </c>
      <c r="K3397" s="1" t="n">
        <v>7898317290527</v>
      </c>
      <c r="L3397" s="1" t="s">
        <v>4034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7" t="n">
        <v>46192</v>
      </c>
      <c r="C3398" s="1" t="n">
        <v>1</v>
      </c>
      <c r="D3398" s="1" t="s">
        <v>3781</v>
      </c>
      <c r="E3398" s="1" t="n">
        <v>1614</v>
      </c>
      <c r="F3398" s="1" t="s">
        <v>89</v>
      </c>
      <c r="I3398" s="1" t="n">
        <v>11292</v>
      </c>
      <c r="J3398" s="1" t="n">
        <v>18259</v>
      </c>
      <c r="K3398" s="1" t="n">
        <v>7898317290442</v>
      </c>
      <c r="L3398" s="1" t="s">
        <v>5428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7" t="n">
        <v>46192</v>
      </c>
      <c r="C3399" s="1" t="n">
        <v>1</v>
      </c>
      <c r="D3399" s="1" t="s">
        <v>3781</v>
      </c>
      <c r="E3399" s="1" t="n">
        <v>1614</v>
      </c>
      <c r="F3399" s="1" t="s">
        <v>89</v>
      </c>
      <c r="I3399" s="1" t="n">
        <v>11292</v>
      </c>
      <c r="J3399" s="1" t="n">
        <v>23408</v>
      </c>
      <c r="K3399" s="1" t="n">
        <v>7898317291012</v>
      </c>
      <c r="L3399" s="1" t="s">
        <v>4719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7" t="n">
        <v>46192</v>
      </c>
      <c r="C3400" s="1" t="n">
        <v>1</v>
      </c>
      <c r="D3400" s="1" t="s">
        <v>3781</v>
      </c>
      <c r="E3400" s="1" t="n">
        <v>1614</v>
      </c>
      <c r="F3400" s="1" t="s">
        <v>89</v>
      </c>
      <c r="I3400" s="1" t="n">
        <v>11292</v>
      </c>
      <c r="J3400" s="1" t="n">
        <v>23409</v>
      </c>
      <c r="K3400" s="1" t="n">
        <v>7898317290985</v>
      </c>
      <c r="L3400" s="1" t="s">
        <v>4038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7" t="n">
        <v>46192</v>
      </c>
      <c r="C3401" s="1" t="n">
        <v>1</v>
      </c>
      <c r="D3401" s="1" t="s">
        <v>3781</v>
      </c>
      <c r="E3401" s="1" t="n">
        <v>1614</v>
      </c>
      <c r="F3401" s="1" t="s">
        <v>89</v>
      </c>
      <c r="I3401" s="1" t="n">
        <v>11292</v>
      </c>
      <c r="J3401" s="1" t="n">
        <v>27400</v>
      </c>
      <c r="K3401" s="1" t="n">
        <v>7898317290978</v>
      </c>
      <c r="L3401" s="1" t="s">
        <v>4039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7" t="n">
        <v>46192</v>
      </c>
      <c r="C3402" s="1" t="n">
        <v>1</v>
      </c>
      <c r="D3402" s="1" t="s">
        <v>3781</v>
      </c>
      <c r="E3402" s="1" t="n">
        <v>1614</v>
      </c>
      <c r="F3402" s="1" t="s">
        <v>89</v>
      </c>
      <c r="I3402" s="1" t="n">
        <v>11292</v>
      </c>
      <c r="J3402" s="1" t="n">
        <v>32360</v>
      </c>
      <c r="K3402" s="1" t="n">
        <v>7898317291050</v>
      </c>
      <c r="L3402" s="1" t="s">
        <v>4040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7" t="n">
        <v>46192</v>
      </c>
      <c r="C3403" s="1" t="n">
        <v>1</v>
      </c>
      <c r="D3403" s="1" t="s">
        <v>3781</v>
      </c>
      <c r="E3403" s="1" t="n">
        <v>1614</v>
      </c>
      <c r="F3403" s="1" t="s">
        <v>89</v>
      </c>
      <c r="I3403" s="1" t="n">
        <v>11292</v>
      </c>
      <c r="J3403" s="1" t="n">
        <v>36281</v>
      </c>
      <c r="K3403" s="1" t="n">
        <v>7898317291098</v>
      </c>
      <c r="L3403" s="1" t="s">
        <v>5429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7" t="n">
        <v>46192</v>
      </c>
      <c r="C3404" s="1" t="n">
        <v>1</v>
      </c>
      <c r="D3404" s="1" t="s">
        <v>3781</v>
      </c>
      <c r="E3404" s="1" t="n">
        <v>1614</v>
      </c>
      <c r="F3404" s="1" t="s">
        <v>89</v>
      </c>
      <c r="I3404" s="1" t="n">
        <v>11292</v>
      </c>
      <c r="J3404" s="1" t="n">
        <v>39922</v>
      </c>
      <c r="K3404" s="1" t="n">
        <v>7898317290909</v>
      </c>
      <c r="L3404" s="1" t="s">
        <v>4344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7" t="n">
        <v>46192</v>
      </c>
      <c r="C3405" s="1" t="n">
        <v>1</v>
      </c>
      <c r="D3405" s="1" t="s">
        <v>3781</v>
      </c>
      <c r="E3405" s="1" t="n">
        <v>1625</v>
      </c>
      <c r="F3405" s="1" t="s">
        <v>243</v>
      </c>
      <c r="I3405" s="1" t="n">
        <v>14506</v>
      </c>
      <c r="J3405" s="1" t="n">
        <v>29079</v>
      </c>
      <c r="K3405" s="1" t="n">
        <v>55515</v>
      </c>
      <c r="L3405" s="1" t="s">
        <v>3818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7" t="n">
        <v>46192</v>
      </c>
      <c r="C3406" s="1" t="n">
        <v>1</v>
      </c>
      <c r="D3406" s="1" t="s">
        <v>3781</v>
      </c>
      <c r="E3406" s="1" t="n">
        <v>1625</v>
      </c>
      <c r="F3406" s="1" t="s">
        <v>243</v>
      </c>
      <c r="I3406" s="1" t="n">
        <v>14506</v>
      </c>
      <c r="J3406" s="1" t="n">
        <v>29079</v>
      </c>
      <c r="K3406" s="1" t="n">
        <v>55515</v>
      </c>
      <c r="L3406" s="1" t="s">
        <v>3818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7" t="n">
        <v>46192</v>
      </c>
      <c r="C3407" s="1" t="n">
        <v>1</v>
      </c>
      <c r="D3407" s="1" t="s">
        <v>3781</v>
      </c>
      <c r="E3407" s="1" t="n">
        <v>1625</v>
      </c>
      <c r="F3407" s="1" t="s">
        <v>243</v>
      </c>
      <c r="I3407" s="1" t="n">
        <v>14506</v>
      </c>
      <c r="J3407" s="1" t="n">
        <v>29080</v>
      </c>
      <c r="K3407" s="1" t="n">
        <v>55516</v>
      </c>
      <c r="L3407" s="1" t="s">
        <v>3819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7" t="n">
        <v>46192</v>
      </c>
      <c r="C3408" s="1" t="n">
        <v>1</v>
      </c>
      <c r="D3408" s="1" t="s">
        <v>3781</v>
      </c>
      <c r="E3408" s="1" t="n">
        <v>1625</v>
      </c>
      <c r="F3408" s="1" t="s">
        <v>243</v>
      </c>
      <c r="I3408" s="1" t="n">
        <v>14506</v>
      </c>
      <c r="J3408" s="1" t="n">
        <v>77455</v>
      </c>
      <c r="K3408" s="1" t="n">
        <v>774567</v>
      </c>
      <c r="L3408" s="1" t="s">
        <v>3820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7" t="n">
        <v>46192</v>
      </c>
      <c r="C3409" s="1" t="n">
        <v>1</v>
      </c>
      <c r="D3409" s="1" t="s">
        <v>3781</v>
      </c>
      <c r="E3409" s="1" t="n">
        <v>1625</v>
      </c>
      <c r="F3409" s="1" t="s">
        <v>243</v>
      </c>
      <c r="I3409" s="1" t="n">
        <v>14516</v>
      </c>
      <c r="J3409" s="1" t="n">
        <v>29079</v>
      </c>
      <c r="K3409" s="1" t="n">
        <v>55515</v>
      </c>
      <c r="L3409" s="1" t="s">
        <v>3818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7" t="n">
        <v>46192</v>
      </c>
      <c r="C3410" s="1" t="n">
        <v>1</v>
      </c>
      <c r="D3410" s="1" t="s">
        <v>3781</v>
      </c>
      <c r="E3410" s="1" t="n">
        <v>1625</v>
      </c>
      <c r="F3410" s="1" t="s">
        <v>243</v>
      </c>
      <c r="I3410" s="1" t="n">
        <v>14516</v>
      </c>
      <c r="J3410" s="1" t="n">
        <v>29079</v>
      </c>
      <c r="K3410" s="1" t="n">
        <v>55515</v>
      </c>
      <c r="L3410" s="1" t="s">
        <v>3818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7" t="n">
        <v>46192</v>
      </c>
      <c r="C3411" s="1" t="n">
        <v>1</v>
      </c>
      <c r="D3411" s="1" t="s">
        <v>3781</v>
      </c>
      <c r="E3411" s="1" t="n">
        <v>1625</v>
      </c>
      <c r="F3411" s="1" t="s">
        <v>243</v>
      </c>
      <c r="I3411" s="1" t="n">
        <v>14516</v>
      </c>
      <c r="J3411" s="1" t="n">
        <v>29079</v>
      </c>
      <c r="K3411" s="1" t="n">
        <v>55515</v>
      </c>
      <c r="L3411" s="1" t="s">
        <v>3818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7" t="n">
        <v>46192</v>
      </c>
      <c r="C3412" s="1" t="n">
        <v>1</v>
      </c>
      <c r="D3412" s="1" t="s">
        <v>3781</v>
      </c>
      <c r="E3412" s="1" t="n">
        <v>1625</v>
      </c>
      <c r="F3412" s="1" t="s">
        <v>243</v>
      </c>
      <c r="I3412" s="1" t="n">
        <v>14516</v>
      </c>
      <c r="J3412" s="1" t="n">
        <v>29080</v>
      </c>
      <c r="K3412" s="1" t="n">
        <v>55516</v>
      </c>
      <c r="L3412" s="1" t="s">
        <v>3819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7" t="n">
        <v>46192</v>
      </c>
      <c r="C3413" s="1" t="n">
        <v>1</v>
      </c>
      <c r="D3413" s="1" t="s">
        <v>3781</v>
      </c>
      <c r="E3413" s="1" t="n">
        <v>1615</v>
      </c>
      <c r="F3413" s="1" t="s">
        <v>253</v>
      </c>
      <c r="I3413" s="1" t="n">
        <v>14713</v>
      </c>
      <c r="J3413" s="1" t="n">
        <v>100101</v>
      </c>
      <c r="K3413" s="1" t="n">
        <v>102</v>
      </c>
      <c r="L3413" s="1" t="s">
        <v>4153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7" t="n">
        <v>46192</v>
      </c>
      <c r="C3414" s="1" t="n">
        <v>1</v>
      </c>
      <c r="D3414" s="1" t="s">
        <v>3781</v>
      </c>
      <c r="E3414" s="1" t="n">
        <v>1615</v>
      </c>
      <c r="F3414" s="1" t="s">
        <v>253</v>
      </c>
      <c r="I3414" s="1" t="n">
        <v>14713</v>
      </c>
      <c r="J3414" s="1" t="n">
        <v>100114</v>
      </c>
      <c r="K3414" s="1" t="n">
        <v>115</v>
      </c>
      <c r="L3414" s="1" t="s">
        <v>4154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7" t="n">
        <v>46192</v>
      </c>
      <c r="C3415" s="1" t="n">
        <v>1</v>
      </c>
      <c r="D3415" s="1" t="s">
        <v>3781</v>
      </c>
      <c r="E3415" s="1" t="n">
        <v>1615</v>
      </c>
      <c r="F3415" s="1" t="s">
        <v>253</v>
      </c>
      <c r="I3415" s="1" t="n">
        <v>14713</v>
      </c>
      <c r="J3415" s="1" t="n">
        <v>38520</v>
      </c>
      <c r="K3415" s="1" t="n">
        <v>700083262769</v>
      </c>
      <c r="L3415" s="1" t="s">
        <v>4041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7" t="n">
        <v>46192</v>
      </c>
      <c r="C3416" s="1" t="n">
        <v>1</v>
      </c>
      <c r="D3416" s="1" t="s">
        <v>3781</v>
      </c>
      <c r="E3416" s="1" t="n">
        <v>1819</v>
      </c>
      <c r="F3416" s="1" t="s">
        <v>249</v>
      </c>
      <c r="I3416" s="1" t="n">
        <v>16062</v>
      </c>
      <c r="J3416" s="1" t="n">
        <v>32208</v>
      </c>
      <c r="K3416" s="1" t="n">
        <v>606529989620</v>
      </c>
      <c r="L3416" s="1" t="s">
        <v>5430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7" t="n">
        <v>46192</v>
      </c>
      <c r="C3417" s="1" t="n">
        <v>1</v>
      </c>
      <c r="D3417" s="1" t="s">
        <v>3781</v>
      </c>
      <c r="E3417" s="1" t="n">
        <v>1819</v>
      </c>
      <c r="F3417" s="1" t="s">
        <v>249</v>
      </c>
      <c r="I3417" s="1" t="n">
        <v>16062</v>
      </c>
      <c r="J3417" s="1" t="n">
        <v>32209</v>
      </c>
      <c r="K3417" s="1" t="n">
        <v>606529989651</v>
      </c>
      <c r="L3417" s="1" t="s">
        <v>5431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7" t="n">
        <v>46192</v>
      </c>
      <c r="C3418" s="1" t="n">
        <v>1</v>
      </c>
      <c r="D3418" s="1" t="s">
        <v>3781</v>
      </c>
      <c r="E3418" s="1" t="n">
        <v>1819</v>
      </c>
      <c r="F3418" s="1" t="s">
        <v>249</v>
      </c>
      <c r="I3418" s="1" t="n">
        <v>16062</v>
      </c>
      <c r="J3418" s="1" t="n">
        <v>32299</v>
      </c>
      <c r="K3418" s="1" t="n">
        <v>606529989644</v>
      </c>
      <c r="L3418" s="1" t="s">
        <v>5432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7" t="n">
        <v>46192</v>
      </c>
      <c r="C3419" s="1" t="n">
        <v>1</v>
      </c>
      <c r="D3419" s="1" t="s">
        <v>3781</v>
      </c>
      <c r="E3419" s="1" t="n">
        <v>1819</v>
      </c>
      <c r="F3419" s="1" t="s">
        <v>249</v>
      </c>
      <c r="I3419" s="1" t="n">
        <v>16062</v>
      </c>
      <c r="J3419" s="1" t="n">
        <v>32300</v>
      </c>
      <c r="K3419" s="1" t="n">
        <v>606529989613</v>
      </c>
      <c r="L3419" s="1" t="s">
        <v>5433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7" t="n">
        <v>46192</v>
      </c>
      <c r="C3420" s="1" t="n">
        <v>1</v>
      </c>
      <c r="D3420" s="1" t="s">
        <v>3781</v>
      </c>
      <c r="E3420" s="1" t="n">
        <v>1819</v>
      </c>
      <c r="F3420" s="1" t="s">
        <v>249</v>
      </c>
      <c r="I3420" s="1" t="n">
        <v>16062</v>
      </c>
      <c r="J3420" s="1" t="n">
        <v>50774</v>
      </c>
      <c r="K3420" s="1" t="n">
        <v>606529989637</v>
      </c>
      <c r="L3420" s="1" t="s">
        <v>5434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7" t="n">
        <v>46192</v>
      </c>
      <c r="C3421" s="1" t="n">
        <v>1</v>
      </c>
      <c r="D3421" s="1" t="s">
        <v>3781</v>
      </c>
      <c r="E3421" s="1" t="n">
        <v>1819</v>
      </c>
      <c r="F3421" s="1" t="s">
        <v>249</v>
      </c>
      <c r="I3421" s="1" t="n">
        <v>16062</v>
      </c>
      <c r="J3421" s="1" t="n">
        <v>67094</v>
      </c>
      <c r="K3421" s="1" t="n">
        <v>606529989705</v>
      </c>
      <c r="L3421" s="1" t="s">
        <v>5435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7" t="n">
        <v>46192</v>
      </c>
      <c r="C3422" s="1" t="n">
        <v>1</v>
      </c>
      <c r="D3422" s="1" t="s">
        <v>3781</v>
      </c>
      <c r="E3422" s="1" t="n">
        <v>957</v>
      </c>
      <c r="F3422" s="1" t="s">
        <v>157</v>
      </c>
      <c r="I3422" s="1" t="n">
        <v>20352</v>
      </c>
      <c r="J3422" s="1" t="n">
        <v>40040</v>
      </c>
      <c r="K3422" s="1" t="n">
        <v>7896029082362</v>
      </c>
      <c r="L3422" s="1" t="s">
        <v>5436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7" t="n">
        <v>46192</v>
      </c>
      <c r="C3423" s="1" t="n">
        <v>1</v>
      </c>
      <c r="D3423" s="1" t="s">
        <v>3781</v>
      </c>
      <c r="E3423" s="1" t="n">
        <v>957</v>
      </c>
      <c r="F3423" s="1" t="s">
        <v>157</v>
      </c>
      <c r="I3423" s="1" t="n">
        <v>20352</v>
      </c>
      <c r="J3423" s="1" t="n">
        <v>40050</v>
      </c>
      <c r="K3423" s="1" t="n">
        <v>7896029082348</v>
      </c>
      <c r="L3423" s="1" t="s">
        <v>5437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7" t="n">
        <v>46192</v>
      </c>
      <c r="C3424" s="1" t="n">
        <v>1</v>
      </c>
      <c r="D3424" s="1" t="s">
        <v>3781</v>
      </c>
      <c r="E3424" s="1" t="n">
        <v>957</v>
      </c>
      <c r="F3424" s="1" t="s">
        <v>157</v>
      </c>
      <c r="I3424" s="1" t="n">
        <v>20352</v>
      </c>
      <c r="J3424" s="1" t="n">
        <v>50206</v>
      </c>
      <c r="K3424" s="1" t="n">
        <v>7896029092439</v>
      </c>
      <c r="L3424" s="1" t="s">
        <v>5438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7" t="n">
        <v>46192</v>
      </c>
      <c r="C3425" s="1" t="n">
        <v>1</v>
      </c>
      <c r="D3425" s="1" t="s">
        <v>3781</v>
      </c>
      <c r="E3425" s="1" t="n">
        <v>957</v>
      </c>
      <c r="F3425" s="1" t="s">
        <v>157</v>
      </c>
      <c r="I3425" s="1" t="n">
        <v>20352</v>
      </c>
      <c r="J3425" s="1" t="n">
        <v>50208</v>
      </c>
      <c r="K3425" s="1" t="n">
        <v>7896029091906</v>
      </c>
      <c r="L3425" s="1" t="s">
        <v>5439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7" t="n">
        <v>46192</v>
      </c>
      <c r="C3426" s="1" t="n">
        <v>1</v>
      </c>
      <c r="D3426" s="1" t="s">
        <v>3781</v>
      </c>
      <c r="E3426" s="1" t="n">
        <v>957</v>
      </c>
      <c r="F3426" s="1" t="s">
        <v>157</v>
      </c>
      <c r="I3426" s="1" t="n">
        <v>20352</v>
      </c>
      <c r="J3426" s="1" t="n">
        <v>108636</v>
      </c>
      <c r="K3426" s="1" t="n">
        <v>7896029007303</v>
      </c>
      <c r="L3426" s="1" t="s">
        <v>5440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7" t="n">
        <v>46192</v>
      </c>
      <c r="C3427" s="1" t="n">
        <v>1</v>
      </c>
      <c r="D3427" s="1" t="s">
        <v>3781</v>
      </c>
      <c r="E3427" s="1" t="n">
        <v>957</v>
      </c>
      <c r="F3427" s="1" t="s">
        <v>157</v>
      </c>
      <c r="I3427" s="1" t="n">
        <v>20352</v>
      </c>
      <c r="J3427" s="1" t="n">
        <v>108652</v>
      </c>
      <c r="K3427" s="1" t="n">
        <v>7896029007013</v>
      </c>
      <c r="L3427" s="1" t="s">
        <v>5441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7" t="n">
        <v>46192</v>
      </c>
      <c r="C3428" s="1" t="n">
        <v>1</v>
      </c>
      <c r="D3428" s="1" t="s">
        <v>3781</v>
      </c>
      <c r="E3428" s="1" t="n">
        <v>957</v>
      </c>
      <c r="F3428" s="1" t="s">
        <v>157</v>
      </c>
      <c r="I3428" s="1" t="n">
        <v>20352</v>
      </c>
      <c r="J3428" s="1" t="n">
        <v>10898</v>
      </c>
      <c r="K3428" s="1" t="n">
        <v>7896029007020</v>
      </c>
      <c r="L3428" s="1" t="s">
        <v>5442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7" t="n">
        <v>46192</v>
      </c>
      <c r="C3429" s="1" t="n">
        <v>1</v>
      </c>
      <c r="D3429" s="1" t="s">
        <v>3781</v>
      </c>
      <c r="E3429" s="1" t="n">
        <v>957</v>
      </c>
      <c r="F3429" s="1" t="s">
        <v>157</v>
      </c>
      <c r="I3429" s="1" t="n">
        <v>20352</v>
      </c>
      <c r="J3429" s="1" t="n">
        <v>13919</v>
      </c>
      <c r="K3429" s="1" t="n">
        <v>7896029079522</v>
      </c>
      <c r="L3429" s="1" t="s">
        <v>5443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7" t="n">
        <v>46192</v>
      </c>
      <c r="C3430" s="1" t="n">
        <v>1</v>
      </c>
      <c r="D3430" s="1" t="s">
        <v>3781</v>
      </c>
      <c r="E3430" s="1" t="n">
        <v>957</v>
      </c>
      <c r="F3430" s="1" t="s">
        <v>157</v>
      </c>
      <c r="I3430" s="1" t="n">
        <v>20352</v>
      </c>
      <c r="J3430" s="1" t="n">
        <v>14137</v>
      </c>
      <c r="K3430" s="1" t="n">
        <v>7896029079508</v>
      </c>
      <c r="L3430" s="1" t="s">
        <v>5444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7" t="n">
        <v>46192</v>
      </c>
      <c r="C3431" s="1" t="n">
        <v>1</v>
      </c>
      <c r="D3431" s="1" t="s">
        <v>3781</v>
      </c>
      <c r="E3431" s="1" t="n">
        <v>957</v>
      </c>
      <c r="F3431" s="1" t="s">
        <v>157</v>
      </c>
      <c r="I3431" s="1" t="n">
        <v>20352</v>
      </c>
      <c r="J3431" s="1" t="n">
        <v>14208</v>
      </c>
      <c r="K3431" s="1" t="n">
        <v>7896029079485</v>
      </c>
      <c r="L3431" s="1" t="s">
        <v>5445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7" t="n">
        <v>46192</v>
      </c>
      <c r="C3432" s="1" t="n">
        <v>1</v>
      </c>
      <c r="D3432" s="1" t="s">
        <v>3781</v>
      </c>
      <c r="E3432" s="1" t="n">
        <v>957</v>
      </c>
      <c r="F3432" s="1" t="s">
        <v>157</v>
      </c>
      <c r="I3432" s="1" t="n">
        <v>20352</v>
      </c>
      <c r="J3432" s="1" t="n">
        <v>14316</v>
      </c>
      <c r="K3432" s="1" t="n">
        <v>7896029079607</v>
      </c>
      <c r="L3432" s="1" t="s">
        <v>5446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7" t="n">
        <v>46192</v>
      </c>
      <c r="C3433" s="1" t="n">
        <v>1</v>
      </c>
      <c r="D3433" s="1" t="s">
        <v>3781</v>
      </c>
      <c r="E3433" s="1" t="n">
        <v>957</v>
      </c>
      <c r="F3433" s="1" t="s">
        <v>157</v>
      </c>
      <c r="I3433" s="1" t="n">
        <v>20352</v>
      </c>
      <c r="J3433" s="1" t="n">
        <v>14514</v>
      </c>
      <c r="K3433" s="1" t="n">
        <v>7896029041932</v>
      </c>
      <c r="L3433" s="1" t="s">
        <v>5447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7" t="n">
        <v>46192</v>
      </c>
      <c r="C3434" s="1" t="n">
        <v>1</v>
      </c>
      <c r="D3434" s="1" t="s">
        <v>3781</v>
      </c>
      <c r="E3434" s="1" t="n">
        <v>957</v>
      </c>
      <c r="F3434" s="1" t="s">
        <v>157</v>
      </c>
      <c r="I3434" s="1" t="n">
        <v>20352</v>
      </c>
      <c r="J3434" s="1" t="n">
        <v>19252</v>
      </c>
      <c r="K3434" s="1" t="n">
        <v>7896029086995</v>
      </c>
      <c r="L3434" s="1" t="s">
        <v>5448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7" t="n">
        <v>46192</v>
      </c>
      <c r="C3435" s="1" t="n">
        <v>1</v>
      </c>
      <c r="D3435" s="1" t="s">
        <v>3781</v>
      </c>
      <c r="E3435" s="1" t="n">
        <v>957</v>
      </c>
      <c r="F3435" s="1" t="s">
        <v>157</v>
      </c>
      <c r="I3435" s="1" t="n">
        <v>20352</v>
      </c>
      <c r="J3435" s="1" t="n">
        <v>44399</v>
      </c>
      <c r="K3435" s="1" t="n">
        <v>7896029081112</v>
      </c>
      <c r="L3435" s="1" t="s">
        <v>5449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7" t="n">
        <v>46192</v>
      </c>
      <c r="C3436" s="1" t="n">
        <v>1</v>
      </c>
      <c r="D3436" s="1" t="s">
        <v>3781</v>
      </c>
      <c r="E3436" s="1" t="n">
        <v>957</v>
      </c>
      <c r="F3436" s="1" t="s">
        <v>157</v>
      </c>
      <c r="I3436" s="1" t="n">
        <v>20352</v>
      </c>
      <c r="J3436" s="1" t="n">
        <v>48937</v>
      </c>
      <c r="K3436" s="1" t="n">
        <v>7896029089620</v>
      </c>
      <c r="L3436" s="1" t="s">
        <v>5450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7" t="n">
        <v>46192</v>
      </c>
      <c r="C3437" s="1" t="n">
        <v>1</v>
      </c>
      <c r="D3437" s="1" t="s">
        <v>3781</v>
      </c>
      <c r="E3437" s="1" t="n">
        <v>957</v>
      </c>
      <c r="F3437" s="1" t="s">
        <v>157</v>
      </c>
      <c r="I3437" s="1" t="n">
        <v>20352</v>
      </c>
      <c r="J3437" s="1" t="n">
        <v>51104</v>
      </c>
      <c r="K3437" s="1" t="n">
        <v>7896029082447</v>
      </c>
      <c r="L3437" s="1" t="s">
        <v>5451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7" t="n">
        <v>46192</v>
      </c>
      <c r="C3438" s="1" t="n">
        <v>1</v>
      </c>
      <c r="D3438" s="1" t="s">
        <v>3781</v>
      </c>
      <c r="E3438" s="1" t="n">
        <v>957</v>
      </c>
      <c r="F3438" s="1" t="s">
        <v>157</v>
      </c>
      <c r="I3438" s="1" t="n">
        <v>20352</v>
      </c>
      <c r="J3438" s="1" t="n">
        <v>51115</v>
      </c>
      <c r="K3438" s="1" t="n">
        <v>7896029092415</v>
      </c>
      <c r="L3438" s="1" t="s">
        <v>5452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7" t="n">
        <v>46192</v>
      </c>
      <c r="C3439" s="1" t="n">
        <v>1</v>
      </c>
      <c r="D3439" s="1" t="s">
        <v>3781</v>
      </c>
      <c r="E3439" s="1" t="n">
        <v>957</v>
      </c>
      <c r="F3439" s="1" t="s">
        <v>157</v>
      </c>
      <c r="I3439" s="1" t="n">
        <v>20352</v>
      </c>
      <c r="J3439" s="1" t="n">
        <v>51118</v>
      </c>
      <c r="K3439" s="1" t="n">
        <v>7896029082416</v>
      </c>
      <c r="L3439" s="1" t="s">
        <v>5453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7" t="n">
        <v>46192</v>
      </c>
      <c r="C3440" s="1" t="n">
        <v>1</v>
      </c>
      <c r="D3440" s="1" t="s">
        <v>3781</v>
      </c>
      <c r="E3440" s="1" t="n">
        <v>957</v>
      </c>
      <c r="F3440" s="1" t="s">
        <v>157</v>
      </c>
      <c r="I3440" s="1" t="n">
        <v>20352</v>
      </c>
      <c r="J3440" s="1" t="n">
        <v>51119</v>
      </c>
      <c r="K3440" s="1" t="n">
        <v>7896029083505</v>
      </c>
      <c r="L3440" s="1" t="s">
        <v>5454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7" t="n">
        <v>46192</v>
      </c>
      <c r="C3441" s="1" t="n">
        <v>1</v>
      </c>
      <c r="D3441" s="1" t="s">
        <v>3781</v>
      </c>
      <c r="E3441" s="1" t="n">
        <v>957</v>
      </c>
      <c r="F3441" s="1" t="s">
        <v>157</v>
      </c>
      <c r="I3441" s="1" t="n">
        <v>20352</v>
      </c>
      <c r="J3441" s="1" t="n">
        <v>51120</v>
      </c>
      <c r="K3441" s="1" t="n">
        <v>7896029083499</v>
      </c>
      <c r="L3441" s="1" t="s">
        <v>5455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7" t="n">
        <v>46192</v>
      </c>
      <c r="C3442" s="1" t="n">
        <v>1</v>
      </c>
      <c r="D3442" s="1" t="s">
        <v>3781</v>
      </c>
      <c r="E3442" s="1" t="n">
        <v>957</v>
      </c>
      <c r="F3442" s="1" t="s">
        <v>157</v>
      </c>
      <c r="I3442" s="1" t="n">
        <v>20352</v>
      </c>
      <c r="J3442" s="1" t="n">
        <v>51121</v>
      </c>
      <c r="K3442" s="1" t="n">
        <v>7896029082287</v>
      </c>
      <c r="L3442" s="1" t="s">
        <v>5456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7" t="n">
        <v>46192</v>
      </c>
      <c r="C3443" s="1" t="n">
        <v>1</v>
      </c>
      <c r="D3443" s="1" t="s">
        <v>3781</v>
      </c>
      <c r="E3443" s="1" t="n">
        <v>957</v>
      </c>
      <c r="F3443" s="1" t="s">
        <v>157</v>
      </c>
      <c r="I3443" s="1" t="n">
        <v>20352</v>
      </c>
      <c r="J3443" s="1" t="n">
        <v>51884</v>
      </c>
      <c r="K3443" s="1" t="n">
        <v>7896029083482</v>
      </c>
      <c r="L3443" s="1" t="s">
        <v>5457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7" t="n">
        <v>46192</v>
      </c>
      <c r="C3444" s="1" t="n">
        <v>1</v>
      </c>
      <c r="D3444" s="1" t="s">
        <v>3781</v>
      </c>
      <c r="E3444" s="1" t="n">
        <v>957</v>
      </c>
      <c r="F3444" s="1" t="s">
        <v>157</v>
      </c>
      <c r="I3444" s="1" t="n">
        <v>20352</v>
      </c>
      <c r="J3444" s="1" t="n">
        <v>53270</v>
      </c>
      <c r="K3444" s="1" t="n">
        <v>7896029092460</v>
      </c>
      <c r="L3444" s="1" t="s">
        <v>5458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7" t="n">
        <v>46192</v>
      </c>
      <c r="C3445" s="1" t="n">
        <v>1</v>
      </c>
      <c r="D3445" s="1" t="s">
        <v>3781</v>
      </c>
      <c r="E3445" s="1" t="n">
        <v>957</v>
      </c>
      <c r="F3445" s="1" t="s">
        <v>157</v>
      </c>
      <c r="I3445" s="1" t="n">
        <v>20352</v>
      </c>
      <c r="J3445" s="1" t="n">
        <v>79595</v>
      </c>
      <c r="K3445" s="1" t="n">
        <v>7896029047439</v>
      </c>
      <c r="L3445" s="1" t="s">
        <v>5459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7" t="n">
        <v>46192</v>
      </c>
      <c r="C3446" s="1" t="n">
        <v>1</v>
      </c>
      <c r="D3446" s="1" t="s">
        <v>3781</v>
      </c>
      <c r="E3446" s="1" t="n">
        <v>957</v>
      </c>
      <c r="F3446" s="1" t="s">
        <v>157</v>
      </c>
      <c r="I3446" s="1" t="n">
        <v>20352</v>
      </c>
      <c r="J3446" s="1" t="n">
        <v>79720</v>
      </c>
      <c r="K3446" s="1" t="n">
        <v>7896029047408</v>
      </c>
      <c r="L3446" s="1" t="s">
        <v>5460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7" t="n">
        <v>46192</v>
      </c>
      <c r="C3447" s="1" t="n">
        <v>1</v>
      </c>
      <c r="D3447" s="1" t="s">
        <v>3781</v>
      </c>
      <c r="E3447" s="1" t="n">
        <v>957</v>
      </c>
      <c r="F3447" s="1" t="s">
        <v>157</v>
      </c>
      <c r="I3447" s="1" t="n">
        <v>20352</v>
      </c>
      <c r="J3447" s="1" t="n">
        <v>81455</v>
      </c>
      <c r="K3447" s="1" t="n">
        <v>7896029047422</v>
      </c>
      <c r="L3447" s="1" t="s">
        <v>5461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7" t="n">
        <v>46192</v>
      </c>
      <c r="C3448" s="1" t="n">
        <v>1</v>
      </c>
      <c r="D3448" s="1" t="s">
        <v>3781</v>
      </c>
      <c r="E3448" s="1" t="n">
        <v>957</v>
      </c>
      <c r="F3448" s="1" t="s">
        <v>157</v>
      </c>
      <c r="I3448" s="1" t="n">
        <v>20352</v>
      </c>
      <c r="J3448" s="1" t="n">
        <v>81456</v>
      </c>
      <c r="K3448" s="1" t="n">
        <v>7896029047453</v>
      </c>
      <c r="L3448" s="1" t="s">
        <v>5462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7" t="n">
        <v>46192</v>
      </c>
      <c r="C3449" s="1" t="n">
        <v>1</v>
      </c>
      <c r="D3449" s="1" t="s">
        <v>3781</v>
      </c>
      <c r="E3449" s="1" t="n">
        <v>957</v>
      </c>
      <c r="F3449" s="1" t="s">
        <v>157</v>
      </c>
      <c r="I3449" s="1" t="n">
        <v>20352</v>
      </c>
      <c r="J3449" s="1" t="n">
        <v>81457</v>
      </c>
      <c r="K3449" s="1" t="n">
        <v>7896029047491</v>
      </c>
      <c r="L3449" s="1" t="s">
        <v>5463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7" t="n">
        <v>46192</v>
      </c>
      <c r="C3450" s="1" t="n">
        <v>1</v>
      </c>
      <c r="D3450" s="1" t="s">
        <v>3781</v>
      </c>
      <c r="E3450" s="1" t="n">
        <v>957</v>
      </c>
      <c r="F3450" s="1" t="s">
        <v>157</v>
      </c>
      <c r="I3450" s="1" t="n">
        <v>20459</v>
      </c>
      <c r="J3450" s="1" t="n">
        <v>26178</v>
      </c>
      <c r="K3450" s="1" t="n">
        <v>7896029052358</v>
      </c>
      <c r="L3450" s="1" t="s">
        <v>5464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7" t="n">
        <v>46192</v>
      </c>
      <c r="C3451" s="1" t="n">
        <v>1</v>
      </c>
      <c r="D3451" s="1" t="s">
        <v>3781</v>
      </c>
      <c r="E3451" s="1" t="n">
        <v>957</v>
      </c>
      <c r="F3451" s="1" t="s">
        <v>157</v>
      </c>
      <c r="I3451" s="1" t="n">
        <v>20459</v>
      </c>
      <c r="J3451" s="1" t="n">
        <v>26231</v>
      </c>
      <c r="K3451" s="1" t="n">
        <v>7896029052334</v>
      </c>
      <c r="L3451" s="1" t="s">
        <v>5465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7" t="n">
        <v>46192</v>
      </c>
      <c r="C3452" s="1" t="n">
        <v>1</v>
      </c>
      <c r="D3452" s="1" t="s">
        <v>3781</v>
      </c>
      <c r="E3452" s="1" t="n">
        <v>957</v>
      </c>
      <c r="F3452" s="1" t="s">
        <v>157</v>
      </c>
      <c r="I3452" s="1" t="n">
        <v>20459</v>
      </c>
      <c r="J3452" s="1" t="n">
        <v>26461</v>
      </c>
      <c r="K3452" s="1" t="n">
        <v>7896029052327</v>
      </c>
      <c r="L3452" s="1" t="s">
        <v>5466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7" t="n">
        <v>46192</v>
      </c>
      <c r="C3453" s="1" t="n">
        <v>1</v>
      </c>
      <c r="D3453" s="1" t="s">
        <v>3781</v>
      </c>
      <c r="E3453" s="1" t="n">
        <v>957</v>
      </c>
      <c r="F3453" s="1" t="s">
        <v>157</v>
      </c>
      <c r="I3453" s="1" t="n">
        <v>20459</v>
      </c>
      <c r="J3453" s="1" t="n">
        <v>26772</v>
      </c>
      <c r="K3453" s="1" t="n">
        <v>7896029052341</v>
      </c>
      <c r="L3453" s="1" t="s">
        <v>5467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7" t="n">
        <v>46192</v>
      </c>
      <c r="C3454" s="1" t="n">
        <v>1</v>
      </c>
      <c r="D3454" s="1" t="s">
        <v>3781</v>
      </c>
      <c r="E3454" s="1" t="n">
        <v>957</v>
      </c>
      <c r="F3454" s="1" t="s">
        <v>157</v>
      </c>
      <c r="I3454" s="1" t="n">
        <v>20459</v>
      </c>
      <c r="J3454" s="1" t="n">
        <v>48937</v>
      </c>
      <c r="K3454" s="1" t="n">
        <v>7896029089620</v>
      </c>
      <c r="L3454" s="1" t="s">
        <v>5450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7" t="n">
        <v>46192</v>
      </c>
      <c r="C3455" s="1" t="n">
        <v>1</v>
      </c>
      <c r="D3455" s="1" t="s">
        <v>3781</v>
      </c>
      <c r="E3455" s="1" t="n">
        <v>957</v>
      </c>
      <c r="F3455" s="1" t="s">
        <v>157</v>
      </c>
      <c r="I3455" s="1" t="n">
        <v>20459</v>
      </c>
      <c r="J3455" s="1" t="n">
        <v>73226</v>
      </c>
      <c r="K3455" s="1" t="n">
        <v>7896029021743</v>
      </c>
      <c r="L3455" s="1" t="s">
        <v>5468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17" t="n">
        <v>46192</v>
      </c>
      <c r="C3456" s="1" t="n">
        <v>1</v>
      </c>
      <c r="D3456" s="1" t="s">
        <v>3781</v>
      </c>
      <c r="E3456" s="1" t="n">
        <v>957</v>
      </c>
      <c r="F3456" s="1" t="s">
        <v>157</v>
      </c>
      <c r="I3456" s="1" t="n">
        <v>20459</v>
      </c>
      <c r="J3456" s="1" t="n">
        <v>73226</v>
      </c>
      <c r="K3456" s="1" t="n">
        <v>7896029021743</v>
      </c>
      <c r="L3456" s="1" t="s">
        <v>5468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7" t="n">
        <v>46192</v>
      </c>
      <c r="C3457" s="1" t="n">
        <v>1</v>
      </c>
      <c r="D3457" s="1" t="s">
        <v>3781</v>
      </c>
      <c r="E3457" s="1" t="n">
        <v>957</v>
      </c>
      <c r="F3457" s="1" t="s">
        <v>157</v>
      </c>
      <c r="I3457" s="1" t="n">
        <v>20459</v>
      </c>
      <c r="J3457" s="1" t="n">
        <v>76131</v>
      </c>
      <c r="K3457" s="1" t="n">
        <v>7896029046821</v>
      </c>
      <c r="L3457" s="1" t="s">
        <v>5469</v>
      </c>
      <c r="N3457" s="1" t="n">
        <v>24</v>
      </c>
      <c r="O3457" s="1" t="n">
        <v>315.6</v>
      </c>
    </row>
    <row r="3458" customFormat="false" ht="15" hidden="false" customHeight="true" outlineLevel="0" collapsed="false">
      <c r="A3458" s="1" t="n">
        <v>1</v>
      </c>
      <c r="B3458" s="17" t="n">
        <v>46192</v>
      </c>
      <c r="C3458" s="1" t="n">
        <v>1</v>
      </c>
      <c r="D3458" s="1" t="s">
        <v>3781</v>
      </c>
      <c r="E3458" s="1" t="n">
        <v>957</v>
      </c>
      <c r="F3458" s="1" t="s">
        <v>157</v>
      </c>
      <c r="I3458" s="1" t="n">
        <v>20459</v>
      </c>
      <c r="J3458" s="1" t="n">
        <v>76697</v>
      </c>
      <c r="K3458" s="1" t="n">
        <v>7896029046845</v>
      </c>
      <c r="L3458" s="1" t="s">
        <v>5470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7" t="n">
        <v>46192</v>
      </c>
      <c r="C3459" s="1" t="n">
        <v>1</v>
      </c>
      <c r="D3459" s="1" t="s">
        <v>3781</v>
      </c>
      <c r="E3459" s="1" t="n">
        <v>957</v>
      </c>
      <c r="F3459" s="1" t="s">
        <v>157</v>
      </c>
      <c r="I3459" s="1" t="n">
        <v>20459</v>
      </c>
      <c r="J3459" s="1" t="n">
        <v>78855</v>
      </c>
      <c r="K3459" s="1" t="n">
        <v>7896029046135</v>
      </c>
      <c r="L3459" s="1" t="s">
        <v>5471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17" t="n">
        <v>46192</v>
      </c>
      <c r="C3460" s="1" t="n">
        <v>1</v>
      </c>
      <c r="D3460" s="1" t="s">
        <v>3781</v>
      </c>
      <c r="E3460" s="1" t="n">
        <v>957</v>
      </c>
      <c r="F3460" s="1" t="s">
        <v>157</v>
      </c>
      <c r="I3460" s="1" t="n">
        <v>20459</v>
      </c>
      <c r="J3460" s="1" t="n">
        <v>78856</v>
      </c>
      <c r="K3460" s="1" t="n">
        <v>7896029046128</v>
      </c>
      <c r="L3460" s="1" t="s">
        <v>5472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7" t="n">
        <v>46192</v>
      </c>
      <c r="C3461" s="1" t="n">
        <v>1</v>
      </c>
      <c r="D3461" s="1" t="s">
        <v>3781</v>
      </c>
      <c r="E3461" s="1" t="n">
        <v>957</v>
      </c>
      <c r="F3461" s="1" t="s">
        <v>157</v>
      </c>
      <c r="I3461" s="1" t="n">
        <v>20459</v>
      </c>
      <c r="J3461" s="1" t="n">
        <v>79236</v>
      </c>
      <c r="K3461" s="1" t="n">
        <v>7896029046913</v>
      </c>
      <c r="L3461" s="1" t="s">
        <v>5473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17" t="n">
        <v>46192</v>
      </c>
      <c r="C3462" s="1" t="n">
        <v>1</v>
      </c>
      <c r="D3462" s="1" t="s">
        <v>3781</v>
      </c>
      <c r="E3462" s="1" t="n">
        <v>957</v>
      </c>
      <c r="F3462" s="1" t="s">
        <v>157</v>
      </c>
      <c r="I3462" s="1" t="n">
        <v>20459</v>
      </c>
      <c r="J3462" s="1" t="n">
        <v>79596</v>
      </c>
      <c r="K3462" s="1" t="n">
        <v>7896029021767</v>
      </c>
      <c r="L3462" s="1" t="s">
        <v>5474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7" t="n">
        <v>46192</v>
      </c>
      <c r="C3463" s="1" t="n">
        <v>1</v>
      </c>
      <c r="D3463" s="1" t="s">
        <v>3781</v>
      </c>
      <c r="E3463" s="1" t="n">
        <v>957</v>
      </c>
      <c r="F3463" s="1" t="s">
        <v>157</v>
      </c>
      <c r="I3463" s="1" t="n">
        <v>20459</v>
      </c>
      <c r="J3463" s="1" t="n">
        <v>79597</v>
      </c>
      <c r="K3463" s="1" t="n">
        <v>7896029046906</v>
      </c>
      <c r="L3463" s="1" t="s">
        <v>5475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7" t="n">
        <v>46192</v>
      </c>
      <c r="C3464" s="1" t="n">
        <v>1</v>
      </c>
      <c r="D3464" s="1" t="s">
        <v>3781</v>
      </c>
      <c r="E3464" s="1" t="n">
        <v>957</v>
      </c>
      <c r="F3464" s="1" t="s">
        <v>157</v>
      </c>
      <c r="I3464" s="1" t="n">
        <v>20459</v>
      </c>
      <c r="J3464" s="1" t="n">
        <v>79598</v>
      </c>
      <c r="K3464" s="1" t="n">
        <v>7896029046920</v>
      </c>
      <c r="L3464" s="1" t="s">
        <v>5476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7" t="n">
        <v>46192</v>
      </c>
      <c r="C3465" s="1" t="n">
        <v>1</v>
      </c>
      <c r="D3465" s="1" t="s">
        <v>3781</v>
      </c>
      <c r="E3465" s="1" t="n">
        <v>957</v>
      </c>
      <c r="F3465" s="1" t="s">
        <v>157</v>
      </c>
      <c r="I3465" s="1" t="n">
        <v>20459</v>
      </c>
      <c r="J3465" s="1" t="n">
        <v>80194</v>
      </c>
      <c r="K3465" s="1" t="n">
        <v>7896029046142</v>
      </c>
      <c r="L3465" s="1" t="s">
        <v>5477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7" t="n">
        <v>46192</v>
      </c>
      <c r="C3466" s="1" t="n">
        <v>1</v>
      </c>
      <c r="D3466" s="1" t="s">
        <v>3781</v>
      </c>
      <c r="E3466" s="1" t="n">
        <v>957</v>
      </c>
      <c r="F3466" s="1" t="s">
        <v>157</v>
      </c>
      <c r="I3466" s="1" t="n">
        <v>20459</v>
      </c>
      <c r="J3466" s="1" t="n">
        <v>81462</v>
      </c>
      <c r="K3466" s="1" t="n">
        <v>7896029047378</v>
      </c>
      <c r="L3466" s="1" t="s">
        <v>5478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7" t="n">
        <v>46192</v>
      </c>
      <c r="C3467" s="1" t="n">
        <v>1</v>
      </c>
      <c r="D3467" s="1" t="s">
        <v>3781</v>
      </c>
      <c r="E3467" s="1" t="n">
        <v>957</v>
      </c>
      <c r="F3467" s="1" t="s">
        <v>157</v>
      </c>
      <c r="I3467" s="1" t="n">
        <v>20459</v>
      </c>
      <c r="J3467" s="1" t="n">
        <v>81463</v>
      </c>
      <c r="K3467" s="1" t="n">
        <v>7896029047392</v>
      </c>
      <c r="L3467" s="1" t="s">
        <v>5479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7" t="n">
        <v>46192</v>
      </c>
      <c r="C3468" s="1" t="n">
        <v>1</v>
      </c>
      <c r="D3468" s="1" t="s">
        <v>3781</v>
      </c>
      <c r="E3468" s="1" t="n">
        <v>957</v>
      </c>
      <c r="F3468" s="1" t="s">
        <v>157</v>
      </c>
      <c r="I3468" s="1" t="n">
        <v>20459</v>
      </c>
      <c r="J3468" s="1" t="n">
        <v>81464</v>
      </c>
      <c r="K3468" s="1" t="n">
        <v>7896029047354</v>
      </c>
      <c r="L3468" s="1" t="s">
        <v>5480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7" t="n">
        <v>46192</v>
      </c>
      <c r="C3469" s="1" t="n">
        <v>1</v>
      </c>
      <c r="D3469" s="1" t="s">
        <v>3781</v>
      </c>
      <c r="E3469" s="1" t="n">
        <v>957</v>
      </c>
      <c r="F3469" s="1" t="s">
        <v>157</v>
      </c>
      <c r="I3469" s="1" t="n">
        <v>20459</v>
      </c>
      <c r="J3469" s="1" t="n">
        <v>81465</v>
      </c>
      <c r="K3469" s="1" t="n">
        <v>7896029046111</v>
      </c>
      <c r="L3469" s="1" t="s">
        <v>5481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7" t="n">
        <v>46192</v>
      </c>
      <c r="C3470" s="1" t="n">
        <v>1</v>
      </c>
      <c r="D3470" s="1" t="s">
        <v>3781</v>
      </c>
      <c r="E3470" s="1" t="n">
        <v>957</v>
      </c>
      <c r="F3470" s="1" t="s">
        <v>157</v>
      </c>
      <c r="I3470" s="1" t="n">
        <v>20459</v>
      </c>
      <c r="J3470" s="1" t="n">
        <v>81466</v>
      </c>
      <c r="K3470" s="1" t="n">
        <v>7896029047361</v>
      </c>
      <c r="L3470" s="1" t="s">
        <v>5482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7" t="n">
        <v>46192</v>
      </c>
      <c r="C3471" s="1" t="n">
        <v>1</v>
      </c>
      <c r="D3471" s="1" t="s">
        <v>3781</v>
      </c>
      <c r="E3471" s="1" t="n">
        <v>957</v>
      </c>
      <c r="F3471" s="1" t="s">
        <v>157</v>
      </c>
      <c r="I3471" s="1" t="n">
        <v>20459</v>
      </c>
      <c r="J3471" s="1" t="n">
        <v>81467</v>
      </c>
      <c r="K3471" s="1" t="n">
        <v>7896029047996</v>
      </c>
      <c r="L3471" s="1" t="s">
        <v>5483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7" t="n">
        <v>46192</v>
      </c>
      <c r="C3472" s="1" t="n">
        <v>1</v>
      </c>
      <c r="D3472" s="1" t="s">
        <v>3781</v>
      </c>
      <c r="E3472" s="1" t="n">
        <v>957</v>
      </c>
      <c r="F3472" s="1" t="s">
        <v>157</v>
      </c>
      <c r="I3472" s="1" t="n">
        <v>20498</v>
      </c>
      <c r="J3472" s="1" t="n">
        <v>14912</v>
      </c>
      <c r="K3472" s="1" t="n">
        <v>7896029022245</v>
      </c>
      <c r="L3472" s="1" t="s">
        <v>5484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7" t="n">
        <v>46192</v>
      </c>
      <c r="C3473" s="1" t="n">
        <v>1</v>
      </c>
      <c r="D3473" s="1" t="s">
        <v>3781</v>
      </c>
      <c r="E3473" s="1" t="n">
        <v>957</v>
      </c>
      <c r="F3473" s="1" t="s">
        <v>157</v>
      </c>
      <c r="I3473" s="1" t="n">
        <v>20498</v>
      </c>
      <c r="J3473" s="1" t="n">
        <v>22563</v>
      </c>
      <c r="K3473" s="1" t="n">
        <v>7896029015001</v>
      </c>
      <c r="L3473" s="1" t="s">
        <v>5485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7" t="n">
        <v>46192</v>
      </c>
      <c r="C3474" s="1" t="n">
        <v>1</v>
      </c>
      <c r="D3474" s="1" t="s">
        <v>3781</v>
      </c>
      <c r="E3474" s="1" t="n">
        <v>957</v>
      </c>
      <c r="F3474" s="1" t="s">
        <v>157</v>
      </c>
      <c r="I3474" s="1" t="n">
        <v>20498</v>
      </c>
      <c r="J3474" s="1" t="n">
        <v>23404</v>
      </c>
      <c r="K3474" s="1" t="n">
        <v>7896029014981</v>
      </c>
      <c r="L3474" s="1" t="s">
        <v>5486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7" t="n">
        <v>46192</v>
      </c>
      <c r="C3475" s="1" t="n">
        <v>1</v>
      </c>
      <c r="D3475" s="1" t="s">
        <v>3781</v>
      </c>
      <c r="E3475" s="1" t="n">
        <v>957</v>
      </c>
      <c r="F3475" s="1" t="s">
        <v>157</v>
      </c>
      <c r="I3475" s="1" t="n">
        <v>20498</v>
      </c>
      <c r="J3475" s="1" t="n">
        <v>26073</v>
      </c>
      <c r="K3475" s="1" t="n">
        <v>7896029016596</v>
      </c>
      <c r="L3475" s="1" t="s">
        <v>5487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7" t="n">
        <v>46192</v>
      </c>
      <c r="C3476" s="1" t="n">
        <v>1</v>
      </c>
      <c r="D3476" s="1" t="s">
        <v>3781</v>
      </c>
      <c r="E3476" s="1" t="n">
        <v>957</v>
      </c>
      <c r="F3476" s="1" t="s">
        <v>157</v>
      </c>
      <c r="I3476" s="1" t="n">
        <v>20498</v>
      </c>
      <c r="J3476" s="1" t="n">
        <v>26075</v>
      </c>
      <c r="K3476" s="1" t="n">
        <v>7896029017906</v>
      </c>
      <c r="L3476" s="1" t="s">
        <v>5488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7" t="n">
        <v>46192</v>
      </c>
      <c r="C3477" s="1" t="n">
        <v>1</v>
      </c>
      <c r="D3477" s="1" t="s">
        <v>3781</v>
      </c>
      <c r="E3477" s="1" t="n">
        <v>957</v>
      </c>
      <c r="F3477" s="1" t="s">
        <v>157</v>
      </c>
      <c r="I3477" s="1" t="n">
        <v>20498</v>
      </c>
      <c r="J3477" s="1" t="n">
        <v>26076</v>
      </c>
      <c r="K3477" s="1" t="n">
        <v>7896029018040</v>
      </c>
      <c r="L3477" s="1" t="s">
        <v>5489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7" t="n">
        <v>46192</v>
      </c>
      <c r="C3478" s="1" t="n">
        <v>1</v>
      </c>
      <c r="D3478" s="1" t="s">
        <v>3781</v>
      </c>
      <c r="E3478" s="1" t="n">
        <v>957</v>
      </c>
      <c r="F3478" s="1" t="s">
        <v>157</v>
      </c>
      <c r="I3478" s="1" t="n">
        <v>20498</v>
      </c>
      <c r="J3478" s="1" t="n">
        <v>28315</v>
      </c>
      <c r="K3478" s="1" t="n">
        <v>7896029046173</v>
      </c>
      <c r="L3478" s="1" t="s">
        <v>5490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7" t="n">
        <v>46192</v>
      </c>
      <c r="C3479" s="1" t="n">
        <v>1</v>
      </c>
      <c r="D3479" s="1" t="s">
        <v>3781</v>
      </c>
      <c r="E3479" s="1" t="n">
        <v>957</v>
      </c>
      <c r="F3479" s="1" t="s">
        <v>157</v>
      </c>
      <c r="I3479" s="1" t="n">
        <v>20498</v>
      </c>
      <c r="J3479" s="1" t="n">
        <v>28316</v>
      </c>
      <c r="K3479" s="1" t="n">
        <v>7896029046296</v>
      </c>
      <c r="L3479" s="1" t="s">
        <v>5491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7" t="n">
        <v>46192</v>
      </c>
      <c r="C3480" s="1" t="n">
        <v>1</v>
      </c>
      <c r="D3480" s="1" t="s">
        <v>3781</v>
      </c>
      <c r="E3480" s="1" t="n">
        <v>957</v>
      </c>
      <c r="F3480" s="1" t="s">
        <v>157</v>
      </c>
      <c r="I3480" s="1" t="n">
        <v>20498</v>
      </c>
      <c r="J3480" s="1" t="n">
        <v>28317</v>
      </c>
      <c r="K3480" s="1" t="n">
        <v>7896029046562</v>
      </c>
      <c r="L3480" s="1" t="s">
        <v>5492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7" t="n">
        <v>46192</v>
      </c>
      <c r="C3481" s="1" t="n">
        <v>1</v>
      </c>
      <c r="D3481" s="1" t="s">
        <v>3781</v>
      </c>
      <c r="E3481" s="1" t="n">
        <v>957</v>
      </c>
      <c r="F3481" s="1" t="s">
        <v>157</v>
      </c>
      <c r="I3481" s="1" t="n">
        <v>20498</v>
      </c>
      <c r="J3481" s="1" t="n">
        <v>28318</v>
      </c>
      <c r="K3481" s="1" t="n">
        <v>7896029046555</v>
      </c>
      <c r="L3481" s="1" t="s">
        <v>5493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7" t="n">
        <v>46192</v>
      </c>
      <c r="C3482" s="1" t="n">
        <v>1</v>
      </c>
      <c r="D3482" s="1" t="s">
        <v>3781</v>
      </c>
      <c r="E3482" s="1" t="n">
        <v>957</v>
      </c>
      <c r="F3482" s="1" t="s">
        <v>157</v>
      </c>
      <c r="I3482" s="1" t="n">
        <v>20498</v>
      </c>
      <c r="J3482" s="1" t="n">
        <v>28319</v>
      </c>
      <c r="K3482" s="1" t="n">
        <v>7896029046197</v>
      </c>
      <c r="L3482" s="1" t="s">
        <v>5494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7" t="n">
        <v>46192</v>
      </c>
      <c r="C3483" s="1" t="n">
        <v>1</v>
      </c>
      <c r="D3483" s="1" t="s">
        <v>3781</v>
      </c>
      <c r="E3483" s="1" t="n">
        <v>957</v>
      </c>
      <c r="F3483" s="1" t="s">
        <v>157</v>
      </c>
      <c r="I3483" s="1" t="n">
        <v>20498</v>
      </c>
      <c r="J3483" s="1" t="n">
        <v>28320</v>
      </c>
      <c r="K3483" s="1" t="n">
        <v>7896029047279</v>
      </c>
      <c r="L3483" s="1" t="s">
        <v>5495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7" t="n">
        <v>46192</v>
      </c>
      <c r="C3484" s="1" t="n">
        <v>1</v>
      </c>
      <c r="D3484" s="1" t="s">
        <v>3781</v>
      </c>
      <c r="E3484" s="1" t="n">
        <v>957</v>
      </c>
      <c r="F3484" s="1" t="s">
        <v>157</v>
      </c>
      <c r="I3484" s="1" t="n">
        <v>20498</v>
      </c>
      <c r="J3484" s="1" t="n">
        <v>29345</v>
      </c>
      <c r="K3484" s="1" t="n">
        <v>7896029046593</v>
      </c>
      <c r="L3484" s="1" t="s">
        <v>5496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7" t="n">
        <v>46192</v>
      </c>
      <c r="C3485" s="1" t="n">
        <v>1</v>
      </c>
      <c r="D3485" s="1" t="s">
        <v>3781</v>
      </c>
      <c r="E3485" s="1" t="n">
        <v>957</v>
      </c>
      <c r="F3485" s="1" t="s">
        <v>157</v>
      </c>
      <c r="I3485" s="1" t="n">
        <v>20498</v>
      </c>
      <c r="J3485" s="1" t="n">
        <v>29346</v>
      </c>
      <c r="K3485" s="1" t="n">
        <v>7896029047101</v>
      </c>
      <c r="L3485" s="1" t="s">
        <v>5497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7" t="n">
        <v>46192</v>
      </c>
      <c r="C3486" s="1" t="n">
        <v>1</v>
      </c>
      <c r="D3486" s="1" t="s">
        <v>3781</v>
      </c>
      <c r="E3486" s="1" t="n">
        <v>957</v>
      </c>
      <c r="F3486" s="1" t="s">
        <v>157</v>
      </c>
      <c r="I3486" s="1" t="n">
        <v>20498</v>
      </c>
      <c r="J3486" s="1" t="n">
        <v>30091</v>
      </c>
      <c r="K3486" s="1" t="n">
        <v>7896029046616</v>
      </c>
      <c r="L3486" s="1" t="s">
        <v>5498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7" t="n">
        <v>46192</v>
      </c>
      <c r="C3487" s="1" t="n">
        <v>1</v>
      </c>
      <c r="D3487" s="1" t="s">
        <v>3781</v>
      </c>
      <c r="E3487" s="1" t="n">
        <v>957</v>
      </c>
      <c r="F3487" s="1" t="s">
        <v>157</v>
      </c>
      <c r="I3487" s="1" t="n">
        <v>20498</v>
      </c>
      <c r="J3487" s="1" t="n">
        <v>35688</v>
      </c>
      <c r="K3487" s="1" t="n">
        <v>7896029018248</v>
      </c>
      <c r="L3487" s="1" t="s">
        <v>5499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7" t="n">
        <v>46192</v>
      </c>
      <c r="C3488" s="1" t="n">
        <v>1</v>
      </c>
      <c r="D3488" s="1" t="s">
        <v>3781</v>
      </c>
      <c r="E3488" s="1" t="n">
        <v>957</v>
      </c>
      <c r="F3488" s="1" t="s">
        <v>157</v>
      </c>
      <c r="I3488" s="1" t="n">
        <v>20498</v>
      </c>
      <c r="J3488" s="1" t="n">
        <v>35690</v>
      </c>
      <c r="K3488" s="1" t="n">
        <v>7896029018255</v>
      </c>
      <c r="L3488" s="1" t="s">
        <v>5500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7" t="n">
        <v>46192</v>
      </c>
      <c r="C3489" s="1" t="n">
        <v>1</v>
      </c>
      <c r="D3489" s="1" t="s">
        <v>3781</v>
      </c>
      <c r="E3489" s="1" t="n">
        <v>957</v>
      </c>
      <c r="F3489" s="1" t="s">
        <v>157</v>
      </c>
      <c r="I3489" s="1" t="n">
        <v>20498</v>
      </c>
      <c r="J3489" s="1" t="n">
        <v>54884</v>
      </c>
      <c r="K3489" s="1" t="n">
        <v>7896029046609</v>
      </c>
      <c r="L3489" s="1" t="s">
        <v>5501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7" t="n">
        <v>46192</v>
      </c>
      <c r="C3490" s="1" t="n">
        <v>1</v>
      </c>
      <c r="D3490" s="1" t="s">
        <v>3781</v>
      </c>
      <c r="E3490" s="1" t="n">
        <v>957</v>
      </c>
      <c r="F3490" s="1" t="s">
        <v>157</v>
      </c>
      <c r="I3490" s="1" t="n">
        <v>20498</v>
      </c>
      <c r="J3490" s="1" t="n">
        <v>70771</v>
      </c>
      <c r="K3490" s="1" t="n">
        <v>7896029046180</v>
      </c>
      <c r="L3490" s="1" t="s">
        <v>5502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7" t="n">
        <v>46192</v>
      </c>
      <c r="C3491" s="1" t="n">
        <v>1</v>
      </c>
      <c r="D3491" s="1" t="s">
        <v>3781</v>
      </c>
      <c r="E3491" s="1" t="n">
        <v>957</v>
      </c>
      <c r="F3491" s="1" t="s">
        <v>157</v>
      </c>
      <c r="I3491" s="1" t="n">
        <v>20498</v>
      </c>
      <c r="J3491" s="1" t="n">
        <v>70772</v>
      </c>
      <c r="K3491" s="1" t="n">
        <v>7896029046203</v>
      </c>
      <c r="L3491" s="1" t="s">
        <v>5502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7" t="n">
        <v>46192</v>
      </c>
      <c r="C3492" s="1" t="n">
        <v>1</v>
      </c>
      <c r="D3492" s="1" t="s">
        <v>3781</v>
      </c>
      <c r="E3492" s="1" t="n">
        <v>957</v>
      </c>
      <c r="F3492" s="1" t="s">
        <v>157</v>
      </c>
      <c r="I3492" s="1" t="n">
        <v>20498</v>
      </c>
      <c r="J3492" s="1" t="n">
        <v>70773</v>
      </c>
      <c r="K3492" s="1" t="n">
        <v>7896029046166</v>
      </c>
      <c r="L3492" s="1" t="s">
        <v>5503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7" t="n">
        <v>46192</v>
      </c>
      <c r="C3493" s="1" t="n">
        <v>1</v>
      </c>
      <c r="D3493" s="1" t="s">
        <v>3781</v>
      </c>
      <c r="E3493" s="1" t="n">
        <v>957</v>
      </c>
      <c r="F3493" s="1" t="s">
        <v>157</v>
      </c>
      <c r="I3493" s="1" t="n">
        <v>20498</v>
      </c>
      <c r="J3493" s="1" t="n">
        <v>70774</v>
      </c>
      <c r="K3493" s="1" t="n">
        <v>7896029046289</v>
      </c>
      <c r="L3493" s="1" t="s">
        <v>5503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7" t="n">
        <v>46192</v>
      </c>
      <c r="C3494" s="1" t="n">
        <v>1</v>
      </c>
      <c r="D3494" s="1" t="s">
        <v>3781</v>
      </c>
      <c r="E3494" s="1" t="n">
        <v>957</v>
      </c>
      <c r="F3494" s="1" t="s">
        <v>157</v>
      </c>
      <c r="I3494" s="1" t="n">
        <v>20498</v>
      </c>
      <c r="J3494" s="1" t="n">
        <v>70775</v>
      </c>
      <c r="K3494" s="1" t="n">
        <v>7896029046333</v>
      </c>
      <c r="L3494" s="1" t="s">
        <v>5502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7" t="n">
        <v>46192</v>
      </c>
      <c r="C3495" s="1" t="n">
        <v>1</v>
      </c>
      <c r="D3495" s="1" t="s">
        <v>3781</v>
      </c>
      <c r="E3495" s="1" t="n">
        <v>957</v>
      </c>
      <c r="F3495" s="1" t="s">
        <v>157</v>
      </c>
      <c r="I3495" s="1" t="n">
        <v>20498</v>
      </c>
      <c r="J3495" s="1" t="n">
        <v>70886</v>
      </c>
      <c r="K3495" s="1" t="n">
        <v>7896029022269</v>
      </c>
      <c r="L3495" s="1" t="s">
        <v>5504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7" t="n">
        <v>46192</v>
      </c>
      <c r="C3496" s="1" t="n">
        <v>1</v>
      </c>
      <c r="D3496" s="1" t="s">
        <v>3781</v>
      </c>
      <c r="E3496" s="1" t="n">
        <v>957</v>
      </c>
      <c r="F3496" s="1" t="s">
        <v>157</v>
      </c>
      <c r="I3496" s="1" t="n">
        <v>20498</v>
      </c>
      <c r="J3496" s="1" t="n">
        <v>72438</v>
      </c>
      <c r="K3496" s="1" t="n">
        <v>7896029046210</v>
      </c>
      <c r="L3496" s="1" t="s">
        <v>5502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7" t="n">
        <v>46192</v>
      </c>
      <c r="C3497" s="1" t="n">
        <v>1</v>
      </c>
      <c r="D3497" s="1" t="s">
        <v>3781</v>
      </c>
      <c r="E3497" s="1" t="n">
        <v>1665</v>
      </c>
      <c r="F3497" s="1" t="s">
        <v>278</v>
      </c>
      <c r="I3497" s="1" t="n">
        <v>132832</v>
      </c>
      <c r="J3497" s="1" t="n">
        <v>25716</v>
      </c>
      <c r="K3497" s="1" t="n">
        <v>7896353301184</v>
      </c>
      <c r="L3497" s="1" t="s">
        <v>5505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7" t="n">
        <v>46192</v>
      </c>
      <c r="C3498" s="1" t="n">
        <v>1</v>
      </c>
      <c r="D3498" s="1" t="s">
        <v>3781</v>
      </c>
      <c r="E3498" s="1" t="n">
        <v>1665</v>
      </c>
      <c r="F3498" s="1" t="s">
        <v>278</v>
      </c>
      <c r="I3498" s="1" t="n">
        <v>132832</v>
      </c>
      <c r="J3498" s="1" t="n">
        <v>25717</v>
      </c>
      <c r="K3498" s="1" t="n">
        <v>7896353301191</v>
      </c>
      <c r="L3498" s="1" t="s">
        <v>5506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7" t="n">
        <v>46192</v>
      </c>
      <c r="C3499" s="1" t="n">
        <v>1</v>
      </c>
      <c r="D3499" s="1" t="s">
        <v>3781</v>
      </c>
      <c r="E3499" s="1" t="n">
        <v>1665</v>
      </c>
      <c r="F3499" s="1" t="s">
        <v>278</v>
      </c>
      <c r="I3499" s="1" t="n">
        <v>132832</v>
      </c>
      <c r="J3499" s="1" t="n">
        <v>38023</v>
      </c>
      <c r="K3499" s="1" t="n">
        <v>7898921985109</v>
      </c>
      <c r="L3499" s="1" t="s">
        <v>5507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7" t="n">
        <v>46192</v>
      </c>
      <c r="C3500" s="1" t="n">
        <v>1</v>
      </c>
      <c r="D3500" s="1" t="s">
        <v>3781</v>
      </c>
      <c r="E3500" s="1" t="n">
        <v>1739</v>
      </c>
      <c r="F3500" s="1" t="s">
        <v>1482</v>
      </c>
      <c r="I3500" s="1" t="n">
        <v>250257</v>
      </c>
      <c r="J3500" s="1" t="n">
        <v>100195</v>
      </c>
      <c r="K3500" s="1" t="n">
        <v>7896064442565</v>
      </c>
      <c r="L3500" s="1" t="s">
        <v>5508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7" t="n">
        <v>46192</v>
      </c>
      <c r="C3501" s="1" t="n">
        <v>1</v>
      </c>
      <c r="D3501" s="1" t="s">
        <v>3781</v>
      </c>
      <c r="E3501" s="1" t="n">
        <v>1739</v>
      </c>
      <c r="F3501" s="1" t="s">
        <v>1482</v>
      </c>
      <c r="I3501" s="1" t="n">
        <v>250257</v>
      </c>
      <c r="J3501" s="1" t="n">
        <v>100196</v>
      </c>
      <c r="K3501" s="1" t="n">
        <v>7896064443982</v>
      </c>
      <c r="L3501" s="1" t="s">
        <v>5509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7" t="n">
        <v>46192</v>
      </c>
      <c r="C3502" s="1" t="n">
        <v>1</v>
      </c>
      <c r="D3502" s="1" t="s">
        <v>3781</v>
      </c>
      <c r="E3502" s="1" t="n">
        <v>1739</v>
      </c>
      <c r="F3502" s="1" t="s">
        <v>1482</v>
      </c>
      <c r="I3502" s="1" t="n">
        <v>250257</v>
      </c>
      <c r="J3502" s="1" t="n">
        <v>105144</v>
      </c>
      <c r="K3502" s="1" t="n">
        <v>7896064442206</v>
      </c>
      <c r="L3502" s="1" t="s">
        <v>5510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7" t="n">
        <v>46192</v>
      </c>
      <c r="C3503" s="1" t="n">
        <v>1</v>
      </c>
      <c r="D3503" s="1" t="s">
        <v>3781</v>
      </c>
      <c r="E3503" s="1" t="n">
        <v>1739</v>
      </c>
      <c r="F3503" s="1" t="s">
        <v>1482</v>
      </c>
      <c r="I3503" s="1" t="n">
        <v>250257</v>
      </c>
      <c r="J3503" s="1" t="n">
        <v>106547</v>
      </c>
      <c r="K3503" s="1" t="n">
        <v>7896064443180</v>
      </c>
      <c r="L3503" s="1" t="s">
        <v>5511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7" t="n">
        <v>46192</v>
      </c>
      <c r="C3504" s="1" t="n">
        <v>1</v>
      </c>
      <c r="D3504" s="1" t="s">
        <v>3781</v>
      </c>
      <c r="E3504" s="1" t="n">
        <v>1739</v>
      </c>
      <c r="F3504" s="1" t="s">
        <v>1482</v>
      </c>
      <c r="I3504" s="1" t="n">
        <v>250257</v>
      </c>
      <c r="J3504" s="1" t="n">
        <v>31328</v>
      </c>
      <c r="K3504" s="1" t="n">
        <v>7896064471015</v>
      </c>
      <c r="L3504" s="1" t="s">
        <v>5512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7" t="n">
        <v>46192</v>
      </c>
      <c r="C3505" s="1" t="n">
        <v>1</v>
      </c>
      <c r="D3505" s="1" t="s">
        <v>3781</v>
      </c>
      <c r="E3505" s="1" t="n">
        <v>1739</v>
      </c>
      <c r="F3505" s="1" t="s">
        <v>1482</v>
      </c>
      <c r="I3505" s="1" t="n">
        <v>250257</v>
      </c>
      <c r="J3505" s="1" t="n">
        <v>34405</v>
      </c>
      <c r="K3505" s="1" t="n">
        <v>7896064443029</v>
      </c>
      <c r="L3505" s="1" t="s">
        <v>5513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7" t="n">
        <v>46192</v>
      </c>
      <c r="C3506" s="1" t="n">
        <v>1</v>
      </c>
      <c r="D3506" s="1" t="s">
        <v>3781</v>
      </c>
      <c r="E3506" s="1" t="n">
        <v>1668</v>
      </c>
      <c r="F3506" s="1" t="s">
        <v>81</v>
      </c>
      <c r="I3506" s="1" t="n">
        <v>729269</v>
      </c>
      <c r="J3506" s="1" t="n">
        <v>70149</v>
      </c>
      <c r="K3506" s="1" t="n">
        <v>7898934651602</v>
      </c>
      <c r="L3506" s="1" t="s">
        <v>4756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7" t="n">
        <v>46192</v>
      </c>
      <c r="C3507" s="1" t="n">
        <v>1</v>
      </c>
      <c r="D3507" s="1" t="s">
        <v>3781</v>
      </c>
      <c r="E3507" s="1" t="n">
        <v>1668</v>
      </c>
      <c r="F3507" s="1" t="s">
        <v>81</v>
      </c>
      <c r="I3507" s="1" t="n">
        <v>729269</v>
      </c>
      <c r="J3507" s="1" t="n">
        <v>103386</v>
      </c>
      <c r="K3507" s="1" t="n">
        <v>7896006413851</v>
      </c>
      <c r="L3507" s="1" t="s">
        <v>4640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7" t="n">
        <v>46192</v>
      </c>
      <c r="C3508" s="1" t="n">
        <v>1</v>
      </c>
      <c r="D3508" s="1" t="s">
        <v>3781</v>
      </c>
      <c r="E3508" s="1" t="n">
        <v>1668</v>
      </c>
      <c r="F3508" s="1" t="s">
        <v>81</v>
      </c>
      <c r="I3508" s="1" t="n">
        <v>729269</v>
      </c>
      <c r="J3508" s="1" t="n">
        <v>14898</v>
      </c>
      <c r="K3508" s="1" t="n">
        <v>7896006400158</v>
      </c>
      <c r="L3508" s="1" t="s">
        <v>4757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7" t="n">
        <v>46192</v>
      </c>
      <c r="C3509" s="1" t="n">
        <v>1</v>
      </c>
      <c r="D3509" s="1" t="s">
        <v>3781</v>
      </c>
      <c r="E3509" s="1" t="n">
        <v>1668</v>
      </c>
      <c r="F3509" s="1" t="s">
        <v>81</v>
      </c>
      <c r="I3509" s="1" t="n">
        <v>729269</v>
      </c>
      <c r="J3509" s="1" t="n">
        <v>15864</v>
      </c>
      <c r="K3509" s="1" t="n">
        <v>7896036095119</v>
      </c>
      <c r="L3509" s="1" t="s">
        <v>5514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7" t="n">
        <v>46192</v>
      </c>
      <c r="C3510" s="1" t="n">
        <v>1</v>
      </c>
      <c r="D3510" s="1" t="s">
        <v>3781</v>
      </c>
      <c r="E3510" s="1" t="n">
        <v>1668</v>
      </c>
      <c r="F3510" s="1" t="s">
        <v>81</v>
      </c>
      <c r="I3510" s="1" t="n">
        <v>729269</v>
      </c>
      <c r="J3510" s="1" t="n">
        <v>23090</v>
      </c>
      <c r="K3510" s="1" t="n">
        <v>7898934651176</v>
      </c>
      <c r="L3510" s="1" t="s">
        <v>5515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7" t="n">
        <v>46192</v>
      </c>
      <c r="C3511" s="1" t="n">
        <v>1</v>
      </c>
      <c r="D3511" s="1" t="s">
        <v>3781</v>
      </c>
      <c r="E3511" s="1" t="n">
        <v>1668</v>
      </c>
      <c r="F3511" s="1" t="s">
        <v>81</v>
      </c>
      <c r="I3511" s="1" t="n">
        <v>729269</v>
      </c>
      <c r="J3511" s="1" t="n">
        <v>29057</v>
      </c>
      <c r="K3511" s="1" t="n">
        <v>7908099900955</v>
      </c>
      <c r="L3511" s="1" t="s">
        <v>5516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7" t="n">
        <v>46192</v>
      </c>
      <c r="C3512" s="1" t="n">
        <v>1</v>
      </c>
      <c r="D3512" s="1" t="s">
        <v>3781</v>
      </c>
      <c r="E3512" s="1" t="n">
        <v>1668</v>
      </c>
      <c r="F3512" s="1" t="s">
        <v>81</v>
      </c>
      <c r="I3512" s="1" t="n">
        <v>729269</v>
      </c>
      <c r="J3512" s="1" t="n">
        <v>71421</v>
      </c>
      <c r="K3512" s="1" t="n">
        <v>7898934651619</v>
      </c>
      <c r="L3512" s="1" t="s">
        <v>4761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7" t="n">
        <v>46192</v>
      </c>
      <c r="C3513" s="1" t="n">
        <v>1</v>
      </c>
      <c r="D3513" s="1" t="s">
        <v>3781</v>
      </c>
      <c r="E3513" s="1" t="n">
        <v>1668</v>
      </c>
      <c r="F3513" s="1" t="s">
        <v>81</v>
      </c>
      <c r="I3513" s="1" t="n">
        <v>729269</v>
      </c>
      <c r="J3513" s="1" t="n">
        <v>79137</v>
      </c>
      <c r="K3513" s="1" t="n">
        <v>7896180770573</v>
      </c>
      <c r="L3513" s="1" t="s">
        <v>5517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7" t="n">
        <v>46192</v>
      </c>
      <c r="C3514" s="1" t="n">
        <v>1</v>
      </c>
      <c r="D3514" s="1" t="s">
        <v>3781</v>
      </c>
      <c r="E3514" s="1" t="n">
        <v>1668</v>
      </c>
      <c r="F3514" s="1" t="s">
        <v>81</v>
      </c>
      <c r="I3514" s="1" t="n">
        <v>729269</v>
      </c>
      <c r="J3514" s="1" t="n">
        <v>79138</v>
      </c>
      <c r="K3514" s="1" t="n">
        <v>7896180770597</v>
      </c>
      <c r="L3514" s="1" t="s">
        <v>5518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7" t="n">
        <v>46192</v>
      </c>
      <c r="C3515" s="1" t="n">
        <v>1</v>
      </c>
      <c r="D3515" s="1" t="s">
        <v>3781</v>
      </c>
      <c r="E3515" s="1" t="n">
        <v>1668</v>
      </c>
      <c r="F3515" s="1" t="s">
        <v>81</v>
      </c>
      <c r="I3515" s="1" t="n">
        <v>729269</v>
      </c>
      <c r="J3515" s="1" t="n">
        <v>81459</v>
      </c>
      <c r="K3515" s="1" t="n">
        <v>7896945402893</v>
      </c>
      <c r="L3515" s="1" t="s">
        <v>5519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7" t="n">
        <v>46192</v>
      </c>
      <c r="C3516" s="1" t="n">
        <v>1</v>
      </c>
      <c r="D3516" s="1" t="s">
        <v>3781</v>
      </c>
      <c r="E3516" s="1" t="n">
        <v>1668</v>
      </c>
      <c r="F3516" s="1" t="s">
        <v>81</v>
      </c>
      <c r="I3516" s="1" t="n">
        <v>729269</v>
      </c>
      <c r="J3516" s="1" t="n">
        <v>81460</v>
      </c>
      <c r="K3516" s="1" t="n">
        <v>7894904271290</v>
      </c>
      <c r="L3516" s="1" t="s">
        <v>5520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7" t="n">
        <v>46192</v>
      </c>
      <c r="C3517" s="1" t="n">
        <v>1</v>
      </c>
      <c r="D3517" s="1" t="s">
        <v>3781</v>
      </c>
      <c r="E3517" s="1" t="n">
        <v>1621</v>
      </c>
      <c r="F3517" s="1" t="s">
        <v>351</v>
      </c>
      <c r="I3517" s="1" t="n">
        <v>863939</v>
      </c>
      <c r="J3517" s="1" t="n">
        <v>103124</v>
      </c>
      <c r="K3517" s="1" t="n">
        <v>7891991000796</v>
      </c>
      <c r="L3517" s="1" t="s">
        <v>4366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7" t="n">
        <v>46192</v>
      </c>
      <c r="C3518" s="1" t="n">
        <v>1</v>
      </c>
      <c r="D3518" s="1" t="s">
        <v>3781</v>
      </c>
      <c r="E3518" s="1" t="n">
        <v>1621</v>
      </c>
      <c r="F3518" s="1" t="s">
        <v>351</v>
      </c>
      <c r="I3518" s="1" t="n">
        <v>863939</v>
      </c>
      <c r="J3518" s="1" t="n">
        <v>103130</v>
      </c>
      <c r="K3518" s="1" t="n">
        <v>7891149440801</v>
      </c>
      <c r="L3518" s="1" t="s">
        <v>4367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7" t="n">
        <v>46192</v>
      </c>
      <c r="C3519" s="1" t="n">
        <v>1</v>
      </c>
      <c r="D3519" s="1" t="s">
        <v>3781</v>
      </c>
      <c r="E3519" s="1" t="n">
        <v>1621</v>
      </c>
      <c r="F3519" s="1" t="s">
        <v>351</v>
      </c>
      <c r="I3519" s="1" t="n">
        <v>863939</v>
      </c>
      <c r="J3519" s="1" t="n">
        <v>103132</v>
      </c>
      <c r="K3519" s="1" t="n">
        <v>7892840800000</v>
      </c>
      <c r="L3519" s="1" t="s">
        <v>4369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7" t="n">
        <v>46192</v>
      </c>
      <c r="C3520" s="1" t="n">
        <v>1</v>
      </c>
      <c r="D3520" s="1" t="s">
        <v>3781</v>
      </c>
      <c r="E3520" s="1" t="n">
        <v>1621</v>
      </c>
      <c r="F3520" s="1" t="s">
        <v>351</v>
      </c>
      <c r="I3520" s="1" t="n">
        <v>863939</v>
      </c>
      <c r="J3520" s="1" t="n">
        <v>103133</v>
      </c>
      <c r="K3520" s="1" t="n">
        <v>7891991001373</v>
      </c>
      <c r="L3520" s="1" t="s">
        <v>4370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7" t="n">
        <v>46192</v>
      </c>
      <c r="C3521" s="1" t="n">
        <v>1</v>
      </c>
      <c r="D3521" s="1" t="s">
        <v>3781</v>
      </c>
      <c r="E3521" s="1" t="n">
        <v>1621</v>
      </c>
      <c r="F3521" s="1" t="s">
        <v>351</v>
      </c>
      <c r="I3521" s="1" t="n">
        <v>863939</v>
      </c>
      <c r="J3521" s="1" t="n">
        <v>103630</v>
      </c>
      <c r="K3521" s="1" t="n">
        <v>7891991004107</v>
      </c>
      <c r="L3521" s="1" t="s">
        <v>4371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7" t="n">
        <v>46192</v>
      </c>
      <c r="C3522" s="1" t="n">
        <v>1</v>
      </c>
      <c r="D3522" s="1" t="s">
        <v>3781</v>
      </c>
      <c r="E3522" s="1" t="n">
        <v>1621</v>
      </c>
      <c r="F3522" s="1" t="s">
        <v>351</v>
      </c>
      <c r="I3522" s="1" t="n">
        <v>863939</v>
      </c>
      <c r="J3522" s="1" t="n">
        <v>103792</v>
      </c>
      <c r="K3522" s="1" t="n">
        <v>7891149010509</v>
      </c>
      <c r="L3522" s="1" t="s">
        <v>5521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7" t="n">
        <v>46192</v>
      </c>
      <c r="C3523" s="1" t="n">
        <v>1</v>
      </c>
      <c r="D3523" s="1" t="s">
        <v>3781</v>
      </c>
      <c r="E3523" s="1" t="n">
        <v>1621</v>
      </c>
      <c r="F3523" s="1" t="s">
        <v>351</v>
      </c>
      <c r="I3523" s="1" t="n">
        <v>863939</v>
      </c>
      <c r="J3523" s="1" t="n">
        <v>103936</v>
      </c>
      <c r="K3523" s="1" t="n">
        <v>7891991001342</v>
      </c>
      <c r="L3523" s="1" t="s">
        <v>4768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7" t="n">
        <v>46192</v>
      </c>
      <c r="C3524" s="1" t="n">
        <v>1</v>
      </c>
      <c r="D3524" s="1" t="s">
        <v>3781</v>
      </c>
      <c r="E3524" s="1" t="n">
        <v>1621</v>
      </c>
      <c r="F3524" s="1" t="s">
        <v>351</v>
      </c>
      <c r="I3524" s="1" t="n">
        <v>863939</v>
      </c>
      <c r="J3524" s="1" t="n">
        <v>103943</v>
      </c>
      <c r="K3524" s="1" t="n">
        <v>7891149200504</v>
      </c>
      <c r="L3524" s="1" t="s">
        <v>5522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7" t="n">
        <v>46192</v>
      </c>
      <c r="C3525" s="1" t="n">
        <v>1</v>
      </c>
      <c r="D3525" s="1" t="s">
        <v>3781</v>
      </c>
      <c r="E3525" s="1" t="n">
        <v>1621</v>
      </c>
      <c r="F3525" s="1" t="s">
        <v>351</v>
      </c>
      <c r="I3525" s="1" t="n">
        <v>863939</v>
      </c>
      <c r="J3525" s="1" t="n">
        <v>20610</v>
      </c>
      <c r="K3525" s="1" t="n">
        <v>7891149105564</v>
      </c>
      <c r="L3525" s="1" t="s">
        <v>4773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7" t="n">
        <v>46192</v>
      </c>
      <c r="C3526" s="1" t="n">
        <v>1</v>
      </c>
      <c r="D3526" s="1" t="s">
        <v>3781</v>
      </c>
      <c r="E3526" s="1" t="n">
        <v>1621</v>
      </c>
      <c r="F3526" s="1" t="s">
        <v>351</v>
      </c>
      <c r="I3526" s="1" t="n">
        <v>863939</v>
      </c>
      <c r="J3526" s="1" t="n">
        <v>28304</v>
      </c>
      <c r="K3526" s="1" t="n">
        <v>7891991014762</v>
      </c>
      <c r="L3526" s="1" t="s">
        <v>5523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7" t="n">
        <v>46192</v>
      </c>
      <c r="C3527" s="1" t="n">
        <v>1</v>
      </c>
      <c r="D3527" s="1" t="s">
        <v>3781</v>
      </c>
      <c r="E3527" s="1" t="n">
        <v>1621</v>
      </c>
      <c r="F3527" s="1" t="s">
        <v>351</v>
      </c>
      <c r="I3527" s="1" t="n">
        <v>863939</v>
      </c>
      <c r="J3527" s="1" t="n">
        <v>31030</v>
      </c>
      <c r="K3527" s="1" t="n">
        <v>7891991014090</v>
      </c>
      <c r="L3527" s="1" t="s">
        <v>4779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7" t="n">
        <v>46192</v>
      </c>
      <c r="C3528" s="1" t="n">
        <v>1</v>
      </c>
      <c r="D3528" s="1" t="s">
        <v>3781</v>
      </c>
      <c r="E3528" s="1" t="n">
        <v>1621</v>
      </c>
      <c r="F3528" s="1" t="s">
        <v>351</v>
      </c>
      <c r="I3528" s="1" t="n">
        <v>863939</v>
      </c>
      <c r="J3528" s="1" t="n">
        <v>31032</v>
      </c>
      <c r="K3528" s="1" t="n">
        <v>7891991002561</v>
      </c>
      <c r="L3528" s="1" t="s">
        <v>4374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7" t="n">
        <v>46192</v>
      </c>
      <c r="C3529" s="1" t="n">
        <v>1</v>
      </c>
      <c r="D3529" s="1" t="s">
        <v>3781</v>
      </c>
      <c r="E3529" s="1" t="n">
        <v>1621</v>
      </c>
      <c r="F3529" s="1" t="s">
        <v>351</v>
      </c>
      <c r="I3529" s="1" t="n">
        <v>863939</v>
      </c>
      <c r="J3529" s="1" t="n">
        <v>33537</v>
      </c>
      <c r="K3529" s="1" t="n">
        <v>7891991294942</v>
      </c>
      <c r="L3529" s="1" t="s">
        <v>4790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7" t="n">
        <v>46192</v>
      </c>
      <c r="C3530" s="1" t="n">
        <v>1</v>
      </c>
      <c r="D3530" s="1" t="s">
        <v>3781</v>
      </c>
      <c r="E3530" s="1" t="n">
        <v>1621</v>
      </c>
      <c r="F3530" s="1" t="s">
        <v>351</v>
      </c>
      <c r="I3530" s="1" t="n">
        <v>863939</v>
      </c>
      <c r="J3530" s="1" t="n">
        <v>48553</v>
      </c>
      <c r="K3530" s="1" t="n">
        <v>7892840813444</v>
      </c>
      <c r="L3530" s="1" t="s">
        <v>4376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7" t="n">
        <v>46192</v>
      </c>
      <c r="C3531" s="1" t="n">
        <v>1</v>
      </c>
      <c r="D3531" s="1" t="s">
        <v>3781</v>
      </c>
      <c r="E3531" s="1" t="n">
        <v>1621</v>
      </c>
      <c r="F3531" s="1" t="s">
        <v>351</v>
      </c>
      <c r="I3531" s="1" t="n">
        <v>863939</v>
      </c>
      <c r="J3531" s="1" t="n">
        <v>57246</v>
      </c>
      <c r="K3531" s="1" t="n">
        <v>7892840800406</v>
      </c>
      <c r="L3531" s="1" t="s">
        <v>5524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7" t="n">
        <v>46192</v>
      </c>
      <c r="C3532" s="1" t="n">
        <v>1</v>
      </c>
      <c r="D3532" s="1" t="s">
        <v>3781</v>
      </c>
      <c r="E3532" s="1" t="n">
        <v>1621</v>
      </c>
      <c r="F3532" s="1" t="s">
        <v>351</v>
      </c>
      <c r="I3532" s="1" t="n">
        <v>863939</v>
      </c>
      <c r="J3532" s="1" t="n">
        <v>64674</v>
      </c>
      <c r="K3532" s="1" t="n">
        <v>7891991304870</v>
      </c>
      <c r="L3532" s="1" t="s">
        <v>5525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7" t="n">
        <v>46192</v>
      </c>
      <c r="C3533" s="1" t="n">
        <v>1</v>
      </c>
      <c r="D3533" s="1" t="s">
        <v>3781</v>
      </c>
      <c r="E3533" s="1" t="n">
        <v>1621</v>
      </c>
      <c r="F3533" s="1" t="s">
        <v>351</v>
      </c>
      <c r="I3533" s="1" t="n">
        <v>863939</v>
      </c>
      <c r="J3533" s="1" t="n">
        <v>78063</v>
      </c>
      <c r="K3533" s="1" t="n">
        <v>7891149108718</v>
      </c>
      <c r="L3533" s="1" t="s">
        <v>4382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7" t="n">
        <v>46192</v>
      </c>
      <c r="C3534" s="1" t="n">
        <v>1</v>
      </c>
      <c r="D3534" s="1" t="s">
        <v>3781</v>
      </c>
      <c r="E3534" s="1" t="n">
        <v>1621</v>
      </c>
      <c r="F3534" s="1" t="s">
        <v>351</v>
      </c>
      <c r="I3534" s="1" t="n">
        <v>863939</v>
      </c>
      <c r="J3534" s="1" t="n">
        <v>78502</v>
      </c>
      <c r="K3534" s="1" t="n">
        <v>7891991306461</v>
      </c>
      <c r="L3534" s="1" t="s">
        <v>5526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7" t="n">
        <v>46192</v>
      </c>
      <c r="C3535" s="1" t="n">
        <v>1</v>
      </c>
      <c r="D3535" s="1" t="s">
        <v>3781</v>
      </c>
      <c r="E3535" s="1" t="n">
        <v>1705</v>
      </c>
      <c r="F3535" s="1" t="s">
        <v>173</v>
      </c>
      <c r="I3535" s="1" t="n">
        <v>1168004</v>
      </c>
      <c r="J3535" s="1" t="n">
        <v>36983</v>
      </c>
      <c r="K3535" s="1" t="n">
        <v>7894900087123</v>
      </c>
      <c r="L3535" s="1" t="s">
        <v>4489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7" t="n">
        <v>46192</v>
      </c>
      <c r="C3536" s="1" t="n">
        <v>1</v>
      </c>
      <c r="D3536" s="1" t="s">
        <v>3781</v>
      </c>
      <c r="E3536" s="1" t="n">
        <v>1705</v>
      </c>
      <c r="F3536" s="1" t="s">
        <v>173</v>
      </c>
      <c r="I3536" s="1" t="n">
        <v>1168004</v>
      </c>
      <c r="J3536" s="1" t="n">
        <v>62378</v>
      </c>
      <c r="K3536" s="1" t="n">
        <v>7896045506934</v>
      </c>
      <c r="L3536" s="1" t="s">
        <v>3879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7" t="n">
        <v>46192</v>
      </c>
      <c r="C3537" s="1" t="n">
        <v>1</v>
      </c>
      <c r="D3537" s="1" t="s">
        <v>3781</v>
      </c>
      <c r="E3537" s="1" t="n">
        <v>1613</v>
      </c>
      <c r="F3537" s="1" t="s">
        <v>240</v>
      </c>
      <c r="I3537" s="1" t="n">
        <v>1597184</v>
      </c>
      <c r="J3537" s="1" t="n">
        <v>36758</v>
      </c>
      <c r="K3537" s="1" t="n">
        <v>7891515484040</v>
      </c>
      <c r="L3537" s="1" t="s">
        <v>5527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7" t="n">
        <v>46192</v>
      </c>
      <c r="C3538" s="1" t="n">
        <v>1</v>
      </c>
      <c r="D3538" s="1" t="s">
        <v>3781</v>
      </c>
      <c r="E3538" s="1" t="n">
        <v>1613</v>
      </c>
      <c r="F3538" s="1" t="s">
        <v>240</v>
      </c>
      <c r="I3538" s="1" t="n">
        <v>1597184</v>
      </c>
      <c r="J3538" s="1" t="n">
        <v>52903</v>
      </c>
      <c r="K3538" s="1" t="n">
        <v>7891515591939</v>
      </c>
      <c r="L3538" s="1" t="s">
        <v>4333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7" t="n">
        <v>46192</v>
      </c>
      <c r="C3539" s="1" t="n">
        <v>1</v>
      </c>
      <c r="D3539" s="1" t="s">
        <v>3781</v>
      </c>
      <c r="E3539" s="1" t="n">
        <v>1613</v>
      </c>
      <c r="F3539" s="1" t="s">
        <v>240</v>
      </c>
      <c r="I3539" s="1" t="n">
        <v>1597184</v>
      </c>
      <c r="J3539" s="1" t="n">
        <v>53671</v>
      </c>
      <c r="K3539" s="1" t="n">
        <v>7891515592080</v>
      </c>
      <c r="L3539" s="1" t="s">
        <v>5528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7" t="n">
        <v>46192</v>
      </c>
      <c r="C3540" s="1" t="n">
        <v>1</v>
      </c>
      <c r="D3540" s="1" t="s">
        <v>3781</v>
      </c>
      <c r="E3540" s="1" t="n">
        <v>1613</v>
      </c>
      <c r="F3540" s="1" t="s">
        <v>240</v>
      </c>
      <c r="I3540" s="1" t="n">
        <v>1597184</v>
      </c>
      <c r="J3540" s="1" t="n">
        <v>81461</v>
      </c>
      <c r="K3540" s="1" t="n">
        <v>7891515622930</v>
      </c>
      <c r="L3540" s="1" t="s">
        <v>5529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7" t="n">
        <v>46192</v>
      </c>
      <c r="C3541" s="1" t="n">
        <v>1</v>
      </c>
      <c r="D3541" s="1" t="s">
        <v>3781</v>
      </c>
      <c r="E3541" s="1" t="n">
        <v>1705</v>
      </c>
      <c r="F3541" s="1" t="s">
        <v>173</v>
      </c>
      <c r="I3541" s="1" t="n">
        <v>1879436</v>
      </c>
      <c r="J3541" s="1" t="n">
        <v>103139</v>
      </c>
      <c r="K3541" s="1" t="n">
        <v>7894900051759</v>
      </c>
      <c r="L3541" s="1" t="s">
        <v>4502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7" t="n">
        <v>46192</v>
      </c>
      <c r="C3542" s="1" t="n">
        <v>1</v>
      </c>
      <c r="D3542" s="1" t="s">
        <v>3781</v>
      </c>
      <c r="E3542" s="1" t="n">
        <v>1705</v>
      </c>
      <c r="F3542" s="1" t="s">
        <v>173</v>
      </c>
      <c r="I3542" s="1" t="n">
        <v>1879436</v>
      </c>
      <c r="J3542" s="1" t="n">
        <v>103140</v>
      </c>
      <c r="K3542" s="1" t="n">
        <v>7894900031751</v>
      </c>
      <c r="L3542" s="1" t="s">
        <v>5530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7" t="n">
        <v>46192</v>
      </c>
      <c r="C3543" s="1" t="n">
        <v>1</v>
      </c>
      <c r="D3543" s="1" t="s">
        <v>3781</v>
      </c>
      <c r="E3543" s="1" t="n">
        <v>1705</v>
      </c>
      <c r="F3543" s="1" t="s">
        <v>173</v>
      </c>
      <c r="I3543" s="1" t="n">
        <v>1879436</v>
      </c>
      <c r="J3543" s="1" t="n">
        <v>103142</v>
      </c>
      <c r="K3543" s="1" t="n">
        <v>7894900011753</v>
      </c>
      <c r="L3543" s="1" t="s">
        <v>4527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7" t="n">
        <v>46192</v>
      </c>
      <c r="C3544" s="1" t="n">
        <v>1</v>
      </c>
      <c r="D3544" s="1" t="s">
        <v>3781</v>
      </c>
      <c r="E3544" s="1" t="n">
        <v>1705</v>
      </c>
      <c r="F3544" s="1" t="s">
        <v>173</v>
      </c>
      <c r="I3544" s="1" t="n">
        <v>1879436</v>
      </c>
      <c r="J3544" s="1" t="n">
        <v>103145</v>
      </c>
      <c r="K3544" s="1" t="n">
        <v>7894900051513</v>
      </c>
      <c r="L3544" s="1" t="s">
        <v>5531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7" t="n">
        <v>46192</v>
      </c>
      <c r="C3545" s="1" t="n">
        <v>1</v>
      </c>
      <c r="D3545" s="1" t="s">
        <v>3781</v>
      </c>
      <c r="E3545" s="1" t="n">
        <v>1705</v>
      </c>
      <c r="F3545" s="1" t="s">
        <v>173</v>
      </c>
      <c r="I3545" s="1" t="n">
        <v>1879436</v>
      </c>
      <c r="J3545" s="1" t="n">
        <v>103155</v>
      </c>
      <c r="K3545" s="1" t="n">
        <v>7894900033564</v>
      </c>
      <c r="L3545" s="1" t="s">
        <v>4503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7" t="n">
        <v>46192</v>
      </c>
      <c r="C3546" s="1" t="n">
        <v>1</v>
      </c>
      <c r="D3546" s="1" t="s">
        <v>3781</v>
      </c>
      <c r="E3546" s="1" t="n">
        <v>1705</v>
      </c>
      <c r="F3546" s="1" t="s">
        <v>173</v>
      </c>
      <c r="I3546" s="1" t="n">
        <v>1879436</v>
      </c>
      <c r="J3546" s="1" t="n">
        <v>103157</v>
      </c>
      <c r="K3546" s="1" t="n">
        <v>7894900053562</v>
      </c>
      <c r="L3546" s="1" t="s">
        <v>5532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7" t="n">
        <v>46192</v>
      </c>
      <c r="C3547" s="1" t="n">
        <v>1</v>
      </c>
      <c r="D3547" s="1" t="s">
        <v>3781</v>
      </c>
      <c r="E3547" s="1" t="n">
        <v>1705</v>
      </c>
      <c r="F3547" s="1" t="s">
        <v>173</v>
      </c>
      <c r="I3547" s="1" t="n">
        <v>1879436</v>
      </c>
      <c r="J3547" s="1" t="n">
        <v>103159</v>
      </c>
      <c r="K3547" s="1" t="n">
        <v>7894900050011</v>
      </c>
      <c r="L3547" s="1" t="s">
        <v>5533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7" t="n">
        <v>46192</v>
      </c>
      <c r="C3548" s="1" t="n">
        <v>1</v>
      </c>
      <c r="D3548" s="1" t="s">
        <v>3781</v>
      </c>
      <c r="E3548" s="1" t="n">
        <v>1705</v>
      </c>
      <c r="F3548" s="1" t="s">
        <v>173</v>
      </c>
      <c r="I3548" s="1" t="n">
        <v>1879436</v>
      </c>
      <c r="J3548" s="1" t="n">
        <v>104051</v>
      </c>
      <c r="K3548" s="1" t="n">
        <v>7894900300017</v>
      </c>
      <c r="L3548" s="1" t="s">
        <v>5534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7" t="n">
        <v>46192</v>
      </c>
      <c r="C3549" s="1" t="n">
        <v>1</v>
      </c>
      <c r="D3549" s="1" t="s">
        <v>3781</v>
      </c>
      <c r="E3549" s="1" t="n">
        <v>1705</v>
      </c>
      <c r="F3549" s="1" t="s">
        <v>173</v>
      </c>
      <c r="I3549" s="1" t="n">
        <v>1879436</v>
      </c>
      <c r="J3549" s="1" t="n">
        <v>104472</v>
      </c>
      <c r="K3549" s="1" t="n">
        <v>7897105200038</v>
      </c>
      <c r="L3549" s="1" t="s">
        <v>4506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7" t="n">
        <v>46192</v>
      </c>
      <c r="C3550" s="1" t="n">
        <v>1</v>
      </c>
      <c r="D3550" s="1" t="s">
        <v>3781</v>
      </c>
      <c r="E3550" s="1" t="n">
        <v>1705</v>
      </c>
      <c r="F3550" s="1" t="s">
        <v>173</v>
      </c>
      <c r="I3550" s="1" t="n">
        <v>1879436</v>
      </c>
      <c r="J3550" s="1" t="n">
        <v>105323</v>
      </c>
      <c r="K3550" s="1" t="n">
        <v>7894900701753</v>
      </c>
      <c r="L3550" s="1" t="s">
        <v>4507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7" t="n">
        <v>46192</v>
      </c>
      <c r="C3551" s="1" t="n">
        <v>1</v>
      </c>
      <c r="D3551" s="1" t="s">
        <v>3781</v>
      </c>
      <c r="E3551" s="1" t="n">
        <v>1705</v>
      </c>
      <c r="F3551" s="1" t="s">
        <v>173</v>
      </c>
      <c r="I3551" s="1" t="n">
        <v>1879436</v>
      </c>
      <c r="J3551" s="1" t="n">
        <v>107100</v>
      </c>
      <c r="K3551" s="1" t="n">
        <v>7894900700015</v>
      </c>
      <c r="L3551" s="1" t="s">
        <v>4509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7" t="n">
        <v>46192</v>
      </c>
      <c r="C3552" s="1" t="n">
        <v>1</v>
      </c>
      <c r="D3552" s="1" t="s">
        <v>3781</v>
      </c>
      <c r="E3552" s="1" t="n">
        <v>1705</v>
      </c>
      <c r="F3552" s="1" t="s">
        <v>173</v>
      </c>
      <c r="I3552" s="1" t="n">
        <v>1879436</v>
      </c>
      <c r="J3552" s="1" t="n">
        <v>10830</v>
      </c>
      <c r="K3552" s="1" t="n">
        <v>7894900701517</v>
      </c>
      <c r="L3552" s="1" t="s">
        <v>5535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7" t="n">
        <v>46192</v>
      </c>
      <c r="C3553" s="1" t="n">
        <v>1</v>
      </c>
      <c r="D3553" s="1" t="s">
        <v>3781</v>
      </c>
      <c r="E3553" s="1" t="n">
        <v>1705</v>
      </c>
      <c r="F3553" s="1" t="s">
        <v>173</v>
      </c>
      <c r="I3553" s="1" t="n">
        <v>1879436</v>
      </c>
      <c r="J3553" s="1" t="n">
        <v>21183</v>
      </c>
      <c r="K3553" s="1" t="n">
        <v>7894900556063</v>
      </c>
      <c r="L3553" s="1" t="s">
        <v>4511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7" t="n">
        <v>46192</v>
      </c>
      <c r="C3554" s="1" t="n">
        <v>1</v>
      </c>
      <c r="D3554" s="1" t="s">
        <v>3781</v>
      </c>
      <c r="E3554" s="1" t="n">
        <v>1705</v>
      </c>
      <c r="F3554" s="1" t="s">
        <v>173</v>
      </c>
      <c r="I3554" s="1" t="n">
        <v>1879436</v>
      </c>
      <c r="J3554" s="1" t="n">
        <v>21425</v>
      </c>
      <c r="K3554" s="1" t="n">
        <v>7894900034219</v>
      </c>
      <c r="L3554" s="1" t="s">
        <v>4512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7" t="n">
        <v>46192</v>
      </c>
      <c r="C3555" s="1" t="n">
        <v>1</v>
      </c>
      <c r="D3555" s="1" t="s">
        <v>3781</v>
      </c>
      <c r="E3555" s="1" t="n">
        <v>1705</v>
      </c>
      <c r="F3555" s="1" t="s">
        <v>173</v>
      </c>
      <c r="I3555" s="1" t="n">
        <v>1879436</v>
      </c>
      <c r="J3555" s="1" t="n">
        <v>21426</v>
      </c>
      <c r="K3555" s="1" t="n">
        <v>7894900014211</v>
      </c>
      <c r="L3555" s="1" t="s">
        <v>4513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7" t="n">
        <v>46192</v>
      </c>
      <c r="C3556" s="1" t="n">
        <v>1</v>
      </c>
      <c r="D3556" s="1" t="s">
        <v>3781</v>
      </c>
      <c r="E3556" s="1" t="n">
        <v>1705</v>
      </c>
      <c r="F3556" s="1" t="s">
        <v>173</v>
      </c>
      <c r="I3556" s="1" t="n">
        <v>1879436</v>
      </c>
      <c r="J3556" s="1" t="n">
        <v>22893</v>
      </c>
      <c r="K3556" s="1" t="n">
        <v>7894900550061</v>
      </c>
      <c r="L3556" s="1" t="s">
        <v>4514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7" t="n">
        <v>46192</v>
      </c>
      <c r="C3557" s="1" t="n">
        <v>1</v>
      </c>
      <c r="D3557" s="1" t="s">
        <v>3781</v>
      </c>
      <c r="E3557" s="1" t="n">
        <v>1705</v>
      </c>
      <c r="F3557" s="1" t="s">
        <v>173</v>
      </c>
      <c r="I3557" s="1" t="n">
        <v>1879436</v>
      </c>
      <c r="J3557" s="1" t="n">
        <v>24662</v>
      </c>
      <c r="K3557" s="1" t="n">
        <v>7897105250019</v>
      </c>
      <c r="L3557" s="1" t="s">
        <v>5536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7" t="n">
        <v>46192</v>
      </c>
      <c r="C3558" s="1" t="n">
        <v>1</v>
      </c>
      <c r="D3558" s="1" t="s">
        <v>3781</v>
      </c>
      <c r="E3558" s="1" t="n">
        <v>1705</v>
      </c>
      <c r="F3558" s="1" t="s">
        <v>173</v>
      </c>
      <c r="I3558" s="1" t="n">
        <v>1879436</v>
      </c>
      <c r="J3558" s="1" t="n">
        <v>27673</v>
      </c>
      <c r="K3558" s="1" t="n">
        <v>7894900701715</v>
      </c>
      <c r="L3558" s="1" t="s">
        <v>4518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7" t="n">
        <v>46192</v>
      </c>
      <c r="C3559" s="1" t="n">
        <v>1</v>
      </c>
      <c r="D3559" s="1" t="s">
        <v>3781</v>
      </c>
      <c r="E3559" s="1" t="n">
        <v>1705</v>
      </c>
      <c r="F3559" s="1" t="s">
        <v>173</v>
      </c>
      <c r="I3559" s="1" t="n">
        <v>1879436</v>
      </c>
      <c r="J3559" s="1" t="n">
        <v>28739</v>
      </c>
      <c r="K3559" s="1" t="n">
        <v>7894900027044</v>
      </c>
      <c r="L3559" s="1" t="s">
        <v>4519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7" t="n">
        <v>46192</v>
      </c>
      <c r="C3560" s="1" t="n">
        <v>1</v>
      </c>
      <c r="D3560" s="1" t="s">
        <v>3781</v>
      </c>
      <c r="E3560" s="1" t="n">
        <v>1705</v>
      </c>
      <c r="F3560" s="1" t="s">
        <v>173</v>
      </c>
      <c r="I3560" s="1" t="n">
        <v>1879436</v>
      </c>
      <c r="J3560" s="1" t="n">
        <v>29614</v>
      </c>
      <c r="K3560" s="1" t="n">
        <v>7894900550030</v>
      </c>
      <c r="L3560" s="1" t="s">
        <v>4520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7" t="n">
        <v>46192</v>
      </c>
      <c r="C3561" s="1" t="n">
        <v>1</v>
      </c>
      <c r="D3561" s="1" t="s">
        <v>3781</v>
      </c>
      <c r="E3561" s="1" t="n">
        <v>1705</v>
      </c>
      <c r="F3561" s="1" t="s">
        <v>173</v>
      </c>
      <c r="I3561" s="1" t="n">
        <v>1879436</v>
      </c>
      <c r="J3561" s="1" t="n">
        <v>31767</v>
      </c>
      <c r="K3561" s="1" t="n">
        <v>7897105250095</v>
      </c>
      <c r="L3561" s="1" t="s">
        <v>5537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7" t="n">
        <v>46192</v>
      </c>
      <c r="C3562" s="1" t="n">
        <v>1</v>
      </c>
      <c r="D3562" s="1" t="s">
        <v>3781</v>
      </c>
      <c r="E3562" s="1" t="n">
        <v>1705</v>
      </c>
      <c r="F3562" s="1" t="s">
        <v>173</v>
      </c>
      <c r="I3562" s="1" t="n">
        <v>1879436</v>
      </c>
      <c r="J3562" s="1" t="n">
        <v>32286</v>
      </c>
      <c r="K3562" s="1" t="n">
        <v>78939790</v>
      </c>
      <c r="L3562" s="1" t="s">
        <v>4525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7" t="n">
        <v>46192</v>
      </c>
      <c r="C3563" s="1" t="n">
        <v>1</v>
      </c>
      <c r="D3563" s="1" t="s">
        <v>3781</v>
      </c>
      <c r="E3563" s="1" t="n">
        <v>1705</v>
      </c>
      <c r="F3563" s="1" t="s">
        <v>173</v>
      </c>
      <c r="I3563" s="1" t="n">
        <v>1879436</v>
      </c>
      <c r="J3563" s="1" t="n">
        <v>32339</v>
      </c>
      <c r="K3563" s="1" t="n">
        <v>7894900681000</v>
      </c>
      <c r="L3563" s="1" t="s">
        <v>4526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7" t="n">
        <v>46192</v>
      </c>
      <c r="C3564" s="1" t="n">
        <v>1</v>
      </c>
      <c r="D3564" s="1" t="s">
        <v>3781</v>
      </c>
      <c r="E3564" s="1" t="n">
        <v>1705</v>
      </c>
      <c r="F3564" s="1" t="s">
        <v>173</v>
      </c>
      <c r="I3564" s="1" t="n">
        <v>1879436</v>
      </c>
      <c r="J3564" s="1" t="n">
        <v>33864</v>
      </c>
      <c r="K3564" s="1" t="n">
        <v>7894900556162</v>
      </c>
      <c r="L3564" s="1" t="s">
        <v>5538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7" t="n">
        <v>46192</v>
      </c>
      <c r="C3565" s="1" t="n">
        <v>1</v>
      </c>
      <c r="D3565" s="1" t="s">
        <v>3781</v>
      </c>
      <c r="E3565" s="1" t="n">
        <v>1705</v>
      </c>
      <c r="F3565" s="1" t="s">
        <v>173</v>
      </c>
      <c r="I3565" s="1" t="n">
        <v>1879436</v>
      </c>
      <c r="J3565" s="1" t="n">
        <v>35357</v>
      </c>
      <c r="K3565" s="1" t="n">
        <v>7894900681017</v>
      </c>
      <c r="L3565" s="1" t="s">
        <v>4488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7" t="n">
        <v>46192</v>
      </c>
      <c r="C3566" s="1" t="n">
        <v>1</v>
      </c>
      <c r="D3566" s="1" t="s">
        <v>3781</v>
      </c>
      <c r="E3566" s="1" t="n">
        <v>1705</v>
      </c>
      <c r="F3566" s="1" t="s">
        <v>173</v>
      </c>
      <c r="I3566" s="1" t="n">
        <v>1879436</v>
      </c>
      <c r="J3566" s="1" t="n">
        <v>37279</v>
      </c>
      <c r="K3566" s="1" t="n">
        <v>7894900027013</v>
      </c>
      <c r="L3566" s="1" t="s">
        <v>4527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7" t="n">
        <v>46192</v>
      </c>
      <c r="C3567" s="1" t="n">
        <v>1</v>
      </c>
      <c r="D3567" s="1" t="s">
        <v>3781</v>
      </c>
      <c r="E3567" s="1" t="n">
        <v>1705</v>
      </c>
      <c r="F3567" s="1" t="s">
        <v>173</v>
      </c>
      <c r="I3567" s="1" t="n">
        <v>1879436</v>
      </c>
      <c r="J3567" s="1" t="n">
        <v>38060</v>
      </c>
      <c r="K3567" s="1" t="n">
        <v>7894900701609</v>
      </c>
      <c r="L3567" s="1" t="s">
        <v>5539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7" t="n">
        <v>46192</v>
      </c>
      <c r="C3568" s="1" t="n">
        <v>1</v>
      </c>
      <c r="D3568" s="1" t="s">
        <v>3781</v>
      </c>
      <c r="E3568" s="1" t="n">
        <v>1705</v>
      </c>
      <c r="F3568" s="1" t="s">
        <v>173</v>
      </c>
      <c r="I3568" s="1" t="n">
        <v>1879436</v>
      </c>
      <c r="J3568" s="1" t="n">
        <v>41322</v>
      </c>
      <c r="K3568" s="1" t="n">
        <v>7897105200076</v>
      </c>
      <c r="L3568" s="1" t="s">
        <v>4530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7" t="n">
        <v>46192</v>
      </c>
      <c r="C3569" s="1" t="n">
        <v>1</v>
      </c>
      <c r="D3569" s="1" t="s">
        <v>3781</v>
      </c>
      <c r="E3569" s="1" t="n">
        <v>1705</v>
      </c>
      <c r="F3569" s="1" t="s">
        <v>173</v>
      </c>
      <c r="I3569" s="1" t="n">
        <v>1879436</v>
      </c>
      <c r="J3569" s="1" t="n">
        <v>47954</v>
      </c>
      <c r="K3569" s="1" t="n">
        <v>7894900666519</v>
      </c>
      <c r="L3569" s="1" t="s">
        <v>4531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7" t="n">
        <v>46192</v>
      </c>
      <c r="C3570" s="1" t="n">
        <v>2</v>
      </c>
      <c r="D3570" s="1" t="s">
        <v>3825</v>
      </c>
      <c r="E3570" s="1" t="n">
        <v>33</v>
      </c>
      <c r="F3570" s="1" t="s">
        <v>93</v>
      </c>
      <c r="I3570" s="1" t="n">
        <v>1962</v>
      </c>
      <c r="J3570" s="1" t="n">
        <v>100062</v>
      </c>
      <c r="K3570" s="1" t="n">
        <v>63</v>
      </c>
      <c r="L3570" s="1" t="s">
        <v>4117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7" t="n">
        <v>46192</v>
      </c>
      <c r="C3571" s="1" t="n">
        <v>2</v>
      </c>
      <c r="D3571" s="1" t="s">
        <v>3825</v>
      </c>
      <c r="E3571" s="1" t="n">
        <v>33</v>
      </c>
      <c r="F3571" s="1" t="s">
        <v>93</v>
      </c>
      <c r="I3571" s="1" t="n">
        <v>1962</v>
      </c>
      <c r="J3571" s="1" t="n">
        <v>100104</v>
      </c>
      <c r="K3571" s="1" t="n">
        <v>105</v>
      </c>
      <c r="L3571" s="1" t="s">
        <v>4195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7" t="n">
        <v>46192</v>
      </c>
      <c r="C3572" s="1" t="n">
        <v>2</v>
      </c>
      <c r="D3572" s="1" t="s">
        <v>3825</v>
      </c>
      <c r="E3572" s="1" t="n">
        <v>33</v>
      </c>
      <c r="F3572" s="1" t="s">
        <v>93</v>
      </c>
      <c r="I3572" s="1" t="n">
        <v>1962</v>
      </c>
      <c r="J3572" s="1" t="n">
        <v>100105</v>
      </c>
      <c r="K3572" s="1" t="n">
        <v>106</v>
      </c>
      <c r="L3572" s="1" t="s">
        <v>4118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7" t="n">
        <v>46192</v>
      </c>
      <c r="C3573" s="1" t="n">
        <v>2</v>
      </c>
      <c r="D3573" s="1" t="s">
        <v>3825</v>
      </c>
      <c r="E3573" s="1" t="n">
        <v>33</v>
      </c>
      <c r="F3573" s="1" t="s">
        <v>93</v>
      </c>
      <c r="I3573" s="1" t="n">
        <v>1962</v>
      </c>
      <c r="J3573" s="1" t="n">
        <v>100107</v>
      </c>
      <c r="K3573" s="1" t="n">
        <v>108</v>
      </c>
      <c r="L3573" s="1" t="s">
        <v>4119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7" t="n">
        <v>46192</v>
      </c>
      <c r="C3574" s="1" t="n">
        <v>2</v>
      </c>
      <c r="D3574" s="1" t="s">
        <v>3825</v>
      </c>
      <c r="E3574" s="1" t="n">
        <v>33</v>
      </c>
      <c r="F3574" s="1" t="s">
        <v>93</v>
      </c>
      <c r="I3574" s="1" t="n">
        <v>1962</v>
      </c>
      <c r="J3574" s="1" t="n">
        <v>100109</v>
      </c>
      <c r="K3574" s="1" t="n">
        <v>110</v>
      </c>
      <c r="L3574" s="1" t="s">
        <v>4120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7" t="n">
        <v>46192</v>
      </c>
      <c r="C3575" s="1" t="n">
        <v>2</v>
      </c>
      <c r="D3575" s="1" t="s">
        <v>3825</v>
      </c>
      <c r="E3575" s="1" t="n">
        <v>33</v>
      </c>
      <c r="F3575" s="1" t="s">
        <v>93</v>
      </c>
      <c r="I3575" s="1" t="n">
        <v>1962</v>
      </c>
      <c r="J3575" s="1" t="n">
        <v>100110</v>
      </c>
      <c r="K3575" s="1" t="n">
        <v>111</v>
      </c>
      <c r="L3575" s="1" t="s">
        <v>4121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7" t="n">
        <v>46192</v>
      </c>
      <c r="C3576" s="1" t="n">
        <v>2</v>
      </c>
      <c r="D3576" s="1" t="s">
        <v>3825</v>
      </c>
      <c r="E3576" s="1" t="n">
        <v>33</v>
      </c>
      <c r="F3576" s="1" t="s">
        <v>93</v>
      </c>
      <c r="I3576" s="1" t="n">
        <v>1962</v>
      </c>
      <c r="J3576" s="1" t="n">
        <v>100112</v>
      </c>
      <c r="K3576" s="1" t="n">
        <v>113</v>
      </c>
      <c r="L3576" s="1" t="s">
        <v>4122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7" t="n">
        <v>46192</v>
      </c>
      <c r="C3577" s="1" t="n">
        <v>2</v>
      </c>
      <c r="D3577" s="1" t="s">
        <v>3825</v>
      </c>
      <c r="E3577" s="1" t="n">
        <v>33</v>
      </c>
      <c r="F3577" s="1" t="s">
        <v>93</v>
      </c>
      <c r="I3577" s="1" t="n">
        <v>1962</v>
      </c>
      <c r="J3577" s="1" t="n">
        <v>100116</v>
      </c>
      <c r="K3577" s="1" t="n">
        <v>117</v>
      </c>
      <c r="L3577" s="1" t="s">
        <v>4123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7" t="n">
        <v>46192</v>
      </c>
      <c r="C3578" s="1" t="n">
        <v>2</v>
      </c>
      <c r="D3578" s="1" t="s">
        <v>3825</v>
      </c>
      <c r="E3578" s="1" t="n">
        <v>33</v>
      </c>
      <c r="F3578" s="1" t="s">
        <v>93</v>
      </c>
      <c r="I3578" s="1" t="n">
        <v>1962</v>
      </c>
      <c r="J3578" s="1" t="n">
        <v>100118</v>
      </c>
      <c r="K3578" s="1" t="n">
        <v>119</v>
      </c>
      <c r="L3578" s="1" t="s">
        <v>4124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7" t="n">
        <v>46192</v>
      </c>
      <c r="C3579" s="1" t="n">
        <v>2</v>
      </c>
      <c r="D3579" s="1" t="s">
        <v>3825</v>
      </c>
      <c r="E3579" s="1" t="n">
        <v>33</v>
      </c>
      <c r="F3579" s="1" t="s">
        <v>93</v>
      </c>
      <c r="I3579" s="1" t="n">
        <v>1962</v>
      </c>
      <c r="J3579" s="1" t="n">
        <v>100121</v>
      </c>
      <c r="K3579" s="1" t="n">
        <v>122</v>
      </c>
      <c r="L3579" s="1" t="s">
        <v>4196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7" t="n">
        <v>46192</v>
      </c>
      <c r="C3580" s="1" t="n">
        <v>2</v>
      </c>
      <c r="D3580" s="1" t="s">
        <v>3825</v>
      </c>
      <c r="E3580" s="1" t="n">
        <v>33</v>
      </c>
      <c r="F3580" s="1" t="s">
        <v>93</v>
      </c>
      <c r="I3580" s="1" t="n">
        <v>1962</v>
      </c>
      <c r="J3580" s="1" t="n">
        <v>100122</v>
      </c>
      <c r="K3580" s="1" t="n">
        <v>123</v>
      </c>
      <c r="L3580" s="1" t="s">
        <v>4125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7" t="n">
        <v>46192</v>
      </c>
      <c r="C3581" s="1" t="n">
        <v>2</v>
      </c>
      <c r="D3581" s="1" t="s">
        <v>3825</v>
      </c>
      <c r="E3581" s="1" t="n">
        <v>33</v>
      </c>
      <c r="F3581" s="1" t="s">
        <v>93</v>
      </c>
      <c r="I3581" s="1" t="n">
        <v>1962</v>
      </c>
      <c r="J3581" s="1" t="n">
        <v>100123</v>
      </c>
      <c r="K3581" s="1" t="n">
        <v>124</v>
      </c>
      <c r="L3581" s="1" t="s">
        <v>4126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7" t="n">
        <v>46192</v>
      </c>
      <c r="C3582" s="1" t="n">
        <v>2</v>
      </c>
      <c r="D3582" s="1" t="s">
        <v>3825</v>
      </c>
      <c r="E3582" s="1" t="n">
        <v>33</v>
      </c>
      <c r="F3582" s="1" t="s">
        <v>93</v>
      </c>
      <c r="I3582" s="1" t="n">
        <v>1962</v>
      </c>
      <c r="J3582" s="1" t="n">
        <v>100124</v>
      </c>
      <c r="K3582" s="1" t="n">
        <v>125</v>
      </c>
      <c r="L3582" s="1" t="s">
        <v>4127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7" t="n">
        <v>46192</v>
      </c>
      <c r="C3583" s="1" t="n">
        <v>2</v>
      </c>
      <c r="D3583" s="1" t="s">
        <v>3825</v>
      </c>
      <c r="E3583" s="1" t="n">
        <v>33</v>
      </c>
      <c r="F3583" s="1" t="s">
        <v>93</v>
      </c>
      <c r="I3583" s="1" t="n">
        <v>1962</v>
      </c>
      <c r="J3583" s="1" t="n">
        <v>100125</v>
      </c>
      <c r="K3583" s="1" t="n">
        <v>126</v>
      </c>
      <c r="L3583" s="1" t="s">
        <v>4197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7" t="n">
        <v>46192</v>
      </c>
      <c r="C3584" s="1" t="n">
        <v>2</v>
      </c>
      <c r="D3584" s="1" t="s">
        <v>3825</v>
      </c>
      <c r="E3584" s="1" t="n">
        <v>33</v>
      </c>
      <c r="F3584" s="1" t="s">
        <v>93</v>
      </c>
      <c r="I3584" s="1" t="n">
        <v>1962</v>
      </c>
      <c r="J3584" s="1" t="n">
        <v>100129</v>
      </c>
      <c r="K3584" s="1" t="n">
        <v>130</v>
      </c>
      <c r="L3584" s="1" t="s">
        <v>4128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7" t="n">
        <v>46192</v>
      </c>
      <c r="C3585" s="1" t="n">
        <v>2</v>
      </c>
      <c r="D3585" s="1" t="s">
        <v>3825</v>
      </c>
      <c r="E3585" s="1" t="n">
        <v>33</v>
      </c>
      <c r="F3585" s="1" t="s">
        <v>93</v>
      </c>
      <c r="I3585" s="1" t="n">
        <v>1962</v>
      </c>
      <c r="J3585" s="1" t="n">
        <v>100131</v>
      </c>
      <c r="K3585" s="1" t="n">
        <v>132</v>
      </c>
      <c r="L3585" s="1" t="s">
        <v>4540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7" t="n">
        <v>46192</v>
      </c>
      <c r="C3586" s="1" t="n">
        <v>2</v>
      </c>
      <c r="D3586" s="1" t="s">
        <v>3825</v>
      </c>
      <c r="E3586" s="1" t="n">
        <v>33</v>
      </c>
      <c r="F3586" s="1" t="s">
        <v>93</v>
      </c>
      <c r="I3586" s="1" t="n">
        <v>1962</v>
      </c>
      <c r="J3586" s="1" t="n">
        <v>100133</v>
      </c>
      <c r="K3586" s="1" t="n">
        <v>134</v>
      </c>
      <c r="L3586" s="1" t="s">
        <v>4129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7" t="n">
        <v>46192</v>
      </c>
      <c r="C3587" s="1" t="n">
        <v>2</v>
      </c>
      <c r="D3587" s="1" t="s">
        <v>3825</v>
      </c>
      <c r="E3587" s="1" t="n">
        <v>33</v>
      </c>
      <c r="F3587" s="1" t="s">
        <v>93</v>
      </c>
      <c r="I3587" s="1" t="n">
        <v>1962</v>
      </c>
      <c r="J3587" s="1" t="n">
        <v>100138</v>
      </c>
      <c r="K3587" s="1" t="n">
        <v>139</v>
      </c>
      <c r="L3587" s="1" t="s">
        <v>4198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7" t="n">
        <v>46192</v>
      </c>
      <c r="C3588" s="1" t="n">
        <v>2</v>
      </c>
      <c r="D3588" s="1" t="s">
        <v>3825</v>
      </c>
      <c r="E3588" s="1" t="n">
        <v>33</v>
      </c>
      <c r="F3588" s="1" t="s">
        <v>93</v>
      </c>
      <c r="I3588" s="1" t="n">
        <v>1966</v>
      </c>
      <c r="J3588" s="1" t="n">
        <v>100113</v>
      </c>
      <c r="K3588" s="1" t="n">
        <v>114</v>
      </c>
      <c r="L3588" s="1" t="s">
        <v>4104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7" t="n">
        <v>46192</v>
      </c>
      <c r="C3589" s="1" t="n">
        <v>2</v>
      </c>
      <c r="D3589" s="1" t="s">
        <v>3825</v>
      </c>
      <c r="E3589" s="1" t="n">
        <v>33</v>
      </c>
      <c r="F3589" s="1" t="s">
        <v>93</v>
      </c>
      <c r="I3589" s="1" t="n">
        <v>1966</v>
      </c>
      <c r="J3589" s="1" t="n">
        <v>100115</v>
      </c>
      <c r="K3589" s="1" t="n">
        <v>116</v>
      </c>
      <c r="L3589" s="1" t="s">
        <v>4105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7" t="n">
        <v>46192</v>
      </c>
      <c r="C3590" s="1" t="n">
        <v>2</v>
      </c>
      <c r="D3590" s="1" t="s">
        <v>3825</v>
      </c>
      <c r="E3590" s="1" t="n">
        <v>33</v>
      </c>
      <c r="F3590" s="1" t="s">
        <v>93</v>
      </c>
      <c r="I3590" s="1" t="n">
        <v>1966</v>
      </c>
      <c r="J3590" s="1" t="n">
        <v>100132</v>
      </c>
      <c r="K3590" s="1" t="n">
        <v>133</v>
      </c>
      <c r="L3590" s="1" t="s">
        <v>4107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7" t="n">
        <v>46192</v>
      </c>
      <c r="C3591" s="1" t="n">
        <v>2</v>
      </c>
      <c r="D3591" s="1" t="s">
        <v>3825</v>
      </c>
      <c r="E3591" s="1" t="n">
        <v>33</v>
      </c>
      <c r="F3591" s="1" t="s">
        <v>93</v>
      </c>
      <c r="I3591" s="1" t="n">
        <v>1966</v>
      </c>
      <c r="J3591" s="1" t="n">
        <v>100135</v>
      </c>
      <c r="K3591" s="1" t="n">
        <v>136</v>
      </c>
      <c r="L3591" s="1" t="s">
        <v>4108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7" t="n">
        <v>46192</v>
      </c>
      <c r="C3592" s="1" t="n">
        <v>2</v>
      </c>
      <c r="D3592" s="1" t="s">
        <v>3825</v>
      </c>
      <c r="E3592" s="1" t="n">
        <v>33</v>
      </c>
      <c r="F3592" s="1" t="s">
        <v>93</v>
      </c>
      <c r="I3592" s="1" t="n">
        <v>1966</v>
      </c>
      <c r="J3592" s="1" t="n">
        <v>100148</v>
      </c>
      <c r="K3592" s="1" t="n">
        <v>149</v>
      </c>
      <c r="L3592" s="1" t="s">
        <v>4109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7" t="n">
        <v>46192</v>
      </c>
      <c r="C3593" s="1" t="n">
        <v>2</v>
      </c>
      <c r="D3593" s="1" t="s">
        <v>3825</v>
      </c>
      <c r="E3593" s="1" t="n">
        <v>33</v>
      </c>
      <c r="F3593" s="1" t="s">
        <v>93</v>
      </c>
      <c r="I3593" s="1" t="n">
        <v>1966</v>
      </c>
      <c r="J3593" s="1" t="n">
        <v>100297</v>
      </c>
      <c r="K3593" s="1" t="n">
        <v>70293</v>
      </c>
      <c r="L3593" s="1" t="s">
        <v>4110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7" t="n">
        <v>46192</v>
      </c>
      <c r="C3594" s="1" t="n">
        <v>2</v>
      </c>
      <c r="D3594" s="1" t="s">
        <v>3825</v>
      </c>
      <c r="E3594" s="1" t="n">
        <v>33</v>
      </c>
      <c r="F3594" s="1" t="s">
        <v>93</v>
      </c>
      <c r="I3594" s="1" t="n">
        <v>1966</v>
      </c>
      <c r="J3594" s="1" t="n">
        <v>110142</v>
      </c>
      <c r="K3594" s="1" t="n">
        <v>16699</v>
      </c>
      <c r="L3594" s="1" t="s">
        <v>4111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7" t="n">
        <v>46192</v>
      </c>
      <c r="C3595" s="1" t="n">
        <v>2</v>
      </c>
      <c r="D3595" s="1" t="s">
        <v>3825</v>
      </c>
      <c r="E3595" s="1" t="n">
        <v>33</v>
      </c>
      <c r="F3595" s="1" t="s">
        <v>93</v>
      </c>
      <c r="I3595" s="1" t="n">
        <v>1966</v>
      </c>
      <c r="J3595" s="1" t="n">
        <v>110168</v>
      </c>
      <c r="K3595" s="1" t="n">
        <v>37365</v>
      </c>
      <c r="L3595" s="1" t="s">
        <v>4112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7" t="n">
        <v>46192</v>
      </c>
      <c r="C3596" s="1" t="n">
        <v>2</v>
      </c>
      <c r="D3596" s="1" t="s">
        <v>3825</v>
      </c>
      <c r="E3596" s="1" t="n">
        <v>33</v>
      </c>
      <c r="F3596" s="1" t="s">
        <v>93</v>
      </c>
      <c r="I3596" s="1" t="n">
        <v>1966</v>
      </c>
      <c r="J3596" s="1" t="n">
        <v>110489</v>
      </c>
      <c r="K3596" s="1" t="n">
        <v>54743</v>
      </c>
      <c r="L3596" s="1" t="s">
        <v>4114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7" t="n">
        <v>46192</v>
      </c>
      <c r="C3597" s="1" t="n">
        <v>2</v>
      </c>
      <c r="D3597" s="1" t="s">
        <v>3825</v>
      </c>
      <c r="E3597" s="1" t="n">
        <v>33</v>
      </c>
      <c r="F3597" s="1" t="s">
        <v>93</v>
      </c>
      <c r="I3597" s="1" t="n">
        <v>1966</v>
      </c>
      <c r="J3597" s="1" t="n">
        <v>74674</v>
      </c>
      <c r="K3597" s="1" t="n">
        <v>741</v>
      </c>
      <c r="L3597" s="1" t="s">
        <v>4707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7" t="n">
        <v>46192</v>
      </c>
      <c r="C3598" s="1" t="n">
        <v>2</v>
      </c>
      <c r="D3598" s="1" t="s">
        <v>3825</v>
      </c>
      <c r="E3598" s="1" t="n">
        <v>33</v>
      </c>
      <c r="F3598" s="1" t="s">
        <v>93</v>
      </c>
      <c r="I3598" s="1" t="n">
        <v>1966</v>
      </c>
      <c r="J3598" s="1" t="n">
        <v>80078</v>
      </c>
      <c r="K3598" s="1" t="n">
        <v>710</v>
      </c>
      <c r="L3598" s="1" t="s">
        <v>4115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7" t="n">
        <v>46192</v>
      </c>
      <c r="C3599" s="1" t="n">
        <v>2</v>
      </c>
      <c r="D3599" s="1" t="s">
        <v>3825</v>
      </c>
      <c r="E3599" s="1" t="n">
        <v>33</v>
      </c>
      <c r="F3599" s="1" t="s">
        <v>93</v>
      </c>
      <c r="I3599" s="1" t="n">
        <v>1966</v>
      </c>
      <c r="J3599" s="1" t="n">
        <v>81106</v>
      </c>
      <c r="K3599" s="1" t="n">
        <v>1168</v>
      </c>
      <c r="L3599" s="1" t="s">
        <v>5540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7" t="n">
        <v>46192</v>
      </c>
      <c r="C3600" s="1" t="n">
        <v>3</v>
      </c>
      <c r="D3600" s="1" t="s">
        <v>3826</v>
      </c>
      <c r="E3600" s="1" t="n">
        <v>1668</v>
      </c>
      <c r="F3600" s="1" t="s">
        <v>81</v>
      </c>
      <c r="I3600" s="1" t="n">
        <v>729270</v>
      </c>
      <c r="J3600" s="1" t="n">
        <v>41481</v>
      </c>
      <c r="K3600" s="1" t="n">
        <v>7898963539469</v>
      </c>
      <c r="L3600" s="1" t="s">
        <v>5541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7" t="n">
        <v>46192</v>
      </c>
      <c r="C3601" s="1" t="n">
        <v>3</v>
      </c>
      <c r="D3601" s="1" t="s">
        <v>3826</v>
      </c>
      <c r="E3601" s="1" t="n">
        <v>1668</v>
      </c>
      <c r="F3601" s="1" t="s">
        <v>81</v>
      </c>
      <c r="I3601" s="1" t="n">
        <v>729270</v>
      </c>
      <c r="J3601" s="1" t="n">
        <v>51909</v>
      </c>
      <c r="K3601" s="1" t="n">
        <v>7897511700405</v>
      </c>
      <c r="L3601" s="1" t="s">
        <v>5542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7" t="n">
        <v>46192</v>
      </c>
      <c r="C3602" s="1" t="n">
        <v>6</v>
      </c>
      <c r="D3602" s="1" t="s">
        <v>3844</v>
      </c>
      <c r="E3602" s="1" t="n">
        <v>33</v>
      </c>
      <c r="F3602" s="1" t="s">
        <v>93</v>
      </c>
      <c r="I3602" s="1" t="n">
        <v>5152</v>
      </c>
      <c r="J3602" s="1" t="n">
        <v>100113</v>
      </c>
      <c r="K3602" s="1" t="n">
        <v>114</v>
      </c>
      <c r="L3602" s="1" t="s">
        <v>4104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7" t="n">
        <v>46192</v>
      </c>
      <c r="C3603" s="1" t="n">
        <v>6</v>
      </c>
      <c r="D3603" s="1" t="s">
        <v>3844</v>
      </c>
      <c r="E3603" s="1" t="n">
        <v>33</v>
      </c>
      <c r="F3603" s="1" t="s">
        <v>93</v>
      </c>
      <c r="I3603" s="1" t="n">
        <v>5152</v>
      </c>
      <c r="J3603" s="1" t="n">
        <v>100115</v>
      </c>
      <c r="K3603" s="1" t="n">
        <v>116</v>
      </c>
      <c r="L3603" s="1" t="s">
        <v>4105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7" t="n">
        <v>46192</v>
      </c>
      <c r="C3604" s="1" t="n">
        <v>6</v>
      </c>
      <c r="D3604" s="1" t="s">
        <v>3844</v>
      </c>
      <c r="E3604" s="1" t="n">
        <v>33</v>
      </c>
      <c r="F3604" s="1" t="s">
        <v>93</v>
      </c>
      <c r="I3604" s="1" t="n">
        <v>5152</v>
      </c>
      <c r="J3604" s="1" t="n">
        <v>100132</v>
      </c>
      <c r="K3604" s="1" t="n">
        <v>133</v>
      </c>
      <c r="L3604" s="1" t="s">
        <v>4107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7" t="n">
        <v>46192</v>
      </c>
      <c r="C3605" s="1" t="n">
        <v>6</v>
      </c>
      <c r="D3605" s="1" t="s">
        <v>3844</v>
      </c>
      <c r="E3605" s="1" t="n">
        <v>33</v>
      </c>
      <c r="F3605" s="1" t="s">
        <v>93</v>
      </c>
      <c r="I3605" s="1" t="n">
        <v>5152</v>
      </c>
      <c r="J3605" s="1" t="n">
        <v>100135</v>
      </c>
      <c r="K3605" s="1" t="n">
        <v>136</v>
      </c>
      <c r="L3605" s="1" t="s">
        <v>4108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7" t="n">
        <v>46192</v>
      </c>
      <c r="C3606" s="1" t="n">
        <v>6</v>
      </c>
      <c r="D3606" s="1" t="s">
        <v>3844</v>
      </c>
      <c r="E3606" s="1" t="n">
        <v>33</v>
      </c>
      <c r="F3606" s="1" t="s">
        <v>93</v>
      </c>
      <c r="I3606" s="1" t="n">
        <v>5152</v>
      </c>
      <c r="J3606" s="1" t="n">
        <v>100148</v>
      </c>
      <c r="K3606" s="1" t="n">
        <v>149</v>
      </c>
      <c r="L3606" s="1" t="s">
        <v>4109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7" t="n">
        <v>46192</v>
      </c>
      <c r="C3607" s="1" t="n">
        <v>6</v>
      </c>
      <c r="D3607" s="1" t="s">
        <v>3844</v>
      </c>
      <c r="E3607" s="1" t="n">
        <v>33</v>
      </c>
      <c r="F3607" s="1" t="s">
        <v>93</v>
      </c>
      <c r="I3607" s="1" t="n">
        <v>5152</v>
      </c>
      <c r="J3607" s="1" t="n">
        <v>100297</v>
      </c>
      <c r="K3607" s="1" t="n">
        <v>70293</v>
      </c>
      <c r="L3607" s="1" t="s">
        <v>4110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7" t="n">
        <v>46192</v>
      </c>
      <c r="C3608" s="1" t="n">
        <v>6</v>
      </c>
      <c r="D3608" s="1" t="s">
        <v>3844</v>
      </c>
      <c r="E3608" s="1" t="n">
        <v>33</v>
      </c>
      <c r="F3608" s="1" t="s">
        <v>93</v>
      </c>
      <c r="I3608" s="1" t="n">
        <v>5152</v>
      </c>
      <c r="J3608" s="1" t="n">
        <v>110142</v>
      </c>
      <c r="K3608" s="1" t="n">
        <v>16699</v>
      </c>
      <c r="L3608" s="1" t="s">
        <v>4111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7" t="n">
        <v>46192</v>
      </c>
      <c r="C3609" s="1" t="n">
        <v>6</v>
      </c>
      <c r="D3609" s="1" t="s">
        <v>3844</v>
      </c>
      <c r="E3609" s="1" t="n">
        <v>33</v>
      </c>
      <c r="F3609" s="1" t="s">
        <v>93</v>
      </c>
      <c r="I3609" s="1" t="n">
        <v>5152</v>
      </c>
      <c r="J3609" s="1" t="n">
        <v>110168</v>
      </c>
      <c r="K3609" s="1" t="n">
        <v>37365</v>
      </c>
      <c r="L3609" s="1" t="s">
        <v>4112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7" t="n">
        <v>46192</v>
      </c>
      <c r="C3610" s="1" t="n">
        <v>6</v>
      </c>
      <c r="D3610" s="1" t="s">
        <v>3844</v>
      </c>
      <c r="E3610" s="1" t="n">
        <v>33</v>
      </c>
      <c r="F3610" s="1" t="s">
        <v>93</v>
      </c>
      <c r="I3610" s="1" t="n">
        <v>5152</v>
      </c>
      <c r="J3610" s="1" t="n">
        <v>110489</v>
      </c>
      <c r="K3610" s="1" t="n">
        <v>54743</v>
      </c>
      <c r="L3610" s="1" t="s">
        <v>4114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7" t="n">
        <v>46192</v>
      </c>
      <c r="C3611" s="1" t="n">
        <v>6</v>
      </c>
      <c r="D3611" s="1" t="s">
        <v>3844</v>
      </c>
      <c r="E3611" s="1" t="n">
        <v>33</v>
      </c>
      <c r="F3611" s="1" t="s">
        <v>93</v>
      </c>
      <c r="I3611" s="1" t="n">
        <v>5152</v>
      </c>
      <c r="J3611" s="1" t="n">
        <v>74674</v>
      </c>
      <c r="K3611" s="1" t="n">
        <v>741</v>
      </c>
      <c r="L3611" s="1" t="s">
        <v>4707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7" t="n">
        <v>46192</v>
      </c>
      <c r="C3612" s="1" t="n">
        <v>6</v>
      </c>
      <c r="D3612" s="1" t="s">
        <v>3844</v>
      </c>
      <c r="E3612" s="1" t="n">
        <v>33</v>
      </c>
      <c r="F3612" s="1" t="s">
        <v>93</v>
      </c>
      <c r="I3612" s="1" t="n">
        <v>5152</v>
      </c>
      <c r="J3612" s="1" t="n">
        <v>80078</v>
      </c>
      <c r="K3612" s="1" t="n">
        <v>710</v>
      </c>
      <c r="L3612" s="1" t="s">
        <v>4115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7" t="n">
        <v>46192</v>
      </c>
      <c r="C3613" s="1" t="n">
        <v>6</v>
      </c>
      <c r="D3613" s="1" t="s">
        <v>3844</v>
      </c>
      <c r="E3613" s="1" t="n">
        <v>33</v>
      </c>
      <c r="F3613" s="1" t="s">
        <v>93</v>
      </c>
      <c r="I3613" s="1" t="n">
        <v>5152</v>
      </c>
      <c r="J3613" s="1" t="n">
        <v>81106</v>
      </c>
      <c r="K3613" s="1" t="n">
        <v>1168</v>
      </c>
      <c r="L3613" s="1" t="s">
        <v>5540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7" t="n">
        <v>46192</v>
      </c>
      <c r="C3614" s="1" t="n">
        <v>6</v>
      </c>
      <c r="D3614" s="1" t="s">
        <v>3844</v>
      </c>
      <c r="E3614" s="1" t="n">
        <v>33</v>
      </c>
      <c r="F3614" s="1" t="s">
        <v>93</v>
      </c>
      <c r="I3614" s="1" t="n">
        <v>5153</v>
      </c>
      <c r="J3614" s="1" t="n">
        <v>100062</v>
      </c>
      <c r="K3614" s="1" t="n">
        <v>63</v>
      </c>
      <c r="L3614" s="1" t="s">
        <v>4117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7" t="n">
        <v>46192</v>
      </c>
      <c r="C3615" s="1" t="n">
        <v>6</v>
      </c>
      <c r="D3615" s="1" t="s">
        <v>3844</v>
      </c>
      <c r="E3615" s="1" t="n">
        <v>33</v>
      </c>
      <c r="F3615" s="1" t="s">
        <v>93</v>
      </c>
      <c r="I3615" s="1" t="n">
        <v>5153</v>
      </c>
      <c r="J3615" s="1" t="n">
        <v>100104</v>
      </c>
      <c r="K3615" s="1" t="n">
        <v>105</v>
      </c>
      <c r="L3615" s="1" t="s">
        <v>4195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7" t="n">
        <v>46192</v>
      </c>
      <c r="C3616" s="1" t="n">
        <v>6</v>
      </c>
      <c r="D3616" s="1" t="s">
        <v>3844</v>
      </c>
      <c r="E3616" s="1" t="n">
        <v>33</v>
      </c>
      <c r="F3616" s="1" t="s">
        <v>93</v>
      </c>
      <c r="I3616" s="1" t="n">
        <v>5153</v>
      </c>
      <c r="J3616" s="1" t="n">
        <v>100105</v>
      </c>
      <c r="K3616" s="1" t="n">
        <v>106</v>
      </c>
      <c r="L3616" s="1" t="s">
        <v>4118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7" t="n">
        <v>46192</v>
      </c>
      <c r="C3617" s="1" t="n">
        <v>6</v>
      </c>
      <c r="D3617" s="1" t="s">
        <v>3844</v>
      </c>
      <c r="E3617" s="1" t="n">
        <v>33</v>
      </c>
      <c r="F3617" s="1" t="s">
        <v>93</v>
      </c>
      <c r="I3617" s="1" t="n">
        <v>5153</v>
      </c>
      <c r="J3617" s="1" t="n">
        <v>100107</v>
      </c>
      <c r="K3617" s="1" t="n">
        <v>108</v>
      </c>
      <c r="L3617" s="1" t="s">
        <v>4119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7" t="n">
        <v>46192</v>
      </c>
      <c r="C3618" s="1" t="n">
        <v>6</v>
      </c>
      <c r="D3618" s="1" t="s">
        <v>3844</v>
      </c>
      <c r="E3618" s="1" t="n">
        <v>33</v>
      </c>
      <c r="F3618" s="1" t="s">
        <v>93</v>
      </c>
      <c r="I3618" s="1" t="n">
        <v>5153</v>
      </c>
      <c r="J3618" s="1" t="n">
        <v>100109</v>
      </c>
      <c r="K3618" s="1" t="n">
        <v>110</v>
      </c>
      <c r="L3618" s="1" t="s">
        <v>4120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7" t="n">
        <v>46192</v>
      </c>
      <c r="C3619" s="1" t="n">
        <v>6</v>
      </c>
      <c r="D3619" s="1" t="s">
        <v>3844</v>
      </c>
      <c r="E3619" s="1" t="n">
        <v>33</v>
      </c>
      <c r="F3619" s="1" t="s">
        <v>93</v>
      </c>
      <c r="I3619" s="1" t="n">
        <v>5153</v>
      </c>
      <c r="J3619" s="1" t="n">
        <v>100110</v>
      </c>
      <c r="K3619" s="1" t="n">
        <v>111</v>
      </c>
      <c r="L3619" s="1" t="s">
        <v>4121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7" t="n">
        <v>46192</v>
      </c>
      <c r="C3620" s="1" t="n">
        <v>6</v>
      </c>
      <c r="D3620" s="1" t="s">
        <v>3844</v>
      </c>
      <c r="E3620" s="1" t="n">
        <v>33</v>
      </c>
      <c r="F3620" s="1" t="s">
        <v>93</v>
      </c>
      <c r="I3620" s="1" t="n">
        <v>5153</v>
      </c>
      <c r="J3620" s="1" t="n">
        <v>100112</v>
      </c>
      <c r="K3620" s="1" t="n">
        <v>113</v>
      </c>
      <c r="L3620" s="1" t="s">
        <v>4122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7" t="n">
        <v>46192</v>
      </c>
      <c r="C3621" s="1" t="n">
        <v>6</v>
      </c>
      <c r="D3621" s="1" t="s">
        <v>3844</v>
      </c>
      <c r="E3621" s="1" t="n">
        <v>33</v>
      </c>
      <c r="F3621" s="1" t="s">
        <v>93</v>
      </c>
      <c r="I3621" s="1" t="n">
        <v>5153</v>
      </c>
      <c r="J3621" s="1" t="n">
        <v>100116</v>
      </c>
      <c r="K3621" s="1" t="n">
        <v>117</v>
      </c>
      <c r="L3621" s="1" t="s">
        <v>4123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7" t="n">
        <v>46192</v>
      </c>
      <c r="C3622" s="1" t="n">
        <v>6</v>
      </c>
      <c r="D3622" s="1" t="s">
        <v>3844</v>
      </c>
      <c r="E3622" s="1" t="n">
        <v>33</v>
      </c>
      <c r="F3622" s="1" t="s">
        <v>93</v>
      </c>
      <c r="I3622" s="1" t="n">
        <v>5153</v>
      </c>
      <c r="J3622" s="1" t="n">
        <v>100118</v>
      </c>
      <c r="K3622" s="1" t="n">
        <v>119</v>
      </c>
      <c r="L3622" s="1" t="s">
        <v>4124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7" t="n">
        <v>46192</v>
      </c>
      <c r="C3623" s="1" t="n">
        <v>6</v>
      </c>
      <c r="D3623" s="1" t="s">
        <v>3844</v>
      </c>
      <c r="E3623" s="1" t="n">
        <v>33</v>
      </c>
      <c r="F3623" s="1" t="s">
        <v>93</v>
      </c>
      <c r="I3623" s="1" t="n">
        <v>5153</v>
      </c>
      <c r="J3623" s="1" t="n">
        <v>100121</v>
      </c>
      <c r="K3623" s="1" t="n">
        <v>122</v>
      </c>
      <c r="L3623" s="1" t="s">
        <v>4196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7" t="n">
        <v>46192</v>
      </c>
      <c r="C3624" s="1" t="n">
        <v>6</v>
      </c>
      <c r="D3624" s="1" t="s">
        <v>3844</v>
      </c>
      <c r="E3624" s="1" t="n">
        <v>33</v>
      </c>
      <c r="F3624" s="1" t="s">
        <v>93</v>
      </c>
      <c r="I3624" s="1" t="n">
        <v>5153</v>
      </c>
      <c r="J3624" s="1" t="n">
        <v>100122</v>
      </c>
      <c r="K3624" s="1" t="n">
        <v>123</v>
      </c>
      <c r="L3624" s="1" t="s">
        <v>4125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7" t="n">
        <v>46192</v>
      </c>
      <c r="C3625" s="1" t="n">
        <v>6</v>
      </c>
      <c r="D3625" s="1" t="s">
        <v>3844</v>
      </c>
      <c r="E3625" s="1" t="n">
        <v>33</v>
      </c>
      <c r="F3625" s="1" t="s">
        <v>93</v>
      </c>
      <c r="I3625" s="1" t="n">
        <v>5153</v>
      </c>
      <c r="J3625" s="1" t="n">
        <v>100123</v>
      </c>
      <c r="K3625" s="1" t="n">
        <v>124</v>
      </c>
      <c r="L3625" s="1" t="s">
        <v>4126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7" t="n">
        <v>46192</v>
      </c>
      <c r="C3626" s="1" t="n">
        <v>6</v>
      </c>
      <c r="D3626" s="1" t="s">
        <v>3844</v>
      </c>
      <c r="E3626" s="1" t="n">
        <v>33</v>
      </c>
      <c r="F3626" s="1" t="s">
        <v>93</v>
      </c>
      <c r="I3626" s="1" t="n">
        <v>5153</v>
      </c>
      <c r="J3626" s="1" t="n">
        <v>100124</v>
      </c>
      <c r="K3626" s="1" t="n">
        <v>125</v>
      </c>
      <c r="L3626" s="1" t="s">
        <v>4127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7" t="n">
        <v>46192</v>
      </c>
      <c r="C3627" s="1" t="n">
        <v>6</v>
      </c>
      <c r="D3627" s="1" t="s">
        <v>3844</v>
      </c>
      <c r="E3627" s="1" t="n">
        <v>33</v>
      </c>
      <c r="F3627" s="1" t="s">
        <v>93</v>
      </c>
      <c r="I3627" s="1" t="n">
        <v>5153</v>
      </c>
      <c r="J3627" s="1" t="n">
        <v>100125</v>
      </c>
      <c r="K3627" s="1" t="n">
        <v>126</v>
      </c>
      <c r="L3627" s="1" t="s">
        <v>4197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7" t="n">
        <v>46192</v>
      </c>
      <c r="C3628" s="1" t="n">
        <v>6</v>
      </c>
      <c r="D3628" s="1" t="s">
        <v>3844</v>
      </c>
      <c r="E3628" s="1" t="n">
        <v>33</v>
      </c>
      <c r="F3628" s="1" t="s">
        <v>93</v>
      </c>
      <c r="I3628" s="1" t="n">
        <v>5153</v>
      </c>
      <c r="J3628" s="1" t="n">
        <v>100129</v>
      </c>
      <c r="K3628" s="1" t="n">
        <v>130</v>
      </c>
      <c r="L3628" s="1" t="s">
        <v>4128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7" t="n">
        <v>46192</v>
      </c>
      <c r="C3629" s="1" t="n">
        <v>6</v>
      </c>
      <c r="D3629" s="1" t="s">
        <v>3844</v>
      </c>
      <c r="E3629" s="1" t="n">
        <v>33</v>
      </c>
      <c r="F3629" s="1" t="s">
        <v>93</v>
      </c>
      <c r="I3629" s="1" t="n">
        <v>5153</v>
      </c>
      <c r="J3629" s="1" t="n">
        <v>100131</v>
      </c>
      <c r="K3629" s="1" t="n">
        <v>132</v>
      </c>
      <c r="L3629" s="1" t="s">
        <v>4540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7" t="n">
        <v>46192</v>
      </c>
      <c r="C3630" s="1" t="n">
        <v>6</v>
      </c>
      <c r="D3630" s="1" t="s">
        <v>3844</v>
      </c>
      <c r="E3630" s="1" t="n">
        <v>33</v>
      </c>
      <c r="F3630" s="1" t="s">
        <v>93</v>
      </c>
      <c r="I3630" s="1" t="n">
        <v>5153</v>
      </c>
      <c r="J3630" s="1" t="n">
        <v>100133</v>
      </c>
      <c r="K3630" s="1" t="n">
        <v>134</v>
      </c>
      <c r="L3630" s="1" t="s">
        <v>4129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7" t="n">
        <v>46192</v>
      </c>
      <c r="C3631" s="1" t="n">
        <v>6</v>
      </c>
      <c r="D3631" s="1" t="s">
        <v>3844</v>
      </c>
      <c r="E3631" s="1" t="n">
        <v>33</v>
      </c>
      <c r="F3631" s="1" t="s">
        <v>93</v>
      </c>
      <c r="I3631" s="1" t="n">
        <v>5153</v>
      </c>
      <c r="J3631" s="1" t="n">
        <v>100138</v>
      </c>
      <c r="K3631" s="1" t="n">
        <v>139</v>
      </c>
      <c r="L3631" s="1" t="s">
        <v>4198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7" t="n">
        <v>46192</v>
      </c>
      <c r="C3632" s="1" t="n">
        <v>22</v>
      </c>
      <c r="D3632" s="1" t="s">
        <v>3850</v>
      </c>
      <c r="E3632" s="1" t="n">
        <v>33</v>
      </c>
      <c r="F3632" s="1" t="s">
        <v>93</v>
      </c>
      <c r="I3632" s="1" t="n">
        <v>5155</v>
      </c>
      <c r="J3632" s="1" t="n">
        <v>100000</v>
      </c>
      <c r="K3632" s="1" t="n">
        <v>1</v>
      </c>
      <c r="L3632" s="1" t="s">
        <v>3851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7" t="n">
        <v>46192</v>
      </c>
      <c r="C3633" s="1" t="n">
        <v>22</v>
      </c>
      <c r="D3633" s="1" t="s">
        <v>3850</v>
      </c>
      <c r="E3633" s="1" t="n">
        <v>33</v>
      </c>
      <c r="F3633" s="1" t="s">
        <v>93</v>
      </c>
      <c r="I3633" s="1" t="n">
        <v>5155</v>
      </c>
      <c r="J3633" s="1" t="n">
        <v>100006</v>
      </c>
      <c r="K3633" s="1" t="n">
        <v>7</v>
      </c>
      <c r="L3633" s="1" t="s">
        <v>3853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7" t="n">
        <v>46192</v>
      </c>
      <c r="C3634" s="1" t="n">
        <v>22</v>
      </c>
      <c r="D3634" s="1" t="s">
        <v>3850</v>
      </c>
      <c r="E3634" s="1" t="n">
        <v>33</v>
      </c>
      <c r="F3634" s="1" t="s">
        <v>93</v>
      </c>
      <c r="I3634" s="1" t="n">
        <v>5155</v>
      </c>
      <c r="J3634" s="1" t="n">
        <v>100007</v>
      </c>
      <c r="K3634" s="1" t="n">
        <v>8</v>
      </c>
      <c r="L3634" s="1" t="s">
        <v>3854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7" t="n">
        <v>46192</v>
      </c>
      <c r="C3635" s="1" t="n">
        <v>22</v>
      </c>
      <c r="D3635" s="1" t="s">
        <v>3850</v>
      </c>
      <c r="E3635" s="1" t="n">
        <v>33</v>
      </c>
      <c r="F3635" s="1" t="s">
        <v>93</v>
      </c>
      <c r="I3635" s="1" t="n">
        <v>5155</v>
      </c>
      <c r="J3635" s="1" t="n">
        <v>100008</v>
      </c>
      <c r="K3635" s="1" t="n">
        <v>9</v>
      </c>
      <c r="L3635" s="1" t="s">
        <v>3855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7" t="n">
        <v>46192</v>
      </c>
      <c r="C3636" s="1" t="n">
        <v>22</v>
      </c>
      <c r="D3636" s="1" t="s">
        <v>3850</v>
      </c>
      <c r="E3636" s="1" t="n">
        <v>33</v>
      </c>
      <c r="F3636" s="1" t="s">
        <v>93</v>
      </c>
      <c r="I3636" s="1" t="n">
        <v>5155</v>
      </c>
      <c r="J3636" s="1" t="n">
        <v>100011</v>
      </c>
      <c r="K3636" s="1" t="n">
        <v>12</v>
      </c>
      <c r="L3636" s="1" t="s">
        <v>3856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7" t="n">
        <v>46192</v>
      </c>
      <c r="C3637" s="1" t="n">
        <v>22</v>
      </c>
      <c r="D3637" s="1" t="s">
        <v>3850</v>
      </c>
      <c r="E3637" s="1" t="n">
        <v>33</v>
      </c>
      <c r="F3637" s="1" t="s">
        <v>93</v>
      </c>
      <c r="I3637" s="1" t="n">
        <v>5155</v>
      </c>
      <c r="J3637" s="1" t="n">
        <v>100012</v>
      </c>
      <c r="K3637" s="1" t="n">
        <v>13</v>
      </c>
      <c r="L3637" s="1" t="s">
        <v>3857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7" t="n">
        <v>46192</v>
      </c>
      <c r="C3638" s="1" t="n">
        <v>22</v>
      </c>
      <c r="D3638" s="1" t="s">
        <v>3850</v>
      </c>
      <c r="E3638" s="1" t="n">
        <v>33</v>
      </c>
      <c r="F3638" s="1" t="s">
        <v>93</v>
      </c>
      <c r="I3638" s="1" t="n">
        <v>5155</v>
      </c>
      <c r="J3638" s="1" t="n">
        <v>100013</v>
      </c>
      <c r="K3638" s="1" t="n">
        <v>14</v>
      </c>
      <c r="L3638" s="1" t="s">
        <v>3858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7" t="n">
        <v>46192</v>
      </c>
      <c r="C3639" s="1" t="n">
        <v>22</v>
      </c>
      <c r="D3639" s="1" t="s">
        <v>3850</v>
      </c>
      <c r="E3639" s="1" t="n">
        <v>33</v>
      </c>
      <c r="F3639" s="1" t="s">
        <v>93</v>
      </c>
      <c r="I3639" s="1" t="n">
        <v>5155</v>
      </c>
      <c r="J3639" s="1" t="n">
        <v>100014</v>
      </c>
      <c r="K3639" s="1" t="n">
        <v>15</v>
      </c>
      <c r="L3639" s="1" t="s">
        <v>3859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7" t="n">
        <v>46192</v>
      </c>
      <c r="C3640" s="1" t="n">
        <v>22</v>
      </c>
      <c r="D3640" s="1" t="s">
        <v>3850</v>
      </c>
      <c r="E3640" s="1" t="n">
        <v>33</v>
      </c>
      <c r="F3640" s="1" t="s">
        <v>93</v>
      </c>
      <c r="I3640" s="1" t="n">
        <v>5155</v>
      </c>
      <c r="J3640" s="1" t="n">
        <v>100015</v>
      </c>
      <c r="K3640" s="1" t="n">
        <v>16</v>
      </c>
      <c r="L3640" s="1" t="s">
        <v>3860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7" t="n">
        <v>46192</v>
      </c>
      <c r="C3641" s="1" t="n">
        <v>22</v>
      </c>
      <c r="D3641" s="1" t="s">
        <v>3850</v>
      </c>
      <c r="E3641" s="1" t="n">
        <v>33</v>
      </c>
      <c r="F3641" s="1" t="s">
        <v>93</v>
      </c>
      <c r="I3641" s="1" t="n">
        <v>5155</v>
      </c>
      <c r="J3641" s="1" t="n">
        <v>100016</v>
      </c>
      <c r="K3641" s="1" t="n">
        <v>17</v>
      </c>
      <c r="L3641" s="1" t="s">
        <v>3861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7" t="n">
        <v>46192</v>
      </c>
      <c r="C3642" s="1" t="n">
        <v>22</v>
      </c>
      <c r="D3642" s="1" t="s">
        <v>3850</v>
      </c>
      <c r="E3642" s="1" t="n">
        <v>33</v>
      </c>
      <c r="F3642" s="1" t="s">
        <v>93</v>
      </c>
      <c r="I3642" s="1" t="n">
        <v>5155</v>
      </c>
      <c r="J3642" s="1" t="n">
        <v>100017</v>
      </c>
      <c r="K3642" s="1" t="n">
        <v>18</v>
      </c>
      <c r="L3642" s="1" t="s">
        <v>3862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7" t="n">
        <v>46192</v>
      </c>
      <c r="C3643" s="1" t="n">
        <v>22</v>
      </c>
      <c r="D3643" s="1" t="s">
        <v>3850</v>
      </c>
      <c r="E3643" s="1" t="n">
        <v>33</v>
      </c>
      <c r="F3643" s="1" t="s">
        <v>93</v>
      </c>
      <c r="I3643" s="1" t="n">
        <v>5155</v>
      </c>
      <c r="J3643" s="1" t="n">
        <v>100019</v>
      </c>
      <c r="K3643" s="1" t="n">
        <v>20</v>
      </c>
      <c r="L3643" s="1" t="s">
        <v>3863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7" t="n">
        <v>46192</v>
      </c>
      <c r="C3644" s="1" t="n">
        <v>22</v>
      </c>
      <c r="D3644" s="1" t="s">
        <v>3850</v>
      </c>
      <c r="E3644" s="1" t="n">
        <v>33</v>
      </c>
      <c r="F3644" s="1" t="s">
        <v>93</v>
      </c>
      <c r="I3644" s="1" t="n">
        <v>5155</v>
      </c>
      <c r="J3644" s="1" t="n">
        <v>100020</v>
      </c>
      <c r="K3644" s="1" t="n">
        <v>21</v>
      </c>
      <c r="L3644" s="1" t="s">
        <v>3864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7" t="n">
        <v>46192</v>
      </c>
      <c r="C3645" s="1" t="n">
        <v>22</v>
      </c>
      <c r="D3645" s="1" t="s">
        <v>3850</v>
      </c>
      <c r="E3645" s="1" t="n">
        <v>33</v>
      </c>
      <c r="F3645" s="1" t="s">
        <v>93</v>
      </c>
      <c r="I3645" s="1" t="n">
        <v>5155</v>
      </c>
      <c r="J3645" s="1" t="n">
        <v>100053</v>
      </c>
      <c r="K3645" s="1" t="n">
        <v>54</v>
      </c>
      <c r="L3645" s="1" t="s">
        <v>3866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7" t="n">
        <v>46192</v>
      </c>
      <c r="C3646" s="1" t="n">
        <v>22</v>
      </c>
      <c r="D3646" s="1" t="s">
        <v>3850</v>
      </c>
      <c r="E3646" s="1" t="n">
        <v>33</v>
      </c>
      <c r="F3646" s="1" t="s">
        <v>93</v>
      </c>
      <c r="I3646" s="1" t="n">
        <v>5155</v>
      </c>
      <c r="J3646" s="1" t="n">
        <v>100638</v>
      </c>
      <c r="K3646" s="1" t="n">
        <v>508</v>
      </c>
      <c r="L3646" s="1" t="s">
        <v>3867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7" t="n">
        <v>46192</v>
      </c>
      <c r="C3647" s="1" t="n">
        <v>22</v>
      </c>
      <c r="D3647" s="1" t="s">
        <v>3850</v>
      </c>
      <c r="E3647" s="1" t="n">
        <v>33</v>
      </c>
      <c r="F3647" s="1" t="s">
        <v>93</v>
      </c>
      <c r="I3647" s="1" t="n">
        <v>5155</v>
      </c>
      <c r="J3647" s="1" t="n">
        <v>100520</v>
      </c>
      <c r="K3647" s="1" t="n">
        <v>507</v>
      </c>
      <c r="L3647" s="1" t="s">
        <v>3868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7" t="n">
        <v>46192</v>
      </c>
      <c r="C3648" s="1" t="n">
        <v>22</v>
      </c>
      <c r="D3648" s="1" t="s">
        <v>3850</v>
      </c>
      <c r="E3648" s="1" t="n">
        <v>33</v>
      </c>
      <c r="F3648" s="1" t="s">
        <v>93</v>
      </c>
      <c r="I3648" s="1" t="n">
        <v>5155</v>
      </c>
      <c r="J3648" s="1" t="n">
        <v>100319</v>
      </c>
      <c r="K3648" s="1" t="n">
        <v>73453</v>
      </c>
      <c r="L3648" s="1" t="s">
        <v>3869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7" t="n">
        <v>46192</v>
      </c>
      <c r="C3649" s="1" t="n">
        <v>22</v>
      </c>
      <c r="D3649" s="1" t="s">
        <v>3850</v>
      </c>
      <c r="E3649" s="1" t="n">
        <v>33</v>
      </c>
      <c r="F3649" s="1" t="s">
        <v>93</v>
      </c>
      <c r="I3649" s="1" t="n">
        <v>5155</v>
      </c>
      <c r="J3649" s="1" t="n">
        <v>110455</v>
      </c>
      <c r="K3649" s="1" t="n">
        <v>53212</v>
      </c>
      <c r="L3649" s="1" t="s">
        <v>3870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7" t="n">
        <v>46192</v>
      </c>
      <c r="C3650" s="1" t="n">
        <v>22</v>
      </c>
      <c r="D3650" s="1" t="s">
        <v>3850</v>
      </c>
      <c r="E3650" s="1" t="n">
        <v>33</v>
      </c>
      <c r="F3650" s="1" t="s">
        <v>93</v>
      </c>
      <c r="I3650" s="1" t="n">
        <v>5155</v>
      </c>
      <c r="J3650" s="1" t="n">
        <v>78982</v>
      </c>
      <c r="K3650" s="1" t="n">
        <v>383</v>
      </c>
      <c r="L3650" s="1" t="s">
        <v>4202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7" t="n">
        <v>46192</v>
      </c>
      <c r="C3651" s="1" t="n">
        <v>22</v>
      </c>
      <c r="D3651" s="1" t="s">
        <v>3850</v>
      </c>
      <c r="E3651" s="1" t="n">
        <v>33</v>
      </c>
      <c r="F3651" s="1" t="s">
        <v>93</v>
      </c>
      <c r="I3651" s="1" t="n">
        <v>5157</v>
      </c>
      <c r="J3651" s="1" t="n">
        <v>100007</v>
      </c>
      <c r="K3651" s="1" t="n">
        <v>8</v>
      </c>
      <c r="L3651" s="1" t="s">
        <v>3854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7" t="n">
        <v>46192</v>
      </c>
      <c r="C3652" s="1" t="n">
        <v>22</v>
      </c>
      <c r="D3652" s="1" t="s">
        <v>3850</v>
      </c>
      <c r="E3652" s="1" t="n">
        <v>33</v>
      </c>
      <c r="F3652" s="1" t="s">
        <v>93</v>
      </c>
      <c r="I3652" s="1" t="n">
        <v>5157</v>
      </c>
      <c r="J3652" s="1" t="n">
        <v>100008</v>
      </c>
      <c r="K3652" s="1" t="n">
        <v>9</v>
      </c>
      <c r="L3652" s="1" t="s">
        <v>3855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7" t="n">
        <v>46192</v>
      </c>
      <c r="C3653" s="1" t="n">
        <v>22</v>
      </c>
      <c r="D3653" s="1" t="s">
        <v>3850</v>
      </c>
      <c r="E3653" s="1" t="n">
        <v>33</v>
      </c>
      <c r="F3653" s="1" t="s">
        <v>93</v>
      </c>
      <c r="I3653" s="1" t="n">
        <v>5157</v>
      </c>
      <c r="J3653" s="1" t="n">
        <v>100016</v>
      </c>
      <c r="K3653" s="1" t="n">
        <v>17</v>
      </c>
      <c r="L3653" s="1" t="s">
        <v>3861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7" t="n">
        <v>46192</v>
      </c>
      <c r="C3654" s="1" t="n">
        <v>22</v>
      </c>
      <c r="D3654" s="1" t="s">
        <v>3850</v>
      </c>
      <c r="E3654" s="1" t="n">
        <v>33</v>
      </c>
      <c r="F3654" s="1" t="s">
        <v>93</v>
      </c>
      <c r="I3654" s="1" t="n">
        <v>5157</v>
      </c>
      <c r="J3654" s="1" t="n">
        <v>100019</v>
      </c>
      <c r="K3654" s="1" t="n">
        <v>20</v>
      </c>
      <c r="L3654" s="1" t="s">
        <v>3863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7" t="n">
        <v>46192</v>
      </c>
      <c r="C3655" s="1" t="n">
        <v>22</v>
      </c>
      <c r="D3655" s="1" t="s">
        <v>3850</v>
      </c>
      <c r="E3655" s="1" t="n">
        <v>33</v>
      </c>
      <c r="F3655" s="1" t="s">
        <v>93</v>
      </c>
      <c r="I3655" s="1" t="n">
        <v>5157</v>
      </c>
      <c r="J3655" s="1" t="n">
        <v>100053</v>
      </c>
      <c r="K3655" s="1" t="n">
        <v>54</v>
      </c>
      <c r="L3655" s="1" t="s">
        <v>3866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7" t="n">
        <v>46192</v>
      </c>
      <c r="C3656" s="1" t="n">
        <v>22</v>
      </c>
      <c r="D3656" s="1" t="s">
        <v>3850</v>
      </c>
      <c r="E3656" s="1" t="n">
        <v>33</v>
      </c>
      <c r="F3656" s="1" t="s">
        <v>93</v>
      </c>
      <c r="I3656" s="1" t="n">
        <v>5157</v>
      </c>
      <c r="J3656" s="1" t="n">
        <v>100638</v>
      </c>
      <c r="K3656" s="1" t="n">
        <v>508</v>
      </c>
      <c r="L3656" s="1" t="s">
        <v>3867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7" t="n">
        <v>46192</v>
      </c>
      <c r="C3657" s="1" t="n">
        <v>22</v>
      </c>
      <c r="D3657" s="1" t="s">
        <v>3850</v>
      </c>
      <c r="E3657" s="1" t="n">
        <v>33</v>
      </c>
      <c r="F3657" s="1" t="s">
        <v>93</v>
      </c>
      <c r="I3657" s="1" t="n">
        <v>5157</v>
      </c>
      <c r="J3657" s="1" t="n">
        <v>110455</v>
      </c>
      <c r="K3657" s="1" t="n">
        <v>53212</v>
      </c>
      <c r="L3657" s="1" t="s">
        <v>3870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7" t="n">
        <v>46192</v>
      </c>
      <c r="C3658" s="1" t="n">
        <v>22</v>
      </c>
      <c r="D3658" s="1" t="s">
        <v>3850</v>
      </c>
      <c r="E3658" s="1" t="n">
        <v>33</v>
      </c>
      <c r="F3658" s="1" t="s">
        <v>93</v>
      </c>
      <c r="I3658" s="1" t="n">
        <v>5159</v>
      </c>
      <c r="J3658" s="1" t="n">
        <v>100000</v>
      </c>
      <c r="K3658" s="1" t="n">
        <v>1</v>
      </c>
      <c r="L3658" s="1" t="s">
        <v>3851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7" t="n">
        <v>46192</v>
      </c>
      <c r="C3659" s="1" t="n">
        <v>22</v>
      </c>
      <c r="D3659" s="1" t="s">
        <v>3850</v>
      </c>
      <c r="E3659" s="1" t="n">
        <v>33</v>
      </c>
      <c r="F3659" s="1" t="s">
        <v>93</v>
      </c>
      <c r="I3659" s="1" t="n">
        <v>5159</v>
      </c>
      <c r="J3659" s="1" t="n">
        <v>100001</v>
      </c>
      <c r="K3659" s="1" t="n">
        <v>2</v>
      </c>
      <c r="L3659" s="1" t="s">
        <v>4138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7" t="n">
        <v>46192</v>
      </c>
      <c r="C3660" s="1" t="n">
        <v>22</v>
      </c>
      <c r="D3660" s="1" t="s">
        <v>3850</v>
      </c>
      <c r="E3660" s="1" t="n">
        <v>33</v>
      </c>
      <c r="F3660" s="1" t="s">
        <v>93</v>
      </c>
      <c r="I3660" s="1" t="n">
        <v>5159</v>
      </c>
      <c r="J3660" s="1" t="n">
        <v>100002</v>
      </c>
      <c r="K3660" s="1" t="n">
        <v>3</v>
      </c>
      <c r="L3660" s="1" t="s">
        <v>3872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7" t="n">
        <v>46192</v>
      </c>
      <c r="C3661" s="1" t="n">
        <v>22</v>
      </c>
      <c r="D3661" s="1" t="s">
        <v>3850</v>
      </c>
      <c r="E3661" s="1" t="n">
        <v>33</v>
      </c>
      <c r="F3661" s="1" t="s">
        <v>93</v>
      </c>
      <c r="I3661" s="1" t="n">
        <v>5159</v>
      </c>
      <c r="J3661" s="1" t="n">
        <v>100003</v>
      </c>
      <c r="K3661" s="1" t="n">
        <v>4</v>
      </c>
      <c r="L3661" s="1" t="s">
        <v>3873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7" t="n">
        <v>46192</v>
      </c>
      <c r="C3662" s="1" t="n">
        <v>22</v>
      </c>
      <c r="D3662" s="1" t="s">
        <v>3850</v>
      </c>
      <c r="E3662" s="1" t="n">
        <v>33</v>
      </c>
      <c r="F3662" s="1" t="s">
        <v>93</v>
      </c>
      <c r="I3662" s="1" t="n">
        <v>5159</v>
      </c>
      <c r="J3662" s="1" t="n">
        <v>100004</v>
      </c>
      <c r="K3662" s="1" t="n">
        <v>5</v>
      </c>
      <c r="L3662" s="1" t="s">
        <v>3852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7" t="n">
        <v>46192</v>
      </c>
      <c r="C3663" s="1" t="n">
        <v>22</v>
      </c>
      <c r="D3663" s="1" t="s">
        <v>3850</v>
      </c>
      <c r="E3663" s="1" t="n">
        <v>33</v>
      </c>
      <c r="F3663" s="1" t="s">
        <v>93</v>
      </c>
      <c r="I3663" s="1" t="n">
        <v>5159</v>
      </c>
      <c r="J3663" s="1" t="n">
        <v>100520</v>
      </c>
      <c r="K3663" s="1" t="n">
        <v>507</v>
      </c>
      <c r="L3663" s="1" t="s">
        <v>3868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7" t="n">
        <v>46192</v>
      </c>
      <c r="C3664" s="1" t="n">
        <v>22</v>
      </c>
      <c r="D3664" s="1" t="s">
        <v>3850</v>
      </c>
      <c r="E3664" s="1" t="n">
        <v>33</v>
      </c>
      <c r="F3664" s="1" t="s">
        <v>93</v>
      </c>
      <c r="I3664" s="1" t="n">
        <v>5159</v>
      </c>
      <c r="J3664" s="1" t="n">
        <v>110455</v>
      </c>
      <c r="K3664" s="1" t="n">
        <v>53212</v>
      </c>
      <c r="L3664" s="1" t="s">
        <v>3870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7" t="n">
        <v>46192</v>
      </c>
      <c r="C3665" s="1" t="n">
        <v>22</v>
      </c>
      <c r="D3665" s="1" t="s">
        <v>3850</v>
      </c>
      <c r="E3665" s="1" t="n">
        <v>33</v>
      </c>
      <c r="F3665" s="1" t="s">
        <v>93</v>
      </c>
      <c r="I3665" s="1" t="n">
        <v>5161</v>
      </c>
      <c r="J3665" s="1" t="n">
        <v>100000</v>
      </c>
      <c r="K3665" s="1" t="n">
        <v>1</v>
      </c>
      <c r="L3665" s="1" t="s">
        <v>3851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7" t="n">
        <v>46192</v>
      </c>
      <c r="C3666" s="1" t="n">
        <v>22</v>
      </c>
      <c r="D3666" s="1" t="s">
        <v>3850</v>
      </c>
      <c r="E3666" s="1" t="n">
        <v>33</v>
      </c>
      <c r="F3666" s="1" t="s">
        <v>93</v>
      </c>
      <c r="I3666" s="1" t="n">
        <v>5161</v>
      </c>
      <c r="J3666" s="1" t="n">
        <v>100006</v>
      </c>
      <c r="K3666" s="1" t="n">
        <v>7</v>
      </c>
      <c r="L3666" s="1" t="s">
        <v>3853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7" t="n">
        <v>46192</v>
      </c>
      <c r="C3667" s="1" t="n">
        <v>22</v>
      </c>
      <c r="D3667" s="1" t="s">
        <v>3850</v>
      </c>
      <c r="E3667" s="1" t="n">
        <v>33</v>
      </c>
      <c r="F3667" s="1" t="s">
        <v>93</v>
      </c>
      <c r="I3667" s="1" t="n">
        <v>5161</v>
      </c>
      <c r="J3667" s="1" t="n">
        <v>100007</v>
      </c>
      <c r="K3667" s="1" t="n">
        <v>8</v>
      </c>
      <c r="L3667" s="1" t="s">
        <v>3854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7" t="n">
        <v>46192</v>
      </c>
      <c r="C3668" s="1" t="n">
        <v>22</v>
      </c>
      <c r="D3668" s="1" t="s">
        <v>3850</v>
      </c>
      <c r="E3668" s="1" t="n">
        <v>33</v>
      </c>
      <c r="F3668" s="1" t="s">
        <v>93</v>
      </c>
      <c r="I3668" s="1" t="n">
        <v>5161</v>
      </c>
      <c r="J3668" s="1" t="n">
        <v>100008</v>
      </c>
      <c r="K3668" s="1" t="n">
        <v>9</v>
      </c>
      <c r="L3668" s="1" t="s">
        <v>3855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7" t="n">
        <v>46192</v>
      </c>
      <c r="C3669" s="1" t="n">
        <v>22</v>
      </c>
      <c r="D3669" s="1" t="s">
        <v>3850</v>
      </c>
      <c r="E3669" s="1" t="n">
        <v>33</v>
      </c>
      <c r="F3669" s="1" t="s">
        <v>93</v>
      </c>
      <c r="I3669" s="1" t="n">
        <v>5161</v>
      </c>
      <c r="J3669" s="1" t="n">
        <v>100011</v>
      </c>
      <c r="K3669" s="1" t="n">
        <v>12</v>
      </c>
      <c r="L3669" s="1" t="s">
        <v>3856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7" t="n">
        <v>46192</v>
      </c>
      <c r="C3670" s="1" t="n">
        <v>22</v>
      </c>
      <c r="D3670" s="1" t="s">
        <v>3850</v>
      </c>
      <c r="E3670" s="1" t="n">
        <v>33</v>
      </c>
      <c r="F3670" s="1" t="s">
        <v>93</v>
      </c>
      <c r="I3670" s="1" t="n">
        <v>5161</v>
      </c>
      <c r="J3670" s="1" t="n">
        <v>100012</v>
      </c>
      <c r="K3670" s="1" t="n">
        <v>13</v>
      </c>
      <c r="L3670" s="1" t="s">
        <v>3857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7" t="n">
        <v>46192</v>
      </c>
      <c r="C3671" s="1" t="n">
        <v>22</v>
      </c>
      <c r="D3671" s="1" t="s">
        <v>3850</v>
      </c>
      <c r="E3671" s="1" t="n">
        <v>33</v>
      </c>
      <c r="F3671" s="1" t="s">
        <v>93</v>
      </c>
      <c r="I3671" s="1" t="n">
        <v>5161</v>
      </c>
      <c r="J3671" s="1" t="n">
        <v>100013</v>
      </c>
      <c r="K3671" s="1" t="n">
        <v>14</v>
      </c>
      <c r="L3671" s="1" t="s">
        <v>3858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7" t="n">
        <v>46192</v>
      </c>
      <c r="C3672" s="1" t="n">
        <v>22</v>
      </c>
      <c r="D3672" s="1" t="s">
        <v>3850</v>
      </c>
      <c r="E3672" s="1" t="n">
        <v>33</v>
      </c>
      <c r="F3672" s="1" t="s">
        <v>93</v>
      </c>
      <c r="I3672" s="1" t="n">
        <v>5161</v>
      </c>
      <c r="J3672" s="1" t="n">
        <v>100014</v>
      </c>
      <c r="K3672" s="1" t="n">
        <v>15</v>
      </c>
      <c r="L3672" s="1" t="s">
        <v>3859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7" t="n">
        <v>46192</v>
      </c>
      <c r="C3673" s="1" t="n">
        <v>22</v>
      </c>
      <c r="D3673" s="1" t="s">
        <v>3850</v>
      </c>
      <c r="E3673" s="1" t="n">
        <v>33</v>
      </c>
      <c r="F3673" s="1" t="s">
        <v>93</v>
      </c>
      <c r="I3673" s="1" t="n">
        <v>5161</v>
      </c>
      <c r="J3673" s="1" t="n">
        <v>100015</v>
      </c>
      <c r="K3673" s="1" t="n">
        <v>16</v>
      </c>
      <c r="L3673" s="1" t="s">
        <v>3860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7" t="n">
        <v>46192</v>
      </c>
      <c r="C3674" s="1" t="n">
        <v>22</v>
      </c>
      <c r="D3674" s="1" t="s">
        <v>3850</v>
      </c>
      <c r="E3674" s="1" t="n">
        <v>33</v>
      </c>
      <c r="F3674" s="1" t="s">
        <v>93</v>
      </c>
      <c r="I3674" s="1" t="n">
        <v>5161</v>
      </c>
      <c r="J3674" s="1" t="n">
        <v>100016</v>
      </c>
      <c r="K3674" s="1" t="n">
        <v>17</v>
      </c>
      <c r="L3674" s="1" t="s">
        <v>3861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7" t="n">
        <v>46192</v>
      </c>
      <c r="C3675" s="1" t="n">
        <v>22</v>
      </c>
      <c r="D3675" s="1" t="s">
        <v>3850</v>
      </c>
      <c r="E3675" s="1" t="n">
        <v>33</v>
      </c>
      <c r="F3675" s="1" t="s">
        <v>93</v>
      </c>
      <c r="I3675" s="1" t="n">
        <v>5161</v>
      </c>
      <c r="J3675" s="1" t="n">
        <v>100017</v>
      </c>
      <c r="K3675" s="1" t="n">
        <v>18</v>
      </c>
      <c r="L3675" s="1" t="s">
        <v>3862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7" t="n">
        <v>46192</v>
      </c>
      <c r="C3676" s="1" t="n">
        <v>22</v>
      </c>
      <c r="D3676" s="1" t="s">
        <v>3850</v>
      </c>
      <c r="E3676" s="1" t="n">
        <v>33</v>
      </c>
      <c r="F3676" s="1" t="s">
        <v>93</v>
      </c>
      <c r="I3676" s="1" t="n">
        <v>5161</v>
      </c>
      <c r="J3676" s="1" t="n">
        <v>100019</v>
      </c>
      <c r="K3676" s="1" t="n">
        <v>20</v>
      </c>
      <c r="L3676" s="1" t="s">
        <v>3863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7" t="n">
        <v>46192</v>
      </c>
      <c r="C3677" s="1" t="n">
        <v>22</v>
      </c>
      <c r="D3677" s="1" t="s">
        <v>3850</v>
      </c>
      <c r="E3677" s="1" t="n">
        <v>33</v>
      </c>
      <c r="F3677" s="1" t="s">
        <v>93</v>
      </c>
      <c r="I3677" s="1" t="n">
        <v>5161</v>
      </c>
      <c r="J3677" s="1" t="n">
        <v>100020</v>
      </c>
      <c r="K3677" s="1" t="n">
        <v>21</v>
      </c>
      <c r="L3677" s="1" t="s">
        <v>3864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7" t="n">
        <v>46192</v>
      </c>
      <c r="C3678" s="1" t="n">
        <v>22</v>
      </c>
      <c r="D3678" s="1" t="s">
        <v>3850</v>
      </c>
      <c r="E3678" s="1" t="n">
        <v>33</v>
      </c>
      <c r="F3678" s="1" t="s">
        <v>93</v>
      </c>
      <c r="I3678" s="1" t="n">
        <v>5161</v>
      </c>
      <c r="J3678" s="1" t="n">
        <v>100053</v>
      </c>
      <c r="K3678" s="1" t="n">
        <v>54</v>
      </c>
      <c r="L3678" s="1" t="s">
        <v>3866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7" t="n">
        <v>46192</v>
      </c>
      <c r="C3679" s="1" t="n">
        <v>22</v>
      </c>
      <c r="D3679" s="1" t="s">
        <v>3850</v>
      </c>
      <c r="E3679" s="1" t="n">
        <v>33</v>
      </c>
      <c r="F3679" s="1" t="s">
        <v>93</v>
      </c>
      <c r="I3679" s="1" t="n">
        <v>5161</v>
      </c>
      <c r="J3679" s="1" t="n">
        <v>100638</v>
      </c>
      <c r="K3679" s="1" t="n">
        <v>508</v>
      </c>
      <c r="L3679" s="1" t="s">
        <v>3867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7" t="n">
        <v>46192</v>
      </c>
      <c r="C3680" s="1" t="n">
        <v>22</v>
      </c>
      <c r="D3680" s="1" t="s">
        <v>3850</v>
      </c>
      <c r="E3680" s="1" t="n">
        <v>33</v>
      </c>
      <c r="F3680" s="1" t="s">
        <v>93</v>
      </c>
      <c r="I3680" s="1" t="n">
        <v>5161</v>
      </c>
      <c r="J3680" s="1" t="n">
        <v>100520</v>
      </c>
      <c r="K3680" s="1" t="n">
        <v>507</v>
      </c>
      <c r="L3680" s="1" t="s">
        <v>3868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7" t="n">
        <v>46192</v>
      </c>
      <c r="C3681" s="1" t="n">
        <v>22</v>
      </c>
      <c r="D3681" s="1" t="s">
        <v>3850</v>
      </c>
      <c r="E3681" s="1" t="n">
        <v>33</v>
      </c>
      <c r="F3681" s="1" t="s">
        <v>93</v>
      </c>
      <c r="I3681" s="1" t="n">
        <v>5161</v>
      </c>
      <c r="J3681" s="1" t="n">
        <v>100319</v>
      </c>
      <c r="K3681" s="1" t="n">
        <v>73453</v>
      </c>
      <c r="L3681" s="1" t="s">
        <v>3869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7" t="n">
        <v>46192</v>
      </c>
      <c r="C3682" s="1" t="n">
        <v>22</v>
      </c>
      <c r="D3682" s="1" t="s">
        <v>3850</v>
      </c>
      <c r="E3682" s="1" t="n">
        <v>33</v>
      </c>
      <c r="F3682" s="1" t="s">
        <v>93</v>
      </c>
      <c r="I3682" s="1" t="n">
        <v>5161</v>
      </c>
      <c r="J3682" s="1" t="n">
        <v>110455</v>
      </c>
      <c r="K3682" s="1" t="n">
        <v>53212</v>
      </c>
      <c r="L3682" s="1" t="s">
        <v>3870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7" t="n">
        <v>46192</v>
      </c>
      <c r="C3683" s="1" t="n">
        <v>22</v>
      </c>
      <c r="D3683" s="1" t="s">
        <v>3850</v>
      </c>
      <c r="E3683" s="1" t="n">
        <v>33</v>
      </c>
      <c r="F3683" s="1" t="s">
        <v>93</v>
      </c>
      <c r="I3683" s="1" t="n">
        <v>5161</v>
      </c>
      <c r="J3683" s="1" t="n">
        <v>78982</v>
      </c>
      <c r="K3683" s="1" t="n">
        <v>383</v>
      </c>
      <c r="L3683" s="1" t="s">
        <v>4202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7" t="n">
        <v>46192</v>
      </c>
      <c r="C3684" s="1" t="n">
        <v>22</v>
      </c>
      <c r="D3684" s="1" t="s">
        <v>3850</v>
      </c>
      <c r="E3684" s="1" t="n">
        <v>33</v>
      </c>
      <c r="F3684" s="1" t="s">
        <v>93</v>
      </c>
      <c r="I3684" s="1" t="n">
        <v>5163</v>
      </c>
      <c r="J3684" s="1" t="n">
        <v>100000</v>
      </c>
      <c r="K3684" s="1" t="n">
        <v>1</v>
      </c>
      <c r="L3684" s="1" t="s">
        <v>3851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7" t="n">
        <v>46192</v>
      </c>
      <c r="C3685" s="1" t="n">
        <v>22</v>
      </c>
      <c r="D3685" s="1" t="s">
        <v>3850</v>
      </c>
      <c r="E3685" s="1" t="n">
        <v>33</v>
      </c>
      <c r="F3685" s="1" t="s">
        <v>93</v>
      </c>
      <c r="I3685" s="1" t="n">
        <v>5163</v>
      </c>
      <c r="J3685" s="1" t="n">
        <v>100001</v>
      </c>
      <c r="K3685" s="1" t="n">
        <v>2</v>
      </c>
      <c r="L3685" s="1" t="s">
        <v>4138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7" t="n">
        <v>46192</v>
      </c>
      <c r="C3686" s="1" t="n">
        <v>22</v>
      </c>
      <c r="D3686" s="1" t="s">
        <v>3850</v>
      </c>
      <c r="E3686" s="1" t="n">
        <v>33</v>
      </c>
      <c r="F3686" s="1" t="s">
        <v>93</v>
      </c>
      <c r="I3686" s="1" t="n">
        <v>5163</v>
      </c>
      <c r="J3686" s="1" t="n">
        <v>100002</v>
      </c>
      <c r="K3686" s="1" t="n">
        <v>3</v>
      </c>
      <c r="L3686" s="1" t="s">
        <v>3872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7" t="n">
        <v>46192</v>
      </c>
      <c r="C3687" s="1" t="n">
        <v>22</v>
      </c>
      <c r="D3687" s="1" t="s">
        <v>3850</v>
      </c>
      <c r="E3687" s="1" t="n">
        <v>33</v>
      </c>
      <c r="F3687" s="1" t="s">
        <v>93</v>
      </c>
      <c r="I3687" s="1" t="n">
        <v>5163</v>
      </c>
      <c r="J3687" s="1" t="n">
        <v>100003</v>
      </c>
      <c r="K3687" s="1" t="n">
        <v>4</v>
      </c>
      <c r="L3687" s="1" t="s">
        <v>3873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7" t="n">
        <v>46192</v>
      </c>
      <c r="C3688" s="1" t="n">
        <v>22</v>
      </c>
      <c r="D3688" s="1" t="s">
        <v>3850</v>
      </c>
      <c r="E3688" s="1" t="n">
        <v>33</v>
      </c>
      <c r="F3688" s="1" t="s">
        <v>93</v>
      </c>
      <c r="I3688" s="1" t="n">
        <v>5163</v>
      </c>
      <c r="J3688" s="1" t="n">
        <v>100004</v>
      </c>
      <c r="K3688" s="1" t="n">
        <v>5</v>
      </c>
      <c r="L3688" s="1" t="s">
        <v>3852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7" t="n">
        <v>46192</v>
      </c>
      <c r="C3689" s="1" t="n">
        <v>22</v>
      </c>
      <c r="D3689" s="1" t="s">
        <v>3850</v>
      </c>
      <c r="E3689" s="1" t="n">
        <v>33</v>
      </c>
      <c r="F3689" s="1" t="s">
        <v>93</v>
      </c>
      <c r="I3689" s="1" t="n">
        <v>5163</v>
      </c>
      <c r="J3689" s="1" t="n">
        <v>100520</v>
      </c>
      <c r="K3689" s="1" t="n">
        <v>507</v>
      </c>
      <c r="L3689" s="1" t="s">
        <v>3868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7" t="n">
        <v>46192</v>
      </c>
      <c r="C3690" s="1" t="n">
        <v>22</v>
      </c>
      <c r="D3690" s="1" t="s">
        <v>3850</v>
      </c>
      <c r="E3690" s="1" t="n">
        <v>33</v>
      </c>
      <c r="F3690" s="1" t="s">
        <v>93</v>
      </c>
      <c r="I3690" s="1" t="n">
        <v>5163</v>
      </c>
      <c r="J3690" s="1" t="n">
        <v>110455</v>
      </c>
      <c r="K3690" s="1" t="n">
        <v>53212</v>
      </c>
      <c r="L3690" s="1" t="s">
        <v>3870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7" t="n">
        <v>46192</v>
      </c>
      <c r="C3691" s="1" t="n">
        <v>100</v>
      </c>
      <c r="D3691" s="1" t="s">
        <v>3877</v>
      </c>
      <c r="E3691" s="1" t="n">
        <v>33</v>
      </c>
      <c r="F3691" s="1" t="s">
        <v>93</v>
      </c>
      <c r="I3691" s="1" t="n">
        <v>1274363</v>
      </c>
      <c r="J3691" s="1" t="n">
        <v>100000</v>
      </c>
      <c r="K3691" s="1" t="n">
        <v>1</v>
      </c>
      <c r="L3691" s="1" t="s">
        <v>3851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7" t="n">
        <v>46192</v>
      </c>
      <c r="C3692" s="1" t="n">
        <v>100</v>
      </c>
      <c r="D3692" s="1" t="s">
        <v>3877</v>
      </c>
      <c r="E3692" s="1" t="n">
        <v>33</v>
      </c>
      <c r="F3692" s="1" t="s">
        <v>93</v>
      </c>
      <c r="I3692" s="1" t="n">
        <v>1274363</v>
      </c>
      <c r="J3692" s="1" t="n">
        <v>100006</v>
      </c>
      <c r="K3692" s="1" t="n">
        <v>7</v>
      </c>
      <c r="L3692" s="1" t="s">
        <v>3853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7" t="n">
        <v>46192</v>
      </c>
      <c r="C3693" s="1" t="n">
        <v>100</v>
      </c>
      <c r="D3693" s="1" t="s">
        <v>3877</v>
      </c>
      <c r="E3693" s="1" t="n">
        <v>33</v>
      </c>
      <c r="F3693" s="1" t="s">
        <v>93</v>
      </c>
      <c r="I3693" s="1" t="n">
        <v>1274363</v>
      </c>
      <c r="J3693" s="1" t="n">
        <v>100007</v>
      </c>
      <c r="K3693" s="1" t="n">
        <v>8</v>
      </c>
      <c r="L3693" s="1" t="s">
        <v>3854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7" t="n">
        <v>46192</v>
      </c>
      <c r="C3694" s="1" t="n">
        <v>100</v>
      </c>
      <c r="D3694" s="1" t="s">
        <v>3877</v>
      </c>
      <c r="E3694" s="1" t="n">
        <v>33</v>
      </c>
      <c r="F3694" s="1" t="s">
        <v>93</v>
      </c>
      <c r="I3694" s="1" t="n">
        <v>1274363</v>
      </c>
      <c r="J3694" s="1" t="n">
        <v>100008</v>
      </c>
      <c r="K3694" s="1" t="n">
        <v>9</v>
      </c>
      <c r="L3694" s="1" t="s">
        <v>3855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7" t="n">
        <v>46192</v>
      </c>
      <c r="C3695" s="1" t="n">
        <v>100</v>
      </c>
      <c r="D3695" s="1" t="s">
        <v>3877</v>
      </c>
      <c r="E3695" s="1" t="n">
        <v>33</v>
      </c>
      <c r="F3695" s="1" t="s">
        <v>93</v>
      </c>
      <c r="I3695" s="1" t="n">
        <v>1274363</v>
      </c>
      <c r="J3695" s="1" t="n">
        <v>100011</v>
      </c>
      <c r="K3695" s="1" t="n">
        <v>12</v>
      </c>
      <c r="L3695" s="1" t="s">
        <v>3856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7" t="n">
        <v>46192</v>
      </c>
      <c r="C3696" s="1" t="n">
        <v>100</v>
      </c>
      <c r="D3696" s="1" t="s">
        <v>3877</v>
      </c>
      <c r="E3696" s="1" t="n">
        <v>33</v>
      </c>
      <c r="F3696" s="1" t="s">
        <v>93</v>
      </c>
      <c r="I3696" s="1" t="n">
        <v>1274363</v>
      </c>
      <c r="J3696" s="1" t="n">
        <v>100012</v>
      </c>
      <c r="K3696" s="1" t="n">
        <v>13</v>
      </c>
      <c r="L3696" s="1" t="s">
        <v>3857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7" t="n">
        <v>46192</v>
      </c>
      <c r="C3697" s="1" t="n">
        <v>100</v>
      </c>
      <c r="D3697" s="1" t="s">
        <v>3877</v>
      </c>
      <c r="E3697" s="1" t="n">
        <v>33</v>
      </c>
      <c r="F3697" s="1" t="s">
        <v>93</v>
      </c>
      <c r="I3697" s="1" t="n">
        <v>1274363</v>
      </c>
      <c r="J3697" s="1" t="n">
        <v>100013</v>
      </c>
      <c r="K3697" s="1" t="n">
        <v>14</v>
      </c>
      <c r="L3697" s="1" t="s">
        <v>3858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7" t="n">
        <v>46192</v>
      </c>
      <c r="C3698" s="1" t="n">
        <v>100</v>
      </c>
      <c r="D3698" s="1" t="s">
        <v>3877</v>
      </c>
      <c r="E3698" s="1" t="n">
        <v>33</v>
      </c>
      <c r="F3698" s="1" t="s">
        <v>93</v>
      </c>
      <c r="I3698" s="1" t="n">
        <v>1274363</v>
      </c>
      <c r="J3698" s="1" t="n">
        <v>100014</v>
      </c>
      <c r="K3698" s="1" t="n">
        <v>15</v>
      </c>
      <c r="L3698" s="1" t="s">
        <v>3859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7" t="n">
        <v>46192</v>
      </c>
      <c r="C3699" s="1" t="n">
        <v>100</v>
      </c>
      <c r="D3699" s="1" t="s">
        <v>3877</v>
      </c>
      <c r="E3699" s="1" t="n">
        <v>33</v>
      </c>
      <c r="F3699" s="1" t="s">
        <v>93</v>
      </c>
      <c r="I3699" s="1" t="n">
        <v>1274363</v>
      </c>
      <c r="J3699" s="1" t="n">
        <v>100015</v>
      </c>
      <c r="K3699" s="1" t="n">
        <v>16</v>
      </c>
      <c r="L3699" s="1" t="s">
        <v>3860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7" t="n">
        <v>46192</v>
      </c>
      <c r="C3700" s="1" t="n">
        <v>100</v>
      </c>
      <c r="D3700" s="1" t="s">
        <v>3877</v>
      </c>
      <c r="E3700" s="1" t="n">
        <v>33</v>
      </c>
      <c r="F3700" s="1" t="s">
        <v>93</v>
      </c>
      <c r="I3700" s="1" t="n">
        <v>1274363</v>
      </c>
      <c r="J3700" s="1" t="n">
        <v>100016</v>
      </c>
      <c r="K3700" s="1" t="n">
        <v>17</v>
      </c>
      <c r="L3700" s="1" t="s">
        <v>3861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7" t="n">
        <v>46192</v>
      </c>
      <c r="C3701" s="1" t="n">
        <v>100</v>
      </c>
      <c r="D3701" s="1" t="s">
        <v>3877</v>
      </c>
      <c r="E3701" s="1" t="n">
        <v>33</v>
      </c>
      <c r="F3701" s="1" t="s">
        <v>93</v>
      </c>
      <c r="I3701" s="1" t="n">
        <v>1274363</v>
      </c>
      <c r="J3701" s="1" t="n">
        <v>100017</v>
      </c>
      <c r="K3701" s="1" t="n">
        <v>18</v>
      </c>
      <c r="L3701" s="1" t="s">
        <v>3862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7" t="n">
        <v>46192</v>
      </c>
      <c r="C3702" s="1" t="n">
        <v>100</v>
      </c>
      <c r="D3702" s="1" t="s">
        <v>3877</v>
      </c>
      <c r="E3702" s="1" t="n">
        <v>33</v>
      </c>
      <c r="F3702" s="1" t="s">
        <v>93</v>
      </c>
      <c r="I3702" s="1" t="n">
        <v>1274363</v>
      </c>
      <c r="J3702" s="1" t="n">
        <v>100019</v>
      </c>
      <c r="K3702" s="1" t="n">
        <v>20</v>
      </c>
      <c r="L3702" s="1" t="s">
        <v>3863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7" t="n">
        <v>46192</v>
      </c>
      <c r="C3703" s="1" t="n">
        <v>100</v>
      </c>
      <c r="D3703" s="1" t="s">
        <v>3877</v>
      </c>
      <c r="E3703" s="1" t="n">
        <v>33</v>
      </c>
      <c r="F3703" s="1" t="s">
        <v>93</v>
      </c>
      <c r="I3703" s="1" t="n">
        <v>1274363</v>
      </c>
      <c r="J3703" s="1" t="n">
        <v>100053</v>
      </c>
      <c r="K3703" s="1" t="n">
        <v>54</v>
      </c>
      <c r="L3703" s="1" t="s">
        <v>3866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7" t="n">
        <v>46192</v>
      </c>
      <c r="C3704" s="1" t="n">
        <v>100</v>
      </c>
      <c r="D3704" s="1" t="s">
        <v>3877</v>
      </c>
      <c r="E3704" s="1" t="n">
        <v>33</v>
      </c>
      <c r="F3704" s="1" t="s">
        <v>93</v>
      </c>
      <c r="I3704" s="1" t="n">
        <v>1274363</v>
      </c>
      <c r="J3704" s="1" t="n">
        <v>100638</v>
      </c>
      <c r="K3704" s="1" t="n">
        <v>508</v>
      </c>
      <c r="L3704" s="1" t="s">
        <v>3867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7" t="n">
        <v>46192</v>
      </c>
      <c r="C3705" s="1" t="n">
        <v>100</v>
      </c>
      <c r="D3705" s="1" t="s">
        <v>3877</v>
      </c>
      <c r="E3705" s="1" t="n">
        <v>33</v>
      </c>
      <c r="F3705" s="1" t="s">
        <v>93</v>
      </c>
      <c r="I3705" s="1" t="n">
        <v>1274363</v>
      </c>
      <c r="J3705" s="1" t="n">
        <v>100520</v>
      </c>
      <c r="K3705" s="1" t="n">
        <v>507</v>
      </c>
      <c r="L3705" s="1" t="s">
        <v>3868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7" t="n">
        <v>46192</v>
      </c>
      <c r="C3706" s="1" t="n">
        <v>100</v>
      </c>
      <c r="D3706" s="1" t="s">
        <v>3877</v>
      </c>
      <c r="E3706" s="1" t="n">
        <v>33</v>
      </c>
      <c r="F3706" s="1" t="s">
        <v>93</v>
      </c>
      <c r="I3706" s="1" t="n">
        <v>1274363</v>
      </c>
      <c r="J3706" s="1" t="n">
        <v>100319</v>
      </c>
      <c r="K3706" s="1" t="n">
        <v>73453</v>
      </c>
      <c r="L3706" s="1" t="s">
        <v>3869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7" t="n">
        <v>46192</v>
      </c>
      <c r="C3707" s="1" t="n">
        <v>100</v>
      </c>
      <c r="D3707" s="1" t="s">
        <v>3877</v>
      </c>
      <c r="E3707" s="1" t="n">
        <v>33</v>
      </c>
      <c r="F3707" s="1" t="s">
        <v>93</v>
      </c>
      <c r="I3707" s="1" t="n">
        <v>1274363</v>
      </c>
      <c r="J3707" s="1" t="n">
        <v>110455</v>
      </c>
      <c r="K3707" s="1" t="n">
        <v>53212</v>
      </c>
      <c r="L3707" s="1" t="s">
        <v>3870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7" t="n">
        <v>46192</v>
      </c>
      <c r="C3708" s="1" t="n">
        <v>100</v>
      </c>
      <c r="D3708" s="1" t="s">
        <v>3877</v>
      </c>
      <c r="E3708" s="1" t="n">
        <v>33</v>
      </c>
      <c r="F3708" s="1" t="s">
        <v>93</v>
      </c>
      <c r="I3708" s="1" t="n">
        <v>1274363</v>
      </c>
      <c r="J3708" s="1" t="n">
        <v>78982</v>
      </c>
      <c r="K3708" s="1" t="n">
        <v>383</v>
      </c>
      <c r="L3708" s="1" t="s">
        <v>4202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7" t="n">
        <v>46192</v>
      </c>
      <c r="C3709" s="1" t="n">
        <v>100</v>
      </c>
      <c r="D3709" s="1" t="s">
        <v>3877</v>
      </c>
      <c r="E3709" s="1" t="n">
        <v>33</v>
      </c>
      <c r="F3709" s="1" t="s">
        <v>93</v>
      </c>
      <c r="I3709" s="1" t="n">
        <v>1274368</v>
      </c>
      <c r="J3709" s="1" t="n">
        <v>100000</v>
      </c>
      <c r="K3709" s="1" t="n">
        <v>1</v>
      </c>
      <c r="L3709" s="1" t="s">
        <v>3851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7" t="n">
        <v>46192</v>
      </c>
      <c r="C3710" s="1" t="n">
        <v>100</v>
      </c>
      <c r="D3710" s="1" t="s">
        <v>3877</v>
      </c>
      <c r="E3710" s="1" t="n">
        <v>33</v>
      </c>
      <c r="F3710" s="1" t="s">
        <v>93</v>
      </c>
      <c r="I3710" s="1" t="n">
        <v>1274368</v>
      </c>
      <c r="J3710" s="1" t="n">
        <v>100006</v>
      </c>
      <c r="K3710" s="1" t="n">
        <v>7</v>
      </c>
      <c r="L3710" s="1" t="s">
        <v>3853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7" t="n">
        <v>46192</v>
      </c>
      <c r="C3711" s="1" t="n">
        <v>100</v>
      </c>
      <c r="D3711" s="1" t="s">
        <v>3877</v>
      </c>
      <c r="E3711" s="1" t="n">
        <v>33</v>
      </c>
      <c r="F3711" s="1" t="s">
        <v>93</v>
      </c>
      <c r="I3711" s="1" t="n">
        <v>1274368</v>
      </c>
      <c r="J3711" s="1" t="n">
        <v>100007</v>
      </c>
      <c r="K3711" s="1" t="n">
        <v>8</v>
      </c>
      <c r="L3711" s="1" t="s">
        <v>3854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7" t="n">
        <v>46192</v>
      </c>
      <c r="C3712" s="1" t="n">
        <v>100</v>
      </c>
      <c r="D3712" s="1" t="s">
        <v>3877</v>
      </c>
      <c r="E3712" s="1" t="n">
        <v>33</v>
      </c>
      <c r="F3712" s="1" t="s">
        <v>93</v>
      </c>
      <c r="I3712" s="1" t="n">
        <v>1274368</v>
      </c>
      <c r="J3712" s="1" t="n">
        <v>100008</v>
      </c>
      <c r="K3712" s="1" t="n">
        <v>9</v>
      </c>
      <c r="L3712" s="1" t="s">
        <v>3855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7" t="n">
        <v>46192</v>
      </c>
      <c r="C3713" s="1" t="n">
        <v>100</v>
      </c>
      <c r="D3713" s="1" t="s">
        <v>3877</v>
      </c>
      <c r="E3713" s="1" t="n">
        <v>33</v>
      </c>
      <c r="F3713" s="1" t="s">
        <v>93</v>
      </c>
      <c r="I3713" s="1" t="n">
        <v>1274368</v>
      </c>
      <c r="J3713" s="1" t="n">
        <v>100011</v>
      </c>
      <c r="K3713" s="1" t="n">
        <v>12</v>
      </c>
      <c r="L3713" s="1" t="s">
        <v>3856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7" t="n">
        <v>46192</v>
      </c>
      <c r="C3714" s="1" t="n">
        <v>100</v>
      </c>
      <c r="D3714" s="1" t="s">
        <v>3877</v>
      </c>
      <c r="E3714" s="1" t="n">
        <v>33</v>
      </c>
      <c r="F3714" s="1" t="s">
        <v>93</v>
      </c>
      <c r="I3714" s="1" t="n">
        <v>1274368</v>
      </c>
      <c r="J3714" s="1" t="n">
        <v>100012</v>
      </c>
      <c r="K3714" s="1" t="n">
        <v>13</v>
      </c>
      <c r="L3714" s="1" t="s">
        <v>3857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7" t="n">
        <v>46192</v>
      </c>
      <c r="C3715" s="1" t="n">
        <v>100</v>
      </c>
      <c r="D3715" s="1" t="s">
        <v>3877</v>
      </c>
      <c r="E3715" s="1" t="n">
        <v>33</v>
      </c>
      <c r="F3715" s="1" t="s">
        <v>93</v>
      </c>
      <c r="I3715" s="1" t="n">
        <v>1274368</v>
      </c>
      <c r="J3715" s="1" t="n">
        <v>100013</v>
      </c>
      <c r="K3715" s="1" t="n">
        <v>14</v>
      </c>
      <c r="L3715" s="1" t="s">
        <v>3858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7" t="n">
        <v>46192</v>
      </c>
      <c r="C3716" s="1" t="n">
        <v>100</v>
      </c>
      <c r="D3716" s="1" t="s">
        <v>3877</v>
      </c>
      <c r="E3716" s="1" t="n">
        <v>33</v>
      </c>
      <c r="F3716" s="1" t="s">
        <v>93</v>
      </c>
      <c r="I3716" s="1" t="n">
        <v>1274368</v>
      </c>
      <c r="J3716" s="1" t="n">
        <v>100014</v>
      </c>
      <c r="K3716" s="1" t="n">
        <v>15</v>
      </c>
      <c r="L3716" s="1" t="s">
        <v>3859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7" t="n">
        <v>46192</v>
      </c>
      <c r="C3717" s="1" t="n">
        <v>100</v>
      </c>
      <c r="D3717" s="1" t="s">
        <v>3877</v>
      </c>
      <c r="E3717" s="1" t="n">
        <v>33</v>
      </c>
      <c r="F3717" s="1" t="s">
        <v>93</v>
      </c>
      <c r="I3717" s="1" t="n">
        <v>1274368</v>
      </c>
      <c r="J3717" s="1" t="n">
        <v>100015</v>
      </c>
      <c r="K3717" s="1" t="n">
        <v>16</v>
      </c>
      <c r="L3717" s="1" t="s">
        <v>3860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7" t="n">
        <v>46192</v>
      </c>
      <c r="C3718" s="1" t="n">
        <v>100</v>
      </c>
      <c r="D3718" s="1" t="s">
        <v>3877</v>
      </c>
      <c r="E3718" s="1" t="n">
        <v>33</v>
      </c>
      <c r="F3718" s="1" t="s">
        <v>93</v>
      </c>
      <c r="I3718" s="1" t="n">
        <v>1274368</v>
      </c>
      <c r="J3718" s="1" t="n">
        <v>100016</v>
      </c>
      <c r="K3718" s="1" t="n">
        <v>17</v>
      </c>
      <c r="L3718" s="1" t="s">
        <v>3861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7" t="n">
        <v>46192</v>
      </c>
      <c r="C3719" s="1" t="n">
        <v>100</v>
      </c>
      <c r="D3719" s="1" t="s">
        <v>3877</v>
      </c>
      <c r="E3719" s="1" t="n">
        <v>33</v>
      </c>
      <c r="F3719" s="1" t="s">
        <v>93</v>
      </c>
      <c r="I3719" s="1" t="n">
        <v>1274368</v>
      </c>
      <c r="J3719" s="1" t="n">
        <v>100017</v>
      </c>
      <c r="K3719" s="1" t="n">
        <v>18</v>
      </c>
      <c r="L3719" s="1" t="s">
        <v>3862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7" t="n">
        <v>46192</v>
      </c>
      <c r="C3720" s="1" t="n">
        <v>100</v>
      </c>
      <c r="D3720" s="1" t="s">
        <v>3877</v>
      </c>
      <c r="E3720" s="1" t="n">
        <v>33</v>
      </c>
      <c r="F3720" s="1" t="s">
        <v>93</v>
      </c>
      <c r="I3720" s="1" t="n">
        <v>1274368</v>
      </c>
      <c r="J3720" s="1" t="n">
        <v>100019</v>
      </c>
      <c r="K3720" s="1" t="n">
        <v>20</v>
      </c>
      <c r="L3720" s="1" t="s">
        <v>3863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7" t="n">
        <v>46192</v>
      </c>
      <c r="C3721" s="1" t="n">
        <v>100</v>
      </c>
      <c r="D3721" s="1" t="s">
        <v>3877</v>
      </c>
      <c r="E3721" s="1" t="n">
        <v>33</v>
      </c>
      <c r="F3721" s="1" t="s">
        <v>93</v>
      </c>
      <c r="I3721" s="1" t="n">
        <v>1274368</v>
      </c>
      <c r="J3721" s="1" t="n">
        <v>100020</v>
      </c>
      <c r="K3721" s="1" t="n">
        <v>21</v>
      </c>
      <c r="L3721" s="1" t="s">
        <v>3864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7" t="n">
        <v>46192</v>
      </c>
      <c r="C3722" s="1" t="n">
        <v>100</v>
      </c>
      <c r="D3722" s="1" t="s">
        <v>3877</v>
      </c>
      <c r="E3722" s="1" t="n">
        <v>33</v>
      </c>
      <c r="F3722" s="1" t="s">
        <v>93</v>
      </c>
      <c r="I3722" s="1" t="n">
        <v>1274368</v>
      </c>
      <c r="J3722" s="1" t="n">
        <v>100053</v>
      </c>
      <c r="K3722" s="1" t="n">
        <v>54</v>
      </c>
      <c r="L3722" s="1" t="s">
        <v>3866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7" t="n">
        <v>46192</v>
      </c>
      <c r="C3723" s="1" t="n">
        <v>100</v>
      </c>
      <c r="D3723" s="1" t="s">
        <v>3877</v>
      </c>
      <c r="E3723" s="1" t="n">
        <v>33</v>
      </c>
      <c r="F3723" s="1" t="s">
        <v>93</v>
      </c>
      <c r="I3723" s="1" t="n">
        <v>1274368</v>
      </c>
      <c r="J3723" s="1" t="n">
        <v>100638</v>
      </c>
      <c r="K3723" s="1" t="n">
        <v>508</v>
      </c>
      <c r="L3723" s="1" t="s">
        <v>3867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7" t="n">
        <v>46192</v>
      </c>
      <c r="C3724" s="1" t="n">
        <v>100</v>
      </c>
      <c r="D3724" s="1" t="s">
        <v>3877</v>
      </c>
      <c r="E3724" s="1" t="n">
        <v>33</v>
      </c>
      <c r="F3724" s="1" t="s">
        <v>93</v>
      </c>
      <c r="I3724" s="1" t="n">
        <v>1274368</v>
      </c>
      <c r="J3724" s="1" t="n">
        <v>100520</v>
      </c>
      <c r="K3724" s="1" t="n">
        <v>507</v>
      </c>
      <c r="L3724" s="1" t="s">
        <v>3868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7" t="n">
        <v>46192</v>
      </c>
      <c r="C3725" s="1" t="n">
        <v>100</v>
      </c>
      <c r="D3725" s="1" t="s">
        <v>3877</v>
      </c>
      <c r="E3725" s="1" t="n">
        <v>33</v>
      </c>
      <c r="F3725" s="1" t="s">
        <v>93</v>
      </c>
      <c r="I3725" s="1" t="n">
        <v>1274368</v>
      </c>
      <c r="J3725" s="1" t="n">
        <v>100319</v>
      </c>
      <c r="K3725" s="1" t="n">
        <v>73453</v>
      </c>
      <c r="L3725" s="1" t="s">
        <v>3869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7" t="n">
        <v>46192</v>
      </c>
      <c r="C3726" s="1" t="n">
        <v>100</v>
      </c>
      <c r="D3726" s="1" t="s">
        <v>3877</v>
      </c>
      <c r="E3726" s="1" t="n">
        <v>33</v>
      </c>
      <c r="F3726" s="1" t="s">
        <v>93</v>
      </c>
      <c r="I3726" s="1" t="n">
        <v>1274368</v>
      </c>
      <c r="J3726" s="1" t="n">
        <v>110455</v>
      </c>
      <c r="K3726" s="1" t="n">
        <v>53212</v>
      </c>
      <c r="L3726" s="1" t="s">
        <v>3870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7" t="n">
        <v>46192</v>
      </c>
      <c r="C3727" s="1" t="n">
        <v>100</v>
      </c>
      <c r="D3727" s="1" t="s">
        <v>3877</v>
      </c>
      <c r="E3727" s="1" t="n">
        <v>33</v>
      </c>
      <c r="F3727" s="1" t="s">
        <v>93</v>
      </c>
      <c r="I3727" s="1" t="n">
        <v>1274368</v>
      </c>
      <c r="J3727" s="1" t="n">
        <v>78982</v>
      </c>
      <c r="K3727" s="1" t="n">
        <v>383</v>
      </c>
      <c r="L3727" s="1" t="s">
        <v>4202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7" t="n">
        <v>46192</v>
      </c>
      <c r="C3728" s="1" t="n">
        <v>100</v>
      </c>
      <c r="D3728" s="1" t="s">
        <v>3877</v>
      </c>
      <c r="E3728" s="1" t="n">
        <v>33</v>
      </c>
      <c r="F3728" s="1" t="s">
        <v>93</v>
      </c>
      <c r="I3728" s="1" t="n">
        <v>1274372</v>
      </c>
      <c r="J3728" s="1" t="n">
        <v>100007</v>
      </c>
      <c r="K3728" s="1" t="n">
        <v>8</v>
      </c>
      <c r="L3728" s="1" t="s">
        <v>3854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7" t="n">
        <v>46192</v>
      </c>
      <c r="C3729" s="1" t="n">
        <v>100</v>
      </c>
      <c r="D3729" s="1" t="s">
        <v>3877</v>
      </c>
      <c r="E3729" s="1" t="n">
        <v>33</v>
      </c>
      <c r="F3729" s="1" t="s">
        <v>93</v>
      </c>
      <c r="I3729" s="1" t="n">
        <v>1274372</v>
      </c>
      <c r="J3729" s="1" t="n">
        <v>100008</v>
      </c>
      <c r="K3729" s="1" t="n">
        <v>9</v>
      </c>
      <c r="L3729" s="1" t="s">
        <v>3855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7" t="n">
        <v>46192</v>
      </c>
      <c r="C3730" s="1" t="n">
        <v>100</v>
      </c>
      <c r="D3730" s="1" t="s">
        <v>3877</v>
      </c>
      <c r="E3730" s="1" t="n">
        <v>33</v>
      </c>
      <c r="F3730" s="1" t="s">
        <v>93</v>
      </c>
      <c r="I3730" s="1" t="n">
        <v>1274372</v>
      </c>
      <c r="J3730" s="1" t="n">
        <v>100016</v>
      </c>
      <c r="K3730" s="1" t="n">
        <v>17</v>
      </c>
      <c r="L3730" s="1" t="s">
        <v>3861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7" t="n">
        <v>46192</v>
      </c>
      <c r="C3731" s="1" t="n">
        <v>100</v>
      </c>
      <c r="D3731" s="1" t="s">
        <v>3877</v>
      </c>
      <c r="E3731" s="1" t="n">
        <v>33</v>
      </c>
      <c r="F3731" s="1" t="s">
        <v>93</v>
      </c>
      <c r="I3731" s="1" t="n">
        <v>1274372</v>
      </c>
      <c r="J3731" s="1" t="n">
        <v>100019</v>
      </c>
      <c r="K3731" s="1" t="n">
        <v>20</v>
      </c>
      <c r="L3731" s="1" t="s">
        <v>3863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7" t="n">
        <v>46192</v>
      </c>
      <c r="C3732" s="1" t="n">
        <v>100</v>
      </c>
      <c r="D3732" s="1" t="s">
        <v>3877</v>
      </c>
      <c r="E3732" s="1" t="n">
        <v>33</v>
      </c>
      <c r="F3732" s="1" t="s">
        <v>93</v>
      </c>
      <c r="I3732" s="1" t="n">
        <v>1274372</v>
      </c>
      <c r="J3732" s="1" t="n">
        <v>100053</v>
      </c>
      <c r="K3732" s="1" t="n">
        <v>54</v>
      </c>
      <c r="L3732" s="1" t="s">
        <v>3866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7" t="n">
        <v>46192</v>
      </c>
      <c r="C3733" s="1" t="n">
        <v>100</v>
      </c>
      <c r="D3733" s="1" t="s">
        <v>3877</v>
      </c>
      <c r="E3733" s="1" t="n">
        <v>33</v>
      </c>
      <c r="F3733" s="1" t="s">
        <v>93</v>
      </c>
      <c r="I3733" s="1" t="n">
        <v>1274372</v>
      </c>
      <c r="J3733" s="1" t="n">
        <v>100638</v>
      </c>
      <c r="K3733" s="1" t="n">
        <v>508</v>
      </c>
      <c r="L3733" s="1" t="s">
        <v>3867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7" t="n">
        <v>46192</v>
      </c>
      <c r="C3734" s="1" t="n">
        <v>100</v>
      </c>
      <c r="D3734" s="1" t="s">
        <v>3877</v>
      </c>
      <c r="E3734" s="1" t="n">
        <v>33</v>
      </c>
      <c r="F3734" s="1" t="s">
        <v>93</v>
      </c>
      <c r="I3734" s="1" t="n">
        <v>1274372</v>
      </c>
      <c r="J3734" s="1" t="n">
        <v>110455</v>
      </c>
      <c r="K3734" s="1" t="n">
        <v>53212</v>
      </c>
      <c r="L3734" s="1" t="s">
        <v>3870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7" t="n">
        <v>46192</v>
      </c>
      <c r="C3735" s="1" t="n">
        <v>100</v>
      </c>
      <c r="D3735" s="1" t="s">
        <v>3877</v>
      </c>
      <c r="E3735" s="1" t="n">
        <v>33</v>
      </c>
      <c r="F3735" s="1" t="s">
        <v>93</v>
      </c>
      <c r="I3735" s="1" t="n">
        <v>1274375</v>
      </c>
      <c r="J3735" s="1" t="n">
        <v>100000</v>
      </c>
      <c r="K3735" s="1" t="n">
        <v>1</v>
      </c>
      <c r="L3735" s="1" t="s">
        <v>3851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7" t="n">
        <v>46192</v>
      </c>
      <c r="C3736" s="1" t="n">
        <v>100</v>
      </c>
      <c r="D3736" s="1" t="s">
        <v>3877</v>
      </c>
      <c r="E3736" s="1" t="n">
        <v>33</v>
      </c>
      <c r="F3736" s="1" t="s">
        <v>93</v>
      </c>
      <c r="I3736" s="1" t="n">
        <v>1274375</v>
      </c>
      <c r="J3736" s="1" t="n">
        <v>100001</v>
      </c>
      <c r="K3736" s="1" t="n">
        <v>2</v>
      </c>
      <c r="L3736" s="1" t="s">
        <v>4138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7" t="n">
        <v>46192</v>
      </c>
      <c r="C3737" s="1" t="n">
        <v>100</v>
      </c>
      <c r="D3737" s="1" t="s">
        <v>3877</v>
      </c>
      <c r="E3737" s="1" t="n">
        <v>33</v>
      </c>
      <c r="F3737" s="1" t="s">
        <v>93</v>
      </c>
      <c r="I3737" s="1" t="n">
        <v>1274375</v>
      </c>
      <c r="J3737" s="1" t="n">
        <v>100002</v>
      </c>
      <c r="K3737" s="1" t="n">
        <v>3</v>
      </c>
      <c r="L3737" s="1" t="s">
        <v>3872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7" t="n">
        <v>46192</v>
      </c>
      <c r="C3738" s="1" t="n">
        <v>100</v>
      </c>
      <c r="D3738" s="1" t="s">
        <v>3877</v>
      </c>
      <c r="E3738" s="1" t="n">
        <v>33</v>
      </c>
      <c r="F3738" s="1" t="s">
        <v>93</v>
      </c>
      <c r="I3738" s="1" t="n">
        <v>1274375</v>
      </c>
      <c r="J3738" s="1" t="n">
        <v>100003</v>
      </c>
      <c r="K3738" s="1" t="n">
        <v>4</v>
      </c>
      <c r="L3738" s="1" t="s">
        <v>3873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7" t="n">
        <v>46192</v>
      </c>
      <c r="C3739" s="1" t="n">
        <v>100</v>
      </c>
      <c r="D3739" s="1" t="s">
        <v>3877</v>
      </c>
      <c r="E3739" s="1" t="n">
        <v>33</v>
      </c>
      <c r="F3739" s="1" t="s">
        <v>93</v>
      </c>
      <c r="I3739" s="1" t="n">
        <v>1274375</v>
      </c>
      <c r="J3739" s="1" t="n">
        <v>100004</v>
      </c>
      <c r="K3739" s="1" t="n">
        <v>5</v>
      </c>
      <c r="L3739" s="1" t="s">
        <v>3852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7" t="n">
        <v>46192</v>
      </c>
      <c r="C3740" s="1" t="n">
        <v>100</v>
      </c>
      <c r="D3740" s="1" t="s">
        <v>3877</v>
      </c>
      <c r="E3740" s="1" t="n">
        <v>33</v>
      </c>
      <c r="F3740" s="1" t="s">
        <v>93</v>
      </c>
      <c r="I3740" s="1" t="n">
        <v>1274375</v>
      </c>
      <c r="J3740" s="1" t="n">
        <v>100520</v>
      </c>
      <c r="K3740" s="1" t="n">
        <v>507</v>
      </c>
      <c r="L3740" s="1" t="s">
        <v>3868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7" t="n">
        <v>46192</v>
      </c>
      <c r="C3741" s="1" t="n">
        <v>100</v>
      </c>
      <c r="D3741" s="1" t="s">
        <v>3877</v>
      </c>
      <c r="E3741" s="1" t="n">
        <v>33</v>
      </c>
      <c r="F3741" s="1" t="s">
        <v>93</v>
      </c>
      <c r="I3741" s="1" t="n">
        <v>1274375</v>
      </c>
      <c r="J3741" s="1" t="n">
        <v>110455</v>
      </c>
      <c r="K3741" s="1" t="n">
        <v>53212</v>
      </c>
      <c r="L3741" s="1" t="s">
        <v>3870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7" t="n">
        <v>46192</v>
      </c>
      <c r="C3742" s="1" t="n">
        <v>100</v>
      </c>
      <c r="D3742" s="1" t="s">
        <v>3877</v>
      </c>
      <c r="E3742" s="1" t="n">
        <v>33</v>
      </c>
      <c r="F3742" s="1" t="s">
        <v>93</v>
      </c>
      <c r="I3742" s="1" t="n">
        <v>1274523</v>
      </c>
      <c r="J3742" s="1" t="n">
        <v>100000</v>
      </c>
      <c r="K3742" s="1" t="n">
        <v>1</v>
      </c>
      <c r="L3742" s="1" t="s">
        <v>3851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7" t="n">
        <v>46192</v>
      </c>
      <c r="C3743" s="1" t="n">
        <v>100</v>
      </c>
      <c r="D3743" s="1" t="s">
        <v>3877</v>
      </c>
      <c r="E3743" s="1" t="n">
        <v>33</v>
      </c>
      <c r="F3743" s="1" t="s">
        <v>93</v>
      </c>
      <c r="I3743" s="1" t="n">
        <v>1274523</v>
      </c>
      <c r="J3743" s="1" t="n">
        <v>100006</v>
      </c>
      <c r="K3743" s="1" t="n">
        <v>7</v>
      </c>
      <c r="L3743" s="1" t="s">
        <v>3853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7" t="n">
        <v>46192</v>
      </c>
      <c r="C3744" s="1" t="n">
        <v>100</v>
      </c>
      <c r="D3744" s="1" t="s">
        <v>3877</v>
      </c>
      <c r="E3744" s="1" t="n">
        <v>33</v>
      </c>
      <c r="F3744" s="1" t="s">
        <v>93</v>
      </c>
      <c r="I3744" s="1" t="n">
        <v>1274523</v>
      </c>
      <c r="J3744" s="1" t="n">
        <v>100007</v>
      </c>
      <c r="K3744" s="1" t="n">
        <v>8</v>
      </c>
      <c r="L3744" s="1" t="s">
        <v>3854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7" t="n">
        <v>46192</v>
      </c>
      <c r="C3745" s="1" t="n">
        <v>100</v>
      </c>
      <c r="D3745" s="1" t="s">
        <v>3877</v>
      </c>
      <c r="E3745" s="1" t="n">
        <v>33</v>
      </c>
      <c r="F3745" s="1" t="s">
        <v>93</v>
      </c>
      <c r="I3745" s="1" t="n">
        <v>1274523</v>
      </c>
      <c r="J3745" s="1" t="n">
        <v>100008</v>
      </c>
      <c r="K3745" s="1" t="n">
        <v>9</v>
      </c>
      <c r="L3745" s="1" t="s">
        <v>3855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7" t="n">
        <v>46192</v>
      </c>
      <c r="C3746" s="1" t="n">
        <v>100</v>
      </c>
      <c r="D3746" s="1" t="s">
        <v>3877</v>
      </c>
      <c r="E3746" s="1" t="n">
        <v>33</v>
      </c>
      <c r="F3746" s="1" t="s">
        <v>93</v>
      </c>
      <c r="I3746" s="1" t="n">
        <v>1274523</v>
      </c>
      <c r="J3746" s="1" t="n">
        <v>100011</v>
      </c>
      <c r="K3746" s="1" t="n">
        <v>12</v>
      </c>
      <c r="L3746" s="1" t="s">
        <v>3856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7" t="n">
        <v>46192</v>
      </c>
      <c r="C3747" s="1" t="n">
        <v>100</v>
      </c>
      <c r="D3747" s="1" t="s">
        <v>3877</v>
      </c>
      <c r="E3747" s="1" t="n">
        <v>33</v>
      </c>
      <c r="F3747" s="1" t="s">
        <v>93</v>
      </c>
      <c r="I3747" s="1" t="n">
        <v>1274523</v>
      </c>
      <c r="J3747" s="1" t="n">
        <v>100012</v>
      </c>
      <c r="K3747" s="1" t="n">
        <v>13</v>
      </c>
      <c r="L3747" s="1" t="s">
        <v>3857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7" t="n">
        <v>46192</v>
      </c>
      <c r="C3748" s="1" t="n">
        <v>100</v>
      </c>
      <c r="D3748" s="1" t="s">
        <v>3877</v>
      </c>
      <c r="E3748" s="1" t="n">
        <v>33</v>
      </c>
      <c r="F3748" s="1" t="s">
        <v>93</v>
      </c>
      <c r="I3748" s="1" t="n">
        <v>1274523</v>
      </c>
      <c r="J3748" s="1" t="n">
        <v>100013</v>
      </c>
      <c r="K3748" s="1" t="n">
        <v>14</v>
      </c>
      <c r="L3748" s="1" t="s">
        <v>3858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7" t="n">
        <v>46192</v>
      </c>
      <c r="C3749" s="1" t="n">
        <v>100</v>
      </c>
      <c r="D3749" s="1" t="s">
        <v>3877</v>
      </c>
      <c r="E3749" s="1" t="n">
        <v>33</v>
      </c>
      <c r="F3749" s="1" t="s">
        <v>93</v>
      </c>
      <c r="I3749" s="1" t="n">
        <v>1274523</v>
      </c>
      <c r="J3749" s="1" t="n">
        <v>100014</v>
      </c>
      <c r="K3749" s="1" t="n">
        <v>15</v>
      </c>
      <c r="L3749" s="1" t="s">
        <v>3859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7" t="n">
        <v>46192</v>
      </c>
      <c r="C3750" s="1" t="n">
        <v>100</v>
      </c>
      <c r="D3750" s="1" t="s">
        <v>3877</v>
      </c>
      <c r="E3750" s="1" t="n">
        <v>33</v>
      </c>
      <c r="F3750" s="1" t="s">
        <v>93</v>
      </c>
      <c r="I3750" s="1" t="n">
        <v>1274523</v>
      </c>
      <c r="J3750" s="1" t="n">
        <v>100015</v>
      </c>
      <c r="K3750" s="1" t="n">
        <v>16</v>
      </c>
      <c r="L3750" s="1" t="s">
        <v>3860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7" t="n">
        <v>46192</v>
      </c>
      <c r="C3751" s="1" t="n">
        <v>100</v>
      </c>
      <c r="D3751" s="1" t="s">
        <v>3877</v>
      </c>
      <c r="E3751" s="1" t="n">
        <v>33</v>
      </c>
      <c r="F3751" s="1" t="s">
        <v>93</v>
      </c>
      <c r="I3751" s="1" t="n">
        <v>1274523</v>
      </c>
      <c r="J3751" s="1" t="n">
        <v>100016</v>
      </c>
      <c r="K3751" s="1" t="n">
        <v>17</v>
      </c>
      <c r="L3751" s="1" t="s">
        <v>3861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7" t="n">
        <v>46192</v>
      </c>
      <c r="C3752" s="1" t="n">
        <v>100</v>
      </c>
      <c r="D3752" s="1" t="s">
        <v>3877</v>
      </c>
      <c r="E3752" s="1" t="n">
        <v>33</v>
      </c>
      <c r="F3752" s="1" t="s">
        <v>93</v>
      </c>
      <c r="I3752" s="1" t="n">
        <v>1274523</v>
      </c>
      <c r="J3752" s="1" t="n">
        <v>100017</v>
      </c>
      <c r="K3752" s="1" t="n">
        <v>18</v>
      </c>
      <c r="L3752" s="1" t="s">
        <v>3862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7" t="n">
        <v>46192</v>
      </c>
      <c r="C3753" s="1" t="n">
        <v>100</v>
      </c>
      <c r="D3753" s="1" t="s">
        <v>3877</v>
      </c>
      <c r="E3753" s="1" t="n">
        <v>33</v>
      </c>
      <c r="F3753" s="1" t="s">
        <v>93</v>
      </c>
      <c r="I3753" s="1" t="n">
        <v>1274523</v>
      </c>
      <c r="J3753" s="1" t="n">
        <v>100019</v>
      </c>
      <c r="K3753" s="1" t="n">
        <v>20</v>
      </c>
      <c r="L3753" s="1" t="s">
        <v>3863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7" t="n">
        <v>46192</v>
      </c>
      <c r="C3754" s="1" t="n">
        <v>100</v>
      </c>
      <c r="D3754" s="1" t="s">
        <v>3877</v>
      </c>
      <c r="E3754" s="1" t="n">
        <v>33</v>
      </c>
      <c r="F3754" s="1" t="s">
        <v>93</v>
      </c>
      <c r="I3754" s="1" t="n">
        <v>1274523</v>
      </c>
      <c r="J3754" s="1" t="n">
        <v>100020</v>
      </c>
      <c r="K3754" s="1" t="n">
        <v>21</v>
      </c>
      <c r="L3754" s="1" t="s">
        <v>3864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7" t="n">
        <v>46192</v>
      </c>
      <c r="C3755" s="1" t="n">
        <v>100</v>
      </c>
      <c r="D3755" s="1" t="s">
        <v>3877</v>
      </c>
      <c r="E3755" s="1" t="n">
        <v>33</v>
      </c>
      <c r="F3755" s="1" t="s">
        <v>93</v>
      </c>
      <c r="I3755" s="1" t="n">
        <v>1274523</v>
      </c>
      <c r="J3755" s="1" t="n">
        <v>100053</v>
      </c>
      <c r="K3755" s="1" t="n">
        <v>54</v>
      </c>
      <c r="L3755" s="1" t="s">
        <v>3866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7" t="n">
        <v>46192</v>
      </c>
      <c r="C3756" s="1" t="n">
        <v>100</v>
      </c>
      <c r="D3756" s="1" t="s">
        <v>3877</v>
      </c>
      <c r="E3756" s="1" t="n">
        <v>33</v>
      </c>
      <c r="F3756" s="1" t="s">
        <v>93</v>
      </c>
      <c r="I3756" s="1" t="n">
        <v>1274523</v>
      </c>
      <c r="J3756" s="1" t="n">
        <v>100638</v>
      </c>
      <c r="K3756" s="1" t="n">
        <v>508</v>
      </c>
      <c r="L3756" s="1" t="s">
        <v>3867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7" t="n">
        <v>46192</v>
      </c>
      <c r="C3757" s="1" t="n">
        <v>100</v>
      </c>
      <c r="D3757" s="1" t="s">
        <v>3877</v>
      </c>
      <c r="E3757" s="1" t="n">
        <v>33</v>
      </c>
      <c r="F3757" s="1" t="s">
        <v>93</v>
      </c>
      <c r="I3757" s="1" t="n">
        <v>1274523</v>
      </c>
      <c r="J3757" s="1" t="n">
        <v>100520</v>
      </c>
      <c r="K3757" s="1" t="n">
        <v>507</v>
      </c>
      <c r="L3757" s="1" t="s">
        <v>3868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7" t="n">
        <v>46192</v>
      </c>
      <c r="C3758" s="1" t="n">
        <v>100</v>
      </c>
      <c r="D3758" s="1" t="s">
        <v>3877</v>
      </c>
      <c r="E3758" s="1" t="n">
        <v>33</v>
      </c>
      <c r="F3758" s="1" t="s">
        <v>93</v>
      </c>
      <c r="I3758" s="1" t="n">
        <v>1274523</v>
      </c>
      <c r="J3758" s="1" t="n">
        <v>100319</v>
      </c>
      <c r="K3758" s="1" t="n">
        <v>73453</v>
      </c>
      <c r="L3758" s="1" t="s">
        <v>3869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7" t="n">
        <v>46192</v>
      </c>
      <c r="C3759" s="1" t="n">
        <v>100</v>
      </c>
      <c r="D3759" s="1" t="s">
        <v>3877</v>
      </c>
      <c r="E3759" s="1" t="n">
        <v>33</v>
      </c>
      <c r="F3759" s="1" t="s">
        <v>93</v>
      </c>
      <c r="I3759" s="1" t="n">
        <v>1274523</v>
      </c>
      <c r="J3759" s="1" t="n">
        <v>110455</v>
      </c>
      <c r="K3759" s="1" t="n">
        <v>53212</v>
      </c>
      <c r="L3759" s="1" t="s">
        <v>3870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7" t="n">
        <v>46192</v>
      </c>
      <c r="C3760" s="1" t="n">
        <v>100</v>
      </c>
      <c r="D3760" s="1" t="s">
        <v>3877</v>
      </c>
      <c r="E3760" s="1" t="n">
        <v>33</v>
      </c>
      <c r="F3760" s="1" t="s">
        <v>93</v>
      </c>
      <c r="I3760" s="1" t="n">
        <v>1274523</v>
      </c>
      <c r="J3760" s="1" t="n">
        <v>78982</v>
      </c>
      <c r="K3760" s="1" t="n">
        <v>383</v>
      </c>
      <c r="L3760" s="1" t="s">
        <v>4202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7" t="n">
        <v>46192</v>
      </c>
      <c r="C3761" s="1" t="n">
        <v>100</v>
      </c>
      <c r="D3761" s="1" t="s">
        <v>3877</v>
      </c>
      <c r="E3761" s="1" t="n">
        <v>33</v>
      </c>
      <c r="F3761" s="1" t="s">
        <v>93</v>
      </c>
      <c r="I3761" s="1" t="n">
        <v>1274528</v>
      </c>
      <c r="J3761" s="1" t="n">
        <v>100000</v>
      </c>
      <c r="K3761" s="1" t="n">
        <v>1</v>
      </c>
      <c r="L3761" s="1" t="s">
        <v>3851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7" t="n">
        <v>46192</v>
      </c>
      <c r="C3762" s="1" t="n">
        <v>100</v>
      </c>
      <c r="D3762" s="1" t="s">
        <v>3877</v>
      </c>
      <c r="E3762" s="1" t="n">
        <v>33</v>
      </c>
      <c r="F3762" s="1" t="s">
        <v>93</v>
      </c>
      <c r="I3762" s="1" t="n">
        <v>1274528</v>
      </c>
      <c r="J3762" s="1" t="n">
        <v>100006</v>
      </c>
      <c r="K3762" s="1" t="n">
        <v>7</v>
      </c>
      <c r="L3762" s="1" t="s">
        <v>3853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7" t="n">
        <v>46192</v>
      </c>
      <c r="C3763" s="1" t="n">
        <v>100</v>
      </c>
      <c r="D3763" s="1" t="s">
        <v>3877</v>
      </c>
      <c r="E3763" s="1" t="n">
        <v>33</v>
      </c>
      <c r="F3763" s="1" t="s">
        <v>93</v>
      </c>
      <c r="I3763" s="1" t="n">
        <v>1274528</v>
      </c>
      <c r="J3763" s="1" t="n">
        <v>100007</v>
      </c>
      <c r="K3763" s="1" t="n">
        <v>8</v>
      </c>
      <c r="L3763" s="1" t="s">
        <v>3854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7" t="n">
        <v>46192</v>
      </c>
      <c r="C3764" s="1" t="n">
        <v>100</v>
      </c>
      <c r="D3764" s="1" t="s">
        <v>3877</v>
      </c>
      <c r="E3764" s="1" t="n">
        <v>33</v>
      </c>
      <c r="F3764" s="1" t="s">
        <v>93</v>
      </c>
      <c r="I3764" s="1" t="n">
        <v>1274528</v>
      </c>
      <c r="J3764" s="1" t="n">
        <v>100008</v>
      </c>
      <c r="K3764" s="1" t="n">
        <v>9</v>
      </c>
      <c r="L3764" s="1" t="s">
        <v>3855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7" t="n">
        <v>46192</v>
      </c>
      <c r="C3765" s="1" t="n">
        <v>100</v>
      </c>
      <c r="D3765" s="1" t="s">
        <v>3877</v>
      </c>
      <c r="E3765" s="1" t="n">
        <v>33</v>
      </c>
      <c r="F3765" s="1" t="s">
        <v>93</v>
      </c>
      <c r="I3765" s="1" t="n">
        <v>1274528</v>
      </c>
      <c r="J3765" s="1" t="n">
        <v>100011</v>
      </c>
      <c r="K3765" s="1" t="n">
        <v>12</v>
      </c>
      <c r="L3765" s="1" t="s">
        <v>3856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7" t="n">
        <v>46192</v>
      </c>
      <c r="C3766" s="1" t="n">
        <v>100</v>
      </c>
      <c r="D3766" s="1" t="s">
        <v>3877</v>
      </c>
      <c r="E3766" s="1" t="n">
        <v>33</v>
      </c>
      <c r="F3766" s="1" t="s">
        <v>93</v>
      </c>
      <c r="I3766" s="1" t="n">
        <v>1274528</v>
      </c>
      <c r="J3766" s="1" t="n">
        <v>100012</v>
      </c>
      <c r="K3766" s="1" t="n">
        <v>13</v>
      </c>
      <c r="L3766" s="1" t="s">
        <v>3857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7" t="n">
        <v>46192</v>
      </c>
      <c r="C3767" s="1" t="n">
        <v>100</v>
      </c>
      <c r="D3767" s="1" t="s">
        <v>3877</v>
      </c>
      <c r="E3767" s="1" t="n">
        <v>33</v>
      </c>
      <c r="F3767" s="1" t="s">
        <v>93</v>
      </c>
      <c r="I3767" s="1" t="n">
        <v>1274528</v>
      </c>
      <c r="J3767" s="1" t="n">
        <v>100013</v>
      </c>
      <c r="K3767" s="1" t="n">
        <v>14</v>
      </c>
      <c r="L3767" s="1" t="s">
        <v>3858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7" t="n">
        <v>46192</v>
      </c>
      <c r="C3768" s="1" t="n">
        <v>100</v>
      </c>
      <c r="D3768" s="1" t="s">
        <v>3877</v>
      </c>
      <c r="E3768" s="1" t="n">
        <v>33</v>
      </c>
      <c r="F3768" s="1" t="s">
        <v>93</v>
      </c>
      <c r="I3768" s="1" t="n">
        <v>1274528</v>
      </c>
      <c r="J3768" s="1" t="n">
        <v>100014</v>
      </c>
      <c r="K3768" s="1" t="n">
        <v>15</v>
      </c>
      <c r="L3768" s="1" t="s">
        <v>3859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7" t="n">
        <v>46192</v>
      </c>
      <c r="C3769" s="1" t="n">
        <v>100</v>
      </c>
      <c r="D3769" s="1" t="s">
        <v>3877</v>
      </c>
      <c r="E3769" s="1" t="n">
        <v>33</v>
      </c>
      <c r="F3769" s="1" t="s">
        <v>93</v>
      </c>
      <c r="I3769" s="1" t="n">
        <v>1274528</v>
      </c>
      <c r="J3769" s="1" t="n">
        <v>100015</v>
      </c>
      <c r="K3769" s="1" t="n">
        <v>16</v>
      </c>
      <c r="L3769" s="1" t="s">
        <v>3860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7" t="n">
        <v>46192</v>
      </c>
      <c r="C3770" s="1" t="n">
        <v>100</v>
      </c>
      <c r="D3770" s="1" t="s">
        <v>3877</v>
      </c>
      <c r="E3770" s="1" t="n">
        <v>33</v>
      </c>
      <c r="F3770" s="1" t="s">
        <v>93</v>
      </c>
      <c r="I3770" s="1" t="n">
        <v>1274528</v>
      </c>
      <c r="J3770" s="1" t="n">
        <v>100016</v>
      </c>
      <c r="K3770" s="1" t="n">
        <v>17</v>
      </c>
      <c r="L3770" s="1" t="s">
        <v>3861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7" t="n">
        <v>46192</v>
      </c>
      <c r="C3771" s="1" t="n">
        <v>100</v>
      </c>
      <c r="D3771" s="1" t="s">
        <v>3877</v>
      </c>
      <c r="E3771" s="1" t="n">
        <v>33</v>
      </c>
      <c r="F3771" s="1" t="s">
        <v>93</v>
      </c>
      <c r="I3771" s="1" t="n">
        <v>1274528</v>
      </c>
      <c r="J3771" s="1" t="n">
        <v>100017</v>
      </c>
      <c r="K3771" s="1" t="n">
        <v>18</v>
      </c>
      <c r="L3771" s="1" t="s">
        <v>3862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7" t="n">
        <v>46192</v>
      </c>
      <c r="C3772" s="1" t="n">
        <v>100</v>
      </c>
      <c r="D3772" s="1" t="s">
        <v>3877</v>
      </c>
      <c r="E3772" s="1" t="n">
        <v>33</v>
      </c>
      <c r="F3772" s="1" t="s">
        <v>93</v>
      </c>
      <c r="I3772" s="1" t="n">
        <v>1274528</v>
      </c>
      <c r="J3772" s="1" t="n">
        <v>100019</v>
      </c>
      <c r="K3772" s="1" t="n">
        <v>20</v>
      </c>
      <c r="L3772" s="1" t="s">
        <v>3863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7" t="n">
        <v>46192</v>
      </c>
      <c r="C3773" s="1" t="n">
        <v>100</v>
      </c>
      <c r="D3773" s="1" t="s">
        <v>3877</v>
      </c>
      <c r="E3773" s="1" t="n">
        <v>33</v>
      </c>
      <c r="F3773" s="1" t="s">
        <v>93</v>
      </c>
      <c r="I3773" s="1" t="n">
        <v>1274528</v>
      </c>
      <c r="J3773" s="1" t="n">
        <v>100020</v>
      </c>
      <c r="K3773" s="1" t="n">
        <v>21</v>
      </c>
      <c r="L3773" s="1" t="s">
        <v>3864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7" t="n">
        <v>46192</v>
      </c>
      <c r="C3774" s="1" t="n">
        <v>100</v>
      </c>
      <c r="D3774" s="1" t="s">
        <v>3877</v>
      </c>
      <c r="E3774" s="1" t="n">
        <v>33</v>
      </c>
      <c r="F3774" s="1" t="s">
        <v>93</v>
      </c>
      <c r="I3774" s="1" t="n">
        <v>1274528</v>
      </c>
      <c r="J3774" s="1" t="n">
        <v>100053</v>
      </c>
      <c r="K3774" s="1" t="n">
        <v>54</v>
      </c>
      <c r="L3774" s="1" t="s">
        <v>3866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7" t="n">
        <v>46192</v>
      </c>
      <c r="C3775" s="1" t="n">
        <v>100</v>
      </c>
      <c r="D3775" s="1" t="s">
        <v>3877</v>
      </c>
      <c r="E3775" s="1" t="n">
        <v>33</v>
      </c>
      <c r="F3775" s="1" t="s">
        <v>93</v>
      </c>
      <c r="I3775" s="1" t="n">
        <v>1274528</v>
      </c>
      <c r="J3775" s="1" t="n">
        <v>100638</v>
      </c>
      <c r="K3775" s="1" t="n">
        <v>508</v>
      </c>
      <c r="L3775" s="1" t="s">
        <v>3867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7" t="n">
        <v>46192</v>
      </c>
      <c r="C3776" s="1" t="n">
        <v>100</v>
      </c>
      <c r="D3776" s="1" t="s">
        <v>3877</v>
      </c>
      <c r="E3776" s="1" t="n">
        <v>33</v>
      </c>
      <c r="F3776" s="1" t="s">
        <v>93</v>
      </c>
      <c r="I3776" s="1" t="n">
        <v>1274528</v>
      </c>
      <c r="J3776" s="1" t="n">
        <v>100520</v>
      </c>
      <c r="K3776" s="1" t="n">
        <v>507</v>
      </c>
      <c r="L3776" s="1" t="s">
        <v>3868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7" t="n">
        <v>46192</v>
      </c>
      <c r="C3777" s="1" t="n">
        <v>100</v>
      </c>
      <c r="D3777" s="1" t="s">
        <v>3877</v>
      </c>
      <c r="E3777" s="1" t="n">
        <v>33</v>
      </c>
      <c r="F3777" s="1" t="s">
        <v>93</v>
      </c>
      <c r="I3777" s="1" t="n">
        <v>1274528</v>
      </c>
      <c r="J3777" s="1" t="n">
        <v>100319</v>
      </c>
      <c r="K3777" s="1" t="n">
        <v>73453</v>
      </c>
      <c r="L3777" s="1" t="s">
        <v>3869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7" t="n">
        <v>46192</v>
      </c>
      <c r="C3778" s="1" t="n">
        <v>100</v>
      </c>
      <c r="D3778" s="1" t="s">
        <v>3877</v>
      </c>
      <c r="E3778" s="1" t="n">
        <v>33</v>
      </c>
      <c r="F3778" s="1" t="s">
        <v>93</v>
      </c>
      <c r="I3778" s="1" t="n">
        <v>1274528</v>
      </c>
      <c r="J3778" s="1" t="n">
        <v>110455</v>
      </c>
      <c r="K3778" s="1" t="n">
        <v>53212</v>
      </c>
      <c r="L3778" s="1" t="s">
        <v>3870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7" t="n">
        <v>46192</v>
      </c>
      <c r="C3779" s="1" t="n">
        <v>100</v>
      </c>
      <c r="D3779" s="1" t="s">
        <v>3877</v>
      </c>
      <c r="E3779" s="1" t="n">
        <v>33</v>
      </c>
      <c r="F3779" s="1" t="s">
        <v>93</v>
      </c>
      <c r="I3779" s="1" t="n">
        <v>1274534</v>
      </c>
      <c r="J3779" s="1" t="n">
        <v>100000</v>
      </c>
      <c r="K3779" s="1" t="n">
        <v>1</v>
      </c>
      <c r="L3779" s="1" t="s">
        <v>3851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7" t="n">
        <v>46192</v>
      </c>
      <c r="C3780" s="1" t="n">
        <v>100</v>
      </c>
      <c r="D3780" s="1" t="s">
        <v>3877</v>
      </c>
      <c r="E3780" s="1" t="n">
        <v>33</v>
      </c>
      <c r="F3780" s="1" t="s">
        <v>93</v>
      </c>
      <c r="I3780" s="1" t="n">
        <v>1274534</v>
      </c>
      <c r="J3780" s="1" t="n">
        <v>100006</v>
      </c>
      <c r="K3780" s="1" t="n">
        <v>7</v>
      </c>
      <c r="L3780" s="1" t="s">
        <v>3853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7" t="n">
        <v>46192</v>
      </c>
      <c r="C3781" s="1" t="n">
        <v>100</v>
      </c>
      <c r="D3781" s="1" t="s">
        <v>3877</v>
      </c>
      <c r="E3781" s="1" t="n">
        <v>33</v>
      </c>
      <c r="F3781" s="1" t="s">
        <v>93</v>
      </c>
      <c r="I3781" s="1" t="n">
        <v>1274534</v>
      </c>
      <c r="J3781" s="1" t="n">
        <v>100007</v>
      </c>
      <c r="K3781" s="1" t="n">
        <v>8</v>
      </c>
      <c r="L3781" s="1" t="s">
        <v>3854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7" t="n">
        <v>46192</v>
      </c>
      <c r="C3782" s="1" t="n">
        <v>100</v>
      </c>
      <c r="D3782" s="1" t="s">
        <v>3877</v>
      </c>
      <c r="E3782" s="1" t="n">
        <v>33</v>
      </c>
      <c r="F3782" s="1" t="s">
        <v>93</v>
      </c>
      <c r="I3782" s="1" t="n">
        <v>1274534</v>
      </c>
      <c r="J3782" s="1" t="n">
        <v>100008</v>
      </c>
      <c r="K3782" s="1" t="n">
        <v>9</v>
      </c>
      <c r="L3782" s="1" t="s">
        <v>3855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7" t="n">
        <v>46192</v>
      </c>
      <c r="C3783" s="1" t="n">
        <v>100</v>
      </c>
      <c r="D3783" s="1" t="s">
        <v>3877</v>
      </c>
      <c r="E3783" s="1" t="n">
        <v>33</v>
      </c>
      <c r="F3783" s="1" t="s">
        <v>93</v>
      </c>
      <c r="I3783" s="1" t="n">
        <v>1274534</v>
      </c>
      <c r="J3783" s="1" t="n">
        <v>100011</v>
      </c>
      <c r="K3783" s="1" t="n">
        <v>12</v>
      </c>
      <c r="L3783" s="1" t="s">
        <v>3856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7" t="n">
        <v>46192</v>
      </c>
      <c r="C3784" s="1" t="n">
        <v>100</v>
      </c>
      <c r="D3784" s="1" t="s">
        <v>3877</v>
      </c>
      <c r="E3784" s="1" t="n">
        <v>33</v>
      </c>
      <c r="F3784" s="1" t="s">
        <v>93</v>
      </c>
      <c r="I3784" s="1" t="n">
        <v>1274534</v>
      </c>
      <c r="J3784" s="1" t="n">
        <v>100012</v>
      </c>
      <c r="K3784" s="1" t="n">
        <v>13</v>
      </c>
      <c r="L3784" s="1" t="s">
        <v>3857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7" t="n">
        <v>46192</v>
      </c>
      <c r="C3785" s="1" t="n">
        <v>100</v>
      </c>
      <c r="D3785" s="1" t="s">
        <v>3877</v>
      </c>
      <c r="E3785" s="1" t="n">
        <v>33</v>
      </c>
      <c r="F3785" s="1" t="s">
        <v>93</v>
      </c>
      <c r="I3785" s="1" t="n">
        <v>1274534</v>
      </c>
      <c r="J3785" s="1" t="n">
        <v>100013</v>
      </c>
      <c r="K3785" s="1" t="n">
        <v>14</v>
      </c>
      <c r="L3785" s="1" t="s">
        <v>3858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7" t="n">
        <v>46192</v>
      </c>
      <c r="C3786" s="1" t="n">
        <v>100</v>
      </c>
      <c r="D3786" s="1" t="s">
        <v>3877</v>
      </c>
      <c r="E3786" s="1" t="n">
        <v>33</v>
      </c>
      <c r="F3786" s="1" t="s">
        <v>93</v>
      </c>
      <c r="I3786" s="1" t="n">
        <v>1274534</v>
      </c>
      <c r="J3786" s="1" t="n">
        <v>100014</v>
      </c>
      <c r="K3786" s="1" t="n">
        <v>15</v>
      </c>
      <c r="L3786" s="1" t="s">
        <v>3859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7" t="n">
        <v>46192</v>
      </c>
      <c r="C3787" s="1" t="n">
        <v>100</v>
      </c>
      <c r="D3787" s="1" t="s">
        <v>3877</v>
      </c>
      <c r="E3787" s="1" t="n">
        <v>33</v>
      </c>
      <c r="F3787" s="1" t="s">
        <v>93</v>
      </c>
      <c r="I3787" s="1" t="n">
        <v>1274534</v>
      </c>
      <c r="J3787" s="1" t="n">
        <v>100015</v>
      </c>
      <c r="K3787" s="1" t="n">
        <v>16</v>
      </c>
      <c r="L3787" s="1" t="s">
        <v>3860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7" t="n">
        <v>46192</v>
      </c>
      <c r="C3788" s="1" t="n">
        <v>100</v>
      </c>
      <c r="D3788" s="1" t="s">
        <v>3877</v>
      </c>
      <c r="E3788" s="1" t="n">
        <v>33</v>
      </c>
      <c r="F3788" s="1" t="s">
        <v>93</v>
      </c>
      <c r="I3788" s="1" t="n">
        <v>1274534</v>
      </c>
      <c r="J3788" s="1" t="n">
        <v>100016</v>
      </c>
      <c r="K3788" s="1" t="n">
        <v>17</v>
      </c>
      <c r="L3788" s="1" t="s">
        <v>3861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7" t="n">
        <v>46192</v>
      </c>
      <c r="C3789" s="1" t="n">
        <v>100</v>
      </c>
      <c r="D3789" s="1" t="s">
        <v>3877</v>
      </c>
      <c r="E3789" s="1" t="n">
        <v>33</v>
      </c>
      <c r="F3789" s="1" t="s">
        <v>93</v>
      </c>
      <c r="I3789" s="1" t="n">
        <v>1274534</v>
      </c>
      <c r="J3789" s="1" t="n">
        <v>100017</v>
      </c>
      <c r="K3789" s="1" t="n">
        <v>18</v>
      </c>
      <c r="L3789" s="1" t="s">
        <v>3862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7" t="n">
        <v>46192</v>
      </c>
      <c r="C3790" s="1" t="n">
        <v>100</v>
      </c>
      <c r="D3790" s="1" t="s">
        <v>3877</v>
      </c>
      <c r="E3790" s="1" t="n">
        <v>33</v>
      </c>
      <c r="F3790" s="1" t="s">
        <v>93</v>
      </c>
      <c r="I3790" s="1" t="n">
        <v>1274534</v>
      </c>
      <c r="J3790" s="1" t="n">
        <v>100019</v>
      </c>
      <c r="K3790" s="1" t="n">
        <v>20</v>
      </c>
      <c r="L3790" s="1" t="s">
        <v>3863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7" t="n">
        <v>46192</v>
      </c>
      <c r="C3791" s="1" t="n">
        <v>100</v>
      </c>
      <c r="D3791" s="1" t="s">
        <v>3877</v>
      </c>
      <c r="E3791" s="1" t="n">
        <v>33</v>
      </c>
      <c r="F3791" s="1" t="s">
        <v>93</v>
      </c>
      <c r="I3791" s="1" t="n">
        <v>1274534</v>
      </c>
      <c r="J3791" s="1" t="n">
        <v>100020</v>
      </c>
      <c r="K3791" s="1" t="n">
        <v>21</v>
      </c>
      <c r="L3791" s="1" t="s">
        <v>3864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7" t="n">
        <v>46192</v>
      </c>
      <c r="C3792" s="1" t="n">
        <v>100</v>
      </c>
      <c r="D3792" s="1" t="s">
        <v>3877</v>
      </c>
      <c r="E3792" s="1" t="n">
        <v>33</v>
      </c>
      <c r="F3792" s="1" t="s">
        <v>93</v>
      </c>
      <c r="I3792" s="1" t="n">
        <v>1274534</v>
      </c>
      <c r="J3792" s="1" t="n">
        <v>100053</v>
      </c>
      <c r="K3792" s="1" t="n">
        <v>54</v>
      </c>
      <c r="L3792" s="1" t="s">
        <v>3866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7" t="n">
        <v>46192</v>
      </c>
      <c r="C3793" s="1" t="n">
        <v>100</v>
      </c>
      <c r="D3793" s="1" t="s">
        <v>3877</v>
      </c>
      <c r="E3793" s="1" t="n">
        <v>33</v>
      </c>
      <c r="F3793" s="1" t="s">
        <v>93</v>
      </c>
      <c r="I3793" s="1" t="n">
        <v>1274534</v>
      </c>
      <c r="J3793" s="1" t="n">
        <v>100638</v>
      </c>
      <c r="K3793" s="1" t="n">
        <v>508</v>
      </c>
      <c r="L3793" s="1" t="s">
        <v>3867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7" t="n">
        <v>46192</v>
      </c>
      <c r="C3794" s="1" t="n">
        <v>100</v>
      </c>
      <c r="D3794" s="1" t="s">
        <v>3877</v>
      </c>
      <c r="E3794" s="1" t="n">
        <v>33</v>
      </c>
      <c r="F3794" s="1" t="s">
        <v>93</v>
      </c>
      <c r="I3794" s="1" t="n">
        <v>1274534</v>
      </c>
      <c r="J3794" s="1" t="n">
        <v>100520</v>
      </c>
      <c r="K3794" s="1" t="n">
        <v>507</v>
      </c>
      <c r="L3794" s="1" t="s">
        <v>3868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7" t="n">
        <v>46192</v>
      </c>
      <c r="C3795" s="1" t="n">
        <v>100</v>
      </c>
      <c r="D3795" s="1" t="s">
        <v>3877</v>
      </c>
      <c r="E3795" s="1" t="n">
        <v>33</v>
      </c>
      <c r="F3795" s="1" t="s">
        <v>93</v>
      </c>
      <c r="I3795" s="1" t="n">
        <v>1274534</v>
      </c>
      <c r="J3795" s="1" t="n">
        <v>100319</v>
      </c>
      <c r="K3795" s="1" t="n">
        <v>73453</v>
      </c>
      <c r="L3795" s="1" t="s">
        <v>3869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7" t="n">
        <v>46192</v>
      </c>
      <c r="C3796" s="1" t="n">
        <v>100</v>
      </c>
      <c r="D3796" s="1" t="s">
        <v>3877</v>
      </c>
      <c r="E3796" s="1" t="n">
        <v>33</v>
      </c>
      <c r="F3796" s="1" t="s">
        <v>93</v>
      </c>
      <c r="I3796" s="1" t="n">
        <v>1274534</v>
      </c>
      <c r="J3796" s="1" t="n">
        <v>110455</v>
      </c>
      <c r="K3796" s="1" t="n">
        <v>53212</v>
      </c>
      <c r="L3796" s="1" t="s">
        <v>3870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7" t="n">
        <v>46192</v>
      </c>
      <c r="C3797" s="1" t="n">
        <v>100</v>
      </c>
      <c r="D3797" s="1" t="s">
        <v>3877</v>
      </c>
      <c r="E3797" s="1" t="n">
        <v>33</v>
      </c>
      <c r="F3797" s="1" t="s">
        <v>93</v>
      </c>
      <c r="I3797" s="1" t="n">
        <v>1274544</v>
      </c>
      <c r="J3797" s="1" t="n">
        <v>100000</v>
      </c>
      <c r="K3797" s="1" t="n">
        <v>1</v>
      </c>
      <c r="L3797" s="1" t="s">
        <v>3851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7" t="n">
        <v>46192</v>
      </c>
      <c r="C3798" s="1" t="n">
        <v>100</v>
      </c>
      <c r="D3798" s="1" t="s">
        <v>3877</v>
      </c>
      <c r="E3798" s="1" t="n">
        <v>33</v>
      </c>
      <c r="F3798" s="1" t="s">
        <v>93</v>
      </c>
      <c r="I3798" s="1" t="n">
        <v>1274544</v>
      </c>
      <c r="J3798" s="1" t="n">
        <v>100001</v>
      </c>
      <c r="K3798" s="1" t="n">
        <v>2</v>
      </c>
      <c r="L3798" s="1" t="s">
        <v>4138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7" t="n">
        <v>46192</v>
      </c>
      <c r="C3799" s="1" t="n">
        <v>100</v>
      </c>
      <c r="D3799" s="1" t="s">
        <v>3877</v>
      </c>
      <c r="E3799" s="1" t="n">
        <v>33</v>
      </c>
      <c r="F3799" s="1" t="s">
        <v>93</v>
      </c>
      <c r="I3799" s="1" t="n">
        <v>1274544</v>
      </c>
      <c r="J3799" s="1" t="n">
        <v>100002</v>
      </c>
      <c r="K3799" s="1" t="n">
        <v>3</v>
      </c>
      <c r="L3799" s="1" t="s">
        <v>3872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7" t="n">
        <v>46192</v>
      </c>
      <c r="C3800" s="1" t="n">
        <v>100</v>
      </c>
      <c r="D3800" s="1" t="s">
        <v>3877</v>
      </c>
      <c r="E3800" s="1" t="n">
        <v>33</v>
      </c>
      <c r="F3800" s="1" t="s">
        <v>93</v>
      </c>
      <c r="I3800" s="1" t="n">
        <v>1274544</v>
      </c>
      <c r="J3800" s="1" t="n">
        <v>100003</v>
      </c>
      <c r="K3800" s="1" t="n">
        <v>4</v>
      </c>
      <c r="L3800" s="1" t="s">
        <v>3873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7" t="n">
        <v>46192</v>
      </c>
      <c r="C3801" s="1" t="n">
        <v>100</v>
      </c>
      <c r="D3801" s="1" t="s">
        <v>3877</v>
      </c>
      <c r="E3801" s="1" t="n">
        <v>33</v>
      </c>
      <c r="F3801" s="1" t="s">
        <v>93</v>
      </c>
      <c r="I3801" s="1" t="n">
        <v>1274544</v>
      </c>
      <c r="J3801" s="1" t="n">
        <v>100004</v>
      </c>
      <c r="K3801" s="1" t="n">
        <v>5</v>
      </c>
      <c r="L3801" s="1" t="s">
        <v>3852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7" t="n">
        <v>46192</v>
      </c>
      <c r="C3802" s="1" t="n">
        <v>100</v>
      </c>
      <c r="D3802" s="1" t="s">
        <v>3877</v>
      </c>
      <c r="E3802" s="1" t="n">
        <v>33</v>
      </c>
      <c r="F3802" s="1" t="s">
        <v>93</v>
      </c>
      <c r="I3802" s="1" t="n">
        <v>1274544</v>
      </c>
      <c r="J3802" s="1" t="n">
        <v>100520</v>
      </c>
      <c r="K3802" s="1" t="n">
        <v>507</v>
      </c>
      <c r="L3802" s="1" t="s">
        <v>3868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7" t="n">
        <v>46192</v>
      </c>
      <c r="C3803" s="1" t="n">
        <v>100</v>
      </c>
      <c r="D3803" s="1" t="s">
        <v>3877</v>
      </c>
      <c r="E3803" s="1" t="n">
        <v>33</v>
      </c>
      <c r="F3803" s="1" t="s">
        <v>93</v>
      </c>
      <c r="I3803" s="1" t="n">
        <v>1274544</v>
      </c>
      <c r="J3803" s="1" t="n">
        <v>110455</v>
      </c>
      <c r="K3803" s="1" t="n">
        <v>53212</v>
      </c>
      <c r="L3803" s="1" t="s">
        <v>3870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7" t="n">
        <v>46192</v>
      </c>
      <c r="C3804" s="1" t="n">
        <v>171</v>
      </c>
      <c r="D3804" s="1" t="s">
        <v>3878</v>
      </c>
      <c r="E3804" s="1" t="n">
        <v>957</v>
      </c>
      <c r="F3804" s="1" t="s">
        <v>157</v>
      </c>
      <c r="I3804" s="1" t="n">
        <v>20460</v>
      </c>
      <c r="J3804" s="1" t="n">
        <v>76131</v>
      </c>
      <c r="K3804" s="1" t="n">
        <v>7896029046821</v>
      </c>
      <c r="L3804" s="1" t="s">
        <v>5469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7" t="n">
        <v>46192</v>
      </c>
      <c r="C3805" s="1" t="n">
        <v>171</v>
      </c>
      <c r="D3805" s="1" t="s">
        <v>3878</v>
      </c>
      <c r="E3805" s="1" t="n">
        <v>957</v>
      </c>
      <c r="F3805" s="1" t="s">
        <v>157</v>
      </c>
      <c r="I3805" s="1" t="n">
        <v>20460</v>
      </c>
      <c r="J3805" s="1" t="n">
        <v>76697</v>
      </c>
      <c r="K3805" s="1" t="n">
        <v>7896029046845</v>
      </c>
      <c r="L3805" s="1" t="s">
        <v>5470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7" t="n">
        <v>46192</v>
      </c>
      <c r="C3806" s="1" t="n">
        <v>171</v>
      </c>
      <c r="D3806" s="1" t="s">
        <v>3878</v>
      </c>
      <c r="E3806" s="1" t="n">
        <v>1740</v>
      </c>
      <c r="F3806" s="1" t="s">
        <v>296</v>
      </c>
      <c r="I3806" s="1" t="n">
        <v>1238548</v>
      </c>
      <c r="J3806" s="1" t="n">
        <v>47788</v>
      </c>
      <c r="K3806" s="1" t="n">
        <v>7891000363256</v>
      </c>
      <c r="L3806" s="1" t="s">
        <v>4800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7" t="n">
        <v>46192</v>
      </c>
      <c r="C3807" s="1" t="n">
        <v>171</v>
      </c>
      <c r="D3807" s="1" t="s">
        <v>3878</v>
      </c>
      <c r="E3807" s="1" t="n">
        <v>1740</v>
      </c>
      <c r="F3807" s="1" t="s">
        <v>296</v>
      </c>
      <c r="I3807" s="1" t="n">
        <v>1238548</v>
      </c>
      <c r="J3807" s="1" t="n">
        <v>61867</v>
      </c>
      <c r="K3807" s="1" t="n">
        <v>7891000103913</v>
      </c>
      <c r="L3807" s="1" t="s">
        <v>4257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7" t="n">
        <v>46192</v>
      </c>
      <c r="C3808" s="1" t="n">
        <v>171</v>
      </c>
      <c r="D3808" s="1" t="s">
        <v>3878</v>
      </c>
      <c r="E3808" s="1" t="n">
        <v>1740</v>
      </c>
      <c r="F3808" s="1" t="s">
        <v>296</v>
      </c>
      <c r="I3808" s="1" t="n">
        <v>1238548</v>
      </c>
      <c r="J3808" s="1" t="n">
        <v>79350</v>
      </c>
      <c r="K3808" s="1" t="n">
        <v>7898755200300</v>
      </c>
      <c r="L3808" s="1" t="s">
        <v>5543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7" t="n">
        <v>46192</v>
      </c>
      <c r="C3809" s="1" t="n">
        <v>171</v>
      </c>
      <c r="D3809" s="1" t="s">
        <v>3878</v>
      </c>
      <c r="E3809" s="1" t="n">
        <v>1740</v>
      </c>
      <c r="F3809" s="1" t="s">
        <v>296</v>
      </c>
      <c r="I3809" s="1" t="n">
        <v>1238548</v>
      </c>
      <c r="J3809" s="1" t="n">
        <v>80006</v>
      </c>
      <c r="K3809" s="1" t="n">
        <v>7898755200294</v>
      </c>
      <c r="L3809" s="1" t="s">
        <v>4545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7" t="n">
        <v>46193</v>
      </c>
      <c r="C3810" s="1" t="n">
        <v>1</v>
      </c>
      <c r="D3810" s="1" t="s">
        <v>3781</v>
      </c>
      <c r="E3810" s="1" t="n">
        <v>642</v>
      </c>
      <c r="F3810" s="1" t="s">
        <v>186</v>
      </c>
      <c r="I3810" s="1" t="n">
        <v>503</v>
      </c>
      <c r="J3810" s="1" t="n">
        <v>71766</v>
      </c>
      <c r="K3810" s="1" t="n">
        <v>779180</v>
      </c>
      <c r="L3810" s="1" t="s">
        <v>3881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7" t="n">
        <v>46193</v>
      </c>
      <c r="C3811" s="1" t="n">
        <v>1</v>
      </c>
      <c r="D3811" s="1" t="s">
        <v>3781</v>
      </c>
      <c r="E3811" s="1" t="n">
        <v>1899</v>
      </c>
      <c r="F3811" s="1" t="s">
        <v>97</v>
      </c>
      <c r="I3811" s="1" t="n">
        <v>670</v>
      </c>
      <c r="J3811" s="1" t="n">
        <v>55400</v>
      </c>
      <c r="K3811" s="1" t="n">
        <v>7000832967710</v>
      </c>
      <c r="L3811" s="1" t="s">
        <v>4149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7" t="n">
        <v>46193</v>
      </c>
      <c r="C3812" s="1" t="n">
        <v>1</v>
      </c>
      <c r="D3812" s="1" t="s">
        <v>3781</v>
      </c>
      <c r="E3812" s="1" t="n">
        <v>1899</v>
      </c>
      <c r="F3812" s="1" t="s">
        <v>97</v>
      </c>
      <c r="I3812" s="1" t="n">
        <v>670</v>
      </c>
      <c r="J3812" s="1" t="n">
        <v>73000</v>
      </c>
      <c r="K3812" s="1" t="n">
        <v>2266947</v>
      </c>
      <c r="L3812" s="1" t="s">
        <v>3882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7" t="n">
        <v>46193</v>
      </c>
      <c r="C3813" s="1" t="n">
        <v>1</v>
      </c>
      <c r="D3813" s="1" t="s">
        <v>3781</v>
      </c>
      <c r="E3813" s="1" t="n">
        <v>1899</v>
      </c>
      <c r="F3813" s="1" t="s">
        <v>97</v>
      </c>
      <c r="I3813" s="1" t="n">
        <v>670</v>
      </c>
      <c r="J3813" s="1" t="n">
        <v>77459</v>
      </c>
      <c r="K3813" s="1" t="n">
        <v>774604</v>
      </c>
      <c r="L3813" s="1" t="s">
        <v>3883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7" t="n">
        <v>46193</v>
      </c>
      <c r="C3814" s="1" t="n">
        <v>1</v>
      </c>
      <c r="D3814" s="1" t="s">
        <v>3781</v>
      </c>
      <c r="E3814" s="1" t="n">
        <v>1899</v>
      </c>
      <c r="F3814" s="1" t="s">
        <v>97</v>
      </c>
      <c r="I3814" s="1" t="n">
        <v>670</v>
      </c>
      <c r="J3814" s="1" t="n">
        <v>77461</v>
      </c>
      <c r="K3814" s="1" t="n">
        <v>774628</v>
      </c>
      <c r="L3814" s="1" t="s">
        <v>4204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7" t="n">
        <v>46193</v>
      </c>
      <c r="C3815" s="1" t="n">
        <v>1</v>
      </c>
      <c r="D3815" s="1" t="s">
        <v>3781</v>
      </c>
      <c r="E3815" s="1" t="n">
        <v>1899</v>
      </c>
      <c r="F3815" s="1" t="s">
        <v>97</v>
      </c>
      <c r="I3815" s="1" t="n">
        <v>670</v>
      </c>
      <c r="J3815" s="1" t="n">
        <v>77463</v>
      </c>
      <c r="K3815" s="1" t="n">
        <v>774642</v>
      </c>
      <c r="L3815" s="1" t="s">
        <v>3884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7" t="n">
        <v>46193</v>
      </c>
      <c r="C3816" s="1" t="n">
        <v>1</v>
      </c>
      <c r="D3816" s="1" t="s">
        <v>3781</v>
      </c>
      <c r="E3816" s="1" t="n">
        <v>1899</v>
      </c>
      <c r="F3816" s="1" t="s">
        <v>97</v>
      </c>
      <c r="I3816" s="1" t="n">
        <v>670</v>
      </c>
      <c r="J3816" s="1" t="n">
        <v>77465</v>
      </c>
      <c r="K3816" s="1" t="n">
        <v>774666</v>
      </c>
      <c r="L3816" s="1" t="s">
        <v>3885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7" t="n">
        <v>46193</v>
      </c>
      <c r="C3817" s="1" t="n">
        <v>1</v>
      </c>
      <c r="D3817" s="1" t="s">
        <v>3781</v>
      </c>
      <c r="E3817" s="1" t="n">
        <v>1270</v>
      </c>
      <c r="F3817" s="1" t="s">
        <v>349</v>
      </c>
      <c r="I3817" s="1" t="n">
        <v>2554</v>
      </c>
      <c r="J3817" s="1" t="n">
        <v>30611</v>
      </c>
      <c r="K3817" s="1" t="n">
        <v>7688659330568</v>
      </c>
      <c r="L3817" s="1" t="s">
        <v>5544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7" t="n">
        <v>46193</v>
      </c>
      <c r="C3818" s="1" t="n">
        <v>1</v>
      </c>
      <c r="D3818" s="1" t="s">
        <v>3781</v>
      </c>
      <c r="E3818" s="1" t="n">
        <v>1270</v>
      </c>
      <c r="F3818" s="1" t="s">
        <v>349</v>
      </c>
      <c r="I3818" s="1" t="n">
        <v>2554</v>
      </c>
      <c r="J3818" s="1" t="n">
        <v>30613</v>
      </c>
      <c r="K3818" s="1" t="n">
        <v>7688659330650</v>
      </c>
      <c r="L3818" s="1" t="s">
        <v>5545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7" t="n">
        <v>46193</v>
      </c>
      <c r="C3819" s="1" t="n">
        <v>1</v>
      </c>
      <c r="D3819" s="1" t="s">
        <v>3781</v>
      </c>
      <c r="E3819" s="1" t="n">
        <v>1270</v>
      </c>
      <c r="F3819" s="1" t="s">
        <v>349</v>
      </c>
      <c r="I3819" s="1" t="n">
        <v>2554</v>
      </c>
      <c r="J3819" s="1" t="n">
        <v>33983</v>
      </c>
      <c r="K3819" s="1" t="n">
        <v>7688659330476</v>
      </c>
      <c r="L3819" s="1" t="s">
        <v>5546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7" t="n">
        <v>46193</v>
      </c>
      <c r="C3820" s="1" t="n">
        <v>1</v>
      </c>
      <c r="D3820" s="1" t="s">
        <v>3781</v>
      </c>
      <c r="E3820" s="1" t="n">
        <v>1270</v>
      </c>
      <c r="F3820" s="1" t="s">
        <v>349</v>
      </c>
      <c r="I3820" s="1" t="n">
        <v>2554</v>
      </c>
      <c r="J3820" s="1" t="n">
        <v>35987</v>
      </c>
      <c r="K3820" s="1" t="n">
        <v>7688659330056</v>
      </c>
      <c r="L3820" s="1" t="s">
        <v>4324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7" t="n">
        <v>46193</v>
      </c>
      <c r="C3821" s="1" t="n">
        <v>1</v>
      </c>
      <c r="D3821" s="1" t="s">
        <v>3781</v>
      </c>
      <c r="E3821" s="1" t="n">
        <v>1270</v>
      </c>
      <c r="F3821" s="1" t="s">
        <v>349</v>
      </c>
      <c r="I3821" s="1" t="n">
        <v>2554</v>
      </c>
      <c r="J3821" s="1" t="n">
        <v>36283</v>
      </c>
      <c r="K3821" s="1" t="n">
        <v>7688659330049</v>
      </c>
      <c r="L3821" s="1" t="s">
        <v>4325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7" t="n">
        <v>46193</v>
      </c>
      <c r="C3822" s="1" t="n">
        <v>1</v>
      </c>
      <c r="D3822" s="1" t="s">
        <v>3781</v>
      </c>
      <c r="E3822" s="1" t="n">
        <v>1270</v>
      </c>
      <c r="F3822" s="1" t="s">
        <v>349</v>
      </c>
      <c r="I3822" s="1" t="n">
        <v>2554</v>
      </c>
      <c r="J3822" s="1" t="n">
        <v>36641</v>
      </c>
      <c r="K3822" s="1" t="n">
        <v>7688659330148</v>
      </c>
      <c r="L3822" s="1" t="s">
        <v>5547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7" t="n">
        <v>46193</v>
      </c>
      <c r="C3823" s="1" t="n">
        <v>1</v>
      </c>
      <c r="D3823" s="1" t="s">
        <v>3781</v>
      </c>
      <c r="E3823" s="1" t="n">
        <v>1270</v>
      </c>
      <c r="F3823" s="1" t="s">
        <v>349</v>
      </c>
      <c r="I3823" s="1" t="n">
        <v>2554</v>
      </c>
      <c r="J3823" s="1" t="n">
        <v>38004</v>
      </c>
      <c r="K3823" s="1" t="n">
        <v>7688659330728</v>
      </c>
      <c r="L3823" s="1" t="s">
        <v>4328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7" t="n">
        <v>46193</v>
      </c>
      <c r="C3824" s="1" t="n">
        <v>1</v>
      </c>
      <c r="D3824" s="1" t="s">
        <v>3781</v>
      </c>
      <c r="E3824" s="1" t="n">
        <v>1270</v>
      </c>
      <c r="F3824" s="1" t="s">
        <v>349</v>
      </c>
      <c r="I3824" s="1" t="n">
        <v>2554</v>
      </c>
      <c r="J3824" s="1" t="n">
        <v>38631</v>
      </c>
      <c r="K3824" s="1" t="n">
        <v>7688659330162</v>
      </c>
      <c r="L3824" s="1" t="s">
        <v>4329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7" t="n">
        <v>46193</v>
      </c>
      <c r="C3825" s="1" t="n">
        <v>1</v>
      </c>
      <c r="D3825" s="1" t="s">
        <v>3781</v>
      </c>
      <c r="E3825" s="1" t="n">
        <v>1270</v>
      </c>
      <c r="F3825" s="1" t="s">
        <v>349</v>
      </c>
      <c r="I3825" s="1" t="n">
        <v>2554</v>
      </c>
      <c r="J3825" s="1" t="n">
        <v>39213</v>
      </c>
      <c r="K3825" s="1" t="n">
        <v>7688659330230</v>
      </c>
      <c r="L3825" s="1" t="s">
        <v>5548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7" t="n">
        <v>46193</v>
      </c>
      <c r="C3826" s="1" t="n">
        <v>1</v>
      </c>
      <c r="D3826" s="1" t="s">
        <v>3781</v>
      </c>
      <c r="E3826" s="1" t="n">
        <v>1270</v>
      </c>
      <c r="F3826" s="1" t="s">
        <v>349</v>
      </c>
      <c r="I3826" s="1" t="n">
        <v>2554</v>
      </c>
      <c r="J3826" s="1" t="n">
        <v>59278</v>
      </c>
      <c r="K3826" s="1" t="n">
        <v>7688659330766</v>
      </c>
      <c r="L3826" s="1" t="s">
        <v>5549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7" t="n">
        <v>46193</v>
      </c>
      <c r="C3827" s="1" t="n">
        <v>1</v>
      </c>
      <c r="D3827" s="1" t="s">
        <v>3781</v>
      </c>
      <c r="E3827" s="1" t="n">
        <v>1270</v>
      </c>
      <c r="F3827" s="1" t="s">
        <v>349</v>
      </c>
      <c r="I3827" s="1" t="n">
        <v>2554</v>
      </c>
      <c r="J3827" s="1" t="n">
        <v>80579</v>
      </c>
      <c r="K3827" s="1" t="n">
        <v>7898733030080</v>
      </c>
      <c r="L3827" s="1" t="s">
        <v>4331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7" t="n">
        <v>46193</v>
      </c>
      <c r="C3828" s="1" t="n">
        <v>1</v>
      </c>
      <c r="D3828" s="1" t="s">
        <v>3781</v>
      </c>
      <c r="E3828" s="1" t="n">
        <v>1363</v>
      </c>
      <c r="F3828" s="1" t="s">
        <v>180</v>
      </c>
      <c r="I3828" s="1" t="n">
        <v>3405</v>
      </c>
      <c r="J3828" s="1" t="n">
        <v>73511</v>
      </c>
      <c r="K3828" s="1" t="n">
        <v>609963171019</v>
      </c>
      <c r="L3828" s="1" t="s">
        <v>4208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7" t="n">
        <v>46193</v>
      </c>
      <c r="C3829" s="1" t="n">
        <v>1</v>
      </c>
      <c r="D3829" s="1" t="s">
        <v>3781</v>
      </c>
      <c r="E3829" s="1" t="n">
        <v>1363</v>
      </c>
      <c r="F3829" s="1" t="s">
        <v>180</v>
      </c>
      <c r="I3829" s="1" t="n">
        <v>3405</v>
      </c>
      <c r="J3829" s="1" t="n">
        <v>65493</v>
      </c>
      <c r="K3829" s="1" t="n">
        <v>609963171002</v>
      </c>
      <c r="L3829" s="1" t="s">
        <v>3888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7" t="n">
        <v>46193</v>
      </c>
      <c r="C3830" s="1" t="n">
        <v>1</v>
      </c>
      <c r="D3830" s="1" t="s">
        <v>3781</v>
      </c>
      <c r="E3830" s="1" t="n">
        <v>1363</v>
      </c>
      <c r="F3830" s="1" t="s">
        <v>180</v>
      </c>
      <c r="I3830" s="1" t="n">
        <v>3405</v>
      </c>
      <c r="J3830" s="1" t="n">
        <v>65494</v>
      </c>
      <c r="K3830" s="1" t="n">
        <v>618231677535</v>
      </c>
      <c r="L3830" s="1" t="s">
        <v>3889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7" t="n">
        <v>46193</v>
      </c>
      <c r="C3831" s="1" t="n">
        <v>1</v>
      </c>
      <c r="D3831" s="1" t="s">
        <v>3781</v>
      </c>
      <c r="E3831" s="1" t="n">
        <v>1363</v>
      </c>
      <c r="F3831" s="1" t="s">
        <v>180</v>
      </c>
      <c r="I3831" s="1" t="n">
        <v>3405</v>
      </c>
      <c r="J3831" s="1" t="n">
        <v>65496</v>
      </c>
      <c r="K3831" s="1" t="n">
        <v>618231677528</v>
      </c>
      <c r="L3831" s="1" t="s">
        <v>3890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7" t="n">
        <v>46193</v>
      </c>
      <c r="C3832" s="1" t="n">
        <v>1</v>
      </c>
      <c r="D3832" s="1" t="s">
        <v>3781</v>
      </c>
      <c r="E3832" s="1" t="n">
        <v>1363</v>
      </c>
      <c r="F3832" s="1" t="s">
        <v>180</v>
      </c>
      <c r="I3832" s="1" t="n">
        <v>3405</v>
      </c>
      <c r="J3832" s="1" t="n">
        <v>65621</v>
      </c>
      <c r="K3832" s="1" t="n">
        <v>618231677504</v>
      </c>
      <c r="L3832" s="1" t="s">
        <v>3891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7" t="n">
        <v>46193</v>
      </c>
      <c r="C3833" s="1" t="n">
        <v>1</v>
      </c>
      <c r="D3833" s="1" t="s">
        <v>3781</v>
      </c>
      <c r="E3833" s="1" t="n">
        <v>1363</v>
      </c>
      <c r="F3833" s="1" t="s">
        <v>180</v>
      </c>
      <c r="I3833" s="1" t="n">
        <v>3405</v>
      </c>
      <c r="J3833" s="1" t="n">
        <v>81006</v>
      </c>
      <c r="K3833" s="1" t="n">
        <v>810074</v>
      </c>
      <c r="L3833" s="1" t="s">
        <v>4554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7" t="n">
        <v>46193</v>
      </c>
      <c r="C3834" s="1" t="n">
        <v>1</v>
      </c>
      <c r="D3834" s="1" t="s">
        <v>3781</v>
      </c>
      <c r="E3834" s="1" t="n">
        <v>1363</v>
      </c>
      <c r="F3834" s="1" t="s">
        <v>180</v>
      </c>
      <c r="I3834" s="1" t="n">
        <v>3405</v>
      </c>
      <c r="J3834" s="1" t="n">
        <v>81121</v>
      </c>
      <c r="K3834" s="1" t="n">
        <v>811224</v>
      </c>
      <c r="L3834" s="1" t="s">
        <v>3892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7" t="n">
        <v>46193</v>
      </c>
      <c r="C3835" s="1" t="n">
        <v>1</v>
      </c>
      <c r="D3835" s="1" t="s">
        <v>3781</v>
      </c>
      <c r="E3835" s="1" t="n">
        <v>1873</v>
      </c>
      <c r="F3835" s="1" t="s">
        <v>1201</v>
      </c>
      <c r="I3835" s="1" t="n">
        <v>111495</v>
      </c>
      <c r="J3835" s="1" t="n">
        <v>101854</v>
      </c>
      <c r="K3835" s="1" t="n">
        <v>7898071010010</v>
      </c>
      <c r="L3835" s="1" t="s">
        <v>5550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7" t="n">
        <v>46193</v>
      </c>
      <c r="C3836" s="1" t="n">
        <v>1</v>
      </c>
      <c r="D3836" s="1" t="s">
        <v>3781</v>
      </c>
      <c r="E3836" s="1" t="n">
        <v>1657</v>
      </c>
      <c r="F3836" s="1" t="s">
        <v>1204</v>
      </c>
      <c r="I3836" s="1" t="n">
        <v>293860</v>
      </c>
      <c r="J3836" s="1" t="n">
        <v>101352</v>
      </c>
      <c r="K3836" s="1" t="n">
        <v>7896075801306</v>
      </c>
      <c r="L3836" s="1" t="s">
        <v>5551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7" t="n">
        <v>46193</v>
      </c>
      <c r="C3837" s="1" t="n">
        <v>1</v>
      </c>
      <c r="D3837" s="1" t="s">
        <v>3781</v>
      </c>
      <c r="E3837" s="1" t="n">
        <v>1657</v>
      </c>
      <c r="F3837" s="1" t="s">
        <v>1204</v>
      </c>
      <c r="I3837" s="1" t="n">
        <v>293860</v>
      </c>
      <c r="J3837" s="1" t="n">
        <v>101357</v>
      </c>
      <c r="K3837" s="1" t="n">
        <v>7896050502204</v>
      </c>
      <c r="L3837" s="1" t="s">
        <v>5552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7" t="n">
        <v>46193</v>
      </c>
      <c r="C3838" s="1" t="n">
        <v>1</v>
      </c>
      <c r="D3838" s="1" t="s">
        <v>3781</v>
      </c>
      <c r="E3838" s="1" t="n">
        <v>1657</v>
      </c>
      <c r="F3838" s="1" t="s">
        <v>1204</v>
      </c>
      <c r="I3838" s="1" t="n">
        <v>293860</v>
      </c>
      <c r="J3838" s="1" t="n">
        <v>101358</v>
      </c>
      <c r="K3838" s="1" t="n">
        <v>78901919</v>
      </c>
      <c r="L3838" s="1" t="s">
        <v>5553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7" t="n">
        <v>46193</v>
      </c>
      <c r="C3839" s="1" t="n">
        <v>1</v>
      </c>
      <c r="D3839" s="1" t="s">
        <v>3781</v>
      </c>
      <c r="E3839" s="1" t="n">
        <v>1657</v>
      </c>
      <c r="F3839" s="1" t="s">
        <v>1204</v>
      </c>
      <c r="I3839" s="1" t="n">
        <v>293860</v>
      </c>
      <c r="J3839" s="1" t="n">
        <v>103482</v>
      </c>
      <c r="K3839" s="1" t="n">
        <v>7896384518254</v>
      </c>
      <c r="L3839" s="1" t="s">
        <v>5554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7" t="n">
        <v>46193</v>
      </c>
      <c r="C3840" s="1" t="n">
        <v>1</v>
      </c>
      <c r="D3840" s="1" t="s">
        <v>3781</v>
      </c>
      <c r="E3840" s="1" t="n">
        <v>1657</v>
      </c>
      <c r="F3840" s="1" t="s">
        <v>1204</v>
      </c>
      <c r="I3840" s="1" t="n">
        <v>293860</v>
      </c>
      <c r="J3840" s="1" t="n">
        <v>108503</v>
      </c>
      <c r="K3840" s="1" t="n">
        <v>7896179501768</v>
      </c>
      <c r="L3840" s="1" t="s">
        <v>5555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7" t="n">
        <v>46193</v>
      </c>
      <c r="C3841" s="1" t="n">
        <v>1</v>
      </c>
      <c r="D3841" s="1" t="s">
        <v>3781</v>
      </c>
      <c r="E3841" s="1" t="n">
        <v>1657</v>
      </c>
      <c r="F3841" s="1" t="s">
        <v>1204</v>
      </c>
      <c r="I3841" s="1" t="n">
        <v>293860</v>
      </c>
      <c r="J3841" s="1" t="n">
        <v>109626</v>
      </c>
      <c r="K3841" s="1" t="n">
        <v>7892300000698</v>
      </c>
      <c r="L3841" s="1" t="s">
        <v>5556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7" t="n">
        <v>46193</v>
      </c>
      <c r="C3842" s="1" t="n">
        <v>1</v>
      </c>
      <c r="D3842" s="1" t="s">
        <v>3781</v>
      </c>
      <c r="E3842" s="1" t="n">
        <v>1657</v>
      </c>
      <c r="F3842" s="1" t="s">
        <v>1204</v>
      </c>
      <c r="I3842" s="1" t="n">
        <v>293860</v>
      </c>
      <c r="J3842" s="1" t="n">
        <v>110051</v>
      </c>
      <c r="K3842" s="1" t="n">
        <v>7896481130267</v>
      </c>
      <c r="L3842" s="1" t="s">
        <v>5557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7" t="n">
        <v>46193</v>
      </c>
      <c r="C3843" s="1" t="n">
        <v>1</v>
      </c>
      <c r="D3843" s="1" t="s">
        <v>3781</v>
      </c>
      <c r="E3843" s="1" t="n">
        <v>1657</v>
      </c>
      <c r="F3843" s="1" t="s">
        <v>1204</v>
      </c>
      <c r="I3843" s="1" t="n">
        <v>293860</v>
      </c>
      <c r="J3843" s="1" t="n">
        <v>11881</v>
      </c>
      <c r="K3843" s="1" t="n">
        <v>7892300030688</v>
      </c>
      <c r="L3843" s="1" t="s">
        <v>5558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7" t="n">
        <v>46193</v>
      </c>
      <c r="C3844" s="1" t="n">
        <v>1</v>
      </c>
      <c r="D3844" s="1" t="s">
        <v>3781</v>
      </c>
      <c r="E3844" s="1" t="n">
        <v>1657</v>
      </c>
      <c r="F3844" s="1" t="s">
        <v>1204</v>
      </c>
      <c r="I3844" s="1" t="n">
        <v>293860</v>
      </c>
      <c r="J3844" s="1" t="n">
        <v>12541</v>
      </c>
      <c r="K3844" s="1" t="n">
        <v>7896180782392</v>
      </c>
      <c r="L3844" s="1" t="s">
        <v>5559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7" t="n">
        <v>46193</v>
      </c>
      <c r="C3845" s="1" t="n">
        <v>1</v>
      </c>
      <c r="D3845" s="1" t="s">
        <v>3781</v>
      </c>
      <c r="E3845" s="1" t="n">
        <v>1657</v>
      </c>
      <c r="F3845" s="1" t="s">
        <v>1204</v>
      </c>
      <c r="I3845" s="1" t="n">
        <v>293860</v>
      </c>
      <c r="J3845" s="1" t="n">
        <v>12974</v>
      </c>
      <c r="K3845" s="1" t="n">
        <v>7892300030671</v>
      </c>
      <c r="L3845" s="1" t="s">
        <v>5560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7" t="n">
        <v>46193</v>
      </c>
      <c r="C3846" s="1" t="n">
        <v>1</v>
      </c>
      <c r="D3846" s="1" t="s">
        <v>3781</v>
      </c>
      <c r="E3846" s="1" t="n">
        <v>1657</v>
      </c>
      <c r="F3846" s="1" t="s">
        <v>1204</v>
      </c>
      <c r="I3846" s="1" t="n">
        <v>293860</v>
      </c>
      <c r="J3846" s="1" t="n">
        <v>13171</v>
      </c>
      <c r="K3846" s="1" t="n">
        <v>7896037913146</v>
      </c>
      <c r="L3846" s="1" t="s">
        <v>5561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7" t="n">
        <v>46193</v>
      </c>
      <c r="C3847" s="1" t="n">
        <v>1</v>
      </c>
      <c r="D3847" s="1" t="s">
        <v>3781</v>
      </c>
      <c r="E3847" s="1" t="n">
        <v>1657</v>
      </c>
      <c r="F3847" s="1" t="s">
        <v>1204</v>
      </c>
      <c r="I3847" s="1" t="n">
        <v>293860</v>
      </c>
      <c r="J3847" s="1" t="n">
        <v>14874</v>
      </c>
      <c r="K3847" s="1" t="n">
        <v>7896036095102</v>
      </c>
      <c r="L3847" s="1" t="s">
        <v>5562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7" t="n">
        <v>46193</v>
      </c>
      <c r="C3848" s="1" t="n">
        <v>1</v>
      </c>
      <c r="D3848" s="1" t="s">
        <v>3781</v>
      </c>
      <c r="E3848" s="1" t="n">
        <v>1657</v>
      </c>
      <c r="F3848" s="1" t="s">
        <v>1204</v>
      </c>
      <c r="I3848" s="1" t="n">
        <v>293860</v>
      </c>
      <c r="J3848" s="1" t="n">
        <v>15793</v>
      </c>
      <c r="K3848" s="1" t="n">
        <v>7896179501690</v>
      </c>
      <c r="L3848" s="1" t="s">
        <v>5563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7" t="n">
        <v>46193</v>
      </c>
      <c r="C3849" s="1" t="n">
        <v>1</v>
      </c>
      <c r="D3849" s="1" t="s">
        <v>3781</v>
      </c>
      <c r="E3849" s="1" t="n">
        <v>1657</v>
      </c>
      <c r="F3849" s="1" t="s">
        <v>1204</v>
      </c>
      <c r="I3849" s="1" t="n">
        <v>293860</v>
      </c>
      <c r="J3849" s="1" t="n">
        <v>16725</v>
      </c>
      <c r="K3849" s="1" t="n">
        <v>793573980939</v>
      </c>
      <c r="L3849" s="1" t="s">
        <v>5564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7" t="n">
        <v>46193</v>
      </c>
      <c r="C3850" s="1" t="n">
        <v>1</v>
      </c>
      <c r="D3850" s="1" t="s">
        <v>3781</v>
      </c>
      <c r="E3850" s="1" t="n">
        <v>1657</v>
      </c>
      <c r="F3850" s="1" t="s">
        <v>1204</v>
      </c>
      <c r="I3850" s="1" t="n">
        <v>293860</v>
      </c>
      <c r="J3850" s="1" t="n">
        <v>18957</v>
      </c>
      <c r="K3850" s="1" t="n">
        <v>7896072902921</v>
      </c>
      <c r="L3850" s="1" t="s">
        <v>5565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7" t="n">
        <v>46193</v>
      </c>
      <c r="C3851" s="1" t="n">
        <v>1</v>
      </c>
      <c r="D3851" s="1" t="s">
        <v>3781</v>
      </c>
      <c r="E3851" s="1" t="n">
        <v>1657</v>
      </c>
      <c r="F3851" s="1" t="s">
        <v>1204</v>
      </c>
      <c r="I3851" s="1" t="n">
        <v>293860</v>
      </c>
      <c r="J3851" s="1" t="n">
        <v>27004</v>
      </c>
      <c r="K3851" s="1" t="n">
        <v>7898956358114</v>
      </c>
      <c r="L3851" s="1" t="s">
        <v>5566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7" t="n">
        <v>46193</v>
      </c>
      <c r="C3852" s="1" t="n">
        <v>1</v>
      </c>
      <c r="D3852" s="1" t="s">
        <v>3781</v>
      </c>
      <c r="E3852" s="1" t="n">
        <v>1657</v>
      </c>
      <c r="F3852" s="1" t="s">
        <v>1204</v>
      </c>
      <c r="I3852" s="1" t="n">
        <v>293860</v>
      </c>
      <c r="J3852" s="1" t="n">
        <v>29859</v>
      </c>
      <c r="K3852" s="1" t="n">
        <v>7892300002401</v>
      </c>
      <c r="L3852" s="1" t="s">
        <v>5567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7" t="n">
        <v>46193</v>
      </c>
      <c r="C3853" s="1" t="n">
        <v>1</v>
      </c>
      <c r="D3853" s="1" t="s">
        <v>3781</v>
      </c>
      <c r="E3853" s="1" t="n">
        <v>1657</v>
      </c>
      <c r="F3853" s="1" t="s">
        <v>1204</v>
      </c>
      <c r="I3853" s="1" t="n">
        <v>293860</v>
      </c>
      <c r="J3853" s="1" t="n">
        <v>30160</v>
      </c>
      <c r="K3853" s="1" t="n">
        <v>7896102500530</v>
      </c>
      <c r="L3853" s="1" t="s">
        <v>5568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7" t="n">
        <v>46193</v>
      </c>
      <c r="C3854" s="1" t="n">
        <v>1</v>
      </c>
      <c r="D3854" s="1" t="s">
        <v>3781</v>
      </c>
      <c r="E3854" s="1" t="n">
        <v>1657</v>
      </c>
      <c r="F3854" s="1" t="s">
        <v>1204</v>
      </c>
      <c r="I3854" s="1" t="n">
        <v>293860</v>
      </c>
      <c r="J3854" s="1" t="n">
        <v>31326</v>
      </c>
      <c r="K3854" s="1" t="n">
        <v>7896369612830</v>
      </c>
      <c r="L3854" s="1" t="s">
        <v>5569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7" t="n">
        <v>46193</v>
      </c>
      <c r="C3855" s="1" t="n">
        <v>1</v>
      </c>
      <c r="D3855" s="1" t="s">
        <v>3781</v>
      </c>
      <c r="E3855" s="1" t="n">
        <v>1657</v>
      </c>
      <c r="F3855" s="1" t="s">
        <v>1204</v>
      </c>
      <c r="I3855" s="1" t="n">
        <v>293860</v>
      </c>
      <c r="J3855" s="1" t="n">
        <v>32092</v>
      </c>
      <c r="K3855" s="1" t="n">
        <v>7892300002449</v>
      </c>
      <c r="L3855" s="1" t="s">
        <v>5570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7" t="n">
        <v>46193</v>
      </c>
      <c r="C3856" s="1" t="n">
        <v>1</v>
      </c>
      <c r="D3856" s="1" t="s">
        <v>3781</v>
      </c>
      <c r="E3856" s="1" t="n">
        <v>1657</v>
      </c>
      <c r="F3856" s="1" t="s">
        <v>1204</v>
      </c>
      <c r="I3856" s="1" t="n">
        <v>293860</v>
      </c>
      <c r="J3856" s="1" t="n">
        <v>34936</v>
      </c>
      <c r="K3856" s="1" t="n">
        <v>7898916462127</v>
      </c>
      <c r="L3856" s="1" t="s">
        <v>4051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7" t="n">
        <v>46193</v>
      </c>
      <c r="C3857" s="1" t="n">
        <v>1</v>
      </c>
      <c r="D3857" s="1" t="s">
        <v>3781</v>
      </c>
      <c r="E3857" s="1" t="n">
        <v>1657</v>
      </c>
      <c r="F3857" s="1" t="s">
        <v>1204</v>
      </c>
      <c r="I3857" s="1" t="n">
        <v>293860</v>
      </c>
      <c r="J3857" s="1" t="n">
        <v>35117</v>
      </c>
      <c r="K3857" s="1" t="n">
        <v>7899567247262</v>
      </c>
      <c r="L3857" s="1" t="s">
        <v>5571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7" t="n">
        <v>46193</v>
      </c>
      <c r="C3858" s="1" t="n">
        <v>1</v>
      </c>
      <c r="D3858" s="1" t="s">
        <v>3781</v>
      </c>
      <c r="E3858" s="1" t="n">
        <v>1657</v>
      </c>
      <c r="F3858" s="1" t="s">
        <v>1204</v>
      </c>
      <c r="I3858" s="1" t="n">
        <v>293860</v>
      </c>
      <c r="J3858" s="1" t="n">
        <v>35447</v>
      </c>
      <c r="K3858" s="1" t="n">
        <v>7896111423738</v>
      </c>
      <c r="L3858" s="1" t="s">
        <v>5572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7" t="n">
        <v>46193</v>
      </c>
      <c r="C3859" s="1" t="n">
        <v>1</v>
      </c>
      <c r="D3859" s="1" t="s">
        <v>3781</v>
      </c>
      <c r="E3859" s="1" t="n">
        <v>1657</v>
      </c>
      <c r="F3859" s="1" t="s">
        <v>1204</v>
      </c>
      <c r="I3859" s="1" t="n">
        <v>293860</v>
      </c>
      <c r="J3859" s="1" t="n">
        <v>36800</v>
      </c>
      <c r="K3859" s="1" t="n">
        <v>7896180784266</v>
      </c>
      <c r="L3859" s="1" t="s">
        <v>5573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7" t="n">
        <v>46193</v>
      </c>
      <c r="C3860" s="1" t="n">
        <v>1</v>
      </c>
      <c r="D3860" s="1" t="s">
        <v>3781</v>
      </c>
      <c r="E3860" s="1" t="n">
        <v>1657</v>
      </c>
      <c r="F3860" s="1" t="s">
        <v>1204</v>
      </c>
      <c r="I3860" s="1" t="n">
        <v>293860</v>
      </c>
      <c r="J3860" s="1" t="n">
        <v>37199</v>
      </c>
      <c r="K3860" s="1" t="n">
        <v>7892300002319</v>
      </c>
      <c r="L3860" s="1" t="s">
        <v>5574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7" t="n">
        <v>46193</v>
      </c>
      <c r="C3861" s="1" t="n">
        <v>1</v>
      </c>
      <c r="D3861" s="1" t="s">
        <v>3781</v>
      </c>
      <c r="E3861" s="1" t="n">
        <v>1657</v>
      </c>
      <c r="F3861" s="1" t="s">
        <v>1204</v>
      </c>
      <c r="I3861" s="1" t="n">
        <v>293860</v>
      </c>
      <c r="J3861" s="1" t="n">
        <v>54605</v>
      </c>
      <c r="K3861" s="1" t="n">
        <v>7891331018191</v>
      </c>
      <c r="L3861" s="1" t="s">
        <v>5575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7" t="n">
        <v>46193</v>
      </c>
      <c r="C3862" s="1" t="n">
        <v>1</v>
      </c>
      <c r="D3862" s="1" t="s">
        <v>3781</v>
      </c>
      <c r="E3862" s="1" t="n">
        <v>1657</v>
      </c>
      <c r="F3862" s="1" t="s">
        <v>1204</v>
      </c>
      <c r="I3862" s="1" t="n">
        <v>293860</v>
      </c>
      <c r="J3862" s="1" t="n">
        <v>55062</v>
      </c>
      <c r="K3862" s="1" t="n">
        <v>7891331018184</v>
      </c>
      <c r="L3862" s="1" t="s">
        <v>5576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7" t="n">
        <v>46193</v>
      </c>
      <c r="C3863" s="1" t="n">
        <v>1</v>
      </c>
      <c r="D3863" s="1" t="s">
        <v>3781</v>
      </c>
      <c r="E3863" s="1" t="n">
        <v>1657</v>
      </c>
      <c r="F3863" s="1" t="s">
        <v>1204</v>
      </c>
      <c r="I3863" s="1" t="n">
        <v>293860</v>
      </c>
      <c r="J3863" s="1" t="n">
        <v>57841</v>
      </c>
      <c r="K3863" s="1" t="n">
        <v>7891122109923</v>
      </c>
      <c r="L3863" s="1" t="s">
        <v>5577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7" t="n">
        <v>46193</v>
      </c>
      <c r="C3864" s="1" t="n">
        <v>1</v>
      </c>
      <c r="D3864" s="1" t="s">
        <v>3781</v>
      </c>
      <c r="E3864" s="1" t="n">
        <v>1657</v>
      </c>
      <c r="F3864" s="1" t="s">
        <v>1204</v>
      </c>
      <c r="I3864" s="1" t="n">
        <v>293860</v>
      </c>
      <c r="J3864" s="1" t="n">
        <v>57843</v>
      </c>
      <c r="K3864" s="1" t="n">
        <v>7896179503038</v>
      </c>
      <c r="L3864" s="1" t="s">
        <v>5578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7" t="n">
        <v>46193</v>
      </c>
      <c r="C3865" s="1" t="n">
        <v>1</v>
      </c>
      <c r="D3865" s="1" t="s">
        <v>3781</v>
      </c>
      <c r="E3865" s="1" t="n">
        <v>1657</v>
      </c>
      <c r="F3865" s="1" t="s">
        <v>1204</v>
      </c>
      <c r="I3865" s="1" t="n">
        <v>293860</v>
      </c>
      <c r="J3865" s="1" t="n">
        <v>63545</v>
      </c>
      <c r="K3865" s="1" t="n">
        <v>7891122124544</v>
      </c>
      <c r="L3865" s="1" t="s">
        <v>5579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7" t="n">
        <v>46193</v>
      </c>
      <c r="C3866" s="1" t="n">
        <v>1</v>
      </c>
      <c r="D3866" s="1" t="s">
        <v>3781</v>
      </c>
      <c r="E3866" s="1" t="n">
        <v>1657</v>
      </c>
      <c r="F3866" s="1" t="s">
        <v>1204</v>
      </c>
      <c r="I3866" s="1" t="n">
        <v>293860</v>
      </c>
      <c r="J3866" s="1" t="n">
        <v>78625</v>
      </c>
      <c r="K3866" s="1" t="n">
        <v>7898971353088</v>
      </c>
      <c r="L3866" s="1" t="s">
        <v>5580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7" t="n">
        <v>46193</v>
      </c>
      <c r="C3867" s="1" t="n">
        <v>1</v>
      </c>
      <c r="D3867" s="1" t="s">
        <v>3781</v>
      </c>
      <c r="E3867" s="1" t="n">
        <v>1657</v>
      </c>
      <c r="F3867" s="1" t="s">
        <v>1204</v>
      </c>
      <c r="I3867" s="1" t="n">
        <v>293860</v>
      </c>
      <c r="J3867" s="1" t="n">
        <v>80454</v>
      </c>
      <c r="K3867" s="1" t="n">
        <v>7896179503069</v>
      </c>
      <c r="L3867" s="1" t="s">
        <v>5581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7" t="n">
        <v>46193</v>
      </c>
      <c r="C3868" s="1" t="n">
        <v>1</v>
      </c>
      <c r="D3868" s="1" t="s">
        <v>3781</v>
      </c>
      <c r="E3868" s="1" t="n">
        <v>1657</v>
      </c>
      <c r="F3868" s="1" t="s">
        <v>1204</v>
      </c>
      <c r="I3868" s="1" t="n">
        <v>293860</v>
      </c>
      <c r="J3868" s="1" t="n">
        <v>80634</v>
      </c>
      <c r="K3868" s="1" t="n">
        <v>7898971353071</v>
      </c>
      <c r="L3868" s="1" t="s">
        <v>5582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7" t="n">
        <v>46193</v>
      </c>
      <c r="C3869" s="1" t="n">
        <v>1</v>
      </c>
      <c r="D3869" s="1" t="s">
        <v>3781</v>
      </c>
      <c r="E3869" s="1" t="n">
        <v>821</v>
      </c>
      <c r="F3869" s="1" t="s">
        <v>859</v>
      </c>
      <c r="I3869" s="1" t="n">
        <v>462083</v>
      </c>
      <c r="J3869" s="1" t="n">
        <v>27894</v>
      </c>
      <c r="K3869" s="1" t="n">
        <v>7897395099329</v>
      </c>
      <c r="L3869" s="1" t="s">
        <v>5583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7" t="n">
        <v>46193</v>
      </c>
      <c r="C3870" s="1" t="n">
        <v>1</v>
      </c>
      <c r="D3870" s="1" t="s">
        <v>3781</v>
      </c>
      <c r="E3870" s="1" t="n">
        <v>821</v>
      </c>
      <c r="F3870" s="1" t="s">
        <v>859</v>
      </c>
      <c r="I3870" s="1" t="n">
        <v>462083</v>
      </c>
      <c r="J3870" s="1" t="n">
        <v>33826</v>
      </c>
      <c r="K3870" s="1" t="n">
        <v>7898377661848</v>
      </c>
      <c r="L3870" s="1" t="s">
        <v>5584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7" t="n">
        <v>46193</v>
      </c>
      <c r="C3871" s="1" t="n">
        <v>1</v>
      </c>
      <c r="D3871" s="1" t="s">
        <v>3781</v>
      </c>
      <c r="E3871" s="1" t="n">
        <v>821</v>
      </c>
      <c r="F3871" s="1" t="s">
        <v>859</v>
      </c>
      <c r="I3871" s="1" t="n">
        <v>462083</v>
      </c>
      <c r="J3871" s="1" t="n">
        <v>43512</v>
      </c>
      <c r="K3871" s="1" t="n">
        <v>7897395000509</v>
      </c>
      <c r="L3871" s="1" t="s">
        <v>5584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7" t="n">
        <v>46193</v>
      </c>
      <c r="C3872" s="1" t="n">
        <v>1</v>
      </c>
      <c r="D3872" s="1" t="s">
        <v>3781</v>
      </c>
      <c r="E3872" s="1" t="n">
        <v>821</v>
      </c>
      <c r="F3872" s="1" t="s">
        <v>859</v>
      </c>
      <c r="I3872" s="1" t="n">
        <v>462083</v>
      </c>
      <c r="J3872" s="1" t="n">
        <v>49506</v>
      </c>
      <c r="K3872" s="1" t="n">
        <v>7897395001032</v>
      </c>
      <c r="L3872" s="1" t="s">
        <v>5585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7" t="n">
        <v>46193</v>
      </c>
      <c r="C3873" s="1" t="n">
        <v>1</v>
      </c>
      <c r="D3873" s="1" t="s">
        <v>3781</v>
      </c>
      <c r="E3873" s="1" t="n">
        <v>1671</v>
      </c>
      <c r="F3873" s="1" t="s">
        <v>385</v>
      </c>
      <c r="I3873" s="1" t="n">
        <v>575595</v>
      </c>
      <c r="J3873" s="1" t="n">
        <v>37040</v>
      </c>
      <c r="K3873" s="1" t="n">
        <v>7896264670577</v>
      </c>
      <c r="L3873" s="1" t="s">
        <v>5586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7" t="n">
        <v>46193</v>
      </c>
      <c r="C3874" s="1" t="n">
        <v>1</v>
      </c>
      <c r="D3874" s="1" t="s">
        <v>3781</v>
      </c>
      <c r="E3874" s="1" t="n">
        <v>1671</v>
      </c>
      <c r="F3874" s="1" t="s">
        <v>385</v>
      </c>
      <c r="I3874" s="1" t="n">
        <v>575595</v>
      </c>
      <c r="J3874" s="1" t="n">
        <v>62663</v>
      </c>
      <c r="K3874" s="1" t="n">
        <v>7896264671055</v>
      </c>
      <c r="L3874" s="1" t="s">
        <v>5587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7" t="n">
        <v>46193</v>
      </c>
      <c r="C3875" s="1" t="n">
        <v>1</v>
      </c>
      <c r="D3875" s="1" t="s">
        <v>3781</v>
      </c>
      <c r="E3875" s="1" t="n">
        <v>1718</v>
      </c>
      <c r="F3875" s="1" t="s">
        <v>159</v>
      </c>
      <c r="I3875" s="1" t="n">
        <v>674930</v>
      </c>
      <c r="J3875" s="1" t="n">
        <v>21274</v>
      </c>
      <c r="K3875" s="1" t="n">
        <v>7622300830083</v>
      </c>
      <c r="L3875" s="1" t="s">
        <v>5588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7" t="n">
        <v>46193</v>
      </c>
      <c r="C3876" s="1" t="n">
        <v>1</v>
      </c>
      <c r="D3876" s="1" t="s">
        <v>3781</v>
      </c>
      <c r="E3876" s="1" t="n">
        <v>1718</v>
      </c>
      <c r="F3876" s="1" t="s">
        <v>159</v>
      </c>
      <c r="I3876" s="1" t="n">
        <v>674930</v>
      </c>
      <c r="J3876" s="1" t="n">
        <v>21275</v>
      </c>
      <c r="K3876" s="1" t="n">
        <v>7622300830151</v>
      </c>
      <c r="L3876" s="1" t="s">
        <v>5589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7" t="n">
        <v>46193</v>
      </c>
      <c r="C3877" s="1" t="n">
        <v>1</v>
      </c>
      <c r="D3877" s="1" t="s">
        <v>3781</v>
      </c>
      <c r="E3877" s="1" t="n">
        <v>1718</v>
      </c>
      <c r="F3877" s="1" t="s">
        <v>159</v>
      </c>
      <c r="I3877" s="1" t="n">
        <v>674930</v>
      </c>
      <c r="J3877" s="1" t="n">
        <v>22869</v>
      </c>
      <c r="K3877" s="1" t="n">
        <v>7622300873554</v>
      </c>
      <c r="L3877" s="1" t="s">
        <v>5590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7" t="n">
        <v>46193</v>
      </c>
      <c r="C3878" s="1" t="n">
        <v>1</v>
      </c>
      <c r="D3878" s="1" t="s">
        <v>3781</v>
      </c>
      <c r="E3878" s="1" t="n">
        <v>1718</v>
      </c>
      <c r="F3878" s="1" t="s">
        <v>159</v>
      </c>
      <c r="I3878" s="1" t="n">
        <v>674930</v>
      </c>
      <c r="J3878" s="1" t="n">
        <v>24048</v>
      </c>
      <c r="K3878" s="1" t="n">
        <v>7622300992293</v>
      </c>
      <c r="L3878" s="1" t="s">
        <v>5591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7" t="n">
        <v>46193</v>
      </c>
      <c r="C3879" s="1" t="n">
        <v>1</v>
      </c>
      <c r="D3879" s="1" t="s">
        <v>3781</v>
      </c>
      <c r="E3879" s="1" t="n">
        <v>1718</v>
      </c>
      <c r="F3879" s="1" t="s">
        <v>159</v>
      </c>
      <c r="I3879" s="1" t="n">
        <v>674930</v>
      </c>
      <c r="J3879" s="1" t="n">
        <v>24049</v>
      </c>
      <c r="K3879" s="1" t="n">
        <v>7622300990701</v>
      </c>
      <c r="L3879" s="1" t="s">
        <v>5592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7" t="n">
        <v>46193</v>
      </c>
      <c r="C3880" s="1" t="n">
        <v>1</v>
      </c>
      <c r="D3880" s="1" t="s">
        <v>3781</v>
      </c>
      <c r="E3880" s="1" t="n">
        <v>1718</v>
      </c>
      <c r="F3880" s="1" t="s">
        <v>159</v>
      </c>
      <c r="I3880" s="1" t="n">
        <v>674930</v>
      </c>
      <c r="J3880" s="1" t="n">
        <v>24066</v>
      </c>
      <c r="K3880" s="1" t="n">
        <v>7622300989408</v>
      </c>
      <c r="L3880" s="1" t="s">
        <v>5593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7" t="n">
        <v>46193</v>
      </c>
      <c r="C3881" s="1" t="n">
        <v>1</v>
      </c>
      <c r="D3881" s="1" t="s">
        <v>3781</v>
      </c>
      <c r="E3881" s="1" t="n">
        <v>1718</v>
      </c>
      <c r="F3881" s="1" t="s">
        <v>159</v>
      </c>
      <c r="I3881" s="1" t="n">
        <v>674930</v>
      </c>
      <c r="J3881" s="1" t="n">
        <v>24226</v>
      </c>
      <c r="K3881" s="1" t="n">
        <v>7622210641632</v>
      </c>
      <c r="L3881" s="1" t="s">
        <v>5592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7" t="n">
        <v>46193</v>
      </c>
      <c r="C3882" s="1" t="n">
        <v>1</v>
      </c>
      <c r="D3882" s="1" t="s">
        <v>3781</v>
      </c>
      <c r="E3882" s="1" t="n">
        <v>1718</v>
      </c>
      <c r="F3882" s="1" t="s">
        <v>159</v>
      </c>
      <c r="I3882" s="1" t="n">
        <v>674930</v>
      </c>
      <c r="J3882" s="1" t="n">
        <v>24231</v>
      </c>
      <c r="K3882" s="1" t="n">
        <v>7622210641151</v>
      </c>
      <c r="L3882" s="1" t="s">
        <v>5594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7" t="n">
        <v>46193</v>
      </c>
      <c r="C3883" s="1" t="n">
        <v>1</v>
      </c>
      <c r="D3883" s="1" t="s">
        <v>3781</v>
      </c>
      <c r="E3883" s="1" t="n">
        <v>1718</v>
      </c>
      <c r="F3883" s="1" t="s">
        <v>159</v>
      </c>
      <c r="I3883" s="1" t="n">
        <v>674930</v>
      </c>
      <c r="J3883" s="1" t="n">
        <v>24526</v>
      </c>
      <c r="K3883" s="1" t="n">
        <v>7622210644534</v>
      </c>
      <c r="L3883" s="1" t="s">
        <v>5595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7" t="n">
        <v>46193</v>
      </c>
      <c r="C3884" s="1" t="n">
        <v>1</v>
      </c>
      <c r="D3884" s="1" t="s">
        <v>3781</v>
      </c>
      <c r="E3884" s="1" t="n">
        <v>1718</v>
      </c>
      <c r="F3884" s="1" t="s">
        <v>159</v>
      </c>
      <c r="I3884" s="1" t="n">
        <v>674930</v>
      </c>
      <c r="J3884" s="1" t="n">
        <v>26009</v>
      </c>
      <c r="K3884" s="1" t="n">
        <v>7622210661661</v>
      </c>
      <c r="L3884" s="1" t="s">
        <v>5596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7" t="n">
        <v>46193</v>
      </c>
      <c r="C3885" s="1" t="n">
        <v>1</v>
      </c>
      <c r="D3885" s="1" t="s">
        <v>3781</v>
      </c>
      <c r="E3885" s="1" t="n">
        <v>1718</v>
      </c>
      <c r="F3885" s="1" t="s">
        <v>159</v>
      </c>
      <c r="I3885" s="1" t="n">
        <v>674930</v>
      </c>
      <c r="J3885" s="1" t="n">
        <v>28595</v>
      </c>
      <c r="K3885" s="1" t="n">
        <v>78939318</v>
      </c>
      <c r="L3885" s="1" t="s">
        <v>5597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7" t="n">
        <v>46193</v>
      </c>
      <c r="C3886" s="1" t="n">
        <v>1</v>
      </c>
      <c r="D3886" s="1" t="s">
        <v>3781</v>
      </c>
      <c r="E3886" s="1" t="n">
        <v>1718</v>
      </c>
      <c r="F3886" s="1" t="s">
        <v>159</v>
      </c>
      <c r="I3886" s="1" t="n">
        <v>674930</v>
      </c>
      <c r="J3886" s="1" t="n">
        <v>29150</v>
      </c>
      <c r="K3886" s="1" t="n">
        <v>78938816</v>
      </c>
      <c r="L3886" s="1" t="s">
        <v>4776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7" t="n">
        <v>46193</v>
      </c>
      <c r="C3887" s="1" t="n">
        <v>1</v>
      </c>
      <c r="D3887" s="1" t="s">
        <v>3781</v>
      </c>
      <c r="E3887" s="1" t="n">
        <v>1718</v>
      </c>
      <c r="F3887" s="1" t="s">
        <v>159</v>
      </c>
      <c r="I3887" s="1" t="n">
        <v>674930</v>
      </c>
      <c r="J3887" s="1" t="n">
        <v>29151</v>
      </c>
      <c r="K3887" s="1" t="n">
        <v>78938823</v>
      </c>
      <c r="L3887" s="1" t="s">
        <v>5598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7" t="n">
        <v>46193</v>
      </c>
      <c r="C3888" s="1" t="n">
        <v>1</v>
      </c>
      <c r="D3888" s="1" t="s">
        <v>3781</v>
      </c>
      <c r="E3888" s="1" t="n">
        <v>1718</v>
      </c>
      <c r="F3888" s="1" t="s">
        <v>159</v>
      </c>
      <c r="I3888" s="1" t="n">
        <v>674930</v>
      </c>
      <c r="J3888" s="1" t="n">
        <v>29152</v>
      </c>
      <c r="K3888" s="1" t="n">
        <v>78938847</v>
      </c>
      <c r="L3888" s="1" t="s">
        <v>4777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7" t="n">
        <v>46193</v>
      </c>
      <c r="C3889" s="1" t="n">
        <v>1</v>
      </c>
      <c r="D3889" s="1" t="s">
        <v>3781</v>
      </c>
      <c r="E3889" s="1" t="n">
        <v>1718</v>
      </c>
      <c r="F3889" s="1" t="s">
        <v>159</v>
      </c>
      <c r="I3889" s="1" t="n">
        <v>674930</v>
      </c>
      <c r="J3889" s="1" t="n">
        <v>36309</v>
      </c>
      <c r="K3889" s="1" t="n">
        <v>78938830</v>
      </c>
      <c r="L3889" s="1" t="s">
        <v>5599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7" t="n">
        <v>46193</v>
      </c>
      <c r="C3890" s="1" t="n">
        <v>1</v>
      </c>
      <c r="D3890" s="1" t="s">
        <v>3781</v>
      </c>
      <c r="E3890" s="1" t="n">
        <v>1718</v>
      </c>
      <c r="F3890" s="1" t="s">
        <v>159</v>
      </c>
      <c r="I3890" s="1" t="n">
        <v>674930</v>
      </c>
      <c r="J3890" s="1" t="n">
        <v>39155</v>
      </c>
      <c r="K3890" s="1" t="n">
        <v>7622210933454</v>
      </c>
      <c r="L3890" s="1" t="s">
        <v>5600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7" t="n">
        <v>46193</v>
      </c>
      <c r="C3891" s="1" t="n">
        <v>1</v>
      </c>
      <c r="D3891" s="1" t="s">
        <v>3781</v>
      </c>
      <c r="E3891" s="1" t="n">
        <v>1718</v>
      </c>
      <c r="F3891" s="1" t="s">
        <v>159</v>
      </c>
      <c r="I3891" s="1" t="n">
        <v>674930</v>
      </c>
      <c r="J3891" s="1" t="n">
        <v>43072</v>
      </c>
      <c r="K3891" s="1" t="n">
        <v>7622210568847</v>
      </c>
      <c r="L3891" s="1" t="s">
        <v>5601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7" t="n">
        <v>46193</v>
      </c>
      <c r="C3892" s="1" t="n">
        <v>1</v>
      </c>
      <c r="D3892" s="1" t="s">
        <v>3781</v>
      </c>
      <c r="E3892" s="1" t="n">
        <v>1718</v>
      </c>
      <c r="F3892" s="1" t="s">
        <v>159</v>
      </c>
      <c r="I3892" s="1" t="n">
        <v>674930</v>
      </c>
      <c r="J3892" s="1" t="n">
        <v>43073</v>
      </c>
      <c r="K3892" s="1" t="n">
        <v>7622210568816</v>
      </c>
      <c r="L3892" s="1" t="s">
        <v>5602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7" t="n">
        <v>46193</v>
      </c>
      <c r="C3893" s="1" t="n">
        <v>1</v>
      </c>
      <c r="D3893" s="1" t="s">
        <v>3781</v>
      </c>
      <c r="E3893" s="1" t="n">
        <v>1718</v>
      </c>
      <c r="F3893" s="1" t="s">
        <v>159</v>
      </c>
      <c r="I3893" s="1" t="n">
        <v>674930</v>
      </c>
      <c r="J3893" s="1" t="n">
        <v>80212</v>
      </c>
      <c r="K3893" s="1" t="n">
        <v>7622202327056</v>
      </c>
      <c r="L3893" s="1" t="s">
        <v>5603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7" t="n">
        <v>46193</v>
      </c>
      <c r="C3894" s="1" t="n">
        <v>1</v>
      </c>
      <c r="D3894" s="1" t="s">
        <v>3781</v>
      </c>
      <c r="E3894" s="1" t="n">
        <v>1718</v>
      </c>
      <c r="F3894" s="1" t="s">
        <v>159</v>
      </c>
      <c r="I3894" s="1" t="n">
        <v>674930</v>
      </c>
      <c r="J3894" s="1" t="n">
        <v>81475</v>
      </c>
      <c r="K3894" s="1" t="n">
        <v>7622202327087</v>
      </c>
      <c r="L3894" s="1" t="s">
        <v>5604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7" t="n">
        <v>46193</v>
      </c>
      <c r="C3895" s="1" t="n">
        <v>1</v>
      </c>
      <c r="D3895" s="1" t="s">
        <v>3781</v>
      </c>
      <c r="E3895" s="1" t="n">
        <v>1740</v>
      </c>
      <c r="F3895" s="1" t="s">
        <v>296</v>
      </c>
      <c r="I3895" s="1" t="n">
        <v>1238549</v>
      </c>
      <c r="J3895" s="1" t="n">
        <v>14219</v>
      </c>
      <c r="K3895" s="1" t="n">
        <v>7891000072950</v>
      </c>
      <c r="L3895" s="1" t="s">
        <v>4791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7" t="n">
        <v>46193</v>
      </c>
      <c r="C3896" s="1" t="n">
        <v>1</v>
      </c>
      <c r="D3896" s="1" t="s">
        <v>3781</v>
      </c>
      <c r="E3896" s="1" t="n">
        <v>1740</v>
      </c>
      <c r="F3896" s="1" t="s">
        <v>296</v>
      </c>
      <c r="I3896" s="1" t="n">
        <v>1238549</v>
      </c>
      <c r="J3896" s="1" t="n">
        <v>16602</v>
      </c>
      <c r="K3896" s="1" t="n">
        <v>7891000084649</v>
      </c>
      <c r="L3896" s="1" t="s">
        <v>4256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7" t="n">
        <v>46193</v>
      </c>
      <c r="C3897" s="1" t="n">
        <v>1</v>
      </c>
      <c r="D3897" s="1" t="s">
        <v>3781</v>
      </c>
      <c r="E3897" s="1" t="n">
        <v>1740</v>
      </c>
      <c r="F3897" s="1" t="s">
        <v>296</v>
      </c>
      <c r="I3897" s="1" t="n">
        <v>1238549</v>
      </c>
      <c r="J3897" s="1" t="n">
        <v>16644</v>
      </c>
      <c r="K3897" s="1" t="n">
        <v>7891000084663</v>
      </c>
      <c r="L3897" s="1" t="s">
        <v>4543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7" t="n">
        <v>46193</v>
      </c>
      <c r="C3898" s="1" t="n">
        <v>1</v>
      </c>
      <c r="D3898" s="1" t="s">
        <v>3781</v>
      </c>
      <c r="E3898" s="1" t="n">
        <v>1740</v>
      </c>
      <c r="F3898" s="1" t="s">
        <v>296</v>
      </c>
      <c r="I3898" s="1" t="n">
        <v>1238549</v>
      </c>
      <c r="J3898" s="1" t="n">
        <v>19824</v>
      </c>
      <c r="K3898" s="1" t="n">
        <v>78928374</v>
      </c>
      <c r="L3898" s="1" t="s">
        <v>4794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7" t="n">
        <v>46193</v>
      </c>
      <c r="C3899" s="1" t="n">
        <v>1</v>
      </c>
      <c r="D3899" s="1" t="s">
        <v>3781</v>
      </c>
      <c r="E3899" s="1" t="n">
        <v>1740</v>
      </c>
      <c r="F3899" s="1" t="s">
        <v>296</v>
      </c>
      <c r="I3899" s="1" t="n">
        <v>1238549</v>
      </c>
      <c r="J3899" s="1" t="n">
        <v>20584</v>
      </c>
      <c r="K3899" s="1" t="n">
        <v>7891000103876</v>
      </c>
      <c r="L3899" s="1" t="s">
        <v>4259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7" t="n">
        <v>46193</v>
      </c>
      <c r="C3900" s="1" t="n">
        <v>1</v>
      </c>
      <c r="D3900" s="1" t="s">
        <v>3781</v>
      </c>
      <c r="E3900" s="1" t="n">
        <v>1740</v>
      </c>
      <c r="F3900" s="1" t="s">
        <v>296</v>
      </c>
      <c r="I3900" s="1" t="n">
        <v>1238549</v>
      </c>
      <c r="J3900" s="1" t="n">
        <v>23285</v>
      </c>
      <c r="K3900" s="1" t="n">
        <v>78936171</v>
      </c>
      <c r="L3900" s="1" t="s">
        <v>5605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7" t="n">
        <v>46193</v>
      </c>
      <c r="C3901" s="1" t="n">
        <v>1</v>
      </c>
      <c r="D3901" s="1" t="s">
        <v>3781</v>
      </c>
      <c r="E3901" s="1" t="n">
        <v>1740</v>
      </c>
      <c r="F3901" s="1" t="s">
        <v>296</v>
      </c>
      <c r="I3901" s="1" t="n">
        <v>1238549</v>
      </c>
      <c r="J3901" s="1" t="n">
        <v>25112</v>
      </c>
      <c r="K3901" s="1" t="n">
        <v>7891000244425</v>
      </c>
      <c r="L3901" s="1" t="s">
        <v>4261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7" t="n">
        <v>46193</v>
      </c>
      <c r="C3902" s="1" t="n">
        <v>1</v>
      </c>
      <c r="D3902" s="1" t="s">
        <v>3781</v>
      </c>
      <c r="E3902" s="1" t="n">
        <v>1740</v>
      </c>
      <c r="F3902" s="1" t="s">
        <v>296</v>
      </c>
      <c r="I3902" s="1" t="n">
        <v>1238549</v>
      </c>
      <c r="J3902" s="1" t="n">
        <v>25413</v>
      </c>
      <c r="K3902" s="1" t="n">
        <v>7891000241417</v>
      </c>
      <c r="L3902" s="1" t="s">
        <v>4264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7" t="n">
        <v>46193</v>
      </c>
      <c r="C3903" s="1" t="n">
        <v>1</v>
      </c>
      <c r="D3903" s="1" t="s">
        <v>3781</v>
      </c>
      <c r="E3903" s="1" t="n">
        <v>1740</v>
      </c>
      <c r="F3903" s="1" t="s">
        <v>296</v>
      </c>
      <c r="I3903" s="1" t="n">
        <v>1238549</v>
      </c>
      <c r="J3903" s="1" t="n">
        <v>25991</v>
      </c>
      <c r="K3903" s="1" t="n">
        <v>7891000241448</v>
      </c>
      <c r="L3903" s="1" t="s">
        <v>5606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7" t="n">
        <v>46193</v>
      </c>
      <c r="C3904" s="1" t="n">
        <v>1</v>
      </c>
      <c r="D3904" s="1" t="s">
        <v>3781</v>
      </c>
      <c r="E3904" s="1" t="n">
        <v>1740</v>
      </c>
      <c r="F3904" s="1" t="s">
        <v>296</v>
      </c>
      <c r="I3904" s="1" t="n">
        <v>1238549</v>
      </c>
      <c r="J3904" s="1" t="n">
        <v>26803</v>
      </c>
      <c r="K3904" s="1" t="n">
        <v>7891000252833</v>
      </c>
      <c r="L3904" s="1" t="s">
        <v>4796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7" t="n">
        <v>46193</v>
      </c>
      <c r="C3905" s="1" t="n">
        <v>1</v>
      </c>
      <c r="D3905" s="1" t="s">
        <v>3781</v>
      </c>
      <c r="E3905" s="1" t="n">
        <v>1740</v>
      </c>
      <c r="F3905" s="1" t="s">
        <v>296</v>
      </c>
      <c r="I3905" s="1" t="n">
        <v>1238549</v>
      </c>
      <c r="J3905" s="1" t="n">
        <v>27878</v>
      </c>
      <c r="K3905" s="1" t="n">
        <v>7891000261026</v>
      </c>
      <c r="L3905" s="1" t="s">
        <v>4266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7" t="n">
        <v>46193</v>
      </c>
      <c r="C3906" s="1" t="n">
        <v>1</v>
      </c>
      <c r="D3906" s="1" t="s">
        <v>3781</v>
      </c>
      <c r="E3906" s="1" t="n">
        <v>1740</v>
      </c>
      <c r="F3906" s="1" t="s">
        <v>296</v>
      </c>
      <c r="I3906" s="1" t="n">
        <v>1238549</v>
      </c>
      <c r="J3906" s="1" t="n">
        <v>28388</v>
      </c>
      <c r="K3906" s="1" t="n">
        <v>7891000260166</v>
      </c>
      <c r="L3906" s="1" t="s">
        <v>4799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7" t="n">
        <v>46193</v>
      </c>
      <c r="C3907" s="1" t="n">
        <v>1</v>
      </c>
      <c r="D3907" s="1" t="s">
        <v>3781</v>
      </c>
      <c r="E3907" s="1" t="n">
        <v>1740</v>
      </c>
      <c r="F3907" s="1" t="s">
        <v>296</v>
      </c>
      <c r="I3907" s="1" t="n">
        <v>1238549</v>
      </c>
      <c r="J3907" s="1" t="n">
        <v>28389</v>
      </c>
      <c r="K3907" s="1" t="n">
        <v>7891000261460</v>
      </c>
      <c r="L3907" s="1" t="s">
        <v>4267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7" t="n">
        <v>46193</v>
      </c>
      <c r="C3908" s="1" t="n">
        <v>1</v>
      </c>
      <c r="D3908" s="1" t="s">
        <v>3781</v>
      </c>
      <c r="E3908" s="1" t="n">
        <v>1740</v>
      </c>
      <c r="F3908" s="1" t="s">
        <v>296</v>
      </c>
      <c r="I3908" s="1" t="n">
        <v>1238549</v>
      </c>
      <c r="J3908" s="1" t="n">
        <v>38519</v>
      </c>
      <c r="K3908" s="1" t="n">
        <v>7891000261002</v>
      </c>
      <c r="L3908" s="1" t="s">
        <v>4268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7" t="n">
        <v>46193</v>
      </c>
      <c r="C3909" s="1" t="n">
        <v>1</v>
      </c>
      <c r="D3909" s="1" t="s">
        <v>3781</v>
      </c>
      <c r="E3909" s="1" t="n">
        <v>1740</v>
      </c>
      <c r="F3909" s="1" t="s">
        <v>296</v>
      </c>
      <c r="I3909" s="1" t="n">
        <v>1238549</v>
      </c>
      <c r="J3909" s="1" t="n">
        <v>47789</v>
      </c>
      <c r="K3909" s="1" t="n">
        <v>7891000362037</v>
      </c>
      <c r="L3909" s="1" t="s">
        <v>5607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7" t="n">
        <v>46193</v>
      </c>
      <c r="C3910" s="1" t="n">
        <v>1</v>
      </c>
      <c r="D3910" s="1" t="s">
        <v>3781</v>
      </c>
      <c r="E3910" s="1" t="n">
        <v>1740</v>
      </c>
      <c r="F3910" s="1" t="s">
        <v>296</v>
      </c>
      <c r="I3910" s="1" t="n">
        <v>1238549</v>
      </c>
      <c r="J3910" s="1" t="n">
        <v>47945</v>
      </c>
      <c r="K3910" s="1" t="n">
        <v>7891000360668</v>
      </c>
      <c r="L3910" s="1" t="s">
        <v>4269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7" t="n">
        <v>46193</v>
      </c>
      <c r="C3911" s="1" t="n">
        <v>1</v>
      </c>
      <c r="D3911" s="1" t="s">
        <v>3781</v>
      </c>
      <c r="E3911" s="1" t="n">
        <v>1740</v>
      </c>
      <c r="F3911" s="1" t="s">
        <v>296</v>
      </c>
      <c r="I3911" s="1" t="n">
        <v>1238549</v>
      </c>
      <c r="J3911" s="1" t="n">
        <v>47983</v>
      </c>
      <c r="K3911" s="1" t="n">
        <v>7891000360323</v>
      </c>
      <c r="L3911" s="1" t="s">
        <v>4801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7" t="n">
        <v>46193</v>
      </c>
      <c r="C3912" s="1" t="n">
        <v>1</v>
      </c>
      <c r="D3912" s="1" t="s">
        <v>3781</v>
      </c>
      <c r="E3912" s="1" t="n">
        <v>1740</v>
      </c>
      <c r="F3912" s="1" t="s">
        <v>296</v>
      </c>
      <c r="I3912" s="1" t="n">
        <v>1238549</v>
      </c>
      <c r="J3912" s="1" t="n">
        <v>50420</v>
      </c>
      <c r="K3912" s="1" t="n">
        <v>7898953148701</v>
      </c>
      <c r="L3912" s="1" t="s">
        <v>4270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7" t="n">
        <v>46193</v>
      </c>
      <c r="C3913" s="1" t="n">
        <v>1</v>
      </c>
      <c r="D3913" s="1" t="s">
        <v>3781</v>
      </c>
      <c r="E3913" s="1" t="n">
        <v>1740</v>
      </c>
      <c r="F3913" s="1" t="s">
        <v>296</v>
      </c>
      <c r="I3913" s="1" t="n">
        <v>1238549</v>
      </c>
      <c r="J3913" s="1" t="n">
        <v>50424</v>
      </c>
      <c r="K3913" s="1" t="n">
        <v>7898953148169</v>
      </c>
      <c r="L3913" s="1" t="s">
        <v>4272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7" t="n">
        <v>46193</v>
      </c>
      <c r="C3914" s="1" t="n">
        <v>1</v>
      </c>
      <c r="D3914" s="1" t="s">
        <v>3781</v>
      </c>
      <c r="E3914" s="1" t="n">
        <v>1740</v>
      </c>
      <c r="F3914" s="1" t="s">
        <v>296</v>
      </c>
      <c r="I3914" s="1" t="n">
        <v>1238549</v>
      </c>
      <c r="J3914" s="1" t="n">
        <v>56164</v>
      </c>
      <c r="K3914" s="1" t="n">
        <v>7891000378175</v>
      </c>
      <c r="L3914" s="1" t="s">
        <v>4802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7" t="n">
        <v>46193</v>
      </c>
      <c r="C3915" s="1" t="n">
        <v>1</v>
      </c>
      <c r="D3915" s="1" t="s">
        <v>3781</v>
      </c>
      <c r="E3915" s="1" t="n">
        <v>1740</v>
      </c>
      <c r="F3915" s="1" t="s">
        <v>296</v>
      </c>
      <c r="I3915" s="1" t="n">
        <v>1238549</v>
      </c>
      <c r="J3915" s="1" t="n">
        <v>56982</v>
      </c>
      <c r="K3915" s="1" t="n">
        <v>7891000382349</v>
      </c>
      <c r="L3915" s="1" t="s">
        <v>5608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7" t="n">
        <v>46193</v>
      </c>
      <c r="C3916" s="1" t="n">
        <v>1</v>
      </c>
      <c r="D3916" s="1" t="s">
        <v>3781</v>
      </c>
      <c r="E3916" s="1" t="n">
        <v>1740</v>
      </c>
      <c r="F3916" s="1" t="s">
        <v>296</v>
      </c>
      <c r="I3916" s="1" t="n">
        <v>1238549</v>
      </c>
      <c r="J3916" s="1" t="n">
        <v>61680</v>
      </c>
      <c r="K3916" s="1" t="n">
        <v>7891000394632</v>
      </c>
      <c r="L3916" s="1" t="s">
        <v>4803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7" t="n">
        <v>46193</v>
      </c>
      <c r="C3917" s="1" t="n">
        <v>1</v>
      </c>
      <c r="D3917" s="1" t="s">
        <v>3781</v>
      </c>
      <c r="E3917" s="1" t="n">
        <v>1740</v>
      </c>
      <c r="F3917" s="1" t="s">
        <v>296</v>
      </c>
      <c r="I3917" s="1" t="n">
        <v>1238549</v>
      </c>
      <c r="J3917" s="1" t="n">
        <v>62472</v>
      </c>
      <c r="K3917" s="1" t="n">
        <v>7891000390078</v>
      </c>
      <c r="L3917" s="1" t="s">
        <v>4804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7" t="n">
        <v>46193</v>
      </c>
      <c r="C3918" s="1" t="n">
        <v>1</v>
      </c>
      <c r="D3918" s="1" t="s">
        <v>3781</v>
      </c>
      <c r="E3918" s="1" t="n">
        <v>1740</v>
      </c>
      <c r="F3918" s="1" t="s">
        <v>296</v>
      </c>
      <c r="I3918" s="1" t="n">
        <v>1238549</v>
      </c>
      <c r="J3918" s="1" t="n">
        <v>62922</v>
      </c>
      <c r="K3918" s="1" t="n">
        <v>7891000260623</v>
      </c>
      <c r="L3918" s="1" t="s">
        <v>4275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7" t="n">
        <v>46193</v>
      </c>
      <c r="C3919" s="1" t="n">
        <v>1</v>
      </c>
      <c r="D3919" s="1" t="s">
        <v>3781</v>
      </c>
      <c r="E3919" s="1" t="n">
        <v>1740</v>
      </c>
      <c r="F3919" s="1" t="s">
        <v>296</v>
      </c>
      <c r="I3919" s="1" t="n">
        <v>1238549</v>
      </c>
      <c r="J3919" s="1" t="n">
        <v>64165</v>
      </c>
      <c r="K3919" s="1" t="n">
        <v>7891000396452</v>
      </c>
      <c r="L3919" s="1" t="s">
        <v>4276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7" t="n">
        <v>46193</v>
      </c>
      <c r="C3920" s="1" t="n">
        <v>1</v>
      </c>
      <c r="D3920" s="1" t="s">
        <v>3781</v>
      </c>
      <c r="E3920" s="1" t="n">
        <v>1740</v>
      </c>
      <c r="F3920" s="1" t="s">
        <v>296</v>
      </c>
      <c r="I3920" s="1" t="n">
        <v>1238549</v>
      </c>
      <c r="J3920" s="1" t="n">
        <v>69214</v>
      </c>
      <c r="K3920" s="1" t="n">
        <v>7898755200041</v>
      </c>
      <c r="L3920" s="1" t="s">
        <v>4277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7" t="n">
        <v>46193</v>
      </c>
      <c r="C3921" s="1" t="n">
        <v>1</v>
      </c>
      <c r="D3921" s="1" t="s">
        <v>3781</v>
      </c>
      <c r="E3921" s="1" t="n">
        <v>1740</v>
      </c>
      <c r="F3921" s="1" t="s">
        <v>296</v>
      </c>
      <c r="I3921" s="1" t="n">
        <v>1238549</v>
      </c>
      <c r="J3921" s="1" t="n">
        <v>73125</v>
      </c>
      <c r="K3921" s="1" t="n">
        <v>7891000305775</v>
      </c>
      <c r="L3921" s="1" t="s">
        <v>4278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7" t="n">
        <v>46193</v>
      </c>
      <c r="C3922" s="1" t="n">
        <v>1</v>
      </c>
      <c r="D3922" s="1" t="s">
        <v>3781</v>
      </c>
      <c r="E3922" s="1" t="n">
        <v>1740</v>
      </c>
      <c r="F3922" s="1" t="s">
        <v>296</v>
      </c>
      <c r="I3922" s="1" t="n">
        <v>1238549</v>
      </c>
      <c r="J3922" s="1" t="n">
        <v>79560</v>
      </c>
      <c r="K3922" s="1" t="n">
        <v>7898755200461</v>
      </c>
      <c r="L3922" s="1" t="s">
        <v>4279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7" t="n">
        <v>46193</v>
      </c>
      <c r="C3923" s="1" t="n">
        <v>1</v>
      </c>
      <c r="D3923" s="1" t="s">
        <v>3781</v>
      </c>
      <c r="E3923" s="1" t="n">
        <v>1740</v>
      </c>
      <c r="F3923" s="1" t="s">
        <v>296</v>
      </c>
      <c r="I3923" s="1" t="n">
        <v>1238549</v>
      </c>
      <c r="J3923" s="1" t="n">
        <v>79699</v>
      </c>
      <c r="K3923" s="1" t="n">
        <v>7898755200362</v>
      </c>
      <c r="L3923" s="1" t="s">
        <v>4280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7" t="n">
        <v>46193</v>
      </c>
      <c r="C3924" s="1" t="n">
        <v>1</v>
      </c>
      <c r="D3924" s="1" t="s">
        <v>3781</v>
      </c>
      <c r="E3924" s="1" t="n">
        <v>1740</v>
      </c>
      <c r="F3924" s="1" t="s">
        <v>296</v>
      </c>
      <c r="I3924" s="1" t="n">
        <v>1238549</v>
      </c>
      <c r="J3924" s="1" t="n">
        <v>79700</v>
      </c>
      <c r="K3924" s="1" t="n">
        <v>7898755200430</v>
      </c>
      <c r="L3924" s="1" t="s">
        <v>4281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7" t="n">
        <v>46193</v>
      </c>
      <c r="C3925" s="1" t="n">
        <v>1</v>
      </c>
      <c r="D3925" s="1" t="s">
        <v>3781</v>
      </c>
      <c r="E3925" s="1" t="n">
        <v>1740</v>
      </c>
      <c r="F3925" s="1" t="s">
        <v>296</v>
      </c>
      <c r="I3925" s="1" t="n">
        <v>1238549</v>
      </c>
      <c r="J3925" s="1" t="n">
        <v>80141</v>
      </c>
      <c r="K3925" s="1" t="n">
        <v>7898755200386</v>
      </c>
      <c r="L3925" s="1" t="s">
        <v>4283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7" t="n">
        <v>46193</v>
      </c>
      <c r="C3926" s="1" t="n">
        <v>1</v>
      </c>
      <c r="D3926" s="1" t="s">
        <v>3781</v>
      </c>
      <c r="E3926" s="1" t="n">
        <v>1740</v>
      </c>
      <c r="F3926" s="1" t="s">
        <v>296</v>
      </c>
      <c r="I3926" s="1" t="n">
        <v>1238549</v>
      </c>
      <c r="J3926" s="1" t="n">
        <v>80568</v>
      </c>
      <c r="K3926" s="1" t="n">
        <v>7898755200324</v>
      </c>
      <c r="L3926" s="1" t="s">
        <v>4284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7" t="n">
        <v>46193</v>
      </c>
      <c r="C3927" s="1" t="n">
        <v>1</v>
      </c>
      <c r="D3927" s="1" t="s">
        <v>3781</v>
      </c>
      <c r="E3927" s="1" t="n">
        <v>1740</v>
      </c>
      <c r="F3927" s="1" t="s">
        <v>296</v>
      </c>
      <c r="I3927" s="1" t="n">
        <v>1238549</v>
      </c>
      <c r="J3927" s="1" t="n">
        <v>81063</v>
      </c>
      <c r="K3927" s="1" t="n">
        <v>7898755200348</v>
      </c>
      <c r="L3927" s="1" t="s">
        <v>5609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7" t="n">
        <v>46193</v>
      </c>
      <c r="C3928" s="1" t="n">
        <v>1</v>
      </c>
      <c r="D3928" s="1" t="s">
        <v>3781</v>
      </c>
      <c r="E3928" s="1" t="n">
        <v>1740</v>
      </c>
      <c r="F3928" s="1" t="s">
        <v>296</v>
      </c>
      <c r="I3928" s="1" t="n">
        <v>1238549</v>
      </c>
      <c r="J3928" s="1" t="n">
        <v>81064</v>
      </c>
      <c r="K3928" s="1" t="n">
        <v>7898755200379</v>
      </c>
      <c r="L3928" s="1" t="s">
        <v>5610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7" t="n">
        <v>46193</v>
      </c>
      <c r="C3929" s="1" t="n">
        <v>1</v>
      </c>
      <c r="D3929" s="1" t="s">
        <v>3781</v>
      </c>
      <c r="E3929" s="1" t="n">
        <v>1740</v>
      </c>
      <c r="F3929" s="1" t="s">
        <v>296</v>
      </c>
      <c r="I3929" s="1" t="n">
        <v>1238549</v>
      </c>
      <c r="J3929" s="1" t="n">
        <v>81468</v>
      </c>
      <c r="K3929" s="1" t="n">
        <v>7898755200676</v>
      </c>
      <c r="L3929" s="1" t="s">
        <v>5611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7" t="n">
        <v>46193</v>
      </c>
      <c r="C3930" s="1" t="n">
        <v>1</v>
      </c>
      <c r="D3930" s="1" t="s">
        <v>3781</v>
      </c>
      <c r="E3930" s="1" t="n">
        <v>1740</v>
      </c>
      <c r="F3930" s="1" t="s">
        <v>296</v>
      </c>
      <c r="I3930" s="1" t="n">
        <v>1238549</v>
      </c>
      <c r="J3930" s="1" t="n">
        <v>81469</v>
      </c>
      <c r="K3930" s="1" t="n">
        <v>7898681940042</v>
      </c>
      <c r="L3930" s="1" t="s">
        <v>5612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7" t="n">
        <v>46193</v>
      </c>
      <c r="C3931" s="1" t="n">
        <v>1</v>
      </c>
      <c r="D3931" s="1" t="s">
        <v>3781</v>
      </c>
      <c r="E3931" s="1" t="n">
        <v>1740</v>
      </c>
      <c r="F3931" s="1" t="s">
        <v>296</v>
      </c>
      <c r="I3931" s="1" t="n">
        <v>1238549</v>
      </c>
      <c r="J3931" s="1" t="n">
        <v>81470</v>
      </c>
      <c r="K3931" s="1" t="n">
        <v>7898681940059</v>
      </c>
      <c r="L3931" s="1" t="s">
        <v>5613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7" t="n">
        <v>46193</v>
      </c>
      <c r="C3932" s="1" t="n">
        <v>1</v>
      </c>
      <c r="D3932" s="1" t="s">
        <v>3781</v>
      </c>
      <c r="E3932" s="1" t="n">
        <v>1608</v>
      </c>
      <c r="F3932" s="1" t="s">
        <v>75</v>
      </c>
      <c r="I3932" s="1" t="n">
        <v>1677170</v>
      </c>
      <c r="J3932" s="1" t="n">
        <v>101953</v>
      </c>
      <c r="K3932" s="1" t="n">
        <v>7891079000229</v>
      </c>
      <c r="L3932" s="1" t="s">
        <v>5614</v>
      </c>
      <c r="N3932" s="1" t="n">
        <v>150</v>
      </c>
      <c r="O3932" s="1" t="n">
        <v>315</v>
      </c>
    </row>
    <row r="3933" customFormat="false" ht="15" hidden="false" customHeight="true" outlineLevel="0" collapsed="false">
      <c r="A3933" s="1" t="n">
        <v>1</v>
      </c>
      <c r="B3933" s="17" t="n">
        <v>46193</v>
      </c>
      <c r="C3933" s="1" t="n">
        <v>1</v>
      </c>
      <c r="D3933" s="1" t="s">
        <v>3781</v>
      </c>
      <c r="E3933" s="1" t="n">
        <v>1608</v>
      </c>
      <c r="F3933" s="1" t="s">
        <v>75</v>
      </c>
      <c r="I3933" s="1" t="n">
        <v>1677170</v>
      </c>
      <c r="J3933" s="1" t="n">
        <v>101899</v>
      </c>
      <c r="K3933" s="1" t="n">
        <v>7891098001504</v>
      </c>
      <c r="L3933" s="1" t="s">
        <v>5615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7" t="n">
        <v>46193</v>
      </c>
      <c r="C3934" s="1" t="n">
        <v>1</v>
      </c>
      <c r="D3934" s="1" t="s">
        <v>3781</v>
      </c>
      <c r="E3934" s="1" t="n">
        <v>1608</v>
      </c>
      <c r="F3934" s="1" t="s">
        <v>75</v>
      </c>
      <c r="I3934" s="1" t="n">
        <v>1677170</v>
      </c>
      <c r="J3934" s="1" t="n">
        <v>101947</v>
      </c>
      <c r="K3934" s="1" t="n">
        <v>7891079001028</v>
      </c>
      <c r="L3934" s="1" t="s">
        <v>5616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7" t="n">
        <v>46193</v>
      </c>
      <c r="C3935" s="1" t="n">
        <v>1</v>
      </c>
      <c r="D3935" s="1" t="s">
        <v>3781</v>
      </c>
      <c r="E3935" s="1" t="n">
        <v>1608</v>
      </c>
      <c r="F3935" s="1" t="s">
        <v>75</v>
      </c>
      <c r="I3935" s="1" t="n">
        <v>1677170</v>
      </c>
      <c r="J3935" s="1" t="n">
        <v>101948</v>
      </c>
      <c r="K3935" s="1" t="n">
        <v>7891079001011</v>
      </c>
      <c r="L3935" s="1" t="s">
        <v>5617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7" t="n">
        <v>46193</v>
      </c>
      <c r="C3936" s="1" t="n">
        <v>1</v>
      </c>
      <c r="D3936" s="1" t="s">
        <v>3781</v>
      </c>
      <c r="E3936" s="1" t="n">
        <v>1608</v>
      </c>
      <c r="F3936" s="1" t="s">
        <v>75</v>
      </c>
      <c r="I3936" s="1" t="n">
        <v>1677170</v>
      </c>
      <c r="J3936" s="1" t="n">
        <v>101949</v>
      </c>
      <c r="K3936" s="1" t="n">
        <v>7891079001004</v>
      </c>
      <c r="L3936" s="1" t="s">
        <v>5618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7" t="n">
        <v>46193</v>
      </c>
      <c r="C3937" s="1" t="n">
        <v>1</v>
      </c>
      <c r="D3937" s="1" t="s">
        <v>3781</v>
      </c>
      <c r="E3937" s="1" t="n">
        <v>1608</v>
      </c>
      <c r="F3937" s="1" t="s">
        <v>75</v>
      </c>
      <c r="I3937" s="1" t="n">
        <v>1677170</v>
      </c>
      <c r="J3937" s="1" t="n">
        <v>101954</v>
      </c>
      <c r="K3937" s="1" t="n">
        <v>7891079000212</v>
      </c>
      <c r="L3937" s="1" t="s">
        <v>5619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17" t="n">
        <v>46193</v>
      </c>
      <c r="C3938" s="1" t="n">
        <v>1</v>
      </c>
      <c r="D3938" s="1" t="s">
        <v>3781</v>
      </c>
      <c r="E3938" s="1" t="n">
        <v>1608</v>
      </c>
      <c r="F3938" s="1" t="s">
        <v>75</v>
      </c>
      <c r="I3938" s="1" t="n">
        <v>1677170</v>
      </c>
      <c r="J3938" s="1" t="n">
        <v>101957</v>
      </c>
      <c r="K3938" s="1" t="n">
        <v>7891079000205</v>
      </c>
      <c r="L3938" s="1" t="s">
        <v>5620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17" t="n">
        <v>46193</v>
      </c>
      <c r="C3939" s="1" t="n">
        <v>1</v>
      </c>
      <c r="D3939" s="1" t="s">
        <v>3781</v>
      </c>
      <c r="E3939" s="1" t="n">
        <v>1608</v>
      </c>
      <c r="F3939" s="1" t="s">
        <v>75</v>
      </c>
      <c r="I3939" s="1" t="n">
        <v>1677170</v>
      </c>
      <c r="J3939" s="1" t="n">
        <v>104192</v>
      </c>
      <c r="K3939" s="1" t="n">
        <v>7891079011515</v>
      </c>
      <c r="L3939" s="1" t="s">
        <v>5621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7" t="n">
        <v>46193</v>
      </c>
      <c r="C3940" s="1" t="n">
        <v>1</v>
      </c>
      <c r="D3940" s="1" t="s">
        <v>3781</v>
      </c>
      <c r="E3940" s="1" t="n">
        <v>1608</v>
      </c>
      <c r="F3940" s="1" t="s">
        <v>75</v>
      </c>
      <c r="I3940" s="1" t="n">
        <v>1677170</v>
      </c>
      <c r="J3940" s="1" t="n">
        <v>12764</v>
      </c>
      <c r="K3940" s="1" t="n">
        <v>7891079011775</v>
      </c>
      <c r="L3940" s="1" t="s">
        <v>5622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7" t="n">
        <v>46193</v>
      </c>
      <c r="C3941" s="1" t="n">
        <v>1</v>
      </c>
      <c r="D3941" s="1" t="s">
        <v>3781</v>
      </c>
      <c r="E3941" s="1" t="n">
        <v>1608</v>
      </c>
      <c r="F3941" s="1" t="s">
        <v>75</v>
      </c>
      <c r="I3941" s="1" t="n">
        <v>1677170</v>
      </c>
      <c r="J3941" s="1" t="n">
        <v>19594</v>
      </c>
      <c r="K3941" s="1" t="n">
        <v>7891079000434</v>
      </c>
      <c r="L3941" s="1" t="s">
        <v>5623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7" t="n">
        <v>46193</v>
      </c>
      <c r="C3942" s="1" t="n">
        <v>1</v>
      </c>
      <c r="D3942" s="1" t="s">
        <v>3781</v>
      </c>
      <c r="E3942" s="1" t="n">
        <v>1608</v>
      </c>
      <c r="F3942" s="1" t="s">
        <v>75</v>
      </c>
      <c r="I3942" s="1" t="n">
        <v>1677170</v>
      </c>
      <c r="J3942" s="1" t="n">
        <v>26656</v>
      </c>
      <c r="K3942" s="1" t="n">
        <v>7891098038456</v>
      </c>
      <c r="L3942" s="1" t="s">
        <v>5624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7" t="n">
        <v>46193</v>
      </c>
      <c r="C3943" s="1" t="n">
        <v>1</v>
      </c>
      <c r="D3943" s="1" t="s">
        <v>3781</v>
      </c>
      <c r="E3943" s="1" t="n">
        <v>1608</v>
      </c>
      <c r="F3943" s="1" t="s">
        <v>75</v>
      </c>
      <c r="I3943" s="1" t="n">
        <v>1677170</v>
      </c>
      <c r="J3943" s="1" t="n">
        <v>27996</v>
      </c>
      <c r="K3943" s="1" t="n">
        <v>7891079013083</v>
      </c>
      <c r="L3943" s="1" t="s">
        <v>5625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7" t="n">
        <v>46193</v>
      </c>
      <c r="C3944" s="1" t="n">
        <v>1</v>
      </c>
      <c r="D3944" s="1" t="s">
        <v>3781</v>
      </c>
      <c r="E3944" s="1" t="n">
        <v>1608</v>
      </c>
      <c r="F3944" s="1" t="s">
        <v>75</v>
      </c>
      <c r="I3944" s="1" t="n">
        <v>1677170</v>
      </c>
      <c r="J3944" s="1" t="n">
        <v>27997</v>
      </c>
      <c r="K3944" s="1" t="n">
        <v>7891079013106</v>
      </c>
      <c r="L3944" s="1" t="s">
        <v>5626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7" t="n">
        <v>46193</v>
      </c>
      <c r="C3945" s="1" t="n">
        <v>1</v>
      </c>
      <c r="D3945" s="1" t="s">
        <v>3781</v>
      </c>
      <c r="E3945" s="1" t="n">
        <v>1608</v>
      </c>
      <c r="F3945" s="1" t="s">
        <v>75</v>
      </c>
      <c r="I3945" s="1" t="n">
        <v>1677170</v>
      </c>
      <c r="J3945" s="1" t="n">
        <v>28032</v>
      </c>
      <c r="K3945" s="1" t="n">
        <v>7891079013038</v>
      </c>
      <c r="L3945" s="1" t="s">
        <v>5627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7" t="n">
        <v>46193</v>
      </c>
      <c r="C3946" s="1" t="n">
        <v>1</v>
      </c>
      <c r="D3946" s="1" t="s">
        <v>3781</v>
      </c>
      <c r="E3946" s="1" t="n">
        <v>1608</v>
      </c>
      <c r="F3946" s="1" t="s">
        <v>75</v>
      </c>
      <c r="I3946" s="1" t="n">
        <v>1677170</v>
      </c>
      <c r="J3946" s="1" t="n">
        <v>28033</v>
      </c>
      <c r="K3946" s="1" t="n">
        <v>7891079013120</v>
      </c>
      <c r="L3946" s="1" t="s">
        <v>5628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7" t="n">
        <v>46193</v>
      </c>
      <c r="C3947" s="1" t="n">
        <v>1</v>
      </c>
      <c r="D3947" s="1" t="s">
        <v>3781</v>
      </c>
      <c r="E3947" s="1" t="n">
        <v>1608</v>
      </c>
      <c r="F3947" s="1" t="s">
        <v>75</v>
      </c>
      <c r="I3947" s="1" t="n">
        <v>1677170</v>
      </c>
      <c r="J3947" s="1" t="n">
        <v>28034</v>
      </c>
      <c r="K3947" s="1" t="n">
        <v>7891079013069</v>
      </c>
      <c r="L3947" s="1" t="s">
        <v>5629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7" t="n">
        <v>46193</v>
      </c>
      <c r="C3948" s="1" t="n">
        <v>1</v>
      </c>
      <c r="D3948" s="1" t="s">
        <v>3781</v>
      </c>
      <c r="E3948" s="1" t="n">
        <v>1608</v>
      </c>
      <c r="F3948" s="1" t="s">
        <v>75</v>
      </c>
      <c r="I3948" s="1" t="n">
        <v>1677170</v>
      </c>
      <c r="J3948" s="1" t="n">
        <v>28035</v>
      </c>
      <c r="K3948" s="1" t="n">
        <v>7891079013052</v>
      </c>
      <c r="L3948" s="1" t="s">
        <v>5630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7" t="n">
        <v>46193</v>
      </c>
      <c r="C3949" s="1" t="n">
        <v>1</v>
      </c>
      <c r="D3949" s="1" t="s">
        <v>3781</v>
      </c>
      <c r="E3949" s="1" t="n">
        <v>1608</v>
      </c>
      <c r="F3949" s="1" t="s">
        <v>75</v>
      </c>
      <c r="I3949" s="1" t="n">
        <v>1677170</v>
      </c>
      <c r="J3949" s="1" t="n">
        <v>29594</v>
      </c>
      <c r="K3949" s="1" t="n">
        <v>7896009301162</v>
      </c>
      <c r="L3949" s="1" t="s">
        <v>5631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7" t="n">
        <v>46193</v>
      </c>
      <c r="C3950" s="1" t="n">
        <v>1</v>
      </c>
      <c r="D3950" s="1" t="s">
        <v>3781</v>
      </c>
      <c r="E3950" s="1" t="n">
        <v>1608</v>
      </c>
      <c r="F3950" s="1" t="s">
        <v>75</v>
      </c>
      <c r="I3950" s="1" t="n">
        <v>1677170</v>
      </c>
      <c r="J3950" s="1" t="n">
        <v>29860</v>
      </c>
      <c r="K3950" s="1" t="n">
        <v>7896009301193</v>
      </c>
      <c r="L3950" s="1" t="s">
        <v>5632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7" t="n">
        <v>46193</v>
      </c>
      <c r="C3951" s="1" t="n">
        <v>1</v>
      </c>
      <c r="D3951" s="1" t="s">
        <v>3781</v>
      </c>
      <c r="E3951" s="1" t="n">
        <v>1608</v>
      </c>
      <c r="F3951" s="1" t="s">
        <v>75</v>
      </c>
      <c r="I3951" s="1" t="n">
        <v>1677170</v>
      </c>
      <c r="J3951" s="1" t="n">
        <v>44243</v>
      </c>
      <c r="K3951" s="1" t="n">
        <v>7891910030316</v>
      </c>
      <c r="L3951" s="1" t="s">
        <v>5633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7" t="n">
        <v>46193</v>
      </c>
      <c r="C3952" s="1" t="n">
        <v>1</v>
      </c>
      <c r="D3952" s="1" t="s">
        <v>3781</v>
      </c>
      <c r="E3952" s="1" t="n">
        <v>1608</v>
      </c>
      <c r="F3952" s="1" t="s">
        <v>75</v>
      </c>
      <c r="I3952" s="1" t="n">
        <v>1677170</v>
      </c>
      <c r="J3952" s="1" t="n">
        <v>44955</v>
      </c>
      <c r="K3952" s="1" t="n">
        <v>7891098038333</v>
      </c>
      <c r="L3952" s="1" t="s">
        <v>5634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7" t="n">
        <v>46193</v>
      </c>
      <c r="C3953" s="1" t="n">
        <v>1</v>
      </c>
      <c r="D3953" s="1" t="s">
        <v>3781</v>
      </c>
      <c r="E3953" s="1" t="n">
        <v>1608</v>
      </c>
      <c r="F3953" s="1" t="s">
        <v>75</v>
      </c>
      <c r="I3953" s="1" t="n">
        <v>1677170</v>
      </c>
      <c r="J3953" s="1" t="n">
        <v>62697</v>
      </c>
      <c r="K3953" s="1" t="n">
        <v>7896071030038</v>
      </c>
      <c r="L3953" s="1" t="s">
        <v>5635</v>
      </c>
      <c r="N3953" s="1" t="n">
        <v>8</v>
      </c>
      <c r="O3953" s="1" t="n">
        <v>39.28</v>
      </c>
    </row>
    <row r="3954" customFormat="false" ht="15" hidden="false" customHeight="true" outlineLevel="0" collapsed="false">
      <c r="A3954" s="1" t="n">
        <v>1</v>
      </c>
      <c r="B3954" s="17" t="n">
        <v>46193</v>
      </c>
      <c r="C3954" s="1" t="n">
        <v>1</v>
      </c>
      <c r="D3954" s="1" t="s">
        <v>3781</v>
      </c>
      <c r="E3954" s="1" t="n">
        <v>1608</v>
      </c>
      <c r="F3954" s="1" t="s">
        <v>75</v>
      </c>
      <c r="I3954" s="1" t="n">
        <v>1677170</v>
      </c>
      <c r="J3954" s="1" t="n">
        <v>61507</v>
      </c>
      <c r="K3954" s="1" t="n">
        <v>7891079014028</v>
      </c>
      <c r="L3954" s="1" t="s">
        <v>5636</v>
      </c>
      <c r="N3954" s="1" t="n">
        <v>50</v>
      </c>
      <c r="O3954" s="1" t="n">
        <v>105</v>
      </c>
    </row>
    <row r="3955" customFormat="false" ht="15" hidden="false" customHeight="true" outlineLevel="0" collapsed="false">
      <c r="A3955" s="1" t="n">
        <v>1</v>
      </c>
      <c r="B3955" s="17" t="n">
        <v>46193</v>
      </c>
      <c r="C3955" s="1" t="n">
        <v>1</v>
      </c>
      <c r="D3955" s="1" t="s">
        <v>3781</v>
      </c>
      <c r="E3955" s="1" t="n">
        <v>1608</v>
      </c>
      <c r="F3955" s="1" t="s">
        <v>75</v>
      </c>
      <c r="I3955" s="1" t="n">
        <v>1677170</v>
      </c>
      <c r="J3955" s="1" t="n">
        <v>61853</v>
      </c>
      <c r="K3955" s="1" t="n">
        <v>7896071030021</v>
      </c>
      <c r="L3955" s="1" t="s">
        <v>5637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7" t="n">
        <v>46193</v>
      </c>
      <c r="C3956" s="1" t="n">
        <v>1</v>
      </c>
      <c r="D3956" s="1" t="s">
        <v>3781</v>
      </c>
      <c r="E3956" s="1" t="n">
        <v>1608</v>
      </c>
      <c r="F3956" s="1" t="s">
        <v>75</v>
      </c>
      <c r="I3956" s="1" t="n">
        <v>1677170</v>
      </c>
      <c r="J3956" s="1" t="n">
        <v>62566</v>
      </c>
      <c r="K3956" s="1" t="n">
        <v>7896071030007</v>
      </c>
      <c r="L3956" s="1" t="s">
        <v>5638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7" t="n">
        <v>46193</v>
      </c>
      <c r="C3957" s="1" t="n">
        <v>1</v>
      </c>
      <c r="D3957" s="1" t="s">
        <v>3781</v>
      </c>
      <c r="E3957" s="1" t="n">
        <v>1608</v>
      </c>
      <c r="F3957" s="1" t="s">
        <v>75</v>
      </c>
      <c r="I3957" s="1" t="n">
        <v>1677170</v>
      </c>
      <c r="J3957" s="1" t="n">
        <v>62567</v>
      </c>
      <c r="K3957" s="1" t="n">
        <v>7896071030014</v>
      </c>
      <c r="L3957" s="1" t="s">
        <v>5639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7" t="n">
        <v>46193</v>
      </c>
      <c r="C3958" s="1" t="n">
        <v>1</v>
      </c>
      <c r="D3958" s="1" t="s">
        <v>3781</v>
      </c>
      <c r="E3958" s="1" t="n">
        <v>1608</v>
      </c>
      <c r="F3958" s="1" t="s">
        <v>75</v>
      </c>
      <c r="I3958" s="1" t="n">
        <v>1677170</v>
      </c>
      <c r="J3958" s="1" t="n">
        <v>75714</v>
      </c>
      <c r="K3958" s="1" t="n">
        <v>7891079014233</v>
      </c>
      <c r="L3958" s="1" t="s">
        <v>5640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7" t="n">
        <v>46193</v>
      </c>
      <c r="C3959" s="1" t="n">
        <v>1</v>
      </c>
      <c r="D3959" s="1" t="s">
        <v>3781</v>
      </c>
      <c r="E3959" s="1" t="n">
        <v>1608</v>
      </c>
      <c r="F3959" s="1" t="s">
        <v>75</v>
      </c>
      <c r="I3959" s="1" t="n">
        <v>1677170</v>
      </c>
      <c r="J3959" s="1" t="n">
        <v>76678</v>
      </c>
      <c r="K3959" s="1" t="n">
        <v>7891079014288</v>
      </c>
      <c r="L3959" s="1" t="s">
        <v>5641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7" t="n">
        <v>46193</v>
      </c>
      <c r="C3960" s="1" t="n">
        <v>1</v>
      </c>
      <c r="D3960" s="1" t="s">
        <v>3781</v>
      </c>
      <c r="E3960" s="1" t="n">
        <v>1608</v>
      </c>
      <c r="F3960" s="1" t="s">
        <v>75</v>
      </c>
      <c r="I3960" s="1" t="n">
        <v>1677170</v>
      </c>
      <c r="J3960" s="1" t="n">
        <v>80050</v>
      </c>
      <c r="K3960" s="1" t="n">
        <v>7896071030250</v>
      </c>
      <c r="L3960" s="1" t="s">
        <v>5642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7" t="n">
        <v>46193</v>
      </c>
      <c r="C3961" s="1" t="n">
        <v>1</v>
      </c>
      <c r="D3961" s="1" t="s">
        <v>3781</v>
      </c>
      <c r="E3961" s="1" t="n">
        <v>1608</v>
      </c>
      <c r="F3961" s="1" t="s">
        <v>75</v>
      </c>
      <c r="I3961" s="1" t="n">
        <v>1677170</v>
      </c>
      <c r="J3961" s="1" t="n">
        <v>80675</v>
      </c>
      <c r="K3961" s="1" t="n">
        <v>7896071030274</v>
      </c>
      <c r="L3961" s="1" t="s">
        <v>5643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7" t="n">
        <v>46193</v>
      </c>
      <c r="C3962" s="1" t="n">
        <v>1</v>
      </c>
      <c r="D3962" s="1" t="s">
        <v>3781</v>
      </c>
      <c r="E3962" s="1" t="n">
        <v>1608</v>
      </c>
      <c r="F3962" s="1" t="s">
        <v>75</v>
      </c>
      <c r="I3962" s="1" t="n">
        <v>1677170</v>
      </c>
      <c r="J3962" s="1" t="n">
        <v>80676</v>
      </c>
      <c r="K3962" s="1" t="n">
        <v>7896071030281</v>
      </c>
      <c r="L3962" s="1" t="s">
        <v>5644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7" t="n">
        <v>46193</v>
      </c>
      <c r="C3963" s="1" t="n">
        <v>1</v>
      </c>
      <c r="D3963" s="1" t="s">
        <v>3781</v>
      </c>
      <c r="E3963" s="1" t="n">
        <v>1636</v>
      </c>
      <c r="F3963" s="1" t="s">
        <v>91</v>
      </c>
      <c r="I3963" s="1" t="n">
        <v>3204500</v>
      </c>
      <c r="J3963" s="1" t="n">
        <v>37266</v>
      </c>
      <c r="K3963" s="1" t="n">
        <v>7896036098325</v>
      </c>
      <c r="L3963" s="1" t="s">
        <v>5645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7" t="n">
        <v>46193</v>
      </c>
      <c r="C3964" s="1" t="n">
        <v>1</v>
      </c>
      <c r="D3964" s="1" t="s">
        <v>3781</v>
      </c>
      <c r="E3964" s="1" t="n">
        <v>1636</v>
      </c>
      <c r="F3964" s="1" t="s">
        <v>91</v>
      </c>
      <c r="I3964" s="1" t="n">
        <v>3204500</v>
      </c>
      <c r="J3964" s="1" t="n">
        <v>45365</v>
      </c>
      <c r="K3964" s="1" t="n">
        <v>7896036098981</v>
      </c>
      <c r="L3964" s="1" t="s">
        <v>5646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7" t="n">
        <v>46193</v>
      </c>
      <c r="C3965" s="1" t="n">
        <v>1</v>
      </c>
      <c r="D3965" s="1" t="s">
        <v>3781</v>
      </c>
      <c r="E3965" s="1" t="n">
        <v>1636</v>
      </c>
      <c r="F3965" s="1" t="s">
        <v>91</v>
      </c>
      <c r="I3965" s="1" t="n">
        <v>3204500</v>
      </c>
      <c r="J3965" s="1" t="n">
        <v>47090</v>
      </c>
      <c r="K3965" s="1" t="n">
        <v>7896036099254</v>
      </c>
      <c r="L3965" s="1" t="s">
        <v>5647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7" t="n">
        <v>46193</v>
      </c>
      <c r="C3966" s="1" t="n">
        <v>1</v>
      </c>
      <c r="D3966" s="1" t="s">
        <v>3781</v>
      </c>
      <c r="E3966" s="1" t="n">
        <v>1636</v>
      </c>
      <c r="F3966" s="1" t="s">
        <v>91</v>
      </c>
      <c r="I3966" s="1" t="n">
        <v>3204500</v>
      </c>
      <c r="J3966" s="1" t="n">
        <v>55584</v>
      </c>
      <c r="K3966" s="1" t="n">
        <v>7896036000427</v>
      </c>
      <c r="L3966" s="1" t="s">
        <v>5648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7" t="n">
        <v>46193</v>
      </c>
      <c r="C3967" s="1" t="n">
        <v>1</v>
      </c>
      <c r="D3967" s="1" t="s">
        <v>3781</v>
      </c>
      <c r="E3967" s="1" t="n">
        <v>1636</v>
      </c>
      <c r="F3967" s="1" t="s">
        <v>91</v>
      </c>
      <c r="I3967" s="1" t="n">
        <v>3204500</v>
      </c>
      <c r="J3967" s="1" t="n">
        <v>65885</v>
      </c>
      <c r="K3967" s="1" t="n">
        <v>7896036001219</v>
      </c>
      <c r="L3967" s="1" t="s">
        <v>5649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7" t="n">
        <v>46193</v>
      </c>
      <c r="C3968" s="1" t="n">
        <v>1</v>
      </c>
      <c r="D3968" s="1" t="s">
        <v>3781</v>
      </c>
      <c r="E3968" s="1" t="n">
        <v>1636</v>
      </c>
      <c r="F3968" s="1" t="s">
        <v>91</v>
      </c>
      <c r="I3968" s="1" t="n">
        <v>3204500</v>
      </c>
      <c r="J3968" s="1" t="n">
        <v>66069</v>
      </c>
      <c r="K3968" s="1" t="n">
        <v>7896004010076</v>
      </c>
      <c r="L3968" s="1" t="s">
        <v>5650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7" t="n">
        <v>46193</v>
      </c>
      <c r="C3969" s="1" t="n">
        <v>1</v>
      </c>
      <c r="D3969" s="1" t="s">
        <v>3781</v>
      </c>
      <c r="E3969" s="1" t="n">
        <v>1636</v>
      </c>
      <c r="F3969" s="1" t="s">
        <v>91</v>
      </c>
      <c r="I3969" s="1" t="n">
        <v>3204501</v>
      </c>
      <c r="J3969" s="1" t="n">
        <v>101378</v>
      </c>
      <c r="K3969" s="1" t="n">
        <v>7891010015268</v>
      </c>
      <c r="L3969" s="1" t="s">
        <v>5651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7" t="n">
        <v>46193</v>
      </c>
      <c r="C3970" s="1" t="n">
        <v>1</v>
      </c>
      <c r="D3970" s="1" t="s">
        <v>3781</v>
      </c>
      <c r="E3970" s="1" t="n">
        <v>1636</v>
      </c>
      <c r="F3970" s="1" t="s">
        <v>91</v>
      </c>
      <c r="I3970" s="1" t="n">
        <v>3204501</v>
      </c>
      <c r="J3970" s="1" t="n">
        <v>101380</v>
      </c>
      <c r="K3970" s="1" t="n">
        <v>7891010087722</v>
      </c>
      <c r="L3970" s="1" t="s">
        <v>5652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7" t="n">
        <v>46193</v>
      </c>
      <c r="C3971" s="1" t="n">
        <v>1</v>
      </c>
      <c r="D3971" s="1" t="s">
        <v>3781</v>
      </c>
      <c r="E3971" s="1" t="n">
        <v>1636</v>
      </c>
      <c r="F3971" s="1" t="s">
        <v>91</v>
      </c>
      <c r="I3971" s="1" t="n">
        <v>3204501</v>
      </c>
      <c r="J3971" s="1" t="n">
        <v>74629</v>
      </c>
      <c r="K3971" s="1" t="n">
        <v>7896061997440</v>
      </c>
      <c r="L3971" s="1" t="s">
        <v>5653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7" t="n">
        <v>46193</v>
      </c>
      <c r="C3972" s="1" t="n">
        <v>69</v>
      </c>
      <c r="D3972" s="1" t="s">
        <v>5654</v>
      </c>
      <c r="E3972" s="1" t="n">
        <v>1711</v>
      </c>
      <c r="F3972" s="1" t="s">
        <v>610</v>
      </c>
      <c r="I3972" s="1" t="n">
        <v>156812</v>
      </c>
      <c r="J3972" s="1" t="n">
        <v>21733</v>
      </c>
      <c r="K3972" s="1" t="n">
        <v>7891191003733</v>
      </c>
      <c r="L3972" s="1" t="s">
        <v>5655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7" t="n">
        <v>46193</v>
      </c>
      <c r="C3973" s="1" t="n">
        <v>171</v>
      </c>
      <c r="D3973" s="1" t="s">
        <v>3878</v>
      </c>
      <c r="E3973" s="1" t="n">
        <v>1636</v>
      </c>
      <c r="F3973" s="1" t="s">
        <v>91</v>
      </c>
      <c r="I3973" s="1" t="n">
        <v>3204502</v>
      </c>
      <c r="J3973" s="1" t="n">
        <v>15632</v>
      </c>
      <c r="K3973" s="1" t="n">
        <v>7896036092934</v>
      </c>
      <c r="L3973" s="1" t="s">
        <v>5656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7" t="n">
        <v>46195</v>
      </c>
      <c r="C3974" s="1" t="n">
        <v>1</v>
      </c>
      <c r="D3974" s="1" t="s">
        <v>3781</v>
      </c>
      <c r="E3974" s="1" t="n">
        <v>10086</v>
      </c>
      <c r="F3974" s="1" t="s">
        <v>905</v>
      </c>
      <c r="I3974" s="1" t="n">
        <v>6</v>
      </c>
      <c r="J3974" s="1" t="n">
        <v>61580</v>
      </c>
      <c r="K3974" s="1" t="n">
        <v>2258157</v>
      </c>
      <c r="L3974" s="1" t="s">
        <v>3816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7" t="n">
        <v>46195</v>
      </c>
      <c r="C3975" s="1" t="n">
        <v>1</v>
      </c>
      <c r="D3975" s="1" t="s">
        <v>3781</v>
      </c>
      <c r="E3975" s="1" t="n">
        <v>10086</v>
      </c>
      <c r="F3975" s="1" t="s">
        <v>905</v>
      </c>
      <c r="I3975" s="1" t="n">
        <v>6</v>
      </c>
      <c r="J3975" s="1" t="n">
        <v>61597</v>
      </c>
      <c r="K3975" s="1" t="n">
        <v>2258188</v>
      </c>
      <c r="L3975" s="1" t="s">
        <v>3817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7" t="n">
        <v>46195</v>
      </c>
      <c r="C3976" s="1" t="n">
        <v>1</v>
      </c>
      <c r="D3976" s="1" t="s">
        <v>3781</v>
      </c>
      <c r="E3976" s="1" t="n">
        <v>10086</v>
      </c>
      <c r="F3976" s="1" t="s">
        <v>905</v>
      </c>
      <c r="I3976" s="1" t="n">
        <v>7</v>
      </c>
      <c r="J3976" s="1" t="n">
        <v>61580</v>
      </c>
      <c r="K3976" s="1" t="n">
        <v>2258157</v>
      </c>
      <c r="L3976" s="1" t="s">
        <v>3816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7" t="n">
        <v>46195</v>
      </c>
      <c r="C3977" s="1" t="n">
        <v>1</v>
      </c>
      <c r="D3977" s="1" t="s">
        <v>3781</v>
      </c>
      <c r="E3977" s="1" t="n">
        <v>10086</v>
      </c>
      <c r="F3977" s="1" t="s">
        <v>905</v>
      </c>
      <c r="I3977" s="1" t="n">
        <v>7</v>
      </c>
      <c r="J3977" s="1" t="n">
        <v>61597</v>
      </c>
      <c r="K3977" s="1" t="n">
        <v>2258188</v>
      </c>
      <c r="L3977" s="1" t="s">
        <v>3817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7" t="n">
        <v>46195</v>
      </c>
      <c r="C3978" s="1" t="n">
        <v>1</v>
      </c>
      <c r="D3978" s="1" t="s">
        <v>3781</v>
      </c>
      <c r="E3978" s="1" t="n">
        <v>10086</v>
      </c>
      <c r="F3978" s="1" t="s">
        <v>905</v>
      </c>
      <c r="I3978" s="1" t="n">
        <v>8</v>
      </c>
      <c r="J3978" s="1" t="n">
        <v>61580</v>
      </c>
      <c r="K3978" s="1" t="n">
        <v>2258157</v>
      </c>
      <c r="L3978" s="1" t="s">
        <v>3816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7" t="n">
        <v>46195</v>
      </c>
      <c r="C3979" s="1" t="n">
        <v>1</v>
      </c>
      <c r="D3979" s="1" t="s">
        <v>3781</v>
      </c>
      <c r="E3979" s="1" t="n">
        <v>10086</v>
      </c>
      <c r="F3979" s="1" t="s">
        <v>905</v>
      </c>
      <c r="I3979" s="1" t="n">
        <v>8</v>
      </c>
      <c r="J3979" s="1" t="n">
        <v>61597</v>
      </c>
      <c r="K3979" s="1" t="n">
        <v>2258188</v>
      </c>
      <c r="L3979" s="1" t="s">
        <v>3817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7" t="n">
        <v>46195</v>
      </c>
      <c r="C3980" s="1" t="n">
        <v>1</v>
      </c>
      <c r="D3980" s="1" t="s">
        <v>3781</v>
      </c>
      <c r="E3980" s="1" t="n">
        <v>10086</v>
      </c>
      <c r="F3980" s="1" t="s">
        <v>905</v>
      </c>
      <c r="I3980" s="1" t="n">
        <v>9</v>
      </c>
      <c r="J3980" s="1" t="n">
        <v>61580</v>
      </c>
      <c r="K3980" s="1" t="n">
        <v>2258157</v>
      </c>
      <c r="L3980" s="1" t="s">
        <v>3816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7" t="n">
        <v>46195</v>
      </c>
      <c r="C3981" s="1" t="n">
        <v>1</v>
      </c>
      <c r="D3981" s="1" t="s">
        <v>3781</v>
      </c>
      <c r="E3981" s="1" t="n">
        <v>10085</v>
      </c>
      <c r="F3981" s="1" t="s">
        <v>1055</v>
      </c>
      <c r="I3981" s="1" t="n">
        <v>253</v>
      </c>
      <c r="J3981" s="1" t="n">
        <v>27371</v>
      </c>
      <c r="K3981" s="1" t="n">
        <v>7898915949162</v>
      </c>
      <c r="L3981" s="1" t="s">
        <v>5657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7" t="n">
        <v>46195</v>
      </c>
      <c r="C3982" s="1" t="n">
        <v>1</v>
      </c>
      <c r="D3982" s="1" t="s">
        <v>3781</v>
      </c>
      <c r="E3982" s="1" t="n">
        <v>10085</v>
      </c>
      <c r="F3982" s="1" t="s">
        <v>1055</v>
      </c>
      <c r="I3982" s="1" t="n">
        <v>253</v>
      </c>
      <c r="J3982" s="1" t="n">
        <v>27404</v>
      </c>
      <c r="K3982" s="1" t="n">
        <v>7898915949216</v>
      </c>
      <c r="L3982" s="1" t="s">
        <v>5658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7" t="n">
        <v>46195</v>
      </c>
      <c r="C3983" s="1" t="n">
        <v>1</v>
      </c>
      <c r="D3983" s="1" t="s">
        <v>3781</v>
      </c>
      <c r="E3983" s="1" t="n">
        <v>10085</v>
      </c>
      <c r="F3983" s="1" t="s">
        <v>1055</v>
      </c>
      <c r="I3983" s="1" t="n">
        <v>253</v>
      </c>
      <c r="J3983" s="1" t="n">
        <v>77091</v>
      </c>
      <c r="K3983" s="1" t="n">
        <v>7898738660718</v>
      </c>
      <c r="L3983" s="1" t="s">
        <v>5659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7" t="n">
        <v>46195</v>
      </c>
      <c r="C3984" s="1" t="n">
        <v>1</v>
      </c>
      <c r="D3984" s="1" t="s">
        <v>3781</v>
      </c>
      <c r="E3984" s="1" t="n">
        <v>978</v>
      </c>
      <c r="F3984" s="1" t="s">
        <v>118</v>
      </c>
      <c r="I3984" s="1" t="n">
        <v>305</v>
      </c>
      <c r="J3984" s="1" t="n">
        <v>61368</v>
      </c>
      <c r="K3984" s="1" t="n">
        <v>2257907</v>
      </c>
      <c r="L3984" s="1" t="s">
        <v>3782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7" t="n">
        <v>46195</v>
      </c>
      <c r="C3985" s="1" t="n">
        <v>1</v>
      </c>
      <c r="D3985" s="1" t="s">
        <v>3781</v>
      </c>
      <c r="E3985" s="1" t="n">
        <v>978</v>
      </c>
      <c r="F3985" s="1" t="s">
        <v>118</v>
      </c>
      <c r="I3985" s="1" t="n">
        <v>305</v>
      </c>
      <c r="J3985" s="1" t="n">
        <v>61378</v>
      </c>
      <c r="K3985" s="1" t="n">
        <v>2257914</v>
      </c>
      <c r="L3985" s="1" t="s">
        <v>3783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7" t="n">
        <v>46195</v>
      </c>
      <c r="C3986" s="1" t="n">
        <v>1</v>
      </c>
      <c r="D3986" s="1" t="s">
        <v>3781</v>
      </c>
      <c r="E3986" s="1" t="n">
        <v>978</v>
      </c>
      <c r="F3986" s="1" t="s">
        <v>118</v>
      </c>
      <c r="I3986" s="1" t="n">
        <v>305</v>
      </c>
      <c r="J3986" s="1" t="n">
        <v>61379</v>
      </c>
      <c r="K3986" s="1" t="n">
        <v>2257921</v>
      </c>
      <c r="L3986" s="1" t="s">
        <v>3784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7" t="n">
        <v>46195</v>
      </c>
      <c r="C3987" s="1" t="n">
        <v>1</v>
      </c>
      <c r="D3987" s="1" t="s">
        <v>3781</v>
      </c>
      <c r="E3987" s="1" t="n">
        <v>1391</v>
      </c>
      <c r="F3987" s="1" t="s">
        <v>445</v>
      </c>
      <c r="I3987" s="1" t="n">
        <v>402</v>
      </c>
      <c r="J3987" s="1" t="n">
        <v>37536</v>
      </c>
      <c r="K3987" s="1" t="n">
        <v>78942066</v>
      </c>
      <c r="L3987" s="1" t="s">
        <v>4460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7" t="n">
        <v>46195</v>
      </c>
      <c r="C3988" s="1" t="n">
        <v>1</v>
      </c>
      <c r="D3988" s="1" t="s">
        <v>3781</v>
      </c>
      <c r="E3988" s="1" t="n">
        <v>1391</v>
      </c>
      <c r="F3988" s="1" t="s">
        <v>445</v>
      </c>
      <c r="I3988" s="1" t="n">
        <v>402</v>
      </c>
      <c r="J3988" s="1" t="n">
        <v>67177</v>
      </c>
      <c r="K3988" s="1" t="n">
        <v>78944466</v>
      </c>
      <c r="L3988" s="1" t="s">
        <v>4465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7" t="n">
        <v>46195</v>
      </c>
      <c r="C3989" s="1" t="n">
        <v>1</v>
      </c>
      <c r="D3989" s="1" t="s">
        <v>3781</v>
      </c>
      <c r="E3989" s="1" t="n">
        <v>1899</v>
      </c>
      <c r="F3989" s="1" t="s">
        <v>97</v>
      </c>
      <c r="I3989" s="1" t="n">
        <v>671</v>
      </c>
      <c r="J3989" s="1" t="n">
        <v>79284</v>
      </c>
      <c r="K3989" s="1" t="n">
        <v>475</v>
      </c>
      <c r="L3989" s="1" t="s">
        <v>4147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7" t="n">
        <v>46195</v>
      </c>
      <c r="C3990" s="1" t="n">
        <v>1</v>
      </c>
      <c r="D3990" s="1" t="s">
        <v>3781</v>
      </c>
      <c r="E3990" s="1" t="n">
        <v>1899</v>
      </c>
      <c r="F3990" s="1" t="s">
        <v>97</v>
      </c>
      <c r="I3990" s="1" t="n">
        <v>671</v>
      </c>
      <c r="J3990" s="1" t="n">
        <v>79285</v>
      </c>
      <c r="K3990" s="1" t="n">
        <v>482</v>
      </c>
      <c r="L3990" s="1" t="s">
        <v>4148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7" t="n">
        <v>46195</v>
      </c>
      <c r="C3991" s="1" t="n">
        <v>1</v>
      </c>
      <c r="D3991" s="1" t="s">
        <v>3781</v>
      </c>
      <c r="E3991" s="1" t="n">
        <v>1899</v>
      </c>
      <c r="F3991" s="1" t="s">
        <v>97</v>
      </c>
      <c r="I3991" s="1" t="n">
        <v>673</v>
      </c>
      <c r="J3991" s="1" t="n">
        <v>55400</v>
      </c>
      <c r="K3991" s="1" t="n">
        <v>7000832967710</v>
      </c>
      <c r="L3991" s="1" t="s">
        <v>4149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7" t="n">
        <v>46195</v>
      </c>
      <c r="C3992" s="1" t="n">
        <v>1</v>
      </c>
      <c r="D3992" s="1" t="s">
        <v>3781</v>
      </c>
      <c r="E3992" s="1" t="n">
        <v>1899</v>
      </c>
      <c r="F3992" s="1" t="s">
        <v>97</v>
      </c>
      <c r="I3992" s="1" t="n">
        <v>673</v>
      </c>
      <c r="J3992" s="1" t="n">
        <v>73000</v>
      </c>
      <c r="K3992" s="1" t="n">
        <v>2266947</v>
      </c>
      <c r="L3992" s="1" t="s">
        <v>3882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7" t="n">
        <v>46195</v>
      </c>
      <c r="C3993" s="1" t="n">
        <v>1</v>
      </c>
      <c r="D3993" s="1" t="s">
        <v>3781</v>
      </c>
      <c r="E3993" s="1" t="n">
        <v>1899</v>
      </c>
      <c r="F3993" s="1" t="s">
        <v>97</v>
      </c>
      <c r="I3993" s="1" t="n">
        <v>673</v>
      </c>
      <c r="J3993" s="1" t="n">
        <v>77459</v>
      </c>
      <c r="K3993" s="1" t="n">
        <v>774604</v>
      </c>
      <c r="L3993" s="1" t="s">
        <v>3883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7" t="n">
        <v>46195</v>
      </c>
      <c r="C3994" s="1" t="n">
        <v>1</v>
      </c>
      <c r="D3994" s="1" t="s">
        <v>3781</v>
      </c>
      <c r="E3994" s="1" t="n">
        <v>1899</v>
      </c>
      <c r="F3994" s="1" t="s">
        <v>97</v>
      </c>
      <c r="I3994" s="1" t="n">
        <v>673</v>
      </c>
      <c r="J3994" s="1" t="n">
        <v>77461</v>
      </c>
      <c r="K3994" s="1" t="n">
        <v>774628</v>
      </c>
      <c r="L3994" s="1" t="s">
        <v>4204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7" t="n">
        <v>46195</v>
      </c>
      <c r="C3995" s="1" t="n">
        <v>1</v>
      </c>
      <c r="D3995" s="1" t="s">
        <v>3781</v>
      </c>
      <c r="E3995" s="1" t="n">
        <v>1899</v>
      </c>
      <c r="F3995" s="1" t="s">
        <v>97</v>
      </c>
      <c r="I3995" s="1" t="n">
        <v>673</v>
      </c>
      <c r="J3995" s="1" t="n">
        <v>77463</v>
      </c>
      <c r="K3995" s="1" t="n">
        <v>774642</v>
      </c>
      <c r="L3995" s="1" t="s">
        <v>3884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7" t="n">
        <v>46195</v>
      </c>
      <c r="C3996" s="1" t="n">
        <v>1</v>
      </c>
      <c r="D3996" s="1" t="s">
        <v>3781</v>
      </c>
      <c r="E3996" s="1" t="n">
        <v>1899</v>
      </c>
      <c r="F3996" s="1" t="s">
        <v>97</v>
      </c>
      <c r="I3996" s="1" t="n">
        <v>673</v>
      </c>
      <c r="J3996" s="1" t="n">
        <v>77465</v>
      </c>
      <c r="K3996" s="1" t="n">
        <v>774666</v>
      </c>
      <c r="L3996" s="1" t="s">
        <v>3885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7" t="n">
        <v>46195</v>
      </c>
      <c r="C3997" s="1" t="n">
        <v>1</v>
      </c>
      <c r="D3997" s="1" t="s">
        <v>3781</v>
      </c>
      <c r="E3997" s="1" t="n">
        <v>1899</v>
      </c>
      <c r="F3997" s="1" t="s">
        <v>97</v>
      </c>
      <c r="I3997" s="1" t="n">
        <v>673</v>
      </c>
      <c r="J3997" s="1" t="n">
        <v>77903</v>
      </c>
      <c r="K3997" s="1" t="n">
        <v>779043</v>
      </c>
      <c r="L3997" s="1" t="s">
        <v>3887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7" t="n">
        <v>46195</v>
      </c>
      <c r="C3998" s="1" t="n">
        <v>1</v>
      </c>
      <c r="D3998" s="1" t="s">
        <v>3781</v>
      </c>
      <c r="E3998" s="1" t="n">
        <v>1899</v>
      </c>
      <c r="F3998" s="1" t="s">
        <v>97</v>
      </c>
      <c r="I3998" s="1" t="n">
        <v>673</v>
      </c>
      <c r="J3998" s="1" t="n">
        <v>78013</v>
      </c>
      <c r="K3998" s="1" t="n">
        <v>780148</v>
      </c>
      <c r="L3998" s="1" t="s">
        <v>3886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7" t="n">
        <v>46195</v>
      </c>
      <c r="C3999" s="1" t="n">
        <v>1</v>
      </c>
      <c r="D3999" s="1" t="s">
        <v>3781</v>
      </c>
      <c r="E3999" s="1" t="n">
        <v>686</v>
      </c>
      <c r="F3999" s="1" t="s">
        <v>1073</v>
      </c>
      <c r="I3999" s="1" t="n">
        <v>1324</v>
      </c>
      <c r="J3999" s="1" t="n">
        <v>52009</v>
      </c>
      <c r="K3999" s="1" t="n">
        <v>793573990013</v>
      </c>
      <c r="L3999" s="1" t="s">
        <v>5660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7" t="n">
        <v>46195</v>
      </c>
      <c r="C4000" s="1" t="n">
        <v>1</v>
      </c>
      <c r="D4000" s="1" t="s">
        <v>3781</v>
      </c>
      <c r="E4000" s="1" t="n">
        <v>560</v>
      </c>
      <c r="F4000" s="1" t="s">
        <v>974</v>
      </c>
      <c r="I4000" s="1" t="n">
        <v>1693</v>
      </c>
      <c r="J4000" s="1" t="n">
        <v>28735</v>
      </c>
      <c r="K4000" s="1" t="n">
        <v>7896523212579</v>
      </c>
      <c r="L4000" s="1" t="s">
        <v>5661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7" t="n">
        <v>46195</v>
      </c>
      <c r="C4001" s="1" t="n">
        <v>1</v>
      </c>
      <c r="D4001" s="1" t="s">
        <v>3781</v>
      </c>
      <c r="E4001" s="1" t="n">
        <v>560</v>
      </c>
      <c r="F4001" s="1" t="s">
        <v>974</v>
      </c>
      <c r="I4001" s="1" t="n">
        <v>1693</v>
      </c>
      <c r="J4001" s="1" t="n">
        <v>28738</v>
      </c>
      <c r="K4001" s="1" t="n">
        <v>9151620591438</v>
      </c>
      <c r="L4001" s="1" t="s">
        <v>5662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7" t="n">
        <v>46195</v>
      </c>
      <c r="C4002" s="1" t="n">
        <v>1</v>
      </c>
      <c r="D4002" s="1" t="s">
        <v>3781</v>
      </c>
      <c r="E4002" s="1" t="n">
        <v>560</v>
      </c>
      <c r="F4002" s="1" t="s">
        <v>974</v>
      </c>
      <c r="I4002" s="1" t="n">
        <v>1693</v>
      </c>
      <c r="J4002" s="1" t="n">
        <v>37555</v>
      </c>
      <c r="K4002" s="1" t="n">
        <v>606529005924</v>
      </c>
      <c r="L4002" s="1" t="s">
        <v>5663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7" t="n">
        <v>46195</v>
      </c>
      <c r="C4003" s="1" t="n">
        <v>1</v>
      </c>
      <c r="D4003" s="1" t="s">
        <v>3781</v>
      </c>
      <c r="E4003" s="1" t="n">
        <v>560</v>
      </c>
      <c r="F4003" s="1" t="s">
        <v>974</v>
      </c>
      <c r="I4003" s="1" t="n">
        <v>1693</v>
      </c>
      <c r="J4003" s="1" t="n">
        <v>72591</v>
      </c>
      <c r="K4003" s="1" t="n">
        <v>7891985925401</v>
      </c>
      <c r="L4003" s="1" t="s">
        <v>5664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7" t="n">
        <v>46195</v>
      </c>
      <c r="C4004" s="1" t="n">
        <v>1</v>
      </c>
      <c r="D4004" s="1" t="s">
        <v>3781</v>
      </c>
      <c r="E4004" s="1" t="n">
        <v>560</v>
      </c>
      <c r="F4004" s="1" t="s">
        <v>974</v>
      </c>
      <c r="I4004" s="1" t="n">
        <v>1693</v>
      </c>
      <c r="J4004" s="1" t="n">
        <v>78517</v>
      </c>
      <c r="K4004" s="1" t="n">
        <v>7896524212677</v>
      </c>
      <c r="L4004" s="1" t="s">
        <v>5665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7" t="n">
        <v>46195</v>
      </c>
      <c r="C4005" s="1" t="n">
        <v>1</v>
      </c>
      <c r="D4005" s="1" t="s">
        <v>3781</v>
      </c>
      <c r="E4005" s="1" t="n">
        <v>1292</v>
      </c>
      <c r="F4005" s="1" t="s">
        <v>361</v>
      </c>
      <c r="I4005" s="1" t="n">
        <v>3442</v>
      </c>
      <c r="J4005" s="1" t="n">
        <v>28572</v>
      </c>
      <c r="K4005" s="1" t="n">
        <v>70341037799</v>
      </c>
      <c r="L4005" s="1" t="s">
        <v>4335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7" t="n">
        <v>46195</v>
      </c>
      <c r="C4006" s="1" t="n">
        <v>1</v>
      </c>
      <c r="D4006" s="1" t="s">
        <v>3781</v>
      </c>
      <c r="E4006" s="1" t="n">
        <v>1292</v>
      </c>
      <c r="F4006" s="1" t="s">
        <v>361</v>
      </c>
      <c r="I4006" s="1" t="n">
        <v>3442</v>
      </c>
      <c r="J4006" s="1" t="n">
        <v>28574</v>
      </c>
      <c r="K4006" s="1" t="n">
        <v>7898028069009</v>
      </c>
      <c r="L4006" s="1" t="s">
        <v>4332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7" t="n">
        <v>46195</v>
      </c>
      <c r="C4007" s="1" t="n">
        <v>1</v>
      </c>
      <c r="D4007" s="1" t="s">
        <v>3781</v>
      </c>
      <c r="E4007" s="1" t="n">
        <v>1292</v>
      </c>
      <c r="F4007" s="1" t="s">
        <v>361</v>
      </c>
      <c r="I4007" s="1" t="n">
        <v>3442</v>
      </c>
      <c r="J4007" s="1" t="n">
        <v>58633</v>
      </c>
      <c r="K4007" s="1" t="n">
        <v>7891164025250</v>
      </c>
      <c r="L4007" s="1" t="s">
        <v>4333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7" t="n">
        <v>46195</v>
      </c>
      <c r="C4008" s="1" t="n">
        <v>1</v>
      </c>
      <c r="D4008" s="1" t="s">
        <v>3781</v>
      </c>
      <c r="E4008" s="1" t="n">
        <v>1316</v>
      </c>
      <c r="F4008" s="1" t="s">
        <v>1095</v>
      </c>
      <c r="I4008" s="1" t="n">
        <v>3630</v>
      </c>
      <c r="J4008" s="1" t="n">
        <v>37359</v>
      </c>
      <c r="K4008" s="1" t="n">
        <v>55526</v>
      </c>
      <c r="L4008" s="1" t="s">
        <v>3815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7" t="n">
        <v>46195</v>
      </c>
      <c r="C4009" s="1" t="n">
        <v>1</v>
      </c>
      <c r="D4009" s="1" t="s">
        <v>3781</v>
      </c>
      <c r="E4009" s="1" t="n">
        <v>1328</v>
      </c>
      <c r="F4009" s="1" t="s">
        <v>363</v>
      </c>
      <c r="I4009" s="1" t="n">
        <v>3830</v>
      </c>
      <c r="J4009" s="1" t="n">
        <v>21060</v>
      </c>
      <c r="K4009" s="1" t="n">
        <v>7898588380118</v>
      </c>
      <c r="L4009" s="1" t="s">
        <v>3920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7" t="n">
        <v>46195</v>
      </c>
      <c r="C4010" s="1" t="n">
        <v>1</v>
      </c>
      <c r="D4010" s="1" t="s">
        <v>3781</v>
      </c>
      <c r="E4010" s="1" t="n">
        <v>1328</v>
      </c>
      <c r="F4010" s="1" t="s">
        <v>363</v>
      </c>
      <c r="I4010" s="1" t="n">
        <v>3830</v>
      </c>
      <c r="J4010" s="1" t="n">
        <v>31782</v>
      </c>
      <c r="K4010" s="1" t="n">
        <v>7898588380132</v>
      </c>
      <c r="L4010" s="1" t="s">
        <v>3921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7" t="n">
        <v>46195</v>
      </c>
      <c r="C4011" s="1" t="n">
        <v>1</v>
      </c>
      <c r="D4011" s="1" t="s">
        <v>3781</v>
      </c>
      <c r="E4011" s="1" t="n">
        <v>1328</v>
      </c>
      <c r="F4011" s="1" t="s">
        <v>363</v>
      </c>
      <c r="I4011" s="1" t="n">
        <v>3830</v>
      </c>
      <c r="J4011" s="1" t="n">
        <v>31784</v>
      </c>
      <c r="K4011" s="1" t="n">
        <v>7898588380545</v>
      </c>
      <c r="L4011" s="1" t="s">
        <v>3922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7" t="n">
        <v>46195</v>
      </c>
      <c r="C4012" s="1" t="n">
        <v>1</v>
      </c>
      <c r="D4012" s="1" t="s">
        <v>3781</v>
      </c>
      <c r="E4012" s="1" t="n">
        <v>1328</v>
      </c>
      <c r="F4012" s="1" t="s">
        <v>363</v>
      </c>
      <c r="I4012" s="1" t="n">
        <v>3830</v>
      </c>
      <c r="J4012" s="1" t="n">
        <v>31787</v>
      </c>
      <c r="K4012" s="1" t="n">
        <v>7898588380125</v>
      </c>
      <c r="L4012" s="1" t="s">
        <v>4397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7" t="n">
        <v>46195</v>
      </c>
      <c r="C4013" s="1" t="n">
        <v>1</v>
      </c>
      <c r="D4013" s="1" t="s">
        <v>3781</v>
      </c>
      <c r="E4013" s="1" t="n">
        <v>1328</v>
      </c>
      <c r="F4013" s="1" t="s">
        <v>363</v>
      </c>
      <c r="I4013" s="1" t="n">
        <v>3830</v>
      </c>
      <c r="J4013" s="1" t="n">
        <v>31789</v>
      </c>
      <c r="K4013" s="1" t="n">
        <v>7898588380149</v>
      </c>
      <c r="L4013" s="1" t="s">
        <v>3885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7" t="n">
        <v>46195</v>
      </c>
      <c r="C4014" s="1" t="n">
        <v>1</v>
      </c>
      <c r="D4014" s="1" t="s">
        <v>3781</v>
      </c>
      <c r="E4014" s="1" t="n">
        <v>1328</v>
      </c>
      <c r="F4014" s="1" t="s">
        <v>363</v>
      </c>
      <c r="I4014" s="1" t="n">
        <v>3830</v>
      </c>
      <c r="J4014" s="1" t="n">
        <v>31790</v>
      </c>
      <c r="K4014" s="1" t="n">
        <v>7898588380231</v>
      </c>
      <c r="L4014" s="1" t="s">
        <v>3924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7" t="n">
        <v>46195</v>
      </c>
      <c r="C4015" s="1" t="n">
        <v>1</v>
      </c>
      <c r="D4015" s="1" t="s">
        <v>3781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5666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7" t="n">
        <v>46195</v>
      </c>
      <c r="C4016" s="1" t="n">
        <v>1</v>
      </c>
      <c r="D4016" s="1" t="s">
        <v>3781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4209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7" t="n">
        <v>46195</v>
      </c>
      <c r="C4017" s="1" t="n">
        <v>1</v>
      </c>
      <c r="D4017" s="1" t="s">
        <v>3781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4210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7" t="n">
        <v>46195</v>
      </c>
      <c r="C4018" s="1" t="n">
        <v>1</v>
      </c>
      <c r="D4018" s="1" t="s">
        <v>3781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4211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7" t="n">
        <v>46195</v>
      </c>
      <c r="C4019" s="1" t="n">
        <v>1</v>
      </c>
      <c r="D4019" s="1" t="s">
        <v>3781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4212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7" t="n">
        <v>46195</v>
      </c>
      <c r="C4020" s="1" t="n">
        <v>1</v>
      </c>
      <c r="D4020" s="1" t="s">
        <v>3781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4213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7" t="n">
        <v>46195</v>
      </c>
      <c r="C4021" s="1" t="n">
        <v>1</v>
      </c>
      <c r="D4021" s="1" t="s">
        <v>3781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5667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7" t="n">
        <v>46195</v>
      </c>
      <c r="C4022" s="1" t="n">
        <v>1</v>
      </c>
      <c r="D4022" s="1" t="s">
        <v>3781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4214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7" t="n">
        <v>46195</v>
      </c>
      <c r="C4023" s="1" t="n">
        <v>1</v>
      </c>
      <c r="D4023" s="1" t="s">
        <v>3781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4215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7" t="n">
        <v>46195</v>
      </c>
      <c r="C4024" s="1" t="n">
        <v>1</v>
      </c>
      <c r="D4024" s="1" t="s">
        <v>3781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4216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7" t="n">
        <v>46195</v>
      </c>
      <c r="C4025" s="1" t="n">
        <v>1</v>
      </c>
      <c r="D4025" s="1" t="s">
        <v>3781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4217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7" t="n">
        <v>46195</v>
      </c>
      <c r="C4026" s="1" t="n">
        <v>1</v>
      </c>
      <c r="D4026" s="1" t="s">
        <v>3781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4218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7" t="n">
        <v>46195</v>
      </c>
      <c r="C4027" s="1" t="n">
        <v>1</v>
      </c>
      <c r="D4027" s="1" t="s">
        <v>3781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4219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7" t="n">
        <v>46195</v>
      </c>
      <c r="C4028" s="1" t="n">
        <v>1</v>
      </c>
      <c r="D4028" s="1" t="s">
        <v>3781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4220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7" t="n">
        <v>46195</v>
      </c>
      <c r="C4029" s="1" t="n">
        <v>1</v>
      </c>
      <c r="D4029" s="1" t="s">
        <v>3781</v>
      </c>
      <c r="E4029" s="1" t="n">
        <v>1286</v>
      </c>
      <c r="F4029" s="1" t="s">
        <v>359</v>
      </c>
      <c r="I4029" s="1" t="n">
        <v>10134</v>
      </c>
      <c r="J4029" s="1" t="n">
        <v>78991</v>
      </c>
      <c r="K4029" s="1" t="n">
        <v>390</v>
      </c>
      <c r="L4029" s="1" t="s">
        <v>4152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7" t="n">
        <v>46195</v>
      </c>
      <c r="C4030" s="1" t="n">
        <v>1</v>
      </c>
      <c r="D4030" s="1" t="s">
        <v>3781</v>
      </c>
      <c r="E4030" s="1" t="n">
        <v>1643</v>
      </c>
      <c r="F4030" s="1" t="s">
        <v>1206</v>
      </c>
      <c r="I4030" s="1" t="n">
        <v>10610</v>
      </c>
      <c r="J4030" s="1" t="n">
        <v>63172</v>
      </c>
      <c r="K4030" s="1" t="n">
        <v>7898928536526</v>
      </c>
      <c r="L4030" s="1" t="s">
        <v>5668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7" t="n">
        <v>46195</v>
      </c>
      <c r="C4031" s="1" t="n">
        <v>1</v>
      </c>
      <c r="D4031" s="1" t="s">
        <v>3781</v>
      </c>
      <c r="E4031" s="1" t="n">
        <v>1643</v>
      </c>
      <c r="F4031" s="1" t="s">
        <v>1206</v>
      </c>
      <c r="I4031" s="1" t="n">
        <v>10610</v>
      </c>
      <c r="J4031" s="1" t="n">
        <v>63904</v>
      </c>
      <c r="K4031" s="1" t="n">
        <v>7898928536595</v>
      </c>
      <c r="L4031" s="1" t="s">
        <v>5669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7" t="n">
        <v>46195</v>
      </c>
      <c r="C4032" s="1" t="n">
        <v>1</v>
      </c>
      <c r="D4032" s="1" t="s">
        <v>3781</v>
      </c>
      <c r="E4032" s="1" t="n">
        <v>1643</v>
      </c>
      <c r="F4032" s="1" t="s">
        <v>1206</v>
      </c>
      <c r="I4032" s="1" t="n">
        <v>10610</v>
      </c>
      <c r="J4032" s="1" t="n">
        <v>64175</v>
      </c>
      <c r="K4032" s="1" t="n">
        <v>7898928536533</v>
      </c>
      <c r="L4032" s="1" t="s">
        <v>5669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7" t="n">
        <v>46195</v>
      </c>
      <c r="C4033" s="1" t="n">
        <v>1</v>
      </c>
      <c r="D4033" s="1" t="s">
        <v>3781</v>
      </c>
      <c r="E4033" s="1" t="n">
        <v>1614</v>
      </c>
      <c r="F4033" s="1" t="s">
        <v>89</v>
      </c>
      <c r="I4033" s="1" t="n">
        <v>11298</v>
      </c>
      <c r="J4033" s="1" t="n">
        <v>40142</v>
      </c>
      <c r="K4033" s="1" t="n">
        <v>7898317290961</v>
      </c>
      <c r="L4033" s="1" t="s">
        <v>4027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7" t="n">
        <v>46195</v>
      </c>
      <c r="C4034" s="1" t="n">
        <v>1</v>
      </c>
      <c r="D4034" s="1" t="s">
        <v>3781</v>
      </c>
      <c r="E4034" s="1" t="n">
        <v>1614</v>
      </c>
      <c r="F4034" s="1" t="s">
        <v>89</v>
      </c>
      <c r="I4034" s="1" t="n">
        <v>11298</v>
      </c>
      <c r="J4034" s="1" t="n">
        <v>10841</v>
      </c>
      <c r="K4034" s="1" t="n">
        <v>7898317290435</v>
      </c>
      <c r="L4034" s="1" t="s">
        <v>4028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7" t="n">
        <v>46195</v>
      </c>
      <c r="C4035" s="1" t="n">
        <v>1</v>
      </c>
      <c r="D4035" s="1" t="s">
        <v>3781</v>
      </c>
      <c r="E4035" s="1" t="n">
        <v>1614</v>
      </c>
      <c r="F4035" s="1" t="s">
        <v>89</v>
      </c>
      <c r="I4035" s="1" t="n">
        <v>11298</v>
      </c>
      <c r="J4035" s="1" t="n">
        <v>12928</v>
      </c>
      <c r="K4035" s="1" t="n">
        <v>7898317290565</v>
      </c>
      <c r="L4035" s="1" t="s">
        <v>4338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7" t="n">
        <v>46195</v>
      </c>
      <c r="C4036" s="1" t="n">
        <v>1</v>
      </c>
      <c r="D4036" s="1" t="s">
        <v>3781</v>
      </c>
      <c r="E4036" s="1" t="n">
        <v>1614</v>
      </c>
      <c r="F4036" s="1" t="s">
        <v>89</v>
      </c>
      <c r="I4036" s="1" t="n">
        <v>11298</v>
      </c>
      <c r="J4036" s="1" t="n">
        <v>13023</v>
      </c>
      <c r="K4036" s="1" t="n">
        <v>7898317290534</v>
      </c>
      <c r="L4036" s="1" t="s">
        <v>4032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7" t="n">
        <v>46195</v>
      </c>
      <c r="C4037" s="1" t="n">
        <v>1</v>
      </c>
      <c r="D4037" s="1" t="s">
        <v>3781</v>
      </c>
      <c r="E4037" s="1" t="n">
        <v>1614</v>
      </c>
      <c r="F4037" s="1" t="s">
        <v>89</v>
      </c>
      <c r="I4037" s="1" t="n">
        <v>11298</v>
      </c>
      <c r="J4037" s="1" t="n">
        <v>13024</v>
      </c>
      <c r="K4037" s="1" t="n">
        <v>7898317290466</v>
      </c>
      <c r="L4037" s="1" t="s">
        <v>4033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7" t="n">
        <v>46195</v>
      </c>
      <c r="C4038" s="1" t="n">
        <v>1</v>
      </c>
      <c r="D4038" s="1" t="s">
        <v>3781</v>
      </c>
      <c r="E4038" s="1" t="n">
        <v>1614</v>
      </c>
      <c r="F4038" s="1" t="s">
        <v>89</v>
      </c>
      <c r="I4038" s="1" t="n">
        <v>11298</v>
      </c>
      <c r="J4038" s="1" t="n">
        <v>13128</v>
      </c>
      <c r="K4038" s="1" t="n">
        <v>7898317290510</v>
      </c>
      <c r="L4038" s="1" t="s">
        <v>4340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7" t="n">
        <v>46195</v>
      </c>
      <c r="C4039" s="1" t="n">
        <v>1</v>
      </c>
      <c r="D4039" s="1" t="s">
        <v>3781</v>
      </c>
      <c r="E4039" s="1" t="n">
        <v>1614</v>
      </c>
      <c r="F4039" s="1" t="s">
        <v>89</v>
      </c>
      <c r="I4039" s="1" t="n">
        <v>11298</v>
      </c>
      <c r="J4039" s="1" t="n">
        <v>14440</v>
      </c>
      <c r="K4039" s="1" t="n">
        <v>7898317290527</v>
      </c>
      <c r="L4039" s="1" t="s">
        <v>4034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7" t="n">
        <v>46195</v>
      </c>
      <c r="C4040" s="1" t="n">
        <v>1</v>
      </c>
      <c r="D4040" s="1" t="s">
        <v>3781</v>
      </c>
      <c r="E4040" s="1" t="n">
        <v>1614</v>
      </c>
      <c r="F4040" s="1" t="s">
        <v>89</v>
      </c>
      <c r="I4040" s="1" t="n">
        <v>11298</v>
      </c>
      <c r="J4040" s="1" t="n">
        <v>14443</v>
      </c>
      <c r="K4040" s="1" t="n">
        <v>7898317290497</v>
      </c>
      <c r="L4040" s="1" t="s">
        <v>4035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7" t="n">
        <v>46195</v>
      </c>
      <c r="C4041" s="1" t="n">
        <v>1</v>
      </c>
      <c r="D4041" s="1" t="s">
        <v>3781</v>
      </c>
      <c r="E4041" s="1" t="n">
        <v>1614</v>
      </c>
      <c r="F4041" s="1" t="s">
        <v>89</v>
      </c>
      <c r="I4041" s="1" t="n">
        <v>11298</v>
      </c>
      <c r="J4041" s="1" t="n">
        <v>23408</v>
      </c>
      <c r="K4041" s="1" t="n">
        <v>7898317291012</v>
      </c>
      <c r="L4041" s="1" t="s">
        <v>4719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7" t="n">
        <v>46195</v>
      </c>
      <c r="C4042" s="1" t="n">
        <v>1</v>
      </c>
      <c r="D4042" s="1" t="s">
        <v>3781</v>
      </c>
      <c r="E4042" s="1" t="n">
        <v>1614</v>
      </c>
      <c r="F4042" s="1" t="s">
        <v>89</v>
      </c>
      <c r="I4042" s="1" t="n">
        <v>11298</v>
      </c>
      <c r="J4042" s="1" t="n">
        <v>23409</v>
      </c>
      <c r="K4042" s="1" t="n">
        <v>7898317290985</v>
      </c>
      <c r="L4042" s="1" t="s">
        <v>4038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7" t="n">
        <v>46195</v>
      </c>
      <c r="C4043" s="1" t="n">
        <v>1</v>
      </c>
      <c r="D4043" s="1" t="s">
        <v>3781</v>
      </c>
      <c r="E4043" s="1" t="n">
        <v>1614</v>
      </c>
      <c r="F4043" s="1" t="s">
        <v>89</v>
      </c>
      <c r="I4043" s="1" t="n">
        <v>11298</v>
      </c>
      <c r="J4043" s="1" t="n">
        <v>27400</v>
      </c>
      <c r="K4043" s="1" t="n">
        <v>7898317290978</v>
      </c>
      <c r="L4043" s="1" t="s">
        <v>4039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7" t="n">
        <v>46195</v>
      </c>
      <c r="C4044" s="1" t="n">
        <v>1</v>
      </c>
      <c r="D4044" s="1" t="s">
        <v>3781</v>
      </c>
      <c r="E4044" s="1" t="n">
        <v>1614</v>
      </c>
      <c r="F4044" s="1" t="s">
        <v>89</v>
      </c>
      <c r="I4044" s="1" t="n">
        <v>11298</v>
      </c>
      <c r="J4044" s="1" t="n">
        <v>32360</v>
      </c>
      <c r="K4044" s="1" t="n">
        <v>7898317291050</v>
      </c>
      <c r="L4044" s="1" t="s">
        <v>4040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7" t="n">
        <v>46195</v>
      </c>
      <c r="C4045" s="1" t="n">
        <v>1</v>
      </c>
      <c r="D4045" s="1" t="s">
        <v>3781</v>
      </c>
      <c r="E4045" s="1" t="n">
        <v>1614</v>
      </c>
      <c r="F4045" s="1" t="s">
        <v>89</v>
      </c>
      <c r="I4045" s="1" t="n">
        <v>11298</v>
      </c>
      <c r="J4045" s="1" t="n">
        <v>39922</v>
      </c>
      <c r="K4045" s="1" t="n">
        <v>7898317290909</v>
      </c>
      <c r="L4045" s="1" t="s">
        <v>4344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7" t="n">
        <v>46195</v>
      </c>
      <c r="C4046" s="1" t="n">
        <v>1</v>
      </c>
      <c r="D4046" s="1" t="s">
        <v>3781</v>
      </c>
      <c r="E4046" s="1" t="n">
        <v>1625</v>
      </c>
      <c r="F4046" s="1" t="s">
        <v>243</v>
      </c>
      <c r="I4046" s="1" t="n">
        <v>14526</v>
      </c>
      <c r="J4046" s="1" t="n">
        <v>29079</v>
      </c>
      <c r="K4046" s="1" t="n">
        <v>55515</v>
      </c>
      <c r="L4046" s="1" t="s">
        <v>3818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7" t="n">
        <v>46195</v>
      </c>
      <c r="C4047" s="1" t="n">
        <v>1</v>
      </c>
      <c r="D4047" s="1" t="s">
        <v>3781</v>
      </c>
      <c r="E4047" s="1" t="n">
        <v>1625</v>
      </c>
      <c r="F4047" s="1" t="s">
        <v>243</v>
      </c>
      <c r="I4047" s="1" t="n">
        <v>14526</v>
      </c>
      <c r="J4047" s="1" t="n">
        <v>29079</v>
      </c>
      <c r="K4047" s="1" t="n">
        <v>55515</v>
      </c>
      <c r="L4047" s="1" t="s">
        <v>3818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7" t="n">
        <v>46195</v>
      </c>
      <c r="C4048" s="1" t="n">
        <v>1</v>
      </c>
      <c r="D4048" s="1" t="s">
        <v>3781</v>
      </c>
      <c r="E4048" s="1" t="n">
        <v>1625</v>
      </c>
      <c r="F4048" s="1" t="s">
        <v>243</v>
      </c>
      <c r="I4048" s="1" t="n">
        <v>14526</v>
      </c>
      <c r="J4048" s="1" t="n">
        <v>29079</v>
      </c>
      <c r="K4048" s="1" t="n">
        <v>55515</v>
      </c>
      <c r="L4048" s="1" t="s">
        <v>3818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7" t="n">
        <v>46195</v>
      </c>
      <c r="C4049" s="1" t="n">
        <v>1</v>
      </c>
      <c r="D4049" s="1" t="s">
        <v>3781</v>
      </c>
      <c r="E4049" s="1" t="n">
        <v>1631</v>
      </c>
      <c r="F4049" s="1" t="s">
        <v>101</v>
      </c>
      <c r="I4049" s="1" t="n">
        <v>15045</v>
      </c>
      <c r="J4049" s="1" t="n">
        <v>108539</v>
      </c>
      <c r="K4049" s="1" t="n">
        <v>7898185800170</v>
      </c>
      <c r="L4049" s="1" t="s">
        <v>4221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7" t="n">
        <v>46195</v>
      </c>
      <c r="C4050" s="1" t="n">
        <v>1</v>
      </c>
      <c r="D4050" s="1" t="s">
        <v>3781</v>
      </c>
      <c r="E4050" s="1" t="n">
        <v>1631</v>
      </c>
      <c r="F4050" s="1" t="s">
        <v>101</v>
      </c>
      <c r="I4050" s="1" t="n">
        <v>15045</v>
      </c>
      <c r="J4050" s="1" t="n">
        <v>14393</v>
      </c>
      <c r="K4050" s="1" t="n">
        <v>7898185800125</v>
      </c>
      <c r="L4050" s="1" t="s">
        <v>4222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7" t="n">
        <v>46195</v>
      </c>
      <c r="C4051" s="1" t="n">
        <v>1</v>
      </c>
      <c r="D4051" s="1" t="s">
        <v>3781</v>
      </c>
      <c r="E4051" s="1" t="n">
        <v>1631</v>
      </c>
      <c r="F4051" s="1" t="s">
        <v>101</v>
      </c>
      <c r="I4051" s="1" t="n">
        <v>15045</v>
      </c>
      <c r="J4051" s="1" t="n">
        <v>19882</v>
      </c>
      <c r="K4051" s="1" t="n">
        <v>7898185800156</v>
      </c>
      <c r="L4051" s="1" t="s">
        <v>4223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7" t="n">
        <v>46195</v>
      </c>
      <c r="C4052" s="1" t="n">
        <v>1</v>
      </c>
      <c r="D4052" s="1" t="s">
        <v>3781</v>
      </c>
      <c r="E4052" s="1" t="n">
        <v>1631</v>
      </c>
      <c r="F4052" s="1" t="s">
        <v>101</v>
      </c>
      <c r="I4052" s="1" t="n">
        <v>15045</v>
      </c>
      <c r="J4052" s="1" t="n">
        <v>24098</v>
      </c>
      <c r="K4052" s="1" t="n">
        <v>7898185800385</v>
      </c>
      <c r="L4052" s="1" t="s">
        <v>4224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7" t="n">
        <v>46195</v>
      </c>
      <c r="C4053" s="1" t="n">
        <v>1</v>
      </c>
      <c r="D4053" s="1" t="s">
        <v>3781</v>
      </c>
      <c r="E4053" s="1" t="n">
        <v>1631</v>
      </c>
      <c r="F4053" s="1" t="s">
        <v>101</v>
      </c>
      <c r="I4053" s="1" t="n">
        <v>15045</v>
      </c>
      <c r="J4053" s="1" t="n">
        <v>25555</v>
      </c>
      <c r="K4053" s="1" t="n">
        <v>7898185800200</v>
      </c>
      <c r="L4053" s="1" t="s">
        <v>4225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7" t="n">
        <v>46195</v>
      </c>
      <c r="C4054" s="1" t="n">
        <v>1</v>
      </c>
      <c r="D4054" s="1" t="s">
        <v>3781</v>
      </c>
      <c r="E4054" s="1" t="n">
        <v>1631</v>
      </c>
      <c r="F4054" s="1" t="s">
        <v>101</v>
      </c>
      <c r="I4054" s="1" t="n">
        <v>15045</v>
      </c>
      <c r="J4054" s="1" t="n">
        <v>26573</v>
      </c>
      <c r="K4054" s="1" t="n">
        <v>7898185800347</v>
      </c>
      <c r="L4054" s="1" t="s">
        <v>4226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7" t="n">
        <v>46195</v>
      </c>
      <c r="C4055" s="1" t="n">
        <v>1</v>
      </c>
      <c r="D4055" s="1" t="s">
        <v>3781</v>
      </c>
      <c r="E4055" s="1" t="n">
        <v>1631</v>
      </c>
      <c r="F4055" s="1" t="s">
        <v>101</v>
      </c>
      <c r="I4055" s="1" t="n">
        <v>15045</v>
      </c>
      <c r="J4055" s="1" t="n">
        <v>26574</v>
      </c>
      <c r="K4055" s="1" t="n">
        <v>7898185800217</v>
      </c>
      <c r="L4055" s="1" t="s">
        <v>4227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7" t="n">
        <v>46195</v>
      </c>
      <c r="C4056" s="1" t="n">
        <v>1</v>
      </c>
      <c r="D4056" s="1" t="s">
        <v>3781</v>
      </c>
      <c r="E4056" s="1" t="n">
        <v>1631</v>
      </c>
      <c r="F4056" s="1" t="s">
        <v>101</v>
      </c>
      <c r="I4056" s="1" t="n">
        <v>15045</v>
      </c>
      <c r="J4056" s="1" t="n">
        <v>29648</v>
      </c>
      <c r="K4056" s="1" t="n">
        <v>7898185800071</v>
      </c>
      <c r="L4056" s="1" t="s">
        <v>4228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7" t="n">
        <v>46195</v>
      </c>
      <c r="C4057" s="1" t="n">
        <v>1</v>
      </c>
      <c r="D4057" s="1" t="s">
        <v>3781</v>
      </c>
      <c r="E4057" s="1" t="n">
        <v>1631</v>
      </c>
      <c r="F4057" s="1" t="s">
        <v>101</v>
      </c>
      <c r="I4057" s="1" t="n">
        <v>15045</v>
      </c>
      <c r="J4057" s="1" t="n">
        <v>30684</v>
      </c>
      <c r="K4057" s="1" t="n">
        <v>7898185800453</v>
      </c>
      <c r="L4057" s="1" t="s">
        <v>4229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7" t="n">
        <v>46195</v>
      </c>
      <c r="C4058" s="1" t="n">
        <v>1</v>
      </c>
      <c r="D4058" s="1" t="s">
        <v>3781</v>
      </c>
      <c r="E4058" s="1" t="n">
        <v>1631</v>
      </c>
      <c r="F4058" s="1" t="s">
        <v>101</v>
      </c>
      <c r="I4058" s="1" t="n">
        <v>15045</v>
      </c>
      <c r="J4058" s="1" t="n">
        <v>41356</v>
      </c>
      <c r="K4058" s="1" t="n">
        <v>7898185800163</v>
      </c>
      <c r="L4058" s="1" t="s">
        <v>4230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7" t="n">
        <v>46195</v>
      </c>
      <c r="C4059" s="1" t="n">
        <v>1</v>
      </c>
      <c r="D4059" s="1" t="s">
        <v>3781</v>
      </c>
      <c r="E4059" s="1" t="n">
        <v>1695</v>
      </c>
      <c r="F4059" s="1" t="s">
        <v>646</v>
      </c>
      <c r="I4059" s="1" t="n">
        <v>18761</v>
      </c>
      <c r="J4059" s="1" t="n">
        <v>24651</v>
      </c>
      <c r="K4059" s="1" t="n">
        <v>78936683</v>
      </c>
      <c r="L4059" s="1" t="s">
        <v>4480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7" t="n">
        <v>46195</v>
      </c>
      <c r="C4060" s="1" t="n">
        <v>1</v>
      </c>
      <c r="D4060" s="1" t="s">
        <v>3781</v>
      </c>
      <c r="E4060" s="1" t="n">
        <v>581</v>
      </c>
      <c r="F4060" s="1" t="s">
        <v>316</v>
      </c>
      <c r="I4060" s="1" t="n">
        <v>31034</v>
      </c>
      <c r="J4060" s="1" t="n">
        <v>48008</v>
      </c>
      <c r="K4060" s="1" t="n">
        <v>798190027999</v>
      </c>
      <c r="L4060" s="1" t="s">
        <v>4231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7" t="n">
        <v>46195</v>
      </c>
      <c r="C4061" s="1" t="n">
        <v>1</v>
      </c>
      <c r="D4061" s="1" t="s">
        <v>3781</v>
      </c>
      <c r="E4061" s="1" t="n">
        <v>581</v>
      </c>
      <c r="F4061" s="1" t="s">
        <v>316</v>
      </c>
      <c r="I4061" s="1" t="n">
        <v>31034</v>
      </c>
      <c r="J4061" s="1" t="n">
        <v>48009</v>
      </c>
      <c r="K4061" s="1" t="n">
        <v>798190028002</v>
      </c>
      <c r="L4061" s="1" t="s">
        <v>4232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7" t="n">
        <v>46195</v>
      </c>
      <c r="C4062" s="1" t="n">
        <v>1</v>
      </c>
      <c r="D4062" s="1" t="s">
        <v>3781</v>
      </c>
      <c r="E4062" s="1" t="n">
        <v>754</v>
      </c>
      <c r="F4062" s="1" t="s">
        <v>182</v>
      </c>
      <c r="I4062" s="1" t="n">
        <v>31244</v>
      </c>
      <c r="J4062" s="1" t="n">
        <v>110184</v>
      </c>
      <c r="K4062" s="1" t="n">
        <v>37393</v>
      </c>
      <c r="L4062" s="1" t="s">
        <v>5670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7" t="n">
        <v>46195</v>
      </c>
      <c r="C4063" s="1" t="n">
        <v>1</v>
      </c>
      <c r="D4063" s="1" t="s">
        <v>3781</v>
      </c>
      <c r="E4063" s="1" t="n">
        <v>754</v>
      </c>
      <c r="F4063" s="1" t="s">
        <v>182</v>
      </c>
      <c r="I4063" s="1" t="n">
        <v>31245</v>
      </c>
      <c r="J4063" s="1" t="n">
        <v>29079</v>
      </c>
      <c r="K4063" s="1" t="n">
        <v>55515</v>
      </c>
      <c r="L4063" s="1" t="s">
        <v>3818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7" t="n">
        <v>46195</v>
      </c>
      <c r="C4064" s="1" t="n">
        <v>1</v>
      </c>
      <c r="D4064" s="1" t="s">
        <v>3781</v>
      </c>
      <c r="E4064" s="1" t="n">
        <v>754</v>
      </c>
      <c r="F4064" s="1" t="s">
        <v>182</v>
      </c>
      <c r="I4064" s="1" t="n">
        <v>31245</v>
      </c>
      <c r="J4064" s="1" t="n">
        <v>29080</v>
      </c>
      <c r="K4064" s="1" t="n">
        <v>55516</v>
      </c>
      <c r="L4064" s="1" t="s">
        <v>3819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7" t="n">
        <v>46195</v>
      </c>
      <c r="C4065" s="1" t="n">
        <v>1</v>
      </c>
      <c r="D4065" s="1" t="s">
        <v>3781</v>
      </c>
      <c r="E4065" s="1" t="n">
        <v>10011</v>
      </c>
      <c r="F4065" s="1" t="s">
        <v>221</v>
      </c>
      <c r="I4065" s="1" t="n">
        <v>34212</v>
      </c>
      <c r="J4065" s="1" t="n">
        <v>100485</v>
      </c>
      <c r="K4065" s="1" t="n">
        <v>356</v>
      </c>
      <c r="L4065" s="1" t="s">
        <v>5671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7" t="n">
        <v>46195</v>
      </c>
      <c r="C4066" s="1" t="n">
        <v>1</v>
      </c>
      <c r="D4066" s="1" t="s">
        <v>3781</v>
      </c>
      <c r="E4066" s="1" t="n">
        <v>1658</v>
      </c>
      <c r="F4066" s="1" t="s">
        <v>438</v>
      </c>
      <c r="I4066" s="1" t="n">
        <v>141086</v>
      </c>
      <c r="J4066" s="1" t="n">
        <v>43932</v>
      </c>
      <c r="K4066" s="1" t="n">
        <v>7898055454663</v>
      </c>
      <c r="L4066" s="1" t="s">
        <v>4159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7" t="n">
        <v>46195</v>
      </c>
      <c r="C4067" s="1" t="n">
        <v>1</v>
      </c>
      <c r="D4067" s="1" t="s">
        <v>3781</v>
      </c>
      <c r="E4067" s="1" t="n">
        <v>1658</v>
      </c>
      <c r="F4067" s="1" t="s">
        <v>438</v>
      </c>
      <c r="I4067" s="1" t="n">
        <v>141086</v>
      </c>
      <c r="J4067" s="1" t="n">
        <v>59458</v>
      </c>
      <c r="K4067" s="1" t="n">
        <v>7898055454564</v>
      </c>
      <c r="L4067" s="1" t="s">
        <v>5672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7" t="n">
        <v>46195</v>
      </c>
      <c r="C4068" s="1" t="n">
        <v>1</v>
      </c>
      <c r="D4068" s="1" t="s">
        <v>3781</v>
      </c>
      <c r="E4068" s="1" t="n">
        <v>1658</v>
      </c>
      <c r="F4068" s="1" t="s">
        <v>438</v>
      </c>
      <c r="I4068" s="1" t="n">
        <v>141086</v>
      </c>
      <c r="J4068" s="1" t="n">
        <v>59459</v>
      </c>
      <c r="K4068" s="1" t="n">
        <v>7898055455134</v>
      </c>
      <c r="L4068" s="1" t="s">
        <v>4160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7" t="n">
        <v>46195</v>
      </c>
      <c r="C4069" s="1" t="n">
        <v>1</v>
      </c>
      <c r="D4069" s="1" t="s">
        <v>3781</v>
      </c>
      <c r="E4069" s="1" t="n">
        <v>1658</v>
      </c>
      <c r="F4069" s="1" t="s">
        <v>438</v>
      </c>
      <c r="I4069" s="1" t="n">
        <v>141086</v>
      </c>
      <c r="J4069" s="1" t="n">
        <v>78626</v>
      </c>
      <c r="K4069" s="1" t="n">
        <v>7898055454939</v>
      </c>
      <c r="L4069" s="1" t="s">
        <v>4161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7" t="n">
        <v>46195</v>
      </c>
      <c r="C4070" s="1" t="n">
        <v>1</v>
      </c>
      <c r="D4070" s="1" t="s">
        <v>3781</v>
      </c>
      <c r="E4070" s="1" t="n">
        <v>10002</v>
      </c>
      <c r="F4070" s="1" t="s">
        <v>291</v>
      </c>
      <c r="I4070" s="1" t="n">
        <v>195984</v>
      </c>
      <c r="J4070" s="1" t="n">
        <v>103117</v>
      </c>
      <c r="K4070" s="1" t="n">
        <v>7896014400737</v>
      </c>
      <c r="L4070" s="1" t="s">
        <v>4422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7" t="n">
        <v>46195</v>
      </c>
      <c r="C4071" s="1" t="n">
        <v>1</v>
      </c>
      <c r="D4071" s="1" t="s">
        <v>3781</v>
      </c>
      <c r="E4071" s="1" t="n">
        <v>10002</v>
      </c>
      <c r="F4071" s="1" t="s">
        <v>291</v>
      </c>
      <c r="I4071" s="1" t="n">
        <v>195984</v>
      </c>
      <c r="J4071" s="1" t="n">
        <v>103118</v>
      </c>
      <c r="K4071" s="1" t="n">
        <v>7896014400645</v>
      </c>
      <c r="L4071" s="1" t="s">
        <v>4423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7" t="n">
        <v>46195</v>
      </c>
      <c r="C4072" s="1" t="n">
        <v>1</v>
      </c>
      <c r="D4072" s="1" t="s">
        <v>3781</v>
      </c>
      <c r="E4072" s="1" t="n">
        <v>10002</v>
      </c>
      <c r="F4072" s="1" t="s">
        <v>291</v>
      </c>
      <c r="I4072" s="1" t="n">
        <v>195984</v>
      </c>
      <c r="J4072" s="1" t="n">
        <v>103120</v>
      </c>
      <c r="K4072" s="1" t="n">
        <v>7896014400287</v>
      </c>
      <c r="L4072" s="1" t="s">
        <v>5673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7" t="n">
        <v>46195</v>
      </c>
      <c r="C4073" s="1" t="n">
        <v>1</v>
      </c>
      <c r="D4073" s="1" t="s">
        <v>3781</v>
      </c>
      <c r="E4073" s="1" t="n">
        <v>10002</v>
      </c>
      <c r="F4073" s="1" t="s">
        <v>291</v>
      </c>
      <c r="I4073" s="1" t="n">
        <v>195984</v>
      </c>
      <c r="J4073" s="1" t="n">
        <v>12081</v>
      </c>
      <c r="K4073" s="1" t="n">
        <v>7896014401079</v>
      </c>
      <c r="L4073" s="1" t="s">
        <v>4426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7" t="n">
        <v>46195</v>
      </c>
      <c r="C4074" s="1" t="n">
        <v>1</v>
      </c>
      <c r="D4074" s="1" t="s">
        <v>3781</v>
      </c>
      <c r="E4074" s="1" t="n">
        <v>10002</v>
      </c>
      <c r="F4074" s="1" t="s">
        <v>291</v>
      </c>
      <c r="I4074" s="1" t="n">
        <v>195984</v>
      </c>
      <c r="J4074" s="1" t="n">
        <v>12082</v>
      </c>
      <c r="K4074" s="1" t="n">
        <v>7896014400829</v>
      </c>
      <c r="L4074" s="1" t="s">
        <v>4427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7" t="n">
        <v>46195</v>
      </c>
      <c r="C4075" s="1" t="n">
        <v>1</v>
      </c>
      <c r="D4075" s="1" t="s">
        <v>3781</v>
      </c>
      <c r="E4075" s="1" t="n">
        <v>10002</v>
      </c>
      <c r="F4075" s="1" t="s">
        <v>291</v>
      </c>
      <c r="I4075" s="1" t="n">
        <v>195984</v>
      </c>
      <c r="J4075" s="1" t="n">
        <v>29066</v>
      </c>
      <c r="K4075" s="1" t="n">
        <v>7896014499007</v>
      </c>
      <c r="L4075" s="1" t="s">
        <v>5674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7" t="n">
        <v>46195</v>
      </c>
      <c r="C4076" s="1" t="n">
        <v>1</v>
      </c>
      <c r="D4076" s="1" t="s">
        <v>3781</v>
      </c>
      <c r="E4076" s="1" t="n">
        <v>10002</v>
      </c>
      <c r="F4076" s="1" t="s">
        <v>291</v>
      </c>
      <c r="I4076" s="1" t="n">
        <v>195984</v>
      </c>
      <c r="J4076" s="1" t="n">
        <v>30958</v>
      </c>
      <c r="K4076" s="1" t="n">
        <v>7896014400720</v>
      </c>
      <c r="L4076" s="1" t="s">
        <v>4423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7" t="n">
        <v>46195</v>
      </c>
      <c r="C4077" s="1" t="n">
        <v>1</v>
      </c>
      <c r="D4077" s="1" t="s">
        <v>3781</v>
      </c>
      <c r="E4077" s="1" t="n">
        <v>1670</v>
      </c>
      <c r="F4077" s="1" t="s">
        <v>755</v>
      </c>
      <c r="I4077" s="1" t="n">
        <v>270492</v>
      </c>
      <c r="J4077" s="1" t="n">
        <v>31370</v>
      </c>
      <c r="K4077" s="1" t="n">
        <v>7896883600092</v>
      </c>
      <c r="L4077" s="1" t="s">
        <v>5675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7" t="n">
        <v>46195</v>
      </c>
      <c r="C4078" s="1" t="n">
        <v>1</v>
      </c>
      <c r="D4078" s="1" t="s">
        <v>3781</v>
      </c>
      <c r="E4078" s="1" t="n">
        <v>1670</v>
      </c>
      <c r="F4078" s="1" t="s">
        <v>755</v>
      </c>
      <c r="I4078" s="1" t="n">
        <v>270492</v>
      </c>
      <c r="J4078" s="1" t="n">
        <v>31371</v>
      </c>
      <c r="K4078" s="1" t="n">
        <v>7896883600221</v>
      </c>
      <c r="L4078" s="1" t="s">
        <v>5676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7" t="n">
        <v>46195</v>
      </c>
      <c r="C4079" s="1" t="n">
        <v>1</v>
      </c>
      <c r="D4079" s="1" t="s">
        <v>3781</v>
      </c>
      <c r="E4079" s="1" t="n">
        <v>1670</v>
      </c>
      <c r="F4079" s="1" t="s">
        <v>755</v>
      </c>
      <c r="I4079" s="1" t="n">
        <v>270492</v>
      </c>
      <c r="J4079" s="1" t="n">
        <v>31372</v>
      </c>
      <c r="K4079" s="1" t="n">
        <v>7896883600184</v>
      </c>
      <c r="L4079" s="1" t="s">
        <v>5677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7" t="n">
        <v>46195</v>
      </c>
      <c r="C4080" s="1" t="n">
        <v>1</v>
      </c>
      <c r="D4080" s="1" t="s">
        <v>3781</v>
      </c>
      <c r="E4080" s="1" t="n">
        <v>1670</v>
      </c>
      <c r="F4080" s="1" t="s">
        <v>755</v>
      </c>
      <c r="I4080" s="1" t="n">
        <v>270492</v>
      </c>
      <c r="J4080" s="1" t="n">
        <v>31922</v>
      </c>
      <c r="K4080" s="1" t="n">
        <v>7896883601099</v>
      </c>
      <c r="L4080" s="1" t="s">
        <v>4434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7" t="n">
        <v>46195</v>
      </c>
      <c r="C4081" s="1" t="n">
        <v>1</v>
      </c>
      <c r="D4081" s="1" t="s">
        <v>3781</v>
      </c>
      <c r="E4081" s="1" t="n">
        <v>1670</v>
      </c>
      <c r="F4081" s="1" t="s">
        <v>755</v>
      </c>
      <c r="I4081" s="1" t="n">
        <v>270492</v>
      </c>
      <c r="J4081" s="1" t="n">
        <v>31927</v>
      </c>
      <c r="K4081" s="1" t="n">
        <v>7896883601068</v>
      </c>
      <c r="L4081" s="1" t="s">
        <v>4435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7" t="n">
        <v>46195</v>
      </c>
      <c r="C4082" s="1" t="n">
        <v>1</v>
      </c>
      <c r="D4082" s="1" t="s">
        <v>3781</v>
      </c>
      <c r="E4082" s="1" t="n">
        <v>1670</v>
      </c>
      <c r="F4082" s="1" t="s">
        <v>755</v>
      </c>
      <c r="I4082" s="1" t="n">
        <v>270492</v>
      </c>
      <c r="J4082" s="1" t="n">
        <v>32525</v>
      </c>
      <c r="K4082" s="1" t="n">
        <v>7896883601051</v>
      </c>
      <c r="L4082" s="1" t="s">
        <v>5678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7" t="n">
        <v>46195</v>
      </c>
      <c r="C4083" s="1" t="n">
        <v>1</v>
      </c>
      <c r="D4083" s="1" t="s">
        <v>3781</v>
      </c>
      <c r="E4083" s="1" t="n">
        <v>1670</v>
      </c>
      <c r="F4083" s="1" t="s">
        <v>755</v>
      </c>
      <c r="I4083" s="1" t="n">
        <v>270492</v>
      </c>
      <c r="J4083" s="1" t="n">
        <v>34627</v>
      </c>
      <c r="K4083" s="1" t="n">
        <v>7896883600214</v>
      </c>
      <c r="L4083" s="1" t="s">
        <v>4437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7" t="n">
        <v>46195</v>
      </c>
      <c r="C4084" s="1" t="n">
        <v>1</v>
      </c>
      <c r="D4084" s="1" t="s">
        <v>3781</v>
      </c>
      <c r="E4084" s="1" t="n">
        <v>1659</v>
      </c>
      <c r="F4084" s="1" t="s">
        <v>78</v>
      </c>
      <c r="I4084" s="1" t="n">
        <v>880067</v>
      </c>
      <c r="J4084" s="1" t="n">
        <v>102350</v>
      </c>
      <c r="K4084" s="1" t="n">
        <v>7891030003016</v>
      </c>
      <c r="L4084" s="1" t="s">
        <v>4347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7" t="n">
        <v>46195</v>
      </c>
      <c r="C4085" s="1" t="n">
        <v>1</v>
      </c>
      <c r="D4085" s="1" t="s">
        <v>3781</v>
      </c>
      <c r="E4085" s="1" t="n">
        <v>1659</v>
      </c>
      <c r="F4085" s="1" t="s">
        <v>78</v>
      </c>
      <c r="I4085" s="1" t="n">
        <v>880067</v>
      </c>
      <c r="J4085" s="1" t="n">
        <v>34265</v>
      </c>
      <c r="K4085" s="1" t="n">
        <v>7899659900051</v>
      </c>
      <c r="L4085" s="1" t="s">
        <v>5679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7" t="n">
        <v>46195</v>
      </c>
      <c r="C4086" s="1" t="n">
        <v>1</v>
      </c>
      <c r="D4086" s="1" t="s">
        <v>3781</v>
      </c>
      <c r="E4086" s="1" t="n">
        <v>1659</v>
      </c>
      <c r="F4086" s="1" t="s">
        <v>78</v>
      </c>
      <c r="I4086" s="1" t="n">
        <v>880067</v>
      </c>
      <c r="J4086" s="1" t="n">
        <v>41568</v>
      </c>
      <c r="K4086" s="1" t="n">
        <v>7898905153982</v>
      </c>
      <c r="L4086" s="1" t="s">
        <v>5680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7" t="n">
        <v>46195</v>
      </c>
      <c r="C4087" s="1" t="n">
        <v>1</v>
      </c>
      <c r="D4087" s="1" t="s">
        <v>3781</v>
      </c>
      <c r="E4087" s="1" t="n">
        <v>1659</v>
      </c>
      <c r="F4087" s="1" t="s">
        <v>78</v>
      </c>
      <c r="I4087" s="1" t="n">
        <v>880067</v>
      </c>
      <c r="J4087" s="1" t="n">
        <v>50361</v>
      </c>
      <c r="K4087" s="1" t="n">
        <v>7899659900471</v>
      </c>
      <c r="L4087" s="1" t="s">
        <v>5681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7" t="n">
        <v>46195</v>
      </c>
      <c r="C4088" s="1" t="n">
        <v>1</v>
      </c>
      <c r="D4088" s="1" t="s">
        <v>3781</v>
      </c>
      <c r="E4088" s="1" t="n">
        <v>1659</v>
      </c>
      <c r="F4088" s="1" t="s">
        <v>78</v>
      </c>
      <c r="I4088" s="1" t="n">
        <v>880067</v>
      </c>
      <c r="J4088" s="1" t="n">
        <v>57686</v>
      </c>
      <c r="K4088" s="1" t="n">
        <v>7899659901126</v>
      </c>
      <c r="L4088" s="1" t="s">
        <v>5682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7" t="n">
        <v>46195</v>
      </c>
      <c r="C4089" s="1" t="n">
        <v>1</v>
      </c>
      <c r="D4089" s="1" t="s">
        <v>3781</v>
      </c>
      <c r="E4089" s="1" t="n">
        <v>1659</v>
      </c>
      <c r="F4089" s="1" t="s">
        <v>78</v>
      </c>
      <c r="I4089" s="1" t="n">
        <v>880067</v>
      </c>
      <c r="J4089" s="1" t="n">
        <v>59738</v>
      </c>
      <c r="K4089" s="1" t="n">
        <v>7899659901119</v>
      </c>
      <c r="L4089" s="1" t="s">
        <v>5683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7" t="n">
        <v>46195</v>
      </c>
      <c r="C4090" s="1" t="n">
        <v>1</v>
      </c>
      <c r="D4090" s="1" t="s">
        <v>3781</v>
      </c>
      <c r="E4090" s="1" t="n">
        <v>1659</v>
      </c>
      <c r="F4090" s="1" t="s">
        <v>78</v>
      </c>
      <c r="I4090" s="1" t="n">
        <v>880067</v>
      </c>
      <c r="J4090" s="1" t="n">
        <v>59739</v>
      </c>
      <c r="K4090" s="1" t="n">
        <v>7899659901133</v>
      </c>
      <c r="L4090" s="1" t="s">
        <v>5684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7" t="n">
        <v>46195</v>
      </c>
      <c r="C4091" s="1" t="n">
        <v>1</v>
      </c>
      <c r="D4091" s="1" t="s">
        <v>3781</v>
      </c>
      <c r="E4091" s="1" t="n">
        <v>1659</v>
      </c>
      <c r="F4091" s="1" t="s">
        <v>78</v>
      </c>
      <c r="I4091" s="1" t="n">
        <v>880067</v>
      </c>
      <c r="J4091" s="1" t="n">
        <v>65810</v>
      </c>
      <c r="K4091" s="1" t="n">
        <v>7899659901324</v>
      </c>
      <c r="L4091" s="1" t="s">
        <v>5685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7" t="n">
        <v>46195</v>
      </c>
      <c r="C4092" s="1" t="n">
        <v>1</v>
      </c>
      <c r="D4092" s="1" t="s">
        <v>3781</v>
      </c>
      <c r="E4092" s="1" t="n">
        <v>1740</v>
      </c>
      <c r="F4092" s="1" t="s">
        <v>296</v>
      </c>
      <c r="I4092" s="1" t="n">
        <v>1238958</v>
      </c>
      <c r="J4092" s="1" t="n">
        <v>100036</v>
      </c>
      <c r="K4092" s="1" t="n">
        <v>37</v>
      </c>
      <c r="L4092" s="1" t="s">
        <v>5686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7" t="n">
        <v>46195</v>
      </c>
      <c r="C4093" s="1" t="n">
        <v>1</v>
      </c>
      <c r="D4093" s="1" t="s">
        <v>3781</v>
      </c>
      <c r="E4093" s="1" t="n">
        <v>1740</v>
      </c>
      <c r="F4093" s="1" t="s">
        <v>296</v>
      </c>
      <c r="I4093" s="1" t="n">
        <v>1238958</v>
      </c>
      <c r="J4093" s="1" t="n">
        <v>48504</v>
      </c>
      <c r="K4093" s="1" t="n">
        <v>7891164027377</v>
      </c>
      <c r="L4093" s="1" t="s">
        <v>5687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7" t="n">
        <v>46195</v>
      </c>
      <c r="C4094" s="1" t="n">
        <v>1</v>
      </c>
      <c r="D4094" s="1" t="s">
        <v>3781</v>
      </c>
      <c r="E4094" s="1" t="n">
        <v>1740</v>
      </c>
      <c r="F4094" s="1" t="s">
        <v>296</v>
      </c>
      <c r="I4094" s="1" t="n">
        <v>1238958</v>
      </c>
      <c r="J4094" s="1" t="n">
        <v>55039</v>
      </c>
      <c r="K4094" s="1" t="n">
        <v>7891164027117</v>
      </c>
      <c r="L4094" s="1" t="s">
        <v>4333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7" t="n">
        <v>46195</v>
      </c>
      <c r="C4095" s="1" t="n">
        <v>1</v>
      </c>
      <c r="D4095" s="1" t="s">
        <v>3781</v>
      </c>
      <c r="E4095" s="1" t="n">
        <v>1740</v>
      </c>
      <c r="F4095" s="1" t="s">
        <v>296</v>
      </c>
      <c r="I4095" s="1" t="n">
        <v>1238958</v>
      </c>
      <c r="J4095" s="1" t="n">
        <v>110536</v>
      </c>
      <c r="K4095" s="1" t="n">
        <v>58922</v>
      </c>
      <c r="L4095" s="1" t="s">
        <v>5688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7" t="n">
        <v>46195</v>
      </c>
      <c r="C4096" s="1" t="n">
        <v>1</v>
      </c>
      <c r="D4096" s="1" t="s">
        <v>3781</v>
      </c>
      <c r="E4096" s="1" t="n">
        <v>1740</v>
      </c>
      <c r="F4096" s="1" t="s">
        <v>296</v>
      </c>
      <c r="I4096" s="1" t="n">
        <v>1238958</v>
      </c>
      <c r="J4096" s="1" t="n">
        <v>61465</v>
      </c>
      <c r="K4096" s="1" t="n">
        <v>7891164018535</v>
      </c>
      <c r="L4096" s="1" t="s">
        <v>5689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7" t="n">
        <v>46195</v>
      </c>
      <c r="C4097" s="1" t="n">
        <v>1</v>
      </c>
      <c r="D4097" s="1" t="s">
        <v>3781</v>
      </c>
      <c r="E4097" s="1" t="n">
        <v>1740</v>
      </c>
      <c r="F4097" s="1" t="s">
        <v>296</v>
      </c>
      <c r="I4097" s="1" t="n">
        <v>1238958</v>
      </c>
      <c r="J4097" s="1" t="n">
        <v>61516</v>
      </c>
      <c r="K4097" s="1" t="n">
        <v>7891164007195</v>
      </c>
      <c r="L4097" s="1" t="s">
        <v>5690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7" t="n">
        <v>46195</v>
      </c>
      <c r="C4098" s="1" t="n">
        <v>1</v>
      </c>
      <c r="D4098" s="1" t="s">
        <v>3781</v>
      </c>
      <c r="E4098" s="1" t="n">
        <v>1740</v>
      </c>
      <c r="F4098" s="1" t="s">
        <v>296</v>
      </c>
      <c r="I4098" s="1" t="n">
        <v>1238958</v>
      </c>
      <c r="J4098" s="1" t="n">
        <v>61666</v>
      </c>
      <c r="K4098" s="1" t="n">
        <v>7891164007188</v>
      </c>
      <c r="L4098" s="1" t="s">
        <v>5691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7" t="n">
        <v>46195</v>
      </c>
      <c r="C4099" s="1" t="n">
        <v>1</v>
      </c>
      <c r="D4099" s="1" t="s">
        <v>3781</v>
      </c>
      <c r="E4099" s="1" t="n">
        <v>1740</v>
      </c>
      <c r="F4099" s="1" t="s">
        <v>296</v>
      </c>
      <c r="I4099" s="1" t="n">
        <v>1238958</v>
      </c>
      <c r="J4099" s="1" t="n">
        <v>61854</v>
      </c>
      <c r="K4099" s="1" t="n">
        <v>7891164007164</v>
      </c>
      <c r="L4099" s="1" t="s">
        <v>5692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7" t="n">
        <v>46195</v>
      </c>
      <c r="C4100" s="1" t="n">
        <v>1</v>
      </c>
      <c r="D4100" s="1" t="s">
        <v>3781</v>
      </c>
      <c r="E4100" s="1" t="n">
        <v>1740</v>
      </c>
      <c r="F4100" s="1" t="s">
        <v>296</v>
      </c>
      <c r="I4100" s="1" t="n">
        <v>1238958</v>
      </c>
      <c r="J4100" s="1" t="n">
        <v>61858</v>
      </c>
      <c r="K4100" s="1" t="n">
        <v>7891164007201</v>
      </c>
      <c r="L4100" s="1" t="s">
        <v>5693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7" t="n">
        <v>46195</v>
      </c>
      <c r="C4101" s="1" t="n">
        <v>1</v>
      </c>
      <c r="D4101" s="1" t="s">
        <v>3781</v>
      </c>
      <c r="E4101" s="1" t="n">
        <v>1740</v>
      </c>
      <c r="F4101" s="1" t="s">
        <v>296</v>
      </c>
      <c r="I4101" s="1" t="n">
        <v>1238958</v>
      </c>
      <c r="J4101" s="1" t="n">
        <v>63511</v>
      </c>
      <c r="K4101" s="1" t="n">
        <v>7891164027124</v>
      </c>
      <c r="L4101" s="1" t="s">
        <v>5694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7" t="n">
        <v>46195</v>
      </c>
      <c r="C4102" s="1" t="n">
        <v>1</v>
      </c>
      <c r="D4102" s="1" t="s">
        <v>3781</v>
      </c>
      <c r="E4102" s="1" t="n">
        <v>1740</v>
      </c>
      <c r="F4102" s="1" t="s">
        <v>296</v>
      </c>
      <c r="I4102" s="1" t="n">
        <v>1238958</v>
      </c>
      <c r="J4102" s="1" t="n">
        <v>64280</v>
      </c>
      <c r="K4102" s="1" t="n">
        <v>7891164007171</v>
      </c>
      <c r="L4102" s="1" t="s">
        <v>5695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7" t="n">
        <v>46195</v>
      </c>
      <c r="C4103" s="1" t="n">
        <v>1</v>
      </c>
      <c r="D4103" s="1" t="s">
        <v>3781</v>
      </c>
      <c r="E4103" s="1" t="n">
        <v>1740</v>
      </c>
      <c r="F4103" s="1" t="s">
        <v>296</v>
      </c>
      <c r="I4103" s="1" t="n">
        <v>1238958</v>
      </c>
      <c r="J4103" s="1" t="n">
        <v>65042</v>
      </c>
      <c r="K4103" s="1" t="n">
        <v>7891164116835</v>
      </c>
      <c r="L4103" s="1" t="s">
        <v>5696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7" t="n">
        <v>46195</v>
      </c>
      <c r="C4104" s="1" t="n">
        <v>1</v>
      </c>
      <c r="D4104" s="1" t="s">
        <v>3781</v>
      </c>
      <c r="E4104" s="1" t="n">
        <v>1613</v>
      </c>
      <c r="F4104" s="1" t="s">
        <v>240</v>
      </c>
      <c r="I4104" s="1" t="n">
        <v>1598074</v>
      </c>
      <c r="J4104" s="1" t="n">
        <v>100073</v>
      </c>
      <c r="K4104" s="1" t="n">
        <v>74</v>
      </c>
      <c r="L4104" s="1" t="s">
        <v>4939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7" t="n">
        <v>46195</v>
      </c>
      <c r="C4105" s="1" t="n">
        <v>1</v>
      </c>
      <c r="D4105" s="1" t="s">
        <v>3781</v>
      </c>
      <c r="E4105" s="1" t="n">
        <v>1613</v>
      </c>
      <c r="F4105" s="1" t="s">
        <v>240</v>
      </c>
      <c r="I4105" s="1" t="n">
        <v>1598074</v>
      </c>
      <c r="J4105" s="1" t="n">
        <v>108591</v>
      </c>
      <c r="K4105" s="1" t="n">
        <v>8461</v>
      </c>
      <c r="L4105" s="1" t="s">
        <v>5697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7" t="n">
        <v>46195</v>
      </c>
      <c r="C4106" s="1" t="n">
        <v>1</v>
      </c>
      <c r="D4106" s="1" t="s">
        <v>3781</v>
      </c>
      <c r="E4106" s="1" t="n">
        <v>1613</v>
      </c>
      <c r="F4106" s="1" t="s">
        <v>240</v>
      </c>
      <c r="I4106" s="1" t="n">
        <v>1598766</v>
      </c>
      <c r="J4106" s="1" t="n">
        <v>100034</v>
      </c>
      <c r="K4106" s="1" t="n">
        <v>35</v>
      </c>
      <c r="L4106" s="1" t="s">
        <v>4935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7" t="n">
        <v>46195</v>
      </c>
      <c r="C4107" s="1" t="n">
        <v>1</v>
      </c>
      <c r="D4107" s="1" t="s">
        <v>3781</v>
      </c>
      <c r="E4107" s="1" t="n">
        <v>1613</v>
      </c>
      <c r="F4107" s="1" t="s">
        <v>240</v>
      </c>
      <c r="I4107" s="1" t="n">
        <v>1598766</v>
      </c>
      <c r="J4107" s="1" t="n">
        <v>110883</v>
      </c>
      <c r="K4107" s="1" t="n">
        <v>45</v>
      </c>
      <c r="L4107" s="1" t="s">
        <v>4937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7" t="n">
        <v>46195</v>
      </c>
      <c r="C4108" s="1" t="n">
        <v>1</v>
      </c>
      <c r="D4108" s="1" t="s">
        <v>3781</v>
      </c>
      <c r="E4108" s="1" t="n">
        <v>1613</v>
      </c>
      <c r="F4108" s="1" t="s">
        <v>240</v>
      </c>
      <c r="I4108" s="1" t="n">
        <v>1598766</v>
      </c>
      <c r="J4108" s="1" t="n">
        <v>100045</v>
      </c>
      <c r="K4108" s="1" t="n">
        <v>46</v>
      </c>
      <c r="L4108" s="1" t="s">
        <v>4360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7" t="n">
        <v>46195</v>
      </c>
      <c r="C4109" s="1" t="n">
        <v>1</v>
      </c>
      <c r="D4109" s="1" t="s">
        <v>3781</v>
      </c>
      <c r="E4109" s="1" t="n">
        <v>1613</v>
      </c>
      <c r="F4109" s="1" t="s">
        <v>240</v>
      </c>
      <c r="I4109" s="1" t="n">
        <v>1598766</v>
      </c>
      <c r="J4109" s="1" t="n">
        <v>100073</v>
      </c>
      <c r="K4109" s="1" t="n">
        <v>74</v>
      </c>
      <c r="L4109" s="1" t="s">
        <v>4939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7" t="n">
        <v>46195</v>
      </c>
      <c r="C4110" s="1" t="n">
        <v>1</v>
      </c>
      <c r="D4110" s="1" t="s">
        <v>3781</v>
      </c>
      <c r="E4110" s="1" t="n">
        <v>1613</v>
      </c>
      <c r="F4110" s="1" t="s">
        <v>240</v>
      </c>
      <c r="I4110" s="1" t="n">
        <v>1598766</v>
      </c>
      <c r="J4110" s="1" t="n">
        <v>102407</v>
      </c>
      <c r="K4110" s="1" t="n">
        <v>7893000394117</v>
      </c>
      <c r="L4110" s="1" t="s">
        <v>4940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7" t="n">
        <v>46195</v>
      </c>
      <c r="C4111" s="1" t="n">
        <v>1</v>
      </c>
      <c r="D4111" s="1" t="s">
        <v>3781</v>
      </c>
      <c r="E4111" s="1" t="n">
        <v>1613</v>
      </c>
      <c r="F4111" s="1" t="s">
        <v>240</v>
      </c>
      <c r="I4111" s="1" t="n">
        <v>1598766</v>
      </c>
      <c r="J4111" s="1" t="n">
        <v>103794</v>
      </c>
      <c r="K4111" s="1" t="n">
        <v>7893000488526</v>
      </c>
      <c r="L4111" s="1" t="s">
        <v>4941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7" t="n">
        <v>46195</v>
      </c>
      <c r="C4112" s="1" t="n">
        <v>1</v>
      </c>
      <c r="D4112" s="1" t="s">
        <v>3781</v>
      </c>
      <c r="E4112" s="1" t="n">
        <v>1613</v>
      </c>
      <c r="F4112" s="1" t="s">
        <v>240</v>
      </c>
      <c r="I4112" s="1" t="n">
        <v>1598766</v>
      </c>
      <c r="J4112" s="1" t="n">
        <v>103794</v>
      </c>
      <c r="K4112" s="1" t="n">
        <v>7893000488526</v>
      </c>
      <c r="L4112" s="1" t="s">
        <v>4941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7" t="n">
        <v>46195</v>
      </c>
      <c r="C4113" s="1" t="n">
        <v>1</v>
      </c>
      <c r="D4113" s="1" t="s">
        <v>3781</v>
      </c>
      <c r="E4113" s="1" t="n">
        <v>1613</v>
      </c>
      <c r="F4113" s="1" t="s">
        <v>240</v>
      </c>
      <c r="I4113" s="1" t="n">
        <v>1598766</v>
      </c>
      <c r="J4113" s="1" t="n">
        <v>103795</v>
      </c>
      <c r="K4113" s="1" t="n">
        <v>7893000436800</v>
      </c>
      <c r="L4113" s="1" t="s">
        <v>4942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7" t="n">
        <v>46195</v>
      </c>
      <c r="C4114" s="1" t="n">
        <v>1</v>
      </c>
      <c r="D4114" s="1" t="s">
        <v>3781</v>
      </c>
      <c r="E4114" s="1" t="n">
        <v>1613</v>
      </c>
      <c r="F4114" s="1" t="s">
        <v>240</v>
      </c>
      <c r="I4114" s="1" t="n">
        <v>1598766</v>
      </c>
      <c r="J4114" s="1" t="n">
        <v>103796</v>
      </c>
      <c r="K4114" s="1" t="n">
        <v>7893000436725</v>
      </c>
      <c r="L4114" s="1" t="s">
        <v>4943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7" t="n">
        <v>46195</v>
      </c>
      <c r="C4115" s="1" t="n">
        <v>1</v>
      </c>
      <c r="D4115" s="1" t="s">
        <v>3781</v>
      </c>
      <c r="E4115" s="1" t="n">
        <v>1613</v>
      </c>
      <c r="F4115" s="1" t="s">
        <v>240</v>
      </c>
      <c r="I4115" s="1" t="n">
        <v>1598766</v>
      </c>
      <c r="J4115" s="1" t="n">
        <v>103851</v>
      </c>
      <c r="K4115" s="1" t="n">
        <v>7893000482401</v>
      </c>
      <c r="L4115" s="1" t="s">
        <v>4946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7" t="n">
        <v>46195</v>
      </c>
      <c r="C4116" s="1" t="n">
        <v>1</v>
      </c>
      <c r="D4116" s="1" t="s">
        <v>3781</v>
      </c>
      <c r="E4116" s="1" t="n">
        <v>1613</v>
      </c>
      <c r="F4116" s="1" t="s">
        <v>240</v>
      </c>
      <c r="I4116" s="1" t="n">
        <v>1598766</v>
      </c>
      <c r="J4116" s="1" t="n">
        <v>104014</v>
      </c>
      <c r="K4116" s="1" t="n">
        <v>7893000863125</v>
      </c>
      <c r="L4116" s="1" t="s">
        <v>4947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7" t="n">
        <v>46195</v>
      </c>
      <c r="C4117" s="1" t="n">
        <v>1</v>
      </c>
      <c r="D4117" s="1" t="s">
        <v>3781</v>
      </c>
      <c r="E4117" s="1" t="n">
        <v>1613</v>
      </c>
      <c r="F4117" s="1" t="s">
        <v>240</v>
      </c>
      <c r="I4117" s="1" t="n">
        <v>1598766</v>
      </c>
      <c r="J4117" s="1" t="n">
        <v>108581</v>
      </c>
      <c r="K4117" s="1" t="n">
        <v>7893000949355</v>
      </c>
      <c r="L4117" s="1" t="s">
        <v>4951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7" t="n">
        <v>46195</v>
      </c>
      <c r="C4118" s="1" t="n">
        <v>1</v>
      </c>
      <c r="D4118" s="1" t="s">
        <v>3781</v>
      </c>
      <c r="E4118" s="1" t="n">
        <v>1613</v>
      </c>
      <c r="F4118" s="1" t="s">
        <v>240</v>
      </c>
      <c r="I4118" s="1" t="n">
        <v>1598766</v>
      </c>
      <c r="J4118" s="1" t="n">
        <v>12714</v>
      </c>
      <c r="K4118" s="1" t="n">
        <v>7891515901066</v>
      </c>
      <c r="L4118" s="1" t="s">
        <v>4955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7" t="n">
        <v>46195</v>
      </c>
      <c r="C4119" s="1" t="n">
        <v>1</v>
      </c>
      <c r="D4119" s="1" t="s">
        <v>3781</v>
      </c>
      <c r="E4119" s="1" t="n">
        <v>1613</v>
      </c>
      <c r="F4119" s="1" t="s">
        <v>240</v>
      </c>
      <c r="I4119" s="1" t="n">
        <v>1598766</v>
      </c>
      <c r="J4119" s="1" t="n">
        <v>13255</v>
      </c>
      <c r="K4119" s="1" t="n">
        <v>7893000005969</v>
      </c>
      <c r="L4119" s="1" t="s">
        <v>4956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7" t="n">
        <v>46195</v>
      </c>
      <c r="C4120" s="1" t="n">
        <v>1</v>
      </c>
      <c r="D4120" s="1" t="s">
        <v>3781</v>
      </c>
      <c r="E4120" s="1" t="n">
        <v>1613</v>
      </c>
      <c r="F4120" s="1" t="s">
        <v>240</v>
      </c>
      <c r="I4120" s="1" t="n">
        <v>1598766</v>
      </c>
      <c r="J4120" s="1" t="n">
        <v>17530</v>
      </c>
      <c r="K4120" s="1" t="n">
        <v>7893000005976</v>
      </c>
      <c r="L4120" s="1" t="s">
        <v>4959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7" t="n">
        <v>46195</v>
      </c>
      <c r="C4121" s="1" t="n">
        <v>1</v>
      </c>
      <c r="D4121" s="1" t="s">
        <v>3781</v>
      </c>
      <c r="E4121" s="1" t="n">
        <v>1613</v>
      </c>
      <c r="F4121" s="1" t="s">
        <v>240</v>
      </c>
      <c r="I4121" s="1" t="n">
        <v>1598766</v>
      </c>
      <c r="J4121" s="1" t="n">
        <v>20759</v>
      </c>
      <c r="K4121" s="1" t="n">
        <v>7893000382961</v>
      </c>
      <c r="L4121" s="1" t="s">
        <v>4961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7" t="n">
        <v>46195</v>
      </c>
      <c r="C4122" s="1" t="n">
        <v>1</v>
      </c>
      <c r="D4122" s="1" t="s">
        <v>3781</v>
      </c>
      <c r="E4122" s="1" t="n">
        <v>1613</v>
      </c>
      <c r="F4122" s="1" t="s">
        <v>240</v>
      </c>
      <c r="I4122" s="1" t="n">
        <v>1598766</v>
      </c>
      <c r="J4122" s="1" t="n">
        <v>23695</v>
      </c>
      <c r="K4122" s="1" t="n">
        <v>7891515474126</v>
      </c>
      <c r="L4122" s="1" t="s">
        <v>4963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7" t="n">
        <v>46195</v>
      </c>
      <c r="C4123" s="1" t="n">
        <v>1</v>
      </c>
      <c r="D4123" s="1" t="s">
        <v>3781</v>
      </c>
      <c r="E4123" s="1" t="n">
        <v>1613</v>
      </c>
      <c r="F4123" s="1" t="s">
        <v>240</v>
      </c>
      <c r="I4123" s="1" t="n">
        <v>1598766</v>
      </c>
      <c r="J4123" s="1" t="n">
        <v>25313</v>
      </c>
      <c r="K4123" s="1" t="n">
        <v>7891515485528</v>
      </c>
      <c r="L4123" s="1" t="s">
        <v>4965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7" t="n">
        <v>46195</v>
      </c>
      <c r="C4124" s="1" t="n">
        <v>1</v>
      </c>
      <c r="D4124" s="1" t="s">
        <v>3781</v>
      </c>
      <c r="E4124" s="1" t="n">
        <v>1613</v>
      </c>
      <c r="F4124" s="1" t="s">
        <v>240</v>
      </c>
      <c r="I4124" s="1" t="n">
        <v>1598766</v>
      </c>
      <c r="J4124" s="1" t="n">
        <v>25698</v>
      </c>
      <c r="K4124" s="1" t="n">
        <v>7891515485535</v>
      </c>
      <c r="L4124" s="1" t="s">
        <v>5698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7" t="n">
        <v>46195</v>
      </c>
      <c r="C4125" s="1" t="n">
        <v>1</v>
      </c>
      <c r="D4125" s="1" t="s">
        <v>3781</v>
      </c>
      <c r="E4125" s="1" t="n">
        <v>1613</v>
      </c>
      <c r="F4125" s="1" t="s">
        <v>240</v>
      </c>
      <c r="I4125" s="1" t="n">
        <v>1598766</v>
      </c>
      <c r="J4125" s="1" t="n">
        <v>29058</v>
      </c>
      <c r="K4125" s="1" t="n">
        <v>7893000436992</v>
      </c>
      <c r="L4125" s="1" t="s">
        <v>5699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7" t="n">
        <v>46195</v>
      </c>
      <c r="C4126" s="1" t="n">
        <v>1</v>
      </c>
      <c r="D4126" s="1" t="s">
        <v>3781</v>
      </c>
      <c r="E4126" s="1" t="n">
        <v>1613</v>
      </c>
      <c r="F4126" s="1" t="s">
        <v>240</v>
      </c>
      <c r="I4126" s="1" t="n">
        <v>1598766</v>
      </c>
      <c r="J4126" s="1" t="n">
        <v>30464</v>
      </c>
      <c r="K4126" s="1" t="n">
        <v>7891515474133</v>
      </c>
      <c r="L4126" s="1" t="s">
        <v>4966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7" t="n">
        <v>46195</v>
      </c>
      <c r="C4127" s="1" t="n">
        <v>1</v>
      </c>
      <c r="D4127" s="1" t="s">
        <v>3781</v>
      </c>
      <c r="E4127" s="1" t="n">
        <v>1613</v>
      </c>
      <c r="F4127" s="1" t="s">
        <v>240</v>
      </c>
      <c r="I4127" s="1" t="n">
        <v>1598766</v>
      </c>
      <c r="J4127" s="1" t="n">
        <v>31340</v>
      </c>
      <c r="K4127" s="1" t="n">
        <v>7893000025653</v>
      </c>
      <c r="L4127" s="1" t="s">
        <v>4968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7" t="n">
        <v>46195</v>
      </c>
      <c r="C4128" s="1" t="n">
        <v>1</v>
      </c>
      <c r="D4128" s="1" t="s">
        <v>3781</v>
      </c>
      <c r="E4128" s="1" t="n">
        <v>1613</v>
      </c>
      <c r="F4128" s="1" t="s">
        <v>240</v>
      </c>
      <c r="I4128" s="1" t="n">
        <v>1598766</v>
      </c>
      <c r="J4128" s="1" t="n">
        <v>110181</v>
      </c>
      <c r="K4128" s="1" t="n">
        <v>37389</v>
      </c>
      <c r="L4128" s="1" t="s">
        <v>4971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7" t="n">
        <v>46195</v>
      </c>
      <c r="C4129" s="1" t="n">
        <v>1</v>
      </c>
      <c r="D4129" s="1" t="s">
        <v>3781</v>
      </c>
      <c r="E4129" s="1" t="n">
        <v>1613</v>
      </c>
      <c r="F4129" s="1" t="s">
        <v>240</v>
      </c>
      <c r="I4129" s="1" t="n">
        <v>1598766</v>
      </c>
      <c r="J4129" s="1" t="n">
        <v>65295</v>
      </c>
      <c r="K4129" s="1" t="n">
        <v>7891164110635</v>
      </c>
      <c r="L4129" s="1" t="s">
        <v>4976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7" t="n">
        <v>46195</v>
      </c>
      <c r="C4130" s="1" t="n">
        <v>1</v>
      </c>
      <c r="D4130" s="1" t="s">
        <v>3781</v>
      </c>
      <c r="E4130" s="1" t="n">
        <v>1637</v>
      </c>
      <c r="F4130" s="1" t="s">
        <v>68</v>
      </c>
      <c r="I4130" s="1" t="n">
        <v>1894396</v>
      </c>
      <c r="J4130" s="1" t="n">
        <v>27241</v>
      </c>
      <c r="K4130" s="1" t="n">
        <v>7898910758639</v>
      </c>
      <c r="L4130" s="1" t="s">
        <v>5700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7" t="n">
        <v>46195</v>
      </c>
      <c r="C4131" s="1" t="n">
        <v>1</v>
      </c>
      <c r="D4131" s="1" t="s">
        <v>3781</v>
      </c>
      <c r="E4131" s="1" t="n">
        <v>1637</v>
      </c>
      <c r="F4131" s="1" t="s">
        <v>68</v>
      </c>
      <c r="I4131" s="1" t="n">
        <v>1894396</v>
      </c>
      <c r="J4131" s="1" t="n">
        <v>27242</v>
      </c>
      <c r="K4131" s="1" t="n">
        <v>7898910758622</v>
      </c>
      <c r="L4131" s="1" t="s">
        <v>5701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7" t="n">
        <v>46195</v>
      </c>
      <c r="C4132" s="1" t="n">
        <v>1</v>
      </c>
      <c r="D4132" s="1" t="s">
        <v>3781</v>
      </c>
      <c r="E4132" s="1" t="n">
        <v>1637</v>
      </c>
      <c r="F4132" s="1" t="s">
        <v>68</v>
      </c>
      <c r="I4132" s="1" t="n">
        <v>1894396</v>
      </c>
      <c r="J4132" s="1" t="n">
        <v>33442</v>
      </c>
      <c r="K4132" s="1" t="n">
        <v>7891150066519</v>
      </c>
      <c r="L4132" s="1" t="s">
        <v>5702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7" t="n">
        <v>46195</v>
      </c>
      <c r="C4133" s="1" t="n">
        <v>1</v>
      </c>
      <c r="D4133" s="1" t="s">
        <v>3781</v>
      </c>
      <c r="E4133" s="1" t="n">
        <v>1637</v>
      </c>
      <c r="F4133" s="1" t="s">
        <v>68</v>
      </c>
      <c r="I4133" s="1" t="n">
        <v>1894397</v>
      </c>
      <c r="J4133" s="1" t="n">
        <v>27241</v>
      </c>
      <c r="K4133" s="1" t="n">
        <v>7898910758639</v>
      </c>
      <c r="L4133" s="1" t="s">
        <v>5700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7" t="n">
        <v>46195</v>
      </c>
      <c r="C4134" s="1" t="n">
        <v>1</v>
      </c>
      <c r="D4134" s="1" t="s">
        <v>3781</v>
      </c>
      <c r="E4134" s="1" t="n">
        <v>1637</v>
      </c>
      <c r="F4134" s="1" t="s">
        <v>68</v>
      </c>
      <c r="I4134" s="1" t="n">
        <v>1894397</v>
      </c>
      <c r="J4134" s="1" t="n">
        <v>27242</v>
      </c>
      <c r="K4134" s="1" t="n">
        <v>7898910758622</v>
      </c>
      <c r="L4134" s="1" t="s">
        <v>5701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7" t="n">
        <v>46195</v>
      </c>
      <c r="C4135" s="1" t="n">
        <v>2</v>
      </c>
      <c r="D4135" s="1" t="s">
        <v>3825</v>
      </c>
      <c r="E4135" s="1" t="n">
        <v>33</v>
      </c>
      <c r="F4135" s="1" t="s">
        <v>93</v>
      </c>
      <c r="I4135" s="1" t="n">
        <v>9626</v>
      </c>
      <c r="J4135" s="1" t="n">
        <v>110263</v>
      </c>
      <c r="K4135" s="1" t="n">
        <v>41228</v>
      </c>
      <c r="L4135" s="1" t="s">
        <v>4390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7" t="n">
        <v>46195</v>
      </c>
      <c r="C4136" s="1" t="n">
        <v>3</v>
      </c>
      <c r="D4136" s="1" t="s">
        <v>3826</v>
      </c>
      <c r="E4136" s="1" t="n">
        <v>1292</v>
      </c>
      <c r="F4136" s="1" t="s">
        <v>361</v>
      </c>
      <c r="I4136" s="1" t="n">
        <v>3441</v>
      </c>
      <c r="J4136" s="1" t="n">
        <v>81178</v>
      </c>
      <c r="K4136" s="1" t="n">
        <v>811798</v>
      </c>
      <c r="L4136" s="1" t="s">
        <v>4334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7" t="n">
        <v>46195</v>
      </c>
      <c r="C4137" s="1" t="n">
        <v>3</v>
      </c>
      <c r="D4137" s="1" t="s">
        <v>3826</v>
      </c>
      <c r="E4137" s="1" t="n">
        <v>1292</v>
      </c>
      <c r="F4137" s="1" t="s">
        <v>361</v>
      </c>
      <c r="I4137" s="1" t="n">
        <v>3441</v>
      </c>
      <c r="J4137" s="1" t="n">
        <v>81388</v>
      </c>
      <c r="K4137" s="1" t="n">
        <v>813891</v>
      </c>
      <c r="L4137" s="1" t="s">
        <v>4859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7" t="n">
        <v>46195</v>
      </c>
      <c r="C4138" s="1" t="n">
        <v>6</v>
      </c>
      <c r="D4138" s="1" t="s">
        <v>3844</v>
      </c>
      <c r="E4138" s="1" t="n">
        <v>33</v>
      </c>
      <c r="F4138" s="1" t="s">
        <v>93</v>
      </c>
      <c r="I4138" s="1" t="n">
        <v>5168</v>
      </c>
      <c r="J4138" s="1" t="n">
        <v>110263</v>
      </c>
      <c r="K4138" s="1" t="n">
        <v>41228</v>
      </c>
      <c r="L4138" s="1" t="s">
        <v>4390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7" t="n">
        <v>46195</v>
      </c>
      <c r="C4139" s="1" t="n">
        <v>11</v>
      </c>
      <c r="D4139" s="1" t="s">
        <v>3845</v>
      </c>
      <c r="E4139" s="1" t="n">
        <v>10019</v>
      </c>
      <c r="F4139" s="1" t="s">
        <v>288</v>
      </c>
      <c r="I4139" s="1" t="n">
        <v>30443</v>
      </c>
      <c r="J4139" s="1" t="n">
        <v>100012</v>
      </c>
      <c r="K4139" s="1" t="n">
        <v>13</v>
      </c>
      <c r="L4139" s="1" t="s">
        <v>3857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7" t="n">
        <v>46195</v>
      </c>
      <c r="C4140" s="1" t="n">
        <v>11</v>
      </c>
      <c r="D4140" s="1" t="s">
        <v>3845</v>
      </c>
      <c r="E4140" s="1" t="n">
        <v>10019</v>
      </c>
      <c r="F4140" s="1" t="s">
        <v>288</v>
      </c>
      <c r="I4140" s="1" t="n">
        <v>30443</v>
      </c>
      <c r="J4140" s="1" t="n">
        <v>100013</v>
      </c>
      <c r="K4140" s="1" t="n">
        <v>14</v>
      </c>
      <c r="L4140" s="1" t="s">
        <v>3858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7" t="n">
        <v>46195</v>
      </c>
      <c r="C4141" s="1" t="n">
        <v>11</v>
      </c>
      <c r="D4141" s="1" t="s">
        <v>3845</v>
      </c>
      <c r="E4141" s="1" t="n">
        <v>10019</v>
      </c>
      <c r="F4141" s="1" t="s">
        <v>288</v>
      </c>
      <c r="I4141" s="1" t="n">
        <v>30443</v>
      </c>
      <c r="J4141" s="1" t="n">
        <v>100014</v>
      </c>
      <c r="K4141" s="1" t="n">
        <v>15</v>
      </c>
      <c r="L4141" s="1" t="s">
        <v>3859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7" t="n">
        <v>46195</v>
      </c>
      <c r="C4142" s="1" t="n">
        <v>22</v>
      </c>
      <c r="D4142" s="1" t="s">
        <v>3850</v>
      </c>
      <c r="E4142" s="1" t="n">
        <v>33</v>
      </c>
      <c r="F4142" s="1" t="s">
        <v>93</v>
      </c>
      <c r="I4142" s="1" t="n">
        <v>5165</v>
      </c>
      <c r="J4142" s="1" t="n">
        <v>100000</v>
      </c>
      <c r="K4142" s="1" t="n">
        <v>1</v>
      </c>
      <c r="L4142" s="1" t="s">
        <v>3851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7" t="n">
        <v>46195</v>
      </c>
      <c r="C4143" s="1" t="n">
        <v>22</v>
      </c>
      <c r="D4143" s="1" t="s">
        <v>3850</v>
      </c>
      <c r="E4143" s="1" t="n">
        <v>33</v>
      </c>
      <c r="F4143" s="1" t="s">
        <v>93</v>
      </c>
      <c r="I4143" s="1" t="n">
        <v>5165</v>
      </c>
      <c r="J4143" s="1" t="n">
        <v>100001</v>
      </c>
      <c r="K4143" s="1" t="n">
        <v>2</v>
      </c>
      <c r="L4143" s="1" t="s">
        <v>4138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7" t="n">
        <v>46195</v>
      </c>
      <c r="C4144" s="1" t="n">
        <v>22</v>
      </c>
      <c r="D4144" s="1" t="s">
        <v>3850</v>
      </c>
      <c r="E4144" s="1" t="n">
        <v>33</v>
      </c>
      <c r="F4144" s="1" t="s">
        <v>93</v>
      </c>
      <c r="I4144" s="1" t="n">
        <v>5165</v>
      </c>
      <c r="J4144" s="1" t="n">
        <v>100002</v>
      </c>
      <c r="K4144" s="1" t="n">
        <v>3</v>
      </c>
      <c r="L4144" s="1" t="s">
        <v>3872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7" t="n">
        <v>46195</v>
      </c>
      <c r="C4145" s="1" t="n">
        <v>22</v>
      </c>
      <c r="D4145" s="1" t="s">
        <v>3850</v>
      </c>
      <c r="E4145" s="1" t="n">
        <v>33</v>
      </c>
      <c r="F4145" s="1" t="s">
        <v>93</v>
      </c>
      <c r="I4145" s="1" t="n">
        <v>5165</v>
      </c>
      <c r="J4145" s="1" t="n">
        <v>100003</v>
      </c>
      <c r="K4145" s="1" t="n">
        <v>4</v>
      </c>
      <c r="L4145" s="1" t="s">
        <v>3873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7" t="n">
        <v>46195</v>
      </c>
      <c r="C4146" s="1" t="n">
        <v>22</v>
      </c>
      <c r="D4146" s="1" t="s">
        <v>3850</v>
      </c>
      <c r="E4146" s="1" t="n">
        <v>33</v>
      </c>
      <c r="F4146" s="1" t="s">
        <v>93</v>
      </c>
      <c r="I4146" s="1" t="n">
        <v>5165</v>
      </c>
      <c r="J4146" s="1" t="n">
        <v>100004</v>
      </c>
      <c r="K4146" s="1" t="n">
        <v>5</v>
      </c>
      <c r="L4146" s="1" t="s">
        <v>3852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7" t="n">
        <v>46195</v>
      </c>
      <c r="C4147" s="1" t="n">
        <v>22</v>
      </c>
      <c r="D4147" s="1" t="s">
        <v>3850</v>
      </c>
      <c r="E4147" s="1" t="n">
        <v>33</v>
      </c>
      <c r="F4147" s="1" t="s">
        <v>93</v>
      </c>
      <c r="I4147" s="1" t="n">
        <v>5165</v>
      </c>
      <c r="J4147" s="1" t="n">
        <v>100040</v>
      </c>
      <c r="K4147" s="1" t="n">
        <v>41</v>
      </c>
      <c r="L4147" s="1" t="s">
        <v>3874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7" t="n">
        <v>46195</v>
      </c>
      <c r="C4148" s="1" t="n">
        <v>22</v>
      </c>
      <c r="D4148" s="1" t="s">
        <v>3850</v>
      </c>
      <c r="E4148" s="1" t="n">
        <v>33</v>
      </c>
      <c r="F4148" s="1" t="s">
        <v>93</v>
      </c>
      <c r="I4148" s="1" t="n">
        <v>5165</v>
      </c>
      <c r="J4148" s="1" t="n">
        <v>100520</v>
      </c>
      <c r="K4148" s="1" t="n">
        <v>507</v>
      </c>
      <c r="L4148" s="1" t="s">
        <v>3868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7" t="n">
        <v>46195</v>
      </c>
      <c r="C4149" s="1" t="n">
        <v>22</v>
      </c>
      <c r="D4149" s="1" t="s">
        <v>3850</v>
      </c>
      <c r="E4149" s="1" t="n">
        <v>33</v>
      </c>
      <c r="F4149" s="1" t="s">
        <v>93</v>
      </c>
      <c r="I4149" s="1" t="n">
        <v>5165</v>
      </c>
      <c r="J4149" s="1" t="n">
        <v>110455</v>
      </c>
      <c r="K4149" s="1" t="n">
        <v>53212</v>
      </c>
      <c r="L4149" s="1" t="s">
        <v>3870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7" t="n">
        <v>46195</v>
      </c>
      <c r="C4150" s="1" t="n">
        <v>22</v>
      </c>
      <c r="D4150" s="1" t="s">
        <v>3850</v>
      </c>
      <c r="E4150" s="1" t="n">
        <v>33</v>
      </c>
      <c r="F4150" s="1" t="s">
        <v>93</v>
      </c>
      <c r="I4150" s="1" t="n">
        <v>5167</v>
      </c>
      <c r="J4150" s="1" t="n">
        <v>100000</v>
      </c>
      <c r="K4150" s="1" t="n">
        <v>1</v>
      </c>
      <c r="L4150" s="1" t="s">
        <v>3851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7" t="n">
        <v>46195</v>
      </c>
      <c r="C4151" s="1" t="n">
        <v>22</v>
      </c>
      <c r="D4151" s="1" t="s">
        <v>3850</v>
      </c>
      <c r="E4151" s="1" t="n">
        <v>33</v>
      </c>
      <c r="F4151" s="1" t="s">
        <v>93</v>
      </c>
      <c r="I4151" s="1" t="n">
        <v>5167</v>
      </c>
      <c r="J4151" s="1" t="n">
        <v>100004</v>
      </c>
      <c r="K4151" s="1" t="n">
        <v>5</v>
      </c>
      <c r="L4151" s="1" t="s">
        <v>3852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7" t="n">
        <v>46195</v>
      </c>
      <c r="C4152" s="1" t="n">
        <v>22</v>
      </c>
      <c r="D4152" s="1" t="s">
        <v>3850</v>
      </c>
      <c r="E4152" s="1" t="n">
        <v>33</v>
      </c>
      <c r="F4152" s="1" t="s">
        <v>93</v>
      </c>
      <c r="I4152" s="1" t="n">
        <v>5167</v>
      </c>
      <c r="J4152" s="1" t="n">
        <v>100006</v>
      </c>
      <c r="K4152" s="1" t="n">
        <v>7</v>
      </c>
      <c r="L4152" s="1" t="s">
        <v>3853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7" t="n">
        <v>46195</v>
      </c>
      <c r="C4153" s="1" t="n">
        <v>22</v>
      </c>
      <c r="D4153" s="1" t="s">
        <v>3850</v>
      </c>
      <c r="E4153" s="1" t="n">
        <v>33</v>
      </c>
      <c r="F4153" s="1" t="s">
        <v>93</v>
      </c>
      <c r="I4153" s="1" t="n">
        <v>5167</v>
      </c>
      <c r="J4153" s="1" t="n">
        <v>100007</v>
      </c>
      <c r="K4153" s="1" t="n">
        <v>8</v>
      </c>
      <c r="L4153" s="1" t="s">
        <v>3854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7" t="n">
        <v>46195</v>
      </c>
      <c r="C4154" s="1" t="n">
        <v>22</v>
      </c>
      <c r="D4154" s="1" t="s">
        <v>3850</v>
      </c>
      <c r="E4154" s="1" t="n">
        <v>33</v>
      </c>
      <c r="F4154" s="1" t="s">
        <v>93</v>
      </c>
      <c r="I4154" s="1" t="n">
        <v>5167</v>
      </c>
      <c r="J4154" s="1" t="n">
        <v>100008</v>
      </c>
      <c r="K4154" s="1" t="n">
        <v>9</v>
      </c>
      <c r="L4154" s="1" t="s">
        <v>3855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7" t="n">
        <v>46195</v>
      </c>
      <c r="C4155" s="1" t="n">
        <v>22</v>
      </c>
      <c r="D4155" s="1" t="s">
        <v>3850</v>
      </c>
      <c r="E4155" s="1" t="n">
        <v>33</v>
      </c>
      <c r="F4155" s="1" t="s">
        <v>93</v>
      </c>
      <c r="I4155" s="1" t="n">
        <v>5167</v>
      </c>
      <c r="J4155" s="1" t="n">
        <v>100011</v>
      </c>
      <c r="K4155" s="1" t="n">
        <v>12</v>
      </c>
      <c r="L4155" s="1" t="s">
        <v>3856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7" t="n">
        <v>46195</v>
      </c>
      <c r="C4156" s="1" t="n">
        <v>22</v>
      </c>
      <c r="D4156" s="1" t="s">
        <v>3850</v>
      </c>
      <c r="E4156" s="1" t="n">
        <v>33</v>
      </c>
      <c r="F4156" s="1" t="s">
        <v>93</v>
      </c>
      <c r="I4156" s="1" t="n">
        <v>5167</v>
      </c>
      <c r="J4156" s="1" t="n">
        <v>100012</v>
      </c>
      <c r="K4156" s="1" t="n">
        <v>13</v>
      </c>
      <c r="L4156" s="1" t="s">
        <v>3857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7" t="n">
        <v>46195</v>
      </c>
      <c r="C4157" s="1" t="n">
        <v>22</v>
      </c>
      <c r="D4157" s="1" t="s">
        <v>3850</v>
      </c>
      <c r="E4157" s="1" t="n">
        <v>33</v>
      </c>
      <c r="F4157" s="1" t="s">
        <v>93</v>
      </c>
      <c r="I4157" s="1" t="n">
        <v>5167</v>
      </c>
      <c r="J4157" s="1" t="n">
        <v>100013</v>
      </c>
      <c r="K4157" s="1" t="n">
        <v>14</v>
      </c>
      <c r="L4157" s="1" t="s">
        <v>3858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7" t="n">
        <v>46195</v>
      </c>
      <c r="C4158" s="1" t="n">
        <v>22</v>
      </c>
      <c r="D4158" s="1" t="s">
        <v>3850</v>
      </c>
      <c r="E4158" s="1" t="n">
        <v>33</v>
      </c>
      <c r="F4158" s="1" t="s">
        <v>93</v>
      </c>
      <c r="I4158" s="1" t="n">
        <v>5167</v>
      </c>
      <c r="J4158" s="1" t="n">
        <v>100014</v>
      </c>
      <c r="K4158" s="1" t="n">
        <v>15</v>
      </c>
      <c r="L4158" s="1" t="s">
        <v>3859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7" t="n">
        <v>46195</v>
      </c>
      <c r="C4159" s="1" t="n">
        <v>22</v>
      </c>
      <c r="D4159" s="1" t="s">
        <v>3850</v>
      </c>
      <c r="E4159" s="1" t="n">
        <v>33</v>
      </c>
      <c r="F4159" s="1" t="s">
        <v>93</v>
      </c>
      <c r="I4159" s="1" t="n">
        <v>5167</v>
      </c>
      <c r="J4159" s="1" t="n">
        <v>100015</v>
      </c>
      <c r="K4159" s="1" t="n">
        <v>16</v>
      </c>
      <c r="L4159" s="1" t="s">
        <v>3860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7" t="n">
        <v>46195</v>
      </c>
      <c r="C4160" s="1" t="n">
        <v>22</v>
      </c>
      <c r="D4160" s="1" t="s">
        <v>3850</v>
      </c>
      <c r="E4160" s="1" t="n">
        <v>33</v>
      </c>
      <c r="F4160" s="1" t="s">
        <v>93</v>
      </c>
      <c r="I4160" s="1" t="n">
        <v>5167</v>
      </c>
      <c r="J4160" s="1" t="n">
        <v>100016</v>
      </c>
      <c r="K4160" s="1" t="n">
        <v>17</v>
      </c>
      <c r="L4160" s="1" t="s">
        <v>3861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7" t="n">
        <v>46195</v>
      </c>
      <c r="C4161" s="1" t="n">
        <v>22</v>
      </c>
      <c r="D4161" s="1" t="s">
        <v>3850</v>
      </c>
      <c r="E4161" s="1" t="n">
        <v>33</v>
      </c>
      <c r="F4161" s="1" t="s">
        <v>93</v>
      </c>
      <c r="I4161" s="1" t="n">
        <v>5167</v>
      </c>
      <c r="J4161" s="1" t="n">
        <v>100017</v>
      </c>
      <c r="K4161" s="1" t="n">
        <v>18</v>
      </c>
      <c r="L4161" s="1" t="s">
        <v>3862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7" t="n">
        <v>46195</v>
      </c>
      <c r="C4162" s="1" t="n">
        <v>22</v>
      </c>
      <c r="D4162" s="1" t="s">
        <v>3850</v>
      </c>
      <c r="E4162" s="1" t="n">
        <v>33</v>
      </c>
      <c r="F4162" s="1" t="s">
        <v>93</v>
      </c>
      <c r="I4162" s="1" t="n">
        <v>5167</v>
      </c>
      <c r="J4162" s="1" t="n">
        <v>100019</v>
      </c>
      <c r="K4162" s="1" t="n">
        <v>20</v>
      </c>
      <c r="L4162" s="1" t="s">
        <v>3863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7" t="n">
        <v>46195</v>
      </c>
      <c r="C4163" s="1" t="n">
        <v>22</v>
      </c>
      <c r="D4163" s="1" t="s">
        <v>3850</v>
      </c>
      <c r="E4163" s="1" t="n">
        <v>33</v>
      </c>
      <c r="F4163" s="1" t="s">
        <v>93</v>
      </c>
      <c r="I4163" s="1" t="n">
        <v>5167</v>
      </c>
      <c r="J4163" s="1" t="n">
        <v>100020</v>
      </c>
      <c r="K4163" s="1" t="n">
        <v>21</v>
      </c>
      <c r="L4163" s="1" t="s">
        <v>3864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7" t="n">
        <v>46195</v>
      </c>
      <c r="C4164" s="1" t="n">
        <v>22</v>
      </c>
      <c r="D4164" s="1" t="s">
        <v>3850</v>
      </c>
      <c r="E4164" s="1" t="n">
        <v>33</v>
      </c>
      <c r="F4164" s="1" t="s">
        <v>93</v>
      </c>
      <c r="I4164" s="1" t="n">
        <v>5167</v>
      </c>
      <c r="J4164" s="1" t="n">
        <v>100053</v>
      </c>
      <c r="K4164" s="1" t="n">
        <v>54</v>
      </c>
      <c r="L4164" s="1" t="s">
        <v>3866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7" t="n">
        <v>46195</v>
      </c>
      <c r="C4165" s="1" t="n">
        <v>22</v>
      </c>
      <c r="D4165" s="1" t="s">
        <v>3850</v>
      </c>
      <c r="E4165" s="1" t="n">
        <v>33</v>
      </c>
      <c r="F4165" s="1" t="s">
        <v>93</v>
      </c>
      <c r="I4165" s="1" t="n">
        <v>5167</v>
      </c>
      <c r="J4165" s="1" t="n">
        <v>100638</v>
      </c>
      <c r="K4165" s="1" t="n">
        <v>508</v>
      </c>
      <c r="L4165" s="1" t="s">
        <v>3867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7" t="n">
        <v>46195</v>
      </c>
      <c r="C4166" s="1" t="n">
        <v>22</v>
      </c>
      <c r="D4166" s="1" t="s">
        <v>3850</v>
      </c>
      <c r="E4166" s="1" t="n">
        <v>33</v>
      </c>
      <c r="F4166" s="1" t="s">
        <v>93</v>
      </c>
      <c r="I4166" s="1" t="n">
        <v>5167</v>
      </c>
      <c r="J4166" s="1" t="n">
        <v>100520</v>
      </c>
      <c r="K4166" s="1" t="n">
        <v>507</v>
      </c>
      <c r="L4166" s="1" t="s">
        <v>3868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7" t="n">
        <v>46195</v>
      </c>
      <c r="C4167" s="1" t="n">
        <v>22</v>
      </c>
      <c r="D4167" s="1" t="s">
        <v>3850</v>
      </c>
      <c r="E4167" s="1" t="n">
        <v>33</v>
      </c>
      <c r="F4167" s="1" t="s">
        <v>93</v>
      </c>
      <c r="I4167" s="1" t="n">
        <v>5167</v>
      </c>
      <c r="J4167" s="1" t="n">
        <v>100319</v>
      </c>
      <c r="K4167" s="1" t="n">
        <v>73453</v>
      </c>
      <c r="L4167" s="1" t="s">
        <v>3869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7" t="n">
        <v>46195</v>
      </c>
      <c r="C4168" s="1" t="n">
        <v>22</v>
      </c>
      <c r="D4168" s="1" t="s">
        <v>3850</v>
      </c>
      <c r="E4168" s="1" t="n">
        <v>33</v>
      </c>
      <c r="F4168" s="1" t="s">
        <v>93</v>
      </c>
      <c r="I4168" s="1" t="n">
        <v>5167</v>
      </c>
      <c r="J4168" s="1" t="n">
        <v>110455</v>
      </c>
      <c r="K4168" s="1" t="n">
        <v>53212</v>
      </c>
      <c r="L4168" s="1" t="s">
        <v>3870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7" t="n">
        <v>46195</v>
      </c>
      <c r="C4169" s="1" t="n">
        <v>22</v>
      </c>
      <c r="D4169" s="1" t="s">
        <v>3850</v>
      </c>
      <c r="E4169" s="1" t="n">
        <v>33</v>
      </c>
      <c r="F4169" s="1" t="s">
        <v>93</v>
      </c>
      <c r="I4169" s="1" t="n">
        <v>5167</v>
      </c>
      <c r="J4169" s="1" t="n">
        <v>110487</v>
      </c>
      <c r="K4169" s="1" t="n">
        <v>54688</v>
      </c>
      <c r="L4169" s="1" t="s">
        <v>3871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7" t="n">
        <v>46195</v>
      </c>
      <c r="C4170" s="1" t="n">
        <v>22</v>
      </c>
      <c r="D4170" s="1" t="s">
        <v>3850</v>
      </c>
      <c r="E4170" s="1" t="n">
        <v>33</v>
      </c>
      <c r="F4170" s="1" t="s">
        <v>93</v>
      </c>
      <c r="I4170" s="1" t="n">
        <v>5167</v>
      </c>
      <c r="J4170" s="1" t="n">
        <v>78982</v>
      </c>
      <c r="K4170" s="1" t="n">
        <v>383</v>
      </c>
      <c r="L4170" s="1" t="s">
        <v>4202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7" t="n">
        <v>46195</v>
      </c>
      <c r="C4171" s="1" t="n">
        <v>100</v>
      </c>
      <c r="D4171" s="1" t="s">
        <v>3877</v>
      </c>
      <c r="E4171" s="1" t="n">
        <v>33</v>
      </c>
      <c r="F4171" s="1" t="s">
        <v>93</v>
      </c>
      <c r="I4171" s="1" t="n">
        <v>1289192</v>
      </c>
      <c r="J4171" s="1" t="n">
        <v>100000</v>
      </c>
      <c r="K4171" s="1" t="n">
        <v>1</v>
      </c>
      <c r="L4171" s="1" t="s">
        <v>3851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7" t="n">
        <v>46195</v>
      </c>
      <c r="C4172" s="1" t="n">
        <v>100</v>
      </c>
      <c r="D4172" s="1" t="s">
        <v>3877</v>
      </c>
      <c r="E4172" s="1" t="n">
        <v>33</v>
      </c>
      <c r="F4172" s="1" t="s">
        <v>93</v>
      </c>
      <c r="I4172" s="1" t="n">
        <v>1289192</v>
      </c>
      <c r="J4172" s="1" t="n">
        <v>100001</v>
      </c>
      <c r="K4172" s="1" t="n">
        <v>2</v>
      </c>
      <c r="L4172" s="1" t="s">
        <v>4138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7" t="n">
        <v>46195</v>
      </c>
      <c r="C4173" s="1" t="n">
        <v>100</v>
      </c>
      <c r="D4173" s="1" t="s">
        <v>3877</v>
      </c>
      <c r="E4173" s="1" t="n">
        <v>33</v>
      </c>
      <c r="F4173" s="1" t="s">
        <v>93</v>
      </c>
      <c r="I4173" s="1" t="n">
        <v>1289192</v>
      </c>
      <c r="J4173" s="1" t="n">
        <v>100002</v>
      </c>
      <c r="K4173" s="1" t="n">
        <v>3</v>
      </c>
      <c r="L4173" s="1" t="s">
        <v>3872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7" t="n">
        <v>46195</v>
      </c>
      <c r="C4174" s="1" t="n">
        <v>100</v>
      </c>
      <c r="D4174" s="1" t="s">
        <v>3877</v>
      </c>
      <c r="E4174" s="1" t="n">
        <v>33</v>
      </c>
      <c r="F4174" s="1" t="s">
        <v>93</v>
      </c>
      <c r="I4174" s="1" t="n">
        <v>1289192</v>
      </c>
      <c r="J4174" s="1" t="n">
        <v>100003</v>
      </c>
      <c r="K4174" s="1" t="n">
        <v>4</v>
      </c>
      <c r="L4174" s="1" t="s">
        <v>3873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7" t="n">
        <v>46195</v>
      </c>
      <c r="C4175" s="1" t="n">
        <v>100</v>
      </c>
      <c r="D4175" s="1" t="s">
        <v>3877</v>
      </c>
      <c r="E4175" s="1" t="n">
        <v>33</v>
      </c>
      <c r="F4175" s="1" t="s">
        <v>93</v>
      </c>
      <c r="I4175" s="1" t="n">
        <v>1289192</v>
      </c>
      <c r="J4175" s="1" t="n">
        <v>100004</v>
      </c>
      <c r="K4175" s="1" t="n">
        <v>5</v>
      </c>
      <c r="L4175" s="1" t="s">
        <v>3852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7" t="n">
        <v>46195</v>
      </c>
      <c r="C4176" s="1" t="n">
        <v>100</v>
      </c>
      <c r="D4176" s="1" t="s">
        <v>3877</v>
      </c>
      <c r="E4176" s="1" t="n">
        <v>33</v>
      </c>
      <c r="F4176" s="1" t="s">
        <v>93</v>
      </c>
      <c r="I4176" s="1" t="n">
        <v>1289192</v>
      </c>
      <c r="J4176" s="1" t="n">
        <v>100040</v>
      </c>
      <c r="K4176" s="1" t="n">
        <v>41</v>
      </c>
      <c r="L4176" s="1" t="s">
        <v>3874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7" t="n">
        <v>46195</v>
      </c>
      <c r="C4177" s="1" t="n">
        <v>100</v>
      </c>
      <c r="D4177" s="1" t="s">
        <v>3877</v>
      </c>
      <c r="E4177" s="1" t="n">
        <v>33</v>
      </c>
      <c r="F4177" s="1" t="s">
        <v>93</v>
      </c>
      <c r="I4177" s="1" t="n">
        <v>1289192</v>
      </c>
      <c r="J4177" s="1" t="n">
        <v>100520</v>
      </c>
      <c r="K4177" s="1" t="n">
        <v>507</v>
      </c>
      <c r="L4177" s="1" t="s">
        <v>3868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7" t="n">
        <v>46195</v>
      </c>
      <c r="C4178" s="1" t="n">
        <v>100</v>
      </c>
      <c r="D4178" s="1" t="s">
        <v>3877</v>
      </c>
      <c r="E4178" s="1" t="n">
        <v>33</v>
      </c>
      <c r="F4178" s="1" t="s">
        <v>93</v>
      </c>
      <c r="I4178" s="1" t="n">
        <v>1289192</v>
      </c>
      <c r="J4178" s="1" t="n">
        <v>110455</v>
      </c>
      <c r="K4178" s="1" t="n">
        <v>53212</v>
      </c>
      <c r="L4178" s="1" t="s">
        <v>3870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7" t="n">
        <v>46195</v>
      </c>
      <c r="C4179" s="1" t="n">
        <v>100</v>
      </c>
      <c r="D4179" s="1" t="s">
        <v>3877</v>
      </c>
      <c r="E4179" s="1" t="n">
        <v>33</v>
      </c>
      <c r="F4179" s="1" t="s">
        <v>93</v>
      </c>
      <c r="I4179" s="1" t="n">
        <v>1289195</v>
      </c>
      <c r="J4179" s="1" t="n">
        <v>100000</v>
      </c>
      <c r="K4179" s="1" t="n">
        <v>1</v>
      </c>
      <c r="L4179" s="1" t="s">
        <v>3851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7" t="n">
        <v>46195</v>
      </c>
      <c r="C4180" s="1" t="n">
        <v>100</v>
      </c>
      <c r="D4180" s="1" t="s">
        <v>3877</v>
      </c>
      <c r="E4180" s="1" t="n">
        <v>33</v>
      </c>
      <c r="F4180" s="1" t="s">
        <v>93</v>
      </c>
      <c r="I4180" s="1" t="n">
        <v>1289195</v>
      </c>
      <c r="J4180" s="1" t="n">
        <v>100004</v>
      </c>
      <c r="K4180" s="1" t="n">
        <v>5</v>
      </c>
      <c r="L4180" s="1" t="s">
        <v>3852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7" t="n">
        <v>46195</v>
      </c>
      <c r="C4181" s="1" t="n">
        <v>100</v>
      </c>
      <c r="D4181" s="1" t="s">
        <v>3877</v>
      </c>
      <c r="E4181" s="1" t="n">
        <v>33</v>
      </c>
      <c r="F4181" s="1" t="s">
        <v>93</v>
      </c>
      <c r="I4181" s="1" t="n">
        <v>1289195</v>
      </c>
      <c r="J4181" s="1" t="n">
        <v>100006</v>
      </c>
      <c r="K4181" s="1" t="n">
        <v>7</v>
      </c>
      <c r="L4181" s="1" t="s">
        <v>3853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7" t="n">
        <v>46195</v>
      </c>
      <c r="C4182" s="1" t="n">
        <v>100</v>
      </c>
      <c r="D4182" s="1" t="s">
        <v>3877</v>
      </c>
      <c r="E4182" s="1" t="n">
        <v>33</v>
      </c>
      <c r="F4182" s="1" t="s">
        <v>93</v>
      </c>
      <c r="I4182" s="1" t="n">
        <v>1289195</v>
      </c>
      <c r="J4182" s="1" t="n">
        <v>100007</v>
      </c>
      <c r="K4182" s="1" t="n">
        <v>8</v>
      </c>
      <c r="L4182" s="1" t="s">
        <v>3854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7" t="n">
        <v>46195</v>
      </c>
      <c r="C4183" s="1" t="n">
        <v>100</v>
      </c>
      <c r="D4183" s="1" t="s">
        <v>3877</v>
      </c>
      <c r="E4183" s="1" t="n">
        <v>33</v>
      </c>
      <c r="F4183" s="1" t="s">
        <v>93</v>
      </c>
      <c r="I4183" s="1" t="n">
        <v>1289195</v>
      </c>
      <c r="J4183" s="1" t="n">
        <v>100008</v>
      </c>
      <c r="K4183" s="1" t="n">
        <v>9</v>
      </c>
      <c r="L4183" s="1" t="s">
        <v>3855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7" t="n">
        <v>46195</v>
      </c>
      <c r="C4184" s="1" t="n">
        <v>100</v>
      </c>
      <c r="D4184" s="1" t="s">
        <v>3877</v>
      </c>
      <c r="E4184" s="1" t="n">
        <v>33</v>
      </c>
      <c r="F4184" s="1" t="s">
        <v>93</v>
      </c>
      <c r="I4184" s="1" t="n">
        <v>1289195</v>
      </c>
      <c r="J4184" s="1" t="n">
        <v>100011</v>
      </c>
      <c r="K4184" s="1" t="n">
        <v>12</v>
      </c>
      <c r="L4184" s="1" t="s">
        <v>3856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7" t="n">
        <v>46195</v>
      </c>
      <c r="C4185" s="1" t="n">
        <v>100</v>
      </c>
      <c r="D4185" s="1" t="s">
        <v>3877</v>
      </c>
      <c r="E4185" s="1" t="n">
        <v>33</v>
      </c>
      <c r="F4185" s="1" t="s">
        <v>93</v>
      </c>
      <c r="I4185" s="1" t="n">
        <v>1289195</v>
      </c>
      <c r="J4185" s="1" t="n">
        <v>100012</v>
      </c>
      <c r="K4185" s="1" t="n">
        <v>13</v>
      </c>
      <c r="L4185" s="1" t="s">
        <v>3857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7" t="n">
        <v>46195</v>
      </c>
      <c r="C4186" s="1" t="n">
        <v>100</v>
      </c>
      <c r="D4186" s="1" t="s">
        <v>3877</v>
      </c>
      <c r="E4186" s="1" t="n">
        <v>33</v>
      </c>
      <c r="F4186" s="1" t="s">
        <v>93</v>
      </c>
      <c r="I4186" s="1" t="n">
        <v>1289195</v>
      </c>
      <c r="J4186" s="1" t="n">
        <v>100013</v>
      </c>
      <c r="K4186" s="1" t="n">
        <v>14</v>
      </c>
      <c r="L4186" s="1" t="s">
        <v>3858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7" t="n">
        <v>46195</v>
      </c>
      <c r="C4187" s="1" t="n">
        <v>100</v>
      </c>
      <c r="D4187" s="1" t="s">
        <v>3877</v>
      </c>
      <c r="E4187" s="1" t="n">
        <v>33</v>
      </c>
      <c r="F4187" s="1" t="s">
        <v>93</v>
      </c>
      <c r="I4187" s="1" t="n">
        <v>1289195</v>
      </c>
      <c r="J4187" s="1" t="n">
        <v>100014</v>
      </c>
      <c r="K4187" s="1" t="n">
        <v>15</v>
      </c>
      <c r="L4187" s="1" t="s">
        <v>3859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7" t="n">
        <v>46195</v>
      </c>
      <c r="C4188" s="1" t="n">
        <v>100</v>
      </c>
      <c r="D4188" s="1" t="s">
        <v>3877</v>
      </c>
      <c r="E4188" s="1" t="n">
        <v>33</v>
      </c>
      <c r="F4188" s="1" t="s">
        <v>93</v>
      </c>
      <c r="I4188" s="1" t="n">
        <v>1289195</v>
      </c>
      <c r="J4188" s="1" t="n">
        <v>100015</v>
      </c>
      <c r="K4188" s="1" t="n">
        <v>16</v>
      </c>
      <c r="L4188" s="1" t="s">
        <v>3860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7" t="n">
        <v>46195</v>
      </c>
      <c r="C4189" s="1" t="n">
        <v>100</v>
      </c>
      <c r="D4189" s="1" t="s">
        <v>3877</v>
      </c>
      <c r="E4189" s="1" t="n">
        <v>33</v>
      </c>
      <c r="F4189" s="1" t="s">
        <v>93</v>
      </c>
      <c r="I4189" s="1" t="n">
        <v>1289195</v>
      </c>
      <c r="J4189" s="1" t="n">
        <v>100016</v>
      </c>
      <c r="K4189" s="1" t="n">
        <v>17</v>
      </c>
      <c r="L4189" s="1" t="s">
        <v>3861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7" t="n">
        <v>46195</v>
      </c>
      <c r="C4190" s="1" t="n">
        <v>100</v>
      </c>
      <c r="D4190" s="1" t="s">
        <v>3877</v>
      </c>
      <c r="E4190" s="1" t="n">
        <v>33</v>
      </c>
      <c r="F4190" s="1" t="s">
        <v>93</v>
      </c>
      <c r="I4190" s="1" t="n">
        <v>1289195</v>
      </c>
      <c r="J4190" s="1" t="n">
        <v>100017</v>
      </c>
      <c r="K4190" s="1" t="n">
        <v>18</v>
      </c>
      <c r="L4190" s="1" t="s">
        <v>3862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7" t="n">
        <v>46195</v>
      </c>
      <c r="C4191" s="1" t="n">
        <v>100</v>
      </c>
      <c r="D4191" s="1" t="s">
        <v>3877</v>
      </c>
      <c r="E4191" s="1" t="n">
        <v>33</v>
      </c>
      <c r="F4191" s="1" t="s">
        <v>93</v>
      </c>
      <c r="I4191" s="1" t="n">
        <v>1289195</v>
      </c>
      <c r="J4191" s="1" t="n">
        <v>100019</v>
      </c>
      <c r="K4191" s="1" t="n">
        <v>20</v>
      </c>
      <c r="L4191" s="1" t="s">
        <v>3863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7" t="n">
        <v>46195</v>
      </c>
      <c r="C4192" s="1" t="n">
        <v>100</v>
      </c>
      <c r="D4192" s="1" t="s">
        <v>3877</v>
      </c>
      <c r="E4192" s="1" t="n">
        <v>33</v>
      </c>
      <c r="F4192" s="1" t="s">
        <v>93</v>
      </c>
      <c r="I4192" s="1" t="n">
        <v>1289195</v>
      </c>
      <c r="J4192" s="1" t="n">
        <v>100053</v>
      </c>
      <c r="K4192" s="1" t="n">
        <v>54</v>
      </c>
      <c r="L4192" s="1" t="s">
        <v>3866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7" t="n">
        <v>46195</v>
      </c>
      <c r="C4193" s="1" t="n">
        <v>100</v>
      </c>
      <c r="D4193" s="1" t="s">
        <v>3877</v>
      </c>
      <c r="E4193" s="1" t="n">
        <v>33</v>
      </c>
      <c r="F4193" s="1" t="s">
        <v>93</v>
      </c>
      <c r="I4193" s="1" t="n">
        <v>1289195</v>
      </c>
      <c r="J4193" s="1" t="n">
        <v>100638</v>
      </c>
      <c r="K4193" s="1" t="n">
        <v>508</v>
      </c>
      <c r="L4193" s="1" t="s">
        <v>3867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7" t="n">
        <v>46195</v>
      </c>
      <c r="C4194" s="1" t="n">
        <v>100</v>
      </c>
      <c r="D4194" s="1" t="s">
        <v>3877</v>
      </c>
      <c r="E4194" s="1" t="n">
        <v>33</v>
      </c>
      <c r="F4194" s="1" t="s">
        <v>93</v>
      </c>
      <c r="I4194" s="1" t="n">
        <v>1289195</v>
      </c>
      <c r="J4194" s="1" t="n">
        <v>100520</v>
      </c>
      <c r="K4194" s="1" t="n">
        <v>507</v>
      </c>
      <c r="L4194" s="1" t="s">
        <v>3868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7" t="n">
        <v>46195</v>
      </c>
      <c r="C4195" s="1" t="n">
        <v>100</v>
      </c>
      <c r="D4195" s="1" t="s">
        <v>3877</v>
      </c>
      <c r="E4195" s="1" t="n">
        <v>33</v>
      </c>
      <c r="F4195" s="1" t="s">
        <v>93</v>
      </c>
      <c r="I4195" s="1" t="n">
        <v>1289195</v>
      </c>
      <c r="J4195" s="1" t="n">
        <v>100319</v>
      </c>
      <c r="K4195" s="1" t="n">
        <v>73453</v>
      </c>
      <c r="L4195" s="1" t="s">
        <v>3869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7" t="n">
        <v>46195</v>
      </c>
      <c r="C4196" s="1" t="n">
        <v>100</v>
      </c>
      <c r="D4196" s="1" t="s">
        <v>3877</v>
      </c>
      <c r="E4196" s="1" t="n">
        <v>33</v>
      </c>
      <c r="F4196" s="1" t="s">
        <v>93</v>
      </c>
      <c r="I4196" s="1" t="n">
        <v>1289195</v>
      </c>
      <c r="J4196" s="1" t="n">
        <v>110455</v>
      </c>
      <c r="K4196" s="1" t="n">
        <v>53212</v>
      </c>
      <c r="L4196" s="1" t="s">
        <v>3870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7" t="n">
        <v>46195</v>
      </c>
      <c r="C4197" s="1" t="n">
        <v>100</v>
      </c>
      <c r="D4197" s="1" t="s">
        <v>3877</v>
      </c>
      <c r="E4197" s="1" t="n">
        <v>33</v>
      </c>
      <c r="F4197" s="1" t="s">
        <v>93</v>
      </c>
      <c r="I4197" s="1" t="n">
        <v>1289195</v>
      </c>
      <c r="J4197" s="1" t="n">
        <v>110487</v>
      </c>
      <c r="K4197" s="1" t="n">
        <v>54688</v>
      </c>
      <c r="L4197" s="1" t="s">
        <v>3871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7" t="n">
        <v>46195</v>
      </c>
      <c r="C4198" s="1" t="n">
        <v>100</v>
      </c>
      <c r="D4198" s="1" t="s">
        <v>3877</v>
      </c>
      <c r="E4198" s="1" t="n">
        <v>33</v>
      </c>
      <c r="F4198" s="1" t="s">
        <v>93</v>
      </c>
      <c r="I4198" s="1" t="n">
        <v>1289210</v>
      </c>
      <c r="J4198" s="1" t="n">
        <v>100000</v>
      </c>
      <c r="K4198" s="1" t="n">
        <v>1</v>
      </c>
      <c r="L4198" s="1" t="s">
        <v>3851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7" t="n">
        <v>46195</v>
      </c>
      <c r="C4199" s="1" t="n">
        <v>100</v>
      </c>
      <c r="D4199" s="1" t="s">
        <v>3877</v>
      </c>
      <c r="E4199" s="1" t="n">
        <v>33</v>
      </c>
      <c r="F4199" s="1" t="s">
        <v>93</v>
      </c>
      <c r="I4199" s="1" t="n">
        <v>1289210</v>
      </c>
      <c r="J4199" s="1" t="n">
        <v>100006</v>
      </c>
      <c r="K4199" s="1" t="n">
        <v>7</v>
      </c>
      <c r="L4199" s="1" t="s">
        <v>3853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7" t="n">
        <v>46195</v>
      </c>
      <c r="C4200" s="1" t="n">
        <v>100</v>
      </c>
      <c r="D4200" s="1" t="s">
        <v>3877</v>
      </c>
      <c r="E4200" s="1" t="n">
        <v>33</v>
      </c>
      <c r="F4200" s="1" t="s">
        <v>93</v>
      </c>
      <c r="I4200" s="1" t="n">
        <v>1289210</v>
      </c>
      <c r="J4200" s="1" t="n">
        <v>100007</v>
      </c>
      <c r="K4200" s="1" t="n">
        <v>8</v>
      </c>
      <c r="L4200" s="1" t="s">
        <v>3854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7" t="n">
        <v>46195</v>
      </c>
      <c r="C4201" s="1" t="n">
        <v>100</v>
      </c>
      <c r="D4201" s="1" t="s">
        <v>3877</v>
      </c>
      <c r="E4201" s="1" t="n">
        <v>33</v>
      </c>
      <c r="F4201" s="1" t="s">
        <v>93</v>
      </c>
      <c r="I4201" s="1" t="n">
        <v>1289210</v>
      </c>
      <c r="J4201" s="1" t="n">
        <v>100008</v>
      </c>
      <c r="K4201" s="1" t="n">
        <v>9</v>
      </c>
      <c r="L4201" s="1" t="s">
        <v>3855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7" t="n">
        <v>46195</v>
      </c>
      <c r="C4202" s="1" t="n">
        <v>100</v>
      </c>
      <c r="D4202" s="1" t="s">
        <v>3877</v>
      </c>
      <c r="E4202" s="1" t="n">
        <v>33</v>
      </c>
      <c r="F4202" s="1" t="s">
        <v>93</v>
      </c>
      <c r="I4202" s="1" t="n">
        <v>1289210</v>
      </c>
      <c r="J4202" s="1" t="n">
        <v>100011</v>
      </c>
      <c r="K4202" s="1" t="n">
        <v>12</v>
      </c>
      <c r="L4202" s="1" t="s">
        <v>3856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7" t="n">
        <v>46195</v>
      </c>
      <c r="C4203" s="1" t="n">
        <v>100</v>
      </c>
      <c r="D4203" s="1" t="s">
        <v>3877</v>
      </c>
      <c r="E4203" s="1" t="n">
        <v>33</v>
      </c>
      <c r="F4203" s="1" t="s">
        <v>93</v>
      </c>
      <c r="I4203" s="1" t="n">
        <v>1289210</v>
      </c>
      <c r="J4203" s="1" t="n">
        <v>100012</v>
      </c>
      <c r="K4203" s="1" t="n">
        <v>13</v>
      </c>
      <c r="L4203" s="1" t="s">
        <v>3857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7" t="n">
        <v>46195</v>
      </c>
      <c r="C4204" s="1" t="n">
        <v>100</v>
      </c>
      <c r="D4204" s="1" t="s">
        <v>3877</v>
      </c>
      <c r="E4204" s="1" t="n">
        <v>33</v>
      </c>
      <c r="F4204" s="1" t="s">
        <v>93</v>
      </c>
      <c r="I4204" s="1" t="n">
        <v>1289210</v>
      </c>
      <c r="J4204" s="1" t="n">
        <v>100013</v>
      </c>
      <c r="K4204" s="1" t="n">
        <v>14</v>
      </c>
      <c r="L4204" s="1" t="s">
        <v>3858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7" t="n">
        <v>46195</v>
      </c>
      <c r="C4205" s="1" t="n">
        <v>100</v>
      </c>
      <c r="D4205" s="1" t="s">
        <v>3877</v>
      </c>
      <c r="E4205" s="1" t="n">
        <v>33</v>
      </c>
      <c r="F4205" s="1" t="s">
        <v>93</v>
      </c>
      <c r="I4205" s="1" t="n">
        <v>1289210</v>
      </c>
      <c r="J4205" s="1" t="n">
        <v>100014</v>
      </c>
      <c r="K4205" s="1" t="n">
        <v>15</v>
      </c>
      <c r="L4205" s="1" t="s">
        <v>3859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7" t="n">
        <v>46195</v>
      </c>
      <c r="C4206" s="1" t="n">
        <v>100</v>
      </c>
      <c r="D4206" s="1" t="s">
        <v>3877</v>
      </c>
      <c r="E4206" s="1" t="n">
        <v>33</v>
      </c>
      <c r="F4206" s="1" t="s">
        <v>93</v>
      </c>
      <c r="I4206" s="1" t="n">
        <v>1289210</v>
      </c>
      <c r="J4206" s="1" t="n">
        <v>100015</v>
      </c>
      <c r="K4206" s="1" t="n">
        <v>16</v>
      </c>
      <c r="L4206" s="1" t="s">
        <v>3860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7" t="n">
        <v>46195</v>
      </c>
      <c r="C4207" s="1" t="n">
        <v>100</v>
      </c>
      <c r="D4207" s="1" t="s">
        <v>3877</v>
      </c>
      <c r="E4207" s="1" t="n">
        <v>33</v>
      </c>
      <c r="F4207" s="1" t="s">
        <v>93</v>
      </c>
      <c r="I4207" s="1" t="n">
        <v>1289210</v>
      </c>
      <c r="J4207" s="1" t="n">
        <v>100016</v>
      </c>
      <c r="K4207" s="1" t="n">
        <v>17</v>
      </c>
      <c r="L4207" s="1" t="s">
        <v>3861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7" t="n">
        <v>46195</v>
      </c>
      <c r="C4208" s="1" t="n">
        <v>100</v>
      </c>
      <c r="D4208" s="1" t="s">
        <v>3877</v>
      </c>
      <c r="E4208" s="1" t="n">
        <v>33</v>
      </c>
      <c r="F4208" s="1" t="s">
        <v>93</v>
      </c>
      <c r="I4208" s="1" t="n">
        <v>1289210</v>
      </c>
      <c r="J4208" s="1" t="n">
        <v>100017</v>
      </c>
      <c r="K4208" s="1" t="n">
        <v>18</v>
      </c>
      <c r="L4208" s="1" t="s">
        <v>3862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7" t="n">
        <v>46195</v>
      </c>
      <c r="C4209" s="1" t="n">
        <v>100</v>
      </c>
      <c r="D4209" s="1" t="s">
        <v>3877</v>
      </c>
      <c r="E4209" s="1" t="n">
        <v>33</v>
      </c>
      <c r="F4209" s="1" t="s">
        <v>93</v>
      </c>
      <c r="I4209" s="1" t="n">
        <v>1289210</v>
      </c>
      <c r="J4209" s="1" t="n">
        <v>100019</v>
      </c>
      <c r="K4209" s="1" t="n">
        <v>20</v>
      </c>
      <c r="L4209" s="1" t="s">
        <v>3863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7" t="n">
        <v>46195</v>
      </c>
      <c r="C4210" s="1" t="n">
        <v>100</v>
      </c>
      <c r="D4210" s="1" t="s">
        <v>3877</v>
      </c>
      <c r="E4210" s="1" t="n">
        <v>33</v>
      </c>
      <c r="F4210" s="1" t="s">
        <v>93</v>
      </c>
      <c r="I4210" s="1" t="n">
        <v>1289210</v>
      </c>
      <c r="J4210" s="1" t="n">
        <v>100020</v>
      </c>
      <c r="K4210" s="1" t="n">
        <v>21</v>
      </c>
      <c r="L4210" s="1" t="s">
        <v>3864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7" t="n">
        <v>46195</v>
      </c>
      <c r="C4211" s="1" t="n">
        <v>100</v>
      </c>
      <c r="D4211" s="1" t="s">
        <v>3877</v>
      </c>
      <c r="E4211" s="1" t="n">
        <v>33</v>
      </c>
      <c r="F4211" s="1" t="s">
        <v>93</v>
      </c>
      <c r="I4211" s="1" t="n">
        <v>1289210</v>
      </c>
      <c r="J4211" s="1" t="n">
        <v>100053</v>
      </c>
      <c r="K4211" s="1" t="n">
        <v>54</v>
      </c>
      <c r="L4211" s="1" t="s">
        <v>3866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7" t="n">
        <v>46195</v>
      </c>
      <c r="C4212" s="1" t="n">
        <v>100</v>
      </c>
      <c r="D4212" s="1" t="s">
        <v>3877</v>
      </c>
      <c r="E4212" s="1" t="n">
        <v>33</v>
      </c>
      <c r="F4212" s="1" t="s">
        <v>93</v>
      </c>
      <c r="I4212" s="1" t="n">
        <v>1289210</v>
      </c>
      <c r="J4212" s="1" t="n">
        <v>100638</v>
      </c>
      <c r="K4212" s="1" t="n">
        <v>508</v>
      </c>
      <c r="L4212" s="1" t="s">
        <v>3867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7" t="n">
        <v>46195</v>
      </c>
      <c r="C4213" s="1" t="n">
        <v>100</v>
      </c>
      <c r="D4213" s="1" t="s">
        <v>3877</v>
      </c>
      <c r="E4213" s="1" t="n">
        <v>33</v>
      </c>
      <c r="F4213" s="1" t="s">
        <v>93</v>
      </c>
      <c r="I4213" s="1" t="n">
        <v>1289210</v>
      </c>
      <c r="J4213" s="1" t="n">
        <v>100520</v>
      </c>
      <c r="K4213" s="1" t="n">
        <v>507</v>
      </c>
      <c r="L4213" s="1" t="s">
        <v>3868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7" t="n">
        <v>46195</v>
      </c>
      <c r="C4214" s="1" t="n">
        <v>100</v>
      </c>
      <c r="D4214" s="1" t="s">
        <v>3877</v>
      </c>
      <c r="E4214" s="1" t="n">
        <v>33</v>
      </c>
      <c r="F4214" s="1" t="s">
        <v>93</v>
      </c>
      <c r="I4214" s="1" t="n">
        <v>1289210</v>
      </c>
      <c r="J4214" s="1" t="n">
        <v>100319</v>
      </c>
      <c r="K4214" s="1" t="n">
        <v>73453</v>
      </c>
      <c r="L4214" s="1" t="s">
        <v>3869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7" t="n">
        <v>46195</v>
      </c>
      <c r="C4215" s="1" t="n">
        <v>100</v>
      </c>
      <c r="D4215" s="1" t="s">
        <v>3877</v>
      </c>
      <c r="E4215" s="1" t="n">
        <v>33</v>
      </c>
      <c r="F4215" s="1" t="s">
        <v>93</v>
      </c>
      <c r="I4215" s="1" t="n">
        <v>1289210</v>
      </c>
      <c r="J4215" s="1" t="n">
        <v>110455</v>
      </c>
      <c r="K4215" s="1" t="n">
        <v>53212</v>
      </c>
      <c r="L4215" s="1" t="s">
        <v>3870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7" t="n">
        <v>46195</v>
      </c>
      <c r="C4216" s="1" t="n">
        <v>100</v>
      </c>
      <c r="D4216" s="1" t="s">
        <v>3877</v>
      </c>
      <c r="E4216" s="1" t="n">
        <v>33</v>
      </c>
      <c r="F4216" s="1" t="s">
        <v>93</v>
      </c>
      <c r="I4216" s="1" t="n">
        <v>1289210</v>
      </c>
      <c r="J4216" s="1" t="n">
        <v>78982</v>
      </c>
      <c r="K4216" s="1" t="n">
        <v>383</v>
      </c>
      <c r="L4216" s="1" t="s">
        <v>4202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7" t="n">
        <v>46195</v>
      </c>
      <c r="C4217" s="1" t="n">
        <v>100</v>
      </c>
      <c r="D4217" s="1" t="s">
        <v>3877</v>
      </c>
      <c r="E4217" s="1" t="n">
        <v>33</v>
      </c>
      <c r="F4217" s="1" t="s">
        <v>93</v>
      </c>
      <c r="I4217" s="1" t="n">
        <v>1289215</v>
      </c>
      <c r="J4217" s="1" t="n">
        <v>100000</v>
      </c>
      <c r="K4217" s="1" t="n">
        <v>1</v>
      </c>
      <c r="L4217" s="1" t="s">
        <v>3851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7" t="n">
        <v>46195</v>
      </c>
      <c r="C4218" s="1" t="n">
        <v>100</v>
      </c>
      <c r="D4218" s="1" t="s">
        <v>3877</v>
      </c>
      <c r="E4218" s="1" t="n">
        <v>33</v>
      </c>
      <c r="F4218" s="1" t="s">
        <v>93</v>
      </c>
      <c r="I4218" s="1" t="n">
        <v>1289215</v>
      </c>
      <c r="J4218" s="1" t="n">
        <v>100006</v>
      </c>
      <c r="K4218" s="1" t="n">
        <v>7</v>
      </c>
      <c r="L4218" s="1" t="s">
        <v>3853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7" t="n">
        <v>46195</v>
      </c>
      <c r="C4219" s="1" t="n">
        <v>100</v>
      </c>
      <c r="D4219" s="1" t="s">
        <v>3877</v>
      </c>
      <c r="E4219" s="1" t="n">
        <v>33</v>
      </c>
      <c r="F4219" s="1" t="s">
        <v>93</v>
      </c>
      <c r="I4219" s="1" t="n">
        <v>1289215</v>
      </c>
      <c r="J4219" s="1" t="n">
        <v>100007</v>
      </c>
      <c r="K4219" s="1" t="n">
        <v>8</v>
      </c>
      <c r="L4219" s="1" t="s">
        <v>3854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7" t="n">
        <v>46195</v>
      </c>
      <c r="C4220" s="1" t="n">
        <v>100</v>
      </c>
      <c r="D4220" s="1" t="s">
        <v>3877</v>
      </c>
      <c r="E4220" s="1" t="n">
        <v>33</v>
      </c>
      <c r="F4220" s="1" t="s">
        <v>93</v>
      </c>
      <c r="I4220" s="1" t="n">
        <v>1289215</v>
      </c>
      <c r="J4220" s="1" t="n">
        <v>100008</v>
      </c>
      <c r="K4220" s="1" t="n">
        <v>9</v>
      </c>
      <c r="L4220" s="1" t="s">
        <v>3855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7" t="n">
        <v>46195</v>
      </c>
      <c r="C4221" s="1" t="n">
        <v>100</v>
      </c>
      <c r="D4221" s="1" t="s">
        <v>3877</v>
      </c>
      <c r="E4221" s="1" t="n">
        <v>33</v>
      </c>
      <c r="F4221" s="1" t="s">
        <v>93</v>
      </c>
      <c r="I4221" s="1" t="n">
        <v>1289215</v>
      </c>
      <c r="J4221" s="1" t="n">
        <v>100011</v>
      </c>
      <c r="K4221" s="1" t="n">
        <v>12</v>
      </c>
      <c r="L4221" s="1" t="s">
        <v>3856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7" t="n">
        <v>46195</v>
      </c>
      <c r="C4222" s="1" t="n">
        <v>100</v>
      </c>
      <c r="D4222" s="1" t="s">
        <v>3877</v>
      </c>
      <c r="E4222" s="1" t="n">
        <v>33</v>
      </c>
      <c r="F4222" s="1" t="s">
        <v>93</v>
      </c>
      <c r="I4222" s="1" t="n">
        <v>1289215</v>
      </c>
      <c r="J4222" s="1" t="n">
        <v>100012</v>
      </c>
      <c r="K4222" s="1" t="n">
        <v>13</v>
      </c>
      <c r="L4222" s="1" t="s">
        <v>3857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7" t="n">
        <v>46195</v>
      </c>
      <c r="C4223" s="1" t="n">
        <v>100</v>
      </c>
      <c r="D4223" s="1" t="s">
        <v>3877</v>
      </c>
      <c r="E4223" s="1" t="n">
        <v>33</v>
      </c>
      <c r="F4223" s="1" t="s">
        <v>93</v>
      </c>
      <c r="I4223" s="1" t="n">
        <v>1289215</v>
      </c>
      <c r="J4223" s="1" t="n">
        <v>100013</v>
      </c>
      <c r="K4223" s="1" t="n">
        <v>14</v>
      </c>
      <c r="L4223" s="1" t="s">
        <v>3858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7" t="n">
        <v>46195</v>
      </c>
      <c r="C4224" s="1" t="n">
        <v>100</v>
      </c>
      <c r="D4224" s="1" t="s">
        <v>3877</v>
      </c>
      <c r="E4224" s="1" t="n">
        <v>33</v>
      </c>
      <c r="F4224" s="1" t="s">
        <v>93</v>
      </c>
      <c r="I4224" s="1" t="n">
        <v>1289215</v>
      </c>
      <c r="J4224" s="1" t="n">
        <v>100014</v>
      </c>
      <c r="K4224" s="1" t="n">
        <v>15</v>
      </c>
      <c r="L4224" s="1" t="s">
        <v>3859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7" t="n">
        <v>46195</v>
      </c>
      <c r="C4225" s="1" t="n">
        <v>100</v>
      </c>
      <c r="D4225" s="1" t="s">
        <v>3877</v>
      </c>
      <c r="E4225" s="1" t="n">
        <v>33</v>
      </c>
      <c r="F4225" s="1" t="s">
        <v>93</v>
      </c>
      <c r="I4225" s="1" t="n">
        <v>1289215</v>
      </c>
      <c r="J4225" s="1" t="n">
        <v>100015</v>
      </c>
      <c r="K4225" s="1" t="n">
        <v>16</v>
      </c>
      <c r="L4225" s="1" t="s">
        <v>3860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7" t="n">
        <v>46195</v>
      </c>
      <c r="C4226" s="1" t="n">
        <v>100</v>
      </c>
      <c r="D4226" s="1" t="s">
        <v>3877</v>
      </c>
      <c r="E4226" s="1" t="n">
        <v>33</v>
      </c>
      <c r="F4226" s="1" t="s">
        <v>93</v>
      </c>
      <c r="I4226" s="1" t="n">
        <v>1289215</v>
      </c>
      <c r="J4226" s="1" t="n">
        <v>100016</v>
      </c>
      <c r="K4226" s="1" t="n">
        <v>17</v>
      </c>
      <c r="L4226" s="1" t="s">
        <v>3861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7" t="n">
        <v>46195</v>
      </c>
      <c r="C4227" s="1" t="n">
        <v>100</v>
      </c>
      <c r="D4227" s="1" t="s">
        <v>3877</v>
      </c>
      <c r="E4227" s="1" t="n">
        <v>33</v>
      </c>
      <c r="F4227" s="1" t="s">
        <v>93</v>
      </c>
      <c r="I4227" s="1" t="n">
        <v>1289215</v>
      </c>
      <c r="J4227" s="1" t="n">
        <v>100017</v>
      </c>
      <c r="K4227" s="1" t="n">
        <v>18</v>
      </c>
      <c r="L4227" s="1" t="s">
        <v>3862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7" t="n">
        <v>46195</v>
      </c>
      <c r="C4228" s="1" t="n">
        <v>100</v>
      </c>
      <c r="D4228" s="1" t="s">
        <v>3877</v>
      </c>
      <c r="E4228" s="1" t="n">
        <v>33</v>
      </c>
      <c r="F4228" s="1" t="s">
        <v>93</v>
      </c>
      <c r="I4228" s="1" t="n">
        <v>1289215</v>
      </c>
      <c r="J4228" s="1" t="n">
        <v>100019</v>
      </c>
      <c r="K4228" s="1" t="n">
        <v>20</v>
      </c>
      <c r="L4228" s="1" t="s">
        <v>3863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7" t="n">
        <v>46195</v>
      </c>
      <c r="C4229" s="1" t="n">
        <v>100</v>
      </c>
      <c r="D4229" s="1" t="s">
        <v>3877</v>
      </c>
      <c r="E4229" s="1" t="n">
        <v>33</v>
      </c>
      <c r="F4229" s="1" t="s">
        <v>93</v>
      </c>
      <c r="I4229" s="1" t="n">
        <v>1289215</v>
      </c>
      <c r="J4229" s="1" t="n">
        <v>100020</v>
      </c>
      <c r="K4229" s="1" t="n">
        <v>21</v>
      </c>
      <c r="L4229" s="1" t="s">
        <v>3864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7" t="n">
        <v>46195</v>
      </c>
      <c r="C4230" s="1" t="n">
        <v>100</v>
      </c>
      <c r="D4230" s="1" t="s">
        <v>3877</v>
      </c>
      <c r="E4230" s="1" t="n">
        <v>33</v>
      </c>
      <c r="F4230" s="1" t="s">
        <v>93</v>
      </c>
      <c r="I4230" s="1" t="n">
        <v>1289215</v>
      </c>
      <c r="J4230" s="1" t="n">
        <v>100053</v>
      </c>
      <c r="K4230" s="1" t="n">
        <v>54</v>
      </c>
      <c r="L4230" s="1" t="s">
        <v>3866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7" t="n">
        <v>46195</v>
      </c>
      <c r="C4231" s="1" t="n">
        <v>100</v>
      </c>
      <c r="D4231" s="1" t="s">
        <v>3877</v>
      </c>
      <c r="E4231" s="1" t="n">
        <v>33</v>
      </c>
      <c r="F4231" s="1" t="s">
        <v>93</v>
      </c>
      <c r="I4231" s="1" t="n">
        <v>1289215</v>
      </c>
      <c r="J4231" s="1" t="n">
        <v>100638</v>
      </c>
      <c r="K4231" s="1" t="n">
        <v>508</v>
      </c>
      <c r="L4231" s="1" t="s">
        <v>3867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7" t="n">
        <v>46195</v>
      </c>
      <c r="C4232" s="1" t="n">
        <v>100</v>
      </c>
      <c r="D4232" s="1" t="s">
        <v>3877</v>
      </c>
      <c r="E4232" s="1" t="n">
        <v>33</v>
      </c>
      <c r="F4232" s="1" t="s">
        <v>93</v>
      </c>
      <c r="I4232" s="1" t="n">
        <v>1289215</v>
      </c>
      <c r="J4232" s="1" t="n">
        <v>100520</v>
      </c>
      <c r="K4232" s="1" t="n">
        <v>507</v>
      </c>
      <c r="L4232" s="1" t="s">
        <v>3868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7" t="n">
        <v>46195</v>
      </c>
      <c r="C4233" s="1" t="n">
        <v>100</v>
      </c>
      <c r="D4233" s="1" t="s">
        <v>3877</v>
      </c>
      <c r="E4233" s="1" t="n">
        <v>33</v>
      </c>
      <c r="F4233" s="1" t="s">
        <v>93</v>
      </c>
      <c r="I4233" s="1" t="n">
        <v>1289215</v>
      </c>
      <c r="J4233" s="1" t="n">
        <v>100319</v>
      </c>
      <c r="K4233" s="1" t="n">
        <v>73453</v>
      </c>
      <c r="L4233" s="1" t="s">
        <v>3869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7" t="n">
        <v>46195</v>
      </c>
      <c r="C4234" s="1" t="n">
        <v>100</v>
      </c>
      <c r="D4234" s="1" t="s">
        <v>3877</v>
      </c>
      <c r="E4234" s="1" t="n">
        <v>33</v>
      </c>
      <c r="F4234" s="1" t="s">
        <v>93</v>
      </c>
      <c r="I4234" s="1" t="n">
        <v>1289215</v>
      </c>
      <c r="J4234" s="1" t="n">
        <v>110455</v>
      </c>
      <c r="K4234" s="1" t="n">
        <v>53212</v>
      </c>
      <c r="L4234" s="1" t="s">
        <v>3870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7" t="n">
        <v>46195</v>
      </c>
      <c r="C4235" s="1" t="n">
        <v>100</v>
      </c>
      <c r="D4235" s="1" t="s">
        <v>3877</v>
      </c>
      <c r="E4235" s="1" t="n">
        <v>33</v>
      </c>
      <c r="F4235" s="1" t="s">
        <v>93</v>
      </c>
      <c r="I4235" s="1" t="n">
        <v>1289219</v>
      </c>
      <c r="J4235" s="1" t="n">
        <v>100000</v>
      </c>
      <c r="K4235" s="1" t="n">
        <v>1</v>
      </c>
      <c r="L4235" s="1" t="s">
        <v>3851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7" t="n">
        <v>46195</v>
      </c>
      <c r="C4236" s="1" t="n">
        <v>100</v>
      </c>
      <c r="D4236" s="1" t="s">
        <v>3877</v>
      </c>
      <c r="E4236" s="1" t="n">
        <v>33</v>
      </c>
      <c r="F4236" s="1" t="s">
        <v>93</v>
      </c>
      <c r="I4236" s="1" t="n">
        <v>1289219</v>
      </c>
      <c r="J4236" s="1" t="n">
        <v>100006</v>
      </c>
      <c r="K4236" s="1" t="n">
        <v>7</v>
      </c>
      <c r="L4236" s="1" t="s">
        <v>3853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7" t="n">
        <v>46195</v>
      </c>
      <c r="C4237" s="1" t="n">
        <v>100</v>
      </c>
      <c r="D4237" s="1" t="s">
        <v>3877</v>
      </c>
      <c r="E4237" s="1" t="n">
        <v>33</v>
      </c>
      <c r="F4237" s="1" t="s">
        <v>93</v>
      </c>
      <c r="I4237" s="1" t="n">
        <v>1289219</v>
      </c>
      <c r="J4237" s="1" t="n">
        <v>100007</v>
      </c>
      <c r="K4237" s="1" t="n">
        <v>8</v>
      </c>
      <c r="L4237" s="1" t="s">
        <v>3854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7" t="n">
        <v>46195</v>
      </c>
      <c r="C4238" s="1" t="n">
        <v>100</v>
      </c>
      <c r="D4238" s="1" t="s">
        <v>3877</v>
      </c>
      <c r="E4238" s="1" t="n">
        <v>33</v>
      </c>
      <c r="F4238" s="1" t="s">
        <v>93</v>
      </c>
      <c r="I4238" s="1" t="n">
        <v>1289219</v>
      </c>
      <c r="J4238" s="1" t="n">
        <v>100008</v>
      </c>
      <c r="K4238" s="1" t="n">
        <v>9</v>
      </c>
      <c r="L4238" s="1" t="s">
        <v>3855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7" t="n">
        <v>46195</v>
      </c>
      <c r="C4239" s="1" t="n">
        <v>100</v>
      </c>
      <c r="D4239" s="1" t="s">
        <v>3877</v>
      </c>
      <c r="E4239" s="1" t="n">
        <v>33</v>
      </c>
      <c r="F4239" s="1" t="s">
        <v>93</v>
      </c>
      <c r="I4239" s="1" t="n">
        <v>1289219</v>
      </c>
      <c r="J4239" s="1" t="n">
        <v>100011</v>
      </c>
      <c r="K4239" s="1" t="n">
        <v>12</v>
      </c>
      <c r="L4239" s="1" t="s">
        <v>3856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7" t="n">
        <v>46195</v>
      </c>
      <c r="C4240" s="1" t="n">
        <v>100</v>
      </c>
      <c r="D4240" s="1" t="s">
        <v>3877</v>
      </c>
      <c r="E4240" s="1" t="n">
        <v>33</v>
      </c>
      <c r="F4240" s="1" t="s">
        <v>93</v>
      </c>
      <c r="I4240" s="1" t="n">
        <v>1289219</v>
      </c>
      <c r="J4240" s="1" t="n">
        <v>100012</v>
      </c>
      <c r="K4240" s="1" t="n">
        <v>13</v>
      </c>
      <c r="L4240" s="1" t="s">
        <v>3857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7" t="n">
        <v>46195</v>
      </c>
      <c r="C4241" s="1" t="n">
        <v>100</v>
      </c>
      <c r="D4241" s="1" t="s">
        <v>3877</v>
      </c>
      <c r="E4241" s="1" t="n">
        <v>33</v>
      </c>
      <c r="F4241" s="1" t="s">
        <v>93</v>
      </c>
      <c r="I4241" s="1" t="n">
        <v>1289219</v>
      </c>
      <c r="J4241" s="1" t="n">
        <v>100013</v>
      </c>
      <c r="K4241" s="1" t="n">
        <v>14</v>
      </c>
      <c r="L4241" s="1" t="s">
        <v>3858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7" t="n">
        <v>46195</v>
      </c>
      <c r="C4242" s="1" t="n">
        <v>100</v>
      </c>
      <c r="D4242" s="1" t="s">
        <v>3877</v>
      </c>
      <c r="E4242" s="1" t="n">
        <v>33</v>
      </c>
      <c r="F4242" s="1" t="s">
        <v>93</v>
      </c>
      <c r="I4242" s="1" t="n">
        <v>1289219</v>
      </c>
      <c r="J4242" s="1" t="n">
        <v>100014</v>
      </c>
      <c r="K4242" s="1" t="n">
        <v>15</v>
      </c>
      <c r="L4242" s="1" t="s">
        <v>3859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7" t="n">
        <v>46195</v>
      </c>
      <c r="C4243" s="1" t="n">
        <v>100</v>
      </c>
      <c r="D4243" s="1" t="s">
        <v>3877</v>
      </c>
      <c r="E4243" s="1" t="n">
        <v>33</v>
      </c>
      <c r="F4243" s="1" t="s">
        <v>93</v>
      </c>
      <c r="I4243" s="1" t="n">
        <v>1289219</v>
      </c>
      <c r="J4243" s="1" t="n">
        <v>100015</v>
      </c>
      <c r="K4243" s="1" t="n">
        <v>16</v>
      </c>
      <c r="L4243" s="1" t="s">
        <v>3860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7" t="n">
        <v>46195</v>
      </c>
      <c r="C4244" s="1" t="n">
        <v>100</v>
      </c>
      <c r="D4244" s="1" t="s">
        <v>3877</v>
      </c>
      <c r="E4244" s="1" t="n">
        <v>33</v>
      </c>
      <c r="F4244" s="1" t="s">
        <v>93</v>
      </c>
      <c r="I4244" s="1" t="n">
        <v>1289219</v>
      </c>
      <c r="J4244" s="1" t="n">
        <v>100016</v>
      </c>
      <c r="K4244" s="1" t="n">
        <v>17</v>
      </c>
      <c r="L4244" s="1" t="s">
        <v>3861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7" t="n">
        <v>46195</v>
      </c>
      <c r="C4245" s="1" t="n">
        <v>100</v>
      </c>
      <c r="D4245" s="1" t="s">
        <v>3877</v>
      </c>
      <c r="E4245" s="1" t="n">
        <v>33</v>
      </c>
      <c r="F4245" s="1" t="s">
        <v>93</v>
      </c>
      <c r="I4245" s="1" t="n">
        <v>1289219</v>
      </c>
      <c r="J4245" s="1" t="n">
        <v>100017</v>
      </c>
      <c r="K4245" s="1" t="n">
        <v>18</v>
      </c>
      <c r="L4245" s="1" t="s">
        <v>3862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7" t="n">
        <v>46195</v>
      </c>
      <c r="C4246" s="1" t="n">
        <v>100</v>
      </c>
      <c r="D4246" s="1" t="s">
        <v>3877</v>
      </c>
      <c r="E4246" s="1" t="n">
        <v>33</v>
      </c>
      <c r="F4246" s="1" t="s">
        <v>93</v>
      </c>
      <c r="I4246" s="1" t="n">
        <v>1289219</v>
      </c>
      <c r="J4246" s="1" t="n">
        <v>100019</v>
      </c>
      <c r="K4246" s="1" t="n">
        <v>20</v>
      </c>
      <c r="L4246" s="1" t="s">
        <v>3863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7" t="n">
        <v>46195</v>
      </c>
      <c r="C4247" s="1" t="n">
        <v>100</v>
      </c>
      <c r="D4247" s="1" t="s">
        <v>3877</v>
      </c>
      <c r="E4247" s="1" t="n">
        <v>33</v>
      </c>
      <c r="F4247" s="1" t="s">
        <v>93</v>
      </c>
      <c r="I4247" s="1" t="n">
        <v>1289219</v>
      </c>
      <c r="J4247" s="1" t="n">
        <v>100020</v>
      </c>
      <c r="K4247" s="1" t="n">
        <v>21</v>
      </c>
      <c r="L4247" s="1" t="s">
        <v>3864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7" t="n">
        <v>46195</v>
      </c>
      <c r="C4248" s="1" t="n">
        <v>100</v>
      </c>
      <c r="D4248" s="1" t="s">
        <v>3877</v>
      </c>
      <c r="E4248" s="1" t="n">
        <v>33</v>
      </c>
      <c r="F4248" s="1" t="s">
        <v>93</v>
      </c>
      <c r="I4248" s="1" t="n">
        <v>1289219</v>
      </c>
      <c r="J4248" s="1" t="n">
        <v>100053</v>
      </c>
      <c r="K4248" s="1" t="n">
        <v>54</v>
      </c>
      <c r="L4248" s="1" t="s">
        <v>3866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7" t="n">
        <v>46195</v>
      </c>
      <c r="C4249" s="1" t="n">
        <v>100</v>
      </c>
      <c r="D4249" s="1" t="s">
        <v>3877</v>
      </c>
      <c r="E4249" s="1" t="n">
        <v>33</v>
      </c>
      <c r="F4249" s="1" t="s">
        <v>93</v>
      </c>
      <c r="I4249" s="1" t="n">
        <v>1289219</v>
      </c>
      <c r="J4249" s="1" t="n">
        <v>100638</v>
      </c>
      <c r="K4249" s="1" t="n">
        <v>508</v>
      </c>
      <c r="L4249" s="1" t="s">
        <v>3867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7" t="n">
        <v>46195</v>
      </c>
      <c r="C4250" s="1" t="n">
        <v>100</v>
      </c>
      <c r="D4250" s="1" t="s">
        <v>3877</v>
      </c>
      <c r="E4250" s="1" t="n">
        <v>33</v>
      </c>
      <c r="F4250" s="1" t="s">
        <v>93</v>
      </c>
      <c r="I4250" s="1" t="n">
        <v>1289219</v>
      </c>
      <c r="J4250" s="1" t="n">
        <v>100520</v>
      </c>
      <c r="K4250" s="1" t="n">
        <v>507</v>
      </c>
      <c r="L4250" s="1" t="s">
        <v>3868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7" t="n">
        <v>46195</v>
      </c>
      <c r="C4251" s="1" t="n">
        <v>100</v>
      </c>
      <c r="D4251" s="1" t="s">
        <v>3877</v>
      </c>
      <c r="E4251" s="1" t="n">
        <v>33</v>
      </c>
      <c r="F4251" s="1" t="s">
        <v>93</v>
      </c>
      <c r="I4251" s="1" t="n">
        <v>1289219</v>
      </c>
      <c r="J4251" s="1" t="n">
        <v>100319</v>
      </c>
      <c r="K4251" s="1" t="n">
        <v>73453</v>
      </c>
      <c r="L4251" s="1" t="s">
        <v>3869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7" t="n">
        <v>46195</v>
      </c>
      <c r="C4252" s="1" t="n">
        <v>100</v>
      </c>
      <c r="D4252" s="1" t="s">
        <v>3877</v>
      </c>
      <c r="E4252" s="1" t="n">
        <v>33</v>
      </c>
      <c r="F4252" s="1" t="s">
        <v>93</v>
      </c>
      <c r="I4252" s="1" t="n">
        <v>1289219</v>
      </c>
      <c r="J4252" s="1" t="n">
        <v>110455</v>
      </c>
      <c r="K4252" s="1" t="n">
        <v>53212</v>
      </c>
      <c r="L4252" s="1" t="s">
        <v>3870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7" t="n">
        <v>46195</v>
      </c>
      <c r="C4253" s="1" t="n">
        <v>171</v>
      </c>
      <c r="D4253" s="1" t="s">
        <v>3878</v>
      </c>
      <c r="E4253" s="1" t="n">
        <v>1740</v>
      </c>
      <c r="F4253" s="1" t="s">
        <v>296</v>
      </c>
      <c r="I4253" s="1" t="n">
        <v>1238959</v>
      </c>
      <c r="J4253" s="1" t="n">
        <v>100036</v>
      </c>
      <c r="K4253" s="1" t="n">
        <v>37</v>
      </c>
      <c r="L4253" s="1" t="s">
        <v>5686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7" t="n">
        <v>46195</v>
      </c>
      <c r="C4254" s="1" t="n">
        <v>172</v>
      </c>
      <c r="D4254" s="1" t="s">
        <v>5274</v>
      </c>
      <c r="E4254" s="1" t="n">
        <v>1718</v>
      </c>
      <c r="F4254" s="1" t="s">
        <v>159</v>
      </c>
      <c r="I4254" s="1" t="n">
        <v>675342</v>
      </c>
      <c r="J4254" s="1" t="n">
        <v>37772</v>
      </c>
      <c r="K4254" s="1" t="n">
        <v>78939301</v>
      </c>
      <c r="L4254" s="1" t="s">
        <v>5703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7" t="n">
        <v>46196</v>
      </c>
      <c r="C4255" s="1" t="n">
        <v>1</v>
      </c>
      <c r="D4255" s="1" t="s">
        <v>3781</v>
      </c>
      <c r="E4255" s="1" t="n">
        <v>10086</v>
      </c>
      <c r="F4255" s="1" t="s">
        <v>905</v>
      </c>
      <c r="I4255" s="1" t="n">
        <v>32</v>
      </c>
      <c r="J4255" s="1" t="n">
        <v>61580</v>
      </c>
      <c r="K4255" s="1" t="n">
        <v>2258157</v>
      </c>
      <c r="L4255" s="1" t="s">
        <v>3816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7" t="n">
        <v>46196</v>
      </c>
      <c r="C4256" s="1" t="n">
        <v>1</v>
      </c>
      <c r="D4256" s="1" t="s">
        <v>3781</v>
      </c>
      <c r="E4256" s="1" t="n">
        <v>1196</v>
      </c>
      <c r="F4256" s="1" t="s">
        <v>430</v>
      </c>
      <c r="I4256" s="1" t="n">
        <v>11908</v>
      </c>
      <c r="J4256" s="1" t="n">
        <v>104907</v>
      </c>
      <c r="K4256" s="1" t="n">
        <v>7898910758011</v>
      </c>
      <c r="L4256" s="1" t="s">
        <v>5704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7" t="n">
        <v>46196</v>
      </c>
      <c r="C4257" s="1" t="n">
        <v>1</v>
      </c>
      <c r="D4257" s="1" t="s">
        <v>3781</v>
      </c>
      <c r="E4257" s="1" t="n">
        <v>1196</v>
      </c>
      <c r="F4257" s="1" t="s">
        <v>430</v>
      </c>
      <c r="I4257" s="1" t="n">
        <v>11908</v>
      </c>
      <c r="J4257" s="1" t="n">
        <v>28138</v>
      </c>
      <c r="K4257" s="1" t="n">
        <v>7896253400031</v>
      </c>
      <c r="L4257" s="1" t="s">
        <v>5705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7" t="n">
        <v>46196</v>
      </c>
      <c r="C4258" s="1" t="n">
        <v>1</v>
      </c>
      <c r="D4258" s="1" t="s">
        <v>3781</v>
      </c>
      <c r="E4258" s="1" t="n">
        <v>1196</v>
      </c>
      <c r="F4258" s="1" t="s">
        <v>430</v>
      </c>
      <c r="I4258" s="1" t="n">
        <v>11908</v>
      </c>
      <c r="J4258" s="1" t="n">
        <v>74961</v>
      </c>
      <c r="K4258" s="1" t="n">
        <v>7898973135101</v>
      </c>
      <c r="L4258" s="1" t="s">
        <v>5706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7" t="n">
        <v>46196</v>
      </c>
      <c r="C4259" s="1" t="n">
        <v>1</v>
      </c>
      <c r="D4259" s="1" t="s">
        <v>3781</v>
      </c>
      <c r="E4259" s="1" t="n">
        <v>1196</v>
      </c>
      <c r="F4259" s="1" t="s">
        <v>430</v>
      </c>
      <c r="I4259" s="1" t="n">
        <v>11908</v>
      </c>
      <c r="J4259" s="1" t="n">
        <v>74973</v>
      </c>
      <c r="K4259" s="1" t="n">
        <v>7898973135095</v>
      </c>
      <c r="L4259" s="1" t="s">
        <v>5707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7" t="n">
        <v>46196</v>
      </c>
      <c r="C4260" s="1" t="n">
        <v>1</v>
      </c>
      <c r="D4260" s="1" t="s">
        <v>3781</v>
      </c>
      <c r="E4260" s="1" t="n">
        <v>1615</v>
      </c>
      <c r="F4260" s="1" t="s">
        <v>253</v>
      </c>
      <c r="I4260" s="1" t="n">
        <v>14736</v>
      </c>
      <c r="J4260" s="1" t="n">
        <v>37771</v>
      </c>
      <c r="K4260" s="1" t="n">
        <v>774574</v>
      </c>
      <c r="L4260" s="1" t="s">
        <v>4155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7" t="n">
        <v>46196</v>
      </c>
      <c r="C4261" s="1" t="n">
        <v>1</v>
      </c>
      <c r="D4261" s="1" t="s">
        <v>3781</v>
      </c>
      <c r="E4261" s="1" t="n">
        <v>1615</v>
      </c>
      <c r="F4261" s="1" t="s">
        <v>253</v>
      </c>
      <c r="I4261" s="1" t="n">
        <v>14736</v>
      </c>
      <c r="J4261" s="1" t="n">
        <v>38520</v>
      </c>
      <c r="K4261" s="1" t="n">
        <v>700083262769</v>
      </c>
      <c r="L4261" s="1" t="s">
        <v>4041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7" t="n">
        <v>46196</v>
      </c>
      <c r="C4262" s="1" t="n">
        <v>1</v>
      </c>
      <c r="D4262" s="1" t="s">
        <v>3781</v>
      </c>
      <c r="E4262" s="1" t="n">
        <v>1615</v>
      </c>
      <c r="F4262" s="1" t="s">
        <v>253</v>
      </c>
      <c r="I4262" s="1" t="n">
        <v>14736</v>
      </c>
      <c r="J4262" s="1" t="n">
        <v>51595</v>
      </c>
      <c r="K4262" s="1" t="n">
        <v>735810180542</v>
      </c>
      <c r="L4262" s="1" t="s">
        <v>4042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7" t="n">
        <v>46196</v>
      </c>
      <c r="C4263" s="1" t="n">
        <v>1</v>
      </c>
      <c r="D4263" s="1" t="s">
        <v>3781</v>
      </c>
      <c r="E4263" s="1" t="n">
        <v>1711</v>
      </c>
      <c r="F4263" s="1" t="s">
        <v>610</v>
      </c>
      <c r="I4263" s="1" t="n">
        <v>156818</v>
      </c>
      <c r="J4263" s="1" t="n">
        <v>100853</v>
      </c>
      <c r="K4263" s="1" t="n">
        <v>814737</v>
      </c>
      <c r="L4263" s="1" t="s">
        <v>5708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7" t="n">
        <v>46196</v>
      </c>
      <c r="C4264" s="1" t="n">
        <v>1</v>
      </c>
      <c r="D4264" s="1" t="s">
        <v>3781</v>
      </c>
      <c r="E4264" s="1" t="n">
        <v>1711</v>
      </c>
      <c r="F4264" s="1" t="s">
        <v>610</v>
      </c>
      <c r="I4264" s="1" t="n">
        <v>156818</v>
      </c>
      <c r="J4264" s="1" t="n">
        <v>103299</v>
      </c>
      <c r="K4264" s="1" t="n">
        <v>7896572014230</v>
      </c>
      <c r="L4264" s="1" t="s">
        <v>5709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7" t="n">
        <v>46196</v>
      </c>
      <c r="C4265" s="1" t="n">
        <v>1</v>
      </c>
      <c r="D4265" s="1" t="s">
        <v>3781</v>
      </c>
      <c r="E4265" s="1" t="n">
        <v>1711</v>
      </c>
      <c r="F4265" s="1" t="s">
        <v>610</v>
      </c>
      <c r="I4265" s="1" t="n">
        <v>156818</v>
      </c>
      <c r="J4265" s="1" t="n">
        <v>106321</v>
      </c>
      <c r="K4265" s="1" t="n">
        <v>7891153020310</v>
      </c>
      <c r="L4265" s="1" t="s">
        <v>5710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7" t="n">
        <v>46196</v>
      </c>
      <c r="C4266" s="1" t="n">
        <v>1</v>
      </c>
      <c r="D4266" s="1" t="s">
        <v>3781</v>
      </c>
      <c r="E4266" s="1" t="n">
        <v>1711</v>
      </c>
      <c r="F4266" s="1" t="s">
        <v>610</v>
      </c>
      <c r="I4266" s="1" t="n">
        <v>156818</v>
      </c>
      <c r="J4266" s="1" t="n">
        <v>106323</v>
      </c>
      <c r="K4266" s="1" t="n">
        <v>7896572014056</v>
      </c>
      <c r="L4266" s="1" t="s">
        <v>5711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7" t="n">
        <v>46196</v>
      </c>
      <c r="C4267" s="1" t="n">
        <v>1</v>
      </c>
      <c r="D4267" s="1" t="s">
        <v>3781</v>
      </c>
      <c r="E4267" s="1" t="n">
        <v>1711</v>
      </c>
      <c r="F4267" s="1" t="s">
        <v>610</v>
      </c>
      <c r="I4267" s="1" t="n">
        <v>156818</v>
      </c>
      <c r="J4267" s="1" t="n">
        <v>109413</v>
      </c>
      <c r="K4267" s="1" t="n">
        <v>7897562200473</v>
      </c>
      <c r="L4267" s="1" t="s">
        <v>5712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7" t="n">
        <v>46196</v>
      </c>
      <c r="C4268" s="1" t="n">
        <v>1</v>
      </c>
      <c r="D4268" s="1" t="s">
        <v>3781</v>
      </c>
      <c r="E4268" s="1" t="n">
        <v>1711</v>
      </c>
      <c r="F4268" s="1" t="s">
        <v>610</v>
      </c>
      <c r="I4268" s="1" t="n">
        <v>156818</v>
      </c>
      <c r="J4268" s="1" t="n">
        <v>109414</v>
      </c>
      <c r="K4268" s="1" t="n">
        <v>7897562200480</v>
      </c>
      <c r="L4268" s="1" t="s">
        <v>5713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7" t="n">
        <v>46196</v>
      </c>
      <c r="C4269" s="1" t="n">
        <v>1</v>
      </c>
      <c r="D4269" s="1" t="s">
        <v>3781</v>
      </c>
      <c r="E4269" s="1" t="n">
        <v>1711</v>
      </c>
      <c r="F4269" s="1" t="s">
        <v>610</v>
      </c>
      <c r="I4269" s="1" t="n">
        <v>156818</v>
      </c>
      <c r="J4269" s="1" t="n">
        <v>12112</v>
      </c>
      <c r="K4269" s="1" t="n">
        <v>7891175031530</v>
      </c>
      <c r="L4269" s="1" t="s">
        <v>5714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7" t="n">
        <v>46196</v>
      </c>
      <c r="C4270" s="1" t="n">
        <v>1</v>
      </c>
      <c r="D4270" s="1" t="s">
        <v>3781</v>
      </c>
      <c r="E4270" s="1" t="n">
        <v>1711</v>
      </c>
      <c r="F4270" s="1" t="s">
        <v>610</v>
      </c>
      <c r="I4270" s="1" t="n">
        <v>156818</v>
      </c>
      <c r="J4270" s="1" t="n">
        <v>30526</v>
      </c>
      <c r="K4270" s="1" t="n">
        <v>7898175510010</v>
      </c>
      <c r="L4270" s="1" t="s">
        <v>5715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7" t="n">
        <v>46196</v>
      </c>
      <c r="C4271" s="1" t="n">
        <v>1</v>
      </c>
      <c r="D4271" s="1" t="s">
        <v>3781</v>
      </c>
      <c r="E4271" s="1" t="n">
        <v>1711</v>
      </c>
      <c r="F4271" s="1" t="s">
        <v>610</v>
      </c>
      <c r="I4271" s="1" t="n">
        <v>156818</v>
      </c>
      <c r="J4271" s="1" t="n">
        <v>39518</v>
      </c>
      <c r="K4271" s="1" t="n">
        <v>7898573160527</v>
      </c>
      <c r="L4271" s="1" t="s">
        <v>5716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7" t="n">
        <v>46196</v>
      </c>
      <c r="C4272" s="1" t="n">
        <v>1</v>
      </c>
      <c r="D4272" s="1" t="s">
        <v>3781</v>
      </c>
      <c r="E4272" s="1" t="n">
        <v>1711</v>
      </c>
      <c r="F4272" s="1" t="s">
        <v>610</v>
      </c>
      <c r="I4272" s="1" t="n">
        <v>156818</v>
      </c>
      <c r="J4272" s="1" t="n">
        <v>44447</v>
      </c>
      <c r="K4272" s="1" t="n">
        <v>7894494666056</v>
      </c>
      <c r="L4272" s="1" t="s">
        <v>5717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7" t="n">
        <v>46196</v>
      </c>
      <c r="C4273" s="1" t="n">
        <v>1</v>
      </c>
      <c r="D4273" s="1" t="s">
        <v>3781</v>
      </c>
      <c r="E4273" s="1" t="n">
        <v>1711</v>
      </c>
      <c r="F4273" s="1" t="s">
        <v>610</v>
      </c>
      <c r="I4273" s="1" t="n">
        <v>156818</v>
      </c>
      <c r="J4273" s="1" t="n">
        <v>44627</v>
      </c>
      <c r="K4273" s="1" t="n">
        <v>7894494011856</v>
      </c>
      <c r="L4273" s="1" t="s">
        <v>5718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7" t="n">
        <v>46196</v>
      </c>
      <c r="C4274" s="1" t="n">
        <v>1</v>
      </c>
      <c r="D4274" s="1" t="s">
        <v>3781</v>
      </c>
      <c r="E4274" s="1" t="n">
        <v>1711</v>
      </c>
      <c r="F4274" s="1" t="s">
        <v>610</v>
      </c>
      <c r="I4274" s="1" t="n">
        <v>156818</v>
      </c>
      <c r="J4274" s="1" t="n">
        <v>54695</v>
      </c>
      <c r="K4274" s="1" t="n">
        <v>9198316000034</v>
      </c>
      <c r="L4274" s="1" t="s">
        <v>5719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7" t="n">
        <v>46196</v>
      </c>
      <c r="C4275" s="1" t="n">
        <v>1</v>
      </c>
      <c r="D4275" s="1" t="s">
        <v>3781</v>
      </c>
      <c r="E4275" s="1" t="n">
        <v>1711</v>
      </c>
      <c r="F4275" s="1" t="s">
        <v>610</v>
      </c>
      <c r="I4275" s="1" t="n">
        <v>156818</v>
      </c>
      <c r="J4275" s="1" t="n">
        <v>54698</v>
      </c>
      <c r="K4275" s="1" t="n">
        <v>9198316000065</v>
      </c>
      <c r="L4275" s="1" t="s">
        <v>5720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7" t="n">
        <v>46196</v>
      </c>
      <c r="C4276" s="1" t="n">
        <v>1</v>
      </c>
      <c r="D4276" s="1" t="s">
        <v>3781</v>
      </c>
      <c r="E4276" s="1" t="n">
        <v>1711</v>
      </c>
      <c r="F4276" s="1" t="s">
        <v>610</v>
      </c>
      <c r="I4276" s="1" t="n">
        <v>156818</v>
      </c>
      <c r="J4276" s="1" t="n">
        <v>81474</v>
      </c>
      <c r="K4276" s="1" t="n">
        <v>7908985802394</v>
      </c>
      <c r="L4276" s="1" t="s">
        <v>5721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7" t="n">
        <v>46196</v>
      </c>
      <c r="C4277" s="1" t="n">
        <v>1</v>
      </c>
      <c r="D4277" s="1" t="s">
        <v>3781</v>
      </c>
      <c r="E4277" s="1" t="n">
        <v>1107</v>
      </c>
      <c r="F4277" s="1" t="s">
        <v>155</v>
      </c>
      <c r="I4277" s="1" t="n">
        <v>419583</v>
      </c>
      <c r="J4277" s="1" t="n">
        <v>101692</v>
      </c>
      <c r="K4277" s="1" t="n">
        <v>7891962015620</v>
      </c>
      <c r="L4277" s="1" t="s">
        <v>5722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7" t="n">
        <v>46196</v>
      </c>
      <c r="C4278" s="1" t="n">
        <v>1</v>
      </c>
      <c r="D4278" s="1" t="s">
        <v>3781</v>
      </c>
      <c r="E4278" s="1" t="n">
        <v>1107</v>
      </c>
      <c r="F4278" s="1" t="s">
        <v>155</v>
      </c>
      <c r="I4278" s="1" t="n">
        <v>419583</v>
      </c>
      <c r="J4278" s="1" t="n">
        <v>102245</v>
      </c>
      <c r="K4278" s="1" t="n">
        <v>7891048040003</v>
      </c>
      <c r="L4278" s="1" t="s">
        <v>5723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7" t="n">
        <v>46196</v>
      </c>
      <c r="C4279" s="1" t="n">
        <v>1</v>
      </c>
      <c r="D4279" s="1" t="s">
        <v>3781</v>
      </c>
      <c r="E4279" s="1" t="n">
        <v>1107</v>
      </c>
      <c r="F4279" s="1" t="s">
        <v>155</v>
      </c>
      <c r="I4279" s="1" t="n">
        <v>419583</v>
      </c>
      <c r="J4279" s="1" t="n">
        <v>102599</v>
      </c>
      <c r="K4279" s="1" t="n">
        <v>7891048061695</v>
      </c>
      <c r="L4279" s="1" t="s">
        <v>5724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7" t="n">
        <v>46196</v>
      </c>
      <c r="C4280" s="1" t="n">
        <v>1</v>
      </c>
      <c r="D4280" s="1" t="s">
        <v>3781</v>
      </c>
      <c r="E4280" s="1" t="n">
        <v>1107</v>
      </c>
      <c r="F4280" s="1" t="s">
        <v>155</v>
      </c>
      <c r="I4280" s="1" t="n">
        <v>419583</v>
      </c>
      <c r="J4280" s="1" t="n">
        <v>103674</v>
      </c>
      <c r="K4280" s="1" t="n">
        <v>7891962000725</v>
      </c>
      <c r="L4280" s="1" t="s">
        <v>5725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7" t="n">
        <v>46196</v>
      </c>
      <c r="C4281" s="1" t="n">
        <v>1</v>
      </c>
      <c r="D4281" s="1" t="s">
        <v>3781</v>
      </c>
      <c r="E4281" s="1" t="n">
        <v>1107</v>
      </c>
      <c r="F4281" s="1" t="s">
        <v>155</v>
      </c>
      <c r="I4281" s="1" t="n">
        <v>419583</v>
      </c>
      <c r="J4281" s="1" t="n">
        <v>107700</v>
      </c>
      <c r="K4281" s="1" t="n">
        <v>7891048038055</v>
      </c>
      <c r="L4281" s="1" t="s">
        <v>5726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7" t="n">
        <v>46196</v>
      </c>
      <c r="C4282" s="1" t="n">
        <v>1</v>
      </c>
      <c r="D4282" s="1" t="s">
        <v>3781</v>
      </c>
      <c r="E4282" s="1" t="n">
        <v>1107</v>
      </c>
      <c r="F4282" s="1" t="s">
        <v>155</v>
      </c>
      <c r="I4282" s="1" t="n">
        <v>419583</v>
      </c>
      <c r="J4282" s="1" t="n">
        <v>107701</v>
      </c>
      <c r="K4282" s="1" t="n">
        <v>7891048038048</v>
      </c>
      <c r="L4282" s="1" t="s">
        <v>5727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7" t="n">
        <v>46196</v>
      </c>
      <c r="C4283" s="1" t="n">
        <v>1</v>
      </c>
      <c r="D4283" s="1" t="s">
        <v>3781</v>
      </c>
      <c r="E4283" s="1" t="n">
        <v>1107</v>
      </c>
      <c r="F4283" s="1" t="s">
        <v>155</v>
      </c>
      <c r="I4283" s="1" t="n">
        <v>419583</v>
      </c>
      <c r="J4283" s="1" t="n">
        <v>11674</v>
      </c>
      <c r="K4283" s="1" t="n">
        <v>7891048038017</v>
      </c>
      <c r="L4283" s="1" t="s">
        <v>5728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7" t="n">
        <v>46196</v>
      </c>
      <c r="C4284" s="1" t="n">
        <v>1</v>
      </c>
      <c r="D4284" s="1" t="s">
        <v>3781</v>
      </c>
      <c r="E4284" s="1" t="n">
        <v>1107</v>
      </c>
      <c r="F4284" s="1" t="s">
        <v>155</v>
      </c>
      <c r="I4284" s="1" t="n">
        <v>419583</v>
      </c>
      <c r="J4284" s="1" t="n">
        <v>12704</v>
      </c>
      <c r="K4284" s="1" t="n">
        <v>7891048040089</v>
      </c>
      <c r="L4284" s="1" t="s">
        <v>5729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7" t="n">
        <v>46196</v>
      </c>
      <c r="C4285" s="1" t="n">
        <v>1</v>
      </c>
      <c r="D4285" s="1" t="s">
        <v>3781</v>
      </c>
      <c r="E4285" s="1" t="n">
        <v>1107</v>
      </c>
      <c r="F4285" s="1" t="s">
        <v>155</v>
      </c>
      <c r="I4285" s="1" t="n">
        <v>419583</v>
      </c>
      <c r="J4285" s="1" t="n">
        <v>20890</v>
      </c>
      <c r="K4285" s="1" t="n">
        <v>7891048038062</v>
      </c>
      <c r="L4285" s="1" t="s">
        <v>5730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7" t="n">
        <v>46196</v>
      </c>
      <c r="C4286" s="1" t="n">
        <v>1</v>
      </c>
      <c r="D4286" s="1" t="s">
        <v>3781</v>
      </c>
      <c r="E4286" s="1" t="n">
        <v>1107</v>
      </c>
      <c r="F4286" s="1" t="s">
        <v>155</v>
      </c>
      <c r="I4286" s="1" t="n">
        <v>419583</v>
      </c>
      <c r="J4286" s="1" t="n">
        <v>24270</v>
      </c>
      <c r="K4286" s="1" t="n">
        <v>7891962050089</v>
      </c>
      <c r="L4286" s="1" t="s">
        <v>5731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7" t="n">
        <v>46196</v>
      </c>
      <c r="C4287" s="1" t="n">
        <v>1</v>
      </c>
      <c r="D4287" s="1" t="s">
        <v>3781</v>
      </c>
      <c r="E4287" s="1" t="n">
        <v>1107</v>
      </c>
      <c r="F4287" s="1" t="s">
        <v>155</v>
      </c>
      <c r="I4287" s="1" t="n">
        <v>419583</v>
      </c>
      <c r="J4287" s="1" t="n">
        <v>24548</v>
      </c>
      <c r="K4287" s="1" t="n">
        <v>7891962050072</v>
      </c>
      <c r="L4287" s="1" t="s">
        <v>5732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7" t="n">
        <v>46196</v>
      </c>
      <c r="C4288" s="1" t="n">
        <v>1</v>
      </c>
      <c r="D4288" s="1" t="s">
        <v>3781</v>
      </c>
      <c r="E4288" s="1" t="n">
        <v>1107</v>
      </c>
      <c r="F4288" s="1" t="s">
        <v>155</v>
      </c>
      <c r="I4288" s="1" t="n">
        <v>419583</v>
      </c>
      <c r="J4288" s="1" t="n">
        <v>24780</v>
      </c>
      <c r="K4288" s="1" t="n">
        <v>7891962050065</v>
      </c>
      <c r="L4288" s="1" t="s">
        <v>5733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7" t="n">
        <v>46196</v>
      </c>
      <c r="C4289" s="1" t="n">
        <v>1</v>
      </c>
      <c r="D4289" s="1" t="s">
        <v>3781</v>
      </c>
      <c r="E4289" s="1" t="n">
        <v>1107</v>
      </c>
      <c r="F4289" s="1" t="s">
        <v>155</v>
      </c>
      <c r="I4289" s="1" t="n">
        <v>419583</v>
      </c>
      <c r="J4289" s="1" t="n">
        <v>25826</v>
      </c>
      <c r="K4289" s="1" t="n">
        <v>7891048061800</v>
      </c>
      <c r="L4289" s="1" t="s">
        <v>5734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7" t="n">
        <v>46196</v>
      </c>
      <c r="C4290" s="1" t="n">
        <v>1</v>
      </c>
      <c r="D4290" s="1" t="s">
        <v>3781</v>
      </c>
      <c r="E4290" s="1" t="n">
        <v>1107</v>
      </c>
      <c r="F4290" s="1" t="s">
        <v>155</v>
      </c>
      <c r="I4290" s="1" t="n">
        <v>419583</v>
      </c>
      <c r="J4290" s="1" t="n">
        <v>27395</v>
      </c>
      <c r="K4290" s="1" t="n">
        <v>7891962054117</v>
      </c>
      <c r="L4290" s="1" t="s">
        <v>5735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7" t="n">
        <v>46196</v>
      </c>
      <c r="C4291" s="1" t="n">
        <v>1</v>
      </c>
      <c r="D4291" s="1" t="s">
        <v>3781</v>
      </c>
      <c r="E4291" s="1" t="n">
        <v>1107</v>
      </c>
      <c r="F4291" s="1" t="s">
        <v>155</v>
      </c>
      <c r="I4291" s="1" t="n">
        <v>419583</v>
      </c>
      <c r="J4291" s="1" t="n">
        <v>27396</v>
      </c>
      <c r="K4291" s="1" t="n">
        <v>7891962054100</v>
      </c>
      <c r="L4291" s="1" t="s">
        <v>5264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7" t="n">
        <v>46196</v>
      </c>
      <c r="C4292" s="1" t="n">
        <v>1</v>
      </c>
      <c r="D4292" s="1" t="s">
        <v>3781</v>
      </c>
      <c r="E4292" s="1" t="n">
        <v>1107</v>
      </c>
      <c r="F4292" s="1" t="s">
        <v>155</v>
      </c>
      <c r="I4292" s="1" t="n">
        <v>419583</v>
      </c>
      <c r="J4292" s="1" t="n">
        <v>27397</v>
      </c>
      <c r="K4292" s="1" t="n">
        <v>7891962054124</v>
      </c>
      <c r="L4292" s="1" t="s">
        <v>5736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7" t="n">
        <v>46196</v>
      </c>
      <c r="C4293" s="1" t="n">
        <v>1</v>
      </c>
      <c r="D4293" s="1" t="s">
        <v>3781</v>
      </c>
      <c r="E4293" s="1" t="n">
        <v>1107</v>
      </c>
      <c r="F4293" s="1" t="s">
        <v>155</v>
      </c>
      <c r="I4293" s="1" t="n">
        <v>419583</v>
      </c>
      <c r="J4293" s="1" t="n">
        <v>27481</v>
      </c>
      <c r="K4293" s="1" t="n">
        <v>7891962054810</v>
      </c>
      <c r="L4293" s="1" t="s">
        <v>5264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7" t="n">
        <v>46196</v>
      </c>
      <c r="C4294" s="1" t="n">
        <v>1</v>
      </c>
      <c r="D4294" s="1" t="s">
        <v>3781</v>
      </c>
      <c r="E4294" s="1" t="n">
        <v>1107</v>
      </c>
      <c r="F4294" s="1" t="s">
        <v>155</v>
      </c>
      <c r="I4294" s="1" t="n">
        <v>419583</v>
      </c>
      <c r="J4294" s="1" t="n">
        <v>27482</v>
      </c>
      <c r="K4294" s="1" t="n">
        <v>7891962054476</v>
      </c>
      <c r="L4294" s="1" t="s">
        <v>5737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7" t="n">
        <v>46196</v>
      </c>
      <c r="C4295" s="1" t="n">
        <v>1</v>
      </c>
      <c r="D4295" s="1" t="s">
        <v>3781</v>
      </c>
      <c r="E4295" s="1" t="n">
        <v>1107</v>
      </c>
      <c r="F4295" s="1" t="s">
        <v>155</v>
      </c>
      <c r="I4295" s="1" t="n">
        <v>419583</v>
      </c>
      <c r="J4295" s="1" t="n">
        <v>27551</v>
      </c>
      <c r="K4295" s="1" t="n">
        <v>7891048050620</v>
      </c>
      <c r="L4295" s="1" t="s">
        <v>5738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7" t="n">
        <v>46196</v>
      </c>
      <c r="C4296" s="1" t="n">
        <v>1</v>
      </c>
      <c r="D4296" s="1" t="s">
        <v>3781</v>
      </c>
      <c r="E4296" s="1" t="n">
        <v>1107</v>
      </c>
      <c r="F4296" s="1" t="s">
        <v>155</v>
      </c>
      <c r="I4296" s="1" t="n">
        <v>419583</v>
      </c>
      <c r="J4296" s="1" t="n">
        <v>28162</v>
      </c>
      <c r="K4296" s="1" t="n">
        <v>7891962052588</v>
      </c>
      <c r="L4296" s="1" t="s">
        <v>5739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7" t="n">
        <v>46196</v>
      </c>
      <c r="C4297" s="1" t="n">
        <v>1</v>
      </c>
      <c r="D4297" s="1" t="s">
        <v>3781</v>
      </c>
      <c r="E4297" s="1" t="n">
        <v>1107</v>
      </c>
      <c r="F4297" s="1" t="s">
        <v>155</v>
      </c>
      <c r="I4297" s="1" t="n">
        <v>419583</v>
      </c>
      <c r="J4297" s="1" t="n">
        <v>28163</v>
      </c>
      <c r="K4297" s="1" t="n">
        <v>7891962052571</v>
      </c>
      <c r="L4297" s="1" t="s">
        <v>5740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7" t="n">
        <v>46196</v>
      </c>
      <c r="C4298" s="1" t="n">
        <v>1</v>
      </c>
      <c r="D4298" s="1" t="s">
        <v>3781</v>
      </c>
      <c r="E4298" s="1" t="n">
        <v>1107</v>
      </c>
      <c r="F4298" s="1" t="s">
        <v>155</v>
      </c>
      <c r="I4298" s="1" t="n">
        <v>419583</v>
      </c>
      <c r="J4298" s="1" t="n">
        <v>28164</v>
      </c>
      <c r="K4298" s="1" t="n">
        <v>7891962052564</v>
      </c>
      <c r="L4298" s="1" t="s">
        <v>5741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7" t="n">
        <v>46196</v>
      </c>
      <c r="C4299" s="1" t="n">
        <v>1</v>
      </c>
      <c r="D4299" s="1" t="s">
        <v>3781</v>
      </c>
      <c r="E4299" s="1" t="n">
        <v>1107</v>
      </c>
      <c r="F4299" s="1" t="s">
        <v>155</v>
      </c>
      <c r="I4299" s="1" t="n">
        <v>419583</v>
      </c>
      <c r="J4299" s="1" t="n">
        <v>29485</v>
      </c>
      <c r="K4299" s="1" t="n">
        <v>7891962053196</v>
      </c>
      <c r="L4299" s="1" t="s">
        <v>5742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7" t="n">
        <v>46196</v>
      </c>
      <c r="C4300" s="1" t="n">
        <v>1</v>
      </c>
      <c r="D4300" s="1" t="s">
        <v>3781</v>
      </c>
      <c r="E4300" s="1" t="n">
        <v>1107</v>
      </c>
      <c r="F4300" s="1" t="s">
        <v>155</v>
      </c>
      <c r="I4300" s="1" t="n">
        <v>419583</v>
      </c>
      <c r="J4300" s="1" t="n">
        <v>29486</v>
      </c>
      <c r="K4300" s="1" t="n">
        <v>7891962053189</v>
      </c>
      <c r="L4300" s="1" t="s">
        <v>5743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7" t="n">
        <v>46196</v>
      </c>
      <c r="C4301" s="1" t="n">
        <v>1</v>
      </c>
      <c r="D4301" s="1" t="s">
        <v>3781</v>
      </c>
      <c r="E4301" s="1" t="n">
        <v>1107</v>
      </c>
      <c r="F4301" s="1" t="s">
        <v>155</v>
      </c>
      <c r="I4301" s="1" t="n">
        <v>419583</v>
      </c>
      <c r="J4301" s="1" t="n">
        <v>29634</v>
      </c>
      <c r="K4301" s="1" t="n">
        <v>7891962051338</v>
      </c>
      <c r="L4301" s="1" t="s">
        <v>5744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7" t="n">
        <v>46196</v>
      </c>
      <c r="C4302" s="1" t="n">
        <v>1</v>
      </c>
      <c r="D4302" s="1" t="s">
        <v>3781</v>
      </c>
      <c r="E4302" s="1" t="n">
        <v>1107</v>
      </c>
      <c r="F4302" s="1" t="s">
        <v>155</v>
      </c>
      <c r="I4302" s="1" t="n">
        <v>419583</v>
      </c>
      <c r="J4302" s="1" t="n">
        <v>29635</v>
      </c>
      <c r="K4302" s="1" t="n">
        <v>7891962051345</v>
      </c>
      <c r="L4302" s="1" t="s">
        <v>5265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7" t="n">
        <v>46196</v>
      </c>
      <c r="C4303" s="1" t="n">
        <v>1</v>
      </c>
      <c r="D4303" s="1" t="s">
        <v>3781</v>
      </c>
      <c r="E4303" s="1" t="n">
        <v>1107</v>
      </c>
      <c r="F4303" s="1" t="s">
        <v>155</v>
      </c>
      <c r="I4303" s="1" t="n">
        <v>419583</v>
      </c>
      <c r="J4303" s="1" t="n">
        <v>29923</v>
      </c>
      <c r="K4303" s="1" t="n">
        <v>7891962053202</v>
      </c>
      <c r="L4303" s="1" t="s">
        <v>5745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7" t="n">
        <v>46196</v>
      </c>
      <c r="C4304" s="1" t="n">
        <v>1</v>
      </c>
      <c r="D4304" s="1" t="s">
        <v>3781</v>
      </c>
      <c r="E4304" s="1" t="n">
        <v>1107</v>
      </c>
      <c r="F4304" s="1" t="s">
        <v>155</v>
      </c>
      <c r="I4304" s="1" t="n">
        <v>419583</v>
      </c>
      <c r="J4304" s="1" t="n">
        <v>35062</v>
      </c>
      <c r="K4304" s="1" t="n">
        <v>7891962051383</v>
      </c>
      <c r="L4304" s="1" t="s">
        <v>5746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7" t="n">
        <v>46196</v>
      </c>
      <c r="C4305" s="1" t="n">
        <v>1</v>
      </c>
      <c r="D4305" s="1" t="s">
        <v>3781</v>
      </c>
      <c r="E4305" s="1" t="n">
        <v>1107</v>
      </c>
      <c r="F4305" s="1" t="s">
        <v>155</v>
      </c>
      <c r="I4305" s="1" t="n">
        <v>419583</v>
      </c>
      <c r="J4305" s="1" t="n">
        <v>36858</v>
      </c>
      <c r="K4305" s="1" t="n">
        <v>7891962064055</v>
      </c>
      <c r="L4305" s="1" t="s">
        <v>5270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7" t="n">
        <v>46196</v>
      </c>
      <c r="C4306" s="1" t="n">
        <v>1</v>
      </c>
      <c r="D4306" s="1" t="s">
        <v>3781</v>
      </c>
      <c r="E4306" s="1" t="n">
        <v>1107</v>
      </c>
      <c r="F4306" s="1" t="s">
        <v>155</v>
      </c>
      <c r="I4306" s="1" t="n">
        <v>419583</v>
      </c>
      <c r="J4306" s="1" t="n">
        <v>37148</v>
      </c>
      <c r="K4306" s="1" t="n">
        <v>7891962051574</v>
      </c>
      <c r="L4306" s="1" t="s">
        <v>5268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7" t="n">
        <v>46196</v>
      </c>
      <c r="C4307" s="1" t="n">
        <v>1</v>
      </c>
      <c r="D4307" s="1" t="s">
        <v>3781</v>
      </c>
      <c r="E4307" s="1" t="n">
        <v>1107</v>
      </c>
      <c r="F4307" s="1" t="s">
        <v>155</v>
      </c>
      <c r="I4307" s="1" t="n">
        <v>419583</v>
      </c>
      <c r="J4307" s="1" t="n">
        <v>49004</v>
      </c>
      <c r="K4307" s="1" t="n">
        <v>7891962067346</v>
      </c>
      <c r="L4307" s="1" t="s">
        <v>5747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7" t="n">
        <v>46196</v>
      </c>
      <c r="C4308" s="1" t="n">
        <v>1</v>
      </c>
      <c r="D4308" s="1" t="s">
        <v>3781</v>
      </c>
      <c r="E4308" s="1" t="n">
        <v>1107</v>
      </c>
      <c r="F4308" s="1" t="s">
        <v>155</v>
      </c>
      <c r="I4308" s="1" t="n">
        <v>419583</v>
      </c>
      <c r="J4308" s="1" t="n">
        <v>49956</v>
      </c>
      <c r="K4308" s="1" t="n">
        <v>7891962067629</v>
      </c>
      <c r="L4308" s="1" t="s">
        <v>5748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7" t="n">
        <v>46196</v>
      </c>
      <c r="C4309" s="1" t="n">
        <v>1</v>
      </c>
      <c r="D4309" s="1" t="s">
        <v>3781</v>
      </c>
      <c r="E4309" s="1" t="n">
        <v>1107</v>
      </c>
      <c r="F4309" s="1" t="s">
        <v>155</v>
      </c>
      <c r="I4309" s="1" t="n">
        <v>419583</v>
      </c>
      <c r="J4309" s="1" t="n">
        <v>51756</v>
      </c>
      <c r="K4309" s="1" t="n">
        <v>7891962067889</v>
      </c>
      <c r="L4309" s="1" t="s">
        <v>5749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7" t="n">
        <v>46196</v>
      </c>
      <c r="C4310" s="1" t="n">
        <v>1</v>
      </c>
      <c r="D4310" s="1" t="s">
        <v>3781</v>
      </c>
      <c r="E4310" s="1" t="n">
        <v>1107</v>
      </c>
      <c r="F4310" s="1" t="s">
        <v>155</v>
      </c>
      <c r="I4310" s="1" t="n">
        <v>419583</v>
      </c>
      <c r="J4310" s="1" t="n">
        <v>54035</v>
      </c>
      <c r="K4310" s="1" t="n">
        <v>7891962067278</v>
      </c>
      <c r="L4310" s="1" t="s">
        <v>5750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7" t="n">
        <v>46196</v>
      </c>
      <c r="C4311" s="1" t="n">
        <v>1</v>
      </c>
      <c r="D4311" s="1" t="s">
        <v>3781</v>
      </c>
      <c r="E4311" s="1" t="n">
        <v>1107</v>
      </c>
      <c r="F4311" s="1" t="s">
        <v>155</v>
      </c>
      <c r="I4311" s="1" t="n">
        <v>419583</v>
      </c>
      <c r="J4311" s="1" t="n">
        <v>62128</v>
      </c>
      <c r="K4311" s="1" t="n">
        <v>7891962071732</v>
      </c>
      <c r="L4311" s="1" t="s">
        <v>5269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7" t="n">
        <v>46196</v>
      </c>
      <c r="C4312" s="1" t="n">
        <v>1</v>
      </c>
      <c r="D4312" s="1" t="s">
        <v>3781</v>
      </c>
      <c r="E4312" s="1" t="n">
        <v>1107</v>
      </c>
      <c r="F4312" s="1" t="s">
        <v>155</v>
      </c>
      <c r="I4312" s="1" t="n">
        <v>419583</v>
      </c>
      <c r="J4312" s="1" t="n">
        <v>62130</v>
      </c>
      <c r="K4312" s="1" t="n">
        <v>7891962071756</v>
      </c>
      <c r="L4312" s="1" t="s">
        <v>5751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7" t="n">
        <v>46196</v>
      </c>
      <c r="C4313" s="1" t="n">
        <v>1</v>
      </c>
      <c r="D4313" s="1" t="s">
        <v>3781</v>
      </c>
      <c r="E4313" s="1" t="n">
        <v>1107</v>
      </c>
      <c r="F4313" s="1" t="s">
        <v>155</v>
      </c>
      <c r="I4313" s="1" t="n">
        <v>419583</v>
      </c>
      <c r="J4313" s="1" t="n">
        <v>63836</v>
      </c>
      <c r="K4313" s="1" t="n">
        <v>7891962071619</v>
      </c>
      <c r="L4313" s="1" t="s">
        <v>5752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7" t="n">
        <v>46196</v>
      </c>
      <c r="C4314" s="1" t="n">
        <v>1</v>
      </c>
      <c r="D4314" s="1" t="s">
        <v>3781</v>
      </c>
      <c r="E4314" s="1" t="n">
        <v>1107</v>
      </c>
      <c r="F4314" s="1" t="s">
        <v>155</v>
      </c>
      <c r="I4314" s="1" t="n">
        <v>419583</v>
      </c>
      <c r="J4314" s="1" t="n">
        <v>63956</v>
      </c>
      <c r="K4314" s="1" t="n">
        <v>7891962073811</v>
      </c>
      <c r="L4314" s="1" t="s">
        <v>5753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7" t="n">
        <v>46196</v>
      </c>
      <c r="C4315" s="1" t="n">
        <v>1</v>
      </c>
      <c r="D4315" s="1" t="s">
        <v>3781</v>
      </c>
      <c r="E4315" s="1" t="n">
        <v>1107</v>
      </c>
      <c r="F4315" s="1" t="s">
        <v>155</v>
      </c>
      <c r="I4315" s="1" t="n">
        <v>419583</v>
      </c>
      <c r="J4315" s="1" t="n">
        <v>64856</v>
      </c>
      <c r="K4315" s="1" t="n">
        <v>7891962074665</v>
      </c>
      <c r="L4315" s="1" t="s">
        <v>5754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7" t="n">
        <v>46196</v>
      </c>
      <c r="C4316" s="1" t="n">
        <v>1</v>
      </c>
      <c r="D4316" s="1" t="s">
        <v>3781</v>
      </c>
      <c r="E4316" s="1" t="n">
        <v>1107</v>
      </c>
      <c r="F4316" s="1" t="s">
        <v>155</v>
      </c>
      <c r="I4316" s="1" t="n">
        <v>419583</v>
      </c>
      <c r="J4316" s="1" t="n">
        <v>65949</v>
      </c>
      <c r="K4316" s="1" t="n">
        <v>7891962071688</v>
      </c>
      <c r="L4316" s="1" t="s">
        <v>5755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7" t="n">
        <v>46196</v>
      </c>
      <c r="C4317" s="1" t="n">
        <v>1</v>
      </c>
      <c r="D4317" s="1" t="s">
        <v>3781</v>
      </c>
      <c r="E4317" s="1" t="n">
        <v>1107</v>
      </c>
      <c r="F4317" s="1" t="s">
        <v>155</v>
      </c>
      <c r="I4317" s="1" t="n">
        <v>419583</v>
      </c>
      <c r="J4317" s="1" t="n">
        <v>65951</v>
      </c>
      <c r="K4317" s="1" t="n">
        <v>7891962071176</v>
      </c>
      <c r="L4317" s="1" t="s">
        <v>5756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7" t="n">
        <v>46196</v>
      </c>
      <c r="C4318" s="1" t="n">
        <v>1</v>
      </c>
      <c r="D4318" s="1" t="s">
        <v>3781</v>
      </c>
      <c r="E4318" s="1" t="n">
        <v>1107</v>
      </c>
      <c r="F4318" s="1" t="s">
        <v>155</v>
      </c>
      <c r="I4318" s="1" t="n">
        <v>419583</v>
      </c>
      <c r="J4318" s="1" t="n">
        <v>68833</v>
      </c>
      <c r="K4318" s="1" t="n">
        <v>7891962076676</v>
      </c>
      <c r="L4318" s="1" t="s">
        <v>5757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7" t="n">
        <v>46196</v>
      </c>
      <c r="C4319" s="1" t="n">
        <v>1</v>
      </c>
      <c r="D4319" s="1" t="s">
        <v>3781</v>
      </c>
      <c r="E4319" s="1" t="n">
        <v>1107</v>
      </c>
      <c r="F4319" s="1" t="s">
        <v>155</v>
      </c>
      <c r="I4319" s="1" t="n">
        <v>419583</v>
      </c>
      <c r="J4319" s="1" t="n">
        <v>71908</v>
      </c>
      <c r="K4319" s="1" t="n">
        <v>7891962076669</v>
      </c>
      <c r="L4319" s="1" t="s">
        <v>5758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7" t="n">
        <v>46196</v>
      </c>
      <c r="C4320" s="1" t="n">
        <v>1</v>
      </c>
      <c r="D4320" s="1" t="s">
        <v>3781</v>
      </c>
      <c r="E4320" s="1" t="n">
        <v>1107</v>
      </c>
      <c r="F4320" s="1" t="s">
        <v>155</v>
      </c>
      <c r="I4320" s="1" t="n">
        <v>419583</v>
      </c>
      <c r="J4320" s="1" t="n">
        <v>72633</v>
      </c>
      <c r="K4320" s="1" t="n">
        <v>7891962075792</v>
      </c>
      <c r="L4320" s="1" t="s">
        <v>5759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7" t="n">
        <v>46196</v>
      </c>
      <c r="C4321" s="1" t="n">
        <v>1</v>
      </c>
      <c r="D4321" s="1" t="s">
        <v>3781</v>
      </c>
      <c r="E4321" s="1" t="n">
        <v>1107</v>
      </c>
      <c r="F4321" s="1" t="s">
        <v>155</v>
      </c>
      <c r="I4321" s="1" t="n">
        <v>419583</v>
      </c>
      <c r="J4321" s="1" t="n">
        <v>75874</v>
      </c>
      <c r="K4321" s="1" t="n">
        <v>7891048000038</v>
      </c>
      <c r="L4321" s="1" t="s">
        <v>5760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7" t="n">
        <v>46196</v>
      </c>
      <c r="C4322" s="1" t="n">
        <v>1</v>
      </c>
      <c r="D4322" s="1" t="s">
        <v>3781</v>
      </c>
      <c r="E4322" s="1" t="n">
        <v>1107</v>
      </c>
      <c r="F4322" s="1" t="s">
        <v>155</v>
      </c>
      <c r="I4322" s="1" t="n">
        <v>419583</v>
      </c>
      <c r="J4322" s="1" t="n">
        <v>80656</v>
      </c>
      <c r="K4322" s="1" t="n">
        <v>7891962075488</v>
      </c>
      <c r="L4322" s="1" t="s">
        <v>5761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7" t="n">
        <v>46196</v>
      </c>
      <c r="C4323" s="1" t="n">
        <v>1</v>
      </c>
      <c r="D4323" s="1" t="s">
        <v>3781</v>
      </c>
      <c r="E4323" s="1" t="n">
        <v>1107</v>
      </c>
      <c r="F4323" s="1" t="s">
        <v>155</v>
      </c>
      <c r="I4323" s="1" t="n">
        <v>419611</v>
      </c>
      <c r="J4323" s="1" t="n">
        <v>12350</v>
      </c>
      <c r="K4323" s="1" t="n">
        <v>7896262304351</v>
      </c>
      <c r="L4323" s="1" t="s">
        <v>4605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7" t="n">
        <v>46196</v>
      </c>
      <c r="C4324" s="1" t="n">
        <v>1</v>
      </c>
      <c r="D4324" s="1" t="s">
        <v>3781</v>
      </c>
      <c r="E4324" s="1" t="n">
        <v>1107</v>
      </c>
      <c r="F4324" s="1" t="s">
        <v>155</v>
      </c>
      <c r="I4324" s="1" t="n">
        <v>419611</v>
      </c>
      <c r="J4324" s="1" t="n">
        <v>17325</v>
      </c>
      <c r="K4324" s="1" t="n">
        <v>7895144603063</v>
      </c>
      <c r="L4324" s="1" t="s">
        <v>4607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7" t="n">
        <v>46196</v>
      </c>
      <c r="C4325" s="1" t="n">
        <v>1</v>
      </c>
      <c r="D4325" s="1" t="s">
        <v>3781</v>
      </c>
      <c r="E4325" s="1" t="n">
        <v>1107</v>
      </c>
      <c r="F4325" s="1" t="s">
        <v>155</v>
      </c>
      <c r="I4325" s="1" t="n">
        <v>419611</v>
      </c>
      <c r="J4325" s="1" t="n">
        <v>29020</v>
      </c>
      <c r="K4325" s="1" t="n">
        <v>7896262304306</v>
      </c>
      <c r="L4325" s="1" t="s">
        <v>4612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7" t="n">
        <v>46196</v>
      </c>
      <c r="C4326" s="1" t="n">
        <v>1</v>
      </c>
      <c r="D4326" s="1" t="s">
        <v>3781</v>
      </c>
      <c r="E4326" s="1" t="n">
        <v>1107</v>
      </c>
      <c r="F4326" s="1" t="s">
        <v>155</v>
      </c>
      <c r="I4326" s="1" t="n">
        <v>419611</v>
      </c>
      <c r="J4326" s="1" t="n">
        <v>29190</v>
      </c>
      <c r="K4326" s="1" t="n">
        <v>7899970400407</v>
      </c>
      <c r="L4326" s="1" t="s">
        <v>5762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7" t="n">
        <v>46196</v>
      </c>
      <c r="C4327" s="1" t="n">
        <v>1</v>
      </c>
      <c r="D4327" s="1" t="s">
        <v>3781</v>
      </c>
      <c r="E4327" s="1" t="n">
        <v>1107</v>
      </c>
      <c r="F4327" s="1" t="s">
        <v>155</v>
      </c>
      <c r="I4327" s="1" t="n">
        <v>419611</v>
      </c>
      <c r="J4327" s="1" t="n">
        <v>76559</v>
      </c>
      <c r="K4327" s="1" t="n">
        <v>7899970403828</v>
      </c>
      <c r="L4327" s="1" t="s">
        <v>5763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7" t="n">
        <v>46196</v>
      </c>
      <c r="C4328" s="1" t="n">
        <v>1</v>
      </c>
      <c r="D4328" s="1" t="s">
        <v>3781</v>
      </c>
      <c r="E4328" s="1" t="n">
        <v>1107</v>
      </c>
      <c r="F4328" s="1" t="s">
        <v>155</v>
      </c>
      <c r="I4328" s="1" t="n">
        <v>419611</v>
      </c>
      <c r="J4328" s="1" t="n">
        <v>79271</v>
      </c>
      <c r="K4328" s="1" t="n">
        <v>7895144900025</v>
      </c>
      <c r="L4328" s="1" t="s">
        <v>4629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7" t="n">
        <v>46196</v>
      </c>
      <c r="C4329" s="1" t="n">
        <v>1</v>
      </c>
      <c r="D4329" s="1" t="s">
        <v>3781</v>
      </c>
      <c r="E4329" s="1" t="n">
        <v>1107</v>
      </c>
      <c r="F4329" s="1" t="s">
        <v>155</v>
      </c>
      <c r="I4329" s="1" t="n">
        <v>419611</v>
      </c>
      <c r="J4329" s="1" t="n">
        <v>79745</v>
      </c>
      <c r="K4329" s="1" t="n">
        <v>7899970404160</v>
      </c>
      <c r="L4329" s="1" t="s">
        <v>5764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7" t="n">
        <v>46196</v>
      </c>
      <c r="C4330" s="1" t="n">
        <v>1</v>
      </c>
      <c r="D4330" s="1" t="s">
        <v>3781</v>
      </c>
      <c r="E4330" s="1" t="n">
        <v>1107</v>
      </c>
      <c r="F4330" s="1" t="s">
        <v>155</v>
      </c>
      <c r="I4330" s="1" t="n">
        <v>419611</v>
      </c>
      <c r="J4330" s="1" t="n">
        <v>80276</v>
      </c>
      <c r="K4330" s="1" t="n">
        <v>7895144900094</v>
      </c>
      <c r="L4330" s="1" t="s">
        <v>4630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7" t="n">
        <v>46196</v>
      </c>
      <c r="C4331" s="1" t="n">
        <v>1</v>
      </c>
      <c r="D4331" s="1" t="s">
        <v>3781</v>
      </c>
      <c r="E4331" s="1" t="n">
        <v>1107</v>
      </c>
      <c r="F4331" s="1" t="s">
        <v>155</v>
      </c>
      <c r="I4331" s="1" t="n">
        <v>419611</v>
      </c>
      <c r="J4331" s="1" t="n">
        <v>81477</v>
      </c>
      <c r="K4331" s="1" t="n">
        <v>7899970404245</v>
      </c>
      <c r="L4331" s="1" t="s">
        <v>5765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7" t="n">
        <v>46196</v>
      </c>
      <c r="C4332" s="1" t="n">
        <v>1</v>
      </c>
      <c r="D4332" s="1" t="s">
        <v>3781</v>
      </c>
      <c r="E4332" s="1" t="n">
        <v>1107</v>
      </c>
      <c r="F4332" s="1" t="s">
        <v>155</v>
      </c>
      <c r="I4332" s="1" t="n">
        <v>419611</v>
      </c>
      <c r="J4332" s="1" t="n">
        <v>81478</v>
      </c>
      <c r="K4332" s="1" t="n">
        <v>7899970403453</v>
      </c>
      <c r="L4332" s="1" t="s">
        <v>5766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7" t="n">
        <v>46196</v>
      </c>
      <c r="C4333" s="1" t="n">
        <v>1</v>
      </c>
      <c r="D4333" s="1" t="s">
        <v>3781</v>
      </c>
      <c r="E4333" s="1" t="n">
        <v>1666</v>
      </c>
      <c r="F4333" s="1" t="s">
        <v>56</v>
      </c>
      <c r="I4333" s="1" t="n">
        <v>564351</v>
      </c>
      <c r="J4333" s="1" t="n">
        <v>24990</v>
      </c>
      <c r="K4333" s="1" t="n">
        <v>78935761</v>
      </c>
      <c r="L4333" s="1" t="s">
        <v>4458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7" t="n">
        <v>46196</v>
      </c>
      <c r="C4334" s="1" t="n">
        <v>1</v>
      </c>
      <c r="D4334" s="1" t="s">
        <v>3781</v>
      </c>
      <c r="E4334" s="1" t="n">
        <v>1666</v>
      </c>
      <c r="F4334" s="1" t="s">
        <v>56</v>
      </c>
      <c r="I4334" s="1" t="n">
        <v>564351</v>
      </c>
      <c r="J4334" s="1" t="n">
        <v>37536</v>
      </c>
      <c r="K4334" s="1" t="n">
        <v>78942066</v>
      </c>
      <c r="L4334" s="1" t="s">
        <v>4460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7" t="n">
        <v>46196</v>
      </c>
      <c r="C4335" s="1" t="n">
        <v>1</v>
      </c>
      <c r="D4335" s="1" t="s">
        <v>3781</v>
      </c>
      <c r="E4335" s="1" t="n">
        <v>1666</v>
      </c>
      <c r="F4335" s="1" t="s">
        <v>56</v>
      </c>
      <c r="I4335" s="1" t="n">
        <v>564351</v>
      </c>
      <c r="J4335" s="1" t="n">
        <v>40750</v>
      </c>
      <c r="K4335" s="1" t="n">
        <v>78943032</v>
      </c>
      <c r="L4335" s="1" t="s">
        <v>5767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7" t="n">
        <v>46196</v>
      </c>
      <c r="C4336" s="1" t="n">
        <v>1</v>
      </c>
      <c r="D4336" s="1" t="s">
        <v>3781</v>
      </c>
      <c r="E4336" s="1" t="n">
        <v>1666</v>
      </c>
      <c r="F4336" s="1" t="s">
        <v>56</v>
      </c>
      <c r="I4336" s="1" t="n">
        <v>564351</v>
      </c>
      <c r="J4336" s="1" t="n">
        <v>49090</v>
      </c>
      <c r="K4336" s="1" t="n">
        <v>78942813</v>
      </c>
      <c r="L4336" s="1" t="s">
        <v>4461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7" t="n">
        <v>46196</v>
      </c>
      <c r="C4337" s="1" t="n">
        <v>1</v>
      </c>
      <c r="D4337" s="1" t="s">
        <v>3781</v>
      </c>
      <c r="E4337" s="1" t="n">
        <v>1666</v>
      </c>
      <c r="F4337" s="1" t="s">
        <v>56</v>
      </c>
      <c r="I4337" s="1" t="n">
        <v>564351</v>
      </c>
      <c r="J4337" s="1" t="n">
        <v>50760</v>
      </c>
      <c r="K4337" s="1" t="n">
        <v>78943087</v>
      </c>
      <c r="L4337" s="1" t="s">
        <v>4462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7" t="n">
        <v>46196</v>
      </c>
      <c r="C4338" s="1" t="n">
        <v>1</v>
      </c>
      <c r="D4338" s="1" t="s">
        <v>3781</v>
      </c>
      <c r="E4338" s="1" t="n">
        <v>1666</v>
      </c>
      <c r="F4338" s="1" t="s">
        <v>56</v>
      </c>
      <c r="I4338" s="1" t="n">
        <v>564351</v>
      </c>
      <c r="J4338" s="1" t="n">
        <v>53207</v>
      </c>
      <c r="K4338" s="1" t="n">
        <v>78944480</v>
      </c>
      <c r="L4338" s="1" t="s">
        <v>4463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7" t="n">
        <v>46196</v>
      </c>
      <c r="C4339" s="1" t="n">
        <v>1</v>
      </c>
      <c r="D4339" s="1" t="s">
        <v>3781</v>
      </c>
      <c r="E4339" s="1" t="n">
        <v>1666</v>
      </c>
      <c r="F4339" s="1" t="s">
        <v>56</v>
      </c>
      <c r="I4339" s="1" t="n">
        <v>564351</v>
      </c>
      <c r="J4339" s="1" t="n">
        <v>67009</v>
      </c>
      <c r="K4339" s="1" t="n">
        <v>78944237</v>
      </c>
      <c r="L4339" s="1" t="s">
        <v>5768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7" t="n">
        <v>46196</v>
      </c>
      <c r="C4340" s="1" t="n">
        <v>1</v>
      </c>
      <c r="D4340" s="1" t="s">
        <v>3781</v>
      </c>
      <c r="E4340" s="1" t="n">
        <v>1666</v>
      </c>
      <c r="F4340" s="1" t="s">
        <v>56</v>
      </c>
      <c r="I4340" s="1" t="n">
        <v>564351</v>
      </c>
      <c r="J4340" s="1" t="n">
        <v>67177</v>
      </c>
      <c r="K4340" s="1" t="n">
        <v>78944466</v>
      </c>
      <c r="L4340" s="1" t="s">
        <v>4465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7" t="n">
        <v>46196</v>
      </c>
      <c r="C4341" s="1" t="n">
        <v>1</v>
      </c>
      <c r="D4341" s="1" t="s">
        <v>3781</v>
      </c>
      <c r="E4341" s="1" t="n">
        <v>1666</v>
      </c>
      <c r="F4341" s="1" t="s">
        <v>56</v>
      </c>
      <c r="I4341" s="1" t="n">
        <v>564351</v>
      </c>
      <c r="J4341" s="1" t="n">
        <v>67622</v>
      </c>
      <c r="K4341" s="1" t="n">
        <v>78944503</v>
      </c>
      <c r="L4341" s="1" t="s">
        <v>5769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7" t="n">
        <v>46196</v>
      </c>
      <c r="C4342" s="1" t="n">
        <v>1</v>
      </c>
      <c r="D4342" s="1" t="s">
        <v>3781</v>
      </c>
      <c r="E4342" s="1" t="n">
        <v>1666</v>
      </c>
      <c r="F4342" s="1" t="s">
        <v>56</v>
      </c>
      <c r="I4342" s="1" t="n">
        <v>564351</v>
      </c>
      <c r="J4342" s="1" t="n">
        <v>68977</v>
      </c>
      <c r="K4342" s="1" t="n">
        <v>78946224</v>
      </c>
      <c r="L4342" s="1" t="s">
        <v>4466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7" t="n">
        <v>46196</v>
      </c>
      <c r="C4343" s="1" t="n">
        <v>1</v>
      </c>
      <c r="D4343" s="1" t="s">
        <v>3781</v>
      </c>
      <c r="E4343" s="1" t="n">
        <v>1666</v>
      </c>
      <c r="F4343" s="1" t="s">
        <v>56</v>
      </c>
      <c r="I4343" s="1" t="n">
        <v>564351</v>
      </c>
      <c r="J4343" s="1" t="n">
        <v>71518</v>
      </c>
      <c r="K4343" s="1" t="n">
        <v>78946200</v>
      </c>
      <c r="L4343" s="1" t="s">
        <v>4467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7" t="n">
        <v>46196</v>
      </c>
      <c r="C4344" s="1" t="n">
        <v>1</v>
      </c>
      <c r="D4344" s="1" t="s">
        <v>3781</v>
      </c>
      <c r="E4344" s="1" t="n">
        <v>1666</v>
      </c>
      <c r="F4344" s="1" t="s">
        <v>56</v>
      </c>
      <c r="I4344" s="1" t="n">
        <v>564351</v>
      </c>
      <c r="J4344" s="1" t="n">
        <v>77084</v>
      </c>
      <c r="K4344" s="1" t="n">
        <v>78947535</v>
      </c>
      <c r="L4344" s="1" t="s">
        <v>4468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7" t="n">
        <v>46196</v>
      </c>
      <c r="C4345" s="1" t="n">
        <v>1</v>
      </c>
      <c r="D4345" s="1" t="s">
        <v>3781</v>
      </c>
      <c r="E4345" s="1" t="n">
        <v>1666</v>
      </c>
      <c r="F4345" s="1" t="s">
        <v>56</v>
      </c>
      <c r="I4345" s="1" t="n">
        <v>564351</v>
      </c>
      <c r="J4345" s="1" t="n">
        <v>78026</v>
      </c>
      <c r="K4345" s="1" t="n">
        <v>78947504</v>
      </c>
      <c r="L4345" s="1" t="s">
        <v>4469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7" t="n">
        <v>46196</v>
      </c>
      <c r="C4346" s="1" t="n">
        <v>1</v>
      </c>
      <c r="D4346" s="1" t="s">
        <v>3781</v>
      </c>
      <c r="E4346" s="1" t="n">
        <v>1666</v>
      </c>
      <c r="F4346" s="1" t="s">
        <v>56</v>
      </c>
      <c r="I4346" s="1" t="n">
        <v>564351</v>
      </c>
      <c r="J4346" s="1" t="n">
        <v>78629</v>
      </c>
      <c r="K4346" s="1" t="n">
        <v>786300</v>
      </c>
      <c r="L4346" s="1" t="s">
        <v>5770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7" t="n">
        <v>46196</v>
      </c>
      <c r="C4347" s="1" t="n">
        <v>1</v>
      </c>
      <c r="D4347" s="1" t="s">
        <v>3781</v>
      </c>
      <c r="E4347" s="1" t="n">
        <v>1666</v>
      </c>
      <c r="F4347" s="1" t="s">
        <v>56</v>
      </c>
      <c r="I4347" s="1" t="n">
        <v>564351</v>
      </c>
      <c r="J4347" s="1" t="n">
        <v>79230</v>
      </c>
      <c r="K4347" s="1" t="n">
        <v>78947542</v>
      </c>
      <c r="L4347" s="1" t="s">
        <v>5771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7" t="n">
        <v>46196</v>
      </c>
      <c r="C4348" s="1" t="n">
        <v>1</v>
      </c>
      <c r="D4348" s="1" t="s">
        <v>3781</v>
      </c>
      <c r="E4348" s="1" t="n">
        <v>1616</v>
      </c>
      <c r="F4348" s="1" t="s">
        <v>590</v>
      </c>
      <c r="I4348" s="1" t="n">
        <v>646739</v>
      </c>
      <c r="J4348" s="1" t="n">
        <v>21798</v>
      </c>
      <c r="K4348" s="1" t="n">
        <v>7891331014537</v>
      </c>
      <c r="L4348" s="1" t="s">
        <v>5208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7" t="n">
        <v>46196</v>
      </c>
      <c r="C4349" s="1" t="n">
        <v>1</v>
      </c>
      <c r="D4349" s="1" t="s">
        <v>3781</v>
      </c>
      <c r="E4349" s="1" t="n">
        <v>1616</v>
      </c>
      <c r="F4349" s="1" t="s">
        <v>590</v>
      </c>
      <c r="I4349" s="1" t="n">
        <v>646739</v>
      </c>
      <c r="J4349" s="1" t="n">
        <v>26650</v>
      </c>
      <c r="K4349" s="1" t="n">
        <v>7896022204648</v>
      </c>
      <c r="L4349" s="1" t="s">
        <v>5209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7" t="n">
        <v>46196</v>
      </c>
      <c r="C4350" s="1" t="n">
        <v>1</v>
      </c>
      <c r="D4350" s="1" t="s">
        <v>3781</v>
      </c>
      <c r="E4350" s="1" t="n">
        <v>1616</v>
      </c>
      <c r="F4350" s="1" t="s">
        <v>590</v>
      </c>
      <c r="I4350" s="1" t="n">
        <v>646739</v>
      </c>
      <c r="J4350" s="1" t="n">
        <v>26651</v>
      </c>
      <c r="K4350" s="1" t="n">
        <v>7896022207014</v>
      </c>
      <c r="L4350" s="1" t="s">
        <v>5210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7" t="n">
        <v>46196</v>
      </c>
      <c r="C4351" s="1" t="n">
        <v>1</v>
      </c>
      <c r="D4351" s="1" t="s">
        <v>3781</v>
      </c>
      <c r="E4351" s="1" t="n">
        <v>1616</v>
      </c>
      <c r="F4351" s="1" t="s">
        <v>590</v>
      </c>
      <c r="I4351" s="1" t="n">
        <v>646739</v>
      </c>
      <c r="J4351" s="1" t="n">
        <v>27777</v>
      </c>
      <c r="K4351" s="1" t="n">
        <v>7896022207106</v>
      </c>
      <c r="L4351" s="1" t="s">
        <v>5211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7" t="n">
        <v>46196</v>
      </c>
      <c r="C4352" s="1" t="n">
        <v>1</v>
      </c>
      <c r="D4352" s="1" t="s">
        <v>3781</v>
      </c>
      <c r="E4352" s="1" t="n">
        <v>1616</v>
      </c>
      <c r="F4352" s="1" t="s">
        <v>590</v>
      </c>
      <c r="I4352" s="1" t="n">
        <v>646739</v>
      </c>
      <c r="J4352" s="1" t="n">
        <v>27778</v>
      </c>
      <c r="K4352" s="1" t="n">
        <v>7896022207076</v>
      </c>
      <c r="L4352" s="1" t="s">
        <v>5212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7" t="n">
        <v>46196</v>
      </c>
      <c r="C4353" s="1" t="n">
        <v>1</v>
      </c>
      <c r="D4353" s="1" t="s">
        <v>3781</v>
      </c>
      <c r="E4353" s="1" t="n">
        <v>1616</v>
      </c>
      <c r="F4353" s="1" t="s">
        <v>590</v>
      </c>
      <c r="I4353" s="1" t="n">
        <v>646739</v>
      </c>
      <c r="J4353" s="1" t="n">
        <v>29603</v>
      </c>
      <c r="K4353" s="1" t="n">
        <v>7896022204624</v>
      </c>
      <c r="L4353" s="1" t="s">
        <v>5213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7" t="n">
        <v>46196</v>
      </c>
      <c r="C4354" s="1" t="n">
        <v>1</v>
      </c>
      <c r="D4354" s="1" t="s">
        <v>3781</v>
      </c>
      <c r="E4354" s="1" t="n">
        <v>1616</v>
      </c>
      <c r="F4354" s="1" t="s">
        <v>590</v>
      </c>
      <c r="I4354" s="1" t="n">
        <v>646739</v>
      </c>
      <c r="J4354" s="1" t="n">
        <v>29841</v>
      </c>
      <c r="K4354" s="1" t="n">
        <v>7896022204631</v>
      </c>
      <c r="L4354" s="1" t="s">
        <v>5214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7" t="n">
        <v>46196</v>
      </c>
      <c r="C4355" s="1" t="n">
        <v>1</v>
      </c>
      <c r="D4355" s="1" t="s">
        <v>3781</v>
      </c>
      <c r="E4355" s="1" t="n">
        <v>1616</v>
      </c>
      <c r="F4355" s="1" t="s">
        <v>590</v>
      </c>
      <c r="I4355" s="1" t="n">
        <v>646739</v>
      </c>
      <c r="J4355" s="1" t="n">
        <v>31712</v>
      </c>
      <c r="K4355" s="1" t="n">
        <v>7896022207113</v>
      </c>
      <c r="L4355" s="1" t="s">
        <v>5215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7" t="n">
        <v>46196</v>
      </c>
      <c r="C4356" s="1" t="n">
        <v>1</v>
      </c>
      <c r="D4356" s="1" t="s">
        <v>3781</v>
      </c>
      <c r="E4356" s="1" t="n">
        <v>1616</v>
      </c>
      <c r="F4356" s="1" t="s">
        <v>590</v>
      </c>
      <c r="I4356" s="1" t="n">
        <v>646739</v>
      </c>
      <c r="J4356" s="1" t="n">
        <v>31840</v>
      </c>
      <c r="K4356" s="1" t="n">
        <v>7896022207090</v>
      </c>
      <c r="L4356" s="1" t="s">
        <v>5216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7" t="n">
        <v>46196</v>
      </c>
      <c r="C4357" s="1" t="n">
        <v>1</v>
      </c>
      <c r="D4357" s="1" t="s">
        <v>3781</v>
      </c>
      <c r="E4357" s="1" t="n">
        <v>1616</v>
      </c>
      <c r="F4357" s="1" t="s">
        <v>590</v>
      </c>
      <c r="I4357" s="1" t="n">
        <v>646739</v>
      </c>
      <c r="J4357" s="1" t="n">
        <v>47934</v>
      </c>
      <c r="K4357" s="1" t="n">
        <v>7896022207632</v>
      </c>
      <c r="L4357" s="1" t="s">
        <v>5217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7" t="n">
        <v>46196</v>
      </c>
      <c r="C4358" s="1" t="n">
        <v>1</v>
      </c>
      <c r="D4358" s="1" t="s">
        <v>3781</v>
      </c>
      <c r="E4358" s="1" t="n">
        <v>1616</v>
      </c>
      <c r="F4358" s="1" t="s">
        <v>590</v>
      </c>
      <c r="I4358" s="1" t="n">
        <v>646739</v>
      </c>
      <c r="J4358" s="1" t="n">
        <v>51384</v>
      </c>
      <c r="K4358" s="1" t="n">
        <v>7896022207311</v>
      </c>
      <c r="L4358" s="1" t="s">
        <v>5218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7" t="n">
        <v>46196</v>
      </c>
      <c r="C4359" s="1" t="n">
        <v>1</v>
      </c>
      <c r="D4359" s="1" t="s">
        <v>3781</v>
      </c>
      <c r="E4359" s="1" t="n">
        <v>1616</v>
      </c>
      <c r="F4359" s="1" t="s">
        <v>590</v>
      </c>
      <c r="I4359" s="1" t="n">
        <v>646739</v>
      </c>
      <c r="J4359" s="1" t="n">
        <v>60627</v>
      </c>
      <c r="K4359" s="1" t="n">
        <v>7896022207847</v>
      </c>
      <c r="L4359" s="1" t="s">
        <v>5219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7" t="n">
        <v>46196</v>
      </c>
      <c r="C4360" s="1" t="n">
        <v>1</v>
      </c>
      <c r="D4360" s="1" t="s">
        <v>3781</v>
      </c>
      <c r="E4360" s="1" t="n">
        <v>1616</v>
      </c>
      <c r="F4360" s="1" t="s">
        <v>590</v>
      </c>
      <c r="I4360" s="1" t="n">
        <v>646739</v>
      </c>
      <c r="J4360" s="1" t="n">
        <v>60628</v>
      </c>
      <c r="K4360" s="1" t="n">
        <v>7896022207854</v>
      </c>
      <c r="L4360" s="1" t="s">
        <v>5772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7" t="n">
        <v>46196</v>
      </c>
      <c r="C4361" s="1" t="n">
        <v>1</v>
      </c>
      <c r="D4361" s="1" t="s">
        <v>3781</v>
      </c>
      <c r="E4361" s="1" t="n">
        <v>1616</v>
      </c>
      <c r="F4361" s="1" t="s">
        <v>590</v>
      </c>
      <c r="I4361" s="1" t="n">
        <v>646739</v>
      </c>
      <c r="J4361" s="1" t="n">
        <v>60629</v>
      </c>
      <c r="K4361" s="1" t="n">
        <v>7896022207830</v>
      </c>
      <c r="L4361" s="1" t="s">
        <v>5220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7" t="n">
        <v>46196</v>
      </c>
      <c r="C4362" s="1" t="n">
        <v>1</v>
      </c>
      <c r="D4362" s="1" t="s">
        <v>3781</v>
      </c>
      <c r="E4362" s="1" t="n">
        <v>1616</v>
      </c>
      <c r="F4362" s="1" t="s">
        <v>590</v>
      </c>
      <c r="I4362" s="1" t="n">
        <v>646740</v>
      </c>
      <c r="J4362" s="1" t="n">
        <v>101233</v>
      </c>
      <c r="K4362" s="1" t="n">
        <v>7891022080025</v>
      </c>
      <c r="L4362" s="1" t="s">
        <v>5773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7" t="n">
        <v>46196</v>
      </c>
      <c r="C4363" s="1" t="n">
        <v>1</v>
      </c>
      <c r="D4363" s="1" t="s">
        <v>3781</v>
      </c>
      <c r="E4363" s="1" t="n">
        <v>1616</v>
      </c>
      <c r="F4363" s="1" t="s">
        <v>590</v>
      </c>
      <c r="I4363" s="1" t="n">
        <v>646740</v>
      </c>
      <c r="J4363" s="1" t="n">
        <v>53016</v>
      </c>
      <c r="K4363" s="1" t="n">
        <v>7891022100433</v>
      </c>
      <c r="L4363" s="1" t="s">
        <v>5774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7" t="n">
        <v>46196</v>
      </c>
      <c r="C4364" s="1" t="n">
        <v>1</v>
      </c>
      <c r="D4364" s="1" t="s">
        <v>3781</v>
      </c>
      <c r="E4364" s="1" t="n">
        <v>1616</v>
      </c>
      <c r="F4364" s="1" t="s">
        <v>590</v>
      </c>
      <c r="I4364" s="1" t="n">
        <v>646740</v>
      </c>
      <c r="J4364" s="1" t="n">
        <v>64473</v>
      </c>
      <c r="K4364" s="1" t="n">
        <v>7891118026326</v>
      </c>
      <c r="L4364" s="1" t="s">
        <v>5775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7" t="n">
        <v>46196</v>
      </c>
      <c r="C4365" s="1" t="n">
        <v>1</v>
      </c>
      <c r="D4365" s="1" t="s">
        <v>3781</v>
      </c>
      <c r="E4365" s="1" t="n">
        <v>1705</v>
      </c>
      <c r="F4365" s="1" t="s">
        <v>173</v>
      </c>
      <c r="I4365" s="1" t="n">
        <v>1170325</v>
      </c>
      <c r="J4365" s="1" t="n">
        <v>102360</v>
      </c>
      <c r="K4365" s="1" t="n">
        <v>7894900593709</v>
      </c>
      <c r="L4365" s="1" t="s">
        <v>4471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7" t="n">
        <v>46196</v>
      </c>
      <c r="C4366" s="1" t="n">
        <v>1</v>
      </c>
      <c r="D4366" s="1" t="s">
        <v>3781</v>
      </c>
      <c r="E4366" s="1" t="n">
        <v>1705</v>
      </c>
      <c r="F4366" s="1" t="s">
        <v>173</v>
      </c>
      <c r="I4366" s="1" t="n">
        <v>1170325</v>
      </c>
      <c r="J4366" s="1" t="n">
        <v>102361</v>
      </c>
      <c r="K4366" s="1" t="n">
        <v>7894900573701</v>
      </c>
      <c r="L4366" s="1" t="s">
        <v>4472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7" t="n">
        <v>46196</v>
      </c>
      <c r="C4367" s="1" t="n">
        <v>1</v>
      </c>
      <c r="D4367" s="1" t="s">
        <v>3781</v>
      </c>
      <c r="E4367" s="1" t="n">
        <v>1705</v>
      </c>
      <c r="F4367" s="1" t="s">
        <v>173</v>
      </c>
      <c r="I4367" s="1" t="n">
        <v>1170325</v>
      </c>
      <c r="J4367" s="1" t="n">
        <v>102362</v>
      </c>
      <c r="K4367" s="1" t="n">
        <v>7894900583700</v>
      </c>
      <c r="L4367" s="1" t="s">
        <v>4473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7" t="n">
        <v>46196</v>
      </c>
      <c r="C4368" s="1" t="n">
        <v>1</v>
      </c>
      <c r="D4368" s="1" t="s">
        <v>3781</v>
      </c>
      <c r="E4368" s="1" t="n">
        <v>1705</v>
      </c>
      <c r="F4368" s="1" t="s">
        <v>173</v>
      </c>
      <c r="I4368" s="1" t="n">
        <v>1170325</v>
      </c>
      <c r="J4368" s="1" t="n">
        <v>102363</v>
      </c>
      <c r="K4368" s="1" t="n">
        <v>7894900563702</v>
      </c>
      <c r="L4368" s="1" t="s">
        <v>4474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7" t="n">
        <v>46196</v>
      </c>
      <c r="C4369" s="1" t="n">
        <v>1</v>
      </c>
      <c r="D4369" s="1" t="s">
        <v>3781</v>
      </c>
      <c r="E4369" s="1" t="n">
        <v>1705</v>
      </c>
      <c r="F4369" s="1" t="s">
        <v>173</v>
      </c>
      <c r="I4369" s="1" t="n">
        <v>1170325</v>
      </c>
      <c r="J4369" s="1" t="n">
        <v>104575</v>
      </c>
      <c r="K4369" s="1" t="n">
        <v>7898341430098</v>
      </c>
      <c r="L4369" s="1" t="s">
        <v>4476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7" t="n">
        <v>46196</v>
      </c>
      <c r="C4370" s="1" t="n">
        <v>1</v>
      </c>
      <c r="D4370" s="1" t="s">
        <v>3781</v>
      </c>
      <c r="E4370" s="1" t="n">
        <v>1705</v>
      </c>
      <c r="F4370" s="1" t="s">
        <v>173</v>
      </c>
      <c r="I4370" s="1" t="n">
        <v>1170325</v>
      </c>
      <c r="J4370" s="1" t="n">
        <v>104576</v>
      </c>
      <c r="K4370" s="1" t="n">
        <v>7898341430111</v>
      </c>
      <c r="L4370" s="1" t="s">
        <v>4477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7" t="n">
        <v>46196</v>
      </c>
      <c r="C4371" s="1" t="n">
        <v>1</v>
      </c>
      <c r="D4371" s="1" t="s">
        <v>3781</v>
      </c>
      <c r="E4371" s="1" t="n">
        <v>1705</v>
      </c>
      <c r="F4371" s="1" t="s">
        <v>173</v>
      </c>
      <c r="I4371" s="1" t="n">
        <v>1170325</v>
      </c>
      <c r="J4371" s="1" t="n">
        <v>21003</v>
      </c>
      <c r="K4371" s="1" t="n">
        <v>7894900611014</v>
      </c>
      <c r="L4371" s="1" t="s">
        <v>4478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7" t="n">
        <v>46196</v>
      </c>
      <c r="C4372" s="1" t="n">
        <v>1</v>
      </c>
      <c r="D4372" s="1" t="s">
        <v>3781</v>
      </c>
      <c r="E4372" s="1" t="n">
        <v>1705</v>
      </c>
      <c r="F4372" s="1" t="s">
        <v>173</v>
      </c>
      <c r="I4372" s="1" t="n">
        <v>1170325</v>
      </c>
      <c r="J4372" s="1" t="n">
        <v>21548</v>
      </c>
      <c r="K4372" s="1" t="n">
        <v>78934115</v>
      </c>
      <c r="L4372" s="1" t="s">
        <v>5776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7" t="n">
        <v>46196</v>
      </c>
      <c r="C4373" s="1" t="n">
        <v>1</v>
      </c>
      <c r="D4373" s="1" t="s">
        <v>3781</v>
      </c>
      <c r="E4373" s="1" t="n">
        <v>1705</v>
      </c>
      <c r="F4373" s="1" t="s">
        <v>173</v>
      </c>
      <c r="I4373" s="1" t="n">
        <v>1170325</v>
      </c>
      <c r="J4373" s="1" t="n">
        <v>24324</v>
      </c>
      <c r="K4373" s="1" t="n">
        <v>70847022015</v>
      </c>
      <c r="L4373" s="1" t="s">
        <v>4479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7" t="n">
        <v>46196</v>
      </c>
      <c r="C4374" s="1" t="n">
        <v>1</v>
      </c>
      <c r="D4374" s="1" t="s">
        <v>3781</v>
      </c>
      <c r="E4374" s="1" t="n">
        <v>1705</v>
      </c>
      <c r="F4374" s="1" t="s">
        <v>173</v>
      </c>
      <c r="I4374" s="1" t="n">
        <v>1170325</v>
      </c>
      <c r="J4374" s="1" t="n">
        <v>24857</v>
      </c>
      <c r="K4374" s="1" t="n">
        <v>7898367980010</v>
      </c>
      <c r="L4374" s="1" t="s">
        <v>5777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7" t="n">
        <v>46196</v>
      </c>
      <c r="C4375" s="1" t="n">
        <v>1</v>
      </c>
      <c r="D4375" s="1" t="s">
        <v>3781</v>
      </c>
      <c r="E4375" s="1" t="n">
        <v>1705</v>
      </c>
      <c r="F4375" s="1" t="s">
        <v>173</v>
      </c>
      <c r="I4375" s="1" t="n">
        <v>1170325</v>
      </c>
      <c r="J4375" s="1" t="n">
        <v>25136</v>
      </c>
      <c r="K4375" s="1" t="n">
        <v>70847022206</v>
      </c>
      <c r="L4375" s="1" t="s">
        <v>4481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7" t="n">
        <v>46196</v>
      </c>
      <c r="C4376" s="1" t="n">
        <v>1</v>
      </c>
      <c r="D4376" s="1" t="s">
        <v>3781</v>
      </c>
      <c r="E4376" s="1" t="n">
        <v>1705</v>
      </c>
      <c r="F4376" s="1" t="s">
        <v>173</v>
      </c>
      <c r="I4376" s="1" t="n">
        <v>1170325</v>
      </c>
      <c r="J4376" s="1" t="n">
        <v>25906</v>
      </c>
      <c r="K4376" s="1" t="n">
        <v>7894900030396</v>
      </c>
      <c r="L4376" s="1" t="s">
        <v>4482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7" t="n">
        <v>46196</v>
      </c>
      <c r="C4377" s="1" t="n">
        <v>1</v>
      </c>
      <c r="D4377" s="1" t="s">
        <v>3781</v>
      </c>
      <c r="E4377" s="1" t="n">
        <v>1705</v>
      </c>
      <c r="F4377" s="1" t="s">
        <v>173</v>
      </c>
      <c r="I4377" s="1" t="n">
        <v>1170325</v>
      </c>
      <c r="J4377" s="1" t="n">
        <v>26159</v>
      </c>
      <c r="K4377" s="1" t="n">
        <v>7894900660319</v>
      </c>
      <c r="L4377" s="1" t="s">
        <v>5778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7" t="n">
        <v>46196</v>
      </c>
      <c r="C4378" s="1" t="n">
        <v>1</v>
      </c>
      <c r="D4378" s="1" t="s">
        <v>3781</v>
      </c>
      <c r="E4378" s="1" t="n">
        <v>1705</v>
      </c>
      <c r="F4378" s="1" t="s">
        <v>173</v>
      </c>
      <c r="I4378" s="1" t="n">
        <v>1170325</v>
      </c>
      <c r="J4378" s="1" t="n">
        <v>26195</v>
      </c>
      <c r="K4378" s="1" t="n">
        <v>7894900010398</v>
      </c>
      <c r="L4378" s="1" t="s">
        <v>4483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7" t="n">
        <v>46196</v>
      </c>
      <c r="C4379" s="1" t="n">
        <v>1</v>
      </c>
      <c r="D4379" s="1" t="s">
        <v>3781</v>
      </c>
      <c r="E4379" s="1" t="n">
        <v>1705</v>
      </c>
      <c r="F4379" s="1" t="s">
        <v>173</v>
      </c>
      <c r="I4379" s="1" t="n">
        <v>1170325</v>
      </c>
      <c r="J4379" s="1" t="n">
        <v>26843</v>
      </c>
      <c r="K4379" s="1" t="n">
        <v>7898367983790</v>
      </c>
      <c r="L4379" s="1" t="s">
        <v>5779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7" t="n">
        <v>46196</v>
      </c>
      <c r="C4380" s="1" t="n">
        <v>1</v>
      </c>
      <c r="D4380" s="1" t="s">
        <v>3781</v>
      </c>
      <c r="E4380" s="1" t="n">
        <v>1705</v>
      </c>
      <c r="F4380" s="1" t="s">
        <v>173</v>
      </c>
      <c r="I4380" s="1" t="n">
        <v>1170325</v>
      </c>
      <c r="J4380" s="1" t="n">
        <v>27873</v>
      </c>
      <c r="K4380" s="1" t="n">
        <v>7894900660333</v>
      </c>
      <c r="L4380" s="1" t="s">
        <v>5780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7" t="n">
        <v>46196</v>
      </c>
      <c r="C4381" s="1" t="n">
        <v>1</v>
      </c>
      <c r="D4381" s="1" t="s">
        <v>3781</v>
      </c>
      <c r="E4381" s="1" t="n">
        <v>1705</v>
      </c>
      <c r="F4381" s="1" t="s">
        <v>173</v>
      </c>
      <c r="I4381" s="1" t="n">
        <v>1170325</v>
      </c>
      <c r="J4381" s="1" t="n">
        <v>29748</v>
      </c>
      <c r="K4381" s="1" t="n">
        <v>70847033301</v>
      </c>
      <c r="L4381" s="1" t="s">
        <v>4486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7" t="n">
        <v>46196</v>
      </c>
      <c r="C4382" s="1" t="n">
        <v>1</v>
      </c>
      <c r="D4382" s="1" t="s">
        <v>3781</v>
      </c>
      <c r="E4382" s="1" t="n">
        <v>1705</v>
      </c>
      <c r="F4382" s="1" t="s">
        <v>173</v>
      </c>
      <c r="I4382" s="1" t="n">
        <v>1170325</v>
      </c>
      <c r="J4382" s="1" t="n">
        <v>45809</v>
      </c>
      <c r="K4382" s="1" t="n">
        <v>7896045505319</v>
      </c>
      <c r="L4382" s="1" t="s">
        <v>5781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7" t="n">
        <v>46196</v>
      </c>
      <c r="C4383" s="1" t="n">
        <v>1</v>
      </c>
      <c r="D4383" s="1" t="s">
        <v>3781</v>
      </c>
      <c r="E4383" s="1" t="n">
        <v>1705</v>
      </c>
      <c r="F4383" s="1" t="s">
        <v>173</v>
      </c>
      <c r="I4383" s="1" t="n">
        <v>1170325</v>
      </c>
      <c r="J4383" s="1" t="n">
        <v>49507</v>
      </c>
      <c r="K4383" s="1" t="n">
        <v>7898367984056</v>
      </c>
      <c r="L4383" s="1" t="s">
        <v>5782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7" t="n">
        <v>46196</v>
      </c>
      <c r="C4384" s="1" t="n">
        <v>1</v>
      </c>
      <c r="D4384" s="1" t="s">
        <v>3781</v>
      </c>
      <c r="E4384" s="1" t="n">
        <v>1705</v>
      </c>
      <c r="F4384" s="1" t="s">
        <v>173</v>
      </c>
      <c r="I4384" s="1" t="n">
        <v>1170325</v>
      </c>
      <c r="J4384" s="1" t="n">
        <v>49937</v>
      </c>
      <c r="K4384" s="1" t="n">
        <v>7898367984346</v>
      </c>
      <c r="L4384" s="1" t="s">
        <v>5783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7" t="n">
        <v>46196</v>
      </c>
      <c r="C4385" s="1" t="n">
        <v>1</v>
      </c>
      <c r="D4385" s="1" t="s">
        <v>3781</v>
      </c>
      <c r="E4385" s="1" t="n">
        <v>1705</v>
      </c>
      <c r="F4385" s="1" t="s">
        <v>173</v>
      </c>
      <c r="I4385" s="1" t="n">
        <v>1170325</v>
      </c>
      <c r="J4385" s="1" t="n">
        <v>51813</v>
      </c>
      <c r="K4385" s="1" t="n">
        <v>7896045506590</v>
      </c>
      <c r="L4385" s="1" t="s">
        <v>5784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7" t="n">
        <v>46196</v>
      </c>
      <c r="C4386" s="1" t="n">
        <v>1</v>
      </c>
      <c r="D4386" s="1" t="s">
        <v>3781</v>
      </c>
      <c r="E4386" s="1" t="n">
        <v>1705</v>
      </c>
      <c r="F4386" s="1" t="s">
        <v>173</v>
      </c>
      <c r="I4386" s="1" t="n">
        <v>1170325</v>
      </c>
      <c r="J4386" s="1" t="n">
        <v>52665</v>
      </c>
      <c r="K4386" s="1" t="n">
        <v>7898367984377</v>
      </c>
      <c r="L4386" s="1" t="s">
        <v>5785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7" t="n">
        <v>46196</v>
      </c>
      <c r="C4387" s="1" t="n">
        <v>1</v>
      </c>
      <c r="D4387" s="1" t="s">
        <v>3781</v>
      </c>
      <c r="E4387" s="1" t="n">
        <v>1705</v>
      </c>
      <c r="F4387" s="1" t="s">
        <v>173</v>
      </c>
      <c r="I4387" s="1" t="n">
        <v>1170325</v>
      </c>
      <c r="J4387" s="1" t="n">
        <v>60013</v>
      </c>
      <c r="K4387" s="1" t="n">
        <v>1220000250147</v>
      </c>
      <c r="L4387" s="1" t="s">
        <v>4494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7" t="n">
        <v>46196</v>
      </c>
      <c r="C4388" s="1" t="n">
        <v>1</v>
      </c>
      <c r="D4388" s="1" t="s">
        <v>3781</v>
      </c>
      <c r="E4388" s="1" t="n">
        <v>1705</v>
      </c>
      <c r="F4388" s="1" t="s">
        <v>173</v>
      </c>
      <c r="I4388" s="1" t="n">
        <v>1170325</v>
      </c>
      <c r="J4388" s="1" t="n">
        <v>62624</v>
      </c>
      <c r="K4388" s="1" t="n">
        <v>7896045506873</v>
      </c>
      <c r="L4388" s="1" t="s">
        <v>5786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7" t="n">
        <v>46196</v>
      </c>
      <c r="C4389" s="1" t="n">
        <v>1</v>
      </c>
      <c r="D4389" s="1" t="s">
        <v>3781</v>
      </c>
      <c r="E4389" s="1" t="n">
        <v>1705</v>
      </c>
      <c r="F4389" s="1" t="s">
        <v>173</v>
      </c>
      <c r="I4389" s="1" t="n">
        <v>1170325</v>
      </c>
      <c r="J4389" s="1" t="n">
        <v>65775</v>
      </c>
      <c r="K4389" s="1" t="n">
        <v>7896045506910</v>
      </c>
      <c r="L4389" s="1" t="s">
        <v>5787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7" t="n">
        <v>46196</v>
      </c>
      <c r="C4390" s="1" t="n">
        <v>1</v>
      </c>
      <c r="D4390" s="1" t="s">
        <v>3781</v>
      </c>
      <c r="E4390" s="1" t="n">
        <v>1705</v>
      </c>
      <c r="F4390" s="1" t="s">
        <v>173</v>
      </c>
      <c r="I4390" s="1" t="n">
        <v>1170325</v>
      </c>
      <c r="J4390" s="1" t="n">
        <v>66038</v>
      </c>
      <c r="K4390" s="1" t="n">
        <v>7898938890076</v>
      </c>
      <c r="L4390" s="1" t="s">
        <v>4496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7" t="n">
        <v>46196</v>
      </c>
      <c r="C4391" s="1" t="n">
        <v>1</v>
      </c>
      <c r="D4391" s="1" t="s">
        <v>3781</v>
      </c>
      <c r="E4391" s="1" t="n">
        <v>1705</v>
      </c>
      <c r="F4391" s="1" t="s">
        <v>173</v>
      </c>
      <c r="I4391" s="1" t="n">
        <v>1170325</v>
      </c>
      <c r="J4391" s="1" t="n">
        <v>77914</v>
      </c>
      <c r="K4391" s="1" t="n">
        <v>7894900530001</v>
      </c>
      <c r="L4391" s="1" t="s">
        <v>5788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7" t="n">
        <v>46196</v>
      </c>
      <c r="C4392" s="1" t="n">
        <v>1</v>
      </c>
      <c r="D4392" s="1" t="s">
        <v>3781</v>
      </c>
      <c r="E4392" s="1" t="n">
        <v>1705</v>
      </c>
      <c r="F4392" s="1" t="s">
        <v>173</v>
      </c>
      <c r="I4392" s="1" t="n">
        <v>1170325</v>
      </c>
      <c r="J4392" s="1" t="n">
        <v>78077</v>
      </c>
      <c r="K4392" s="1" t="n">
        <v>7894900531008</v>
      </c>
      <c r="L4392" s="1" t="s">
        <v>5789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7" t="n">
        <v>46196</v>
      </c>
      <c r="C4393" s="1" t="n">
        <v>1</v>
      </c>
      <c r="D4393" s="1" t="s">
        <v>3781</v>
      </c>
      <c r="E4393" s="1" t="n">
        <v>1705</v>
      </c>
      <c r="F4393" s="1" t="s">
        <v>173</v>
      </c>
      <c r="I4393" s="1" t="n">
        <v>1170325</v>
      </c>
      <c r="J4393" s="1" t="n">
        <v>79144</v>
      </c>
      <c r="K4393" s="1" t="n">
        <v>7894900025026</v>
      </c>
      <c r="L4393" s="1" t="s">
        <v>4499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7" t="n">
        <v>46196</v>
      </c>
      <c r="C4394" s="1" t="n">
        <v>1</v>
      </c>
      <c r="D4394" s="1" t="s">
        <v>3781</v>
      </c>
      <c r="E4394" s="1" t="n">
        <v>1705</v>
      </c>
      <c r="F4394" s="1" t="s">
        <v>173</v>
      </c>
      <c r="I4394" s="1" t="n">
        <v>1170325</v>
      </c>
      <c r="J4394" s="1" t="n">
        <v>80105</v>
      </c>
      <c r="K4394" s="1" t="n">
        <v>7898770420042</v>
      </c>
      <c r="L4394" s="1" t="s">
        <v>4500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7" t="n">
        <v>46196</v>
      </c>
      <c r="C4395" s="1" t="n">
        <v>1</v>
      </c>
      <c r="D4395" s="1" t="s">
        <v>3781</v>
      </c>
      <c r="E4395" s="1" t="n">
        <v>1705</v>
      </c>
      <c r="F4395" s="1" t="s">
        <v>173</v>
      </c>
      <c r="I4395" s="1" t="n">
        <v>1170325</v>
      </c>
      <c r="J4395" s="1" t="n">
        <v>80206</v>
      </c>
      <c r="K4395" s="1" t="n">
        <v>7894900506006</v>
      </c>
      <c r="L4395" s="1" t="s">
        <v>5790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7" t="n">
        <v>46196</v>
      </c>
      <c r="C4396" s="1" t="n">
        <v>1</v>
      </c>
      <c r="D4396" s="1" t="s">
        <v>3781</v>
      </c>
      <c r="E4396" s="1" t="n">
        <v>1705</v>
      </c>
      <c r="F4396" s="1" t="s">
        <v>173</v>
      </c>
      <c r="I4396" s="1" t="n">
        <v>1170695</v>
      </c>
      <c r="J4396" s="1" t="n">
        <v>57635</v>
      </c>
      <c r="K4396" s="1" t="n">
        <v>2254500</v>
      </c>
      <c r="L4396" s="1" t="s">
        <v>5791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7" t="n">
        <v>46196</v>
      </c>
      <c r="C4397" s="1" t="n">
        <v>1</v>
      </c>
      <c r="D4397" s="1" t="s">
        <v>3781</v>
      </c>
      <c r="E4397" s="1" t="n">
        <v>1705</v>
      </c>
      <c r="F4397" s="1" t="s">
        <v>173</v>
      </c>
      <c r="I4397" s="1" t="n">
        <v>1170695</v>
      </c>
      <c r="J4397" s="1" t="n">
        <v>57640</v>
      </c>
      <c r="K4397" s="1" t="n">
        <v>2254517</v>
      </c>
      <c r="L4397" s="1" t="s">
        <v>5792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7" t="n">
        <v>46196</v>
      </c>
      <c r="C4398" s="1" t="n">
        <v>1</v>
      </c>
      <c r="D4398" s="1" t="s">
        <v>3781</v>
      </c>
      <c r="E4398" s="1" t="n">
        <v>1705</v>
      </c>
      <c r="F4398" s="1" t="s">
        <v>173</v>
      </c>
      <c r="I4398" s="1" t="n">
        <v>1170695</v>
      </c>
      <c r="J4398" s="1" t="n">
        <v>76553</v>
      </c>
      <c r="K4398" s="1" t="n">
        <v>7896045503476</v>
      </c>
      <c r="L4398" s="1" t="s">
        <v>5793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7" t="n">
        <v>46196</v>
      </c>
      <c r="C4399" s="1" t="n">
        <v>1</v>
      </c>
      <c r="D4399" s="1" t="s">
        <v>3781</v>
      </c>
      <c r="E4399" s="1" t="n">
        <v>1705</v>
      </c>
      <c r="F4399" s="1" t="s">
        <v>173</v>
      </c>
      <c r="I4399" s="1" t="n">
        <v>1170695</v>
      </c>
      <c r="J4399" s="1" t="n">
        <v>76553</v>
      </c>
      <c r="K4399" s="1" t="n">
        <v>7896045503476</v>
      </c>
      <c r="L4399" s="1" t="s">
        <v>5793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7" t="n">
        <v>46196</v>
      </c>
      <c r="C4400" s="1" t="n">
        <v>1</v>
      </c>
      <c r="D4400" s="1" t="s">
        <v>3781</v>
      </c>
      <c r="E4400" s="1" t="n">
        <v>1672</v>
      </c>
      <c r="F4400" s="1" t="s">
        <v>171</v>
      </c>
      <c r="I4400" s="1" t="n">
        <v>1375586</v>
      </c>
      <c r="J4400" s="1" t="n">
        <v>10222</v>
      </c>
      <c r="K4400" s="1" t="n">
        <v>7896579390023</v>
      </c>
      <c r="L4400" s="1" t="s">
        <v>4807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7" t="n">
        <v>46196</v>
      </c>
      <c r="C4401" s="1" t="n">
        <v>1</v>
      </c>
      <c r="D4401" s="1" t="s">
        <v>3781</v>
      </c>
      <c r="E4401" s="1" t="n">
        <v>1672</v>
      </c>
      <c r="F4401" s="1" t="s">
        <v>171</v>
      </c>
      <c r="I4401" s="1" t="n">
        <v>1375586</v>
      </c>
      <c r="J4401" s="1" t="n">
        <v>103940</v>
      </c>
      <c r="K4401" s="1" t="n">
        <v>7896579330081</v>
      </c>
      <c r="L4401" s="1" t="s">
        <v>5794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7" t="n">
        <v>46196</v>
      </c>
      <c r="C4402" s="1" t="n">
        <v>1</v>
      </c>
      <c r="D4402" s="1" t="s">
        <v>3781</v>
      </c>
      <c r="E4402" s="1" t="n">
        <v>1672</v>
      </c>
      <c r="F4402" s="1" t="s">
        <v>171</v>
      </c>
      <c r="I4402" s="1" t="n">
        <v>1375586</v>
      </c>
      <c r="J4402" s="1" t="n">
        <v>106239</v>
      </c>
      <c r="K4402" s="1" t="n">
        <v>7896579390016</v>
      </c>
      <c r="L4402" s="1" t="s">
        <v>5795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7" t="n">
        <v>46196</v>
      </c>
      <c r="C4403" s="1" t="n">
        <v>1</v>
      </c>
      <c r="D4403" s="1" t="s">
        <v>3781</v>
      </c>
      <c r="E4403" s="1" t="n">
        <v>1672</v>
      </c>
      <c r="F4403" s="1" t="s">
        <v>171</v>
      </c>
      <c r="I4403" s="1" t="n">
        <v>1375586</v>
      </c>
      <c r="J4403" s="1" t="n">
        <v>13084</v>
      </c>
      <c r="K4403" s="1" t="n">
        <v>7896520026407</v>
      </c>
      <c r="L4403" s="1" t="s">
        <v>5796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7" t="n">
        <v>46196</v>
      </c>
      <c r="C4404" s="1" t="n">
        <v>1</v>
      </c>
      <c r="D4404" s="1" t="s">
        <v>3781</v>
      </c>
      <c r="E4404" s="1" t="n">
        <v>1672</v>
      </c>
      <c r="F4404" s="1" t="s">
        <v>171</v>
      </c>
      <c r="I4404" s="1" t="n">
        <v>1375586</v>
      </c>
      <c r="J4404" s="1" t="n">
        <v>13798</v>
      </c>
      <c r="K4404" s="1" t="n">
        <v>7896520025974</v>
      </c>
      <c r="L4404" s="1" t="s">
        <v>5322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7" t="n">
        <v>46196</v>
      </c>
      <c r="C4405" s="1" t="n">
        <v>1</v>
      </c>
      <c r="D4405" s="1" t="s">
        <v>3781</v>
      </c>
      <c r="E4405" s="1" t="n">
        <v>1672</v>
      </c>
      <c r="F4405" s="1" t="s">
        <v>171</v>
      </c>
      <c r="I4405" s="1" t="n">
        <v>1375586</v>
      </c>
      <c r="J4405" s="1" t="n">
        <v>16736</v>
      </c>
      <c r="K4405" s="1" t="n">
        <v>7899465200123</v>
      </c>
      <c r="L4405" s="1" t="s">
        <v>5797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7" t="n">
        <v>46196</v>
      </c>
      <c r="C4406" s="1" t="n">
        <v>1</v>
      </c>
      <c r="D4406" s="1" t="s">
        <v>3781</v>
      </c>
      <c r="E4406" s="1" t="n">
        <v>1672</v>
      </c>
      <c r="F4406" s="1" t="s">
        <v>171</v>
      </c>
      <c r="I4406" s="1" t="n">
        <v>1375586</v>
      </c>
      <c r="J4406" s="1" t="n">
        <v>18293</v>
      </c>
      <c r="K4406" s="1" t="n">
        <v>7896520027206</v>
      </c>
      <c r="L4406" s="1" t="s">
        <v>4815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7" t="n">
        <v>46196</v>
      </c>
      <c r="C4407" s="1" t="n">
        <v>1</v>
      </c>
      <c r="D4407" s="1" t="s">
        <v>3781</v>
      </c>
      <c r="E4407" s="1" t="n">
        <v>1672</v>
      </c>
      <c r="F4407" s="1" t="s">
        <v>171</v>
      </c>
      <c r="I4407" s="1" t="n">
        <v>1375586</v>
      </c>
      <c r="J4407" s="1" t="n">
        <v>37507</v>
      </c>
      <c r="K4407" s="1" t="n">
        <v>7896579310854</v>
      </c>
      <c r="L4407" s="1" t="s">
        <v>4806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7" t="n">
        <v>46196</v>
      </c>
      <c r="C4408" s="1" t="n">
        <v>1</v>
      </c>
      <c r="D4408" s="1" t="s">
        <v>3781</v>
      </c>
      <c r="E4408" s="1" t="n">
        <v>1672</v>
      </c>
      <c r="F4408" s="1" t="s">
        <v>171</v>
      </c>
      <c r="I4408" s="1" t="n">
        <v>1375586</v>
      </c>
      <c r="J4408" s="1" t="n">
        <v>60756</v>
      </c>
      <c r="K4408" s="1" t="n">
        <v>7896004401041</v>
      </c>
      <c r="L4408" s="1" t="s">
        <v>5798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7" t="n">
        <v>46196</v>
      </c>
      <c r="C4409" s="1" t="n">
        <v>1</v>
      </c>
      <c r="D4409" s="1" t="s">
        <v>3781</v>
      </c>
      <c r="E4409" s="1" t="n">
        <v>1672</v>
      </c>
      <c r="F4409" s="1" t="s">
        <v>171</v>
      </c>
      <c r="I4409" s="1" t="n">
        <v>1375586</v>
      </c>
      <c r="J4409" s="1" t="n">
        <v>60757</v>
      </c>
      <c r="K4409" s="1" t="n">
        <v>7896004401652</v>
      </c>
      <c r="L4409" s="1" t="s">
        <v>5799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7" t="n">
        <v>46196</v>
      </c>
      <c r="C4410" s="1" t="n">
        <v>1</v>
      </c>
      <c r="D4410" s="1" t="s">
        <v>3781</v>
      </c>
      <c r="E4410" s="1" t="n">
        <v>1672</v>
      </c>
      <c r="F4410" s="1" t="s">
        <v>171</v>
      </c>
      <c r="I4410" s="1" t="n">
        <v>1375586</v>
      </c>
      <c r="J4410" s="1" t="n">
        <v>60758</v>
      </c>
      <c r="K4410" s="1" t="n">
        <v>7896004402109</v>
      </c>
      <c r="L4410" s="1" t="s">
        <v>5800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7" t="n">
        <v>46196</v>
      </c>
      <c r="C4411" s="1" t="n">
        <v>1</v>
      </c>
      <c r="D4411" s="1" t="s">
        <v>3781</v>
      </c>
      <c r="E4411" s="1" t="n">
        <v>1672</v>
      </c>
      <c r="F4411" s="1" t="s">
        <v>171</v>
      </c>
      <c r="I4411" s="1" t="n">
        <v>1375586</v>
      </c>
      <c r="J4411" s="1" t="n">
        <v>60759</v>
      </c>
      <c r="K4411" s="1" t="n">
        <v>7896004402116</v>
      </c>
      <c r="L4411" s="1" t="s">
        <v>5801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7" t="n">
        <v>46196</v>
      </c>
      <c r="C4412" s="1" t="n">
        <v>1</v>
      </c>
      <c r="D4412" s="1" t="s">
        <v>3781</v>
      </c>
      <c r="E4412" s="1" t="n">
        <v>1672</v>
      </c>
      <c r="F4412" s="1" t="s">
        <v>171</v>
      </c>
      <c r="I4412" s="1" t="n">
        <v>1375586</v>
      </c>
      <c r="J4412" s="1" t="n">
        <v>62468</v>
      </c>
      <c r="K4412" s="1" t="n">
        <v>7896004402093</v>
      </c>
      <c r="L4412" s="1" t="s">
        <v>5802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7" t="n">
        <v>46196</v>
      </c>
      <c r="C4413" s="1" t="n">
        <v>1</v>
      </c>
      <c r="D4413" s="1" t="s">
        <v>3781</v>
      </c>
      <c r="E4413" s="1" t="n">
        <v>1705</v>
      </c>
      <c r="F4413" s="1" t="s">
        <v>173</v>
      </c>
      <c r="I4413" s="1" t="n">
        <v>1892110</v>
      </c>
      <c r="J4413" s="1" t="n">
        <v>103140</v>
      </c>
      <c r="K4413" s="1" t="n">
        <v>7894900031751</v>
      </c>
      <c r="L4413" s="1" t="s">
        <v>5530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7" t="n">
        <v>46196</v>
      </c>
      <c r="C4414" s="1" t="n">
        <v>1</v>
      </c>
      <c r="D4414" s="1" t="s">
        <v>3781</v>
      </c>
      <c r="E4414" s="1" t="n">
        <v>1705</v>
      </c>
      <c r="F4414" s="1" t="s">
        <v>173</v>
      </c>
      <c r="I4414" s="1" t="n">
        <v>1892110</v>
      </c>
      <c r="J4414" s="1" t="n">
        <v>103142</v>
      </c>
      <c r="K4414" s="1" t="n">
        <v>7894900011753</v>
      </c>
      <c r="L4414" s="1" t="s">
        <v>4527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7" t="n">
        <v>46196</v>
      </c>
      <c r="C4415" s="1" t="n">
        <v>1</v>
      </c>
      <c r="D4415" s="1" t="s">
        <v>3781</v>
      </c>
      <c r="E4415" s="1" t="n">
        <v>1705</v>
      </c>
      <c r="F4415" s="1" t="s">
        <v>173</v>
      </c>
      <c r="I4415" s="1" t="n">
        <v>1892110</v>
      </c>
      <c r="J4415" s="1" t="n">
        <v>103145</v>
      </c>
      <c r="K4415" s="1" t="n">
        <v>7894900051513</v>
      </c>
      <c r="L4415" s="1" t="s">
        <v>5531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7" t="n">
        <v>46196</v>
      </c>
      <c r="C4416" s="1" t="n">
        <v>1</v>
      </c>
      <c r="D4416" s="1" t="s">
        <v>3781</v>
      </c>
      <c r="E4416" s="1" t="n">
        <v>1705</v>
      </c>
      <c r="F4416" s="1" t="s">
        <v>173</v>
      </c>
      <c r="I4416" s="1" t="n">
        <v>1892110</v>
      </c>
      <c r="J4416" s="1" t="n">
        <v>103146</v>
      </c>
      <c r="K4416" s="1" t="n">
        <v>7894900031515</v>
      </c>
      <c r="L4416" s="1" t="s">
        <v>4503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7" t="n">
        <v>46196</v>
      </c>
      <c r="C4417" s="1" t="n">
        <v>1</v>
      </c>
      <c r="D4417" s="1" t="s">
        <v>3781</v>
      </c>
      <c r="E4417" s="1" t="n">
        <v>1705</v>
      </c>
      <c r="F4417" s="1" t="s">
        <v>173</v>
      </c>
      <c r="I4417" s="1" t="n">
        <v>1892110</v>
      </c>
      <c r="J4417" s="1" t="n">
        <v>103155</v>
      </c>
      <c r="K4417" s="1" t="n">
        <v>7894900033564</v>
      </c>
      <c r="L4417" s="1" t="s">
        <v>4503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7" t="n">
        <v>46196</v>
      </c>
      <c r="C4418" s="1" t="n">
        <v>1</v>
      </c>
      <c r="D4418" s="1" t="s">
        <v>3781</v>
      </c>
      <c r="E4418" s="1" t="n">
        <v>1705</v>
      </c>
      <c r="F4418" s="1" t="s">
        <v>173</v>
      </c>
      <c r="I4418" s="1" t="n">
        <v>1892110</v>
      </c>
      <c r="J4418" s="1" t="n">
        <v>103158</v>
      </c>
      <c r="K4418" s="1" t="n">
        <v>7894900060010</v>
      </c>
      <c r="L4418" s="1" t="s">
        <v>4475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7" t="n">
        <v>46196</v>
      </c>
      <c r="C4419" s="1" t="n">
        <v>1</v>
      </c>
      <c r="D4419" s="1" t="s">
        <v>3781</v>
      </c>
      <c r="E4419" s="1" t="n">
        <v>1705</v>
      </c>
      <c r="F4419" s="1" t="s">
        <v>173</v>
      </c>
      <c r="I4419" s="1" t="n">
        <v>1892110</v>
      </c>
      <c r="J4419" s="1" t="n">
        <v>103160</v>
      </c>
      <c r="K4419" s="1" t="n">
        <v>7894900030013</v>
      </c>
      <c r="L4419" s="1" t="s">
        <v>4504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7" t="n">
        <v>46196</v>
      </c>
      <c r="C4420" s="1" t="n">
        <v>1</v>
      </c>
      <c r="D4420" s="1" t="s">
        <v>3781</v>
      </c>
      <c r="E4420" s="1" t="n">
        <v>1705</v>
      </c>
      <c r="F4420" s="1" t="s">
        <v>173</v>
      </c>
      <c r="I4420" s="1" t="n">
        <v>1892110</v>
      </c>
      <c r="J4420" s="1" t="n">
        <v>103161</v>
      </c>
      <c r="K4420" s="1" t="n">
        <v>7894900010015</v>
      </c>
      <c r="L4420" s="1" t="s">
        <v>4505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7" t="n">
        <v>46196</v>
      </c>
      <c r="C4421" s="1" t="n">
        <v>1</v>
      </c>
      <c r="D4421" s="1" t="s">
        <v>3781</v>
      </c>
      <c r="E4421" s="1" t="n">
        <v>1705</v>
      </c>
      <c r="F4421" s="1" t="s">
        <v>173</v>
      </c>
      <c r="I4421" s="1" t="n">
        <v>1892110</v>
      </c>
      <c r="J4421" s="1" t="n">
        <v>104472</v>
      </c>
      <c r="K4421" s="1" t="n">
        <v>7897105200038</v>
      </c>
      <c r="L4421" s="1" t="s">
        <v>4506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7" t="n">
        <v>46196</v>
      </c>
      <c r="C4422" s="1" t="n">
        <v>1</v>
      </c>
      <c r="D4422" s="1" t="s">
        <v>3781</v>
      </c>
      <c r="E4422" s="1" t="n">
        <v>1705</v>
      </c>
      <c r="F4422" s="1" t="s">
        <v>173</v>
      </c>
      <c r="I4422" s="1" t="n">
        <v>1892110</v>
      </c>
      <c r="J4422" s="1" t="n">
        <v>105323</v>
      </c>
      <c r="K4422" s="1" t="n">
        <v>7894900701753</v>
      </c>
      <c r="L4422" s="1" t="s">
        <v>4507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7" t="n">
        <v>46196</v>
      </c>
      <c r="C4423" s="1" t="n">
        <v>1</v>
      </c>
      <c r="D4423" s="1" t="s">
        <v>3781</v>
      </c>
      <c r="E4423" s="1" t="n">
        <v>1705</v>
      </c>
      <c r="F4423" s="1" t="s">
        <v>173</v>
      </c>
      <c r="I4423" s="1" t="n">
        <v>1892110</v>
      </c>
      <c r="J4423" s="1" t="n">
        <v>107100</v>
      </c>
      <c r="K4423" s="1" t="n">
        <v>7894900700015</v>
      </c>
      <c r="L4423" s="1" t="s">
        <v>4509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7" t="n">
        <v>46196</v>
      </c>
      <c r="C4424" s="1" t="n">
        <v>1</v>
      </c>
      <c r="D4424" s="1" t="s">
        <v>3781</v>
      </c>
      <c r="E4424" s="1" t="n">
        <v>1705</v>
      </c>
      <c r="F4424" s="1" t="s">
        <v>173</v>
      </c>
      <c r="I4424" s="1" t="n">
        <v>1892110</v>
      </c>
      <c r="J4424" s="1" t="n">
        <v>10830</v>
      </c>
      <c r="K4424" s="1" t="n">
        <v>7894900701517</v>
      </c>
      <c r="L4424" s="1" t="s">
        <v>5535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7" t="n">
        <v>46196</v>
      </c>
      <c r="C4425" s="1" t="n">
        <v>1</v>
      </c>
      <c r="D4425" s="1" t="s">
        <v>3781</v>
      </c>
      <c r="E4425" s="1" t="n">
        <v>1705</v>
      </c>
      <c r="F4425" s="1" t="s">
        <v>173</v>
      </c>
      <c r="I4425" s="1" t="n">
        <v>1892110</v>
      </c>
      <c r="J4425" s="1" t="n">
        <v>21183</v>
      </c>
      <c r="K4425" s="1" t="n">
        <v>7894900556063</v>
      </c>
      <c r="L4425" s="1" t="s">
        <v>4511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7" t="n">
        <v>46196</v>
      </c>
      <c r="C4426" s="1" t="n">
        <v>1</v>
      </c>
      <c r="D4426" s="1" t="s">
        <v>3781</v>
      </c>
      <c r="E4426" s="1" t="n">
        <v>1705</v>
      </c>
      <c r="F4426" s="1" t="s">
        <v>173</v>
      </c>
      <c r="I4426" s="1" t="n">
        <v>1892110</v>
      </c>
      <c r="J4426" s="1" t="n">
        <v>21425</v>
      </c>
      <c r="K4426" s="1" t="n">
        <v>7894900034219</v>
      </c>
      <c r="L4426" s="1" t="s">
        <v>4512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7" t="n">
        <v>46196</v>
      </c>
      <c r="C4427" s="1" t="n">
        <v>1</v>
      </c>
      <c r="D4427" s="1" t="s">
        <v>3781</v>
      </c>
      <c r="E4427" s="1" t="n">
        <v>1705</v>
      </c>
      <c r="F4427" s="1" t="s">
        <v>173</v>
      </c>
      <c r="I4427" s="1" t="n">
        <v>1892110</v>
      </c>
      <c r="J4427" s="1" t="n">
        <v>21426</v>
      </c>
      <c r="K4427" s="1" t="n">
        <v>7894900014211</v>
      </c>
      <c r="L4427" s="1" t="s">
        <v>4513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7" t="n">
        <v>46196</v>
      </c>
      <c r="C4428" s="1" t="n">
        <v>1</v>
      </c>
      <c r="D4428" s="1" t="s">
        <v>3781</v>
      </c>
      <c r="E4428" s="1" t="n">
        <v>1705</v>
      </c>
      <c r="F4428" s="1" t="s">
        <v>173</v>
      </c>
      <c r="I4428" s="1" t="n">
        <v>1892110</v>
      </c>
      <c r="J4428" s="1" t="n">
        <v>22893</v>
      </c>
      <c r="K4428" s="1" t="n">
        <v>7894900550061</v>
      </c>
      <c r="L4428" s="1" t="s">
        <v>4514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7" t="n">
        <v>46196</v>
      </c>
      <c r="C4429" s="1" t="n">
        <v>1</v>
      </c>
      <c r="D4429" s="1" t="s">
        <v>3781</v>
      </c>
      <c r="E4429" s="1" t="n">
        <v>1705</v>
      </c>
      <c r="F4429" s="1" t="s">
        <v>173</v>
      </c>
      <c r="I4429" s="1" t="n">
        <v>1892110</v>
      </c>
      <c r="J4429" s="1" t="n">
        <v>24122</v>
      </c>
      <c r="K4429" s="1" t="n">
        <v>7894900550085</v>
      </c>
      <c r="L4429" s="1" t="s">
        <v>4515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7" t="n">
        <v>46196</v>
      </c>
      <c r="C4430" s="1" t="n">
        <v>1</v>
      </c>
      <c r="D4430" s="1" t="s">
        <v>3781</v>
      </c>
      <c r="E4430" s="1" t="n">
        <v>1705</v>
      </c>
      <c r="F4430" s="1" t="s">
        <v>173</v>
      </c>
      <c r="I4430" s="1" t="n">
        <v>1892110</v>
      </c>
      <c r="J4430" s="1" t="n">
        <v>24286</v>
      </c>
      <c r="K4430" s="1" t="n">
        <v>7894900556087</v>
      </c>
      <c r="L4430" s="1" t="s">
        <v>4516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7" t="n">
        <v>46196</v>
      </c>
      <c r="C4431" s="1" t="n">
        <v>1</v>
      </c>
      <c r="D4431" s="1" t="s">
        <v>3781</v>
      </c>
      <c r="E4431" s="1" t="n">
        <v>1705</v>
      </c>
      <c r="F4431" s="1" t="s">
        <v>173</v>
      </c>
      <c r="I4431" s="1" t="n">
        <v>1892110</v>
      </c>
      <c r="J4431" s="1" t="n">
        <v>24662</v>
      </c>
      <c r="K4431" s="1" t="n">
        <v>7897105250019</v>
      </c>
      <c r="L4431" s="1" t="s">
        <v>5536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7" t="n">
        <v>46196</v>
      </c>
      <c r="C4432" s="1" t="n">
        <v>1</v>
      </c>
      <c r="D4432" s="1" t="s">
        <v>3781</v>
      </c>
      <c r="E4432" s="1" t="n">
        <v>1705</v>
      </c>
      <c r="F4432" s="1" t="s">
        <v>173</v>
      </c>
      <c r="I4432" s="1" t="n">
        <v>1892110</v>
      </c>
      <c r="J4432" s="1" t="n">
        <v>30017</v>
      </c>
      <c r="K4432" s="1" t="n">
        <v>7894900680508</v>
      </c>
      <c r="L4432" s="1" t="s">
        <v>4522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7" t="n">
        <v>46196</v>
      </c>
      <c r="C4433" s="1" t="n">
        <v>1</v>
      </c>
      <c r="D4433" s="1" t="s">
        <v>3781</v>
      </c>
      <c r="E4433" s="1" t="n">
        <v>1705</v>
      </c>
      <c r="F4433" s="1" t="s">
        <v>173</v>
      </c>
      <c r="I4433" s="1" t="n">
        <v>1892110</v>
      </c>
      <c r="J4433" s="1" t="n">
        <v>30085</v>
      </c>
      <c r="K4433" s="1" t="n">
        <v>7894900054217</v>
      </c>
      <c r="L4433" s="1" t="s">
        <v>5803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7" t="n">
        <v>46196</v>
      </c>
      <c r="C4434" s="1" t="n">
        <v>1</v>
      </c>
      <c r="D4434" s="1" t="s">
        <v>3781</v>
      </c>
      <c r="E4434" s="1" t="n">
        <v>1705</v>
      </c>
      <c r="F4434" s="1" t="s">
        <v>173</v>
      </c>
      <c r="I4434" s="1" t="n">
        <v>1892110</v>
      </c>
      <c r="J4434" s="1" t="n">
        <v>31367</v>
      </c>
      <c r="K4434" s="1" t="n">
        <v>7894900704211</v>
      </c>
      <c r="L4434" s="1" t="s">
        <v>4523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7" t="n">
        <v>46196</v>
      </c>
      <c r="C4435" s="1" t="n">
        <v>1</v>
      </c>
      <c r="D4435" s="1" t="s">
        <v>3781</v>
      </c>
      <c r="E4435" s="1" t="n">
        <v>1705</v>
      </c>
      <c r="F4435" s="1" t="s">
        <v>173</v>
      </c>
      <c r="I4435" s="1" t="n">
        <v>1892110</v>
      </c>
      <c r="J4435" s="1" t="n">
        <v>32339</v>
      </c>
      <c r="K4435" s="1" t="n">
        <v>7894900681000</v>
      </c>
      <c r="L4435" s="1" t="s">
        <v>4526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7" t="n">
        <v>46196</v>
      </c>
      <c r="C4436" s="1" t="n">
        <v>1</v>
      </c>
      <c r="D4436" s="1" t="s">
        <v>3781</v>
      </c>
      <c r="E4436" s="1" t="n">
        <v>1705</v>
      </c>
      <c r="F4436" s="1" t="s">
        <v>173</v>
      </c>
      <c r="I4436" s="1" t="n">
        <v>1892110</v>
      </c>
      <c r="J4436" s="1" t="n">
        <v>33864</v>
      </c>
      <c r="K4436" s="1" t="n">
        <v>7894900556162</v>
      </c>
      <c r="L4436" s="1" t="s">
        <v>5538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7" t="n">
        <v>46196</v>
      </c>
      <c r="C4437" s="1" t="n">
        <v>1</v>
      </c>
      <c r="D4437" s="1" t="s">
        <v>3781</v>
      </c>
      <c r="E4437" s="1" t="n">
        <v>1705</v>
      </c>
      <c r="F4437" s="1" t="s">
        <v>173</v>
      </c>
      <c r="I4437" s="1" t="n">
        <v>1892110</v>
      </c>
      <c r="J4437" s="1" t="n">
        <v>35357</v>
      </c>
      <c r="K4437" s="1" t="n">
        <v>7894900681017</v>
      </c>
      <c r="L4437" s="1" t="s">
        <v>4488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7" t="n">
        <v>46196</v>
      </c>
      <c r="C4438" s="1" t="n">
        <v>1</v>
      </c>
      <c r="D4438" s="1" t="s">
        <v>3781</v>
      </c>
      <c r="E4438" s="1" t="n">
        <v>1705</v>
      </c>
      <c r="F4438" s="1" t="s">
        <v>173</v>
      </c>
      <c r="I4438" s="1" t="n">
        <v>1892110</v>
      </c>
      <c r="J4438" s="1" t="n">
        <v>37279</v>
      </c>
      <c r="K4438" s="1" t="n">
        <v>7894900027013</v>
      </c>
      <c r="L4438" s="1" t="s">
        <v>4527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7" t="n">
        <v>46196</v>
      </c>
      <c r="C4439" s="1" t="n">
        <v>1</v>
      </c>
      <c r="D4439" s="1" t="s">
        <v>3781</v>
      </c>
      <c r="E4439" s="1" t="n">
        <v>1705</v>
      </c>
      <c r="F4439" s="1" t="s">
        <v>173</v>
      </c>
      <c r="I4439" s="1" t="n">
        <v>1892110</v>
      </c>
      <c r="J4439" s="1" t="n">
        <v>38060</v>
      </c>
      <c r="K4439" s="1" t="n">
        <v>7894900701609</v>
      </c>
      <c r="L4439" s="1" t="s">
        <v>5539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7" t="n">
        <v>46196</v>
      </c>
      <c r="C4440" s="1" t="n">
        <v>1</v>
      </c>
      <c r="D4440" s="1" t="s">
        <v>3781</v>
      </c>
      <c r="E4440" s="1" t="n">
        <v>1705</v>
      </c>
      <c r="F4440" s="1" t="s">
        <v>173</v>
      </c>
      <c r="I4440" s="1" t="n">
        <v>1892110</v>
      </c>
      <c r="J4440" s="1" t="n">
        <v>38984</v>
      </c>
      <c r="K4440" s="1" t="n">
        <v>7894900027457</v>
      </c>
      <c r="L4440" s="1" t="s">
        <v>4529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7" t="n">
        <v>46196</v>
      </c>
      <c r="C4441" s="1" t="n">
        <v>1</v>
      </c>
      <c r="D4441" s="1" t="s">
        <v>3781</v>
      </c>
      <c r="E4441" s="1" t="n">
        <v>1705</v>
      </c>
      <c r="F4441" s="1" t="s">
        <v>173</v>
      </c>
      <c r="I4441" s="1" t="n">
        <v>1892110</v>
      </c>
      <c r="J4441" s="1" t="n">
        <v>39714</v>
      </c>
      <c r="K4441" s="1" t="n">
        <v>7894900940015</v>
      </c>
      <c r="L4441" s="1" t="s">
        <v>5804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7" t="n">
        <v>46196</v>
      </c>
      <c r="C4442" s="1" t="n">
        <v>1</v>
      </c>
      <c r="D4442" s="1" t="s">
        <v>3781</v>
      </c>
      <c r="E4442" s="1" t="n">
        <v>1705</v>
      </c>
      <c r="F4442" s="1" t="s">
        <v>173</v>
      </c>
      <c r="I4442" s="1" t="n">
        <v>1892110</v>
      </c>
      <c r="J4442" s="1" t="n">
        <v>41322</v>
      </c>
      <c r="K4442" s="1" t="n">
        <v>7897105200076</v>
      </c>
      <c r="L4442" s="1" t="s">
        <v>4530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7" t="n">
        <v>46196</v>
      </c>
      <c r="C4443" s="1" t="n">
        <v>1</v>
      </c>
      <c r="D4443" s="1" t="s">
        <v>3781</v>
      </c>
      <c r="E4443" s="1" t="n">
        <v>1705</v>
      </c>
      <c r="F4443" s="1" t="s">
        <v>173</v>
      </c>
      <c r="I4443" s="1" t="n">
        <v>1892110</v>
      </c>
      <c r="J4443" s="1" t="n">
        <v>64292</v>
      </c>
      <c r="K4443" s="1" t="n">
        <v>78938588</v>
      </c>
      <c r="L4443" s="1" t="s">
        <v>4532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7" t="n">
        <v>46196</v>
      </c>
      <c r="C4444" s="1" t="n">
        <v>1</v>
      </c>
      <c r="D4444" s="1" t="s">
        <v>3781</v>
      </c>
      <c r="E4444" s="1" t="n">
        <v>1637</v>
      </c>
      <c r="F4444" s="1" t="s">
        <v>68</v>
      </c>
      <c r="I4444" s="1" t="n">
        <v>1892632</v>
      </c>
      <c r="J4444" s="1" t="n">
        <v>62378</v>
      </c>
      <c r="K4444" s="1" t="n">
        <v>7896045506934</v>
      </c>
      <c r="L4444" s="1" t="s">
        <v>3879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7" t="n">
        <v>46196</v>
      </c>
      <c r="C4445" s="1" t="n">
        <v>1</v>
      </c>
      <c r="D4445" s="1" t="s">
        <v>3781</v>
      </c>
      <c r="E4445" s="1" t="n">
        <v>1637</v>
      </c>
      <c r="F4445" s="1" t="s">
        <v>68</v>
      </c>
      <c r="I4445" s="1" t="n">
        <v>1894398</v>
      </c>
      <c r="J4445" s="1" t="n">
        <v>27241</v>
      </c>
      <c r="K4445" s="1" t="n">
        <v>7898910758639</v>
      </c>
      <c r="L4445" s="1" t="s">
        <v>5700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7" t="n">
        <v>46196</v>
      </c>
      <c r="C4446" s="1" t="n">
        <v>1</v>
      </c>
      <c r="D4446" s="1" t="s">
        <v>3781</v>
      </c>
      <c r="E4446" s="1" t="n">
        <v>1637</v>
      </c>
      <c r="F4446" s="1" t="s">
        <v>68</v>
      </c>
      <c r="I4446" s="1" t="n">
        <v>1894398</v>
      </c>
      <c r="J4446" s="1" t="n">
        <v>27242</v>
      </c>
      <c r="K4446" s="1" t="n">
        <v>7898910758622</v>
      </c>
      <c r="L4446" s="1" t="s">
        <v>5701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7" t="n">
        <v>46196</v>
      </c>
      <c r="C4447" s="1" t="n">
        <v>2</v>
      </c>
      <c r="D4447" s="1" t="s">
        <v>3825</v>
      </c>
      <c r="E4447" s="1" t="n">
        <v>33</v>
      </c>
      <c r="F4447" s="1" t="s">
        <v>93</v>
      </c>
      <c r="I4447" s="1" t="n">
        <v>236</v>
      </c>
      <c r="J4447" s="1" t="n">
        <v>100113</v>
      </c>
      <c r="K4447" s="1" t="n">
        <v>114</v>
      </c>
      <c r="L4447" s="1" t="s">
        <v>4104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7" t="n">
        <v>46196</v>
      </c>
      <c r="C4448" s="1" t="n">
        <v>2</v>
      </c>
      <c r="D4448" s="1" t="s">
        <v>3825</v>
      </c>
      <c r="E4448" s="1" t="n">
        <v>33</v>
      </c>
      <c r="F4448" s="1" t="s">
        <v>93</v>
      </c>
      <c r="I4448" s="1" t="n">
        <v>236</v>
      </c>
      <c r="J4448" s="1" t="n">
        <v>100130</v>
      </c>
      <c r="K4448" s="1" t="n">
        <v>131</v>
      </c>
      <c r="L4448" s="1" t="s">
        <v>4106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7" t="n">
        <v>46196</v>
      </c>
      <c r="C4449" s="1" t="n">
        <v>2</v>
      </c>
      <c r="D4449" s="1" t="s">
        <v>3825</v>
      </c>
      <c r="E4449" s="1" t="n">
        <v>33</v>
      </c>
      <c r="F4449" s="1" t="s">
        <v>93</v>
      </c>
      <c r="I4449" s="1" t="n">
        <v>236</v>
      </c>
      <c r="J4449" s="1" t="n">
        <v>100132</v>
      </c>
      <c r="K4449" s="1" t="n">
        <v>133</v>
      </c>
      <c r="L4449" s="1" t="s">
        <v>4107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7" t="n">
        <v>46196</v>
      </c>
      <c r="C4450" s="1" t="n">
        <v>2</v>
      </c>
      <c r="D4450" s="1" t="s">
        <v>3825</v>
      </c>
      <c r="E4450" s="1" t="n">
        <v>33</v>
      </c>
      <c r="F4450" s="1" t="s">
        <v>93</v>
      </c>
      <c r="I4450" s="1" t="n">
        <v>236</v>
      </c>
      <c r="J4450" s="1" t="n">
        <v>100135</v>
      </c>
      <c r="K4450" s="1" t="n">
        <v>136</v>
      </c>
      <c r="L4450" s="1" t="s">
        <v>4108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7" t="n">
        <v>46196</v>
      </c>
      <c r="C4451" s="1" t="n">
        <v>2</v>
      </c>
      <c r="D4451" s="1" t="s">
        <v>3825</v>
      </c>
      <c r="E4451" s="1" t="n">
        <v>33</v>
      </c>
      <c r="F4451" s="1" t="s">
        <v>93</v>
      </c>
      <c r="I4451" s="1" t="n">
        <v>236</v>
      </c>
      <c r="J4451" s="1" t="n">
        <v>100148</v>
      </c>
      <c r="K4451" s="1" t="n">
        <v>149</v>
      </c>
      <c r="L4451" s="1" t="s">
        <v>4109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7" t="n">
        <v>46196</v>
      </c>
      <c r="C4452" s="1" t="n">
        <v>2</v>
      </c>
      <c r="D4452" s="1" t="s">
        <v>3825</v>
      </c>
      <c r="E4452" s="1" t="n">
        <v>33</v>
      </c>
      <c r="F4452" s="1" t="s">
        <v>93</v>
      </c>
      <c r="I4452" s="1" t="n">
        <v>236</v>
      </c>
      <c r="J4452" s="1" t="n">
        <v>100297</v>
      </c>
      <c r="K4452" s="1" t="n">
        <v>70293</v>
      </c>
      <c r="L4452" s="1" t="s">
        <v>4110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7" t="n">
        <v>46196</v>
      </c>
      <c r="C4453" s="1" t="n">
        <v>2</v>
      </c>
      <c r="D4453" s="1" t="s">
        <v>3825</v>
      </c>
      <c r="E4453" s="1" t="n">
        <v>33</v>
      </c>
      <c r="F4453" s="1" t="s">
        <v>93</v>
      </c>
      <c r="I4453" s="1" t="n">
        <v>236</v>
      </c>
      <c r="J4453" s="1" t="n">
        <v>110142</v>
      </c>
      <c r="K4453" s="1" t="n">
        <v>16699</v>
      </c>
      <c r="L4453" s="1" t="s">
        <v>4111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7" t="n">
        <v>46196</v>
      </c>
      <c r="C4454" s="1" t="n">
        <v>2</v>
      </c>
      <c r="D4454" s="1" t="s">
        <v>3825</v>
      </c>
      <c r="E4454" s="1" t="n">
        <v>33</v>
      </c>
      <c r="F4454" s="1" t="s">
        <v>93</v>
      </c>
      <c r="I4454" s="1" t="n">
        <v>236</v>
      </c>
      <c r="J4454" s="1" t="n">
        <v>110168</v>
      </c>
      <c r="K4454" s="1" t="n">
        <v>37365</v>
      </c>
      <c r="L4454" s="1" t="s">
        <v>4112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7" t="n">
        <v>46196</v>
      </c>
      <c r="C4455" s="1" t="n">
        <v>2</v>
      </c>
      <c r="D4455" s="1" t="s">
        <v>3825</v>
      </c>
      <c r="E4455" s="1" t="n">
        <v>33</v>
      </c>
      <c r="F4455" s="1" t="s">
        <v>93</v>
      </c>
      <c r="I4455" s="1" t="n">
        <v>236</v>
      </c>
      <c r="J4455" s="1" t="n">
        <v>110489</v>
      </c>
      <c r="K4455" s="1" t="n">
        <v>54743</v>
      </c>
      <c r="L4455" s="1" t="s">
        <v>4114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7" t="n">
        <v>46196</v>
      </c>
      <c r="C4456" s="1" t="n">
        <v>2</v>
      </c>
      <c r="D4456" s="1" t="s">
        <v>3825</v>
      </c>
      <c r="E4456" s="1" t="n">
        <v>33</v>
      </c>
      <c r="F4456" s="1" t="s">
        <v>93</v>
      </c>
      <c r="I4456" s="1" t="n">
        <v>236</v>
      </c>
      <c r="J4456" s="1" t="n">
        <v>80078</v>
      </c>
      <c r="K4456" s="1" t="n">
        <v>710</v>
      </c>
      <c r="L4456" s="1" t="s">
        <v>4115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7" t="n">
        <v>46196</v>
      </c>
      <c r="C4457" s="1" t="n">
        <v>2</v>
      </c>
      <c r="D4457" s="1" t="s">
        <v>3825</v>
      </c>
      <c r="E4457" s="1" t="n">
        <v>33</v>
      </c>
      <c r="F4457" s="1" t="s">
        <v>93</v>
      </c>
      <c r="I4457" s="1" t="n">
        <v>2306</v>
      </c>
      <c r="J4457" s="1" t="n">
        <v>100105</v>
      </c>
      <c r="K4457" s="1" t="n">
        <v>106</v>
      </c>
      <c r="L4457" s="1" t="s">
        <v>4118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7" t="n">
        <v>46196</v>
      </c>
      <c r="C4458" s="1" t="n">
        <v>2</v>
      </c>
      <c r="D4458" s="1" t="s">
        <v>3825</v>
      </c>
      <c r="E4458" s="1" t="n">
        <v>33</v>
      </c>
      <c r="F4458" s="1" t="s">
        <v>93</v>
      </c>
      <c r="I4458" s="1" t="n">
        <v>2306</v>
      </c>
      <c r="J4458" s="1" t="n">
        <v>100116</v>
      </c>
      <c r="K4458" s="1" t="n">
        <v>117</v>
      </c>
      <c r="L4458" s="1" t="s">
        <v>4123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7" t="n">
        <v>46196</v>
      </c>
      <c r="C4459" s="1" t="n">
        <v>2</v>
      </c>
      <c r="D4459" s="1" t="s">
        <v>3825</v>
      </c>
      <c r="E4459" s="1" t="n">
        <v>33</v>
      </c>
      <c r="F4459" s="1" t="s">
        <v>93</v>
      </c>
      <c r="I4459" s="1" t="n">
        <v>2306</v>
      </c>
      <c r="J4459" s="1" t="n">
        <v>100118</v>
      </c>
      <c r="K4459" s="1" t="n">
        <v>119</v>
      </c>
      <c r="L4459" s="1" t="s">
        <v>4124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7" t="n">
        <v>46196</v>
      </c>
      <c r="C4460" s="1" t="n">
        <v>2</v>
      </c>
      <c r="D4460" s="1" t="s">
        <v>3825</v>
      </c>
      <c r="E4460" s="1" t="n">
        <v>33</v>
      </c>
      <c r="F4460" s="1" t="s">
        <v>93</v>
      </c>
      <c r="I4460" s="1" t="n">
        <v>2306</v>
      </c>
      <c r="J4460" s="1" t="n">
        <v>100121</v>
      </c>
      <c r="K4460" s="1" t="n">
        <v>122</v>
      </c>
      <c r="L4460" s="1" t="s">
        <v>4196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7" t="n">
        <v>46196</v>
      </c>
      <c r="C4461" s="1" t="n">
        <v>2</v>
      </c>
      <c r="D4461" s="1" t="s">
        <v>3825</v>
      </c>
      <c r="E4461" s="1" t="n">
        <v>33</v>
      </c>
      <c r="F4461" s="1" t="s">
        <v>93</v>
      </c>
      <c r="I4461" s="1" t="n">
        <v>2306</v>
      </c>
      <c r="J4461" s="1" t="n">
        <v>100122</v>
      </c>
      <c r="K4461" s="1" t="n">
        <v>123</v>
      </c>
      <c r="L4461" s="1" t="s">
        <v>4125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7" t="n">
        <v>46196</v>
      </c>
      <c r="C4462" s="1" t="n">
        <v>2</v>
      </c>
      <c r="D4462" s="1" t="s">
        <v>3825</v>
      </c>
      <c r="E4462" s="1" t="n">
        <v>33</v>
      </c>
      <c r="F4462" s="1" t="s">
        <v>93</v>
      </c>
      <c r="I4462" s="1" t="n">
        <v>2306</v>
      </c>
      <c r="J4462" s="1" t="n">
        <v>100123</v>
      </c>
      <c r="K4462" s="1" t="n">
        <v>124</v>
      </c>
      <c r="L4462" s="1" t="s">
        <v>4126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7" t="n">
        <v>46196</v>
      </c>
      <c r="C4463" s="1" t="n">
        <v>2</v>
      </c>
      <c r="D4463" s="1" t="s">
        <v>3825</v>
      </c>
      <c r="E4463" s="1" t="n">
        <v>33</v>
      </c>
      <c r="F4463" s="1" t="s">
        <v>93</v>
      </c>
      <c r="I4463" s="1" t="n">
        <v>2306</v>
      </c>
      <c r="J4463" s="1" t="n">
        <v>100124</v>
      </c>
      <c r="K4463" s="1" t="n">
        <v>125</v>
      </c>
      <c r="L4463" s="1" t="s">
        <v>4127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7" t="n">
        <v>46196</v>
      </c>
      <c r="C4464" s="1" t="n">
        <v>2</v>
      </c>
      <c r="D4464" s="1" t="s">
        <v>3825</v>
      </c>
      <c r="E4464" s="1" t="n">
        <v>33</v>
      </c>
      <c r="F4464" s="1" t="s">
        <v>93</v>
      </c>
      <c r="I4464" s="1" t="n">
        <v>2306</v>
      </c>
      <c r="J4464" s="1" t="n">
        <v>100125</v>
      </c>
      <c r="K4464" s="1" t="n">
        <v>126</v>
      </c>
      <c r="L4464" s="1" t="s">
        <v>4197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7" t="n">
        <v>46196</v>
      </c>
      <c r="C4465" s="1" t="n">
        <v>2</v>
      </c>
      <c r="D4465" s="1" t="s">
        <v>3825</v>
      </c>
      <c r="E4465" s="1" t="n">
        <v>33</v>
      </c>
      <c r="F4465" s="1" t="s">
        <v>93</v>
      </c>
      <c r="I4465" s="1" t="n">
        <v>2306</v>
      </c>
      <c r="J4465" s="1" t="n">
        <v>100133</v>
      </c>
      <c r="K4465" s="1" t="n">
        <v>134</v>
      </c>
      <c r="L4465" s="1" t="s">
        <v>4129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7" t="n">
        <v>46196</v>
      </c>
      <c r="C4466" s="1" t="n">
        <v>6</v>
      </c>
      <c r="D4466" s="1" t="s">
        <v>3844</v>
      </c>
      <c r="E4466" s="1" t="n">
        <v>33</v>
      </c>
      <c r="F4466" s="1" t="s">
        <v>93</v>
      </c>
      <c r="I4466" s="1" t="n">
        <v>5169</v>
      </c>
      <c r="J4466" s="1" t="n">
        <v>100113</v>
      </c>
      <c r="K4466" s="1" t="n">
        <v>114</v>
      </c>
      <c r="L4466" s="1" t="s">
        <v>4104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7" t="n">
        <v>46196</v>
      </c>
      <c r="C4467" s="1" t="n">
        <v>6</v>
      </c>
      <c r="D4467" s="1" t="s">
        <v>3844</v>
      </c>
      <c r="E4467" s="1" t="n">
        <v>33</v>
      </c>
      <c r="F4467" s="1" t="s">
        <v>93</v>
      </c>
      <c r="I4467" s="1" t="n">
        <v>5169</v>
      </c>
      <c r="J4467" s="1" t="n">
        <v>100130</v>
      </c>
      <c r="K4467" s="1" t="n">
        <v>131</v>
      </c>
      <c r="L4467" s="1" t="s">
        <v>4106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7" t="n">
        <v>46196</v>
      </c>
      <c r="C4468" s="1" t="n">
        <v>6</v>
      </c>
      <c r="D4468" s="1" t="s">
        <v>3844</v>
      </c>
      <c r="E4468" s="1" t="n">
        <v>33</v>
      </c>
      <c r="F4468" s="1" t="s">
        <v>93</v>
      </c>
      <c r="I4468" s="1" t="n">
        <v>5169</v>
      </c>
      <c r="J4468" s="1" t="n">
        <v>100132</v>
      </c>
      <c r="K4468" s="1" t="n">
        <v>133</v>
      </c>
      <c r="L4468" s="1" t="s">
        <v>4107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7" t="n">
        <v>46196</v>
      </c>
      <c r="C4469" s="1" t="n">
        <v>6</v>
      </c>
      <c r="D4469" s="1" t="s">
        <v>3844</v>
      </c>
      <c r="E4469" s="1" t="n">
        <v>33</v>
      </c>
      <c r="F4469" s="1" t="s">
        <v>93</v>
      </c>
      <c r="I4469" s="1" t="n">
        <v>5169</v>
      </c>
      <c r="J4469" s="1" t="n">
        <v>100135</v>
      </c>
      <c r="K4469" s="1" t="n">
        <v>136</v>
      </c>
      <c r="L4469" s="1" t="s">
        <v>4108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7" t="n">
        <v>46196</v>
      </c>
      <c r="C4470" s="1" t="n">
        <v>6</v>
      </c>
      <c r="D4470" s="1" t="s">
        <v>3844</v>
      </c>
      <c r="E4470" s="1" t="n">
        <v>33</v>
      </c>
      <c r="F4470" s="1" t="s">
        <v>93</v>
      </c>
      <c r="I4470" s="1" t="n">
        <v>5169</v>
      </c>
      <c r="J4470" s="1" t="n">
        <v>100148</v>
      </c>
      <c r="K4470" s="1" t="n">
        <v>149</v>
      </c>
      <c r="L4470" s="1" t="s">
        <v>4109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7" t="n">
        <v>46196</v>
      </c>
      <c r="C4471" s="1" t="n">
        <v>6</v>
      </c>
      <c r="D4471" s="1" t="s">
        <v>3844</v>
      </c>
      <c r="E4471" s="1" t="n">
        <v>33</v>
      </c>
      <c r="F4471" s="1" t="s">
        <v>93</v>
      </c>
      <c r="I4471" s="1" t="n">
        <v>5169</v>
      </c>
      <c r="J4471" s="1" t="n">
        <v>100297</v>
      </c>
      <c r="K4471" s="1" t="n">
        <v>70293</v>
      </c>
      <c r="L4471" s="1" t="s">
        <v>4110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7" t="n">
        <v>46196</v>
      </c>
      <c r="C4472" s="1" t="n">
        <v>6</v>
      </c>
      <c r="D4472" s="1" t="s">
        <v>3844</v>
      </c>
      <c r="E4472" s="1" t="n">
        <v>33</v>
      </c>
      <c r="F4472" s="1" t="s">
        <v>93</v>
      </c>
      <c r="I4472" s="1" t="n">
        <v>5169</v>
      </c>
      <c r="J4472" s="1" t="n">
        <v>110142</v>
      </c>
      <c r="K4472" s="1" t="n">
        <v>16699</v>
      </c>
      <c r="L4472" s="1" t="s">
        <v>4111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7" t="n">
        <v>46196</v>
      </c>
      <c r="C4473" s="1" t="n">
        <v>6</v>
      </c>
      <c r="D4473" s="1" t="s">
        <v>3844</v>
      </c>
      <c r="E4473" s="1" t="n">
        <v>33</v>
      </c>
      <c r="F4473" s="1" t="s">
        <v>93</v>
      </c>
      <c r="I4473" s="1" t="n">
        <v>5169</v>
      </c>
      <c r="J4473" s="1" t="n">
        <v>110168</v>
      </c>
      <c r="K4473" s="1" t="n">
        <v>37365</v>
      </c>
      <c r="L4473" s="1" t="s">
        <v>4112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7" t="n">
        <v>46196</v>
      </c>
      <c r="C4474" s="1" t="n">
        <v>6</v>
      </c>
      <c r="D4474" s="1" t="s">
        <v>3844</v>
      </c>
      <c r="E4474" s="1" t="n">
        <v>33</v>
      </c>
      <c r="F4474" s="1" t="s">
        <v>93</v>
      </c>
      <c r="I4474" s="1" t="n">
        <v>5169</v>
      </c>
      <c r="J4474" s="1" t="n">
        <v>110489</v>
      </c>
      <c r="K4474" s="1" t="n">
        <v>54743</v>
      </c>
      <c r="L4474" s="1" t="s">
        <v>4114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7" t="n">
        <v>46196</v>
      </c>
      <c r="C4475" s="1" t="n">
        <v>6</v>
      </c>
      <c r="D4475" s="1" t="s">
        <v>3844</v>
      </c>
      <c r="E4475" s="1" t="n">
        <v>33</v>
      </c>
      <c r="F4475" s="1" t="s">
        <v>93</v>
      </c>
      <c r="I4475" s="1" t="n">
        <v>5169</v>
      </c>
      <c r="J4475" s="1" t="n">
        <v>80078</v>
      </c>
      <c r="K4475" s="1" t="n">
        <v>710</v>
      </c>
      <c r="L4475" s="1" t="s">
        <v>4115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7" t="n">
        <v>46196</v>
      </c>
      <c r="C4476" s="1" t="n">
        <v>6</v>
      </c>
      <c r="D4476" s="1" t="s">
        <v>3844</v>
      </c>
      <c r="E4476" s="1" t="n">
        <v>33</v>
      </c>
      <c r="F4476" s="1" t="s">
        <v>93</v>
      </c>
      <c r="I4476" s="1" t="n">
        <v>5170</v>
      </c>
      <c r="J4476" s="1" t="n">
        <v>100105</v>
      </c>
      <c r="K4476" s="1" t="n">
        <v>106</v>
      </c>
      <c r="L4476" s="1" t="s">
        <v>4118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7" t="n">
        <v>46196</v>
      </c>
      <c r="C4477" s="1" t="n">
        <v>6</v>
      </c>
      <c r="D4477" s="1" t="s">
        <v>3844</v>
      </c>
      <c r="E4477" s="1" t="n">
        <v>33</v>
      </c>
      <c r="F4477" s="1" t="s">
        <v>93</v>
      </c>
      <c r="I4477" s="1" t="n">
        <v>5170</v>
      </c>
      <c r="J4477" s="1" t="n">
        <v>100116</v>
      </c>
      <c r="K4477" s="1" t="n">
        <v>117</v>
      </c>
      <c r="L4477" s="1" t="s">
        <v>4123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7" t="n">
        <v>46196</v>
      </c>
      <c r="C4478" s="1" t="n">
        <v>6</v>
      </c>
      <c r="D4478" s="1" t="s">
        <v>3844</v>
      </c>
      <c r="E4478" s="1" t="n">
        <v>33</v>
      </c>
      <c r="F4478" s="1" t="s">
        <v>93</v>
      </c>
      <c r="I4478" s="1" t="n">
        <v>5170</v>
      </c>
      <c r="J4478" s="1" t="n">
        <v>100118</v>
      </c>
      <c r="K4478" s="1" t="n">
        <v>119</v>
      </c>
      <c r="L4478" s="1" t="s">
        <v>4124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7" t="n">
        <v>46196</v>
      </c>
      <c r="C4479" s="1" t="n">
        <v>6</v>
      </c>
      <c r="D4479" s="1" t="s">
        <v>3844</v>
      </c>
      <c r="E4479" s="1" t="n">
        <v>33</v>
      </c>
      <c r="F4479" s="1" t="s">
        <v>93</v>
      </c>
      <c r="I4479" s="1" t="n">
        <v>5170</v>
      </c>
      <c r="J4479" s="1" t="n">
        <v>100121</v>
      </c>
      <c r="K4479" s="1" t="n">
        <v>122</v>
      </c>
      <c r="L4479" s="1" t="s">
        <v>4196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7" t="n">
        <v>46196</v>
      </c>
      <c r="C4480" s="1" t="n">
        <v>6</v>
      </c>
      <c r="D4480" s="1" t="s">
        <v>3844</v>
      </c>
      <c r="E4480" s="1" t="n">
        <v>33</v>
      </c>
      <c r="F4480" s="1" t="s">
        <v>93</v>
      </c>
      <c r="I4480" s="1" t="n">
        <v>5170</v>
      </c>
      <c r="J4480" s="1" t="n">
        <v>100122</v>
      </c>
      <c r="K4480" s="1" t="n">
        <v>123</v>
      </c>
      <c r="L4480" s="1" t="s">
        <v>4125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7" t="n">
        <v>46196</v>
      </c>
      <c r="C4481" s="1" t="n">
        <v>6</v>
      </c>
      <c r="D4481" s="1" t="s">
        <v>3844</v>
      </c>
      <c r="E4481" s="1" t="n">
        <v>33</v>
      </c>
      <c r="F4481" s="1" t="s">
        <v>93</v>
      </c>
      <c r="I4481" s="1" t="n">
        <v>5170</v>
      </c>
      <c r="J4481" s="1" t="n">
        <v>100123</v>
      </c>
      <c r="K4481" s="1" t="n">
        <v>124</v>
      </c>
      <c r="L4481" s="1" t="s">
        <v>4126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7" t="n">
        <v>46196</v>
      </c>
      <c r="C4482" s="1" t="n">
        <v>6</v>
      </c>
      <c r="D4482" s="1" t="s">
        <v>3844</v>
      </c>
      <c r="E4482" s="1" t="n">
        <v>33</v>
      </c>
      <c r="F4482" s="1" t="s">
        <v>93</v>
      </c>
      <c r="I4482" s="1" t="n">
        <v>5170</v>
      </c>
      <c r="J4482" s="1" t="n">
        <v>100124</v>
      </c>
      <c r="K4482" s="1" t="n">
        <v>125</v>
      </c>
      <c r="L4482" s="1" t="s">
        <v>4127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7" t="n">
        <v>46196</v>
      </c>
      <c r="C4483" s="1" t="n">
        <v>6</v>
      </c>
      <c r="D4483" s="1" t="s">
        <v>3844</v>
      </c>
      <c r="E4483" s="1" t="n">
        <v>33</v>
      </c>
      <c r="F4483" s="1" t="s">
        <v>93</v>
      </c>
      <c r="I4483" s="1" t="n">
        <v>5170</v>
      </c>
      <c r="J4483" s="1" t="n">
        <v>100125</v>
      </c>
      <c r="K4483" s="1" t="n">
        <v>126</v>
      </c>
      <c r="L4483" s="1" t="s">
        <v>4197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7" t="n">
        <v>46196</v>
      </c>
      <c r="C4484" s="1" t="n">
        <v>6</v>
      </c>
      <c r="D4484" s="1" t="s">
        <v>3844</v>
      </c>
      <c r="E4484" s="1" t="n">
        <v>33</v>
      </c>
      <c r="F4484" s="1" t="s">
        <v>93</v>
      </c>
      <c r="I4484" s="1" t="n">
        <v>5170</v>
      </c>
      <c r="J4484" s="1" t="n">
        <v>100133</v>
      </c>
      <c r="K4484" s="1" t="n">
        <v>134</v>
      </c>
      <c r="L4484" s="1" t="s">
        <v>4129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7" t="n">
        <v>46196</v>
      </c>
      <c r="C4485" s="1" t="n">
        <v>11</v>
      </c>
      <c r="D4485" s="1" t="s">
        <v>3845</v>
      </c>
      <c r="E4485" s="1" t="n">
        <v>1611</v>
      </c>
      <c r="F4485" s="1" t="s">
        <v>238</v>
      </c>
      <c r="I4485" s="1" t="n">
        <v>1773396</v>
      </c>
      <c r="J4485" s="1" t="n">
        <v>104845</v>
      </c>
      <c r="K4485" s="1" t="n">
        <v>70330909229</v>
      </c>
      <c r="L4485" s="1" t="s">
        <v>5805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7" t="n">
        <v>46196</v>
      </c>
      <c r="C4486" s="1" t="n">
        <v>11</v>
      </c>
      <c r="D4486" s="1" t="s">
        <v>3845</v>
      </c>
      <c r="E4486" s="1" t="n">
        <v>1611</v>
      </c>
      <c r="F4486" s="1" t="s">
        <v>238</v>
      </c>
      <c r="I4486" s="1" t="n">
        <v>1773396</v>
      </c>
      <c r="J4486" s="1" t="n">
        <v>20667</v>
      </c>
      <c r="K4486" s="1" t="n">
        <v>7896321000057</v>
      </c>
      <c r="L4486" s="1" t="s">
        <v>5806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7" t="n">
        <v>46196</v>
      </c>
      <c r="C4487" s="1" t="n">
        <v>11</v>
      </c>
      <c r="D4487" s="1" t="s">
        <v>3845</v>
      </c>
      <c r="E4487" s="1" t="n">
        <v>1611</v>
      </c>
      <c r="F4487" s="1" t="s">
        <v>238</v>
      </c>
      <c r="I4487" s="1" t="n">
        <v>1773396</v>
      </c>
      <c r="J4487" s="1" t="n">
        <v>23255</v>
      </c>
      <c r="K4487" s="1" t="n">
        <v>7898374662794</v>
      </c>
      <c r="L4487" s="1" t="s">
        <v>5807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7" t="n">
        <v>46196</v>
      </c>
      <c r="C4488" s="1" t="n">
        <v>11</v>
      </c>
      <c r="D4488" s="1" t="s">
        <v>3845</v>
      </c>
      <c r="E4488" s="1" t="n">
        <v>1611</v>
      </c>
      <c r="F4488" s="1" t="s">
        <v>238</v>
      </c>
      <c r="I4488" s="1" t="n">
        <v>1773396</v>
      </c>
      <c r="J4488" s="1" t="n">
        <v>25681</v>
      </c>
      <c r="K4488" s="1" t="n">
        <v>7896321014948</v>
      </c>
      <c r="L4488" s="1" t="s">
        <v>5808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7" t="n">
        <v>46196</v>
      </c>
      <c r="C4489" s="1" t="n">
        <v>11</v>
      </c>
      <c r="D4489" s="1" t="s">
        <v>3845</v>
      </c>
      <c r="E4489" s="1" t="n">
        <v>1611</v>
      </c>
      <c r="F4489" s="1" t="s">
        <v>238</v>
      </c>
      <c r="I4489" s="1" t="n">
        <v>1773396</v>
      </c>
      <c r="J4489" s="1" t="n">
        <v>25936</v>
      </c>
      <c r="K4489" s="1" t="n">
        <v>7896321011299</v>
      </c>
      <c r="L4489" s="1" t="s">
        <v>5809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7" t="n">
        <v>46196</v>
      </c>
      <c r="C4490" s="1" t="n">
        <v>11</v>
      </c>
      <c r="D4490" s="1" t="s">
        <v>3845</v>
      </c>
      <c r="E4490" s="1" t="n">
        <v>1611</v>
      </c>
      <c r="F4490" s="1" t="s">
        <v>238</v>
      </c>
      <c r="I4490" s="1" t="n">
        <v>1773396</v>
      </c>
      <c r="J4490" s="1" t="n">
        <v>41880</v>
      </c>
      <c r="K4490" s="1" t="n">
        <v>70330631328</v>
      </c>
      <c r="L4490" s="1" t="s">
        <v>5810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7" t="n">
        <v>46196</v>
      </c>
      <c r="C4491" s="1" t="n">
        <v>11</v>
      </c>
      <c r="D4491" s="1" t="s">
        <v>3845</v>
      </c>
      <c r="E4491" s="1" t="n">
        <v>1611</v>
      </c>
      <c r="F4491" s="1" t="s">
        <v>238</v>
      </c>
      <c r="I4491" s="1" t="n">
        <v>1773396</v>
      </c>
      <c r="J4491" s="1" t="n">
        <v>47233</v>
      </c>
      <c r="K4491" s="1" t="n">
        <v>7896321019493</v>
      </c>
      <c r="L4491" s="1" t="s">
        <v>5811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7" t="n">
        <v>46196</v>
      </c>
      <c r="C4492" s="1" t="n">
        <v>11</v>
      </c>
      <c r="D4492" s="1" t="s">
        <v>3845</v>
      </c>
      <c r="E4492" s="1" t="n">
        <v>1611</v>
      </c>
      <c r="F4492" s="1" t="s">
        <v>238</v>
      </c>
      <c r="I4492" s="1" t="n">
        <v>1773396</v>
      </c>
      <c r="J4492" s="1" t="n">
        <v>52778</v>
      </c>
      <c r="K4492" s="1" t="n">
        <v>7896321028440</v>
      </c>
      <c r="L4492" s="1" t="s">
        <v>5812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7" t="n">
        <v>46196</v>
      </c>
      <c r="C4493" s="1" t="n">
        <v>11</v>
      </c>
      <c r="D4493" s="1" t="s">
        <v>3845</v>
      </c>
      <c r="E4493" s="1" t="n">
        <v>1611</v>
      </c>
      <c r="F4493" s="1" t="s">
        <v>238</v>
      </c>
      <c r="I4493" s="1" t="n">
        <v>1773396</v>
      </c>
      <c r="J4493" s="1" t="n">
        <v>63061</v>
      </c>
      <c r="K4493" s="1" t="n">
        <v>7895265145329</v>
      </c>
      <c r="L4493" s="1" t="s">
        <v>5813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7" t="n">
        <v>46196</v>
      </c>
      <c r="C4494" s="1" t="n">
        <v>11</v>
      </c>
      <c r="D4494" s="1" t="s">
        <v>3845</v>
      </c>
      <c r="E4494" s="1" t="n">
        <v>1611</v>
      </c>
      <c r="F4494" s="1" t="s">
        <v>238</v>
      </c>
      <c r="I4494" s="1" t="n">
        <v>1773396</v>
      </c>
      <c r="J4494" s="1" t="n">
        <v>65788</v>
      </c>
      <c r="K4494" s="1" t="n">
        <v>7895265145312</v>
      </c>
      <c r="L4494" s="1" t="s">
        <v>5814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7" t="n">
        <v>46196</v>
      </c>
      <c r="C4495" s="1" t="n">
        <v>11</v>
      </c>
      <c r="D4495" s="1" t="s">
        <v>3845</v>
      </c>
      <c r="E4495" s="1" t="n">
        <v>1611</v>
      </c>
      <c r="F4495" s="1" t="s">
        <v>238</v>
      </c>
      <c r="I4495" s="1" t="n">
        <v>1773396</v>
      </c>
      <c r="J4495" s="1" t="n">
        <v>68551</v>
      </c>
      <c r="K4495" s="1" t="n">
        <v>7898374663227</v>
      </c>
      <c r="L4495" s="1" t="s">
        <v>5815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7" t="n">
        <v>46196</v>
      </c>
      <c r="C4496" s="1" t="n">
        <v>11</v>
      </c>
      <c r="D4496" s="1" t="s">
        <v>3845</v>
      </c>
      <c r="E4496" s="1" t="n">
        <v>1611</v>
      </c>
      <c r="F4496" s="1" t="s">
        <v>238</v>
      </c>
      <c r="I4496" s="1" t="n">
        <v>1773396</v>
      </c>
      <c r="J4496" s="1" t="n">
        <v>69218</v>
      </c>
      <c r="K4496" s="1" t="n">
        <v>7909989912676</v>
      </c>
      <c r="L4496" s="1" t="s">
        <v>5816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7" t="n">
        <v>46196</v>
      </c>
      <c r="C4497" s="1" t="n">
        <v>11</v>
      </c>
      <c r="D4497" s="1" t="s">
        <v>3845</v>
      </c>
      <c r="E4497" s="1" t="n">
        <v>1611</v>
      </c>
      <c r="F4497" s="1" t="s">
        <v>238</v>
      </c>
      <c r="I4497" s="1" t="n">
        <v>1773396</v>
      </c>
      <c r="J4497" s="1" t="n">
        <v>76962</v>
      </c>
      <c r="K4497" s="1" t="n">
        <v>7909989624807</v>
      </c>
      <c r="L4497" s="1" t="s">
        <v>5817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7" t="n">
        <v>46196</v>
      </c>
      <c r="C4498" s="1" t="n">
        <v>11</v>
      </c>
      <c r="D4498" s="1" t="s">
        <v>3845</v>
      </c>
      <c r="E4498" s="1" t="n">
        <v>1611</v>
      </c>
      <c r="F4498" s="1" t="s">
        <v>238</v>
      </c>
      <c r="I4498" s="1" t="n">
        <v>1773396</v>
      </c>
      <c r="J4498" s="1" t="n">
        <v>76964</v>
      </c>
      <c r="K4498" s="1" t="n">
        <v>7909989624814</v>
      </c>
      <c r="L4498" s="1" t="s">
        <v>5818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7" t="n">
        <v>46196</v>
      </c>
      <c r="C4499" s="1" t="n">
        <v>11</v>
      </c>
      <c r="D4499" s="1" t="s">
        <v>3845</v>
      </c>
      <c r="E4499" s="1" t="n">
        <v>1611</v>
      </c>
      <c r="F4499" s="1" t="s">
        <v>238</v>
      </c>
      <c r="I4499" s="1" t="n">
        <v>1773396</v>
      </c>
      <c r="J4499" s="1" t="n">
        <v>77348</v>
      </c>
      <c r="K4499" s="1" t="n">
        <v>7909989670163</v>
      </c>
      <c r="L4499" s="1" t="s">
        <v>5819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7" t="n">
        <v>46196</v>
      </c>
      <c r="C4500" s="1" t="n">
        <v>11</v>
      </c>
      <c r="D4500" s="1" t="s">
        <v>3845</v>
      </c>
      <c r="E4500" s="1" t="n">
        <v>1611</v>
      </c>
      <c r="F4500" s="1" t="s">
        <v>238</v>
      </c>
      <c r="I4500" s="1" t="n">
        <v>1773396</v>
      </c>
      <c r="J4500" s="1" t="n">
        <v>77359</v>
      </c>
      <c r="K4500" s="1" t="n">
        <v>7909989677704</v>
      </c>
      <c r="L4500" s="1" t="s">
        <v>5820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7" t="n">
        <v>46196</v>
      </c>
      <c r="C4501" s="1" t="n">
        <v>11</v>
      </c>
      <c r="D4501" s="1" t="s">
        <v>3845</v>
      </c>
      <c r="E4501" s="1" t="n">
        <v>1611</v>
      </c>
      <c r="F4501" s="1" t="s">
        <v>238</v>
      </c>
      <c r="I4501" s="1" t="n">
        <v>1773396</v>
      </c>
      <c r="J4501" s="1" t="n">
        <v>78591</v>
      </c>
      <c r="K4501" s="1" t="n">
        <v>7909989645468</v>
      </c>
      <c r="L4501" s="1" t="s">
        <v>5821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7" t="n">
        <v>46196</v>
      </c>
      <c r="C4502" s="1" t="n">
        <v>11</v>
      </c>
      <c r="D4502" s="1" t="s">
        <v>3845</v>
      </c>
      <c r="E4502" s="1" t="n">
        <v>1611</v>
      </c>
      <c r="F4502" s="1" t="s">
        <v>238</v>
      </c>
      <c r="I4502" s="1" t="n">
        <v>1773396</v>
      </c>
      <c r="J4502" s="1" t="n">
        <v>80722</v>
      </c>
      <c r="K4502" s="1" t="n">
        <v>7897653549146</v>
      </c>
      <c r="L4502" s="1" t="s">
        <v>5822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7" t="n">
        <v>46196</v>
      </c>
      <c r="C4503" s="1" t="n">
        <v>11</v>
      </c>
      <c r="D4503" s="1" t="s">
        <v>3845</v>
      </c>
      <c r="E4503" s="1" t="n">
        <v>1611</v>
      </c>
      <c r="F4503" s="1" t="s">
        <v>238</v>
      </c>
      <c r="I4503" s="1" t="n">
        <v>1773397</v>
      </c>
      <c r="J4503" s="1" t="n">
        <v>10245</v>
      </c>
      <c r="K4503" s="1" t="n">
        <v>7891010793463</v>
      </c>
      <c r="L4503" s="1" t="s">
        <v>5823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7" t="n">
        <v>46196</v>
      </c>
      <c r="C4504" s="1" t="n">
        <v>11</v>
      </c>
      <c r="D4504" s="1" t="s">
        <v>3845</v>
      </c>
      <c r="E4504" s="1" t="n">
        <v>1611</v>
      </c>
      <c r="F4504" s="1" t="s">
        <v>238</v>
      </c>
      <c r="I4504" s="1" t="n">
        <v>1773397</v>
      </c>
      <c r="J4504" s="1" t="n">
        <v>40080</v>
      </c>
      <c r="K4504" s="1" t="n">
        <v>7509546675121</v>
      </c>
      <c r="L4504" s="1" t="s">
        <v>5824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7" t="n">
        <v>46196</v>
      </c>
      <c r="C4505" s="1" t="n">
        <v>11</v>
      </c>
      <c r="D4505" s="1" t="s">
        <v>3845</v>
      </c>
      <c r="E4505" s="1" t="n">
        <v>1611</v>
      </c>
      <c r="F4505" s="1" t="s">
        <v>238</v>
      </c>
      <c r="I4505" s="1" t="n">
        <v>1773397</v>
      </c>
      <c r="J4505" s="1" t="n">
        <v>101300</v>
      </c>
      <c r="K4505" s="1" t="n">
        <v>7891024134610</v>
      </c>
      <c r="L4505" s="1" t="s">
        <v>5825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7" t="n">
        <v>46196</v>
      </c>
      <c r="C4506" s="1" t="n">
        <v>11</v>
      </c>
      <c r="D4506" s="1" t="s">
        <v>3845</v>
      </c>
      <c r="E4506" s="1" t="n">
        <v>1611</v>
      </c>
      <c r="F4506" s="1" t="s">
        <v>238</v>
      </c>
      <c r="I4506" s="1" t="n">
        <v>1773397</v>
      </c>
      <c r="J4506" s="1" t="n">
        <v>101303</v>
      </c>
      <c r="K4506" s="1" t="n">
        <v>7891024132005</v>
      </c>
      <c r="L4506" s="1" t="s">
        <v>5826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7" t="n">
        <v>46196</v>
      </c>
      <c r="C4507" s="1" t="n">
        <v>11</v>
      </c>
      <c r="D4507" s="1" t="s">
        <v>3845</v>
      </c>
      <c r="E4507" s="1" t="n">
        <v>1611</v>
      </c>
      <c r="F4507" s="1" t="s">
        <v>238</v>
      </c>
      <c r="I4507" s="1" t="n">
        <v>1773397</v>
      </c>
      <c r="J4507" s="1" t="n">
        <v>101334</v>
      </c>
      <c r="K4507" s="1" t="n">
        <v>7891528038612</v>
      </c>
      <c r="L4507" s="1" t="s">
        <v>5827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7" t="n">
        <v>46196</v>
      </c>
      <c r="C4508" s="1" t="n">
        <v>11</v>
      </c>
      <c r="D4508" s="1" t="s">
        <v>3845</v>
      </c>
      <c r="E4508" s="1" t="n">
        <v>1611</v>
      </c>
      <c r="F4508" s="1" t="s">
        <v>238</v>
      </c>
      <c r="I4508" s="1" t="n">
        <v>1773397</v>
      </c>
      <c r="J4508" s="1" t="n">
        <v>101338</v>
      </c>
      <c r="K4508" s="1" t="n">
        <v>7891528038025</v>
      </c>
      <c r="L4508" s="1" t="s">
        <v>5828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7" t="n">
        <v>46196</v>
      </c>
      <c r="C4509" s="1" t="n">
        <v>11</v>
      </c>
      <c r="D4509" s="1" t="s">
        <v>3845</v>
      </c>
      <c r="E4509" s="1" t="n">
        <v>1611</v>
      </c>
      <c r="F4509" s="1" t="s">
        <v>238</v>
      </c>
      <c r="I4509" s="1" t="n">
        <v>1773397</v>
      </c>
      <c r="J4509" s="1" t="n">
        <v>101339</v>
      </c>
      <c r="K4509" s="1" t="n">
        <v>7891528030142</v>
      </c>
      <c r="L4509" s="1" t="s">
        <v>5829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7" t="n">
        <v>46196</v>
      </c>
      <c r="C4510" s="1" t="n">
        <v>11</v>
      </c>
      <c r="D4510" s="1" t="s">
        <v>3845</v>
      </c>
      <c r="E4510" s="1" t="n">
        <v>1611</v>
      </c>
      <c r="F4510" s="1" t="s">
        <v>238</v>
      </c>
      <c r="I4510" s="1" t="n">
        <v>1773397</v>
      </c>
      <c r="J4510" s="1" t="n">
        <v>101340</v>
      </c>
      <c r="K4510" s="1" t="n">
        <v>7891528038001</v>
      </c>
      <c r="L4510" s="1" t="s">
        <v>5830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7" t="n">
        <v>46196</v>
      </c>
      <c r="C4511" s="1" t="n">
        <v>11</v>
      </c>
      <c r="D4511" s="1" t="s">
        <v>3845</v>
      </c>
      <c r="E4511" s="1" t="n">
        <v>1611</v>
      </c>
      <c r="F4511" s="1" t="s">
        <v>238</v>
      </c>
      <c r="I4511" s="1" t="n">
        <v>1773397</v>
      </c>
      <c r="J4511" s="1" t="n">
        <v>102652</v>
      </c>
      <c r="K4511" s="1" t="n">
        <v>70330709485</v>
      </c>
      <c r="L4511" s="1" t="s">
        <v>5831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7" t="n">
        <v>46196</v>
      </c>
      <c r="C4512" s="1" t="n">
        <v>11</v>
      </c>
      <c r="D4512" s="1" t="s">
        <v>3845</v>
      </c>
      <c r="E4512" s="1" t="n">
        <v>1611</v>
      </c>
      <c r="F4512" s="1" t="s">
        <v>238</v>
      </c>
      <c r="I4512" s="1" t="n">
        <v>1773397</v>
      </c>
      <c r="J4512" s="1" t="n">
        <v>103592</v>
      </c>
      <c r="K4512" s="1" t="n">
        <v>7891528038568</v>
      </c>
      <c r="L4512" s="1" t="s">
        <v>5832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7" t="n">
        <v>46196</v>
      </c>
      <c r="C4513" s="1" t="n">
        <v>11</v>
      </c>
      <c r="D4513" s="1" t="s">
        <v>3845</v>
      </c>
      <c r="E4513" s="1" t="n">
        <v>1611</v>
      </c>
      <c r="F4513" s="1" t="s">
        <v>238</v>
      </c>
      <c r="I4513" s="1" t="n">
        <v>1773397</v>
      </c>
      <c r="J4513" s="1" t="n">
        <v>104031</v>
      </c>
      <c r="K4513" s="1" t="n">
        <v>7891024134702</v>
      </c>
      <c r="L4513" s="1" t="s">
        <v>5833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7" t="n">
        <v>46196</v>
      </c>
      <c r="C4514" s="1" t="n">
        <v>11</v>
      </c>
      <c r="D4514" s="1" t="s">
        <v>3845</v>
      </c>
      <c r="E4514" s="1" t="n">
        <v>1611</v>
      </c>
      <c r="F4514" s="1" t="s">
        <v>238</v>
      </c>
      <c r="I4514" s="1" t="n">
        <v>1773397</v>
      </c>
      <c r="J4514" s="1" t="n">
        <v>104345</v>
      </c>
      <c r="K4514" s="1" t="n">
        <v>7891024132906</v>
      </c>
      <c r="L4514" s="1" t="s">
        <v>5834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7" t="n">
        <v>46196</v>
      </c>
      <c r="C4515" s="1" t="n">
        <v>11</v>
      </c>
      <c r="D4515" s="1" t="s">
        <v>3845</v>
      </c>
      <c r="E4515" s="1" t="n">
        <v>1611</v>
      </c>
      <c r="F4515" s="1" t="s">
        <v>238</v>
      </c>
      <c r="I4515" s="1" t="n">
        <v>1773397</v>
      </c>
      <c r="J4515" s="1" t="n">
        <v>12480</v>
      </c>
      <c r="K4515" s="1" t="n">
        <v>7891024132371</v>
      </c>
      <c r="L4515" s="1" t="s">
        <v>5835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7" t="n">
        <v>46196</v>
      </c>
      <c r="C4516" s="1" t="n">
        <v>11</v>
      </c>
      <c r="D4516" s="1" t="s">
        <v>3845</v>
      </c>
      <c r="E4516" s="1" t="n">
        <v>1611</v>
      </c>
      <c r="F4516" s="1" t="s">
        <v>238</v>
      </c>
      <c r="I4516" s="1" t="n">
        <v>1773397</v>
      </c>
      <c r="J4516" s="1" t="n">
        <v>12703</v>
      </c>
      <c r="K4516" s="1" t="n">
        <v>70330710221</v>
      </c>
      <c r="L4516" s="1" t="s">
        <v>5836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7" t="n">
        <v>46196</v>
      </c>
      <c r="C4517" s="1" t="n">
        <v>11</v>
      </c>
      <c r="D4517" s="1" t="s">
        <v>3845</v>
      </c>
      <c r="E4517" s="1" t="n">
        <v>1611</v>
      </c>
      <c r="F4517" s="1" t="s">
        <v>238</v>
      </c>
      <c r="I4517" s="1" t="n">
        <v>1773397</v>
      </c>
      <c r="J4517" s="1" t="n">
        <v>13289</v>
      </c>
      <c r="K4517" s="1" t="n">
        <v>70330717534</v>
      </c>
      <c r="L4517" s="1" t="s">
        <v>5837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7" t="n">
        <v>46196</v>
      </c>
      <c r="C4518" s="1" t="n">
        <v>11</v>
      </c>
      <c r="D4518" s="1" t="s">
        <v>3845</v>
      </c>
      <c r="E4518" s="1" t="n">
        <v>1611</v>
      </c>
      <c r="F4518" s="1" t="s">
        <v>238</v>
      </c>
      <c r="I4518" s="1" t="n">
        <v>1773397</v>
      </c>
      <c r="J4518" s="1" t="n">
        <v>15284</v>
      </c>
      <c r="K4518" s="1" t="n">
        <v>70330717565</v>
      </c>
      <c r="L4518" s="1" t="s">
        <v>5838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7" t="n">
        <v>46196</v>
      </c>
      <c r="C4519" s="1" t="n">
        <v>11</v>
      </c>
      <c r="D4519" s="1" t="s">
        <v>3845</v>
      </c>
      <c r="E4519" s="1" t="n">
        <v>1611</v>
      </c>
      <c r="F4519" s="1" t="s">
        <v>238</v>
      </c>
      <c r="I4519" s="1" t="n">
        <v>1773397</v>
      </c>
      <c r="J4519" s="1" t="n">
        <v>16197</v>
      </c>
      <c r="K4519" s="1" t="n">
        <v>7891010973483</v>
      </c>
      <c r="L4519" s="1" t="s">
        <v>5839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7" t="n">
        <v>46196</v>
      </c>
      <c r="C4520" s="1" t="n">
        <v>11</v>
      </c>
      <c r="D4520" s="1" t="s">
        <v>3845</v>
      </c>
      <c r="E4520" s="1" t="n">
        <v>1611</v>
      </c>
      <c r="F4520" s="1" t="s">
        <v>238</v>
      </c>
      <c r="I4520" s="1" t="n">
        <v>1773397</v>
      </c>
      <c r="J4520" s="1" t="n">
        <v>19684</v>
      </c>
      <c r="K4520" s="1" t="n">
        <v>70330729872</v>
      </c>
      <c r="L4520" s="1" t="s">
        <v>5840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7" t="n">
        <v>46196</v>
      </c>
      <c r="C4521" s="1" t="n">
        <v>11</v>
      </c>
      <c r="D4521" s="1" t="s">
        <v>3845</v>
      </c>
      <c r="E4521" s="1" t="n">
        <v>1611</v>
      </c>
      <c r="F4521" s="1" t="s">
        <v>238</v>
      </c>
      <c r="I4521" s="1" t="n">
        <v>1773397</v>
      </c>
      <c r="J4521" s="1" t="n">
        <v>19944</v>
      </c>
      <c r="K4521" s="1" t="n">
        <v>70330729858</v>
      </c>
      <c r="L4521" s="1" t="s">
        <v>5841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7" t="n">
        <v>46196</v>
      </c>
      <c r="C4522" s="1" t="n">
        <v>11</v>
      </c>
      <c r="D4522" s="1" t="s">
        <v>3845</v>
      </c>
      <c r="E4522" s="1" t="n">
        <v>1611</v>
      </c>
      <c r="F4522" s="1" t="s">
        <v>238</v>
      </c>
      <c r="I4522" s="1" t="n">
        <v>1773397</v>
      </c>
      <c r="J4522" s="1" t="n">
        <v>22351</v>
      </c>
      <c r="K4522" s="1" t="n">
        <v>70330727984</v>
      </c>
      <c r="L4522" s="1" t="s">
        <v>5842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7" t="n">
        <v>46196</v>
      </c>
      <c r="C4523" s="1" t="n">
        <v>11</v>
      </c>
      <c r="D4523" s="1" t="s">
        <v>3845</v>
      </c>
      <c r="E4523" s="1" t="n">
        <v>1611</v>
      </c>
      <c r="F4523" s="1" t="s">
        <v>238</v>
      </c>
      <c r="I4523" s="1" t="n">
        <v>1773397</v>
      </c>
      <c r="J4523" s="1" t="n">
        <v>23269</v>
      </c>
      <c r="K4523" s="1" t="n">
        <v>7891528038308</v>
      </c>
      <c r="L4523" s="1" t="s">
        <v>5843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7" t="n">
        <v>46196</v>
      </c>
      <c r="C4524" s="1" t="n">
        <v>11</v>
      </c>
      <c r="D4524" s="1" t="s">
        <v>3845</v>
      </c>
      <c r="E4524" s="1" t="n">
        <v>1611</v>
      </c>
      <c r="F4524" s="1" t="s">
        <v>238</v>
      </c>
      <c r="I4524" s="1" t="n">
        <v>1773397</v>
      </c>
      <c r="J4524" s="1" t="n">
        <v>23998</v>
      </c>
      <c r="K4524" s="1" t="n">
        <v>7891010518844</v>
      </c>
      <c r="L4524" s="1" t="s">
        <v>5844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7" t="n">
        <v>46196</v>
      </c>
      <c r="C4525" s="1" t="n">
        <v>11</v>
      </c>
      <c r="D4525" s="1" t="s">
        <v>3845</v>
      </c>
      <c r="E4525" s="1" t="n">
        <v>1611</v>
      </c>
      <c r="F4525" s="1" t="s">
        <v>238</v>
      </c>
      <c r="I4525" s="1" t="n">
        <v>1773397</v>
      </c>
      <c r="J4525" s="1" t="n">
        <v>24560</v>
      </c>
      <c r="K4525" s="1" t="n">
        <v>70330731745</v>
      </c>
      <c r="L4525" s="1" t="s">
        <v>5845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7" t="n">
        <v>46196</v>
      </c>
      <c r="C4526" s="1" t="n">
        <v>11</v>
      </c>
      <c r="D4526" s="1" t="s">
        <v>3845</v>
      </c>
      <c r="E4526" s="1" t="n">
        <v>1611</v>
      </c>
      <c r="F4526" s="1" t="s">
        <v>238</v>
      </c>
      <c r="I4526" s="1" t="n">
        <v>1773397</v>
      </c>
      <c r="J4526" s="1" t="n">
        <v>25921</v>
      </c>
      <c r="K4526" s="1" t="n">
        <v>7891010607135</v>
      </c>
      <c r="L4526" s="1" t="s">
        <v>5846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7" t="n">
        <v>46196</v>
      </c>
      <c r="C4527" s="1" t="n">
        <v>11</v>
      </c>
      <c r="D4527" s="1" t="s">
        <v>3845</v>
      </c>
      <c r="E4527" s="1" t="n">
        <v>1611</v>
      </c>
      <c r="F4527" s="1" t="s">
        <v>238</v>
      </c>
      <c r="I4527" s="1" t="n">
        <v>1773397</v>
      </c>
      <c r="J4527" s="1" t="n">
        <v>26085</v>
      </c>
      <c r="K4527" s="1" t="n">
        <v>7891528029498</v>
      </c>
      <c r="L4527" s="1" t="s">
        <v>5847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7" t="n">
        <v>46196</v>
      </c>
      <c r="C4528" s="1" t="n">
        <v>11</v>
      </c>
      <c r="D4528" s="1" t="s">
        <v>3845</v>
      </c>
      <c r="E4528" s="1" t="n">
        <v>1611</v>
      </c>
      <c r="F4528" s="1" t="s">
        <v>238</v>
      </c>
      <c r="I4528" s="1" t="n">
        <v>1773397</v>
      </c>
      <c r="J4528" s="1" t="n">
        <v>29685</v>
      </c>
      <c r="K4528" s="1" t="n">
        <v>7891010245610</v>
      </c>
      <c r="L4528" s="1" t="s">
        <v>5848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7" t="n">
        <v>46196</v>
      </c>
      <c r="C4529" s="1" t="n">
        <v>11</v>
      </c>
      <c r="D4529" s="1" t="s">
        <v>3845</v>
      </c>
      <c r="E4529" s="1" t="n">
        <v>1611</v>
      </c>
      <c r="F4529" s="1" t="s">
        <v>238</v>
      </c>
      <c r="I4529" s="1" t="n">
        <v>1773397</v>
      </c>
      <c r="J4529" s="1" t="n">
        <v>38627</v>
      </c>
      <c r="K4529" s="1" t="n">
        <v>7896012879740</v>
      </c>
      <c r="L4529" s="1" t="s">
        <v>5849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7" t="n">
        <v>46196</v>
      </c>
      <c r="C4530" s="1" t="n">
        <v>11</v>
      </c>
      <c r="D4530" s="1" t="s">
        <v>3845</v>
      </c>
      <c r="E4530" s="1" t="n">
        <v>1611</v>
      </c>
      <c r="F4530" s="1" t="s">
        <v>238</v>
      </c>
      <c r="I4530" s="1" t="n">
        <v>1773397</v>
      </c>
      <c r="J4530" s="1" t="n">
        <v>40515</v>
      </c>
      <c r="K4530" s="1" t="n">
        <v>7891010254155</v>
      </c>
      <c r="L4530" s="1" t="s">
        <v>5850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7" t="n">
        <v>46196</v>
      </c>
      <c r="C4531" s="1" t="n">
        <v>11</v>
      </c>
      <c r="D4531" s="1" t="s">
        <v>3845</v>
      </c>
      <c r="E4531" s="1" t="n">
        <v>1611</v>
      </c>
      <c r="F4531" s="1" t="s">
        <v>238</v>
      </c>
      <c r="I4531" s="1" t="n">
        <v>1773397</v>
      </c>
      <c r="J4531" s="1" t="n">
        <v>41083</v>
      </c>
      <c r="K4531" s="1" t="n">
        <v>7898133019906</v>
      </c>
      <c r="L4531" s="1" t="s">
        <v>5851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7" t="n">
        <v>46196</v>
      </c>
      <c r="C4532" s="1" t="n">
        <v>11</v>
      </c>
      <c r="D4532" s="1" t="s">
        <v>3845</v>
      </c>
      <c r="E4532" s="1" t="n">
        <v>1611</v>
      </c>
      <c r="F4532" s="1" t="s">
        <v>238</v>
      </c>
      <c r="I4532" s="1" t="n">
        <v>1773397</v>
      </c>
      <c r="J4532" s="1" t="n">
        <v>41084</v>
      </c>
      <c r="K4532" s="1" t="n">
        <v>7898133019913</v>
      </c>
      <c r="L4532" s="1" t="s">
        <v>5852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7" t="n">
        <v>46196</v>
      </c>
      <c r="C4533" s="1" t="n">
        <v>11</v>
      </c>
      <c r="D4533" s="1" t="s">
        <v>3845</v>
      </c>
      <c r="E4533" s="1" t="n">
        <v>1611</v>
      </c>
      <c r="F4533" s="1" t="s">
        <v>238</v>
      </c>
      <c r="I4533" s="1" t="n">
        <v>1773397</v>
      </c>
      <c r="J4533" s="1" t="n">
        <v>41086</v>
      </c>
      <c r="K4533" s="1" t="n">
        <v>7898133019937</v>
      </c>
      <c r="L4533" s="1" t="s">
        <v>5853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7" t="n">
        <v>46196</v>
      </c>
      <c r="C4534" s="1" t="n">
        <v>11</v>
      </c>
      <c r="D4534" s="1" t="s">
        <v>3845</v>
      </c>
      <c r="E4534" s="1" t="n">
        <v>1611</v>
      </c>
      <c r="F4534" s="1" t="s">
        <v>238</v>
      </c>
      <c r="I4534" s="1" t="n">
        <v>1773397</v>
      </c>
      <c r="J4534" s="1" t="n">
        <v>45286</v>
      </c>
      <c r="K4534" s="1" t="n">
        <v>7896012880432</v>
      </c>
      <c r="L4534" s="1" t="s">
        <v>5854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7" t="n">
        <v>46196</v>
      </c>
      <c r="C4535" s="1" t="n">
        <v>11</v>
      </c>
      <c r="D4535" s="1" t="s">
        <v>3845</v>
      </c>
      <c r="E4535" s="1" t="n">
        <v>1611</v>
      </c>
      <c r="F4535" s="1" t="s">
        <v>238</v>
      </c>
      <c r="I4535" s="1" t="n">
        <v>1773397</v>
      </c>
      <c r="J4535" s="1" t="n">
        <v>45307</v>
      </c>
      <c r="K4535" s="1" t="n">
        <v>7896012880470</v>
      </c>
      <c r="L4535" s="1" t="s">
        <v>5855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7" t="n">
        <v>46196</v>
      </c>
      <c r="C4536" s="1" t="n">
        <v>11</v>
      </c>
      <c r="D4536" s="1" t="s">
        <v>3845</v>
      </c>
      <c r="E4536" s="1" t="n">
        <v>1611</v>
      </c>
      <c r="F4536" s="1" t="s">
        <v>238</v>
      </c>
      <c r="I4536" s="1" t="n">
        <v>1773397</v>
      </c>
      <c r="J4536" s="1" t="n">
        <v>47039</v>
      </c>
      <c r="K4536" s="1" t="n">
        <v>7896012880456</v>
      </c>
      <c r="L4536" s="1" t="s">
        <v>5856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7" t="n">
        <v>46196</v>
      </c>
      <c r="C4537" s="1" t="n">
        <v>11</v>
      </c>
      <c r="D4537" s="1" t="s">
        <v>3845</v>
      </c>
      <c r="E4537" s="1" t="n">
        <v>1611</v>
      </c>
      <c r="F4537" s="1" t="s">
        <v>238</v>
      </c>
      <c r="I4537" s="1" t="n">
        <v>1773397</v>
      </c>
      <c r="J4537" s="1" t="n">
        <v>47040</v>
      </c>
      <c r="K4537" s="1" t="n">
        <v>7896012880449</v>
      </c>
      <c r="L4537" s="1" t="s">
        <v>5857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7" t="n">
        <v>46196</v>
      </c>
      <c r="C4538" s="1" t="n">
        <v>11</v>
      </c>
      <c r="D4538" s="1" t="s">
        <v>3845</v>
      </c>
      <c r="E4538" s="1" t="n">
        <v>1611</v>
      </c>
      <c r="F4538" s="1" t="s">
        <v>238</v>
      </c>
      <c r="I4538" s="1" t="n">
        <v>1773397</v>
      </c>
      <c r="J4538" s="1" t="n">
        <v>51440</v>
      </c>
      <c r="K4538" s="1" t="n">
        <v>7896012879665</v>
      </c>
      <c r="L4538" s="1" t="s">
        <v>5858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7" t="n">
        <v>46196</v>
      </c>
      <c r="C4539" s="1" t="n">
        <v>11</v>
      </c>
      <c r="D4539" s="1" t="s">
        <v>3845</v>
      </c>
      <c r="E4539" s="1" t="n">
        <v>1611</v>
      </c>
      <c r="F4539" s="1" t="s">
        <v>238</v>
      </c>
      <c r="I4539" s="1" t="n">
        <v>1773397</v>
      </c>
      <c r="J4539" s="1" t="n">
        <v>52152</v>
      </c>
      <c r="K4539" s="1" t="n">
        <v>7891010245092</v>
      </c>
      <c r="L4539" s="1" t="s">
        <v>5859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7" t="n">
        <v>46196</v>
      </c>
      <c r="C4540" s="1" t="n">
        <v>11</v>
      </c>
      <c r="D4540" s="1" t="s">
        <v>3845</v>
      </c>
      <c r="E4540" s="1" t="n">
        <v>1611</v>
      </c>
      <c r="F4540" s="1" t="s">
        <v>238</v>
      </c>
      <c r="I4540" s="1" t="n">
        <v>1773397</v>
      </c>
      <c r="J4540" s="1" t="n">
        <v>56742</v>
      </c>
      <c r="K4540" s="1" t="n">
        <v>7896012880760</v>
      </c>
      <c r="L4540" s="1" t="s">
        <v>5860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7" t="n">
        <v>46196</v>
      </c>
      <c r="C4541" s="1" t="n">
        <v>11</v>
      </c>
      <c r="D4541" s="1" t="s">
        <v>3845</v>
      </c>
      <c r="E4541" s="1" t="n">
        <v>1611</v>
      </c>
      <c r="F4541" s="1" t="s">
        <v>238</v>
      </c>
      <c r="I4541" s="1" t="n">
        <v>1773397</v>
      </c>
      <c r="J4541" s="1" t="n">
        <v>57369</v>
      </c>
      <c r="K4541" s="1" t="n">
        <v>7509546687537</v>
      </c>
      <c r="L4541" s="1" t="s">
        <v>5861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7" t="n">
        <v>46196</v>
      </c>
      <c r="C4542" s="1" t="n">
        <v>11</v>
      </c>
      <c r="D4542" s="1" t="s">
        <v>3845</v>
      </c>
      <c r="E4542" s="1" t="n">
        <v>1611</v>
      </c>
      <c r="F4542" s="1" t="s">
        <v>238</v>
      </c>
      <c r="I4542" s="1" t="n">
        <v>1773397</v>
      </c>
      <c r="J4542" s="1" t="n">
        <v>74975</v>
      </c>
      <c r="K4542" s="1" t="n">
        <v>7898133019920</v>
      </c>
      <c r="L4542" s="1" t="s">
        <v>5862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7" t="n">
        <v>46196</v>
      </c>
      <c r="C4543" s="1" t="n">
        <v>11</v>
      </c>
      <c r="D4543" s="1" t="s">
        <v>3845</v>
      </c>
      <c r="E4543" s="1" t="n">
        <v>1611</v>
      </c>
      <c r="F4543" s="1" t="s">
        <v>238</v>
      </c>
      <c r="I4543" s="1" t="n">
        <v>1773397</v>
      </c>
      <c r="J4543" s="1" t="n">
        <v>80158</v>
      </c>
      <c r="K4543" s="1" t="n">
        <v>7509546702728</v>
      </c>
      <c r="L4543" s="1" t="s">
        <v>5863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7" t="n">
        <v>46196</v>
      </c>
      <c r="C4544" s="1" t="n">
        <v>11</v>
      </c>
      <c r="D4544" s="1" t="s">
        <v>3845</v>
      </c>
      <c r="E4544" s="1" t="n">
        <v>1611</v>
      </c>
      <c r="F4544" s="1" t="s">
        <v>238</v>
      </c>
      <c r="I4544" s="1" t="n">
        <v>1773397</v>
      </c>
      <c r="J4544" s="1" t="n">
        <v>81483</v>
      </c>
      <c r="K4544" s="1" t="n">
        <v>7896012879658</v>
      </c>
      <c r="L4544" s="1" t="s">
        <v>5864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7" t="n">
        <v>46196</v>
      </c>
      <c r="C4545" s="1" t="n">
        <v>11</v>
      </c>
      <c r="D4545" s="1" t="s">
        <v>3845</v>
      </c>
      <c r="E4545" s="1" t="n">
        <v>1611</v>
      </c>
      <c r="F4545" s="1" t="s">
        <v>238</v>
      </c>
      <c r="I4545" s="1" t="n">
        <v>1773397</v>
      </c>
      <c r="J4545" s="1" t="n">
        <v>81484</v>
      </c>
      <c r="K4545" s="1" t="n">
        <v>7896012881521</v>
      </c>
      <c r="L4545" s="1" t="s">
        <v>5865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7" t="n">
        <v>46196</v>
      </c>
      <c r="C4546" s="1" t="n">
        <v>11</v>
      </c>
      <c r="D4546" s="1" t="s">
        <v>3845</v>
      </c>
      <c r="E4546" s="1" t="n">
        <v>1611</v>
      </c>
      <c r="F4546" s="1" t="s">
        <v>238</v>
      </c>
      <c r="I4546" s="1" t="n">
        <v>1773397</v>
      </c>
      <c r="J4546" s="1" t="n">
        <v>81485</v>
      </c>
      <c r="K4546" s="1" t="n">
        <v>7896012879993</v>
      </c>
      <c r="L4546" s="1" t="s">
        <v>5866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7" t="n">
        <v>46196</v>
      </c>
      <c r="C4547" s="1" t="n">
        <v>11</v>
      </c>
      <c r="D4547" s="1" t="s">
        <v>3845</v>
      </c>
      <c r="E4547" s="1" t="n">
        <v>1611</v>
      </c>
      <c r="F4547" s="1" t="s">
        <v>238</v>
      </c>
      <c r="I4547" s="1" t="n">
        <v>1773397</v>
      </c>
      <c r="J4547" s="1" t="n">
        <v>81486</v>
      </c>
      <c r="K4547" s="1" t="n">
        <v>7896012880005</v>
      </c>
      <c r="L4547" s="1" t="s">
        <v>5867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7" t="n">
        <v>46196</v>
      </c>
      <c r="C4548" s="1" t="n">
        <v>171</v>
      </c>
      <c r="D4548" s="1" t="s">
        <v>3878</v>
      </c>
      <c r="E4548" s="1" t="n">
        <v>1107</v>
      </c>
      <c r="F4548" s="1" t="s">
        <v>155</v>
      </c>
      <c r="I4548" s="1" t="n">
        <v>419612</v>
      </c>
      <c r="J4548" s="1" t="n">
        <v>17325</v>
      </c>
      <c r="K4548" s="1" t="n">
        <v>7895144603063</v>
      </c>
      <c r="L4548" s="1" t="s">
        <v>4607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7" t="n">
        <v>46196</v>
      </c>
      <c r="C4549" s="1" t="n">
        <v>171</v>
      </c>
      <c r="D4549" s="1" t="s">
        <v>3878</v>
      </c>
      <c r="E4549" s="1" t="n">
        <v>1740</v>
      </c>
      <c r="F4549" s="1" t="s">
        <v>296</v>
      </c>
      <c r="I4549" s="1" t="n">
        <v>1238960</v>
      </c>
      <c r="J4549" s="1" t="n">
        <v>79292</v>
      </c>
      <c r="K4549" s="1" t="n">
        <v>7891164029104</v>
      </c>
      <c r="L4549" s="1" t="s">
        <v>5868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7" t="n">
        <v>46197</v>
      </c>
      <c r="C4550" s="1" t="n">
        <v>1</v>
      </c>
      <c r="D4550" s="1" t="s">
        <v>3781</v>
      </c>
      <c r="E4550" s="1" t="n">
        <v>10086</v>
      </c>
      <c r="F4550" s="1" t="s">
        <v>905</v>
      </c>
      <c r="I4550" s="1" t="n">
        <v>35</v>
      </c>
      <c r="J4550" s="1" t="n">
        <v>61580</v>
      </c>
      <c r="K4550" s="1" t="n">
        <v>2258157</v>
      </c>
      <c r="L4550" s="1" t="s">
        <v>3816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7" t="n">
        <v>46197</v>
      </c>
      <c r="C4551" s="1" t="n">
        <v>1</v>
      </c>
      <c r="D4551" s="1" t="s">
        <v>3781</v>
      </c>
      <c r="E4551" s="1" t="n">
        <v>10086</v>
      </c>
      <c r="F4551" s="1" t="s">
        <v>905</v>
      </c>
      <c r="I4551" s="1" t="n">
        <v>35</v>
      </c>
      <c r="J4551" s="1" t="n">
        <v>61597</v>
      </c>
      <c r="K4551" s="1" t="n">
        <v>2258188</v>
      </c>
      <c r="L4551" s="1" t="s">
        <v>3817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7" t="n">
        <v>46197</v>
      </c>
      <c r="C4552" s="1" t="n">
        <v>1</v>
      </c>
      <c r="D4552" s="1" t="s">
        <v>3781</v>
      </c>
      <c r="E4552" s="1" t="n">
        <v>10073</v>
      </c>
      <c r="F4552" s="1" t="s">
        <v>167</v>
      </c>
      <c r="I4552" s="1" t="n">
        <v>178</v>
      </c>
      <c r="J4552" s="1" t="n">
        <v>80829</v>
      </c>
      <c r="K4552" s="1" t="n">
        <v>7896336012267</v>
      </c>
      <c r="L4552" s="1" t="s">
        <v>5869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7" t="n">
        <v>46197</v>
      </c>
      <c r="C4553" s="1" t="n">
        <v>1</v>
      </c>
      <c r="D4553" s="1" t="s">
        <v>3781</v>
      </c>
      <c r="E4553" s="1" t="n">
        <v>10073</v>
      </c>
      <c r="F4553" s="1" t="s">
        <v>167</v>
      </c>
      <c r="I4553" s="1" t="n">
        <v>178</v>
      </c>
      <c r="J4553" s="1" t="n">
        <v>80830</v>
      </c>
      <c r="K4553" s="1" t="n">
        <v>7896336010010</v>
      </c>
      <c r="L4553" s="1" t="s">
        <v>5870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7" t="n">
        <v>46197</v>
      </c>
      <c r="C4554" s="1" t="n">
        <v>1</v>
      </c>
      <c r="D4554" s="1" t="s">
        <v>3781</v>
      </c>
      <c r="E4554" s="1" t="n">
        <v>10073</v>
      </c>
      <c r="F4554" s="1" t="s">
        <v>167</v>
      </c>
      <c r="I4554" s="1" t="n">
        <v>178</v>
      </c>
      <c r="J4554" s="1" t="n">
        <v>80831</v>
      </c>
      <c r="K4554" s="1" t="n">
        <v>7896336012250</v>
      </c>
      <c r="L4554" s="1" t="s">
        <v>5871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7" t="n">
        <v>46197</v>
      </c>
      <c r="C4555" s="1" t="n">
        <v>1</v>
      </c>
      <c r="D4555" s="1" t="s">
        <v>3781</v>
      </c>
      <c r="E4555" s="1" t="n">
        <v>1152</v>
      </c>
      <c r="F4555" s="1" t="s">
        <v>1396</v>
      </c>
      <c r="I4555" s="1" t="n">
        <v>256</v>
      </c>
      <c r="J4555" s="1" t="n">
        <v>108486</v>
      </c>
      <c r="K4555" s="1" t="n">
        <v>7898316970055</v>
      </c>
      <c r="L4555" s="1" t="s">
        <v>5872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7" t="n">
        <v>46197</v>
      </c>
      <c r="C4556" s="1" t="n">
        <v>1</v>
      </c>
      <c r="D4556" s="1" t="s">
        <v>3781</v>
      </c>
      <c r="E4556" s="1" t="n">
        <v>1152</v>
      </c>
      <c r="F4556" s="1" t="s">
        <v>1396</v>
      </c>
      <c r="I4556" s="1" t="n">
        <v>256</v>
      </c>
      <c r="J4556" s="1" t="n">
        <v>108487</v>
      </c>
      <c r="K4556" s="1" t="n">
        <v>7898316970017</v>
      </c>
      <c r="L4556" s="1" t="s">
        <v>5873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7" t="n">
        <v>46197</v>
      </c>
      <c r="C4557" s="1" t="n">
        <v>1</v>
      </c>
      <c r="D4557" s="1" t="s">
        <v>3781</v>
      </c>
      <c r="E4557" s="1" t="n">
        <v>10018</v>
      </c>
      <c r="F4557" s="1" t="s">
        <v>368</v>
      </c>
      <c r="I4557" s="1" t="n">
        <v>312</v>
      </c>
      <c r="J4557" s="1" t="n">
        <v>100933</v>
      </c>
      <c r="K4557" s="1" t="n">
        <v>7896982100059</v>
      </c>
      <c r="L4557" s="1" t="s">
        <v>3880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7" t="n">
        <v>46197</v>
      </c>
      <c r="C4558" s="1" t="n">
        <v>1</v>
      </c>
      <c r="D4558" s="1" t="s">
        <v>3781</v>
      </c>
      <c r="E4558" s="1" t="n">
        <v>10018</v>
      </c>
      <c r="F4558" s="1" t="s">
        <v>368</v>
      </c>
      <c r="I4558" s="1" t="n">
        <v>312</v>
      </c>
      <c r="J4558" s="1" t="n">
        <v>101851</v>
      </c>
      <c r="K4558" s="1" t="n">
        <v>7898286200053</v>
      </c>
      <c r="L4558" s="1" t="s">
        <v>4547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7" t="n">
        <v>46197</v>
      </c>
      <c r="C4559" s="1" t="n">
        <v>1</v>
      </c>
      <c r="D4559" s="1" t="s">
        <v>3781</v>
      </c>
      <c r="E4559" s="1" t="n">
        <v>642</v>
      </c>
      <c r="F4559" s="1" t="s">
        <v>186</v>
      </c>
      <c r="I4559" s="1" t="n">
        <v>508</v>
      </c>
      <c r="J4559" s="1" t="n">
        <v>71766</v>
      </c>
      <c r="K4559" s="1" t="n">
        <v>779180</v>
      </c>
      <c r="L4559" s="1" t="s">
        <v>3881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7" t="n">
        <v>46197</v>
      </c>
      <c r="C4560" s="1" t="n">
        <v>1</v>
      </c>
      <c r="D4560" s="1" t="s">
        <v>3781</v>
      </c>
      <c r="E4560" s="1" t="n">
        <v>754</v>
      </c>
      <c r="F4560" s="1" t="s">
        <v>182</v>
      </c>
      <c r="I4560" s="1" t="n">
        <v>31278</v>
      </c>
      <c r="J4560" s="1" t="n">
        <v>29080</v>
      </c>
      <c r="K4560" s="1" t="n">
        <v>55516</v>
      </c>
      <c r="L4560" s="1" t="s">
        <v>3819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7" t="n">
        <v>46197</v>
      </c>
      <c r="C4561" s="1" t="n">
        <v>1</v>
      </c>
      <c r="D4561" s="1" t="s">
        <v>3781</v>
      </c>
      <c r="E4561" s="1" t="n">
        <v>754</v>
      </c>
      <c r="F4561" s="1" t="s">
        <v>182</v>
      </c>
      <c r="I4561" s="1" t="n">
        <v>31315</v>
      </c>
      <c r="J4561" s="1" t="n">
        <v>29079</v>
      </c>
      <c r="K4561" s="1" t="n">
        <v>55515</v>
      </c>
      <c r="L4561" s="1" t="s">
        <v>3818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7" t="n">
        <v>46197</v>
      </c>
      <c r="C4562" s="1" t="n">
        <v>1</v>
      </c>
      <c r="D4562" s="1" t="s">
        <v>3781</v>
      </c>
      <c r="E4562" s="1" t="n">
        <v>754</v>
      </c>
      <c r="F4562" s="1" t="s">
        <v>182</v>
      </c>
      <c r="I4562" s="1" t="n">
        <v>31315</v>
      </c>
      <c r="J4562" s="1" t="n">
        <v>29080</v>
      </c>
      <c r="K4562" s="1" t="n">
        <v>55516</v>
      </c>
      <c r="L4562" s="1" t="s">
        <v>3819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7" t="n">
        <v>46197</v>
      </c>
      <c r="C4563" s="1" t="n">
        <v>1</v>
      </c>
      <c r="D4563" s="1" t="s">
        <v>3781</v>
      </c>
      <c r="E4563" s="1" t="n">
        <v>10010</v>
      </c>
      <c r="F4563" s="1" t="s">
        <v>286</v>
      </c>
      <c r="I4563" s="1" t="n">
        <v>41693</v>
      </c>
      <c r="J4563" s="1" t="n">
        <v>63351</v>
      </c>
      <c r="K4563" s="1" t="n">
        <v>7898969820233</v>
      </c>
      <c r="L4563" s="1" t="s">
        <v>5874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7" t="n">
        <v>46197</v>
      </c>
      <c r="C4564" s="1" t="n">
        <v>1</v>
      </c>
      <c r="D4564" s="1" t="s">
        <v>3781</v>
      </c>
      <c r="E4564" s="1" t="n">
        <v>10010</v>
      </c>
      <c r="F4564" s="1" t="s">
        <v>286</v>
      </c>
      <c r="I4564" s="1" t="n">
        <v>41693</v>
      </c>
      <c r="J4564" s="1" t="n">
        <v>63364</v>
      </c>
      <c r="K4564" s="1" t="n">
        <v>7898969820226</v>
      </c>
      <c r="L4564" s="1" t="s">
        <v>5874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7" t="n">
        <v>46197</v>
      </c>
      <c r="C4565" s="1" t="n">
        <v>1</v>
      </c>
      <c r="D4565" s="1" t="s">
        <v>3781</v>
      </c>
      <c r="E4565" s="1" t="n">
        <v>10010</v>
      </c>
      <c r="F4565" s="1" t="s">
        <v>286</v>
      </c>
      <c r="I4565" s="1" t="n">
        <v>41693</v>
      </c>
      <c r="J4565" s="1" t="n">
        <v>64397</v>
      </c>
      <c r="K4565" s="1" t="n">
        <v>7898969820011</v>
      </c>
      <c r="L4565" s="1" t="s">
        <v>5875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7" t="n">
        <v>46197</v>
      </c>
      <c r="C4566" s="1" t="n">
        <v>1</v>
      </c>
      <c r="D4566" s="1" t="s">
        <v>3781</v>
      </c>
      <c r="E4566" s="1" t="n">
        <v>10010</v>
      </c>
      <c r="F4566" s="1" t="s">
        <v>286</v>
      </c>
      <c r="I4566" s="1" t="n">
        <v>41693</v>
      </c>
      <c r="J4566" s="1" t="n">
        <v>64957</v>
      </c>
      <c r="K4566" s="1" t="n">
        <v>7898969820172</v>
      </c>
      <c r="L4566" s="1" t="s">
        <v>5876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7" t="n">
        <v>46197</v>
      </c>
      <c r="C4567" s="1" t="n">
        <v>1</v>
      </c>
      <c r="D4567" s="1" t="s">
        <v>3781</v>
      </c>
      <c r="E4567" s="1" t="n">
        <v>10010</v>
      </c>
      <c r="F4567" s="1" t="s">
        <v>286</v>
      </c>
      <c r="I4567" s="1" t="n">
        <v>41693</v>
      </c>
      <c r="J4567" s="1" t="n">
        <v>65071</v>
      </c>
      <c r="K4567" s="1" t="n">
        <v>7898969820189</v>
      </c>
      <c r="L4567" s="1" t="s">
        <v>5877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7" t="n">
        <v>46197</v>
      </c>
      <c r="C4568" s="1" t="n">
        <v>1</v>
      </c>
      <c r="D4568" s="1" t="s">
        <v>3781</v>
      </c>
      <c r="E4568" s="1" t="n">
        <v>10010</v>
      </c>
      <c r="F4568" s="1" t="s">
        <v>286</v>
      </c>
      <c r="I4568" s="1" t="n">
        <v>41693</v>
      </c>
      <c r="J4568" s="1" t="n">
        <v>65119</v>
      </c>
      <c r="K4568" s="1" t="n">
        <v>7898969820196</v>
      </c>
      <c r="L4568" s="1" t="s">
        <v>5878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7" t="n">
        <v>46197</v>
      </c>
      <c r="C4569" s="1" t="n">
        <v>1</v>
      </c>
      <c r="D4569" s="1" t="s">
        <v>3781</v>
      </c>
      <c r="E4569" s="1" t="n">
        <v>10010</v>
      </c>
      <c r="F4569" s="1" t="s">
        <v>286</v>
      </c>
      <c r="I4569" s="1" t="n">
        <v>41693</v>
      </c>
      <c r="J4569" s="1" t="n">
        <v>67828</v>
      </c>
      <c r="K4569" s="1" t="n">
        <v>7898969820202</v>
      </c>
      <c r="L4569" s="1" t="s">
        <v>5874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7" t="n">
        <v>46197</v>
      </c>
      <c r="C4570" s="1" t="n">
        <v>1</v>
      </c>
      <c r="D4570" s="1" t="s">
        <v>3781</v>
      </c>
      <c r="E4570" s="1" t="n">
        <v>10010</v>
      </c>
      <c r="F4570" s="1" t="s">
        <v>286</v>
      </c>
      <c r="I4570" s="1" t="n">
        <v>41693</v>
      </c>
      <c r="J4570" s="1" t="n">
        <v>67829</v>
      </c>
      <c r="K4570" s="1" t="n">
        <v>7898969820219</v>
      </c>
      <c r="L4570" s="1" t="s">
        <v>5874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7" t="n">
        <v>46197</v>
      </c>
      <c r="C4571" s="1" t="n">
        <v>1</v>
      </c>
      <c r="D4571" s="1" t="s">
        <v>3781</v>
      </c>
      <c r="E4571" s="1" t="n">
        <v>1136</v>
      </c>
      <c r="F4571" s="1" t="s">
        <v>1398</v>
      </c>
      <c r="I4571" s="1" t="n">
        <v>50625</v>
      </c>
      <c r="J4571" s="1" t="n">
        <v>102960</v>
      </c>
      <c r="K4571" s="1" t="n">
        <v>7896221400087</v>
      </c>
      <c r="L4571" s="1" t="s">
        <v>5879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7" t="n">
        <v>46197</v>
      </c>
      <c r="C4572" s="1" t="n">
        <v>1</v>
      </c>
      <c r="D4572" s="1" t="s">
        <v>3781</v>
      </c>
      <c r="E4572" s="1" t="n">
        <v>1136</v>
      </c>
      <c r="F4572" s="1" t="s">
        <v>1398</v>
      </c>
      <c r="I4572" s="1" t="n">
        <v>50625</v>
      </c>
      <c r="J4572" s="1" t="n">
        <v>103920</v>
      </c>
      <c r="K4572" s="1" t="n">
        <v>7896221400025</v>
      </c>
      <c r="L4572" s="1" t="s">
        <v>5880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7" t="n">
        <v>46197</v>
      </c>
      <c r="C4573" s="1" t="n">
        <v>1</v>
      </c>
      <c r="D4573" s="1" t="s">
        <v>3781</v>
      </c>
      <c r="E4573" s="1" t="n">
        <v>1136</v>
      </c>
      <c r="F4573" s="1" t="s">
        <v>1398</v>
      </c>
      <c r="I4573" s="1" t="n">
        <v>50625</v>
      </c>
      <c r="J4573" s="1" t="n">
        <v>17725</v>
      </c>
      <c r="K4573" s="1" t="n">
        <v>7896221401749</v>
      </c>
      <c r="L4573" s="1" t="s">
        <v>5881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7" t="n">
        <v>46197</v>
      </c>
      <c r="C4574" s="1" t="n">
        <v>1</v>
      </c>
      <c r="D4574" s="1" t="s">
        <v>3781</v>
      </c>
      <c r="E4574" s="1" t="n">
        <v>1136</v>
      </c>
      <c r="F4574" s="1" t="s">
        <v>1398</v>
      </c>
      <c r="I4574" s="1" t="n">
        <v>50625</v>
      </c>
      <c r="J4574" s="1" t="n">
        <v>29863</v>
      </c>
      <c r="K4574" s="1" t="n">
        <v>7896221402456</v>
      </c>
      <c r="L4574" s="1" t="s">
        <v>5882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7" t="n">
        <v>46197</v>
      </c>
      <c r="C4575" s="1" t="n">
        <v>1</v>
      </c>
      <c r="D4575" s="1" t="s">
        <v>3781</v>
      </c>
      <c r="E4575" s="1" t="n">
        <v>1136</v>
      </c>
      <c r="F4575" s="1" t="s">
        <v>1398</v>
      </c>
      <c r="I4575" s="1" t="n">
        <v>50625</v>
      </c>
      <c r="J4575" s="1" t="n">
        <v>53684</v>
      </c>
      <c r="K4575" s="1" t="n">
        <v>7896221401695</v>
      </c>
      <c r="L4575" s="1" t="s">
        <v>5883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7" t="n">
        <v>46197</v>
      </c>
      <c r="C4576" s="1" t="n">
        <v>1</v>
      </c>
      <c r="D4576" s="1" t="s">
        <v>3781</v>
      </c>
      <c r="E4576" s="1" t="n">
        <v>1659</v>
      </c>
      <c r="F4576" s="1" t="s">
        <v>78</v>
      </c>
      <c r="I4576" s="1" t="n">
        <v>880066</v>
      </c>
      <c r="J4576" s="1" t="n">
        <v>27930</v>
      </c>
      <c r="K4576" s="1" t="n">
        <v>7890875676287</v>
      </c>
      <c r="L4576" s="1" t="s">
        <v>5884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7" t="n">
        <v>46197</v>
      </c>
      <c r="C4577" s="1" t="n">
        <v>1</v>
      </c>
      <c r="D4577" s="1" t="s">
        <v>3781</v>
      </c>
      <c r="E4577" s="1" t="n">
        <v>1659</v>
      </c>
      <c r="F4577" s="1" t="s">
        <v>78</v>
      </c>
      <c r="I4577" s="1" t="n">
        <v>880066</v>
      </c>
      <c r="J4577" s="1" t="n">
        <v>27932</v>
      </c>
      <c r="K4577" s="1" t="n">
        <v>7909224474730</v>
      </c>
      <c r="L4577" s="1" t="s">
        <v>5885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7" t="n">
        <v>46197</v>
      </c>
      <c r="C4578" s="1" t="n">
        <v>1</v>
      </c>
      <c r="D4578" s="1" t="s">
        <v>3781</v>
      </c>
      <c r="E4578" s="1" t="n">
        <v>1659</v>
      </c>
      <c r="F4578" s="1" t="s">
        <v>78</v>
      </c>
      <c r="I4578" s="1" t="n">
        <v>880066</v>
      </c>
      <c r="J4578" s="1" t="n">
        <v>29535</v>
      </c>
      <c r="K4578" s="1" t="n">
        <v>7909006060977</v>
      </c>
      <c r="L4578" s="1" t="s">
        <v>5886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7" t="n">
        <v>46197</v>
      </c>
      <c r="C4579" s="1" t="n">
        <v>1</v>
      </c>
      <c r="D4579" s="1" t="s">
        <v>3781</v>
      </c>
      <c r="E4579" s="1" t="n">
        <v>1659</v>
      </c>
      <c r="F4579" s="1" t="s">
        <v>78</v>
      </c>
      <c r="I4579" s="1" t="n">
        <v>880066</v>
      </c>
      <c r="J4579" s="1" t="n">
        <v>29539</v>
      </c>
      <c r="K4579" s="1" t="n">
        <v>7890875675884</v>
      </c>
      <c r="L4579" s="1" t="s">
        <v>5887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7" t="n">
        <v>46197</v>
      </c>
      <c r="C4580" s="1" t="n">
        <v>1</v>
      </c>
      <c r="D4580" s="1" t="s">
        <v>3781</v>
      </c>
      <c r="E4580" s="1" t="n">
        <v>1659</v>
      </c>
      <c r="F4580" s="1" t="s">
        <v>78</v>
      </c>
      <c r="I4580" s="1" t="n">
        <v>880066</v>
      </c>
      <c r="J4580" s="1" t="n">
        <v>34599</v>
      </c>
      <c r="K4580" s="1" t="n">
        <v>7909510489561</v>
      </c>
      <c r="L4580" s="1" t="s">
        <v>5888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7" t="n">
        <v>46197</v>
      </c>
      <c r="C4581" s="1" t="n">
        <v>1</v>
      </c>
      <c r="D4581" s="1" t="s">
        <v>3781</v>
      </c>
      <c r="E4581" s="1" t="n">
        <v>1659</v>
      </c>
      <c r="F4581" s="1" t="s">
        <v>78</v>
      </c>
      <c r="I4581" s="1" t="n">
        <v>880066</v>
      </c>
      <c r="J4581" s="1" t="n">
        <v>48428</v>
      </c>
      <c r="K4581" s="1" t="n">
        <v>7909806393596</v>
      </c>
      <c r="L4581" s="1" t="s">
        <v>5889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7" t="n">
        <v>46197</v>
      </c>
      <c r="C4582" s="1" t="n">
        <v>1</v>
      </c>
      <c r="D4582" s="1" t="s">
        <v>3781</v>
      </c>
      <c r="E4582" s="1" t="n">
        <v>1659</v>
      </c>
      <c r="F4582" s="1" t="s">
        <v>78</v>
      </c>
      <c r="I4582" s="1" t="n">
        <v>880066</v>
      </c>
      <c r="J4582" s="1" t="n">
        <v>50578</v>
      </c>
      <c r="K4582" s="1" t="n">
        <v>7909806393633</v>
      </c>
      <c r="L4582" s="1" t="s">
        <v>5890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7" t="n">
        <v>46197</v>
      </c>
      <c r="C4583" s="1" t="n">
        <v>1</v>
      </c>
      <c r="D4583" s="1" t="s">
        <v>3781</v>
      </c>
      <c r="E4583" s="1" t="n">
        <v>1659</v>
      </c>
      <c r="F4583" s="1" t="s">
        <v>78</v>
      </c>
      <c r="I4583" s="1" t="n">
        <v>880066</v>
      </c>
      <c r="J4583" s="1" t="n">
        <v>59723</v>
      </c>
      <c r="K4583" s="1" t="n">
        <v>7909937244194</v>
      </c>
      <c r="L4583" s="1" t="s">
        <v>5891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7" t="n">
        <v>46197</v>
      </c>
      <c r="C4584" s="1" t="n">
        <v>1</v>
      </c>
      <c r="D4584" s="1" t="s">
        <v>3781</v>
      </c>
      <c r="E4584" s="1" t="n">
        <v>1659</v>
      </c>
      <c r="F4584" s="1" t="s">
        <v>78</v>
      </c>
      <c r="I4584" s="1" t="n">
        <v>880066</v>
      </c>
      <c r="J4584" s="1" t="n">
        <v>80557</v>
      </c>
      <c r="K4584" s="1" t="n">
        <v>7900204603508</v>
      </c>
      <c r="L4584" s="1" t="s">
        <v>5892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7" t="n">
        <v>46197</v>
      </c>
      <c r="C4585" s="1" t="n">
        <v>1</v>
      </c>
      <c r="D4585" s="1" t="s">
        <v>3781</v>
      </c>
      <c r="E4585" s="1" t="n">
        <v>1659</v>
      </c>
      <c r="F4585" s="1" t="s">
        <v>78</v>
      </c>
      <c r="I4585" s="1" t="n">
        <v>880066</v>
      </c>
      <c r="J4585" s="1" t="n">
        <v>81489</v>
      </c>
      <c r="K4585" s="1" t="n">
        <v>7900204481670</v>
      </c>
      <c r="L4585" s="1" t="s">
        <v>5893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7" t="n">
        <v>46197</v>
      </c>
      <c r="C4586" s="1" t="n">
        <v>1</v>
      </c>
      <c r="D4586" s="1" t="s">
        <v>3781</v>
      </c>
      <c r="E4586" s="1" t="n">
        <v>1659</v>
      </c>
      <c r="F4586" s="1" t="s">
        <v>78</v>
      </c>
      <c r="I4586" s="1" t="n">
        <v>880066</v>
      </c>
      <c r="J4586" s="1" t="n">
        <v>81490</v>
      </c>
      <c r="K4586" s="1" t="n">
        <v>7900204734592</v>
      </c>
      <c r="L4586" s="1" t="s">
        <v>5894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7" t="n">
        <v>46197</v>
      </c>
      <c r="C4587" s="1" t="n">
        <v>1</v>
      </c>
      <c r="D4587" s="1" t="s">
        <v>3781</v>
      </c>
      <c r="E4587" s="1" t="n">
        <v>1608</v>
      </c>
      <c r="F4587" s="1" t="s">
        <v>75</v>
      </c>
      <c r="I4587" s="1" t="n">
        <v>1679265</v>
      </c>
      <c r="J4587" s="1" t="n">
        <v>65597</v>
      </c>
      <c r="K4587" s="1" t="n">
        <v>7892840822736</v>
      </c>
      <c r="L4587" s="1" t="s">
        <v>4179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7" t="n">
        <v>46197</v>
      </c>
      <c r="C4588" s="1" t="n">
        <v>1</v>
      </c>
      <c r="D4588" s="1" t="s">
        <v>3781</v>
      </c>
      <c r="E4588" s="1" t="n">
        <v>1608</v>
      </c>
      <c r="F4588" s="1" t="s">
        <v>75</v>
      </c>
      <c r="I4588" s="1" t="n">
        <v>1679646</v>
      </c>
      <c r="J4588" s="1" t="n">
        <v>17805</v>
      </c>
      <c r="K4588" s="1" t="n">
        <v>7893333325109</v>
      </c>
      <c r="L4588" s="1" t="s">
        <v>4062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7" t="n">
        <v>46197</v>
      </c>
      <c r="C4589" s="1" t="n">
        <v>1</v>
      </c>
      <c r="D4589" s="1" t="s">
        <v>3781</v>
      </c>
      <c r="E4589" s="1" t="n">
        <v>1608</v>
      </c>
      <c r="F4589" s="1" t="s">
        <v>75</v>
      </c>
      <c r="I4589" s="1" t="n">
        <v>1679646</v>
      </c>
      <c r="J4589" s="1" t="n">
        <v>18949</v>
      </c>
      <c r="K4589" s="1" t="n">
        <v>7891025699880</v>
      </c>
      <c r="L4589" s="1" t="s">
        <v>4063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7" t="n">
        <v>46197</v>
      </c>
      <c r="C4590" s="1" t="n">
        <v>1</v>
      </c>
      <c r="D4590" s="1" t="s">
        <v>3781</v>
      </c>
      <c r="E4590" s="1" t="n">
        <v>1608</v>
      </c>
      <c r="F4590" s="1" t="s">
        <v>75</v>
      </c>
      <c r="I4590" s="1" t="n">
        <v>1679646</v>
      </c>
      <c r="J4590" s="1" t="n">
        <v>19906</v>
      </c>
      <c r="K4590" s="1" t="n">
        <v>7898553442933</v>
      </c>
      <c r="L4590" s="1" t="s">
        <v>4064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7" t="n">
        <v>46197</v>
      </c>
      <c r="C4591" s="1" t="n">
        <v>1</v>
      </c>
      <c r="D4591" s="1" t="s">
        <v>3781</v>
      </c>
      <c r="E4591" s="1" t="n">
        <v>1608</v>
      </c>
      <c r="F4591" s="1" t="s">
        <v>75</v>
      </c>
      <c r="I4591" s="1" t="n">
        <v>1679646</v>
      </c>
      <c r="J4591" s="1" t="n">
        <v>20479</v>
      </c>
      <c r="K4591" s="1" t="n">
        <v>7891025101161</v>
      </c>
      <c r="L4591" s="1" t="s">
        <v>4065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7" t="n">
        <v>46197</v>
      </c>
      <c r="C4592" s="1" t="n">
        <v>1</v>
      </c>
      <c r="D4592" s="1" t="s">
        <v>3781</v>
      </c>
      <c r="E4592" s="1" t="n">
        <v>1608</v>
      </c>
      <c r="F4592" s="1" t="s">
        <v>75</v>
      </c>
      <c r="I4592" s="1" t="n">
        <v>1679646</v>
      </c>
      <c r="J4592" s="1" t="n">
        <v>20522</v>
      </c>
      <c r="K4592" s="1" t="n">
        <v>7891025106067</v>
      </c>
      <c r="L4592" s="1" t="s">
        <v>4066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7" t="n">
        <v>46197</v>
      </c>
      <c r="C4593" s="1" t="n">
        <v>1</v>
      </c>
      <c r="D4593" s="1" t="s">
        <v>3781</v>
      </c>
      <c r="E4593" s="1" t="n">
        <v>1608</v>
      </c>
      <c r="F4593" s="1" t="s">
        <v>75</v>
      </c>
      <c r="I4593" s="1" t="n">
        <v>1679646</v>
      </c>
      <c r="J4593" s="1" t="n">
        <v>22010</v>
      </c>
      <c r="K4593" s="1" t="n">
        <v>7891025107255</v>
      </c>
      <c r="L4593" s="1" t="s">
        <v>4067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7" t="n">
        <v>46197</v>
      </c>
      <c r="C4594" s="1" t="n">
        <v>1</v>
      </c>
      <c r="D4594" s="1" t="s">
        <v>3781</v>
      </c>
      <c r="E4594" s="1" t="n">
        <v>1608</v>
      </c>
      <c r="F4594" s="1" t="s">
        <v>75</v>
      </c>
      <c r="I4594" s="1" t="n">
        <v>1679646</v>
      </c>
      <c r="J4594" s="1" t="n">
        <v>23791</v>
      </c>
      <c r="K4594" s="1" t="n">
        <v>7898215151302</v>
      </c>
      <c r="L4594" s="1" t="s">
        <v>5895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7" t="n">
        <v>46197</v>
      </c>
      <c r="C4595" s="1" t="n">
        <v>1</v>
      </c>
      <c r="D4595" s="1" t="s">
        <v>3781</v>
      </c>
      <c r="E4595" s="1" t="n">
        <v>1608</v>
      </c>
      <c r="F4595" s="1" t="s">
        <v>75</v>
      </c>
      <c r="I4595" s="1" t="n">
        <v>1679646</v>
      </c>
      <c r="J4595" s="1" t="n">
        <v>24123</v>
      </c>
      <c r="K4595" s="1" t="n">
        <v>7891025109396</v>
      </c>
      <c r="L4595" s="1" t="s">
        <v>4068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7" t="n">
        <v>46197</v>
      </c>
      <c r="C4596" s="1" t="n">
        <v>1</v>
      </c>
      <c r="D4596" s="1" t="s">
        <v>3781</v>
      </c>
      <c r="E4596" s="1" t="n">
        <v>1608</v>
      </c>
      <c r="F4596" s="1" t="s">
        <v>75</v>
      </c>
      <c r="I4596" s="1" t="n">
        <v>1679646</v>
      </c>
      <c r="J4596" s="1" t="n">
        <v>24196</v>
      </c>
      <c r="K4596" s="1" t="n">
        <v>7891025109884</v>
      </c>
      <c r="L4596" s="1" t="s">
        <v>4070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7" t="n">
        <v>46197</v>
      </c>
      <c r="C4597" s="1" t="n">
        <v>1</v>
      </c>
      <c r="D4597" s="1" t="s">
        <v>3781</v>
      </c>
      <c r="E4597" s="1" t="n">
        <v>1608</v>
      </c>
      <c r="F4597" s="1" t="s">
        <v>75</v>
      </c>
      <c r="I4597" s="1" t="n">
        <v>1679646</v>
      </c>
      <c r="J4597" s="1" t="n">
        <v>27141</v>
      </c>
      <c r="K4597" s="1" t="n">
        <v>7899916900329</v>
      </c>
      <c r="L4597" s="1" t="s">
        <v>4072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7" t="n">
        <v>46197</v>
      </c>
      <c r="C4598" s="1" t="n">
        <v>1</v>
      </c>
      <c r="D4598" s="1" t="s">
        <v>3781</v>
      </c>
      <c r="E4598" s="1" t="n">
        <v>1608</v>
      </c>
      <c r="F4598" s="1" t="s">
        <v>75</v>
      </c>
      <c r="I4598" s="1" t="n">
        <v>1679646</v>
      </c>
      <c r="J4598" s="1" t="n">
        <v>28462</v>
      </c>
      <c r="K4598" s="1" t="n">
        <v>7891025121626</v>
      </c>
      <c r="L4598" s="1" t="s">
        <v>4073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7" t="n">
        <v>46197</v>
      </c>
      <c r="C4599" s="1" t="n">
        <v>1</v>
      </c>
      <c r="D4599" s="1" t="s">
        <v>3781</v>
      </c>
      <c r="E4599" s="1" t="n">
        <v>1608</v>
      </c>
      <c r="F4599" s="1" t="s">
        <v>75</v>
      </c>
      <c r="I4599" s="1" t="n">
        <v>1679646</v>
      </c>
      <c r="J4599" s="1" t="n">
        <v>28705</v>
      </c>
      <c r="K4599" s="1" t="n">
        <v>7891025121633</v>
      </c>
      <c r="L4599" s="1" t="s">
        <v>4074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7" t="n">
        <v>46197</v>
      </c>
      <c r="C4600" s="1" t="n">
        <v>1</v>
      </c>
      <c r="D4600" s="1" t="s">
        <v>3781</v>
      </c>
      <c r="E4600" s="1" t="n">
        <v>1608</v>
      </c>
      <c r="F4600" s="1" t="s">
        <v>75</v>
      </c>
      <c r="I4600" s="1" t="n">
        <v>1679646</v>
      </c>
      <c r="J4600" s="1" t="n">
        <v>29169</v>
      </c>
      <c r="K4600" s="1" t="n">
        <v>7891025115656</v>
      </c>
      <c r="L4600" s="1" t="s">
        <v>4075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7" t="n">
        <v>46197</v>
      </c>
      <c r="C4601" s="1" t="n">
        <v>1</v>
      </c>
      <c r="D4601" s="1" t="s">
        <v>3781</v>
      </c>
      <c r="E4601" s="1" t="n">
        <v>1608</v>
      </c>
      <c r="F4601" s="1" t="s">
        <v>75</v>
      </c>
      <c r="I4601" s="1" t="n">
        <v>1679646</v>
      </c>
      <c r="J4601" s="1" t="n">
        <v>29526</v>
      </c>
      <c r="K4601" s="1" t="n">
        <v>7891025114406</v>
      </c>
      <c r="L4601" s="1" t="s">
        <v>4076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7" t="n">
        <v>46197</v>
      </c>
      <c r="C4602" s="1" t="n">
        <v>1</v>
      </c>
      <c r="D4602" s="1" t="s">
        <v>3781</v>
      </c>
      <c r="E4602" s="1" t="n">
        <v>1608</v>
      </c>
      <c r="F4602" s="1" t="s">
        <v>75</v>
      </c>
      <c r="I4602" s="1" t="n">
        <v>1679646</v>
      </c>
      <c r="J4602" s="1" t="n">
        <v>32614</v>
      </c>
      <c r="K4602" s="1" t="n">
        <v>7891025119456</v>
      </c>
      <c r="L4602" s="1" t="s">
        <v>4083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7" t="n">
        <v>46197</v>
      </c>
      <c r="C4603" s="1" t="n">
        <v>1</v>
      </c>
      <c r="D4603" s="1" t="s">
        <v>3781</v>
      </c>
      <c r="E4603" s="1" t="n">
        <v>1608</v>
      </c>
      <c r="F4603" s="1" t="s">
        <v>75</v>
      </c>
      <c r="I4603" s="1" t="n">
        <v>1679646</v>
      </c>
      <c r="J4603" s="1" t="n">
        <v>35359</v>
      </c>
      <c r="K4603" s="1" t="n">
        <v>7891025119869</v>
      </c>
      <c r="L4603" s="1" t="s">
        <v>4084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7" t="n">
        <v>46197</v>
      </c>
      <c r="C4604" s="1" t="n">
        <v>1</v>
      </c>
      <c r="D4604" s="1" t="s">
        <v>3781</v>
      </c>
      <c r="E4604" s="1" t="n">
        <v>1608</v>
      </c>
      <c r="F4604" s="1" t="s">
        <v>75</v>
      </c>
      <c r="I4604" s="1" t="n">
        <v>1679646</v>
      </c>
      <c r="J4604" s="1" t="n">
        <v>35395</v>
      </c>
      <c r="K4604" s="1" t="n">
        <v>7891025119852</v>
      </c>
      <c r="L4604" s="1" t="s">
        <v>4085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7" t="n">
        <v>46197</v>
      </c>
      <c r="C4605" s="1" t="n">
        <v>1</v>
      </c>
      <c r="D4605" s="1" t="s">
        <v>3781</v>
      </c>
      <c r="E4605" s="1" t="n">
        <v>1608</v>
      </c>
      <c r="F4605" s="1" t="s">
        <v>75</v>
      </c>
      <c r="I4605" s="1" t="n">
        <v>1679646</v>
      </c>
      <c r="J4605" s="1" t="n">
        <v>35842</v>
      </c>
      <c r="K4605" s="1" t="n">
        <v>7891025120230</v>
      </c>
      <c r="L4605" s="1" t="s">
        <v>4087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7" t="n">
        <v>46197</v>
      </c>
      <c r="C4606" s="1" t="n">
        <v>1</v>
      </c>
      <c r="D4606" s="1" t="s">
        <v>3781</v>
      </c>
      <c r="E4606" s="1" t="n">
        <v>1608</v>
      </c>
      <c r="F4606" s="1" t="s">
        <v>75</v>
      </c>
      <c r="I4606" s="1" t="n">
        <v>1679646</v>
      </c>
      <c r="J4606" s="1" t="n">
        <v>37558</v>
      </c>
      <c r="K4606" s="1" t="n">
        <v>7891025101376</v>
      </c>
      <c r="L4606" s="1" t="s">
        <v>4088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7" t="n">
        <v>46197</v>
      </c>
      <c r="C4607" s="1" t="n">
        <v>1</v>
      </c>
      <c r="D4607" s="1" t="s">
        <v>3781</v>
      </c>
      <c r="E4607" s="1" t="n">
        <v>1608</v>
      </c>
      <c r="F4607" s="1" t="s">
        <v>75</v>
      </c>
      <c r="I4607" s="1" t="n">
        <v>1679646</v>
      </c>
      <c r="J4607" s="1" t="n">
        <v>38268</v>
      </c>
      <c r="K4607" s="1" t="n">
        <v>7899916904716</v>
      </c>
      <c r="L4607" s="1" t="s">
        <v>5896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7" t="n">
        <v>46197</v>
      </c>
      <c r="C4608" s="1" t="n">
        <v>1</v>
      </c>
      <c r="D4608" s="1" t="s">
        <v>3781</v>
      </c>
      <c r="E4608" s="1" t="n">
        <v>1608</v>
      </c>
      <c r="F4608" s="1" t="s">
        <v>75</v>
      </c>
      <c r="I4608" s="1" t="n">
        <v>1679646</v>
      </c>
      <c r="J4608" s="1" t="n">
        <v>48139</v>
      </c>
      <c r="K4608" s="1" t="n">
        <v>7891025122067</v>
      </c>
      <c r="L4608" s="1" t="s">
        <v>4090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7" t="n">
        <v>46197</v>
      </c>
      <c r="C4609" s="1" t="n">
        <v>1</v>
      </c>
      <c r="D4609" s="1" t="s">
        <v>3781</v>
      </c>
      <c r="E4609" s="1" t="n">
        <v>1608</v>
      </c>
      <c r="F4609" s="1" t="s">
        <v>75</v>
      </c>
      <c r="I4609" s="1" t="n">
        <v>1679646</v>
      </c>
      <c r="J4609" s="1" t="n">
        <v>50664</v>
      </c>
      <c r="K4609" s="1" t="n">
        <v>7891025123064</v>
      </c>
      <c r="L4609" s="1" t="s">
        <v>4091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7" t="n">
        <v>46197</v>
      </c>
      <c r="C4610" s="1" t="n">
        <v>1</v>
      </c>
      <c r="D4610" s="1" t="s">
        <v>3781</v>
      </c>
      <c r="E4610" s="1" t="n">
        <v>1608</v>
      </c>
      <c r="F4610" s="1" t="s">
        <v>75</v>
      </c>
      <c r="I4610" s="1" t="n">
        <v>1679646</v>
      </c>
      <c r="J4610" s="1" t="n">
        <v>67318</v>
      </c>
      <c r="K4610" s="1" t="n">
        <v>7891025121909</v>
      </c>
      <c r="L4610" s="1" t="s">
        <v>4098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17" t="n">
        <v>46197</v>
      </c>
      <c r="C4611" s="1" t="n">
        <v>1</v>
      </c>
      <c r="D4611" s="1" t="s">
        <v>3781</v>
      </c>
      <c r="E4611" s="1" t="n">
        <v>1608</v>
      </c>
      <c r="F4611" s="1" t="s">
        <v>75</v>
      </c>
      <c r="I4611" s="1" t="n">
        <v>1679646</v>
      </c>
      <c r="J4611" s="1" t="n">
        <v>69543</v>
      </c>
      <c r="K4611" s="1" t="n">
        <v>7891025123484</v>
      </c>
      <c r="L4611" s="1" t="s">
        <v>5897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17" t="n">
        <v>46197</v>
      </c>
      <c r="C4612" s="1" t="n">
        <v>1</v>
      </c>
      <c r="D4612" s="1" t="s">
        <v>3781</v>
      </c>
      <c r="E4612" s="1" t="n">
        <v>1608</v>
      </c>
      <c r="F4612" s="1" t="s">
        <v>75</v>
      </c>
      <c r="I4612" s="1" t="n">
        <v>1679646</v>
      </c>
      <c r="J4612" s="1" t="n">
        <v>69613</v>
      </c>
      <c r="K4612" s="1" t="n">
        <v>7891025123460</v>
      </c>
      <c r="L4612" s="1" t="s">
        <v>4100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17" t="n">
        <v>46197</v>
      </c>
      <c r="C4613" s="1" t="n">
        <v>1</v>
      </c>
      <c r="D4613" s="1" t="s">
        <v>3781</v>
      </c>
      <c r="E4613" s="1" t="n">
        <v>1608</v>
      </c>
      <c r="F4613" s="1" t="s">
        <v>75</v>
      </c>
      <c r="I4613" s="1" t="n">
        <v>1679646</v>
      </c>
      <c r="J4613" s="1" t="n">
        <v>69614</v>
      </c>
      <c r="K4613" s="1" t="n">
        <v>7891025123477</v>
      </c>
      <c r="L4613" s="1" t="s">
        <v>4101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17" t="n">
        <v>46197</v>
      </c>
      <c r="C4614" s="1" t="n">
        <v>1</v>
      </c>
      <c r="D4614" s="1" t="s">
        <v>3781</v>
      </c>
      <c r="E4614" s="1" t="n">
        <v>1608</v>
      </c>
      <c r="F4614" s="1" t="s">
        <v>75</v>
      </c>
      <c r="I4614" s="1" t="n">
        <v>1679646</v>
      </c>
      <c r="J4614" s="1" t="n">
        <v>75224</v>
      </c>
      <c r="K4614" s="1" t="n">
        <v>7891025124030</v>
      </c>
      <c r="L4614" s="1" t="s">
        <v>5898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7" t="n">
        <v>46197</v>
      </c>
      <c r="C4615" s="1" t="n">
        <v>1</v>
      </c>
      <c r="D4615" s="1" t="s">
        <v>3781</v>
      </c>
      <c r="E4615" s="1" t="n">
        <v>1608</v>
      </c>
      <c r="F4615" s="1" t="s">
        <v>75</v>
      </c>
      <c r="I4615" s="1" t="n">
        <v>1679646</v>
      </c>
      <c r="J4615" s="1" t="n">
        <v>79069</v>
      </c>
      <c r="K4615" s="1" t="n">
        <v>7899916919901</v>
      </c>
      <c r="L4615" s="1" t="s">
        <v>4387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7" t="n">
        <v>46197</v>
      </c>
      <c r="C4616" s="1" t="n">
        <v>1</v>
      </c>
      <c r="D4616" s="1" t="s">
        <v>3781</v>
      </c>
      <c r="E4616" s="1" t="n">
        <v>1608</v>
      </c>
      <c r="F4616" s="1" t="s">
        <v>75</v>
      </c>
      <c r="I4616" s="1" t="n">
        <v>1679646</v>
      </c>
      <c r="J4616" s="1" t="n">
        <v>80307</v>
      </c>
      <c r="K4616" s="1" t="n">
        <v>7891025125372</v>
      </c>
      <c r="L4616" s="1" t="s">
        <v>5357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7" t="n">
        <v>46197</v>
      </c>
      <c r="C4617" s="1" t="n">
        <v>1</v>
      </c>
      <c r="D4617" s="1" t="s">
        <v>3781</v>
      </c>
      <c r="E4617" s="1" t="n">
        <v>1608</v>
      </c>
      <c r="F4617" s="1" t="s">
        <v>75</v>
      </c>
      <c r="I4617" s="1" t="n">
        <v>1679646</v>
      </c>
      <c r="J4617" s="1" t="n">
        <v>80503</v>
      </c>
      <c r="K4617" s="1" t="n">
        <v>7898215150657</v>
      </c>
      <c r="L4617" s="1" t="s">
        <v>4102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7" t="n">
        <v>46197</v>
      </c>
      <c r="C4618" s="1" t="n">
        <v>1</v>
      </c>
      <c r="D4618" s="1" t="s">
        <v>3781</v>
      </c>
      <c r="E4618" s="1" t="n">
        <v>1608</v>
      </c>
      <c r="F4618" s="1" t="s">
        <v>75</v>
      </c>
      <c r="I4618" s="1" t="n">
        <v>1679646</v>
      </c>
      <c r="J4618" s="1" t="n">
        <v>80680</v>
      </c>
      <c r="K4618" s="1" t="n">
        <v>7891025125488</v>
      </c>
      <c r="L4618" s="1" t="s">
        <v>5358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7" t="n">
        <v>46197</v>
      </c>
      <c r="C4619" s="1" t="n">
        <v>1</v>
      </c>
      <c r="D4619" s="1" t="s">
        <v>3781</v>
      </c>
      <c r="E4619" s="1" t="n">
        <v>1608</v>
      </c>
      <c r="F4619" s="1" t="s">
        <v>75</v>
      </c>
      <c r="I4619" s="1" t="n">
        <v>1680082</v>
      </c>
      <c r="J4619" s="1" t="n">
        <v>102366</v>
      </c>
      <c r="K4619" s="1" t="n">
        <v>7894321722016</v>
      </c>
      <c r="L4619" s="1" t="s">
        <v>4348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7" t="n">
        <v>46197</v>
      </c>
      <c r="C4620" s="1" t="n">
        <v>1</v>
      </c>
      <c r="D4620" s="1" t="s">
        <v>3781</v>
      </c>
      <c r="E4620" s="1" t="n">
        <v>1608</v>
      </c>
      <c r="F4620" s="1" t="s">
        <v>75</v>
      </c>
      <c r="I4620" s="1" t="n">
        <v>1680082</v>
      </c>
      <c r="J4620" s="1" t="n">
        <v>11626</v>
      </c>
      <c r="K4620" s="1" t="n">
        <v>7896828000239</v>
      </c>
      <c r="L4620" s="1" t="s">
        <v>5899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7" t="n">
        <v>46197</v>
      </c>
      <c r="C4621" s="1" t="n">
        <v>1</v>
      </c>
      <c r="D4621" s="1" t="s">
        <v>3781</v>
      </c>
      <c r="E4621" s="1" t="n">
        <v>1608</v>
      </c>
      <c r="F4621" s="1" t="s">
        <v>75</v>
      </c>
      <c r="I4621" s="1" t="n">
        <v>1680082</v>
      </c>
      <c r="J4621" s="1" t="n">
        <v>29083</v>
      </c>
      <c r="K4621" s="1" t="n">
        <v>7892840818142</v>
      </c>
      <c r="L4621" s="1" t="s">
        <v>4826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7" t="n">
        <v>46197</v>
      </c>
      <c r="C4622" s="1" t="n">
        <v>1</v>
      </c>
      <c r="D4622" s="1" t="s">
        <v>3781</v>
      </c>
      <c r="E4622" s="1" t="n">
        <v>1608</v>
      </c>
      <c r="F4622" s="1" t="s">
        <v>75</v>
      </c>
      <c r="I4622" s="1" t="n">
        <v>1680082</v>
      </c>
      <c r="J4622" s="1" t="n">
        <v>29659</v>
      </c>
      <c r="K4622" s="1" t="n">
        <v>7896071024839</v>
      </c>
      <c r="L4622" s="1" t="s">
        <v>5900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7" t="n">
        <v>46197</v>
      </c>
      <c r="C4623" s="1" t="n">
        <v>1</v>
      </c>
      <c r="D4623" s="1" t="s">
        <v>3781</v>
      </c>
      <c r="E4623" s="1" t="n">
        <v>1608</v>
      </c>
      <c r="F4623" s="1" t="s">
        <v>75</v>
      </c>
      <c r="I4623" s="1" t="n">
        <v>1680082</v>
      </c>
      <c r="J4623" s="1" t="n">
        <v>31896</v>
      </c>
      <c r="K4623" s="1" t="n">
        <v>7894321242521</v>
      </c>
      <c r="L4623" s="1" t="s">
        <v>5362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7" t="n">
        <v>46197</v>
      </c>
      <c r="C4624" s="1" t="n">
        <v>1</v>
      </c>
      <c r="D4624" s="1" t="s">
        <v>3781</v>
      </c>
      <c r="E4624" s="1" t="n">
        <v>1608</v>
      </c>
      <c r="F4624" s="1" t="s">
        <v>75</v>
      </c>
      <c r="I4624" s="1" t="n">
        <v>1680082</v>
      </c>
      <c r="J4624" s="1" t="n">
        <v>38353</v>
      </c>
      <c r="K4624" s="1" t="n">
        <v>7892840817978</v>
      </c>
      <c r="L4624" s="1" t="s">
        <v>4175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7" t="n">
        <v>46197</v>
      </c>
      <c r="C4625" s="1" t="n">
        <v>1</v>
      </c>
      <c r="D4625" s="1" t="s">
        <v>3781</v>
      </c>
      <c r="E4625" s="1" t="n">
        <v>1608</v>
      </c>
      <c r="F4625" s="1" t="s">
        <v>75</v>
      </c>
      <c r="I4625" s="1" t="n">
        <v>1680082</v>
      </c>
      <c r="J4625" s="1" t="n">
        <v>38354</v>
      </c>
      <c r="K4625" s="1" t="n">
        <v>7892840818159</v>
      </c>
      <c r="L4625" s="1" t="s">
        <v>4827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7" t="n">
        <v>46197</v>
      </c>
      <c r="C4626" s="1" t="n">
        <v>1</v>
      </c>
      <c r="D4626" s="1" t="s">
        <v>3781</v>
      </c>
      <c r="E4626" s="1" t="n">
        <v>1608</v>
      </c>
      <c r="F4626" s="1" t="s">
        <v>75</v>
      </c>
      <c r="I4626" s="1" t="n">
        <v>1680082</v>
      </c>
      <c r="J4626" s="1" t="n">
        <v>42694</v>
      </c>
      <c r="K4626" s="1" t="n">
        <v>7892840814724</v>
      </c>
      <c r="L4626" s="1" t="s">
        <v>4176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7" t="n">
        <v>46197</v>
      </c>
      <c r="C4627" s="1" t="n">
        <v>1</v>
      </c>
      <c r="D4627" s="1" t="s">
        <v>3781</v>
      </c>
      <c r="E4627" s="1" t="n">
        <v>1608</v>
      </c>
      <c r="F4627" s="1" t="s">
        <v>75</v>
      </c>
      <c r="I4627" s="1" t="n">
        <v>1680082</v>
      </c>
      <c r="J4627" s="1" t="n">
        <v>54095</v>
      </c>
      <c r="K4627" s="1" t="n">
        <v>7892840820381</v>
      </c>
      <c r="L4627" s="1" t="s">
        <v>4828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7" t="n">
        <v>46197</v>
      </c>
      <c r="C4628" s="1" t="n">
        <v>1</v>
      </c>
      <c r="D4628" s="1" t="s">
        <v>3781</v>
      </c>
      <c r="E4628" s="1" t="n">
        <v>1608</v>
      </c>
      <c r="F4628" s="1" t="s">
        <v>75</v>
      </c>
      <c r="I4628" s="1" t="n">
        <v>1680082</v>
      </c>
      <c r="J4628" s="1" t="n">
        <v>65341</v>
      </c>
      <c r="K4628" s="1" t="n">
        <v>7892840822309</v>
      </c>
      <c r="L4628" s="1" t="s">
        <v>4829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7" t="n">
        <v>46197</v>
      </c>
      <c r="C4629" s="1" t="n">
        <v>1</v>
      </c>
      <c r="D4629" s="1" t="s">
        <v>3781</v>
      </c>
      <c r="E4629" s="1" t="n">
        <v>1608</v>
      </c>
      <c r="F4629" s="1" t="s">
        <v>75</v>
      </c>
      <c r="I4629" s="1" t="n">
        <v>1680082</v>
      </c>
      <c r="J4629" s="1" t="n">
        <v>65342</v>
      </c>
      <c r="K4629" s="1" t="n">
        <v>7892840822446</v>
      </c>
      <c r="L4629" s="1" t="s">
        <v>4186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7" t="n">
        <v>46197</v>
      </c>
      <c r="C4630" s="1" t="n">
        <v>1</v>
      </c>
      <c r="D4630" s="1" t="s">
        <v>3781</v>
      </c>
      <c r="E4630" s="1" t="n">
        <v>1608</v>
      </c>
      <c r="F4630" s="1" t="s">
        <v>75</v>
      </c>
      <c r="I4630" s="1" t="n">
        <v>1680082</v>
      </c>
      <c r="J4630" s="1" t="n">
        <v>65591</v>
      </c>
      <c r="K4630" s="1" t="n">
        <v>7892840822941</v>
      </c>
      <c r="L4630" s="1" t="s">
        <v>4830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7" t="n">
        <v>46197</v>
      </c>
      <c r="C4631" s="1" t="n">
        <v>1</v>
      </c>
      <c r="D4631" s="1" t="s">
        <v>3781</v>
      </c>
      <c r="E4631" s="1" t="n">
        <v>1608</v>
      </c>
      <c r="F4631" s="1" t="s">
        <v>75</v>
      </c>
      <c r="I4631" s="1" t="n">
        <v>1680082</v>
      </c>
      <c r="J4631" s="1" t="n">
        <v>65592</v>
      </c>
      <c r="K4631" s="1" t="n">
        <v>7892840822286</v>
      </c>
      <c r="L4631" s="1" t="s">
        <v>4178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7" t="n">
        <v>46197</v>
      </c>
      <c r="C4632" s="1" t="n">
        <v>1</v>
      </c>
      <c r="D4632" s="1" t="s">
        <v>3781</v>
      </c>
      <c r="E4632" s="1" t="n">
        <v>1608</v>
      </c>
      <c r="F4632" s="1" t="s">
        <v>75</v>
      </c>
      <c r="I4632" s="1" t="n">
        <v>1680082</v>
      </c>
      <c r="J4632" s="1" t="n">
        <v>65736</v>
      </c>
      <c r="K4632" s="1" t="n">
        <v>7892840823054</v>
      </c>
      <c r="L4632" s="1" t="s">
        <v>4181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7" t="n">
        <v>46197</v>
      </c>
      <c r="C4633" s="1" t="n">
        <v>1</v>
      </c>
      <c r="D4633" s="1" t="s">
        <v>3781</v>
      </c>
      <c r="E4633" s="1" t="n">
        <v>1608</v>
      </c>
      <c r="F4633" s="1" t="s">
        <v>75</v>
      </c>
      <c r="I4633" s="1" t="n">
        <v>1680082</v>
      </c>
      <c r="J4633" s="1" t="n">
        <v>65799</v>
      </c>
      <c r="K4633" s="1" t="n">
        <v>7892840822385</v>
      </c>
      <c r="L4633" s="1" t="s">
        <v>5364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7" t="n">
        <v>46197</v>
      </c>
      <c r="C4634" s="1" t="n">
        <v>1</v>
      </c>
      <c r="D4634" s="1" t="s">
        <v>3781</v>
      </c>
      <c r="E4634" s="1" t="n">
        <v>1608</v>
      </c>
      <c r="F4634" s="1" t="s">
        <v>75</v>
      </c>
      <c r="I4634" s="1" t="n">
        <v>1680082</v>
      </c>
      <c r="J4634" s="1" t="n">
        <v>66089</v>
      </c>
      <c r="K4634" s="1" t="n">
        <v>7892840822323</v>
      </c>
      <c r="L4634" s="1" t="s">
        <v>4185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7" t="n">
        <v>46197</v>
      </c>
      <c r="C4635" s="1" t="n">
        <v>1</v>
      </c>
      <c r="D4635" s="1" t="s">
        <v>3781</v>
      </c>
      <c r="E4635" s="1" t="n">
        <v>1608</v>
      </c>
      <c r="F4635" s="1" t="s">
        <v>75</v>
      </c>
      <c r="I4635" s="1" t="n">
        <v>1680082</v>
      </c>
      <c r="J4635" s="1" t="n">
        <v>66366</v>
      </c>
      <c r="K4635" s="1" t="n">
        <v>7892840822378</v>
      </c>
      <c r="L4635" s="1" t="s">
        <v>4833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7" t="n">
        <v>46197</v>
      </c>
      <c r="C4636" s="1" t="n">
        <v>1</v>
      </c>
      <c r="D4636" s="1" t="s">
        <v>3781</v>
      </c>
      <c r="E4636" s="1" t="n">
        <v>1608</v>
      </c>
      <c r="F4636" s="1" t="s">
        <v>75</v>
      </c>
      <c r="I4636" s="1" t="n">
        <v>1680082</v>
      </c>
      <c r="J4636" s="1" t="n">
        <v>66764</v>
      </c>
      <c r="K4636" s="1" t="n">
        <v>7892840822293</v>
      </c>
      <c r="L4636" s="1" t="s">
        <v>4834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7" t="n">
        <v>46197</v>
      </c>
      <c r="C4637" s="1" t="n">
        <v>1</v>
      </c>
      <c r="D4637" s="1" t="s">
        <v>3781</v>
      </c>
      <c r="E4637" s="1" t="n">
        <v>1608</v>
      </c>
      <c r="F4637" s="1" t="s">
        <v>75</v>
      </c>
      <c r="I4637" s="1" t="n">
        <v>1680082</v>
      </c>
      <c r="J4637" s="1" t="n">
        <v>66993</v>
      </c>
      <c r="K4637" s="1" t="n">
        <v>7892840822347</v>
      </c>
      <c r="L4637" s="1" t="s">
        <v>4186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7" t="n">
        <v>46197</v>
      </c>
      <c r="C4638" s="1" t="n">
        <v>1</v>
      </c>
      <c r="D4638" s="1" t="s">
        <v>3781</v>
      </c>
      <c r="E4638" s="1" t="n">
        <v>1608</v>
      </c>
      <c r="F4638" s="1" t="s">
        <v>75</v>
      </c>
      <c r="I4638" s="1" t="n">
        <v>1680082</v>
      </c>
      <c r="J4638" s="1" t="n">
        <v>69688</v>
      </c>
      <c r="K4638" s="1" t="n">
        <v>7892840822514</v>
      </c>
      <c r="L4638" s="1" t="s">
        <v>4190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7" t="n">
        <v>46197</v>
      </c>
      <c r="C4639" s="1" t="n">
        <v>1</v>
      </c>
      <c r="D4639" s="1" t="s">
        <v>3781</v>
      </c>
      <c r="E4639" s="1" t="n">
        <v>1608</v>
      </c>
      <c r="F4639" s="1" t="s">
        <v>75</v>
      </c>
      <c r="I4639" s="1" t="n">
        <v>1680082</v>
      </c>
      <c r="J4639" s="1" t="n">
        <v>80196</v>
      </c>
      <c r="K4639" s="1" t="n">
        <v>7892840824662</v>
      </c>
      <c r="L4639" s="1" t="s">
        <v>5366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7" t="n">
        <v>46197</v>
      </c>
      <c r="C4640" s="1" t="n">
        <v>1</v>
      </c>
      <c r="D4640" s="1" t="s">
        <v>3781</v>
      </c>
      <c r="E4640" s="1" t="n">
        <v>1608</v>
      </c>
      <c r="F4640" s="1" t="s">
        <v>75</v>
      </c>
      <c r="I4640" s="1" t="n">
        <v>1680082</v>
      </c>
      <c r="J4640" s="1" t="n">
        <v>80198</v>
      </c>
      <c r="K4640" s="1" t="n">
        <v>7892840824693</v>
      </c>
      <c r="L4640" s="1" t="s">
        <v>5368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7" t="n">
        <v>46197</v>
      </c>
      <c r="C4641" s="1" t="n">
        <v>2</v>
      </c>
      <c r="D4641" s="1" t="s">
        <v>3825</v>
      </c>
      <c r="E4641" s="1" t="n">
        <v>33</v>
      </c>
      <c r="F4641" s="1" t="s">
        <v>93</v>
      </c>
      <c r="I4641" s="1" t="n">
        <v>200626</v>
      </c>
      <c r="J4641" s="1" t="n">
        <v>20452</v>
      </c>
      <c r="K4641" s="1" t="n">
        <v>7898934529086</v>
      </c>
      <c r="L4641" s="1" t="s">
        <v>4201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7" t="n">
        <v>46197</v>
      </c>
      <c r="C4642" s="1" t="n">
        <v>6</v>
      </c>
      <c r="D4642" s="1" t="s">
        <v>3844</v>
      </c>
      <c r="E4642" s="1" t="n">
        <v>33</v>
      </c>
      <c r="F4642" s="1" t="s">
        <v>93</v>
      </c>
      <c r="I4642" s="1" t="n">
        <v>5171</v>
      </c>
      <c r="J4642" s="1" t="n">
        <v>20452</v>
      </c>
      <c r="K4642" s="1" t="n">
        <v>7898934529086</v>
      </c>
      <c r="L4642" s="1" t="s">
        <v>4201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7" t="n">
        <v>46197</v>
      </c>
      <c r="C4643" s="1" t="n">
        <v>11</v>
      </c>
      <c r="D4643" s="1" t="s">
        <v>3845</v>
      </c>
      <c r="E4643" s="1" t="n">
        <v>1611</v>
      </c>
      <c r="F4643" s="1" t="s">
        <v>238</v>
      </c>
      <c r="I4643" s="1" t="n">
        <v>1775151</v>
      </c>
      <c r="J4643" s="1" t="n">
        <v>29368</v>
      </c>
      <c r="K4643" s="1" t="n">
        <v>78932609</v>
      </c>
      <c r="L4643" s="1" t="s">
        <v>5901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7" t="n">
        <v>46197</v>
      </c>
      <c r="C4644" s="1" t="n">
        <v>11</v>
      </c>
      <c r="D4644" s="1" t="s">
        <v>3845</v>
      </c>
      <c r="E4644" s="1" t="n">
        <v>1611</v>
      </c>
      <c r="F4644" s="1" t="s">
        <v>238</v>
      </c>
      <c r="I4644" s="1" t="n">
        <v>1775152</v>
      </c>
      <c r="J4644" s="1" t="n">
        <v>23714</v>
      </c>
      <c r="K4644" s="1" t="n">
        <v>7622300988470</v>
      </c>
      <c r="L4644" s="1" t="s">
        <v>5902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7" t="n">
        <v>46197</v>
      </c>
      <c r="C4645" s="1" t="n">
        <v>11</v>
      </c>
      <c r="D4645" s="1" t="s">
        <v>3845</v>
      </c>
      <c r="E4645" s="1" t="n">
        <v>1611</v>
      </c>
      <c r="F4645" s="1" t="s">
        <v>238</v>
      </c>
      <c r="I4645" s="1" t="n">
        <v>1775152</v>
      </c>
      <c r="J4645" s="1" t="n">
        <v>45647</v>
      </c>
      <c r="K4645" s="1" t="n">
        <v>7622210566331</v>
      </c>
      <c r="L4645" s="1" t="s">
        <v>5903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7" t="n">
        <v>46197</v>
      </c>
      <c r="C4646" s="1" t="n">
        <v>11</v>
      </c>
      <c r="D4646" s="1" t="s">
        <v>3845</v>
      </c>
      <c r="E4646" s="1" t="n">
        <v>1611</v>
      </c>
      <c r="F4646" s="1" t="s">
        <v>238</v>
      </c>
      <c r="I4646" s="1" t="n">
        <v>1775152</v>
      </c>
      <c r="J4646" s="1" t="n">
        <v>60555</v>
      </c>
      <c r="K4646" s="1" t="n">
        <v>7622210575999</v>
      </c>
      <c r="L4646" s="1" t="s">
        <v>5904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7" t="n">
        <v>46197</v>
      </c>
      <c r="C4647" s="1" t="n">
        <v>11</v>
      </c>
      <c r="D4647" s="1" t="s">
        <v>3845</v>
      </c>
      <c r="E4647" s="1" t="n">
        <v>1611</v>
      </c>
      <c r="F4647" s="1" t="s">
        <v>238</v>
      </c>
      <c r="I4647" s="1" t="n">
        <v>1775152</v>
      </c>
      <c r="J4647" s="1" t="n">
        <v>60942</v>
      </c>
      <c r="K4647" s="1" t="n">
        <v>7622210575975</v>
      </c>
      <c r="L4647" s="1" t="s">
        <v>5905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7" t="n">
        <v>46197</v>
      </c>
      <c r="C4648" s="1" t="n">
        <v>22</v>
      </c>
      <c r="D4648" s="1" t="s">
        <v>3850</v>
      </c>
      <c r="E4648" s="1" t="n">
        <v>33</v>
      </c>
      <c r="F4648" s="1" t="s">
        <v>93</v>
      </c>
      <c r="I4648" s="1" t="n">
        <v>5173</v>
      </c>
      <c r="J4648" s="1" t="n">
        <v>100000</v>
      </c>
      <c r="K4648" s="1" t="n">
        <v>1</v>
      </c>
      <c r="L4648" s="1" t="s">
        <v>3851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7" t="n">
        <v>46197</v>
      </c>
      <c r="C4649" s="1" t="n">
        <v>22</v>
      </c>
      <c r="D4649" s="1" t="s">
        <v>3850</v>
      </c>
      <c r="E4649" s="1" t="n">
        <v>33</v>
      </c>
      <c r="F4649" s="1" t="s">
        <v>93</v>
      </c>
      <c r="I4649" s="1" t="n">
        <v>5173</v>
      </c>
      <c r="J4649" s="1" t="n">
        <v>100001</v>
      </c>
      <c r="K4649" s="1" t="n">
        <v>2</v>
      </c>
      <c r="L4649" s="1" t="s">
        <v>4138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7" t="n">
        <v>46197</v>
      </c>
      <c r="C4650" s="1" t="n">
        <v>22</v>
      </c>
      <c r="D4650" s="1" t="s">
        <v>3850</v>
      </c>
      <c r="E4650" s="1" t="n">
        <v>33</v>
      </c>
      <c r="F4650" s="1" t="s">
        <v>93</v>
      </c>
      <c r="I4650" s="1" t="n">
        <v>5173</v>
      </c>
      <c r="J4650" s="1" t="n">
        <v>100002</v>
      </c>
      <c r="K4650" s="1" t="n">
        <v>3</v>
      </c>
      <c r="L4650" s="1" t="s">
        <v>3872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7" t="n">
        <v>46197</v>
      </c>
      <c r="C4651" s="1" t="n">
        <v>22</v>
      </c>
      <c r="D4651" s="1" t="s">
        <v>3850</v>
      </c>
      <c r="E4651" s="1" t="n">
        <v>33</v>
      </c>
      <c r="F4651" s="1" t="s">
        <v>93</v>
      </c>
      <c r="I4651" s="1" t="n">
        <v>5173</v>
      </c>
      <c r="J4651" s="1" t="n">
        <v>100003</v>
      </c>
      <c r="K4651" s="1" t="n">
        <v>4</v>
      </c>
      <c r="L4651" s="1" t="s">
        <v>3873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7" t="n">
        <v>46197</v>
      </c>
      <c r="C4652" s="1" t="n">
        <v>22</v>
      </c>
      <c r="D4652" s="1" t="s">
        <v>3850</v>
      </c>
      <c r="E4652" s="1" t="n">
        <v>33</v>
      </c>
      <c r="F4652" s="1" t="s">
        <v>93</v>
      </c>
      <c r="I4652" s="1" t="n">
        <v>5173</v>
      </c>
      <c r="J4652" s="1" t="n">
        <v>100004</v>
      </c>
      <c r="K4652" s="1" t="n">
        <v>5</v>
      </c>
      <c r="L4652" s="1" t="s">
        <v>3852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7" t="n">
        <v>46197</v>
      </c>
      <c r="C4653" s="1" t="n">
        <v>22</v>
      </c>
      <c r="D4653" s="1" t="s">
        <v>3850</v>
      </c>
      <c r="E4653" s="1" t="n">
        <v>33</v>
      </c>
      <c r="F4653" s="1" t="s">
        <v>93</v>
      </c>
      <c r="I4653" s="1" t="n">
        <v>5173</v>
      </c>
      <c r="J4653" s="1" t="n">
        <v>100040</v>
      </c>
      <c r="K4653" s="1" t="n">
        <v>41</v>
      </c>
      <c r="L4653" s="1" t="s">
        <v>3874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7" t="n">
        <v>46197</v>
      </c>
      <c r="C4654" s="1" t="n">
        <v>22</v>
      </c>
      <c r="D4654" s="1" t="s">
        <v>3850</v>
      </c>
      <c r="E4654" s="1" t="n">
        <v>33</v>
      </c>
      <c r="F4654" s="1" t="s">
        <v>93</v>
      </c>
      <c r="I4654" s="1" t="n">
        <v>5173</v>
      </c>
      <c r="J4654" s="1" t="n">
        <v>100520</v>
      </c>
      <c r="K4654" s="1" t="n">
        <v>507</v>
      </c>
      <c r="L4654" s="1" t="s">
        <v>3868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7" t="n">
        <v>46197</v>
      </c>
      <c r="C4655" s="1" t="n">
        <v>22</v>
      </c>
      <c r="D4655" s="1" t="s">
        <v>3850</v>
      </c>
      <c r="E4655" s="1" t="n">
        <v>33</v>
      </c>
      <c r="F4655" s="1" t="s">
        <v>93</v>
      </c>
      <c r="I4655" s="1" t="n">
        <v>5173</v>
      </c>
      <c r="J4655" s="1" t="n">
        <v>110455</v>
      </c>
      <c r="K4655" s="1" t="n">
        <v>53212</v>
      </c>
      <c r="L4655" s="1" t="s">
        <v>3870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7" t="n">
        <v>46197</v>
      </c>
      <c r="C4656" s="1" t="n">
        <v>22</v>
      </c>
      <c r="D4656" s="1" t="s">
        <v>3850</v>
      </c>
      <c r="E4656" s="1" t="n">
        <v>33</v>
      </c>
      <c r="F4656" s="1" t="s">
        <v>93</v>
      </c>
      <c r="I4656" s="1" t="n">
        <v>5175</v>
      </c>
      <c r="J4656" s="1" t="n">
        <v>100000</v>
      </c>
      <c r="K4656" s="1" t="n">
        <v>1</v>
      </c>
      <c r="L4656" s="1" t="s">
        <v>3851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7" t="n">
        <v>46197</v>
      </c>
      <c r="C4657" s="1" t="n">
        <v>22</v>
      </c>
      <c r="D4657" s="1" t="s">
        <v>3850</v>
      </c>
      <c r="E4657" s="1" t="n">
        <v>33</v>
      </c>
      <c r="F4657" s="1" t="s">
        <v>93</v>
      </c>
      <c r="I4657" s="1" t="n">
        <v>5175</v>
      </c>
      <c r="J4657" s="1" t="n">
        <v>100001</v>
      </c>
      <c r="K4657" s="1" t="n">
        <v>2</v>
      </c>
      <c r="L4657" s="1" t="s">
        <v>4138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7" t="n">
        <v>46197</v>
      </c>
      <c r="C4658" s="1" t="n">
        <v>22</v>
      </c>
      <c r="D4658" s="1" t="s">
        <v>3850</v>
      </c>
      <c r="E4658" s="1" t="n">
        <v>33</v>
      </c>
      <c r="F4658" s="1" t="s">
        <v>93</v>
      </c>
      <c r="I4658" s="1" t="n">
        <v>5175</v>
      </c>
      <c r="J4658" s="1" t="n">
        <v>100002</v>
      </c>
      <c r="K4658" s="1" t="n">
        <v>3</v>
      </c>
      <c r="L4658" s="1" t="s">
        <v>3872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7" t="n">
        <v>46197</v>
      </c>
      <c r="C4659" s="1" t="n">
        <v>22</v>
      </c>
      <c r="D4659" s="1" t="s">
        <v>3850</v>
      </c>
      <c r="E4659" s="1" t="n">
        <v>33</v>
      </c>
      <c r="F4659" s="1" t="s">
        <v>93</v>
      </c>
      <c r="I4659" s="1" t="n">
        <v>5175</v>
      </c>
      <c r="J4659" s="1" t="n">
        <v>100003</v>
      </c>
      <c r="K4659" s="1" t="n">
        <v>4</v>
      </c>
      <c r="L4659" s="1" t="s">
        <v>3873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7" t="n">
        <v>46197</v>
      </c>
      <c r="C4660" s="1" t="n">
        <v>22</v>
      </c>
      <c r="D4660" s="1" t="s">
        <v>3850</v>
      </c>
      <c r="E4660" s="1" t="n">
        <v>33</v>
      </c>
      <c r="F4660" s="1" t="s">
        <v>93</v>
      </c>
      <c r="I4660" s="1" t="n">
        <v>5175</v>
      </c>
      <c r="J4660" s="1" t="n">
        <v>100004</v>
      </c>
      <c r="K4660" s="1" t="n">
        <v>5</v>
      </c>
      <c r="L4660" s="1" t="s">
        <v>3852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7" t="n">
        <v>46197</v>
      </c>
      <c r="C4661" s="1" t="n">
        <v>22</v>
      </c>
      <c r="D4661" s="1" t="s">
        <v>3850</v>
      </c>
      <c r="E4661" s="1" t="n">
        <v>33</v>
      </c>
      <c r="F4661" s="1" t="s">
        <v>93</v>
      </c>
      <c r="I4661" s="1" t="n">
        <v>5175</v>
      </c>
      <c r="J4661" s="1" t="n">
        <v>100040</v>
      </c>
      <c r="K4661" s="1" t="n">
        <v>41</v>
      </c>
      <c r="L4661" s="1" t="s">
        <v>3874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7" t="n">
        <v>46197</v>
      </c>
      <c r="C4662" s="1" t="n">
        <v>22</v>
      </c>
      <c r="D4662" s="1" t="s">
        <v>3850</v>
      </c>
      <c r="E4662" s="1" t="n">
        <v>33</v>
      </c>
      <c r="F4662" s="1" t="s">
        <v>93</v>
      </c>
      <c r="I4662" s="1" t="n">
        <v>5175</v>
      </c>
      <c r="J4662" s="1" t="n">
        <v>100520</v>
      </c>
      <c r="K4662" s="1" t="n">
        <v>507</v>
      </c>
      <c r="L4662" s="1" t="s">
        <v>3868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7" t="n">
        <v>46197</v>
      </c>
      <c r="C4663" s="1" t="n">
        <v>22</v>
      </c>
      <c r="D4663" s="1" t="s">
        <v>3850</v>
      </c>
      <c r="E4663" s="1" t="n">
        <v>33</v>
      </c>
      <c r="F4663" s="1" t="s">
        <v>93</v>
      </c>
      <c r="I4663" s="1" t="n">
        <v>5175</v>
      </c>
      <c r="J4663" s="1" t="n">
        <v>110455</v>
      </c>
      <c r="K4663" s="1" t="n">
        <v>53212</v>
      </c>
      <c r="L4663" s="1" t="s">
        <v>3870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7" t="n">
        <v>46197</v>
      </c>
      <c r="C4664" s="1" t="n">
        <v>22</v>
      </c>
      <c r="D4664" s="1" t="s">
        <v>3850</v>
      </c>
      <c r="E4664" s="1" t="n">
        <v>33</v>
      </c>
      <c r="F4664" s="1" t="s">
        <v>93</v>
      </c>
      <c r="I4664" s="1" t="n">
        <v>5177</v>
      </c>
      <c r="J4664" s="1" t="n">
        <v>100000</v>
      </c>
      <c r="K4664" s="1" t="n">
        <v>1</v>
      </c>
      <c r="L4664" s="1" t="s">
        <v>3851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7" t="n">
        <v>46197</v>
      </c>
      <c r="C4665" s="1" t="n">
        <v>22</v>
      </c>
      <c r="D4665" s="1" t="s">
        <v>3850</v>
      </c>
      <c r="E4665" s="1" t="n">
        <v>33</v>
      </c>
      <c r="F4665" s="1" t="s">
        <v>93</v>
      </c>
      <c r="I4665" s="1" t="n">
        <v>5177</v>
      </c>
      <c r="J4665" s="1" t="n">
        <v>100004</v>
      </c>
      <c r="K4665" s="1" t="n">
        <v>5</v>
      </c>
      <c r="L4665" s="1" t="s">
        <v>3852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7" t="n">
        <v>46197</v>
      </c>
      <c r="C4666" s="1" t="n">
        <v>22</v>
      </c>
      <c r="D4666" s="1" t="s">
        <v>3850</v>
      </c>
      <c r="E4666" s="1" t="n">
        <v>33</v>
      </c>
      <c r="F4666" s="1" t="s">
        <v>93</v>
      </c>
      <c r="I4666" s="1" t="n">
        <v>5177</v>
      </c>
      <c r="J4666" s="1" t="n">
        <v>100006</v>
      </c>
      <c r="K4666" s="1" t="n">
        <v>7</v>
      </c>
      <c r="L4666" s="1" t="s">
        <v>3853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7" t="n">
        <v>46197</v>
      </c>
      <c r="C4667" s="1" t="n">
        <v>22</v>
      </c>
      <c r="D4667" s="1" t="s">
        <v>3850</v>
      </c>
      <c r="E4667" s="1" t="n">
        <v>33</v>
      </c>
      <c r="F4667" s="1" t="s">
        <v>93</v>
      </c>
      <c r="I4667" s="1" t="n">
        <v>5177</v>
      </c>
      <c r="J4667" s="1" t="n">
        <v>100007</v>
      </c>
      <c r="K4667" s="1" t="n">
        <v>8</v>
      </c>
      <c r="L4667" s="1" t="s">
        <v>3854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7" t="n">
        <v>46197</v>
      </c>
      <c r="C4668" s="1" t="n">
        <v>22</v>
      </c>
      <c r="D4668" s="1" t="s">
        <v>3850</v>
      </c>
      <c r="E4668" s="1" t="n">
        <v>33</v>
      </c>
      <c r="F4668" s="1" t="s">
        <v>93</v>
      </c>
      <c r="I4668" s="1" t="n">
        <v>5177</v>
      </c>
      <c r="J4668" s="1" t="n">
        <v>100008</v>
      </c>
      <c r="K4668" s="1" t="n">
        <v>9</v>
      </c>
      <c r="L4668" s="1" t="s">
        <v>3855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7" t="n">
        <v>46197</v>
      </c>
      <c r="C4669" s="1" t="n">
        <v>22</v>
      </c>
      <c r="D4669" s="1" t="s">
        <v>3850</v>
      </c>
      <c r="E4669" s="1" t="n">
        <v>33</v>
      </c>
      <c r="F4669" s="1" t="s">
        <v>93</v>
      </c>
      <c r="I4669" s="1" t="n">
        <v>5177</v>
      </c>
      <c r="J4669" s="1" t="n">
        <v>100011</v>
      </c>
      <c r="K4669" s="1" t="n">
        <v>12</v>
      </c>
      <c r="L4669" s="1" t="s">
        <v>3856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7" t="n">
        <v>46197</v>
      </c>
      <c r="C4670" s="1" t="n">
        <v>22</v>
      </c>
      <c r="D4670" s="1" t="s">
        <v>3850</v>
      </c>
      <c r="E4670" s="1" t="n">
        <v>33</v>
      </c>
      <c r="F4670" s="1" t="s">
        <v>93</v>
      </c>
      <c r="I4670" s="1" t="n">
        <v>5177</v>
      </c>
      <c r="J4670" s="1" t="n">
        <v>100012</v>
      </c>
      <c r="K4670" s="1" t="n">
        <v>13</v>
      </c>
      <c r="L4670" s="1" t="s">
        <v>3857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7" t="n">
        <v>46197</v>
      </c>
      <c r="C4671" s="1" t="n">
        <v>22</v>
      </c>
      <c r="D4671" s="1" t="s">
        <v>3850</v>
      </c>
      <c r="E4671" s="1" t="n">
        <v>33</v>
      </c>
      <c r="F4671" s="1" t="s">
        <v>93</v>
      </c>
      <c r="I4671" s="1" t="n">
        <v>5177</v>
      </c>
      <c r="J4671" s="1" t="n">
        <v>100013</v>
      </c>
      <c r="K4671" s="1" t="n">
        <v>14</v>
      </c>
      <c r="L4671" s="1" t="s">
        <v>3858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7" t="n">
        <v>46197</v>
      </c>
      <c r="C4672" s="1" t="n">
        <v>22</v>
      </c>
      <c r="D4672" s="1" t="s">
        <v>3850</v>
      </c>
      <c r="E4672" s="1" t="n">
        <v>33</v>
      </c>
      <c r="F4672" s="1" t="s">
        <v>93</v>
      </c>
      <c r="I4672" s="1" t="n">
        <v>5177</v>
      </c>
      <c r="J4672" s="1" t="n">
        <v>100014</v>
      </c>
      <c r="K4672" s="1" t="n">
        <v>15</v>
      </c>
      <c r="L4672" s="1" t="s">
        <v>3859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7" t="n">
        <v>46197</v>
      </c>
      <c r="C4673" s="1" t="n">
        <v>22</v>
      </c>
      <c r="D4673" s="1" t="s">
        <v>3850</v>
      </c>
      <c r="E4673" s="1" t="n">
        <v>33</v>
      </c>
      <c r="F4673" s="1" t="s">
        <v>93</v>
      </c>
      <c r="I4673" s="1" t="n">
        <v>5177</v>
      </c>
      <c r="J4673" s="1" t="n">
        <v>100015</v>
      </c>
      <c r="K4673" s="1" t="n">
        <v>16</v>
      </c>
      <c r="L4673" s="1" t="s">
        <v>3860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7" t="n">
        <v>46197</v>
      </c>
      <c r="C4674" s="1" t="n">
        <v>22</v>
      </c>
      <c r="D4674" s="1" t="s">
        <v>3850</v>
      </c>
      <c r="E4674" s="1" t="n">
        <v>33</v>
      </c>
      <c r="F4674" s="1" t="s">
        <v>93</v>
      </c>
      <c r="I4674" s="1" t="n">
        <v>5177</v>
      </c>
      <c r="J4674" s="1" t="n">
        <v>100016</v>
      </c>
      <c r="K4674" s="1" t="n">
        <v>17</v>
      </c>
      <c r="L4674" s="1" t="s">
        <v>3861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7" t="n">
        <v>46197</v>
      </c>
      <c r="C4675" s="1" t="n">
        <v>22</v>
      </c>
      <c r="D4675" s="1" t="s">
        <v>3850</v>
      </c>
      <c r="E4675" s="1" t="n">
        <v>33</v>
      </c>
      <c r="F4675" s="1" t="s">
        <v>93</v>
      </c>
      <c r="I4675" s="1" t="n">
        <v>5177</v>
      </c>
      <c r="J4675" s="1" t="n">
        <v>100017</v>
      </c>
      <c r="K4675" s="1" t="n">
        <v>18</v>
      </c>
      <c r="L4675" s="1" t="s">
        <v>3862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7" t="n">
        <v>46197</v>
      </c>
      <c r="C4676" s="1" t="n">
        <v>22</v>
      </c>
      <c r="D4676" s="1" t="s">
        <v>3850</v>
      </c>
      <c r="E4676" s="1" t="n">
        <v>33</v>
      </c>
      <c r="F4676" s="1" t="s">
        <v>93</v>
      </c>
      <c r="I4676" s="1" t="n">
        <v>5177</v>
      </c>
      <c r="J4676" s="1" t="n">
        <v>100019</v>
      </c>
      <c r="K4676" s="1" t="n">
        <v>20</v>
      </c>
      <c r="L4676" s="1" t="s">
        <v>3863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7" t="n">
        <v>46197</v>
      </c>
      <c r="C4677" s="1" t="n">
        <v>22</v>
      </c>
      <c r="D4677" s="1" t="s">
        <v>3850</v>
      </c>
      <c r="E4677" s="1" t="n">
        <v>33</v>
      </c>
      <c r="F4677" s="1" t="s">
        <v>93</v>
      </c>
      <c r="I4677" s="1" t="n">
        <v>5177</v>
      </c>
      <c r="J4677" s="1" t="n">
        <v>100053</v>
      </c>
      <c r="K4677" s="1" t="n">
        <v>54</v>
      </c>
      <c r="L4677" s="1" t="s">
        <v>3866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7" t="n">
        <v>46197</v>
      </c>
      <c r="C4678" s="1" t="n">
        <v>22</v>
      </c>
      <c r="D4678" s="1" t="s">
        <v>3850</v>
      </c>
      <c r="E4678" s="1" t="n">
        <v>33</v>
      </c>
      <c r="F4678" s="1" t="s">
        <v>93</v>
      </c>
      <c r="I4678" s="1" t="n">
        <v>5177</v>
      </c>
      <c r="J4678" s="1" t="n">
        <v>100638</v>
      </c>
      <c r="K4678" s="1" t="n">
        <v>508</v>
      </c>
      <c r="L4678" s="1" t="s">
        <v>3867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7" t="n">
        <v>46197</v>
      </c>
      <c r="C4679" s="1" t="n">
        <v>22</v>
      </c>
      <c r="D4679" s="1" t="s">
        <v>3850</v>
      </c>
      <c r="E4679" s="1" t="n">
        <v>33</v>
      </c>
      <c r="F4679" s="1" t="s">
        <v>93</v>
      </c>
      <c r="I4679" s="1" t="n">
        <v>5177</v>
      </c>
      <c r="J4679" s="1" t="n">
        <v>100520</v>
      </c>
      <c r="K4679" s="1" t="n">
        <v>507</v>
      </c>
      <c r="L4679" s="1" t="s">
        <v>3868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7" t="n">
        <v>46197</v>
      </c>
      <c r="C4680" s="1" t="n">
        <v>22</v>
      </c>
      <c r="D4680" s="1" t="s">
        <v>3850</v>
      </c>
      <c r="E4680" s="1" t="n">
        <v>33</v>
      </c>
      <c r="F4680" s="1" t="s">
        <v>93</v>
      </c>
      <c r="I4680" s="1" t="n">
        <v>5177</v>
      </c>
      <c r="J4680" s="1" t="n">
        <v>100319</v>
      </c>
      <c r="K4680" s="1" t="n">
        <v>73453</v>
      </c>
      <c r="L4680" s="1" t="s">
        <v>3869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7" t="n">
        <v>46197</v>
      </c>
      <c r="C4681" s="1" t="n">
        <v>22</v>
      </c>
      <c r="D4681" s="1" t="s">
        <v>3850</v>
      </c>
      <c r="E4681" s="1" t="n">
        <v>33</v>
      </c>
      <c r="F4681" s="1" t="s">
        <v>93</v>
      </c>
      <c r="I4681" s="1" t="n">
        <v>5177</v>
      </c>
      <c r="J4681" s="1" t="n">
        <v>110455</v>
      </c>
      <c r="K4681" s="1" t="n">
        <v>53212</v>
      </c>
      <c r="L4681" s="1" t="s">
        <v>3870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7" t="n">
        <v>46197</v>
      </c>
      <c r="C4682" s="1" t="n">
        <v>22</v>
      </c>
      <c r="D4682" s="1" t="s">
        <v>3850</v>
      </c>
      <c r="E4682" s="1" t="n">
        <v>33</v>
      </c>
      <c r="F4682" s="1" t="s">
        <v>93</v>
      </c>
      <c r="I4682" s="1" t="n">
        <v>5177</v>
      </c>
      <c r="J4682" s="1" t="n">
        <v>110487</v>
      </c>
      <c r="K4682" s="1" t="n">
        <v>54688</v>
      </c>
      <c r="L4682" s="1" t="s">
        <v>3871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7" t="n">
        <v>46197</v>
      </c>
      <c r="C4683" s="1" t="n">
        <v>100</v>
      </c>
      <c r="D4683" s="1" t="s">
        <v>3877</v>
      </c>
      <c r="E4683" s="1" t="n">
        <v>33</v>
      </c>
      <c r="F4683" s="1" t="s">
        <v>93</v>
      </c>
      <c r="I4683" s="1" t="n">
        <v>1300731</v>
      </c>
      <c r="J4683" s="1" t="n">
        <v>100000</v>
      </c>
      <c r="K4683" s="1" t="n">
        <v>1</v>
      </c>
      <c r="L4683" s="1" t="s">
        <v>3851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7" t="n">
        <v>46197</v>
      </c>
      <c r="C4684" s="1" t="n">
        <v>100</v>
      </c>
      <c r="D4684" s="1" t="s">
        <v>3877</v>
      </c>
      <c r="E4684" s="1" t="n">
        <v>33</v>
      </c>
      <c r="F4684" s="1" t="s">
        <v>93</v>
      </c>
      <c r="I4684" s="1" t="n">
        <v>1300731</v>
      </c>
      <c r="J4684" s="1" t="n">
        <v>100001</v>
      </c>
      <c r="K4684" s="1" t="n">
        <v>2</v>
      </c>
      <c r="L4684" s="1" t="s">
        <v>4138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7" t="n">
        <v>46197</v>
      </c>
      <c r="C4685" s="1" t="n">
        <v>100</v>
      </c>
      <c r="D4685" s="1" t="s">
        <v>3877</v>
      </c>
      <c r="E4685" s="1" t="n">
        <v>33</v>
      </c>
      <c r="F4685" s="1" t="s">
        <v>93</v>
      </c>
      <c r="I4685" s="1" t="n">
        <v>1300731</v>
      </c>
      <c r="J4685" s="1" t="n">
        <v>100002</v>
      </c>
      <c r="K4685" s="1" t="n">
        <v>3</v>
      </c>
      <c r="L4685" s="1" t="s">
        <v>3872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7" t="n">
        <v>46197</v>
      </c>
      <c r="C4686" s="1" t="n">
        <v>100</v>
      </c>
      <c r="D4686" s="1" t="s">
        <v>3877</v>
      </c>
      <c r="E4686" s="1" t="n">
        <v>33</v>
      </c>
      <c r="F4686" s="1" t="s">
        <v>93</v>
      </c>
      <c r="I4686" s="1" t="n">
        <v>1300731</v>
      </c>
      <c r="J4686" s="1" t="n">
        <v>100003</v>
      </c>
      <c r="K4686" s="1" t="n">
        <v>4</v>
      </c>
      <c r="L4686" s="1" t="s">
        <v>3873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7" t="n">
        <v>46197</v>
      </c>
      <c r="C4687" s="1" t="n">
        <v>100</v>
      </c>
      <c r="D4687" s="1" t="s">
        <v>3877</v>
      </c>
      <c r="E4687" s="1" t="n">
        <v>33</v>
      </c>
      <c r="F4687" s="1" t="s">
        <v>93</v>
      </c>
      <c r="I4687" s="1" t="n">
        <v>1300731</v>
      </c>
      <c r="J4687" s="1" t="n">
        <v>100004</v>
      </c>
      <c r="K4687" s="1" t="n">
        <v>5</v>
      </c>
      <c r="L4687" s="1" t="s">
        <v>3852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7" t="n">
        <v>46197</v>
      </c>
      <c r="C4688" s="1" t="n">
        <v>100</v>
      </c>
      <c r="D4688" s="1" t="s">
        <v>3877</v>
      </c>
      <c r="E4688" s="1" t="n">
        <v>33</v>
      </c>
      <c r="F4688" s="1" t="s">
        <v>93</v>
      </c>
      <c r="I4688" s="1" t="n">
        <v>1300731</v>
      </c>
      <c r="J4688" s="1" t="n">
        <v>100040</v>
      </c>
      <c r="K4688" s="1" t="n">
        <v>41</v>
      </c>
      <c r="L4688" s="1" t="s">
        <v>3874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7" t="n">
        <v>46197</v>
      </c>
      <c r="C4689" s="1" t="n">
        <v>100</v>
      </c>
      <c r="D4689" s="1" t="s">
        <v>3877</v>
      </c>
      <c r="E4689" s="1" t="n">
        <v>33</v>
      </c>
      <c r="F4689" s="1" t="s">
        <v>93</v>
      </c>
      <c r="I4689" s="1" t="n">
        <v>1300731</v>
      </c>
      <c r="J4689" s="1" t="n">
        <v>100520</v>
      </c>
      <c r="K4689" s="1" t="n">
        <v>507</v>
      </c>
      <c r="L4689" s="1" t="s">
        <v>3868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7" t="n">
        <v>46197</v>
      </c>
      <c r="C4690" s="1" t="n">
        <v>100</v>
      </c>
      <c r="D4690" s="1" t="s">
        <v>3877</v>
      </c>
      <c r="E4690" s="1" t="n">
        <v>33</v>
      </c>
      <c r="F4690" s="1" t="s">
        <v>93</v>
      </c>
      <c r="I4690" s="1" t="n">
        <v>1300731</v>
      </c>
      <c r="J4690" s="1" t="n">
        <v>110455</v>
      </c>
      <c r="K4690" s="1" t="n">
        <v>53212</v>
      </c>
      <c r="L4690" s="1" t="s">
        <v>3870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7" t="n">
        <v>46197</v>
      </c>
      <c r="C4691" s="1" t="n">
        <v>100</v>
      </c>
      <c r="D4691" s="1" t="s">
        <v>3877</v>
      </c>
      <c r="E4691" s="1" t="n">
        <v>33</v>
      </c>
      <c r="F4691" s="1" t="s">
        <v>93</v>
      </c>
      <c r="I4691" s="1" t="n">
        <v>1301035</v>
      </c>
      <c r="J4691" s="1" t="n">
        <v>100000</v>
      </c>
      <c r="K4691" s="1" t="n">
        <v>1</v>
      </c>
      <c r="L4691" s="1" t="s">
        <v>3851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7" t="n">
        <v>46197</v>
      </c>
      <c r="C4692" s="1" t="n">
        <v>100</v>
      </c>
      <c r="D4692" s="1" t="s">
        <v>3877</v>
      </c>
      <c r="E4692" s="1" t="n">
        <v>33</v>
      </c>
      <c r="F4692" s="1" t="s">
        <v>93</v>
      </c>
      <c r="I4692" s="1" t="n">
        <v>1301035</v>
      </c>
      <c r="J4692" s="1" t="n">
        <v>100001</v>
      </c>
      <c r="K4692" s="1" t="n">
        <v>2</v>
      </c>
      <c r="L4692" s="1" t="s">
        <v>4138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7" t="n">
        <v>46197</v>
      </c>
      <c r="C4693" s="1" t="n">
        <v>100</v>
      </c>
      <c r="D4693" s="1" t="s">
        <v>3877</v>
      </c>
      <c r="E4693" s="1" t="n">
        <v>33</v>
      </c>
      <c r="F4693" s="1" t="s">
        <v>93</v>
      </c>
      <c r="I4693" s="1" t="n">
        <v>1301035</v>
      </c>
      <c r="J4693" s="1" t="n">
        <v>100002</v>
      </c>
      <c r="K4693" s="1" t="n">
        <v>3</v>
      </c>
      <c r="L4693" s="1" t="s">
        <v>3872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7" t="n">
        <v>46197</v>
      </c>
      <c r="C4694" s="1" t="n">
        <v>100</v>
      </c>
      <c r="D4694" s="1" t="s">
        <v>3877</v>
      </c>
      <c r="E4694" s="1" t="n">
        <v>33</v>
      </c>
      <c r="F4694" s="1" t="s">
        <v>93</v>
      </c>
      <c r="I4694" s="1" t="n">
        <v>1301035</v>
      </c>
      <c r="J4694" s="1" t="n">
        <v>100003</v>
      </c>
      <c r="K4694" s="1" t="n">
        <v>4</v>
      </c>
      <c r="L4694" s="1" t="s">
        <v>3873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7" t="n">
        <v>46197</v>
      </c>
      <c r="C4695" s="1" t="n">
        <v>100</v>
      </c>
      <c r="D4695" s="1" t="s">
        <v>3877</v>
      </c>
      <c r="E4695" s="1" t="n">
        <v>33</v>
      </c>
      <c r="F4695" s="1" t="s">
        <v>93</v>
      </c>
      <c r="I4695" s="1" t="n">
        <v>1301035</v>
      </c>
      <c r="J4695" s="1" t="n">
        <v>100004</v>
      </c>
      <c r="K4695" s="1" t="n">
        <v>5</v>
      </c>
      <c r="L4695" s="1" t="s">
        <v>3852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7" t="n">
        <v>46197</v>
      </c>
      <c r="C4696" s="1" t="n">
        <v>100</v>
      </c>
      <c r="D4696" s="1" t="s">
        <v>3877</v>
      </c>
      <c r="E4696" s="1" t="n">
        <v>33</v>
      </c>
      <c r="F4696" s="1" t="s">
        <v>93</v>
      </c>
      <c r="I4696" s="1" t="n">
        <v>1301035</v>
      </c>
      <c r="J4696" s="1" t="n">
        <v>100040</v>
      </c>
      <c r="K4696" s="1" t="n">
        <v>41</v>
      </c>
      <c r="L4696" s="1" t="s">
        <v>3874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7" t="n">
        <v>46197</v>
      </c>
      <c r="C4697" s="1" t="n">
        <v>100</v>
      </c>
      <c r="D4697" s="1" t="s">
        <v>3877</v>
      </c>
      <c r="E4697" s="1" t="n">
        <v>33</v>
      </c>
      <c r="F4697" s="1" t="s">
        <v>93</v>
      </c>
      <c r="I4697" s="1" t="n">
        <v>1301035</v>
      </c>
      <c r="J4697" s="1" t="n">
        <v>100520</v>
      </c>
      <c r="K4697" s="1" t="n">
        <v>507</v>
      </c>
      <c r="L4697" s="1" t="s">
        <v>3868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7" t="n">
        <v>46197</v>
      </c>
      <c r="C4698" s="1" t="n">
        <v>100</v>
      </c>
      <c r="D4698" s="1" t="s">
        <v>3877</v>
      </c>
      <c r="E4698" s="1" t="n">
        <v>33</v>
      </c>
      <c r="F4698" s="1" t="s">
        <v>93</v>
      </c>
      <c r="I4698" s="1" t="n">
        <v>1301035</v>
      </c>
      <c r="J4698" s="1" t="n">
        <v>110455</v>
      </c>
      <c r="K4698" s="1" t="n">
        <v>53212</v>
      </c>
      <c r="L4698" s="1" t="s">
        <v>3870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7" t="n">
        <v>46197</v>
      </c>
      <c r="C4699" s="1" t="n">
        <v>100</v>
      </c>
      <c r="D4699" s="1" t="s">
        <v>3877</v>
      </c>
      <c r="E4699" s="1" t="n">
        <v>33</v>
      </c>
      <c r="F4699" s="1" t="s">
        <v>93</v>
      </c>
      <c r="I4699" s="1" t="n">
        <v>1301041</v>
      </c>
      <c r="J4699" s="1" t="n">
        <v>100000</v>
      </c>
      <c r="K4699" s="1" t="n">
        <v>1</v>
      </c>
      <c r="L4699" s="1" t="s">
        <v>3851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7" t="n">
        <v>46197</v>
      </c>
      <c r="C4700" s="1" t="n">
        <v>100</v>
      </c>
      <c r="D4700" s="1" t="s">
        <v>3877</v>
      </c>
      <c r="E4700" s="1" t="n">
        <v>33</v>
      </c>
      <c r="F4700" s="1" t="s">
        <v>93</v>
      </c>
      <c r="I4700" s="1" t="n">
        <v>1301041</v>
      </c>
      <c r="J4700" s="1" t="n">
        <v>100004</v>
      </c>
      <c r="K4700" s="1" t="n">
        <v>5</v>
      </c>
      <c r="L4700" s="1" t="s">
        <v>3852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7" t="n">
        <v>46197</v>
      </c>
      <c r="C4701" s="1" t="n">
        <v>100</v>
      </c>
      <c r="D4701" s="1" t="s">
        <v>3877</v>
      </c>
      <c r="E4701" s="1" t="n">
        <v>33</v>
      </c>
      <c r="F4701" s="1" t="s">
        <v>93</v>
      </c>
      <c r="I4701" s="1" t="n">
        <v>1301041</v>
      </c>
      <c r="J4701" s="1" t="n">
        <v>100006</v>
      </c>
      <c r="K4701" s="1" t="n">
        <v>7</v>
      </c>
      <c r="L4701" s="1" t="s">
        <v>3853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7" t="n">
        <v>46197</v>
      </c>
      <c r="C4702" s="1" t="n">
        <v>100</v>
      </c>
      <c r="D4702" s="1" t="s">
        <v>3877</v>
      </c>
      <c r="E4702" s="1" t="n">
        <v>33</v>
      </c>
      <c r="F4702" s="1" t="s">
        <v>93</v>
      </c>
      <c r="I4702" s="1" t="n">
        <v>1301041</v>
      </c>
      <c r="J4702" s="1" t="n">
        <v>100007</v>
      </c>
      <c r="K4702" s="1" t="n">
        <v>8</v>
      </c>
      <c r="L4702" s="1" t="s">
        <v>3854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7" t="n">
        <v>46197</v>
      </c>
      <c r="C4703" s="1" t="n">
        <v>100</v>
      </c>
      <c r="D4703" s="1" t="s">
        <v>3877</v>
      </c>
      <c r="E4703" s="1" t="n">
        <v>33</v>
      </c>
      <c r="F4703" s="1" t="s">
        <v>93</v>
      </c>
      <c r="I4703" s="1" t="n">
        <v>1301041</v>
      </c>
      <c r="J4703" s="1" t="n">
        <v>100008</v>
      </c>
      <c r="K4703" s="1" t="n">
        <v>9</v>
      </c>
      <c r="L4703" s="1" t="s">
        <v>3855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7" t="n">
        <v>46197</v>
      </c>
      <c r="C4704" s="1" t="n">
        <v>100</v>
      </c>
      <c r="D4704" s="1" t="s">
        <v>3877</v>
      </c>
      <c r="E4704" s="1" t="n">
        <v>33</v>
      </c>
      <c r="F4704" s="1" t="s">
        <v>93</v>
      </c>
      <c r="I4704" s="1" t="n">
        <v>1301041</v>
      </c>
      <c r="J4704" s="1" t="n">
        <v>100011</v>
      </c>
      <c r="K4704" s="1" t="n">
        <v>12</v>
      </c>
      <c r="L4704" s="1" t="s">
        <v>3856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7" t="n">
        <v>46197</v>
      </c>
      <c r="C4705" s="1" t="n">
        <v>100</v>
      </c>
      <c r="D4705" s="1" t="s">
        <v>3877</v>
      </c>
      <c r="E4705" s="1" t="n">
        <v>33</v>
      </c>
      <c r="F4705" s="1" t="s">
        <v>93</v>
      </c>
      <c r="I4705" s="1" t="n">
        <v>1301041</v>
      </c>
      <c r="J4705" s="1" t="n">
        <v>100012</v>
      </c>
      <c r="K4705" s="1" t="n">
        <v>13</v>
      </c>
      <c r="L4705" s="1" t="s">
        <v>3857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7" t="n">
        <v>46197</v>
      </c>
      <c r="C4706" s="1" t="n">
        <v>100</v>
      </c>
      <c r="D4706" s="1" t="s">
        <v>3877</v>
      </c>
      <c r="E4706" s="1" t="n">
        <v>33</v>
      </c>
      <c r="F4706" s="1" t="s">
        <v>93</v>
      </c>
      <c r="I4706" s="1" t="n">
        <v>1301041</v>
      </c>
      <c r="J4706" s="1" t="n">
        <v>100013</v>
      </c>
      <c r="K4706" s="1" t="n">
        <v>14</v>
      </c>
      <c r="L4706" s="1" t="s">
        <v>3858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7" t="n">
        <v>46197</v>
      </c>
      <c r="C4707" s="1" t="n">
        <v>100</v>
      </c>
      <c r="D4707" s="1" t="s">
        <v>3877</v>
      </c>
      <c r="E4707" s="1" t="n">
        <v>33</v>
      </c>
      <c r="F4707" s="1" t="s">
        <v>93</v>
      </c>
      <c r="I4707" s="1" t="n">
        <v>1301041</v>
      </c>
      <c r="J4707" s="1" t="n">
        <v>100014</v>
      </c>
      <c r="K4707" s="1" t="n">
        <v>15</v>
      </c>
      <c r="L4707" s="1" t="s">
        <v>3859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7" t="n">
        <v>46197</v>
      </c>
      <c r="C4708" s="1" t="n">
        <v>100</v>
      </c>
      <c r="D4708" s="1" t="s">
        <v>3877</v>
      </c>
      <c r="E4708" s="1" t="n">
        <v>33</v>
      </c>
      <c r="F4708" s="1" t="s">
        <v>93</v>
      </c>
      <c r="I4708" s="1" t="n">
        <v>1301041</v>
      </c>
      <c r="J4708" s="1" t="n">
        <v>100015</v>
      </c>
      <c r="K4708" s="1" t="n">
        <v>16</v>
      </c>
      <c r="L4708" s="1" t="s">
        <v>3860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7" t="n">
        <v>46197</v>
      </c>
      <c r="C4709" s="1" t="n">
        <v>100</v>
      </c>
      <c r="D4709" s="1" t="s">
        <v>3877</v>
      </c>
      <c r="E4709" s="1" t="n">
        <v>33</v>
      </c>
      <c r="F4709" s="1" t="s">
        <v>93</v>
      </c>
      <c r="I4709" s="1" t="n">
        <v>1301041</v>
      </c>
      <c r="J4709" s="1" t="n">
        <v>100016</v>
      </c>
      <c r="K4709" s="1" t="n">
        <v>17</v>
      </c>
      <c r="L4709" s="1" t="s">
        <v>3861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7" t="n">
        <v>46197</v>
      </c>
      <c r="C4710" s="1" t="n">
        <v>100</v>
      </c>
      <c r="D4710" s="1" t="s">
        <v>3877</v>
      </c>
      <c r="E4710" s="1" t="n">
        <v>33</v>
      </c>
      <c r="F4710" s="1" t="s">
        <v>93</v>
      </c>
      <c r="I4710" s="1" t="n">
        <v>1301041</v>
      </c>
      <c r="J4710" s="1" t="n">
        <v>100017</v>
      </c>
      <c r="K4710" s="1" t="n">
        <v>18</v>
      </c>
      <c r="L4710" s="1" t="s">
        <v>3862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7" t="n">
        <v>46197</v>
      </c>
      <c r="C4711" s="1" t="n">
        <v>100</v>
      </c>
      <c r="D4711" s="1" t="s">
        <v>3877</v>
      </c>
      <c r="E4711" s="1" t="n">
        <v>33</v>
      </c>
      <c r="F4711" s="1" t="s">
        <v>93</v>
      </c>
      <c r="I4711" s="1" t="n">
        <v>1301041</v>
      </c>
      <c r="J4711" s="1" t="n">
        <v>100019</v>
      </c>
      <c r="K4711" s="1" t="n">
        <v>20</v>
      </c>
      <c r="L4711" s="1" t="s">
        <v>3863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7" t="n">
        <v>46197</v>
      </c>
      <c r="C4712" s="1" t="n">
        <v>100</v>
      </c>
      <c r="D4712" s="1" t="s">
        <v>3877</v>
      </c>
      <c r="E4712" s="1" t="n">
        <v>33</v>
      </c>
      <c r="F4712" s="1" t="s">
        <v>93</v>
      </c>
      <c r="I4712" s="1" t="n">
        <v>1301041</v>
      </c>
      <c r="J4712" s="1" t="n">
        <v>100053</v>
      </c>
      <c r="K4712" s="1" t="n">
        <v>54</v>
      </c>
      <c r="L4712" s="1" t="s">
        <v>3866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7" t="n">
        <v>46197</v>
      </c>
      <c r="C4713" s="1" t="n">
        <v>100</v>
      </c>
      <c r="D4713" s="1" t="s">
        <v>3877</v>
      </c>
      <c r="E4713" s="1" t="n">
        <v>33</v>
      </c>
      <c r="F4713" s="1" t="s">
        <v>93</v>
      </c>
      <c r="I4713" s="1" t="n">
        <v>1301041</v>
      </c>
      <c r="J4713" s="1" t="n">
        <v>100638</v>
      </c>
      <c r="K4713" s="1" t="n">
        <v>508</v>
      </c>
      <c r="L4713" s="1" t="s">
        <v>3867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7" t="n">
        <v>46197</v>
      </c>
      <c r="C4714" s="1" t="n">
        <v>100</v>
      </c>
      <c r="D4714" s="1" t="s">
        <v>3877</v>
      </c>
      <c r="E4714" s="1" t="n">
        <v>33</v>
      </c>
      <c r="F4714" s="1" t="s">
        <v>93</v>
      </c>
      <c r="I4714" s="1" t="n">
        <v>1301041</v>
      </c>
      <c r="J4714" s="1" t="n">
        <v>100520</v>
      </c>
      <c r="K4714" s="1" t="n">
        <v>507</v>
      </c>
      <c r="L4714" s="1" t="s">
        <v>3868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7" t="n">
        <v>46197</v>
      </c>
      <c r="C4715" s="1" t="n">
        <v>100</v>
      </c>
      <c r="D4715" s="1" t="s">
        <v>3877</v>
      </c>
      <c r="E4715" s="1" t="n">
        <v>33</v>
      </c>
      <c r="F4715" s="1" t="s">
        <v>93</v>
      </c>
      <c r="I4715" s="1" t="n">
        <v>1301041</v>
      </c>
      <c r="J4715" s="1" t="n">
        <v>100319</v>
      </c>
      <c r="K4715" s="1" t="n">
        <v>73453</v>
      </c>
      <c r="L4715" s="1" t="s">
        <v>3869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7" t="n">
        <v>46197</v>
      </c>
      <c r="C4716" s="1" t="n">
        <v>100</v>
      </c>
      <c r="D4716" s="1" t="s">
        <v>3877</v>
      </c>
      <c r="E4716" s="1" t="n">
        <v>33</v>
      </c>
      <c r="F4716" s="1" t="s">
        <v>93</v>
      </c>
      <c r="I4716" s="1" t="n">
        <v>1301041</v>
      </c>
      <c r="J4716" s="1" t="n">
        <v>110455</v>
      </c>
      <c r="K4716" s="1" t="n">
        <v>53212</v>
      </c>
      <c r="L4716" s="1" t="s">
        <v>3870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7" t="n">
        <v>46197</v>
      </c>
      <c r="C4717" s="1" t="n">
        <v>100</v>
      </c>
      <c r="D4717" s="1" t="s">
        <v>3877</v>
      </c>
      <c r="E4717" s="1" t="n">
        <v>33</v>
      </c>
      <c r="F4717" s="1" t="s">
        <v>93</v>
      </c>
      <c r="I4717" s="1" t="n">
        <v>1301041</v>
      </c>
      <c r="J4717" s="1" t="n">
        <v>110487</v>
      </c>
      <c r="K4717" s="1" t="n">
        <v>54688</v>
      </c>
      <c r="L4717" s="1" t="s">
        <v>3871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7" t="n">
        <v>46198</v>
      </c>
      <c r="C4718" s="1" t="n">
        <v>1</v>
      </c>
      <c r="D4718" s="1" t="s">
        <v>3781</v>
      </c>
      <c r="E4718" s="1" t="n">
        <v>10086</v>
      </c>
      <c r="F4718" s="1" t="s">
        <v>905</v>
      </c>
      <c r="I4718" s="1" t="n">
        <v>47</v>
      </c>
      <c r="J4718" s="1" t="n">
        <v>61580</v>
      </c>
      <c r="K4718" s="1" t="n">
        <v>2258157</v>
      </c>
      <c r="L4718" s="1" t="s">
        <v>3816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7" t="n">
        <v>46198</v>
      </c>
      <c r="C4719" s="1" t="n">
        <v>1</v>
      </c>
      <c r="D4719" s="1" t="s">
        <v>3781</v>
      </c>
      <c r="E4719" s="1" t="n">
        <v>10086</v>
      </c>
      <c r="F4719" s="1" t="s">
        <v>905</v>
      </c>
      <c r="I4719" s="1" t="n">
        <v>47</v>
      </c>
      <c r="J4719" s="1" t="n">
        <v>61597</v>
      </c>
      <c r="K4719" s="1" t="n">
        <v>2258188</v>
      </c>
      <c r="L4719" s="1" t="s">
        <v>3817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7" t="n">
        <v>46198</v>
      </c>
      <c r="C4720" s="1" t="n">
        <v>1</v>
      </c>
      <c r="D4720" s="1" t="s">
        <v>3781</v>
      </c>
      <c r="E4720" s="1" t="n">
        <v>978</v>
      </c>
      <c r="F4720" s="1" t="s">
        <v>118</v>
      </c>
      <c r="I4720" s="1" t="n">
        <v>318</v>
      </c>
      <c r="J4720" s="1" t="n">
        <v>61368</v>
      </c>
      <c r="K4720" s="1" t="n">
        <v>2257907</v>
      </c>
      <c r="L4720" s="1" t="s">
        <v>3782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7" t="n">
        <v>46198</v>
      </c>
      <c r="C4721" s="1" t="n">
        <v>1</v>
      </c>
      <c r="D4721" s="1" t="s">
        <v>3781</v>
      </c>
      <c r="E4721" s="1" t="n">
        <v>978</v>
      </c>
      <c r="F4721" s="1" t="s">
        <v>118</v>
      </c>
      <c r="I4721" s="1" t="n">
        <v>318</v>
      </c>
      <c r="J4721" s="1" t="n">
        <v>61378</v>
      </c>
      <c r="K4721" s="1" t="n">
        <v>2257914</v>
      </c>
      <c r="L4721" s="1" t="s">
        <v>3783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7" t="n">
        <v>46198</v>
      </c>
      <c r="C4722" s="1" t="n">
        <v>1</v>
      </c>
      <c r="D4722" s="1" t="s">
        <v>3781</v>
      </c>
      <c r="E4722" s="1" t="n">
        <v>978</v>
      </c>
      <c r="F4722" s="1" t="s">
        <v>118</v>
      </c>
      <c r="I4722" s="1" t="n">
        <v>318</v>
      </c>
      <c r="J4722" s="1" t="n">
        <v>61379</v>
      </c>
      <c r="K4722" s="1" t="n">
        <v>2257921</v>
      </c>
      <c r="L4722" s="1" t="s">
        <v>3784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7" t="n">
        <v>46198</v>
      </c>
      <c r="C4723" s="1" t="n">
        <v>1</v>
      </c>
      <c r="D4723" s="1" t="s">
        <v>3781</v>
      </c>
      <c r="E4723" s="1" t="n">
        <v>1173</v>
      </c>
      <c r="F4723" s="1" t="s">
        <v>988</v>
      </c>
      <c r="I4723" s="1" t="n">
        <v>1020</v>
      </c>
      <c r="J4723" s="1" t="n">
        <v>77661</v>
      </c>
      <c r="K4723" s="1" t="n">
        <v>631430813825</v>
      </c>
      <c r="L4723" s="1" t="s">
        <v>5906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7" t="n">
        <v>46198</v>
      </c>
      <c r="C4724" s="1" t="n">
        <v>1</v>
      </c>
      <c r="D4724" s="1" t="s">
        <v>3781</v>
      </c>
      <c r="E4724" s="1" t="n">
        <v>1173</v>
      </c>
      <c r="F4724" s="1" t="s">
        <v>988</v>
      </c>
      <c r="I4724" s="1" t="n">
        <v>1020</v>
      </c>
      <c r="J4724" s="1" t="n">
        <v>77662</v>
      </c>
      <c r="K4724" s="1" t="n">
        <v>631430813818</v>
      </c>
      <c r="L4724" s="1" t="s">
        <v>5907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7" t="n">
        <v>46198</v>
      </c>
      <c r="C4725" s="1" t="n">
        <v>1</v>
      </c>
      <c r="D4725" s="1" t="s">
        <v>3781</v>
      </c>
      <c r="E4725" s="1" t="n">
        <v>1316</v>
      </c>
      <c r="F4725" s="1" t="s">
        <v>1095</v>
      </c>
      <c r="I4725" s="1" t="n">
        <v>3650</v>
      </c>
      <c r="J4725" s="1" t="n">
        <v>37359</v>
      </c>
      <c r="K4725" s="1" t="n">
        <v>55526</v>
      </c>
      <c r="L4725" s="1" t="s">
        <v>3815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7" t="n">
        <v>46198</v>
      </c>
      <c r="C4726" s="1" t="n">
        <v>1</v>
      </c>
      <c r="D4726" s="1" t="s">
        <v>3781</v>
      </c>
      <c r="E4726" s="1" t="n">
        <v>1712</v>
      </c>
      <c r="F4726" s="1" t="s">
        <v>1177</v>
      </c>
      <c r="I4726" s="1" t="n">
        <v>28698</v>
      </c>
      <c r="J4726" s="1" t="n">
        <v>110220</v>
      </c>
      <c r="K4726" s="1" t="n">
        <v>37891</v>
      </c>
      <c r="L4726" s="1" t="s">
        <v>5908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7" t="n">
        <v>46198</v>
      </c>
      <c r="C4727" s="1" t="n">
        <v>1</v>
      </c>
      <c r="D4727" s="1" t="s">
        <v>3781</v>
      </c>
      <c r="E4727" s="1" t="n">
        <v>1712</v>
      </c>
      <c r="F4727" s="1" t="s">
        <v>1177</v>
      </c>
      <c r="I4727" s="1" t="n">
        <v>28698</v>
      </c>
      <c r="J4727" s="1" t="n">
        <v>110221</v>
      </c>
      <c r="K4727" s="1" t="n">
        <v>37892</v>
      </c>
      <c r="L4727" s="1" t="s">
        <v>5909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7" t="n">
        <v>46198</v>
      </c>
      <c r="C4728" s="1" t="n">
        <v>1</v>
      </c>
      <c r="D4728" s="1" t="s">
        <v>3781</v>
      </c>
      <c r="E4728" s="1" t="n">
        <v>1712</v>
      </c>
      <c r="F4728" s="1" t="s">
        <v>1177</v>
      </c>
      <c r="I4728" s="1" t="n">
        <v>28698</v>
      </c>
      <c r="J4728" s="1" t="n">
        <v>110223</v>
      </c>
      <c r="K4728" s="1" t="n">
        <v>37894</v>
      </c>
      <c r="L4728" s="1" t="s">
        <v>5910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7" t="n">
        <v>46198</v>
      </c>
      <c r="C4729" s="1" t="n">
        <v>1</v>
      </c>
      <c r="D4729" s="1" t="s">
        <v>3781</v>
      </c>
      <c r="E4729" s="1" t="n">
        <v>1712</v>
      </c>
      <c r="F4729" s="1" t="s">
        <v>1177</v>
      </c>
      <c r="I4729" s="1" t="n">
        <v>28698</v>
      </c>
      <c r="J4729" s="1" t="n">
        <v>110224</v>
      </c>
      <c r="K4729" s="1" t="n">
        <v>37895</v>
      </c>
      <c r="L4729" s="1" t="s">
        <v>5911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7" t="n">
        <v>46198</v>
      </c>
      <c r="C4730" s="1" t="n">
        <v>1</v>
      </c>
      <c r="D4730" s="1" t="s">
        <v>3781</v>
      </c>
      <c r="E4730" s="1" t="n">
        <v>1723</v>
      </c>
      <c r="F4730" s="1" t="s">
        <v>302</v>
      </c>
      <c r="I4730" s="1" t="n">
        <v>172090</v>
      </c>
      <c r="J4730" s="1" t="n">
        <v>29079</v>
      </c>
      <c r="K4730" s="1" t="n">
        <v>55515</v>
      </c>
      <c r="L4730" s="1" t="s">
        <v>3818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7" t="n">
        <v>46198</v>
      </c>
      <c r="C4731" s="1" t="n">
        <v>1</v>
      </c>
      <c r="D4731" s="1" t="s">
        <v>3781</v>
      </c>
      <c r="E4731" s="1" t="n">
        <v>1723</v>
      </c>
      <c r="F4731" s="1" t="s">
        <v>302</v>
      </c>
      <c r="I4731" s="1" t="n">
        <v>172090</v>
      </c>
      <c r="J4731" s="1" t="n">
        <v>29080</v>
      </c>
      <c r="K4731" s="1" t="n">
        <v>55516</v>
      </c>
      <c r="L4731" s="1" t="s">
        <v>3819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7" t="n">
        <v>46198</v>
      </c>
      <c r="C4732" s="1" t="n">
        <v>1</v>
      </c>
      <c r="D4732" s="1" t="s">
        <v>3781</v>
      </c>
      <c r="E4732" s="1" t="n">
        <v>1723</v>
      </c>
      <c r="F4732" s="1" t="s">
        <v>302</v>
      </c>
      <c r="I4732" s="1" t="n">
        <v>172090</v>
      </c>
      <c r="J4732" s="1" t="n">
        <v>77455</v>
      </c>
      <c r="K4732" s="1" t="n">
        <v>774567</v>
      </c>
      <c r="L4732" s="1" t="s">
        <v>3820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7" t="n">
        <v>46198</v>
      </c>
      <c r="C4733" s="1" t="n">
        <v>1</v>
      </c>
      <c r="D4733" s="1" t="s">
        <v>3781</v>
      </c>
      <c r="E4733" s="1" t="n">
        <v>1626</v>
      </c>
      <c r="F4733" s="1" t="s">
        <v>65</v>
      </c>
      <c r="I4733" s="1" t="n">
        <v>311084</v>
      </c>
      <c r="J4733" s="1" t="n">
        <v>100058</v>
      </c>
      <c r="K4733" s="1" t="n">
        <v>59</v>
      </c>
      <c r="L4733" s="1" t="s">
        <v>5912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7" t="n">
        <v>46198</v>
      </c>
      <c r="C4734" s="1" t="n">
        <v>1</v>
      </c>
      <c r="D4734" s="1" t="s">
        <v>3781</v>
      </c>
      <c r="E4734" s="1" t="n">
        <v>1626</v>
      </c>
      <c r="F4734" s="1" t="s">
        <v>65</v>
      </c>
      <c r="I4734" s="1" t="n">
        <v>311084</v>
      </c>
      <c r="J4734" s="1" t="n">
        <v>103794</v>
      </c>
      <c r="K4734" s="1" t="n">
        <v>7893000488526</v>
      </c>
      <c r="L4734" s="1" t="s">
        <v>4941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7" t="n">
        <v>46198</v>
      </c>
      <c r="C4735" s="1" t="n">
        <v>1</v>
      </c>
      <c r="D4735" s="1" t="s">
        <v>3781</v>
      </c>
      <c r="E4735" s="1" t="n">
        <v>1626</v>
      </c>
      <c r="F4735" s="1" t="s">
        <v>65</v>
      </c>
      <c r="I4735" s="1" t="n">
        <v>311084</v>
      </c>
      <c r="J4735" s="1" t="n">
        <v>15427</v>
      </c>
      <c r="K4735" s="1" t="n">
        <v>7894904013180</v>
      </c>
      <c r="L4735" s="1" t="s">
        <v>5913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7" t="n">
        <v>46198</v>
      </c>
      <c r="C4736" s="1" t="n">
        <v>1</v>
      </c>
      <c r="D4736" s="1" t="s">
        <v>3781</v>
      </c>
      <c r="E4736" s="1" t="n">
        <v>1626</v>
      </c>
      <c r="F4736" s="1" t="s">
        <v>65</v>
      </c>
      <c r="I4736" s="1" t="n">
        <v>311084</v>
      </c>
      <c r="J4736" s="1" t="n">
        <v>15518</v>
      </c>
      <c r="K4736" s="1" t="n">
        <v>7894904015221</v>
      </c>
      <c r="L4736" s="1" t="s">
        <v>5914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7" t="n">
        <v>46198</v>
      </c>
      <c r="C4737" s="1" t="n">
        <v>1</v>
      </c>
      <c r="D4737" s="1" t="s">
        <v>3781</v>
      </c>
      <c r="E4737" s="1" t="n">
        <v>1626</v>
      </c>
      <c r="F4737" s="1" t="s">
        <v>65</v>
      </c>
      <c r="I4737" s="1" t="n">
        <v>311084</v>
      </c>
      <c r="J4737" s="1" t="n">
        <v>15731</v>
      </c>
      <c r="K4737" s="1" t="n">
        <v>7898268720050</v>
      </c>
      <c r="L4737" s="1" t="s">
        <v>5915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7" t="n">
        <v>46198</v>
      </c>
      <c r="C4738" s="1" t="n">
        <v>1</v>
      </c>
      <c r="D4738" s="1" t="s">
        <v>3781</v>
      </c>
      <c r="E4738" s="1" t="n">
        <v>1626</v>
      </c>
      <c r="F4738" s="1" t="s">
        <v>65</v>
      </c>
      <c r="I4738" s="1" t="n">
        <v>311084</v>
      </c>
      <c r="J4738" s="1" t="n">
        <v>16273</v>
      </c>
      <c r="K4738" s="1" t="n">
        <v>7894904003495</v>
      </c>
      <c r="L4738" s="1" t="s">
        <v>4438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7" t="n">
        <v>46198</v>
      </c>
      <c r="C4739" s="1" t="n">
        <v>1</v>
      </c>
      <c r="D4739" s="1" t="s">
        <v>3781</v>
      </c>
      <c r="E4739" s="1" t="n">
        <v>1626</v>
      </c>
      <c r="F4739" s="1" t="s">
        <v>65</v>
      </c>
      <c r="I4739" s="1" t="n">
        <v>311084</v>
      </c>
      <c r="J4739" s="1" t="n">
        <v>16406</v>
      </c>
      <c r="K4739" s="1" t="n">
        <v>7894904326044</v>
      </c>
      <c r="L4739" s="1" t="s">
        <v>5916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7" t="n">
        <v>46198</v>
      </c>
      <c r="C4740" s="1" t="n">
        <v>1</v>
      </c>
      <c r="D4740" s="1" t="s">
        <v>3781</v>
      </c>
      <c r="E4740" s="1" t="n">
        <v>1626</v>
      </c>
      <c r="F4740" s="1" t="s">
        <v>65</v>
      </c>
      <c r="I4740" s="1" t="n">
        <v>311084</v>
      </c>
      <c r="J4740" s="1" t="n">
        <v>16832</v>
      </c>
      <c r="K4740" s="1" t="n">
        <v>7894904500116</v>
      </c>
      <c r="L4740" s="1" t="s">
        <v>4439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7" t="n">
        <v>46198</v>
      </c>
      <c r="C4741" s="1" t="n">
        <v>1</v>
      </c>
      <c r="D4741" s="1" t="s">
        <v>3781</v>
      </c>
      <c r="E4741" s="1" t="n">
        <v>1626</v>
      </c>
      <c r="F4741" s="1" t="s">
        <v>65</v>
      </c>
      <c r="I4741" s="1" t="n">
        <v>311084</v>
      </c>
      <c r="J4741" s="1" t="n">
        <v>16983</v>
      </c>
      <c r="K4741" s="1" t="n">
        <v>7894904325702</v>
      </c>
      <c r="L4741" s="1" t="s">
        <v>5917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7" t="n">
        <v>46198</v>
      </c>
      <c r="C4742" s="1" t="n">
        <v>1</v>
      </c>
      <c r="D4742" s="1" t="s">
        <v>3781</v>
      </c>
      <c r="E4742" s="1" t="n">
        <v>1626</v>
      </c>
      <c r="F4742" s="1" t="s">
        <v>65</v>
      </c>
      <c r="I4742" s="1" t="n">
        <v>311084</v>
      </c>
      <c r="J4742" s="1" t="n">
        <v>17278</v>
      </c>
      <c r="K4742" s="1" t="n">
        <v>7891143013186</v>
      </c>
      <c r="L4742" s="1" t="s">
        <v>4440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7" t="n">
        <v>46198</v>
      </c>
      <c r="C4743" s="1" t="n">
        <v>1</v>
      </c>
      <c r="D4743" s="1" t="s">
        <v>3781</v>
      </c>
      <c r="E4743" s="1" t="n">
        <v>1626</v>
      </c>
      <c r="F4743" s="1" t="s">
        <v>65</v>
      </c>
      <c r="I4743" s="1" t="n">
        <v>311084</v>
      </c>
      <c r="J4743" s="1" t="n">
        <v>17305</v>
      </c>
      <c r="K4743" s="1" t="n">
        <v>7894904500383</v>
      </c>
      <c r="L4743" s="1" t="s">
        <v>4441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7" t="n">
        <v>46198</v>
      </c>
      <c r="C4744" s="1" t="n">
        <v>1</v>
      </c>
      <c r="D4744" s="1" t="s">
        <v>3781</v>
      </c>
      <c r="E4744" s="1" t="n">
        <v>1626</v>
      </c>
      <c r="F4744" s="1" t="s">
        <v>65</v>
      </c>
      <c r="I4744" s="1" t="n">
        <v>311084</v>
      </c>
      <c r="J4744" s="1" t="n">
        <v>17497</v>
      </c>
      <c r="K4744" s="1" t="n">
        <v>7898921567046</v>
      </c>
      <c r="L4744" s="1" t="s">
        <v>5918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7" t="n">
        <v>46198</v>
      </c>
      <c r="C4745" s="1" t="n">
        <v>1</v>
      </c>
      <c r="D4745" s="1" t="s">
        <v>3781</v>
      </c>
      <c r="E4745" s="1" t="n">
        <v>1626</v>
      </c>
      <c r="F4745" s="1" t="s">
        <v>65</v>
      </c>
      <c r="I4745" s="1" t="n">
        <v>311084</v>
      </c>
      <c r="J4745" s="1" t="n">
        <v>19609</v>
      </c>
      <c r="K4745" s="1" t="n">
        <v>7891143013919</v>
      </c>
      <c r="L4745" s="1" t="s">
        <v>4442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7" t="n">
        <v>46198</v>
      </c>
      <c r="C4746" s="1" t="n">
        <v>1</v>
      </c>
      <c r="D4746" s="1" t="s">
        <v>3781</v>
      </c>
      <c r="E4746" s="1" t="n">
        <v>1626</v>
      </c>
      <c r="F4746" s="1" t="s">
        <v>65</v>
      </c>
      <c r="I4746" s="1" t="n">
        <v>311084</v>
      </c>
      <c r="J4746" s="1" t="n">
        <v>19611</v>
      </c>
      <c r="K4746" s="1" t="n">
        <v>7891143012585</v>
      </c>
      <c r="L4746" s="1" t="s">
        <v>5919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7" t="n">
        <v>46198</v>
      </c>
      <c r="C4747" s="1" t="n">
        <v>1</v>
      </c>
      <c r="D4747" s="1" t="s">
        <v>3781</v>
      </c>
      <c r="E4747" s="1" t="n">
        <v>1626</v>
      </c>
      <c r="F4747" s="1" t="s">
        <v>65</v>
      </c>
      <c r="I4747" s="1" t="n">
        <v>311084</v>
      </c>
      <c r="J4747" s="1" t="n">
        <v>21348</v>
      </c>
      <c r="K4747" s="1" t="n">
        <v>7891143013193</v>
      </c>
      <c r="L4747" s="1" t="s">
        <v>4443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7" t="n">
        <v>46198</v>
      </c>
      <c r="C4748" s="1" t="n">
        <v>1</v>
      </c>
      <c r="D4748" s="1" t="s">
        <v>3781</v>
      </c>
      <c r="E4748" s="1" t="n">
        <v>1626</v>
      </c>
      <c r="F4748" s="1" t="s">
        <v>65</v>
      </c>
      <c r="I4748" s="1" t="n">
        <v>311084</v>
      </c>
      <c r="J4748" s="1" t="n">
        <v>21460</v>
      </c>
      <c r="K4748" s="1" t="n">
        <v>7891143001206</v>
      </c>
      <c r="L4748" s="1" t="s">
        <v>5920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7" t="n">
        <v>46198</v>
      </c>
      <c r="C4749" s="1" t="n">
        <v>1</v>
      </c>
      <c r="D4749" s="1" t="s">
        <v>3781</v>
      </c>
      <c r="E4749" s="1" t="n">
        <v>1626</v>
      </c>
      <c r="F4749" s="1" t="s">
        <v>65</v>
      </c>
      <c r="I4749" s="1" t="n">
        <v>311084</v>
      </c>
      <c r="J4749" s="1" t="n">
        <v>31332</v>
      </c>
      <c r="K4749" s="1" t="n">
        <v>7894904684359</v>
      </c>
      <c r="L4749" s="1" t="s">
        <v>5921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7" t="n">
        <v>46198</v>
      </c>
      <c r="C4750" s="1" t="n">
        <v>1</v>
      </c>
      <c r="D4750" s="1" t="s">
        <v>3781</v>
      </c>
      <c r="E4750" s="1" t="n">
        <v>1626</v>
      </c>
      <c r="F4750" s="1" t="s">
        <v>65</v>
      </c>
      <c r="I4750" s="1" t="n">
        <v>311084</v>
      </c>
      <c r="J4750" s="1" t="n">
        <v>31353</v>
      </c>
      <c r="K4750" s="1" t="n">
        <v>7894904571956</v>
      </c>
      <c r="L4750" s="1" t="s">
        <v>5284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7" t="n">
        <v>46198</v>
      </c>
      <c r="C4751" s="1" t="n">
        <v>1</v>
      </c>
      <c r="D4751" s="1" t="s">
        <v>3781</v>
      </c>
      <c r="E4751" s="1" t="n">
        <v>1626</v>
      </c>
      <c r="F4751" s="1" t="s">
        <v>65</v>
      </c>
      <c r="I4751" s="1" t="n">
        <v>311084</v>
      </c>
      <c r="J4751" s="1" t="n">
        <v>36202</v>
      </c>
      <c r="K4751" s="1" t="n">
        <v>7898268720531</v>
      </c>
      <c r="L4751" s="1" t="s">
        <v>5922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7" t="n">
        <v>46198</v>
      </c>
      <c r="C4752" s="1" t="n">
        <v>1</v>
      </c>
      <c r="D4752" s="1" t="s">
        <v>3781</v>
      </c>
      <c r="E4752" s="1" t="n">
        <v>1626</v>
      </c>
      <c r="F4752" s="1" t="s">
        <v>65</v>
      </c>
      <c r="I4752" s="1" t="n">
        <v>311084</v>
      </c>
      <c r="J4752" s="1" t="n">
        <v>36584</v>
      </c>
      <c r="K4752" s="1" t="n">
        <v>7898921567411</v>
      </c>
      <c r="L4752" s="1" t="s">
        <v>4446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7" t="n">
        <v>46198</v>
      </c>
      <c r="C4753" s="1" t="n">
        <v>1</v>
      </c>
      <c r="D4753" s="1" t="s">
        <v>3781</v>
      </c>
      <c r="E4753" s="1" t="n">
        <v>1626</v>
      </c>
      <c r="F4753" s="1" t="s">
        <v>65</v>
      </c>
      <c r="I4753" s="1" t="n">
        <v>311084</v>
      </c>
      <c r="J4753" s="1" t="n">
        <v>37747</v>
      </c>
      <c r="K4753" s="1" t="n">
        <v>7898968009004</v>
      </c>
      <c r="L4753" s="1" t="s">
        <v>4448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7" t="n">
        <v>46198</v>
      </c>
      <c r="C4754" s="1" t="n">
        <v>1</v>
      </c>
      <c r="D4754" s="1" t="s">
        <v>3781</v>
      </c>
      <c r="E4754" s="1" t="n">
        <v>1626</v>
      </c>
      <c r="F4754" s="1" t="s">
        <v>65</v>
      </c>
      <c r="I4754" s="1" t="n">
        <v>311084</v>
      </c>
      <c r="J4754" s="1" t="n">
        <v>38003</v>
      </c>
      <c r="K4754" s="1" t="n">
        <v>7898968009066</v>
      </c>
      <c r="L4754" s="1" t="s">
        <v>4449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7" t="n">
        <v>46198</v>
      </c>
      <c r="C4755" s="1" t="n">
        <v>1</v>
      </c>
      <c r="D4755" s="1" t="s">
        <v>3781</v>
      </c>
      <c r="E4755" s="1" t="n">
        <v>1626</v>
      </c>
      <c r="F4755" s="1" t="s">
        <v>65</v>
      </c>
      <c r="I4755" s="1" t="n">
        <v>311084</v>
      </c>
      <c r="J4755" s="1" t="n">
        <v>38540</v>
      </c>
      <c r="K4755" s="1" t="n">
        <v>7894904015108</v>
      </c>
      <c r="L4755" s="1" t="s">
        <v>5923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7" t="n">
        <v>46198</v>
      </c>
      <c r="C4756" s="1" t="n">
        <v>1</v>
      </c>
      <c r="D4756" s="1" t="s">
        <v>3781</v>
      </c>
      <c r="E4756" s="1" t="n">
        <v>1626</v>
      </c>
      <c r="F4756" s="1" t="s">
        <v>65</v>
      </c>
      <c r="I4756" s="1" t="n">
        <v>311084</v>
      </c>
      <c r="J4756" s="1" t="n">
        <v>50688</v>
      </c>
      <c r="K4756" s="1" t="n">
        <v>7894904081639</v>
      </c>
      <c r="L4756" s="1" t="s">
        <v>4451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7" t="n">
        <v>46198</v>
      </c>
      <c r="C4757" s="1" t="n">
        <v>1</v>
      </c>
      <c r="D4757" s="1" t="s">
        <v>3781</v>
      </c>
      <c r="E4757" s="1" t="n">
        <v>1626</v>
      </c>
      <c r="F4757" s="1" t="s">
        <v>65</v>
      </c>
      <c r="I4757" s="1" t="n">
        <v>311084</v>
      </c>
      <c r="J4757" s="1" t="n">
        <v>54905</v>
      </c>
      <c r="K4757" s="1" t="n">
        <v>7894904684397</v>
      </c>
      <c r="L4757" s="1" t="s">
        <v>5924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7" t="n">
        <v>46198</v>
      </c>
      <c r="C4758" s="1" t="n">
        <v>1</v>
      </c>
      <c r="D4758" s="1" t="s">
        <v>3781</v>
      </c>
      <c r="E4758" s="1" t="n">
        <v>1626</v>
      </c>
      <c r="F4758" s="1" t="s">
        <v>65</v>
      </c>
      <c r="I4758" s="1" t="n">
        <v>311084</v>
      </c>
      <c r="J4758" s="1" t="n">
        <v>56951</v>
      </c>
      <c r="K4758" s="1" t="n">
        <v>7894904280001</v>
      </c>
      <c r="L4758" s="1" t="s">
        <v>4453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7" t="n">
        <v>46198</v>
      </c>
      <c r="C4759" s="1" t="n">
        <v>1</v>
      </c>
      <c r="D4759" s="1" t="s">
        <v>3781</v>
      </c>
      <c r="E4759" s="1" t="n">
        <v>1626</v>
      </c>
      <c r="F4759" s="1" t="s">
        <v>65</v>
      </c>
      <c r="I4759" s="1" t="n">
        <v>311084</v>
      </c>
      <c r="J4759" s="1" t="n">
        <v>110645</v>
      </c>
      <c r="K4759" s="1" t="n">
        <v>64248</v>
      </c>
      <c r="L4759" s="1" t="s">
        <v>5925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7" t="n">
        <v>46198</v>
      </c>
      <c r="C4760" s="1" t="n">
        <v>1</v>
      </c>
      <c r="D4760" s="1" t="s">
        <v>3781</v>
      </c>
      <c r="E4760" s="1" t="n">
        <v>1626</v>
      </c>
      <c r="F4760" s="1" t="s">
        <v>65</v>
      </c>
      <c r="I4760" s="1" t="n">
        <v>311084</v>
      </c>
      <c r="J4760" s="1" t="n">
        <v>73960</v>
      </c>
      <c r="K4760" s="1" t="n">
        <v>7891143001077</v>
      </c>
      <c r="L4760" s="1" t="s">
        <v>5926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7" t="n">
        <v>46198</v>
      </c>
      <c r="C4761" s="1" t="n">
        <v>1</v>
      </c>
      <c r="D4761" s="1" t="s">
        <v>3781</v>
      </c>
      <c r="E4761" s="1" t="n">
        <v>1626</v>
      </c>
      <c r="F4761" s="1" t="s">
        <v>65</v>
      </c>
      <c r="I4761" s="1" t="n">
        <v>311084</v>
      </c>
      <c r="J4761" s="1" t="n">
        <v>79704</v>
      </c>
      <c r="K4761" s="1" t="n">
        <v>7894904605033</v>
      </c>
      <c r="L4761" s="1" t="s">
        <v>5927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7" t="n">
        <v>46198</v>
      </c>
      <c r="C4762" s="1" t="n">
        <v>1</v>
      </c>
      <c r="D4762" s="1" t="s">
        <v>3781</v>
      </c>
      <c r="E4762" s="1" t="n">
        <v>1626</v>
      </c>
      <c r="F4762" s="1" t="s">
        <v>65</v>
      </c>
      <c r="I4762" s="1" t="n">
        <v>311084</v>
      </c>
      <c r="J4762" s="1" t="n">
        <v>79706</v>
      </c>
      <c r="K4762" s="1" t="n">
        <v>7894904605002</v>
      </c>
      <c r="L4762" s="1" t="s">
        <v>5928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7" t="n">
        <v>46198</v>
      </c>
      <c r="C4763" s="1" t="n">
        <v>1</v>
      </c>
      <c r="D4763" s="1" t="s">
        <v>3781</v>
      </c>
      <c r="E4763" s="1" t="n">
        <v>1626</v>
      </c>
      <c r="F4763" s="1" t="s">
        <v>65</v>
      </c>
      <c r="I4763" s="1" t="n">
        <v>311084</v>
      </c>
      <c r="J4763" s="1" t="n">
        <v>80727</v>
      </c>
      <c r="K4763" s="1" t="n">
        <v>7894904607204</v>
      </c>
      <c r="L4763" s="1" t="s">
        <v>5929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7" t="n">
        <v>46198</v>
      </c>
      <c r="C4764" s="1" t="n">
        <v>1</v>
      </c>
      <c r="D4764" s="1" t="s">
        <v>3781</v>
      </c>
      <c r="E4764" s="1" t="n">
        <v>1815</v>
      </c>
      <c r="F4764" s="1" t="s">
        <v>626</v>
      </c>
      <c r="I4764" s="1" t="n">
        <v>388860</v>
      </c>
      <c r="J4764" s="1" t="n">
        <v>100029</v>
      </c>
      <c r="K4764" s="1" t="n">
        <v>30</v>
      </c>
      <c r="L4764" s="1" t="s">
        <v>5930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7" t="n">
        <v>46198</v>
      </c>
      <c r="C4765" s="1" t="n">
        <v>1</v>
      </c>
      <c r="D4765" s="1" t="s">
        <v>3781</v>
      </c>
      <c r="E4765" s="1" t="n">
        <v>1815</v>
      </c>
      <c r="F4765" s="1" t="s">
        <v>626</v>
      </c>
      <c r="I4765" s="1" t="n">
        <v>388860</v>
      </c>
      <c r="J4765" s="1" t="n">
        <v>100035</v>
      </c>
      <c r="K4765" s="1" t="n">
        <v>36</v>
      </c>
      <c r="L4765" s="1" t="s">
        <v>4926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7" t="n">
        <v>46198</v>
      </c>
      <c r="C4766" s="1" t="n">
        <v>1</v>
      </c>
      <c r="D4766" s="1" t="s">
        <v>3781</v>
      </c>
      <c r="E4766" s="1" t="n">
        <v>1815</v>
      </c>
      <c r="F4766" s="1" t="s">
        <v>626</v>
      </c>
      <c r="I4766" s="1" t="n">
        <v>388860</v>
      </c>
      <c r="J4766" s="1" t="n">
        <v>110191</v>
      </c>
      <c r="K4766" s="1" t="n">
        <v>37402</v>
      </c>
      <c r="L4766" s="1" t="s">
        <v>5931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7" t="n">
        <v>46198</v>
      </c>
      <c r="C4767" s="1" t="n">
        <v>1</v>
      </c>
      <c r="D4767" s="1" t="s">
        <v>3781</v>
      </c>
      <c r="E4767" s="1" t="n">
        <v>1815</v>
      </c>
      <c r="F4767" s="1" t="s">
        <v>626</v>
      </c>
      <c r="I4767" s="1" t="n">
        <v>388860</v>
      </c>
      <c r="J4767" s="1" t="n">
        <v>38540</v>
      </c>
      <c r="K4767" s="1" t="n">
        <v>7894904015108</v>
      </c>
      <c r="L4767" s="1" t="s">
        <v>5923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7" t="n">
        <v>46198</v>
      </c>
      <c r="C4768" s="1" t="n">
        <v>1</v>
      </c>
      <c r="D4768" s="1" t="s">
        <v>3781</v>
      </c>
      <c r="E4768" s="1" t="n">
        <v>1671</v>
      </c>
      <c r="F4768" s="1" t="s">
        <v>385</v>
      </c>
      <c r="I4768" s="1" t="n">
        <v>576439</v>
      </c>
      <c r="J4768" s="1" t="n">
        <v>30197</v>
      </c>
      <c r="K4768" s="1" t="n">
        <v>7891024034910</v>
      </c>
      <c r="L4768" s="1" t="s">
        <v>5932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7" t="n">
        <v>46198</v>
      </c>
      <c r="C4769" s="1" t="n">
        <v>1</v>
      </c>
      <c r="D4769" s="1" t="s">
        <v>3781</v>
      </c>
      <c r="E4769" s="1" t="n">
        <v>1671</v>
      </c>
      <c r="F4769" s="1" t="s">
        <v>385</v>
      </c>
      <c r="I4769" s="1" t="n">
        <v>576439</v>
      </c>
      <c r="J4769" s="1" t="n">
        <v>101153</v>
      </c>
      <c r="K4769" s="1" t="n">
        <v>7891024184271</v>
      </c>
      <c r="L4769" s="1" t="s">
        <v>5933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7" t="n">
        <v>46198</v>
      </c>
      <c r="C4770" s="1" t="n">
        <v>1</v>
      </c>
      <c r="D4770" s="1" t="s">
        <v>3781</v>
      </c>
      <c r="E4770" s="1" t="n">
        <v>1671</v>
      </c>
      <c r="F4770" s="1" t="s">
        <v>385</v>
      </c>
      <c r="I4770" s="1" t="n">
        <v>576439</v>
      </c>
      <c r="J4770" s="1" t="n">
        <v>101154</v>
      </c>
      <c r="K4770" s="1" t="n">
        <v>7891024182475</v>
      </c>
      <c r="L4770" s="1" t="s">
        <v>5934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7" t="n">
        <v>46198</v>
      </c>
      <c r="C4771" s="1" t="n">
        <v>1</v>
      </c>
      <c r="D4771" s="1" t="s">
        <v>3781</v>
      </c>
      <c r="E4771" s="1" t="n">
        <v>1671</v>
      </c>
      <c r="F4771" s="1" t="s">
        <v>385</v>
      </c>
      <c r="I4771" s="1" t="n">
        <v>576439</v>
      </c>
      <c r="J4771" s="1" t="n">
        <v>101303</v>
      </c>
      <c r="K4771" s="1" t="n">
        <v>7891024132005</v>
      </c>
      <c r="L4771" s="1" t="s">
        <v>5826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7" t="n">
        <v>46198</v>
      </c>
      <c r="C4772" s="1" t="n">
        <v>1</v>
      </c>
      <c r="D4772" s="1" t="s">
        <v>3781</v>
      </c>
      <c r="E4772" s="1" t="n">
        <v>1671</v>
      </c>
      <c r="F4772" s="1" t="s">
        <v>385</v>
      </c>
      <c r="I4772" s="1" t="n">
        <v>576439</v>
      </c>
      <c r="J4772" s="1" t="n">
        <v>103592</v>
      </c>
      <c r="K4772" s="1" t="n">
        <v>7891528038568</v>
      </c>
      <c r="L4772" s="1" t="s">
        <v>5832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7" t="n">
        <v>46198</v>
      </c>
      <c r="C4773" s="1" t="n">
        <v>1</v>
      </c>
      <c r="D4773" s="1" t="s">
        <v>3781</v>
      </c>
      <c r="E4773" s="1" t="n">
        <v>1671</v>
      </c>
      <c r="F4773" s="1" t="s">
        <v>385</v>
      </c>
      <c r="I4773" s="1" t="n">
        <v>576439</v>
      </c>
      <c r="J4773" s="1" t="n">
        <v>103596</v>
      </c>
      <c r="K4773" s="1" t="n">
        <v>7891528016511</v>
      </c>
      <c r="L4773" s="1" t="s">
        <v>5935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7" t="n">
        <v>46198</v>
      </c>
      <c r="C4774" s="1" t="n">
        <v>1</v>
      </c>
      <c r="D4774" s="1" t="s">
        <v>3781</v>
      </c>
      <c r="E4774" s="1" t="n">
        <v>1671</v>
      </c>
      <c r="F4774" s="1" t="s">
        <v>385</v>
      </c>
      <c r="I4774" s="1" t="n">
        <v>576439</v>
      </c>
      <c r="J4774" s="1" t="n">
        <v>106159</v>
      </c>
      <c r="K4774" s="1" t="n">
        <v>7891024184509</v>
      </c>
      <c r="L4774" s="1" t="s">
        <v>5936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7" t="n">
        <v>46198</v>
      </c>
      <c r="C4775" s="1" t="n">
        <v>1</v>
      </c>
      <c r="D4775" s="1" t="s">
        <v>3781</v>
      </c>
      <c r="E4775" s="1" t="n">
        <v>1671</v>
      </c>
      <c r="F4775" s="1" t="s">
        <v>385</v>
      </c>
      <c r="I4775" s="1" t="n">
        <v>576439</v>
      </c>
      <c r="J4775" s="1" t="n">
        <v>106633</v>
      </c>
      <c r="K4775" s="1" t="n">
        <v>7891024193006</v>
      </c>
      <c r="L4775" s="1" t="s">
        <v>5937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7" t="n">
        <v>46198</v>
      </c>
      <c r="C4776" s="1" t="n">
        <v>1</v>
      </c>
      <c r="D4776" s="1" t="s">
        <v>3781</v>
      </c>
      <c r="E4776" s="1" t="n">
        <v>1671</v>
      </c>
      <c r="F4776" s="1" t="s">
        <v>385</v>
      </c>
      <c r="I4776" s="1" t="n">
        <v>576439</v>
      </c>
      <c r="J4776" s="1" t="n">
        <v>19802</v>
      </c>
      <c r="K4776" s="1" t="n">
        <v>7891024110355</v>
      </c>
      <c r="L4776" s="1" t="s">
        <v>5938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17" t="n">
        <v>46198</v>
      </c>
      <c r="C4777" s="1" t="n">
        <v>1</v>
      </c>
      <c r="D4777" s="1" t="s">
        <v>3781</v>
      </c>
      <c r="E4777" s="1" t="n">
        <v>1671</v>
      </c>
      <c r="F4777" s="1" t="s">
        <v>385</v>
      </c>
      <c r="I4777" s="1" t="n">
        <v>576439</v>
      </c>
      <c r="J4777" s="1" t="n">
        <v>20945</v>
      </c>
      <c r="K4777" s="1" t="n">
        <v>7898279799823</v>
      </c>
      <c r="L4777" s="1" t="s">
        <v>5939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17" t="n">
        <v>46198</v>
      </c>
      <c r="C4778" s="1" t="n">
        <v>1</v>
      </c>
      <c r="D4778" s="1" t="s">
        <v>3781</v>
      </c>
      <c r="E4778" s="1" t="n">
        <v>1671</v>
      </c>
      <c r="F4778" s="1" t="s">
        <v>385</v>
      </c>
      <c r="I4778" s="1" t="n">
        <v>576439</v>
      </c>
      <c r="J4778" s="1" t="n">
        <v>23272</v>
      </c>
      <c r="K4778" s="1" t="n">
        <v>7898279790400</v>
      </c>
      <c r="L4778" s="1" t="s">
        <v>5940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17" t="n">
        <v>46198</v>
      </c>
      <c r="C4779" s="1" t="n">
        <v>1</v>
      </c>
      <c r="D4779" s="1" t="s">
        <v>3781</v>
      </c>
      <c r="E4779" s="1" t="n">
        <v>1671</v>
      </c>
      <c r="F4779" s="1" t="s">
        <v>385</v>
      </c>
      <c r="I4779" s="1" t="n">
        <v>576439</v>
      </c>
      <c r="J4779" s="1" t="n">
        <v>23274</v>
      </c>
      <c r="K4779" s="1" t="n">
        <v>7898279790431</v>
      </c>
      <c r="L4779" s="1" t="s">
        <v>5941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7" t="n">
        <v>46198</v>
      </c>
      <c r="C4780" s="1" t="n">
        <v>1</v>
      </c>
      <c r="D4780" s="1" t="s">
        <v>3781</v>
      </c>
      <c r="E4780" s="1" t="n">
        <v>1671</v>
      </c>
      <c r="F4780" s="1" t="s">
        <v>385</v>
      </c>
      <c r="I4780" s="1" t="n">
        <v>576439</v>
      </c>
      <c r="J4780" s="1" t="n">
        <v>23279</v>
      </c>
      <c r="K4780" s="1" t="n">
        <v>7898279790417</v>
      </c>
      <c r="L4780" s="1" t="s">
        <v>5942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7" t="n">
        <v>46198</v>
      </c>
      <c r="C4781" s="1" t="n">
        <v>1</v>
      </c>
      <c r="D4781" s="1" t="s">
        <v>3781</v>
      </c>
      <c r="E4781" s="1" t="n">
        <v>1671</v>
      </c>
      <c r="F4781" s="1" t="s">
        <v>385</v>
      </c>
      <c r="I4781" s="1" t="n">
        <v>576439</v>
      </c>
      <c r="J4781" s="1" t="n">
        <v>23280</v>
      </c>
      <c r="K4781" s="1" t="n">
        <v>7898279790394</v>
      </c>
      <c r="L4781" s="1" t="s">
        <v>5943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7" t="n">
        <v>46198</v>
      </c>
      <c r="C4782" s="1" t="n">
        <v>1</v>
      </c>
      <c r="D4782" s="1" t="s">
        <v>3781</v>
      </c>
      <c r="E4782" s="1" t="n">
        <v>1671</v>
      </c>
      <c r="F4782" s="1" t="s">
        <v>385</v>
      </c>
      <c r="I4782" s="1" t="n">
        <v>576439</v>
      </c>
      <c r="J4782" s="1" t="n">
        <v>23468</v>
      </c>
      <c r="K4782" s="1" t="n">
        <v>7898279792039</v>
      </c>
      <c r="L4782" s="1" t="s">
        <v>5944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7" t="n">
        <v>46198</v>
      </c>
      <c r="C4783" s="1" t="n">
        <v>1</v>
      </c>
      <c r="D4783" s="1" t="s">
        <v>3781</v>
      </c>
      <c r="E4783" s="1" t="n">
        <v>1671</v>
      </c>
      <c r="F4783" s="1" t="s">
        <v>385</v>
      </c>
      <c r="I4783" s="1" t="n">
        <v>576439</v>
      </c>
      <c r="J4783" s="1" t="n">
        <v>23698</v>
      </c>
      <c r="K4783" s="1" t="n">
        <v>7898279790639</v>
      </c>
      <c r="L4783" s="1" t="s">
        <v>5945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7" t="n">
        <v>46198</v>
      </c>
      <c r="C4784" s="1" t="n">
        <v>1</v>
      </c>
      <c r="D4784" s="1" t="s">
        <v>3781</v>
      </c>
      <c r="E4784" s="1" t="n">
        <v>1671</v>
      </c>
      <c r="F4784" s="1" t="s">
        <v>385</v>
      </c>
      <c r="I4784" s="1" t="n">
        <v>576439</v>
      </c>
      <c r="J4784" s="1" t="n">
        <v>24096</v>
      </c>
      <c r="K4784" s="1" t="n">
        <v>7898279790387</v>
      </c>
      <c r="L4784" s="1" t="s">
        <v>5946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7" t="n">
        <v>46198</v>
      </c>
      <c r="C4785" s="1" t="n">
        <v>1</v>
      </c>
      <c r="D4785" s="1" t="s">
        <v>3781</v>
      </c>
      <c r="E4785" s="1" t="n">
        <v>1671</v>
      </c>
      <c r="F4785" s="1" t="s">
        <v>385</v>
      </c>
      <c r="I4785" s="1" t="n">
        <v>576439</v>
      </c>
      <c r="J4785" s="1" t="n">
        <v>24311</v>
      </c>
      <c r="K4785" s="1" t="n">
        <v>8410525159619</v>
      </c>
      <c r="L4785" s="1" t="s">
        <v>5947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7" t="n">
        <v>46198</v>
      </c>
      <c r="C4786" s="1" t="n">
        <v>1</v>
      </c>
      <c r="D4786" s="1" t="s">
        <v>3781</v>
      </c>
      <c r="E4786" s="1" t="n">
        <v>1671</v>
      </c>
      <c r="F4786" s="1" t="s">
        <v>385</v>
      </c>
      <c r="I4786" s="1" t="n">
        <v>576439</v>
      </c>
      <c r="J4786" s="1" t="n">
        <v>24537</v>
      </c>
      <c r="K4786" s="1" t="n">
        <v>7898279791162</v>
      </c>
      <c r="L4786" s="1" t="s">
        <v>5948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7" t="n">
        <v>46198</v>
      </c>
      <c r="C4787" s="1" t="n">
        <v>1</v>
      </c>
      <c r="D4787" s="1" t="s">
        <v>3781</v>
      </c>
      <c r="E4787" s="1" t="n">
        <v>1671</v>
      </c>
      <c r="F4787" s="1" t="s">
        <v>385</v>
      </c>
      <c r="I4787" s="1" t="n">
        <v>576439</v>
      </c>
      <c r="J4787" s="1" t="n">
        <v>24966</v>
      </c>
      <c r="K4787" s="1" t="n">
        <v>7898279797911</v>
      </c>
      <c r="L4787" s="1" t="s">
        <v>5949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7" t="n">
        <v>46198</v>
      </c>
      <c r="C4788" s="1" t="n">
        <v>1</v>
      </c>
      <c r="D4788" s="1" t="s">
        <v>3781</v>
      </c>
      <c r="E4788" s="1" t="n">
        <v>1671</v>
      </c>
      <c r="F4788" s="1" t="s">
        <v>385</v>
      </c>
      <c r="I4788" s="1" t="n">
        <v>576439</v>
      </c>
      <c r="J4788" s="1" t="n">
        <v>25007</v>
      </c>
      <c r="K4788" s="1" t="n">
        <v>7898279794842</v>
      </c>
      <c r="L4788" s="1" t="s">
        <v>5950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7" t="n">
        <v>46198</v>
      </c>
      <c r="C4789" s="1" t="n">
        <v>1</v>
      </c>
      <c r="D4789" s="1" t="s">
        <v>3781</v>
      </c>
      <c r="E4789" s="1" t="n">
        <v>1671</v>
      </c>
      <c r="F4789" s="1" t="s">
        <v>385</v>
      </c>
      <c r="I4789" s="1" t="n">
        <v>576439</v>
      </c>
      <c r="J4789" s="1" t="n">
        <v>25323</v>
      </c>
      <c r="K4789" s="1" t="n">
        <v>7898279790776</v>
      </c>
      <c r="L4789" s="1" t="s">
        <v>5951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7" t="n">
        <v>46198</v>
      </c>
      <c r="C4790" s="1" t="n">
        <v>1</v>
      </c>
      <c r="D4790" s="1" t="s">
        <v>3781</v>
      </c>
      <c r="E4790" s="1" t="n">
        <v>1671</v>
      </c>
      <c r="F4790" s="1" t="s">
        <v>385</v>
      </c>
      <c r="I4790" s="1" t="n">
        <v>576439</v>
      </c>
      <c r="J4790" s="1" t="n">
        <v>25325</v>
      </c>
      <c r="K4790" s="1" t="n">
        <v>7898279792077</v>
      </c>
      <c r="L4790" s="1" t="s">
        <v>5952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7" t="n">
        <v>46198</v>
      </c>
      <c r="C4791" s="1" t="n">
        <v>1</v>
      </c>
      <c r="D4791" s="1" t="s">
        <v>3781</v>
      </c>
      <c r="E4791" s="1" t="n">
        <v>1671</v>
      </c>
      <c r="F4791" s="1" t="s">
        <v>385</v>
      </c>
      <c r="I4791" s="1" t="n">
        <v>576439</v>
      </c>
      <c r="J4791" s="1" t="n">
        <v>25326</v>
      </c>
      <c r="K4791" s="1" t="n">
        <v>7898591451591</v>
      </c>
      <c r="L4791" s="1" t="s">
        <v>5953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7" t="n">
        <v>46198</v>
      </c>
      <c r="C4792" s="1" t="n">
        <v>1</v>
      </c>
      <c r="D4792" s="1" t="s">
        <v>3781</v>
      </c>
      <c r="E4792" s="1" t="n">
        <v>1671</v>
      </c>
      <c r="F4792" s="1" t="s">
        <v>385</v>
      </c>
      <c r="I4792" s="1" t="n">
        <v>576439</v>
      </c>
      <c r="J4792" s="1" t="n">
        <v>25327</v>
      </c>
      <c r="K4792" s="1" t="n">
        <v>7898279798185</v>
      </c>
      <c r="L4792" s="1" t="s">
        <v>5954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7" t="n">
        <v>46198</v>
      </c>
      <c r="C4793" s="1" t="n">
        <v>1</v>
      </c>
      <c r="D4793" s="1" t="s">
        <v>3781</v>
      </c>
      <c r="E4793" s="1" t="n">
        <v>1671</v>
      </c>
      <c r="F4793" s="1" t="s">
        <v>385</v>
      </c>
      <c r="I4793" s="1" t="n">
        <v>576439</v>
      </c>
      <c r="J4793" s="1" t="n">
        <v>25392</v>
      </c>
      <c r="K4793" s="1" t="n">
        <v>7898591450600</v>
      </c>
      <c r="L4793" s="1" t="s">
        <v>5955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7" t="n">
        <v>46198</v>
      </c>
      <c r="C4794" s="1" t="n">
        <v>1</v>
      </c>
      <c r="D4794" s="1" t="s">
        <v>3781</v>
      </c>
      <c r="E4794" s="1" t="n">
        <v>1671</v>
      </c>
      <c r="F4794" s="1" t="s">
        <v>385</v>
      </c>
      <c r="I4794" s="1" t="n">
        <v>576439</v>
      </c>
      <c r="J4794" s="1" t="n">
        <v>25435</v>
      </c>
      <c r="K4794" s="1" t="n">
        <v>7898279794859</v>
      </c>
      <c r="L4794" s="1" t="s">
        <v>5956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7" t="n">
        <v>46198</v>
      </c>
      <c r="C4795" s="1" t="n">
        <v>1</v>
      </c>
      <c r="D4795" s="1" t="s">
        <v>3781</v>
      </c>
      <c r="E4795" s="1" t="n">
        <v>1671</v>
      </c>
      <c r="F4795" s="1" t="s">
        <v>385</v>
      </c>
      <c r="I4795" s="1" t="n">
        <v>576439</v>
      </c>
      <c r="J4795" s="1" t="n">
        <v>25436</v>
      </c>
      <c r="K4795" s="1" t="n">
        <v>7898279795061</v>
      </c>
      <c r="L4795" s="1" t="s">
        <v>5957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7" t="n">
        <v>46198</v>
      </c>
      <c r="C4796" s="1" t="n">
        <v>1</v>
      </c>
      <c r="D4796" s="1" t="s">
        <v>3781</v>
      </c>
      <c r="E4796" s="1" t="n">
        <v>1671</v>
      </c>
      <c r="F4796" s="1" t="s">
        <v>385</v>
      </c>
      <c r="I4796" s="1" t="n">
        <v>576439</v>
      </c>
      <c r="J4796" s="1" t="n">
        <v>25662</v>
      </c>
      <c r="K4796" s="1" t="n">
        <v>7898591450662</v>
      </c>
      <c r="L4796" s="1" t="s">
        <v>5958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7" t="n">
        <v>46198</v>
      </c>
      <c r="C4797" s="1" t="n">
        <v>1</v>
      </c>
      <c r="D4797" s="1" t="s">
        <v>3781</v>
      </c>
      <c r="E4797" s="1" t="n">
        <v>1671</v>
      </c>
      <c r="F4797" s="1" t="s">
        <v>385</v>
      </c>
      <c r="I4797" s="1" t="n">
        <v>576439</v>
      </c>
      <c r="J4797" s="1" t="n">
        <v>26575</v>
      </c>
      <c r="K4797" s="1" t="n">
        <v>7898279794521</v>
      </c>
      <c r="L4797" s="1" t="s">
        <v>5959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7" t="n">
        <v>46198</v>
      </c>
      <c r="C4798" s="1" t="n">
        <v>1</v>
      </c>
      <c r="D4798" s="1" t="s">
        <v>3781</v>
      </c>
      <c r="E4798" s="1" t="n">
        <v>1671</v>
      </c>
      <c r="F4798" s="1" t="s">
        <v>385</v>
      </c>
      <c r="I4798" s="1" t="n">
        <v>576439</v>
      </c>
      <c r="J4798" s="1" t="n">
        <v>28582</v>
      </c>
      <c r="K4798" s="1" t="n">
        <v>7898591459771</v>
      </c>
      <c r="L4798" s="1" t="s">
        <v>5960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7" t="n">
        <v>46198</v>
      </c>
      <c r="C4799" s="1" t="n">
        <v>1</v>
      </c>
      <c r="D4799" s="1" t="s">
        <v>3781</v>
      </c>
      <c r="E4799" s="1" t="n">
        <v>1671</v>
      </c>
      <c r="F4799" s="1" t="s">
        <v>385</v>
      </c>
      <c r="I4799" s="1" t="n">
        <v>576439</v>
      </c>
      <c r="J4799" s="1" t="n">
        <v>32864</v>
      </c>
      <c r="K4799" s="1" t="n">
        <v>7908228801634</v>
      </c>
      <c r="L4799" s="1" t="s">
        <v>5961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7" t="n">
        <v>46198</v>
      </c>
      <c r="C4800" s="1" t="n">
        <v>1</v>
      </c>
      <c r="D4800" s="1" t="s">
        <v>3781</v>
      </c>
      <c r="E4800" s="1" t="n">
        <v>1671</v>
      </c>
      <c r="F4800" s="1" t="s">
        <v>385</v>
      </c>
      <c r="I4800" s="1" t="n">
        <v>576439</v>
      </c>
      <c r="J4800" s="1" t="n">
        <v>32865</v>
      </c>
      <c r="K4800" s="1" t="n">
        <v>7908228801672</v>
      </c>
      <c r="L4800" s="1" t="s">
        <v>5962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7" t="n">
        <v>46198</v>
      </c>
      <c r="C4801" s="1" t="n">
        <v>1</v>
      </c>
      <c r="D4801" s="1" t="s">
        <v>3781</v>
      </c>
      <c r="E4801" s="1" t="n">
        <v>1671</v>
      </c>
      <c r="F4801" s="1" t="s">
        <v>385</v>
      </c>
      <c r="I4801" s="1" t="n">
        <v>576439</v>
      </c>
      <c r="J4801" s="1" t="n">
        <v>34085</v>
      </c>
      <c r="K4801" s="1" t="n">
        <v>7908228801658</v>
      </c>
      <c r="L4801" s="1" t="s">
        <v>5963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7" t="n">
        <v>46198</v>
      </c>
      <c r="C4802" s="1" t="n">
        <v>1</v>
      </c>
      <c r="D4802" s="1" t="s">
        <v>3781</v>
      </c>
      <c r="E4802" s="1" t="n">
        <v>1671</v>
      </c>
      <c r="F4802" s="1" t="s">
        <v>385</v>
      </c>
      <c r="I4802" s="1" t="n">
        <v>576439</v>
      </c>
      <c r="J4802" s="1" t="n">
        <v>34477</v>
      </c>
      <c r="K4802" s="1" t="n">
        <v>7898279791179</v>
      </c>
      <c r="L4802" s="1" t="s">
        <v>5964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7" t="n">
        <v>46198</v>
      </c>
      <c r="C4803" s="1" t="n">
        <v>1</v>
      </c>
      <c r="D4803" s="1" t="s">
        <v>3781</v>
      </c>
      <c r="E4803" s="1" t="n">
        <v>1671</v>
      </c>
      <c r="F4803" s="1" t="s">
        <v>385</v>
      </c>
      <c r="I4803" s="1" t="n">
        <v>576439</v>
      </c>
      <c r="J4803" s="1" t="n">
        <v>36124</v>
      </c>
      <c r="K4803" s="1" t="n">
        <v>7898591459511</v>
      </c>
      <c r="L4803" s="1" t="s">
        <v>5965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7" t="n">
        <v>46198</v>
      </c>
      <c r="C4804" s="1" t="n">
        <v>1</v>
      </c>
      <c r="D4804" s="1" t="s">
        <v>3781</v>
      </c>
      <c r="E4804" s="1" t="n">
        <v>1671</v>
      </c>
      <c r="F4804" s="1" t="s">
        <v>385</v>
      </c>
      <c r="I4804" s="1" t="n">
        <v>576439</v>
      </c>
      <c r="J4804" s="1" t="n">
        <v>36125</v>
      </c>
      <c r="K4804" s="1" t="n">
        <v>7898591459498</v>
      </c>
      <c r="L4804" s="1" t="s">
        <v>5966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7" t="n">
        <v>46198</v>
      </c>
      <c r="C4805" s="1" t="n">
        <v>1</v>
      </c>
      <c r="D4805" s="1" t="s">
        <v>3781</v>
      </c>
      <c r="E4805" s="1" t="n">
        <v>1671</v>
      </c>
      <c r="F4805" s="1" t="s">
        <v>385</v>
      </c>
      <c r="I4805" s="1" t="n">
        <v>576439</v>
      </c>
      <c r="J4805" s="1" t="n">
        <v>36126</v>
      </c>
      <c r="K4805" s="1" t="n">
        <v>7898591457845</v>
      </c>
      <c r="L4805" s="1" t="s">
        <v>5967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7" t="n">
        <v>46198</v>
      </c>
      <c r="C4806" s="1" t="n">
        <v>1</v>
      </c>
      <c r="D4806" s="1" t="s">
        <v>3781</v>
      </c>
      <c r="E4806" s="1" t="n">
        <v>1671</v>
      </c>
      <c r="F4806" s="1" t="s">
        <v>385</v>
      </c>
      <c r="I4806" s="1" t="n">
        <v>576439</v>
      </c>
      <c r="J4806" s="1" t="n">
        <v>36274</v>
      </c>
      <c r="K4806" s="1" t="n">
        <v>7898591459474</v>
      </c>
      <c r="L4806" s="1" t="s">
        <v>5968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7" t="n">
        <v>46198</v>
      </c>
      <c r="C4807" s="1" t="n">
        <v>1</v>
      </c>
      <c r="D4807" s="1" t="s">
        <v>3781</v>
      </c>
      <c r="E4807" s="1" t="n">
        <v>1671</v>
      </c>
      <c r="F4807" s="1" t="s">
        <v>385</v>
      </c>
      <c r="I4807" s="1" t="n">
        <v>576439</v>
      </c>
      <c r="J4807" s="1" t="n">
        <v>36602</v>
      </c>
      <c r="K4807" s="1" t="n">
        <v>7908228802006</v>
      </c>
      <c r="L4807" s="1" t="s">
        <v>5969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7" t="n">
        <v>46198</v>
      </c>
      <c r="C4808" s="1" t="n">
        <v>1</v>
      </c>
      <c r="D4808" s="1" t="s">
        <v>3781</v>
      </c>
      <c r="E4808" s="1" t="n">
        <v>1671</v>
      </c>
      <c r="F4808" s="1" t="s">
        <v>385</v>
      </c>
      <c r="I4808" s="1" t="n">
        <v>576439</v>
      </c>
      <c r="J4808" s="1" t="n">
        <v>36603</v>
      </c>
      <c r="K4808" s="1" t="n">
        <v>7908228801986</v>
      </c>
      <c r="L4808" s="1" t="s">
        <v>5970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7" t="n">
        <v>46198</v>
      </c>
      <c r="C4809" s="1" t="n">
        <v>1</v>
      </c>
      <c r="D4809" s="1" t="s">
        <v>3781</v>
      </c>
      <c r="E4809" s="1" t="n">
        <v>1671</v>
      </c>
      <c r="F4809" s="1" t="s">
        <v>385</v>
      </c>
      <c r="I4809" s="1" t="n">
        <v>576439</v>
      </c>
      <c r="J4809" s="1" t="n">
        <v>41420</v>
      </c>
      <c r="K4809" s="1" t="n">
        <v>7898591455629</v>
      </c>
      <c r="L4809" s="1" t="s">
        <v>5971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7" t="n">
        <v>46198</v>
      </c>
      <c r="C4810" s="1" t="n">
        <v>1</v>
      </c>
      <c r="D4810" s="1" t="s">
        <v>3781</v>
      </c>
      <c r="E4810" s="1" t="n">
        <v>1671</v>
      </c>
      <c r="F4810" s="1" t="s">
        <v>385</v>
      </c>
      <c r="I4810" s="1" t="n">
        <v>576439</v>
      </c>
      <c r="J4810" s="1" t="n">
        <v>42996</v>
      </c>
      <c r="K4810" s="1" t="n">
        <v>7908228802020</v>
      </c>
      <c r="L4810" s="1" t="s">
        <v>5972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7" t="n">
        <v>46198</v>
      </c>
      <c r="C4811" s="1" t="n">
        <v>1</v>
      </c>
      <c r="D4811" s="1" t="s">
        <v>3781</v>
      </c>
      <c r="E4811" s="1" t="n">
        <v>1671</v>
      </c>
      <c r="F4811" s="1" t="s">
        <v>385</v>
      </c>
      <c r="I4811" s="1" t="n">
        <v>576439</v>
      </c>
      <c r="J4811" s="1" t="n">
        <v>50328</v>
      </c>
      <c r="K4811" s="1" t="n">
        <v>7509546681153</v>
      </c>
      <c r="L4811" s="1" t="s">
        <v>5973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7" t="n">
        <v>46198</v>
      </c>
      <c r="C4812" s="1" t="n">
        <v>1</v>
      </c>
      <c r="D4812" s="1" t="s">
        <v>3781</v>
      </c>
      <c r="E4812" s="1" t="n">
        <v>1671</v>
      </c>
      <c r="F4812" s="1" t="s">
        <v>385</v>
      </c>
      <c r="I4812" s="1" t="n">
        <v>576439</v>
      </c>
      <c r="J4812" s="1" t="n">
        <v>52098</v>
      </c>
      <c r="K4812" s="1" t="n">
        <v>7898591454561</v>
      </c>
      <c r="L4812" s="1" t="s">
        <v>5974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7" t="n">
        <v>46198</v>
      </c>
      <c r="C4813" s="1" t="n">
        <v>1</v>
      </c>
      <c r="D4813" s="1" t="s">
        <v>3781</v>
      </c>
      <c r="E4813" s="1" t="n">
        <v>1671</v>
      </c>
      <c r="F4813" s="1" t="s">
        <v>385</v>
      </c>
      <c r="I4813" s="1" t="n">
        <v>576439</v>
      </c>
      <c r="J4813" s="1" t="n">
        <v>55411</v>
      </c>
      <c r="K4813" s="1" t="n">
        <v>7908228803904</v>
      </c>
      <c r="L4813" s="1" t="s">
        <v>5975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7" t="n">
        <v>46198</v>
      </c>
      <c r="C4814" s="1" t="n">
        <v>1</v>
      </c>
      <c r="D4814" s="1" t="s">
        <v>3781</v>
      </c>
      <c r="E4814" s="1" t="n">
        <v>1671</v>
      </c>
      <c r="F4814" s="1" t="s">
        <v>385</v>
      </c>
      <c r="I4814" s="1" t="n">
        <v>576439</v>
      </c>
      <c r="J4814" s="1" t="n">
        <v>56167</v>
      </c>
      <c r="K4814" s="1" t="n">
        <v>7908228803867</v>
      </c>
      <c r="L4814" s="1" t="s">
        <v>5976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7" t="n">
        <v>46198</v>
      </c>
      <c r="C4815" s="1" t="n">
        <v>1</v>
      </c>
      <c r="D4815" s="1" t="s">
        <v>3781</v>
      </c>
      <c r="E4815" s="1" t="n">
        <v>1671</v>
      </c>
      <c r="F4815" s="1" t="s">
        <v>385</v>
      </c>
      <c r="I4815" s="1" t="n">
        <v>576439</v>
      </c>
      <c r="J4815" s="1" t="n">
        <v>56186</v>
      </c>
      <c r="K4815" s="1" t="n">
        <v>7908228803898</v>
      </c>
      <c r="L4815" s="1" t="s">
        <v>5977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7" t="n">
        <v>46198</v>
      </c>
      <c r="C4816" s="1" t="n">
        <v>1</v>
      </c>
      <c r="D4816" s="1" t="s">
        <v>3781</v>
      </c>
      <c r="E4816" s="1" t="n">
        <v>1671</v>
      </c>
      <c r="F4816" s="1" t="s">
        <v>385</v>
      </c>
      <c r="I4816" s="1" t="n">
        <v>576439</v>
      </c>
      <c r="J4816" s="1" t="n">
        <v>58819</v>
      </c>
      <c r="K4816" s="1" t="n">
        <v>7908228804505</v>
      </c>
      <c r="L4816" s="1" t="s">
        <v>5978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7" t="n">
        <v>46198</v>
      </c>
      <c r="C4817" s="1" t="n">
        <v>1</v>
      </c>
      <c r="D4817" s="1" t="s">
        <v>3781</v>
      </c>
      <c r="E4817" s="1" t="n">
        <v>1671</v>
      </c>
      <c r="F4817" s="1" t="s">
        <v>385</v>
      </c>
      <c r="I4817" s="1" t="n">
        <v>576439</v>
      </c>
      <c r="J4817" s="1" t="n">
        <v>58823</v>
      </c>
      <c r="K4817" s="1" t="n">
        <v>7908228804499</v>
      </c>
      <c r="L4817" s="1" t="s">
        <v>5979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7" t="n">
        <v>46198</v>
      </c>
      <c r="C4818" s="1" t="n">
        <v>1</v>
      </c>
      <c r="D4818" s="1" t="s">
        <v>3781</v>
      </c>
      <c r="E4818" s="1" t="n">
        <v>1671</v>
      </c>
      <c r="F4818" s="1" t="s">
        <v>385</v>
      </c>
      <c r="I4818" s="1" t="n">
        <v>576439</v>
      </c>
      <c r="J4818" s="1" t="n">
        <v>62033</v>
      </c>
      <c r="K4818" s="1" t="n">
        <v>7509546669670</v>
      </c>
      <c r="L4818" s="1" t="s">
        <v>5980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7" t="n">
        <v>46198</v>
      </c>
      <c r="C4819" s="1" t="n">
        <v>1</v>
      </c>
      <c r="D4819" s="1" t="s">
        <v>3781</v>
      </c>
      <c r="E4819" s="1" t="n">
        <v>1671</v>
      </c>
      <c r="F4819" s="1" t="s">
        <v>385</v>
      </c>
      <c r="I4819" s="1" t="n">
        <v>576439</v>
      </c>
      <c r="J4819" s="1" t="n">
        <v>67398</v>
      </c>
      <c r="K4819" s="1" t="n">
        <v>7908228805816</v>
      </c>
      <c r="L4819" s="1" t="s">
        <v>5981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7" t="n">
        <v>46198</v>
      </c>
      <c r="C4820" s="1" t="n">
        <v>1</v>
      </c>
      <c r="D4820" s="1" t="s">
        <v>3781</v>
      </c>
      <c r="E4820" s="1" t="n">
        <v>1671</v>
      </c>
      <c r="F4820" s="1" t="s">
        <v>385</v>
      </c>
      <c r="I4820" s="1" t="n">
        <v>576439</v>
      </c>
      <c r="J4820" s="1" t="n">
        <v>67405</v>
      </c>
      <c r="K4820" s="1" t="n">
        <v>7908228805151</v>
      </c>
      <c r="L4820" s="1" t="s">
        <v>5982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7" t="n">
        <v>46198</v>
      </c>
      <c r="C4821" s="1" t="n">
        <v>1</v>
      </c>
      <c r="D4821" s="1" t="s">
        <v>3781</v>
      </c>
      <c r="E4821" s="1" t="n">
        <v>1671</v>
      </c>
      <c r="F4821" s="1" t="s">
        <v>385</v>
      </c>
      <c r="I4821" s="1" t="n">
        <v>576439</v>
      </c>
      <c r="J4821" s="1" t="n">
        <v>69712</v>
      </c>
      <c r="K4821" s="1" t="n">
        <v>7908228805991</v>
      </c>
      <c r="L4821" s="1" t="s">
        <v>5983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7" t="n">
        <v>46198</v>
      </c>
      <c r="C4822" s="1" t="n">
        <v>1</v>
      </c>
      <c r="D4822" s="1" t="s">
        <v>3781</v>
      </c>
      <c r="E4822" s="1" t="n">
        <v>1671</v>
      </c>
      <c r="F4822" s="1" t="s">
        <v>385</v>
      </c>
      <c r="I4822" s="1" t="n">
        <v>576439</v>
      </c>
      <c r="J4822" s="1" t="n">
        <v>70986</v>
      </c>
      <c r="K4822" s="1" t="n">
        <v>7908228804383</v>
      </c>
      <c r="L4822" s="1" t="s">
        <v>5984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7" t="n">
        <v>46198</v>
      </c>
      <c r="C4823" s="1" t="n">
        <v>1</v>
      </c>
      <c r="D4823" s="1" t="s">
        <v>3781</v>
      </c>
      <c r="E4823" s="1" t="n">
        <v>1671</v>
      </c>
      <c r="F4823" s="1" t="s">
        <v>385</v>
      </c>
      <c r="I4823" s="1" t="n">
        <v>576439</v>
      </c>
      <c r="J4823" s="1" t="n">
        <v>71705</v>
      </c>
      <c r="K4823" s="1" t="n">
        <v>7908228804994</v>
      </c>
      <c r="L4823" s="1" t="s">
        <v>5985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7" t="n">
        <v>46198</v>
      </c>
      <c r="C4824" s="1" t="n">
        <v>1</v>
      </c>
      <c r="D4824" s="1" t="s">
        <v>3781</v>
      </c>
      <c r="E4824" s="1" t="n">
        <v>1671</v>
      </c>
      <c r="F4824" s="1" t="s">
        <v>385</v>
      </c>
      <c r="I4824" s="1" t="n">
        <v>576439</v>
      </c>
      <c r="J4824" s="1" t="n">
        <v>75107</v>
      </c>
      <c r="K4824" s="1" t="n">
        <v>7908228806219</v>
      </c>
      <c r="L4824" s="1" t="s">
        <v>5986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7" t="n">
        <v>46198</v>
      </c>
      <c r="C4825" s="1" t="n">
        <v>1</v>
      </c>
      <c r="D4825" s="1" t="s">
        <v>3781</v>
      </c>
      <c r="E4825" s="1" t="n">
        <v>1671</v>
      </c>
      <c r="F4825" s="1" t="s">
        <v>385</v>
      </c>
      <c r="I4825" s="1" t="n">
        <v>576439</v>
      </c>
      <c r="J4825" s="1" t="n">
        <v>75908</v>
      </c>
      <c r="K4825" s="1" t="n">
        <v>7908228807285</v>
      </c>
      <c r="L4825" s="1" t="s">
        <v>5987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7" t="n">
        <v>46198</v>
      </c>
      <c r="C4826" s="1" t="n">
        <v>1</v>
      </c>
      <c r="D4826" s="1" t="s">
        <v>3781</v>
      </c>
      <c r="E4826" s="1" t="n">
        <v>1671</v>
      </c>
      <c r="F4826" s="1" t="s">
        <v>385</v>
      </c>
      <c r="I4826" s="1" t="n">
        <v>576439</v>
      </c>
      <c r="J4826" s="1" t="n">
        <v>77865</v>
      </c>
      <c r="K4826" s="1" t="n">
        <v>7891024028995</v>
      </c>
      <c r="L4826" s="1" t="s">
        <v>5988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7" t="n">
        <v>46198</v>
      </c>
      <c r="C4827" s="1" t="n">
        <v>1</v>
      </c>
      <c r="D4827" s="1" t="s">
        <v>3781</v>
      </c>
      <c r="E4827" s="1" t="n">
        <v>1671</v>
      </c>
      <c r="F4827" s="1" t="s">
        <v>385</v>
      </c>
      <c r="I4827" s="1" t="n">
        <v>576439</v>
      </c>
      <c r="J4827" s="1" t="n">
        <v>78153</v>
      </c>
      <c r="K4827" s="1" t="n">
        <v>7898591457876</v>
      </c>
      <c r="L4827" s="1" t="s">
        <v>5989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7" t="n">
        <v>46198</v>
      </c>
      <c r="C4828" s="1" t="n">
        <v>1</v>
      </c>
      <c r="D4828" s="1" t="s">
        <v>3781</v>
      </c>
      <c r="E4828" s="1" t="n">
        <v>1671</v>
      </c>
      <c r="F4828" s="1" t="s">
        <v>385</v>
      </c>
      <c r="I4828" s="1" t="n">
        <v>576439</v>
      </c>
      <c r="J4828" s="1" t="n">
        <v>78213</v>
      </c>
      <c r="K4828" s="1" t="n">
        <v>7509546702605</v>
      </c>
      <c r="L4828" s="1" t="s">
        <v>5990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7" t="n">
        <v>46198</v>
      </c>
      <c r="C4829" s="1" t="n">
        <v>1</v>
      </c>
      <c r="D4829" s="1" t="s">
        <v>3781</v>
      </c>
      <c r="E4829" s="1" t="n">
        <v>1671</v>
      </c>
      <c r="F4829" s="1" t="s">
        <v>385</v>
      </c>
      <c r="I4829" s="1" t="n">
        <v>576439</v>
      </c>
      <c r="J4829" s="1" t="n">
        <v>80578</v>
      </c>
      <c r="K4829" s="1" t="n">
        <v>7509546703602</v>
      </c>
      <c r="L4829" s="1" t="s">
        <v>5991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7" t="n">
        <v>46198</v>
      </c>
      <c r="C4830" s="1" t="n">
        <v>1</v>
      </c>
      <c r="D4830" s="1" t="s">
        <v>3781</v>
      </c>
      <c r="E4830" s="1" t="n">
        <v>1671</v>
      </c>
      <c r="F4830" s="1" t="s">
        <v>385</v>
      </c>
      <c r="I4830" s="1" t="n">
        <v>576439</v>
      </c>
      <c r="J4830" s="1" t="n">
        <v>81505</v>
      </c>
      <c r="K4830" s="1" t="n">
        <v>7908228808091</v>
      </c>
      <c r="L4830" s="1" t="s">
        <v>5992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7" t="n">
        <v>46198</v>
      </c>
      <c r="C4831" s="1" t="n">
        <v>1</v>
      </c>
      <c r="D4831" s="1" t="s">
        <v>3781</v>
      </c>
      <c r="E4831" s="1" t="n">
        <v>1637</v>
      </c>
      <c r="F4831" s="1" t="s">
        <v>68</v>
      </c>
      <c r="I4831" s="1" t="n">
        <v>1892633</v>
      </c>
      <c r="J4831" s="1" t="n">
        <v>30316</v>
      </c>
      <c r="K4831" s="1" t="n">
        <v>7898043100466</v>
      </c>
      <c r="L4831" s="1" t="s">
        <v>4848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7" t="n">
        <v>46198</v>
      </c>
      <c r="C4832" s="1" t="n">
        <v>1</v>
      </c>
      <c r="D4832" s="1" t="s">
        <v>3781</v>
      </c>
      <c r="E4832" s="1" t="n">
        <v>1637</v>
      </c>
      <c r="F4832" s="1" t="s">
        <v>68</v>
      </c>
      <c r="I4832" s="1" t="n">
        <v>1892633</v>
      </c>
      <c r="J4832" s="1" t="n">
        <v>28309</v>
      </c>
      <c r="K4832" s="1" t="n">
        <v>7897395060107</v>
      </c>
      <c r="L4832" s="1" t="s">
        <v>5993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7" t="n">
        <v>46198</v>
      </c>
      <c r="C4833" s="1" t="n">
        <v>1</v>
      </c>
      <c r="D4833" s="1" t="s">
        <v>3781</v>
      </c>
      <c r="E4833" s="1" t="n">
        <v>1637</v>
      </c>
      <c r="F4833" s="1" t="s">
        <v>68</v>
      </c>
      <c r="I4833" s="1" t="n">
        <v>1892633</v>
      </c>
      <c r="J4833" s="1" t="n">
        <v>45809</v>
      </c>
      <c r="K4833" s="1" t="n">
        <v>7896045505319</v>
      </c>
      <c r="L4833" s="1" t="s">
        <v>5781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7" t="n">
        <v>46198</v>
      </c>
      <c r="C4834" s="1" t="n">
        <v>1</v>
      </c>
      <c r="D4834" s="1" t="s">
        <v>3781</v>
      </c>
      <c r="E4834" s="1" t="n">
        <v>1637</v>
      </c>
      <c r="F4834" s="1" t="s">
        <v>68</v>
      </c>
      <c r="I4834" s="1" t="n">
        <v>1895761</v>
      </c>
      <c r="J4834" s="1" t="n">
        <v>102434</v>
      </c>
      <c r="K4834" s="1" t="n">
        <v>7898366930344</v>
      </c>
      <c r="L4834" s="1" t="s">
        <v>4552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7" t="n">
        <v>46198</v>
      </c>
      <c r="C4835" s="1" t="n">
        <v>1</v>
      </c>
      <c r="D4835" s="1" t="s">
        <v>3781</v>
      </c>
      <c r="E4835" s="1" t="n">
        <v>1637</v>
      </c>
      <c r="F4835" s="1" t="s">
        <v>68</v>
      </c>
      <c r="I4835" s="1" t="n">
        <v>1895761</v>
      </c>
      <c r="J4835" s="1" t="n">
        <v>105626</v>
      </c>
      <c r="K4835" s="1" t="n">
        <v>7898215152347</v>
      </c>
      <c r="L4835" s="1" t="s">
        <v>5994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7" t="n">
        <v>46198</v>
      </c>
      <c r="C4836" s="1" t="n">
        <v>1</v>
      </c>
      <c r="D4836" s="1" t="s">
        <v>3781</v>
      </c>
      <c r="E4836" s="1" t="n">
        <v>1637</v>
      </c>
      <c r="F4836" s="1" t="s">
        <v>68</v>
      </c>
      <c r="I4836" s="1" t="n">
        <v>1895761</v>
      </c>
      <c r="J4836" s="1" t="n">
        <v>107958</v>
      </c>
      <c r="K4836" s="1" t="n">
        <v>7898430866845</v>
      </c>
      <c r="L4836" s="1" t="s">
        <v>5995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7" t="n">
        <v>46198</v>
      </c>
      <c r="C4837" s="1" t="n">
        <v>1</v>
      </c>
      <c r="D4837" s="1" t="s">
        <v>3781</v>
      </c>
      <c r="E4837" s="1" t="n">
        <v>1637</v>
      </c>
      <c r="F4837" s="1" t="s">
        <v>68</v>
      </c>
      <c r="I4837" s="1" t="n">
        <v>1895761</v>
      </c>
      <c r="J4837" s="1" t="n">
        <v>12128</v>
      </c>
      <c r="K4837" s="1" t="n">
        <v>7891000065440</v>
      </c>
      <c r="L4837" s="1" t="s">
        <v>5996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7" t="n">
        <v>46198</v>
      </c>
      <c r="C4838" s="1" t="n">
        <v>1</v>
      </c>
      <c r="D4838" s="1" t="s">
        <v>3781</v>
      </c>
      <c r="E4838" s="1" t="n">
        <v>1637</v>
      </c>
      <c r="F4838" s="1" t="s">
        <v>68</v>
      </c>
      <c r="I4838" s="1" t="n">
        <v>1895761</v>
      </c>
      <c r="J4838" s="1" t="n">
        <v>20462</v>
      </c>
      <c r="K4838" s="1" t="n">
        <v>7896051131069</v>
      </c>
      <c r="L4838" s="1" t="s">
        <v>5997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7" t="n">
        <v>46198</v>
      </c>
      <c r="C4839" s="1" t="n">
        <v>1</v>
      </c>
      <c r="D4839" s="1" t="s">
        <v>3781</v>
      </c>
      <c r="E4839" s="1" t="n">
        <v>1637</v>
      </c>
      <c r="F4839" s="1" t="s">
        <v>68</v>
      </c>
      <c r="I4839" s="1" t="n">
        <v>1895761</v>
      </c>
      <c r="J4839" s="1" t="n">
        <v>40613</v>
      </c>
      <c r="K4839" s="1" t="n">
        <v>7896110195216</v>
      </c>
      <c r="L4839" s="1" t="s">
        <v>5998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7" t="n">
        <v>46198</v>
      </c>
      <c r="C4840" s="1" t="n">
        <v>1</v>
      </c>
      <c r="D4840" s="1" t="s">
        <v>3781</v>
      </c>
      <c r="E4840" s="1" t="n">
        <v>1637</v>
      </c>
      <c r="F4840" s="1" t="s">
        <v>68</v>
      </c>
      <c r="I4840" s="1" t="n">
        <v>1895761</v>
      </c>
      <c r="J4840" s="1" t="n">
        <v>61667</v>
      </c>
      <c r="K4840" s="1" t="n">
        <v>7896004006284</v>
      </c>
      <c r="L4840" s="1" t="s">
        <v>5999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7" t="n">
        <v>46198</v>
      </c>
      <c r="C4841" s="1" t="n">
        <v>1</v>
      </c>
      <c r="D4841" s="1" t="s">
        <v>3781</v>
      </c>
      <c r="E4841" s="1" t="n">
        <v>1637</v>
      </c>
      <c r="F4841" s="1" t="s">
        <v>68</v>
      </c>
      <c r="I4841" s="1" t="n">
        <v>1895762</v>
      </c>
      <c r="J4841" s="1" t="n">
        <v>101472</v>
      </c>
      <c r="K4841" s="1" t="n">
        <v>7896861400010</v>
      </c>
      <c r="L4841" s="1" t="s">
        <v>6000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7" t="n">
        <v>46198</v>
      </c>
      <c r="C4842" s="1" t="n">
        <v>1</v>
      </c>
      <c r="D4842" s="1" t="s">
        <v>3781</v>
      </c>
      <c r="E4842" s="1" t="n">
        <v>1637</v>
      </c>
      <c r="F4842" s="1" t="s">
        <v>68</v>
      </c>
      <c r="I4842" s="1" t="n">
        <v>1895762</v>
      </c>
      <c r="J4842" s="1" t="n">
        <v>15013</v>
      </c>
      <c r="K4842" s="1" t="n">
        <v>7897395040307</v>
      </c>
      <c r="L4842" s="1" t="s">
        <v>4847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7" t="n">
        <v>46198</v>
      </c>
      <c r="C4843" s="1" t="n">
        <v>1</v>
      </c>
      <c r="D4843" s="1" t="s">
        <v>3781</v>
      </c>
      <c r="E4843" s="1" t="n">
        <v>1637</v>
      </c>
      <c r="F4843" s="1" t="s">
        <v>68</v>
      </c>
      <c r="I4843" s="1" t="n">
        <v>1895762</v>
      </c>
      <c r="J4843" s="1" t="n">
        <v>23743</v>
      </c>
      <c r="K4843" s="1" t="n">
        <v>7896002110921</v>
      </c>
      <c r="L4843" s="1" t="s">
        <v>6001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7" t="n">
        <v>46198</v>
      </c>
      <c r="C4844" s="1" t="n">
        <v>1</v>
      </c>
      <c r="D4844" s="1" t="s">
        <v>3781</v>
      </c>
      <c r="E4844" s="1" t="n">
        <v>1637</v>
      </c>
      <c r="F4844" s="1" t="s">
        <v>68</v>
      </c>
      <c r="I4844" s="1" t="n">
        <v>1895762</v>
      </c>
      <c r="J4844" s="1" t="n">
        <v>57878</v>
      </c>
      <c r="K4844" s="1" t="n">
        <v>7896004006239</v>
      </c>
      <c r="L4844" s="1" t="s">
        <v>6002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7" t="n">
        <v>46198</v>
      </c>
      <c r="C4845" s="1" t="n">
        <v>1</v>
      </c>
      <c r="D4845" s="1" t="s">
        <v>3781</v>
      </c>
      <c r="E4845" s="1" t="n">
        <v>1637</v>
      </c>
      <c r="F4845" s="1" t="s">
        <v>68</v>
      </c>
      <c r="I4845" s="1" t="n">
        <v>1895763</v>
      </c>
      <c r="J4845" s="1" t="n">
        <v>103896</v>
      </c>
      <c r="K4845" s="1" t="n">
        <v>7896051130116</v>
      </c>
      <c r="L4845" s="1" t="s">
        <v>6003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7" t="n">
        <v>46198</v>
      </c>
      <c r="C4846" s="1" t="n">
        <v>1</v>
      </c>
      <c r="D4846" s="1" t="s">
        <v>3781</v>
      </c>
      <c r="E4846" s="1" t="n">
        <v>1637</v>
      </c>
      <c r="F4846" s="1" t="s">
        <v>68</v>
      </c>
      <c r="I4846" s="1" t="n">
        <v>1895763</v>
      </c>
      <c r="J4846" s="1" t="n">
        <v>46066</v>
      </c>
      <c r="K4846" s="1" t="n">
        <v>7891991295277</v>
      </c>
      <c r="L4846" s="1" t="s">
        <v>4784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7" t="n">
        <v>46198</v>
      </c>
      <c r="C4847" s="1" t="n">
        <v>1</v>
      </c>
      <c r="D4847" s="1" t="s">
        <v>3781</v>
      </c>
      <c r="E4847" s="1" t="n">
        <v>1637</v>
      </c>
      <c r="F4847" s="1" t="s">
        <v>68</v>
      </c>
      <c r="I4847" s="1" t="n">
        <v>1895808</v>
      </c>
      <c r="J4847" s="1" t="n">
        <v>108706</v>
      </c>
      <c r="K4847" s="1" t="n">
        <v>7891035041006</v>
      </c>
      <c r="L4847" s="1" t="s">
        <v>6004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7" t="n">
        <v>46198</v>
      </c>
      <c r="C4848" s="1" t="n">
        <v>1</v>
      </c>
      <c r="D4848" s="1" t="s">
        <v>3781</v>
      </c>
      <c r="E4848" s="1" t="n">
        <v>1637</v>
      </c>
      <c r="F4848" s="1" t="s">
        <v>68</v>
      </c>
      <c r="I4848" s="1" t="n">
        <v>1895808</v>
      </c>
      <c r="J4848" s="1" t="n">
        <v>11960</v>
      </c>
      <c r="K4848" s="1" t="n">
        <v>7898934651046</v>
      </c>
      <c r="L4848" s="1" t="s">
        <v>6005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7" t="n">
        <v>46198</v>
      </c>
      <c r="C4849" s="1" t="n">
        <v>1</v>
      </c>
      <c r="D4849" s="1" t="s">
        <v>3781</v>
      </c>
      <c r="E4849" s="1" t="n">
        <v>1637</v>
      </c>
      <c r="F4849" s="1" t="s">
        <v>68</v>
      </c>
      <c r="I4849" s="1" t="n">
        <v>1895808</v>
      </c>
      <c r="J4849" s="1" t="n">
        <v>71370</v>
      </c>
      <c r="K4849" s="1" t="n">
        <v>7891150097544</v>
      </c>
      <c r="L4849" s="1" t="s">
        <v>6006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7" t="n">
        <v>46198</v>
      </c>
      <c r="C4850" s="1" t="n">
        <v>1</v>
      </c>
      <c r="D4850" s="1" t="s">
        <v>3781</v>
      </c>
      <c r="E4850" s="1" t="n">
        <v>1637</v>
      </c>
      <c r="F4850" s="1" t="s">
        <v>68</v>
      </c>
      <c r="I4850" s="1" t="n">
        <v>1895808</v>
      </c>
      <c r="J4850" s="1" t="n">
        <v>71373</v>
      </c>
      <c r="K4850" s="1" t="n">
        <v>7891150097575</v>
      </c>
      <c r="L4850" s="1" t="s">
        <v>6007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7" t="n">
        <v>46198</v>
      </c>
      <c r="C4851" s="1" t="n">
        <v>1</v>
      </c>
      <c r="D4851" s="1" t="s">
        <v>3781</v>
      </c>
      <c r="E4851" s="1" t="n">
        <v>1637</v>
      </c>
      <c r="F4851" s="1" t="s">
        <v>68</v>
      </c>
      <c r="I4851" s="1" t="n">
        <v>1895808</v>
      </c>
      <c r="J4851" s="1" t="n">
        <v>71624</v>
      </c>
      <c r="K4851" s="1" t="n">
        <v>7891150097568</v>
      </c>
      <c r="L4851" s="1" t="s">
        <v>6008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7" t="n">
        <v>46198</v>
      </c>
      <c r="C4852" s="1" t="n">
        <v>1</v>
      </c>
      <c r="D4852" s="1" t="s">
        <v>3781</v>
      </c>
      <c r="E4852" s="1" t="n">
        <v>1637</v>
      </c>
      <c r="F4852" s="1" t="s">
        <v>68</v>
      </c>
      <c r="I4852" s="1" t="n">
        <v>1895808</v>
      </c>
      <c r="J4852" s="1" t="n">
        <v>72229</v>
      </c>
      <c r="K4852" s="1" t="n">
        <v>7891150097605</v>
      </c>
      <c r="L4852" s="1" t="s">
        <v>6008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7" t="n">
        <v>46198</v>
      </c>
      <c r="C4853" s="1" t="n">
        <v>1</v>
      </c>
      <c r="D4853" s="1" t="s">
        <v>3781</v>
      </c>
      <c r="E4853" s="1" t="n">
        <v>1637</v>
      </c>
      <c r="F4853" s="1" t="s">
        <v>68</v>
      </c>
      <c r="I4853" s="1" t="n">
        <v>1895809</v>
      </c>
      <c r="J4853" s="1" t="n">
        <v>101223</v>
      </c>
      <c r="K4853" s="1" t="n">
        <v>7896495000174</v>
      </c>
      <c r="L4853" s="1" t="s">
        <v>6009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7" t="n">
        <v>46198</v>
      </c>
      <c r="C4854" s="1" t="n">
        <v>1</v>
      </c>
      <c r="D4854" s="1" t="s">
        <v>3781</v>
      </c>
      <c r="E4854" s="1" t="n">
        <v>1637</v>
      </c>
      <c r="F4854" s="1" t="s">
        <v>68</v>
      </c>
      <c r="I4854" s="1" t="n">
        <v>1895809</v>
      </c>
      <c r="J4854" s="1" t="n">
        <v>11960</v>
      </c>
      <c r="K4854" s="1" t="n">
        <v>7898934651046</v>
      </c>
      <c r="L4854" s="1" t="s">
        <v>6005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7" t="n">
        <v>46198</v>
      </c>
      <c r="C4855" s="1" t="n">
        <v>1</v>
      </c>
      <c r="D4855" s="1" t="s">
        <v>3781</v>
      </c>
      <c r="E4855" s="1" t="n">
        <v>1637</v>
      </c>
      <c r="F4855" s="1" t="s">
        <v>68</v>
      </c>
      <c r="I4855" s="1" t="n">
        <v>1895809</v>
      </c>
      <c r="J4855" s="1" t="n">
        <v>71370</v>
      </c>
      <c r="K4855" s="1" t="n">
        <v>7891150097544</v>
      </c>
      <c r="L4855" s="1" t="s">
        <v>6006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7" t="n">
        <v>46198</v>
      </c>
      <c r="C4856" s="1" t="n">
        <v>1</v>
      </c>
      <c r="D4856" s="1" t="s">
        <v>3781</v>
      </c>
      <c r="E4856" s="1" t="n">
        <v>1637</v>
      </c>
      <c r="F4856" s="1" t="s">
        <v>68</v>
      </c>
      <c r="I4856" s="1" t="n">
        <v>1895809</v>
      </c>
      <c r="J4856" s="1" t="n">
        <v>71373</v>
      </c>
      <c r="K4856" s="1" t="n">
        <v>7891150097575</v>
      </c>
      <c r="L4856" s="1" t="s">
        <v>6007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7" t="n">
        <v>46198</v>
      </c>
      <c r="C4857" s="1" t="n">
        <v>1</v>
      </c>
      <c r="D4857" s="1" t="s">
        <v>3781</v>
      </c>
      <c r="E4857" s="1" t="n">
        <v>1637</v>
      </c>
      <c r="F4857" s="1" t="s">
        <v>68</v>
      </c>
      <c r="I4857" s="1" t="n">
        <v>1895809</v>
      </c>
      <c r="J4857" s="1" t="n">
        <v>71624</v>
      </c>
      <c r="K4857" s="1" t="n">
        <v>7891150097568</v>
      </c>
      <c r="L4857" s="1" t="s">
        <v>6008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7" t="n">
        <v>46198</v>
      </c>
      <c r="C4858" s="1" t="n">
        <v>1</v>
      </c>
      <c r="D4858" s="1" t="s">
        <v>3781</v>
      </c>
      <c r="E4858" s="1" t="n">
        <v>1637</v>
      </c>
      <c r="F4858" s="1" t="s">
        <v>68</v>
      </c>
      <c r="I4858" s="1" t="n">
        <v>1895810</v>
      </c>
      <c r="J4858" s="1" t="n">
        <v>11960</v>
      </c>
      <c r="K4858" s="1" t="n">
        <v>7898934651046</v>
      </c>
      <c r="L4858" s="1" t="s">
        <v>6005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7" t="n">
        <v>46198</v>
      </c>
      <c r="C4859" s="1" t="n">
        <v>1</v>
      </c>
      <c r="D4859" s="1" t="s">
        <v>3781</v>
      </c>
      <c r="E4859" s="1" t="n">
        <v>1637</v>
      </c>
      <c r="F4859" s="1" t="s">
        <v>68</v>
      </c>
      <c r="I4859" s="1" t="n">
        <v>1895810</v>
      </c>
      <c r="J4859" s="1" t="n">
        <v>13599</v>
      </c>
      <c r="K4859" s="1" t="n">
        <v>7891035040436</v>
      </c>
      <c r="L4859" s="1" t="s">
        <v>6010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7" t="n">
        <v>46198</v>
      </c>
      <c r="C4860" s="1" t="n">
        <v>1</v>
      </c>
      <c r="D4860" s="1" t="s">
        <v>3781</v>
      </c>
      <c r="E4860" s="1" t="n">
        <v>1637</v>
      </c>
      <c r="F4860" s="1" t="s">
        <v>68</v>
      </c>
      <c r="I4860" s="1" t="n">
        <v>1895810</v>
      </c>
      <c r="J4860" s="1" t="n">
        <v>59952</v>
      </c>
      <c r="K4860" s="1" t="n">
        <v>7896013108887</v>
      </c>
      <c r="L4860" s="1" t="s">
        <v>6011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7" t="n">
        <v>46198</v>
      </c>
      <c r="C4861" s="1" t="n">
        <v>1</v>
      </c>
      <c r="D4861" s="1" t="s">
        <v>3781</v>
      </c>
      <c r="E4861" s="1" t="n">
        <v>1637</v>
      </c>
      <c r="F4861" s="1" t="s">
        <v>68</v>
      </c>
      <c r="I4861" s="1" t="n">
        <v>1895810</v>
      </c>
      <c r="J4861" s="1" t="n">
        <v>71370</v>
      </c>
      <c r="K4861" s="1" t="n">
        <v>7891150097544</v>
      </c>
      <c r="L4861" s="1" t="s">
        <v>6006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7" t="n">
        <v>46198</v>
      </c>
      <c r="C4862" s="1" t="n">
        <v>1</v>
      </c>
      <c r="D4862" s="1" t="s">
        <v>3781</v>
      </c>
      <c r="E4862" s="1" t="n">
        <v>1637</v>
      </c>
      <c r="F4862" s="1" t="s">
        <v>68</v>
      </c>
      <c r="I4862" s="1" t="n">
        <v>1895810</v>
      </c>
      <c r="J4862" s="1" t="n">
        <v>71373</v>
      </c>
      <c r="K4862" s="1" t="n">
        <v>7891150097575</v>
      </c>
      <c r="L4862" s="1" t="s">
        <v>6007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7" t="n">
        <v>46198</v>
      </c>
      <c r="C4863" s="1" t="n">
        <v>1</v>
      </c>
      <c r="D4863" s="1" t="s">
        <v>3781</v>
      </c>
      <c r="E4863" s="1" t="n">
        <v>1637</v>
      </c>
      <c r="F4863" s="1" t="s">
        <v>68</v>
      </c>
      <c r="I4863" s="1" t="n">
        <v>1895810</v>
      </c>
      <c r="J4863" s="1" t="n">
        <v>71624</v>
      </c>
      <c r="K4863" s="1" t="n">
        <v>7891150097568</v>
      </c>
      <c r="L4863" s="1" t="s">
        <v>6008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7" t="n">
        <v>46198</v>
      </c>
      <c r="C4864" s="1" t="n">
        <v>22</v>
      </c>
      <c r="D4864" s="1" t="s">
        <v>3850</v>
      </c>
      <c r="E4864" s="1" t="n">
        <v>33</v>
      </c>
      <c r="F4864" s="1" t="s">
        <v>93</v>
      </c>
      <c r="I4864" s="1" t="n">
        <v>5179</v>
      </c>
      <c r="J4864" s="1" t="n">
        <v>100008</v>
      </c>
      <c r="K4864" s="1" t="n">
        <v>9</v>
      </c>
      <c r="L4864" s="1" t="s">
        <v>3855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7" t="n">
        <v>46198</v>
      </c>
      <c r="C4865" s="1" t="n">
        <v>22</v>
      </c>
      <c r="D4865" s="1" t="s">
        <v>3850</v>
      </c>
      <c r="E4865" s="1" t="n">
        <v>33</v>
      </c>
      <c r="F4865" s="1" t="s">
        <v>93</v>
      </c>
      <c r="I4865" s="1" t="n">
        <v>5179</v>
      </c>
      <c r="J4865" s="1" t="n">
        <v>100053</v>
      </c>
      <c r="K4865" s="1" t="n">
        <v>54</v>
      </c>
      <c r="L4865" s="1" t="s">
        <v>3866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7" t="n">
        <v>46198</v>
      </c>
      <c r="C4866" s="1" t="n">
        <v>22</v>
      </c>
      <c r="D4866" s="1" t="s">
        <v>3850</v>
      </c>
      <c r="E4866" s="1" t="n">
        <v>33</v>
      </c>
      <c r="F4866" s="1" t="s">
        <v>93</v>
      </c>
      <c r="I4866" s="1" t="n">
        <v>5181</v>
      </c>
      <c r="J4866" s="1" t="n">
        <v>100000</v>
      </c>
      <c r="K4866" s="1" t="n">
        <v>1</v>
      </c>
      <c r="L4866" s="1" t="s">
        <v>3851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7" t="n">
        <v>46198</v>
      </c>
      <c r="C4867" s="1" t="n">
        <v>22</v>
      </c>
      <c r="D4867" s="1" t="s">
        <v>3850</v>
      </c>
      <c r="E4867" s="1" t="n">
        <v>33</v>
      </c>
      <c r="F4867" s="1" t="s">
        <v>93</v>
      </c>
      <c r="I4867" s="1" t="n">
        <v>5181</v>
      </c>
      <c r="J4867" s="1" t="n">
        <v>100001</v>
      </c>
      <c r="K4867" s="1" t="n">
        <v>2</v>
      </c>
      <c r="L4867" s="1" t="s">
        <v>4138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7" t="n">
        <v>46198</v>
      </c>
      <c r="C4868" s="1" t="n">
        <v>22</v>
      </c>
      <c r="D4868" s="1" t="s">
        <v>3850</v>
      </c>
      <c r="E4868" s="1" t="n">
        <v>33</v>
      </c>
      <c r="F4868" s="1" t="s">
        <v>93</v>
      </c>
      <c r="I4868" s="1" t="n">
        <v>5181</v>
      </c>
      <c r="J4868" s="1" t="n">
        <v>100002</v>
      </c>
      <c r="K4868" s="1" t="n">
        <v>3</v>
      </c>
      <c r="L4868" s="1" t="s">
        <v>3872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7" t="n">
        <v>46198</v>
      </c>
      <c r="C4869" s="1" t="n">
        <v>22</v>
      </c>
      <c r="D4869" s="1" t="s">
        <v>3850</v>
      </c>
      <c r="E4869" s="1" t="n">
        <v>33</v>
      </c>
      <c r="F4869" s="1" t="s">
        <v>93</v>
      </c>
      <c r="I4869" s="1" t="n">
        <v>5181</v>
      </c>
      <c r="J4869" s="1" t="n">
        <v>100003</v>
      </c>
      <c r="K4869" s="1" t="n">
        <v>4</v>
      </c>
      <c r="L4869" s="1" t="s">
        <v>3873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7" t="n">
        <v>46198</v>
      </c>
      <c r="C4870" s="1" t="n">
        <v>22</v>
      </c>
      <c r="D4870" s="1" t="s">
        <v>3850</v>
      </c>
      <c r="E4870" s="1" t="n">
        <v>33</v>
      </c>
      <c r="F4870" s="1" t="s">
        <v>93</v>
      </c>
      <c r="I4870" s="1" t="n">
        <v>5181</v>
      </c>
      <c r="J4870" s="1" t="n">
        <v>100004</v>
      </c>
      <c r="K4870" s="1" t="n">
        <v>5</v>
      </c>
      <c r="L4870" s="1" t="s">
        <v>3852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7" t="n">
        <v>46198</v>
      </c>
      <c r="C4871" s="1" t="n">
        <v>22</v>
      </c>
      <c r="D4871" s="1" t="s">
        <v>3850</v>
      </c>
      <c r="E4871" s="1" t="n">
        <v>33</v>
      </c>
      <c r="F4871" s="1" t="s">
        <v>93</v>
      </c>
      <c r="I4871" s="1" t="n">
        <v>5181</v>
      </c>
      <c r="J4871" s="1" t="n">
        <v>100520</v>
      </c>
      <c r="K4871" s="1" t="n">
        <v>507</v>
      </c>
      <c r="L4871" s="1" t="s">
        <v>3868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7" t="n">
        <v>46198</v>
      </c>
      <c r="C4872" s="1" t="n">
        <v>22</v>
      </c>
      <c r="D4872" s="1" t="s">
        <v>3850</v>
      </c>
      <c r="E4872" s="1" t="n">
        <v>33</v>
      </c>
      <c r="F4872" s="1" t="s">
        <v>93</v>
      </c>
      <c r="I4872" s="1" t="n">
        <v>5181</v>
      </c>
      <c r="J4872" s="1" t="n">
        <v>110455</v>
      </c>
      <c r="K4872" s="1" t="n">
        <v>53212</v>
      </c>
      <c r="L4872" s="1" t="s">
        <v>3870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7" t="n">
        <v>46198</v>
      </c>
      <c r="C4873" s="1" t="n">
        <v>22</v>
      </c>
      <c r="D4873" s="1" t="s">
        <v>3850</v>
      </c>
      <c r="E4873" s="1" t="n">
        <v>33</v>
      </c>
      <c r="F4873" s="1" t="s">
        <v>93</v>
      </c>
      <c r="I4873" s="1" t="n">
        <v>5183</v>
      </c>
      <c r="J4873" s="1" t="n">
        <v>100000</v>
      </c>
      <c r="K4873" s="1" t="n">
        <v>1</v>
      </c>
      <c r="L4873" s="1" t="s">
        <v>3851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7" t="n">
        <v>46198</v>
      </c>
      <c r="C4874" s="1" t="n">
        <v>22</v>
      </c>
      <c r="D4874" s="1" t="s">
        <v>3850</v>
      </c>
      <c r="E4874" s="1" t="n">
        <v>33</v>
      </c>
      <c r="F4874" s="1" t="s">
        <v>93</v>
      </c>
      <c r="I4874" s="1" t="n">
        <v>5183</v>
      </c>
      <c r="J4874" s="1" t="n">
        <v>100006</v>
      </c>
      <c r="K4874" s="1" t="n">
        <v>7</v>
      </c>
      <c r="L4874" s="1" t="s">
        <v>3853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7" t="n">
        <v>46198</v>
      </c>
      <c r="C4875" s="1" t="n">
        <v>22</v>
      </c>
      <c r="D4875" s="1" t="s">
        <v>3850</v>
      </c>
      <c r="E4875" s="1" t="n">
        <v>33</v>
      </c>
      <c r="F4875" s="1" t="s">
        <v>93</v>
      </c>
      <c r="I4875" s="1" t="n">
        <v>5183</v>
      </c>
      <c r="J4875" s="1" t="n">
        <v>100007</v>
      </c>
      <c r="K4875" s="1" t="n">
        <v>8</v>
      </c>
      <c r="L4875" s="1" t="s">
        <v>3854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7" t="n">
        <v>46198</v>
      </c>
      <c r="C4876" s="1" t="n">
        <v>22</v>
      </c>
      <c r="D4876" s="1" t="s">
        <v>3850</v>
      </c>
      <c r="E4876" s="1" t="n">
        <v>33</v>
      </c>
      <c r="F4876" s="1" t="s">
        <v>93</v>
      </c>
      <c r="I4876" s="1" t="n">
        <v>5183</v>
      </c>
      <c r="J4876" s="1" t="n">
        <v>100008</v>
      </c>
      <c r="K4876" s="1" t="n">
        <v>9</v>
      </c>
      <c r="L4876" s="1" t="s">
        <v>3855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7" t="n">
        <v>46198</v>
      </c>
      <c r="C4877" s="1" t="n">
        <v>22</v>
      </c>
      <c r="D4877" s="1" t="s">
        <v>3850</v>
      </c>
      <c r="E4877" s="1" t="n">
        <v>33</v>
      </c>
      <c r="F4877" s="1" t="s">
        <v>93</v>
      </c>
      <c r="I4877" s="1" t="n">
        <v>5183</v>
      </c>
      <c r="J4877" s="1" t="n">
        <v>100011</v>
      </c>
      <c r="K4877" s="1" t="n">
        <v>12</v>
      </c>
      <c r="L4877" s="1" t="s">
        <v>3856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7" t="n">
        <v>46198</v>
      </c>
      <c r="C4878" s="1" t="n">
        <v>22</v>
      </c>
      <c r="D4878" s="1" t="s">
        <v>3850</v>
      </c>
      <c r="E4878" s="1" t="n">
        <v>33</v>
      </c>
      <c r="F4878" s="1" t="s">
        <v>93</v>
      </c>
      <c r="I4878" s="1" t="n">
        <v>5183</v>
      </c>
      <c r="J4878" s="1" t="n">
        <v>100012</v>
      </c>
      <c r="K4878" s="1" t="n">
        <v>13</v>
      </c>
      <c r="L4878" s="1" t="s">
        <v>3857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7" t="n">
        <v>46198</v>
      </c>
      <c r="C4879" s="1" t="n">
        <v>22</v>
      </c>
      <c r="D4879" s="1" t="s">
        <v>3850</v>
      </c>
      <c r="E4879" s="1" t="n">
        <v>33</v>
      </c>
      <c r="F4879" s="1" t="s">
        <v>93</v>
      </c>
      <c r="I4879" s="1" t="n">
        <v>5183</v>
      </c>
      <c r="J4879" s="1" t="n">
        <v>100013</v>
      </c>
      <c r="K4879" s="1" t="n">
        <v>14</v>
      </c>
      <c r="L4879" s="1" t="s">
        <v>3858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7" t="n">
        <v>46198</v>
      </c>
      <c r="C4880" s="1" t="n">
        <v>22</v>
      </c>
      <c r="D4880" s="1" t="s">
        <v>3850</v>
      </c>
      <c r="E4880" s="1" t="n">
        <v>33</v>
      </c>
      <c r="F4880" s="1" t="s">
        <v>93</v>
      </c>
      <c r="I4880" s="1" t="n">
        <v>5183</v>
      </c>
      <c r="J4880" s="1" t="n">
        <v>100014</v>
      </c>
      <c r="K4880" s="1" t="n">
        <v>15</v>
      </c>
      <c r="L4880" s="1" t="s">
        <v>3859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7" t="n">
        <v>46198</v>
      </c>
      <c r="C4881" s="1" t="n">
        <v>22</v>
      </c>
      <c r="D4881" s="1" t="s">
        <v>3850</v>
      </c>
      <c r="E4881" s="1" t="n">
        <v>33</v>
      </c>
      <c r="F4881" s="1" t="s">
        <v>93</v>
      </c>
      <c r="I4881" s="1" t="n">
        <v>5183</v>
      </c>
      <c r="J4881" s="1" t="n">
        <v>100015</v>
      </c>
      <c r="K4881" s="1" t="n">
        <v>16</v>
      </c>
      <c r="L4881" s="1" t="s">
        <v>3860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7" t="n">
        <v>46198</v>
      </c>
      <c r="C4882" s="1" t="n">
        <v>22</v>
      </c>
      <c r="D4882" s="1" t="s">
        <v>3850</v>
      </c>
      <c r="E4882" s="1" t="n">
        <v>33</v>
      </c>
      <c r="F4882" s="1" t="s">
        <v>93</v>
      </c>
      <c r="I4882" s="1" t="n">
        <v>5183</v>
      </c>
      <c r="J4882" s="1" t="n">
        <v>100016</v>
      </c>
      <c r="K4882" s="1" t="n">
        <v>17</v>
      </c>
      <c r="L4882" s="1" t="s">
        <v>3861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7" t="n">
        <v>46198</v>
      </c>
      <c r="C4883" s="1" t="n">
        <v>22</v>
      </c>
      <c r="D4883" s="1" t="s">
        <v>3850</v>
      </c>
      <c r="E4883" s="1" t="n">
        <v>33</v>
      </c>
      <c r="F4883" s="1" t="s">
        <v>93</v>
      </c>
      <c r="I4883" s="1" t="n">
        <v>5183</v>
      </c>
      <c r="J4883" s="1" t="n">
        <v>100017</v>
      </c>
      <c r="K4883" s="1" t="n">
        <v>18</v>
      </c>
      <c r="L4883" s="1" t="s">
        <v>3862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7" t="n">
        <v>46198</v>
      </c>
      <c r="C4884" s="1" t="n">
        <v>22</v>
      </c>
      <c r="D4884" s="1" t="s">
        <v>3850</v>
      </c>
      <c r="E4884" s="1" t="n">
        <v>33</v>
      </c>
      <c r="F4884" s="1" t="s">
        <v>93</v>
      </c>
      <c r="I4884" s="1" t="n">
        <v>5183</v>
      </c>
      <c r="J4884" s="1" t="n">
        <v>100019</v>
      </c>
      <c r="K4884" s="1" t="n">
        <v>20</v>
      </c>
      <c r="L4884" s="1" t="s">
        <v>3863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7" t="n">
        <v>46198</v>
      </c>
      <c r="C4885" s="1" t="n">
        <v>22</v>
      </c>
      <c r="D4885" s="1" t="s">
        <v>3850</v>
      </c>
      <c r="E4885" s="1" t="n">
        <v>33</v>
      </c>
      <c r="F4885" s="1" t="s">
        <v>93</v>
      </c>
      <c r="I4885" s="1" t="n">
        <v>5183</v>
      </c>
      <c r="J4885" s="1" t="n">
        <v>100020</v>
      </c>
      <c r="K4885" s="1" t="n">
        <v>21</v>
      </c>
      <c r="L4885" s="1" t="s">
        <v>3864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7" t="n">
        <v>46198</v>
      </c>
      <c r="C4886" s="1" t="n">
        <v>22</v>
      </c>
      <c r="D4886" s="1" t="s">
        <v>3850</v>
      </c>
      <c r="E4886" s="1" t="n">
        <v>33</v>
      </c>
      <c r="F4886" s="1" t="s">
        <v>93</v>
      </c>
      <c r="I4886" s="1" t="n">
        <v>5183</v>
      </c>
      <c r="J4886" s="1" t="n">
        <v>100053</v>
      </c>
      <c r="K4886" s="1" t="n">
        <v>54</v>
      </c>
      <c r="L4886" s="1" t="s">
        <v>3866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7" t="n">
        <v>46198</v>
      </c>
      <c r="C4887" s="1" t="n">
        <v>22</v>
      </c>
      <c r="D4887" s="1" t="s">
        <v>3850</v>
      </c>
      <c r="E4887" s="1" t="n">
        <v>33</v>
      </c>
      <c r="F4887" s="1" t="s">
        <v>93</v>
      </c>
      <c r="I4887" s="1" t="n">
        <v>5183</v>
      </c>
      <c r="J4887" s="1" t="n">
        <v>100638</v>
      </c>
      <c r="K4887" s="1" t="n">
        <v>508</v>
      </c>
      <c r="L4887" s="1" t="s">
        <v>3867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7" t="n">
        <v>46198</v>
      </c>
      <c r="C4888" s="1" t="n">
        <v>22</v>
      </c>
      <c r="D4888" s="1" t="s">
        <v>3850</v>
      </c>
      <c r="E4888" s="1" t="n">
        <v>33</v>
      </c>
      <c r="F4888" s="1" t="s">
        <v>93</v>
      </c>
      <c r="I4888" s="1" t="n">
        <v>5183</v>
      </c>
      <c r="J4888" s="1" t="n">
        <v>100520</v>
      </c>
      <c r="K4888" s="1" t="n">
        <v>507</v>
      </c>
      <c r="L4888" s="1" t="s">
        <v>3868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7" t="n">
        <v>46198</v>
      </c>
      <c r="C4889" s="1" t="n">
        <v>22</v>
      </c>
      <c r="D4889" s="1" t="s">
        <v>3850</v>
      </c>
      <c r="E4889" s="1" t="n">
        <v>33</v>
      </c>
      <c r="F4889" s="1" t="s">
        <v>93</v>
      </c>
      <c r="I4889" s="1" t="n">
        <v>5183</v>
      </c>
      <c r="J4889" s="1" t="n">
        <v>100319</v>
      </c>
      <c r="K4889" s="1" t="n">
        <v>73453</v>
      </c>
      <c r="L4889" s="1" t="s">
        <v>3869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7" t="n">
        <v>46198</v>
      </c>
      <c r="C4890" s="1" t="n">
        <v>22</v>
      </c>
      <c r="D4890" s="1" t="s">
        <v>3850</v>
      </c>
      <c r="E4890" s="1" t="n">
        <v>33</v>
      </c>
      <c r="F4890" s="1" t="s">
        <v>93</v>
      </c>
      <c r="I4890" s="1" t="n">
        <v>5183</v>
      </c>
      <c r="J4890" s="1" t="n">
        <v>110455</v>
      </c>
      <c r="K4890" s="1" t="n">
        <v>53212</v>
      </c>
      <c r="L4890" s="1" t="s">
        <v>3870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7" t="n">
        <v>46198</v>
      </c>
      <c r="C4891" s="1" t="n">
        <v>100</v>
      </c>
      <c r="D4891" s="1" t="s">
        <v>3877</v>
      </c>
      <c r="E4891" s="1" t="n">
        <v>33</v>
      </c>
      <c r="F4891" s="1" t="s">
        <v>93</v>
      </c>
      <c r="I4891" s="1" t="n">
        <v>1306195</v>
      </c>
      <c r="J4891" s="1" t="n">
        <v>100008</v>
      </c>
      <c r="K4891" s="1" t="n">
        <v>9</v>
      </c>
      <c r="L4891" s="1" t="s">
        <v>3855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7" t="n">
        <v>46198</v>
      </c>
      <c r="C4892" s="1" t="n">
        <v>100</v>
      </c>
      <c r="D4892" s="1" t="s">
        <v>3877</v>
      </c>
      <c r="E4892" s="1" t="n">
        <v>33</v>
      </c>
      <c r="F4892" s="1" t="s">
        <v>93</v>
      </c>
      <c r="I4892" s="1" t="n">
        <v>1306195</v>
      </c>
      <c r="J4892" s="1" t="n">
        <v>100053</v>
      </c>
      <c r="K4892" s="1" t="n">
        <v>54</v>
      </c>
      <c r="L4892" s="1" t="s">
        <v>3866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7" t="n">
        <v>46198</v>
      </c>
      <c r="C4893" s="1" t="n">
        <v>100</v>
      </c>
      <c r="D4893" s="1" t="s">
        <v>3877</v>
      </c>
      <c r="E4893" s="1" t="n">
        <v>33</v>
      </c>
      <c r="F4893" s="1" t="s">
        <v>93</v>
      </c>
      <c r="I4893" s="1" t="n">
        <v>1306199</v>
      </c>
      <c r="J4893" s="1" t="n">
        <v>100000</v>
      </c>
      <c r="K4893" s="1" t="n">
        <v>1</v>
      </c>
      <c r="L4893" s="1" t="s">
        <v>3851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7" t="n">
        <v>46198</v>
      </c>
      <c r="C4894" s="1" t="n">
        <v>100</v>
      </c>
      <c r="D4894" s="1" t="s">
        <v>3877</v>
      </c>
      <c r="E4894" s="1" t="n">
        <v>33</v>
      </c>
      <c r="F4894" s="1" t="s">
        <v>93</v>
      </c>
      <c r="I4894" s="1" t="n">
        <v>1306199</v>
      </c>
      <c r="J4894" s="1" t="n">
        <v>100001</v>
      </c>
      <c r="K4894" s="1" t="n">
        <v>2</v>
      </c>
      <c r="L4894" s="1" t="s">
        <v>4138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7" t="n">
        <v>46198</v>
      </c>
      <c r="C4895" s="1" t="n">
        <v>100</v>
      </c>
      <c r="D4895" s="1" t="s">
        <v>3877</v>
      </c>
      <c r="E4895" s="1" t="n">
        <v>33</v>
      </c>
      <c r="F4895" s="1" t="s">
        <v>93</v>
      </c>
      <c r="I4895" s="1" t="n">
        <v>1306199</v>
      </c>
      <c r="J4895" s="1" t="n">
        <v>100002</v>
      </c>
      <c r="K4895" s="1" t="n">
        <v>3</v>
      </c>
      <c r="L4895" s="1" t="s">
        <v>3872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7" t="n">
        <v>46198</v>
      </c>
      <c r="C4896" s="1" t="n">
        <v>100</v>
      </c>
      <c r="D4896" s="1" t="s">
        <v>3877</v>
      </c>
      <c r="E4896" s="1" t="n">
        <v>33</v>
      </c>
      <c r="F4896" s="1" t="s">
        <v>93</v>
      </c>
      <c r="I4896" s="1" t="n">
        <v>1306199</v>
      </c>
      <c r="J4896" s="1" t="n">
        <v>100003</v>
      </c>
      <c r="K4896" s="1" t="n">
        <v>4</v>
      </c>
      <c r="L4896" s="1" t="s">
        <v>3873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7" t="n">
        <v>46198</v>
      </c>
      <c r="C4897" s="1" t="n">
        <v>100</v>
      </c>
      <c r="D4897" s="1" t="s">
        <v>3877</v>
      </c>
      <c r="E4897" s="1" t="n">
        <v>33</v>
      </c>
      <c r="F4897" s="1" t="s">
        <v>93</v>
      </c>
      <c r="I4897" s="1" t="n">
        <v>1306199</v>
      </c>
      <c r="J4897" s="1" t="n">
        <v>100004</v>
      </c>
      <c r="K4897" s="1" t="n">
        <v>5</v>
      </c>
      <c r="L4897" s="1" t="s">
        <v>3852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7" t="n">
        <v>46198</v>
      </c>
      <c r="C4898" s="1" t="n">
        <v>100</v>
      </c>
      <c r="D4898" s="1" t="s">
        <v>3877</v>
      </c>
      <c r="E4898" s="1" t="n">
        <v>33</v>
      </c>
      <c r="F4898" s="1" t="s">
        <v>93</v>
      </c>
      <c r="I4898" s="1" t="n">
        <v>1306199</v>
      </c>
      <c r="J4898" s="1" t="n">
        <v>100520</v>
      </c>
      <c r="K4898" s="1" t="n">
        <v>507</v>
      </c>
      <c r="L4898" s="1" t="s">
        <v>3868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7" t="n">
        <v>46198</v>
      </c>
      <c r="C4899" s="1" t="n">
        <v>100</v>
      </c>
      <c r="D4899" s="1" t="s">
        <v>3877</v>
      </c>
      <c r="E4899" s="1" t="n">
        <v>33</v>
      </c>
      <c r="F4899" s="1" t="s">
        <v>93</v>
      </c>
      <c r="I4899" s="1" t="n">
        <v>1306199</v>
      </c>
      <c r="J4899" s="1" t="n">
        <v>110455</v>
      </c>
      <c r="K4899" s="1" t="n">
        <v>53212</v>
      </c>
      <c r="L4899" s="1" t="s">
        <v>3870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7" t="n">
        <v>46198</v>
      </c>
      <c r="C4900" s="1" t="n">
        <v>100</v>
      </c>
      <c r="D4900" s="1" t="s">
        <v>3877</v>
      </c>
      <c r="E4900" s="1" t="n">
        <v>33</v>
      </c>
      <c r="F4900" s="1" t="s">
        <v>93</v>
      </c>
      <c r="I4900" s="1" t="n">
        <v>1306206</v>
      </c>
      <c r="J4900" s="1" t="n">
        <v>100000</v>
      </c>
      <c r="K4900" s="1" t="n">
        <v>1</v>
      </c>
      <c r="L4900" s="1" t="s">
        <v>3851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7" t="n">
        <v>46198</v>
      </c>
      <c r="C4901" s="1" t="n">
        <v>100</v>
      </c>
      <c r="D4901" s="1" t="s">
        <v>3877</v>
      </c>
      <c r="E4901" s="1" t="n">
        <v>33</v>
      </c>
      <c r="F4901" s="1" t="s">
        <v>93</v>
      </c>
      <c r="I4901" s="1" t="n">
        <v>1306206</v>
      </c>
      <c r="J4901" s="1" t="n">
        <v>100006</v>
      </c>
      <c r="K4901" s="1" t="n">
        <v>7</v>
      </c>
      <c r="L4901" s="1" t="s">
        <v>3853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7" t="n">
        <v>46198</v>
      </c>
      <c r="C4902" s="1" t="n">
        <v>100</v>
      </c>
      <c r="D4902" s="1" t="s">
        <v>3877</v>
      </c>
      <c r="E4902" s="1" t="n">
        <v>33</v>
      </c>
      <c r="F4902" s="1" t="s">
        <v>93</v>
      </c>
      <c r="I4902" s="1" t="n">
        <v>1306206</v>
      </c>
      <c r="J4902" s="1" t="n">
        <v>100007</v>
      </c>
      <c r="K4902" s="1" t="n">
        <v>8</v>
      </c>
      <c r="L4902" s="1" t="s">
        <v>3854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7" t="n">
        <v>46198</v>
      </c>
      <c r="C4903" s="1" t="n">
        <v>100</v>
      </c>
      <c r="D4903" s="1" t="s">
        <v>3877</v>
      </c>
      <c r="E4903" s="1" t="n">
        <v>33</v>
      </c>
      <c r="F4903" s="1" t="s">
        <v>93</v>
      </c>
      <c r="I4903" s="1" t="n">
        <v>1306206</v>
      </c>
      <c r="J4903" s="1" t="n">
        <v>100008</v>
      </c>
      <c r="K4903" s="1" t="n">
        <v>9</v>
      </c>
      <c r="L4903" s="1" t="s">
        <v>3855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7" t="n">
        <v>46198</v>
      </c>
      <c r="C4904" s="1" t="n">
        <v>100</v>
      </c>
      <c r="D4904" s="1" t="s">
        <v>3877</v>
      </c>
      <c r="E4904" s="1" t="n">
        <v>33</v>
      </c>
      <c r="F4904" s="1" t="s">
        <v>93</v>
      </c>
      <c r="I4904" s="1" t="n">
        <v>1306206</v>
      </c>
      <c r="J4904" s="1" t="n">
        <v>100011</v>
      </c>
      <c r="K4904" s="1" t="n">
        <v>12</v>
      </c>
      <c r="L4904" s="1" t="s">
        <v>3856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7" t="n">
        <v>46198</v>
      </c>
      <c r="C4905" s="1" t="n">
        <v>100</v>
      </c>
      <c r="D4905" s="1" t="s">
        <v>3877</v>
      </c>
      <c r="E4905" s="1" t="n">
        <v>33</v>
      </c>
      <c r="F4905" s="1" t="s">
        <v>93</v>
      </c>
      <c r="I4905" s="1" t="n">
        <v>1306206</v>
      </c>
      <c r="J4905" s="1" t="n">
        <v>100012</v>
      </c>
      <c r="K4905" s="1" t="n">
        <v>13</v>
      </c>
      <c r="L4905" s="1" t="s">
        <v>3857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7" t="n">
        <v>46198</v>
      </c>
      <c r="C4906" s="1" t="n">
        <v>100</v>
      </c>
      <c r="D4906" s="1" t="s">
        <v>3877</v>
      </c>
      <c r="E4906" s="1" t="n">
        <v>33</v>
      </c>
      <c r="F4906" s="1" t="s">
        <v>93</v>
      </c>
      <c r="I4906" s="1" t="n">
        <v>1306206</v>
      </c>
      <c r="J4906" s="1" t="n">
        <v>100013</v>
      </c>
      <c r="K4906" s="1" t="n">
        <v>14</v>
      </c>
      <c r="L4906" s="1" t="s">
        <v>3858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7" t="n">
        <v>46198</v>
      </c>
      <c r="C4907" s="1" t="n">
        <v>100</v>
      </c>
      <c r="D4907" s="1" t="s">
        <v>3877</v>
      </c>
      <c r="E4907" s="1" t="n">
        <v>33</v>
      </c>
      <c r="F4907" s="1" t="s">
        <v>93</v>
      </c>
      <c r="I4907" s="1" t="n">
        <v>1306206</v>
      </c>
      <c r="J4907" s="1" t="n">
        <v>100014</v>
      </c>
      <c r="K4907" s="1" t="n">
        <v>15</v>
      </c>
      <c r="L4907" s="1" t="s">
        <v>3859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7" t="n">
        <v>46198</v>
      </c>
      <c r="C4908" s="1" t="n">
        <v>100</v>
      </c>
      <c r="D4908" s="1" t="s">
        <v>3877</v>
      </c>
      <c r="E4908" s="1" t="n">
        <v>33</v>
      </c>
      <c r="F4908" s="1" t="s">
        <v>93</v>
      </c>
      <c r="I4908" s="1" t="n">
        <v>1306206</v>
      </c>
      <c r="J4908" s="1" t="n">
        <v>100015</v>
      </c>
      <c r="K4908" s="1" t="n">
        <v>16</v>
      </c>
      <c r="L4908" s="1" t="s">
        <v>3860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7" t="n">
        <v>46198</v>
      </c>
      <c r="C4909" s="1" t="n">
        <v>100</v>
      </c>
      <c r="D4909" s="1" t="s">
        <v>3877</v>
      </c>
      <c r="E4909" s="1" t="n">
        <v>33</v>
      </c>
      <c r="F4909" s="1" t="s">
        <v>93</v>
      </c>
      <c r="I4909" s="1" t="n">
        <v>1306206</v>
      </c>
      <c r="J4909" s="1" t="n">
        <v>100016</v>
      </c>
      <c r="K4909" s="1" t="n">
        <v>17</v>
      </c>
      <c r="L4909" s="1" t="s">
        <v>3861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7" t="n">
        <v>46198</v>
      </c>
      <c r="C4910" s="1" t="n">
        <v>100</v>
      </c>
      <c r="D4910" s="1" t="s">
        <v>3877</v>
      </c>
      <c r="E4910" s="1" t="n">
        <v>33</v>
      </c>
      <c r="F4910" s="1" t="s">
        <v>93</v>
      </c>
      <c r="I4910" s="1" t="n">
        <v>1306206</v>
      </c>
      <c r="J4910" s="1" t="n">
        <v>100017</v>
      </c>
      <c r="K4910" s="1" t="n">
        <v>18</v>
      </c>
      <c r="L4910" s="1" t="s">
        <v>3862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7" t="n">
        <v>46198</v>
      </c>
      <c r="C4911" s="1" t="n">
        <v>100</v>
      </c>
      <c r="D4911" s="1" t="s">
        <v>3877</v>
      </c>
      <c r="E4911" s="1" t="n">
        <v>33</v>
      </c>
      <c r="F4911" s="1" t="s">
        <v>93</v>
      </c>
      <c r="I4911" s="1" t="n">
        <v>1306206</v>
      </c>
      <c r="J4911" s="1" t="n">
        <v>100019</v>
      </c>
      <c r="K4911" s="1" t="n">
        <v>20</v>
      </c>
      <c r="L4911" s="1" t="s">
        <v>3863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7" t="n">
        <v>46198</v>
      </c>
      <c r="C4912" s="1" t="n">
        <v>100</v>
      </c>
      <c r="D4912" s="1" t="s">
        <v>3877</v>
      </c>
      <c r="E4912" s="1" t="n">
        <v>33</v>
      </c>
      <c r="F4912" s="1" t="s">
        <v>93</v>
      </c>
      <c r="I4912" s="1" t="n">
        <v>1306206</v>
      </c>
      <c r="J4912" s="1" t="n">
        <v>100020</v>
      </c>
      <c r="K4912" s="1" t="n">
        <v>21</v>
      </c>
      <c r="L4912" s="1" t="s">
        <v>3864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7" t="n">
        <v>46198</v>
      </c>
      <c r="C4913" s="1" t="n">
        <v>100</v>
      </c>
      <c r="D4913" s="1" t="s">
        <v>3877</v>
      </c>
      <c r="E4913" s="1" t="n">
        <v>33</v>
      </c>
      <c r="F4913" s="1" t="s">
        <v>93</v>
      </c>
      <c r="I4913" s="1" t="n">
        <v>1306206</v>
      </c>
      <c r="J4913" s="1" t="n">
        <v>100053</v>
      </c>
      <c r="K4913" s="1" t="n">
        <v>54</v>
      </c>
      <c r="L4913" s="1" t="s">
        <v>3866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7" t="n">
        <v>46198</v>
      </c>
      <c r="C4914" s="1" t="n">
        <v>100</v>
      </c>
      <c r="D4914" s="1" t="s">
        <v>3877</v>
      </c>
      <c r="E4914" s="1" t="n">
        <v>33</v>
      </c>
      <c r="F4914" s="1" t="s">
        <v>93</v>
      </c>
      <c r="I4914" s="1" t="n">
        <v>1306206</v>
      </c>
      <c r="J4914" s="1" t="n">
        <v>100638</v>
      </c>
      <c r="K4914" s="1" t="n">
        <v>508</v>
      </c>
      <c r="L4914" s="1" t="s">
        <v>3867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7" t="n">
        <v>46198</v>
      </c>
      <c r="C4915" s="1" t="n">
        <v>100</v>
      </c>
      <c r="D4915" s="1" t="s">
        <v>3877</v>
      </c>
      <c r="E4915" s="1" t="n">
        <v>33</v>
      </c>
      <c r="F4915" s="1" t="s">
        <v>93</v>
      </c>
      <c r="I4915" s="1" t="n">
        <v>1306206</v>
      </c>
      <c r="J4915" s="1" t="n">
        <v>100520</v>
      </c>
      <c r="K4915" s="1" t="n">
        <v>507</v>
      </c>
      <c r="L4915" s="1" t="s">
        <v>3868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7" t="n">
        <v>46198</v>
      </c>
      <c r="C4916" s="1" t="n">
        <v>100</v>
      </c>
      <c r="D4916" s="1" t="s">
        <v>3877</v>
      </c>
      <c r="E4916" s="1" t="n">
        <v>33</v>
      </c>
      <c r="F4916" s="1" t="s">
        <v>93</v>
      </c>
      <c r="I4916" s="1" t="n">
        <v>1306206</v>
      </c>
      <c r="J4916" s="1" t="n">
        <v>100319</v>
      </c>
      <c r="K4916" s="1" t="n">
        <v>73453</v>
      </c>
      <c r="L4916" s="1" t="s">
        <v>3869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7" t="n">
        <v>46198</v>
      </c>
      <c r="C4917" s="1" t="n">
        <v>100</v>
      </c>
      <c r="D4917" s="1" t="s">
        <v>3877</v>
      </c>
      <c r="E4917" s="1" t="n">
        <v>33</v>
      </c>
      <c r="F4917" s="1" t="s">
        <v>93</v>
      </c>
      <c r="I4917" s="1" t="n">
        <v>1306206</v>
      </c>
      <c r="J4917" s="1" t="n">
        <v>110455</v>
      </c>
      <c r="K4917" s="1" t="n">
        <v>53212</v>
      </c>
      <c r="L4917" s="1" t="s">
        <v>3870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7" t="n">
        <v>46198</v>
      </c>
      <c r="C4918" s="1" t="n">
        <v>171</v>
      </c>
      <c r="D4918" s="1" t="s">
        <v>3878</v>
      </c>
      <c r="E4918" s="1" t="n">
        <v>1671</v>
      </c>
      <c r="F4918" s="1" t="s">
        <v>385</v>
      </c>
      <c r="I4918" s="1" t="n">
        <v>576440</v>
      </c>
      <c r="J4918" s="1" t="n">
        <v>70987</v>
      </c>
      <c r="K4918" s="1" t="n">
        <v>7908228804390</v>
      </c>
      <c r="L4918" s="1" t="s">
        <v>6012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7" t="n">
        <v>46198</v>
      </c>
      <c r="C4919" s="1" t="n">
        <v>171</v>
      </c>
      <c r="D4919" s="1" t="s">
        <v>3878</v>
      </c>
      <c r="E4919" s="1" t="n">
        <v>1616</v>
      </c>
      <c r="F4919" s="1" t="s">
        <v>590</v>
      </c>
      <c r="I4919" s="1" t="n">
        <v>646741</v>
      </c>
      <c r="J4919" s="1" t="n">
        <v>52671</v>
      </c>
      <c r="K4919" s="1" t="n">
        <v>7896022200695</v>
      </c>
      <c r="L4919" s="1" t="s">
        <v>6013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7" t="n">
        <v>46198</v>
      </c>
      <c r="C4920" s="1" t="n">
        <v>171</v>
      </c>
      <c r="D4920" s="1" t="s">
        <v>3878</v>
      </c>
      <c r="E4920" s="1" t="n">
        <v>1616</v>
      </c>
      <c r="F4920" s="1" t="s">
        <v>590</v>
      </c>
      <c r="I4920" s="1" t="n">
        <v>646741</v>
      </c>
      <c r="J4920" s="1" t="n">
        <v>62388</v>
      </c>
      <c r="K4920" s="1" t="n">
        <v>7896022204495</v>
      </c>
      <c r="L4920" s="1" t="s">
        <v>6014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7" t="n">
        <v>46199</v>
      </c>
      <c r="C4921" s="1" t="n">
        <v>1</v>
      </c>
      <c r="D4921" s="1" t="s">
        <v>3781</v>
      </c>
      <c r="E4921" s="1" t="n">
        <v>10018</v>
      </c>
      <c r="F4921" s="1" t="s">
        <v>368</v>
      </c>
      <c r="I4921" s="1" t="n">
        <v>317</v>
      </c>
      <c r="J4921" s="1" t="n">
        <v>100933</v>
      </c>
      <c r="K4921" s="1" t="n">
        <v>7896982100059</v>
      </c>
      <c r="L4921" s="1" t="s">
        <v>3880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7" t="n">
        <v>46199</v>
      </c>
      <c r="C4922" s="1" t="n">
        <v>1</v>
      </c>
      <c r="D4922" s="1" t="s">
        <v>3781</v>
      </c>
      <c r="E4922" s="1" t="n">
        <v>10035</v>
      </c>
      <c r="F4922" s="1" t="s">
        <v>376</v>
      </c>
      <c r="I4922" s="1" t="n">
        <v>326</v>
      </c>
      <c r="J4922" s="1" t="n">
        <v>38652</v>
      </c>
      <c r="K4922" s="1" t="n">
        <v>7898994684220</v>
      </c>
      <c r="L4922" s="1" t="s">
        <v>4145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7" t="n">
        <v>46199</v>
      </c>
      <c r="C4923" s="1" t="n">
        <v>1</v>
      </c>
      <c r="D4923" s="1" t="s">
        <v>3781</v>
      </c>
      <c r="E4923" s="1" t="n">
        <v>10035</v>
      </c>
      <c r="F4923" s="1" t="s">
        <v>376</v>
      </c>
      <c r="I4923" s="1" t="n">
        <v>326</v>
      </c>
      <c r="J4923" s="1" t="n">
        <v>38653</v>
      </c>
      <c r="K4923" s="1" t="n">
        <v>7898994684275</v>
      </c>
      <c r="L4923" s="1" t="s">
        <v>4146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7" t="n">
        <v>46199</v>
      </c>
      <c r="C4924" s="1" t="n">
        <v>1</v>
      </c>
      <c r="D4924" s="1" t="s">
        <v>3781</v>
      </c>
      <c r="E4924" s="1" t="n">
        <v>10035</v>
      </c>
      <c r="F4924" s="1" t="s">
        <v>376</v>
      </c>
      <c r="I4924" s="1" t="n">
        <v>326</v>
      </c>
      <c r="J4924" s="1" t="n">
        <v>43726</v>
      </c>
      <c r="K4924" s="1" t="n">
        <v>2245461</v>
      </c>
      <c r="L4924" s="1" t="s">
        <v>5422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7" t="n">
        <v>46199</v>
      </c>
      <c r="C4925" s="1" t="n">
        <v>1</v>
      </c>
      <c r="D4925" s="1" t="s">
        <v>3781</v>
      </c>
      <c r="E4925" s="1" t="n">
        <v>1783</v>
      </c>
      <c r="F4925" s="1" t="s">
        <v>1024</v>
      </c>
      <c r="I4925" s="1" t="n">
        <v>508</v>
      </c>
      <c r="J4925" s="1" t="n">
        <v>39453</v>
      </c>
      <c r="K4925" s="1" t="n">
        <v>4901088061111</v>
      </c>
      <c r="L4925" s="1" t="s">
        <v>6015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7" t="n">
        <v>46199</v>
      </c>
      <c r="C4926" s="1" t="n">
        <v>1</v>
      </c>
      <c r="D4926" s="1" t="s">
        <v>3781</v>
      </c>
      <c r="E4926" s="1" t="n">
        <v>1899</v>
      </c>
      <c r="F4926" s="1" t="s">
        <v>97</v>
      </c>
      <c r="I4926" s="1" t="n">
        <v>675</v>
      </c>
      <c r="J4926" s="1" t="n">
        <v>79284</v>
      </c>
      <c r="K4926" s="1" t="n">
        <v>475</v>
      </c>
      <c r="L4926" s="1" t="s">
        <v>4147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7" t="n">
        <v>46199</v>
      </c>
      <c r="C4927" s="1" t="n">
        <v>1</v>
      </c>
      <c r="D4927" s="1" t="s">
        <v>3781</v>
      </c>
      <c r="E4927" s="1" t="n">
        <v>1899</v>
      </c>
      <c r="F4927" s="1" t="s">
        <v>97</v>
      </c>
      <c r="I4927" s="1" t="n">
        <v>675</v>
      </c>
      <c r="J4927" s="1" t="n">
        <v>79285</v>
      </c>
      <c r="K4927" s="1" t="n">
        <v>482</v>
      </c>
      <c r="L4927" s="1" t="s">
        <v>4148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7" t="n">
        <v>46199</v>
      </c>
      <c r="C4928" s="1" t="n">
        <v>1</v>
      </c>
      <c r="D4928" s="1" t="s">
        <v>3781</v>
      </c>
      <c r="E4928" s="1" t="n">
        <v>1899</v>
      </c>
      <c r="F4928" s="1" t="s">
        <v>97</v>
      </c>
      <c r="I4928" s="1" t="n">
        <v>680</v>
      </c>
      <c r="J4928" s="1" t="n">
        <v>73000</v>
      </c>
      <c r="K4928" s="1" t="n">
        <v>2266947</v>
      </c>
      <c r="L4928" s="1" t="s">
        <v>3882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7" t="n">
        <v>46199</v>
      </c>
      <c r="C4929" s="1" t="n">
        <v>1</v>
      </c>
      <c r="D4929" s="1" t="s">
        <v>3781</v>
      </c>
      <c r="E4929" s="1" t="n">
        <v>1899</v>
      </c>
      <c r="F4929" s="1" t="s">
        <v>97</v>
      </c>
      <c r="I4929" s="1" t="n">
        <v>680</v>
      </c>
      <c r="J4929" s="1" t="n">
        <v>77463</v>
      </c>
      <c r="K4929" s="1" t="n">
        <v>774642</v>
      </c>
      <c r="L4929" s="1" t="s">
        <v>3884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7" t="n">
        <v>46199</v>
      </c>
      <c r="C4930" s="1" t="n">
        <v>1</v>
      </c>
      <c r="D4930" s="1" t="s">
        <v>3781</v>
      </c>
      <c r="E4930" s="1" t="n">
        <v>1899</v>
      </c>
      <c r="F4930" s="1" t="s">
        <v>97</v>
      </c>
      <c r="I4930" s="1" t="n">
        <v>680</v>
      </c>
      <c r="J4930" s="1" t="n">
        <v>77465</v>
      </c>
      <c r="K4930" s="1" t="n">
        <v>774666</v>
      </c>
      <c r="L4930" s="1" t="s">
        <v>3885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7" t="n">
        <v>46199</v>
      </c>
      <c r="C4931" s="1" t="n">
        <v>1</v>
      </c>
      <c r="D4931" s="1" t="s">
        <v>3781</v>
      </c>
      <c r="E4931" s="1" t="n">
        <v>1899</v>
      </c>
      <c r="F4931" s="1" t="s">
        <v>97</v>
      </c>
      <c r="I4931" s="1" t="n">
        <v>680</v>
      </c>
      <c r="J4931" s="1" t="n">
        <v>77903</v>
      </c>
      <c r="K4931" s="1" t="n">
        <v>779043</v>
      </c>
      <c r="L4931" s="1" t="s">
        <v>3887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7" t="n">
        <v>46199</v>
      </c>
      <c r="C4932" s="1" t="n">
        <v>1</v>
      </c>
      <c r="D4932" s="1" t="s">
        <v>3781</v>
      </c>
      <c r="E4932" s="1" t="n">
        <v>1899</v>
      </c>
      <c r="F4932" s="1" t="s">
        <v>97</v>
      </c>
      <c r="I4932" s="1" t="n">
        <v>680</v>
      </c>
      <c r="J4932" s="1" t="n">
        <v>78013</v>
      </c>
      <c r="K4932" s="1" t="n">
        <v>780148</v>
      </c>
      <c r="L4932" s="1" t="s">
        <v>3886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7" t="n">
        <v>46199</v>
      </c>
      <c r="C4933" s="1" t="n">
        <v>1</v>
      </c>
      <c r="D4933" s="1" t="s">
        <v>3781</v>
      </c>
      <c r="E4933" s="1" t="n">
        <v>1899</v>
      </c>
      <c r="F4933" s="1" t="s">
        <v>97</v>
      </c>
      <c r="I4933" s="1" t="n">
        <v>683</v>
      </c>
      <c r="J4933" s="1" t="n">
        <v>55400</v>
      </c>
      <c r="K4933" s="1" t="n">
        <v>7000832967710</v>
      </c>
      <c r="L4933" s="1" t="s">
        <v>4149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7" t="n">
        <v>46199</v>
      </c>
      <c r="C4934" s="1" t="n">
        <v>1</v>
      </c>
      <c r="D4934" s="1" t="s">
        <v>3781</v>
      </c>
      <c r="E4934" s="1" t="n">
        <v>1899</v>
      </c>
      <c r="F4934" s="1" t="s">
        <v>97</v>
      </c>
      <c r="I4934" s="1" t="n">
        <v>683</v>
      </c>
      <c r="J4934" s="1" t="n">
        <v>77461</v>
      </c>
      <c r="K4934" s="1" t="n">
        <v>774628</v>
      </c>
      <c r="L4934" s="1" t="s">
        <v>4204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7" t="n">
        <v>46199</v>
      </c>
      <c r="C4935" s="1" t="n">
        <v>1</v>
      </c>
      <c r="D4935" s="1" t="s">
        <v>3781</v>
      </c>
      <c r="E4935" s="1" t="n">
        <v>1899</v>
      </c>
      <c r="F4935" s="1" t="s">
        <v>97</v>
      </c>
      <c r="I4935" s="1" t="n">
        <v>683</v>
      </c>
      <c r="J4935" s="1" t="n">
        <v>77463</v>
      </c>
      <c r="K4935" s="1" t="n">
        <v>774642</v>
      </c>
      <c r="L4935" s="1" t="s">
        <v>3884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7" t="n">
        <v>46199</v>
      </c>
      <c r="C4936" s="1" t="n">
        <v>1</v>
      </c>
      <c r="D4936" s="1" t="s">
        <v>3781</v>
      </c>
      <c r="E4936" s="1" t="n">
        <v>1899</v>
      </c>
      <c r="F4936" s="1" t="s">
        <v>97</v>
      </c>
      <c r="I4936" s="1" t="n">
        <v>683</v>
      </c>
      <c r="J4936" s="1" t="n">
        <v>77465</v>
      </c>
      <c r="K4936" s="1" t="n">
        <v>774666</v>
      </c>
      <c r="L4936" s="1" t="s">
        <v>3885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7" t="n">
        <v>46199</v>
      </c>
      <c r="C4937" s="1" t="n">
        <v>1</v>
      </c>
      <c r="D4937" s="1" t="s">
        <v>3781</v>
      </c>
      <c r="E4937" s="1" t="n">
        <v>1363</v>
      </c>
      <c r="F4937" s="1" t="s">
        <v>180</v>
      </c>
      <c r="I4937" s="1" t="n">
        <v>3422</v>
      </c>
      <c r="J4937" s="1" t="n">
        <v>73511</v>
      </c>
      <c r="K4937" s="1" t="n">
        <v>609963171019</v>
      </c>
      <c r="L4937" s="1" t="s">
        <v>4208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7" t="n">
        <v>46199</v>
      </c>
      <c r="C4938" s="1" t="n">
        <v>1</v>
      </c>
      <c r="D4938" s="1" t="s">
        <v>3781</v>
      </c>
      <c r="E4938" s="1" t="n">
        <v>1363</v>
      </c>
      <c r="F4938" s="1" t="s">
        <v>180</v>
      </c>
      <c r="I4938" s="1" t="n">
        <v>3422</v>
      </c>
      <c r="J4938" s="1" t="n">
        <v>65493</v>
      </c>
      <c r="K4938" s="1" t="n">
        <v>609963171002</v>
      </c>
      <c r="L4938" s="1" t="s">
        <v>3888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7" t="n">
        <v>46199</v>
      </c>
      <c r="C4939" s="1" t="n">
        <v>1</v>
      </c>
      <c r="D4939" s="1" t="s">
        <v>3781</v>
      </c>
      <c r="E4939" s="1" t="n">
        <v>1363</v>
      </c>
      <c r="F4939" s="1" t="s">
        <v>180</v>
      </c>
      <c r="I4939" s="1" t="n">
        <v>3422</v>
      </c>
      <c r="J4939" s="1" t="n">
        <v>65494</v>
      </c>
      <c r="K4939" s="1" t="n">
        <v>618231677535</v>
      </c>
      <c r="L4939" s="1" t="s">
        <v>3889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7" t="n">
        <v>46199</v>
      </c>
      <c r="C4940" s="1" t="n">
        <v>1</v>
      </c>
      <c r="D4940" s="1" t="s">
        <v>3781</v>
      </c>
      <c r="E4940" s="1" t="n">
        <v>1363</v>
      </c>
      <c r="F4940" s="1" t="s">
        <v>180</v>
      </c>
      <c r="I4940" s="1" t="n">
        <v>3422</v>
      </c>
      <c r="J4940" s="1" t="n">
        <v>65496</v>
      </c>
      <c r="K4940" s="1" t="n">
        <v>618231677528</v>
      </c>
      <c r="L4940" s="1" t="s">
        <v>3890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7" t="n">
        <v>46199</v>
      </c>
      <c r="C4941" s="1" t="n">
        <v>1</v>
      </c>
      <c r="D4941" s="1" t="s">
        <v>3781</v>
      </c>
      <c r="E4941" s="1" t="n">
        <v>1363</v>
      </c>
      <c r="F4941" s="1" t="s">
        <v>180</v>
      </c>
      <c r="I4941" s="1" t="n">
        <v>3422</v>
      </c>
      <c r="J4941" s="1" t="n">
        <v>65621</v>
      </c>
      <c r="K4941" s="1" t="n">
        <v>618231677504</v>
      </c>
      <c r="L4941" s="1" t="s">
        <v>3891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7" t="n">
        <v>46199</v>
      </c>
      <c r="C4942" s="1" t="n">
        <v>1</v>
      </c>
      <c r="D4942" s="1" t="s">
        <v>3781</v>
      </c>
      <c r="E4942" s="1" t="n">
        <v>1363</v>
      </c>
      <c r="F4942" s="1" t="s">
        <v>180</v>
      </c>
      <c r="I4942" s="1" t="n">
        <v>3422</v>
      </c>
      <c r="J4942" s="1" t="n">
        <v>81006</v>
      </c>
      <c r="K4942" s="1" t="n">
        <v>810074</v>
      </c>
      <c r="L4942" s="1" t="s">
        <v>4554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7" t="n">
        <v>46199</v>
      </c>
      <c r="C4943" s="1" t="n">
        <v>1</v>
      </c>
      <c r="D4943" s="1" t="s">
        <v>3781</v>
      </c>
      <c r="E4943" s="1" t="n">
        <v>1316</v>
      </c>
      <c r="F4943" s="1" t="s">
        <v>1095</v>
      </c>
      <c r="I4943" s="1" t="n">
        <v>3668</v>
      </c>
      <c r="J4943" s="1" t="n">
        <v>37359</v>
      </c>
      <c r="K4943" s="1" t="n">
        <v>55526</v>
      </c>
      <c r="L4943" s="1" t="s">
        <v>3815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7" t="n">
        <v>46199</v>
      </c>
      <c r="C4944" s="1" t="n">
        <v>1</v>
      </c>
      <c r="D4944" s="1" t="s">
        <v>3781</v>
      </c>
      <c r="E4944" s="1" t="n">
        <v>1328</v>
      </c>
      <c r="F4944" s="1" t="s">
        <v>363</v>
      </c>
      <c r="I4944" s="1" t="n">
        <v>3863</v>
      </c>
      <c r="J4944" s="1" t="n">
        <v>21060</v>
      </c>
      <c r="K4944" s="1" t="n">
        <v>7898588380118</v>
      </c>
      <c r="L4944" s="1" t="s">
        <v>3920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7" t="n">
        <v>46199</v>
      </c>
      <c r="C4945" s="1" t="n">
        <v>1</v>
      </c>
      <c r="D4945" s="1" t="s">
        <v>3781</v>
      </c>
      <c r="E4945" s="1" t="n">
        <v>1328</v>
      </c>
      <c r="F4945" s="1" t="s">
        <v>363</v>
      </c>
      <c r="I4945" s="1" t="n">
        <v>3863</v>
      </c>
      <c r="J4945" s="1" t="n">
        <v>31782</v>
      </c>
      <c r="K4945" s="1" t="n">
        <v>7898588380132</v>
      </c>
      <c r="L4945" s="1" t="s">
        <v>3921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7" t="n">
        <v>46199</v>
      </c>
      <c r="C4946" s="1" t="n">
        <v>1</v>
      </c>
      <c r="D4946" s="1" t="s">
        <v>3781</v>
      </c>
      <c r="E4946" s="1" t="n">
        <v>1328</v>
      </c>
      <c r="F4946" s="1" t="s">
        <v>363</v>
      </c>
      <c r="I4946" s="1" t="n">
        <v>3863</v>
      </c>
      <c r="J4946" s="1" t="n">
        <v>31784</v>
      </c>
      <c r="K4946" s="1" t="n">
        <v>7898588380545</v>
      </c>
      <c r="L4946" s="1" t="s">
        <v>3922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7" t="n">
        <v>46199</v>
      </c>
      <c r="C4947" s="1" t="n">
        <v>1</v>
      </c>
      <c r="D4947" s="1" t="s">
        <v>3781</v>
      </c>
      <c r="E4947" s="1" t="n">
        <v>1328</v>
      </c>
      <c r="F4947" s="1" t="s">
        <v>363</v>
      </c>
      <c r="I4947" s="1" t="n">
        <v>3863</v>
      </c>
      <c r="J4947" s="1" t="n">
        <v>31786</v>
      </c>
      <c r="K4947" s="1" t="n">
        <v>7898588380187</v>
      </c>
      <c r="L4947" s="1" t="s">
        <v>3923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7" t="n">
        <v>46199</v>
      </c>
      <c r="C4948" s="1" t="n">
        <v>1</v>
      </c>
      <c r="D4948" s="1" t="s">
        <v>3781</v>
      </c>
      <c r="E4948" s="1" t="n">
        <v>1328</v>
      </c>
      <c r="F4948" s="1" t="s">
        <v>363</v>
      </c>
      <c r="I4948" s="1" t="n">
        <v>3863</v>
      </c>
      <c r="J4948" s="1" t="n">
        <v>31789</v>
      </c>
      <c r="K4948" s="1" t="n">
        <v>7898588380149</v>
      </c>
      <c r="L4948" s="1" t="s">
        <v>3885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7" t="n">
        <v>46199</v>
      </c>
      <c r="C4949" s="1" t="n">
        <v>1</v>
      </c>
      <c r="D4949" s="1" t="s">
        <v>3781</v>
      </c>
      <c r="E4949" s="1" t="n">
        <v>1328</v>
      </c>
      <c r="F4949" s="1" t="s">
        <v>363</v>
      </c>
      <c r="I4949" s="1" t="n">
        <v>3863</v>
      </c>
      <c r="J4949" s="1" t="n">
        <v>31790</v>
      </c>
      <c r="K4949" s="1" t="n">
        <v>7898588380231</v>
      </c>
      <c r="L4949" s="1" t="s">
        <v>3924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7" t="n">
        <v>46199</v>
      </c>
      <c r="C4950" s="1" t="n">
        <v>1</v>
      </c>
      <c r="D4950" s="1" t="s">
        <v>3781</v>
      </c>
      <c r="E4950" s="1" t="n">
        <v>1286</v>
      </c>
      <c r="F4950" s="1" t="s">
        <v>359</v>
      </c>
      <c r="I4950" s="1" t="n">
        <v>10158</v>
      </c>
      <c r="J4950" s="1" t="n">
        <v>78991</v>
      </c>
      <c r="K4950" s="1" t="n">
        <v>390</v>
      </c>
      <c r="L4950" s="1" t="s">
        <v>4152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7" t="n">
        <v>46199</v>
      </c>
      <c r="C4951" s="1" t="n">
        <v>1</v>
      </c>
      <c r="D4951" s="1" t="s">
        <v>3781</v>
      </c>
      <c r="E4951" s="1" t="n">
        <v>1614</v>
      </c>
      <c r="F4951" s="1" t="s">
        <v>89</v>
      </c>
      <c r="I4951" s="1" t="n">
        <v>11315</v>
      </c>
      <c r="J4951" s="1" t="n">
        <v>40142</v>
      </c>
      <c r="K4951" s="1" t="n">
        <v>7898317290961</v>
      </c>
      <c r="L4951" s="1" t="s">
        <v>4027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7" t="n">
        <v>46199</v>
      </c>
      <c r="C4952" s="1" t="n">
        <v>1</v>
      </c>
      <c r="D4952" s="1" t="s">
        <v>3781</v>
      </c>
      <c r="E4952" s="1" t="n">
        <v>1614</v>
      </c>
      <c r="F4952" s="1" t="s">
        <v>89</v>
      </c>
      <c r="I4952" s="1" t="n">
        <v>11315</v>
      </c>
      <c r="J4952" s="1" t="n">
        <v>10841</v>
      </c>
      <c r="K4952" s="1" t="n">
        <v>7898317290435</v>
      </c>
      <c r="L4952" s="1" t="s">
        <v>4028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7" t="n">
        <v>46199</v>
      </c>
      <c r="C4953" s="1" t="n">
        <v>1</v>
      </c>
      <c r="D4953" s="1" t="s">
        <v>3781</v>
      </c>
      <c r="E4953" s="1" t="n">
        <v>1614</v>
      </c>
      <c r="F4953" s="1" t="s">
        <v>89</v>
      </c>
      <c r="I4953" s="1" t="n">
        <v>11315</v>
      </c>
      <c r="J4953" s="1" t="n">
        <v>10849</v>
      </c>
      <c r="K4953" s="1" t="n">
        <v>7898317290107</v>
      </c>
      <c r="L4953" s="1" t="s">
        <v>4703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7" t="n">
        <v>46199</v>
      </c>
      <c r="C4954" s="1" t="n">
        <v>1</v>
      </c>
      <c r="D4954" s="1" t="s">
        <v>3781</v>
      </c>
      <c r="E4954" s="1" t="n">
        <v>1614</v>
      </c>
      <c r="F4954" s="1" t="s">
        <v>89</v>
      </c>
      <c r="I4954" s="1" t="n">
        <v>11315</v>
      </c>
      <c r="J4954" s="1" t="n">
        <v>11378</v>
      </c>
      <c r="K4954" s="1" t="n">
        <v>7898317290336</v>
      </c>
      <c r="L4954" s="1" t="s">
        <v>6016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7" t="n">
        <v>46199</v>
      </c>
      <c r="C4955" s="1" t="n">
        <v>1</v>
      </c>
      <c r="D4955" s="1" t="s">
        <v>3781</v>
      </c>
      <c r="E4955" s="1" t="n">
        <v>1614</v>
      </c>
      <c r="F4955" s="1" t="s">
        <v>89</v>
      </c>
      <c r="I4955" s="1" t="n">
        <v>11315</v>
      </c>
      <c r="J4955" s="1" t="n">
        <v>11379</v>
      </c>
      <c r="K4955" s="1" t="n">
        <v>7898317290121</v>
      </c>
      <c r="L4955" s="1" t="s">
        <v>6017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7" t="n">
        <v>46199</v>
      </c>
      <c r="C4956" s="1" t="n">
        <v>1</v>
      </c>
      <c r="D4956" s="1" t="s">
        <v>3781</v>
      </c>
      <c r="E4956" s="1" t="n">
        <v>1614</v>
      </c>
      <c r="F4956" s="1" t="s">
        <v>89</v>
      </c>
      <c r="I4956" s="1" t="n">
        <v>11315</v>
      </c>
      <c r="J4956" s="1" t="n">
        <v>13024</v>
      </c>
      <c r="K4956" s="1" t="n">
        <v>7898317290466</v>
      </c>
      <c r="L4956" s="1" t="s">
        <v>4033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7" t="n">
        <v>46199</v>
      </c>
      <c r="C4957" s="1" t="n">
        <v>1</v>
      </c>
      <c r="D4957" s="1" t="s">
        <v>3781</v>
      </c>
      <c r="E4957" s="1" t="n">
        <v>1614</v>
      </c>
      <c r="F4957" s="1" t="s">
        <v>89</v>
      </c>
      <c r="I4957" s="1" t="n">
        <v>11315</v>
      </c>
      <c r="J4957" s="1" t="n">
        <v>14440</v>
      </c>
      <c r="K4957" s="1" t="n">
        <v>7898317290527</v>
      </c>
      <c r="L4957" s="1" t="s">
        <v>4034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7" t="n">
        <v>46199</v>
      </c>
      <c r="C4958" s="1" t="n">
        <v>1</v>
      </c>
      <c r="D4958" s="1" t="s">
        <v>3781</v>
      </c>
      <c r="E4958" s="1" t="n">
        <v>1614</v>
      </c>
      <c r="F4958" s="1" t="s">
        <v>89</v>
      </c>
      <c r="I4958" s="1" t="n">
        <v>11315</v>
      </c>
      <c r="J4958" s="1" t="n">
        <v>19124</v>
      </c>
      <c r="K4958" s="1" t="n">
        <v>7898317290473</v>
      </c>
      <c r="L4958" s="1" t="s">
        <v>4037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7" t="n">
        <v>46199</v>
      </c>
      <c r="C4959" s="1" t="n">
        <v>1</v>
      </c>
      <c r="D4959" s="1" t="s">
        <v>3781</v>
      </c>
      <c r="E4959" s="1" t="n">
        <v>1614</v>
      </c>
      <c r="F4959" s="1" t="s">
        <v>89</v>
      </c>
      <c r="I4959" s="1" t="n">
        <v>11315</v>
      </c>
      <c r="J4959" s="1" t="n">
        <v>22821</v>
      </c>
      <c r="K4959" s="1" t="n">
        <v>7898317290398</v>
      </c>
      <c r="L4959" s="1" t="s">
        <v>4342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7" t="n">
        <v>46199</v>
      </c>
      <c r="C4960" s="1" t="n">
        <v>1</v>
      </c>
      <c r="D4960" s="1" t="s">
        <v>3781</v>
      </c>
      <c r="E4960" s="1" t="n">
        <v>1614</v>
      </c>
      <c r="F4960" s="1" t="s">
        <v>89</v>
      </c>
      <c r="I4960" s="1" t="n">
        <v>11315</v>
      </c>
      <c r="J4960" s="1" t="n">
        <v>23408</v>
      </c>
      <c r="K4960" s="1" t="n">
        <v>7898317291012</v>
      </c>
      <c r="L4960" s="1" t="s">
        <v>4719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7" t="n">
        <v>46199</v>
      </c>
      <c r="C4961" s="1" t="n">
        <v>1</v>
      </c>
      <c r="D4961" s="1" t="s">
        <v>3781</v>
      </c>
      <c r="E4961" s="1" t="n">
        <v>1614</v>
      </c>
      <c r="F4961" s="1" t="s">
        <v>89</v>
      </c>
      <c r="I4961" s="1" t="n">
        <v>11315</v>
      </c>
      <c r="J4961" s="1" t="n">
        <v>23409</v>
      </c>
      <c r="K4961" s="1" t="n">
        <v>7898317290985</v>
      </c>
      <c r="L4961" s="1" t="s">
        <v>4038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7" t="n">
        <v>46199</v>
      </c>
      <c r="C4962" s="1" t="n">
        <v>1</v>
      </c>
      <c r="D4962" s="1" t="s">
        <v>3781</v>
      </c>
      <c r="E4962" s="1" t="n">
        <v>1614</v>
      </c>
      <c r="F4962" s="1" t="s">
        <v>89</v>
      </c>
      <c r="I4962" s="1" t="n">
        <v>11315</v>
      </c>
      <c r="J4962" s="1" t="n">
        <v>27400</v>
      </c>
      <c r="K4962" s="1" t="n">
        <v>7898317290978</v>
      </c>
      <c r="L4962" s="1" t="s">
        <v>4039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7" t="n">
        <v>46199</v>
      </c>
      <c r="C4963" s="1" t="n">
        <v>1</v>
      </c>
      <c r="D4963" s="1" t="s">
        <v>3781</v>
      </c>
      <c r="E4963" s="1" t="n">
        <v>1614</v>
      </c>
      <c r="F4963" s="1" t="s">
        <v>89</v>
      </c>
      <c r="I4963" s="1" t="n">
        <v>11315</v>
      </c>
      <c r="J4963" s="1" t="n">
        <v>32360</v>
      </c>
      <c r="K4963" s="1" t="n">
        <v>7898317291050</v>
      </c>
      <c r="L4963" s="1" t="s">
        <v>4040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7" t="n">
        <v>46199</v>
      </c>
      <c r="C4964" s="1" t="n">
        <v>1</v>
      </c>
      <c r="D4964" s="1" t="s">
        <v>3781</v>
      </c>
      <c r="E4964" s="1" t="n">
        <v>1614</v>
      </c>
      <c r="F4964" s="1" t="s">
        <v>89</v>
      </c>
      <c r="I4964" s="1" t="n">
        <v>11315</v>
      </c>
      <c r="J4964" s="1" t="n">
        <v>39922</v>
      </c>
      <c r="K4964" s="1" t="n">
        <v>7898317290909</v>
      </c>
      <c r="L4964" s="1" t="s">
        <v>4344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7" t="n">
        <v>46199</v>
      </c>
      <c r="C4965" s="1" t="n">
        <v>1</v>
      </c>
      <c r="D4965" s="1" t="s">
        <v>3781</v>
      </c>
      <c r="E4965" s="1" t="n">
        <v>1625</v>
      </c>
      <c r="F4965" s="1" t="s">
        <v>243</v>
      </c>
      <c r="I4965" s="1" t="n">
        <v>14562</v>
      </c>
      <c r="J4965" s="1" t="n">
        <v>29079</v>
      </c>
      <c r="K4965" s="1" t="n">
        <v>55515</v>
      </c>
      <c r="L4965" s="1" t="s">
        <v>3818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7" t="n">
        <v>46199</v>
      </c>
      <c r="C4966" s="1" t="n">
        <v>1</v>
      </c>
      <c r="D4966" s="1" t="s">
        <v>3781</v>
      </c>
      <c r="E4966" s="1" t="n">
        <v>1625</v>
      </c>
      <c r="F4966" s="1" t="s">
        <v>243</v>
      </c>
      <c r="I4966" s="1" t="n">
        <v>14562</v>
      </c>
      <c r="J4966" s="1" t="n">
        <v>29079</v>
      </c>
      <c r="K4966" s="1" t="n">
        <v>55515</v>
      </c>
      <c r="L4966" s="1" t="s">
        <v>3818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7" t="n">
        <v>46199</v>
      </c>
      <c r="C4967" s="1" t="n">
        <v>1</v>
      </c>
      <c r="D4967" s="1" t="s">
        <v>3781</v>
      </c>
      <c r="E4967" s="1" t="n">
        <v>1625</v>
      </c>
      <c r="F4967" s="1" t="s">
        <v>243</v>
      </c>
      <c r="I4967" s="1" t="n">
        <v>14562</v>
      </c>
      <c r="J4967" s="1" t="n">
        <v>29080</v>
      </c>
      <c r="K4967" s="1" t="n">
        <v>55516</v>
      </c>
      <c r="L4967" s="1" t="s">
        <v>3819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7" t="n">
        <v>46199</v>
      </c>
      <c r="C4968" s="1" t="n">
        <v>1</v>
      </c>
      <c r="D4968" s="1" t="s">
        <v>3781</v>
      </c>
      <c r="E4968" s="1" t="n">
        <v>1615</v>
      </c>
      <c r="F4968" s="1" t="s">
        <v>253</v>
      </c>
      <c r="I4968" s="1" t="n">
        <v>14752</v>
      </c>
      <c r="J4968" s="1" t="n">
        <v>100101</v>
      </c>
      <c r="K4968" s="1" t="n">
        <v>102</v>
      </c>
      <c r="L4968" s="1" t="s">
        <v>4153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7" t="n">
        <v>46199</v>
      </c>
      <c r="C4969" s="1" t="n">
        <v>1</v>
      </c>
      <c r="D4969" s="1" t="s">
        <v>3781</v>
      </c>
      <c r="E4969" s="1" t="n">
        <v>1615</v>
      </c>
      <c r="F4969" s="1" t="s">
        <v>253</v>
      </c>
      <c r="I4969" s="1" t="n">
        <v>14752</v>
      </c>
      <c r="J4969" s="1" t="n">
        <v>100114</v>
      </c>
      <c r="K4969" s="1" t="n">
        <v>115</v>
      </c>
      <c r="L4969" s="1" t="s">
        <v>4154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7" t="n">
        <v>46199</v>
      </c>
      <c r="C4970" s="1" t="n">
        <v>1</v>
      </c>
      <c r="D4970" s="1" t="s">
        <v>3781</v>
      </c>
      <c r="E4970" s="1" t="n">
        <v>1615</v>
      </c>
      <c r="F4970" s="1" t="s">
        <v>253</v>
      </c>
      <c r="I4970" s="1" t="n">
        <v>14752</v>
      </c>
      <c r="J4970" s="1" t="n">
        <v>100119</v>
      </c>
      <c r="K4970" s="1" t="n">
        <v>120</v>
      </c>
      <c r="L4970" s="1" t="s">
        <v>6018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7" t="n">
        <v>46199</v>
      </c>
      <c r="C4971" s="1" t="n">
        <v>1</v>
      </c>
      <c r="D4971" s="1" t="s">
        <v>3781</v>
      </c>
      <c r="E4971" s="1" t="n">
        <v>1615</v>
      </c>
      <c r="F4971" s="1" t="s">
        <v>253</v>
      </c>
      <c r="I4971" s="1" t="n">
        <v>14752</v>
      </c>
      <c r="J4971" s="1" t="n">
        <v>38520</v>
      </c>
      <c r="K4971" s="1" t="n">
        <v>700083262769</v>
      </c>
      <c r="L4971" s="1" t="s">
        <v>4041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7" t="n">
        <v>46199</v>
      </c>
      <c r="C4972" s="1" t="n">
        <v>1</v>
      </c>
      <c r="D4972" s="1" t="s">
        <v>3781</v>
      </c>
      <c r="E4972" s="1" t="n">
        <v>1819</v>
      </c>
      <c r="F4972" s="1" t="s">
        <v>249</v>
      </c>
      <c r="I4972" s="1" t="n">
        <v>16177</v>
      </c>
      <c r="J4972" s="1" t="n">
        <v>32209</v>
      </c>
      <c r="K4972" s="1" t="n">
        <v>606529989651</v>
      </c>
      <c r="L4972" s="1" t="s">
        <v>5431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7" t="n">
        <v>46199</v>
      </c>
      <c r="C4973" s="1" t="n">
        <v>1</v>
      </c>
      <c r="D4973" s="1" t="s">
        <v>3781</v>
      </c>
      <c r="E4973" s="1" t="n">
        <v>1819</v>
      </c>
      <c r="F4973" s="1" t="s">
        <v>249</v>
      </c>
      <c r="I4973" s="1" t="n">
        <v>16177</v>
      </c>
      <c r="J4973" s="1" t="n">
        <v>32299</v>
      </c>
      <c r="K4973" s="1" t="n">
        <v>606529989644</v>
      </c>
      <c r="L4973" s="1" t="s">
        <v>5432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7" t="n">
        <v>46199</v>
      </c>
      <c r="C4974" s="1" t="n">
        <v>1</v>
      </c>
      <c r="D4974" s="1" t="s">
        <v>3781</v>
      </c>
      <c r="E4974" s="1" t="n">
        <v>1819</v>
      </c>
      <c r="F4974" s="1" t="s">
        <v>249</v>
      </c>
      <c r="I4974" s="1" t="n">
        <v>16177</v>
      </c>
      <c r="J4974" s="1" t="n">
        <v>32300</v>
      </c>
      <c r="K4974" s="1" t="n">
        <v>606529989613</v>
      </c>
      <c r="L4974" s="1" t="s">
        <v>5433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7" t="n">
        <v>46199</v>
      </c>
      <c r="C4975" s="1" t="n">
        <v>1</v>
      </c>
      <c r="D4975" s="1" t="s">
        <v>3781</v>
      </c>
      <c r="E4975" s="1" t="n">
        <v>1819</v>
      </c>
      <c r="F4975" s="1" t="s">
        <v>249</v>
      </c>
      <c r="I4975" s="1" t="n">
        <v>16177</v>
      </c>
      <c r="J4975" s="1" t="n">
        <v>67094</v>
      </c>
      <c r="K4975" s="1" t="n">
        <v>606529989705</v>
      </c>
      <c r="L4975" s="1" t="s">
        <v>5435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7" t="n">
        <v>46199</v>
      </c>
      <c r="C4976" s="1" t="n">
        <v>1</v>
      </c>
      <c r="D4976" s="1" t="s">
        <v>3781</v>
      </c>
      <c r="E4976" s="1" t="n">
        <v>1114</v>
      </c>
      <c r="F4976" s="1" t="s">
        <v>169</v>
      </c>
      <c r="I4976" s="1" t="n">
        <v>38858</v>
      </c>
      <c r="J4976" s="1" t="n">
        <v>100240</v>
      </c>
      <c r="K4976" s="1" t="n">
        <v>70113</v>
      </c>
      <c r="L4976" s="1" t="s">
        <v>4234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7" t="n">
        <v>46199</v>
      </c>
      <c r="C4977" s="1" t="n">
        <v>1</v>
      </c>
      <c r="D4977" s="1" t="s">
        <v>3781</v>
      </c>
      <c r="E4977" s="1" t="n">
        <v>1114</v>
      </c>
      <c r="F4977" s="1" t="s">
        <v>169</v>
      </c>
      <c r="I4977" s="1" t="n">
        <v>38858</v>
      </c>
      <c r="J4977" s="1" t="n">
        <v>100241</v>
      </c>
      <c r="K4977" s="1" t="n">
        <v>70114</v>
      </c>
      <c r="L4977" s="1" t="s">
        <v>4235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7" t="n">
        <v>46199</v>
      </c>
      <c r="C4978" s="1" t="n">
        <v>1</v>
      </c>
      <c r="D4978" s="1" t="s">
        <v>3781</v>
      </c>
      <c r="E4978" s="1" t="n">
        <v>1114</v>
      </c>
      <c r="F4978" s="1" t="s">
        <v>169</v>
      </c>
      <c r="I4978" s="1" t="n">
        <v>38858</v>
      </c>
      <c r="J4978" s="1" t="n">
        <v>100242</v>
      </c>
      <c r="K4978" s="1" t="n">
        <v>70115</v>
      </c>
      <c r="L4978" s="1" t="s">
        <v>4236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7" t="n">
        <v>46199</v>
      </c>
      <c r="C4979" s="1" t="n">
        <v>1</v>
      </c>
      <c r="D4979" s="1" t="s">
        <v>3781</v>
      </c>
      <c r="E4979" s="1" t="n">
        <v>1114</v>
      </c>
      <c r="F4979" s="1" t="s">
        <v>169</v>
      </c>
      <c r="I4979" s="1" t="n">
        <v>38858</v>
      </c>
      <c r="J4979" s="1" t="n">
        <v>100243</v>
      </c>
      <c r="K4979" s="1" t="n">
        <v>70116</v>
      </c>
      <c r="L4979" s="1" t="s">
        <v>4237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7" t="n">
        <v>46199</v>
      </c>
      <c r="C4980" s="1" t="n">
        <v>1</v>
      </c>
      <c r="D4980" s="1" t="s">
        <v>3781</v>
      </c>
      <c r="E4980" s="1" t="n">
        <v>1114</v>
      </c>
      <c r="F4980" s="1" t="s">
        <v>169</v>
      </c>
      <c r="I4980" s="1" t="n">
        <v>38858</v>
      </c>
      <c r="J4980" s="1" t="n">
        <v>100245</v>
      </c>
      <c r="K4980" s="1" t="n">
        <v>70118</v>
      </c>
      <c r="L4980" s="1" t="s">
        <v>4721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7" t="n">
        <v>46199</v>
      </c>
      <c r="C4981" s="1" t="n">
        <v>1</v>
      </c>
      <c r="D4981" s="1" t="s">
        <v>3781</v>
      </c>
      <c r="E4981" s="1" t="n">
        <v>1114</v>
      </c>
      <c r="F4981" s="1" t="s">
        <v>169</v>
      </c>
      <c r="I4981" s="1" t="n">
        <v>38858</v>
      </c>
      <c r="J4981" s="1" t="n">
        <v>100246</v>
      </c>
      <c r="K4981" s="1" t="n">
        <v>70119</v>
      </c>
      <c r="L4981" s="1" t="s">
        <v>4239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7" t="n">
        <v>46199</v>
      </c>
      <c r="C4982" s="1" t="n">
        <v>1</v>
      </c>
      <c r="D4982" s="1" t="s">
        <v>3781</v>
      </c>
      <c r="E4982" s="1" t="n">
        <v>1114</v>
      </c>
      <c r="F4982" s="1" t="s">
        <v>169</v>
      </c>
      <c r="I4982" s="1" t="n">
        <v>38858</v>
      </c>
      <c r="J4982" s="1" t="n">
        <v>100270</v>
      </c>
      <c r="K4982" s="1" t="n">
        <v>70196</v>
      </c>
      <c r="L4982" s="1" t="s">
        <v>4247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7" t="n">
        <v>46199</v>
      </c>
      <c r="C4983" s="1" t="n">
        <v>1</v>
      </c>
      <c r="D4983" s="1" t="s">
        <v>3781</v>
      </c>
      <c r="E4983" s="1" t="n">
        <v>1114</v>
      </c>
      <c r="F4983" s="1" t="s">
        <v>169</v>
      </c>
      <c r="I4983" s="1" t="n">
        <v>38858</v>
      </c>
      <c r="J4983" s="1" t="n">
        <v>100272</v>
      </c>
      <c r="K4983" s="1" t="n">
        <v>70220</v>
      </c>
      <c r="L4983" s="1" t="s">
        <v>4248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7" t="n">
        <v>46199</v>
      </c>
      <c r="C4984" s="1" t="n">
        <v>1</v>
      </c>
      <c r="D4984" s="1" t="s">
        <v>3781</v>
      </c>
      <c r="E4984" s="1" t="n">
        <v>1114</v>
      </c>
      <c r="F4984" s="1" t="s">
        <v>169</v>
      </c>
      <c r="I4984" s="1" t="n">
        <v>38858</v>
      </c>
      <c r="J4984" s="1" t="n">
        <v>100285</v>
      </c>
      <c r="K4984" s="1" t="n">
        <v>70255</v>
      </c>
      <c r="L4984" s="1" t="s">
        <v>4555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7" t="n">
        <v>46199</v>
      </c>
      <c r="C4985" s="1" t="n">
        <v>1</v>
      </c>
      <c r="D4985" s="1" t="s">
        <v>3781</v>
      </c>
      <c r="E4985" s="1" t="n">
        <v>1114</v>
      </c>
      <c r="F4985" s="1" t="s">
        <v>169</v>
      </c>
      <c r="I4985" s="1" t="n">
        <v>38858</v>
      </c>
      <c r="J4985" s="1" t="n">
        <v>100291</v>
      </c>
      <c r="K4985" s="1" t="n">
        <v>70262</v>
      </c>
      <c r="L4985" s="1" t="s">
        <v>4251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7" t="n">
        <v>46199</v>
      </c>
      <c r="C4986" s="1" t="n">
        <v>1</v>
      </c>
      <c r="D4986" s="1" t="s">
        <v>3781</v>
      </c>
      <c r="E4986" s="1" t="n">
        <v>1114</v>
      </c>
      <c r="F4986" s="1" t="s">
        <v>169</v>
      </c>
      <c r="I4986" s="1" t="n">
        <v>38858</v>
      </c>
      <c r="J4986" s="1" t="n">
        <v>100292</v>
      </c>
      <c r="K4986" s="1" t="n">
        <v>70279</v>
      </c>
      <c r="L4986" s="1" t="s">
        <v>4722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7" t="n">
        <v>46199</v>
      </c>
      <c r="C4987" s="1" t="n">
        <v>1</v>
      </c>
      <c r="D4987" s="1" t="s">
        <v>3781</v>
      </c>
      <c r="E4987" s="1" t="n">
        <v>1114</v>
      </c>
      <c r="F4987" s="1" t="s">
        <v>169</v>
      </c>
      <c r="I4987" s="1" t="n">
        <v>38858</v>
      </c>
      <c r="J4987" s="1" t="n">
        <v>100293</v>
      </c>
      <c r="K4987" s="1" t="n">
        <v>70283</v>
      </c>
      <c r="L4987" s="1" t="s">
        <v>4723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7" t="n">
        <v>46199</v>
      </c>
      <c r="C4988" s="1" t="n">
        <v>1</v>
      </c>
      <c r="D4988" s="1" t="s">
        <v>3781</v>
      </c>
      <c r="E4988" s="1" t="n">
        <v>1114</v>
      </c>
      <c r="F4988" s="1" t="s">
        <v>169</v>
      </c>
      <c r="I4988" s="1" t="n">
        <v>38858</v>
      </c>
      <c r="J4988" s="1" t="n">
        <v>110730</v>
      </c>
      <c r="K4988" s="1" t="n">
        <v>70111</v>
      </c>
      <c r="L4988" s="1" t="s">
        <v>4252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7" t="n">
        <v>46199</v>
      </c>
      <c r="C4989" s="1" t="n">
        <v>1</v>
      </c>
      <c r="D4989" s="1" t="s">
        <v>3781</v>
      </c>
      <c r="E4989" s="1" t="n">
        <v>1114</v>
      </c>
      <c r="F4989" s="1" t="s">
        <v>169</v>
      </c>
      <c r="I4989" s="1" t="n">
        <v>38858</v>
      </c>
      <c r="J4989" s="1" t="n">
        <v>110729</v>
      </c>
      <c r="K4989" s="1" t="n">
        <v>70110</v>
      </c>
      <c r="L4989" s="1" t="s">
        <v>4253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7" t="n">
        <v>46199</v>
      </c>
      <c r="C4990" s="1" t="n">
        <v>1</v>
      </c>
      <c r="D4990" s="1" t="s">
        <v>3781</v>
      </c>
      <c r="E4990" s="1" t="n">
        <v>1114</v>
      </c>
      <c r="F4990" s="1" t="s">
        <v>169</v>
      </c>
      <c r="I4990" s="1" t="n">
        <v>38858</v>
      </c>
      <c r="J4990" s="1" t="n">
        <v>110731</v>
      </c>
      <c r="K4990" s="1" t="n">
        <v>70112</v>
      </c>
      <c r="L4990" s="1" t="s">
        <v>4254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7" t="n">
        <v>46199</v>
      </c>
      <c r="C4991" s="1" t="n">
        <v>1</v>
      </c>
      <c r="D4991" s="1" t="s">
        <v>3781</v>
      </c>
      <c r="E4991" s="1" t="n">
        <v>1114</v>
      </c>
      <c r="F4991" s="1" t="s">
        <v>169</v>
      </c>
      <c r="I4991" s="1" t="n">
        <v>38858</v>
      </c>
      <c r="J4991" s="1" t="n">
        <v>78570</v>
      </c>
      <c r="K4991" s="1" t="n">
        <v>277</v>
      </c>
      <c r="L4991" s="1" t="s">
        <v>4405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7" t="n">
        <v>46199</v>
      </c>
      <c r="C4992" s="1" t="n">
        <v>1</v>
      </c>
      <c r="D4992" s="1" t="s">
        <v>3781</v>
      </c>
      <c r="E4992" s="1" t="n">
        <v>1114</v>
      </c>
      <c r="F4992" s="1" t="s">
        <v>169</v>
      </c>
      <c r="I4992" s="1" t="n">
        <v>38858</v>
      </c>
      <c r="J4992" s="1" t="n">
        <v>78991</v>
      </c>
      <c r="K4992" s="1" t="n">
        <v>390</v>
      </c>
      <c r="L4992" s="1" t="s">
        <v>4152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7" t="n">
        <v>46199</v>
      </c>
      <c r="C4993" s="1" t="n">
        <v>1</v>
      </c>
      <c r="D4993" s="1" t="s">
        <v>3781</v>
      </c>
      <c r="E4993" s="1" t="n">
        <v>1114</v>
      </c>
      <c r="F4993" s="1" t="s">
        <v>169</v>
      </c>
      <c r="I4993" s="1" t="n">
        <v>39200</v>
      </c>
      <c r="J4993" s="1" t="n">
        <v>100240</v>
      </c>
      <c r="K4993" s="1" t="n">
        <v>70113</v>
      </c>
      <c r="L4993" s="1" t="s">
        <v>4234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7" t="n">
        <v>46199</v>
      </c>
      <c r="C4994" s="1" t="n">
        <v>1</v>
      </c>
      <c r="D4994" s="1" t="s">
        <v>3781</v>
      </c>
      <c r="E4994" s="1" t="n">
        <v>1114</v>
      </c>
      <c r="F4994" s="1" t="s">
        <v>169</v>
      </c>
      <c r="I4994" s="1" t="n">
        <v>39200</v>
      </c>
      <c r="J4994" s="1" t="n">
        <v>100243</v>
      </c>
      <c r="K4994" s="1" t="n">
        <v>70116</v>
      </c>
      <c r="L4994" s="1" t="s">
        <v>4237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7" t="n">
        <v>46199</v>
      </c>
      <c r="C4995" s="1" t="n">
        <v>1</v>
      </c>
      <c r="D4995" s="1" t="s">
        <v>3781</v>
      </c>
      <c r="E4995" s="1" t="n">
        <v>1114</v>
      </c>
      <c r="F4995" s="1" t="s">
        <v>169</v>
      </c>
      <c r="I4995" s="1" t="n">
        <v>39200</v>
      </c>
      <c r="J4995" s="1" t="n">
        <v>100244</v>
      </c>
      <c r="K4995" s="1" t="n">
        <v>70117</v>
      </c>
      <c r="L4995" s="1" t="s">
        <v>4238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7" t="n">
        <v>46199</v>
      </c>
      <c r="C4996" s="1" t="n">
        <v>1</v>
      </c>
      <c r="D4996" s="1" t="s">
        <v>3781</v>
      </c>
      <c r="E4996" s="1" t="n">
        <v>1114</v>
      </c>
      <c r="F4996" s="1" t="s">
        <v>169</v>
      </c>
      <c r="I4996" s="1" t="n">
        <v>39200</v>
      </c>
      <c r="J4996" s="1" t="n">
        <v>100245</v>
      </c>
      <c r="K4996" s="1" t="n">
        <v>70118</v>
      </c>
      <c r="L4996" s="1" t="s">
        <v>4721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7" t="n">
        <v>46199</v>
      </c>
      <c r="C4997" s="1" t="n">
        <v>1</v>
      </c>
      <c r="D4997" s="1" t="s">
        <v>3781</v>
      </c>
      <c r="E4997" s="1" t="n">
        <v>1114</v>
      </c>
      <c r="F4997" s="1" t="s">
        <v>169</v>
      </c>
      <c r="I4997" s="1" t="n">
        <v>39200</v>
      </c>
      <c r="J4997" s="1" t="n">
        <v>100246</v>
      </c>
      <c r="K4997" s="1" t="n">
        <v>70119</v>
      </c>
      <c r="L4997" s="1" t="s">
        <v>4239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7" t="n">
        <v>46199</v>
      </c>
      <c r="C4998" s="1" t="n">
        <v>1</v>
      </c>
      <c r="D4998" s="1" t="s">
        <v>3781</v>
      </c>
      <c r="E4998" s="1" t="n">
        <v>1114</v>
      </c>
      <c r="F4998" s="1" t="s">
        <v>169</v>
      </c>
      <c r="I4998" s="1" t="n">
        <v>39200</v>
      </c>
      <c r="J4998" s="1" t="n">
        <v>100247</v>
      </c>
      <c r="K4998" s="1" t="n">
        <v>70120</v>
      </c>
      <c r="L4998" s="1" t="s">
        <v>4240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7" t="n">
        <v>46199</v>
      </c>
      <c r="C4999" s="1" t="n">
        <v>1</v>
      </c>
      <c r="D4999" s="1" t="s">
        <v>3781</v>
      </c>
      <c r="E4999" s="1" t="n">
        <v>1114</v>
      </c>
      <c r="F4999" s="1" t="s">
        <v>169</v>
      </c>
      <c r="I4999" s="1" t="n">
        <v>39200</v>
      </c>
      <c r="J4999" s="1" t="n">
        <v>100248</v>
      </c>
      <c r="K4999" s="1" t="n">
        <v>70121</v>
      </c>
      <c r="L4999" s="1" t="s">
        <v>4241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7" t="n">
        <v>46199</v>
      </c>
      <c r="C5000" s="1" t="n">
        <v>1</v>
      </c>
      <c r="D5000" s="1" t="s">
        <v>3781</v>
      </c>
      <c r="E5000" s="1" t="n">
        <v>1114</v>
      </c>
      <c r="F5000" s="1" t="s">
        <v>169</v>
      </c>
      <c r="I5000" s="1" t="n">
        <v>39200</v>
      </c>
      <c r="J5000" s="1" t="n">
        <v>100249</v>
      </c>
      <c r="K5000" s="1" t="n">
        <v>70122</v>
      </c>
      <c r="L5000" s="1" t="s">
        <v>4242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7" t="n">
        <v>46199</v>
      </c>
      <c r="C5001" s="1" t="n">
        <v>1</v>
      </c>
      <c r="D5001" s="1" t="s">
        <v>3781</v>
      </c>
      <c r="E5001" s="1" t="n">
        <v>1114</v>
      </c>
      <c r="F5001" s="1" t="s">
        <v>169</v>
      </c>
      <c r="I5001" s="1" t="n">
        <v>39200</v>
      </c>
      <c r="J5001" s="1" t="n">
        <v>100257</v>
      </c>
      <c r="K5001" s="1" t="n">
        <v>70131</v>
      </c>
      <c r="L5001" s="1" t="s">
        <v>4243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7" t="n">
        <v>46199</v>
      </c>
      <c r="C5002" s="1" t="n">
        <v>1</v>
      </c>
      <c r="D5002" s="1" t="s">
        <v>3781</v>
      </c>
      <c r="E5002" s="1" t="n">
        <v>1114</v>
      </c>
      <c r="F5002" s="1" t="s">
        <v>169</v>
      </c>
      <c r="I5002" s="1" t="n">
        <v>39200</v>
      </c>
      <c r="J5002" s="1" t="n">
        <v>100262</v>
      </c>
      <c r="K5002" s="1" t="n">
        <v>70136</v>
      </c>
      <c r="L5002" s="1" t="s">
        <v>4246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7" t="n">
        <v>46199</v>
      </c>
      <c r="C5003" s="1" t="n">
        <v>1</v>
      </c>
      <c r="D5003" s="1" t="s">
        <v>3781</v>
      </c>
      <c r="E5003" s="1" t="n">
        <v>1114</v>
      </c>
      <c r="F5003" s="1" t="s">
        <v>169</v>
      </c>
      <c r="I5003" s="1" t="n">
        <v>39200</v>
      </c>
      <c r="J5003" s="1" t="n">
        <v>100264</v>
      </c>
      <c r="K5003" s="1" t="n">
        <v>70141</v>
      </c>
      <c r="L5003" s="1" t="s">
        <v>4404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7" t="n">
        <v>46199</v>
      </c>
      <c r="C5004" s="1" t="n">
        <v>1</v>
      </c>
      <c r="D5004" s="1" t="s">
        <v>3781</v>
      </c>
      <c r="E5004" s="1" t="n">
        <v>1114</v>
      </c>
      <c r="F5004" s="1" t="s">
        <v>169</v>
      </c>
      <c r="I5004" s="1" t="n">
        <v>39200</v>
      </c>
      <c r="J5004" s="1" t="n">
        <v>100285</v>
      </c>
      <c r="K5004" s="1" t="n">
        <v>70255</v>
      </c>
      <c r="L5004" s="1" t="s">
        <v>4555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7" t="n">
        <v>46199</v>
      </c>
      <c r="C5005" s="1" t="n">
        <v>1</v>
      </c>
      <c r="D5005" s="1" t="s">
        <v>3781</v>
      </c>
      <c r="E5005" s="1" t="n">
        <v>1114</v>
      </c>
      <c r="F5005" s="1" t="s">
        <v>169</v>
      </c>
      <c r="I5005" s="1" t="n">
        <v>39200</v>
      </c>
      <c r="J5005" s="1" t="n">
        <v>70261</v>
      </c>
      <c r="K5005" s="1" t="n">
        <v>7898694430004</v>
      </c>
      <c r="L5005" s="1" t="s">
        <v>6019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7" t="n">
        <v>46199</v>
      </c>
      <c r="C5006" s="1" t="n">
        <v>1</v>
      </c>
      <c r="D5006" s="1" t="s">
        <v>3781</v>
      </c>
      <c r="E5006" s="1" t="n">
        <v>1114</v>
      </c>
      <c r="F5006" s="1" t="s">
        <v>169</v>
      </c>
      <c r="I5006" s="1" t="n">
        <v>39200</v>
      </c>
      <c r="J5006" s="1" t="n">
        <v>100291</v>
      </c>
      <c r="K5006" s="1" t="n">
        <v>70262</v>
      </c>
      <c r="L5006" s="1" t="s">
        <v>4251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7" t="n">
        <v>46199</v>
      </c>
      <c r="C5007" s="1" t="n">
        <v>1</v>
      </c>
      <c r="D5007" s="1" t="s">
        <v>3781</v>
      </c>
      <c r="E5007" s="1" t="n">
        <v>1114</v>
      </c>
      <c r="F5007" s="1" t="s">
        <v>169</v>
      </c>
      <c r="I5007" s="1" t="n">
        <v>39200</v>
      </c>
      <c r="J5007" s="1" t="n">
        <v>110730</v>
      </c>
      <c r="K5007" s="1" t="n">
        <v>70111</v>
      </c>
      <c r="L5007" s="1" t="s">
        <v>4252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7" t="n">
        <v>46199</v>
      </c>
      <c r="C5008" s="1" t="n">
        <v>1</v>
      </c>
      <c r="D5008" s="1" t="s">
        <v>3781</v>
      </c>
      <c r="E5008" s="1" t="n">
        <v>1114</v>
      </c>
      <c r="F5008" s="1" t="s">
        <v>169</v>
      </c>
      <c r="I5008" s="1" t="n">
        <v>39200</v>
      </c>
      <c r="J5008" s="1" t="n">
        <v>110729</v>
      </c>
      <c r="K5008" s="1" t="n">
        <v>70110</v>
      </c>
      <c r="L5008" s="1" t="s">
        <v>4253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7" t="n">
        <v>46199</v>
      </c>
      <c r="C5009" s="1" t="n">
        <v>1</v>
      </c>
      <c r="D5009" s="1" t="s">
        <v>3781</v>
      </c>
      <c r="E5009" s="1" t="n">
        <v>1114</v>
      </c>
      <c r="F5009" s="1" t="s">
        <v>169</v>
      </c>
      <c r="I5009" s="1" t="n">
        <v>39200</v>
      </c>
      <c r="J5009" s="1" t="n">
        <v>110731</v>
      </c>
      <c r="K5009" s="1" t="n">
        <v>70112</v>
      </c>
      <c r="L5009" s="1" t="s">
        <v>4254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7" t="n">
        <v>46199</v>
      </c>
      <c r="C5010" s="1" t="n">
        <v>1</v>
      </c>
      <c r="D5010" s="1" t="s">
        <v>3781</v>
      </c>
      <c r="E5010" s="1" t="n">
        <v>1114</v>
      </c>
      <c r="F5010" s="1" t="s">
        <v>169</v>
      </c>
      <c r="I5010" s="1" t="n">
        <v>39200</v>
      </c>
      <c r="J5010" s="1" t="n">
        <v>110777</v>
      </c>
      <c r="K5010" s="1" t="n">
        <v>71895</v>
      </c>
      <c r="L5010" s="1" t="s">
        <v>4556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7" t="n">
        <v>46199</v>
      </c>
      <c r="C5011" s="1" t="n">
        <v>1</v>
      </c>
      <c r="D5011" s="1" t="s">
        <v>3781</v>
      </c>
      <c r="E5011" s="1" t="n">
        <v>1114</v>
      </c>
      <c r="F5011" s="1" t="s">
        <v>169</v>
      </c>
      <c r="I5011" s="1" t="n">
        <v>39200</v>
      </c>
      <c r="J5011" s="1" t="n">
        <v>78570</v>
      </c>
      <c r="K5011" s="1" t="n">
        <v>277</v>
      </c>
      <c r="L5011" s="1" t="s">
        <v>4405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7" t="n">
        <v>46199</v>
      </c>
      <c r="C5012" s="1" t="n">
        <v>1</v>
      </c>
      <c r="D5012" s="1" t="s">
        <v>3781</v>
      </c>
      <c r="E5012" s="1" t="n">
        <v>1114</v>
      </c>
      <c r="F5012" s="1" t="s">
        <v>169</v>
      </c>
      <c r="I5012" s="1" t="n">
        <v>39200</v>
      </c>
      <c r="J5012" s="1" t="n">
        <v>78991</v>
      </c>
      <c r="K5012" s="1" t="n">
        <v>390</v>
      </c>
      <c r="L5012" s="1" t="s">
        <v>4152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7" t="n">
        <v>46199</v>
      </c>
      <c r="C5013" s="1" t="n">
        <v>1</v>
      </c>
      <c r="D5013" s="1" t="s">
        <v>3781</v>
      </c>
      <c r="E5013" s="1" t="n">
        <v>1123</v>
      </c>
      <c r="F5013" s="1" t="s">
        <v>247</v>
      </c>
      <c r="I5013" s="1" t="n">
        <v>42233</v>
      </c>
      <c r="J5013" s="1" t="n">
        <v>72629</v>
      </c>
      <c r="K5013" s="1" t="n">
        <v>7898055455356</v>
      </c>
      <c r="L5013" s="1" t="s">
        <v>4406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7" t="n">
        <v>46199</v>
      </c>
      <c r="C5014" s="1" t="n">
        <v>1</v>
      </c>
      <c r="D5014" s="1" t="s">
        <v>3781</v>
      </c>
      <c r="E5014" s="1" t="n">
        <v>1723</v>
      </c>
      <c r="F5014" s="1" t="s">
        <v>302</v>
      </c>
      <c r="I5014" s="1" t="n">
        <v>172132</v>
      </c>
      <c r="J5014" s="1" t="n">
        <v>29079</v>
      </c>
      <c r="K5014" s="1" t="n">
        <v>55515</v>
      </c>
      <c r="L5014" s="1" t="s">
        <v>3818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7" t="n">
        <v>46199</v>
      </c>
      <c r="C5015" s="1" t="n">
        <v>1</v>
      </c>
      <c r="D5015" s="1" t="s">
        <v>3781</v>
      </c>
      <c r="E5015" s="1" t="n">
        <v>1723</v>
      </c>
      <c r="F5015" s="1" t="s">
        <v>302</v>
      </c>
      <c r="I5015" s="1" t="n">
        <v>172132</v>
      </c>
      <c r="J5015" s="1" t="n">
        <v>29080</v>
      </c>
      <c r="K5015" s="1" t="n">
        <v>55516</v>
      </c>
      <c r="L5015" s="1" t="s">
        <v>3819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7" t="n">
        <v>46199</v>
      </c>
      <c r="C5016" s="1" t="n">
        <v>1</v>
      </c>
      <c r="D5016" s="1" t="s">
        <v>3781</v>
      </c>
      <c r="E5016" s="1" t="n">
        <v>10017</v>
      </c>
      <c r="F5016" s="1" t="s">
        <v>871</v>
      </c>
      <c r="I5016" s="1" t="n">
        <v>193797</v>
      </c>
      <c r="J5016" s="1" t="n">
        <v>40089</v>
      </c>
      <c r="K5016" s="1" t="n">
        <v>7893596029516</v>
      </c>
      <c r="L5016" s="1" t="s">
        <v>6020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7" t="n">
        <v>46199</v>
      </c>
      <c r="C5017" s="1" t="n">
        <v>1</v>
      </c>
      <c r="D5017" s="1" t="s">
        <v>3781</v>
      </c>
      <c r="E5017" s="1" t="n">
        <v>10017</v>
      </c>
      <c r="F5017" s="1" t="s">
        <v>871</v>
      </c>
      <c r="I5017" s="1" t="n">
        <v>193797</v>
      </c>
      <c r="J5017" s="1" t="n">
        <v>101372</v>
      </c>
      <c r="K5017" s="1" t="n">
        <v>7896014902040</v>
      </c>
      <c r="L5017" s="1" t="s">
        <v>6021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7" t="n">
        <v>46199</v>
      </c>
      <c r="C5018" s="1" t="n">
        <v>1</v>
      </c>
      <c r="D5018" s="1" t="s">
        <v>3781</v>
      </c>
      <c r="E5018" s="1" t="n">
        <v>10017</v>
      </c>
      <c r="F5018" s="1" t="s">
        <v>871</v>
      </c>
      <c r="I5018" s="1" t="n">
        <v>193797</v>
      </c>
      <c r="J5018" s="1" t="n">
        <v>105388</v>
      </c>
      <c r="K5018" s="1" t="n">
        <v>7891167021013</v>
      </c>
      <c r="L5018" s="1" t="s">
        <v>4855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7" t="n">
        <v>46199</v>
      </c>
      <c r="C5019" s="1" t="n">
        <v>1</v>
      </c>
      <c r="D5019" s="1" t="s">
        <v>3781</v>
      </c>
      <c r="E5019" s="1" t="n">
        <v>10017</v>
      </c>
      <c r="F5019" s="1" t="s">
        <v>871</v>
      </c>
      <c r="I5019" s="1" t="n">
        <v>193797</v>
      </c>
      <c r="J5019" s="1" t="n">
        <v>109988</v>
      </c>
      <c r="K5019" s="1" t="n">
        <v>7891167023017</v>
      </c>
      <c r="L5019" s="1" t="s">
        <v>4726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7" t="n">
        <v>46199</v>
      </c>
      <c r="C5020" s="1" t="n">
        <v>1</v>
      </c>
      <c r="D5020" s="1" t="s">
        <v>3781</v>
      </c>
      <c r="E5020" s="1" t="n">
        <v>10017</v>
      </c>
      <c r="F5020" s="1" t="s">
        <v>871</v>
      </c>
      <c r="I5020" s="1" t="n">
        <v>193797</v>
      </c>
      <c r="J5020" s="1" t="n">
        <v>13053</v>
      </c>
      <c r="K5020" s="1" t="n">
        <v>7898041310775</v>
      </c>
      <c r="L5020" s="1" t="s">
        <v>6022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7" t="n">
        <v>46199</v>
      </c>
      <c r="C5021" s="1" t="n">
        <v>1</v>
      </c>
      <c r="D5021" s="1" t="s">
        <v>3781</v>
      </c>
      <c r="E5021" s="1" t="n">
        <v>10017</v>
      </c>
      <c r="F5021" s="1" t="s">
        <v>871</v>
      </c>
      <c r="I5021" s="1" t="n">
        <v>193797</v>
      </c>
      <c r="J5021" s="1" t="n">
        <v>13081</v>
      </c>
      <c r="K5021" s="1" t="n">
        <v>7896051115014</v>
      </c>
      <c r="L5021" s="1" t="s">
        <v>4047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7" t="n">
        <v>46199</v>
      </c>
      <c r="C5022" s="1" t="n">
        <v>1</v>
      </c>
      <c r="D5022" s="1" t="s">
        <v>3781</v>
      </c>
      <c r="E5022" s="1" t="n">
        <v>10017</v>
      </c>
      <c r="F5022" s="1" t="s">
        <v>871</v>
      </c>
      <c r="I5022" s="1" t="n">
        <v>193797</v>
      </c>
      <c r="J5022" s="1" t="n">
        <v>14767</v>
      </c>
      <c r="K5022" s="1" t="n">
        <v>7896036095096</v>
      </c>
      <c r="L5022" s="1" t="s">
        <v>6023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7" t="n">
        <v>46199</v>
      </c>
      <c r="C5023" s="1" t="n">
        <v>1</v>
      </c>
      <c r="D5023" s="1" t="s">
        <v>3781</v>
      </c>
      <c r="E5023" s="1" t="n">
        <v>10017</v>
      </c>
      <c r="F5023" s="1" t="s">
        <v>871</v>
      </c>
      <c r="I5023" s="1" t="n">
        <v>193797</v>
      </c>
      <c r="J5023" s="1" t="n">
        <v>14874</v>
      </c>
      <c r="K5023" s="1" t="n">
        <v>7896036095102</v>
      </c>
      <c r="L5023" s="1" t="s">
        <v>5562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7" t="n">
        <v>46199</v>
      </c>
      <c r="C5024" s="1" t="n">
        <v>1</v>
      </c>
      <c r="D5024" s="1" t="s">
        <v>3781</v>
      </c>
      <c r="E5024" s="1" t="n">
        <v>10017</v>
      </c>
      <c r="F5024" s="1" t="s">
        <v>871</v>
      </c>
      <c r="I5024" s="1" t="n">
        <v>193797</v>
      </c>
      <c r="J5024" s="1" t="n">
        <v>35453</v>
      </c>
      <c r="K5024" s="1" t="n">
        <v>7899567247620</v>
      </c>
      <c r="L5024" s="1" t="s">
        <v>6024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7" t="n">
        <v>46199</v>
      </c>
      <c r="C5025" s="1" t="n">
        <v>1</v>
      </c>
      <c r="D5025" s="1" t="s">
        <v>3781</v>
      </c>
      <c r="E5025" s="1" t="n">
        <v>10017</v>
      </c>
      <c r="F5025" s="1" t="s">
        <v>871</v>
      </c>
      <c r="I5025" s="1" t="n">
        <v>193797</v>
      </c>
      <c r="J5025" s="1" t="n">
        <v>38505</v>
      </c>
      <c r="K5025" s="1" t="n">
        <v>7892300026629</v>
      </c>
      <c r="L5025" s="1" t="s">
        <v>6025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7" t="n">
        <v>46199</v>
      </c>
      <c r="C5026" s="1" t="n">
        <v>1</v>
      </c>
      <c r="D5026" s="1" t="s">
        <v>3781</v>
      </c>
      <c r="E5026" s="1" t="n">
        <v>10017</v>
      </c>
      <c r="F5026" s="1" t="s">
        <v>871</v>
      </c>
      <c r="I5026" s="1" t="n">
        <v>193797</v>
      </c>
      <c r="J5026" s="1" t="n">
        <v>42817</v>
      </c>
      <c r="K5026" s="1" t="n">
        <v>7891151039758</v>
      </c>
      <c r="L5026" s="1" t="s">
        <v>6026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7" t="n">
        <v>46199</v>
      </c>
      <c r="C5027" s="1" t="n">
        <v>1</v>
      </c>
      <c r="D5027" s="1" t="s">
        <v>3781</v>
      </c>
      <c r="E5027" s="1" t="n">
        <v>10017</v>
      </c>
      <c r="F5027" s="1" t="s">
        <v>871</v>
      </c>
      <c r="I5027" s="1" t="n">
        <v>193797</v>
      </c>
      <c r="J5027" s="1" t="n">
        <v>48895</v>
      </c>
      <c r="K5027" s="1" t="n">
        <v>7897013585654</v>
      </c>
      <c r="L5027" s="1" t="s">
        <v>4599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7" t="n">
        <v>46199</v>
      </c>
      <c r="C5028" s="1" t="n">
        <v>1</v>
      </c>
      <c r="D5028" s="1" t="s">
        <v>3781</v>
      </c>
      <c r="E5028" s="1" t="n">
        <v>10017</v>
      </c>
      <c r="F5028" s="1" t="s">
        <v>871</v>
      </c>
      <c r="I5028" s="1" t="n">
        <v>193797</v>
      </c>
      <c r="J5028" s="1" t="n">
        <v>51206</v>
      </c>
      <c r="K5028" s="1" t="n">
        <v>7898466107271</v>
      </c>
      <c r="L5028" s="1" t="s">
        <v>6027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7" t="n">
        <v>46199</v>
      </c>
      <c r="C5029" s="1" t="n">
        <v>1</v>
      </c>
      <c r="D5029" s="1" t="s">
        <v>3781</v>
      </c>
      <c r="E5029" s="1" t="n">
        <v>10017</v>
      </c>
      <c r="F5029" s="1" t="s">
        <v>871</v>
      </c>
      <c r="I5029" s="1" t="n">
        <v>193797</v>
      </c>
      <c r="J5029" s="1" t="n">
        <v>63990</v>
      </c>
      <c r="K5029" s="1" t="n">
        <v>7898617581424</v>
      </c>
      <c r="L5029" s="1" t="s">
        <v>6028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7" t="n">
        <v>46199</v>
      </c>
      <c r="C5030" s="1" t="n">
        <v>1</v>
      </c>
      <c r="D5030" s="1" t="s">
        <v>3781</v>
      </c>
      <c r="E5030" s="1" t="n">
        <v>10017</v>
      </c>
      <c r="F5030" s="1" t="s">
        <v>871</v>
      </c>
      <c r="I5030" s="1" t="n">
        <v>193797</v>
      </c>
      <c r="J5030" s="1" t="n">
        <v>63992</v>
      </c>
      <c r="K5030" s="1" t="n">
        <v>7898617581295</v>
      </c>
      <c r="L5030" s="1" t="s">
        <v>6028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7" t="n">
        <v>46199</v>
      </c>
      <c r="C5031" s="1" t="n">
        <v>1</v>
      </c>
      <c r="D5031" s="1" t="s">
        <v>3781</v>
      </c>
      <c r="E5031" s="1" t="n">
        <v>10017</v>
      </c>
      <c r="F5031" s="1" t="s">
        <v>871</v>
      </c>
      <c r="I5031" s="1" t="n">
        <v>193797</v>
      </c>
      <c r="J5031" s="1" t="n">
        <v>63994</v>
      </c>
      <c r="K5031" s="1" t="n">
        <v>7898617581325</v>
      </c>
      <c r="L5031" s="1" t="s">
        <v>6028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7" t="n">
        <v>46199</v>
      </c>
      <c r="C5032" s="1" t="n">
        <v>1</v>
      </c>
      <c r="D5032" s="1" t="s">
        <v>3781</v>
      </c>
      <c r="E5032" s="1" t="n">
        <v>10017</v>
      </c>
      <c r="F5032" s="1" t="s">
        <v>871</v>
      </c>
      <c r="I5032" s="1" t="n">
        <v>193797</v>
      </c>
      <c r="J5032" s="1" t="n">
        <v>64436</v>
      </c>
      <c r="K5032" s="1" t="n">
        <v>7898617581417</v>
      </c>
      <c r="L5032" s="1" t="s">
        <v>6029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7" t="n">
        <v>46199</v>
      </c>
      <c r="C5033" s="1" t="n">
        <v>1</v>
      </c>
      <c r="D5033" s="1" t="s">
        <v>3781</v>
      </c>
      <c r="E5033" s="1" t="n">
        <v>10017</v>
      </c>
      <c r="F5033" s="1" t="s">
        <v>871</v>
      </c>
      <c r="I5033" s="1" t="n">
        <v>193797</v>
      </c>
      <c r="J5033" s="1" t="n">
        <v>64449</v>
      </c>
      <c r="K5033" s="1" t="n">
        <v>7898617581455</v>
      </c>
      <c r="L5033" s="1" t="s">
        <v>6030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7" t="n">
        <v>46199</v>
      </c>
      <c r="C5034" s="1" t="n">
        <v>1</v>
      </c>
      <c r="D5034" s="1" t="s">
        <v>3781</v>
      </c>
      <c r="E5034" s="1" t="n">
        <v>10017</v>
      </c>
      <c r="F5034" s="1" t="s">
        <v>871</v>
      </c>
      <c r="I5034" s="1" t="n">
        <v>193797</v>
      </c>
      <c r="J5034" s="1" t="n">
        <v>64450</v>
      </c>
      <c r="K5034" s="1" t="n">
        <v>7898617581400</v>
      </c>
      <c r="L5034" s="1" t="s">
        <v>6028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7" t="n">
        <v>46199</v>
      </c>
      <c r="C5035" s="1" t="n">
        <v>1</v>
      </c>
      <c r="D5035" s="1" t="s">
        <v>3781</v>
      </c>
      <c r="E5035" s="1" t="n">
        <v>10017</v>
      </c>
      <c r="F5035" s="1" t="s">
        <v>871</v>
      </c>
      <c r="I5035" s="1" t="n">
        <v>193797</v>
      </c>
      <c r="J5035" s="1" t="n">
        <v>64460</v>
      </c>
      <c r="K5035" s="1" t="n">
        <v>7898617581387</v>
      </c>
      <c r="L5035" s="1" t="s">
        <v>6031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7" t="n">
        <v>46199</v>
      </c>
      <c r="C5036" s="1" t="n">
        <v>1</v>
      </c>
      <c r="D5036" s="1" t="s">
        <v>3781</v>
      </c>
      <c r="E5036" s="1" t="n">
        <v>10017</v>
      </c>
      <c r="F5036" s="1" t="s">
        <v>871</v>
      </c>
      <c r="I5036" s="1" t="n">
        <v>193797</v>
      </c>
      <c r="J5036" s="1" t="n">
        <v>64462</v>
      </c>
      <c r="K5036" s="1" t="n">
        <v>7898617581349</v>
      </c>
      <c r="L5036" s="1" t="s">
        <v>6032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7" t="n">
        <v>46199</v>
      </c>
      <c r="C5037" s="1" t="n">
        <v>1</v>
      </c>
      <c r="D5037" s="1" t="s">
        <v>3781</v>
      </c>
      <c r="E5037" s="1" t="n">
        <v>10017</v>
      </c>
      <c r="F5037" s="1" t="s">
        <v>871</v>
      </c>
      <c r="I5037" s="1" t="n">
        <v>193797</v>
      </c>
      <c r="J5037" s="1" t="n">
        <v>65328</v>
      </c>
      <c r="K5037" s="1" t="n">
        <v>7898617581448</v>
      </c>
      <c r="L5037" s="1" t="s">
        <v>6033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7" t="n">
        <v>46199</v>
      </c>
      <c r="C5038" s="1" t="n">
        <v>1</v>
      </c>
      <c r="D5038" s="1" t="s">
        <v>3781</v>
      </c>
      <c r="E5038" s="1" t="n">
        <v>1650</v>
      </c>
      <c r="F5038" s="1" t="s">
        <v>99</v>
      </c>
      <c r="I5038" s="1" t="n">
        <v>224078</v>
      </c>
      <c r="J5038" s="1" t="n">
        <v>20636</v>
      </c>
      <c r="K5038" s="1" t="n">
        <v>7898055450702</v>
      </c>
      <c r="L5038" s="1" t="s">
        <v>4429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7" t="n">
        <v>46199</v>
      </c>
      <c r="C5039" s="1" t="n">
        <v>1</v>
      </c>
      <c r="D5039" s="1" t="s">
        <v>3781</v>
      </c>
      <c r="E5039" s="1" t="n">
        <v>1650</v>
      </c>
      <c r="F5039" s="1" t="s">
        <v>99</v>
      </c>
      <c r="I5039" s="1" t="n">
        <v>224078</v>
      </c>
      <c r="J5039" s="1" t="n">
        <v>20929</v>
      </c>
      <c r="K5039" s="1" t="n">
        <v>7898055453161</v>
      </c>
      <c r="L5039" s="1" t="s">
        <v>4059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7" t="n">
        <v>46199</v>
      </c>
      <c r="C5040" s="1" t="n">
        <v>1</v>
      </c>
      <c r="D5040" s="1" t="s">
        <v>3781</v>
      </c>
      <c r="E5040" s="1" t="n">
        <v>1650</v>
      </c>
      <c r="F5040" s="1" t="s">
        <v>99</v>
      </c>
      <c r="I5040" s="1" t="n">
        <v>224078</v>
      </c>
      <c r="J5040" s="1" t="n">
        <v>21048</v>
      </c>
      <c r="K5040" s="1" t="n">
        <v>7898055451532</v>
      </c>
      <c r="L5040" s="1" t="s">
        <v>4060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7" t="n">
        <v>46199</v>
      </c>
      <c r="C5041" s="1" t="n">
        <v>1</v>
      </c>
      <c r="D5041" s="1" t="s">
        <v>3781</v>
      </c>
      <c r="E5041" s="1" t="n">
        <v>1650</v>
      </c>
      <c r="F5041" s="1" t="s">
        <v>99</v>
      </c>
      <c r="I5041" s="1" t="n">
        <v>224078</v>
      </c>
      <c r="J5041" s="1" t="n">
        <v>29579</v>
      </c>
      <c r="K5041" s="1" t="n">
        <v>7898055454519</v>
      </c>
      <c r="L5041" s="1" t="s">
        <v>4430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7" t="n">
        <v>46199</v>
      </c>
      <c r="C5042" s="1" t="n">
        <v>1</v>
      </c>
      <c r="D5042" s="1" t="s">
        <v>3781</v>
      </c>
      <c r="E5042" s="1" t="n">
        <v>1650</v>
      </c>
      <c r="F5042" s="1" t="s">
        <v>99</v>
      </c>
      <c r="I5042" s="1" t="n">
        <v>224078</v>
      </c>
      <c r="J5042" s="1" t="n">
        <v>69556</v>
      </c>
      <c r="K5042" s="1" t="n">
        <v>7898055450740</v>
      </c>
      <c r="L5042" s="1" t="s">
        <v>4431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7" t="n">
        <v>46199</v>
      </c>
      <c r="C5043" s="1" t="n">
        <v>1</v>
      </c>
      <c r="D5043" s="1" t="s">
        <v>3781</v>
      </c>
      <c r="E5043" s="1" t="n">
        <v>1650</v>
      </c>
      <c r="F5043" s="1" t="s">
        <v>99</v>
      </c>
      <c r="I5043" s="1" t="n">
        <v>224467</v>
      </c>
      <c r="J5043" s="1" t="n">
        <v>16172</v>
      </c>
      <c r="K5043" s="1" t="n">
        <v>7898055452188</v>
      </c>
      <c r="L5043" s="1" t="s">
        <v>4055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17" t="n">
        <v>46199</v>
      </c>
      <c r="C5044" s="1" t="n">
        <v>1</v>
      </c>
      <c r="D5044" s="1" t="s">
        <v>3781</v>
      </c>
      <c r="E5044" s="1" t="n">
        <v>1650</v>
      </c>
      <c r="F5044" s="1" t="s">
        <v>99</v>
      </c>
      <c r="I5044" s="1" t="n">
        <v>224467</v>
      </c>
      <c r="J5044" s="1" t="n">
        <v>16173</v>
      </c>
      <c r="K5044" s="1" t="n">
        <v>7898055452201</v>
      </c>
      <c r="L5044" s="1" t="s">
        <v>4056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17" t="n">
        <v>46199</v>
      </c>
      <c r="C5045" s="1" t="n">
        <v>1</v>
      </c>
      <c r="D5045" s="1" t="s">
        <v>3781</v>
      </c>
      <c r="E5045" s="1" t="n">
        <v>1650</v>
      </c>
      <c r="F5045" s="1" t="s">
        <v>99</v>
      </c>
      <c r="I5045" s="1" t="n">
        <v>224467</v>
      </c>
      <c r="J5045" s="1" t="n">
        <v>21048</v>
      </c>
      <c r="K5045" s="1" t="n">
        <v>7898055451532</v>
      </c>
      <c r="L5045" s="1" t="s">
        <v>4060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7" t="n">
        <v>46199</v>
      </c>
      <c r="C5046" s="1" t="n">
        <v>1</v>
      </c>
      <c r="D5046" s="1" t="s">
        <v>3781</v>
      </c>
      <c r="E5046" s="1" t="n">
        <v>1745</v>
      </c>
      <c r="F5046" s="1" t="s">
        <v>284</v>
      </c>
      <c r="I5046" s="1" t="n">
        <v>348726</v>
      </c>
      <c r="J5046" s="1" t="n">
        <v>103344</v>
      </c>
      <c r="K5046" s="1" t="n">
        <v>7896490288775</v>
      </c>
      <c r="L5046" s="1" t="s">
        <v>6034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7" t="n">
        <v>46199</v>
      </c>
      <c r="C5047" s="1" t="n">
        <v>1</v>
      </c>
      <c r="D5047" s="1" t="s">
        <v>3781</v>
      </c>
      <c r="E5047" s="1" t="n">
        <v>1745</v>
      </c>
      <c r="F5047" s="1" t="s">
        <v>284</v>
      </c>
      <c r="I5047" s="1" t="n">
        <v>348726</v>
      </c>
      <c r="J5047" s="1" t="n">
        <v>103637</v>
      </c>
      <c r="K5047" s="1" t="n">
        <v>7896045112975</v>
      </c>
      <c r="L5047" s="1" t="s">
        <v>6035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7" t="n">
        <v>46199</v>
      </c>
      <c r="C5048" s="1" t="n">
        <v>1</v>
      </c>
      <c r="D5048" s="1" t="s">
        <v>3781</v>
      </c>
      <c r="E5048" s="1" t="n">
        <v>1745</v>
      </c>
      <c r="F5048" s="1" t="s">
        <v>284</v>
      </c>
      <c r="I5048" s="1" t="n">
        <v>348726</v>
      </c>
      <c r="J5048" s="1" t="n">
        <v>25314</v>
      </c>
      <c r="K5048" s="1" t="n">
        <v>7896045112104</v>
      </c>
      <c r="L5048" s="1" t="s">
        <v>6036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7" t="n">
        <v>46199</v>
      </c>
      <c r="C5049" s="1" t="n">
        <v>1</v>
      </c>
      <c r="D5049" s="1" t="s">
        <v>3781</v>
      </c>
      <c r="E5049" s="1" t="n">
        <v>1745</v>
      </c>
      <c r="F5049" s="1" t="s">
        <v>284</v>
      </c>
      <c r="I5049" s="1" t="n">
        <v>348726</v>
      </c>
      <c r="J5049" s="1" t="n">
        <v>26844</v>
      </c>
      <c r="K5049" s="1" t="n">
        <v>7896005800027</v>
      </c>
      <c r="L5049" s="1" t="s">
        <v>6037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7" t="n">
        <v>46199</v>
      </c>
      <c r="C5050" s="1" t="n">
        <v>1</v>
      </c>
      <c r="D5050" s="1" t="s">
        <v>3781</v>
      </c>
      <c r="E5050" s="1" t="n">
        <v>1745</v>
      </c>
      <c r="F5050" s="1" t="s">
        <v>284</v>
      </c>
      <c r="I5050" s="1" t="n">
        <v>348726</v>
      </c>
      <c r="J5050" s="1" t="n">
        <v>45303</v>
      </c>
      <c r="K5050" s="1" t="n">
        <v>7896045104499</v>
      </c>
      <c r="L5050" s="1" t="s">
        <v>6038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7" t="n">
        <v>46199</v>
      </c>
      <c r="C5051" s="1" t="n">
        <v>1</v>
      </c>
      <c r="D5051" s="1" t="s">
        <v>3781</v>
      </c>
      <c r="E5051" s="1" t="n">
        <v>1745</v>
      </c>
      <c r="F5051" s="1" t="s">
        <v>284</v>
      </c>
      <c r="I5051" s="1" t="n">
        <v>348726</v>
      </c>
      <c r="J5051" s="1" t="n">
        <v>48725</v>
      </c>
      <c r="K5051" s="1" t="n">
        <v>7896045109753</v>
      </c>
      <c r="L5051" s="1" t="s">
        <v>6039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7" t="n">
        <v>46199</v>
      </c>
      <c r="C5052" s="1" t="n">
        <v>1</v>
      </c>
      <c r="D5052" s="1" t="s">
        <v>3781</v>
      </c>
      <c r="E5052" s="1" t="n">
        <v>1745</v>
      </c>
      <c r="F5052" s="1" t="s">
        <v>284</v>
      </c>
      <c r="I5052" s="1" t="n">
        <v>348726</v>
      </c>
      <c r="J5052" s="1" t="n">
        <v>58903</v>
      </c>
      <c r="K5052" s="1" t="n">
        <v>7896045103003</v>
      </c>
      <c r="L5052" s="1" t="s">
        <v>6040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7" t="n">
        <v>46199</v>
      </c>
      <c r="C5053" s="1" t="n">
        <v>1</v>
      </c>
      <c r="D5053" s="1" t="s">
        <v>3781</v>
      </c>
      <c r="E5053" s="1" t="n">
        <v>1745</v>
      </c>
      <c r="F5053" s="1" t="s">
        <v>284</v>
      </c>
      <c r="I5053" s="1" t="n">
        <v>348726</v>
      </c>
      <c r="J5053" s="1" t="n">
        <v>60541</v>
      </c>
      <c r="K5053" s="1" t="n">
        <v>7896045112081</v>
      </c>
      <c r="L5053" s="1" t="s">
        <v>6041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7" t="n">
        <v>46199</v>
      </c>
      <c r="C5054" s="1" t="n">
        <v>1</v>
      </c>
      <c r="D5054" s="1" t="s">
        <v>3781</v>
      </c>
      <c r="E5054" s="1" t="n">
        <v>1745</v>
      </c>
      <c r="F5054" s="1" t="s">
        <v>284</v>
      </c>
      <c r="I5054" s="1" t="n">
        <v>348726</v>
      </c>
      <c r="J5054" s="1" t="n">
        <v>60542</v>
      </c>
      <c r="K5054" s="1" t="n">
        <v>7896045112098</v>
      </c>
      <c r="L5054" s="1" t="s">
        <v>6042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7" t="n">
        <v>46199</v>
      </c>
      <c r="C5055" s="1" t="n">
        <v>1</v>
      </c>
      <c r="D5055" s="1" t="s">
        <v>3781</v>
      </c>
      <c r="E5055" s="1" t="n">
        <v>1745</v>
      </c>
      <c r="F5055" s="1" t="s">
        <v>284</v>
      </c>
      <c r="I5055" s="1" t="n">
        <v>348726</v>
      </c>
      <c r="J5055" s="1" t="n">
        <v>60544</v>
      </c>
      <c r="K5055" s="1" t="n">
        <v>7896045112135</v>
      </c>
      <c r="L5055" s="1" t="s">
        <v>6043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7" t="n">
        <v>46199</v>
      </c>
      <c r="C5056" s="1" t="n">
        <v>1</v>
      </c>
      <c r="D5056" s="1" t="s">
        <v>3781</v>
      </c>
      <c r="E5056" s="1" t="n">
        <v>1745</v>
      </c>
      <c r="F5056" s="1" t="s">
        <v>284</v>
      </c>
      <c r="I5056" s="1" t="n">
        <v>348726</v>
      </c>
      <c r="J5056" s="1" t="n">
        <v>60545</v>
      </c>
      <c r="K5056" s="1" t="n">
        <v>7896045112142</v>
      </c>
      <c r="L5056" s="1" t="s">
        <v>6044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7" t="n">
        <v>46199</v>
      </c>
      <c r="C5057" s="1" t="n">
        <v>1</v>
      </c>
      <c r="D5057" s="1" t="s">
        <v>3781</v>
      </c>
      <c r="E5057" s="1" t="n">
        <v>1745</v>
      </c>
      <c r="F5057" s="1" t="s">
        <v>284</v>
      </c>
      <c r="I5057" s="1" t="n">
        <v>348726</v>
      </c>
      <c r="J5057" s="1" t="n">
        <v>61571</v>
      </c>
      <c r="K5057" s="1" t="n">
        <v>7896045112425</v>
      </c>
      <c r="L5057" s="1" t="s">
        <v>6045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7" t="n">
        <v>46199</v>
      </c>
      <c r="C5058" s="1" t="n">
        <v>1</v>
      </c>
      <c r="D5058" s="1" t="s">
        <v>3781</v>
      </c>
      <c r="E5058" s="1" t="n">
        <v>1745</v>
      </c>
      <c r="F5058" s="1" t="s">
        <v>284</v>
      </c>
      <c r="I5058" s="1" t="n">
        <v>348726</v>
      </c>
      <c r="J5058" s="1" t="n">
        <v>70458</v>
      </c>
      <c r="K5058" s="1" t="n">
        <v>7896045113675</v>
      </c>
      <c r="L5058" s="1" t="s">
        <v>6046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7" t="n">
        <v>46199</v>
      </c>
      <c r="C5059" s="1" t="n">
        <v>1</v>
      </c>
      <c r="D5059" s="1" t="s">
        <v>3781</v>
      </c>
      <c r="E5059" s="1" t="n">
        <v>1668</v>
      </c>
      <c r="F5059" s="1" t="s">
        <v>81</v>
      </c>
      <c r="I5059" s="1" t="n">
        <v>731754</v>
      </c>
      <c r="J5059" s="1" t="n">
        <v>103386</v>
      </c>
      <c r="K5059" s="1" t="n">
        <v>7896006413851</v>
      </c>
      <c r="L5059" s="1" t="s">
        <v>4640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7" t="n">
        <v>46199</v>
      </c>
      <c r="C5060" s="1" t="n">
        <v>1</v>
      </c>
      <c r="D5060" s="1" t="s">
        <v>3781</v>
      </c>
      <c r="E5060" s="1" t="n">
        <v>1798</v>
      </c>
      <c r="F5060" s="1" t="s">
        <v>355</v>
      </c>
      <c r="I5060" s="1" t="n">
        <v>831615</v>
      </c>
      <c r="J5060" s="1" t="n">
        <v>110396</v>
      </c>
      <c r="K5060" s="1" t="n">
        <v>51241</v>
      </c>
      <c r="L5060" s="1" t="s">
        <v>6047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7" t="n">
        <v>46199</v>
      </c>
      <c r="C5061" s="1" t="n">
        <v>1</v>
      </c>
      <c r="D5061" s="1" t="s">
        <v>3781</v>
      </c>
      <c r="E5061" s="1" t="n">
        <v>1621</v>
      </c>
      <c r="F5061" s="1" t="s">
        <v>351</v>
      </c>
      <c r="I5061" s="1" t="n">
        <v>875362</v>
      </c>
      <c r="J5061" s="1" t="n">
        <v>103124</v>
      </c>
      <c r="K5061" s="1" t="n">
        <v>7891991000796</v>
      </c>
      <c r="L5061" s="1" t="s">
        <v>4366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7" t="n">
        <v>46199</v>
      </c>
      <c r="C5062" s="1" t="n">
        <v>1</v>
      </c>
      <c r="D5062" s="1" t="s">
        <v>3781</v>
      </c>
      <c r="E5062" s="1" t="n">
        <v>1621</v>
      </c>
      <c r="F5062" s="1" t="s">
        <v>351</v>
      </c>
      <c r="I5062" s="1" t="n">
        <v>875362</v>
      </c>
      <c r="J5062" s="1" t="n">
        <v>103128</v>
      </c>
      <c r="K5062" s="1" t="n">
        <v>7891991000833</v>
      </c>
      <c r="L5062" s="1" t="s">
        <v>4767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7" t="n">
        <v>46199</v>
      </c>
      <c r="C5063" s="1" t="n">
        <v>1</v>
      </c>
      <c r="D5063" s="1" t="s">
        <v>3781</v>
      </c>
      <c r="E5063" s="1" t="n">
        <v>1621</v>
      </c>
      <c r="F5063" s="1" t="s">
        <v>351</v>
      </c>
      <c r="I5063" s="1" t="n">
        <v>875362</v>
      </c>
      <c r="J5063" s="1" t="n">
        <v>103129</v>
      </c>
      <c r="K5063" s="1" t="n">
        <v>7891991000840</v>
      </c>
      <c r="L5063" s="1" t="s">
        <v>6048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7" t="n">
        <v>46199</v>
      </c>
      <c r="C5064" s="1" t="n">
        <v>1</v>
      </c>
      <c r="D5064" s="1" t="s">
        <v>3781</v>
      </c>
      <c r="E5064" s="1" t="n">
        <v>1621</v>
      </c>
      <c r="F5064" s="1" t="s">
        <v>351</v>
      </c>
      <c r="I5064" s="1" t="n">
        <v>875362</v>
      </c>
      <c r="J5064" s="1" t="n">
        <v>103130</v>
      </c>
      <c r="K5064" s="1" t="n">
        <v>7891149440801</v>
      </c>
      <c r="L5064" s="1" t="s">
        <v>4367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7" t="n">
        <v>46199</v>
      </c>
      <c r="C5065" s="1" t="n">
        <v>1</v>
      </c>
      <c r="D5065" s="1" t="s">
        <v>3781</v>
      </c>
      <c r="E5065" s="1" t="n">
        <v>1621</v>
      </c>
      <c r="F5065" s="1" t="s">
        <v>351</v>
      </c>
      <c r="I5065" s="1" t="n">
        <v>875362</v>
      </c>
      <c r="J5065" s="1" t="n">
        <v>103131</v>
      </c>
      <c r="K5065" s="1" t="n">
        <v>7891991001359</v>
      </c>
      <c r="L5065" s="1" t="s">
        <v>4368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7" t="n">
        <v>46199</v>
      </c>
      <c r="C5066" s="1" t="n">
        <v>1</v>
      </c>
      <c r="D5066" s="1" t="s">
        <v>3781</v>
      </c>
      <c r="E5066" s="1" t="n">
        <v>1621</v>
      </c>
      <c r="F5066" s="1" t="s">
        <v>351</v>
      </c>
      <c r="I5066" s="1" t="n">
        <v>875362</v>
      </c>
      <c r="J5066" s="1" t="n">
        <v>103132</v>
      </c>
      <c r="K5066" s="1" t="n">
        <v>7892840800000</v>
      </c>
      <c r="L5066" s="1" t="s">
        <v>4369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7" t="n">
        <v>46199</v>
      </c>
      <c r="C5067" s="1" t="n">
        <v>1</v>
      </c>
      <c r="D5067" s="1" t="s">
        <v>3781</v>
      </c>
      <c r="E5067" s="1" t="n">
        <v>1621</v>
      </c>
      <c r="F5067" s="1" t="s">
        <v>351</v>
      </c>
      <c r="I5067" s="1" t="n">
        <v>875362</v>
      </c>
      <c r="J5067" s="1" t="n">
        <v>103133</v>
      </c>
      <c r="K5067" s="1" t="n">
        <v>7891991001373</v>
      </c>
      <c r="L5067" s="1" t="s">
        <v>4370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7" t="n">
        <v>46199</v>
      </c>
      <c r="C5068" s="1" t="n">
        <v>1</v>
      </c>
      <c r="D5068" s="1" t="s">
        <v>3781</v>
      </c>
      <c r="E5068" s="1" t="n">
        <v>1621</v>
      </c>
      <c r="F5068" s="1" t="s">
        <v>351</v>
      </c>
      <c r="I5068" s="1" t="n">
        <v>875362</v>
      </c>
      <c r="J5068" s="1" t="n">
        <v>103792</v>
      </c>
      <c r="K5068" s="1" t="n">
        <v>7891149010509</v>
      </c>
      <c r="L5068" s="1" t="s">
        <v>5521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7" t="n">
        <v>46199</v>
      </c>
      <c r="C5069" s="1" t="n">
        <v>1</v>
      </c>
      <c r="D5069" s="1" t="s">
        <v>3781</v>
      </c>
      <c r="E5069" s="1" t="n">
        <v>1621</v>
      </c>
      <c r="F5069" s="1" t="s">
        <v>351</v>
      </c>
      <c r="I5069" s="1" t="n">
        <v>875362</v>
      </c>
      <c r="J5069" s="1" t="n">
        <v>103936</v>
      </c>
      <c r="K5069" s="1" t="n">
        <v>7891991001342</v>
      </c>
      <c r="L5069" s="1" t="s">
        <v>4768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7" t="n">
        <v>46199</v>
      </c>
      <c r="C5070" s="1" t="n">
        <v>1</v>
      </c>
      <c r="D5070" s="1" t="s">
        <v>3781</v>
      </c>
      <c r="E5070" s="1" t="n">
        <v>1621</v>
      </c>
      <c r="F5070" s="1" t="s">
        <v>351</v>
      </c>
      <c r="I5070" s="1" t="n">
        <v>875362</v>
      </c>
      <c r="J5070" s="1" t="n">
        <v>103942</v>
      </c>
      <c r="K5070" s="1" t="n">
        <v>7891991006088</v>
      </c>
      <c r="L5070" s="1" t="s">
        <v>6049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7" t="n">
        <v>46199</v>
      </c>
      <c r="C5071" s="1" t="n">
        <v>1</v>
      </c>
      <c r="D5071" s="1" t="s">
        <v>3781</v>
      </c>
      <c r="E5071" s="1" t="n">
        <v>1621</v>
      </c>
      <c r="F5071" s="1" t="s">
        <v>351</v>
      </c>
      <c r="I5071" s="1" t="n">
        <v>875362</v>
      </c>
      <c r="J5071" s="1" t="n">
        <v>103943</v>
      </c>
      <c r="K5071" s="1" t="n">
        <v>7891149200504</v>
      </c>
      <c r="L5071" s="1" t="s">
        <v>5522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7" t="n">
        <v>46199</v>
      </c>
      <c r="C5072" s="1" t="n">
        <v>1</v>
      </c>
      <c r="D5072" s="1" t="s">
        <v>3781</v>
      </c>
      <c r="E5072" s="1" t="n">
        <v>1621</v>
      </c>
      <c r="F5072" s="1" t="s">
        <v>351</v>
      </c>
      <c r="I5072" s="1" t="n">
        <v>875362</v>
      </c>
      <c r="J5072" s="1" t="n">
        <v>104358</v>
      </c>
      <c r="K5072" s="1" t="n">
        <v>7891149440603</v>
      </c>
      <c r="L5072" s="1" t="s">
        <v>6050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7" t="n">
        <v>46199</v>
      </c>
      <c r="C5073" s="1" t="n">
        <v>1</v>
      </c>
      <c r="D5073" s="1" t="s">
        <v>3781</v>
      </c>
      <c r="E5073" s="1" t="n">
        <v>1621</v>
      </c>
      <c r="F5073" s="1" t="s">
        <v>351</v>
      </c>
      <c r="I5073" s="1" t="n">
        <v>875362</v>
      </c>
      <c r="J5073" s="1" t="n">
        <v>104505</v>
      </c>
      <c r="K5073" s="1" t="n">
        <v>7892840800079</v>
      </c>
      <c r="L5073" s="1" t="s">
        <v>4769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7" t="n">
        <v>46199</v>
      </c>
      <c r="C5074" s="1" t="n">
        <v>1</v>
      </c>
      <c r="D5074" s="1" t="s">
        <v>3781</v>
      </c>
      <c r="E5074" s="1" t="n">
        <v>1621</v>
      </c>
      <c r="F5074" s="1" t="s">
        <v>351</v>
      </c>
      <c r="I5074" s="1" t="n">
        <v>875362</v>
      </c>
      <c r="J5074" s="1" t="n">
        <v>12669</v>
      </c>
      <c r="K5074" s="1" t="n">
        <v>7891991010351</v>
      </c>
      <c r="L5074" s="1" t="s">
        <v>6051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7" t="n">
        <v>46199</v>
      </c>
      <c r="C5075" s="1" t="n">
        <v>1</v>
      </c>
      <c r="D5075" s="1" t="s">
        <v>3781</v>
      </c>
      <c r="E5075" s="1" t="n">
        <v>1621</v>
      </c>
      <c r="F5075" s="1" t="s">
        <v>351</v>
      </c>
      <c r="I5075" s="1" t="n">
        <v>875362</v>
      </c>
      <c r="J5075" s="1" t="n">
        <v>16185</v>
      </c>
      <c r="K5075" s="1" t="n">
        <v>7891149103102</v>
      </c>
      <c r="L5075" s="1" t="s">
        <v>6052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7" t="n">
        <v>46199</v>
      </c>
      <c r="C5076" s="1" t="n">
        <v>1</v>
      </c>
      <c r="D5076" s="1" t="s">
        <v>3781</v>
      </c>
      <c r="E5076" s="1" t="n">
        <v>1621</v>
      </c>
      <c r="F5076" s="1" t="s">
        <v>351</v>
      </c>
      <c r="I5076" s="1" t="n">
        <v>875362</v>
      </c>
      <c r="J5076" s="1" t="n">
        <v>16653</v>
      </c>
      <c r="K5076" s="1" t="n">
        <v>7891149103065</v>
      </c>
      <c r="L5076" s="1" t="s">
        <v>6053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7" t="n">
        <v>46199</v>
      </c>
      <c r="C5077" s="1" t="n">
        <v>1</v>
      </c>
      <c r="D5077" s="1" t="s">
        <v>3781</v>
      </c>
      <c r="E5077" s="1" t="n">
        <v>1621</v>
      </c>
      <c r="F5077" s="1" t="s">
        <v>351</v>
      </c>
      <c r="I5077" s="1" t="n">
        <v>875362</v>
      </c>
      <c r="J5077" s="1" t="n">
        <v>17473</v>
      </c>
      <c r="K5077" s="1" t="n">
        <v>822671</v>
      </c>
      <c r="L5077" s="1" t="s">
        <v>4772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7" t="n">
        <v>46199</v>
      </c>
      <c r="C5078" s="1" t="n">
        <v>1</v>
      </c>
      <c r="D5078" s="1" t="s">
        <v>3781</v>
      </c>
      <c r="E5078" s="1" t="n">
        <v>1621</v>
      </c>
      <c r="F5078" s="1" t="s">
        <v>351</v>
      </c>
      <c r="I5078" s="1" t="n">
        <v>875362</v>
      </c>
      <c r="J5078" s="1" t="n">
        <v>24129</v>
      </c>
      <c r="K5078" s="1" t="n">
        <v>7891991011877</v>
      </c>
      <c r="L5078" s="1" t="s">
        <v>4372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7" t="n">
        <v>46199</v>
      </c>
      <c r="C5079" s="1" t="n">
        <v>1</v>
      </c>
      <c r="D5079" s="1" t="s">
        <v>3781</v>
      </c>
      <c r="E5079" s="1" t="n">
        <v>1621</v>
      </c>
      <c r="F5079" s="1" t="s">
        <v>351</v>
      </c>
      <c r="I5079" s="1" t="n">
        <v>875362</v>
      </c>
      <c r="J5079" s="1" t="n">
        <v>26171</v>
      </c>
      <c r="K5079" s="1" t="n">
        <v>7891149000005</v>
      </c>
      <c r="L5079" s="1" t="s">
        <v>4774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7" t="n">
        <v>46199</v>
      </c>
      <c r="C5080" s="1" t="n">
        <v>1</v>
      </c>
      <c r="D5080" s="1" t="s">
        <v>3781</v>
      </c>
      <c r="E5080" s="1" t="n">
        <v>1621</v>
      </c>
      <c r="F5080" s="1" t="s">
        <v>351</v>
      </c>
      <c r="I5080" s="1" t="n">
        <v>875362</v>
      </c>
      <c r="J5080" s="1" t="n">
        <v>26391</v>
      </c>
      <c r="K5080" s="1" t="n">
        <v>7891991010061</v>
      </c>
      <c r="L5080" s="1" t="s">
        <v>4775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7" t="n">
        <v>46199</v>
      </c>
      <c r="C5081" s="1" t="n">
        <v>1</v>
      </c>
      <c r="D5081" s="1" t="s">
        <v>3781</v>
      </c>
      <c r="E5081" s="1" t="n">
        <v>1621</v>
      </c>
      <c r="F5081" s="1" t="s">
        <v>351</v>
      </c>
      <c r="I5081" s="1" t="n">
        <v>875362</v>
      </c>
      <c r="J5081" s="1" t="n">
        <v>28304</v>
      </c>
      <c r="K5081" s="1" t="n">
        <v>7891991014762</v>
      </c>
      <c r="L5081" s="1" t="s">
        <v>5523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7" t="n">
        <v>46199</v>
      </c>
      <c r="C5082" s="1" t="n">
        <v>1</v>
      </c>
      <c r="D5082" s="1" t="s">
        <v>3781</v>
      </c>
      <c r="E5082" s="1" t="n">
        <v>1621</v>
      </c>
      <c r="F5082" s="1" t="s">
        <v>351</v>
      </c>
      <c r="I5082" s="1" t="n">
        <v>875362</v>
      </c>
      <c r="J5082" s="1" t="n">
        <v>31030</v>
      </c>
      <c r="K5082" s="1" t="n">
        <v>7891991014090</v>
      </c>
      <c r="L5082" s="1" t="s">
        <v>4779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7" t="n">
        <v>46199</v>
      </c>
      <c r="C5083" s="1" t="n">
        <v>1</v>
      </c>
      <c r="D5083" s="1" t="s">
        <v>3781</v>
      </c>
      <c r="E5083" s="1" t="n">
        <v>1621</v>
      </c>
      <c r="F5083" s="1" t="s">
        <v>351</v>
      </c>
      <c r="I5083" s="1" t="n">
        <v>875362</v>
      </c>
      <c r="J5083" s="1" t="n">
        <v>31031</v>
      </c>
      <c r="K5083" s="1" t="n">
        <v>7891149441204</v>
      </c>
      <c r="L5083" s="1" t="s">
        <v>4373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7" t="n">
        <v>46199</v>
      </c>
      <c r="C5084" s="1" t="n">
        <v>1</v>
      </c>
      <c r="D5084" s="1" t="s">
        <v>3781</v>
      </c>
      <c r="E5084" s="1" t="n">
        <v>1621</v>
      </c>
      <c r="F5084" s="1" t="s">
        <v>351</v>
      </c>
      <c r="I5084" s="1" t="n">
        <v>875362</v>
      </c>
      <c r="J5084" s="1" t="n">
        <v>31032</v>
      </c>
      <c r="K5084" s="1" t="n">
        <v>7891991002561</v>
      </c>
      <c r="L5084" s="1" t="s">
        <v>4374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7" t="n">
        <v>46199</v>
      </c>
      <c r="C5085" s="1" t="n">
        <v>1</v>
      </c>
      <c r="D5085" s="1" t="s">
        <v>3781</v>
      </c>
      <c r="E5085" s="1" t="n">
        <v>1621</v>
      </c>
      <c r="F5085" s="1" t="s">
        <v>351</v>
      </c>
      <c r="I5085" s="1" t="n">
        <v>875362</v>
      </c>
      <c r="J5085" s="1" t="n">
        <v>32100</v>
      </c>
      <c r="K5085" s="1" t="n">
        <v>7891991015493</v>
      </c>
      <c r="L5085" s="1" t="s">
        <v>4375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7" t="n">
        <v>46199</v>
      </c>
      <c r="C5086" s="1" t="n">
        <v>1</v>
      </c>
      <c r="D5086" s="1" t="s">
        <v>3781</v>
      </c>
      <c r="E5086" s="1" t="n">
        <v>1621</v>
      </c>
      <c r="F5086" s="1" t="s">
        <v>351</v>
      </c>
      <c r="I5086" s="1" t="n">
        <v>875362</v>
      </c>
      <c r="J5086" s="1" t="n">
        <v>33355</v>
      </c>
      <c r="K5086" s="1" t="n">
        <v>7891991010177</v>
      </c>
      <c r="L5086" s="1" t="s">
        <v>6054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7" t="n">
        <v>46199</v>
      </c>
      <c r="C5087" s="1" t="n">
        <v>1</v>
      </c>
      <c r="D5087" s="1" t="s">
        <v>3781</v>
      </c>
      <c r="E5087" s="1" t="n">
        <v>1621</v>
      </c>
      <c r="F5087" s="1" t="s">
        <v>351</v>
      </c>
      <c r="I5087" s="1" t="n">
        <v>875362</v>
      </c>
      <c r="J5087" s="1" t="n">
        <v>34937</v>
      </c>
      <c r="K5087" s="1" t="n">
        <v>7891991015462</v>
      </c>
      <c r="L5087" s="1" t="s">
        <v>6055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7" t="n">
        <v>46199</v>
      </c>
      <c r="C5088" s="1" t="n">
        <v>1</v>
      </c>
      <c r="D5088" s="1" t="s">
        <v>3781</v>
      </c>
      <c r="E5088" s="1" t="n">
        <v>1621</v>
      </c>
      <c r="F5088" s="1" t="s">
        <v>351</v>
      </c>
      <c r="I5088" s="1" t="n">
        <v>875362</v>
      </c>
      <c r="J5088" s="1" t="n">
        <v>35190</v>
      </c>
      <c r="K5088" s="1" t="n">
        <v>7891991016223</v>
      </c>
      <c r="L5088" s="1" t="s">
        <v>6056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7" t="n">
        <v>46199</v>
      </c>
      <c r="C5089" s="1" t="n">
        <v>1</v>
      </c>
      <c r="D5089" s="1" t="s">
        <v>3781</v>
      </c>
      <c r="E5089" s="1" t="n">
        <v>1621</v>
      </c>
      <c r="F5089" s="1" t="s">
        <v>351</v>
      </c>
      <c r="I5089" s="1" t="n">
        <v>875362</v>
      </c>
      <c r="J5089" s="1" t="n">
        <v>48553</v>
      </c>
      <c r="K5089" s="1" t="n">
        <v>7892840813444</v>
      </c>
      <c r="L5089" s="1" t="s">
        <v>4376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7" t="n">
        <v>46199</v>
      </c>
      <c r="C5090" s="1" t="n">
        <v>1</v>
      </c>
      <c r="D5090" s="1" t="s">
        <v>3781</v>
      </c>
      <c r="E5090" s="1" t="n">
        <v>1621</v>
      </c>
      <c r="F5090" s="1" t="s">
        <v>351</v>
      </c>
      <c r="I5090" s="1" t="n">
        <v>875362</v>
      </c>
      <c r="J5090" s="1" t="n">
        <v>48553</v>
      </c>
      <c r="K5090" s="1" t="n">
        <v>7892840813444</v>
      </c>
      <c r="L5090" s="1" t="s">
        <v>4376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7" t="n">
        <v>46199</v>
      </c>
      <c r="C5091" s="1" t="n">
        <v>1</v>
      </c>
      <c r="D5091" s="1" t="s">
        <v>3781</v>
      </c>
      <c r="E5091" s="1" t="n">
        <v>1621</v>
      </c>
      <c r="F5091" s="1" t="s">
        <v>351</v>
      </c>
      <c r="I5091" s="1" t="n">
        <v>875362</v>
      </c>
      <c r="J5091" s="1" t="n">
        <v>54120</v>
      </c>
      <c r="K5091" s="1" t="n">
        <v>7892840820862</v>
      </c>
      <c r="L5091" s="1" t="s">
        <v>4377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7" t="n">
        <v>46199</v>
      </c>
      <c r="C5092" s="1" t="n">
        <v>1</v>
      </c>
      <c r="D5092" s="1" t="s">
        <v>3781</v>
      </c>
      <c r="E5092" s="1" t="n">
        <v>1621</v>
      </c>
      <c r="F5092" s="1" t="s">
        <v>351</v>
      </c>
      <c r="I5092" s="1" t="n">
        <v>875362</v>
      </c>
      <c r="J5092" s="1" t="n">
        <v>55510</v>
      </c>
      <c r="K5092" s="1" t="n">
        <v>7891991303347</v>
      </c>
      <c r="L5092" s="1" t="s">
        <v>4378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7" t="n">
        <v>46199</v>
      </c>
      <c r="C5093" s="1" t="n">
        <v>1</v>
      </c>
      <c r="D5093" s="1" t="s">
        <v>3781</v>
      </c>
      <c r="E5093" s="1" t="n">
        <v>1621</v>
      </c>
      <c r="F5093" s="1" t="s">
        <v>351</v>
      </c>
      <c r="I5093" s="1" t="n">
        <v>875362</v>
      </c>
      <c r="J5093" s="1" t="n">
        <v>57246</v>
      </c>
      <c r="K5093" s="1" t="n">
        <v>7892840800406</v>
      </c>
      <c r="L5093" s="1" t="s">
        <v>5524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7" t="n">
        <v>46199</v>
      </c>
      <c r="C5094" s="1" t="n">
        <v>1</v>
      </c>
      <c r="D5094" s="1" t="s">
        <v>3781</v>
      </c>
      <c r="E5094" s="1" t="n">
        <v>1621</v>
      </c>
      <c r="F5094" s="1" t="s">
        <v>351</v>
      </c>
      <c r="I5094" s="1" t="n">
        <v>875362</v>
      </c>
      <c r="J5094" s="1" t="n">
        <v>63479</v>
      </c>
      <c r="K5094" s="1" t="n">
        <v>7891991295055</v>
      </c>
      <c r="L5094" s="1" t="s">
        <v>6057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7" t="n">
        <v>46199</v>
      </c>
      <c r="C5095" s="1" t="n">
        <v>1</v>
      </c>
      <c r="D5095" s="1" t="s">
        <v>3781</v>
      </c>
      <c r="E5095" s="1" t="n">
        <v>1621</v>
      </c>
      <c r="F5095" s="1" t="s">
        <v>351</v>
      </c>
      <c r="I5095" s="1" t="n">
        <v>875362</v>
      </c>
      <c r="J5095" s="1" t="n">
        <v>64674</v>
      </c>
      <c r="K5095" s="1" t="n">
        <v>7891991304870</v>
      </c>
      <c r="L5095" s="1" t="s">
        <v>5525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7" t="n">
        <v>46199</v>
      </c>
      <c r="C5096" s="1" t="n">
        <v>1</v>
      </c>
      <c r="D5096" s="1" t="s">
        <v>3781</v>
      </c>
      <c r="E5096" s="1" t="n">
        <v>1621</v>
      </c>
      <c r="F5096" s="1" t="s">
        <v>351</v>
      </c>
      <c r="I5096" s="1" t="n">
        <v>875362</v>
      </c>
      <c r="J5096" s="1" t="n">
        <v>66375</v>
      </c>
      <c r="K5096" s="1" t="n">
        <v>7891991306324</v>
      </c>
      <c r="L5096" s="1" t="s">
        <v>6058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7" t="n">
        <v>46199</v>
      </c>
      <c r="C5097" s="1" t="n">
        <v>1</v>
      </c>
      <c r="D5097" s="1" t="s">
        <v>3781</v>
      </c>
      <c r="E5097" s="1" t="n">
        <v>1621</v>
      </c>
      <c r="F5097" s="1" t="s">
        <v>351</v>
      </c>
      <c r="I5097" s="1" t="n">
        <v>875362</v>
      </c>
      <c r="J5097" s="1" t="n">
        <v>73807</v>
      </c>
      <c r="K5097" s="1" t="n">
        <v>7891991306485</v>
      </c>
      <c r="L5097" s="1" t="s">
        <v>6059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7" t="n">
        <v>46199</v>
      </c>
      <c r="C5098" s="1" t="n">
        <v>1</v>
      </c>
      <c r="D5098" s="1" t="s">
        <v>3781</v>
      </c>
      <c r="E5098" s="1" t="n">
        <v>1621</v>
      </c>
      <c r="F5098" s="1" t="s">
        <v>351</v>
      </c>
      <c r="I5098" s="1" t="n">
        <v>875362</v>
      </c>
      <c r="J5098" s="1" t="n">
        <v>78038</v>
      </c>
      <c r="K5098" s="1" t="n">
        <v>7891991010481</v>
      </c>
      <c r="L5098" s="1" t="s">
        <v>4381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7" t="n">
        <v>46199</v>
      </c>
      <c r="C5099" s="1" t="n">
        <v>1</v>
      </c>
      <c r="D5099" s="1" t="s">
        <v>3781</v>
      </c>
      <c r="E5099" s="1" t="n">
        <v>1621</v>
      </c>
      <c r="F5099" s="1" t="s">
        <v>351</v>
      </c>
      <c r="I5099" s="1" t="n">
        <v>875362</v>
      </c>
      <c r="J5099" s="1" t="n">
        <v>78502</v>
      </c>
      <c r="K5099" s="1" t="n">
        <v>7891991306461</v>
      </c>
      <c r="L5099" s="1" t="s">
        <v>5526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7" t="n">
        <v>46199</v>
      </c>
      <c r="C5100" s="1" t="n">
        <v>1</v>
      </c>
      <c r="D5100" s="1" t="s">
        <v>3781</v>
      </c>
      <c r="E5100" s="1" t="n">
        <v>1621</v>
      </c>
      <c r="F5100" s="1" t="s">
        <v>351</v>
      </c>
      <c r="I5100" s="1" t="n">
        <v>875363</v>
      </c>
      <c r="J5100" s="1" t="n">
        <v>20242</v>
      </c>
      <c r="K5100" s="1" t="n">
        <v>7891149104932</v>
      </c>
      <c r="L5100" s="1" t="s">
        <v>6060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7" t="n">
        <v>46199</v>
      </c>
      <c r="C5101" s="1" t="n">
        <v>1</v>
      </c>
      <c r="D5101" s="1" t="s">
        <v>3781</v>
      </c>
      <c r="E5101" s="1" t="n">
        <v>1621</v>
      </c>
      <c r="F5101" s="1" t="s">
        <v>351</v>
      </c>
      <c r="I5101" s="1" t="n">
        <v>875363</v>
      </c>
      <c r="J5101" s="1" t="n">
        <v>38561</v>
      </c>
      <c r="K5101" s="1" t="n">
        <v>7891991295086</v>
      </c>
      <c r="L5101" s="1" t="s">
        <v>6061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7" t="n">
        <v>46199</v>
      </c>
      <c r="C5102" s="1" t="n">
        <v>1</v>
      </c>
      <c r="D5102" s="1" t="s">
        <v>3781</v>
      </c>
      <c r="E5102" s="1" t="n">
        <v>1621</v>
      </c>
      <c r="F5102" s="1" t="s">
        <v>351</v>
      </c>
      <c r="I5102" s="1" t="n">
        <v>875363</v>
      </c>
      <c r="J5102" s="1" t="n">
        <v>44674</v>
      </c>
      <c r="K5102" s="1" t="n">
        <v>7891991297424</v>
      </c>
      <c r="L5102" s="1" t="s">
        <v>6062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7" t="n">
        <v>46199</v>
      </c>
      <c r="C5103" s="1" t="n">
        <v>1</v>
      </c>
      <c r="D5103" s="1" t="s">
        <v>3781</v>
      </c>
      <c r="E5103" s="1" t="n">
        <v>1621</v>
      </c>
      <c r="F5103" s="1" t="s">
        <v>351</v>
      </c>
      <c r="I5103" s="1" t="n">
        <v>875363</v>
      </c>
      <c r="J5103" s="1" t="n">
        <v>57693</v>
      </c>
      <c r="K5103" s="1" t="n">
        <v>7891991298407</v>
      </c>
      <c r="L5103" s="1" t="s">
        <v>6063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7" t="n">
        <v>46199</v>
      </c>
      <c r="C5104" s="1" t="n">
        <v>1</v>
      </c>
      <c r="D5104" s="1" t="s">
        <v>3781</v>
      </c>
      <c r="E5104" s="1" t="n">
        <v>1621</v>
      </c>
      <c r="F5104" s="1" t="s">
        <v>351</v>
      </c>
      <c r="I5104" s="1" t="n">
        <v>875363</v>
      </c>
      <c r="J5104" s="1" t="n">
        <v>78311</v>
      </c>
      <c r="K5104" s="1" t="n">
        <v>7891149108763</v>
      </c>
      <c r="L5104" s="1" t="s">
        <v>6064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7" t="n">
        <v>46199</v>
      </c>
      <c r="C5105" s="1" t="n">
        <v>1</v>
      </c>
      <c r="D5105" s="1" t="s">
        <v>3781</v>
      </c>
      <c r="E5105" s="1" t="n">
        <v>1621</v>
      </c>
      <c r="F5105" s="1" t="s">
        <v>351</v>
      </c>
      <c r="I5105" s="1" t="n">
        <v>875363</v>
      </c>
      <c r="J5105" s="1" t="n">
        <v>80426</v>
      </c>
      <c r="K5105" s="1" t="n">
        <v>7891149103270</v>
      </c>
      <c r="L5105" s="1" t="s">
        <v>6065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7" t="n">
        <v>46199</v>
      </c>
      <c r="C5106" s="1" t="n">
        <v>1</v>
      </c>
      <c r="D5106" s="1" t="s">
        <v>3781</v>
      </c>
      <c r="E5106" s="1" t="n">
        <v>1621</v>
      </c>
      <c r="F5106" s="1" t="s">
        <v>351</v>
      </c>
      <c r="I5106" s="1" t="n">
        <v>875364</v>
      </c>
      <c r="J5106" s="1" t="n">
        <v>103630</v>
      </c>
      <c r="K5106" s="1" t="n">
        <v>7891991004107</v>
      </c>
      <c r="L5106" s="1" t="s">
        <v>4371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7" t="n">
        <v>46199</v>
      </c>
      <c r="C5107" s="1" t="n">
        <v>1</v>
      </c>
      <c r="D5107" s="1" t="s">
        <v>3781</v>
      </c>
      <c r="E5107" s="1" t="n">
        <v>1621</v>
      </c>
      <c r="F5107" s="1" t="s">
        <v>351</v>
      </c>
      <c r="I5107" s="1" t="n">
        <v>875364</v>
      </c>
      <c r="J5107" s="1" t="n">
        <v>16185</v>
      </c>
      <c r="K5107" s="1" t="n">
        <v>7891149103102</v>
      </c>
      <c r="L5107" s="1" t="s">
        <v>6052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7" t="n">
        <v>46199</v>
      </c>
      <c r="C5108" s="1" t="n">
        <v>1</v>
      </c>
      <c r="D5108" s="1" t="s">
        <v>3781</v>
      </c>
      <c r="E5108" s="1" t="n">
        <v>1621</v>
      </c>
      <c r="F5108" s="1" t="s">
        <v>351</v>
      </c>
      <c r="I5108" s="1" t="n">
        <v>875364</v>
      </c>
      <c r="J5108" s="1" t="n">
        <v>56871</v>
      </c>
      <c r="K5108" s="1" t="n">
        <v>7891991298421</v>
      </c>
      <c r="L5108" s="1" t="s">
        <v>6066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7" t="n">
        <v>46199</v>
      </c>
      <c r="C5109" s="1" t="n">
        <v>1</v>
      </c>
      <c r="D5109" s="1" t="s">
        <v>3781</v>
      </c>
      <c r="E5109" s="1" t="n">
        <v>1642</v>
      </c>
      <c r="F5109" s="1" t="s">
        <v>184</v>
      </c>
      <c r="I5109" s="1" t="n">
        <v>1028313</v>
      </c>
      <c r="J5109" s="1" t="n">
        <v>104335</v>
      </c>
      <c r="K5109" s="1" t="n">
        <v>7896289210512</v>
      </c>
      <c r="L5109" s="1" t="s">
        <v>4163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7" t="n">
        <v>46199</v>
      </c>
      <c r="C5110" s="1" t="n">
        <v>1</v>
      </c>
      <c r="D5110" s="1" t="s">
        <v>3781</v>
      </c>
      <c r="E5110" s="1" t="n">
        <v>1642</v>
      </c>
      <c r="F5110" s="1" t="s">
        <v>184</v>
      </c>
      <c r="I5110" s="1" t="n">
        <v>1028313</v>
      </c>
      <c r="J5110" s="1" t="n">
        <v>105779</v>
      </c>
      <c r="K5110" s="1" t="n">
        <v>7896289211274</v>
      </c>
      <c r="L5110" s="1" t="s">
        <v>6067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7" t="n">
        <v>46199</v>
      </c>
      <c r="C5111" s="1" t="n">
        <v>1</v>
      </c>
      <c r="D5111" s="1" t="s">
        <v>3781</v>
      </c>
      <c r="E5111" s="1" t="n">
        <v>1642</v>
      </c>
      <c r="F5111" s="1" t="s">
        <v>184</v>
      </c>
      <c r="I5111" s="1" t="n">
        <v>1028313</v>
      </c>
      <c r="J5111" s="1" t="n">
        <v>105780</v>
      </c>
      <c r="K5111" s="1" t="n">
        <v>7896289210017</v>
      </c>
      <c r="L5111" s="1" t="s">
        <v>4164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7" t="n">
        <v>46199</v>
      </c>
      <c r="C5112" s="1" t="n">
        <v>1</v>
      </c>
      <c r="D5112" s="1" t="s">
        <v>3781</v>
      </c>
      <c r="E5112" s="1" t="n">
        <v>1642</v>
      </c>
      <c r="F5112" s="1" t="s">
        <v>184</v>
      </c>
      <c r="I5112" s="1" t="n">
        <v>1028313</v>
      </c>
      <c r="J5112" s="1" t="n">
        <v>105782</v>
      </c>
      <c r="K5112" s="1" t="n">
        <v>7896289210352</v>
      </c>
      <c r="L5112" s="1" t="s">
        <v>4165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7" t="n">
        <v>46199</v>
      </c>
      <c r="C5113" s="1" t="n">
        <v>1</v>
      </c>
      <c r="D5113" s="1" t="s">
        <v>3781</v>
      </c>
      <c r="E5113" s="1" t="n">
        <v>1642</v>
      </c>
      <c r="F5113" s="1" t="s">
        <v>184</v>
      </c>
      <c r="I5113" s="1" t="n">
        <v>1028313</v>
      </c>
      <c r="J5113" s="1" t="n">
        <v>106079</v>
      </c>
      <c r="K5113" s="1" t="n">
        <v>7896289210130</v>
      </c>
      <c r="L5113" s="1" t="s">
        <v>4166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7" t="n">
        <v>46199</v>
      </c>
      <c r="C5114" s="1" t="n">
        <v>1</v>
      </c>
      <c r="D5114" s="1" t="s">
        <v>3781</v>
      </c>
      <c r="E5114" s="1" t="n">
        <v>1642</v>
      </c>
      <c r="F5114" s="1" t="s">
        <v>184</v>
      </c>
      <c r="I5114" s="1" t="n">
        <v>1028313</v>
      </c>
      <c r="J5114" s="1" t="n">
        <v>106274</v>
      </c>
      <c r="K5114" s="1" t="n">
        <v>7896289210086</v>
      </c>
      <c r="L5114" s="1" t="s">
        <v>4167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7" t="n">
        <v>46199</v>
      </c>
      <c r="C5115" s="1" t="n">
        <v>1</v>
      </c>
      <c r="D5115" s="1" t="s">
        <v>3781</v>
      </c>
      <c r="E5115" s="1" t="n">
        <v>1642</v>
      </c>
      <c r="F5115" s="1" t="s">
        <v>184</v>
      </c>
      <c r="I5115" s="1" t="n">
        <v>1028313</v>
      </c>
      <c r="J5115" s="1" t="n">
        <v>106280</v>
      </c>
      <c r="K5115" s="1" t="n">
        <v>7896289210062</v>
      </c>
      <c r="L5115" s="1" t="s">
        <v>4168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7" t="n">
        <v>46199</v>
      </c>
      <c r="C5116" s="1" t="n">
        <v>1</v>
      </c>
      <c r="D5116" s="1" t="s">
        <v>3781</v>
      </c>
      <c r="E5116" s="1" t="n">
        <v>1642</v>
      </c>
      <c r="F5116" s="1" t="s">
        <v>184</v>
      </c>
      <c r="I5116" s="1" t="n">
        <v>1028313</v>
      </c>
      <c r="J5116" s="1" t="n">
        <v>106407</v>
      </c>
      <c r="K5116" s="1" t="n">
        <v>7896289210031</v>
      </c>
      <c r="L5116" s="1" t="s">
        <v>4169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7" t="n">
        <v>46199</v>
      </c>
      <c r="C5117" s="1" t="n">
        <v>1</v>
      </c>
      <c r="D5117" s="1" t="s">
        <v>3781</v>
      </c>
      <c r="E5117" s="1" t="n">
        <v>1642</v>
      </c>
      <c r="F5117" s="1" t="s">
        <v>184</v>
      </c>
      <c r="I5117" s="1" t="n">
        <v>1029068</v>
      </c>
      <c r="J5117" s="1" t="n">
        <v>20297</v>
      </c>
      <c r="K5117" s="1" t="n">
        <v>7896289210604</v>
      </c>
      <c r="L5117" s="1" t="s">
        <v>6068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7" t="n">
        <v>46199</v>
      </c>
      <c r="C5118" s="1" t="n">
        <v>1</v>
      </c>
      <c r="D5118" s="1" t="s">
        <v>3781</v>
      </c>
      <c r="E5118" s="1" t="n">
        <v>1642</v>
      </c>
      <c r="F5118" s="1" t="s">
        <v>184</v>
      </c>
      <c r="I5118" s="1" t="n">
        <v>1029068</v>
      </c>
      <c r="J5118" s="1" t="n">
        <v>104335</v>
      </c>
      <c r="K5118" s="1" t="n">
        <v>7896289210512</v>
      </c>
      <c r="L5118" s="1" t="s">
        <v>4163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7" t="n">
        <v>46199</v>
      </c>
      <c r="C5119" s="1" t="n">
        <v>1</v>
      </c>
      <c r="D5119" s="1" t="s">
        <v>3781</v>
      </c>
      <c r="E5119" s="1" t="n">
        <v>1642</v>
      </c>
      <c r="F5119" s="1" t="s">
        <v>184</v>
      </c>
      <c r="I5119" s="1" t="n">
        <v>1029068</v>
      </c>
      <c r="J5119" s="1" t="n">
        <v>105780</v>
      </c>
      <c r="K5119" s="1" t="n">
        <v>7896289210017</v>
      </c>
      <c r="L5119" s="1" t="s">
        <v>4164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7" t="n">
        <v>46199</v>
      </c>
      <c r="C5120" s="1" t="n">
        <v>1</v>
      </c>
      <c r="D5120" s="1" t="s">
        <v>3781</v>
      </c>
      <c r="E5120" s="1" t="n">
        <v>1642</v>
      </c>
      <c r="F5120" s="1" t="s">
        <v>184</v>
      </c>
      <c r="I5120" s="1" t="n">
        <v>1029068</v>
      </c>
      <c r="J5120" s="1" t="n">
        <v>105782</v>
      </c>
      <c r="K5120" s="1" t="n">
        <v>7896289210352</v>
      </c>
      <c r="L5120" s="1" t="s">
        <v>4165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7" t="n">
        <v>46199</v>
      </c>
      <c r="C5121" s="1" t="n">
        <v>1</v>
      </c>
      <c r="D5121" s="1" t="s">
        <v>3781</v>
      </c>
      <c r="E5121" s="1" t="n">
        <v>1642</v>
      </c>
      <c r="F5121" s="1" t="s">
        <v>184</v>
      </c>
      <c r="I5121" s="1" t="n">
        <v>1029068</v>
      </c>
      <c r="J5121" s="1" t="n">
        <v>106079</v>
      </c>
      <c r="K5121" s="1" t="n">
        <v>7896289210130</v>
      </c>
      <c r="L5121" s="1" t="s">
        <v>4166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7" t="n">
        <v>46199</v>
      </c>
      <c r="C5122" s="1" t="n">
        <v>1</v>
      </c>
      <c r="D5122" s="1" t="s">
        <v>3781</v>
      </c>
      <c r="E5122" s="1" t="n">
        <v>1642</v>
      </c>
      <c r="F5122" s="1" t="s">
        <v>184</v>
      </c>
      <c r="I5122" s="1" t="n">
        <v>1029068</v>
      </c>
      <c r="J5122" s="1" t="n">
        <v>106274</v>
      </c>
      <c r="K5122" s="1" t="n">
        <v>7896289210086</v>
      </c>
      <c r="L5122" s="1" t="s">
        <v>4167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7" t="n">
        <v>46199</v>
      </c>
      <c r="C5123" s="1" t="n">
        <v>1</v>
      </c>
      <c r="D5123" s="1" t="s">
        <v>3781</v>
      </c>
      <c r="E5123" s="1" t="n">
        <v>1642</v>
      </c>
      <c r="F5123" s="1" t="s">
        <v>184</v>
      </c>
      <c r="I5123" s="1" t="n">
        <v>1029068</v>
      </c>
      <c r="J5123" s="1" t="n">
        <v>106280</v>
      </c>
      <c r="K5123" s="1" t="n">
        <v>7896289210062</v>
      </c>
      <c r="L5123" s="1" t="s">
        <v>4168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7" t="n">
        <v>46199</v>
      </c>
      <c r="C5124" s="1" t="n">
        <v>1</v>
      </c>
      <c r="D5124" s="1" t="s">
        <v>3781</v>
      </c>
      <c r="E5124" s="1" t="n">
        <v>1642</v>
      </c>
      <c r="F5124" s="1" t="s">
        <v>184</v>
      </c>
      <c r="I5124" s="1" t="n">
        <v>1029068</v>
      </c>
      <c r="J5124" s="1" t="n">
        <v>106407</v>
      </c>
      <c r="K5124" s="1" t="n">
        <v>7896289210031</v>
      </c>
      <c r="L5124" s="1" t="s">
        <v>4169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7" t="n">
        <v>46199</v>
      </c>
      <c r="C5125" s="1" t="n">
        <v>1</v>
      </c>
      <c r="D5125" s="1" t="s">
        <v>3781</v>
      </c>
      <c r="E5125" s="1" t="n">
        <v>1642</v>
      </c>
      <c r="F5125" s="1" t="s">
        <v>184</v>
      </c>
      <c r="I5125" s="1" t="n">
        <v>1029068</v>
      </c>
      <c r="J5125" s="1" t="n">
        <v>38312</v>
      </c>
      <c r="K5125" s="1" t="n">
        <v>7896289210208</v>
      </c>
      <c r="L5125" s="1" t="s">
        <v>6069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7" t="n">
        <v>46199</v>
      </c>
      <c r="C5126" s="1" t="n">
        <v>1</v>
      </c>
      <c r="D5126" s="1" t="s">
        <v>3781</v>
      </c>
      <c r="E5126" s="1" t="n">
        <v>1705</v>
      </c>
      <c r="F5126" s="1" t="s">
        <v>173</v>
      </c>
      <c r="I5126" s="1" t="n">
        <v>1174709</v>
      </c>
      <c r="J5126" s="1" t="n">
        <v>66978</v>
      </c>
      <c r="K5126" s="1" t="n">
        <v>7896010006315</v>
      </c>
      <c r="L5126" s="1" t="s">
        <v>6070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7" t="n">
        <v>46199</v>
      </c>
      <c r="C5127" s="1" t="n">
        <v>1</v>
      </c>
      <c r="D5127" s="1" t="s">
        <v>3781</v>
      </c>
      <c r="E5127" s="1" t="n">
        <v>1705</v>
      </c>
      <c r="F5127" s="1" t="s">
        <v>173</v>
      </c>
      <c r="I5127" s="1" t="n">
        <v>1174709</v>
      </c>
      <c r="J5127" s="1" t="n">
        <v>81533</v>
      </c>
      <c r="K5127" s="1" t="n">
        <v>7896010006346</v>
      </c>
      <c r="L5127" s="1" t="s">
        <v>6071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7" t="n">
        <v>46199</v>
      </c>
      <c r="C5128" s="1" t="n">
        <v>1</v>
      </c>
      <c r="D5128" s="1" t="s">
        <v>3781</v>
      </c>
      <c r="E5128" s="1" t="n">
        <v>1705</v>
      </c>
      <c r="F5128" s="1" t="s">
        <v>173</v>
      </c>
      <c r="I5128" s="1" t="n">
        <v>1174710</v>
      </c>
      <c r="J5128" s="1" t="n">
        <v>102980</v>
      </c>
      <c r="K5128" s="1" t="n">
        <v>7895800201503</v>
      </c>
      <c r="L5128" s="1" t="s">
        <v>6072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7" t="n">
        <v>46199</v>
      </c>
      <c r="C5129" s="1" t="n">
        <v>1</v>
      </c>
      <c r="D5129" s="1" t="s">
        <v>3781</v>
      </c>
      <c r="E5129" s="1" t="n">
        <v>1705</v>
      </c>
      <c r="F5129" s="1" t="s">
        <v>173</v>
      </c>
      <c r="I5129" s="1" t="n">
        <v>1174710</v>
      </c>
      <c r="J5129" s="1" t="n">
        <v>16772</v>
      </c>
      <c r="K5129" s="1" t="n">
        <v>7895800309780</v>
      </c>
      <c r="L5129" s="1" t="s">
        <v>5164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7" t="n">
        <v>46199</v>
      </c>
      <c r="C5130" s="1" t="n">
        <v>1</v>
      </c>
      <c r="D5130" s="1" t="s">
        <v>3781</v>
      </c>
      <c r="E5130" s="1" t="n">
        <v>1705</v>
      </c>
      <c r="F5130" s="1" t="s">
        <v>173</v>
      </c>
      <c r="I5130" s="1" t="n">
        <v>1174710</v>
      </c>
      <c r="J5130" s="1" t="n">
        <v>16778</v>
      </c>
      <c r="K5130" s="1" t="n">
        <v>7895800304228</v>
      </c>
      <c r="L5130" s="1" t="s">
        <v>5165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7" t="n">
        <v>46199</v>
      </c>
      <c r="C5131" s="1" t="n">
        <v>1</v>
      </c>
      <c r="D5131" s="1" t="s">
        <v>3781</v>
      </c>
      <c r="E5131" s="1" t="n">
        <v>1705</v>
      </c>
      <c r="F5131" s="1" t="s">
        <v>173</v>
      </c>
      <c r="I5131" s="1" t="n">
        <v>1174710</v>
      </c>
      <c r="J5131" s="1" t="n">
        <v>16776</v>
      </c>
      <c r="K5131" s="1" t="n">
        <v>7895800304211</v>
      </c>
      <c r="L5131" s="1" t="s">
        <v>5166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7" t="n">
        <v>46199</v>
      </c>
      <c r="C5132" s="1" t="n">
        <v>1</v>
      </c>
      <c r="D5132" s="1" t="s">
        <v>3781</v>
      </c>
      <c r="E5132" s="1" t="n">
        <v>1705</v>
      </c>
      <c r="F5132" s="1" t="s">
        <v>173</v>
      </c>
      <c r="I5132" s="1" t="n">
        <v>1174710</v>
      </c>
      <c r="J5132" s="1" t="n">
        <v>29150</v>
      </c>
      <c r="K5132" s="1" t="n">
        <v>78938816</v>
      </c>
      <c r="L5132" s="1" t="s">
        <v>4776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7" t="n">
        <v>46199</v>
      </c>
      <c r="C5133" s="1" t="n">
        <v>1</v>
      </c>
      <c r="D5133" s="1" t="s">
        <v>3781</v>
      </c>
      <c r="E5133" s="1" t="n">
        <v>1705</v>
      </c>
      <c r="F5133" s="1" t="s">
        <v>173</v>
      </c>
      <c r="I5133" s="1" t="n">
        <v>1174710</v>
      </c>
      <c r="J5133" s="1" t="n">
        <v>29151</v>
      </c>
      <c r="K5133" s="1" t="n">
        <v>78938823</v>
      </c>
      <c r="L5133" s="1" t="s">
        <v>5598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7" t="n">
        <v>46199</v>
      </c>
      <c r="C5134" s="1" t="n">
        <v>1</v>
      </c>
      <c r="D5134" s="1" t="s">
        <v>3781</v>
      </c>
      <c r="E5134" s="1" t="n">
        <v>1705</v>
      </c>
      <c r="F5134" s="1" t="s">
        <v>173</v>
      </c>
      <c r="I5134" s="1" t="n">
        <v>1174710</v>
      </c>
      <c r="J5134" s="1" t="n">
        <v>29152</v>
      </c>
      <c r="K5134" s="1" t="n">
        <v>78938847</v>
      </c>
      <c r="L5134" s="1" t="s">
        <v>4777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7" t="n">
        <v>46199</v>
      </c>
      <c r="C5135" s="1" t="n">
        <v>1</v>
      </c>
      <c r="D5135" s="1" t="s">
        <v>3781</v>
      </c>
      <c r="E5135" s="1" t="n">
        <v>1705</v>
      </c>
      <c r="F5135" s="1" t="s">
        <v>173</v>
      </c>
      <c r="I5135" s="1" t="n">
        <v>1174710</v>
      </c>
      <c r="J5135" s="1" t="n">
        <v>29368</v>
      </c>
      <c r="K5135" s="1" t="n">
        <v>78932609</v>
      </c>
      <c r="L5135" s="1" t="s">
        <v>5901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7" t="n">
        <v>46199</v>
      </c>
      <c r="C5136" s="1" t="n">
        <v>1</v>
      </c>
      <c r="D5136" s="1" t="s">
        <v>3781</v>
      </c>
      <c r="E5136" s="1" t="n">
        <v>1705</v>
      </c>
      <c r="F5136" s="1" t="s">
        <v>173</v>
      </c>
      <c r="I5136" s="1" t="n">
        <v>1174710</v>
      </c>
      <c r="J5136" s="1" t="n">
        <v>52436</v>
      </c>
      <c r="K5136" s="1" t="n">
        <v>7895800002940</v>
      </c>
      <c r="L5136" s="1" t="s">
        <v>6073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7" t="n">
        <v>46199</v>
      </c>
      <c r="C5137" s="1" t="n">
        <v>1</v>
      </c>
      <c r="D5137" s="1" t="s">
        <v>3781</v>
      </c>
      <c r="E5137" s="1" t="n">
        <v>1705</v>
      </c>
      <c r="F5137" s="1" t="s">
        <v>173</v>
      </c>
      <c r="I5137" s="1" t="n">
        <v>1174710</v>
      </c>
      <c r="J5137" s="1" t="n">
        <v>52455</v>
      </c>
      <c r="K5137" s="1" t="n">
        <v>7895800002957</v>
      </c>
      <c r="L5137" s="1" t="s">
        <v>6074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7" t="n">
        <v>46199</v>
      </c>
      <c r="C5138" s="1" t="n">
        <v>1</v>
      </c>
      <c r="D5138" s="1" t="s">
        <v>3781</v>
      </c>
      <c r="E5138" s="1" t="n">
        <v>1705</v>
      </c>
      <c r="F5138" s="1" t="s">
        <v>173</v>
      </c>
      <c r="I5138" s="1" t="n">
        <v>1175957</v>
      </c>
      <c r="J5138" s="1" t="n">
        <v>102360</v>
      </c>
      <c r="K5138" s="1" t="n">
        <v>7894900593709</v>
      </c>
      <c r="L5138" s="1" t="s">
        <v>4471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7" t="n">
        <v>46199</v>
      </c>
      <c r="C5139" s="1" t="n">
        <v>1</v>
      </c>
      <c r="D5139" s="1" t="s">
        <v>3781</v>
      </c>
      <c r="E5139" s="1" t="n">
        <v>1705</v>
      </c>
      <c r="F5139" s="1" t="s">
        <v>173</v>
      </c>
      <c r="I5139" s="1" t="n">
        <v>1175957</v>
      </c>
      <c r="J5139" s="1" t="n">
        <v>102361</v>
      </c>
      <c r="K5139" s="1" t="n">
        <v>7894900573701</v>
      </c>
      <c r="L5139" s="1" t="s">
        <v>4472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7" t="n">
        <v>46199</v>
      </c>
      <c r="C5140" s="1" t="n">
        <v>1</v>
      </c>
      <c r="D5140" s="1" t="s">
        <v>3781</v>
      </c>
      <c r="E5140" s="1" t="n">
        <v>1705</v>
      </c>
      <c r="F5140" s="1" t="s">
        <v>173</v>
      </c>
      <c r="I5140" s="1" t="n">
        <v>1175957</v>
      </c>
      <c r="J5140" s="1" t="n">
        <v>102362</v>
      </c>
      <c r="K5140" s="1" t="n">
        <v>7894900583700</v>
      </c>
      <c r="L5140" s="1" t="s">
        <v>4473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7" t="n">
        <v>46199</v>
      </c>
      <c r="C5141" s="1" t="n">
        <v>1</v>
      </c>
      <c r="D5141" s="1" t="s">
        <v>3781</v>
      </c>
      <c r="E5141" s="1" t="n">
        <v>1705</v>
      </c>
      <c r="F5141" s="1" t="s">
        <v>173</v>
      </c>
      <c r="I5141" s="1" t="n">
        <v>1175957</v>
      </c>
      <c r="J5141" s="1" t="n">
        <v>102363</v>
      </c>
      <c r="K5141" s="1" t="n">
        <v>7894900563702</v>
      </c>
      <c r="L5141" s="1" t="s">
        <v>4474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7" t="n">
        <v>46199</v>
      </c>
      <c r="C5142" s="1" t="n">
        <v>1</v>
      </c>
      <c r="D5142" s="1" t="s">
        <v>3781</v>
      </c>
      <c r="E5142" s="1" t="n">
        <v>1705</v>
      </c>
      <c r="F5142" s="1" t="s">
        <v>173</v>
      </c>
      <c r="I5142" s="1" t="n">
        <v>1175957</v>
      </c>
      <c r="J5142" s="1" t="n">
        <v>104576</v>
      </c>
      <c r="K5142" s="1" t="n">
        <v>7898341430111</v>
      </c>
      <c r="L5142" s="1" t="s">
        <v>4477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7" t="n">
        <v>46199</v>
      </c>
      <c r="C5143" s="1" t="n">
        <v>1</v>
      </c>
      <c r="D5143" s="1" t="s">
        <v>3781</v>
      </c>
      <c r="E5143" s="1" t="n">
        <v>1705</v>
      </c>
      <c r="F5143" s="1" t="s">
        <v>173</v>
      </c>
      <c r="I5143" s="1" t="n">
        <v>1175957</v>
      </c>
      <c r="J5143" s="1" t="n">
        <v>24324</v>
      </c>
      <c r="K5143" s="1" t="n">
        <v>70847022015</v>
      </c>
      <c r="L5143" s="1" t="s">
        <v>4479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7" t="n">
        <v>46199</v>
      </c>
      <c r="C5144" s="1" t="n">
        <v>1</v>
      </c>
      <c r="D5144" s="1" t="s">
        <v>3781</v>
      </c>
      <c r="E5144" s="1" t="n">
        <v>1705</v>
      </c>
      <c r="F5144" s="1" t="s">
        <v>173</v>
      </c>
      <c r="I5144" s="1" t="n">
        <v>1175957</v>
      </c>
      <c r="J5144" s="1" t="n">
        <v>25906</v>
      </c>
      <c r="K5144" s="1" t="n">
        <v>7894900030396</v>
      </c>
      <c r="L5144" s="1" t="s">
        <v>4482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7" t="n">
        <v>46199</v>
      </c>
      <c r="C5145" s="1" t="n">
        <v>1</v>
      </c>
      <c r="D5145" s="1" t="s">
        <v>3781</v>
      </c>
      <c r="E5145" s="1" t="n">
        <v>1705</v>
      </c>
      <c r="F5145" s="1" t="s">
        <v>173</v>
      </c>
      <c r="I5145" s="1" t="n">
        <v>1175957</v>
      </c>
      <c r="J5145" s="1" t="n">
        <v>26195</v>
      </c>
      <c r="K5145" s="1" t="n">
        <v>7894900010398</v>
      </c>
      <c r="L5145" s="1" t="s">
        <v>4483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7" t="n">
        <v>46199</v>
      </c>
      <c r="C5146" s="1" t="n">
        <v>1</v>
      </c>
      <c r="D5146" s="1" t="s">
        <v>3781</v>
      </c>
      <c r="E5146" s="1" t="n">
        <v>1705</v>
      </c>
      <c r="F5146" s="1" t="s">
        <v>173</v>
      </c>
      <c r="I5146" s="1" t="n">
        <v>1175957</v>
      </c>
      <c r="J5146" s="1" t="n">
        <v>36983</v>
      </c>
      <c r="K5146" s="1" t="n">
        <v>7894900087123</v>
      </c>
      <c r="L5146" s="1" t="s">
        <v>4489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7" t="n">
        <v>46199</v>
      </c>
      <c r="C5147" s="1" t="n">
        <v>1</v>
      </c>
      <c r="D5147" s="1" t="s">
        <v>3781</v>
      </c>
      <c r="E5147" s="1" t="n">
        <v>1705</v>
      </c>
      <c r="F5147" s="1" t="s">
        <v>173</v>
      </c>
      <c r="I5147" s="1" t="n">
        <v>1175957</v>
      </c>
      <c r="J5147" s="1" t="n">
        <v>47082</v>
      </c>
      <c r="K5147" s="1" t="n">
        <v>1220000250031</v>
      </c>
      <c r="L5147" s="1" t="s">
        <v>4492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7" t="n">
        <v>46199</v>
      </c>
      <c r="C5148" s="1" t="n">
        <v>1</v>
      </c>
      <c r="D5148" s="1" t="s">
        <v>3781</v>
      </c>
      <c r="E5148" s="1" t="n">
        <v>1705</v>
      </c>
      <c r="F5148" s="1" t="s">
        <v>173</v>
      </c>
      <c r="I5148" s="1" t="n">
        <v>1175957</v>
      </c>
      <c r="J5148" s="1" t="n">
        <v>54315</v>
      </c>
      <c r="K5148" s="1" t="n">
        <v>1220000250222</v>
      </c>
      <c r="L5148" s="1" t="s">
        <v>4493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7" t="n">
        <v>46199</v>
      </c>
      <c r="C5149" s="1" t="n">
        <v>1</v>
      </c>
      <c r="D5149" s="1" t="s">
        <v>3781</v>
      </c>
      <c r="E5149" s="1" t="n">
        <v>1705</v>
      </c>
      <c r="F5149" s="1" t="s">
        <v>173</v>
      </c>
      <c r="I5149" s="1" t="n">
        <v>1175957</v>
      </c>
      <c r="J5149" s="1" t="n">
        <v>66038</v>
      </c>
      <c r="K5149" s="1" t="n">
        <v>7898938890076</v>
      </c>
      <c r="L5149" s="1" t="s">
        <v>4496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7" t="n">
        <v>46199</v>
      </c>
      <c r="C5150" s="1" t="n">
        <v>1</v>
      </c>
      <c r="D5150" s="1" t="s">
        <v>3781</v>
      </c>
      <c r="E5150" s="1" t="n">
        <v>1705</v>
      </c>
      <c r="F5150" s="1" t="s">
        <v>173</v>
      </c>
      <c r="I5150" s="1" t="n">
        <v>1175957</v>
      </c>
      <c r="J5150" s="1" t="n">
        <v>79144</v>
      </c>
      <c r="K5150" s="1" t="n">
        <v>7894900025026</v>
      </c>
      <c r="L5150" s="1" t="s">
        <v>4499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7" t="n">
        <v>46199</v>
      </c>
      <c r="C5151" s="1" t="n">
        <v>1</v>
      </c>
      <c r="D5151" s="1" t="s">
        <v>3781</v>
      </c>
      <c r="E5151" s="1" t="n">
        <v>1613</v>
      </c>
      <c r="F5151" s="1" t="s">
        <v>240</v>
      </c>
      <c r="I5151" s="1" t="n">
        <v>1600670</v>
      </c>
      <c r="J5151" s="1" t="n">
        <v>100034</v>
      </c>
      <c r="K5151" s="1" t="n">
        <v>35</v>
      </c>
      <c r="L5151" s="1" t="s">
        <v>4935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7" t="n">
        <v>46199</v>
      </c>
      <c r="C5152" s="1" t="n">
        <v>1</v>
      </c>
      <c r="D5152" s="1" t="s">
        <v>3781</v>
      </c>
      <c r="E5152" s="1" t="n">
        <v>1613</v>
      </c>
      <c r="F5152" s="1" t="s">
        <v>240</v>
      </c>
      <c r="I5152" s="1" t="n">
        <v>1600670</v>
      </c>
      <c r="J5152" s="1" t="n">
        <v>100034</v>
      </c>
      <c r="K5152" s="1" t="n">
        <v>35</v>
      </c>
      <c r="L5152" s="1" t="s">
        <v>4935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7" t="n">
        <v>46199</v>
      </c>
      <c r="C5153" s="1" t="n">
        <v>1</v>
      </c>
      <c r="D5153" s="1" t="s">
        <v>3781</v>
      </c>
      <c r="E5153" s="1" t="n">
        <v>1613</v>
      </c>
      <c r="F5153" s="1" t="s">
        <v>240</v>
      </c>
      <c r="I5153" s="1" t="n">
        <v>1600670</v>
      </c>
      <c r="J5153" s="1" t="n">
        <v>100042</v>
      </c>
      <c r="K5153" s="1" t="n">
        <v>43</v>
      </c>
      <c r="L5153" s="1" t="s">
        <v>4936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7" t="n">
        <v>46199</v>
      </c>
      <c r="C5154" s="1" t="n">
        <v>1</v>
      </c>
      <c r="D5154" s="1" t="s">
        <v>3781</v>
      </c>
      <c r="E5154" s="1" t="n">
        <v>1613</v>
      </c>
      <c r="F5154" s="1" t="s">
        <v>240</v>
      </c>
      <c r="I5154" s="1" t="n">
        <v>1600670</v>
      </c>
      <c r="J5154" s="1" t="n">
        <v>100045</v>
      </c>
      <c r="K5154" s="1" t="n">
        <v>46</v>
      </c>
      <c r="L5154" s="1" t="s">
        <v>4360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7" t="n">
        <v>46199</v>
      </c>
      <c r="C5155" s="1" t="n">
        <v>1</v>
      </c>
      <c r="D5155" s="1" t="s">
        <v>3781</v>
      </c>
      <c r="E5155" s="1" t="n">
        <v>1613</v>
      </c>
      <c r="F5155" s="1" t="s">
        <v>240</v>
      </c>
      <c r="I5155" s="1" t="n">
        <v>1600670</v>
      </c>
      <c r="J5155" s="1" t="n">
        <v>100059</v>
      </c>
      <c r="K5155" s="1" t="n">
        <v>60</v>
      </c>
      <c r="L5155" s="1" t="s">
        <v>6075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7" t="n">
        <v>46199</v>
      </c>
      <c r="C5156" s="1" t="n">
        <v>1</v>
      </c>
      <c r="D5156" s="1" t="s">
        <v>3781</v>
      </c>
      <c r="E5156" s="1" t="n">
        <v>1613</v>
      </c>
      <c r="F5156" s="1" t="s">
        <v>240</v>
      </c>
      <c r="I5156" s="1" t="n">
        <v>1600670</v>
      </c>
      <c r="J5156" s="1" t="n">
        <v>100073</v>
      </c>
      <c r="K5156" s="1" t="n">
        <v>74</v>
      </c>
      <c r="L5156" s="1" t="s">
        <v>4939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7" t="n">
        <v>46199</v>
      </c>
      <c r="C5157" s="1" t="n">
        <v>1</v>
      </c>
      <c r="D5157" s="1" t="s">
        <v>3781</v>
      </c>
      <c r="E5157" s="1" t="n">
        <v>1613</v>
      </c>
      <c r="F5157" s="1" t="s">
        <v>240</v>
      </c>
      <c r="I5157" s="1" t="n">
        <v>1600670</v>
      </c>
      <c r="J5157" s="1" t="n">
        <v>102408</v>
      </c>
      <c r="K5157" s="1" t="n">
        <v>7891515602918</v>
      </c>
      <c r="L5157" s="1" t="s">
        <v>4551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7" t="n">
        <v>46199</v>
      </c>
      <c r="C5158" s="1" t="n">
        <v>1</v>
      </c>
      <c r="D5158" s="1" t="s">
        <v>3781</v>
      </c>
      <c r="E5158" s="1" t="n">
        <v>1613</v>
      </c>
      <c r="F5158" s="1" t="s">
        <v>240</v>
      </c>
      <c r="I5158" s="1" t="n">
        <v>1600670</v>
      </c>
      <c r="J5158" s="1" t="n">
        <v>103796</v>
      </c>
      <c r="K5158" s="1" t="n">
        <v>7893000436725</v>
      </c>
      <c r="L5158" s="1" t="s">
        <v>4943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7" t="n">
        <v>46199</v>
      </c>
      <c r="C5159" s="1" t="n">
        <v>1</v>
      </c>
      <c r="D5159" s="1" t="s">
        <v>3781</v>
      </c>
      <c r="E5159" s="1" t="n">
        <v>1613</v>
      </c>
      <c r="F5159" s="1" t="s">
        <v>240</v>
      </c>
      <c r="I5159" s="1" t="n">
        <v>1600670</v>
      </c>
      <c r="J5159" s="1" t="n">
        <v>103830</v>
      </c>
      <c r="K5159" s="1" t="n">
        <v>7893000394209</v>
      </c>
      <c r="L5159" s="1" t="s">
        <v>4944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7" t="n">
        <v>46199</v>
      </c>
      <c r="C5160" s="1" t="n">
        <v>1</v>
      </c>
      <c r="D5160" s="1" t="s">
        <v>3781</v>
      </c>
      <c r="E5160" s="1" t="n">
        <v>1613</v>
      </c>
      <c r="F5160" s="1" t="s">
        <v>240</v>
      </c>
      <c r="I5160" s="1" t="n">
        <v>1600670</v>
      </c>
      <c r="J5160" s="1" t="n">
        <v>103848</v>
      </c>
      <c r="K5160" s="1" t="n">
        <v>7893000488878</v>
      </c>
      <c r="L5160" s="1" t="s">
        <v>4945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7" t="n">
        <v>46199</v>
      </c>
      <c r="C5161" s="1" t="n">
        <v>1</v>
      </c>
      <c r="D5161" s="1" t="s">
        <v>3781</v>
      </c>
      <c r="E5161" s="1" t="n">
        <v>1613</v>
      </c>
      <c r="F5161" s="1" t="s">
        <v>240</v>
      </c>
      <c r="I5161" s="1" t="n">
        <v>1600670</v>
      </c>
      <c r="J5161" s="1" t="n">
        <v>103851</v>
      </c>
      <c r="K5161" s="1" t="n">
        <v>7893000482401</v>
      </c>
      <c r="L5161" s="1" t="s">
        <v>4946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7" t="n">
        <v>46199</v>
      </c>
      <c r="C5162" s="1" t="n">
        <v>1</v>
      </c>
      <c r="D5162" s="1" t="s">
        <v>3781</v>
      </c>
      <c r="E5162" s="1" t="n">
        <v>1613</v>
      </c>
      <c r="F5162" s="1" t="s">
        <v>240</v>
      </c>
      <c r="I5162" s="1" t="n">
        <v>1600670</v>
      </c>
      <c r="J5162" s="1" t="n">
        <v>104014</v>
      </c>
      <c r="K5162" s="1" t="n">
        <v>7893000863125</v>
      </c>
      <c r="L5162" s="1" t="s">
        <v>4947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7" t="n">
        <v>46199</v>
      </c>
      <c r="C5163" s="1" t="n">
        <v>1</v>
      </c>
      <c r="D5163" s="1" t="s">
        <v>3781</v>
      </c>
      <c r="E5163" s="1" t="n">
        <v>1613</v>
      </c>
      <c r="F5163" s="1" t="s">
        <v>240</v>
      </c>
      <c r="I5163" s="1" t="n">
        <v>1600670</v>
      </c>
      <c r="J5163" s="1" t="n">
        <v>105663</v>
      </c>
      <c r="K5163" s="1" t="n">
        <v>7893000980006</v>
      </c>
      <c r="L5163" s="1" t="s">
        <v>4949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7" t="n">
        <v>46199</v>
      </c>
      <c r="C5164" s="1" t="n">
        <v>1</v>
      </c>
      <c r="D5164" s="1" t="s">
        <v>3781</v>
      </c>
      <c r="E5164" s="1" t="n">
        <v>1613</v>
      </c>
      <c r="F5164" s="1" t="s">
        <v>240</v>
      </c>
      <c r="I5164" s="1" t="n">
        <v>1600670</v>
      </c>
      <c r="J5164" s="1" t="n">
        <v>108550</v>
      </c>
      <c r="K5164" s="1" t="n">
        <v>7893000674233</v>
      </c>
      <c r="L5164" s="1" t="s">
        <v>4950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7" t="n">
        <v>46199</v>
      </c>
      <c r="C5165" s="1" t="n">
        <v>1</v>
      </c>
      <c r="D5165" s="1" t="s">
        <v>3781</v>
      </c>
      <c r="E5165" s="1" t="n">
        <v>1613</v>
      </c>
      <c r="F5165" s="1" t="s">
        <v>240</v>
      </c>
      <c r="I5165" s="1" t="n">
        <v>1600670</v>
      </c>
      <c r="J5165" s="1" t="n">
        <v>109076</v>
      </c>
      <c r="K5165" s="1" t="n">
        <v>7891515989408</v>
      </c>
      <c r="L5165" s="1" t="s">
        <v>4953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7" t="n">
        <v>46199</v>
      </c>
      <c r="C5166" s="1" t="n">
        <v>1</v>
      </c>
      <c r="D5166" s="1" t="s">
        <v>3781</v>
      </c>
      <c r="E5166" s="1" t="n">
        <v>1613</v>
      </c>
      <c r="F5166" s="1" t="s">
        <v>240</v>
      </c>
      <c r="I5166" s="1" t="n">
        <v>1600670</v>
      </c>
      <c r="J5166" s="1" t="n">
        <v>12814</v>
      </c>
      <c r="K5166" s="1" t="n">
        <v>7891515614065</v>
      </c>
      <c r="L5166" s="1" t="s">
        <v>4948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7" t="n">
        <v>46199</v>
      </c>
      <c r="C5167" s="1" t="n">
        <v>1</v>
      </c>
      <c r="D5167" s="1" t="s">
        <v>3781</v>
      </c>
      <c r="E5167" s="1" t="n">
        <v>1613</v>
      </c>
      <c r="F5167" s="1" t="s">
        <v>240</v>
      </c>
      <c r="I5167" s="1" t="n">
        <v>1600670</v>
      </c>
      <c r="J5167" s="1" t="n">
        <v>14868</v>
      </c>
      <c r="K5167" s="1" t="n">
        <v>7891515901059</v>
      </c>
      <c r="L5167" s="1" t="s">
        <v>4957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7" t="n">
        <v>46199</v>
      </c>
      <c r="C5168" s="1" t="n">
        <v>1</v>
      </c>
      <c r="D5168" s="1" t="s">
        <v>3781</v>
      </c>
      <c r="E5168" s="1" t="n">
        <v>1613</v>
      </c>
      <c r="F5168" s="1" t="s">
        <v>240</v>
      </c>
      <c r="I5168" s="1" t="n">
        <v>1600670</v>
      </c>
      <c r="J5168" s="1" t="n">
        <v>16669</v>
      </c>
      <c r="K5168" s="1" t="n">
        <v>7893000005945</v>
      </c>
      <c r="L5168" s="1" t="s">
        <v>4958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7" t="n">
        <v>46199</v>
      </c>
      <c r="C5169" s="1" t="n">
        <v>1</v>
      </c>
      <c r="D5169" s="1" t="s">
        <v>3781</v>
      </c>
      <c r="E5169" s="1" t="n">
        <v>1613</v>
      </c>
      <c r="F5169" s="1" t="s">
        <v>240</v>
      </c>
      <c r="I5169" s="1" t="n">
        <v>1600670</v>
      </c>
      <c r="J5169" s="1" t="n">
        <v>17530</v>
      </c>
      <c r="K5169" s="1" t="n">
        <v>7893000005976</v>
      </c>
      <c r="L5169" s="1" t="s">
        <v>4959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7" t="n">
        <v>46199</v>
      </c>
      <c r="C5170" s="1" t="n">
        <v>1</v>
      </c>
      <c r="D5170" s="1" t="s">
        <v>3781</v>
      </c>
      <c r="E5170" s="1" t="n">
        <v>1613</v>
      </c>
      <c r="F5170" s="1" t="s">
        <v>240</v>
      </c>
      <c r="I5170" s="1" t="n">
        <v>1600670</v>
      </c>
      <c r="J5170" s="1" t="n">
        <v>21344</v>
      </c>
      <c r="K5170" s="1" t="n">
        <v>7893000632073</v>
      </c>
      <c r="L5170" s="1" t="s">
        <v>6076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7" t="n">
        <v>46199</v>
      </c>
      <c r="C5171" s="1" t="n">
        <v>1</v>
      </c>
      <c r="D5171" s="1" t="s">
        <v>3781</v>
      </c>
      <c r="E5171" s="1" t="n">
        <v>1613</v>
      </c>
      <c r="F5171" s="1" t="s">
        <v>240</v>
      </c>
      <c r="I5171" s="1" t="n">
        <v>1600670</v>
      </c>
      <c r="J5171" s="1" t="n">
        <v>22157</v>
      </c>
      <c r="K5171" s="1" t="n">
        <v>7891515431938</v>
      </c>
      <c r="L5171" s="1" t="s">
        <v>6077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7" t="n">
        <v>46199</v>
      </c>
      <c r="C5172" s="1" t="n">
        <v>1</v>
      </c>
      <c r="D5172" s="1" t="s">
        <v>3781</v>
      </c>
      <c r="E5172" s="1" t="n">
        <v>1613</v>
      </c>
      <c r="F5172" s="1" t="s">
        <v>240</v>
      </c>
      <c r="I5172" s="1" t="n">
        <v>1600670</v>
      </c>
      <c r="J5172" s="1" t="n">
        <v>22445</v>
      </c>
      <c r="K5172" s="1" t="n">
        <v>7891515432089</v>
      </c>
      <c r="L5172" s="1" t="s">
        <v>6078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7" t="n">
        <v>46199</v>
      </c>
      <c r="C5173" s="1" t="n">
        <v>1</v>
      </c>
      <c r="D5173" s="1" t="s">
        <v>3781</v>
      </c>
      <c r="E5173" s="1" t="n">
        <v>1613</v>
      </c>
      <c r="F5173" s="1" t="s">
        <v>240</v>
      </c>
      <c r="I5173" s="1" t="n">
        <v>1600670</v>
      </c>
      <c r="J5173" s="1" t="n">
        <v>23695</v>
      </c>
      <c r="K5173" s="1" t="n">
        <v>7891515474126</v>
      </c>
      <c r="L5173" s="1" t="s">
        <v>4963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7" t="n">
        <v>46199</v>
      </c>
      <c r="C5174" s="1" t="n">
        <v>1</v>
      </c>
      <c r="D5174" s="1" t="s">
        <v>3781</v>
      </c>
      <c r="E5174" s="1" t="n">
        <v>1613</v>
      </c>
      <c r="F5174" s="1" t="s">
        <v>240</v>
      </c>
      <c r="I5174" s="1" t="n">
        <v>1600670</v>
      </c>
      <c r="J5174" s="1" t="n">
        <v>23782</v>
      </c>
      <c r="K5174" s="1" t="n">
        <v>7891515475703</v>
      </c>
      <c r="L5174" s="1" t="s">
        <v>4964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7" t="n">
        <v>46199</v>
      </c>
      <c r="C5175" s="1" t="n">
        <v>1</v>
      </c>
      <c r="D5175" s="1" t="s">
        <v>3781</v>
      </c>
      <c r="E5175" s="1" t="n">
        <v>1613</v>
      </c>
      <c r="F5175" s="1" t="s">
        <v>240</v>
      </c>
      <c r="I5175" s="1" t="n">
        <v>1600670</v>
      </c>
      <c r="J5175" s="1" t="n">
        <v>25313</v>
      </c>
      <c r="K5175" s="1" t="n">
        <v>7891515485528</v>
      </c>
      <c r="L5175" s="1" t="s">
        <v>4965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7" t="n">
        <v>46199</v>
      </c>
      <c r="C5176" s="1" t="n">
        <v>1</v>
      </c>
      <c r="D5176" s="1" t="s">
        <v>3781</v>
      </c>
      <c r="E5176" s="1" t="n">
        <v>1613</v>
      </c>
      <c r="F5176" s="1" t="s">
        <v>240</v>
      </c>
      <c r="I5176" s="1" t="n">
        <v>1600670</v>
      </c>
      <c r="J5176" s="1" t="n">
        <v>25698</v>
      </c>
      <c r="K5176" s="1" t="n">
        <v>7891515485535</v>
      </c>
      <c r="L5176" s="1" t="s">
        <v>5698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7" t="n">
        <v>46199</v>
      </c>
      <c r="C5177" s="1" t="n">
        <v>1</v>
      </c>
      <c r="D5177" s="1" t="s">
        <v>3781</v>
      </c>
      <c r="E5177" s="1" t="n">
        <v>1613</v>
      </c>
      <c r="F5177" s="1" t="s">
        <v>240</v>
      </c>
      <c r="I5177" s="1" t="n">
        <v>1600670</v>
      </c>
      <c r="J5177" s="1" t="n">
        <v>26125</v>
      </c>
      <c r="K5177" s="1" t="n">
        <v>7891515490218</v>
      </c>
      <c r="L5177" s="1" t="s">
        <v>6079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7" t="n">
        <v>46199</v>
      </c>
      <c r="C5178" s="1" t="n">
        <v>1</v>
      </c>
      <c r="D5178" s="1" t="s">
        <v>3781</v>
      </c>
      <c r="E5178" s="1" t="n">
        <v>1613</v>
      </c>
      <c r="F5178" s="1" t="s">
        <v>240</v>
      </c>
      <c r="I5178" s="1" t="n">
        <v>1600670</v>
      </c>
      <c r="J5178" s="1" t="n">
        <v>26390</v>
      </c>
      <c r="K5178" s="1" t="n">
        <v>1182</v>
      </c>
      <c r="L5178" s="1" t="s">
        <v>6080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7" t="n">
        <v>46199</v>
      </c>
      <c r="C5179" s="1" t="n">
        <v>1</v>
      </c>
      <c r="D5179" s="1" t="s">
        <v>3781</v>
      </c>
      <c r="E5179" s="1" t="n">
        <v>1613</v>
      </c>
      <c r="F5179" s="1" t="s">
        <v>240</v>
      </c>
      <c r="I5179" s="1" t="n">
        <v>1600670</v>
      </c>
      <c r="J5179" s="1" t="n">
        <v>29058</v>
      </c>
      <c r="K5179" s="1" t="n">
        <v>7893000436992</v>
      </c>
      <c r="L5179" s="1" t="s">
        <v>5699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7" t="n">
        <v>46199</v>
      </c>
      <c r="C5180" s="1" t="n">
        <v>1</v>
      </c>
      <c r="D5180" s="1" t="s">
        <v>3781</v>
      </c>
      <c r="E5180" s="1" t="n">
        <v>1613</v>
      </c>
      <c r="F5180" s="1" t="s">
        <v>240</v>
      </c>
      <c r="I5180" s="1" t="n">
        <v>1600670</v>
      </c>
      <c r="J5180" s="1" t="n">
        <v>30464</v>
      </c>
      <c r="K5180" s="1" t="n">
        <v>7891515474133</v>
      </c>
      <c r="L5180" s="1" t="s">
        <v>4966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7" t="n">
        <v>46199</v>
      </c>
      <c r="C5181" s="1" t="n">
        <v>1</v>
      </c>
      <c r="D5181" s="1" t="s">
        <v>3781</v>
      </c>
      <c r="E5181" s="1" t="n">
        <v>1613</v>
      </c>
      <c r="F5181" s="1" t="s">
        <v>240</v>
      </c>
      <c r="I5181" s="1" t="n">
        <v>1600670</v>
      </c>
      <c r="J5181" s="1" t="n">
        <v>33512</v>
      </c>
      <c r="K5181" s="1" t="n">
        <v>7891515546519</v>
      </c>
      <c r="L5181" s="1" t="s">
        <v>6081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7" t="n">
        <v>46199</v>
      </c>
      <c r="C5182" s="1" t="n">
        <v>1</v>
      </c>
      <c r="D5182" s="1" t="s">
        <v>3781</v>
      </c>
      <c r="E5182" s="1" t="n">
        <v>1613</v>
      </c>
      <c r="F5182" s="1" t="s">
        <v>240</v>
      </c>
      <c r="I5182" s="1" t="n">
        <v>1600670</v>
      </c>
      <c r="J5182" s="1" t="n">
        <v>110181</v>
      </c>
      <c r="K5182" s="1" t="n">
        <v>37389</v>
      </c>
      <c r="L5182" s="1" t="s">
        <v>4971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7" t="n">
        <v>46199</v>
      </c>
      <c r="C5183" s="1" t="n">
        <v>1</v>
      </c>
      <c r="D5183" s="1" t="s">
        <v>3781</v>
      </c>
      <c r="E5183" s="1" t="n">
        <v>1613</v>
      </c>
      <c r="F5183" s="1" t="s">
        <v>240</v>
      </c>
      <c r="I5183" s="1" t="n">
        <v>1600670</v>
      </c>
      <c r="J5183" s="1" t="n">
        <v>55565</v>
      </c>
      <c r="K5183" s="1" t="n">
        <v>7891515598266</v>
      </c>
      <c r="L5183" s="1" t="s">
        <v>6082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7" t="n">
        <v>46199</v>
      </c>
      <c r="C5184" s="1" t="n">
        <v>1</v>
      </c>
      <c r="D5184" s="1" t="s">
        <v>3781</v>
      </c>
      <c r="E5184" s="1" t="n">
        <v>1683</v>
      </c>
      <c r="F5184" s="1" t="s">
        <v>677</v>
      </c>
      <c r="I5184" s="1" t="n">
        <v>1638578</v>
      </c>
      <c r="J5184" s="1" t="n">
        <v>109791</v>
      </c>
      <c r="K5184" s="1" t="n">
        <v>9667</v>
      </c>
      <c r="L5184" s="1" t="s">
        <v>4824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7" t="n">
        <v>46199</v>
      </c>
      <c r="C5185" s="1" t="n">
        <v>1</v>
      </c>
      <c r="D5185" s="1" t="s">
        <v>3781</v>
      </c>
      <c r="E5185" s="1" t="n">
        <v>1683</v>
      </c>
      <c r="F5185" s="1" t="s">
        <v>677</v>
      </c>
      <c r="I5185" s="1" t="n">
        <v>1638578</v>
      </c>
      <c r="J5185" s="1" t="n">
        <v>37361</v>
      </c>
      <c r="K5185" s="1" t="n">
        <v>2240817</v>
      </c>
      <c r="L5185" s="1" t="s">
        <v>3824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7" t="n">
        <v>46199</v>
      </c>
      <c r="C5186" s="1" t="n">
        <v>1</v>
      </c>
      <c r="D5186" s="1" t="s">
        <v>3781</v>
      </c>
      <c r="E5186" s="1" t="n">
        <v>1683</v>
      </c>
      <c r="F5186" s="1" t="s">
        <v>677</v>
      </c>
      <c r="I5186" s="1" t="n">
        <v>1638582</v>
      </c>
      <c r="J5186" s="1" t="n">
        <v>109791</v>
      </c>
      <c r="K5186" s="1" t="n">
        <v>9667</v>
      </c>
      <c r="L5186" s="1" t="s">
        <v>4824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7" t="n">
        <v>46199</v>
      </c>
      <c r="C5187" s="1" t="n">
        <v>1</v>
      </c>
      <c r="D5187" s="1" t="s">
        <v>3781</v>
      </c>
      <c r="E5187" s="1" t="n">
        <v>1683</v>
      </c>
      <c r="F5187" s="1" t="s">
        <v>677</v>
      </c>
      <c r="I5187" s="1" t="n">
        <v>1638582</v>
      </c>
      <c r="J5187" s="1" t="n">
        <v>37361</v>
      </c>
      <c r="K5187" s="1" t="n">
        <v>2240817</v>
      </c>
      <c r="L5187" s="1" t="s">
        <v>3824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7" t="n">
        <v>46199</v>
      </c>
      <c r="C5188" s="1" t="n">
        <v>1</v>
      </c>
      <c r="D5188" s="1" t="s">
        <v>3781</v>
      </c>
      <c r="E5188" s="1" t="n">
        <v>1683</v>
      </c>
      <c r="F5188" s="1" t="s">
        <v>677</v>
      </c>
      <c r="I5188" s="1" t="n">
        <v>1638586</v>
      </c>
      <c r="J5188" s="1" t="n">
        <v>109791</v>
      </c>
      <c r="K5188" s="1" t="n">
        <v>9667</v>
      </c>
      <c r="L5188" s="1" t="s">
        <v>4824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7" t="n">
        <v>46199</v>
      </c>
      <c r="C5189" s="1" t="n">
        <v>1</v>
      </c>
      <c r="D5189" s="1" t="s">
        <v>3781</v>
      </c>
      <c r="E5189" s="1" t="n">
        <v>1683</v>
      </c>
      <c r="F5189" s="1" t="s">
        <v>677</v>
      </c>
      <c r="I5189" s="1" t="n">
        <v>1638586</v>
      </c>
      <c r="J5189" s="1" t="n">
        <v>37361</v>
      </c>
      <c r="K5189" s="1" t="n">
        <v>2240817</v>
      </c>
      <c r="L5189" s="1" t="s">
        <v>3824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7" t="n">
        <v>46199</v>
      </c>
      <c r="C5190" s="1" t="n">
        <v>1</v>
      </c>
      <c r="D5190" s="1" t="s">
        <v>3781</v>
      </c>
      <c r="E5190" s="1" t="n">
        <v>1683</v>
      </c>
      <c r="F5190" s="1" t="s">
        <v>677</v>
      </c>
      <c r="I5190" s="1" t="n">
        <v>1638595</v>
      </c>
      <c r="J5190" s="1" t="n">
        <v>37361</v>
      </c>
      <c r="K5190" s="1" t="n">
        <v>2240817</v>
      </c>
      <c r="L5190" s="1" t="s">
        <v>3824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7" t="n">
        <v>46199</v>
      </c>
      <c r="C5191" s="1" t="n">
        <v>1</v>
      </c>
      <c r="D5191" s="1" t="s">
        <v>3781</v>
      </c>
      <c r="E5191" s="1" t="n">
        <v>1608</v>
      </c>
      <c r="F5191" s="1" t="s">
        <v>75</v>
      </c>
      <c r="I5191" s="1" t="n">
        <v>1681442</v>
      </c>
      <c r="J5191" s="1" t="n">
        <v>35395</v>
      </c>
      <c r="K5191" s="1" t="n">
        <v>7891025119852</v>
      </c>
      <c r="L5191" s="1" t="s">
        <v>4085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7" t="n">
        <v>46199</v>
      </c>
      <c r="C5192" s="1" t="n">
        <v>1</v>
      </c>
      <c r="D5192" s="1" t="s">
        <v>3781</v>
      </c>
      <c r="E5192" s="1" t="n">
        <v>1705</v>
      </c>
      <c r="F5192" s="1" t="s">
        <v>173</v>
      </c>
      <c r="I5192" s="1" t="n">
        <v>1899789</v>
      </c>
      <c r="J5192" s="1" t="n">
        <v>103140</v>
      </c>
      <c r="K5192" s="1" t="n">
        <v>7894900031751</v>
      </c>
      <c r="L5192" s="1" t="s">
        <v>5530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7" t="n">
        <v>46199</v>
      </c>
      <c r="C5193" s="1" t="n">
        <v>1</v>
      </c>
      <c r="D5193" s="1" t="s">
        <v>3781</v>
      </c>
      <c r="E5193" s="1" t="n">
        <v>1705</v>
      </c>
      <c r="F5193" s="1" t="s">
        <v>173</v>
      </c>
      <c r="I5193" s="1" t="n">
        <v>1899789</v>
      </c>
      <c r="J5193" s="1" t="n">
        <v>103142</v>
      </c>
      <c r="K5193" s="1" t="n">
        <v>7894900011753</v>
      </c>
      <c r="L5193" s="1" t="s">
        <v>4527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7" t="n">
        <v>46199</v>
      </c>
      <c r="C5194" s="1" t="n">
        <v>1</v>
      </c>
      <c r="D5194" s="1" t="s">
        <v>3781</v>
      </c>
      <c r="E5194" s="1" t="n">
        <v>1705</v>
      </c>
      <c r="F5194" s="1" t="s">
        <v>173</v>
      </c>
      <c r="I5194" s="1" t="n">
        <v>1899789</v>
      </c>
      <c r="J5194" s="1" t="n">
        <v>103145</v>
      </c>
      <c r="K5194" s="1" t="n">
        <v>7894900051513</v>
      </c>
      <c r="L5194" s="1" t="s">
        <v>5531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7" t="n">
        <v>46199</v>
      </c>
      <c r="C5195" s="1" t="n">
        <v>1</v>
      </c>
      <c r="D5195" s="1" t="s">
        <v>3781</v>
      </c>
      <c r="E5195" s="1" t="n">
        <v>1705</v>
      </c>
      <c r="F5195" s="1" t="s">
        <v>173</v>
      </c>
      <c r="I5195" s="1" t="n">
        <v>1899789</v>
      </c>
      <c r="J5195" s="1" t="n">
        <v>103146</v>
      </c>
      <c r="K5195" s="1" t="n">
        <v>7894900031515</v>
      </c>
      <c r="L5195" s="1" t="s">
        <v>4503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7" t="n">
        <v>46199</v>
      </c>
      <c r="C5196" s="1" t="n">
        <v>1</v>
      </c>
      <c r="D5196" s="1" t="s">
        <v>3781</v>
      </c>
      <c r="E5196" s="1" t="n">
        <v>1705</v>
      </c>
      <c r="F5196" s="1" t="s">
        <v>173</v>
      </c>
      <c r="I5196" s="1" t="n">
        <v>1899789</v>
      </c>
      <c r="J5196" s="1" t="n">
        <v>103158</v>
      </c>
      <c r="K5196" s="1" t="n">
        <v>7894900060010</v>
      </c>
      <c r="L5196" s="1" t="s">
        <v>4475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7" t="n">
        <v>46199</v>
      </c>
      <c r="C5197" s="1" t="n">
        <v>1</v>
      </c>
      <c r="D5197" s="1" t="s">
        <v>3781</v>
      </c>
      <c r="E5197" s="1" t="n">
        <v>1705</v>
      </c>
      <c r="F5197" s="1" t="s">
        <v>173</v>
      </c>
      <c r="I5197" s="1" t="n">
        <v>1899789</v>
      </c>
      <c r="J5197" s="1" t="n">
        <v>103159</v>
      </c>
      <c r="K5197" s="1" t="n">
        <v>7894900050011</v>
      </c>
      <c r="L5197" s="1" t="s">
        <v>5533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7" t="n">
        <v>46199</v>
      </c>
      <c r="C5198" s="1" t="n">
        <v>1</v>
      </c>
      <c r="D5198" s="1" t="s">
        <v>3781</v>
      </c>
      <c r="E5198" s="1" t="n">
        <v>1705</v>
      </c>
      <c r="F5198" s="1" t="s">
        <v>173</v>
      </c>
      <c r="I5198" s="1" t="n">
        <v>1899789</v>
      </c>
      <c r="J5198" s="1" t="n">
        <v>103160</v>
      </c>
      <c r="K5198" s="1" t="n">
        <v>7894900030013</v>
      </c>
      <c r="L5198" s="1" t="s">
        <v>4504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7" t="n">
        <v>46199</v>
      </c>
      <c r="C5199" s="1" t="n">
        <v>1</v>
      </c>
      <c r="D5199" s="1" t="s">
        <v>3781</v>
      </c>
      <c r="E5199" s="1" t="n">
        <v>1705</v>
      </c>
      <c r="F5199" s="1" t="s">
        <v>173</v>
      </c>
      <c r="I5199" s="1" t="n">
        <v>1899789</v>
      </c>
      <c r="J5199" s="1" t="n">
        <v>103161</v>
      </c>
      <c r="K5199" s="1" t="n">
        <v>7894900010015</v>
      </c>
      <c r="L5199" s="1" t="s">
        <v>4505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7" t="n">
        <v>46199</v>
      </c>
      <c r="C5200" s="1" t="n">
        <v>1</v>
      </c>
      <c r="D5200" s="1" t="s">
        <v>3781</v>
      </c>
      <c r="E5200" s="1" t="n">
        <v>1705</v>
      </c>
      <c r="F5200" s="1" t="s">
        <v>173</v>
      </c>
      <c r="I5200" s="1" t="n">
        <v>1899789</v>
      </c>
      <c r="J5200" s="1" t="n">
        <v>104472</v>
      </c>
      <c r="K5200" s="1" t="n">
        <v>7897105200038</v>
      </c>
      <c r="L5200" s="1" t="s">
        <v>4506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7" t="n">
        <v>46199</v>
      </c>
      <c r="C5201" s="1" t="n">
        <v>1</v>
      </c>
      <c r="D5201" s="1" t="s">
        <v>3781</v>
      </c>
      <c r="E5201" s="1" t="n">
        <v>1705</v>
      </c>
      <c r="F5201" s="1" t="s">
        <v>173</v>
      </c>
      <c r="I5201" s="1" t="n">
        <v>1899789</v>
      </c>
      <c r="J5201" s="1" t="n">
        <v>105323</v>
      </c>
      <c r="K5201" s="1" t="n">
        <v>7894900701753</v>
      </c>
      <c r="L5201" s="1" t="s">
        <v>4507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7" t="n">
        <v>46199</v>
      </c>
      <c r="C5202" s="1" t="n">
        <v>1</v>
      </c>
      <c r="D5202" s="1" t="s">
        <v>3781</v>
      </c>
      <c r="E5202" s="1" t="n">
        <v>1705</v>
      </c>
      <c r="F5202" s="1" t="s">
        <v>173</v>
      </c>
      <c r="I5202" s="1" t="n">
        <v>1899789</v>
      </c>
      <c r="J5202" s="1" t="n">
        <v>107100</v>
      </c>
      <c r="K5202" s="1" t="n">
        <v>7894900700015</v>
      </c>
      <c r="L5202" s="1" t="s">
        <v>4509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7" t="n">
        <v>46199</v>
      </c>
      <c r="C5203" s="1" t="n">
        <v>1</v>
      </c>
      <c r="D5203" s="1" t="s">
        <v>3781</v>
      </c>
      <c r="E5203" s="1" t="n">
        <v>1705</v>
      </c>
      <c r="F5203" s="1" t="s">
        <v>173</v>
      </c>
      <c r="I5203" s="1" t="n">
        <v>1899789</v>
      </c>
      <c r="J5203" s="1" t="n">
        <v>10830</v>
      </c>
      <c r="K5203" s="1" t="n">
        <v>7894900701517</v>
      </c>
      <c r="L5203" s="1" t="s">
        <v>5535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7" t="n">
        <v>46199</v>
      </c>
      <c r="C5204" s="1" t="n">
        <v>1</v>
      </c>
      <c r="D5204" s="1" t="s">
        <v>3781</v>
      </c>
      <c r="E5204" s="1" t="n">
        <v>1705</v>
      </c>
      <c r="F5204" s="1" t="s">
        <v>173</v>
      </c>
      <c r="I5204" s="1" t="n">
        <v>1899789</v>
      </c>
      <c r="J5204" s="1" t="n">
        <v>21183</v>
      </c>
      <c r="K5204" s="1" t="n">
        <v>7894900556063</v>
      </c>
      <c r="L5204" s="1" t="s">
        <v>4511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7" t="n">
        <v>46199</v>
      </c>
      <c r="C5205" s="1" t="n">
        <v>1</v>
      </c>
      <c r="D5205" s="1" t="s">
        <v>3781</v>
      </c>
      <c r="E5205" s="1" t="n">
        <v>1705</v>
      </c>
      <c r="F5205" s="1" t="s">
        <v>173</v>
      </c>
      <c r="I5205" s="1" t="n">
        <v>1899789</v>
      </c>
      <c r="J5205" s="1" t="n">
        <v>21425</v>
      </c>
      <c r="K5205" s="1" t="n">
        <v>7894900034219</v>
      </c>
      <c r="L5205" s="1" t="s">
        <v>4512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7" t="n">
        <v>46199</v>
      </c>
      <c r="C5206" s="1" t="n">
        <v>1</v>
      </c>
      <c r="D5206" s="1" t="s">
        <v>3781</v>
      </c>
      <c r="E5206" s="1" t="n">
        <v>1705</v>
      </c>
      <c r="F5206" s="1" t="s">
        <v>173</v>
      </c>
      <c r="I5206" s="1" t="n">
        <v>1899789</v>
      </c>
      <c r="J5206" s="1" t="n">
        <v>21426</v>
      </c>
      <c r="K5206" s="1" t="n">
        <v>7894900014211</v>
      </c>
      <c r="L5206" s="1" t="s">
        <v>4513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7" t="n">
        <v>46199</v>
      </c>
      <c r="C5207" s="1" t="n">
        <v>1</v>
      </c>
      <c r="D5207" s="1" t="s">
        <v>3781</v>
      </c>
      <c r="E5207" s="1" t="n">
        <v>1705</v>
      </c>
      <c r="F5207" s="1" t="s">
        <v>173</v>
      </c>
      <c r="I5207" s="1" t="n">
        <v>1899789</v>
      </c>
      <c r="J5207" s="1" t="n">
        <v>22893</v>
      </c>
      <c r="K5207" s="1" t="n">
        <v>7894900550061</v>
      </c>
      <c r="L5207" s="1" t="s">
        <v>4514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7" t="n">
        <v>46199</v>
      </c>
      <c r="C5208" s="1" t="n">
        <v>1</v>
      </c>
      <c r="D5208" s="1" t="s">
        <v>3781</v>
      </c>
      <c r="E5208" s="1" t="n">
        <v>1705</v>
      </c>
      <c r="F5208" s="1" t="s">
        <v>173</v>
      </c>
      <c r="I5208" s="1" t="n">
        <v>1899789</v>
      </c>
      <c r="J5208" s="1" t="n">
        <v>24122</v>
      </c>
      <c r="K5208" s="1" t="n">
        <v>7894900550085</v>
      </c>
      <c r="L5208" s="1" t="s">
        <v>4515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7" t="n">
        <v>46199</v>
      </c>
      <c r="C5209" s="1" t="n">
        <v>1</v>
      </c>
      <c r="D5209" s="1" t="s">
        <v>3781</v>
      </c>
      <c r="E5209" s="1" t="n">
        <v>1705</v>
      </c>
      <c r="F5209" s="1" t="s">
        <v>173</v>
      </c>
      <c r="I5209" s="1" t="n">
        <v>1899789</v>
      </c>
      <c r="J5209" s="1" t="n">
        <v>24286</v>
      </c>
      <c r="K5209" s="1" t="n">
        <v>7894900556087</v>
      </c>
      <c r="L5209" s="1" t="s">
        <v>4516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7" t="n">
        <v>46199</v>
      </c>
      <c r="C5210" s="1" t="n">
        <v>1</v>
      </c>
      <c r="D5210" s="1" t="s">
        <v>3781</v>
      </c>
      <c r="E5210" s="1" t="n">
        <v>1705</v>
      </c>
      <c r="F5210" s="1" t="s">
        <v>173</v>
      </c>
      <c r="I5210" s="1" t="n">
        <v>1899789</v>
      </c>
      <c r="J5210" s="1" t="n">
        <v>28739</v>
      </c>
      <c r="K5210" s="1" t="n">
        <v>7894900027044</v>
      </c>
      <c r="L5210" s="1" t="s">
        <v>4519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7" t="n">
        <v>46199</v>
      </c>
      <c r="C5211" s="1" t="n">
        <v>1</v>
      </c>
      <c r="D5211" s="1" t="s">
        <v>3781</v>
      </c>
      <c r="E5211" s="1" t="n">
        <v>1705</v>
      </c>
      <c r="F5211" s="1" t="s">
        <v>173</v>
      </c>
      <c r="I5211" s="1" t="n">
        <v>1899789</v>
      </c>
      <c r="J5211" s="1" t="n">
        <v>29614</v>
      </c>
      <c r="K5211" s="1" t="n">
        <v>7894900550030</v>
      </c>
      <c r="L5211" s="1" t="s">
        <v>4520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7" t="n">
        <v>46199</v>
      </c>
      <c r="C5212" s="1" t="n">
        <v>1</v>
      </c>
      <c r="D5212" s="1" t="s">
        <v>3781</v>
      </c>
      <c r="E5212" s="1" t="n">
        <v>1705</v>
      </c>
      <c r="F5212" s="1" t="s">
        <v>173</v>
      </c>
      <c r="I5212" s="1" t="n">
        <v>1899789</v>
      </c>
      <c r="J5212" s="1" t="n">
        <v>31367</v>
      </c>
      <c r="K5212" s="1" t="n">
        <v>7894900704211</v>
      </c>
      <c r="L5212" s="1" t="s">
        <v>4523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7" t="n">
        <v>46199</v>
      </c>
      <c r="C5213" s="1" t="n">
        <v>1</v>
      </c>
      <c r="D5213" s="1" t="s">
        <v>3781</v>
      </c>
      <c r="E5213" s="1" t="n">
        <v>1705</v>
      </c>
      <c r="F5213" s="1" t="s">
        <v>173</v>
      </c>
      <c r="I5213" s="1" t="n">
        <v>1899789</v>
      </c>
      <c r="J5213" s="1" t="n">
        <v>32086</v>
      </c>
      <c r="K5213" s="1" t="n">
        <v>7894900027037</v>
      </c>
      <c r="L5213" s="1" t="s">
        <v>4524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7" t="n">
        <v>46199</v>
      </c>
      <c r="C5214" s="1" t="n">
        <v>1</v>
      </c>
      <c r="D5214" s="1" t="s">
        <v>3781</v>
      </c>
      <c r="E5214" s="1" t="n">
        <v>1705</v>
      </c>
      <c r="F5214" s="1" t="s">
        <v>173</v>
      </c>
      <c r="I5214" s="1" t="n">
        <v>1899789</v>
      </c>
      <c r="J5214" s="1" t="n">
        <v>32339</v>
      </c>
      <c r="K5214" s="1" t="n">
        <v>7894900681000</v>
      </c>
      <c r="L5214" s="1" t="s">
        <v>4526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7" t="n">
        <v>46199</v>
      </c>
      <c r="C5215" s="1" t="n">
        <v>1</v>
      </c>
      <c r="D5215" s="1" t="s">
        <v>3781</v>
      </c>
      <c r="E5215" s="1" t="n">
        <v>1705</v>
      </c>
      <c r="F5215" s="1" t="s">
        <v>173</v>
      </c>
      <c r="I5215" s="1" t="n">
        <v>1899789</v>
      </c>
      <c r="J5215" s="1" t="n">
        <v>35357</v>
      </c>
      <c r="K5215" s="1" t="n">
        <v>7894900681017</v>
      </c>
      <c r="L5215" s="1" t="s">
        <v>4488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7" t="n">
        <v>46199</v>
      </c>
      <c r="C5216" s="1" t="n">
        <v>1</v>
      </c>
      <c r="D5216" s="1" t="s">
        <v>3781</v>
      </c>
      <c r="E5216" s="1" t="n">
        <v>1705</v>
      </c>
      <c r="F5216" s="1" t="s">
        <v>173</v>
      </c>
      <c r="I5216" s="1" t="n">
        <v>1899789</v>
      </c>
      <c r="J5216" s="1" t="n">
        <v>37279</v>
      </c>
      <c r="K5216" s="1" t="n">
        <v>7894900027013</v>
      </c>
      <c r="L5216" s="1" t="s">
        <v>4527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7" t="n">
        <v>46199</v>
      </c>
      <c r="C5217" s="1" t="n">
        <v>1</v>
      </c>
      <c r="D5217" s="1" t="s">
        <v>3781</v>
      </c>
      <c r="E5217" s="1" t="n">
        <v>1705</v>
      </c>
      <c r="F5217" s="1" t="s">
        <v>173</v>
      </c>
      <c r="I5217" s="1" t="n">
        <v>1899789</v>
      </c>
      <c r="J5217" s="1" t="n">
        <v>38060</v>
      </c>
      <c r="K5217" s="1" t="n">
        <v>7894900701609</v>
      </c>
      <c r="L5217" s="1" t="s">
        <v>5539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7" t="n">
        <v>46199</v>
      </c>
      <c r="C5218" s="1" t="n">
        <v>1</v>
      </c>
      <c r="D5218" s="1" t="s">
        <v>3781</v>
      </c>
      <c r="E5218" s="1" t="n">
        <v>1705</v>
      </c>
      <c r="F5218" s="1" t="s">
        <v>173</v>
      </c>
      <c r="I5218" s="1" t="n">
        <v>1899789</v>
      </c>
      <c r="J5218" s="1" t="n">
        <v>41322</v>
      </c>
      <c r="K5218" s="1" t="n">
        <v>7897105200076</v>
      </c>
      <c r="L5218" s="1" t="s">
        <v>4530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7" t="n">
        <v>46199</v>
      </c>
      <c r="C5219" s="1" t="n">
        <v>1</v>
      </c>
      <c r="D5219" s="1" t="s">
        <v>3781</v>
      </c>
      <c r="E5219" s="1" t="n">
        <v>1705</v>
      </c>
      <c r="F5219" s="1" t="s">
        <v>173</v>
      </c>
      <c r="I5219" s="1" t="n">
        <v>1899789</v>
      </c>
      <c r="J5219" s="1" t="n">
        <v>47954</v>
      </c>
      <c r="K5219" s="1" t="n">
        <v>7894900666519</v>
      </c>
      <c r="L5219" s="1" t="s">
        <v>4531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7" t="n">
        <v>46199</v>
      </c>
      <c r="C5220" s="1" t="n">
        <v>1</v>
      </c>
      <c r="D5220" s="1" t="s">
        <v>3781</v>
      </c>
      <c r="E5220" s="1" t="n">
        <v>1705</v>
      </c>
      <c r="F5220" s="1" t="s">
        <v>173</v>
      </c>
      <c r="I5220" s="1" t="n">
        <v>1899789</v>
      </c>
      <c r="J5220" s="1" t="n">
        <v>64292</v>
      </c>
      <c r="K5220" s="1" t="n">
        <v>78938588</v>
      </c>
      <c r="L5220" s="1" t="s">
        <v>4532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7" t="n">
        <v>46199</v>
      </c>
      <c r="C5221" s="1" t="n">
        <v>1</v>
      </c>
      <c r="D5221" s="1" t="s">
        <v>3781</v>
      </c>
      <c r="E5221" s="1" t="n">
        <v>1612</v>
      </c>
      <c r="F5221" s="1" t="s">
        <v>225</v>
      </c>
      <c r="I5221" s="1" t="n">
        <v>2295786</v>
      </c>
      <c r="J5221" s="1" t="n">
        <v>30700</v>
      </c>
      <c r="K5221" s="1" t="n">
        <v>789115007680</v>
      </c>
      <c r="L5221" s="1" t="s">
        <v>6083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7" t="n">
        <v>46199</v>
      </c>
      <c r="C5222" s="1" t="n">
        <v>1</v>
      </c>
      <c r="D5222" s="1" t="s">
        <v>3781</v>
      </c>
      <c r="E5222" s="1" t="n">
        <v>1612</v>
      </c>
      <c r="F5222" s="1" t="s">
        <v>225</v>
      </c>
      <c r="I5222" s="1" t="n">
        <v>2295786</v>
      </c>
      <c r="J5222" s="1" t="n">
        <v>30705</v>
      </c>
      <c r="K5222" s="1" t="n">
        <v>7891075060210</v>
      </c>
      <c r="L5222" s="1" t="s">
        <v>6084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7" t="n">
        <v>46199</v>
      </c>
      <c r="C5223" s="1" t="n">
        <v>1</v>
      </c>
      <c r="D5223" s="1" t="s">
        <v>3781</v>
      </c>
      <c r="E5223" s="1" t="n">
        <v>1612</v>
      </c>
      <c r="F5223" s="1" t="s">
        <v>225</v>
      </c>
      <c r="I5223" s="1" t="n">
        <v>2295786</v>
      </c>
      <c r="J5223" s="1" t="n">
        <v>30710</v>
      </c>
      <c r="K5223" s="1" t="n">
        <v>7891075403215</v>
      </c>
      <c r="L5223" s="1" t="s">
        <v>6085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7" t="n">
        <v>46199</v>
      </c>
      <c r="C5224" s="1" t="n">
        <v>1</v>
      </c>
      <c r="D5224" s="1" t="s">
        <v>3781</v>
      </c>
      <c r="E5224" s="1" t="n">
        <v>1612</v>
      </c>
      <c r="F5224" s="1" t="s">
        <v>225</v>
      </c>
      <c r="I5224" s="1" t="n">
        <v>2295786</v>
      </c>
      <c r="J5224" s="1" t="n">
        <v>31155</v>
      </c>
      <c r="K5224" s="1" t="n">
        <v>7891150061040</v>
      </c>
      <c r="L5224" s="1" t="s">
        <v>6086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7" t="n">
        <v>46199</v>
      </c>
      <c r="C5225" s="1" t="n">
        <v>1</v>
      </c>
      <c r="D5225" s="1" t="s">
        <v>3781</v>
      </c>
      <c r="E5225" s="1" t="n">
        <v>1612</v>
      </c>
      <c r="F5225" s="1" t="s">
        <v>225</v>
      </c>
      <c r="I5225" s="1" t="n">
        <v>2295786</v>
      </c>
      <c r="J5225" s="1" t="n">
        <v>51182</v>
      </c>
      <c r="K5225" s="1" t="n">
        <v>7891150089051</v>
      </c>
      <c r="L5225" s="1" t="s">
        <v>6087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7" t="n">
        <v>46199</v>
      </c>
      <c r="C5226" s="1" t="n">
        <v>1</v>
      </c>
      <c r="D5226" s="1" t="s">
        <v>3781</v>
      </c>
      <c r="E5226" s="1" t="n">
        <v>1612</v>
      </c>
      <c r="F5226" s="1" t="s">
        <v>225</v>
      </c>
      <c r="I5226" s="1" t="n">
        <v>2295786</v>
      </c>
      <c r="J5226" s="1" t="n">
        <v>69916</v>
      </c>
      <c r="K5226" s="1" t="n">
        <v>7891150099937</v>
      </c>
      <c r="L5226" s="1" t="s">
        <v>6088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7" t="n">
        <v>46199</v>
      </c>
      <c r="C5227" s="1" t="n">
        <v>1</v>
      </c>
      <c r="D5227" s="1" t="s">
        <v>3781</v>
      </c>
      <c r="E5227" s="1" t="n">
        <v>1612</v>
      </c>
      <c r="F5227" s="1" t="s">
        <v>225</v>
      </c>
      <c r="I5227" s="1" t="n">
        <v>2295786</v>
      </c>
      <c r="J5227" s="1" t="n">
        <v>79127</v>
      </c>
      <c r="K5227" s="1" t="n">
        <v>7891150100053</v>
      </c>
      <c r="L5227" s="1" t="s">
        <v>4539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7" t="n">
        <v>46199</v>
      </c>
      <c r="C5228" s="1" t="n">
        <v>1</v>
      </c>
      <c r="D5228" s="1" t="s">
        <v>3781</v>
      </c>
      <c r="E5228" s="1" t="n">
        <v>1612</v>
      </c>
      <c r="F5228" s="1" t="s">
        <v>225</v>
      </c>
      <c r="I5228" s="1" t="n">
        <v>2295786</v>
      </c>
      <c r="J5228" s="1" t="n">
        <v>81531</v>
      </c>
      <c r="K5228" s="1" t="n">
        <v>8721274701746</v>
      </c>
      <c r="L5228" s="1" t="s">
        <v>6089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7" t="n">
        <v>46199</v>
      </c>
      <c r="C5229" s="1" t="n">
        <v>2</v>
      </c>
      <c r="D5229" s="1" t="s">
        <v>3825</v>
      </c>
      <c r="E5229" s="1" t="n">
        <v>33</v>
      </c>
      <c r="F5229" s="1" t="s">
        <v>93</v>
      </c>
      <c r="I5229" s="1" t="n">
        <v>2626</v>
      </c>
      <c r="J5229" s="1" t="n">
        <v>100113</v>
      </c>
      <c r="K5229" s="1" t="n">
        <v>114</v>
      </c>
      <c r="L5229" s="1" t="s">
        <v>4104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7" t="n">
        <v>46199</v>
      </c>
      <c r="C5230" s="1" t="n">
        <v>2</v>
      </c>
      <c r="D5230" s="1" t="s">
        <v>3825</v>
      </c>
      <c r="E5230" s="1" t="n">
        <v>33</v>
      </c>
      <c r="F5230" s="1" t="s">
        <v>93</v>
      </c>
      <c r="I5230" s="1" t="n">
        <v>2626</v>
      </c>
      <c r="J5230" s="1" t="n">
        <v>100115</v>
      </c>
      <c r="K5230" s="1" t="n">
        <v>116</v>
      </c>
      <c r="L5230" s="1" t="s">
        <v>4105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7" t="n">
        <v>46199</v>
      </c>
      <c r="C5231" s="1" t="n">
        <v>2</v>
      </c>
      <c r="D5231" s="1" t="s">
        <v>3825</v>
      </c>
      <c r="E5231" s="1" t="n">
        <v>33</v>
      </c>
      <c r="F5231" s="1" t="s">
        <v>93</v>
      </c>
      <c r="I5231" s="1" t="n">
        <v>2626</v>
      </c>
      <c r="J5231" s="1" t="n">
        <v>100116</v>
      </c>
      <c r="K5231" s="1" t="n">
        <v>117</v>
      </c>
      <c r="L5231" s="1" t="s">
        <v>4123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7" t="n">
        <v>46199</v>
      </c>
      <c r="C5232" s="1" t="n">
        <v>2</v>
      </c>
      <c r="D5232" s="1" t="s">
        <v>3825</v>
      </c>
      <c r="E5232" s="1" t="n">
        <v>33</v>
      </c>
      <c r="F5232" s="1" t="s">
        <v>93</v>
      </c>
      <c r="I5232" s="1" t="n">
        <v>2626</v>
      </c>
      <c r="J5232" s="1" t="n">
        <v>100118</v>
      </c>
      <c r="K5232" s="1" t="n">
        <v>119</v>
      </c>
      <c r="L5232" s="1" t="s">
        <v>4124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7" t="n">
        <v>46199</v>
      </c>
      <c r="C5233" s="1" t="n">
        <v>2</v>
      </c>
      <c r="D5233" s="1" t="s">
        <v>3825</v>
      </c>
      <c r="E5233" s="1" t="n">
        <v>33</v>
      </c>
      <c r="F5233" s="1" t="s">
        <v>93</v>
      </c>
      <c r="I5233" s="1" t="n">
        <v>2626</v>
      </c>
      <c r="J5233" s="1" t="n">
        <v>100130</v>
      </c>
      <c r="K5233" s="1" t="n">
        <v>131</v>
      </c>
      <c r="L5233" s="1" t="s">
        <v>4106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7" t="n">
        <v>46199</v>
      </c>
      <c r="C5234" s="1" t="n">
        <v>2</v>
      </c>
      <c r="D5234" s="1" t="s">
        <v>3825</v>
      </c>
      <c r="E5234" s="1" t="n">
        <v>33</v>
      </c>
      <c r="F5234" s="1" t="s">
        <v>93</v>
      </c>
      <c r="I5234" s="1" t="n">
        <v>2626</v>
      </c>
      <c r="J5234" s="1" t="n">
        <v>100132</v>
      </c>
      <c r="K5234" s="1" t="n">
        <v>133</v>
      </c>
      <c r="L5234" s="1" t="s">
        <v>4107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7" t="n">
        <v>46199</v>
      </c>
      <c r="C5235" s="1" t="n">
        <v>2</v>
      </c>
      <c r="D5235" s="1" t="s">
        <v>3825</v>
      </c>
      <c r="E5235" s="1" t="n">
        <v>33</v>
      </c>
      <c r="F5235" s="1" t="s">
        <v>93</v>
      </c>
      <c r="I5235" s="1" t="n">
        <v>2626</v>
      </c>
      <c r="J5235" s="1" t="n">
        <v>100135</v>
      </c>
      <c r="K5235" s="1" t="n">
        <v>136</v>
      </c>
      <c r="L5235" s="1" t="s">
        <v>4108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7" t="n">
        <v>46199</v>
      </c>
      <c r="C5236" s="1" t="n">
        <v>2</v>
      </c>
      <c r="D5236" s="1" t="s">
        <v>3825</v>
      </c>
      <c r="E5236" s="1" t="n">
        <v>33</v>
      </c>
      <c r="F5236" s="1" t="s">
        <v>93</v>
      </c>
      <c r="I5236" s="1" t="n">
        <v>2626</v>
      </c>
      <c r="J5236" s="1" t="n">
        <v>100148</v>
      </c>
      <c r="K5236" s="1" t="n">
        <v>149</v>
      </c>
      <c r="L5236" s="1" t="s">
        <v>4109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7" t="n">
        <v>46199</v>
      </c>
      <c r="C5237" s="1" t="n">
        <v>2</v>
      </c>
      <c r="D5237" s="1" t="s">
        <v>3825</v>
      </c>
      <c r="E5237" s="1" t="n">
        <v>33</v>
      </c>
      <c r="F5237" s="1" t="s">
        <v>93</v>
      </c>
      <c r="I5237" s="1" t="n">
        <v>2626</v>
      </c>
      <c r="J5237" s="1" t="n">
        <v>100297</v>
      </c>
      <c r="K5237" s="1" t="n">
        <v>70293</v>
      </c>
      <c r="L5237" s="1" t="s">
        <v>4110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7" t="n">
        <v>46199</v>
      </c>
      <c r="C5238" s="1" t="n">
        <v>2</v>
      </c>
      <c r="D5238" s="1" t="s">
        <v>3825</v>
      </c>
      <c r="E5238" s="1" t="n">
        <v>33</v>
      </c>
      <c r="F5238" s="1" t="s">
        <v>93</v>
      </c>
      <c r="I5238" s="1" t="n">
        <v>2626</v>
      </c>
      <c r="J5238" s="1" t="n">
        <v>110142</v>
      </c>
      <c r="K5238" s="1" t="n">
        <v>16699</v>
      </c>
      <c r="L5238" s="1" t="s">
        <v>4111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7" t="n">
        <v>46199</v>
      </c>
      <c r="C5239" s="1" t="n">
        <v>2</v>
      </c>
      <c r="D5239" s="1" t="s">
        <v>3825</v>
      </c>
      <c r="E5239" s="1" t="n">
        <v>33</v>
      </c>
      <c r="F5239" s="1" t="s">
        <v>93</v>
      </c>
      <c r="I5239" s="1" t="n">
        <v>2626</v>
      </c>
      <c r="J5239" s="1" t="n">
        <v>110168</v>
      </c>
      <c r="K5239" s="1" t="n">
        <v>37365</v>
      </c>
      <c r="L5239" s="1" t="s">
        <v>4112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7" t="n">
        <v>46199</v>
      </c>
      <c r="C5240" s="1" t="n">
        <v>2</v>
      </c>
      <c r="D5240" s="1" t="s">
        <v>3825</v>
      </c>
      <c r="E5240" s="1" t="n">
        <v>33</v>
      </c>
      <c r="F5240" s="1" t="s">
        <v>93</v>
      </c>
      <c r="I5240" s="1" t="n">
        <v>2626</v>
      </c>
      <c r="J5240" s="1" t="n">
        <v>38022</v>
      </c>
      <c r="K5240" s="1" t="n">
        <v>604</v>
      </c>
      <c r="L5240" s="1" t="s">
        <v>4200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7" t="n">
        <v>46199</v>
      </c>
      <c r="C5241" s="1" t="n">
        <v>2</v>
      </c>
      <c r="D5241" s="1" t="s">
        <v>3825</v>
      </c>
      <c r="E5241" s="1" t="n">
        <v>33</v>
      </c>
      <c r="F5241" s="1" t="s">
        <v>93</v>
      </c>
      <c r="I5241" s="1" t="n">
        <v>2626</v>
      </c>
      <c r="J5241" s="1" t="n">
        <v>110489</v>
      </c>
      <c r="K5241" s="1" t="n">
        <v>54743</v>
      </c>
      <c r="L5241" s="1" t="s">
        <v>4114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7" t="n">
        <v>46199</v>
      </c>
      <c r="C5242" s="1" t="n">
        <v>2</v>
      </c>
      <c r="D5242" s="1" t="s">
        <v>3825</v>
      </c>
      <c r="E5242" s="1" t="n">
        <v>33</v>
      </c>
      <c r="F5242" s="1" t="s">
        <v>93</v>
      </c>
      <c r="I5242" s="1" t="n">
        <v>2626</v>
      </c>
      <c r="J5242" s="1" t="n">
        <v>80078</v>
      </c>
      <c r="K5242" s="1" t="n">
        <v>710</v>
      </c>
      <c r="L5242" s="1" t="s">
        <v>4115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7" t="n">
        <v>46199</v>
      </c>
      <c r="C5243" s="1" t="n">
        <v>2</v>
      </c>
      <c r="D5243" s="1" t="s">
        <v>3825</v>
      </c>
      <c r="E5243" s="1" t="n">
        <v>33</v>
      </c>
      <c r="F5243" s="1" t="s">
        <v>93</v>
      </c>
      <c r="I5243" s="1" t="n">
        <v>26261</v>
      </c>
      <c r="J5243" s="1" t="n">
        <v>100062</v>
      </c>
      <c r="K5243" s="1" t="n">
        <v>63</v>
      </c>
      <c r="L5243" s="1" t="s">
        <v>4117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7" t="n">
        <v>46199</v>
      </c>
      <c r="C5244" s="1" t="n">
        <v>2</v>
      </c>
      <c r="D5244" s="1" t="s">
        <v>3825</v>
      </c>
      <c r="E5244" s="1" t="n">
        <v>33</v>
      </c>
      <c r="F5244" s="1" t="s">
        <v>93</v>
      </c>
      <c r="I5244" s="1" t="n">
        <v>26261</v>
      </c>
      <c r="J5244" s="1" t="n">
        <v>100104</v>
      </c>
      <c r="K5244" s="1" t="n">
        <v>105</v>
      </c>
      <c r="L5244" s="1" t="s">
        <v>4195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7" t="n">
        <v>46199</v>
      </c>
      <c r="C5245" s="1" t="n">
        <v>2</v>
      </c>
      <c r="D5245" s="1" t="s">
        <v>3825</v>
      </c>
      <c r="E5245" s="1" t="n">
        <v>33</v>
      </c>
      <c r="F5245" s="1" t="s">
        <v>93</v>
      </c>
      <c r="I5245" s="1" t="n">
        <v>26261</v>
      </c>
      <c r="J5245" s="1" t="n">
        <v>100105</v>
      </c>
      <c r="K5245" s="1" t="n">
        <v>106</v>
      </c>
      <c r="L5245" s="1" t="s">
        <v>4118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7" t="n">
        <v>46199</v>
      </c>
      <c r="C5246" s="1" t="n">
        <v>2</v>
      </c>
      <c r="D5246" s="1" t="s">
        <v>3825</v>
      </c>
      <c r="E5246" s="1" t="n">
        <v>33</v>
      </c>
      <c r="F5246" s="1" t="s">
        <v>93</v>
      </c>
      <c r="I5246" s="1" t="n">
        <v>26261</v>
      </c>
      <c r="J5246" s="1" t="n">
        <v>100106</v>
      </c>
      <c r="K5246" s="1" t="n">
        <v>107</v>
      </c>
      <c r="L5246" s="1" t="s">
        <v>6090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7" t="n">
        <v>46199</v>
      </c>
      <c r="C5247" s="1" t="n">
        <v>2</v>
      </c>
      <c r="D5247" s="1" t="s">
        <v>3825</v>
      </c>
      <c r="E5247" s="1" t="n">
        <v>33</v>
      </c>
      <c r="F5247" s="1" t="s">
        <v>93</v>
      </c>
      <c r="I5247" s="1" t="n">
        <v>26261</v>
      </c>
      <c r="J5247" s="1" t="n">
        <v>100107</v>
      </c>
      <c r="K5247" s="1" t="n">
        <v>108</v>
      </c>
      <c r="L5247" s="1" t="s">
        <v>4119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7" t="n">
        <v>46199</v>
      </c>
      <c r="C5248" s="1" t="n">
        <v>2</v>
      </c>
      <c r="D5248" s="1" t="s">
        <v>3825</v>
      </c>
      <c r="E5248" s="1" t="n">
        <v>33</v>
      </c>
      <c r="F5248" s="1" t="s">
        <v>93</v>
      </c>
      <c r="I5248" s="1" t="n">
        <v>26261</v>
      </c>
      <c r="J5248" s="1" t="n">
        <v>100109</v>
      </c>
      <c r="K5248" s="1" t="n">
        <v>110</v>
      </c>
      <c r="L5248" s="1" t="s">
        <v>4120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7" t="n">
        <v>46199</v>
      </c>
      <c r="C5249" s="1" t="n">
        <v>2</v>
      </c>
      <c r="D5249" s="1" t="s">
        <v>3825</v>
      </c>
      <c r="E5249" s="1" t="n">
        <v>33</v>
      </c>
      <c r="F5249" s="1" t="s">
        <v>93</v>
      </c>
      <c r="I5249" s="1" t="n">
        <v>26261</v>
      </c>
      <c r="J5249" s="1" t="n">
        <v>100110</v>
      </c>
      <c r="K5249" s="1" t="n">
        <v>111</v>
      </c>
      <c r="L5249" s="1" t="s">
        <v>4121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7" t="n">
        <v>46199</v>
      </c>
      <c r="C5250" s="1" t="n">
        <v>2</v>
      </c>
      <c r="D5250" s="1" t="s">
        <v>3825</v>
      </c>
      <c r="E5250" s="1" t="n">
        <v>33</v>
      </c>
      <c r="F5250" s="1" t="s">
        <v>93</v>
      </c>
      <c r="I5250" s="1" t="n">
        <v>26261</v>
      </c>
      <c r="J5250" s="1" t="n">
        <v>100112</v>
      </c>
      <c r="K5250" s="1" t="n">
        <v>113</v>
      </c>
      <c r="L5250" s="1" t="s">
        <v>4122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7" t="n">
        <v>46199</v>
      </c>
      <c r="C5251" s="1" t="n">
        <v>2</v>
      </c>
      <c r="D5251" s="1" t="s">
        <v>3825</v>
      </c>
      <c r="E5251" s="1" t="n">
        <v>33</v>
      </c>
      <c r="F5251" s="1" t="s">
        <v>93</v>
      </c>
      <c r="I5251" s="1" t="n">
        <v>26261</v>
      </c>
      <c r="J5251" s="1" t="n">
        <v>100116</v>
      </c>
      <c r="K5251" s="1" t="n">
        <v>117</v>
      </c>
      <c r="L5251" s="1" t="s">
        <v>4123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7" t="n">
        <v>46199</v>
      </c>
      <c r="C5252" s="1" t="n">
        <v>2</v>
      </c>
      <c r="D5252" s="1" t="s">
        <v>3825</v>
      </c>
      <c r="E5252" s="1" t="n">
        <v>33</v>
      </c>
      <c r="F5252" s="1" t="s">
        <v>93</v>
      </c>
      <c r="I5252" s="1" t="n">
        <v>26261</v>
      </c>
      <c r="J5252" s="1" t="n">
        <v>100118</v>
      </c>
      <c r="K5252" s="1" t="n">
        <v>119</v>
      </c>
      <c r="L5252" s="1" t="s">
        <v>4124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7" t="n">
        <v>46199</v>
      </c>
      <c r="C5253" s="1" t="n">
        <v>2</v>
      </c>
      <c r="D5253" s="1" t="s">
        <v>3825</v>
      </c>
      <c r="E5253" s="1" t="n">
        <v>33</v>
      </c>
      <c r="F5253" s="1" t="s">
        <v>93</v>
      </c>
      <c r="I5253" s="1" t="n">
        <v>26261</v>
      </c>
      <c r="J5253" s="1" t="n">
        <v>100121</v>
      </c>
      <c r="K5253" s="1" t="n">
        <v>122</v>
      </c>
      <c r="L5253" s="1" t="s">
        <v>4196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7" t="n">
        <v>46199</v>
      </c>
      <c r="C5254" s="1" t="n">
        <v>2</v>
      </c>
      <c r="D5254" s="1" t="s">
        <v>3825</v>
      </c>
      <c r="E5254" s="1" t="n">
        <v>33</v>
      </c>
      <c r="F5254" s="1" t="s">
        <v>93</v>
      </c>
      <c r="I5254" s="1" t="n">
        <v>26261</v>
      </c>
      <c r="J5254" s="1" t="n">
        <v>100122</v>
      </c>
      <c r="K5254" s="1" t="n">
        <v>123</v>
      </c>
      <c r="L5254" s="1" t="s">
        <v>4125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7" t="n">
        <v>46199</v>
      </c>
      <c r="C5255" s="1" t="n">
        <v>2</v>
      </c>
      <c r="D5255" s="1" t="s">
        <v>3825</v>
      </c>
      <c r="E5255" s="1" t="n">
        <v>33</v>
      </c>
      <c r="F5255" s="1" t="s">
        <v>93</v>
      </c>
      <c r="I5255" s="1" t="n">
        <v>26261</v>
      </c>
      <c r="J5255" s="1" t="n">
        <v>100123</v>
      </c>
      <c r="K5255" s="1" t="n">
        <v>124</v>
      </c>
      <c r="L5255" s="1" t="s">
        <v>4126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7" t="n">
        <v>46199</v>
      </c>
      <c r="C5256" s="1" t="n">
        <v>2</v>
      </c>
      <c r="D5256" s="1" t="s">
        <v>3825</v>
      </c>
      <c r="E5256" s="1" t="n">
        <v>33</v>
      </c>
      <c r="F5256" s="1" t="s">
        <v>93</v>
      </c>
      <c r="I5256" s="1" t="n">
        <v>26261</v>
      </c>
      <c r="J5256" s="1" t="n">
        <v>100124</v>
      </c>
      <c r="K5256" s="1" t="n">
        <v>125</v>
      </c>
      <c r="L5256" s="1" t="s">
        <v>4127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7" t="n">
        <v>46199</v>
      </c>
      <c r="C5257" s="1" t="n">
        <v>2</v>
      </c>
      <c r="D5257" s="1" t="s">
        <v>3825</v>
      </c>
      <c r="E5257" s="1" t="n">
        <v>33</v>
      </c>
      <c r="F5257" s="1" t="s">
        <v>93</v>
      </c>
      <c r="I5257" s="1" t="n">
        <v>26261</v>
      </c>
      <c r="J5257" s="1" t="n">
        <v>100125</v>
      </c>
      <c r="K5257" s="1" t="n">
        <v>126</v>
      </c>
      <c r="L5257" s="1" t="s">
        <v>4197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7" t="n">
        <v>46199</v>
      </c>
      <c r="C5258" s="1" t="n">
        <v>2</v>
      </c>
      <c r="D5258" s="1" t="s">
        <v>3825</v>
      </c>
      <c r="E5258" s="1" t="n">
        <v>33</v>
      </c>
      <c r="F5258" s="1" t="s">
        <v>93</v>
      </c>
      <c r="I5258" s="1" t="n">
        <v>230626</v>
      </c>
      <c r="J5258" s="1" t="n">
        <v>81476</v>
      </c>
      <c r="K5258" s="1" t="n">
        <v>606529243579</v>
      </c>
      <c r="L5258" s="1" t="s">
        <v>6091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7" t="n">
        <v>46199</v>
      </c>
      <c r="C5259" s="1" t="n">
        <v>6</v>
      </c>
      <c r="D5259" s="1" t="s">
        <v>3844</v>
      </c>
      <c r="E5259" s="1" t="n">
        <v>33</v>
      </c>
      <c r="F5259" s="1" t="s">
        <v>93</v>
      </c>
      <c r="I5259" s="1" t="n">
        <v>5184</v>
      </c>
      <c r="J5259" s="1" t="n">
        <v>81476</v>
      </c>
      <c r="K5259" s="1" t="n">
        <v>606529243579</v>
      </c>
      <c r="L5259" s="1" t="s">
        <v>6091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7" t="n">
        <v>46199</v>
      </c>
      <c r="C5260" s="1" t="n">
        <v>6</v>
      </c>
      <c r="D5260" s="1" t="s">
        <v>3844</v>
      </c>
      <c r="E5260" s="1" t="n">
        <v>33</v>
      </c>
      <c r="F5260" s="1" t="s">
        <v>93</v>
      </c>
      <c r="I5260" s="1" t="n">
        <v>5191</v>
      </c>
      <c r="J5260" s="1" t="n">
        <v>100113</v>
      </c>
      <c r="K5260" s="1" t="n">
        <v>114</v>
      </c>
      <c r="L5260" s="1" t="s">
        <v>4104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7" t="n">
        <v>46199</v>
      </c>
      <c r="C5261" s="1" t="n">
        <v>6</v>
      </c>
      <c r="D5261" s="1" t="s">
        <v>3844</v>
      </c>
      <c r="E5261" s="1" t="n">
        <v>33</v>
      </c>
      <c r="F5261" s="1" t="s">
        <v>93</v>
      </c>
      <c r="I5261" s="1" t="n">
        <v>5191</v>
      </c>
      <c r="J5261" s="1" t="n">
        <v>100115</v>
      </c>
      <c r="K5261" s="1" t="n">
        <v>116</v>
      </c>
      <c r="L5261" s="1" t="s">
        <v>4105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7" t="n">
        <v>46199</v>
      </c>
      <c r="C5262" s="1" t="n">
        <v>6</v>
      </c>
      <c r="D5262" s="1" t="s">
        <v>3844</v>
      </c>
      <c r="E5262" s="1" t="n">
        <v>33</v>
      </c>
      <c r="F5262" s="1" t="s">
        <v>93</v>
      </c>
      <c r="I5262" s="1" t="n">
        <v>5191</v>
      </c>
      <c r="J5262" s="1" t="n">
        <v>100116</v>
      </c>
      <c r="K5262" s="1" t="n">
        <v>117</v>
      </c>
      <c r="L5262" s="1" t="s">
        <v>4123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7" t="n">
        <v>46199</v>
      </c>
      <c r="C5263" s="1" t="n">
        <v>6</v>
      </c>
      <c r="D5263" s="1" t="s">
        <v>3844</v>
      </c>
      <c r="E5263" s="1" t="n">
        <v>33</v>
      </c>
      <c r="F5263" s="1" t="s">
        <v>93</v>
      </c>
      <c r="I5263" s="1" t="n">
        <v>5191</v>
      </c>
      <c r="J5263" s="1" t="n">
        <v>100118</v>
      </c>
      <c r="K5263" s="1" t="n">
        <v>119</v>
      </c>
      <c r="L5263" s="1" t="s">
        <v>4124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7" t="n">
        <v>46199</v>
      </c>
      <c r="C5264" s="1" t="n">
        <v>6</v>
      </c>
      <c r="D5264" s="1" t="s">
        <v>3844</v>
      </c>
      <c r="E5264" s="1" t="n">
        <v>33</v>
      </c>
      <c r="F5264" s="1" t="s">
        <v>93</v>
      </c>
      <c r="I5264" s="1" t="n">
        <v>5191</v>
      </c>
      <c r="J5264" s="1" t="n">
        <v>100130</v>
      </c>
      <c r="K5264" s="1" t="n">
        <v>131</v>
      </c>
      <c r="L5264" s="1" t="s">
        <v>4106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7" t="n">
        <v>46199</v>
      </c>
      <c r="C5265" s="1" t="n">
        <v>6</v>
      </c>
      <c r="D5265" s="1" t="s">
        <v>3844</v>
      </c>
      <c r="E5265" s="1" t="n">
        <v>33</v>
      </c>
      <c r="F5265" s="1" t="s">
        <v>93</v>
      </c>
      <c r="I5265" s="1" t="n">
        <v>5191</v>
      </c>
      <c r="J5265" s="1" t="n">
        <v>100132</v>
      </c>
      <c r="K5265" s="1" t="n">
        <v>133</v>
      </c>
      <c r="L5265" s="1" t="s">
        <v>4107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7" t="n">
        <v>46199</v>
      </c>
      <c r="C5266" s="1" t="n">
        <v>6</v>
      </c>
      <c r="D5266" s="1" t="s">
        <v>3844</v>
      </c>
      <c r="E5266" s="1" t="n">
        <v>33</v>
      </c>
      <c r="F5266" s="1" t="s">
        <v>93</v>
      </c>
      <c r="I5266" s="1" t="n">
        <v>5191</v>
      </c>
      <c r="J5266" s="1" t="n">
        <v>100135</v>
      </c>
      <c r="K5266" s="1" t="n">
        <v>136</v>
      </c>
      <c r="L5266" s="1" t="s">
        <v>4108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7" t="n">
        <v>46199</v>
      </c>
      <c r="C5267" s="1" t="n">
        <v>6</v>
      </c>
      <c r="D5267" s="1" t="s">
        <v>3844</v>
      </c>
      <c r="E5267" s="1" t="n">
        <v>33</v>
      </c>
      <c r="F5267" s="1" t="s">
        <v>93</v>
      </c>
      <c r="I5267" s="1" t="n">
        <v>5191</v>
      </c>
      <c r="J5267" s="1" t="n">
        <v>100148</v>
      </c>
      <c r="K5267" s="1" t="n">
        <v>149</v>
      </c>
      <c r="L5267" s="1" t="s">
        <v>4109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7" t="n">
        <v>46199</v>
      </c>
      <c r="C5268" s="1" t="n">
        <v>6</v>
      </c>
      <c r="D5268" s="1" t="s">
        <v>3844</v>
      </c>
      <c r="E5268" s="1" t="n">
        <v>33</v>
      </c>
      <c r="F5268" s="1" t="s">
        <v>93</v>
      </c>
      <c r="I5268" s="1" t="n">
        <v>5191</v>
      </c>
      <c r="J5268" s="1" t="n">
        <v>100297</v>
      </c>
      <c r="K5268" s="1" t="n">
        <v>70293</v>
      </c>
      <c r="L5268" s="1" t="s">
        <v>4110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7" t="n">
        <v>46199</v>
      </c>
      <c r="C5269" s="1" t="n">
        <v>6</v>
      </c>
      <c r="D5269" s="1" t="s">
        <v>3844</v>
      </c>
      <c r="E5269" s="1" t="n">
        <v>33</v>
      </c>
      <c r="F5269" s="1" t="s">
        <v>93</v>
      </c>
      <c r="I5269" s="1" t="n">
        <v>5191</v>
      </c>
      <c r="J5269" s="1" t="n">
        <v>110142</v>
      </c>
      <c r="K5269" s="1" t="n">
        <v>16699</v>
      </c>
      <c r="L5269" s="1" t="s">
        <v>4111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7" t="n">
        <v>46199</v>
      </c>
      <c r="C5270" s="1" t="n">
        <v>6</v>
      </c>
      <c r="D5270" s="1" t="s">
        <v>3844</v>
      </c>
      <c r="E5270" s="1" t="n">
        <v>33</v>
      </c>
      <c r="F5270" s="1" t="s">
        <v>93</v>
      </c>
      <c r="I5270" s="1" t="n">
        <v>5191</v>
      </c>
      <c r="J5270" s="1" t="n">
        <v>110168</v>
      </c>
      <c r="K5270" s="1" t="n">
        <v>37365</v>
      </c>
      <c r="L5270" s="1" t="s">
        <v>4112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7" t="n">
        <v>46199</v>
      </c>
      <c r="C5271" s="1" t="n">
        <v>6</v>
      </c>
      <c r="D5271" s="1" t="s">
        <v>3844</v>
      </c>
      <c r="E5271" s="1" t="n">
        <v>33</v>
      </c>
      <c r="F5271" s="1" t="s">
        <v>93</v>
      </c>
      <c r="I5271" s="1" t="n">
        <v>5191</v>
      </c>
      <c r="J5271" s="1" t="n">
        <v>38022</v>
      </c>
      <c r="K5271" s="1" t="n">
        <v>604</v>
      </c>
      <c r="L5271" s="1" t="s">
        <v>4200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7" t="n">
        <v>46199</v>
      </c>
      <c r="C5272" s="1" t="n">
        <v>6</v>
      </c>
      <c r="D5272" s="1" t="s">
        <v>3844</v>
      </c>
      <c r="E5272" s="1" t="n">
        <v>33</v>
      </c>
      <c r="F5272" s="1" t="s">
        <v>93</v>
      </c>
      <c r="I5272" s="1" t="n">
        <v>5191</v>
      </c>
      <c r="J5272" s="1" t="n">
        <v>110489</v>
      </c>
      <c r="K5272" s="1" t="n">
        <v>54743</v>
      </c>
      <c r="L5272" s="1" t="s">
        <v>4114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7" t="n">
        <v>46199</v>
      </c>
      <c r="C5273" s="1" t="n">
        <v>6</v>
      </c>
      <c r="D5273" s="1" t="s">
        <v>3844</v>
      </c>
      <c r="E5273" s="1" t="n">
        <v>33</v>
      </c>
      <c r="F5273" s="1" t="s">
        <v>93</v>
      </c>
      <c r="I5273" s="1" t="n">
        <v>5191</v>
      </c>
      <c r="J5273" s="1" t="n">
        <v>80078</v>
      </c>
      <c r="K5273" s="1" t="n">
        <v>710</v>
      </c>
      <c r="L5273" s="1" t="s">
        <v>4115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7" t="n">
        <v>46199</v>
      </c>
      <c r="C5274" s="1" t="n">
        <v>6</v>
      </c>
      <c r="D5274" s="1" t="s">
        <v>3844</v>
      </c>
      <c r="E5274" s="1" t="n">
        <v>33</v>
      </c>
      <c r="F5274" s="1" t="s">
        <v>93</v>
      </c>
      <c r="I5274" s="1" t="n">
        <v>5196</v>
      </c>
      <c r="J5274" s="1" t="n">
        <v>100062</v>
      </c>
      <c r="K5274" s="1" t="n">
        <v>63</v>
      </c>
      <c r="L5274" s="1" t="s">
        <v>4117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7" t="n">
        <v>46199</v>
      </c>
      <c r="C5275" s="1" t="n">
        <v>6</v>
      </c>
      <c r="D5275" s="1" t="s">
        <v>3844</v>
      </c>
      <c r="E5275" s="1" t="n">
        <v>33</v>
      </c>
      <c r="F5275" s="1" t="s">
        <v>93</v>
      </c>
      <c r="I5275" s="1" t="n">
        <v>5196</v>
      </c>
      <c r="J5275" s="1" t="n">
        <v>100104</v>
      </c>
      <c r="K5275" s="1" t="n">
        <v>105</v>
      </c>
      <c r="L5275" s="1" t="s">
        <v>4195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7" t="n">
        <v>46199</v>
      </c>
      <c r="C5276" s="1" t="n">
        <v>6</v>
      </c>
      <c r="D5276" s="1" t="s">
        <v>3844</v>
      </c>
      <c r="E5276" s="1" t="n">
        <v>33</v>
      </c>
      <c r="F5276" s="1" t="s">
        <v>93</v>
      </c>
      <c r="I5276" s="1" t="n">
        <v>5196</v>
      </c>
      <c r="J5276" s="1" t="n">
        <v>100105</v>
      </c>
      <c r="K5276" s="1" t="n">
        <v>106</v>
      </c>
      <c r="L5276" s="1" t="s">
        <v>4118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7" t="n">
        <v>46199</v>
      </c>
      <c r="C5277" s="1" t="n">
        <v>6</v>
      </c>
      <c r="D5277" s="1" t="s">
        <v>3844</v>
      </c>
      <c r="E5277" s="1" t="n">
        <v>33</v>
      </c>
      <c r="F5277" s="1" t="s">
        <v>93</v>
      </c>
      <c r="I5277" s="1" t="n">
        <v>5196</v>
      </c>
      <c r="J5277" s="1" t="n">
        <v>100106</v>
      </c>
      <c r="K5277" s="1" t="n">
        <v>107</v>
      </c>
      <c r="L5277" s="1" t="s">
        <v>6090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7" t="n">
        <v>46199</v>
      </c>
      <c r="C5278" s="1" t="n">
        <v>6</v>
      </c>
      <c r="D5278" s="1" t="s">
        <v>3844</v>
      </c>
      <c r="E5278" s="1" t="n">
        <v>33</v>
      </c>
      <c r="F5278" s="1" t="s">
        <v>93</v>
      </c>
      <c r="I5278" s="1" t="n">
        <v>5196</v>
      </c>
      <c r="J5278" s="1" t="n">
        <v>100107</v>
      </c>
      <c r="K5278" s="1" t="n">
        <v>108</v>
      </c>
      <c r="L5278" s="1" t="s">
        <v>4119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7" t="n">
        <v>46199</v>
      </c>
      <c r="C5279" s="1" t="n">
        <v>6</v>
      </c>
      <c r="D5279" s="1" t="s">
        <v>3844</v>
      </c>
      <c r="E5279" s="1" t="n">
        <v>33</v>
      </c>
      <c r="F5279" s="1" t="s">
        <v>93</v>
      </c>
      <c r="I5279" s="1" t="n">
        <v>5196</v>
      </c>
      <c r="J5279" s="1" t="n">
        <v>100109</v>
      </c>
      <c r="K5279" s="1" t="n">
        <v>110</v>
      </c>
      <c r="L5279" s="1" t="s">
        <v>4120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7" t="n">
        <v>46199</v>
      </c>
      <c r="C5280" s="1" t="n">
        <v>6</v>
      </c>
      <c r="D5280" s="1" t="s">
        <v>3844</v>
      </c>
      <c r="E5280" s="1" t="n">
        <v>33</v>
      </c>
      <c r="F5280" s="1" t="s">
        <v>93</v>
      </c>
      <c r="I5280" s="1" t="n">
        <v>5196</v>
      </c>
      <c r="J5280" s="1" t="n">
        <v>100110</v>
      </c>
      <c r="K5280" s="1" t="n">
        <v>111</v>
      </c>
      <c r="L5280" s="1" t="s">
        <v>4121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7" t="n">
        <v>46199</v>
      </c>
      <c r="C5281" s="1" t="n">
        <v>6</v>
      </c>
      <c r="D5281" s="1" t="s">
        <v>3844</v>
      </c>
      <c r="E5281" s="1" t="n">
        <v>33</v>
      </c>
      <c r="F5281" s="1" t="s">
        <v>93</v>
      </c>
      <c r="I5281" s="1" t="n">
        <v>5196</v>
      </c>
      <c r="J5281" s="1" t="n">
        <v>100112</v>
      </c>
      <c r="K5281" s="1" t="n">
        <v>113</v>
      </c>
      <c r="L5281" s="1" t="s">
        <v>4122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7" t="n">
        <v>46199</v>
      </c>
      <c r="C5282" s="1" t="n">
        <v>6</v>
      </c>
      <c r="D5282" s="1" t="s">
        <v>3844</v>
      </c>
      <c r="E5282" s="1" t="n">
        <v>33</v>
      </c>
      <c r="F5282" s="1" t="s">
        <v>93</v>
      </c>
      <c r="I5282" s="1" t="n">
        <v>5196</v>
      </c>
      <c r="J5282" s="1" t="n">
        <v>100116</v>
      </c>
      <c r="K5282" s="1" t="n">
        <v>117</v>
      </c>
      <c r="L5282" s="1" t="s">
        <v>4123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7" t="n">
        <v>46199</v>
      </c>
      <c r="C5283" s="1" t="n">
        <v>6</v>
      </c>
      <c r="D5283" s="1" t="s">
        <v>3844</v>
      </c>
      <c r="E5283" s="1" t="n">
        <v>33</v>
      </c>
      <c r="F5283" s="1" t="s">
        <v>93</v>
      </c>
      <c r="I5283" s="1" t="n">
        <v>5196</v>
      </c>
      <c r="J5283" s="1" t="n">
        <v>100118</v>
      </c>
      <c r="K5283" s="1" t="n">
        <v>119</v>
      </c>
      <c r="L5283" s="1" t="s">
        <v>4124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7" t="n">
        <v>46199</v>
      </c>
      <c r="C5284" s="1" t="n">
        <v>6</v>
      </c>
      <c r="D5284" s="1" t="s">
        <v>3844</v>
      </c>
      <c r="E5284" s="1" t="n">
        <v>33</v>
      </c>
      <c r="F5284" s="1" t="s">
        <v>93</v>
      </c>
      <c r="I5284" s="1" t="n">
        <v>5196</v>
      </c>
      <c r="J5284" s="1" t="n">
        <v>100121</v>
      </c>
      <c r="K5284" s="1" t="n">
        <v>122</v>
      </c>
      <c r="L5284" s="1" t="s">
        <v>4196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7" t="n">
        <v>46199</v>
      </c>
      <c r="C5285" s="1" t="n">
        <v>6</v>
      </c>
      <c r="D5285" s="1" t="s">
        <v>3844</v>
      </c>
      <c r="E5285" s="1" t="n">
        <v>33</v>
      </c>
      <c r="F5285" s="1" t="s">
        <v>93</v>
      </c>
      <c r="I5285" s="1" t="n">
        <v>5196</v>
      </c>
      <c r="J5285" s="1" t="n">
        <v>100122</v>
      </c>
      <c r="K5285" s="1" t="n">
        <v>123</v>
      </c>
      <c r="L5285" s="1" t="s">
        <v>4125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7" t="n">
        <v>46199</v>
      </c>
      <c r="C5286" s="1" t="n">
        <v>6</v>
      </c>
      <c r="D5286" s="1" t="s">
        <v>3844</v>
      </c>
      <c r="E5286" s="1" t="n">
        <v>33</v>
      </c>
      <c r="F5286" s="1" t="s">
        <v>93</v>
      </c>
      <c r="I5286" s="1" t="n">
        <v>5196</v>
      </c>
      <c r="J5286" s="1" t="n">
        <v>100123</v>
      </c>
      <c r="K5286" s="1" t="n">
        <v>124</v>
      </c>
      <c r="L5286" s="1" t="s">
        <v>4126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7" t="n">
        <v>46199</v>
      </c>
      <c r="C5287" s="1" t="n">
        <v>6</v>
      </c>
      <c r="D5287" s="1" t="s">
        <v>3844</v>
      </c>
      <c r="E5287" s="1" t="n">
        <v>33</v>
      </c>
      <c r="F5287" s="1" t="s">
        <v>93</v>
      </c>
      <c r="I5287" s="1" t="n">
        <v>5196</v>
      </c>
      <c r="J5287" s="1" t="n">
        <v>100124</v>
      </c>
      <c r="K5287" s="1" t="n">
        <v>125</v>
      </c>
      <c r="L5287" s="1" t="s">
        <v>4127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7" t="n">
        <v>46199</v>
      </c>
      <c r="C5288" s="1" t="n">
        <v>6</v>
      </c>
      <c r="D5288" s="1" t="s">
        <v>3844</v>
      </c>
      <c r="E5288" s="1" t="n">
        <v>33</v>
      </c>
      <c r="F5288" s="1" t="s">
        <v>93</v>
      </c>
      <c r="I5288" s="1" t="n">
        <v>5196</v>
      </c>
      <c r="J5288" s="1" t="n">
        <v>100125</v>
      </c>
      <c r="K5288" s="1" t="n">
        <v>126</v>
      </c>
      <c r="L5288" s="1" t="s">
        <v>4197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7" t="n">
        <v>46199</v>
      </c>
      <c r="C5289" s="1" t="n">
        <v>22</v>
      </c>
      <c r="D5289" s="1" t="s">
        <v>3850</v>
      </c>
      <c r="E5289" s="1" t="n">
        <v>33</v>
      </c>
      <c r="F5289" s="1" t="s">
        <v>93</v>
      </c>
      <c r="I5289" s="1" t="n">
        <v>5186</v>
      </c>
      <c r="J5289" s="1" t="n">
        <v>100000</v>
      </c>
      <c r="K5289" s="1" t="n">
        <v>1</v>
      </c>
      <c r="L5289" s="1" t="s">
        <v>3851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7" t="n">
        <v>46199</v>
      </c>
      <c r="C5290" s="1" t="n">
        <v>22</v>
      </c>
      <c r="D5290" s="1" t="s">
        <v>3850</v>
      </c>
      <c r="E5290" s="1" t="n">
        <v>33</v>
      </c>
      <c r="F5290" s="1" t="s">
        <v>93</v>
      </c>
      <c r="I5290" s="1" t="n">
        <v>5186</v>
      </c>
      <c r="J5290" s="1" t="n">
        <v>100001</v>
      </c>
      <c r="K5290" s="1" t="n">
        <v>2</v>
      </c>
      <c r="L5290" s="1" t="s">
        <v>4138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7" t="n">
        <v>46199</v>
      </c>
      <c r="C5291" s="1" t="n">
        <v>22</v>
      </c>
      <c r="D5291" s="1" t="s">
        <v>3850</v>
      </c>
      <c r="E5291" s="1" t="n">
        <v>33</v>
      </c>
      <c r="F5291" s="1" t="s">
        <v>93</v>
      </c>
      <c r="I5291" s="1" t="n">
        <v>5186</v>
      </c>
      <c r="J5291" s="1" t="n">
        <v>100002</v>
      </c>
      <c r="K5291" s="1" t="n">
        <v>3</v>
      </c>
      <c r="L5291" s="1" t="s">
        <v>3872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7" t="n">
        <v>46199</v>
      </c>
      <c r="C5292" s="1" t="n">
        <v>22</v>
      </c>
      <c r="D5292" s="1" t="s">
        <v>3850</v>
      </c>
      <c r="E5292" s="1" t="n">
        <v>33</v>
      </c>
      <c r="F5292" s="1" t="s">
        <v>93</v>
      </c>
      <c r="I5292" s="1" t="n">
        <v>5186</v>
      </c>
      <c r="J5292" s="1" t="n">
        <v>100003</v>
      </c>
      <c r="K5292" s="1" t="n">
        <v>4</v>
      </c>
      <c r="L5292" s="1" t="s">
        <v>3873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7" t="n">
        <v>46199</v>
      </c>
      <c r="C5293" s="1" t="n">
        <v>22</v>
      </c>
      <c r="D5293" s="1" t="s">
        <v>3850</v>
      </c>
      <c r="E5293" s="1" t="n">
        <v>33</v>
      </c>
      <c r="F5293" s="1" t="s">
        <v>93</v>
      </c>
      <c r="I5293" s="1" t="n">
        <v>5186</v>
      </c>
      <c r="J5293" s="1" t="n">
        <v>100004</v>
      </c>
      <c r="K5293" s="1" t="n">
        <v>5</v>
      </c>
      <c r="L5293" s="1" t="s">
        <v>3852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7" t="n">
        <v>46199</v>
      </c>
      <c r="C5294" s="1" t="n">
        <v>22</v>
      </c>
      <c r="D5294" s="1" t="s">
        <v>3850</v>
      </c>
      <c r="E5294" s="1" t="n">
        <v>33</v>
      </c>
      <c r="F5294" s="1" t="s">
        <v>93</v>
      </c>
      <c r="I5294" s="1" t="n">
        <v>5186</v>
      </c>
      <c r="J5294" s="1" t="n">
        <v>100520</v>
      </c>
      <c r="K5294" s="1" t="n">
        <v>507</v>
      </c>
      <c r="L5294" s="1" t="s">
        <v>3868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7" t="n">
        <v>46199</v>
      </c>
      <c r="C5295" s="1" t="n">
        <v>22</v>
      </c>
      <c r="D5295" s="1" t="s">
        <v>3850</v>
      </c>
      <c r="E5295" s="1" t="n">
        <v>33</v>
      </c>
      <c r="F5295" s="1" t="s">
        <v>93</v>
      </c>
      <c r="I5295" s="1" t="n">
        <v>5186</v>
      </c>
      <c r="J5295" s="1" t="n">
        <v>110455</v>
      </c>
      <c r="K5295" s="1" t="n">
        <v>53212</v>
      </c>
      <c r="L5295" s="1" t="s">
        <v>3870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7" t="n">
        <v>46199</v>
      </c>
      <c r="C5296" s="1" t="n">
        <v>22</v>
      </c>
      <c r="D5296" s="1" t="s">
        <v>3850</v>
      </c>
      <c r="E5296" s="1" t="n">
        <v>33</v>
      </c>
      <c r="F5296" s="1" t="s">
        <v>93</v>
      </c>
      <c r="I5296" s="1" t="n">
        <v>5188</v>
      </c>
      <c r="J5296" s="1" t="n">
        <v>100006</v>
      </c>
      <c r="K5296" s="1" t="n">
        <v>7</v>
      </c>
      <c r="L5296" s="1" t="s">
        <v>3853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7" t="n">
        <v>46199</v>
      </c>
      <c r="C5297" s="1" t="n">
        <v>22</v>
      </c>
      <c r="D5297" s="1" t="s">
        <v>3850</v>
      </c>
      <c r="E5297" s="1" t="n">
        <v>33</v>
      </c>
      <c r="F5297" s="1" t="s">
        <v>93</v>
      </c>
      <c r="I5297" s="1" t="n">
        <v>5188</v>
      </c>
      <c r="J5297" s="1" t="n">
        <v>100007</v>
      </c>
      <c r="K5297" s="1" t="n">
        <v>8</v>
      </c>
      <c r="L5297" s="1" t="s">
        <v>3854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7" t="n">
        <v>46199</v>
      </c>
      <c r="C5298" s="1" t="n">
        <v>22</v>
      </c>
      <c r="D5298" s="1" t="s">
        <v>3850</v>
      </c>
      <c r="E5298" s="1" t="n">
        <v>33</v>
      </c>
      <c r="F5298" s="1" t="s">
        <v>93</v>
      </c>
      <c r="I5298" s="1" t="n">
        <v>5188</v>
      </c>
      <c r="J5298" s="1" t="n">
        <v>100008</v>
      </c>
      <c r="K5298" s="1" t="n">
        <v>9</v>
      </c>
      <c r="L5298" s="1" t="s">
        <v>3855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7" t="n">
        <v>46199</v>
      </c>
      <c r="C5299" s="1" t="n">
        <v>22</v>
      </c>
      <c r="D5299" s="1" t="s">
        <v>3850</v>
      </c>
      <c r="E5299" s="1" t="n">
        <v>33</v>
      </c>
      <c r="F5299" s="1" t="s">
        <v>93</v>
      </c>
      <c r="I5299" s="1" t="n">
        <v>5188</v>
      </c>
      <c r="J5299" s="1" t="n">
        <v>100011</v>
      </c>
      <c r="K5299" s="1" t="n">
        <v>12</v>
      </c>
      <c r="L5299" s="1" t="s">
        <v>3856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7" t="n">
        <v>46199</v>
      </c>
      <c r="C5300" s="1" t="n">
        <v>22</v>
      </c>
      <c r="D5300" s="1" t="s">
        <v>3850</v>
      </c>
      <c r="E5300" s="1" t="n">
        <v>33</v>
      </c>
      <c r="F5300" s="1" t="s">
        <v>93</v>
      </c>
      <c r="I5300" s="1" t="n">
        <v>5188</v>
      </c>
      <c r="J5300" s="1" t="n">
        <v>100012</v>
      </c>
      <c r="K5300" s="1" t="n">
        <v>13</v>
      </c>
      <c r="L5300" s="1" t="s">
        <v>3857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7" t="n">
        <v>46199</v>
      </c>
      <c r="C5301" s="1" t="n">
        <v>22</v>
      </c>
      <c r="D5301" s="1" t="s">
        <v>3850</v>
      </c>
      <c r="E5301" s="1" t="n">
        <v>33</v>
      </c>
      <c r="F5301" s="1" t="s">
        <v>93</v>
      </c>
      <c r="I5301" s="1" t="n">
        <v>5188</v>
      </c>
      <c r="J5301" s="1" t="n">
        <v>100013</v>
      </c>
      <c r="K5301" s="1" t="n">
        <v>14</v>
      </c>
      <c r="L5301" s="1" t="s">
        <v>3858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7" t="n">
        <v>46199</v>
      </c>
      <c r="C5302" s="1" t="n">
        <v>22</v>
      </c>
      <c r="D5302" s="1" t="s">
        <v>3850</v>
      </c>
      <c r="E5302" s="1" t="n">
        <v>33</v>
      </c>
      <c r="F5302" s="1" t="s">
        <v>93</v>
      </c>
      <c r="I5302" s="1" t="n">
        <v>5188</v>
      </c>
      <c r="J5302" s="1" t="n">
        <v>100014</v>
      </c>
      <c r="K5302" s="1" t="n">
        <v>15</v>
      </c>
      <c r="L5302" s="1" t="s">
        <v>3859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7" t="n">
        <v>46199</v>
      </c>
      <c r="C5303" s="1" t="n">
        <v>22</v>
      </c>
      <c r="D5303" s="1" t="s">
        <v>3850</v>
      </c>
      <c r="E5303" s="1" t="n">
        <v>33</v>
      </c>
      <c r="F5303" s="1" t="s">
        <v>93</v>
      </c>
      <c r="I5303" s="1" t="n">
        <v>5188</v>
      </c>
      <c r="J5303" s="1" t="n">
        <v>100015</v>
      </c>
      <c r="K5303" s="1" t="n">
        <v>16</v>
      </c>
      <c r="L5303" s="1" t="s">
        <v>3860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7" t="n">
        <v>46199</v>
      </c>
      <c r="C5304" s="1" t="n">
        <v>22</v>
      </c>
      <c r="D5304" s="1" t="s">
        <v>3850</v>
      </c>
      <c r="E5304" s="1" t="n">
        <v>33</v>
      </c>
      <c r="F5304" s="1" t="s">
        <v>93</v>
      </c>
      <c r="I5304" s="1" t="n">
        <v>5188</v>
      </c>
      <c r="J5304" s="1" t="n">
        <v>100016</v>
      </c>
      <c r="K5304" s="1" t="n">
        <v>17</v>
      </c>
      <c r="L5304" s="1" t="s">
        <v>3861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7" t="n">
        <v>46199</v>
      </c>
      <c r="C5305" s="1" t="n">
        <v>22</v>
      </c>
      <c r="D5305" s="1" t="s">
        <v>3850</v>
      </c>
      <c r="E5305" s="1" t="n">
        <v>33</v>
      </c>
      <c r="F5305" s="1" t="s">
        <v>93</v>
      </c>
      <c r="I5305" s="1" t="n">
        <v>5188</v>
      </c>
      <c r="J5305" s="1" t="n">
        <v>100017</v>
      </c>
      <c r="K5305" s="1" t="n">
        <v>18</v>
      </c>
      <c r="L5305" s="1" t="s">
        <v>3862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7" t="n">
        <v>46199</v>
      </c>
      <c r="C5306" s="1" t="n">
        <v>22</v>
      </c>
      <c r="D5306" s="1" t="s">
        <v>3850</v>
      </c>
      <c r="E5306" s="1" t="n">
        <v>33</v>
      </c>
      <c r="F5306" s="1" t="s">
        <v>93</v>
      </c>
      <c r="I5306" s="1" t="n">
        <v>5188</v>
      </c>
      <c r="J5306" s="1" t="n">
        <v>100019</v>
      </c>
      <c r="K5306" s="1" t="n">
        <v>20</v>
      </c>
      <c r="L5306" s="1" t="s">
        <v>3863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7" t="n">
        <v>46199</v>
      </c>
      <c r="C5307" s="1" t="n">
        <v>22</v>
      </c>
      <c r="D5307" s="1" t="s">
        <v>3850</v>
      </c>
      <c r="E5307" s="1" t="n">
        <v>33</v>
      </c>
      <c r="F5307" s="1" t="s">
        <v>93</v>
      </c>
      <c r="I5307" s="1" t="n">
        <v>5188</v>
      </c>
      <c r="J5307" s="1" t="n">
        <v>100020</v>
      </c>
      <c r="K5307" s="1" t="n">
        <v>21</v>
      </c>
      <c r="L5307" s="1" t="s">
        <v>3864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7" t="n">
        <v>46199</v>
      </c>
      <c r="C5308" s="1" t="n">
        <v>22</v>
      </c>
      <c r="D5308" s="1" t="s">
        <v>3850</v>
      </c>
      <c r="E5308" s="1" t="n">
        <v>33</v>
      </c>
      <c r="F5308" s="1" t="s">
        <v>93</v>
      </c>
      <c r="I5308" s="1" t="n">
        <v>5188</v>
      </c>
      <c r="J5308" s="1" t="n">
        <v>100053</v>
      </c>
      <c r="K5308" s="1" t="n">
        <v>54</v>
      </c>
      <c r="L5308" s="1" t="s">
        <v>3866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7" t="n">
        <v>46199</v>
      </c>
      <c r="C5309" s="1" t="n">
        <v>22</v>
      </c>
      <c r="D5309" s="1" t="s">
        <v>3850</v>
      </c>
      <c r="E5309" s="1" t="n">
        <v>33</v>
      </c>
      <c r="F5309" s="1" t="s">
        <v>93</v>
      </c>
      <c r="I5309" s="1" t="n">
        <v>5188</v>
      </c>
      <c r="J5309" s="1" t="n">
        <v>100638</v>
      </c>
      <c r="K5309" s="1" t="n">
        <v>508</v>
      </c>
      <c r="L5309" s="1" t="s">
        <v>3867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7" t="n">
        <v>46199</v>
      </c>
      <c r="C5310" s="1" t="n">
        <v>22</v>
      </c>
      <c r="D5310" s="1" t="s">
        <v>3850</v>
      </c>
      <c r="E5310" s="1" t="n">
        <v>33</v>
      </c>
      <c r="F5310" s="1" t="s">
        <v>93</v>
      </c>
      <c r="I5310" s="1" t="n">
        <v>5188</v>
      </c>
      <c r="J5310" s="1" t="n">
        <v>100520</v>
      </c>
      <c r="K5310" s="1" t="n">
        <v>507</v>
      </c>
      <c r="L5310" s="1" t="s">
        <v>3868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7" t="n">
        <v>46199</v>
      </c>
      <c r="C5311" s="1" t="n">
        <v>22</v>
      </c>
      <c r="D5311" s="1" t="s">
        <v>3850</v>
      </c>
      <c r="E5311" s="1" t="n">
        <v>33</v>
      </c>
      <c r="F5311" s="1" t="s">
        <v>93</v>
      </c>
      <c r="I5311" s="1" t="n">
        <v>5188</v>
      </c>
      <c r="J5311" s="1" t="n">
        <v>100319</v>
      </c>
      <c r="K5311" s="1" t="n">
        <v>73453</v>
      </c>
      <c r="L5311" s="1" t="s">
        <v>3869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7" t="n">
        <v>46199</v>
      </c>
      <c r="C5312" s="1" t="n">
        <v>22</v>
      </c>
      <c r="D5312" s="1" t="s">
        <v>3850</v>
      </c>
      <c r="E5312" s="1" t="n">
        <v>33</v>
      </c>
      <c r="F5312" s="1" t="s">
        <v>93</v>
      </c>
      <c r="I5312" s="1" t="n">
        <v>5190</v>
      </c>
      <c r="J5312" s="1" t="n">
        <v>100030</v>
      </c>
      <c r="K5312" s="1" t="n">
        <v>31</v>
      </c>
      <c r="L5312" s="1" t="s">
        <v>6092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7" t="n">
        <v>46199</v>
      </c>
      <c r="C5313" s="1" t="n">
        <v>22</v>
      </c>
      <c r="D5313" s="1" t="s">
        <v>3850</v>
      </c>
      <c r="E5313" s="1" t="n">
        <v>33</v>
      </c>
      <c r="F5313" s="1" t="s">
        <v>93</v>
      </c>
      <c r="I5313" s="1" t="n">
        <v>5190</v>
      </c>
      <c r="J5313" s="1" t="n">
        <v>100031</v>
      </c>
      <c r="K5313" s="1" t="n">
        <v>32</v>
      </c>
      <c r="L5313" s="1" t="s">
        <v>6093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7" t="n">
        <v>46199</v>
      </c>
      <c r="C5314" s="1" t="n">
        <v>22</v>
      </c>
      <c r="D5314" s="1" t="s">
        <v>3850</v>
      </c>
      <c r="E5314" s="1" t="n">
        <v>33</v>
      </c>
      <c r="F5314" s="1" t="s">
        <v>93</v>
      </c>
      <c r="I5314" s="1" t="n">
        <v>5190</v>
      </c>
      <c r="J5314" s="1" t="n">
        <v>110883</v>
      </c>
      <c r="K5314" s="1" t="n">
        <v>45</v>
      </c>
      <c r="L5314" s="1" t="s">
        <v>4937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7" t="n">
        <v>46199</v>
      </c>
      <c r="C5315" s="1" t="n">
        <v>22</v>
      </c>
      <c r="D5315" s="1" t="s">
        <v>3850</v>
      </c>
      <c r="E5315" s="1" t="n">
        <v>33</v>
      </c>
      <c r="F5315" s="1" t="s">
        <v>93</v>
      </c>
      <c r="I5315" s="1" t="n">
        <v>5190</v>
      </c>
      <c r="J5315" s="1" t="n">
        <v>110521</v>
      </c>
      <c r="K5315" s="1" t="n">
        <v>57070</v>
      </c>
      <c r="L5315" s="1" t="s">
        <v>6094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7" t="n">
        <v>46199</v>
      </c>
      <c r="C5316" s="1" t="n">
        <v>22</v>
      </c>
      <c r="D5316" s="1" t="s">
        <v>3850</v>
      </c>
      <c r="E5316" s="1" t="n">
        <v>33</v>
      </c>
      <c r="F5316" s="1" t="s">
        <v>93</v>
      </c>
      <c r="I5316" s="1" t="n">
        <v>5193</v>
      </c>
      <c r="J5316" s="1" t="n">
        <v>100000</v>
      </c>
      <c r="K5316" s="1" t="n">
        <v>1</v>
      </c>
      <c r="L5316" s="1" t="s">
        <v>3851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7" t="n">
        <v>46199</v>
      </c>
      <c r="C5317" s="1" t="n">
        <v>22</v>
      </c>
      <c r="D5317" s="1" t="s">
        <v>3850</v>
      </c>
      <c r="E5317" s="1" t="n">
        <v>33</v>
      </c>
      <c r="F5317" s="1" t="s">
        <v>93</v>
      </c>
      <c r="I5317" s="1" t="n">
        <v>5193</v>
      </c>
      <c r="J5317" s="1" t="n">
        <v>100006</v>
      </c>
      <c r="K5317" s="1" t="n">
        <v>7</v>
      </c>
      <c r="L5317" s="1" t="s">
        <v>3853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7" t="n">
        <v>46199</v>
      </c>
      <c r="C5318" s="1" t="n">
        <v>22</v>
      </c>
      <c r="D5318" s="1" t="s">
        <v>3850</v>
      </c>
      <c r="E5318" s="1" t="n">
        <v>33</v>
      </c>
      <c r="F5318" s="1" t="s">
        <v>93</v>
      </c>
      <c r="I5318" s="1" t="n">
        <v>5193</v>
      </c>
      <c r="J5318" s="1" t="n">
        <v>100007</v>
      </c>
      <c r="K5318" s="1" t="n">
        <v>8</v>
      </c>
      <c r="L5318" s="1" t="s">
        <v>3854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7" t="n">
        <v>46199</v>
      </c>
      <c r="C5319" s="1" t="n">
        <v>22</v>
      </c>
      <c r="D5319" s="1" t="s">
        <v>3850</v>
      </c>
      <c r="E5319" s="1" t="n">
        <v>33</v>
      </c>
      <c r="F5319" s="1" t="s">
        <v>93</v>
      </c>
      <c r="I5319" s="1" t="n">
        <v>5193</v>
      </c>
      <c r="J5319" s="1" t="n">
        <v>100008</v>
      </c>
      <c r="K5319" s="1" t="n">
        <v>9</v>
      </c>
      <c r="L5319" s="1" t="s">
        <v>3855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7" t="n">
        <v>46199</v>
      </c>
      <c r="C5320" s="1" t="n">
        <v>22</v>
      </c>
      <c r="D5320" s="1" t="s">
        <v>3850</v>
      </c>
      <c r="E5320" s="1" t="n">
        <v>33</v>
      </c>
      <c r="F5320" s="1" t="s">
        <v>93</v>
      </c>
      <c r="I5320" s="1" t="n">
        <v>5193</v>
      </c>
      <c r="J5320" s="1" t="n">
        <v>100011</v>
      </c>
      <c r="K5320" s="1" t="n">
        <v>12</v>
      </c>
      <c r="L5320" s="1" t="s">
        <v>3856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7" t="n">
        <v>46199</v>
      </c>
      <c r="C5321" s="1" t="n">
        <v>22</v>
      </c>
      <c r="D5321" s="1" t="s">
        <v>3850</v>
      </c>
      <c r="E5321" s="1" t="n">
        <v>33</v>
      </c>
      <c r="F5321" s="1" t="s">
        <v>93</v>
      </c>
      <c r="I5321" s="1" t="n">
        <v>5193</v>
      </c>
      <c r="J5321" s="1" t="n">
        <v>100012</v>
      </c>
      <c r="K5321" s="1" t="n">
        <v>13</v>
      </c>
      <c r="L5321" s="1" t="s">
        <v>3857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7" t="n">
        <v>46199</v>
      </c>
      <c r="C5322" s="1" t="n">
        <v>22</v>
      </c>
      <c r="D5322" s="1" t="s">
        <v>3850</v>
      </c>
      <c r="E5322" s="1" t="n">
        <v>33</v>
      </c>
      <c r="F5322" s="1" t="s">
        <v>93</v>
      </c>
      <c r="I5322" s="1" t="n">
        <v>5193</v>
      </c>
      <c r="J5322" s="1" t="n">
        <v>100013</v>
      </c>
      <c r="K5322" s="1" t="n">
        <v>14</v>
      </c>
      <c r="L5322" s="1" t="s">
        <v>3858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7" t="n">
        <v>46199</v>
      </c>
      <c r="C5323" s="1" t="n">
        <v>22</v>
      </c>
      <c r="D5323" s="1" t="s">
        <v>3850</v>
      </c>
      <c r="E5323" s="1" t="n">
        <v>33</v>
      </c>
      <c r="F5323" s="1" t="s">
        <v>93</v>
      </c>
      <c r="I5323" s="1" t="n">
        <v>5193</v>
      </c>
      <c r="J5323" s="1" t="n">
        <v>100014</v>
      </c>
      <c r="K5323" s="1" t="n">
        <v>15</v>
      </c>
      <c r="L5323" s="1" t="s">
        <v>3859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7" t="n">
        <v>46199</v>
      </c>
      <c r="C5324" s="1" t="n">
        <v>22</v>
      </c>
      <c r="D5324" s="1" t="s">
        <v>3850</v>
      </c>
      <c r="E5324" s="1" t="n">
        <v>33</v>
      </c>
      <c r="F5324" s="1" t="s">
        <v>93</v>
      </c>
      <c r="I5324" s="1" t="n">
        <v>5193</v>
      </c>
      <c r="J5324" s="1" t="n">
        <v>100015</v>
      </c>
      <c r="K5324" s="1" t="n">
        <v>16</v>
      </c>
      <c r="L5324" s="1" t="s">
        <v>3860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7" t="n">
        <v>46199</v>
      </c>
      <c r="C5325" s="1" t="n">
        <v>22</v>
      </c>
      <c r="D5325" s="1" t="s">
        <v>3850</v>
      </c>
      <c r="E5325" s="1" t="n">
        <v>33</v>
      </c>
      <c r="F5325" s="1" t="s">
        <v>93</v>
      </c>
      <c r="I5325" s="1" t="n">
        <v>5193</v>
      </c>
      <c r="J5325" s="1" t="n">
        <v>100016</v>
      </c>
      <c r="K5325" s="1" t="n">
        <v>17</v>
      </c>
      <c r="L5325" s="1" t="s">
        <v>3861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7" t="n">
        <v>46199</v>
      </c>
      <c r="C5326" s="1" t="n">
        <v>22</v>
      </c>
      <c r="D5326" s="1" t="s">
        <v>3850</v>
      </c>
      <c r="E5326" s="1" t="n">
        <v>33</v>
      </c>
      <c r="F5326" s="1" t="s">
        <v>93</v>
      </c>
      <c r="I5326" s="1" t="n">
        <v>5193</v>
      </c>
      <c r="J5326" s="1" t="n">
        <v>100017</v>
      </c>
      <c r="K5326" s="1" t="n">
        <v>18</v>
      </c>
      <c r="L5326" s="1" t="s">
        <v>3862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7" t="n">
        <v>46199</v>
      </c>
      <c r="C5327" s="1" t="n">
        <v>22</v>
      </c>
      <c r="D5327" s="1" t="s">
        <v>3850</v>
      </c>
      <c r="E5327" s="1" t="n">
        <v>33</v>
      </c>
      <c r="F5327" s="1" t="s">
        <v>93</v>
      </c>
      <c r="I5327" s="1" t="n">
        <v>5193</v>
      </c>
      <c r="J5327" s="1" t="n">
        <v>100019</v>
      </c>
      <c r="K5327" s="1" t="n">
        <v>20</v>
      </c>
      <c r="L5327" s="1" t="s">
        <v>3863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7" t="n">
        <v>46199</v>
      </c>
      <c r="C5328" s="1" t="n">
        <v>22</v>
      </c>
      <c r="D5328" s="1" t="s">
        <v>3850</v>
      </c>
      <c r="E5328" s="1" t="n">
        <v>33</v>
      </c>
      <c r="F5328" s="1" t="s">
        <v>93</v>
      </c>
      <c r="I5328" s="1" t="n">
        <v>5193</v>
      </c>
      <c r="J5328" s="1" t="n">
        <v>100020</v>
      </c>
      <c r="K5328" s="1" t="n">
        <v>21</v>
      </c>
      <c r="L5328" s="1" t="s">
        <v>3864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7" t="n">
        <v>46199</v>
      </c>
      <c r="C5329" s="1" t="n">
        <v>22</v>
      </c>
      <c r="D5329" s="1" t="s">
        <v>3850</v>
      </c>
      <c r="E5329" s="1" t="n">
        <v>33</v>
      </c>
      <c r="F5329" s="1" t="s">
        <v>93</v>
      </c>
      <c r="I5329" s="1" t="n">
        <v>5193</v>
      </c>
      <c r="J5329" s="1" t="n">
        <v>100053</v>
      </c>
      <c r="K5329" s="1" t="n">
        <v>54</v>
      </c>
      <c r="L5329" s="1" t="s">
        <v>3866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7" t="n">
        <v>46199</v>
      </c>
      <c r="C5330" s="1" t="n">
        <v>22</v>
      </c>
      <c r="D5330" s="1" t="s">
        <v>3850</v>
      </c>
      <c r="E5330" s="1" t="n">
        <v>33</v>
      </c>
      <c r="F5330" s="1" t="s">
        <v>93</v>
      </c>
      <c r="I5330" s="1" t="n">
        <v>5193</v>
      </c>
      <c r="J5330" s="1" t="n">
        <v>100638</v>
      </c>
      <c r="K5330" s="1" t="n">
        <v>508</v>
      </c>
      <c r="L5330" s="1" t="s">
        <v>3867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7" t="n">
        <v>46199</v>
      </c>
      <c r="C5331" s="1" t="n">
        <v>22</v>
      </c>
      <c r="D5331" s="1" t="s">
        <v>3850</v>
      </c>
      <c r="E5331" s="1" t="n">
        <v>33</v>
      </c>
      <c r="F5331" s="1" t="s">
        <v>93</v>
      </c>
      <c r="I5331" s="1" t="n">
        <v>5193</v>
      </c>
      <c r="J5331" s="1" t="n">
        <v>100520</v>
      </c>
      <c r="K5331" s="1" t="n">
        <v>507</v>
      </c>
      <c r="L5331" s="1" t="s">
        <v>3868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7" t="n">
        <v>46199</v>
      </c>
      <c r="C5332" s="1" t="n">
        <v>22</v>
      </c>
      <c r="D5332" s="1" t="s">
        <v>3850</v>
      </c>
      <c r="E5332" s="1" t="n">
        <v>33</v>
      </c>
      <c r="F5332" s="1" t="s">
        <v>93</v>
      </c>
      <c r="I5332" s="1" t="n">
        <v>5193</v>
      </c>
      <c r="J5332" s="1" t="n">
        <v>100319</v>
      </c>
      <c r="K5332" s="1" t="n">
        <v>73453</v>
      </c>
      <c r="L5332" s="1" t="s">
        <v>3869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7" t="n">
        <v>46199</v>
      </c>
      <c r="C5333" s="1" t="n">
        <v>22</v>
      </c>
      <c r="D5333" s="1" t="s">
        <v>3850</v>
      </c>
      <c r="E5333" s="1" t="n">
        <v>33</v>
      </c>
      <c r="F5333" s="1" t="s">
        <v>93</v>
      </c>
      <c r="I5333" s="1" t="n">
        <v>5193</v>
      </c>
      <c r="J5333" s="1" t="n">
        <v>110455</v>
      </c>
      <c r="K5333" s="1" t="n">
        <v>53212</v>
      </c>
      <c r="L5333" s="1" t="s">
        <v>3870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7" t="n">
        <v>46199</v>
      </c>
      <c r="C5334" s="1" t="n">
        <v>22</v>
      </c>
      <c r="D5334" s="1" t="s">
        <v>3850</v>
      </c>
      <c r="E5334" s="1" t="n">
        <v>33</v>
      </c>
      <c r="F5334" s="1" t="s">
        <v>93</v>
      </c>
      <c r="I5334" s="1" t="n">
        <v>5195</v>
      </c>
      <c r="J5334" s="1" t="n">
        <v>100000</v>
      </c>
      <c r="K5334" s="1" t="n">
        <v>1</v>
      </c>
      <c r="L5334" s="1" t="s">
        <v>3851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7" t="n">
        <v>46199</v>
      </c>
      <c r="C5335" s="1" t="n">
        <v>22</v>
      </c>
      <c r="D5335" s="1" t="s">
        <v>3850</v>
      </c>
      <c r="E5335" s="1" t="n">
        <v>33</v>
      </c>
      <c r="F5335" s="1" t="s">
        <v>93</v>
      </c>
      <c r="I5335" s="1" t="n">
        <v>5195</v>
      </c>
      <c r="J5335" s="1" t="n">
        <v>100001</v>
      </c>
      <c r="K5335" s="1" t="n">
        <v>2</v>
      </c>
      <c r="L5335" s="1" t="s">
        <v>4138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7" t="n">
        <v>46199</v>
      </c>
      <c r="C5336" s="1" t="n">
        <v>22</v>
      </c>
      <c r="D5336" s="1" t="s">
        <v>3850</v>
      </c>
      <c r="E5336" s="1" t="n">
        <v>33</v>
      </c>
      <c r="F5336" s="1" t="s">
        <v>93</v>
      </c>
      <c r="I5336" s="1" t="n">
        <v>5195</v>
      </c>
      <c r="J5336" s="1" t="n">
        <v>100002</v>
      </c>
      <c r="K5336" s="1" t="n">
        <v>3</v>
      </c>
      <c r="L5336" s="1" t="s">
        <v>3872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7" t="n">
        <v>46199</v>
      </c>
      <c r="C5337" s="1" t="n">
        <v>22</v>
      </c>
      <c r="D5337" s="1" t="s">
        <v>3850</v>
      </c>
      <c r="E5337" s="1" t="n">
        <v>33</v>
      </c>
      <c r="F5337" s="1" t="s">
        <v>93</v>
      </c>
      <c r="I5337" s="1" t="n">
        <v>5195</v>
      </c>
      <c r="J5337" s="1" t="n">
        <v>100003</v>
      </c>
      <c r="K5337" s="1" t="n">
        <v>4</v>
      </c>
      <c r="L5337" s="1" t="s">
        <v>3873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7" t="n">
        <v>46199</v>
      </c>
      <c r="C5338" s="1" t="n">
        <v>22</v>
      </c>
      <c r="D5338" s="1" t="s">
        <v>3850</v>
      </c>
      <c r="E5338" s="1" t="n">
        <v>33</v>
      </c>
      <c r="F5338" s="1" t="s">
        <v>93</v>
      </c>
      <c r="I5338" s="1" t="n">
        <v>5195</v>
      </c>
      <c r="J5338" s="1" t="n">
        <v>100004</v>
      </c>
      <c r="K5338" s="1" t="n">
        <v>5</v>
      </c>
      <c r="L5338" s="1" t="s">
        <v>3852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7" t="n">
        <v>46199</v>
      </c>
      <c r="C5339" s="1" t="n">
        <v>22</v>
      </c>
      <c r="D5339" s="1" t="s">
        <v>3850</v>
      </c>
      <c r="E5339" s="1" t="n">
        <v>33</v>
      </c>
      <c r="F5339" s="1" t="s">
        <v>93</v>
      </c>
      <c r="I5339" s="1" t="n">
        <v>5195</v>
      </c>
      <c r="J5339" s="1" t="n">
        <v>100520</v>
      </c>
      <c r="K5339" s="1" t="n">
        <v>507</v>
      </c>
      <c r="L5339" s="1" t="s">
        <v>3868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7" t="n">
        <v>46199</v>
      </c>
      <c r="C5340" s="1" t="n">
        <v>22</v>
      </c>
      <c r="D5340" s="1" t="s">
        <v>3850</v>
      </c>
      <c r="E5340" s="1" t="n">
        <v>33</v>
      </c>
      <c r="F5340" s="1" t="s">
        <v>93</v>
      </c>
      <c r="I5340" s="1" t="n">
        <v>5195</v>
      </c>
      <c r="J5340" s="1" t="n">
        <v>110455</v>
      </c>
      <c r="K5340" s="1" t="n">
        <v>53212</v>
      </c>
      <c r="L5340" s="1" t="s">
        <v>3870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7" t="n">
        <v>46199</v>
      </c>
      <c r="C5341" s="1" t="n">
        <v>100</v>
      </c>
      <c r="D5341" s="1" t="s">
        <v>3877</v>
      </c>
      <c r="E5341" s="1" t="n">
        <v>33</v>
      </c>
      <c r="F5341" s="1" t="s">
        <v>93</v>
      </c>
      <c r="I5341" s="1" t="n">
        <v>1309872</v>
      </c>
      <c r="J5341" s="1" t="n">
        <v>100000</v>
      </c>
      <c r="K5341" s="1" t="n">
        <v>1</v>
      </c>
      <c r="L5341" s="1" t="s">
        <v>3851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7" t="n">
        <v>46199</v>
      </c>
      <c r="C5342" s="1" t="n">
        <v>100</v>
      </c>
      <c r="D5342" s="1" t="s">
        <v>3877</v>
      </c>
      <c r="E5342" s="1" t="n">
        <v>33</v>
      </c>
      <c r="F5342" s="1" t="s">
        <v>93</v>
      </c>
      <c r="I5342" s="1" t="n">
        <v>1309872</v>
      </c>
      <c r="J5342" s="1" t="n">
        <v>100001</v>
      </c>
      <c r="K5342" s="1" t="n">
        <v>2</v>
      </c>
      <c r="L5342" s="1" t="s">
        <v>4138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7" t="n">
        <v>46199</v>
      </c>
      <c r="C5343" s="1" t="n">
        <v>100</v>
      </c>
      <c r="D5343" s="1" t="s">
        <v>3877</v>
      </c>
      <c r="E5343" s="1" t="n">
        <v>33</v>
      </c>
      <c r="F5343" s="1" t="s">
        <v>93</v>
      </c>
      <c r="I5343" s="1" t="n">
        <v>1309872</v>
      </c>
      <c r="J5343" s="1" t="n">
        <v>100002</v>
      </c>
      <c r="K5343" s="1" t="n">
        <v>3</v>
      </c>
      <c r="L5343" s="1" t="s">
        <v>3872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7" t="n">
        <v>46199</v>
      </c>
      <c r="C5344" s="1" t="n">
        <v>100</v>
      </c>
      <c r="D5344" s="1" t="s">
        <v>3877</v>
      </c>
      <c r="E5344" s="1" t="n">
        <v>33</v>
      </c>
      <c r="F5344" s="1" t="s">
        <v>93</v>
      </c>
      <c r="I5344" s="1" t="n">
        <v>1309872</v>
      </c>
      <c r="J5344" s="1" t="n">
        <v>100003</v>
      </c>
      <c r="K5344" s="1" t="n">
        <v>4</v>
      </c>
      <c r="L5344" s="1" t="s">
        <v>3873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7" t="n">
        <v>46199</v>
      </c>
      <c r="C5345" s="1" t="n">
        <v>100</v>
      </c>
      <c r="D5345" s="1" t="s">
        <v>3877</v>
      </c>
      <c r="E5345" s="1" t="n">
        <v>33</v>
      </c>
      <c r="F5345" s="1" t="s">
        <v>93</v>
      </c>
      <c r="I5345" s="1" t="n">
        <v>1309872</v>
      </c>
      <c r="J5345" s="1" t="n">
        <v>100004</v>
      </c>
      <c r="K5345" s="1" t="n">
        <v>5</v>
      </c>
      <c r="L5345" s="1" t="s">
        <v>3852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7" t="n">
        <v>46199</v>
      </c>
      <c r="C5346" s="1" t="n">
        <v>100</v>
      </c>
      <c r="D5346" s="1" t="s">
        <v>3877</v>
      </c>
      <c r="E5346" s="1" t="n">
        <v>33</v>
      </c>
      <c r="F5346" s="1" t="s">
        <v>93</v>
      </c>
      <c r="I5346" s="1" t="n">
        <v>1309872</v>
      </c>
      <c r="J5346" s="1" t="n">
        <v>100520</v>
      </c>
      <c r="K5346" s="1" t="n">
        <v>507</v>
      </c>
      <c r="L5346" s="1" t="s">
        <v>3868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7" t="n">
        <v>46199</v>
      </c>
      <c r="C5347" s="1" t="n">
        <v>100</v>
      </c>
      <c r="D5347" s="1" t="s">
        <v>3877</v>
      </c>
      <c r="E5347" s="1" t="n">
        <v>33</v>
      </c>
      <c r="F5347" s="1" t="s">
        <v>93</v>
      </c>
      <c r="I5347" s="1" t="n">
        <v>1309872</v>
      </c>
      <c r="J5347" s="1" t="n">
        <v>110455</v>
      </c>
      <c r="K5347" s="1" t="n">
        <v>53212</v>
      </c>
      <c r="L5347" s="1" t="s">
        <v>3870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7" t="n">
        <v>46199</v>
      </c>
      <c r="C5348" s="1" t="n">
        <v>100</v>
      </c>
      <c r="D5348" s="1" t="s">
        <v>3877</v>
      </c>
      <c r="E5348" s="1" t="n">
        <v>33</v>
      </c>
      <c r="F5348" s="1" t="s">
        <v>93</v>
      </c>
      <c r="I5348" s="1" t="n">
        <v>1309876</v>
      </c>
      <c r="J5348" s="1" t="n">
        <v>100006</v>
      </c>
      <c r="K5348" s="1" t="n">
        <v>7</v>
      </c>
      <c r="L5348" s="1" t="s">
        <v>3853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7" t="n">
        <v>46199</v>
      </c>
      <c r="C5349" s="1" t="n">
        <v>100</v>
      </c>
      <c r="D5349" s="1" t="s">
        <v>3877</v>
      </c>
      <c r="E5349" s="1" t="n">
        <v>33</v>
      </c>
      <c r="F5349" s="1" t="s">
        <v>93</v>
      </c>
      <c r="I5349" s="1" t="n">
        <v>1309876</v>
      </c>
      <c r="J5349" s="1" t="n">
        <v>100007</v>
      </c>
      <c r="K5349" s="1" t="n">
        <v>8</v>
      </c>
      <c r="L5349" s="1" t="s">
        <v>3854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7" t="n">
        <v>46199</v>
      </c>
      <c r="C5350" s="1" t="n">
        <v>100</v>
      </c>
      <c r="D5350" s="1" t="s">
        <v>3877</v>
      </c>
      <c r="E5350" s="1" t="n">
        <v>33</v>
      </c>
      <c r="F5350" s="1" t="s">
        <v>93</v>
      </c>
      <c r="I5350" s="1" t="n">
        <v>1309876</v>
      </c>
      <c r="J5350" s="1" t="n">
        <v>100008</v>
      </c>
      <c r="K5350" s="1" t="n">
        <v>9</v>
      </c>
      <c r="L5350" s="1" t="s">
        <v>3855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7" t="n">
        <v>46199</v>
      </c>
      <c r="C5351" s="1" t="n">
        <v>100</v>
      </c>
      <c r="D5351" s="1" t="s">
        <v>3877</v>
      </c>
      <c r="E5351" s="1" t="n">
        <v>33</v>
      </c>
      <c r="F5351" s="1" t="s">
        <v>93</v>
      </c>
      <c r="I5351" s="1" t="n">
        <v>1309876</v>
      </c>
      <c r="J5351" s="1" t="n">
        <v>100011</v>
      </c>
      <c r="K5351" s="1" t="n">
        <v>12</v>
      </c>
      <c r="L5351" s="1" t="s">
        <v>3856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7" t="n">
        <v>46199</v>
      </c>
      <c r="C5352" s="1" t="n">
        <v>100</v>
      </c>
      <c r="D5352" s="1" t="s">
        <v>3877</v>
      </c>
      <c r="E5352" s="1" t="n">
        <v>33</v>
      </c>
      <c r="F5352" s="1" t="s">
        <v>93</v>
      </c>
      <c r="I5352" s="1" t="n">
        <v>1309876</v>
      </c>
      <c r="J5352" s="1" t="n">
        <v>100012</v>
      </c>
      <c r="K5352" s="1" t="n">
        <v>13</v>
      </c>
      <c r="L5352" s="1" t="s">
        <v>3857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7" t="n">
        <v>46199</v>
      </c>
      <c r="C5353" s="1" t="n">
        <v>100</v>
      </c>
      <c r="D5353" s="1" t="s">
        <v>3877</v>
      </c>
      <c r="E5353" s="1" t="n">
        <v>33</v>
      </c>
      <c r="F5353" s="1" t="s">
        <v>93</v>
      </c>
      <c r="I5353" s="1" t="n">
        <v>1309876</v>
      </c>
      <c r="J5353" s="1" t="n">
        <v>100013</v>
      </c>
      <c r="K5353" s="1" t="n">
        <v>14</v>
      </c>
      <c r="L5353" s="1" t="s">
        <v>3858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7" t="n">
        <v>46199</v>
      </c>
      <c r="C5354" s="1" t="n">
        <v>100</v>
      </c>
      <c r="D5354" s="1" t="s">
        <v>3877</v>
      </c>
      <c r="E5354" s="1" t="n">
        <v>33</v>
      </c>
      <c r="F5354" s="1" t="s">
        <v>93</v>
      </c>
      <c r="I5354" s="1" t="n">
        <v>1309876</v>
      </c>
      <c r="J5354" s="1" t="n">
        <v>100014</v>
      </c>
      <c r="K5354" s="1" t="n">
        <v>15</v>
      </c>
      <c r="L5354" s="1" t="s">
        <v>3859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7" t="n">
        <v>46199</v>
      </c>
      <c r="C5355" s="1" t="n">
        <v>100</v>
      </c>
      <c r="D5355" s="1" t="s">
        <v>3877</v>
      </c>
      <c r="E5355" s="1" t="n">
        <v>33</v>
      </c>
      <c r="F5355" s="1" t="s">
        <v>93</v>
      </c>
      <c r="I5355" s="1" t="n">
        <v>1309876</v>
      </c>
      <c r="J5355" s="1" t="n">
        <v>100015</v>
      </c>
      <c r="K5355" s="1" t="n">
        <v>16</v>
      </c>
      <c r="L5355" s="1" t="s">
        <v>3860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7" t="n">
        <v>46199</v>
      </c>
      <c r="C5356" s="1" t="n">
        <v>100</v>
      </c>
      <c r="D5356" s="1" t="s">
        <v>3877</v>
      </c>
      <c r="E5356" s="1" t="n">
        <v>33</v>
      </c>
      <c r="F5356" s="1" t="s">
        <v>93</v>
      </c>
      <c r="I5356" s="1" t="n">
        <v>1309876</v>
      </c>
      <c r="J5356" s="1" t="n">
        <v>100016</v>
      </c>
      <c r="K5356" s="1" t="n">
        <v>17</v>
      </c>
      <c r="L5356" s="1" t="s">
        <v>3861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7" t="n">
        <v>46199</v>
      </c>
      <c r="C5357" s="1" t="n">
        <v>100</v>
      </c>
      <c r="D5357" s="1" t="s">
        <v>3877</v>
      </c>
      <c r="E5357" s="1" t="n">
        <v>33</v>
      </c>
      <c r="F5357" s="1" t="s">
        <v>93</v>
      </c>
      <c r="I5357" s="1" t="n">
        <v>1309876</v>
      </c>
      <c r="J5357" s="1" t="n">
        <v>100017</v>
      </c>
      <c r="K5357" s="1" t="n">
        <v>18</v>
      </c>
      <c r="L5357" s="1" t="s">
        <v>3862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7" t="n">
        <v>46199</v>
      </c>
      <c r="C5358" s="1" t="n">
        <v>100</v>
      </c>
      <c r="D5358" s="1" t="s">
        <v>3877</v>
      </c>
      <c r="E5358" s="1" t="n">
        <v>33</v>
      </c>
      <c r="F5358" s="1" t="s">
        <v>93</v>
      </c>
      <c r="I5358" s="1" t="n">
        <v>1309876</v>
      </c>
      <c r="J5358" s="1" t="n">
        <v>100019</v>
      </c>
      <c r="K5358" s="1" t="n">
        <v>20</v>
      </c>
      <c r="L5358" s="1" t="s">
        <v>3863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7" t="n">
        <v>46199</v>
      </c>
      <c r="C5359" s="1" t="n">
        <v>100</v>
      </c>
      <c r="D5359" s="1" t="s">
        <v>3877</v>
      </c>
      <c r="E5359" s="1" t="n">
        <v>33</v>
      </c>
      <c r="F5359" s="1" t="s">
        <v>93</v>
      </c>
      <c r="I5359" s="1" t="n">
        <v>1309876</v>
      </c>
      <c r="J5359" s="1" t="n">
        <v>100020</v>
      </c>
      <c r="K5359" s="1" t="n">
        <v>21</v>
      </c>
      <c r="L5359" s="1" t="s">
        <v>3864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7" t="n">
        <v>46199</v>
      </c>
      <c r="C5360" s="1" t="n">
        <v>100</v>
      </c>
      <c r="D5360" s="1" t="s">
        <v>3877</v>
      </c>
      <c r="E5360" s="1" t="n">
        <v>33</v>
      </c>
      <c r="F5360" s="1" t="s">
        <v>93</v>
      </c>
      <c r="I5360" s="1" t="n">
        <v>1309876</v>
      </c>
      <c r="J5360" s="1" t="n">
        <v>100053</v>
      </c>
      <c r="K5360" s="1" t="n">
        <v>54</v>
      </c>
      <c r="L5360" s="1" t="s">
        <v>3866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7" t="n">
        <v>46199</v>
      </c>
      <c r="C5361" s="1" t="n">
        <v>100</v>
      </c>
      <c r="D5361" s="1" t="s">
        <v>3877</v>
      </c>
      <c r="E5361" s="1" t="n">
        <v>33</v>
      </c>
      <c r="F5361" s="1" t="s">
        <v>93</v>
      </c>
      <c r="I5361" s="1" t="n">
        <v>1309876</v>
      </c>
      <c r="J5361" s="1" t="n">
        <v>100638</v>
      </c>
      <c r="K5361" s="1" t="n">
        <v>508</v>
      </c>
      <c r="L5361" s="1" t="s">
        <v>3867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7" t="n">
        <v>46199</v>
      </c>
      <c r="C5362" s="1" t="n">
        <v>100</v>
      </c>
      <c r="D5362" s="1" t="s">
        <v>3877</v>
      </c>
      <c r="E5362" s="1" t="n">
        <v>33</v>
      </c>
      <c r="F5362" s="1" t="s">
        <v>93</v>
      </c>
      <c r="I5362" s="1" t="n">
        <v>1309876</v>
      </c>
      <c r="J5362" s="1" t="n">
        <v>100520</v>
      </c>
      <c r="K5362" s="1" t="n">
        <v>507</v>
      </c>
      <c r="L5362" s="1" t="s">
        <v>3868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7" t="n">
        <v>46199</v>
      </c>
      <c r="C5363" s="1" t="n">
        <v>100</v>
      </c>
      <c r="D5363" s="1" t="s">
        <v>3877</v>
      </c>
      <c r="E5363" s="1" t="n">
        <v>33</v>
      </c>
      <c r="F5363" s="1" t="s">
        <v>93</v>
      </c>
      <c r="I5363" s="1" t="n">
        <v>1309876</v>
      </c>
      <c r="J5363" s="1" t="n">
        <v>100319</v>
      </c>
      <c r="K5363" s="1" t="n">
        <v>73453</v>
      </c>
      <c r="L5363" s="1" t="s">
        <v>3869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7" t="n">
        <v>46199</v>
      </c>
      <c r="C5364" s="1" t="n">
        <v>100</v>
      </c>
      <c r="D5364" s="1" t="s">
        <v>3877</v>
      </c>
      <c r="E5364" s="1" t="n">
        <v>33</v>
      </c>
      <c r="F5364" s="1" t="s">
        <v>93</v>
      </c>
      <c r="I5364" s="1" t="n">
        <v>1309976</v>
      </c>
      <c r="J5364" s="1" t="n">
        <v>100030</v>
      </c>
      <c r="K5364" s="1" t="n">
        <v>31</v>
      </c>
      <c r="L5364" s="1" t="s">
        <v>6092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7" t="n">
        <v>46199</v>
      </c>
      <c r="C5365" s="1" t="n">
        <v>100</v>
      </c>
      <c r="D5365" s="1" t="s">
        <v>3877</v>
      </c>
      <c r="E5365" s="1" t="n">
        <v>33</v>
      </c>
      <c r="F5365" s="1" t="s">
        <v>93</v>
      </c>
      <c r="I5365" s="1" t="n">
        <v>1309976</v>
      </c>
      <c r="J5365" s="1" t="n">
        <v>100031</v>
      </c>
      <c r="K5365" s="1" t="n">
        <v>32</v>
      </c>
      <c r="L5365" s="1" t="s">
        <v>6093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7" t="n">
        <v>46199</v>
      </c>
      <c r="C5366" s="1" t="n">
        <v>100</v>
      </c>
      <c r="D5366" s="1" t="s">
        <v>3877</v>
      </c>
      <c r="E5366" s="1" t="n">
        <v>33</v>
      </c>
      <c r="F5366" s="1" t="s">
        <v>93</v>
      </c>
      <c r="I5366" s="1" t="n">
        <v>1309976</v>
      </c>
      <c r="J5366" s="1" t="n">
        <v>110883</v>
      </c>
      <c r="K5366" s="1" t="n">
        <v>45</v>
      </c>
      <c r="L5366" s="1" t="s">
        <v>4937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7" t="n">
        <v>46199</v>
      </c>
      <c r="C5367" s="1" t="n">
        <v>100</v>
      </c>
      <c r="D5367" s="1" t="s">
        <v>3877</v>
      </c>
      <c r="E5367" s="1" t="n">
        <v>33</v>
      </c>
      <c r="F5367" s="1" t="s">
        <v>93</v>
      </c>
      <c r="I5367" s="1" t="n">
        <v>1309976</v>
      </c>
      <c r="J5367" s="1" t="n">
        <v>110521</v>
      </c>
      <c r="K5367" s="1" t="n">
        <v>57070</v>
      </c>
      <c r="L5367" s="1" t="s">
        <v>6094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7" t="n">
        <v>46199</v>
      </c>
      <c r="C5368" s="1" t="n">
        <v>100</v>
      </c>
      <c r="D5368" s="1" t="s">
        <v>3877</v>
      </c>
      <c r="E5368" s="1" t="n">
        <v>33</v>
      </c>
      <c r="F5368" s="1" t="s">
        <v>93</v>
      </c>
      <c r="I5368" s="1" t="n">
        <v>1310026</v>
      </c>
      <c r="J5368" s="1" t="n">
        <v>100000</v>
      </c>
      <c r="K5368" s="1" t="n">
        <v>1</v>
      </c>
      <c r="L5368" s="1" t="s">
        <v>3851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7" t="n">
        <v>46199</v>
      </c>
      <c r="C5369" s="1" t="n">
        <v>100</v>
      </c>
      <c r="D5369" s="1" t="s">
        <v>3877</v>
      </c>
      <c r="E5369" s="1" t="n">
        <v>33</v>
      </c>
      <c r="F5369" s="1" t="s">
        <v>93</v>
      </c>
      <c r="I5369" s="1" t="n">
        <v>1310026</v>
      </c>
      <c r="J5369" s="1" t="n">
        <v>100006</v>
      </c>
      <c r="K5369" s="1" t="n">
        <v>7</v>
      </c>
      <c r="L5369" s="1" t="s">
        <v>3853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7" t="n">
        <v>46199</v>
      </c>
      <c r="C5370" s="1" t="n">
        <v>100</v>
      </c>
      <c r="D5370" s="1" t="s">
        <v>3877</v>
      </c>
      <c r="E5370" s="1" t="n">
        <v>33</v>
      </c>
      <c r="F5370" s="1" t="s">
        <v>93</v>
      </c>
      <c r="I5370" s="1" t="n">
        <v>1310026</v>
      </c>
      <c r="J5370" s="1" t="n">
        <v>100007</v>
      </c>
      <c r="K5370" s="1" t="n">
        <v>8</v>
      </c>
      <c r="L5370" s="1" t="s">
        <v>3854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7" t="n">
        <v>46199</v>
      </c>
      <c r="C5371" s="1" t="n">
        <v>100</v>
      </c>
      <c r="D5371" s="1" t="s">
        <v>3877</v>
      </c>
      <c r="E5371" s="1" t="n">
        <v>33</v>
      </c>
      <c r="F5371" s="1" t="s">
        <v>93</v>
      </c>
      <c r="I5371" s="1" t="n">
        <v>1310026</v>
      </c>
      <c r="J5371" s="1" t="n">
        <v>100008</v>
      </c>
      <c r="K5371" s="1" t="n">
        <v>9</v>
      </c>
      <c r="L5371" s="1" t="s">
        <v>3855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7" t="n">
        <v>46199</v>
      </c>
      <c r="C5372" s="1" t="n">
        <v>100</v>
      </c>
      <c r="D5372" s="1" t="s">
        <v>3877</v>
      </c>
      <c r="E5372" s="1" t="n">
        <v>33</v>
      </c>
      <c r="F5372" s="1" t="s">
        <v>93</v>
      </c>
      <c r="I5372" s="1" t="n">
        <v>1310026</v>
      </c>
      <c r="J5372" s="1" t="n">
        <v>100011</v>
      </c>
      <c r="K5372" s="1" t="n">
        <v>12</v>
      </c>
      <c r="L5372" s="1" t="s">
        <v>3856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7" t="n">
        <v>46199</v>
      </c>
      <c r="C5373" s="1" t="n">
        <v>100</v>
      </c>
      <c r="D5373" s="1" t="s">
        <v>3877</v>
      </c>
      <c r="E5373" s="1" t="n">
        <v>33</v>
      </c>
      <c r="F5373" s="1" t="s">
        <v>93</v>
      </c>
      <c r="I5373" s="1" t="n">
        <v>1310026</v>
      </c>
      <c r="J5373" s="1" t="n">
        <v>100012</v>
      </c>
      <c r="K5373" s="1" t="n">
        <v>13</v>
      </c>
      <c r="L5373" s="1" t="s">
        <v>3857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7" t="n">
        <v>46199</v>
      </c>
      <c r="C5374" s="1" t="n">
        <v>100</v>
      </c>
      <c r="D5374" s="1" t="s">
        <v>3877</v>
      </c>
      <c r="E5374" s="1" t="n">
        <v>33</v>
      </c>
      <c r="F5374" s="1" t="s">
        <v>93</v>
      </c>
      <c r="I5374" s="1" t="n">
        <v>1310026</v>
      </c>
      <c r="J5374" s="1" t="n">
        <v>100013</v>
      </c>
      <c r="K5374" s="1" t="n">
        <v>14</v>
      </c>
      <c r="L5374" s="1" t="s">
        <v>3858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7" t="n">
        <v>46199</v>
      </c>
      <c r="C5375" s="1" t="n">
        <v>100</v>
      </c>
      <c r="D5375" s="1" t="s">
        <v>3877</v>
      </c>
      <c r="E5375" s="1" t="n">
        <v>33</v>
      </c>
      <c r="F5375" s="1" t="s">
        <v>93</v>
      </c>
      <c r="I5375" s="1" t="n">
        <v>1310026</v>
      </c>
      <c r="J5375" s="1" t="n">
        <v>100014</v>
      </c>
      <c r="K5375" s="1" t="n">
        <v>15</v>
      </c>
      <c r="L5375" s="1" t="s">
        <v>3859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7" t="n">
        <v>46199</v>
      </c>
      <c r="C5376" s="1" t="n">
        <v>100</v>
      </c>
      <c r="D5376" s="1" t="s">
        <v>3877</v>
      </c>
      <c r="E5376" s="1" t="n">
        <v>33</v>
      </c>
      <c r="F5376" s="1" t="s">
        <v>93</v>
      </c>
      <c r="I5376" s="1" t="n">
        <v>1310026</v>
      </c>
      <c r="J5376" s="1" t="n">
        <v>100015</v>
      </c>
      <c r="K5376" s="1" t="n">
        <v>16</v>
      </c>
      <c r="L5376" s="1" t="s">
        <v>3860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7" t="n">
        <v>46199</v>
      </c>
      <c r="C5377" s="1" t="n">
        <v>100</v>
      </c>
      <c r="D5377" s="1" t="s">
        <v>3877</v>
      </c>
      <c r="E5377" s="1" t="n">
        <v>33</v>
      </c>
      <c r="F5377" s="1" t="s">
        <v>93</v>
      </c>
      <c r="I5377" s="1" t="n">
        <v>1310026</v>
      </c>
      <c r="J5377" s="1" t="n">
        <v>100016</v>
      </c>
      <c r="K5377" s="1" t="n">
        <v>17</v>
      </c>
      <c r="L5377" s="1" t="s">
        <v>3861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7" t="n">
        <v>46199</v>
      </c>
      <c r="C5378" s="1" t="n">
        <v>100</v>
      </c>
      <c r="D5378" s="1" t="s">
        <v>3877</v>
      </c>
      <c r="E5378" s="1" t="n">
        <v>33</v>
      </c>
      <c r="F5378" s="1" t="s">
        <v>93</v>
      </c>
      <c r="I5378" s="1" t="n">
        <v>1310026</v>
      </c>
      <c r="J5378" s="1" t="n">
        <v>100017</v>
      </c>
      <c r="K5378" s="1" t="n">
        <v>18</v>
      </c>
      <c r="L5378" s="1" t="s">
        <v>3862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7" t="n">
        <v>46199</v>
      </c>
      <c r="C5379" s="1" t="n">
        <v>100</v>
      </c>
      <c r="D5379" s="1" t="s">
        <v>3877</v>
      </c>
      <c r="E5379" s="1" t="n">
        <v>33</v>
      </c>
      <c r="F5379" s="1" t="s">
        <v>93</v>
      </c>
      <c r="I5379" s="1" t="n">
        <v>1310026</v>
      </c>
      <c r="J5379" s="1" t="n">
        <v>100019</v>
      </c>
      <c r="K5379" s="1" t="n">
        <v>20</v>
      </c>
      <c r="L5379" s="1" t="s">
        <v>3863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7" t="n">
        <v>46199</v>
      </c>
      <c r="C5380" s="1" t="n">
        <v>100</v>
      </c>
      <c r="D5380" s="1" t="s">
        <v>3877</v>
      </c>
      <c r="E5380" s="1" t="n">
        <v>33</v>
      </c>
      <c r="F5380" s="1" t="s">
        <v>93</v>
      </c>
      <c r="I5380" s="1" t="n">
        <v>1310026</v>
      </c>
      <c r="J5380" s="1" t="n">
        <v>100020</v>
      </c>
      <c r="K5380" s="1" t="n">
        <v>21</v>
      </c>
      <c r="L5380" s="1" t="s">
        <v>3864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7" t="n">
        <v>46199</v>
      </c>
      <c r="C5381" s="1" t="n">
        <v>100</v>
      </c>
      <c r="D5381" s="1" t="s">
        <v>3877</v>
      </c>
      <c r="E5381" s="1" t="n">
        <v>33</v>
      </c>
      <c r="F5381" s="1" t="s">
        <v>93</v>
      </c>
      <c r="I5381" s="1" t="n">
        <v>1310026</v>
      </c>
      <c r="J5381" s="1" t="n">
        <v>100053</v>
      </c>
      <c r="K5381" s="1" t="n">
        <v>54</v>
      </c>
      <c r="L5381" s="1" t="s">
        <v>3866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7" t="n">
        <v>46199</v>
      </c>
      <c r="C5382" s="1" t="n">
        <v>100</v>
      </c>
      <c r="D5382" s="1" t="s">
        <v>3877</v>
      </c>
      <c r="E5382" s="1" t="n">
        <v>33</v>
      </c>
      <c r="F5382" s="1" t="s">
        <v>93</v>
      </c>
      <c r="I5382" s="1" t="n">
        <v>1310026</v>
      </c>
      <c r="J5382" s="1" t="n">
        <v>100638</v>
      </c>
      <c r="K5382" s="1" t="n">
        <v>508</v>
      </c>
      <c r="L5382" s="1" t="s">
        <v>3867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7" t="n">
        <v>46199</v>
      </c>
      <c r="C5383" s="1" t="n">
        <v>100</v>
      </c>
      <c r="D5383" s="1" t="s">
        <v>3877</v>
      </c>
      <c r="E5383" s="1" t="n">
        <v>33</v>
      </c>
      <c r="F5383" s="1" t="s">
        <v>93</v>
      </c>
      <c r="I5383" s="1" t="n">
        <v>1310026</v>
      </c>
      <c r="J5383" s="1" t="n">
        <v>100520</v>
      </c>
      <c r="K5383" s="1" t="n">
        <v>507</v>
      </c>
      <c r="L5383" s="1" t="s">
        <v>3868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7" t="n">
        <v>46199</v>
      </c>
      <c r="C5384" s="1" t="n">
        <v>100</v>
      </c>
      <c r="D5384" s="1" t="s">
        <v>3877</v>
      </c>
      <c r="E5384" s="1" t="n">
        <v>33</v>
      </c>
      <c r="F5384" s="1" t="s">
        <v>93</v>
      </c>
      <c r="I5384" s="1" t="n">
        <v>1310026</v>
      </c>
      <c r="J5384" s="1" t="n">
        <v>100319</v>
      </c>
      <c r="K5384" s="1" t="n">
        <v>73453</v>
      </c>
      <c r="L5384" s="1" t="s">
        <v>3869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7" t="n">
        <v>46199</v>
      </c>
      <c r="C5385" s="1" t="n">
        <v>100</v>
      </c>
      <c r="D5385" s="1" t="s">
        <v>3877</v>
      </c>
      <c r="E5385" s="1" t="n">
        <v>33</v>
      </c>
      <c r="F5385" s="1" t="s">
        <v>93</v>
      </c>
      <c r="I5385" s="1" t="n">
        <v>1310026</v>
      </c>
      <c r="J5385" s="1" t="n">
        <v>110455</v>
      </c>
      <c r="K5385" s="1" t="n">
        <v>53212</v>
      </c>
      <c r="L5385" s="1" t="s">
        <v>3870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7" t="n">
        <v>46199</v>
      </c>
      <c r="C5386" s="1" t="n">
        <v>100</v>
      </c>
      <c r="D5386" s="1" t="s">
        <v>3877</v>
      </c>
      <c r="E5386" s="1" t="n">
        <v>33</v>
      </c>
      <c r="F5386" s="1" t="s">
        <v>93</v>
      </c>
      <c r="I5386" s="1" t="n">
        <v>1310030</v>
      </c>
      <c r="J5386" s="1" t="n">
        <v>100000</v>
      </c>
      <c r="K5386" s="1" t="n">
        <v>1</v>
      </c>
      <c r="L5386" s="1" t="s">
        <v>3851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7" t="n">
        <v>46199</v>
      </c>
      <c r="C5387" s="1" t="n">
        <v>100</v>
      </c>
      <c r="D5387" s="1" t="s">
        <v>3877</v>
      </c>
      <c r="E5387" s="1" t="n">
        <v>33</v>
      </c>
      <c r="F5387" s="1" t="s">
        <v>93</v>
      </c>
      <c r="I5387" s="1" t="n">
        <v>1310030</v>
      </c>
      <c r="J5387" s="1" t="n">
        <v>100006</v>
      </c>
      <c r="K5387" s="1" t="n">
        <v>7</v>
      </c>
      <c r="L5387" s="1" t="s">
        <v>3853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7" t="n">
        <v>46199</v>
      </c>
      <c r="C5388" s="1" t="n">
        <v>100</v>
      </c>
      <c r="D5388" s="1" t="s">
        <v>3877</v>
      </c>
      <c r="E5388" s="1" t="n">
        <v>33</v>
      </c>
      <c r="F5388" s="1" t="s">
        <v>93</v>
      </c>
      <c r="I5388" s="1" t="n">
        <v>1310030</v>
      </c>
      <c r="J5388" s="1" t="n">
        <v>100007</v>
      </c>
      <c r="K5388" s="1" t="n">
        <v>8</v>
      </c>
      <c r="L5388" s="1" t="s">
        <v>3854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7" t="n">
        <v>46199</v>
      </c>
      <c r="C5389" s="1" t="n">
        <v>100</v>
      </c>
      <c r="D5389" s="1" t="s">
        <v>3877</v>
      </c>
      <c r="E5389" s="1" t="n">
        <v>33</v>
      </c>
      <c r="F5389" s="1" t="s">
        <v>93</v>
      </c>
      <c r="I5389" s="1" t="n">
        <v>1310030</v>
      </c>
      <c r="J5389" s="1" t="n">
        <v>100008</v>
      </c>
      <c r="K5389" s="1" t="n">
        <v>9</v>
      </c>
      <c r="L5389" s="1" t="s">
        <v>3855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7" t="n">
        <v>46199</v>
      </c>
      <c r="C5390" s="1" t="n">
        <v>100</v>
      </c>
      <c r="D5390" s="1" t="s">
        <v>3877</v>
      </c>
      <c r="E5390" s="1" t="n">
        <v>33</v>
      </c>
      <c r="F5390" s="1" t="s">
        <v>93</v>
      </c>
      <c r="I5390" s="1" t="n">
        <v>1310030</v>
      </c>
      <c r="J5390" s="1" t="n">
        <v>100011</v>
      </c>
      <c r="K5390" s="1" t="n">
        <v>12</v>
      </c>
      <c r="L5390" s="1" t="s">
        <v>3856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7" t="n">
        <v>46199</v>
      </c>
      <c r="C5391" s="1" t="n">
        <v>100</v>
      </c>
      <c r="D5391" s="1" t="s">
        <v>3877</v>
      </c>
      <c r="E5391" s="1" t="n">
        <v>33</v>
      </c>
      <c r="F5391" s="1" t="s">
        <v>93</v>
      </c>
      <c r="I5391" s="1" t="n">
        <v>1310030</v>
      </c>
      <c r="J5391" s="1" t="n">
        <v>100012</v>
      </c>
      <c r="K5391" s="1" t="n">
        <v>13</v>
      </c>
      <c r="L5391" s="1" t="s">
        <v>3857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7" t="n">
        <v>46199</v>
      </c>
      <c r="C5392" s="1" t="n">
        <v>100</v>
      </c>
      <c r="D5392" s="1" t="s">
        <v>3877</v>
      </c>
      <c r="E5392" s="1" t="n">
        <v>33</v>
      </c>
      <c r="F5392" s="1" t="s">
        <v>93</v>
      </c>
      <c r="I5392" s="1" t="n">
        <v>1310030</v>
      </c>
      <c r="J5392" s="1" t="n">
        <v>100013</v>
      </c>
      <c r="K5392" s="1" t="n">
        <v>14</v>
      </c>
      <c r="L5392" s="1" t="s">
        <v>3858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7" t="n">
        <v>46199</v>
      </c>
      <c r="C5393" s="1" t="n">
        <v>100</v>
      </c>
      <c r="D5393" s="1" t="s">
        <v>3877</v>
      </c>
      <c r="E5393" s="1" t="n">
        <v>33</v>
      </c>
      <c r="F5393" s="1" t="s">
        <v>93</v>
      </c>
      <c r="I5393" s="1" t="n">
        <v>1310030</v>
      </c>
      <c r="J5393" s="1" t="n">
        <v>100014</v>
      </c>
      <c r="K5393" s="1" t="n">
        <v>15</v>
      </c>
      <c r="L5393" s="1" t="s">
        <v>3859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7" t="n">
        <v>46199</v>
      </c>
      <c r="C5394" s="1" t="n">
        <v>100</v>
      </c>
      <c r="D5394" s="1" t="s">
        <v>3877</v>
      </c>
      <c r="E5394" s="1" t="n">
        <v>33</v>
      </c>
      <c r="F5394" s="1" t="s">
        <v>93</v>
      </c>
      <c r="I5394" s="1" t="n">
        <v>1310030</v>
      </c>
      <c r="J5394" s="1" t="n">
        <v>100015</v>
      </c>
      <c r="K5394" s="1" t="n">
        <v>16</v>
      </c>
      <c r="L5394" s="1" t="s">
        <v>3860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7" t="n">
        <v>46199</v>
      </c>
      <c r="C5395" s="1" t="n">
        <v>100</v>
      </c>
      <c r="D5395" s="1" t="s">
        <v>3877</v>
      </c>
      <c r="E5395" s="1" t="n">
        <v>33</v>
      </c>
      <c r="F5395" s="1" t="s">
        <v>93</v>
      </c>
      <c r="I5395" s="1" t="n">
        <v>1310030</v>
      </c>
      <c r="J5395" s="1" t="n">
        <v>100016</v>
      </c>
      <c r="K5395" s="1" t="n">
        <v>17</v>
      </c>
      <c r="L5395" s="1" t="s">
        <v>3861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7" t="n">
        <v>46199</v>
      </c>
      <c r="C5396" s="1" t="n">
        <v>100</v>
      </c>
      <c r="D5396" s="1" t="s">
        <v>3877</v>
      </c>
      <c r="E5396" s="1" t="n">
        <v>33</v>
      </c>
      <c r="F5396" s="1" t="s">
        <v>93</v>
      </c>
      <c r="I5396" s="1" t="n">
        <v>1310030</v>
      </c>
      <c r="J5396" s="1" t="n">
        <v>100017</v>
      </c>
      <c r="K5396" s="1" t="n">
        <v>18</v>
      </c>
      <c r="L5396" s="1" t="s">
        <v>3862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7" t="n">
        <v>46199</v>
      </c>
      <c r="C5397" s="1" t="n">
        <v>100</v>
      </c>
      <c r="D5397" s="1" t="s">
        <v>3877</v>
      </c>
      <c r="E5397" s="1" t="n">
        <v>33</v>
      </c>
      <c r="F5397" s="1" t="s">
        <v>93</v>
      </c>
      <c r="I5397" s="1" t="n">
        <v>1310030</v>
      </c>
      <c r="J5397" s="1" t="n">
        <v>100019</v>
      </c>
      <c r="K5397" s="1" t="n">
        <v>20</v>
      </c>
      <c r="L5397" s="1" t="s">
        <v>3863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7" t="n">
        <v>46199</v>
      </c>
      <c r="C5398" s="1" t="n">
        <v>100</v>
      </c>
      <c r="D5398" s="1" t="s">
        <v>3877</v>
      </c>
      <c r="E5398" s="1" t="n">
        <v>33</v>
      </c>
      <c r="F5398" s="1" t="s">
        <v>93</v>
      </c>
      <c r="I5398" s="1" t="n">
        <v>1310030</v>
      </c>
      <c r="J5398" s="1" t="n">
        <v>100020</v>
      </c>
      <c r="K5398" s="1" t="n">
        <v>21</v>
      </c>
      <c r="L5398" s="1" t="s">
        <v>3864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7" t="n">
        <v>46199</v>
      </c>
      <c r="C5399" s="1" t="n">
        <v>100</v>
      </c>
      <c r="D5399" s="1" t="s">
        <v>3877</v>
      </c>
      <c r="E5399" s="1" t="n">
        <v>33</v>
      </c>
      <c r="F5399" s="1" t="s">
        <v>93</v>
      </c>
      <c r="I5399" s="1" t="n">
        <v>1310030</v>
      </c>
      <c r="J5399" s="1" t="n">
        <v>100053</v>
      </c>
      <c r="K5399" s="1" t="n">
        <v>54</v>
      </c>
      <c r="L5399" s="1" t="s">
        <v>3866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7" t="n">
        <v>46199</v>
      </c>
      <c r="C5400" s="1" t="n">
        <v>100</v>
      </c>
      <c r="D5400" s="1" t="s">
        <v>3877</v>
      </c>
      <c r="E5400" s="1" t="n">
        <v>33</v>
      </c>
      <c r="F5400" s="1" t="s">
        <v>93</v>
      </c>
      <c r="I5400" s="1" t="n">
        <v>1310030</v>
      </c>
      <c r="J5400" s="1" t="n">
        <v>100638</v>
      </c>
      <c r="K5400" s="1" t="n">
        <v>508</v>
      </c>
      <c r="L5400" s="1" t="s">
        <v>3867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7" t="n">
        <v>46199</v>
      </c>
      <c r="C5401" s="1" t="n">
        <v>100</v>
      </c>
      <c r="D5401" s="1" t="s">
        <v>3877</v>
      </c>
      <c r="E5401" s="1" t="n">
        <v>33</v>
      </c>
      <c r="F5401" s="1" t="s">
        <v>93</v>
      </c>
      <c r="I5401" s="1" t="n">
        <v>1310030</v>
      </c>
      <c r="J5401" s="1" t="n">
        <v>100520</v>
      </c>
      <c r="K5401" s="1" t="n">
        <v>507</v>
      </c>
      <c r="L5401" s="1" t="s">
        <v>3868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7" t="n">
        <v>46199</v>
      </c>
      <c r="C5402" s="1" t="n">
        <v>100</v>
      </c>
      <c r="D5402" s="1" t="s">
        <v>3877</v>
      </c>
      <c r="E5402" s="1" t="n">
        <v>33</v>
      </c>
      <c r="F5402" s="1" t="s">
        <v>93</v>
      </c>
      <c r="I5402" s="1" t="n">
        <v>1310030</v>
      </c>
      <c r="J5402" s="1" t="n">
        <v>100319</v>
      </c>
      <c r="K5402" s="1" t="n">
        <v>73453</v>
      </c>
      <c r="L5402" s="1" t="s">
        <v>3869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7" t="n">
        <v>46199</v>
      </c>
      <c r="C5403" s="1" t="n">
        <v>100</v>
      </c>
      <c r="D5403" s="1" t="s">
        <v>3877</v>
      </c>
      <c r="E5403" s="1" t="n">
        <v>33</v>
      </c>
      <c r="F5403" s="1" t="s">
        <v>93</v>
      </c>
      <c r="I5403" s="1" t="n">
        <v>1310030</v>
      </c>
      <c r="J5403" s="1" t="n">
        <v>110455</v>
      </c>
      <c r="K5403" s="1" t="n">
        <v>53212</v>
      </c>
      <c r="L5403" s="1" t="s">
        <v>3870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7" t="n">
        <v>46199</v>
      </c>
      <c r="C5404" s="1" t="n">
        <v>100</v>
      </c>
      <c r="D5404" s="1" t="s">
        <v>3877</v>
      </c>
      <c r="E5404" s="1" t="n">
        <v>33</v>
      </c>
      <c r="F5404" s="1" t="s">
        <v>93</v>
      </c>
      <c r="I5404" s="1" t="n">
        <v>1310033</v>
      </c>
      <c r="J5404" s="1" t="n">
        <v>100000</v>
      </c>
      <c r="K5404" s="1" t="n">
        <v>1</v>
      </c>
      <c r="L5404" s="1" t="s">
        <v>3851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7" t="n">
        <v>46199</v>
      </c>
      <c r="C5405" s="1" t="n">
        <v>100</v>
      </c>
      <c r="D5405" s="1" t="s">
        <v>3877</v>
      </c>
      <c r="E5405" s="1" t="n">
        <v>33</v>
      </c>
      <c r="F5405" s="1" t="s">
        <v>93</v>
      </c>
      <c r="I5405" s="1" t="n">
        <v>1310033</v>
      </c>
      <c r="J5405" s="1" t="n">
        <v>100001</v>
      </c>
      <c r="K5405" s="1" t="n">
        <v>2</v>
      </c>
      <c r="L5405" s="1" t="s">
        <v>4138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7" t="n">
        <v>46199</v>
      </c>
      <c r="C5406" s="1" t="n">
        <v>100</v>
      </c>
      <c r="D5406" s="1" t="s">
        <v>3877</v>
      </c>
      <c r="E5406" s="1" t="n">
        <v>33</v>
      </c>
      <c r="F5406" s="1" t="s">
        <v>93</v>
      </c>
      <c r="I5406" s="1" t="n">
        <v>1310033</v>
      </c>
      <c r="J5406" s="1" t="n">
        <v>100002</v>
      </c>
      <c r="K5406" s="1" t="n">
        <v>3</v>
      </c>
      <c r="L5406" s="1" t="s">
        <v>3872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7" t="n">
        <v>46199</v>
      </c>
      <c r="C5407" s="1" t="n">
        <v>100</v>
      </c>
      <c r="D5407" s="1" t="s">
        <v>3877</v>
      </c>
      <c r="E5407" s="1" t="n">
        <v>33</v>
      </c>
      <c r="F5407" s="1" t="s">
        <v>93</v>
      </c>
      <c r="I5407" s="1" t="n">
        <v>1310033</v>
      </c>
      <c r="J5407" s="1" t="n">
        <v>100003</v>
      </c>
      <c r="K5407" s="1" t="n">
        <v>4</v>
      </c>
      <c r="L5407" s="1" t="s">
        <v>3873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7" t="n">
        <v>46199</v>
      </c>
      <c r="C5408" s="1" t="n">
        <v>100</v>
      </c>
      <c r="D5408" s="1" t="s">
        <v>3877</v>
      </c>
      <c r="E5408" s="1" t="n">
        <v>33</v>
      </c>
      <c r="F5408" s="1" t="s">
        <v>93</v>
      </c>
      <c r="I5408" s="1" t="n">
        <v>1310033</v>
      </c>
      <c r="J5408" s="1" t="n">
        <v>100004</v>
      </c>
      <c r="K5408" s="1" t="n">
        <v>5</v>
      </c>
      <c r="L5408" s="1" t="s">
        <v>3852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7" t="n">
        <v>46199</v>
      </c>
      <c r="C5409" s="1" t="n">
        <v>100</v>
      </c>
      <c r="D5409" s="1" t="s">
        <v>3877</v>
      </c>
      <c r="E5409" s="1" t="n">
        <v>33</v>
      </c>
      <c r="F5409" s="1" t="s">
        <v>93</v>
      </c>
      <c r="I5409" s="1" t="n">
        <v>1310033</v>
      </c>
      <c r="J5409" s="1" t="n">
        <v>100520</v>
      </c>
      <c r="K5409" s="1" t="n">
        <v>507</v>
      </c>
      <c r="L5409" s="1" t="s">
        <v>3868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7" t="n">
        <v>46199</v>
      </c>
      <c r="C5410" s="1" t="n">
        <v>100</v>
      </c>
      <c r="D5410" s="1" t="s">
        <v>3877</v>
      </c>
      <c r="E5410" s="1" t="n">
        <v>33</v>
      </c>
      <c r="F5410" s="1" t="s">
        <v>93</v>
      </c>
      <c r="I5410" s="1" t="n">
        <v>1310033</v>
      </c>
      <c r="J5410" s="1" t="n">
        <v>110455</v>
      </c>
      <c r="K5410" s="1" t="n">
        <v>53212</v>
      </c>
      <c r="L5410" s="1" t="s">
        <v>3870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7" t="n">
        <v>46199</v>
      </c>
      <c r="C5411" s="1" t="n">
        <v>171</v>
      </c>
      <c r="D5411" s="1" t="s">
        <v>3878</v>
      </c>
      <c r="E5411" s="1" t="n">
        <v>1624</v>
      </c>
      <c r="F5411" s="1" t="s">
        <v>282</v>
      </c>
      <c r="I5411" s="1" t="n">
        <v>660506</v>
      </c>
      <c r="J5411" s="1" t="n">
        <v>34701</v>
      </c>
      <c r="K5411" s="1" t="n">
        <v>7896273808794</v>
      </c>
      <c r="L5411" s="1" t="s">
        <v>6095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7" t="n">
        <v>46199</v>
      </c>
      <c r="C5412" s="1" t="n">
        <v>171</v>
      </c>
      <c r="D5412" s="1" t="s">
        <v>3878</v>
      </c>
      <c r="E5412" s="1" t="n">
        <v>1624</v>
      </c>
      <c r="F5412" s="1" t="s">
        <v>282</v>
      </c>
      <c r="I5412" s="1" t="n">
        <v>660506</v>
      </c>
      <c r="J5412" s="1" t="n">
        <v>34702</v>
      </c>
      <c r="K5412" s="1" t="n">
        <v>7896273808787</v>
      </c>
      <c r="L5412" s="1" t="s">
        <v>6096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7" t="n">
        <v>46199</v>
      </c>
      <c r="C5413" s="1" t="n">
        <v>171</v>
      </c>
      <c r="D5413" s="1" t="s">
        <v>3878</v>
      </c>
      <c r="E5413" s="1" t="n">
        <v>1624</v>
      </c>
      <c r="F5413" s="1" t="s">
        <v>282</v>
      </c>
      <c r="I5413" s="1" t="n">
        <v>660506</v>
      </c>
      <c r="J5413" s="1" t="n">
        <v>34703</v>
      </c>
      <c r="K5413" s="1" t="n">
        <v>7896273808770</v>
      </c>
      <c r="L5413" s="1" t="s">
        <v>6097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7" t="n">
        <v>46199</v>
      </c>
      <c r="C5414" s="1" t="n">
        <v>171</v>
      </c>
      <c r="D5414" s="1" t="s">
        <v>3878</v>
      </c>
      <c r="E5414" s="1" t="n">
        <v>1624</v>
      </c>
      <c r="F5414" s="1" t="s">
        <v>282</v>
      </c>
      <c r="I5414" s="1" t="n">
        <v>660506</v>
      </c>
      <c r="J5414" s="1" t="n">
        <v>34704</v>
      </c>
      <c r="K5414" s="1" t="n">
        <v>7896273808763</v>
      </c>
      <c r="L5414" s="1" t="s">
        <v>6098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7" t="n">
        <v>46199</v>
      </c>
      <c r="C5415" s="1" t="n">
        <v>171</v>
      </c>
      <c r="D5415" s="1" t="s">
        <v>3878</v>
      </c>
      <c r="E5415" s="1" t="n">
        <v>1624</v>
      </c>
      <c r="F5415" s="1" t="s">
        <v>282</v>
      </c>
      <c r="I5415" s="1" t="n">
        <v>660506</v>
      </c>
      <c r="J5415" s="1" t="n">
        <v>34705</v>
      </c>
      <c r="K5415" s="1" t="n">
        <v>7896273808800</v>
      </c>
      <c r="L5415" s="1" t="s">
        <v>6099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7" t="n">
        <v>46199</v>
      </c>
      <c r="C5416" s="1" t="n">
        <v>171</v>
      </c>
      <c r="D5416" s="1" t="s">
        <v>3878</v>
      </c>
      <c r="E5416" s="1" t="n">
        <v>1624</v>
      </c>
      <c r="F5416" s="1" t="s">
        <v>282</v>
      </c>
      <c r="I5416" s="1" t="n">
        <v>660506</v>
      </c>
      <c r="J5416" s="1" t="n">
        <v>34706</v>
      </c>
      <c r="K5416" s="1" t="n">
        <v>7896273808817</v>
      </c>
      <c r="L5416" s="1" t="s">
        <v>6100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7" t="n">
        <v>46199</v>
      </c>
      <c r="C5417" s="1" t="n">
        <v>171</v>
      </c>
      <c r="D5417" s="1" t="s">
        <v>3878</v>
      </c>
      <c r="E5417" s="1" t="n">
        <v>1705</v>
      </c>
      <c r="F5417" s="1" t="s">
        <v>173</v>
      </c>
      <c r="I5417" s="1" t="n">
        <v>1897998</v>
      </c>
      <c r="J5417" s="1" t="n">
        <v>103160</v>
      </c>
      <c r="K5417" s="1" t="n">
        <v>7894900030013</v>
      </c>
      <c r="L5417" s="1" t="s">
        <v>4504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7" t="n">
        <v>46199</v>
      </c>
      <c r="C5418" s="1" t="n">
        <v>171</v>
      </c>
      <c r="D5418" s="1" t="s">
        <v>3878</v>
      </c>
      <c r="E5418" s="1" t="n">
        <v>1612</v>
      </c>
      <c r="F5418" s="1" t="s">
        <v>225</v>
      </c>
      <c r="I5418" s="1" t="n">
        <v>2295787</v>
      </c>
      <c r="J5418" s="1" t="n">
        <v>30694</v>
      </c>
      <c r="K5418" s="1" t="n">
        <v>7891075030091</v>
      </c>
      <c r="L5418" s="1" t="s">
        <v>6101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7" t="n">
        <v>46200</v>
      </c>
      <c r="C5419" s="1" t="n">
        <v>1</v>
      </c>
      <c r="D5419" s="1" t="s">
        <v>3781</v>
      </c>
      <c r="E5419" s="1" t="n">
        <v>1187</v>
      </c>
      <c r="F5419" s="1" t="s">
        <v>489</v>
      </c>
      <c r="I5419" s="1" t="n">
        <v>225</v>
      </c>
      <c r="J5419" s="1" t="n">
        <v>67202</v>
      </c>
      <c r="K5419" s="1" t="n">
        <v>40141197962</v>
      </c>
      <c r="L5419" s="1" t="s">
        <v>4393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7" t="n">
        <v>46200</v>
      </c>
      <c r="C5420" s="1" t="n">
        <v>1</v>
      </c>
      <c r="D5420" s="1" t="s">
        <v>3781</v>
      </c>
      <c r="E5420" s="1" t="n">
        <v>1187</v>
      </c>
      <c r="F5420" s="1" t="s">
        <v>489</v>
      </c>
      <c r="I5420" s="1" t="n">
        <v>225</v>
      </c>
      <c r="J5420" s="1" t="n">
        <v>67204</v>
      </c>
      <c r="K5420" s="1" t="n">
        <v>40141197948</v>
      </c>
      <c r="L5420" s="1" t="s">
        <v>4394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7" t="n">
        <v>46200</v>
      </c>
      <c r="C5421" s="1" t="n">
        <v>1</v>
      </c>
      <c r="D5421" s="1" t="s">
        <v>3781</v>
      </c>
      <c r="E5421" s="1" t="n">
        <v>1187</v>
      </c>
      <c r="F5421" s="1" t="s">
        <v>489</v>
      </c>
      <c r="I5421" s="1" t="n">
        <v>225</v>
      </c>
      <c r="J5421" s="1" t="n">
        <v>67205</v>
      </c>
      <c r="K5421" s="1" t="n">
        <v>40141197955</v>
      </c>
      <c r="L5421" s="1" t="s">
        <v>4395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7" t="n">
        <v>46200</v>
      </c>
      <c r="C5422" s="1" t="n">
        <v>1</v>
      </c>
      <c r="D5422" s="1" t="s">
        <v>3781</v>
      </c>
      <c r="E5422" s="1" t="n">
        <v>1187</v>
      </c>
      <c r="F5422" s="1" t="s">
        <v>489</v>
      </c>
      <c r="I5422" s="1" t="n">
        <v>225</v>
      </c>
      <c r="J5422" s="1" t="n">
        <v>67206</v>
      </c>
      <c r="K5422" s="1" t="n">
        <v>40141197900</v>
      </c>
      <c r="L5422" s="1" t="s">
        <v>4396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7" t="n">
        <v>46200</v>
      </c>
      <c r="C5423" s="1" t="n">
        <v>1</v>
      </c>
      <c r="D5423" s="1" t="s">
        <v>3781</v>
      </c>
      <c r="E5423" s="1" t="n">
        <v>1187</v>
      </c>
      <c r="F5423" s="1" t="s">
        <v>489</v>
      </c>
      <c r="I5423" s="1" t="n">
        <v>225</v>
      </c>
      <c r="J5423" s="1" t="n">
        <v>67208</v>
      </c>
      <c r="K5423" s="1" t="n">
        <v>40141197931</v>
      </c>
      <c r="L5423" s="1" t="s">
        <v>6102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7" t="n">
        <v>46200</v>
      </c>
      <c r="C5424" s="1" t="n">
        <v>1</v>
      </c>
      <c r="D5424" s="1" t="s">
        <v>3781</v>
      </c>
      <c r="E5424" s="1" t="n">
        <v>978</v>
      </c>
      <c r="F5424" s="1" t="s">
        <v>118</v>
      </c>
      <c r="I5424" s="1" t="n">
        <v>325</v>
      </c>
      <c r="J5424" s="1" t="n">
        <v>61368</v>
      </c>
      <c r="K5424" s="1" t="n">
        <v>2257907</v>
      </c>
      <c r="L5424" s="1" t="s">
        <v>3782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7" t="n">
        <v>46200</v>
      </c>
      <c r="C5425" s="1" t="n">
        <v>1</v>
      </c>
      <c r="D5425" s="1" t="s">
        <v>3781</v>
      </c>
      <c r="E5425" s="1" t="n">
        <v>978</v>
      </c>
      <c r="F5425" s="1" t="s">
        <v>118</v>
      </c>
      <c r="I5425" s="1" t="n">
        <v>325</v>
      </c>
      <c r="J5425" s="1" t="n">
        <v>61378</v>
      </c>
      <c r="K5425" s="1" t="n">
        <v>2257914</v>
      </c>
      <c r="L5425" s="1" t="s">
        <v>3783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7" t="n">
        <v>46200</v>
      </c>
      <c r="C5426" s="1" t="n">
        <v>1</v>
      </c>
      <c r="D5426" s="1" t="s">
        <v>3781</v>
      </c>
      <c r="E5426" s="1" t="n">
        <v>1899</v>
      </c>
      <c r="F5426" s="1" t="s">
        <v>97</v>
      </c>
      <c r="I5426" s="1" t="n">
        <v>681</v>
      </c>
      <c r="J5426" s="1" t="n">
        <v>79284</v>
      </c>
      <c r="K5426" s="1" t="n">
        <v>475</v>
      </c>
      <c r="L5426" s="1" t="s">
        <v>4147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7" t="n">
        <v>46200</v>
      </c>
      <c r="C5427" s="1" t="n">
        <v>1</v>
      </c>
      <c r="D5427" s="1" t="s">
        <v>3781</v>
      </c>
      <c r="E5427" s="1" t="n">
        <v>1899</v>
      </c>
      <c r="F5427" s="1" t="s">
        <v>97</v>
      </c>
      <c r="I5427" s="1" t="n">
        <v>681</v>
      </c>
      <c r="J5427" s="1" t="n">
        <v>81532</v>
      </c>
      <c r="K5427" s="1" t="n">
        <v>1212</v>
      </c>
      <c r="L5427" s="1" t="s">
        <v>6103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7" t="n">
        <v>46200</v>
      </c>
      <c r="C5428" s="1" t="n">
        <v>1</v>
      </c>
      <c r="D5428" s="1" t="s">
        <v>3781</v>
      </c>
      <c r="E5428" s="1" t="n">
        <v>1899</v>
      </c>
      <c r="F5428" s="1" t="s">
        <v>97</v>
      </c>
      <c r="I5428" s="1" t="n">
        <v>684</v>
      </c>
      <c r="J5428" s="1" t="n">
        <v>55400</v>
      </c>
      <c r="K5428" s="1" t="n">
        <v>7000832967710</v>
      </c>
      <c r="L5428" s="1" t="s">
        <v>4149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7" t="n">
        <v>46200</v>
      </c>
      <c r="C5429" s="1" t="n">
        <v>1</v>
      </c>
      <c r="D5429" s="1" t="s">
        <v>3781</v>
      </c>
      <c r="E5429" s="1" t="n">
        <v>1899</v>
      </c>
      <c r="F5429" s="1" t="s">
        <v>97</v>
      </c>
      <c r="I5429" s="1" t="n">
        <v>684</v>
      </c>
      <c r="J5429" s="1" t="n">
        <v>73000</v>
      </c>
      <c r="K5429" s="1" t="n">
        <v>2266947</v>
      </c>
      <c r="L5429" s="1" t="s">
        <v>3882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7" t="n">
        <v>46200</v>
      </c>
      <c r="C5430" s="1" t="n">
        <v>1</v>
      </c>
      <c r="D5430" s="1" t="s">
        <v>3781</v>
      </c>
      <c r="E5430" s="1" t="n">
        <v>1899</v>
      </c>
      <c r="F5430" s="1" t="s">
        <v>97</v>
      </c>
      <c r="I5430" s="1" t="n">
        <v>684</v>
      </c>
      <c r="J5430" s="1" t="n">
        <v>77459</v>
      </c>
      <c r="K5430" s="1" t="n">
        <v>774604</v>
      </c>
      <c r="L5430" s="1" t="s">
        <v>3883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7" t="n">
        <v>46200</v>
      </c>
      <c r="C5431" s="1" t="n">
        <v>1</v>
      </c>
      <c r="D5431" s="1" t="s">
        <v>3781</v>
      </c>
      <c r="E5431" s="1" t="n">
        <v>1899</v>
      </c>
      <c r="F5431" s="1" t="s">
        <v>97</v>
      </c>
      <c r="I5431" s="1" t="n">
        <v>684</v>
      </c>
      <c r="J5431" s="1" t="n">
        <v>77461</v>
      </c>
      <c r="K5431" s="1" t="n">
        <v>774628</v>
      </c>
      <c r="L5431" s="1" t="s">
        <v>4204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7" t="n">
        <v>46200</v>
      </c>
      <c r="C5432" s="1" t="n">
        <v>1</v>
      </c>
      <c r="D5432" s="1" t="s">
        <v>3781</v>
      </c>
      <c r="E5432" s="1" t="n">
        <v>1899</v>
      </c>
      <c r="F5432" s="1" t="s">
        <v>97</v>
      </c>
      <c r="I5432" s="1" t="n">
        <v>684</v>
      </c>
      <c r="J5432" s="1" t="n">
        <v>77463</v>
      </c>
      <c r="K5432" s="1" t="n">
        <v>774642</v>
      </c>
      <c r="L5432" s="1" t="s">
        <v>3884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7" t="n">
        <v>46200</v>
      </c>
      <c r="C5433" s="1" t="n">
        <v>1</v>
      </c>
      <c r="D5433" s="1" t="s">
        <v>3781</v>
      </c>
      <c r="E5433" s="1" t="n">
        <v>1899</v>
      </c>
      <c r="F5433" s="1" t="s">
        <v>97</v>
      </c>
      <c r="I5433" s="1" t="n">
        <v>684</v>
      </c>
      <c r="J5433" s="1" t="n">
        <v>77465</v>
      </c>
      <c r="K5433" s="1" t="n">
        <v>774666</v>
      </c>
      <c r="L5433" s="1" t="s">
        <v>3885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7" t="n">
        <v>46200</v>
      </c>
      <c r="C5434" s="1" t="n">
        <v>1</v>
      </c>
      <c r="D5434" s="1" t="s">
        <v>3781</v>
      </c>
      <c r="E5434" s="1" t="n">
        <v>1899</v>
      </c>
      <c r="F5434" s="1" t="s">
        <v>97</v>
      </c>
      <c r="I5434" s="1" t="n">
        <v>684</v>
      </c>
      <c r="J5434" s="1" t="n">
        <v>77903</v>
      </c>
      <c r="K5434" s="1" t="n">
        <v>779043</v>
      </c>
      <c r="L5434" s="1" t="s">
        <v>3887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7" t="n">
        <v>46200</v>
      </c>
      <c r="C5435" s="1" t="n">
        <v>1</v>
      </c>
      <c r="D5435" s="1" t="s">
        <v>3781</v>
      </c>
      <c r="E5435" s="1" t="n">
        <v>1899</v>
      </c>
      <c r="F5435" s="1" t="s">
        <v>97</v>
      </c>
      <c r="I5435" s="1" t="n">
        <v>684</v>
      </c>
      <c r="J5435" s="1" t="n">
        <v>78013</v>
      </c>
      <c r="K5435" s="1" t="n">
        <v>780148</v>
      </c>
      <c r="L5435" s="1" t="s">
        <v>3886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7" t="n">
        <v>46200</v>
      </c>
      <c r="C5436" s="1" t="n">
        <v>1</v>
      </c>
      <c r="D5436" s="1" t="s">
        <v>3781</v>
      </c>
      <c r="E5436" s="1" t="n">
        <v>1749</v>
      </c>
      <c r="F5436" s="1" t="s">
        <v>800</v>
      </c>
      <c r="I5436" s="1" t="n">
        <v>2033</v>
      </c>
      <c r="J5436" s="1" t="n">
        <v>104513</v>
      </c>
      <c r="K5436" s="1" t="n">
        <v>7898248070014</v>
      </c>
      <c r="L5436" s="1" t="s">
        <v>6104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7" t="n">
        <v>46200</v>
      </c>
      <c r="C5437" s="1" t="n">
        <v>1</v>
      </c>
      <c r="D5437" s="1" t="s">
        <v>3781</v>
      </c>
      <c r="E5437" s="1" t="n">
        <v>1749</v>
      </c>
      <c r="F5437" s="1" t="s">
        <v>800</v>
      </c>
      <c r="I5437" s="1" t="n">
        <v>2033</v>
      </c>
      <c r="J5437" s="1" t="n">
        <v>104678</v>
      </c>
      <c r="K5437" s="1" t="n">
        <v>7898247780075</v>
      </c>
      <c r="L5437" s="1" t="s">
        <v>4205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7" t="n">
        <v>46200</v>
      </c>
      <c r="C5438" s="1" t="n">
        <v>1</v>
      </c>
      <c r="D5438" s="1" t="s">
        <v>3781</v>
      </c>
      <c r="E5438" s="1" t="n">
        <v>1749</v>
      </c>
      <c r="F5438" s="1" t="s">
        <v>800</v>
      </c>
      <c r="I5438" s="1" t="n">
        <v>2033</v>
      </c>
      <c r="J5438" s="1" t="n">
        <v>36671</v>
      </c>
      <c r="K5438" s="1" t="n">
        <v>7898255491239</v>
      </c>
      <c r="L5438" s="1" t="s">
        <v>6105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7" t="n">
        <v>46200</v>
      </c>
      <c r="C5439" s="1" t="n">
        <v>1</v>
      </c>
      <c r="D5439" s="1" t="s">
        <v>3781</v>
      </c>
      <c r="E5439" s="1" t="n">
        <v>1749</v>
      </c>
      <c r="F5439" s="1" t="s">
        <v>800</v>
      </c>
      <c r="I5439" s="1" t="n">
        <v>2033</v>
      </c>
      <c r="J5439" s="1" t="n">
        <v>71834</v>
      </c>
      <c r="K5439" s="1" t="n">
        <v>7898361830069</v>
      </c>
      <c r="L5439" s="1" t="s">
        <v>4207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7" t="n">
        <v>46200</v>
      </c>
      <c r="C5440" s="1" t="n">
        <v>1</v>
      </c>
      <c r="D5440" s="1" t="s">
        <v>3781</v>
      </c>
      <c r="E5440" s="1" t="n">
        <v>1363</v>
      </c>
      <c r="F5440" s="1" t="s">
        <v>180</v>
      </c>
      <c r="I5440" s="1" t="n">
        <v>3442</v>
      </c>
      <c r="J5440" s="1" t="n">
        <v>73511</v>
      </c>
      <c r="K5440" s="1" t="n">
        <v>609963171019</v>
      </c>
      <c r="L5440" s="1" t="s">
        <v>4208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7" t="n">
        <v>46200</v>
      </c>
      <c r="C5441" s="1" t="n">
        <v>1</v>
      </c>
      <c r="D5441" s="1" t="s">
        <v>3781</v>
      </c>
      <c r="E5441" s="1" t="n">
        <v>1363</v>
      </c>
      <c r="F5441" s="1" t="s">
        <v>180</v>
      </c>
      <c r="I5441" s="1" t="n">
        <v>3442</v>
      </c>
      <c r="J5441" s="1" t="n">
        <v>65493</v>
      </c>
      <c r="K5441" s="1" t="n">
        <v>609963171002</v>
      </c>
      <c r="L5441" s="1" t="s">
        <v>3888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7" t="n">
        <v>46200</v>
      </c>
      <c r="C5442" s="1" t="n">
        <v>1</v>
      </c>
      <c r="D5442" s="1" t="s">
        <v>3781</v>
      </c>
      <c r="E5442" s="1" t="n">
        <v>1363</v>
      </c>
      <c r="F5442" s="1" t="s">
        <v>180</v>
      </c>
      <c r="I5442" s="1" t="n">
        <v>3442</v>
      </c>
      <c r="J5442" s="1" t="n">
        <v>65494</v>
      </c>
      <c r="K5442" s="1" t="n">
        <v>618231677535</v>
      </c>
      <c r="L5442" s="1" t="s">
        <v>3889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7" t="n">
        <v>46200</v>
      </c>
      <c r="C5443" s="1" t="n">
        <v>1</v>
      </c>
      <c r="D5443" s="1" t="s">
        <v>3781</v>
      </c>
      <c r="E5443" s="1" t="n">
        <v>1363</v>
      </c>
      <c r="F5443" s="1" t="s">
        <v>180</v>
      </c>
      <c r="I5443" s="1" t="n">
        <v>3442</v>
      </c>
      <c r="J5443" s="1" t="n">
        <v>65496</v>
      </c>
      <c r="K5443" s="1" t="n">
        <v>618231677528</v>
      </c>
      <c r="L5443" s="1" t="s">
        <v>3890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7" t="n">
        <v>46200</v>
      </c>
      <c r="C5444" s="1" t="n">
        <v>1</v>
      </c>
      <c r="D5444" s="1" t="s">
        <v>3781</v>
      </c>
      <c r="E5444" s="1" t="n">
        <v>1363</v>
      </c>
      <c r="F5444" s="1" t="s">
        <v>180</v>
      </c>
      <c r="I5444" s="1" t="n">
        <v>3442</v>
      </c>
      <c r="J5444" s="1" t="n">
        <v>65621</v>
      </c>
      <c r="K5444" s="1" t="n">
        <v>618231677504</v>
      </c>
      <c r="L5444" s="1" t="s">
        <v>3891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7" t="n">
        <v>46200</v>
      </c>
      <c r="C5445" s="1" t="n">
        <v>1</v>
      </c>
      <c r="D5445" s="1" t="s">
        <v>3781</v>
      </c>
      <c r="E5445" s="1" t="n">
        <v>1363</v>
      </c>
      <c r="F5445" s="1" t="s">
        <v>180</v>
      </c>
      <c r="I5445" s="1" t="n">
        <v>3442</v>
      </c>
      <c r="J5445" s="1" t="n">
        <v>81006</v>
      </c>
      <c r="K5445" s="1" t="n">
        <v>810074</v>
      </c>
      <c r="L5445" s="1" t="s">
        <v>4554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7" t="n">
        <v>46200</v>
      </c>
      <c r="C5446" s="1" t="n">
        <v>1</v>
      </c>
      <c r="D5446" s="1" t="s">
        <v>3781</v>
      </c>
      <c r="E5446" s="1" t="n">
        <v>1316</v>
      </c>
      <c r="F5446" s="1" t="s">
        <v>1095</v>
      </c>
      <c r="I5446" s="1" t="n">
        <v>3680</v>
      </c>
      <c r="J5446" s="1" t="n">
        <v>37359</v>
      </c>
      <c r="K5446" s="1" t="n">
        <v>55526</v>
      </c>
      <c r="L5446" s="1" t="s">
        <v>3815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7" t="n">
        <v>46200</v>
      </c>
      <c r="C5447" s="1" t="n">
        <v>1</v>
      </c>
      <c r="D5447" s="1" t="s">
        <v>3781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6106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7" t="n">
        <v>46200</v>
      </c>
      <c r="C5448" s="1" t="n">
        <v>1</v>
      </c>
      <c r="D5448" s="1" t="s">
        <v>3781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6107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7" t="n">
        <v>46200</v>
      </c>
      <c r="C5449" s="1" t="n">
        <v>1</v>
      </c>
      <c r="D5449" s="1" t="s">
        <v>3781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6108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7" t="n">
        <v>46200</v>
      </c>
      <c r="C5450" s="1" t="n">
        <v>1</v>
      </c>
      <c r="D5450" s="1" t="s">
        <v>3781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6109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7" t="n">
        <v>46200</v>
      </c>
      <c r="C5451" s="1" t="n">
        <v>1</v>
      </c>
      <c r="D5451" s="1" t="s">
        <v>3781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5666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7" t="n">
        <v>46200</v>
      </c>
      <c r="C5452" s="1" t="n">
        <v>1</v>
      </c>
      <c r="D5452" s="1" t="s">
        <v>3781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4209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7" t="n">
        <v>46200</v>
      </c>
      <c r="C5453" s="1" t="n">
        <v>1</v>
      </c>
      <c r="D5453" s="1" t="s">
        <v>3781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4210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7" t="n">
        <v>46200</v>
      </c>
      <c r="C5454" s="1" t="n">
        <v>1</v>
      </c>
      <c r="D5454" s="1" t="s">
        <v>3781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4211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7" t="n">
        <v>46200</v>
      </c>
      <c r="C5455" s="1" t="n">
        <v>1</v>
      </c>
      <c r="D5455" s="1" t="s">
        <v>3781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4212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7" t="n">
        <v>46200</v>
      </c>
      <c r="C5456" s="1" t="n">
        <v>1</v>
      </c>
      <c r="D5456" s="1" t="s">
        <v>3781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4213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7" t="n">
        <v>46200</v>
      </c>
      <c r="C5457" s="1" t="n">
        <v>1</v>
      </c>
      <c r="D5457" s="1" t="s">
        <v>3781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5667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7" t="n">
        <v>46200</v>
      </c>
      <c r="C5458" s="1" t="n">
        <v>1</v>
      </c>
      <c r="D5458" s="1" t="s">
        <v>3781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4214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7" t="n">
        <v>46200</v>
      </c>
      <c r="C5459" s="1" t="n">
        <v>1</v>
      </c>
      <c r="D5459" s="1" t="s">
        <v>3781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4215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7" t="n">
        <v>46200</v>
      </c>
      <c r="C5460" s="1" t="n">
        <v>1</v>
      </c>
      <c r="D5460" s="1" t="s">
        <v>3781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4216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7" t="n">
        <v>46200</v>
      </c>
      <c r="C5461" s="1" t="n">
        <v>1</v>
      </c>
      <c r="D5461" s="1" t="s">
        <v>3781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4217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7" t="n">
        <v>46200</v>
      </c>
      <c r="C5462" s="1" t="n">
        <v>1</v>
      </c>
      <c r="D5462" s="1" t="s">
        <v>3781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4218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7" t="n">
        <v>46200</v>
      </c>
      <c r="C5463" s="1" t="n">
        <v>1</v>
      </c>
      <c r="D5463" s="1" t="s">
        <v>3781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4219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7" t="n">
        <v>46200</v>
      </c>
      <c r="C5464" s="1" t="n">
        <v>1</v>
      </c>
      <c r="D5464" s="1" t="s">
        <v>3781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4220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7" t="n">
        <v>46200</v>
      </c>
      <c r="C5465" s="1" t="n">
        <v>1</v>
      </c>
      <c r="D5465" s="1" t="s">
        <v>3781</v>
      </c>
      <c r="E5465" s="1" t="n">
        <v>1286</v>
      </c>
      <c r="F5465" s="1" t="s">
        <v>359</v>
      </c>
      <c r="I5465" s="1" t="n">
        <v>10182</v>
      </c>
      <c r="J5465" s="1" t="n">
        <v>78991</v>
      </c>
      <c r="K5465" s="1" t="n">
        <v>390</v>
      </c>
      <c r="L5465" s="1" t="s">
        <v>4152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7" t="n">
        <v>46200</v>
      </c>
      <c r="C5466" s="1" t="n">
        <v>1</v>
      </c>
      <c r="D5466" s="1" t="s">
        <v>3781</v>
      </c>
      <c r="E5466" s="1" t="n">
        <v>1695</v>
      </c>
      <c r="F5466" s="1" t="s">
        <v>646</v>
      </c>
      <c r="I5466" s="1" t="n">
        <v>18891</v>
      </c>
      <c r="J5466" s="1" t="n">
        <v>100820</v>
      </c>
      <c r="K5466" s="1" t="n">
        <v>7896013100386</v>
      </c>
      <c r="L5466" s="1" t="s">
        <v>4670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7" t="n">
        <v>46200</v>
      </c>
      <c r="C5467" s="1" t="n">
        <v>1</v>
      </c>
      <c r="D5467" s="1" t="s">
        <v>3781</v>
      </c>
      <c r="E5467" s="1" t="n">
        <v>1695</v>
      </c>
      <c r="F5467" s="1" t="s">
        <v>646</v>
      </c>
      <c r="I5467" s="1" t="n">
        <v>18891</v>
      </c>
      <c r="J5467" s="1" t="n">
        <v>100842</v>
      </c>
      <c r="K5467" s="1" t="n">
        <v>7891022639001</v>
      </c>
      <c r="L5467" s="1" t="s">
        <v>6110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7" t="n">
        <v>46200</v>
      </c>
      <c r="C5468" s="1" t="n">
        <v>1</v>
      </c>
      <c r="D5468" s="1" t="s">
        <v>3781</v>
      </c>
      <c r="E5468" s="1" t="n">
        <v>1695</v>
      </c>
      <c r="F5468" s="1" t="s">
        <v>646</v>
      </c>
      <c r="I5468" s="1" t="n">
        <v>18891</v>
      </c>
      <c r="J5468" s="1" t="n">
        <v>100843</v>
      </c>
      <c r="K5468" s="1" t="n">
        <v>7891022637007</v>
      </c>
      <c r="L5468" s="1" t="s">
        <v>6111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7" t="n">
        <v>46200</v>
      </c>
      <c r="C5469" s="1" t="n">
        <v>1</v>
      </c>
      <c r="D5469" s="1" t="s">
        <v>3781</v>
      </c>
      <c r="E5469" s="1" t="n">
        <v>1695</v>
      </c>
      <c r="F5469" s="1" t="s">
        <v>646</v>
      </c>
      <c r="I5469" s="1" t="n">
        <v>18891</v>
      </c>
      <c r="J5469" s="1" t="n">
        <v>100844</v>
      </c>
      <c r="K5469" s="1" t="n">
        <v>7891022638004</v>
      </c>
      <c r="L5469" s="1" t="s">
        <v>6112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7" t="n">
        <v>46200</v>
      </c>
      <c r="C5470" s="1" t="n">
        <v>1</v>
      </c>
      <c r="D5470" s="1" t="s">
        <v>3781</v>
      </c>
      <c r="E5470" s="1" t="n">
        <v>1695</v>
      </c>
      <c r="F5470" s="1" t="s">
        <v>646</v>
      </c>
      <c r="I5470" s="1" t="n">
        <v>18891</v>
      </c>
      <c r="J5470" s="1" t="n">
        <v>100846</v>
      </c>
      <c r="K5470" s="1" t="n">
        <v>7891022640007</v>
      </c>
      <c r="L5470" s="1" t="s">
        <v>6113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7" t="n">
        <v>46200</v>
      </c>
      <c r="C5471" s="1" t="n">
        <v>1</v>
      </c>
      <c r="D5471" s="1" t="s">
        <v>3781</v>
      </c>
      <c r="E5471" s="1" t="n">
        <v>1695</v>
      </c>
      <c r="F5471" s="1" t="s">
        <v>646</v>
      </c>
      <c r="I5471" s="1" t="n">
        <v>18891</v>
      </c>
      <c r="J5471" s="1" t="n">
        <v>24025</v>
      </c>
      <c r="K5471" s="1" t="n">
        <v>7896116900050</v>
      </c>
      <c r="L5471" s="1" t="s">
        <v>6114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7" t="n">
        <v>46200</v>
      </c>
      <c r="C5472" s="1" t="n">
        <v>1</v>
      </c>
      <c r="D5472" s="1" t="s">
        <v>3781</v>
      </c>
      <c r="E5472" s="1" t="n">
        <v>1695</v>
      </c>
      <c r="F5472" s="1" t="s">
        <v>646</v>
      </c>
      <c r="I5472" s="1" t="n">
        <v>18891</v>
      </c>
      <c r="J5472" s="1" t="n">
        <v>31798</v>
      </c>
      <c r="K5472" s="1" t="n">
        <v>7898922012392</v>
      </c>
      <c r="L5472" s="1" t="s">
        <v>6115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7" t="n">
        <v>46200</v>
      </c>
      <c r="C5473" s="1" t="n">
        <v>1</v>
      </c>
      <c r="D5473" s="1" t="s">
        <v>3781</v>
      </c>
      <c r="E5473" s="1" t="n">
        <v>1695</v>
      </c>
      <c r="F5473" s="1" t="s">
        <v>646</v>
      </c>
      <c r="I5473" s="1" t="n">
        <v>18891</v>
      </c>
      <c r="J5473" s="1" t="n">
        <v>35492</v>
      </c>
      <c r="K5473" s="1" t="n">
        <v>7891150068261</v>
      </c>
      <c r="L5473" s="1" t="s">
        <v>6116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7" t="n">
        <v>46200</v>
      </c>
      <c r="C5474" s="1" t="n">
        <v>1</v>
      </c>
      <c r="D5474" s="1" t="s">
        <v>3781</v>
      </c>
      <c r="E5474" s="1" t="n">
        <v>1666</v>
      </c>
      <c r="F5474" s="1" t="s">
        <v>56</v>
      </c>
      <c r="I5474" s="1" t="n">
        <v>565012</v>
      </c>
      <c r="J5474" s="1" t="n">
        <v>21964</v>
      </c>
      <c r="K5474" s="1" t="n">
        <v>78934412</v>
      </c>
      <c r="L5474" s="1" t="s">
        <v>4457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7" t="n">
        <v>46200</v>
      </c>
      <c r="C5475" s="1" t="n">
        <v>1</v>
      </c>
      <c r="D5475" s="1" t="s">
        <v>3781</v>
      </c>
      <c r="E5475" s="1" t="n">
        <v>1666</v>
      </c>
      <c r="F5475" s="1" t="s">
        <v>56</v>
      </c>
      <c r="I5475" s="1" t="n">
        <v>565012</v>
      </c>
      <c r="J5475" s="1" t="n">
        <v>24990</v>
      </c>
      <c r="K5475" s="1" t="n">
        <v>78935761</v>
      </c>
      <c r="L5475" s="1" t="s">
        <v>4458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7" t="n">
        <v>46200</v>
      </c>
      <c r="C5476" s="1" t="n">
        <v>1</v>
      </c>
      <c r="D5476" s="1" t="s">
        <v>3781</v>
      </c>
      <c r="E5476" s="1" t="n">
        <v>1666</v>
      </c>
      <c r="F5476" s="1" t="s">
        <v>56</v>
      </c>
      <c r="I5476" s="1" t="n">
        <v>565012</v>
      </c>
      <c r="J5476" s="1" t="n">
        <v>37535</v>
      </c>
      <c r="K5476" s="1" t="n">
        <v>78942073</v>
      </c>
      <c r="L5476" s="1" t="s">
        <v>4459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7" t="n">
        <v>46200</v>
      </c>
      <c r="C5477" s="1" t="n">
        <v>1</v>
      </c>
      <c r="D5477" s="1" t="s">
        <v>3781</v>
      </c>
      <c r="E5477" s="1" t="n">
        <v>1666</v>
      </c>
      <c r="F5477" s="1" t="s">
        <v>56</v>
      </c>
      <c r="I5477" s="1" t="n">
        <v>565012</v>
      </c>
      <c r="J5477" s="1" t="n">
        <v>37536</v>
      </c>
      <c r="K5477" s="1" t="n">
        <v>78942066</v>
      </c>
      <c r="L5477" s="1" t="s">
        <v>4460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7" t="n">
        <v>46200</v>
      </c>
      <c r="C5478" s="1" t="n">
        <v>1</v>
      </c>
      <c r="D5478" s="1" t="s">
        <v>3781</v>
      </c>
      <c r="E5478" s="1" t="n">
        <v>1666</v>
      </c>
      <c r="F5478" s="1" t="s">
        <v>56</v>
      </c>
      <c r="I5478" s="1" t="n">
        <v>565012</v>
      </c>
      <c r="J5478" s="1" t="n">
        <v>40750</v>
      </c>
      <c r="K5478" s="1" t="n">
        <v>78943032</v>
      </c>
      <c r="L5478" s="1" t="s">
        <v>5767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7" t="n">
        <v>46200</v>
      </c>
      <c r="C5479" s="1" t="n">
        <v>1</v>
      </c>
      <c r="D5479" s="1" t="s">
        <v>3781</v>
      </c>
      <c r="E5479" s="1" t="n">
        <v>1666</v>
      </c>
      <c r="F5479" s="1" t="s">
        <v>56</v>
      </c>
      <c r="I5479" s="1" t="n">
        <v>565012</v>
      </c>
      <c r="J5479" s="1" t="n">
        <v>47351</v>
      </c>
      <c r="K5479" s="1" t="n">
        <v>78919570</v>
      </c>
      <c r="L5479" s="1" t="s">
        <v>6117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7" t="n">
        <v>46200</v>
      </c>
      <c r="C5480" s="1" t="n">
        <v>1</v>
      </c>
      <c r="D5480" s="1" t="s">
        <v>3781</v>
      </c>
      <c r="E5480" s="1" t="n">
        <v>1666</v>
      </c>
      <c r="F5480" s="1" t="s">
        <v>56</v>
      </c>
      <c r="I5480" s="1" t="n">
        <v>565012</v>
      </c>
      <c r="J5480" s="1" t="n">
        <v>57287</v>
      </c>
      <c r="K5480" s="1" t="n">
        <v>78944251</v>
      </c>
      <c r="L5480" s="1" t="s">
        <v>4464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7" t="n">
        <v>46200</v>
      </c>
      <c r="C5481" s="1" t="n">
        <v>1</v>
      </c>
      <c r="D5481" s="1" t="s">
        <v>3781</v>
      </c>
      <c r="E5481" s="1" t="n">
        <v>1666</v>
      </c>
      <c r="F5481" s="1" t="s">
        <v>56</v>
      </c>
      <c r="I5481" s="1" t="n">
        <v>565012</v>
      </c>
      <c r="J5481" s="1" t="n">
        <v>67009</v>
      </c>
      <c r="K5481" s="1" t="n">
        <v>78944237</v>
      </c>
      <c r="L5481" s="1" t="s">
        <v>5768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7" t="n">
        <v>46200</v>
      </c>
      <c r="C5482" s="1" t="n">
        <v>1</v>
      </c>
      <c r="D5482" s="1" t="s">
        <v>3781</v>
      </c>
      <c r="E5482" s="1" t="n">
        <v>1666</v>
      </c>
      <c r="F5482" s="1" t="s">
        <v>56</v>
      </c>
      <c r="I5482" s="1" t="n">
        <v>565012</v>
      </c>
      <c r="J5482" s="1" t="n">
        <v>67622</v>
      </c>
      <c r="K5482" s="1" t="n">
        <v>78944503</v>
      </c>
      <c r="L5482" s="1" t="s">
        <v>5769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7" t="n">
        <v>46200</v>
      </c>
      <c r="C5483" s="1" t="n">
        <v>1</v>
      </c>
      <c r="D5483" s="1" t="s">
        <v>3781</v>
      </c>
      <c r="E5483" s="1" t="n">
        <v>1666</v>
      </c>
      <c r="F5483" s="1" t="s">
        <v>56</v>
      </c>
      <c r="I5483" s="1" t="n">
        <v>565012</v>
      </c>
      <c r="J5483" s="1" t="n">
        <v>68068</v>
      </c>
      <c r="K5483" s="1" t="n">
        <v>78946354</v>
      </c>
      <c r="L5483" s="1" t="s">
        <v>6118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7" t="n">
        <v>46200</v>
      </c>
      <c r="C5484" s="1" t="n">
        <v>1</v>
      </c>
      <c r="D5484" s="1" t="s">
        <v>3781</v>
      </c>
      <c r="E5484" s="1" t="n">
        <v>1666</v>
      </c>
      <c r="F5484" s="1" t="s">
        <v>56</v>
      </c>
      <c r="I5484" s="1" t="n">
        <v>565012</v>
      </c>
      <c r="J5484" s="1" t="n">
        <v>68977</v>
      </c>
      <c r="K5484" s="1" t="n">
        <v>78946224</v>
      </c>
      <c r="L5484" s="1" t="s">
        <v>4466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7" t="n">
        <v>46200</v>
      </c>
      <c r="C5485" s="1" t="n">
        <v>1</v>
      </c>
      <c r="D5485" s="1" t="s">
        <v>3781</v>
      </c>
      <c r="E5485" s="1" t="n">
        <v>1666</v>
      </c>
      <c r="F5485" s="1" t="s">
        <v>56</v>
      </c>
      <c r="I5485" s="1" t="n">
        <v>565012</v>
      </c>
      <c r="J5485" s="1" t="n">
        <v>71518</v>
      </c>
      <c r="K5485" s="1" t="n">
        <v>78946200</v>
      </c>
      <c r="L5485" s="1" t="s">
        <v>4467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7" t="n">
        <v>46200</v>
      </c>
      <c r="C5486" s="1" t="n">
        <v>1</v>
      </c>
      <c r="D5486" s="1" t="s">
        <v>3781</v>
      </c>
      <c r="E5486" s="1" t="n">
        <v>1666</v>
      </c>
      <c r="F5486" s="1" t="s">
        <v>56</v>
      </c>
      <c r="I5486" s="1" t="n">
        <v>565012</v>
      </c>
      <c r="J5486" s="1" t="n">
        <v>77084</v>
      </c>
      <c r="K5486" s="1" t="n">
        <v>78947535</v>
      </c>
      <c r="L5486" s="1" t="s">
        <v>4468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7" t="n">
        <v>46200</v>
      </c>
      <c r="C5487" s="1" t="n">
        <v>1</v>
      </c>
      <c r="D5487" s="1" t="s">
        <v>3781</v>
      </c>
      <c r="E5487" s="1" t="n">
        <v>1666</v>
      </c>
      <c r="F5487" s="1" t="s">
        <v>56</v>
      </c>
      <c r="I5487" s="1" t="n">
        <v>565012</v>
      </c>
      <c r="J5487" s="1" t="n">
        <v>78026</v>
      </c>
      <c r="K5487" s="1" t="n">
        <v>78947504</v>
      </c>
      <c r="L5487" s="1" t="s">
        <v>4469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7" t="n">
        <v>46200</v>
      </c>
      <c r="C5488" s="1" t="n">
        <v>1</v>
      </c>
      <c r="D5488" s="1" t="s">
        <v>3781</v>
      </c>
      <c r="E5488" s="1" t="n">
        <v>1666</v>
      </c>
      <c r="F5488" s="1" t="s">
        <v>56</v>
      </c>
      <c r="I5488" s="1" t="n">
        <v>565012</v>
      </c>
      <c r="J5488" s="1" t="n">
        <v>78164</v>
      </c>
      <c r="K5488" s="1" t="n">
        <v>78947559</v>
      </c>
      <c r="L5488" s="1" t="s">
        <v>6119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7" t="n">
        <v>46200</v>
      </c>
      <c r="C5489" s="1" t="n">
        <v>1</v>
      </c>
      <c r="D5489" s="1" t="s">
        <v>3781</v>
      </c>
      <c r="E5489" s="1" t="n">
        <v>1666</v>
      </c>
      <c r="F5489" s="1" t="s">
        <v>56</v>
      </c>
      <c r="I5489" s="1" t="n">
        <v>565012</v>
      </c>
      <c r="J5489" s="1" t="n">
        <v>78165</v>
      </c>
      <c r="K5489" s="1" t="n">
        <v>78946163</v>
      </c>
      <c r="L5489" s="1" t="s">
        <v>6120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7" t="n">
        <v>46200</v>
      </c>
      <c r="C5490" s="1" t="n">
        <v>1</v>
      </c>
      <c r="D5490" s="1" t="s">
        <v>3781</v>
      </c>
      <c r="E5490" s="1" t="n">
        <v>1024</v>
      </c>
      <c r="F5490" s="1" t="s">
        <v>783</v>
      </c>
      <c r="I5490" s="1" t="n">
        <v>590548</v>
      </c>
      <c r="J5490" s="1" t="n">
        <v>103169</v>
      </c>
      <c r="K5490" s="1" t="n">
        <v>7898919635016</v>
      </c>
      <c r="L5490" s="1" t="s">
        <v>4745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7" t="n">
        <v>46200</v>
      </c>
      <c r="C5491" s="1" t="n">
        <v>1</v>
      </c>
      <c r="D5491" s="1" t="s">
        <v>3781</v>
      </c>
      <c r="E5491" s="1" t="n">
        <v>1024</v>
      </c>
      <c r="F5491" s="1" t="s">
        <v>783</v>
      </c>
      <c r="I5491" s="1" t="n">
        <v>590548</v>
      </c>
      <c r="J5491" s="1" t="n">
        <v>103170</v>
      </c>
      <c r="K5491" s="1" t="n">
        <v>7896792000020</v>
      </c>
      <c r="L5491" s="1" t="s">
        <v>4746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7" t="n">
        <v>46200</v>
      </c>
      <c r="C5492" s="1" t="n">
        <v>1</v>
      </c>
      <c r="D5492" s="1" t="s">
        <v>3781</v>
      </c>
      <c r="E5492" s="1" t="n">
        <v>1024</v>
      </c>
      <c r="F5492" s="1" t="s">
        <v>783</v>
      </c>
      <c r="I5492" s="1" t="n">
        <v>590548</v>
      </c>
      <c r="J5492" s="1" t="n">
        <v>10276</v>
      </c>
      <c r="K5492" s="1" t="n">
        <v>7898919635030</v>
      </c>
      <c r="L5492" s="1" t="s">
        <v>4748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7" t="n">
        <v>46200</v>
      </c>
      <c r="C5493" s="1" t="n">
        <v>1</v>
      </c>
      <c r="D5493" s="1" t="s">
        <v>3781</v>
      </c>
      <c r="E5493" s="1" t="n">
        <v>1024</v>
      </c>
      <c r="F5493" s="1" t="s">
        <v>783</v>
      </c>
      <c r="I5493" s="1" t="n">
        <v>590548</v>
      </c>
      <c r="J5493" s="1" t="n">
        <v>25749</v>
      </c>
      <c r="K5493" s="1" t="n">
        <v>7898919635955</v>
      </c>
      <c r="L5493" s="1" t="s">
        <v>4749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7" t="n">
        <v>46200</v>
      </c>
      <c r="C5494" s="1" t="n">
        <v>1</v>
      </c>
      <c r="D5494" s="1" t="s">
        <v>3781</v>
      </c>
      <c r="E5494" s="1" t="n">
        <v>1024</v>
      </c>
      <c r="F5494" s="1" t="s">
        <v>783</v>
      </c>
      <c r="I5494" s="1" t="n">
        <v>590548</v>
      </c>
      <c r="J5494" s="1" t="n">
        <v>28733</v>
      </c>
      <c r="K5494" s="1" t="n">
        <v>7898654710108</v>
      </c>
      <c r="L5494" s="1" t="s">
        <v>4750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7" t="n">
        <v>46200</v>
      </c>
      <c r="C5495" s="1" t="n">
        <v>1</v>
      </c>
      <c r="D5495" s="1" t="s">
        <v>3781</v>
      </c>
      <c r="E5495" s="1" t="n">
        <v>1024</v>
      </c>
      <c r="F5495" s="1" t="s">
        <v>783</v>
      </c>
      <c r="I5495" s="1" t="n">
        <v>590548</v>
      </c>
      <c r="J5495" s="1" t="n">
        <v>32856</v>
      </c>
      <c r="K5495" s="1" t="n">
        <v>7898654710115</v>
      </c>
      <c r="L5495" s="1" t="s">
        <v>6121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7" t="n">
        <v>46200</v>
      </c>
      <c r="C5496" s="1" t="n">
        <v>1</v>
      </c>
      <c r="D5496" s="1" t="s">
        <v>3781</v>
      </c>
      <c r="E5496" s="1" t="n">
        <v>1024</v>
      </c>
      <c r="F5496" s="1" t="s">
        <v>783</v>
      </c>
      <c r="I5496" s="1" t="n">
        <v>590548</v>
      </c>
      <c r="J5496" s="1" t="n">
        <v>46562</v>
      </c>
      <c r="K5496" s="1" t="n">
        <v>7898654710337</v>
      </c>
      <c r="L5496" s="1" t="s">
        <v>6122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7" t="n">
        <v>46200</v>
      </c>
      <c r="C5497" s="1" t="n">
        <v>1</v>
      </c>
      <c r="D5497" s="1" t="s">
        <v>3781</v>
      </c>
      <c r="E5497" s="1" t="n">
        <v>1683</v>
      </c>
      <c r="F5497" s="1" t="s">
        <v>677</v>
      </c>
      <c r="I5497" s="1" t="n">
        <v>1638591</v>
      </c>
      <c r="J5497" s="1" t="n">
        <v>109791</v>
      </c>
      <c r="K5497" s="1" t="n">
        <v>9667</v>
      </c>
      <c r="L5497" s="1" t="s">
        <v>4824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7" t="n">
        <v>46200</v>
      </c>
      <c r="C5498" s="1" t="n">
        <v>1</v>
      </c>
      <c r="D5498" s="1" t="s">
        <v>3781</v>
      </c>
      <c r="E5498" s="1" t="n">
        <v>1683</v>
      </c>
      <c r="F5498" s="1" t="s">
        <v>677</v>
      </c>
      <c r="I5498" s="1" t="n">
        <v>1638591</v>
      </c>
      <c r="J5498" s="1" t="n">
        <v>37361</v>
      </c>
      <c r="K5498" s="1" t="n">
        <v>2240817</v>
      </c>
      <c r="L5498" s="1" t="s">
        <v>3824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7" t="n">
        <v>46200</v>
      </c>
      <c r="C5499" s="1" t="n">
        <v>1</v>
      </c>
      <c r="D5499" s="1" t="s">
        <v>3781</v>
      </c>
      <c r="E5499" s="1" t="n">
        <v>1683</v>
      </c>
      <c r="F5499" s="1" t="s">
        <v>677</v>
      </c>
      <c r="I5499" s="1" t="n">
        <v>1638981</v>
      </c>
      <c r="J5499" s="1" t="n">
        <v>109791</v>
      </c>
      <c r="K5499" s="1" t="n">
        <v>9667</v>
      </c>
      <c r="L5499" s="1" t="s">
        <v>4824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7" t="n">
        <v>46200</v>
      </c>
      <c r="C5500" s="1" t="n">
        <v>1</v>
      </c>
      <c r="D5500" s="1" t="s">
        <v>3781</v>
      </c>
      <c r="E5500" s="1" t="n">
        <v>1683</v>
      </c>
      <c r="F5500" s="1" t="s">
        <v>677</v>
      </c>
      <c r="I5500" s="1" t="n">
        <v>1638981</v>
      </c>
      <c r="J5500" s="1" t="n">
        <v>37361</v>
      </c>
      <c r="K5500" s="1" t="n">
        <v>2240817</v>
      </c>
      <c r="L5500" s="1" t="s">
        <v>3824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7" t="n">
        <v>46202</v>
      </c>
      <c r="C5501" s="1" t="n">
        <v>1</v>
      </c>
      <c r="D5501" s="1" t="s">
        <v>3781</v>
      </c>
      <c r="E5501" s="1" t="n">
        <v>978</v>
      </c>
      <c r="F5501" s="1" t="s">
        <v>118</v>
      </c>
      <c r="I5501" s="1" t="n">
        <v>328</v>
      </c>
      <c r="J5501" s="1" t="n">
        <v>61368</v>
      </c>
      <c r="K5501" s="1" t="n">
        <v>2257907</v>
      </c>
      <c r="L5501" s="1" t="s">
        <v>3782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7" t="n">
        <v>46202</v>
      </c>
      <c r="C5502" s="1" t="n">
        <v>1</v>
      </c>
      <c r="D5502" s="1" t="s">
        <v>3781</v>
      </c>
      <c r="E5502" s="1" t="n">
        <v>978</v>
      </c>
      <c r="F5502" s="1" t="s">
        <v>118</v>
      </c>
      <c r="I5502" s="1" t="n">
        <v>328</v>
      </c>
      <c r="J5502" s="1" t="n">
        <v>61378</v>
      </c>
      <c r="K5502" s="1" t="n">
        <v>2257914</v>
      </c>
      <c r="L5502" s="1" t="s">
        <v>3783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7" t="n">
        <v>46202</v>
      </c>
      <c r="C5503" s="1" t="n">
        <v>1</v>
      </c>
      <c r="D5503" s="1" t="s">
        <v>3781</v>
      </c>
      <c r="E5503" s="1" t="n">
        <v>978</v>
      </c>
      <c r="F5503" s="1" t="s">
        <v>118</v>
      </c>
      <c r="I5503" s="1" t="n">
        <v>328</v>
      </c>
      <c r="J5503" s="1" t="n">
        <v>61379</v>
      </c>
      <c r="K5503" s="1" t="n">
        <v>2257921</v>
      </c>
      <c r="L5503" s="1" t="s">
        <v>3784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7" t="n">
        <v>46202</v>
      </c>
      <c r="C5504" s="1" t="n">
        <v>1</v>
      </c>
      <c r="D5504" s="1" t="s">
        <v>3781</v>
      </c>
      <c r="E5504" s="1" t="n">
        <v>642</v>
      </c>
      <c r="F5504" s="1" t="s">
        <v>186</v>
      </c>
      <c r="I5504" s="1" t="n">
        <v>511</v>
      </c>
      <c r="J5504" s="1" t="n">
        <v>71766</v>
      </c>
      <c r="K5504" s="1" t="n">
        <v>779180</v>
      </c>
      <c r="L5504" s="1" t="s">
        <v>3881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7" t="n">
        <v>46202</v>
      </c>
      <c r="C5505" s="1" t="n">
        <v>1</v>
      </c>
      <c r="D5505" s="1" t="s">
        <v>3781</v>
      </c>
      <c r="E5505" s="1" t="n">
        <v>1749</v>
      </c>
      <c r="F5505" s="1" t="s">
        <v>800</v>
      </c>
      <c r="I5505" s="1" t="n">
        <v>2053</v>
      </c>
      <c r="J5505" s="1" t="n">
        <v>104678</v>
      </c>
      <c r="K5505" s="1" t="n">
        <v>7898247780075</v>
      </c>
      <c r="L5505" s="1" t="s">
        <v>4205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7" t="n">
        <v>46202</v>
      </c>
      <c r="C5506" s="1" t="n">
        <v>1</v>
      </c>
      <c r="D5506" s="1" t="s">
        <v>3781</v>
      </c>
      <c r="E5506" s="1" t="n">
        <v>1328</v>
      </c>
      <c r="F5506" s="1" t="s">
        <v>363</v>
      </c>
      <c r="I5506" s="1" t="n">
        <v>3901</v>
      </c>
      <c r="J5506" s="1" t="n">
        <v>21045</v>
      </c>
      <c r="K5506" s="1" t="n">
        <v>7898588380255</v>
      </c>
      <c r="L5506" s="1" t="s">
        <v>6123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7" t="n">
        <v>46202</v>
      </c>
      <c r="C5507" s="1" t="n">
        <v>1</v>
      </c>
      <c r="D5507" s="1" t="s">
        <v>3781</v>
      </c>
      <c r="E5507" s="1" t="n">
        <v>1328</v>
      </c>
      <c r="F5507" s="1" t="s">
        <v>363</v>
      </c>
      <c r="I5507" s="1" t="n">
        <v>3901</v>
      </c>
      <c r="J5507" s="1" t="n">
        <v>21060</v>
      </c>
      <c r="K5507" s="1" t="n">
        <v>7898588380118</v>
      </c>
      <c r="L5507" s="1" t="s">
        <v>3920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7" t="n">
        <v>46202</v>
      </c>
      <c r="C5508" s="1" t="n">
        <v>1</v>
      </c>
      <c r="D5508" s="1" t="s">
        <v>3781</v>
      </c>
      <c r="E5508" s="1" t="n">
        <v>1328</v>
      </c>
      <c r="F5508" s="1" t="s">
        <v>363</v>
      </c>
      <c r="I5508" s="1" t="n">
        <v>3901</v>
      </c>
      <c r="J5508" s="1" t="n">
        <v>31782</v>
      </c>
      <c r="K5508" s="1" t="n">
        <v>7898588380132</v>
      </c>
      <c r="L5508" s="1" t="s">
        <v>3921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7" t="n">
        <v>46202</v>
      </c>
      <c r="C5509" s="1" t="n">
        <v>1</v>
      </c>
      <c r="D5509" s="1" t="s">
        <v>3781</v>
      </c>
      <c r="E5509" s="1" t="n">
        <v>1328</v>
      </c>
      <c r="F5509" s="1" t="s">
        <v>363</v>
      </c>
      <c r="I5509" s="1" t="n">
        <v>3901</v>
      </c>
      <c r="J5509" s="1" t="n">
        <v>31784</v>
      </c>
      <c r="K5509" s="1" t="n">
        <v>7898588380545</v>
      </c>
      <c r="L5509" s="1" t="s">
        <v>3922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7" t="n">
        <v>46202</v>
      </c>
      <c r="C5510" s="1" t="n">
        <v>1</v>
      </c>
      <c r="D5510" s="1" t="s">
        <v>3781</v>
      </c>
      <c r="E5510" s="1" t="n">
        <v>1328</v>
      </c>
      <c r="F5510" s="1" t="s">
        <v>363</v>
      </c>
      <c r="I5510" s="1" t="n">
        <v>3901</v>
      </c>
      <c r="J5510" s="1" t="n">
        <v>31786</v>
      </c>
      <c r="K5510" s="1" t="n">
        <v>7898588380187</v>
      </c>
      <c r="L5510" s="1" t="s">
        <v>3923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7" t="n">
        <v>46202</v>
      </c>
      <c r="C5511" s="1" t="n">
        <v>1</v>
      </c>
      <c r="D5511" s="1" t="s">
        <v>3781</v>
      </c>
      <c r="E5511" s="1" t="n">
        <v>1328</v>
      </c>
      <c r="F5511" s="1" t="s">
        <v>363</v>
      </c>
      <c r="I5511" s="1" t="n">
        <v>3901</v>
      </c>
      <c r="J5511" s="1" t="n">
        <v>31787</v>
      </c>
      <c r="K5511" s="1" t="n">
        <v>7898588380125</v>
      </c>
      <c r="L5511" s="1" t="s">
        <v>4397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7" t="n">
        <v>46202</v>
      </c>
      <c r="C5512" s="1" t="n">
        <v>1</v>
      </c>
      <c r="D5512" s="1" t="s">
        <v>3781</v>
      </c>
      <c r="E5512" s="1" t="n">
        <v>1614</v>
      </c>
      <c r="F5512" s="1" t="s">
        <v>89</v>
      </c>
      <c r="I5512" s="1" t="n">
        <v>11328</v>
      </c>
      <c r="J5512" s="1" t="n">
        <v>40142</v>
      </c>
      <c r="K5512" s="1" t="n">
        <v>7898317290961</v>
      </c>
      <c r="L5512" s="1" t="s">
        <v>4027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7" t="n">
        <v>46202</v>
      </c>
      <c r="C5513" s="1" t="n">
        <v>1</v>
      </c>
      <c r="D5513" s="1" t="s">
        <v>3781</v>
      </c>
      <c r="E5513" s="1" t="n">
        <v>1614</v>
      </c>
      <c r="F5513" s="1" t="s">
        <v>89</v>
      </c>
      <c r="I5513" s="1" t="n">
        <v>11328</v>
      </c>
      <c r="J5513" s="1" t="n">
        <v>10841</v>
      </c>
      <c r="K5513" s="1" t="n">
        <v>7898317290435</v>
      </c>
      <c r="L5513" s="1" t="s">
        <v>4028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7" t="n">
        <v>46202</v>
      </c>
      <c r="C5514" s="1" t="n">
        <v>1</v>
      </c>
      <c r="D5514" s="1" t="s">
        <v>3781</v>
      </c>
      <c r="E5514" s="1" t="n">
        <v>1614</v>
      </c>
      <c r="F5514" s="1" t="s">
        <v>89</v>
      </c>
      <c r="I5514" s="1" t="n">
        <v>11328</v>
      </c>
      <c r="J5514" s="1" t="n">
        <v>11980</v>
      </c>
      <c r="K5514" s="1" t="n">
        <v>7898317290480</v>
      </c>
      <c r="L5514" s="1" t="s">
        <v>4031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7" t="n">
        <v>46202</v>
      </c>
      <c r="C5515" s="1" t="n">
        <v>1</v>
      </c>
      <c r="D5515" s="1" t="s">
        <v>3781</v>
      </c>
      <c r="E5515" s="1" t="n">
        <v>1614</v>
      </c>
      <c r="F5515" s="1" t="s">
        <v>89</v>
      </c>
      <c r="I5515" s="1" t="n">
        <v>11328</v>
      </c>
      <c r="J5515" s="1" t="n">
        <v>11981</v>
      </c>
      <c r="K5515" s="1" t="n">
        <v>7898317290503</v>
      </c>
      <c r="L5515" s="1" t="s">
        <v>4337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7" t="n">
        <v>46202</v>
      </c>
      <c r="C5516" s="1" t="n">
        <v>1</v>
      </c>
      <c r="D5516" s="1" t="s">
        <v>3781</v>
      </c>
      <c r="E5516" s="1" t="n">
        <v>1614</v>
      </c>
      <c r="F5516" s="1" t="s">
        <v>89</v>
      </c>
      <c r="I5516" s="1" t="n">
        <v>11328</v>
      </c>
      <c r="J5516" s="1" t="n">
        <v>12927</v>
      </c>
      <c r="K5516" s="1" t="n">
        <v>7898317290077</v>
      </c>
      <c r="L5516" s="1" t="s">
        <v>4704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7" t="n">
        <v>46202</v>
      </c>
      <c r="C5517" s="1" t="n">
        <v>1</v>
      </c>
      <c r="D5517" s="1" t="s">
        <v>3781</v>
      </c>
      <c r="E5517" s="1" t="n">
        <v>1614</v>
      </c>
      <c r="F5517" s="1" t="s">
        <v>89</v>
      </c>
      <c r="I5517" s="1" t="n">
        <v>11328</v>
      </c>
      <c r="J5517" s="1" t="n">
        <v>12928</v>
      </c>
      <c r="K5517" s="1" t="n">
        <v>7898317290565</v>
      </c>
      <c r="L5517" s="1" t="s">
        <v>4338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7" t="n">
        <v>46202</v>
      </c>
      <c r="C5518" s="1" t="n">
        <v>1</v>
      </c>
      <c r="D5518" s="1" t="s">
        <v>3781</v>
      </c>
      <c r="E5518" s="1" t="n">
        <v>1614</v>
      </c>
      <c r="F5518" s="1" t="s">
        <v>89</v>
      </c>
      <c r="I5518" s="1" t="n">
        <v>11328</v>
      </c>
      <c r="J5518" s="1" t="n">
        <v>13023</v>
      </c>
      <c r="K5518" s="1" t="n">
        <v>7898317290534</v>
      </c>
      <c r="L5518" s="1" t="s">
        <v>4032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7" t="n">
        <v>46202</v>
      </c>
      <c r="C5519" s="1" t="n">
        <v>1</v>
      </c>
      <c r="D5519" s="1" t="s">
        <v>3781</v>
      </c>
      <c r="E5519" s="1" t="n">
        <v>1614</v>
      </c>
      <c r="F5519" s="1" t="s">
        <v>89</v>
      </c>
      <c r="I5519" s="1" t="n">
        <v>11328</v>
      </c>
      <c r="J5519" s="1" t="n">
        <v>13024</v>
      </c>
      <c r="K5519" s="1" t="n">
        <v>7898317290466</v>
      </c>
      <c r="L5519" s="1" t="s">
        <v>4033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7" t="n">
        <v>46202</v>
      </c>
      <c r="C5520" s="1" t="n">
        <v>1</v>
      </c>
      <c r="D5520" s="1" t="s">
        <v>3781</v>
      </c>
      <c r="E5520" s="1" t="n">
        <v>1614</v>
      </c>
      <c r="F5520" s="1" t="s">
        <v>89</v>
      </c>
      <c r="I5520" s="1" t="n">
        <v>11328</v>
      </c>
      <c r="J5520" s="1" t="n">
        <v>13128</v>
      </c>
      <c r="K5520" s="1" t="n">
        <v>7898317290510</v>
      </c>
      <c r="L5520" s="1" t="s">
        <v>4340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7" t="n">
        <v>46202</v>
      </c>
      <c r="C5521" s="1" t="n">
        <v>1</v>
      </c>
      <c r="D5521" s="1" t="s">
        <v>3781</v>
      </c>
      <c r="E5521" s="1" t="n">
        <v>1614</v>
      </c>
      <c r="F5521" s="1" t="s">
        <v>89</v>
      </c>
      <c r="I5521" s="1" t="n">
        <v>11328</v>
      </c>
      <c r="J5521" s="1" t="n">
        <v>14440</v>
      </c>
      <c r="K5521" s="1" t="n">
        <v>7898317290527</v>
      </c>
      <c r="L5521" s="1" t="s">
        <v>4034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7" t="n">
        <v>46202</v>
      </c>
      <c r="C5522" s="1" t="n">
        <v>1</v>
      </c>
      <c r="D5522" s="1" t="s">
        <v>3781</v>
      </c>
      <c r="E5522" s="1" t="n">
        <v>1614</v>
      </c>
      <c r="F5522" s="1" t="s">
        <v>89</v>
      </c>
      <c r="I5522" s="1" t="n">
        <v>11328</v>
      </c>
      <c r="J5522" s="1" t="n">
        <v>14442</v>
      </c>
      <c r="K5522" s="1" t="n">
        <v>7898317290558</v>
      </c>
      <c r="L5522" s="1" t="s">
        <v>4341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7" t="n">
        <v>46202</v>
      </c>
      <c r="C5523" s="1" t="n">
        <v>1</v>
      </c>
      <c r="D5523" s="1" t="s">
        <v>3781</v>
      </c>
      <c r="E5523" s="1" t="n">
        <v>1614</v>
      </c>
      <c r="F5523" s="1" t="s">
        <v>89</v>
      </c>
      <c r="I5523" s="1" t="n">
        <v>11328</v>
      </c>
      <c r="J5523" s="1" t="n">
        <v>14443</v>
      </c>
      <c r="K5523" s="1" t="n">
        <v>7898317290497</v>
      </c>
      <c r="L5523" s="1" t="s">
        <v>4035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7" t="n">
        <v>46202</v>
      </c>
      <c r="C5524" s="1" t="n">
        <v>1</v>
      </c>
      <c r="D5524" s="1" t="s">
        <v>3781</v>
      </c>
      <c r="E5524" s="1" t="n">
        <v>1614</v>
      </c>
      <c r="F5524" s="1" t="s">
        <v>89</v>
      </c>
      <c r="I5524" s="1" t="n">
        <v>11328</v>
      </c>
      <c r="J5524" s="1" t="n">
        <v>14907</v>
      </c>
      <c r="K5524" s="1" t="n">
        <v>7898317290459</v>
      </c>
      <c r="L5524" s="1" t="s">
        <v>6124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7" t="n">
        <v>46202</v>
      </c>
      <c r="C5525" s="1" t="n">
        <v>1</v>
      </c>
      <c r="D5525" s="1" t="s">
        <v>3781</v>
      </c>
      <c r="E5525" s="1" t="n">
        <v>1614</v>
      </c>
      <c r="F5525" s="1" t="s">
        <v>89</v>
      </c>
      <c r="I5525" s="1" t="n">
        <v>11328</v>
      </c>
      <c r="J5525" s="1" t="n">
        <v>19124</v>
      </c>
      <c r="K5525" s="1" t="n">
        <v>7898317290473</v>
      </c>
      <c r="L5525" s="1" t="s">
        <v>4037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7" t="n">
        <v>46202</v>
      </c>
      <c r="C5526" s="1" t="n">
        <v>1</v>
      </c>
      <c r="D5526" s="1" t="s">
        <v>3781</v>
      </c>
      <c r="E5526" s="1" t="n">
        <v>1614</v>
      </c>
      <c r="F5526" s="1" t="s">
        <v>89</v>
      </c>
      <c r="I5526" s="1" t="n">
        <v>11328</v>
      </c>
      <c r="J5526" s="1" t="n">
        <v>22821</v>
      </c>
      <c r="K5526" s="1" t="n">
        <v>7898317290398</v>
      </c>
      <c r="L5526" s="1" t="s">
        <v>4342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7" t="n">
        <v>46202</v>
      </c>
      <c r="C5527" s="1" t="n">
        <v>1</v>
      </c>
      <c r="D5527" s="1" t="s">
        <v>3781</v>
      </c>
      <c r="E5527" s="1" t="n">
        <v>1614</v>
      </c>
      <c r="F5527" s="1" t="s">
        <v>89</v>
      </c>
      <c r="I5527" s="1" t="n">
        <v>11328</v>
      </c>
      <c r="J5527" s="1" t="n">
        <v>23408</v>
      </c>
      <c r="K5527" s="1" t="n">
        <v>7898317291012</v>
      </c>
      <c r="L5527" s="1" t="s">
        <v>4719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7" t="n">
        <v>46202</v>
      </c>
      <c r="C5528" s="1" t="n">
        <v>1</v>
      </c>
      <c r="D5528" s="1" t="s">
        <v>3781</v>
      </c>
      <c r="E5528" s="1" t="n">
        <v>1614</v>
      </c>
      <c r="F5528" s="1" t="s">
        <v>89</v>
      </c>
      <c r="I5528" s="1" t="n">
        <v>11328</v>
      </c>
      <c r="J5528" s="1" t="n">
        <v>23409</v>
      </c>
      <c r="K5528" s="1" t="n">
        <v>7898317290985</v>
      </c>
      <c r="L5528" s="1" t="s">
        <v>4038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7" t="n">
        <v>46202</v>
      </c>
      <c r="C5529" s="1" t="n">
        <v>1</v>
      </c>
      <c r="D5529" s="1" t="s">
        <v>3781</v>
      </c>
      <c r="E5529" s="1" t="n">
        <v>1614</v>
      </c>
      <c r="F5529" s="1" t="s">
        <v>89</v>
      </c>
      <c r="I5529" s="1" t="n">
        <v>11328</v>
      </c>
      <c r="J5529" s="1" t="n">
        <v>27400</v>
      </c>
      <c r="K5529" s="1" t="n">
        <v>7898317290978</v>
      </c>
      <c r="L5529" s="1" t="s">
        <v>4039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7" t="n">
        <v>46202</v>
      </c>
      <c r="C5530" s="1" t="n">
        <v>1</v>
      </c>
      <c r="D5530" s="1" t="s">
        <v>3781</v>
      </c>
      <c r="E5530" s="1" t="n">
        <v>1614</v>
      </c>
      <c r="F5530" s="1" t="s">
        <v>89</v>
      </c>
      <c r="I5530" s="1" t="n">
        <v>11328</v>
      </c>
      <c r="J5530" s="1" t="n">
        <v>30897</v>
      </c>
      <c r="K5530" s="1" t="n">
        <v>7898317290916</v>
      </c>
      <c r="L5530" s="1" t="s">
        <v>6125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7" t="n">
        <v>46202</v>
      </c>
      <c r="C5531" s="1" t="n">
        <v>1</v>
      </c>
      <c r="D5531" s="1" t="s">
        <v>3781</v>
      </c>
      <c r="E5531" s="1" t="n">
        <v>1614</v>
      </c>
      <c r="F5531" s="1" t="s">
        <v>89</v>
      </c>
      <c r="I5531" s="1" t="n">
        <v>11328</v>
      </c>
      <c r="J5531" s="1" t="n">
        <v>30898</v>
      </c>
      <c r="K5531" s="1" t="n">
        <v>7898317290954</v>
      </c>
      <c r="L5531" s="1" t="s">
        <v>6126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7" t="n">
        <v>46202</v>
      </c>
      <c r="C5532" s="1" t="n">
        <v>1</v>
      </c>
      <c r="D5532" s="1" t="s">
        <v>3781</v>
      </c>
      <c r="E5532" s="1" t="n">
        <v>1614</v>
      </c>
      <c r="F5532" s="1" t="s">
        <v>89</v>
      </c>
      <c r="I5532" s="1" t="n">
        <v>11328</v>
      </c>
      <c r="J5532" s="1" t="n">
        <v>32360</v>
      </c>
      <c r="K5532" s="1" t="n">
        <v>7898317291050</v>
      </c>
      <c r="L5532" s="1" t="s">
        <v>4040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7" t="n">
        <v>46202</v>
      </c>
      <c r="C5533" s="1" t="n">
        <v>1</v>
      </c>
      <c r="D5533" s="1" t="s">
        <v>3781</v>
      </c>
      <c r="E5533" s="1" t="n">
        <v>1614</v>
      </c>
      <c r="F5533" s="1" t="s">
        <v>89</v>
      </c>
      <c r="I5533" s="1" t="n">
        <v>11328</v>
      </c>
      <c r="J5533" s="1" t="n">
        <v>39922</v>
      </c>
      <c r="K5533" s="1" t="n">
        <v>7898317290909</v>
      </c>
      <c r="L5533" s="1" t="s">
        <v>4344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7" t="n">
        <v>46202</v>
      </c>
      <c r="C5534" s="1" t="n">
        <v>1</v>
      </c>
      <c r="D5534" s="1" t="s">
        <v>3781</v>
      </c>
      <c r="E5534" s="1" t="n">
        <v>1078</v>
      </c>
      <c r="F5534" s="1" t="s">
        <v>81</v>
      </c>
      <c r="I5534" s="1" t="n">
        <v>28355</v>
      </c>
      <c r="J5534" s="1" t="n">
        <v>102404</v>
      </c>
      <c r="K5534" s="1" t="n">
        <v>7891080400605</v>
      </c>
      <c r="L5534" s="1" t="s">
        <v>6127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7" t="n">
        <v>46202</v>
      </c>
      <c r="C5535" s="1" t="n">
        <v>1</v>
      </c>
      <c r="D5535" s="1" t="s">
        <v>3781</v>
      </c>
      <c r="E5535" s="1" t="n">
        <v>1114</v>
      </c>
      <c r="F5535" s="1" t="s">
        <v>169</v>
      </c>
      <c r="I5535" s="1" t="n">
        <v>39625</v>
      </c>
      <c r="J5535" s="1" t="n">
        <v>100264</v>
      </c>
      <c r="K5535" s="1" t="n">
        <v>70141</v>
      </c>
      <c r="L5535" s="1" t="s">
        <v>4404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7" t="n">
        <v>46202</v>
      </c>
      <c r="C5536" s="1" t="n">
        <v>1</v>
      </c>
      <c r="D5536" s="1" t="s">
        <v>3781</v>
      </c>
      <c r="E5536" s="1" t="n">
        <v>1114</v>
      </c>
      <c r="F5536" s="1" t="s">
        <v>169</v>
      </c>
      <c r="I5536" s="1" t="n">
        <v>39625</v>
      </c>
      <c r="J5536" s="1" t="n">
        <v>100291</v>
      </c>
      <c r="K5536" s="1" t="n">
        <v>70262</v>
      </c>
      <c r="L5536" s="1" t="s">
        <v>4251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7" t="n">
        <v>46202</v>
      </c>
      <c r="C5537" s="1" t="n">
        <v>1</v>
      </c>
      <c r="D5537" s="1" t="s">
        <v>3781</v>
      </c>
      <c r="E5537" s="1" t="n">
        <v>1114</v>
      </c>
      <c r="F5537" s="1" t="s">
        <v>169</v>
      </c>
      <c r="I5537" s="1" t="n">
        <v>39625</v>
      </c>
      <c r="J5537" s="1" t="n">
        <v>110729</v>
      </c>
      <c r="K5537" s="1" t="n">
        <v>70110</v>
      </c>
      <c r="L5537" s="1" t="s">
        <v>4253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7" t="n">
        <v>46202</v>
      </c>
      <c r="C5538" s="1" t="n">
        <v>1</v>
      </c>
      <c r="D5538" s="1" t="s">
        <v>3781</v>
      </c>
      <c r="E5538" s="1" t="n">
        <v>1114</v>
      </c>
      <c r="F5538" s="1" t="s">
        <v>169</v>
      </c>
      <c r="I5538" s="1" t="n">
        <v>39625</v>
      </c>
      <c r="J5538" s="1" t="n">
        <v>78991</v>
      </c>
      <c r="K5538" s="1" t="n">
        <v>390</v>
      </c>
      <c r="L5538" s="1" t="s">
        <v>4152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7" t="n">
        <v>46202</v>
      </c>
      <c r="C5539" s="1" t="n">
        <v>1</v>
      </c>
      <c r="D5539" s="1" t="s">
        <v>3781</v>
      </c>
      <c r="E5539" s="1" t="n">
        <v>1624</v>
      </c>
      <c r="F5539" s="1" t="s">
        <v>282</v>
      </c>
      <c r="I5539" s="1" t="n">
        <v>660505</v>
      </c>
      <c r="J5539" s="1" t="n">
        <v>53374</v>
      </c>
      <c r="K5539" s="1" t="n">
        <v>7896273809197</v>
      </c>
      <c r="L5539" s="1" t="s">
        <v>4568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7" t="n">
        <v>46202</v>
      </c>
      <c r="C5540" s="1" t="n">
        <v>1</v>
      </c>
      <c r="D5540" s="1" t="s">
        <v>3781</v>
      </c>
      <c r="E5540" s="1" t="n">
        <v>1659</v>
      </c>
      <c r="F5540" s="1" t="s">
        <v>78</v>
      </c>
      <c r="I5540" s="1" t="n">
        <v>882141</v>
      </c>
      <c r="J5540" s="1" t="n">
        <v>102300</v>
      </c>
      <c r="K5540" s="1" t="n">
        <v>7898062920014</v>
      </c>
      <c r="L5540" s="1" t="s">
        <v>5185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7" t="n">
        <v>46202</v>
      </c>
      <c r="C5541" s="1" t="n">
        <v>1</v>
      </c>
      <c r="D5541" s="1" t="s">
        <v>3781</v>
      </c>
      <c r="E5541" s="1" t="n">
        <v>1659</v>
      </c>
      <c r="F5541" s="1" t="s">
        <v>78</v>
      </c>
      <c r="I5541" s="1" t="n">
        <v>882141</v>
      </c>
      <c r="J5541" s="1" t="n">
        <v>102592</v>
      </c>
      <c r="K5541" s="1" t="n">
        <v>7891030003467</v>
      </c>
      <c r="L5541" s="1" t="s">
        <v>4349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7" t="n">
        <v>46202</v>
      </c>
      <c r="C5542" s="1" t="n">
        <v>1</v>
      </c>
      <c r="D5542" s="1" t="s">
        <v>3781</v>
      </c>
      <c r="E5542" s="1" t="n">
        <v>1659</v>
      </c>
      <c r="F5542" s="1" t="s">
        <v>78</v>
      </c>
      <c r="I5542" s="1" t="n">
        <v>882141</v>
      </c>
      <c r="J5542" s="1" t="n">
        <v>13188</v>
      </c>
      <c r="K5542" s="1" t="n">
        <v>7896393601046</v>
      </c>
      <c r="L5542" s="1" t="s">
        <v>4932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7" t="n">
        <v>46202</v>
      </c>
      <c r="C5543" s="1" t="n">
        <v>1</v>
      </c>
      <c r="D5543" s="1" t="s">
        <v>3781</v>
      </c>
      <c r="E5543" s="1" t="n">
        <v>1659</v>
      </c>
      <c r="F5543" s="1" t="s">
        <v>78</v>
      </c>
      <c r="I5543" s="1" t="n">
        <v>882141</v>
      </c>
      <c r="J5543" s="1" t="n">
        <v>13677</v>
      </c>
      <c r="K5543" s="1" t="n">
        <v>7896393601039</v>
      </c>
      <c r="L5543" s="1" t="s">
        <v>4933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7" t="n">
        <v>46202</v>
      </c>
      <c r="C5544" s="1" t="n">
        <v>1</v>
      </c>
      <c r="D5544" s="1" t="s">
        <v>3781</v>
      </c>
      <c r="E5544" s="1" t="n">
        <v>1659</v>
      </c>
      <c r="F5544" s="1" t="s">
        <v>78</v>
      </c>
      <c r="I5544" s="1" t="n">
        <v>882141</v>
      </c>
      <c r="J5544" s="1" t="n">
        <v>25964</v>
      </c>
      <c r="K5544" s="1" t="n">
        <v>7896763621858</v>
      </c>
      <c r="L5544" s="1" t="s">
        <v>4048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7" t="n">
        <v>46202</v>
      </c>
      <c r="C5545" s="1" t="n">
        <v>1</v>
      </c>
      <c r="D5545" s="1" t="s">
        <v>3781</v>
      </c>
      <c r="E5545" s="1" t="n">
        <v>1659</v>
      </c>
      <c r="F5545" s="1" t="s">
        <v>78</v>
      </c>
      <c r="I5545" s="1" t="n">
        <v>882141</v>
      </c>
      <c r="J5545" s="1" t="n">
        <v>28068</v>
      </c>
      <c r="K5545" s="1" t="n">
        <v>7899567245220</v>
      </c>
      <c r="L5545" s="1" t="s">
        <v>6128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7" t="n">
        <v>46202</v>
      </c>
      <c r="C5546" s="1" t="n">
        <v>1</v>
      </c>
      <c r="D5546" s="1" t="s">
        <v>3781</v>
      </c>
      <c r="E5546" s="1" t="n">
        <v>1659</v>
      </c>
      <c r="F5546" s="1" t="s">
        <v>78</v>
      </c>
      <c r="I5546" s="1" t="n">
        <v>882141</v>
      </c>
      <c r="J5546" s="1" t="n">
        <v>29497</v>
      </c>
      <c r="K5546" s="1" t="n">
        <v>7891030300207</v>
      </c>
      <c r="L5546" s="1" t="s">
        <v>4355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7" t="n">
        <v>46202</v>
      </c>
      <c r="C5547" s="1" t="n">
        <v>1</v>
      </c>
      <c r="D5547" s="1" t="s">
        <v>3781</v>
      </c>
      <c r="E5547" s="1" t="n">
        <v>1659</v>
      </c>
      <c r="F5547" s="1" t="s">
        <v>78</v>
      </c>
      <c r="I5547" s="1" t="n">
        <v>882141</v>
      </c>
      <c r="J5547" s="1" t="n">
        <v>30035</v>
      </c>
      <c r="K5547" s="1" t="n">
        <v>7891097101489</v>
      </c>
      <c r="L5547" s="1" t="s">
        <v>4364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7" t="n">
        <v>46202</v>
      </c>
      <c r="C5548" s="1" t="n">
        <v>1</v>
      </c>
      <c r="D5548" s="1" t="s">
        <v>3781</v>
      </c>
      <c r="E5548" s="1" t="n">
        <v>1659</v>
      </c>
      <c r="F5548" s="1" t="s">
        <v>78</v>
      </c>
      <c r="I5548" s="1" t="n">
        <v>882141</v>
      </c>
      <c r="J5548" s="1" t="n">
        <v>34728</v>
      </c>
      <c r="K5548" s="1" t="n">
        <v>7899659900815</v>
      </c>
      <c r="L5548" s="1" t="s">
        <v>6129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7" t="n">
        <v>46202</v>
      </c>
      <c r="C5549" s="1" t="n">
        <v>1</v>
      </c>
      <c r="D5549" s="1" t="s">
        <v>3781</v>
      </c>
      <c r="E5549" s="1" t="n">
        <v>1659</v>
      </c>
      <c r="F5549" s="1" t="s">
        <v>78</v>
      </c>
      <c r="I5549" s="1" t="n">
        <v>882141</v>
      </c>
      <c r="J5549" s="1" t="n">
        <v>34806</v>
      </c>
      <c r="K5549" s="1" t="n">
        <v>7899659900785</v>
      </c>
      <c r="L5549" s="1" t="s">
        <v>6130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7" t="n">
        <v>46202</v>
      </c>
      <c r="C5550" s="1" t="n">
        <v>1</v>
      </c>
      <c r="D5550" s="1" t="s">
        <v>3781</v>
      </c>
      <c r="E5550" s="1" t="n">
        <v>1659</v>
      </c>
      <c r="F5550" s="1" t="s">
        <v>78</v>
      </c>
      <c r="I5550" s="1" t="n">
        <v>882141</v>
      </c>
      <c r="J5550" s="1" t="n">
        <v>50361</v>
      </c>
      <c r="K5550" s="1" t="n">
        <v>7899659900471</v>
      </c>
      <c r="L5550" s="1" t="s">
        <v>5681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7" t="n">
        <v>46202</v>
      </c>
      <c r="C5551" s="1" t="n">
        <v>1</v>
      </c>
      <c r="D5551" s="1" t="s">
        <v>3781</v>
      </c>
      <c r="E5551" s="1" t="n">
        <v>1659</v>
      </c>
      <c r="F5551" s="1" t="s">
        <v>78</v>
      </c>
      <c r="I5551" s="1" t="n">
        <v>882141</v>
      </c>
      <c r="J5551" s="1" t="n">
        <v>57686</v>
      </c>
      <c r="K5551" s="1" t="n">
        <v>7899659901126</v>
      </c>
      <c r="L5551" s="1" t="s">
        <v>5682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7" t="n">
        <v>46202</v>
      </c>
      <c r="C5552" s="1" t="n">
        <v>1</v>
      </c>
      <c r="D5552" s="1" t="s">
        <v>3781</v>
      </c>
      <c r="E5552" s="1" t="n">
        <v>1659</v>
      </c>
      <c r="F5552" s="1" t="s">
        <v>78</v>
      </c>
      <c r="I5552" s="1" t="n">
        <v>882141</v>
      </c>
      <c r="J5552" s="1" t="n">
        <v>59739</v>
      </c>
      <c r="K5552" s="1" t="n">
        <v>7899659901133</v>
      </c>
      <c r="L5552" s="1" t="s">
        <v>5684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7" t="n">
        <v>46202</v>
      </c>
      <c r="C5553" s="1" t="n">
        <v>1</v>
      </c>
      <c r="D5553" s="1" t="s">
        <v>3781</v>
      </c>
      <c r="E5553" s="1" t="n">
        <v>1740</v>
      </c>
      <c r="F5553" s="1" t="s">
        <v>296</v>
      </c>
      <c r="I5553" s="1" t="n">
        <v>1240896</v>
      </c>
      <c r="J5553" s="1" t="n">
        <v>106130</v>
      </c>
      <c r="K5553" s="1" t="n">
        <v>7891000340004</v>
      </c>
      <c r="L5553" s="1" t="s">
        <v>4255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7" t="n">
        <v>46202</v>
      </c>
      <c r="C5554" s="1" t="n">
        <v>1</v>
      </c>
      <c r="D5554" s="1" t="s">
        <v>3781</v>
      </c>
      <c r="E5554" s="1" t="n">
        <v>1740</v>
      </c>
      <c r="F5554" s="1" t="s">
        <v>296</v>
      </c>
      <c r="I5554" s="1" t="n">
        <v>1240896</v>
      </c>
      <c r="J5554" s="1" t="n">
        <v>14218</v>
      </c>
      <c r="K5554" s="1" t="n">
        <v>7891000072974</v>
      </c>
      <c r="L5554" s="1" t="s">
        <v>6131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7" t="n">
        <v>46202</v>
      </c>
      <c r="C5555" s="1" t="n">
        <v>1</v>
      </c>
      <c r="D5555" s="1" t="s">
        <v>3781</v>
      </c>
      <c r="E5555" s="1" t="n">
        <v>1740</v>
      </c>
      <c r="F5555" s="1" t="s">
        <v>296</v>
      </c>
      <c r="I5555" s="1" t="n">
        <v>1240896</v>
      </c>
      <c r="J5555" s="1" t="n">
        <v>14219</v>
      </c>
      <c r="K5555" s="1" t="n">
        <v>7891000072950</v>
      </c>
      <c r="L5555" s="1" t="s">
        <v>4791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7" t="n">
        <v>46202</v>
      </c>
      <c r="C5556" s="1" t="n">
        <v>1</v>
      </c>
      <c r="D5556" s="1" t="s">
        <v>3781</v>
      </c>
      <c r="E5556" s="1" t="n">
        <v>1740</v>
      </c>
      <c r="F5556" s="1" t="s">
        <v>296</v>
      </c>
      <c r="I5556" s="1" t="n">
        <v>1240896</v>
      </c>
      <c r="J5556" s="1" t="n">
        <v>14284</v>
      </c>
      <c r="K5556" s="1" t="n">
        <v>7891000073018</v>
      </c>
      <c r="L5556" s="1" t="s">
        <v>4792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7" t="n">
        <v>46202</v>
      </c>
      <c r="C5557" s="1" t="n">
        <v>1</v>
      </c>
      <c r="D5557" s="1" t="s">
        <v>3781</v>
      </c>
      <c r="E5557" s="1" t="n">
        <v>1740</v>
      </c>
      <c r="F5557" s="1" t="s">
        <v>296</v>
      </c>
      <c r="I5557" s="1" t="n">
        <v>1240896</v>
      </c>
      <c r="J5557" s="1" t="n">
        <v>16602</v>
      </c>
      <c r="K5557" s="1" t="n">
        <v>7891000084649</v>
      </c>
      <c r="L5557" s="1" t="s">
        <v>4256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7" t="n">
        <v>46202</v>
      </c>
      <c r="C5558" s="1" t="n">
        <v>1</v>
      </c>
      <c r="D5558" s="1" t="s">
        <v>3781</v>
      </c>
      <c r="E5558" s="1" t="n">
        <v>1740</v>
      </c>
      <c r="F5558" s="1" t="s">
        <v>296</v>
      </c>
      <c r="I5558" s="1" t="n">
        <v>1240896</v>
      </c>
      <c r="J5558" s="1" t="n">
        <v>16644</v>
      </c>
      <c r="K5558" s="1" t="n">
        <v>7891000084663</v>
      </c>
      <c r="L5558" s="1" t="s">
        <v>4543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7" t="n">
        <v>46202</v>
      </c>
      <c r="C5559" s="1" t="n">
        <v>1</v>
      </c>
      <c r="D5559" s="1" t="s">
        <v>3781</v>
      </c>
      <c r="E5559" s="1" t="n">
        <v>1740</v>
      </c>
      <c r="F5559" s="1" t="s">
        <v>296</v>
      </c>
      <c r="I5559" s="1" t="n">
        <v>1240896</v>
      </c>
      <c r="J5559" s="1" t="n">
        <v>18617</v>
      </c>
      <c r="K5559" s="1" t="n">
        <v>7891000096468</v>
      </c>
      <c r="L5559" s="1" t="s">
        <v>6132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7" t="n">
        <v>46202</v>
      </c>
      <c r="C5560" s="1" t="n">
        <v>1</v>
      </c>
      <c r="D5560" s="1" t="s">
        <v>3781</v>
      </c>
      <c r="E5560" s="1" t="n">
        <v>1740</v>
      </c>
      <c r="F5560" s="1" t="s">
        <v>296</v>
      </c>
      <c r="I5560" s="1" t="n">
        <v>1240896</v>
      </c>
      <c r="J5560" s="1" t="n">
        <v>19824</v>
      </c>
      <c r="K5560" s="1" t="n">
        <v>78928374</v>
      </c>
      <c r="L5560" s="1" t="s">
        <v>4794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7" t="n">
        <v>46202</v>
      </c>
      <c r="C5561" s="1" t="n">
        <v>1</v>
      </c>
      <c r="D5561" s="1" t="s">
        <v>3781</v>
      </c>
      <c r="E5561" s="1" t="n">
        <v>1740</v>
      </c>
      <c r="F5561" s="1" t="s">
        <v>296</v>
      </c>
      <c r="I5561" s="1" t="n">
        <v>1240896</v>
      </c>
      <c r="J5561" s="1" t="n">
        <v>20021</v>
      </c>
      <c r="K5561" s="1" t="n">
        <v>7891000103937</v>
      </c>
      <c r="L5561" s="1" t="s">
        <v>4257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7" t="n">
        <v>46202</v>
      </c>
      <c r="C5562" s="1" t="n">
        <v>1</v>
      </c>
      <c r="D5562" s="1" t="s">
        <v>3781</v>
      </c>
      <c r="E5562" s="1" t="n">
        <v>1740</v>
      </c>
      <c r="F5562" s="1" t="s">
        <v>296</v>
      </c>
      <c r="I5562" s="1" t="n">
        <v>1240896</v>
      </c>
      <c r="J5562" s="1" t="n">
        <v>20583</v>
      </c>
      <c r="K5562" s="1" t="n">
        <v>7891000103852</v>
      </c>
      <c r="L5562" s="1" t="s">
        <v>4258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7" t="n">
        <v>46202</v>
      </c>
      <c r="C5563" s="1" t="n">
        <v>1</v>
      </c>
      <c r="D5563" s="1" t="s">
        <v>3781</v>
      </c>
      <c r="E5563" s="1" t="n">
        <v>1740</v>
      </c>
      <c r="F5563" s="1" t="s">
        <v>296</v>
      </c>
      <c r="I5563" s="1" t="n">
        <v>1240896</v>
      </c>
      <c r="J5563" s="1" t="n">
        <v>20584</v>
      </c>
      <c r="K5563" s="1" t="n">
        <v>7891000103876</v>
      </c>
      <c r="L5563" s="1" t="s">
        <v>4259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7" t="n">
        <v>46202</v>
      </c>
      <c r="C5564" s="1" t="n">
        <v>1</v>
      </c>
      <c r="D5564" s="1" t="s">
        <v>3781</v>
      </c>
      <c r="E5564" s="1" t="n">
        <v>1740</v>
      </c>
      <c r="F5564" s="1" t="s">
        <v>296</v>
      </c>
      <c r="I5564" s="1" t="n">
        <v>1240896</v>
      </c>
      <c r="J5564" s="1" t="n">
        <v>20961</v>
      </c>
      <c r="K5564" s="1" t="n">
        <v>7891000104613</v>
      </c>
      <c r="L5564" s="1" t="s">
        <v>4260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7" t="n">
        <v>46202</v>
      </c>
      <c r="C5565" s="1" t="n">
        <v>1</v>
      </c>
      <c r="D5565" s="1" t="s">
        <v>3781</v>
      </c>
      <c r="E5565" s="1" t="n">
        <v>1740</v>
      </c>
      <c r="F5565" s="1" t="s">
        <v>296</v>
      </c>
      <c r="I5565" s="1" t="n">
        <v>1240896</v>
      </c>
      <c r="J5565" s="1" t="n">
        <v>22055</v>
      </c>
      <c r="K5565" s="1" t="n">
        <v>78936195</v>
      </c>
      <c r="L5565" s="1" t="s">
        <v>6133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7" t="n">
        <v>46202</v>
      </c>
      <c r="C5566" s="1" t="n">
        <v>1</v>
      </c>
      <c r="D5566" s="1" t="s">
        <v>3781</v>
      </c>
      <c r="E5566" s="1" t="n">
        <v>1740</v>
      </c>
      <c r="F5566" s="1" t="s">
        <v>296</v>
      </c>
      <c r="I5566" s="1" t="n">
        <v>1240896</v>
      </c>
      <c r="J5566" s="1" t="n">
        <v>24196</v>
      </c>
      <c r="K5566" s="1" t="n">
        <v>7891025109884</v>
      </c>
      <c r="L5566" s="1" t="s">
        <v>4070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17" t="n">
        <v>46202</v>
      </c>
      <c r="C5567" s="1" t="n">
        <v>1</v>
      </c>
      <c r="D5567" s="1" t="s">
        <v>3781</v>
      </c>
      <c r="E5567" s="1" t="n">
        <v>1740</v>
      </c>
      <c r="F5567" s="1" t="s">
        <v>296</v>
      </c>
      <c r="I5567" s="1" t="n">
        <v>1240896</v>
      </c>
      <c r="J5567" s="1" t="n">
        <v>25112</v>
      </c>
      <c r="K5567" s="1" t="n">
        <v>7891000244425</v>
      </c>
      <c r="L5567" s="1" t="s">
        <v>4261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17" t="n">
        <v>46202</v>
      </c>
      <c r="C5568" s="1" t="n">
        <v>1</v>
      </c>
      <c r="D5568" s="1" t="s">
        <v>3781</v>
      </c>
      <c r="E5568" s="1" t="n">
        <v>1740</v>
      </c>
      <c r="F5568" s="1" t="s">
        <v>296</v>
      </c>
      <c r="I5568" s="1" t="n">
        <v>1240896</v>
      </c>
      <c r="J5568" s="1" t="n">
        <v>25113</v>
      </c>
      <c r="K5568" s="1" t="n">
        <v>7891000244265</v>
      </c>
      <c r="L5568" s="1" t="s">
        <v>4262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17" t="n">
        <v>46202</v>
      </c>
      <c r="C5569" s="1" t="n">
        <v>1</v>
      </c>
      <c r="D5569" s="1" t="s">
        <v>3781</v>
      </c>
      <c r="E5569" s="1" t="n">
        <v>1740</v>
      </c>
      <c r="F5569" s="1" t="s">
        <v>296</v>
      </c>
      <c r="I5569" s="1" t="n">
        <v>1240896</v>
      </c>
      <c r="J5569" s="1" t="n">
        <v>25161</v>
      </c>
      <c r="K5569" s="1" t="n">
        <v>7891000241615</v>
      </c>
      <c r="L5569" s="1" t="s">
        <v>4263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17" t="n">
        <v>46202</v>
      </c>
      <c r="C5570" s="1" t="n">
        <v>1</v>
      </c>
      <c r="D5570" s="1" t="s">
        <v>3781</v>
      </c>
      <c r="E5570" s="1" t="n">
        <v>1740</v>
      </c>
      <c r="F5570" s="1" t="s">
        <v>296</v>
      </c>
      <c r="I5570" s="1" t="n">
        <v>1240896</v>
      </c>
      <c r="J5570" s="1" t="n">
        <v>25413</v>
      </c>
      <c r="K5570" s="1" t="n">
        <v>7891000241417</v>
      </c>
      <c r="L5570" s="1" t="s">
        <v>4264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17" t="n">
        <v>46202</v>
      </c>
      <c r="C5571" s="1" t="n">
        <v>1</v>
      </c>
      <c r="D5571" s="1" t="s">
        <v>3781</v>
      </c>
      <c r="E5571" s="1" t="n">
        <v>1740</v>
      </c>
      <c r="F5571" s="1" t="s">
        <v>296</v>
      </c>
      <c r="I5571" s="1" t="n">
        <v>1240896</v>
      </c>
      <c r="J5571" s="1" t="n">
        <v>26803</v>
      </c>
      <c r="K5571" s="1" t="n">
        <v>7891000252833</v>
      </c>
      <c r="L5571" s="1" t="s">
        <v>4796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17" t="n">
        <v>46202</v>
      </c>
      <c r="C5572" s="1" t="n">
        <v>1</v>
      </c>
      <c r="D5572" s="1" t="s">
        <v>3781</v>
      </c>
      <c r="E5572" s="1" t="n">
        <v>1740</v>
      </c>
      <c r="F5572" s="1" t="s">
        <v>296</v>
      </c>
      <c r="I5572" s="1" t="n">
        <v>1240896</v>
      </c>
      <c r="J5572" s="1" t="n">
        <v>27874</v>
      </c>
      <c r="K5572" s="1" t="n">
        <v>7891000260609</v>
      </c>
      <c r="L5572" s="1" t="s">
        <v>4797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17" t="n">
        <v>46202</v>
      </c>
      <c r="C5573" s="1" t="n">
        <v>1</v>
      </c>
      <c r="D5573" s="1" t="s">
        <v>3781</v>
      </c>
      <c r="E5573" s="1" t="n">
        <v>1740</v>
      </c>
      <c r="F5573" s="1" t="s">
        <v>296</v>
      </c>
      <c r="I5573" s="1" t="n">
        <v>1240896</v>
      </c>
      <c r="J5573" s="1" t="n">
        <v>27878</v>
      </c>
      <c r="K5573" s="1" t="n">
        <v>7891000261026</v>
      </c>
      <c r="L5573" s="1" t="s">
        <v>4266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7" t="n">
        <v>46202</v>
      </c>
      <c r="C5574" s="1" t="n">
        <v>1</v>
      </c>
      <c r="D5574" s="1" t="s">
        <v>3781</v>
      </c>
      <c r="E5574" s="1" t="n">
        <v>1740</v>
      </c>
      <c r="F5574" s="1" t="s">
        <v>296</v>
      </c>
      <c r="I5574" s="1" t="n">
        <v>1240896</v>
      </c>
      <c r="J5574" s="1" t="n">
        <v>27994</v>
      </c>
      <c r="K5574" s="1" t="n">
        <v>7891000261484</v>
      </c>
      <c r="L5574" s="1" t="s">
        <v>4798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7" t="n">
        <v>46202</v>
      </c>
      <c r="C5575" s="1" t="n">
        <v>1</v>
      </c>
      <c r="D5575" s="1" t="s">
        <v>3781</v>
      </c>
      <c r="E5575" s="1" t="n">
        <v>1740</v>
      </c>
      <c r="F5575" s="1" t="s">
        <v>296</v>
      </c>
      <c r="I5575" s="1" t="n">
        <v>1240896</v>
      </c>
      <c r="J5575" s="1" t="n">
        <v>28388</v>
      </c>
      <c r="K5575" s="1" t="n">
        <v>7891000260166</v>
      </c>
      <c r="L5575" s="1" t="s">
        <v>4799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7" t="n">
        <v>46202</v>
      </c>
      <c r="C5576" s="1" t="n">
        <v>1</v>
      </c>
      <c r="D5576" s="1" t="s">
        <v>3781</v>
      </c>
      <c r="E5576" s="1" t="n">
        <v>1740</v>
      </c>
      <c r="F5576" s="1" t="s">
        <v>296</v>
      </c>
      <c r="I5576" s="1" t="n">
        <v>1240896</v>
      </c>
      <c r="J5576" s="1" t="n">
        <v>28389</v>
      </c>
      <c r="K5576" s="1" t="n">
        <v>7891000261460</v>
      </c>
      <c r="L5576" s="1" t="s">
        <v>4267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7" t="n">
        <v>46202</v>
      </c>
      <c r="C5577" s="1" t="n">
        <v>1</v>
      </c>
      <c r="D5577" s="1" t="s">
        <v>3781</v>
      </c>
      <c r="E5577" s="1" t="n">
        <v>1740</v>
      </c>
      <c r="F5577" s="1" t="s">
        <v>296</v>
      </c>
      <c r="I5577" s="1" t="n">
        <v>1240896</v>
      </c>
      <c r="J5577" s="1" t="n">
        <v>38519</v>
      </c>
      <c r="K5577" s="1" t="n">
        <v>7891000261002</v>
      </c>
      <c r="L5577" s="1" t="s">
        <v>4268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7" t="n">
        <v>46202</v>
      </c>
      <c r="C5578" s="1" t="n">
        <v>1</v>
      </c>
      <c r="D5578" s="1" t="s">
        <v>3781</v>
      </c>
      <c r="E5578" s="1" t="n">
        <v>1740</v>
      </c>
      <c r="F5578" s="1" t="s">
        <v>296</v>
      </c>
      <c r="I5578" s="1" t="n">
        <v>1240896</v>
      </c>
      <c r="J5578" s="1" t="n">
        <v>47983</v>
      </c>
      <c r="K5578" s="1" t="n">
        <v>7891000360323</v>
      </c>
      <c r="L5578" s="1" t="s">
        <v>4801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7" t="n">
        <v>46202</v>
      </c>
      <c r="C5579" s="1" t="n">
        <v>1</v>
      </c>
      <c r="D5579" s="1" t="s">
        <v>3781</v>
      </c>
      <c r="E5579" s="1" t="n">
        <v>1740</v>
      </c>
      <c r="F5579" s="1" t="s">
        <v>296</v>
      </c>
      <c r="I5579" s="1" t="n">
        <v>1240896</v>
      </c>
      <c r="J5579" s="1" t="n">
        <v>50418</v>
      </c>
      <c r="K5579" s="1" t="n">
        <v>7898953148718</v>
      </c>
      <c r="L5579" s="1" t="s">
        <v>6134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7" t="n">
        <v>46202</v>
      </c>
      <c r="C5580" s="1" t="n">
        <v>1</v>
      </c>
      <c r="D5580" s="1" t="s">
        <v>3781</v>
      </c>
      <c r="E5580" s="1" t="n">
        <v>1740</v>
      </c>
      <c r="F5580" s="1" t="s">
        <v>296</v>
      </c>
      <c r="I5580" s="1" t="n">
        <v>1240896</v>
      </c>
      <c r="J5580" s="1" t="n">
        <v>50422</v>
      </c>
      <c r="K5580" s="1" t="n">
        <v>7898953148220</v>
      </c>
      <c r="L5580" s="1" t="s">
        <v>4271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7" t="n">
        <v>46202</v>
      </c>
      <c r="C5581" s="1" t="n">
        <v>1</v>
      </c>
      <c r="D5581" s="1" t="s">
        <v>3781</v>
      </c>
      <c r="E5581" s="1" t="n">
        <v>1740</v>
      </c>
      <c r="F5581" s="1" t="s">
        <v>296</v>
      </c>
      <c r="I5581" s="1" t="n">
        <v>1240896</v>
      </c>
      <c r="J5581" s="1" t="n">
        <v>50424</v>
      </c>
      <c r="K5581" s="1" t="n">
        <v>7898953148169</v>
      </c>
      <c r="L5581" s="1" t="s">
        <v>4272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7" t="n">
        <v>46202</v>
      </c>
      <c r="C5582" s="1" t="n">
        <v>1</v>
      </c>
      <c r="D5582" s="1" t="s">
        <v>3781</v>
      </c>
      <c r="E5582" s="1" t="n">
        <v>1740</v>
      </c>
      <c r="F5582" s="1" t="s">
        <v>296</v>
      </c>
      <c r="I5582" s="1" t="n">
        <v>1240896</v>
      </c>
      <c r="J5582" s="1" t="n">
        <v>51458</v>
      </c>
      <c r="K5582" s="1" t="n">
        <v>7898953148725</v>
      </c>
      <c r="L5582" s="1" t="s">
        <v>6135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7" t="n">
        <v>46202</v>
      </c>
      <c r="C5583" s="1" t="n">
        <v>1</v>
      </c>
      <c r="D5583" s="1" t="s">
        <v>3781</v>
      </c>
      <c r="E5583" s="1" t="n">
        <v>1740</v>
      </c>
      <c r="F5583" s="1" t="s">
        <v>296</v>
      </c>
      <c r="I5583" s="1" t="n">
        <v>1240896</v>
      </c>
      <c r="J5583" s="1" t="n">
        <v>53811</v>
      </c>
      <c r="K5583" s="1" t="n">
        <v>7891000360583</v>
      </c>
      <c r="L5583" s="1" t="s">
        <v>4273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7" t="n">
        <v>46202</v>
      </c>
      <c r="C5584" s="1" t="n">
        <v>1</v>
      </c>
      <c r="D5584" s="1" t="s">
        <v>3781</v>
      </c>
      <c r="E5584" s="1" t="n">
        <v>1740</v>
      </c>
      <c r="F5584" s="1" t="s">
        <v>296</v>
      </c>
      <c r="I5584" s="1" t="n">
        <v>1240896</v>
      </c>
      <c r="J5584" s="1" t="n">
        <v>53812</v>
      </c>
      <c r="K5584" s="1" t="n">
        <v>7891000360620</v>
      </c>
      <c r="L5584" s="1" t="s">
        <v>4274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7" t="n">
        <v>46202</v>
      </c>
      <c r="C5585" s="1" t="n">
        <v>1</v>
      </c>
      <c r="D5585" s="1" t="s">
        <v>3781</v>
      </c>
      <c r="E5585" s="1" t="n">
        <v>1740</v>
      </c>
      <c r="F5585" s="1" t="s">
        <v>296</v>
      </c>
      <c r="I5585" s="1" t="n">
        <v>1240896</v>
      </c>
      <c r="J5585" s="1" t="n">
        <v>56164</v>
      </c>
      <c r="K5585" s="1" t="n">
        <v>7891000378175</v>
      </c>
      <c r="L5585" s="1" t="s">
        <v>4802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7" t="n">
        <v>46202</v>
      </c>
      <c r="C5586" s="1" t="n">
        <v>1</v>
      </c>
      <c r="D5586" s="1" t="s">
        <v>3781</v>
      </c>
      <c r="E5586" s="1" t="n">
        <v>1740</v>
      </c>
      <c r="F5586" s="1" t="s">
        <v>296</v>
      </c>
      <c r="I5586" s="1" t="n">
        <v>1240896</v>
      </c>
      <c r="J5586" s="1" t="n">
        <v>60099</v>
      </c>
      <c r="K5586" s="1" t="n">
        <v>7891000378212</v>
      </c>
      <c r="L5586" s="1" t="s">
        <v>4544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7" t="n">
        <v>46202</v>
      </c>
      <c r="C5587" s="1" t="n">
        <v>1</v>
      </c>
      <c r="D5587" s="1" t="s">
        <v>3781</v>
      </c>
      <c r="E5587" s="1" t="n">
        <v>1740</v>
      </c>
      <c r="F5587" s="1" t="s">
        <v>296</v>
      </c>
      <c r="I5587" s="1" t="n">
        <v>1240896</v>
      </c>
      <c r="J5587" s="1" t="n">
        <v>61680</v>
      </c>
      <c r="K5587" s="1" t="n">
        <v>7891000394632</v>
      </c>
      <c r="L5587" s="1" t="s">
        <v>4803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7" t="n">
        <v>46202</v>
      </c>
      <c r="C5588" s="1" t="n">
        <v>1</v>
      </c>
      <c r="D5588" s="1" t="s">
        <v>3781</v>
      </c>
      <c r="E5588" s="1" t="n">
        <v>1740</v>
      </c>
      <c r="F5588" s="1" t="s">
        <v>296</v>
      </c>
      <c r="I5588" s="1" t="n">
        <v>1240896</v>
      </c>
      <c r="J5588" s="1" t="n">
        <v>62922</v>
      </c>
      <c r="K5588" s="1" t="n">
        <v>7891000260623</v>
      </c>
      <c r="L5588" s="1" t="s">
        <v>4275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7" t="n">
        <v>46202</v>
      </c>
      <c r="C5589" s="1" t="n">
        <v>1</v>
      </c>
      <c r="D5589" s="1" t="s">
        <v>3781</v>
      </c>
      <c r="E5589" s="1" t="n">
        <v>1740</v>
      </c>
      <c r="F5589" s="1" t="s">
        <v>296</v>
      </c>
      <c r="I5589" s="1" t="n">
        <v>1240896</v>
      </c>
      <c r="J5589" s="1" t="n">
        <v>63438</v>
      </c>
      <c r="K5589" s="1" t="n">
        <v>7891097105869</v>
      </c>
      <c r="L5589" s="1" t="s">
        <v>6136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7" t="n">
        <v>46202</v>
      </c>
      <c r="C5590" s="1" t="n">
        <v>1</v>
      </c>
      <c r="D5590" s="1" t="s">
        <v>3781</v>
      </c>
      <c r="E5590" s="1" t="n">
        <v>1740</v>
      </c>
      <c r="F5590" s="1" t="s">
        <v>296</v>
      </c>
      <c r="I5590" s="1" t="n">
        <v>1240896</v>
      </c>
      <c r="J5590" s="1" t="n">
        <v>64165</v>
      </c>
      <c r="K5590" s="1" t="n">
        <v>7891000396452</v>
      </c>
      <c r="L5590" s="1" t="s">
        <v>4276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7" t="n">
        <v>46202</v>
      </c>
      <c r="C5591" s="1" t="n">
        <v>1</v>
      </c>
      <c r="D5591" s="1" t="s">
        <v>3781</v>
      </c>
      <c r="E5591" s="1" t="n">
        <v>1740</v>
      </c>
      <c r="F5591" s="1" t="s">
        <v>296</v>
      </c>
      <c r="I5591" s="1" t="n">
        <v>1240896</v>
      </c>
      <c r="J5591" s="1" t="n">
        <v>64795</v>
      </c>
      <c r="K5591" s="1" t="n">
        <v>7891097105739</v>
      </c>
      <c r="L5591" s="1" t="s">
        <v>6137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7" t="n">
        <v>46202</v>
      </c>
      <c r="C5592" s="1" t="n">
        <v>1</v>
      </c>
      <c r="D5592" s="1" t="s">
        <v>3781</v>
      </c>
      <c r="E5592" s="1" t="n">
        <v>1740</v>
      </c>
      <c r="F5592" s="1" t="s">
        <v>296</v>
      </c>
      <c r="I5592" s="1" t="n">
        <v>1240896</v>
      </c>
      <c r="J5592" s="1" t="n">
        <v>65102</v>
      </c>
      <c r="K5592" s="1" t="n">
        <v>7891097105920</v>
      </c>
      <c r="L5592" s="1" t="s">
        <v>6138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7" t="n">
        <v>46202</v>
      </c>
      <c r="C5593" s="1" t="n">
        <v>1</v>
      </c>
      <c r="D5593" s="1" t="s">
        <v>3781</v>
      </c>
      <c r="E5593" s="1" t="n">
        <v>1740</v>
      </c>
      <c r="F5593" s="1" t="s">
        <v>296</v>
      </c>
      <c r="I5593" s="1" t="n">
        <v>1240896</v>
      </c>
      <c r="J5593" s="1" t="n">
        <v>66787</v>
      </c>
      <c r="K5593" s="1" t="n">
        <v>7891097105913</v>
      </c>
      <c r="L5593" s="1" t="s">
        <v>6139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7" t="n">
        <v>46202</v>
      </c>
      <c r="C5594" s="1" t="n">
        <v>1</v>
      </c>
      <c r="D5594" s="1" t="s">
        <v>3781</v>
      </c>
      <c r="E5594" s="1" t="n">
        <v>1740</v>
      </c>
      <c r="F5594" s="1" t="s">
        <v>296</v>
      </c>
      <c r="I5594" s="1" t="n">
        <v>1240896</v>
      </c>
      <c r="J5594" s="1" t="n">
        <v>67106</v>
      </c>
      <c r="K5594" s="1" t="n">
        <v>7891097105982</v>
      </c>
      <c r="L5594" s="1" t="s">
        <v>6138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7" t="n">
        <v>46202</v>
      </c>
      <c r="C5595" s="1" t="n">
        <v>1</v>
      </c>
      <c r="D5595" s="1" t="s">
        <v>3781</v>
      </c>
      <c r="E5595" s="1" t="n">
        <v>1740</v>
      </c>
      <c r="F5595" s="1" t="s">
        <v>296</v>
      </c>
      <c r="I5595" s="1" t="n">
        <v>1240896</v>
      </c>
      <c r="J5595" s="1" t="n">
        <v>70019</v>
      </c>
      <c r="K5595" s="1" t="n">
        <v>7891097105944</v>
      </c>
      <c r="L5595" s="1" t="s">
        <v>6140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7" t="n">
        <v>46202</v>
      </c>
      <c r="C5596" s="1" t="n">
        <v>1</v>
      </c>
      <c r="D5596" s="1" t="s">
        <v>3781</v>
      </c>
      <c r="E5596" s="1" t="n">
        <v>1740</v>
      </c>
      <c r="F5596" s="1" t="s">
        <v>296</v>
      </c>
      <c r="I5596" s="1" t="n">
        <v>1240896</v>
      </c>
      <c r="J5596" s="1" t="n">
        <v>73125</v>
      </c>
      <c r="K5596" s="1" t="n">
        <v>7891000305775</v>
      </c>
      <c r="L5596" s="1" t="s">
        <v>4278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7" t="n">
        <v>46202</v>
      </c>
      <c r="C5597" s="1" t="n">
        <v>1</v>
      </c>
      <c r="D5597" s="1" t="s">
        <v>3781</v>
      </c>
      <c r="E5597" s="1" t="n">
        <v>1740</v>
      </c>
      <c r="F5597" s="1" t="s">
        <v>296</v>
      </c>
      <c r="I5597" s="1" t="n">
        <v>1240896</v>
      </c>
      <c r="J5597" s="1" t="n">
        <v>79350</v>
      </c>
      <c r="K5597" s="1" t="n">
        <v>7898755200300</v>
      </c>
      <c r="L5597" s="1" t="s">
        <v>5543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7" t="n">
        <v>46202</v>
      </c>
      <c r="C5598" s="1" t="n">
        <v>1</v>
      </c>
      <c r="D5598" s="1" t="s">
        <v>3781</v>
      </c>
      <c r="E5598" s="1" t="n">
        <v>1740</v>
      </c>
      <c r="F5598" s="1" t="s">
        <v>296</v>
      </c>
      <c r="I5598" s="1" t="n">
        <v>1240896</v>
      </c>
      <c r="J5598" s="1" t="n">
        <v>79560</v>
      </c>
      <c r="K5598" s="1" t="n">
        <v>7898755200461</v>
      </c>
      <c r="L5598" s="1" t="s">
        <v>4279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7" t="n">
        <v>46202</v>
      </c>
      <c r="C5599" s="1" t="n">
        <v>1</v>
      </c>
      <c r="D5599" s="1" t="s">
        <v>3781</v>
      </c>
      <c r="E5599" s="1" t="n">
        <v>1740</v>
      </c>
      <c r="F5599" s="1" t="s">
        <v>296</v>
      </c>
      <c r="I5599" s="1" t="n">
        <v>1240896</v>
      </c>
      <c r="J5599" s="1" t="n">
        <v>79699</v>
      </c>
      <c r="K5599" s="1" t="n">
        <v>7898755200362</v>
      </c>
      <c r="L5599" s="1" t="s">
        <v>4280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7" t="n">
        <v>46202</v>
      </c>
      <c r="C5600" s="1" t="n">
        <v>1</v>
      </c>
      <c r="D5600" s="1" t="s">
        <v>3781</v>
      </c>
      <c r="E5600" s="1" t="n">
        <v>1740</v>
      </c>
      <c r="F5600" s="1" t="s">
        <v>296</v>
      </c>
      <c r="I5600" s="1" t="n">
        <v>1240896</v>
      </c>
      <c r="J5600" s="1" t="n">
        <v>79700</v>
      </c>
      <c r="K5600" s="1" t="n">
        <v>7898755200430</v>
      </c>
      <c r="L5600" s="1" t="s">
        <v>4281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7" t="n">
        <v>46202</v>
      </c>
      <c r="C5601" s="1" t="n">
        <v>1</v>
      </c>
      <c r="D5601" s="1" t="s">
        <v>3781</v>
      </c>
      <c r="E5601" s="1" t="n">
        <v>1740</v>
      </c>
      <c r="F5601" s="1" t="s">
        <v>296</v>
      </c>
      <c r="I5601" s="1" t="n">
        <v>1240896</v>
      </c>
      <c r="J5601" s="1" t="n">
        <v>79701</v>
      </c>
      <c r="K5601" s="1" t="n">
        <v>7891000332221</v>
      </c>
      <c r="L5601" s="1" t="s">
        <v>4282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7" t="n">
        <v>46202</v>
      </c>
      <c r="C5602" s="1" t="n">
        <v>1</v>
      </c>
      <c r="D5602" s="1" t="s">
        <v>3781</v>
      </c>
      <c r="E5602" s="1" t="n">
        <v>1740</v>
      </c>
      <c r="F5602" s="1" t="s">
        <v>296</v>
      </c>
      <c r="I5602" s="1" t="n">
        <v>1240896</v>
      </c>
      <c r="J5602" s="1" t="n">
        <v>80006</v>
      </c>
      <c r="K5602" s="1" t="n">
        <v>7898755200294</v>
      </c>
      <c r="L5602" s="1" t="s">
        <v>4545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7" t="n">
        <v>46202</v>
      </c>
      <c r="C5603" s="1" t="n">
        <v>1</v>
      </c>
      <c r="D5603" s="1" t="s">
        <v>3781</v>
      </c>
      <c r="E5603" s="1" t="n">
        <v>1740</v>
      </c>
      <c r="F5603" s="1" t="s">
        <v>296</v>
      </c>
      <c r="I5603" s="1" t="n">
        <v>1240896</v>
      </c>
      <c r="J5603" s="1" t="n">
        <v>80568</v>
      </c>
      <c r="K5603" s="1" t="n">
        <v>7898755200324</v>
      </c>
      <c r="L5603" s="1" t="s">
        <v>4284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7" t="n">
        <v>46202</v>
      </c>
      <c r="C5604" s="1" t="n">
        <v>1</v>
      </c>
      <c r="D5604" s="1" t="s">
        <v>3781</v>
      </c>
      <c r="E5604" s="1" t="n">
        <v>1740</v>
      </c>
      <c r="F5604" s="1" t="s">
        <v>296</v>
      </c>
      <c r="I5604" s="1" t="n">
        <v>1240896</v>
      </c>
      <c r="J5604" s="1" t="n">
        <v>80570</v>
      </c>
      <c r="K5604" s="1" t="n">
        <v>7898755200393</v>
      </c>
      <c r="L5604" s="1" t="s">
        <v>4546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7" t="n">
        <v>46202</v>
      </c>
      <c r="C5605" s="1" t="n">
        <v>1</v>
      </c>
      <c r="D5605" s="1" t="s">
        <v>3781</v>
      </c>
      <c r="E5605" s="1" t="n">
        <v>1740</v>
      </c>
      <c r="F5605" s="1" t="s">
        <v>296</v>
      </c>
      <c r="I5605" s="1" t="n">
        <v>1240896</v>
      </c>
      <c r="J5605" s="1" t="n">
        <v>80571</v>
      </c>
      <c r="K5605" s="1" t="n">
        <v>7898755200331</v>
      </c>
      <c r="L5605" s="1" t="s">
        <v>4286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7" t="n">
        <v>46202</v>
      </c>
      <c r="C5606" s="1" t="n">
        <v>1</v>
      </c>
      <c r="D5606" s="1" t="s">
        <v>3781</v>
      </c>
      <c r="E5606" s="1" t="n">
        <v>1740</v>
      </c>
      <c r="F5606" s="1" t="s">
        <v>296</v>
      </c>
      <c r="I5606" s="1" t="n">
        <v>1240896</v>
      </c>
      <c r="J5606" s="1" t="n">
        <v>81063</v>
      </c>
      <c r="K5606" s="1" t="n">
        <v>7898755200348</v>
      </c>
      <c r="L5606" s="1" t="s">
        <v>5609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7" t="n">
        <v>46202</v>
      </c>
      <c r="C5607" s="1" t="n">
        <v>1</v>
      </c>
      <c r="D5607" s="1" t="s">
        <v>3781</v>
      </c>
      <c r="E5607" s="1" t="n">
        <v>1740</v>
      </c>
      <c r="F5607" s="1" t="s">
        <v>296</v>
      </c>
      <c r="I5607" s="1" t="n">
        <v>1240896</v>
      </c>
      <c r="J5607" s="1" t="n">
        <v>81395</v>
      </c>
      <c r="K5607" s="1" t="n">
        <v>7891097108280</v>
      </c>
      <c r="L5607" s="1" t="s">
        <v>4861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7" t="n">
        <v>46202</v>
      </c>
      <c r="C5608" s="1" t="n">
        <v>1</v>
      </c>
      <c r="D5608" s="1" t="s">
        <v>3781</v>
      </c>
      <c r="E5608" s="1" t="n">
        <v>1740</v>
      </c>
      <c r="F5608" s="1" t="s">
        <v>296</v>
      </c>
      <c r="I5608" s="1" t="n">
        <v>1240896</v>
      </c>
      <c r="J5608" s="1" t="n">
        <v>81469</v>
      </c>
      <c r="K5608" s="1" t="n">
        <v>7898681940042</v>
      </c>
      <c r="L5608" s="1" t="s">
        <v>5612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7" t="n">
        <v>46202</v>
      </c>
      <c r="C5609" s="1" t="n">
        <v>1</v>
      </c>
      <c r="D5609" s="1" t="s">
        <v>3781</v>
      </c>
      <c r="E5609" s="1" t="n">
        <v>1740</v>
      </c>
      <c r="F5609" s="1" t="s">
        <v>296</v>
      </c>
      <c r="I5609" s="1" t="n">
        <v>1240896</v>
      </c>
      <c r="J5609" s="1" t="n">
        <v>81470</v>
      </c>
      <c r="K5609" s="1" t="n">
        <v>7898681940059</v>
      </c>
      <c r="L5609" s="1" t="s">
        <v>5613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7" t="n">
        <v>46202</v>
      </c>
      <c r="C5610" s="1" t="n">
        <v>1</v>
      </c>
      <c r="D5610" s="1" t="s">
        <v>3781</v>
      </c>
      <c r="E5610" s="1" t="n">
        <v>1740</v>
      </c>
      <c r="F5610" s="1" t="s">
        <v>296</v>
      </c>
      <c r="I5610" s="1" t="n">
        <v>1240896</v>
      </c>
      <c r="J5610" s="1" t="n">
        <v>81550</v>
      </c>
      <c r="K5610" s="1" t="n">
        <v>7898755200317</v>
      </c>
      <c r="L5610" s="1" t="s">
        <v>6141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7" t="n">
        <v>46202</v>
      </c>
      <c r="C5611" s="1" t="n">
        <v>1</v>
      </c>
      <c r="D5611" s="1" t="s">
        <v>3781</v>
      </c>
      <c r="E5611" s="1" t="n">
        <v>1740</v>
      </c>
      <c r="F5611" s="1" t="s">
        <v>296</v>
      </c>
      <c r="I5611" s="1" t="n">
        <v>1240896</v>
      </c>
      <c r="J5611" s="1" t="n">
        <v>81551</v>
      </c>
      <c r="K5611" s="1" t="n">
        <v>7898755200478</v>
      </c>
      <c r="L5611" s="1" t="s">
        <v>6142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7" t="n">
        <v>46202</v>
      </c>
      <c r="C5612" s="1" t="n">
        <v>1</v>
      </c>
      <c r="D5612" s="1" t="s">
        <v>3781</v>
      </c>
      <c r="E5612" s="1" t="n">
        <v>1740</v>
      </c>
      <c r="F5612" s="1" t="s">
        <v>296</v>
      </c>
      <c r="I5612" s="1" t="n">
        <v>1240896</v>
      </c>
      <c r="J5612" s="1" t="n">
        <v>81552</v>
      </c>
      <c r="K5612" s="1" t="n">
        <v>7898755200515</v>
      </c>
      <c r="L5612" s="1" t="s">
        <v>6143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7" t="n">
        <v>46202</v>
      </c>
      <c r="C5613" s="1" t="n">
        <v>1</v>
      </c>
      <c r="D5613" s="1" t="s">
        <v>3781</v>
      </c>
      <c r="E5613" s="1" t="n">
        <v>1740</v>
      </c>
      <c r="F5613" s="1" t="s">
        <v>296</v>
      </c>
      <c r="I5613" s="1" t="n">
        <v>1240896</v>
      </c>
      <c r="J5613" s="1" t="n">
        <v>81553</v>
      </c>
      <c r="K5613" s="1" t="n">
        <v>7891000027974</v>
      </c>
      <c r="L5613" s="1" t="s">
        <v>6144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7" t="n">
        <v>46202</v>
      </c>
      <c r="C5614" s="1" t="n">
        <v>1</v>
      </c>
      <c r="D5614" s="1" t="s">
        <v>3781</v>
      </c>
      <c r="E5614" s="1" t="n">
        <v>1740</v>
      </c>
      <c r="F5614" s="1" t="s">
        <v>296</v>
      </c>
      <c r="I5614" s="1" t="n">
        <v>1240896</v>
      </c>
      <c r="J5614" s="1" t="n">
        <v>81554</v>
      </c>
      <c r="K5614" s="1" t="n">
        <v>7891000120750</v>
      </c>
      <c r="L5614" s="1" t="s">
        <v>6145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7" t="n">
        <v>46202</v>
      </c>
      <c r="C5615" s="1" t="n">
        <v>1</v>
      </c>
      <c r="D5615" s="1" t="s">
        <v>3781</v>
      </c>
      <c r="E5615" s="1" t="n">
        <v>1740</v>
      </c>
      <c r="F5615" s="1" t="s">
        <v>296</v>
      </c>
      <c r="I5615" s="1" t="n">
        <v>1240896</v>
      </c>
      <c r="J5615" s="1" t="n">
        <v>81555</v>
      </c>
      <c r="K5615" s="1" t="n">
        <v>7891097108273</v>
      </c>
      <c r="L5615" s="1" t="s">
        <v>6146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7" t="n">
        <v>46202</v>
      </c>
      <c r="C5616" s="1" t="n">
        <v>1</v>
      </c>
      <c r="D5616" s="1" t="s">
        <v>3781</v>
      </c>
      <c r="E5616" s="1" t="n">
        <v>1740</v>
      </c>
      <c r="F5616" s="1" t="s">
        <v>296</v>
      </c>
      <c r="I5616" s="1" t="n">
        <v>1240896</v>
      </c>
      <c r="J5616" s="1" t="n">
        <v>81556</v>
      </c>
      <c r="K5616" s="1" t="n">
        <v>7898953148848</v>
      </c>
      <c r="L5616" s="1" t="s">
        <v>6147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7" t="n">
        <v>46202</v>
      </c>
      <c r="C5617" s="1" t="n">
        <v>1</v>
      </c>
      <c r="D5617" s="1" t="s">
        <v>3781</v>
      </c>
      <c r="E5617" s="1" t="n">
        <v>1740</v>
      </c>
      <c r="F5617" s="1" t="s">
        <v>296</v>
      </c>
      <c r="I5617" s="1" t="n">
        <v>1240896</v>
      </c>
      <c r="J5617" s="1" t="n">
        <v>81557</v>
      </c>
      <c r="K5617" s="1" t="n">
        <v>7898953148855</v>
      </c>
      <c r="L5617" s="1" t="s">
        <v>6148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7" t="n">
        <v>46202</v>
      </c>
      <c r="C5618" s="1" t="n">
        <v>1</v>
      </c>
      <c r="D5618" s="1" t="s">
        <v>3781</v>
      </c>
      <c r="E5618" s="1" t="n">
        <v>1740</v>
      </c>
      <c r="F5618" s="1" t="s">
        <v>296</v>
      </c>
      <c r="I5618" s="1" t="n">
        <v>1240896</v>
      </c>
      <c r="J5618" s="1" t="n">
        <v>81558</v>
      </c>
      <c r="K5618" s="1" t="n">
        <v>7891000334188</v>
      </c>
      <c r="L5618" s="1" t="s">
        <v>6149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7" t="n">
        <v>46202</v>
      </c>
      <c r="C5619" s="1" t="n">
        <v>1</v>
      </c>
      <c r="D5619" s="1" t="s">
        <v>3781</v>
      </c>
      <c r="E5619" s="1" t="n">
        <v>1740</v>
      </c>
      <c r="F5619" s="1" t="s">
        <v>296</v>
      </c>
      <c r="I5619" s="1" t="n">
        <v>1241434</v>
      </c>
      <c r="J5619" s="1" t="n">
        <v>41242</v>
      </c>
      <c r="K5619" s="1" t="n">
        <v>7891164138370</v>
      </c>
      <c r="L5619" s="1" t="s">
        <v>6150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7" t="n">
        <v>46202</v>
      </c>
      <c r="C5620" s="1" t="n">
        <v>1</v>
      </c>
      <c r="D5620" s="1" t="s">
        <v>3781</v>
      </c>
      <c r="E5620" s="1" t="n">
        <v>1740</v>
      </c>
      <c r="F5620" s="1" t="s">
        <v>296</v>
      </c>
      <c r="I5620" s="1" t="n">
        <v>1241434</v>
      </c>
      <c r="J5620" s="1" t="n">
        <v>55039</v>
      </c>
      <c r="K5620" s="1" t="n">
        <v>7891164027117</v>
      </c>
      <c r="L5620" s="1" t="s">
        <v>4333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7" t="n">
        <v>46202</v>
      </c>
      <c r="C5621" s="1" t="n">
        <v>1</v>
      </c>
      <c r="D5621" s="1" t="s">
        <v>3781</v>
      </c>
      <c r="E5621" s="1" t="n">
        <v>1740</v>
      </c>
      <c r="F5621" s="1" t="s">
        <v>296</v>
      </c>
      <c r="I5621" s="1" t="n">
        <v>1241434</v>
      </c>
      <c r="J5621" s="1" t="n">
        <v>61666</v>
      </c>
      <c r="K5621" s="1" t="n">
        <v>7891164007188</v>
      </c>
      <c r="L5621" s="1" t="s">
        <v>5691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7" t="n">
        <v>46202</v>
      </c>
      <c r="C5622" s="1" t="n">
        <v>1</v>
      </c>
      <c r="D5622" s="1" t="s">
        <v>3781</v>
      </c>
      <c r="E5622" s="1" t="n">
        <v>1740</v>
      </c>
      <c r="F5622" s="1" t="s">
        <v>296</v>
      </c>
      <c r="I5622" s="1" t="n">
        <v>1241434</v>
      </c>
      <c r="J5622" s="1" t="n">
        <v>63508</v>
      </c>
      <c r="K5622" s="1" t="n">
        <v>7891164110697</v>
      </c>
      <c r="L5622" s="1" t="s">
        <v>6151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7" t="n">
        <v>46202</v>
      </c>
      <c r="C5623" s="1" t="n">
        <v>1</v>
      </c>
      <c r="D5623" s="1" t="s">
        <v>3781</v>
      </c>
      <c r="E5623" s="1" t="n">
        <v>1740</v>
      </c>
      <c r="F5623" s="1" t="s">
        <v>296</v>
      </c>
      <c r="I5623" s="1" t="n">
        <v>1241434</v>
      </c>
      <c r="J5623" s="1" t="n">
        <v>63511</v>
      </c>
      <c r="K5623" s="1" t="n">
        <v>7891164027124</v>
      </c>
      <c r="L5623" s="1" t="s">
        <v>5694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7" t="n">
        <v>46202</v>
      </c>
      <c r="C5624" s="1" t="n">
        <v>1</v>
      </c>
      <c r="D5624" s="1" t="s">
        <v>3781</v>
      </c>
      <c r="E5624" s="1" t="n">
        <v>1740</v>
      </c>
      <c r="F5624" s="1" t="s">
        <v>296</v>
      </c>
      <c r="I5624" s="1" t="n">
        <v>1241434</v>
      </c>
      <c r="J5624" s="1" t="n">
        <v>64280</v>
      </c>
      <c r="K5624" s="1" t="n">
        <v>7891164007171</v>
      </c>
      <c r="L5624" s="1" t="s">
        <v>5695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7" t="n">
        <v>46202</v>
      </c>
      <c r="C5625" s="1" t="n">
        <v>1</v>
      </c>
      <c r="D5625" s="1" t="s">
        <v>3781</v>
      </c>
      <c r="E5625" s="1" t="n">
        <v>1740</v>
      </c>
      <c r="F5625" s="1" t="s">
        <v>296</v>
      </c>
      <c r="I5625" s="1" t="n">
        <v>1241434</v>
      </c>
      <c r="J5625" s="1" t="n">
        <v>65042</v>
      </c>
      <c r="K5625" s="1" t="n">
        <v>7891164116835</v>
      </c>
      <c r="L5625" s="1" t="s">
        <v>5696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7" t="n">
        <v>46202</v>
      </c>
      <c r="C5626" s="1" t="n">
        <v>1</v>
      </c>
      <c r="D5626" s="1" t="s">
        <v>3781</v>
      </c>
      <c r="E5626" s="1" t="n">
        <v>1740</v>
      </c>
      <c r="F5626" s="1" t="s">
        <v>296</v>
      </c>
      <c r="I5626" s="1" t="n">
        <v>1241434</v>
      </c>
      <c r="J5626" s="1" t="n">
        <v>65295</v>
      </c>
      <c r="K5626" s="1" t="n">
        <v>7891164110635</v>
      </c>
      <c r="L5626" s="1" t="s">
        <v>4976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7" t="n">
        <v>46202</v>
      </c>
      <c r="C5627" s="1" t="n">
        <v>1</v>
      </c>
      <c r="D5627" s="1" t="s">
        <v>3781</v>
      </c>
      <c r="E5627" s="1" t="n">
        <v>1740</v>
      </c>
      <c r="F5627" s="1" t="s">
        <v>296</v>
      </c>
      <c r="I5627" s="1" t="n">
        <v>1241434</v>
      </c>
      <c r="J5627" s="1" t="n">
        <v>65686</v>
      </c>
      <c r="K5627" s="1" t="n">
        <v>7891164110727</v>
      </c>
      <c r="L5627" s="1" t="s">
        <v>4976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7" t="n">
        <v>46202</v>
      </c>
      <c r="C5628" s="1" t="n">
        <v>1</v>
      </c>
      <c r="D5628" s="1" t="s">
        <v>3781</v>
      </c>
      <c r="E5628" s="1" t="n">
        <v>10009</v>
      </c>
      <c r="F5628" s="1" t="s">
        <v>233</v>
      </c>
      <c r="I5628" s="1" t="n">
        <v>1420457</v>
      </c>
      <c r="J5628" s="1" t="n">
        <v>102418</v>
      </c>
      <c r="K5628" s="1" t="n">
        <v>7891000460207</v>
      </c>
      <c r="L5628" s="1" t="s">
        <v>5329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7" t="n">
        <v>46202</v>
      </c>
      <c r="C5629" s="1" t="n">
        <v>1</v>
      </c>
      <c r="D5629" s="1" t="s">
        <v>3781</v>
      </c>
      <c r="E5629" s="1" t="n">
        <v>10009</v>
      </c>
      <c r="F5629" s="1" t="s">
        <v>233</v>
      </c>
      <c r="I5629" s="1" t="n">
        <v>1420457</v>
      </c>
      <c r="J5629" s="1" t="n">
        <v>102419</v>
      </c>
      <c r="K5629" s="1" t="n">
        <v>7891000462300</v>
      </c>
      <c r="L5629" s="1" t="s">
        <v>5330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7" t="n">
        <v>46202</v>
      </c>
      <c r="C5630" s="1" t="n">
        <v>1</v>
      </c>
      <c r="D5630" s="1" t="s">
        <v>3781</v>
      </c>
      <c r="E5630" s="1" t="n">
        <v>10009</v>
      </c>
      <c r="F5630" s="1" t="s">
        <v>233</v>
      </c>
      <c r="I5630" s="1" t="n">
        <v>1420457</v>
      </c>
      <c r="J5630" s="1" t="n">
        <v>103767</v>
      </c>
      <c r="K5630" s="1" t="n">
        <v>7891000464908</v>
      </c>
      <c r="L5630" s="1" t="s">
        <v>6152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7" t="n">
        <v>46202</v>
      </c>
      <c r="C5631" s="1" t="n">
        <v>1</v>
      </c>
      <c r="D5631" s="1" t="s">
        <v>3781</v>
      </c>
      <c r="E5631" s="1" t="n">
        <v>10009</v>
      </c>
      <c r="F5631" s="1" t="s">
        <v>233</v>
      </c>
      <c r="I5631" s="1" t="n">
        <v>1420457</v>
      </c>
      <c r="J5631" s="1" t="n">
        <v>19680</v>
      </c>
      <c r="K5631" s="1" t="n">
        <v>7891000092606</v>
      </c>
      <c r="L5631" s="1" t="s">
        <v>6153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7" t="n">
        <v>46202</v>
      </c>
      <c r="C5632" s="1" t="n">
        <v>1</v>
      </c>
      <c r="D5632" s="1" t="s">
        <v>3781</v>
      </c>
      <c r="E5632" s="1" t="n">
        <v>10009</v>
      </c>
      <c r="F5632" s="1" t="s">
        <v>233</v>
      </c>
      <c r="I5632" s="1" t="n">
        <v>1420457</v>
      </c>
      <c r="J5632" s="1" t="n">
        <v>52037</v>
      </c>
      <c r="K5632" s="1" t="n">
        <v>7891000369371</v>
      </c>
      <c r="L5632" s="1" t="s">
        <v>5335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7" t="n">
        <v>46202</v>
      </c>
      <c r="C5633" s="1" t="n">
        <v>1</v>
      </c>
      <c r="D5633" s="1" t="s">
        <v>3781</v>
      </c>
      <c r="E5633" s="1" t="n">
        <v>10009</v>
      </c>
      <c r="F5633" s="1" t="s">
        <v>233</v>
      </c>
      <c r="I5633" s="1" t="n">
        <v>1420457</v>
      </c>
      <c r="J5633" s="1" t="n">
        <v>52266</v>
      </c>
      <c r="K5633" s="1" t="n">
        <v>7891000369098</v>
      </c>
      <c r="L5633" s="1" t="s">
        <v>5336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7" t="n">
        <v>46202</v>
      </c>
      <c r="C5634" s="1" t="n">
        <v>1</v>
      </c>
      <c r="D5634" s="1" t="s">
        <v>3781</v>
      </c>
      <c r="E5634" s="1" t="n">
        <v>10009</v>
      </c>
      <c r="F5634" s="1" t="s">
        <v>233</v>
      </c>
      <c r="I5634" s="1" t="n">
        <v>1420457</v>
      </c>
      <c r="J5634" s="1" t="n">
        <v>52453</v>
      </c>
      <c r="K5634" s="1" t="n">
        <v>7891000368626</v>
      </c>
      <c r="L5634" s="1" t="s">
        <v>5337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7" t="n">
        <v>46202</v>
      </c>
      <c r="C5635" s="1" t="n">
        <v>1</v>
      </c>
      <c r="D5635" s="1" t="s">
        <v>3781</v>
      </c>
      <c r="E5635" s="1" t="n">
        <v>10009</v>
      </c>
      <c r="F5635" s="1" t="s">
        <v>233</v>
      </c>
      <c r="I5635" s="1" t="n">
        <v>1420457</v>
      </c>
      <c r="J5635" s="1" t="n">
        <v>67996</v>
      </c>
      <c r="K5635" s="1" t="n">
        <v>7891000377543</v>
      </c>
      <c r="L5635" s="1" t="s">
        <v>6154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7" t="n">
        <v>46202</v>
      </c>
      <c r="C5636" s="1" t="n">
        <v>1</v>
      </c>
      <c r="D5636" s="1" t="s">
        <v>3781</v>
      </c>
      <c r="E5636" s="1" t="n">
        <v>10009</v>
      </c>
      <c r="F5636" s="1" t="s">
        <v>233</v>
      </c>
      <c r="I5636" s="1" t="n">
        <v>1420457</v>
      </c>
      <c r="J5636" s="1" t="n">
        <v>79789</v>
      </c>
      <c r="K5636" s="1" t="n">
        <v>7891000410707</v>
      </c>
      <c r="L5636" s="1" t="s">
        <v>5338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7" t="n">
        <v>46202</v>
      </c>
      <c r="C5637" s="1" t="n">
        <v>1</v>
      </c>
      <c r="D5637" s="1" t="s">
        <v>3781</v>
      </c>
      <c r="E5637" s="1" t="n">
        <v>10009</v>
      </c>
      <c r="F5637" s="1" t="s">
        <v>233</v>
      </c>
      <c r="I5637" s="1" t="n">
        <v>1420457</v>
      </c>
      <c r="J5637" s="1" t="n">
        <v>81564</v>
      </c>
      <c r="K5637" s="1" t="n">
        <v>7891000457641</v>
      </c>
      <c r="L5637" s="1" t="s">
        <v>6155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7" t="n">
        <v>46202</v>
      </c>
      <c r="C5638" s="1" t="n">
        <v>1</v>
      </c>
      <c r="D5638" s="1" t="s">
        <v>3781</v>
      </c>
      <c r="E5638" s="1" t="n">
        <v>10009</v>
      </c>
      <c r="F5638" s="1" t="s">
        <v>233</v>
      </c>
      <c r="I5638" s="1" t="n">
        <v>1420957</v>
      </c>
      <c r="J5638" s="1" t="n">
        <v>102412</v>
      </c>
      <c r="K5638" s="1" t="n">
        <v>78912359</v>
      </c>
      <c r="L5638" s="1" t="s">
        <v>6156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7" t="n">
        <v>46202</v>
      </c>
      <c r="C5639" s="1" t="n">
        <v>1</v>
      </c>
      <c r="D5639" s="1" t="s">
        <v>3781</v>
      </c>
      <c r="E5639" s="1" t="n">
        <v>10009</v>
      </c>
      <c r="F5639" s="1" t="s">
        <v>233</v>
      </c>
      <c r="I5639" s="1" t="n">
        <v>1420957</v>
      </c>
      <c r="J5639" s="1" t="n">
        <v>24768</v>
      </c>
      <c r="K5639" s="1" t="n">
        <v>78912366</v>
      </c>
      <c r="L5639" s="1" t="s">
        <v>5345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7" t="n">
        <v>46202</v>
      </c>
      <c r="C5640" s="1" t="n">
        <v>1</v>
      </c>
      <c r="D5640" s="1" t="s">
        <v>3781</v>
      </c>
      <c r="E5640" s="1" t="n">
        <v>10009</v>
      </c>
      <c r="F5640" s="1" t="s">
        <v>233</v>
      </c>
      <c r="I5640" s="1" t="n">
        <v>1420957</v>
      </c>
      <c r="J5640" s="1" t="n">
        <v>38797</v>
      </c>
      <c r="K5640" s="1" t="n">
        <v>78930193</v>
      </c>
      <c r="L5640" s="1" t="s">
        <v>6157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7" t="n">
        <v>46202</v>
      </c>
      <c r="C5641" s="1" t="n">
        <v>1</v>
      </c>
      <c r="D5641" s="1" t="s">
        <v>3781</v>
      </c>
      <c r="E5641" s="1" t="n">
        <v>10009</v>
      </c>
      <c r="F5641" s="1" t="s">
        <v>233</v>
      </c>
      <c r="I5641" s="1" t="n">
        <v>1420957</v>
      </c>
      <c r="J5641" s="1" t="n">
        <v>50832</v>
      </c>
      <c r="K5641" s="1" t="n">
        <v>7891008124071</v>
      </c>
      <c r="L5641" s="1" t="s">
        <v>5347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7" t="n">
        <v>46202</v>
      </c>
      <c r="C5642" s="1" t="n">
        <v>1</v>
      </c>
      <c r="D5642" s="1" t="s">
        <v>3781</v>
      </c>
      <c r="E5642" s="1" t="n">
        <v>10009</v>
      </c>
      <c r="F5642" s="1" t="s">
        <v>233</v>
      </c>
      <c r="I5642" s="1" t="n">
        <v>1420957</v>
      </c>
      <c r="J5642" s="1" t="n">
        <v>51145</v>
      </c>
      <c r="K5642" s="1" t="n">
        <v>7891008124828</v>
      </c>
      <c r="L5642" s="1" t="s">
        <v>6158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7" t="n">
        <v>46202</v>
      </c>
      <c r="C5643" s="1" t="n">
        <v>1</v>
      </c>
      <c r="D5643" s="1" t="s">
        <v>3781</v>
      </c>
      <c r="E5643" s="1" t="n">
        <v>10009</v>
      </c>
      <c r="F5643" s="1" t="s">
        <v>233</v>
      </c>
      <c r="I5643" s="1" t="n">
        <v>1420957</v>
      </c>
      <c r="J5643" s="1" t="n">
        <v>51146</v>
      </c>
      <c r="K5643" s="1" t="n">
        <v>7891008123975</v>
      </c>
      <c r="L5643" s="1" t="s">
        <v>5348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7" t="n">
        <v>46202</v>
      </c>
      <c r="C5644" s="1" t="n">
        <v>1</v>
      </c>
      <c r="D5644" s="1" t="s">
        <v>3781</v>
      </c>
      <c r="E5644" s="1" t="n">
        <v>10009</v>
      </c>
      <c r="F5644" s="1" t="s">
        <v>233</v>
      </c>
      <c r="I5644" s="1" t="n">
        <v>1420957</v>
      </c>
      <c r="J5644" s="1" t="n">
        <v>51705</v>
      </c>
      <c r="K5644" s="1" t="n">
        <v>7891008124026</v>
      </c>
      <c r="L5644" s="1" t="s">
        <v>5349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7" t="n">
        <v>46202</v>
      </c>
      <c r="C5645" s="1" t="n">
        <v>1</v>
      </c>
      <c r="D5645" s="1" t="s">
        <v>3781</v>
      </c>
      <c r="E5645" s="1" t="n">
        <v>10009</v>
      </c>
      <c r="F5645" s="1" t="s">
        <v>233</v>
      </c>
      <c r="I5645" s="1" t="n">
        <v>1420957</v>
      </c>
      <c r="J5645" s="1" t="n">
        <v>53486</v>
      </c>
      <c r="K5645" s="1" t="n">
        <v>7891008125214</v>
      </c>
      <c r="L5645" s="1" t="s">
        <v>5350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7" t="n">
        <v>46202</v>
      </c>
      <c r="C5646" s="1" t="n">
        <v>1</v>
      </c>
      <c r="D5646" s="1" t="s">
        <v>3781</v>
      </c>
      <c r="E5646" s="1" t="n">
        <v>10009</v>
      </c>
      <c r="F5646" s="1" t="s">
        <v>233</v>
      </c>
      <c r="I5646" s="1" t="n">
        <v>1420957</v>
      </c>
      <c r="J5646" s="1" t="n">
        <v>80005</v>
      </c>
      <c r="K5646" s="1" t="n">
        <v>7891000457092</v>
      </c>
      <c r="L5646" s="1" t="s">
        <v>6159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7" t="n">
        <v>46202</v>
      </c>
      <c r="C5647" s="1" t="n">
        <v>1</v>
      </c>
      <c r="D5647" s="1" t="s">
        <v>3781</v>
      </c>
      <c r="E5647" s="1" t="n">
        <v>1683</v>
      </c>
      <c r="F5647" s="1" t="s">
        <v>677</v>
      </c>
      <c r="I5647" s="1" t="n">
        <v>1639492</v>
      </c>
      <c r="J5647" s="1" t="n">
        <v>37361</v>
      </c>
      <c r="K5647" s="1" t="n">
        <v>2240817</v>
      </c>
      <c r="L5647" s="1" t="s">
        <v>3824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7" t="n">
        <v>46202</v>
      </c>
      <c r="C5648" s="1" t="n">
        <v>3</v>
      </c>
      <c r="D5648" s="1" t="s">
        <v>3826</v>
      </c>
      <c r="E5648" s="1" t="n">
        <v>10029</v>
      </c>
      <c r="F5648" s="1" t="s">
        <v>1353</v>
      </c>
      <c r="I5648" s="1" t="n">
        <v>187</v>
      </c>
      <c r="J5648" s="1" t="n">
        <v>70828</v>
      </c>
      <c r="K5648" s="1" t="n">
        <v>2264738</v>
      </c>
      <c r="L5648" s="1" t="s">
        <v>6160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7" t="n">
        <v>46202</v>
      </c>
      <c r="C5649" s="1" t="n">
        <v>3</v>
      </c>
      <c r="D5649" s="1" t="s">
        <v>3826</v>
      </c>
      <c r="E5649" s="1" t="n">
        <v>10029</v>
      </c>
      <c r="F5649" s="1" t="s">
        <v>1353</v>
      </c>
      <c r="I5649" s="1" t="n">
        <v>187</v>
      </c>
      <c r="J5649" s="1" t="n">
        <v>79053</v>
      </c>
      <c r="K5649" s="1" t="n">
        <v>790543</v>
      </c>
      <c r="L5649" s="1" t="s">
        <v>6161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7" t="n">
        <v>46202</v>
      </c>
      <c r="C5650" s="1" t="n">
        <v>3</v>
      </c>
      <c r="D5650" s="1" t="s">
        <v>3826</v>
      </c>
      <c r="E5650" s="1" t="n">
        <v>1402</v>
      </c>
      <c r="F5650" s="1" t="s">
        <v>716</v>
      </c>
      <c r="I5650" s="1" t="n">
        <v>3370</v>
      </c>
      <c r="J5650" s="1" t="n">
        <v>75359</v>
      </c>
      <c r="K5650" s="1" t="n">
        <v>7898666611028</v>
      </c>
      <c r="L5650" s="1" t="s">
        <v>3829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7" t="n">
        <v>46202</v>
      </c>
      <c r="C5651" s="1" t="n">
        <v>3</v>
      </c>
      <c r="D5651" s="1" t="s">
        <v>3826</v>
      </c>
      <c r="E5651" s="1" t="n">
        <v>1402</v>
      </c>
      <c r="F5651" s="1" t="s">
        <v>716</v>
      </c>
      <c r="I5651" s="1" t="n">
        <v>3370</v>
      </c>
      <c r="J5651" s="1" t="n">
        <v>77199</v>
      </c>
      <c r="K5651" s="1" t="n">
        <v>2270456</v>
      </c>
      <c r="L5651" s="1" t="s">
        <v>3830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7" t="n">
        <v>46202</v>
      </c>
      <c r="C5652" s="1" t="n">
        <v>3</v>
      </c>
      <c r="D5652" s="1" t="s">
        <v>3826</v>
      </c>
      <c r="E5652" s="1" t="n">
        <v>1402</v>
      </c>
      <c r="F5652" s="1" t="s">
        <v>716</v>
      </c>
      <c r="I5652" s="1" t="n">
        <v>3370</v>
      </c>
      <c r="J5652" s="1" t="n">
        <v>79089</v>
      </c>
      <c r="K5652" s="1" t="n">
        <v>618231463824</v>
      </c>
      <c r="L5652" s="1" t="s">
        <v>3831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7" t="n">
        <v>46202</v>
      </c>
      <c r="C5653" s="1" t="n">
        <v>3</v>
      </c>
      <c r="D5653" s="1" t="s">
        <v>3826</v>
      </c>
      <c r="E5653" s="1" t="n">
        <v>794</v>
      </c>
      <c r="F5653" s="1" t="s">
        <v>365</v>
      </c>
      <c r="I5653" s="1" t="n">
        <v>8210</v>
      </c>
      <c r="J5653" s="1" t="n">
        <v>81562</v>
      </c>
      <c r="K5653" s="1" t="n">
        <v>7898541762784</v>
      </c>
      <c r="L5653" s="1" t="s">
        <v>6162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7" t="n">
        <v>46202</v>
      </c>
      <c r="C5654" s="1" t="n">
        <v>3</v>
      </c>
      <c r="D5654" s="1" t="s">
        <v>3826</v>
      </c>
      <c r="E5654" s="1" t="n">
        <v>1668</v>
      </c>
      <c r="F5654" s="1" t="s">
        <v>81</v>
      </c>
      <c r="I5654" s="1" t="n">
        <v>731751</v>
      </c>
      <c r="J5654" s="1" t="n">
        <v>70149</v>
      </c>
      <c r="K5654" s="1" t="n">
        <v>7898934651602</v>
      </c>
      <c r="L5654" s="1" t="s">
        <v>4756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7" t="n">
        <v>46202</v>
      </c>
      <c r="C5655" s="1" t="n">
        <v>3</v>
      </c>
      <c r="D5655" s="1" t="s">
        <v>3826</v>
      </c>
      <c r="E5655" s="1" t="n">
        <v>1668</v>
      </c>
      <c r="F5655" s="1" t="s">
        <v>81</v>
      </c>
      <c r="I5655" s="1" t="n">
        <v>731751</v>
      </c>
      <c r="J5655" s="1" t="n">
        <v>41481</v>
      </c>
      <c r="K5655" s="1" t="n">
        <v>7898963539469</v>
      </c>
      <c r="L5655" s="1" t="s">
        <v>5541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7" t="n">
        <v>46202</v>
      </c>
      <c r="C5656" s="1" t="n">
        <v>3</v>
      </c>
      <c r="D5656" s="1" t="s">
        <v>3826</v>
      </c>
      <c r="E5656" s="1" t="n">
        <v>1668</v>
      </c>
      <c r="F5656" s="1" t="s">
        <v>81</v>
      </c>
      <c r="I5656" s="1" t="n">
        <v>731751</v>
      </c>
      <c r="J5656" s="1" t="n">
        <v>43686</v>
      </c>
      <c r="K5656" s="1" t="n">
        <v>7896030899249</v>
      </c>
      <c r="L5656" s="1" t="s">
        <v>4758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7" t="n">
        <v>46202</v>
      </c>
      <c r="C5657" s="1" t="n">
        <v>3</v>
      </c>
      <c r="D5657" s="1" t="s">
        <v>3826</v>
      </c>
      <c r="E5657" s="1" t="n">
        <v>1668</v>
      </c>
      <c r="F5657" s="1" t="s">
        <v>81</v>
      </c>
      <c r="I5657" s="1" t="n">
        <v>731751</v>
      </c>
      <c r="J5657" s="1" t="n">
        <v>72290</v>
      </c>
      <c r="K5657" s="1" t="n">
        <v>17898927947115</v>
      </c>
      <c r="L5657" s="1" t="s">
        <v>6163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7" t="n">
        <v>46202</v>
      </c>
      <c r="C5658" s="1" t="n">
        <v>3</v>
      </c>
      <c r="D5658" s="1" t="s">
        <v>3826</v>
      </c>
      <c r="E5658" s="1" t="n">
        <v>1668</v>
      </c>
      <c r="F5658" s="1" t="s">
        <v>81</v>
      </c>
      <c r="I5658" s="1" t="n">
        <v>731751</v>
      </c>
      <c r="J5658" s="1" t="n">
        <v>74527</v>
      </c>
      <c r="K5658" s="1" t="n">
        <v>7898597030707</v>
      </c>
      <c r="L5658" s="1" t="s">
        <v>6164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7" t="n">
        <v>46202</v>
      </c>
      <c r="C5659" s="1" t="n">
        <v>3</v>
      </c>
      <c r="D5659" s="1" t="s">
        <v>3826</v>
      </c>
      <c r="E5659" s="1" t="n">
        <v>1668</v>
      </c>
      <c r="F5659" s="1" t="s">
        <v>81</v>
      </c>
      <c r="I5659" s="1" t="n">
        <v>731751</v>
      </c>
      <c r="J5659" s="1" t="n">
        <v>75349</v>
      </c>
      <c r="K5659" s="1" t="n">
        <v>7898934651596</v>
      </c>
      <c r="L5659" s="1" t="s">
        <v>4763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7" t="n">
        <v>46202</v>
      </c>
      <c r="C5660" s="1" t="n">
        <v>3</v>
      </c>
      <c r="D5660" s="1" t="s">
        <v>3826</v>
      </c>
      <c r="E5660" s="1" t="n">
        <v>1668</v>
      </c>
      <c r="F5660" s="1" t="s">
        <v>81</v>
      </c>
      <c r="I5660" s="1" t="n">
        <v>731751</v>
      </c>
      <c r="J5660" s="1" t="n">
        <v>75911</v>
      </c>
      <c r="K5660" s="1" t="n">
        <v>7898934651565</v>
      </c>
      <c r="L5660" s="1" t="s">
        <v>6165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7" t="n">
        <v>46202</v>
      </c>
      <c r="C5661" s="1" t="n">
        <v>3</v>
      </c>
      <c r="D5661" s="1" t="s">
        <v>3826</v>
      </c>
      <c r="E5661" s="1" t="n">
        <v>1668</v>
      </c>
      <c r="F5661" s="1" t="s">
        <v>81</v>
      </c>
      <c r="I5661" s="1" t="n">
        <v>731751</v>
      </c>
      <c r="J5661" s="1" t="n">
        <v>81563</v>
      </c>
      <c r="K5661" s="1" t="n">
        <v>7898287990724</v>
      </c>
      <c r="L5661" s="1" t="s">
        <v>6166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7" t="n">
        <v>46202</v>
      </c>
      <c r="C5662" s="1" t="n">
        <v>171</v>
      </c>
      <c r="D5662" s="1" t="s">
        <v>3878</v>
      </c>
      <c r="E5662" s="1" t="n">
        <v>10037</v>
      </c>
      <c r="F5662" s="1" t="s">
        <v>615</v>
      </c>
      <c r="I5662" s="1" t="n">
        <v>1849</v>
      </c>
      <c r="J5662" s="1" t="n">
        <v>40453</v>
      </c>
      <c r="K5662" s="1" t="n">
        <v>7898349702715</v>
      </c>
      <c r="L5662" s="1" t="s">
        <v>6167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7" t="n">
        <v>46202</v>
      </c>
      <c r="C5663" s="1" t="n">
        <v>171</v>
      </c>
      <c r="D5663" s="1" t="s">
        <v>3878</v>
      </c>
      <c r="E5663" s="1" t="n">
        <v>1740</v>
      </c>
      <c r="F5663" s="1" t="s">
        <v>296</v>
      </c>
      <c r="I5663" s="1" t="n">
        <v>1240897</v>
      </c>
      <c r="J5663" s="1" t="n">
        <v>16644</v>
      </c>
      <c r="K5663" s="1" t="n">
        <v>7891000084663</v>
      </c>
      <c r="L5663" s="1" t="s">
        <v>4543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7" t="n">
        <v>46202</v>
      </c>
      <c r="C5664" s="1" t="n">
        <v>171</v>
      </c>
      <c r="D5664" s="1" t="s">
        <v>3878</v>
      </c>
      <c r="E5664" s="1" t="n">
        <v>1740</v>
      </c>
      <c r="F5664" s="1" t="s">
        <v>296</v>
      </c>
      <c r="I5664" s="1" t="n">
        <v>1240897</v>
      </c>
      <c r="J5664" s="1" t="n">
        <v>27878</v>
      </c>
      <c r="K5664" s="1" t="n">
        <v>7891000261026</v>
      </c>
      <c r="L5664" s="1" t="s">
        <v>4266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7" t="n">
        <v>46202</v>
      </c>
      <c r="C5665" s="1" t="n">
        <v>171</v>
      </c>
      <c r="D5665" s="1" t="s">
        <v>3878</v>
      </c>
      <c r="E5665" s="1" t="n">
        <v>1740</v>
      </c>
      <c r="F5665" s="1" t="s">
        <v>296</v>
      </c>
      <c r="I5665" s="1" t="n">
        <v>1240897</v>
      </c>
      <c r="J5665" s="1" t="n">
        <v>47789</v>
      </c>
      <c r="K5665" s="1" t="n">
        <v>7891000362037</v>
      </c>
      <c r="L5665" s="1" t="s">
        <v>5607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7" t="n">
        <v>46202</v>
      </c>
      <c r="C5666" s="1" t="n">
        <v>171</v>
      </c>
      <c r="D5666" s="1" t="s">
        <v>3878</v>
      </c>
      <c r="E5666" s="1" t="n">
        <v>1740</v>
      </c>
      <c r="F5666" s="1" t="s">
        <v>296</v>
      </c>
      <c r="I5666" s="1" t="n">
        <v>1240897</v>
      </c>
      <c r="J5666" s="1" t="n">
        <v>79700</v>
      </c>
      <c r="K5666" s="1" t="n">
        <v>7898755200430</v>
      </c>
      <c r="L5666" s="1" t="s">
        <v>4281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7" t="n">
        <v>46203</v>
      </c>
      <c r="C5667" s="1" t="n">
        <v>1</v>
      </c>
      <c r="D5667" s="1" t="s">
        <v>3781</v>
      </c>
      <c r="E5667" s="1" t="n">
        <v>642</v>
      </c>
      <c r="F5667" s="1" t="s">
        <v>186</v>
      </c>
      <c r="I5667" s="1" t="n">
        <v>516</v>
      </c>
      <c r="J5667" s="1" t="n">
        <v>71766</v>
      </c>
      <c r="K5667" s="1" t="n">
        <v>779180</v>
      </c>
      <c r="L5667" s="1" t="s">
        <v>3881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7" t="n">
        <v>46203</v>
      </c>
      <c r="C5668" s="1" t="n">
        <v>1</v>
      </c>
      <c r="D5668" s="1" t="s">
        <v>3781</v>
      </c>
      <c r="E5668" s="1" t="n">
        <v>1899</v>
      </c>
      <c r="F5668" s="1" t="s">
        <v>97</v>
      </c>
      <c r="I5668" s="1" t="n">
        <v>687</v>
      </c>
      <c r="J5668" s="1" t="n">
        <v>79284</v>
      </c>
      <c r="K5668" s="1" t="n">
        <v>475</v>
      </c>
      <c r="L5668" s="1" t="s">
        <v>4147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7" t="n">
        <v>46203</v>
      </c>
      <c r="C5669" s="1" t="n">
        <v>1</v>
      </c>
      <c r="D5669" s="1" t="s">
        <v>3781</v>
      </c>
      <c r="E5669" s="1" t="n">
        <v>1899</v>
      </c>
      <c r="F5669" s="1" t="s">
        <v>97</v>
      </c>
      <c r="I5669" s="1" t="n">
        <v>687</v>
      </c>
      <c r="J5669" s="1" t="n">
        <v>79285</v>
      </c>
      <c r="K5669" s="1" t="n">
        <v>482</v>
      </c>
      <c r="L5669" s="1" t="s">
        <v>4148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7" t="n">
        <v>46203</v>
      </c>
      <c r="C5670" s="1" t="n">
        <v>1</v>
      </c>
      <c r="D5670" s="1" t="s">
        <v>3781</v>
      </c>
      <c r="E5670" s="1" t="n">
        <v>10037</v>
      </c>
      <c r="F5670" s="1" t="s">
        <v>615</v>
      </c>
      <c r="I5670" s="1" t="n">
        <v>2524</v>
      </c>
      <c r="J5670" s="1" t="n">
        <v>30265</v>
      </c>
      <c r="K5670" s="1" t="n">
        <v>7898104092969</v>
      </c>
      <c r="L5670" s="1" t="s">
        <v>6168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7" t="n">
        <v>46203</v>
      </c>
      <c r="C5671" s="1" t="n">
        <v>1</v>
      </c>
      <c r="D5671" s="1" t="s">
        <v>3781</v>
      </c>
      <c r="E5671" s="1" t="n">
        <v>10037</v>
      </c>
      <c r="F5671" s="1" t="s">
        <v>615</v>
      </c>
      <c r="I5671" s="1" t="n">
        <v>2524</v>
      </c>
      <c r="J5671" s="1" t="n">
        <v>40052</v>
      </c>
      <c r="K5671" s="1" t="n">
        <v>7898374663821</v>
      </c>
      <c r="L5671" s="1" t="s">
        <v>6169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7" t="n">
        <v>46203</v>
      </c>
      <c r="C5672" s="1" t="n">
        <v>1</v>
      </c>
      <c r="D5672" s="1" t="s">
        <v>3781</v>
      </c>
      <c r="E5672" s="1" t="n">
        <v>10037</v>
      </c>
      <c r="F5672" s="1" t="s">
        <v>615</v>
      </c>
      <c r="I5672" s="1" t="n">
        <v>2524</v>
      </c>
      <c r="J5672" s="1" t="n">
        <v>27818</v>
      </c>
      <c r="K5672" s="1" t="n">
        <v>7899599608550</v>
      </c>
      <c r="L5672" s="1" t="s">
        <v>6170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7" t="n">
        <v>46203</v>
      </c>
      <c r="C5673" s="1" t="n">
        <v>1</v>
      </c>
      <c r="D5673" s="1" t="s">
        <v>3781</v>
      </c>
      <c r="E5673" s="1" t="n">
        <v>10037</v>
      </c>
      <c r="F5673" s="1" t="s">
        <v>615</v>
      </c>
      <c r="I5673" s="1" t="n">
        <v>2524</v>
      </c>
      <c r="J5673" s="1" t="n">
        <v>27819</v>
      </c>
      <c r="K5673" s="1" t="n">
        <v>7899599608543</v>
      </c>
      <c r="L5673" s="1" t="s">
        <v>6171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7" t="n">
        <v>46203</v>
      </c>
      <c r="C5674" s="1" t="n">
        <v>1</v>
      </c>
      <c r="D5674" s="1" t="s">
        <v>3781</v>
      </c>
      <c r="E5674" s="1" t="n">
        <v>10037</v>
      </c>
      <c r="F5674" s="1" t="s">
        <v>615</v>
      </c>
      <c r="I5674" s="1" t="n">
        <v>2524</v>
      </c>
      <c r="J5674" s="1" t="n">
        <v>28060</v>
      </c>
      <c r="K5674" s="1" t="n">
        <v>7899599608628</v>
      </c>
      <c r="L5674" s="1" t="s">
        <v>6172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7" t="n">
        <v>46203</v>
      </c>
      <c r="C5675" s="1" t="n">
        <v>1</v>
      </c>
      <c r="D5675" s="1" t="s">
        <v>3781</v>
      </c>
      <c r="E5675" s="1" t="n">
        <v>10037</v>
      </c>
      <c r="F5675" s="1" t="s">
        <v>615</v>
      </c>
      <c r="I5675" s="1" t="n">
        <v>2524</v>
      </c>
      <c r="J5675" s="1" t="n">
        <v>28061</v>
      </c>
      <c r="K5675" s="1" t="n">
        <v>7899599608529</v>
      </c>
      <c r="L5675" s="1" t="s">
        <v>6173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7" t="n">
        <v>46203</v>
      </c>
      <c r="C5676" s="1" t="n">
        <v>1</v>
      </c>
      <c r="D5676" s="1" t="s">
        <v>3781</v>
      </c>
      <c r="E5676" s="1" t="n">
        <v>10037</v>
      </c>
      <c r="F5676" s="1" t="s">
        <v>615</v>
      </c>
      <c r="I5676" s="1" t="n">
        <v>2524</v>
      </c>
      <c r="J5676" s="1" t="n">
        <v>28393</v>
      </c>
      <c r="K5676" s="1" t="n">
        <v>7898104093508</v>
      </c>
      <c r="L5676" s="1" t="s">
        <v>6174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7" t="n">
        <v>46203</v>
      </c>
      <c r="C5677" s="1" t="n">
        <v>1</v>
      </c>
      <c r="D5677" s="1" t="s">
        <v>3781</v>
      </c>
      <c r="E5677" s="1" t="n">
        <v>10037</v>
      </c>
      <c r="F5677" s="1" t="s">
        <v>615</v>
      </c>
      <c r="I5677" s="1" t="n">
        <v>2524</v>
      </c>
      <c r="J5677" s="1" t="n">
        <v>28395</v>
      </c>
      <c r="K5677" s="1" t="n">
        <v>7898104092426</v>
      </c>
      <c r="L5677" s="1" t="s">
        <v>3790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7" t="n">
        <v>46203</v>
      </c>
      <c r="C5678" s="1" t="n">
        <v>1</v>
      </c>
      <c r="D5678" s="1" t="s">
        <v>3781</v>
      </c>
      <c r="E5678" s="1" t="n">
        <v>10037</v>
      </c>
      <c r="F5678" s="1" t="s">
        <v>615</v>
      </c>
      <c r="I5678" s="1" t="n">
        <v>2524</v>
      </c>
      <c r="J5678" s="1" t="n">
        <v>28396</v>
      </c>
      <c r="K5678" s="1" t="n">
        <v>7898104092419</v>
      </c>
      <c r="L5678" s="1" t="s">
        <v>6175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7" t="n">
        <v>46203</v>
      </c>
      <c r="C5679" s="1" t="n">
        <v>1</v>
      </c>
      <c r="D5679" s="1" t="s">
        <v>3781</v>
      </c>
      <c r="E5679" s="1" t="n">
        <v>10037</v>
      </c>
      <c r="F5679" s="1" t="s">
        <v>615</v>
      </c>
      <c r="I5679" s="1" t="n">
        <v>2524</v>
      </c>
      <c r="J5679" s="1" t="n">
        <v>28642</v>
      </c>
      <c r="K5679" s="1" t="n">
        <v>7898104092952</v>
      </c>
      <c r="L5679" s="1" t="s">
        <v>6176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7" t="n">
        <v>46203</v>
      </c>
      <c r="C5680" s="1" t="n">
        <v>1</v>
      </c>
      <c r="D5680" s="1" t="s">
        <v>3781</v>
      </c>
      <c r="E5680" s="1" t="n">
        <v>10037</v>
      </c>
      <c r="F5680" s="1" t="s">
        <v>615</v>
      </c>
      <c r="I5680" s="1" t="n">
        <v>2524</v>
      </c>
      <c r="J5680" s="1" t="n">
        <v>32793</v>
      </c>
      <c r="K5680" s="1" t="n">
        <v>7898104092518</v>
      </c>
      <c r="L5680" s="1" t="s">
        <v>6177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7" t="n">
        <v>46203</v>
      </c>
      <c r="C5681" s="1" t="n">
        <v>1</v>
      </c>
      <c r="D5681" s="1" t="s">
        <v>3781</v>
      </c>
      <c r="E5681" s="1" t="n">
        <v>10037</v>
      </c>
      <c r="F5681" s="1" t="s">
        <v>615</v>
      </c>
      <c r="I5681" s="1" t="n">
        <v>2524</v>
      </c>
      <c r="J5681" s="1" t="n">
        <v>32796</v>
      </c>
      <c r="K5681" s="1" t="n">
        <v>7898104092914</v>
      </c>
      <c r="L5681" s="1" t="s">
        <v>6178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7" t="n">
        <v>46203</v>
      </c>
      <c r="C5682" s="1" t="n">
        <v>1</v>
      </c>
      <c r="D5682" s="1" t="s">
        <v>3781</v>
      </c>
      <c r="E5682" s="1" t="n">
        <v>10037</v>
      </c>
      <c r="F5682" s="1" t="s">
        <v>615</v>
      </c>
      <c r="I5682" s="1" t="n">
        <v>2524</v>
      </c>
      <c r="J5682" s="1" t="n">
        <v>34032</v>
      </c>
      <c r="K5682" s="1" t="n">
        <v>7898374664217</v>
      </c>
      <c r="L5682" s="1" t="s">
        <v>6179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7" t="n">
        <v>46203</v>
      </c>
      <c r="C5683" s="1" t="n">
        <v>1</v>
      </c>
      <c r="D5683" s="1" t="s">
        <v>3781</v>
      </c>
      <c r="E5683" s="1" t="n">
        <v>10037</v>
      </c>
      <c r="F5683" s="1" t="s">
        <v>615</v>
      </c>
      <c r="I5683" s="1" t="n">
        <v>2524</v>
      </c>
      <c r="J5683" s="1" t="n">
        <v>34254</v>
      </c>
      <c r="K5683" s="1" t="n">
        <v>7899599608840</v>
      </c>
      <c r="L5683" s="1" t="s">
        <v>6180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7" t="n">
        <v>46203</v>
      </c>
      <c r="C5684" s="1" t="n">
        <v>1</v>
      </c>
      <c r="D5684" s="1" t="s">
        <v>3781</v>
      </c>
      <c r="E5684" s="1" t="n">
        <v>10037</v>
      </c>
      <c r="F5684" s="1" t="s">
        <v>615</v>
      </c>
      <c r="I5684" s="1" t="n">
        <v>2524</v>
      </c>
      <c r="J5684" s="1" t="n">
        <v>34821</v>
      </c>
      <c r="K5684" s="1" t="n">
        <v>7898374660394</v>
      </c>
      <c r="L5684" s="1" t="s">
        <v>6181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7" t="n">
        <v>46203</v>
      </c>
      <c r="C5685" s="1" t="n">
        <v>1</v>
      </c>
      <c r="D5685" s="1" t="s">
        <v>3781</v>
      </c>
      <c r="E5685" s="1" t="n">
        <v>10037</v>
      </c>
      <c r="F5685" s="1" t="s">
        <v>615</v>
      </c>
      <c r="I5685" s="1" t="n">
        <v>2524</v>
      </c>
      <c r="J5685" s="1" t="n">
        <v>34990</v>
      </c>
      <c r="K5685" s="1" t="n">
        <v>7898589930367</v>
      </c>
      <c r="L5685" s="1" t="s">
        <v>6182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7" t="n">
        <v>46203</v>
      </c>
      <c r="C5686" s="1" t="n">
        <v>1</v>
      </c>
      <c r="D5686" s="1" t="s">
        <v>3781</v>
      </c>
      <c r="E5686" s="1" t="n">
        <v>10037</v>
      </c>
      <c r="F5686" s="1" t="s">
        <v>615</v>
      </c>
      <c r="I5686" s="1" t="n">
        <v>2524</v>
      </c>
      <c r="J5686" s="1" t="n">
        <v>35872</v>
      </c>
      <c r="K5686" s="1" t="n">
        <v>7898374663999</v>
      </c>
      <c r="L5686" s="1" t="s">
        <v>6183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7" t="n">
        <v>46203</v>
      </c>
      <c r="C5687" s="1" t="n">
        <v>1</v>
      </c>
      <c r="D5687" s="1" t="s">
        <v>3781</v>
      </c>
      <c r="E5687" s="1" t="n">
        <v>10037</v>
      </c>
      <c r="F5687" s="1" t="s">
        <v>615</v>
      </c>
      <c r="I5687" s="1" t="n">
        <v>2524</v>
      </c>
      <c r="J5687" s="1" t="n">
        <v>37653</v>
      </c>
      <c r="K5687" s="1" t="n">
        <v>7898374664026</v>
      </c>
      <c r="L5687" s="1" t="s">
        <v>6184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7" t="n">
        <v>46203</v>
      </c>
      <c r="C5688" s="1" t="n">
        <v>1</v>
      </c>
      <c r="D5688" s="1" t="s">
        <v>3781</v>
      </c>
      <c r="E5688" s="1" t="n">
        <v>10037</v>
      </c>
      <c r="F5688" s="1" t="s">
        <v>615</v>
      </c>
      <c r="I5688" s="1" t="n">
        <v>2524</v>
      </c>
      <c r="J5688" s="1" t="n">
        <v>42051</v>
      </c>
      <c r="K5688" s="1" t="n">
        <v>7898374663074</v>
      </c>
      <c r="L5688" s="1" t="s">
        <v>6185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7" t="n">
        <v>46203</v>
      </c>
      <c r="C5689" s="1" t="n">
        <v>1</v>
      </c>
      <c r="D5689" s="1" t="s">
        <v>3781</v>
      </c>
      <c r="E5689" s="1" t="n">
        <v>10037</v>
      </c>
      <c r="F5689" s="1" t="s">
        <v>615</v>
      </c>
      <c r="I5689" s="1" t="n">
        <v>2524</v>
      </c>
      <c r="J5689" s="1" t="n">
        <v>47370</v>
      </c>
      <c r="K5689" s="1" t="n">
        <v>7898104098855</v>
      </c>
      <c r="L5689" s="1" t="s">
        <v>6186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7" t="n">
        <v>46203</v>
      </c>
      <c r="C5690" s="1" t="n">
        <v>1</v>
      </c>
      <c r="D5690" s="1" t="s">
        <v>3781</v>
      </c>
      <c r="E5690" s="1" t="n">
        <v>10037</v>
      </c>
      <c r="F5690" s="1" t="s">
        <v>615</v>
      </c>
      <c r="I5690" s="1" t="n">
        <v>2524</v>
      </c>
      <c r="J5690" s="1" t="n">
        <v>54822</v>
      </c>
      <c r="K5690" s="1" t="n">
        <v>7896480670832</v>
      </c>
      <c r="L5690" s="1" t="s">
        <v>6187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7" t="n">
        <v>46203</v>
      </c>
      <c r="C5691" s="1" t="n">
        <v>1</v>
      </c>
      <c r="D5691" s="1" t="s">
        <v>3781</v>
      </c>
      <c r="E5691" s="1" t="n">
        <v>10037</v>
      </c>
      <c r="F5691" s="1" t="s">
        <v>615</v>
      </c>
      <c r="I5691" s="1" t="n">
        <v>2524</v>
      </c>
      <c r="J5691" s="1" t="n">
        <v>60789</v>
      </c>
      <c r="K5691" s="1" t="n">
        <v>7898374664439</v>
      </c>
      <c r="L5691" s="1" t="s">
        <v>6188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7" t="n">
        <v>46203</v>
      </c>
      <c r="C5692" s="1" t="n">
        <v>1</v>
      </c>
      <c r="D5692" s="1" t="s">
        <v>3781</v>
      </c>
      <c r="E5692" s="1" t="n">
        <v>10037</v>
      </c>
      <c r="F5692" s="1" t="s">
        <v>615</v>
      </c>
      <c r="I5692" s="1" t="n">
        <v>2524</v>
      </c>
      <c r="J5692" s="1" t="n">
        <v>64013</v>
      </c>
      <c r="K5692" s="1" t="n">
        <v>7898374664552</v>
      </c>
      <c r="L5692" s="1" t="s">
        <v>6189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7" t="n">
        <v>46203</v>
      </c>
      <c r="C5693" s="1" t="n">
        <v>1</v>
      </c>
      <c r="D5693" s="1" t="s">
        <v>3781</v>
      </c>
      <c r="E5693" s="1" t="n">
        <v>10037</v>
      </c>
      <c r="F5693" s="1" t="s">
        <v>615</v>
      </c>
      <c r="I5693" s="1" t="n">
        <v>2524</v>
      </c>
      <c r="J5693" s="1" t="n">
        <v>69284</v>
      </c>
      <c r="K5693" s="1" t="n">
        <v>7898374664422</v>
      </c>
      <c r="L5693" s="1" t="s">
        <v>6190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7" t="n">
        <v>46203</v>
      </c>
      <c r="C5694" s="1" t="n">
        <v>1</v>
      </c>
      <c r="D5694" s="1" t="s">
        <v>3781</v>
      </c>
      <c r="E5694" s="1" t="n">
        <v>10037</v>
      </c>
      <c r="F5694" s="1" t="s">
        <v>615</v>
      </c>
      <c r="I5694" s="1" t="n">
        <v>2524</v>
      </c>
      <c r="J5694" s="1" t="n">
        <v>77040</v>
      </c>
      <c r="K5694" s="1" t="n">
        <v>7898713083945</v>
      </c>
      <c r="L5694" s="1" t="s">
        <v>6191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7" t="n">
        <v>46203</v>
      </c>
      <c r="C5695" s="1" t="n">
        <v>1</v>
      </c>
      <c r="D5695" s="1" t="s">
        <v>3781</v>
      </c>
      <c r="E5695" s="1" t="n">
        <v>10037</v>
      </c>
      <c r="F5695" s="1" t="s">
        <v>615</v>
      </c>
      <c r="I5695" s="1" t="n">
        <v>2524</v>
      </c>
      <c r="J5695" s="1" t="n">
        <v>77041</v>
      </c>
      <c r="K5695" s="1" t="n">
        <v>7898602023564</v>
      </c>
      <c r="L5695" s="1" t="s">
        <v>6191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7" t="n">
        <v>46203</v>
      </c>
      <c r="C5696" s="1" t="n">
        <v>1</v>
      </c>
      <c r="D5696" s="1" t="s">
        <v>3781</v>
      </c>
      <c r="E5696" s="1" t="n">
        <v>10037</v>
      </c>
      <c r="F5696" s="1" t="s">
        <v>615</v>
      </c>
      <c r="I5696" s="1" t="n">
        <v>2524</v>
      </c>
      <c r="J5696" s="1" t="n">
        <v>79550</v>
      </c>
      <c r="K5696" s="1" t="n">
        <v>7898031813538</v>
      </c>
      <c r="L5696" s="1" t="s">
        <v>6192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7" t="n">
        <v>46203</v>
      </c>
      <c r="C5697" s="1" t="n">
        <v>1</v>
      </c>
      <c r="D5697" s="1" t="s">
        <v>3781</v>
      </c>
      <c r="E5697" s="1" t="n">
        <v>10037</v>
      </c>
      <c r="F5697" s="1" t="s">
        <v>615</v>
      </c>
      <c r="I5697" s="1" t="n">
        <v>2524</v>
      </c>
      <c r="J5697" s="1" t="n">
        <v>79552</v>
      </c>
      <c r="K5697" s="1" t="n">
        <v>7898031813552</v>
      </c>
      <c r="L5697" s="1" t="s">
        <v>6193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7" t="n">
        <v>46203</v>
      </c>
      <c r="C5698" s="1" t="n">
        <v>1</v>
      </c>
      <c r="D5698" s="1" t="s">
        <v>3781</v>
      </c>
      <c r="E5698" s="1" t="n">
        <v>10037</v>
      </c>
      <c r="F5698" s="1" t="s">
        <v>615</v>
      </c>
      <c r="I5698" s="1" t="n">
        <v>2524</v>
      </c>
      <c r="J5698" s="1" t="n">
        <v>79553</v>
      </c>
      <c r="K5698" s="1" t="n">
        <v>7898031813569</v>
      </c>
      <c r="L5698" s="1" t="s">
        <v>6194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7" t="n">
        <v>46203</v>
      </c>
      <c r="C5699" s="1" t="n">
        <v>1</v>
      </c>
      <c r="D5699" s="1" t="s">
        <v>3781</v>
      </c>
      <c r="E5699" s="1" t="n">
        <v>10037</v>
      </c>
      <c r="F5699" s="1" t="s">
        <v>615</v>
      </c>
      <c r="I5699" s="1" t="n">
        <v>2524</v>
      </c>
      <c r="J5699" s="1" t="n">
        <v>79554</v>
      </c>
      <c r="K5699" s="1" t="n">
        <v>7898031813576</v>
      </c>
      <c r="L5699" s="1" t="s">
        <v>6195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7" t="n">
        <v>46203</v>
      </c>
      <c r="C5700" s="1" t="n">
        <v>1</v>
      </c>
      <c r="D5700" s="1" t="s">
        <v>3781</v>
      </c>
      <c r="E5700" s="1" t="n">
        <v>10037</v>
      </c>
      <c r="F5700" s="1" t="s">
        <v>615</v>
      </c>
      <c r="I5700" s="1" t="n">
        <v>2524</v>
      </c>
      <c r="J5700" s="1" t="n">
        <v>79728</v>
      </c>
      <c r="K5700" s="1" t="n">
        <v>7898602024073</v>
      </c>
      <c r="L5700" s="1" t="s">
        <v>6196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7" t="n">
        <v>46203</v>
      </c>
      <c r="C5701" s="1" t="n">
        <v>1</v>
      </c>
      <c r="D5701" s="1" t="s">
        <v>3781</v>
      </c>
      <c r="E5701" s="1" t="n">
        <v>10037</v>
      </c>
      <c r="F5701" s="1" t="s">
        <v>615</v>
      </c>
      <c r="I5701" s="1" t="n">
        <v>2524</v>
      </c>
      <c r="J5701" s="1" t="n">
        <v>79730</v>
      </c>
      <c r="K5701" s="1" t="n">
        <v>7898602024127</v>
      </c>
      <c r="L5701" s="1" t="s">
        <v>6197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7" t="n">
        <v>46203</v>
      </c>
      <c r="C5702" s="1" t="n">
        <v>1</v>
      </c>
      <c r="D5702" s="1" t="s">
        <v>3781</v>
      </c>
      <c r="E5702" s="1" t="n">
        <v>10037</v>
      </c>
      <c r="F5702" s="1" t="s">
        <v>615</v>
      </c>
      <c r="I5702" s="1" t="n">
        <v>2524</v>
      </c>
      <c r="J5702" s="1" t="n">
        <v>81539</v>
      </c>
      <c r="K5702" s="1" t="n">
        <v>7898374663029</v>
      </c>
      <c r="L5702" s="1" t="s">
        <v>6198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7" t="n">
        <v>46203</v>
      </c>
      <c r="C5703" s="1" t="n">
        <v>1</v>
      </c>
      <c r="D5703" s="1" t="s">
        <v>3781</v>
      </c>
      <c r="E5703" s="1" t="n">
        <v>10037</v>
      </c>
      <c r="F5703" s="1" t="s">
        <v>615</v>
      </c>
      <c r="I5703" s="1" t="n">
        <v>2524</v>
      </c>
      <c r="J5703" s="1" t="n">
        <v>81540</v>
      </c>
      <c r="K5703" s="1" t="n">
        <v>7898736270902</v>
      </c>
      <c r="L5703" s="1" t="s">
        <v>6199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7" t="n">
        <v>46203</v>
      </c>
      <c r="C5704" s="1" t="n">
        <v>1</v>
      </c>
      <c r="D5704" s="1" t="s">
        <v>3781</v>
      </c>
      <c r="E5704" s="1" t="n">
        <v>10037</v>
      </c>
      <c r="F5704" s="1" t="s">
        <v>615</v>
      </c>
      <c r="I5704" s="1" t="n">
        <v>2524</v>
      </c>
      <c r="J5704" s="1" t="n">
        <v>81541</v>
      </c>
      <c r="K5704" s="1" t="n">
        <v>7898736270919</v>
      </c>
      <c r="L5704" s="1" t="s">
        <v>6200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7" t="n">
        <v>46203</v>
      </c>
      <c r="C5705" s="1" t="n">
        <v>1</v>
      </c>
      <c r="D5705" s="1" t="s">
        <v>3781</v>
      </c>
      <c r="E5705" s="1" t="n">
        <v>10037</v>
      </c>
      <c r="F5705" s="1" t="s">
        <v>615</v>
      </c>
      <c r="I5705" s="1" t="n">
        <v>2524</v>
      </c>
      <c r="J5705" s="1" t="n">
        <v>81542</v>
      </c>
      <c r="K5705" s="1" t="n">
        <v>7898736270964</v>
      </c>
      <c r="L5705" s="1" t="s">
        <v>6201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7" t="n">
        <v>46203</v>
      </c>
      <c r="C5706" s="1" t="n">
        <v>1</v>
      </c>
      <c r="D5706" s="1" t="s">
        <v>3781</v>
      </c>
      <c r="E5706" s="1" t="n">
        <v>10037</v>
      </c>
      <c r="F5706" s="1" t="s">
        <v>615</v>
      </c>
      <c r="I5706" s="1" t="n">
        <v>2524</v>
      </c>
      <c r="J5706" s="1" t="n">
        <v>81543</v>
      </c>
      <c r="K5706" s="1" t="n">
        <v>7898104095779</v>
      </c>
      <c r="L5706" s="1" t="s">
        <v>6202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7" t="n">
        <v>46203</v>
      </c>
      <c r="C5707" s="1" t="n">
        <v>1</v>
      </c>
      <c r="D5707" s="1" t="s">
        <v>3781</v>
      </c>
      <c r="E5707" s="1" t="n">
        <v>10037</v>
      </c>
      <c r="F5707" s="1" t="s">
        <v>615</v>
      </c>
      <c r="I5707" s="1" t="n">
        <v>2524</v>
      </c>
      <c r="J5707" s="1" t="n">
        <v>81544</v>
      </c>
      <c r="K5707" s="1" t="n">
        <v>7898104095793</v>
      </c>
      <c r="L5707" s="1" t="s">
        <v>6203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7" t="n">
        <v>46203</v>
      </c>
      <c r="C5708" s="1" t="n">
        <v>1</v>
      </c>
      <c r="D5708" s="1" t="s">
        <v>3781</v>
      </c>
      <c r="E5708" s="1" t="n">
        <v>10037</v>
      </c>
      <c r="F5708" s="1" t="s">
        <v>615</v>
      </c>
      <c r="I5708" s="1" t="n">
        <v>2524</v>
      </c>
      <c r="J5708" s="1" t="n">
        <v>81545</v>
      </c>
      <c r="K5708" s="1" t="n">
        <v>7898104095786</v>
      </c>
      <c r="L5708" s="1" t="s">
        <v>6204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7" t="n">
        <v>46203</v>
      </c>
      <c r="C5709" s="1" t="n">
        <v>1</v>
      </c>
      <c r="D5709" s="1" t="s">
        <v>3781</v>
      </c>
      <c r="E5709" s="1" t="n">
        <v>10037</v>
      </c>
      <c r="F5709" s="1" t="s">
        <v>615</v>
      </c>
      <c r="I5709" s="1" t="n">
        <v>2524</v>
      </c>
      <c r="J5709" s="1" t="n">
        <v>81546</v>
      </c>
      <c r="K5709" s="1" t="n">
        <v>7898104095809</v>
      </c>
      <c r="L5709" s="1" t="s">
        <v>6205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7" t="n">
        <v>46203</v>
      </c>
      <c r="C5710" s="1" t="n">
        <v>1</v>
      </c>
      <c r="D5710" s="1" t="s">
        <v>3781</v>
      </c>
      <c r="E5710" s="1" t="n">
        <v>10037</v>
      </c>
      <c r="F5710" s="1" t="s">
        <v>615</v>
      </c>
      <c r="I5710" s="1" t="n">
        <v>2524</v>
      </c>
      <c r="J5710" s="1" t="n">
        <v>81547</v>
      </c>
      <c r="K5710" s="1" t="n">
        <v>7898727483151</v>
      </c>
      <c r="L5710" s="1" t="s">
        <v>6206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7" t="n">
        <v>46203</v>
      </c>
      <c r="C5711" s="1" t="n">
        <v>1</v>
      </c>
      <c r="D5711" s="1" t="s">
        <v>3781</v>
      </c>
      <c r="E5711" s="1" t="n">
        <v>10037</v>
      </c>
      <c r="F5711" s="1" t="s">
        <v>615</v>
      </c>
      <c r="I5711" s="1" t="n">
        <v>2524</v>
      </c>
      <c r="J5711" s="1" t="n">
        <v>81548</v>
      </c>
      <c r="K5711" s="1" t="n">
        <v>7898727483144</v>
      </c>
      <c r="L5711" s="1" t="s">
        <v>6207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7" t="n">
        <v>46203</v>
      </c>
      <c r="C5712" s="1" t="n">
        <v>1</v>
      </c>
      <c r="D5712" s="1" t="s">
        <v>3781</v>
      </c>
      <c r="E5712" s="1" t="n">
        <v>10037</v>
      </c>
      <c r="F5712" s="1" t="s">
        <v>615</v>
      </c>
      <c r="I5712" s="1" t="n">
        <v>2524</v>
      </c>
      <c r="J5712" s="1" t="n">
        <v>81549</v>
      </c>
      <c r="K5712" s="1" t="n">
        <v>7898374660974</v>
      </c>
      <c r="L5712" s="1" t="s">
        <v>6208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7" t="n">
        <v>46203</v>
      </c>
      <c r="C5713" s="1" t="n">
        <v>1</v>
      </c>
      <c r="D5713" s="1" t="s">
        <v>3781</v>
      </c>
      <c r="E5713" s="1" t="n">
        <v>1363</v>
      </c>
      <c r="F5713" s="1" t="s">
        <v>180</v>
      </c>
      <c r="I5713" s="1" t="n">
        <v>3456</v>
      </c>
      <c r="J5713" s="1" t="n">
        <v>73511</v>
      </c>
      <c r="K5713" s="1" t="n">
        <v>609963171019</v>
      </c>
      <c r="L5713" s="1" t="s">
        <v>4208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7" t="n">
        <v>46203</v>
      </c>
      <c r="C5714" s="1" t="n">
        <v>1</v>
      </c>
      <c r="D5714" s="1" t="s">
        <v>3781</v>
      </c>
      <c r="E5714" s="1" t="n">
        <v>1363</v>
      </c>
      <c r="F5714" s="1" t="s">
        <v>180</v>
      </c>
      <c r="I5714" s="1" t="n">
        <v>3456</v>
      </c>
      <c r="J5714" s="1" t="n">
        <v>65493</v>
      </c>
      <c r="K5714" s="1" t="n">
        <v>609963171002</v>
      </c>
      <c r="L5714" s="1" t="s">
        <v>3888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7" t="n">
        <v>46203</v>
      </c>
      <c r="C5715" s="1" t="n">
        <v>1</v>
      </c>
      <c r="D5715" s="1" t="s">
        <v>3781</v>
      </c>
      <c r="E5715" s="1" t="n">
        <v>1363</v>
      </c>
      <c r="F5715" s="1" t="s">
        <v>180</v>
      </c>
      <c r="I5715" s="1" t="n">
        <v>3456</v>
      </c>
      <c r="J5715" s="1" t="n">
        <v>65494</v>
      </c>
      <c r="K5715" s="1" t="n">
        <v>618231677535</v>
      </c>
      <c r="L5715" s="1" t="s">
        <v>3889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7" t="n">
        <v>46203</v>
      </c>
      <c r="C5716" s="1" t="n">
        <v>1</v>
      </c>
      <c r="D5716" s="1" t="s">
        <v>3781</v>
      </c>
      <c r="E5716" s="1" t="n">
        <v>1363</v>
      </c>
      <c r="F5716" s="1" t="s">
        <v>180</v>
      </c>
      <c r="I5716" s="1" t="n">
        <v>3456</v>
      </c>
      <c r="J5716" s="1" t="n">
        <v>65496</v>
      </c>
      <c r="K5716" s="1" t="n">
        <v>618231677528</v>
      </c>
      <c r="L5716" s="1" t="s">
        <v>3890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7" t="n">
        <v>46203</v>
      </c>
      <c r="C5717" s="1" t="n">
        <v>1</v>
      </c>
      <c r="D5717" s="1" t="s">
        <v>3781</v>
      </c>
      <c r="E5717" s="1" t="n">
        <v>1363</v>
      </c>
      <c r="F5717" s="1" t="s">
        <v>180</v>
      </c>
      <c r="I5717" s="1" t="n">
        <v>3456</v>
      </c>
      <c r="J5717" s="1" t="n">
        <v>65621</v>
      </c>
      <c r="K5717" s="1" t="n">
        <v>618231677504</v>
      </c>
      <c r="L5717" s="1" t="s">
        <v>3891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7" t="n">
        <v>46203</v>
      </c>
      <c r="C5718" s="1" t="n">
        <v>1</v>
      </c>
      <c r="D5718" s="1" t="s">
        <v>3781</v>
      </c>
      <c r="E5718" s="1" t="n">
        <v>1363</v>
      </c>
      <c r="F5718" s="1" t="s">
        <v>180</v>
      </c>
      <c r="I5718" s="1" t="n">
        <v>3456</v>
      </c>
      <c r="J5718" s="1" t="n">
        <v>81121</v>
      </c>
      <c r="K5718" s="1" t="n">
        <v>811224</v>
      </c>
      <c r="L5718" s="1" t="s">
        <v>3892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7" t="n">
        <v>46203</v>
      </c>
      <c r="C5719" s="1" t="n">
        <v>1</v>
      </c>
      <c r="D5719" s="1" t="s">
        <v>3781</v>
      </c>
      <c r="E5719" s="1" t="n">
        <v>1316</v>
      </c>
      <c r="F5719" s="1" t="s">
        <v>1095</v>
      </c>
      <c r="I5719" s="1" t="n">
        <v>3700</v>
      </c>
      <c r="J5719" s="1" t="n">
        <v>37359</v>
      </c>
      <c r="K5719" s="1" t="n">
        <v>55526</v>
      </c>
      <c r="L5719" s="1" t="s">
        <v>3815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7" t="n">
        <v>46203</v>
      </c>
      <c r="C5720" s="1" t="n">
        <v>1</v>
      </c>
      <c r="D5720" s="1" t="s">
        <v>3781</v>
      </c>
      <c r="E5720" s="1" t="n">
        <v>794</v>
      </c>
      <c r="F5720" s="1" t="s">
        <v>365</v>
      </c>
      <c r="I5720" s="1" t="n">
        <v>8208</v>
      </c>
      <c r="J5720" s="1" t="n">
        <v>102894</v>
      </c>
      <c r="K5720" s="1" t="n">
        <v>7896058500745</v>
      </c>
      <c r="L5720" s="1" t="s">
        <v>6209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7" t="n">
        <v>46203</v>
      </c>
      <c r="C5721" s="1" t="n">
        <v>1</v>
      </c>
      <c r="D5721" s="1" t="s">
        <v>3781</v>
      </c>
      <c r="E5721" s="1" t="n">
        <v>794</v>
      </c>
      <c r="F5721" s="1" t="s">
        <v>365</v>
      </c>
      <c r="I5721" s="1" t="n">
        <v>8208</v>
      </c>
      <c r="J5721" s="1" t="n">
        <v>102898</v>
      </c>
      <c r="K5721" s="1" t="n">
        <v>7896058500738</v>
      </c>
      <c r="L5721" s="1" t="s">
        <v>6210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7" t="n">
        <v>46203</v>
      </c>
      <c r="C5722" s="1" t="n">
        <v>1</v>
      </c>
      <c r="D5722" s="1" t="s">
        <v>3781</v>
      </c>
      <c r="E5722" s="1" t="n">
        <v>794</v>
      </c>
      <c r="F5722" s="1" t="s">
        <v>365</v>
      </c>
      <c r="I5722" s="1" t="n">
        <v>8208</v>
      </c>
      <c r="J5722" s="1" t="n">
        <v>102899</v>
      </c>
      <c r="K5722" s="1" t="n">
        <v>7896058500721</v>
      </c>
      <c r="L5722" s="1" t="s">
        <v>6211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7" t="n">
        <v>46203</v>
      </c>
      <c r="C5723" s="1" t="n">
        <v>1</v>
      </c>
      <c r="D5723" s="1" t="s">
        <v>3781</v>
      </c>
      <c r="E5723" s="1" t="n">
        <v>794</v>
      </c>
      <c r="F5723" s="1" t="s">
        <v>365</v>
      </c>
      <c r="I5723" s="1" t="n">
        <v>8208</v>
      </c>
      <c r="J5723" s="1" t="n">
        <v>107134</v>
      </c>
      <c r="K5723" s="1" t="n">
        <v>7896058500714</v>
      </c>
      <c r="L5723" s="1" t="s">
        <v>6212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7" t="n">
        <v>46203</v>
      </c>
      <c r="C5724" s="1" t="n">
        <v>1</v>
      </c>
      <c r="D5724" s="1" t="s">
        <v>3781</v>
      </c>
      <c r="E5724" s="1" t="n">
        <v>794</v>
      </c>
      <c r="F5724" s="1" t="s">
        <v>365</v>
      </c>
      <c r="I5724" s="1" t="n">
        <v>8208</v>
      </c>
      <c r="J5724" s="1" t="n">
        <v>24943</v>
      </c>
      <c r="K5724" s="1" t="n">
        <v>7896058506105</v>
      </c>
      <c r="L5724" s="1" t="s">
        <v>6213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7" t="n">
        <v>46203</v>
      </c>
      <c r="C5725" s="1" t="n">
        <v>1</v>
      </c>
      <c r="D5725" s="1" t="s">
        <v>3781</v>
      </c>
      <c r="E5725" s="1" t="n">
        <v>794</v>
      </c>
      <c r="F5725" s="1" t="s">
        <v>365</v>
      </c>
      <c r="I5725" s="1" t="n">
        <v>8208</v>
      </c>
      <c r="J5725" s="1" t="n">
        <v>25006</v>
      </c>
      <c r="K5725" s="1" t="n">
        <v>7896058593174</v>
      </c>
      <c r="L5725" s="1" t="s">
        <v>6214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7" t="n">
        <v>46203</v>
      </c>
      <c r="C5726" s="1" t="n">
        <v>1</v>
      </c>
      <c r="D5726" s="1" t="s">
        <v>3781</v>
      </c>
      <c r="E5726" s="1" t="n">
        <v>794</v>
      </c>
      <c r="F5726" s="1" t="s">
        <v>365</v>
      </c>
      <c r="I5726" s="1" t="n">
        <v>8208</v>
      </c>
      <c r="J5726" s="1" t="n">
        <v>25672</v>
      </c>
      <c r="K5726" s="1" t="n">
        <v>7896058593150</v>
      </c>
      <c r="L5726" s="1" t="s">
        <v>6215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7" t="n">
        <v>46203</v>
      </c>
      <c r="C5727" s="1" t="n">
        <v>1</v>
      </c>
      <c r="D5727" s="1" t="s">
        <v>3781</v>
      </c>
      <c r="E5727" s="1" t="n">
        <v>794</v>
      </c>
      <c r="F5727" s="1" t="s">
        <v>365</v>
      </c>
      <c r="I5727" s="1" t="n">
        <v>8208</v>
      </c>
      <c r="J5727" s="1" t="n">
        <v>47287</v>
      </c>
      <c r="K5727" s="1" t="n">
        <v>7896058593167</v>
      </c>
      <c r="L5727" s="1" t="s">
        <v>6216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7" t="n">
        <v>46203</v>
      </c>
      <c r="C5728" s="1" t="n">
        <v>1</v>
      </c>
      <c r="D5728" s="1" t="s">
        <v>3781</v>
      </c>
      <c r="E5728" s="1" t="n">
        <v>794</v>
      </c>
      <c r="F5728" s="1" t="s">
        <v>365</v>
      </c>
      <c r="I5728" s="1" t="n">
        <v>8208</v>
      </c>
      <c r="J5728" s="1" t="n">
        <v>51983</v>
      </c>
      <c r="K5728" s="1" t="n">
        <v>7896058503760</v>
      </c>
      <c r="L5728" s="1" t="s">
        <v>6217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7" t="n">
        <v>46203</v>
      </c>
      <c r="C5729" s="1" t="n">
        <v>1</v>
      </c>
      <c r="D5729" s="1" t="s">
        <v>3781</v>
      </c>
      <c r="E5729" s="1" t="n">
        <v>794</v>
      </c>
      <c r="F5729" s="1" t="s">
        <v>365</v>
      </c>
      <c r="I5729" s="1" t="n">
        <v>8208</v>
      </c>
      <c r="J5729" s="1" t="n">
        <v>53783</v>
      </c>
      <c r="K5729" s="1" t="n">
        <v>7896058500226</v>
      </c>
      <c r="L5729" s="1" t="s">
        <v>6218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7" t="n">
        <v>46203</v>
      </c>
      <c r="C5730" s="1" t="n">
        <v>1</v>
      </c>
      <c r="D5730" s="1" t="s">
        <v>3781</v>
      </c>
      <c r="E5730" s="1" t="n">
        <v>794</v>
      </c>
      <c r="F5730" s="1" t="s">
        <v>365</v>
      </c>
      <c r="I5730" s="1" t="n">
        <v>8208</v>
      </c>
      <c r="J5730" s="1" t="n">
        <v>53784</v>
      </c>
      <c r="K5730" s="1" t="n">
        <v>7896058500233</v>
      </c>
      <c r="L5730" s="1" t="s">
        <v>6219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7" t="n">
        <v>46203</v>
      </c>
      <c r="C5731" s="1" t="n">
        <v>1</v>
      </c>
      <c r="D5731" s="1" t="s">
        <v>3781</v>
      </c>
      <c r="E5731" s="1" t="n">
        <v>794</v>
      </c>
      <c r="F5731" s="1" t="s">
        <v>365</v>
      </c>
      <c r="I5731" s="1" t="n">
        <v>8208</v>
      </c>
      <c r="J5731" s="1" t="n">
        <v>55068</v>
      </c>
      <c r="K5731" s="1" t="n">
        <v>7896058500936</v>
      </c>
      <c r="L5731" s="1" t="s">
        <v>6220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7" t="n">
        <v>46203</v>
      </c>
      <c r="C5732" s="1" t="n">
        <v>1</v>
      </c>
      <c r="D5732" s="1" t="s">
        <v>3781</v>
      </c>
      <c r="E5732" s="1" t="n">
        <v>794</v>
      </c>
      <c r="F5732" s="1" t="s">
        <v>365</v>
      </c>
      <c r="I5732" s="1" t="n">
        <v>8208</v>
      </c>
      <c r="J5732" s="1" t="n">
        <v>56873</v>
      </c>
      <c r="K5732" s="1" t="n">
        <v>7896058503791</v>
      </c>
      <c r="L5732" s="1" t="s">
        <v>6221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7" t="n">
        <v>46203</v>
      </c>
      <c r="C5733" s="1" t="n">
        <v>1</v>
      </c>
      <c r="D5733" s="1" t="s">
        <v>3781</v>
      </c>
      <c r="E5733" s="1" t="n">
        <v>794</v>
      </c>
      <c r="F5733" s="1" t="s">
        <v>365</v>
      </c>
      <c r="I5733" s="1" t="n">
        <v>8208</v>
      </c>
      <c r="J5733" s="1" t="n">
        <v>56892</v>
      </c>
      <c r="K5733" s="1" t="n">
        <v>7896058503845</v>
      </c>
      <c r="L5733" s="1" t="s">
        <v>6222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7" t="n">
        <v>46203</v>
      </c>
      <c r="C5734" s="1" t="n">
        <v>1</v>
      </c>
      <c r="D5734" s="1" t="s">
        <v>3781</v>
      </c>
      <c r="E5734" s="1" t="n">
        <v>794</v>
      </c>
      <c r="F5734" s="1" t="s">
        <v>365</v>
      </c>
      <c r="I5734" s="1" t="n">
        <v>8208</v>
      </c>
      <c r="J5734" s="1" t="n">
        <v>62281</v>
      </c>
      <c r="K5734" s="1" t="n">
        <v>7896058500950</v>
      </c>
      <c r="L5734" s="1" t="s">
        <v>6223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7" t="n">
        <v>46203</v>
      </c>
      <c r="C5735" s="1" t="n">
        <v>1</v>
      </c>
      <c r="D5735" s="1" t="s">
        <v>3781</v>
      </c>
      <c r="E5735" s="1" t="n">
        <v>794</v>
      </c>
      <c r="F5735" s="1" t="s">
        <v>365</v>
      </c>
      <c r="I5735" s="1" t="n">
        <v>8208</v>
      </c>
      <c r="J5735" s="1" t="n">
        <v>64610</v>
      </c>
      <c r="K5735" s="1" t="n">
        <v>7896058597400</v>
      </c>
      <c r="L5735" s="1" t="s">
        <v>6224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7" t="n">
        <v>46203</v>
      </c>
      <c r="C5736" s="1" t="n">
        <v>1</v>
      </c>
      <c r="D5736" s="1" t="s">
        <v>3781</v>
      </c>
      <c r="E5736" s="1" t="n">
        <v>794</v>
      </c>
      <c r="F5736" s="1" t="s">
        <v>365</v>
      </c>
      <c r="I5736" s="1" t="n">
        <v>8208</v>
      </c>
      <c r="J5736" s="1" t="n">
        <v>75016</v>
      </c>
      <c r="K5736" s="1" t="n">
        <v>7896058505436</v>
      </c>
      <c r="L5736" s="1" t="s">
        <v>6225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7" t="n">
        <v>46203</v>
      </c>
      <c r="C5737" s="1" t="n">
        <v>1</v>
      </c>
      <c r="D5737" s="1" t="s">
        <v>3781</v>
      </c>
      <c r="E5737" s="1" t="n">
        <v>794</v>
      </c>
      <c r="F5737" s="1" t="s">
        <v>365</v>
      </c>
      <c r="I5737" s="1" t="n">
        <v>8208</v>
      </c>
      <c r="J5737" s="1" t="n">
        <v>81566</v>
      </c>
      <c r="K5737" s="1" t="n">
        <v>7896058503210</v>
      </c>
      <c r="L5737" s="1" t="s">
        <v>6226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7" t="n">
        <v>46203</v>
      </c>
      <c r="C5738" s="1" t="n">
        <v>1</v>
      </c>
      <c r="D5738" s="1" t="s">
        <v>3781</v>
      </c>
      <c r="E5738" s="1" t="n">
        <v>794</v>
      </c>
      <c r="F5738" s="1" t="s">
        <v>365</v>
      </c>
      <c r="I5738" s="1" t="n">
        <v>8208</v>
      </c>
      <c r="J5738" s="1" t="n">
        <v>81567</v>
      </c>
      <c r="K5738" s="1" t="n">
        <v>7896058503227</v>
      </c>
      <c r="L5738" s="1" t="s">
        <v>6227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7" t="n">
        <v>46203</v>
      </c>
      <c r="C5739" s="1" t="n">
        <v>1</v>
      </c>
      <c r="D5739" s="1" t="s">
        <v>3781</v>
      </c>
      <c r="E5739" s="1" t="n">
        <v>794</v>
      </c>
      <c r="F5739" s="1" t="s">
        <v>365</v>
      </c>
      <c r="I5739" s="1" t="n">
        <v>8208</v>
      </c>
      <c r="J5739" s="1" t="n">
        <v>81568</v>
      </c>
      <c r="K5739" s="1" t="n">
        <v>7896058502589</v>
      </c>
      <c r="L5739" s="1" t="s">
        <v>6228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7" t="n">
        <v>46203</v>
      </c>
      <c r="C5740" s="1" t="n">
        <v>1</v>
      </c>
      <c r="D5740" s="1" t="s">
        <v>3781</v>
      </c>
      <c r="E5740" s="1" t="n">
        <v>1625</v>
      </c>
      <c r="F5740" s="1" t="s">
        <v>243</v>
      </c>
      <c r="I5740" s="1" t="n">
        <v>14571</v>
      </c>
      <c r="J5740" s="1" t="n">
        <v>29079</v>
      </c>
      <c r="K5740" s="1" t="n">
        <v>55515</v>
      </c>
      <c r="L5740" s="1" t="s">
        <v>3818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7" t="n">
        <v>46203</v>
      </c>
      <c r="C5741" s="1" t="n">
        <v>1</v>
      </c>
      <c r="D5741" s="1" t="s">
        <v>3781</v>
      </c>
      <c r="E5741" s="1" t="n">
        <v>1625</v>
      </c>
      <c r="F5741" s="1" t="s">
        <v>243</v>
      </c>
      <c r="I5741" s="1" t="n">
        <v>14571</v>
      </c>
      <c r="J5741" s="1" t="n">
        <v>29079</v>
      </c>
      <c r="K5741" s="1" t="n">
        <v>55515</v>
      </c>
      <c r="L5741" s="1" t="s">
        <v>3818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7" t="n">
        <v>46203</v>
      </c>
      <c r="C5742" s="1" t="n">
        <v>1</v>
      </c>
      <c r="D5742" s="1" t="s">
        <v>3781</v>
      </c>
      <c r="E5742" s="1" t="n">
        <v>1625</v>
      </c>
      <c r="F5742" s="1" t="s">
        <v>243</v>
      </c>
      <c r="I5742" s="1" t="n">
        <v>14571</v>
      </c>
      <c r="J5742" s="1" t="n">
        <v>29079</v>
      </c>
      <c r="K5742" s="1" t="n">
        <v>55515</v>
      </c>
      <c r="L5742" s="1" t="s">
        <v>3818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7" t="n">
        <v>46203</v>
      </c>
      <c r="C5743" s="1" t="n">
        <v>1</v>
      </c>
      <c r="D5743" s="1" t="s">
        <v>3781</v>
      </c>
      <c r="E5743" s="1" t="n">
        <v>1625</v>
      </c>
      <c r="F5743" s="1" t="s">
        <v>243</v>
      </c>
      <c r="I5743" s="1" t="n">
        <v>14571</v>
      </c>
      <c r="J5743" s="1" t="n">
        <v>29080</v>
      </c>
      <c r="K5743" s="1" t="n">
        <v>55516</v>
      </c>
      <c r="L5743" s="1" t="s">
        <v>3819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7" t="n">
        <v>46203</v>
      </c>
      <c r="C5744" s="1" t="n">
        <v>1</v>
      </c>
      <c r="D5744" s="1" t="s">
        <v>3781</v>
      </c>
      <c r="E5744" s="1" t="n">
        <v>1625</v>
      </c>
      <c r="F5744" s="1" t="s">
        <v>243</v>
      </c>
      <c r="I5744" s="1" t="n">
        <v>14571</v>
      </c>
      <c r="J5744" s="1" t="n">
        <v>29080</v>
      </c>
      <c r="K5744" s="1" t="n">
        <v>55516</v>
      </c>
      <c r="L5744" s="1" t="s">
        <v>3819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7" t="n">
        <v>46203</v>
      </c>
      <c r="C5745" s="1" t="n">
        <v>1</v>
      </c>
      <c r="D5745" s="1" t="s">
        <v>3781</v>
      </c>
      <c r="E5745" s="1" t="n">
        <v>1625</v>
      </c>
      <c r="F5745" s="1" t="s">
        <v>243</v>
      </c>
      <c r="I5745" s="1" t="n">
        <v>14579</v>
      </c>
      <c r="J5745" s="1" t="n">
        <v>29079</v>
      </c>
      <c r="K5745" s="1" t="n">
        <v>55515</v>
      </c>
      <c r="L5745" s="1" t="s">
        <v>3818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7" t="n">
        <v>46203</v>
      </c>
      <c r="C5746" s="1" t="n">
        <v>1</v>
      </c>
      <c r="D5746" s="1" t="s">
        <v>3781</v>
      </c>
      <c r="E5746" s="1" t="n">
        <v>1625</v>
      </c>
      <c r="F5746" s="1" t="s">
        <v>243</v>
      </c>
      <c r="I5746" s="1" t="n">
        <v>14579</v>
      </c>
      <c r="J5746" s="1" t="n">
        <v>29079</v>
      </c>
      <c r="K5746" s="1" t="n">
        <v>55515</v>
      </c>
      <c r="L5746" s="1" t="s">
        <v>3818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7" t="n">
        <v>46203</v>
      </c>
      <c r="C5747" s="1" t="n">
        <v>1</v>
      </c>
      <c r="D5747" s="1" t="s">
        <v>3781</v>
      </c>
      <c r="E5747" s="1" t="n">
        <v>1625</v>
      </c>
      <c r="F5747" s="1" t="s">
        <v>243</v>
      </c>
      <c r="I5747" s="1" t="n">
        <v>14587</v>
      </c>
      <c r="J5747" s="1" t="n">
        <v>29079</v>
      </c>
      <c r="K5747" s="1" t="n">
        <v>55515</v>
      </c>
      <c r="L5747" s="1" t="s">
        <v>3818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7" t="n">
        <v>46203</v>
      </c>
      <c r="C5748" s="1" t="n">
        <v>1</v>
      </c>
      <c r="D5748" s="1" t="s">
        <v>3781</v>
      </c>
      <c r="E5748" s="1" t="n">
        <v>1615</v>
      </c>
      <c r="F5748" s="1" t="s">
        <v>253</v>
      </c>
      <c r="I5748" s="1" t="n">
        <v>14765</v>
      </c>
      <c r="J5748" s="1" t="n">
        <v>100114</v>
      </c>
      <c r="K5748" s="1" t="n">
        <v>115</v>
      </c>
      <c r="L5748" s="1" t="s">
        <v>4154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7" t="n">
        <v>46203</v>
      </c>
      <c r="C5749" s="1" t="n">
        <v>1</v>
      </c>
      <c r="D5749" s="1" t="s">
        <v>3781</v>
      </c>
      <c r="E5749" s="1" t="n">
        <v>1615</v>
      </c>
      <c r="F5749" s="1" t="s">
        <v>253</v>
      </c>
      <c r="I5749" s="1" t="n">
        <v>14765</v>
      </c>
      <c r="J5749" s="1" t="n">
        <v>100119</v>
      </c>
      <c r="K5749" s="1" t="n">
        <v>120</v>
      </c>
      <c r="L5749" s="1" t="s">
        <v>6018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7" t="n">
        <v>46203</v>
      </c>
      <c r="C5750" s="1" t="n">
        <v>1</v>
      </c>
      <c r="D5750" s="1" t="s">
        <v>3781</v>
      </c>
      <c r="E5750" s="1" t="n">
        <v>1615</v>
      </c>
      <c r="F5750" s="1" t="s">
        <v>253</v>
      </c>
      <c r="I5750" s="1" t="n">
        <v>14765</v>
      </c>
      <c r="J5750" s="1" t="n">
        <v>37771</v>
      </c>
      <c r="K5750" s="1" t="n">
        <v>774574</v>
      </c>
      <c r="L5750" s="1" t="s">
        <v>4155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7" t="n">
        <v>46203</v>
      </c>
      <c r="C5751" s="1" t="n">
        <v>1</v>
      </c>
      <c r="D5751" s="1" t="s">
        <v>3781</v>
      </c>
      <c r="E5751" s="1" t="n">
        <v>1615</v>
      </c>
      <c r="F5751" s="1" t="s">
        <v>253</v>
      </c>
      <c r="I5751" s="1" t="n">
        <v>14765</v>
      </c>
      <c r="J5751" s="1" t="n">
        <v>51595</v>
      </c>
      <c r="K5751" s="1" t="n">
        <v>735810180542</v>
      </c>
      <c r="L5751" s="1" t="s">
        <v>4042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7" t="n">
        <v>46203</v>
      </c>
      <c r="C5752" s="1" t="n">
        <v>1</v>
      </c>
      <c r="D5752" s="1" t="s">
        <v>3781</v>
      </c>
      <c r="E5752" s="1" t="n">
        <v>1631</v>
      </c>
      <c r="F5752" s="1" t="s">
        <v>101</v>
      </c>
      <c r="I5752" s="1" t="n">
        <v>15072</v>
      </c>
      <c r="J5752" s="1" t="n">
        <v>108539</v>
      </c>
      <c r="K5752" s="1" t="n">
        <v>7898185800170</v>
      </c>
      <c r="L5752" s="1" t="s">
        <v>4221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7" t="n">
        <v>46203</v>
      </c>
      <c r="C5753" s="1" t="n">
        <v>1</v>
      </c>
      <c r="D5753" s="1" t="s">
        <v>3781</v>
      </c>
      <c r="E5753" s="1" t="n">
        <v>1631</v>
      </c>
      <c r="F5753" s="1" t="s">
        <v>101</v>
      </c>
      <c r="I5753" s="1" t="n">
        <v>15072</v>
      </c>
      <c r="J5753" s="1" t="n">
        <v>24098</v>
      </c>
      <c r="K5753" s="1" t="n">
        <v>7898185800385</v>
      </c>
      <c r="L5753" s="1" t="s">
        <v>4224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7" t="n">
        <v>46203</v>
      </c>
      <c r="C5754" s="1" t="n">
        <v>1</v>
      </c>
      <c r="D5754" s="1" t="s">
        <v>3781</v>
      </c>
      <c r="E5754" s="1" t="n">
        <v>1631</v>
      </c>
      <c r="F5754" s="1" t="s">
        <v>101</v>
      </c>
      <c r="I5754" s="1" t="n">
        <v>15072</v>
      </c>
      <c r="J5754" s="1" t="n">
        <v>25555</v>
      </c>
      <c r="K5754" s="1" t="n">
        <v>7898185800200</v>
      </c>
      <c r="L5754" s="1" t="s">
        <v>4225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7" t="n">
        <v>46203</v>
      </c>
      <c r="C5755" s="1" t="n">
        <v>1</v>
      </c>
      <c r="D5755" s="1" t="s">
        <v>3781</v>
      </c>
      <c r="E5755" s="1" t="n">
        <v>1631</v>
      </c>
      <c r="F5755" s="1" t="s">
        <v>101</v>
      </c>
      <c r="I5755" s="1" t="n">
        <v>15072</v>
      </c>
      <c r="J5755" s="1" t="n">
        <v>26573</v>
      </c>
      <c r="K5755" s="1" t="n">
        <v>7898185800347</v>
      </c>
      <c r="L5755" s="1" t="s">
        <v>4226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7" t="n">
        <v>46203</v>
      </c>
      <c r="C5756" s="1" t="n">
        <v>1</v>
      </c>
      <c r="D5756" s="1" t="s">
        <v>3781</v>
      </c>
      <c r="E5756" s="1" t="n">
        <v>1631</v>
      </c>
      <c r="F5756" s="1" t="s">
        <v>101</v>
      </c>
      <c r="I5756" s="1" t="n">
        <v>15072</v>
      </c>
      <c r="J5756" s="1" t="n">
        <v>26574</v>
      </c>
      <c r="K5756" s="1" t="n">
        <v>7898185800217</v>
      </c>
      <c r="L5756" s="1" t="s">
        <v>4227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7" t="n">
        <v>46203</v>
      </c>
      <c r="C5757" s="1" t="n">
        <v>1</v>
      </c>
      <c r="D5757" s="1" t="s">
        <v>3781</v>
      </c>
      <c r="E5757" s="1" t="n">
        <v>1631</v>
      </c>
      <c r="F5757" s="1" t="s">
        <v>101</v>
      </c>
      <c r="I5757" s="1" t="n">
        <v>15072</v>
      </c>
      <c r="J5757" s="1" t="n">
        <v>29648</v>
      </c>
      <c r="K5757" s="1" t="n">
        <v>7898185800071</v>
      </c>
      <c r="L5757" s="1" t="s">
        <v>4228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7" t="n">
        <v>46203</v>
      </c>
      <c r="C5758" s="1" t="n">
        <v>1</v>
      </c>
      <c r="D5758" s="1" t="s">
        <v>3781</v>
      </c>
      <c r="E5758" s="1" t="n">
        <v>1631</v>
      </c>
      <c r="F5758" s="1" t="s">
        <v>101</v>
      </c>
      <c r="I5758" s="1" t="n">
        <v>15072</v>
      </c>
      <c r="J5758" s="1" t="n">
        <v>30684</v>
      </c>
      <c r="K5758" s="1" t="n">
        <v>7898185800453</v>
      </c>
      <c r="L5758" s="1" t="s">
        <v>4229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7" t="n">
        <v>46203</v>
      </c>
      <c r="C5759" s="1" t="n">
        <v>1</v>
      </c>
      <c r="D5759" s="1" t="s">
        <v>3781</v>
      </c>
      <c r="E5759" s="1" t="n">
        <v>1631</v>
      </c>
      <c r="F5759" s="1" t="s">
        <v>101</v>
      </c>
      <c r="I5759" s="1" t="n">
        <v>15072</v>
      </c>
      <c r="J5759" s="1" t="n">
        <v>41356</v>
      </c>
      <c r="K5759" s="1" t="n">
        <v>7898185800163</v>
      </c>
      <c r="L5759" s="1" t="s">
        <v>4230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7" t="n">
        <v>46203</v>
      </c>
      <c r="C5760" s="1" t="n">
        <v>1</v>
      </c>
      <c r="D5760" s="1" t="s">
        <v>3781</v>
      </c>
      <c r="E5760" s="1" t="n">
        <v>1631</v>
      </c>
      <c r="F5760" s="1" t="s">
        <v>101</v>
      </c>
      <c r="I5760" s="1" t="n">
        <v>15072</v>
      </c>
      <c r="J5760" s="1" t="n">
        <v>41359</v>
      </c>
      <c r="K5760" s="1" t="n">
        <v>7898185800132</v>
      </c>
      <c r="L5760" s="1" t="s">
        <v>4399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7" t="n">
        <v>46203</v>
      </c>
      <c r="C5761" s="1" t="n">
        <v>1</v>
      </c>
      <c r="D5761" s="1" t="s">
        <v>3781</v>
      </c>
      <c r="E5761" s="1" t="n">
        <v>10011</v>
      </c>
      <c r="F5761" s="1" t="s">
        <v>221</v>
      </c>
      <c r="I5761" s="1" t="n">
        <v>34300</v>
      </c>
      <c r="J5761" s="1" t="n">
        <v>100362</v>
      </c>
      <c r="K5761" s="1" t="n">
        <v>233</v>
      </c>
      <c r="L5761" s="1" t="s">
        <v>6229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7" t="n">
        <v>46203</v>
      </c>
      <c r="C5762" s="1" t="n">
        <v>1</v>
      </c>
      <c r="D5762" s="1" t="s">
        <v>3781</v>
      </c>
      <c r="E5762" s="1" t="n">
        <v>10011</v>
      </c>
      <c r="F5762" s="1" t="s">
        <v>221</v>
      </c>
      <c r="I5762" s="1" t="n">
        <v>34300</v>
      </c>
      <c r="J5762" s="1" t="n">
        <v>100363</v>
      </c>
      <c r="K5762" s="1" t="n">
        <v>234</v>
      </c>
      <c r="L5762" s="1" t="s">
        <v>6230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7" t="n">
        <v>46203</v>
      </c>
      <c r="C5763" s="1" t="n">
        <v>1</v>
      </c>
      <c r="D5763" s="1" t="s">
        <v>3781</v>
      </c>
      <c r="E5763" s="1" t="n">
        <v>10011</v>
      </c>
      <c r="F5763" s="1" t="s">
        <v>221</v>
      </c>
      <c r="I5763" s="1" t="n">
        <v>34300</v>
      </c>
      <c r="J5763" s="1" t="n">
        <v>100484</v>
      </c>
      <c r="K5763" s="1" t="n">
        <v>355</v>
      </c>
      <c r="L5763" s="1" t="s">
        <v>6231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7" t="n">
        <v>46203</v>
      </c>
      <c r="C5764" s="1" t="n">
        <v>1</v>
      </c>
      <c r="D5764" s="1" t="s">
        <v>3781</v>
      </c>
      <c r="E5764" s="1" t="n">
        <v>10011</v>
      </c>
      <c r="F5764" s="1" t="s">
        <v>221</v>
      </c>
      <c r="I5764" s="1" t="n">
        <v>34300</v>
      </c>
      <c r="J5764" s="1" t="n">
        <v>41932</v>
      </c>
      <c r="K5764" s="1" t="n">
        <v>1236</v>
      </c>
      <c r="L5764" s="1" t="s">
        <v>6232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7" t="n">
        <v>46203</v>
      </c>
      <c r="C5765" s="1" t="n">
        <v>1</v>
      </c>
      <c r="D5765" s="1" t="s">
        <v>3781</v>
      </c>
      <c r="E5765" s="1" t="n">
        <v>10011</v>
      </c>
      <c r="F5765" s="1" t="s">
        <v>221</v>
      </c>
      <c r="I5765" s="1" t="n">
        <v>34300</v>
      </c>
      <c r="J5765" s="1" t="n">
        <v>41952</v>
      </c>
      <c r="K5765" s="1" t="n">
        <v>1243</v>
      </c>
      <c r="L5765" s="1" t="s">
        <v>6233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7" t="n">
        <v>46203</v>
      </c>
      <c r="C5766" s="1" t="n">
        <v>1</v>
      </c>
      <c r="D5766" s="1" t="s">
        <v>3781</v>
      </c>
      <c r="E5766" s="1" t="n">
        <v>1642</v>
      </c>
      <c r="F5766" s="1" t="s">
        <v>184</v>
      </c>
      <c r="I5766" s="1" t="n">
        <v>1029524</v>
      </c>
      <c r="J5766" s="1" t="n">
        <v>103855</v>
      </c>
      <c r="K5766" s="1" t="n">
        <v>7896289211267</v>
      </c>
      <c r="L5766" s="1" t="s">
        <v>5231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7" t="n">
        <v>46203</v>
      </c>
      <c r="C5767" s="1" t="n">
        <v>1</v>
      </c>
      <c r="D5767" s="1" t="s">
        <v>3781</v>
      </c>
      <c r="E5767" s="1" t="n">
        <v>1642</v>
      </c>
      <c r="F5767" s="1" t="s">
        <v>184</v>
      </c>
      <c r="I5767" s="1" t="n">
        <v>1029524</v>
      </c>
      <c r="J5767" s="1" t="n">
        <v>105780</v>
      </c>
      <c r="K5767" s="1" t="n">
        <v>7896289210017</v>
      </c>
      <c r="L5767" s="1" t="s">
        <v>4164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7" t="n">
        <v>46203</v>
      </c>
      <c r="C5768" s="1" t="n">
        <v>1</v>
      </c>
      <c r="D5768" s="1" t="s">
        <v>3781</v>
      </c>
      <c r="E5768" s="1" t="n">
        <v>1642</v>
      </c>
      <c r="F5768" s="1" t="s">
        <v>184</v>
      </c>
      <c r="I5768" s="1" t="n">
        <v>1029524</v>
      </c>
      <c r="J5768" s="1" t="n">
        <v>105782</v>
      </c>
      <c r="K5768" s="1" t="n">
        <v>7896289210352</v>
      </c>
      <c r="L5768" s="1" t="s">
        <v>4165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7" t="n">
        <v>46203</v>
      </c>
      <c r="C5769" s="1" t="n">
        <v>1</v>
      </c>
      <c r="D5769" s="1" t="s">
        <v>3781</v>
      </c>
      <c r="E5769" s="1" t="n">
        <v>1642</v>
      </c>
      <c r="F5769" s="1" t="s">
        <v>184</v>
      </c>
      <c r="I5769" s="1" t="n">
        <v>1029524</v>
      </c>
      <c r="J5769" s="1" t="n">
        <v>106079</v>
      </c>
      <c r="K5769" s="1" t="n">
        <v>7896289210130</v>
      </c>
      <c r="L5769" s="1" t="s">
        <v>4166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7" t="n">
        <v>46203</v>
      </c>
      <c r="C5770" s="1" t="n">
        <v>1</v>
      </c>
      <c r="D5770" s="1" t="s">
        <v>3781</v>
      </c>
      <c r="E5770" s="1" t="n">
        <v>1642</v>
      </c>
      <c r="F5770" s="1" t="s">
        <v>184</v>
      </c>
      <c r="I5770" s="1" t="n">
        <v>1029524</v>
      </c>
      <c r="J5770" s="1" t="n">
        <v>106274</v>
      </c>
      <c r="K5770" s="1" t="n">
        <v>7896289210086</v>
      </c>
      <c r="L5770" s="1" t="s">
        <v>4167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7" t="n">
        <v>46203</v>
      </c>
      <c r="C5771" s="1" t="n">
        <v>1</v>
      </c>
      <c r="D5771" s="1" t="s">
        <v>3781</v>
      </c>
      <c r="E5771" s="1" t="n">
        <v>1642</v>
      </c>
      <c r="F5771" s="1" t="s">
        <v>184</v>
      </c>
      <c r="I5771" s="1" t="n">
        <v>1029524</v>
      </c>
      <c r="J5771" s="1" t="n">
        <v>106280</v>
      </c>
      <c r="K5771" s="1" t="n">
        <v>7896289210062</v>
      </c>
      <c r="L5771" s="1" t="s">
        <v>4168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7" t="n">
        <v>46203</v>
      </c>
      <c r="C5772" s="1" t="n">
        <v>1</v>
      </c>
      <c r="D5772" s="1" t="s">
        <v>3781</v>
      </c>
      <c r="E5772" s="1" t="n">
        <v>1642</v>
      </c>
      <c r="F5772" s="1" t="s">
        <v>184</v>
      </c>
      <c r="I5772" s="1" t="n">
        <v>1029524</v>
      </c>
      <c r="J5772" s="1" t="n">
        <v>106407</v>
      </c>
      <c r="K5772" s="1" t="n">
        <v>7896289210031</v>
      </c>
      <c r="L5772" s="1" t="s">
        <v>4169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7" t="n">
        <v>46203</v>
      </c>
      <c r="C5773" s="1" t="n">
        <v>1</v>
      </c>
      <c r="D5773" s="1" t="s">
        <v>3781</v>
      </c>
      <c r="E5773" s="1" t="n">
        <v>1642</v>
      </c>
      <c r="F5773" s="1" t="s">
        <v>184</v>
      </c>
      <c r="I5773" s="1" t="n">
        <v>1029524</v>
      </c>
      <c r="J5773" s="1" t="n">
        <v>107815</v>
      </c>
      <c r="K5773" s="1" t="n">
        <v>7896289210147</v>
      </c>
      <c r="L5773" s="1" t="s">
        <v>5319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7" t="n">
        <v>46203</v>
      </c>
      <c r="C5774" s="1" t="n">
        <v>2</v>
      </c>
      <c r="D5774" s="1" t="s">
        <v>3825</v>
      </c>
      <c r="E5774" s="1" t="n">
        <v>33</v>
      </c>
      <c r="F5774" s="1" t="s">
        <v>93</v>
      </c>
      <c r="I5774" s="1" t="n">
        <v>1806</v>
      </c>
      <c r="J5774" s="1" t="n">
        <v>72679</v>
      </c>
      <c r="K5774" s="1" t="n">
        <v>246</v>
      </c>
      <c r="L5774" s="1" t="s">
        <v>212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7" t="n">
        <v>46203</v>
      </c>
      <c r="C5775" s="1" t="n">
        <v>2</v>
      </c>
      <c r="D5775" s="1" t="s">
        <v>3825</v>
      </c>
      <c r="E5775" s="1" t="n">
        <v>33</v>
      </c>
      <c r="F5775" s="1" t="s">
        <v>93</v>
      </c>
      <c r="I5775" s="1" t="n">
        <v>1906</v>
      </c>
      <c r="J5775" s="1" t="n">
        <v>72679</v>
      </c>
      <c r="K5775" s="1" t="n">
        <v>246</v>
      </c>
      <c r="L5775" s="1" t="s">
        <v>212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7" t="n">
        <v>46203</v>
      </c>
      <c r="C5776" s="1" t="n">
        <v>2</v>
      </c>
      <c r="D5776" s="1" t="s">
        <v>3825</v>
      </c>
      <c r="E5776" s="1" t="n">
        <v>33</v>
      </c>
      <c r="F5776" s="1" t="s">
        <v>93</v>
      </c>
      <c r="I5776" s="1" t="n">
        <v>2006</v>
      </c>
      <c r="J5776" s="1" t="n">
        <v>72679</v>
      </c>
      <c r="K5776" s="1" t="n">
        <v>246</v>
      </c>
      <c r="L5776" s="1" t="s">
        <v>212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7" t="n">
        <v>46203</v>
      </c>
      <c r="C5777" s="1" t="n">
        <v>2</v>
      </c>
      <c r="D5777" s="1" t="s">
        <v>3825</v>
      </c>
      <c r="E5777" s="1" t="n">
        <v>33</v>
      </c>
      <c r="F5777" s="1" t="s">
        <v>93</v>
      </c>
      <c r="I5777" s="1" t="n">
        <v>3006</v>
      </c>
      <c r="J5777" s="1" t="n">
        <v>100130</v>
      </c>
      <c r="K5777" s="1" t="n">
        <v>131</v>
      </c>
      <c r="L5777" s="1" t="s">
        <v>4106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7" t="n">
        <v>46203</v>
      </c>
      <c r="C5778" s="1" t="n">
        <v>2</v>
      </c>
      <c r="D5778" s="1" t="s">
        <v>3825</v>
      </c>
      <c r="E5778" s="1" t="n">
        <v>33</v>
      </c>
      <c r="F5778" s="1" t="s">
        <v>93</v>
      </c>
      <c r="I5778" s="1" t="n">
        <v>3006</v>
      </c>
      <c r="J5778" s="1" t="n">
        <v>100135</v>
      </c>
      <c r="K5778" s="1" t="n">
        <v>136</v>
      </c>
      <c r="L5778" s="1" t="s">
        <v>4108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7" t="n">
        <v>46203</v>
      </c>
      <c r="C5779" s="1" t="n">
        <v>2</v>
      </c>
      <c r="D5779" s="1" t="s">
        <v>3825</v>
      </c>
      <c r="E5779" s="1" t="n">
        <v>33</v>
      </c>
      <c r="F5779" s="1" t="s">
        <v>93</v>
      </c>
      <c r="I5779" s="1" t="n">
        <v>3006</v>
      </c>
      <c r="J5779" s="1" t="n">
        <v>100148</v>
      </c>
      <c r="K5779" s="1" t="n">
        <v>149</v>
      </c>
      <c r="L5779" s="1" t="s">
        <v>4109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7" t="n">
        <v>46203</v>
      </c>
      <c r="C5780" s="1" t="n">
        <v>2</v>
      </c>
      <c r="D5780" s="1" t="s">
        <v>3825</v>
      </c>
      <c r="E5780" s="1" t="n">
        <v>33</v>
      </c>
      <c r="F5780" s="1" t="s">
        <v>93</v>
      </c>
      <c r="I5780" s="1" t="n">
        <v>3006</v>
      </c>
      <c r="J5780" s="1" t="n">
        <v>100297</v>
      </c>
      <c r="K5780" s="1" t="n">
        <v>70293</v>
      </c>
      <c r="L5780" s="1" t="s">
        <v>4110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7" t="n">
        <v>46203</v>
      </c>
      <c r="C5781" s="1" t="n">
        <v>2</v>
      </c>
      <c r="D5781" s="1" t="s">
        <v>3825</v>
      </c>
      <c r="E5781" s="1" t="n">
        <v>33</v>
      </c>
      <c r="F5781" s="1" t="s">
        <v>93</v>
      </c>
      <c r="I5781" s="1" t="n">
        <v>3006</v>
      </c>
      <c r="J5781" s="1" t="n">
        <v>110142</v>
      </c>
      <c r="K5781" s="1" t="n">
        <v>16699</v>
      </c>
      <c r="L5781" s="1" t="s">
        <v>4111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7" t="n">
        <v>46203</v>
      </c>
      <c r="C5782" s="1" t="n">
        <v>2</v>
      </c>
      <c r="D5782" s="1" t="s">
        <v>3825</v>
      </c>
      <c r="E5782" s="1" t="n">
        <v>33</v>
      </c>
      <c r="F5782" s="1" t="s">
        <v>93</v>
      </c>
      <c r="I5782" s="1" t="n">
        <v>3006</v>
      </c>
      <c r="J5782" s="1" t="n">
        <v>110168</v>
      </c>
      <c r="K5782" s="1" t="n">
        <v>37365</v>
      </c>
      <c r="L5782" s="1" t="s">
        <v>4112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7" t="n">
        <v>46203</v>
      </c>
      <c r="C5783" s="1" t="n">
        <v>2</v>
      </c>
      <c r="D5783" s="1" t="s">
        <v>3825</v>
      </c>
      <c r="E5783" s="1" t="n">
        <v>33</v>
      </c>
      <c r="F5783" s="1" t="s">
        <v>93</v>
      </c>
      <c r="I5783" s="1" t="n">
        <v>3006</v>
      </c>
      <c r="J5783" s="1" t="n">
        <v>110263</v>
      </c>
      <c r="K5783" s="1" t="n">
        <v>41228</v>
      </c>
      <c r="L5783" s="1" t="s">
        <v>4390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7" t="n">
        <v>46203</v>
      </c>
      <c r="C5784" s="1" t="n">
        <v>2</v>
      </c>
      <c r="D5784" s="1" t="s">
        <v>3825</v>
      </c>
      <c r="E5784" s="1" t="n">
        <v>33</v>
      </c>
      <c r="F5784" s="1" t="s">
        <v>93</v>
      </c>
      <c r="I5784" s="1" t="n">
        <v>3006</v>
      </c>
      <c r="J5784" s="1" t="n">
        <v>110489</v>
      </c>
      <c r="K5784" s="1" t="n">
        <v>54743</v>
      </c>
      <c r="L5784" s="1" t="s">
        <v>4114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7" t="n">
        <v>46203</v>
      </c>
      <c r="C5785" s="1" t="n">
        <v>2</v>
      </c>
      <c r="D5785" s="1" t="s">
        <v>3825</v>
      </c>
      <c r="E5785" s="1" t="n">
        <v>33</v>
      </c>
      <c r="F5785" s="1" t="s">
        <v>93</v>
      </c>
      <c r="I5785" s="1" t="n">
        <v>3006</v>
      </c>
      <c r="J5785" s="1" t="n">
        <v>80078</v>
      </c>
      <c r="K5785" s="1" t="n">
        <v>710</v>
      </c>
      <c r="L5785" s="1" t="s">
        <v>4115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7" t="n">
        <v>46203</v>
      </c>
      <c r="C5786" s="1" t="n">
        <v>2</v>
      </c>
      <c r="D5786" s="1" t="s">
        <v>3825</v>
      </c>
      <c r="E5786" s="1" t="n">
        <v>33</v>
      </c>
      <c r="F5786" s="1" t="s">
        <v>93</v>
      </c>
      <c r="I5786" s="1" t="n">
        <v>3006</v>
      </c>
      <c r="J5786" s="1" t="n">
        <v>81106</v>
      </c>
      <c r="K5786" s="1" t="n">
        <v>1168</v>
      </c>
      <c r="L5786" s="1" t="s">
        <v>5540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7" t="n">
        <v>46203</v>
      </c>
      <c r="C5787" s="1" t="n">
        <v>2</v>
      </c>
      <c r="D5787" s="1" t="s">
        <v>3825</v>
      </c>
      <c r="E5787" s="1" t="n">
        <v>33</v>
      </c>
      <c r="F5787" s="1" t="s">
        <v>93</v>
      </c>
      <c r="I5787" s="1" t="n">
        <v>30061</v>
      </c>
      <c r="J5787" s="1" t="n">
        <v>100062</v>
      </c>
      <c r="K5787" s="1" t="n">
        <v>63</v>
      </c>
      <c r="L5787" s="1" t="s">
        <v>4117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7" t="n">
        <v>46203</v>
      </c>
      <c r="C5788" s="1" t="n">
        <v>2</v>
      </c>
      <c r="D5788" s="1" t="s">
        <v>3825</v>
      </c>
      <c r="E5788" s="1" t="n">
        <v>33</v>
      </c>
      <c r="F5788" s="1" t="s">
        <v>93</v>
      </c>
      <c r="I5788" s="1" t="n">
        <v>30061</v>
      </c>
      <c r="J5788" s="1" t="n">
        <v>100109</v>
      </c>
      <c r="K5788" s="1" t="n">
        <v>110</v>
      </c>
      <c r="L5788" s="1" t="s">
        <v>4120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7" t="n">
        <v>46203</v>
      </c>
      <c r="C5789" s="1" t="n">
        <v>2</v>
      </c>
      <c r="D5789" s="1" t="s">
        <v>3825</v>
      </c>
      <c r="E5789" s="1" t="n">
        <v>33</v>
      </c>
      <c r="F5789" s="1" t="s">
        <v>93</v>
      </c>
      <c r="I5789" s="1" t="n">
        <v>30061</v>
      </c>
      <c r="J5789" s="1" t="n">
        <v>100110</v>
      </c>
      <c r="K5789" s="1" t="n">
        <v>111</v>
      </c>
      <c r="L5789" s="1" t="s">
        <v>4121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7" t="n">
        <v>46203</v>
      </c>
      <c r="C5790" s="1" t="n">
        <v>2</v>
      </c>
      <c r="D5790" s="1" t="s">
        <v>3825</v>
      </c>
      <c r="E5790" s="1" t="n">
        <v>33</v>
      </c>
      <c r="F5790" s="1" t="s">
        <v>93</v>
      </c>
      <c r="I5790" s="1" t="n">
        <v>30061</v>
      </c>
      <c r="J5790" s="1" t="n">
        <v>100112</v>
      </c>
      <c r="K5790" s="1" t="n">
        <v>113</v>
      </c>
      <c r="L5790" s="1" t="s">
        <v>4122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7" t="n">
        <v>46203</v>
      </c>
      <c r="C5791" s="1" t="n">
        <v>2</v>
      </c>
      <c r="D5791" s="1" t="s">
        <v>3825</v>
      </c>
      <c r="E5791" s="1" t="n">
        <v>33</v>
      </c>
      <c r="F5791" s="1" t="s">
        <v>93</v>
      </c>
      <c r="I5791" s="1" t="n">
        <v>30061</v>
      </c>
      <c r="J5791" s="1" t="n">
        <v>100116</v>
      </c>
      <c r="K5791" s="1" t="n">
        <v>117</v>
      </c>
      <c r="L5791" s="1" t="s">
        <v>4123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7" t="n">
        <v>46203</v>
      </c>
      <c r="C5792" s="1" t="n">
        <v>2</v>
      </c>
      <c r="D5792" s="1" t="s">
        <v>3825</v>
      </c>
      <c r="E5792" s="1" t="n">
        <v>33</v>
      </c>
      <c r="F5792" s="1" t="s">
        <v>93</v>
      </c>
      <c r="I5792" s="1" t="n">
        <v>30061</v>
      </c>
      <c r="J5792" s="1" t="n">
        <v>100121</v>
      </c>
      <c r="K5792" s="1" t="n">
        <v>122</v>
      </c>
      <c r="L5792" s="1" t="s">
        <v>4196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7" t="n">
        <v>46203</v>
      </c>
      <c r="C5793" s="1" t="n">
        <v>2</v>
      </c>
      <c r="D5793" s="1" t="s">
        <v>3825</v>
      </c>
      <c r="E5793" s="1" t="n">
        <v>33</v>
      </c>
      <c r="F5793" s="1" t="s">
        <v>93</v>
      </c>
      <c r="I5793" s="1" t="n">
        <v>30061</v>
      </c>
      <c r="J5793" s="1" t="n">
        <v>100122</v>
      </c>
      <c r="K5793" s="1" t="n">
        <v>123</v>
      </c>
      <c r="L5793" s="1" t="s">
        <v>4125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7" t="n">
        <v>46203</v>
      </c>
      <c r="C5794" s="1" t="n">
        <v>2</v>
      </c>
      <c r="D5794" s="1" t="s">
        <v>3825</v>
      </c>
      <c r="E5794" s="1" t="n">
        <v>33</v>
      </c>
      <c r="F5794" s="1" t="s">
        <v>93</v>
      </c>
      <c r="I5794" s="1" t="n">
        <v>30061</v>
      </c>
      <c r="J5794" s="1" t="n">
        <v>100123</v>
      </c>
      <c r="K5794" s="1" t="n">
        <v>124</v>
      </c>
      <c r="L5794" s="1" t="s">
        <v>4126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7" t="n">
        <v>46203</v>
      </c>
      <c r="C5795" s="1" t="n">
        <v>2</v>
      </c>
      <c r="D5795" s="1" t="s">
        <v>3825</v>
      </c>
      <c r="E5795" s="1" t="n">
        <v>33</v>
      </c>
      <c r="F5795" s="1" t="s">
        <v>93</v>
      </c>
      <c r="I5795" s="1" t="n">
        <v>30061</v>
      </c>
      <c r="J5795" s="1" t="n">
        <v>100124</v>
      </c>
      <c r="K5795" s="1" t="n">
        <v>125</v>
      </c>
      <c r="L5795" s="1" t="s">
        <v>4127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7" t="n">
        <v>46203</v>
      </c>
      <c r="C5796" s="1" t="n">
        <v>2</v>
      </c>
      <c r="D5796" s="1" t="s">
        <v>3825</v>
      </c>
      <c r="E5796" s="1" t="n">
        <v>33</v>
      </c>
      <c r="F5796" s="1" t="s">
        <v>93</v>
      </c>
      <c r="I5796" s="1" t="n">
        <v>30061</v>
      </c>
      <c r="J5796" s="1" t="n">
        <v>100125</v>
      </c>
      <c r="K5796" s="1" t="n">
        <v>126</v>
      </c>
      <c r="L5796" s="1" t="s">
        <v>4197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7" t="n">
        <v>46203</v>
      </c>
      <c r="C5797" s="1" t="n">
        <v>2</v>
      </c>
      <c r="D5797" s="1" t="s">
        <v>3825</v>
      </c>
      <c r="E5797" s="1" t="n">
        <v>33</v>
      </c>
      <c r="F5797" s="1" t="s">
        <v>93</v>
      </c>
      <c r="I5797" s="1" t="n">
        <v>30061</v>
      </c>
      <c r="J5797" s="1" t="n">
        <v>100129</v>
      </c>
      <c r="K5797" s="1" t="n">
        <v>130</v>
      </c>
      <c r="L5797" s="1" t="s">
        <v>4128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7" t="n">
        <v>46203</v>
      </c>
      <c r="C5798" s="1" t="n">
        <v>2</v>
      </c>
      <c r="D5798" s="1" t="s">
        <v>3825</v>
      </c>
      <c r="E5798" s="1" t="n">
        <v>33</v>
      </c>
      <c r="F5798" s="1" t="s">
        <v>93</v>
      </c>
      <c r="I5798" s="1" t="n">
        <v>30061</v>
      </c>
      <c r="J5798" s="1" t="n">
        <v>100131</v>
      </c>
      <c r="K5798" s="1" t="n">
        <v>132</v>
      </c>
      <c r="L5798" s="1" t="s">
        <v>4540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7" t="n">
        <v>46203</v>
      </c>
      <c r="C5799" s="1" t="n">
        <v>2</v>
      </c>
      <c r="D5799" s="1" t="s">
        <v>3825</v>
      </c>
      <c r="E5799" s="1" t="n">
        <v>33</v>
      </c>
      <c r="F5799" s="1" t="s">
        <v>93</v>
      </c>
      <c r="I5799" s="1" t="n">
        <v>30061</v>
      </c>
      <c r="J5799" s="1" t="n">
        <v>100133</v>
      </c>
      <c r="K5799" s="1" t="n">
        <v>134</v>
      </c>
      <c r="L5799" s="1" t="s">
        <v>4129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7" t="n">
        <v>46203</v>
      </c>
      <c r="C5800" s="1" t="n">
        <v>6</v>
      </c>
      <c r="D5800" s="1" t="s">
        <v>3844</v>
      </c>
      <c r="E5800" s="1" t="n">
        <v>33</v>
      </c>
      <c r="F5800" s="1" t="s">
        <v>93</v>
      </c>
      <c r="I5800" s="1" t="n">
        <v>5204</v>
      </c>
      <c r="J5800" s="1" t="n">
        <v>72679</v>
      </c>
      <c r="K5800" s="1" t="n">
        <v>246</v>
      </c>
      <c r="L5800" s="1" t="s">
        <v>212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7" t="n">
        <v>46203</v>
      </c>
      <c r="C5801" s="1" t="n">
        <v>6</v>
      </c>
      <c r="D5801" s="1" t="s">
        <v>3844</v>
      </c>
      <c r="E5801" s="1" t="n">
        <v>33</v>
      </c>
      <c r="F5801" s="1" t="s">
        <v>93</v>
      </c>
      <c r="I5801" s="1" t="n">
        <v>5213</v>
      </c>
      <c r="J5801" s="1" t="n">
        <v>72679</v>
      </c>
      <c r="K5801" s="1" t="n">
        <v>246</v>
      </c>
      <c r="L5801" s="1" t="s">
        <v>212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7" t="n">
        <v>46203</v>
      </c>
      <c r="C5802" s="1" t="n">
        <v>6</v>
      </c>
      <c r="D5802" s="1" t="s">
        <v>3844</v>
      </c>
      <c r="E5802" s="1" t="n">
        <v>33</v>
      </c>
      <c r="F5802" s="1" t="s">
        <v>93</v>
      </c>
      <c r="I5802" s="1" t="n">
        <v>5215</v>
      </c>
      <c r="J5802" s="1" t="n">
        <v>72679</v>
      </c>
      <c r="K5802" s="1" t="n">
        <v>246</v>
      </c>
      <c r="L5802" s="1" t="s">
        <v>212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7" t="n">
        <v>46203</v>
      </c>
      <c r="C5803" s="1" t="n">
        <v>6</v>
      </c>
      <c r="D5803" s="1" t="s">
        <v>3844</v>
      </c>
      <c r="E5803" s="1" t="n">
        <v>33</v>
      </c>
      <c r="F5803" s="1" t="s">
        <v>93</v>
      </c>
      <c r="I5803" s="1" t="n">
        <v>5219</v>
      </c>
      <c r="J5803" s="1" t="n">
        <v>100130</v>
      </c>
      <c r="K5803" s="1" t="n">
        <v>131</v>
      </c>
      <c r="L5803" s="1" t="s">
        <v>4106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7" t="n">
        <v>46203</v>
      </c>
      <c r="C5804" s="1" t="n">
        <v>6</v>
      </c>
      <c r="D5804" s="1" t="s">
        <v>3844</v>
      </c>
      <c r="E5804" s="1" t="n">
        <v>33</v>
      </c>
      <c r="F5804" s="1" t="s">
        <v>93</v>
      </c>
      <c r="I5804" s="1" t="n">
        <v>5219</v>
      </c>
      <c r="J5804" s="1" t="n">
        <v>100135</v>
      </c>
      <c r="K5804" s="1" t="n">
        <v>136</v>
      </c>
      <c r="L5804" s="1" t="s">
        <v>4108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7" t="n">
        <v>46203</v>
      </c>
      <c r="C5805" s="1" t="n">
        <v>6</v>
      </c>
      <c r="D5805" s="1" t="s">
        <v>3844</v>
      </c>
      <c r="E5805" s="1" t="n">
        <v>33</v>
      </c>
      <c r="F5805" s="1" t="s">
        <v>93</v>
      </c>
      <c r="I5805" s="1" t="n">
        <v>5219</v>
      </c>
      <c r="J5805" s="1" t="n">
        <v>100148</v>
      </c>
      <c r="K5805" s="1" t="n">
        <v>149</v>
      </c>
      <c r="L5805" s="1" t="s">
        <v>4109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7" t="n">
        <v>46203</v>
      </c>
      <c r="C5806" s="1" t="n">
        <v>6</v>
      </c>
      <c r="D5806" s="1" t="s">
        <v>3844</v>
      </c>
      <c r="E5806" s="1" t="n">
        <v>33</v>
      </c>
      <c r="F5806" s="1" t="s">
        <v>93</v>
      </c>
      <c r="I5806" s="1" t="n">
        <v>5219</v>
      </c>
      <c r="J5806" s="1" t="n">
        <v>100297</v>
      </c>
      <c r="K5806" s="1" t="n">
        <v>70293</v>
      </c>
      <c r="L5806" s="1" t="s">
        <v>4110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7" t="n">
        <v>46203</v>
      </c>
      <c r="C5807" s="1" t="n">
        <v>6</v>
      </c>
      <c r="D5807" s="1" t="s">
        <v>3844</v>
      </c>
      <c r="E5807" s="1" t="n">
        <v>33</v>
      </c>
      <c r="F5807" s="1" t="s">
        <v>93</v>
      </c>
      <c r="I5807" s="1" t="n">
        <v>5219</v>
      </c>
      <c r="J5807" s="1" t="n">
        <v>110142</v>
      </c>
      <c r="K5807" s="1" t="n">
        <v>16699</v>
      </c>
      <c r="L5807" s="1" t="s">
        <v>4111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7" t="n">
        <v>46203</v>
      </c>
      <c r="C5808" s="1" t="n">
        <v>6</v>
      </c>
      <c r="D5808" s="1" t="s">
        <v>3844</v>
      </c>
      <c r="E5808" s="1" t="n">
        <v>33</v>
      </c>
      <c r="F5808" s="1" t="s">
        <v>93</v>
      </c>
      <c r="I5808" s="1" t="n">
        <v>5219</v>
      </c>
      <c r="J5808" s="1" t="n">
        <v>110168</v>
      </c>
      <c r="K5808" s="1" t="n">
        <v>37365</v>
      </c>
      <c r="L5808" s="1" t="s">
        <v>4112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7" t="n">
        <v>46203</v>
      </c>
      <c r="C5809" s="1" t="n">
        <v>6</v>
      </c>
      <c r="D5809" s="1" t="s">
        <v>3844</v>
      </c>
      <c r="E5809" s="1" t="n">
        <v>33</v>
      </c>
      <c r="F5809" s="1" t="s">
        <v>93</v>
      </c>
      <c r="I5809" s="1" t="n">
        <v>5219</v>
      </c>
      <c r="J5809" s="1" t="n">
        <v>110263</v>
      </c>
      <c r="K5809" s="1" t="n">
        <v>41228</v>
      </c>
      <c r="L5809" s="1" t="s">
        <v>4390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7" t="n">
        <v>46203</v>
      </c>
      <c r="C5810" s="1" t="n">
        <v>6</v>
      </c>
      <c r="D5810" s="1" t="s">
        <v>3844</v>
      </c>
      <c r="E5810" s="1" t="n">
        <v>33</v>
      </c>
      <c r="F5810" s="1" t="s">
        <v>93</v>
      </c>
      <c r="I5810" s="1" t="n">
        <v>5219</v>
      </c>
      <c r="J5810" s="1" t="n">
        <v>110489</v>
      </c>
      <c r="K5810" s="1" t="n">
        <v>54743</v>
      </c>
      <c r="L5810" s="1" t="s">
        <v>4114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7" t="n">
        <v>46203</v>
      </c>
      <c r="C5811" s="1" t="n">
        <v>6</v>
      </c>
      <c r="D5811" s="1" t="s">
        <v>3844</v>
      </c>
      <c r="E5811" s="1" t="n">
        <v>33</v>
      </c>
      <c r="F5811" s="1" t="s">
        <v>93</v>
      </c>
      <c r="I5811" s="1" t="n">
        <v>5219</v>
      </c>
      <c r="J5811" s="1" t="n">
        <v>80078</v>
      </c>
      <c r="K5811" s="1" t="n">
        <v>710</v>
      </c>
      <c r="L5811" s="1" t="s">
        <v>4115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7" t="n">
        <v>46203</v>
      </c>
      <c r="C5812" s="1" t="n">
        <v>6</v>
      </c>
      <c r="D5812" s="1" t="s">
        <v>3844</v>
      </c>
      <c r="E5812" s="1" t="n">
        <v>33</v>
      </c>
      <c r="F5812" s="1" t="s">
        <v>93</v>
      </c>
      <c r="I5812" s="1" t="n">
        <v>5219</v>
      </c>
      <c r="J5812" s="1" t="n">
        <v>81106</v>
      </c>
      <c r="K5812" s="1" t="n">
        <v>1168</v>
      </c>
      <c r="L5812" s="1" t="s">
        <v>5540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7" t="n">
        <v>46203</v>
      </c>
      <c r="C5813" s="1" t="n">
        <v>6</v>
      </c>
      <c r="D5813" s="1" t="s">
        <v>3844</v>
      </c>
      <c r="E5813" s="1" t="n">
        <v>33</v>
      </c>
      <c r="F5813" s="1" t="s">
        <v>93</v>
      </c>
      <c r="I5813" s="1" t="n">
        <v>5222</v>
      </c>
      <c r="J5813" s="1" t="n">
        <v>100062</v>
      </c>
      <c r="K5813" s="1" t="n">
        <v>63</v>
      </c>
      <c r="L5813" s="1" t="s">
        <v>4117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7" t="n">
        <v>46203</v>
      </c>
      <c r="C5814" s="1" t="n">
        <v>6</v>
      </c>
      <c r="D5814" s="1" t="s">
        <v>3844</v>
      </c>
      <c r="E5814" s="1" t="n">
        <v>33</v>
      </c>
      <c r="F5814" s="1" t="s">
        <v>93</v>
      </c>
      <c r="I5814" s="1" t="n">
        <v>5222</v>
      </c>
      <c r="J5814" s="1" t="n">
        <v>100109</v>
      </c>
      <c r="K5814" s="1" t="n">
        <v>110</v>
      </c>
      <c r="L5814" s="1" t="s">
        <v>4120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7" t="n">
        <v>46203</v>
      </c>
      <c r="C5815" s="1" t="n">
        <v>6</v>
      </c>
      <c r="D5815" s="1" t="s">
        <v>3844</v>
      </c>
      <c r="E5815" s="1" t="n">
        <v>33</v>
      </c>
      <c r="F5815" s="1" t="s">
        <v>93</v>
      </c>
      <c r="I5815" s="1" t="n">
        <v>5222</v>
      </c>
      <c r="J5815" s="1" t="n">
        <v>100110</v>
      </c>
      <c r="K5815" s="1" t="n">
        <v>111</v>
      </c>
      <c r="L5815" s="1" t="s">
        <v>4121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7" t="n">
        <v>46203</v>
      </c>
      <c r="C5816" s="1" t="n">
        <v>6</v>
      </c>
      <c r="D5816" s="1" t="s">
        <v>3844</v>
      </c>
      <c r="E5816" s="1" t="n">
        <v>33</v>
      </c>
      <c r="F5816" s="1" t="s">
        <v>93</v>
      </c>
      <c r="I5816" s="1" t="n">
        <v>5222</v>
      </c>
      <c r="J5816" s="1" t="n">
        <v>100112</v>
      </c>
      <c r="K5816" s="1" t="n">
        <v>113</v>
      </c>
      <c r="L5816" s="1" t="s">
        <v>4122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7" t="n">
        <v>46203</v>
      </c>
      <c r="C5817" s="1" t="n">
        <v>6</v>
      </c>
      <c r="D5817" s="1" t="s">
        <v>3844</v>
      </c>
      <c r="E5817" s="1" t="n">
        <v>33</v>
      </c>
      <c r="F5817" s="1" t="s">
        <v>93</v>
      </c>
      <c r="I5817" s="1" t="n">
        <v>5222</v>
      </c>
      <c r="J5817" s="1" t="n">
        <v>100116</v>
      </c>
      <c r="K5817" s="1" t="n">
        <v>117</v>
      </c>
      <c r="L5817" s="1" t="s">
        <v>4123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7" t="n">
        <v>46203</v>
      </c>
      <c r="C5818" s="1" t="n">
        <v>6</v>
      </c>
      <c r="D5818" s="1" t="s">
        <v>3844</v>
      </c>
      <c r="E5818" s="1" t="n">
        <v>33</v>
      </c>
      <c r="F5818" s="1" t="s">
        <v>93</v>
      </c>
      <c r="I5818" s="1" t="n">
        <v>5222</v>
      </c>
      <c r="J5818" s="1" t="n">
        <v>100121</v>
      </c>
      <c r="K5818" s="1" t="n">
        <v>122</v>
      </c>
      <c r="L5818" s="1" t="s">
        <v>4196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7" t="n">
        <v>46203</v>
      </c>
      <c r="C5819" s="1" t="n">
        <v>6</v>
      </c>
      <c r="D5819" s="1" t="s">
        <v>3844</v>
      </c>
      <c r="E5819" s="1" t="n">
        <v>33</v>
      </c>
      <c r="F5819" s="1" t="s">
        <v>93</v>
      </c>
      <c r="I5819" s="1" t="n">
        <v>5222</v>
      </c>
      <c r="J5819" s="1" t="n">
        <v>100122</v>
      </c>
      <c r="K5819" s="1" t="n">
        <v>123</v>
      </c>
      <c r="L5819" s="1" t="s">
        <v>4125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7" t="n">
        <v>46203</v>
      </c>
      <c r="C5820" s="1" t="n">
        <v>6</v>
      </c>
      <c r="D5820" s="1" t="s">
        <v>3844</v>
      </c>
      <c r="E5820" s="1" t="n">
        <v>33</v>
      </c>
      <c r="F5820" s="1" t="s">
        <v>93</v>
      </c>
      <c r="I5820" s="1" t="n">
        <v>5222</v>
      </c>
      <c r="J5820" s="1" t="n">
        <v>100123</v>
      </c>
      <c r="K5820" s="1" t="n">
        <v>124</v>
      </c>
      <c r="L5820" s="1" t="s">
        <v>4126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7" t="n">
        <v>46203</v>
      </c>
      <c r="C5821" s="1" t="n">
        <v>6</v>
      </c>
      <c r="D5821" s="1" t="s">
        <v>3844</v>
      </c>
      <c r="E5821" s="1" t="n">
        <v>33</v>
      </c>
      <c r="F5821" s="1" t="s">
        <v>93</v>
      </c>
      <c r="I5821" s="1" t="n">
        <v>5222</v>
      </c>
      <c r="J5821" s="1" t="n">
        <v>100124</v>
      </c>
      <c r="K5821" s="1" t="n">
        <v>125</v>
      </c>
      <c r="L5821" s="1" t="s">
        <v>4127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7" t="n">
        <v>46203</v>
      </c>
      <c r="C5822" s="1" t="n">
        <v>6</v>
      </c>
      <c r="D5822" s="1" t="s">
        <v>3844</v>
      </c>
      <c r="E5822" s="1" t="n">
        <v>33</v>
      </c>
      <c r="F5822" s="1" t="s">
        <v>93</v>
      </c>
      <c r="I5822" s="1" t="n">
        <v>5222</v>
      </c>
      <c r="J5822" s="1" t="n">
        <v>100125</v>
      </c>
      <c r="K5822" s="1" t="n">
        <v>126</v>
      </c>
      <c r="L5822" s="1" t="s">
        <v>4197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7" t="n">
        <v>46203</v>
      </c>
      <c r="C5823" s="1" t="n">
        <v>6</v>
      </c>
      <c r="D5823" s="1" t="s">
        <v>3844</v>
      </c>
      <c r="E5823" s="1" t="n">
        <v>33</v>
      </c>
      <c r="F5823" s="1" t="s">
        <v>93</v>
      </c>
      <c r="I5823" s="1" t="n">
        <v>5222</v>
      </c>
      <c r="J5823" s="1" t="n">
        <v>100129</v>
      </c>
      <c r="K5823" s="1" t="n">
        <v>130</v>
      </c>
      <c r="L5823" s="1" t="s">
        <v>4128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7" t="n">
        <v>46203</v>
      </c>
      <c r="C5824" s="1" t="n">
        <v>6</v>
      </c>
      <c r="D5824" s="1" t="s">
        <v>3844</v>
      </c>
      <c r="E5824" s="1" t="n">
        <v>33</v>
      </c>
      <c r="F5824" s="1" t="s">
        <v>93</v>
      </c>
      <c r="I5824" s="1" t="n">
        <v>5222</v>
      </c>
      <c r="J5824" s="1" t="n">
        <v>100131</v>
      </c>
      <c r="K5824" s="1" t="n">
        <v>132</v>
      </c>
      <c r="L5824" s="1" t="s">
        <v>4540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7" t="n">
        <v>46203</v>
      </c>
      <c r="C5825" s="1" t="n">
        <v>6</v>
      </c>
      <c r="D5825" s="1" t="s">
        <v>3844</v>
      </c>
      <c r="E5825" s="1" t="n">
        <v>33</v>
      </c>
      <c r="F5825" s="1" t="s">
        <v>93</v>
      </c>
      <c r="I5825" s="1" t="n">
        <v>5222</v>
      </c>
      <c r="J5825" s="1" t="n">
        <v>100133</v>
      </c>
      <c r="K5825" s="1" t="n">
        <v>134</v>
      </c>
      <c r="L5825" s="1" t="s">
        <v>4129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7" t="n">
        <v>46203</v>
      </c>
      <c r="C5826" s="1" t="n">
        <v>22</v>
      </c>
      <c r="D5826" s="1" t="s">
        <v>3850</v>
      </c>
      <c r="E5826" s="1" t="n">
        <v>33</v>
      </c>
      <c r="F5826" s="1" t="s">
        <v>93</v>
      </c>
      <c r="I5826" s="1" t="n">
        <v>5206</v>
      </c>
      <c r="J5826" s="1" t="n">
        <v>100000</v>
      </c>
      <c r="K5826" s="1" t="n">
        <v>1</v>
      </c>
      <c r="L5826" s="1" t="s">
        <v>3851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7" t="n">
        <v>46203</v>
      </c>
      <c r="C5827" s="1" t="n">
        <v>22</v>
      </c>
      <c r="D5827" s="1" t="s">
        <v>3850</v>
      </c>
      <c r="E5827" s="1" t="n">
        <v>33</v>
      </c>
      <c r="F5827" s="1" t="s">
        <v>93</v>
      </c>
      <c r="I5827" s="1" t="n">
        <v>5206</v>
      </c>
      <c r="J5827" s="1" t="n">
        <v>100006</v>
      </c>
      <c r="K5827" s="1" t="n">
        <v>7</v>
      </c>
      <c r="L5827" s="1" t="s">
        <v>3853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7" t="n">
        <v>46203</v>
      </c>
      <c r="C5828" s="1" t="n">
        <v>22</v>
      </c>
      <c r="D5828" s="1" t="s">
        <v>3850</v>
      </c>
      <c r="E5828" s="1" t="n">
        <v>33</v>
      </c>
      <c r="F5828" s="1" t="s">
        <v>93</v>
      </c>
      <c r="I5828" s="1" t="n">
        <v>5206</v>
      </c>
      <c r="J5828" s="1" t="n">
        <v>100007</v>
      </c>
      <c r="K5828" s="1" t="n">
        <v>8</v>
      </c>
      <c r="L5828" s="1" t="s">
        <v>3854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7" t="n">
        <v>46203</v>
      </c>
      <c r="C5829" s="1" t="n">
        <v>22</v>
      </c>
      <c r="D5829" s="1" t="s">
        <v>3850</v>
      </c>
      <c r="E5829" s="1" t="n">
        <v>33</v>
      </c>
      <c r="F5829" s="1" t="s">
        <v>93</v>
      </c>
      <c r="I5829" s="1" t="n">
        <v>5206</v>
      </c>
      <c r="J5829" s="1" t="n">
        <v>100008</v>
      </c>
      <c r="K5829" s="1" t="n">
        <v>9</v>
      </c>
      <c r="L5829" s="1" t="s">
        <v>3855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7" t="n">
        <v>46203</v>
      </c>
      <c r="C5830" s="1" t="n">
        <v>22</v>
      </c>
      <c r="D5830" s="1" t="s">
        <v>3850</v>
      </c>
      <c r="E5830" s="1" t="n">
        <v>33</v>
      </c>
      <c r="F5830" s="1" t="s">
        <v>93</v>
      </c>
      <c r="I5830" s="1" t="n">
        <v>5206</v>
      </c>
      <c r="J5830" s="1" t="n">
        <v>100011</v>
      </c>
      <c r="K5830" s="1" t="n">
        <v>12</v>
      </c>
      <c r="L5830" s="1" t="s">
        <v>3856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7" t="n">
        <v>46203</v>
      </c>
      <c r="C5831" s="1" t="n">
        <v>22</v>
      </c>
      <c r="D5831" s="1" t="s">
        <v>3850</v>
      </c>
      <c r="E5831" s="1" t="n">
        <v>33</v>
      </c>
      <c r="F5831" s="1" t="s">
        <v>93</v>
      </c>
      <c r="I5831" s="1" t="n">
        <v>5206</v>
      </c>
      <c r="J5831" s="1" t="n">
        <v>100012</v>
      </c>
      <c r="K5831" s="1" t="n">
        <v>13</v>
      </c>
      <c r="L5831" s="1" t="s">
        <v>3857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7" t="n">
        <v>46203</v>
      </c>
      <c r="C5832" s="1" t="n">
        <v>22</v>
      </c>
      <c r="D5832" s="1" t="s">
        <v>3850</v>
      </c>
      <c r="E5832" s="1" t="n">
        <v>33</v>
      </c>
      <c r="F5832" s="1" t="s">
        <v>93</v>
      </c>
      <c r="I5832" s="1" t="n">
        <v>5206</v>
      </c>
      <c r="J5832" s="1" t="n">
        <v>100013</v>
      </c>
      <c r="K5832" s="1" t="n">
        <v>14</v>
      </c>
      <c r="L5832" s="1" t="s">
        <v>3858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7" t="n">
        <v>46203</v>
      </c>
      <c r="C5833" s="1" t="n">
        <v>22</v>
      </c>
      <c r="D5833" s="1" t="s">
        <v>3850</v>
      </c>
      <c r="E5833" s="1" t="n">
        <v>33</v>
      </c>
      <c r="F5833" s="1" t="s">
        <v>93</v>
      </c>
      <c r="I5833" s="1" t="n">
        <v>5206</v>
      </c>
      <c r="J5833" s="1" t="n">
        <v>100014</v>
      </c>
      <c r="K5833" s="1" t="n">
        <v>15</v>
      </c>
      <c r="L5833" s="1" t="s">
        <v>3859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7" t="n">
        <v>46203</v>
      </c>
      <c r="C5834" s="1" t="n">
        <v>22</v>
      </c>
      <c r="D5834" s="1" t="s">
        <v>3850</v>
      </c>
      <c r="E5834" s="1" t="n">
        <v>33</v>
      </c>
      <c r="F5834" s="1" t="s">
        <v>93</v>
      </c>
      <c r="I5834" s="1" t="n">
        <v>5206</v>
      </c>
      <c r="J5834" s="1" t="n">
        <v>100015</v>
      </c>
      <c r="K5834" s="1" t="n">
        <v>16</v>
      </c>
      <c r="L5834" s="1" t="s">
        <v>3860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7" t="n">
        <v>46203</v>
      </c>
      <c r="C5835" s="1" t="n">
        <v>22</v>
      </c>
      <c r="D5835" s="1" t="s">
        <v>3850</v>
      </c>
      <c r="E5835" s="1" t="n">
        <v>33</v>
      </c>
      <c r="F5835" s="1" t="s">
        <v>93</v>
      </c>
      <c r="I5835" s="1" t="n">
        <v>5206</v>
      </c>
      <c r="J5835" s="1" t="n">
        <v>100016</v>
      </c>
      <c r="K5835" s="1" t="n">
        <v>17</v>
      </c>
      <c r="L5835" s="1" t="s">
        <v>3861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7" t="n">
        <v>46203</v>
      </c>
      <c r="C5836" s="1" t="n">
        <v>22</v>
      </c>
      <c r="D5836" s="1" t="s">
        <v>3850</v>
      </c>
      <c r="E5836" s="1" t="n">
        <v>33</v>
      </c>
      <c r="F5836" s="1" t="s">
        <v>93</v>
      </c>
      <c r="I5836" s="1" t="n">
        <v>5206</v>
      </c>
      <c r="J5836" s="1" t="n">
        <v>100017</v>
      </c>
      <c r="K5836" s="1" t="n">
        <v>18</v>
      </c>
      <c r="L5836" s="1" t="s">
        <v>3862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7" t="n">
        <v>46203</v>
      </c>
      <c r="C5837" s="1" t="n">
        <v>22</v>
      </c>
      <c r="D5837" s="1" t="s">
        <v>3850</v>
      </c>
      <c r="E5837" s="1" t="n">
        <v>33</v>
      </c>
      <c r="F5837" s="1" t="s">
        <v>93</v>
      </c>
      <c r="I5837" s="1" t="n">
        <v>5206</v>
      </c>
      <c r="J5837" s="1" t="n">
        <v>100019</v>
      </c>
      <c r="K5837" s="1" t="n">
        <v>20</v>
      </c>
      <c r="L5837" s="1" t="s">
        <v>3863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7" t="n">
        <v>46203</v>
      </c>
      <c r="C5838" s="1" t="n">
        <v>22</v>
      </c>
      <c r="D5838" s="1" t="s">
        <v>3850</v>
      </c>
      <c r="E5838" s="1" t="n">
        <v>33</v>
      </c>
      <c r="F5838" s="1" t="s">
        <v>93</v>
      </c>
      <c r="I5838" s="1" t="n">
        <v>5206</v>
      </c>
      <c r="J5838" s="1" t="n">
        <v>100020</v>
      </c>
      <c r="K5838" s="1" t="n">
        <v>21</v>
      </c>
      <c r="L5838" s="1" t="s">
        <v>3864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7" t="n">
        <v>46203</v>
      </c>
      <c r="C5839" s="1" t="n">
        <v>22</v>
      </c>
      <c r="D5839" s="1" t="s">
        <v>3850</v>
      </c>
      <c r="E5839" s="1" t="n">
        <v>33</v>
      </c>
      <c r="F5839" s="1" t="s">
        <v>93</v>
      </c>
      <c r="I5839" s="1" t="n">
        <v>5206</v>
      </c>
      <c r="J5839" s="1" t="n">
        <v>100053</v>
      </c>
      <c r="K5839" s="1" t="n">
        <v>54</v>
      </c>
      <c r="L5839" s="1" t="s">
        <v>3866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7" t="n">
        <v>46203</v>
      </c>
      <c r="C5840" s="1" t="n">
        <v>22</v>
      </c>
      <c r="D5840" s="1" t="s">
        <v>3850</v>
      </c>
      <c r="E5840" s="1" t="n">
        <v>33</v>
      </c>
      <c r="F5840" s="1" t="s">
        <v>93</v>
      </c>
      <c r="I5840" s="1" t="n">
        <v>5206</v>
      </c>
      <c r="J5840" s="1" t="n">
        <v>100638</v>
      </c>
      <c r="K5840" s="1" t="n">
        <v>508</v>
      </c>
      <c r="L5840" s="1" t="s">
        <v>3867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7" t="n">
        <v>46203</v>
      </c>
      <c r="C5841" s="1" t="n">
        <v>22</v>
      </c>
      <c r="D5841" s="1" t="s">
        <v>3850</v>
      </c>
      <c r="E5841" s="1" t="n">
        <v>33</v>
      </c>
      <c r="F5841" s="1" t="s">
        <v>93</v>
      </c>
      <c r="I5841" s="1" t="n">
        <v>5206</v>
      </c>
      <c r="J5841" s="1" t="n">
        <v>100520</v>
      </c>
      <c r="K5841" s="1" t="n">
        <v>507</v>
      </c>
      <c r="L5841" s="1" t="s">
        <v>3868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7" t="n">
        <v>46203</v>
      </c>
      <c r="C5842" s="1" t="n">
        <v>22</v>
      </c>
      <c r="D5842" s="1" t="s">
        <v>3850</v>
      </c>
      <c r="E5842" s="1" t="n">
        <v>33</v>
      </c>
      <c r="F5842" s="1" t="s">
        <v>93</v>
      </c>
      <c r="I5842" s="1" t="n">
        <v>5206</v>
      </c>
      <c r="J5842" s="1" t="n">
        <v>100319</v>
      </c>
      <c r="K5842" s="1" t="n">
        <v>73453</v>
      </c>
      <c r="L5842" s="1" t="s">
        <v>3869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7" t="n">
        <v>46203</v>
      </c>
      <c r="C5843" s="1" t="n">
        <v>22</v>
      </c>
      <c r="D5843" s="1" t="s">
        <v>3850</v>
      </c>
      <c r="E5843" s="1" t="n">
        <v>33</v>
      </c>
      <c r="F5843" s="1" t="s">
        <v>93</v>
      </c>
      <c r="I5843" s="1" t="n">
        <v>5206</v>
      </c>
      <c r="J5843" s="1" t="n">
        <v>110455</v>
      </c>
      <c r="K5843" s="1" t="n">
        <v>53212</v>
      </c>
      <c r="L5843" s="1" t="s">
        <v>3870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7" t="n">
        <v>46203</v>
      </c>
      <c r="C5844" s="1" t="n">
        <v>22</v>
      </c>
      <c r="D5844" s="1" t="s">
        <v>3850</v>
      </c>
      <c r="E5844" s="1" t="n">
        <v>33</v>
      </c>
      <c r="F5844" s="1" t="s">
        <v>93</v>
      </c>
      <c r="I5844" s="1" t="n">
        <v>5208</v>
      </c>
      <c r="J5844" s="1" t="n">
        <v>100000</v>
      </c>
      <c r="K5844" s="1" t="n">
        <v>1</v>
      </c>
      <c r="L5844" s="1" t="s">
        <v>3851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7" t="n">
        <v>46203</v>
      </c>
      <c r="C5845" s="1" t="n">
        <v>22</v>
      </c>
      <c r="D5845" s="1" t="s">
        <v>3850</v>
      </c>
      <c r="E5845" s="1" t="n">
        <v>33</v>
      </c>
      <c r="F5845" s="1" t="s">
        <v>93</v>
      </c>
      <c r="I5845" s="1" t="n">
        <v>5208</v>
      </c>
      <c r="J5845" s="1" t="n">
        <v>100001</v>
      </c>
      <c r="K5845" s="1" t="n">
        <v>2</v>
      </c>
      <c r="L5845" s="1" t="s">
        <v>4138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7" t="n">
        <v>46203</v>
      </c>
      <c r="C5846" s="1" t="n">
        <v>22</v>
      </c>
      <c r="D5846" s="1" t="s">
        <v>3850</v>
      </c>
      <c r="E5846" s="1" t="n">
        <v>33</v>
      </c>
      <c r="F5846" s="1" t="s">
        <v>93</v>
      </c>
      <c r="I5846" s="1" t="n">
        <v>5208</v>
      </c>
      <c r="J5846" s="1" t="n">
        <v>100002</v>
      </c>
      <c r="K5846" s="1" t="n">
        <v>3</v>
      </c>
      <c r="L5846" s="1" t="s">
        <v>3872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7" t="n">
        <v>46203</v>
      </c>
      <c r="C5847" s="1" t="n">
        <v>22</v>
      </c>
      <c r="D5847" s="1" t="s">
        <v>3850</v>
      </c>
      <c r="E5847" s="1" t="n">
        <v>33</v>
      </c>
      <c r="F5847" s="1" t="s">
        <v>93</v>
      </c>
      <c r="I5847" s="1" t="n">
        <v>5208</v>
      </c>
      <c r="J5847" s="1" t="n">
        <v>100003</v>
      </c>
      <c r="K5847" s="1" t="n">
        <v>4</v>
      </c>
      <c r="L5847" s="1" t="s">
        <v>3873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7" t="n">
        <v>46203</v>
      </c>
      <c r="C5848" s="1" t="n">
        <v>22</v>
      </c>
      <c r="D5848" s="1" t="s">
        <v>3850</v>
      </c>
      <c r="E5848" s="1" t="n">
        <v>33</v>
      </c>
      <c r="F5848" s="1" t="s">
        <v>93</v>
      </c>
      <c r="I5848" s="1" t="n">
        <v>5208</v>
      </c>
      <c r="J5848" s="1" t="n">
        <v>100004</v>
      </c>
      <c r="K5848" s="1" t="n">
        <v>5</v>
      </c>
      <c r="L5848" s="1" t="s">
        <v>3852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7" t="n">
        <v>46203</v>
      </c>
      <c r="C5849" s="1" t="n">
        <v>22</v>
      </c>
      <c r="D5849" s="1" t="s">
        <v>3850</v>
      </c>
      <c r="E5849" s="1" t="n">
        <v>33</v>
      </c>
      <c r="F5849" s="1" t="s">
        <v>93</v>
      </c>
      <c r="I5849" s="1" t="n">
        <v>5208</v>
      </c>
      <c r="J5849" s="1" t="n">
        <v>100019</v>
      </c>
      <c r="K5849" s="1" t="n">
        <v>20</v>
      </c>
      <c r="L5849" s="1" t="s">
        <v>3863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7" t="n">
        <v>46203</v>
      </c>
      <c r="C5850" s="1" t="n">
        <v>22</v>
      </c>
      <c r="D5850" s="1" t="s">
        <v>3850</v>
      </c>
      <c r="E5850" s="1" t="n">
        <v>33</v>
      </c>
      <c r="F5850" s="1" t="s">
        <v>93</v>
      </c>
      <c r="I5850" s="1" t="n">
        <v>5208</v>
      </c>
      <c r="J5850" s="1" t="n">
        <v>100520</v>
      </c>
      <c r="K5850" s="1" t="n">
        <v>507</v>
      </c>
      <c r="L5850" s="1" t="s">
        <v>3868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7" t="n">
        <v>46203</v>
      </c>
      <c r="C5851" s="1" t="n">
        <v>22</v>
      </c>
      <c r="D5851" s="1" t="s">
        <v>3850</v>
      </c>
      <c r="E5851" s="1" t="n">
        <v>33</v>
      </c>
      <c r="F5851" s="1" t="s">
        <v>93</v>
      </c>
      <c r="I5851" s="1" t="n">
        <v>5208</v>
      </c>
      <c r="J5851" s="1" t="n">
        <v>110455</v>
      </c>
      <c r="K5851" s="1" t="n">
        <v>53212</v>
      </c>
      <c r="L5851" s="1" t="s">
        <v>3870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7" t="n">
        <v>46203</v>
      </c>
      <c r="C5852" s="1" t="n">
        <v>22</v>
      </c>
      <c r="D5852" s="1" t="s">
        <v>3850</v>
      </c>
      <c r="E5852" s="1" t="n">
        <v>33</v>
      </c>
      <c r="F5852" s="1" t="s">
        <v>93</v>
      </c>
      <c r="I5852" s="1" t="n">
        <v>5211</v>
      </c>
      <c r="J5852" s="1" t="n">
        <v>100000</v>
      </c>
      <c r="K5852" s="1" t="n">
        <v>1</v>
      </c>
      <c r="L5852" s="1" t="s">
        <v>3851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7" t="n">
        <v>46203</v>
      </c>
      <c r="C5853" s="1" t="n">
        <v>22</v>
      </c>
      <c r="D5853" s="1" t="s">
        <v>3850</v>
      </c>
      <c r="E5853" s="1" t="n">
        <v>33</v>
      </c>
      <c r="F5853" s="1" t="s">
        <v>93</v>
      </c>
      <c r="I5853" s="1" t="n">
        <v>5211</v>
      </c>
      <c r="J5853" s="1" t="n">
        <v>100006</v>
      </c>
      <c r="K5853" s="1" t="n">
        <v>7</v>
      </c>
      <c r="L5853" s="1" t="s">
        <v>3853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7" t="n">
        <v>46203</v>
      </c>
      <c r="C5854" s="1" t="n">
        <v>22</v>
      </c>
      <c r="D5854" s="1" t="s">
        <v>3850</v>
      </c>
      <c r="E5854" s="1" t="n">
        <v>33</v>
      </c>
      <c r="F5854" s="1" t="s">
        <v>93</v>
      </c>
      <c r="I5854" s="1" t="n">
        <v>5211</v>
      </c>
      <c r="J5854" s="1" t="n">
        <v>100007</v>
      </c>
      <c r="K5854" s="1" t="n">
        <v>8</v>
      </c>
      <c r="L5854" s="1" t="s">
        <v>3854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7" t="n">
        <v>46203</v>
      </c>
      <c r="C5855" s="1" t="n">
        <v>22</v>
      </c>
      <c r="D5855" s="1" t="s">
        <v>3850</v>
      </c>
      <c r="E5855" s="1" t="n">
        <v>33</v>
      </c>
      <c r="F5855" s="1" t="s">
        <v>93</v>
      </c>
      <c r="I5855" s="1" t="n">
        <v>5211</v>
      </c>
      <c r="J5855" s="1" t="n">
        <v>100008</v>
      </c>
      <c r="K5855" s="1" t="n">
        <v>9</v>
      </c>
      <c r="L5855" s="1" t="s">
        <v>3855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7" t="n">
        <v>46203</v>
      </c>
      <c r="C5856" s="1" t="n">
        <v>22</v>
      </c>
      <c r="D5856" s="1" t="s">
        <v>3850</v>
      </c>
      <c r="E5856" s="1" t="n">
        <v>33</v>
      </c>
      <c r="F5856" s="1" t="s">
        <v>93</v>
      </c>
      <c r="I5856" s="1" t="n">
        <v>5211</v>
      </c>
      <c r="J5856" s="1" t="n">
        <v>100011</v>
      </c>
      <c r="K5856" s="1" t="n">
        <v>12</v>
      </c>
      <c r="L5856" s="1" t="s">
        <v>3856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7" t="n">
        <v>46203</v>
      </c>
      <c r="C5857" s="1" t="n">
        <v>22</v>
      </c>
      <c r="D5857" s="1" t="s">
        <v>3850</v>
      </c>
      <c r="E5857" s="1" t="n">
        <v>33</v>
      </c>
      <c r="F5857" s="1" t="s">
        <v>93</v>
      </c>
      <c r="I5857" s="1" t="n">
        <v>5211</v>
      </c>
      <c r="J5857" s="1" t="n">
        <v>100012</v>
      </c>
      <c r="K5857" s="1" t="n">
        <v>13</v>
      </c>
      <c r="L5857" s="1" t="s">
        <v>3857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7" t="n">
        <v>46203</v>
      </c>
      <c r="C5858" s="1" t="n">
        <v>22</v>
      </c>
      <c r="D5858" s="1" t="s">
        <v>3850</v>
      </c>
      <c r="E5858" s="1" t="n">
        <v>33</v>
      </c>
      <c r="F5858" s="1" t="s">
        <v>93</v>
      </c>
      <c r="I5858" s="1" t="n">
        <v>5211</v>
      </c>
      <c r="J5858" s="1" t="n">
        <v>100013</v>
      </c>
      <c r="K5858" s="1" t="n">
        <v>14</v>
      </c>
      <c r="L5858" s="1" t="s">
        <v>3858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7" t="n">
        <v>46203</v>
      </c>
      <c r="C5859" s="1" t="n">
        <v>22</v>
      </c>
      <c r="D5859" s="1" t="s">
        <v>3850</v>
      </c>
      <c r="E5859" s="1" t="n">
        <v>33</v>
      </c>
      <c r="F5859" s="1" t="s">
        <v>93</v>
      </c>
      <c r="I5859" s="1" t="n">
        <v>5211</v>
      </c>
      <c r="J5859" s="1" t="n">
        <v>100014</v>
      </c>
      <c r="K5859" s="1" t="n">
        <v>15</v>
      </c>
      <c r="L5859" s="1" t="s">
        <v>3859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7" t="n">
        <v>46203</v>
      </c>
      <c r="C5860" s="1" t="n">
        <v>22</v>
      </c>
      <c r="D5860" s="1" t="s">
        <v>3850</v>
      </c>
      <c r="E5860" s="1" t="n">
        <v>33</v>
      </c>
      <c r="F5860" s="1" t="s">
        <v>93</v>
      </c>
      <c r="I5860" s="1" t="n">
        <v>5211</v>
      </c>
      <c r="J5860" s="1" t="n">
        <v>100015</v>
      </c>
      <c r="K5860" s="1" t="n">
        <v>16</v>
      </c>
      <c r="L5860" s="1" t="s">
        <v>3860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7" t="n">
        <v>46203</v>
      </c>
      <c r="C5861" s="1" t="n">
        <v>22</v>
      </c>
      <c r="D5861" s="1" t="s">
        <v>3850</v>
      </c>
      <c r="E5861" s="1" t="n">
        <v>33</v>
      </c>
      <c r="F5861" s="1" t="s">
        <v>93</v>
      </c>
      <c r="I5861" s="1" t="n">
        <v>5211</v>
      </c>
      <c r="J5861" s="1" t="n">
        <v>100016</v>
      </c>
      <c r="K5861" s="1" t="n">
        <v>17</v>
      </c>
      <c r="L5861" s="1" t="s">
        <v>3861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7" t="n">
        <v>46203</v>
      </c>
      <c r="C5862" s="1" t="n">
        <v>22</v>
      </c>
      <c r="D5862" s="1" t="s">
        <v>3850</v>
      </c>
      <c r="E5862" s="1" t="n">
        <v>33</v>
      </c>
      <c r="F5862" s="1" t="s">
        <v>93</v>
      </c>
      <c r="I5862" s="1" t="n">
        <v>5211</v>
      </c>
      <c r="J5862" s="1" t="n">
        <v>100017</v>
      </c>
      <c r="K5862" s="1" t="n">
        <v>18</v>
      </c>
      <c r="L5862" s="1" t="s">
        <v>3862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7" t="n">
        <v>46203</v>
      </c>
      <c r="C5863" s="1" t="n">
        <v>22</v>
      </c>
      <c r="D5863" s="1" t="s">
        <v>3850</v>
      </c>
      <c r="E5863" s="1" t="n">
        <v>33</v>
      </c>
      <c r="F5863" s="1" t="s">
        <v>93</v>
      </c>
      <c r="I5863" s="1" t="n">
        <v>5211</v>
      </c>
      <c r="J5863" s="1" t="n">
        <v>100019</v>
      </c>
      <c r="K5863" s="1" t="n">
        <v>20</v>
      </c>
      <c r="L5863" s="1" t="s">
        <v>3863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7" t="n">
        <v>46203</v>
      </c>
      <c r="C5864" s="1" t="n">
        <v>22</v>
      </c>
      <c r="D5864" s="1" t="s">
        <v>3850</v>
      </c>
      <c r="E5864" s="1" t="n">
        <v>33</v>
      </c>
      <c r="F5864" s="1" t="s">
        <v>93</v>
      </c>
      <c r="I5864" s="1" t="n">
        <v>5211</v>
      </c>
      <c r="J5864" s="1" t="n">
        <v>100020</v>
      </c>
      <c r="K5864" s="1" t="n">
        <v>21</v>
      </c>
      <c r="L5864" s="1" t="s">
        <v>3864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7" t="n">
        <v>46203</v>
      </c>
      <c r="C5865" s="1" t="n">
        <v>22</v>
      </c>
      <c r="D5865" s="1" t="s">
        <v>3850</v>
      </c>
      <c r="E5865" s="1" t="n">
        <v>33</v>
      </c>
      <c r="F5865" s="1" t="s">
        <v>93</v>
      </c>
      <c r="I5865" s="1" t="n">
        <v>5211</v>
      </c>
      <c r="J5865" s="1" t="n">
        <v>100053</v>
      </c>
      <c r="K5865" s="1" t="n">
        <v>54</v>
      </c>
      <c r="L5865" s="1" t="s">
        <v>3866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7" t="n">
        <v>46203</v>
      </c>
      <c r="C5866" s="1" t="n">
        <v>22</v>
      </c>
      <c r="D5866" s="1" t="s">
        <v>3850</v>
      </c>
      <c r="E5866" s="1" t="n">
        <v>33</v>
      </c>
      <c r="F5866" s="1" t="s">
        <v>93</v>
      </c>
      <c r="I5866" s="1" t="n">
        <v>5211</v>
      </c>
      <c r="J5866" s="1" t="n">
        <v>100638</v>
      </c>
      <c r="K5866" s="1" t="n">
        <v>508</v>
      </c>
      <c r="L5866" s="1" t="s">
        <v>3867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7" t="n">
        <v>46203</v>
      </c>
      <c r="C5867" s="1" t="n">
        <v>22</v>
      </c>
      <c r="D5867" s="1" t="s">
        <v>3850</v>
      </c>
      <c r="E5867" s="1" t="n">
        <v>33</v>
      </c>
      <c r="F5867" s="1" t="s">
        <v>93</v>
      </c>
      <c r="I5867" s="1" t="n">
        <v>5211</v>
      </c>
      <c r="J5867" s="1" t="n">
        <v>100520</v>
      </c>
      <c r="K5867" s="1" t="n">
        <v>507</v>
      </c>
      <c r="L5867" s="1" t="s">
        <v>3868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7" t="n">
        <v>46203</v>
      </c>
      <c r="C5868" s="1" t="n">
        <v>22</v>
      </c>
      <c r="D5868" s="1" t="s">
        <v>3850</v>
      </c>
      <c r="E5868" s="1" t="n">
        <v>33</v>
      </c>
      <c r="F5868" s="1" t="s">
        <v>93</v>
      </c>
      <c r="I5868" s="1" t="n">
        <v>5211</v>
      </c>
      <c r="J5868" s="1" t="n">
        <v>100319</v>
      </c>
      <c r="K5868" s="1" t="n">
        <v>73453</v>
      </c>
      <c r="L5868" s="1" t="s">
        <v>3869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7" t="n">
        <v>46203</v>
      </c>
      <c r="C5869" s="1" t="n">
        <v>22</v>
      </c>
      <c r="D5869" s="1" t="s">
        <v>3850</v>
      </c>
      <c r="E5869" s="1" t="n">
        <v>33</v>
      </c>
      <c r="F5869" s="1" t="s">
        <v>93</v>
      </c>
      <c r="I5869" s="1" t="n">
        <v>5211</v>
      </c>
      <c r="J5869" s="1" t="n">
        <v>110455</v>
      </c>
      <c r="K5869" s="1" t="n">
        <v>53212</v>
      </c>
      <c r="L5869" s="1" t="s">
        <v>3870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7" t="n">
        <v>46203</v>
      </c>
      <c r="C5870" s="1" t="n">
        <v>22</v>
      </c>
      <c r="D5870" s="1" t="s">
        <v>3850</v>
      </c>
      <c r="E5870" s="1" t="n">
        <v>33</v>
      </c>
      <c r="F5870" s="1" t="s">
        <v>93</v>
      </c>
      <c r="I5870" s="1" t="n">
        <v>5211</v>
      </c>
      <c r="J5870" s="1" t="n">
        <v>78982</v>
      </c>
      <c r="K5870" s="1" t="n">
        <v>383</v>
      </c>
      <c r="L5870" s="1" t="s">
        <v>4202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7" t="n">
        <v>46203</v>
      </c>
      <c r="C5871" s="1" t="n">
        <v>22</v>
      </c>
      <c r="D5871" s="1" t="s">
        <v>3850</v>
      </c>
      <c r="E5871" s="1" t="n">
        <v>33</v>
      </c>
      <c r="F5871" s="1" t="s">
        <v>93</v>
      </c>
      <c r="I5871" s="1" t="n">
        <v>5221</v>
      </c>
      <c r="J5871" s="1" t="n">
        <v>100000</v>
      </c>
      <c r="K5871" s="1" t="n">
        <v>1</v>
      </c>
      <c r="L5871" s="1" t="s">
        <v>3851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7" t="n">
        <v>46203</v>
      </c>
      <c r="C5872" s="1" t="n">
        <v>22</v>
      </c>
      <c r="D5872" s="1" t="s">
        <v>3850</v>
      </c>
      <c r="E5872" s="1" t="n">
        <v>33</v>
      </c>
      <c r="F5872" s="1" t="s">
        <v>93</v>
      </c>
      <c r="I5872" s="1" t="n">
        <v>5221</v>
      </c>
      <c r="J5872" s="1" t="n">
        <v>100006</v>
      </c>
      <c r="K5872" s="1" t="n">
        <v>7</v>
      </c>
      <c r="L5872" s="1" t="s">
        <v>3853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7" t="n">
        <v>46203</v>
      </c>
      <c r="C5873" s="1" t="n">
        <v>22</v>
      </c>
      <c r="D5873" s="1" t="s">
        <v>3850</v>
      </c>
      <c r="E5873" s="1" t="n">
        <v>33</v>
      </c>
      <c r="F5873" s="1" t="s">
        <v>93</v>
      </c>
      <c r="I5873" s="1" t="n">
        <v>5221</v>
      </c>
      <c r="J5873" s="1" t="n">
        <v>100007</v>
      </c>
      <c r="K5873" s="1" t="n">
        <v>8</v>
      </c>
      <c r="L5873" s="1" t="s">
        <v>3854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7" t="n">
        <v>46203</v>
      </c>
      <c r="C5874" s="1" t="n">
        <v>22</v>
      </c>
      <c r="D5874" s="1" t="s">
        <v>3850</v>
      </c>
      <c r="E5874" s="1" t="n">
        <v>33</v>
      </c>
      <c r="F5874" s="1" t="s">
        <v>93</v>
      </c>
      <c r="I5874" s="1" t="n">
        <v>5221</v>
      </c>
      <c r="J5874" s="1" t="n">
        <v>100008</v>
      </c>
      <c r="K5874" s="1" t="n">
        <v>9</v>
      </c>
      <c r="L5874" s="1" t="s">
        <v>3855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7" t="n">
        <v>46203</v>
      </c>
      <c r="C5875" s="1" t="n">
        <v>22</v>
      </c>
      <c r="D5875" s="1" t="s">
        <v>3850</v>
      </c>
      <c r="E5875" s="1" t="n">
        <v>33</v>
      </c>
      <c r="F5875" s="1" t="s">
        <v>93</v>
      </c>
      <c r="I5875" s="1" t="n">
        <v>5221</v>
      </c>
      <c r="J5875" s="1" t="n">
        <v>100011</v>
      </c>
      <c r="K5875" s="1" t="n">
        <v>12</v>
      </c>
      <c r="L5875" s="1" t="s">
        <v>3856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7" t="n">
        <v>46203</v>
      </c>
      <c r="C5876" s="1" t="n">
        <v>22</v>
      </c>
      <c r="D5876" s="1" t="s">
        <v>3850</v>
      </c>
      <c r="E5876" s="1" t="n">
        <v>33</v>
      </c>
      <c r="F5876" s="1" t="s">
        <v>93</v>
      </c>
      <c r="I5876" s="1" t="n">
        <v>5221</v>
      </c>
      <c r="J5876" s="1" t="n">
        <v>100012</v>
      </c>
      <c r="K5876" s="1" t="n">
        <v>13</v>
      </c>
      <c r="L5876" s="1" t="s">
        <v>3857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7" t="n">
        <v>46203</v>
      </c>
      <c r="C5877" s="1" t="n">
        <v>22</v>
      </c>
      <c r="D5877" s="1" t="s">
        <v>3850</v>
      </c>
      <c r="E5877" s="1" t="n">
        <v>33</v>
      </c>
      <c r="F5877" s="1" t="s">
        <v>93</v>
      </c>
      <c r="I5877" s="1" t="n">
        <v>5221</v>
      </c>
      <c r="J5877" s="1" t="n">
        <v>100013</v>
      </c>
      <c r="K5877" s="1" t="n">
        <v>14</v>
      </c>
      <c r="L5877" s="1" t="s">
        <v>3858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7" t="n">
        <v>46203</v>
      </c>
      <c r="C5878" s="1" t="n">
        <v>22</v>
      </c>
      <c r="D5878" s="1" t="s">
        <v>3850</v>
      </c>
      <c r="E5878" s="1" t="n">
        <v>33</v>
      </c>
      <c r="F5878" s="1" t="s">
        <v>93</v>
      </c>
      <c r="I5878" s="1" t="n">
        <v>5221</v>
      </c>
      <c r="J5878" s="1" t="n">
        <v>100014</v>
      </c>
      <c r="K5878" s="1" t="n">
        <v>15</v>
      </c>
      <c r="L5878" s="1" t="s">
        <v>3859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7" t="n">
        <v>46203</v>
      </c>
      <c r="C5879" s="1" t="n">
        <v>22</v>
      </c>
      <c r="D5879" s="1" t="s">
        <v>3850</v>
      </c>
      <c r="E5879" s="1" t="n">
        <v>33</v>
      </c>
      <c r="F5879" s="1" t="s">
        <v>93</v>
      </c>
      <c r="I5879" s="1" t="n">
        <v>5221</v>
      </c>
      <c r="J5879" s="1" t="n">
        <v>100015</v>
      </c>
      <c r="K5879" s="1" t="n">
        <v>16</v>
      </c>
      <c r="L5879" s="1" t="s">
        <v>3860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7" t="n">
        <v>46203</v>
      </c>
      <c r="C5880" s="1" t="n">
        <v>22</v>
      </c>
      <c r="D5880" s="1" t="s">
        <v>3850</v>
      </c>
      <c r="E5880" s="1" t="n">
        <v>33</v>
      </c>
      <c r="F5880" s="1" t="s">
        <v>93</v>
      </c>
      <c r="I5880" s="1" t="n">
        <v>5221</v>
      </c>
      <c r="J5880" s="1" t="n">
        <v>100016</v>
      </c>
      <c r="K5880" s="1" t="n">
        <v>17</v>
      </c>
      <c r="L5880" s="1" t="s">
        <v>3861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7" t="n">
        <v>46203</v>
      </c>
      <c r="C5881" s="1" t="n">
        <v>22</v>
      </c>
      <c r="D5881" s="1" t="s">
        <v>3850</v>
      </c>
      <c r="E5881" s="1" t="n">
        <v>33</v>
      </c>
      <c r="F5881" s="1" t="s">
        <v>93</v>
      </c>
      <c r="I5881" s="1" t="n">
        <v>5221</v>
      </c>
      <c r="J5881" s="1" t="n">
        <v>100017</v>
      </c>
      <c r="K5881" s="1" t="n">
        <v>18</v>
      </c>
      <c r="L5881" s="1" t="s">
        <v>3862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7" t="n">
        <v>46203</v>
      </c>
      <c r="C5882" s="1" t="n">
        <v>22</v>
      </c>
      <c r="D5882" s="1" t="s">
        <v>3850</v>
      </c>
      <c r="E5882" s="1" t="n">
        <v>33</v>
      </c>
      <c r="F5882" s="1" t="s">
        <v>93</v>
      </c>
      <c r="I5882" s="1" t="n">
        <v>5221</v>
      </c>
      <c r="J5882" s="1" t="n">
        <v>100019</v>
      </c>
      <c r="K5882" s="1" t="n">
        <v>20</v>
      </c>
      <c r="L5882" s="1" t="s">
        <v>3863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7" t="n">
        <v>46203</v>
      </c>
      <c r="C5883" s="1" t="n">
        <v>22</v>
      </c>
      <c r="D5883" s="1" t="s">
        <v>3850</v>
      </c>
      <c r="E5883" s="1" t="n">
        <v>33</v>
      </c>
      <c r="F5883" s="1" t="s">
        <v>93</v>
      </c>
      <c r="I5883" s="1" t="n">
        <v>5221</v>
      </c>
      <c r="J5883" s="1" t="n">
        <v>100020</v>
      </c>
      <c r="K5883" s="1" t="n">
        <v>21</v>
      </c>
      <c r="L5883" s="1" t="s">
        <v>3864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7" t="n">
        <v>46203</v>
      </c>
      <c r="C5884" s="1" t="n">
        <v>22</v>
      </c>
      <c r="D5884" s="1" t="s">
        <v>3850</v>
      </c>
      <c r="E5884" s="1" t="n">
        <v>33</v>
      </c>
      <c r="F5884" s="1" t="s">
        <v>93</v>
      </c>
      <c r="I5884" s="1" t="n">
        <v>5221</v>
      </c>
      <c r="J5884" s="1" t="n">
        <v>100053</v>
      </c>
      <c r="K5884" s="1" t="n">
        <v>54</v>
      </c>
      <c r="L5884" s="1" t="s">
        <v>3866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7" t="n">
        <v>46203</v>
      </c>
      <c r="C5885" s="1" t="n">
        <v>22</v>
      </c>
      <c r="D5885" s="1" t="s">
        <v>3850</v>
      </c>
      <c r="E5885" s="1" t="n">
        <v>33</v>
      </c>
      <c r="F5885" s="1" t="s">
        <v>93</v>
      </c>
      <c r="I5885" s="1" t="n">
        <v>5221</v>
      </c>
      <c r="J5885" s="1" t="n">
        <v>100638</v>
      </c>
      <c r="K5885" s="1" t="n">
        <v>508</v>
      </c>
      <c r="L5885" s="1" t="s">
        <v>3867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7" t="n">
        <v>46203</v>
      </c>
      <c r="C5886" s="1" t="n">
        <v>22</v>
      </c>
      <c r="D5886" s="1" t="s">
        <v>3850</v>
      </c>
      <c r="E5886" s="1" t="n">
        <v>33</v>
      </c>
      <c r="F5886" s="1" t="s">
        <v>93</v>
      </c>
      <c r="I5886" s="1" t="n">
        <v>5221</v>
      </c>
      <c r="J5886" s="1" t="n">
        <v>100520</v>
      </c>
      <c r="K5886" s="1" t="n">
        <v>507</v>
      </c>
      <c r="L5886" s="1" t="s">
        <v>3868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7" t="n">
        <v>46203</v>
      </c>
      <c r="C5887" s="1" t="n">
        <v>22</v>
      </c>
      <c r="D5887" s="1" t="s">
        <v>3850</v>
      </c>
      <c r="E5887" s="1" t="n">
        <v>33</v>
      </c>
      <c r="F5887" s="1" t="s">
        <v>93</v>
      </c>
      <c r="I5887" s="1" t="n">
        <v>5221</v>
      </c>
      <c r="J5887" s="1" t="n">
        <v>100319</v>
      </c>
      <c r="K5887" s="1" t="n">
        <v>73453</v>
      </c>
      <c r="L5887" s="1" t="s">
        <v>3869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7" t="n">
        <v>46203</v>
      </c>
      <c r="C5888" s="1" t="n">
        <v>22</v>
      </c>
      <c r="D5888" s="1" t="s">
        <v>3850</v>
      </c>
      <c r="E5888" s="1" t="n">
        <v>33</v>
      </c>
      <c r="F5888" s="1" t="s">
        <v>93</v>
      </c>
      <c r="I5888" s="1" t="n">
        <v>5221</v>
      </c>
      <c r="J5888" s="1" t="n">
        <v>110455</v>
      </c>
      <c r="K5888" s="1" t="n">
        <v>53212</v>
      </c>
      <c r="L5888" s="1" t="s">
        <v>3870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7" t="n">
        <v>46203</v>
      </c>
      <c r="C5889" s="1" t="n">
        <v>22</v>
      </c>
      <c r="D5889" s="1" t="s">
        <v>3850</v>
      </c>
      <c r="E5889" s="1" t="n">
        <v>33</v>
      </c>
      <c r="F5889" s="1" t="s">
        <v>93</v>
      </c>
      <c r="I5889" s="1" t="n">
        <v>5221</v>
      </c>
      <c r="J5889" s="1" t="n">
        <v>78982</v>
      </c>
      <c r="K5889" s="1" t="n">
        <v>383</v>
      </c>
      <c r="L5889" s="1" t="s">
        <v>4202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7" t="n">
        <v>46203</v>
      </c>
      <c r="C5890" s="1" t="n">
        <v>100</v>
      </c>
      <c r="D5890" s="1" t="s">
        <v>3877</v>
      </c>
      <c r="E5890" s="1" t="n">
        <v>33</v>
      </c>
      <c r="F5890" s="1" t="s">
        <v>93</v>
      </c>
      <c r="I5890" s="1" t="n">
        <v>1329351</v>
      </c>
      <c r="J5890" s="1" t="n">
        <v>100000</v>
      </c>
      <c r="K5890" s="1" t="n">
        <v>1</v>
      </c>
      <c r="L5890" s="1" t="s">
        <v>3851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7" t="n">
        <v>46203</v>
      </c>
      <c r="C5891" s="1" t="n">
        <v>100</v>
      </c>
      <c r="D5891" s="1" t="s">
        <v>3877</v>
      </c>
      <c r="E5891" s="1" t="n">
        <v>33</v>
      </c>
      <c r="F5891" s="1" t="s">
        <v>93</v>
      </c>
      <c r="I5891" s="1" t="n">
        <v>1329351</v>
      </c>
      <c r="J5891" s="1" t="n">
        <v>100006</v>
      </c>
      <c r="K5891" s="1" t="n">
        <v>7</v>
      </c>
      <c r="L5891" s="1" t="s">
        <v>3853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7" t="n">
        <v>46203</v>
      </c>
      <c r="C5892" s="1" t="n">
        <v>100</v>
      </c>
      <c r="D5892" s="1" t="s">
        <v>3877</v>
      </c>
      <c r="E5892" s="1" t="n">
        <v>33</v>
      </c>
      <c r="F5892" s="1" t="s">
        <v>93</v>
      </c>
      <c r="I5892" s="1" t="n">
        <v>1329351</v>
      </c>
      <c r="J5892" s="1" t="n">
        <v>100007</v>
      </c>
      <c r="K5892" s="1" t="n">
        <v>8</v>
      </c>
      <c r="L5892" s="1" t="s">
        <v>3854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7" t="n">
        <v>46203</v>
      </c>
      <c r="C5893" s="1" t="n">
        <v>100</v>
      </c>
      <c r="D5893" s="1" t="s">
        <v>3877</v>
      </c>
      <c r="E5893" s="1" t="n">
        <v>33</v>
      </c>
      <c r="F5893" s="1" t="s">
        <v>93</v>
      </c>
      <c r="I5893" s="1" t="n">
        <v>1329351</v>
      </c>
      <c r="J5893" s="1" t="n">
        <v>100008</v>
      </c>
      <c r="K5893" s="1" t="n">
        <v>9</v>
      </c>
      <c r="L5893" s="1" t="s">
        <v>3855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7" t="n">
        <v>46203</v>
      </c>
      <c r="C5894" s="1" t="n">
        <v>100</v>
      </c>
      <c r="D5894" s="1" t="s">
        <v>3877</v>
      </c>
      <c r="E5894" s="1" t="n">
        <v>33</v>
      </c>
      <c r="F5894" s="1" t="s">
        <v>93</v>
      </c>
      <c r="I5894" s="1" t="n">
        <v>1329351</v>
      </c>
      <c r="J5894" s="1" t="n">
        <v>100011</v>
      </c>
      <c r="K5894" s="1" t="n">
        <v>12</v>
      </c>
      <c r="L5894" s="1" t="s">
        <v>3856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7" t="n">
        <v>46203</v>
      </c>
      <c r="C5895" s="1" t="n">
        <v>100</v>
      </c>
      <c r="D5895" s="1" t="s">
        <v>3877</v>
      </c>
      <c r="E5895" s="1" t="n">
        <v>33</v>
      </c>
      <c r="F5895" s="1" t="s">
        <v>93</v>
      </c>
      <c r="I5895" s="1" t="n">
        <v>1329351</v>
      </c>
      <c r="J5895" s="1" t="n">
        <v>100012</v>
      </c>
      <c r="K5895" s="1" t="n">
        <v>13</v>
      </c>
      <c r="L5895" s="1" t="s">
        <v>3857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7" t="n">
        <v>46203</v>
      </c>
      <c r="C5896" s="1" t="n">
        <v>100</v>
      </c>
      <c r="D5896" s="1" t="s">
        <v>3877</v>
      </c>
      <c r="E5896" s="1" t="n">
        <v>33</v>
      </c>
      <c r="F5896" s="1" t="s">
        <v>93</v>
      </c>
      <c r="I5896" s="1" t="n">
        <v>1329351</v>
      </c>
      <c r="J5896" s="1" t="n">
        <v>100013</v>
      </c>
      <c r="K5896" s="1" t="n">
        <v>14</v>
      </c>
      <c r="L5896" s="1" t="s">
        <v>3858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7" t="n">
        <v>46203</v>
      </c>
      <c r="C5897" s="1" t="n">
        <v>100</v>
      </c>
      <c r="D5897" s="1" t="s">
        <v>3877</v>
      </c>
      <c r="E5897" s="1" t="n">
        <v>33</v>
      </c>
      <c r="F5897" s="1" t="s">
        <v>93</v>
      </c>
      <c r="I5897" s="1" t="n">
        <v>1329351</v>
      </c>
      <c r="J5897" s="1" t="n">
        <v>100014</v>
      </c>
      <c r="K5897" s="1" t="n">
        <v>15</v>
      </c>
      <c r="L5897" s="1" t="s">
        <v>3859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7" t="n">
        <v>46203</v>
      </c>
      <c r="C5898" s="1" t="n">
        <v>100</v>
      </c>
      <c r="D5898" s="1" t="s">
        <v>3877</v>
      </c>
      <c r="E5898" s="1" t="n">
        <v>33</v>
      </c>
      <c r="F5898" s="1" t="s">
        <v>93</v>
      </c>
      <c r="I5898" s="1" t="n">
        <v>1329351</v>
      </c>
      <c r="J5898" s="1" t="n">
        <v>100015</v>
      </c>
      <c r="K5898" s="1" t="n">
        <v>16</v>
      </c>
      <c r="L5898" s="1" t="s">
        <v>3860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7" t="n">
        <v>46203</v>
      </c>
      <c r="C5899" s="1" t="n">
        <v>100</v>
      </c>
      <c r="D5899" s="1" t="s">
        <v>3877</v>
      </c>
      <c r="E5899" s="1" t="n">
        <v>33</v>
      </c>
      <c r="F5899" s="1" t="s">
        <v>93</v>
      </c>
      <c r="I5899" s="1" t="n">
        <v>1329351</v>
      </c>
      <c r="J5899" s="1" t="n">
        <v>100016</v>
      </c>
      <c r="K5899" s="1" t="n">
        <v>17</v>
      </c>
      <c r="L5899" s="1" t="s">
        <v>3861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7" t="n">
        <v>46203</v>
      </c>
      <c r="C5900" s="1" t="n">
        <v>100</v>
      </c>
      <c r="D5900" s="1" t="s">
        <v>3877</v>
      </c>
      <c r="E5900" s="1" t="n">
        <v>33</v>
      </c>
      <c r="F5900" s="1" t="s">
        <v>93</v>
      </c>
      <c r="I5900" s="1" t="n">
        <v>1329351</v>
      </c>
      <c r="J5900" s="1" t="n">
        <v>100017</v>
      </c>
      <c r="K5900" s="1" t="n">
        <v>18</v>
      </c>
      <c r="L5900" s="1" t="s">
        <v>3862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7" t="n">
        <v>46203</v>
      </c>
      <c r="C5901" s="1" t="n">
        <v>100</v>
      </c>
      <c r="D5901" s="1" t="s">
        <v>3877</v>
      </c>
      <c r="E5901" s="1" t="n">
        <v>33</v>
      </c>
      <c r="F5901" s="1" t="s">
        <v>93</v>
      </c>
      <c r="I5901" s="1" t="n">
        <v>1329351</v>
      </c>
      <c r="J5901" s="1" t="n">
        <v>100019</v>
      </c>
      <c r="K5901" s="1" t="n">
        <v>20</v>
      </c>
      <c r="L5901" s="1" t="s">
        <v>3863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7" t="n">
        <v>46203</v>
      </c>
      <c r="C5902" s="1" t="n">
        <v>100</v>
      </c>
      <c r="D5902" s="1" t="s">
        <v>3877</v>
      </c>
      <c r="E5902" s="1" t="n">
        <v>33</v>
      </c>
      <c r="F5902" s="1" t="s">
        <v>93</v>
      </c>
      <c r="I5902" s="1" t="n">
        <v>1329351</v>
      </c>
      <c r="J5902" s="1" t="n">
        <v>100020</v>
      </c>
      <c r="K5902" s="1" t="n">
        <v>21</v>
      </c>
      <c r="L5902" s="1" t="s">
        <v>3864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7" t="n">
        <v>46203</v>
      </c>
      <c r="C5903" s="1" t="n">
        <v>100</v>
      </c>
      <c r="D5903" s="1" t="s">
        <v>3877</v>
      </c>
      <c r="E5903" s="1" t="n">
        <v>33</v>
      </c>
      <c r="F5903" s="1" t="s">
        <v>93</v>
      </c>
      <c r="I5903" s="1" t="n">
        <v>1329351</v>
      </c>
      <c r="J5903" s="1" t="n">
        <v>100053</v>
      </c>
      <c r="K5903" s="1" t="n">
        <v>54</v>
      </c>
      <c r="L5903" s="1" t="s">
        <v>3866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7" t="n">
        <v>46203</v>
      </c>
      <c r="C5904" s="1" t="n">
        <v>100</v>
      </c>
      <c r="D5904" s="1" t="s">
        <v>3877</v>
      </c>
      <c r="E5904" s="1" t="n">
        <v>33</v>
      </c>
      <c r="F5904" s="1" t="s">
        <v>93</v>
      </c>
      <c r="I5904" s="1" t="n">
        <v>1329351</v>
      </c>
      <c r="J5904" s="1" t="n">
        <v>100638</v>
      </c>
      <c r="K5904" s="1" t="n">
        <v>508</v>
      </c>
      <c r="L5904" s="1" t="s">
        <v>3867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7" t="n">
        <v>46203</v>
      </c>
      <c r="C5905" s="1" t="n">
        <v>100</v>
      </c>
      <c r="D5905" s="1" t="s">
        <v>3877</v>
      </c>
      <c r="E5905" s="1" t="n">
        <v>33</v>
      </c>
      <c r="F5905" s="1" t="s">
        <v>93</v>
      </c>
      <c r="I5905" s="1" t="n">
        <v>1329351</v>
      </c>
      <c r="J5905" s="1" t="n">
        <v>100520</v>
      </c>
      <c r="K5905" s="1" t="n">
        <v>507</v>
      </c>
      <c r="L5905" s="1" t="s">
        <v>3868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7" t="n">
        <v>46203</v>
      </c>
      <c r="C5906" s="1" t="n">
        <v>100</v>
      </c>
      <c r="D5906" s="1" t="s">
        <v>3877</v>
      </c>
      <c r="E5906" s="1" t="n">
        <v>33</v>
      </c>
      <c r="F5906" s="1" t="s">
        <v>93</v>
      </c>
      <c r="I5906" s="1" t="n">
        <v>1329351</v>
      </c>
      <c r="J5906" s="1" t="n">
        <v>100319</v>
      </c>
      <c r="K5906" s="1" t="n">
        <v>73453</v>
      </c>
      <c r="L5906" s="1" t="s">
        <v>3869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7" t="n">
        <v>46203</v>
      </c>
      <c r="C5907" s="1" t="n">
        <v>100</v>
      </c>
      <c r="D5907" s="1" t="s">
        <v>3877</v>
      </c>
      <c r="E5907" s="1" t="n">
        <v>33</v>
      </c>
      <c r="F5907" s="1" t="s">
        <v>93</v>
      </c>
      <c r="I5907" s="1" t="n">
        <v>1329351</v>
      </c>
      <c r="J5907" s="1" t="n">
        <v>110455</v>
      </c>
      <c r="K5907" s="1" t="n">
        <v>53212</v>
      </c>
      <c r="L5907" s="1" t="s">
        <v>3870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7" t="n">
        <v>46203</v>
      </c>
      <c r="C5908" s="1" t="n">
        <v>100</v>
      </c>
      <c r="D5908" s="1" t="s">
        <v>3877</v>
      </c>
      <c r="E5908" s="1" t="n">
        <v>33</v>
      </c>
      <c r="F5908" s="1" t="s">
        <v>93</v>
      </c>
      <c r="I5908" s="1" t="n">
        <v>1329358</v>
      </c>
      <c r="J5908" s="1" t="n">
        <v>100000</v>
      </c>
      <c r="K5908" s="1" t="n">
        <v>1</v>
      </c>
      <c r="L5908" s="1" t="s">
        <v>3851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7" t="n">
        <v>46203</v>
      </c>
      <c r="C5909" s="1" t="n">
        <v>100</v>
      </c>
      <c r="D5909" s="1" t="s">
        <v>3877</v>
      </c>
      <c r="E5909" s="1" t="n">
        <v>33</v>
      </c>
      <c r="F5909" s="1" t="s">
        <v>93</v>
      </c>
      <c r="I5909" s="1" t="n">
        <v>1329358</v>
      </c>
      <c r="J5909" s="1" t="n">
        <v>100006</v>
      </c>
      <c r="K5909" s="1" t="n">
        <v>7</v>
      </c>
      <c r="L5909" s="1" t="s">
        <v>3853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7" t="n">
        <v>46203</v>
      </c>
      <c r="C5910" s="1" t="n">
        <v>100</v>
      </c>
      <c r="D5910" s="1" t="s">
        <v>3877</v>
      </c>
      <c r="E5910" s="1" t="n">
        <v>33</v>
      </c>
      <c r="F5910" s="1" t="s">
        <v>93</v>
      </c>
      <c r="I5910" s="1" t="n">
        <v>1329358</v>
      </c>
      <c r="J5910" s="1" t="n">
        <v>100007</v>
      </c>
      <c r="K5910" s="1" t="n">
        <v>8</v>
      </c>
      <c r="L5910" s="1" t="s">
        <v>3854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7" t="n">
        <v>46203</v>
      </c>
      <c r="C5911" s="1" t="n">
        <v>100</v>
      </c>
      <c r="D5911" s="1" t="s">
        <v>3877</v>
      </c>
      <c r="E5911" s="1" t="n">
        <v>33</v>
      </c>
      <c r="F5911" s="1" t="s">
        <v>93</v>
      </c>
      <c r="I5911" s="1" t="n">
        <v>1329358</v>
      </c>
      <c r="J5911" s="1" t="n">
        <v>100008</v>
      </c>
      <c r="K5911" s="1" t="n">
        <v>9</v>
      </c>
      <c r="L5911" s="1" t="s">
        <v>3855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7" t="n">
        <v>46203</v>
      </c>
      <c r="C5912" s="1" t="n">
        <v>100</v>
      </c>
      <c r="D5912" s="1" t="s">
        <v>3877</v>
      </c>
      <c r="E5912" s="1" t="n">
        <v>33</v>
      </c>
      <c r="F5912" s="1" t="s">
        <v>93</v>
      </c>
      <c r="I5912" s="1" t="n">
        <v>1329358</v>
      </c>
      <c r="J5912" s="1" t="n">
        <v>100011</v>
      </c>
      <c r="K5912" s="1" t="n">
        <v>12</v>
      </c>
      <c r="L5912" s="1" t="s">
        <v>3856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7" t="n">
        <v>46203</v>
      </c>
      <c r="C5913" s="1" t="n">
        <v>100</v>
      </c>
      <c r="D5913" s="1" t="s">
        <v>3877</v>
      </c>
      <c r="E5913" s="1" t="n">
        <v>33</v>
      </c>
      <c r="F5913" s="1" t="s">
        <v>93</v>
      </c>
      <c r="I5913" s="1" t="n">
        <v>1329358</v>
      </c>
      <c r="J5913" s="1" t="n">
        <v>100012</v>
      </c>
      <c r="K5913" s="1" t="n">
        <v>13</v>
      </c>
      <c r="L5913" s="1" t="s">
        <v>3857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7" t="n">
        <v>46203</v>
      </c>
      <c r="C5914" s="1" t="n">
        <v>100</v>
      </c>
      <c r="D5914" s="1" t="s">
        <v>3877</v>
      </c>
      <c r="E5914" s="1" t="n">
        <v>33</v>
      </c>
      <c r="F5914" s="1" t="s">
        <v>93</v>
      </c>
      <c r="I5914" s="1" t="n">
        <v>1329358</v>
      </c>
      <c r="J5914" s="1" t="n">
        <v>100013</v>
      </c>
      <c r="K5914" s="1" t="n">
        <v>14</v>
      </c>
      <c r="L5914" s="1" t="s">
        <v>3858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7" t="n">
        <v>46203</v>
      </c>
      <c r="C5915" s="1" t="n">
        <v>100</v>
      </c>
      <c r="D5915" s="1" t="s">
        <v>3877</v>
      </c>
      <c r="E5915" s="1" t="n">
        <v>33</v>
      </c>
      <c r="F5915" s="1" t="s">
        <v>93</v>
      </c>
      <c r="I5915" s="1" t="n">
        <v>1329358</v>
      </c>
      <c r="J5915" s="1" t="n">
        <v>100014</v>
      </c>
      <c r="K5915" s="1" t="n">
        <v>15</v>
      </c>
      <c r="L5915" s="1" t="s">
        <v>3859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7" t="n">
        <v>46203</v>
      </c>
      <c r="C5916" s="1" t="n">
        <v>100</v>
      </c>
      <c r="D5916" s="1" t="s">
        <v>3877</v>
      </c>
      <c r="E5916" s="1" t="n">
        <v>33</v>
      </c>
      <c r="F5916" s="1" t="s">
        <v>93</v>
      </c>
      <c r="I5916" s="1" t="n">
        <v>1329358</v>
      </c>
      <c r="J5916" s="1" t="n">
        <v>100015</v>
      </c>
      <c r="K5916" s="1" t="n">
        <v>16</v>
      </c>
      <c r="L5916" s="1" t="s">
        <v>3860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7" t="n">
        <v>46203</v>
      </c>
      <c r="C5917" s="1" t="n">
        <v>100</v>
      </c>
      <c r="D5917" s="1" t="s">
        <v>3877</v>
      </c>
      <c r="E5917" s="1" t="n">
        <v>33</v>
      </c>
      <c r="F5917" s="1" t="s">
        <v>93</v>
      </c>
      <c r="I5917" s="1" t="n">
        <v>1329358</v>
      </c>
      <c r="J5917" s="1" t="n">
        <v>100016</v>
      </c>
      <c r="K5917" s="1" t="n">
        <v>17</v>
      </c>
      <c r="L5917" s="1" t="s">
        <v>3861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7" t="n">
        <v>46203</v>
      </c>
      <c r="C5918" s="1" t="n">
        <v>100</v>
      </c>
      <c r="D5918" s="1" t="s">
        <v>3877</v>
      </c>
      <c r="E5918" s="1" t="n">
        <v>33</v>
      </c>
      <c r="F5918" s="1" t="s">
        <v>93</v>
      </c>
      <c r="I5918" s="1" t="n">
        <v>1329358</v>
      </c>
      <c r="J5918" s="1" t="n">
        <v>100017</v>
      </c>
      <c r="K5918" s="1" t="n">
        <v>18</v>
      </c>
      <c r="L5918" s="1" t="s">
        <v>3862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7" t="n">
        <v>46203</v>
      </c>
      <c r="C5919" s="1" t="n">
        <v>100</v>
      </c>
      <c r="D5919" s="1" t="s">
        <v>3877</v>
      </c>
      <c r="E5919" s="1" t="n">
        <v>33</v>
      </c>
      <c r="F5919" s="1" t="s">
        <v>93</v>
      </c>
      <c r="I5919" s="1" t="n">
        <v>1329358</v>
      </c>
      <c r="J5919" s="1" t="n">
        <v>100019</v>
      </c>
      <c r="K5919" s="1" t="n">
        <v>20</v>
      </c>
      <c r="L5919" s="1" t="s">
        <v>3863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7" t="n">
        <v>46203</v>
      </c>
      <c r="C5920" s="1" t="n">
        <v>100</v>
      </c>
      <c r="D5920" s="1" t="s">
        <v>3877</v>
      </c>
      <c r="E5920" s="1" t="n">
        <v>33</v>
      </c>
      <c r="F5920" s="1" t="s">
        <v>93</v>
      </c>
      <c r="I5920" s="1" t="n">
        <v>1329358</v>
      </c>
      <c r="J5920" s="1" t="n">
        <v>100020</v>
      </c>
      <c r="K5920" s="1" t="n">
        <v>21</v>
      </c>
      <c r="L5920" s="1" t="s">
        <v>3864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7" t="n">
        <v>46203</v>
      </c>
      <c r="C5921" s="1" t="n">
        <v>100</v>
      </c>
      <c r="D5921" s="1" t="s">
        <v>3877</v>
      </c>
      <c r="E5921" s="1" t="n">
        <v>33</v>
      </c>
      <c r="F5921" s="1" t="s">
        <v>93</v>
      </c>
      <c r="I5921" s="1" t="n">
        <v>1329358</v>
      </c>
      <c r="J5921" s="1" t="n">
        <v>100053</v>
      </c>
      <c r="K5921" s="1" t="n">
        <v>54</v>
      </c>
      <c r="L5921" s="1" t="s">
        <v>3866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7" t="n">
        <v>46203</v>
      </c>
      <c r="C5922" s="1" t="n">
        <v>100</v>
      </c>
      <c r="D5922" s="1" t="s">
        <v>3877</v>
      </c>
      <c r="E5922" s="1" t="n">
        <v>33</v>
      </c>
      <c r="F5922" s="1" t="s">
        <v>93</v>
      </c>
      <c r="I5922" s="1" t="n">
        <v>1329358</v>
      </c>
      <c r="J5922" s="1" t="n">
        <v>100638</v>
      </c>
      <c r="K5922" s="1" t="n">
        <v>508</v>
      </c>
      <c r="L5922" s="1" t="s">
        <v>3867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7" t="n">
        <v>46203</v>
      </c>
      <c r="C5923" s="1" t="n">
        <v>100</v>
      </c>
      <c r="D5923" s="1" t="s">
        <v>3877</v>
      </c>
      <c r="E5923" s="1" t="n">
        <v>33</v>
      </c>
      <c r="F5923" s="1" t="s">
        <v>93</v>
      </c>
      <c r="I5923" s="1" t="n">
        <v>1329358</v>
      </c>
      <c r="J5923" s="1" t="n">
        <v>100520</v>
      </c>
      <c r="K5923" s="1" t="n">
        <v>507</v>
      </c>
      <c r="L5923" s="1" t="s">
        <v>3868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7" t="n">
        <v>46203</v>
      </c>
      <c r="C5924" s="1" t="n">
        <v>100</v>
      </c>
      <c r="D5924" s="1" t="s">
        <v>3877</v>
      </c>
      <c r="E5924" s="1" t="n">
        <v>33</v>
      </c>
      <c r="F5924" s="1" t="s">
        <v>93</v>
      </c>
      <c r="I5924" s="1" t="n">
        <v>1329358</v>
      </c>
      <c r="J5924" s="1" t="n">
        <v>100319</v>
      </c>
      <c r="K5924" s="1" t="n">
        <v>73453</v>
      </c>
      <c r="L5924" s="1" t="s">
        <v>3869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7" t="n">
        <v>46203</v>
      </c>
      <c r="C5925" s="1" t="n">
        <v>100</v>
      </c>
      <c r="D5925" s="1" t="s">
        <v>3877</v>
      </c>
      <c r="E5925" s="1" t="n">
        <v>33</v>
      </c>
      <c r="F5925" s="1" t="s">
        <v>93</v>
      </c>
      <c r="I5925" s="1" t="n">
        <v>1329358</v>
      </c>
      <c r="J5925" s="1" t="n">
        <v>110455</v>
      </c>
      <c r="K5925" s="1" t="n">
        <v>53212</v>
      </c>
      <c r="L5925" s="1" t="s">
        <v>3870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7" t="n">
        <v>46203</v>
      </c>
      <c r="C5926" s="1" t="n">
        <v>100</v>
      </c>
      <c r="D5926" s="1" t="s">
        <v>3877</v>
      </c>
      <c r="E5926" s="1" t="n">
        <v>33</v>
      </c>
      <c r="F5926" s="1" t="s">
        <v>93</v>
      </c>
      <c r="I5926" s="1" t="n">
        <v>1329361</v>
      </c>
      <c r="J5926" s="1" t="n">
        <v>100000</v>
      </c>
      <c r="K5926" s="1" t="n">
        <v>1</v>
      </c>
      <c r="L5926" s="1" t="s">
        <v>3851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7" t="n">
        <v>46203</v>
      </c>
      <c r="C5927" s="1" t="n">
        <v>100</v>
      </c>
      <c r="D5927" s="1" t="s">
        <v>3877</v>
      </c>
      <c r="E5927" s="1" t="n">
        <v>33</v>
      </c>
      <c r="F5927" s="1" t="s">
        <v>93</v>
      </c>
      <c r="I5927" s="1" t="n">
        <v>1329361</v>
      </c>
      <c r="J5927" s="1" t="n">
        <v>100006</v>
      </c>
      <c r="K5927" s="1" t="n">
        <v>7</v>
      </c>
      <c r="L5927" s="1" t="s">
        <v>3853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7" t="n">
        <v>46203</v>
      </c>
      <c r="C5928" s="1" t="n">
        <v>100</v>
      </c>
      <c r="D5928" s="1" t="s">
        <v>3877</v>
      </c>
      <c r="E5928" s="1" t="n">
        <v>33</v>
      </c>
      <c r="F5928" s="1" t="s">
        <v>93</v>
      </c>
      <c r="I5928" s="1" t="n">
        <v>1329361</v>
      </c>
      <c r="J5928" s="1" t="n">
        <v>100007</v>
      </c>
      <c r="K5928" s="1" t="n">
        <v>8</v>
      </c>
      <c r="L5928" s="1" t="s">
        <v>3854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7" t="n">
        <v>46203</v>
      </c>
      <c r="C5929" s="1" t="n">
        <v>100</v>
      </c>
      <c r="D5929" s="1" t="s">
        <v>3877</v>
      </c>
      <c r="E5929" s="1" t="n">
        <v>33</v>
      </c>
      <c r="F5929" s="1" t="s">
        <v>93</v>
      </c>
      <c r="I5929" s="1" t="n">
        <v>1329361</v>
      </c>
      <c r="J5929" s="1" t="n">
        <v>100008</v>
      </c>
      <c r="K5929" s="1" t="n">
        <v>9</v>
      </c>
      <c r="L5929" s="1" t="s">
        <v>3855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7" t="n">
        <v>46203</v>
      </c>
      <c r="C5930" s="1" t="n">
        <v>100</v>
      </c>
      <c r="D5930" s="1" t="s">
        <v>3877</v>
      </c>
      <c r="E5930" s="1" t="n">
        <v>33</v>
      </c>
      <c r="F5930" s="1" t="s">
        <v>93</v>
      </c>
      <c r="I5930" s="1" t="n">
        <v>1329361</v>
      </c>
      <c r="J5930" s="1" t="n">
        <v>100011</v>
      </c>
      <c r="K5930" s="1" t="n">
        <v>12</v>
      </c>
      <c r="L5930" s="1" t="s">
        <v>3856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7" t="n">
        <v>46203</v>
      </c>
      <c r="C5931" s="1" t="n">
        <v>100</v>
      </c>
      <c r="D5931" s="1" t="s">
        <v>3877</v>
      </c>
      <c r="E5931" s="1" t="n">
        <v>33</v>
      </c>
      <c r="F5931" s="1" t="s">
        <v>93</v>
      </c>
      <c r="I5931" s="1" t="n">
        <v>1329361</v>
      </c>
      <c r="J5931" s="1" t="n">
        <v>100012</v>
      </c>
      <c r="K5931" s="1" t="n">
        <v>13</v>
      </c>
      <c r="L5931" s="1" t="s">
        <v>3857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7" t="n">
        <v>46203</v>
      </c>
      <c r="C5932" s="1" t="n">
        <v>100</v>
      </c>
      <c r="D5932" s="1" t="s">
        <v>3877</v>
      </c>
      <c r="E5932" s="1" t="n">
        <v>33</v>
      </c>
      <c r="F5932" s="1" t="s">
        <v>93</v>
      </c>
      <c r="I5932" s="1" t="n">
        <v>1329361</v>
      </c>
      <c r="J5932" s="1" t="n">
        <v>100013</v>
      </c>
      <c r="K5932" s="1" t="n">
        <v>14</v>
      </c>
      <c r="L5932" s="1" t="s">
        <v>3858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7" t="n">
        <v>46203</v>
      </c>
      <c r="C5933" s="1" t="n">
        <v>100</v>
      </c>
      <c r="D5933" s="1" t="s">
        <v>3877</v>
      </c>
      <c r="E5933" s="1" t="n">
        <v>33</v>
      </c>
      <c r="F5933" s="1" t="s">
        <v>93</v>
      </c>
      <c r="I5933" s="1" t="n">
        <v>1329361</v>
      </c>
      <c r="J5933" s="1" t="n">
        <v>100014</v>
      </c>
      <c r="K5933" s="1" t="n">
        <v>15</v>
      </c>
      <c r="L5933" s="1" t="s">
        <v>3859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7" t="n">
        <v>46203</v>
      </c>
      <c r="C5934" s="1" t="n">
        <v>100</v>
      </c>
      <c r="D5934" s="1" t="s">
        <v>3877</v>
      </c>
      <c r="E5934" s="1" t="n">
        <v>33</v>
      </c>
      <c r="F5934" s="1" t="s">
        <v>93</v>
      </c>
      <c r="I5934" s="1" t="n">
        <v>1329361</v>
      </c>
      <c r="J5934" s="1" t="n">
        <v>100015</v>
      </c>
      <c r="K5934" s="1" t="n">
        <v>16</v>
      </c>
      <c r="L5934" s="1" t="s">
        <v>3860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7" t="n">
        <v>46203</v>
      </c>
      <c r="C5935" s="1" t="n">
        <v>100</v>
      </c>
      <c r="D5935" s="1" t="s">
        <v>3877</v>
      </c>
      <c r="E5935" s="1" t="n">
        <v>33</v>
      </c>
      <c r="F5935" s="1" t="s">
        <v>93</v>
      </c>
      <c r="I5935" s="1" t="n">
        <v>1329361</v>
      </c>
      <c r="J5935" s="1" t="n">
        <v>100016</v>
      </c>
      <c r="K5935" s="1" t="n">
        <v>17</v>
      </c>
      <c r="L5935" s="1" t="s">
        <v>3861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7" t="n">
        <v>46203</v>
      </c>
      <c r="C5936" s="1" t="n">
        <v>100</v>
      </c>
      <c r="D5936" s="1" t="s">
        <v>3877</v>
      </c>
      <c r="E5936" s="1" t="n">
        <v>33</v>
      </c>
      <c r="F5936" s="1" t="s">
        <v>93</v>
      </c>
      <c r="I5936" s="1" t="n">
        <v>1329361</v>
      </c>
      <c r="J5936" s="1" t="n">
        <v>100017</v>
      </c>
      <c r="K5936" s="1" t="n">
        <v>18</v>
      </c>
      <c r="L5936" s="1" t="s">
        <v>3862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7" t="n">
        <v>46203</v>
      </c>
      <c r="C5937" s="1" t="n">
        <v>100</v>
      </c>
      <c r="D5937" s="1" t="s">
        <v>3877</v>
      </c>
      <c r="E5937" s="1" t="n">
        <v>33</v>
      </c>
      <c r="F5937" s="1" t="s">
        <v>93</v>
      </c>
      <c r="I5937" s="1" t="n">
        <v>1329361</v>
      </c>
      <c r="J5937" s="1" t="n">
        <v>100019</v>
      </c>
      <c r="K5937" s="1" t="n">
        <v>20</v>
      </c>
      <c r="L5937" s="1" t="s">
        <v>3863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7" t="n">
        <v>46203</v>
      </c>
      <c r="C5938" s="1" t="n">
        <v>100</v>
      </c>
      <c r="D5938" s="1" t="s">
        <v>3877</v>
      </c>
      <c r="E5938" s="1" t="n">
        <v>33</v>
      </c>
      <c r="F5938" s="1" t="s">
        <v>93</v>
      </c>
      <c r="I5938" s="1" t="n">
        <v>1329361</v>
      </c>
      <c r="J5938" s="1" t="n">
        <v>100020</v>
      </c>
      <c r="K5938" s="1" t="n">
        <v>21</v>
      </c>
      <c r="L5938" s="1" t="s">
        <v>3864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7" t="n">
        <v>46203</v>
      </c>
      <c r="C5939" s="1" t="n">
        <v>100</v>
      </c>
      <c r="D5939" s="1" t="s">
        <v>3877</v>
      </c>
      <c r="E5939" s="1" t="n">
        <v>33</v>
      </c>
      <c r="F5939" s="1" t="s">
        <v>93</v>
      </c>
      <c r="I5939" s="1" t="n">
        <v>1329361</v>
      </c>
      <c r="J5939" s="1" t="n">
        <v>100053</v>
      </c>
      <c r="K5939" s="1" t="n">
        <v>54</v>
      </c>
      <c r="L5939" s="1" t="s">
        <v>3866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7" t="n">
        <v>46203</v>
      </c>
      <c r="C5940" s="1" t="n">
        <v>100</v>
      </c>
      <c r="D5940" s="1" t="s">
        <v>3877</v>
      </c>
      <c r="E5940" s="1" t="n">
        <v>33</v>
      </c>
      <c r="F5940" s="1" t="s">
        <v>93</v>
      </c>
      <c r="I5940" s="1" t="n">
        <v>1329361</v>
      </c>
      <c r="J5940" s="1" t="n">
        <v>100638</v>
      </c>
      <c r="K5940" s="1" t="n">
        <v>508</v>
      </c>
      <c r="L5940" s="1" t="s">
        <v>3867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7" t="n">
        <v>46203</v>
      </c>
      <c r="C5941" s="1" t="n">
        <v>100</v>
      </c>
      <c r="D5941" s="1" t="s">
        <v>3877</v>
      </c>
      <c r="E5941" s="1" t="n">
        <v>33</v>
      </c>
      <c r="F5941" s="1" t="s">
        <v>93</v>
      </c>
      <c r="I5941" s="1" t="n">
        <v>1329361</v>
      </c>
      <c r="J5941" s="1" t="n">
        <v>100520</v>
      </c>
      <c r="K5941" s="1" t="n">
        <v>507</v>
      </c>
      <c r="L5941" s="1" t="s">
        <v>3868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7" t="n">
        <v>46203</v>
      </c>
      <c r="C5942" s="1" t="n">
        <v>100</v>
      </c>
      <c r="D5942" s="1" t="s">
        <v>3877</v>
      </c>
      <c r="E5942" s="1" t="n">
        <v>33</v>
      </c>
      <c r="F5942" s="1" t="s">
        <v>93</v>
      </c>
      <c r="I5942" s="1" t="n">
        <v>1329361</v>
      </c>
      <c r="J5942" s="1" t="n">
        <v>100319</v>
      </c>
      <c r="K5942" s="1" t="n">
        <v>73453</v>
      </c>
      <c r="L5942" s="1" t="s">
        <v>3869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7" t="n">
        <v>46203</v>
      </c>
      <c r="C5943" s="1" t="n">
        <v>100</v>
      </c>
      <c r="D5943" s="1" t="s">
        <v>3877</v>
      </c>
      <c r="E5943" s="1" t="n">
        <v>33</v>
      </c>
      <c r="F5943" s="1" t="s">
        <v>93</v>
      </c>
      <c r="I5943" s="1" t="n">
        <v>1329361</v>
      </c>
      <c r="J5943" s="1" t="n">
        <v>110455</v>
      </c>
      <c r="K5943" s="1" t="n">
        <v>53212</v>
      </c>
      <c r="L5943" s="1" t="s">
        <v>3870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7" t="n">
        <v>46203</v>
      </c>
      <c r="C5944" s="1" t="n">
        <v>100</v>
      </c>
      <c r="D5944" s="1" t="s">
        <v>3877</v>
      </c>
      <c r="E5944" s="1" t="n">
        <v>33</v>
      </c>
      <c r="F5944" s="1" t="s">
        <v>93</v>
      </c>
      <c r="I5944" s="1" t="n">
        <v>1329364</v>
      </c>
      <c r="J5944" s="1" t="n">
        <v>100000</v>
      </c>
      <c r="K5944" s="1" t="n">
        <v>1</v>
      </c>
      <c r="L5944" s="1" t="s">
        <v>3851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7" t="n">
        <v>46203</v>
      </c>
      <c r="C5945" s="1" t="n">
        <v>100</v>
      </c>
      <c r="D5945" s="1" t="s">
        <v>3877</v>
      </c>
      <c r="E5945" s="1" t="n">
        <v>33</v>
      </c>
      <c r="F5945" s="1" t="s">
        <v>93</v>
      </c>
      <c r="I5945" s="1" t="n">
        <v>1329364</v>
      </c>
      <c r="J5945" s="1" t="n">
        <v>100001</v>
      </c>
      <c r="K5945" s="1" t="n">
        <v>2</v>
      </c>
      <c r="L5945" s="1" t="s">
        <v>4138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7" t="n">
        <v>46203</v>
      </c>
      <c r="C5946" s="1" t="n">
        <v>100</v>
      </c>
      <c r="D5946" s="1" t="s">
        <v>3877</v>
      </c>
      <c r="E5946" s="1" t="n">
        <v>33</v>
      </c>
      <c r="F5946" s="1" t="s">
        <v>93</v>
      </c>
      <c r="I5946" s="1" t="n">
        <v>1329364</v>
      </c>
      <c r="J5946" s="1" t="n">
        <v>100002</v>
      </c>
      <c r="K5946" s="1" t="n">
        <v>3</v>
      </c>
      <c r="L5946" s="1" t="s">
        <v>3872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7" t="n">
        <v>46203</v>
      </c>
      <c r="C5947" s="1" t="n">
        <v>100</v>
      </c>
      <c r="D5947" s="1" t="s">
        <v>3877</v>
      </c>
      <c r="E5947" s="1" t="n">
        <v>33</v>
      </c>
      <c r="F5947" s="1" t="s">
        <v>93</v>
      </c>
      <c r="I5947" s="1" t="n">
        <v>1329364</v>
      </c>
      <c r="J5947" s="1" t="n">
        <v>100003</v>
      </c>
      <c r="K5947" s="1" t="n">
        <v>4</v>
      </c>
      <c r="L5947" s="1" t="s">
        <v>3873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7" t="n">
        <v>46203</v>
      </c>
      <c r="C5948" s="1" t="n">
        <v>100</v>
      </c>
      <c r="D5948" s="1" t="s">
        <v>3877</v>
      </c>
      <c r="E5948" s="1" t="n">
        <v>33</v>
      </c>
      <c r="F5948" s="1" t="s">
        <v>93</v>
      </c>
      <c r="I5948" s="1" t="n">
        <v>1329364</v>
      </c>
      <c r="J5948" s="1" t="n">
        <v>100004</v>
      </c>
      <c r="K5948" s="1" t="n">
        <v>5</v>
      </c>
      <c r="L5948" s="1" t="s">
        <v>3852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7" t="n">
        <v>46203</v>
      </c>
      <c r="C5949" s="1" t="n">
        <v>100</v>
      </c>
      <c r="D5949" s="1" t="s">
        <v>3877</v>
      </c>
      <c r="E5949" s="1" t="n">
        <v>33</v>
      </c>
      <c r="F5949" s="1" t="s">
        <v>93</v>
      </c>
      <c r="I5949" s="1" t="n">
        <v>1329364</v>
      </c>
      <c r="J5949" s="1" t="n">
        <v>100520</v>
      </c>
      <c r="K5949" s="1" t="n">
        <v>507</v>
      </c>
      <c r="L5949" s="1" t="s">
        <v>3868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7" t="n">
        <v>46203</v>
      </c>
      <c r="C5950" s="1" t="n">
        <v>100</v>
      </c>
      <c r="D5950" s="1" t="s">
        <v>3877</v>
      </c>
      <c r="E5950" s="1" t="n">
        <v>33</v>
      </c>
      <c r="F5950" s="1" t="s">
        <v>93</v>
      </c>
      <c r="I5950" s="1" t="n">
        <v>1329364</v>
      </c>
      <c r="J5950" s="1" t="n">
        <v>110455</v>
      </c>
      <c r="K5950" s="1" t="n">
        <v>53212</v>
      </c>
      <c r="L5950" s="1" t="s">
        <v>3870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7" t="n">
        <v>46203</v>
      </c>
      <c r="C5951" s="1" t="n">
        <v>100</v>
      </c>
      <c r="D5951" s="1" t="s">
        <v>3877</v>
      </c>
      <c r="E5951" s="1" t="n">
        <v>33</v>
      </c>
      <c r="F5951" s="1" t="s">
        <v>93</v>
      </c>
      <c r="I5951" s="1" t="n">
        <v>1329366</v>
      </c>
      <c r="J5951" s="1" t="n">
        <v>100000</v>
      </c>
      <c r="K5951" s="1" t="n">
        <v>1</v>
      </c>
      <c r="L5951" s="1" t="s">
        <v>3851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7" t="n">
        <v>46203</v>
      </c>
      <c r="C5952" s="1" t="n">
        <v>100</v>
      </c>
      <c r="D5952" s="1" t="s">
        <v>3877</v>
      </c>
      <c r="E5952" s="1" t="n">
        <v>33</v>
      </c>
      <c r="F5952" s="1" t="s">
        <v>93</v>
      </c>
      <c r="I5952" s="1" t="n">
        <v>1329366</v>
      </c>
      <c r="J5952" s="1" t="n">
        <v>100002</v>
      </c>
      <c r="K5952" s="1" t="n">
        <v>3</v>
      </c>
      <c r="L5952" s="1" t="s">
        <v>3872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7" t="n">
        <v>46203</v>
      </c>
      <c r="C5953" s="1" t="n">
        <v>100</v>
      </c>
      <c r="D5953" s="1" t="s">
        <v>3877</v>
      </c>
      <c r="E5953" s="1" t="n">
        <v>33</v>
      </c>
      <c r="F5953" s="1" t="s">
        <v>93</v>
      </c>
      <c r="I5953" s="1" t="n">
        <v>1329366</v>
      </c>
      <c r="J5953" s="1" t="n">
        <v>100003</v>
      </c>
      <c r="K5953" s="1" t="n">
        <v>4</v>
      </c>
      <c r="L5953" s="1" t="s">
        <v>3873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7" t="n">
        <v>46203</v>
      </c>
      <c r="C5954" s="1" t="n">
        <v>100</v>
      </c>
      <c r="D5954" s="1" t="s">
        <v>3877</v>
      </c>
      <c r="E5954" s="1" t="n">
        <v>33</v>
      </c>
      <c r="F5954" s="1" t="s">
        <v>93</v>
      </c>
      <c r="I5954" s="1" t="n">
        <v>1329366</v>
      </c>
      <c r="J5954" s="1" t="n">
        <v>100004</v>
      </c>
      <c r="K5954" s="1" t="n">
        <v>5</v>
      </c>
      <c r="L5954" s="1" t="s">
        <v>3852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7" t="n">
        <v>46203</v>
      </c>
      <c r="C5955" s="1" t="n">
        <v>100</v>
      </c>
      <c r="D5955" s="1" t="s">
        <v>3877</v>
      </c>
      <c r="E5955" s="1" t="n">
        <v>33</v>
      </c>
      <c r="F5955" s="1" t="s">
        <v>93</v>
      </c>
      <c r="I5955" s="1" t="n">
        <v>1329366</v>
      </c>
      <c r="J5955" s="1" t="n">
        <v>100019</v>
      </c>
      <c r="K5955" s="1" t="n">
        <v>20</v>
      </c>
      <c r="L5955" s="1" t="s">
        <v>3863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7" t="n">
        <v>46203</v>
      </c>
      <c r="C5956" s="1" t="n">
        <v>100</v>
      </c>
      <c r="D5956" s="1" t="s">
        <v>3877</v>
      </c>
      <c r="E5956" s="1" t="n">
        <v>33</v>
      </c>
      <c r="F5956" s="1" t="s">
        <v>93</v>
      </c>
      <c r="I5956" s="1" t="n">
        <v>1329366</v>
      </c>
      <c r="J5956" s="1" t="n">
        <v>100520</v>
      </c>
      <c r="K5956" s="1" t="n">
        <v>507</v>
      </c>
      <c r="L5956" s="1" t="s">
        <v>3868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7" t="n">
        <v>46203</v>
      </c>
      <c r="C5957" s="1" t="n">
        <v>100</v>
      </c>
      <c r="D5957" s="1" t="s">
        <v>3877</v>
      </c>
      <c r="E5957" s="1" t="n">
        <v>33</v>
      </c>
      <c r="F5957" s="1" t="s">
        <v>93</v>
      </c>
      <c r="I5957" s="1" t="n">
        <v>1329366</v>
      </c>
      <c r="J5957" s="1" t="n">
        <v>110455</v>
      </c>
      <c r="K5957" s="1" t="n">
        <v>53212</v>
      </c>
      <c r="L5957" s="1" t="s">
        <v>3870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7" t="n">
        <v>46203</v>
      </c>
      <c r="C5958" s="1" t="n">
        <v>100</v>
      </c>
      <c r="D5958" s="1" t="s">
        <v>3877</v>
      </c>
      <c r="E5958" s="1" t="n">
        <v>33</v>
      </c>
      <c r="F5958" s="1" t="s">
        <v>93</v>
      </c>
      <c r="I5958" s="1" t="n">
        <v>1329525</v>
      </c>
      <c r="J5958" s="1" t="n">
        <v>100000</v>
      </c>
      <c r="K5958" s="1" t="n">
        <v>1</v>
      </c>
      <c r="L5958" s="1" t="s">
        <v>3851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7" t="n">
        <v>46203</v>
      </c>
      <c r="C5959" s="1" t="n">
        <v>100</v>
      </c>
      <c r="D5959" s="1" t="s">
        <v>3877</v>
      </c>
      <c r="E5959" s="1" t="n">
        <v>33</v>
      </c>
      <c r="F5959" s="1" t="s">
        <v>93</v>
      </c>
      <c r="I5959" s="1" t="n">
        <v>1329525</v>
      </c>
      <c r="J5959" s="1" t="n">
        <v>100006</v>
      </c>
      <c r="K5959" s="1" t="n">
        <v>7</v>
      </c>
      <c r="L5959" s="1" t="s">
        <v>3853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7" t="n">
        <v>46203</v>
      </c>
      <c r="C5960" s="1" t="n">
        <v>100</v>
      </c>
      <c r="D5960" s="1" t="s">
        <v>3877</v>
      </c>
      <c r="E5960" s="1" t="n">
        <v>33</v>
      </c>
      <c r="F5960" s="1" t="s">
        <v>93</v>
      </c>
      <c r="I5960" s="1" t="n">
        <v>1329525</v>
      </c>
      <c r="J5960" s="1" t="n">
        <v>100007</v>
      </c>
      <c r="K5960" s="1" t="n">
        <v>8</v>
      </c>
      <c r="L5960" s="1" t="s">
        <v>3854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7" t="n">
        <v>46203</v>
      </c>
      <c r="C5961" s="1" t="n">
        <v>100</v>
      </c>
      <c r="D5961" s="1" t="s">
        <v>3877</v>
      </c>
      <c r="E5961" s="1" t="n">
        <v>33</v>
      </c>
      <c r="F5961" s="1" t="s">
        <v>93</v>
      </c>
      <c r="I5961" s="1" t="n">
        <v>1329525</v>
      </c>
      <c r="J5961" s="1" t="n">
        <v>100008</v>
      </c>
      <c r="K5961" s="1" t="n">
        <v>9</v>
      </c>
      <c r="L5961" s="1" t="s">
        <v>3855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7" t="n">
        <v>46203</v>
      </c>
      <c r="C5962" s="1" t="n">
        <v>100</v>
      </c>
      <c r="D5962" s="1" t="s">
        <v>3877</v>
      </c>
      <c r="E5962" s="1" t="n">
        <v>33</v>
      </c>
      <c r="F5962" s="1" t="s">
        <v>93</v>
      </c>
      <c r="I5962" s="1" t="n">
        <v>1329525</v>
      </c>
      <c r="J5962" s="1" t="n">
        <v>100011</v>
      </c>
      <c r="K5962" s="1" t="n">
        <v>12</v>
      </c>
      <c r="L5962" s="1" t="s">
        <v>3856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7" t="n">
        <v>46203</v>
      </c>
      <c r="C5963" s="1" t="n">
        <v>100</v>
      </c>
      <c r="D5963" s="1" t="s">
        <v>3877</v>
      </c>
      <c r="E5963" s="1" t="n">
        <v>33</v>
      </c>
      <c r="F5963" s="1" t="s">
        <v>93</v>
      </c>
      <c r="I5963" s="1" t="n">
        <v>1329525</v>
      </c>
      <c r="J5963" s="1" t="n">
        <v>100012</v>
      </c>
      <c r="K5963" s="1" t="n">
        <v>13</v>
      </c>
      <c r="L5963" s="1" t="s">
        <v>3857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7" t="n">
        <v>46203</v>
      </c>
      <c r="C5964" s="1" t="n">
        <v>100</v>
      </c>
      <c r="D5964" s="1" t="s">
        <v>3877</v>
      </c>
      <c r="E5964" s="1" t="n">
        <v>33</v>
      </c>
      <c r="F5964" s="1" t="s">
        <v>93</v>
      </c>
      <c r="I5964" s="1" t="n">
        <v>1329525</v>
      </c>
      <c r="J5964" s="1" t="n">
        <v>100013</v>
      </c>
      <c r="K5964" s="1" t="n">
        <v>14</v>
      </c>
      <c r="L5964" s="1" t="s">
        <v>3858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7" t="n">
        <v>46203</v>
      </c>
      <c r="C5965" s="1" t="n">
        <v>100</v>
      </c>
      <c r="D5965" s="1" t="s">
        <v>3877</v>
      </c>
      <c r="E5965" s="1" t="n">
        <v>33</v>
      </c>
      <c r="F5965" s="1" t="s">
        <v>93</v>
      </c>
      <c r="I5965" s="1" t="n">
        <v>1329525</v>
      </c>
      <c r="J5965" s="1" t="n">
        <v>100014</v>
      </c>
      <c r="K5965" s="1" t="n">
        <v>15</v>
      </c>
      <c r="L5965" s="1" t="s">
        <v>3859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7" t="n">
        <v>46203</v>
      </c>
      <c r="C5966" s="1" t="n">
        <v>100</v>
      </c>
      <c r="D5966" s="1" t="s">
        <v>3877</v>
      </c>
      <c r="E5966" s="1" t="n">
        <v>33</v>
      </c>
      <c r="F5966" s="1" t="s">
        <v>93</v>
      </c>
      <c r="I5966" s="1" t="n">
        <v>1329525</v>
      </c>
      <c r="J5966" s="1" t="n">
        <v>100015</v>
      </c>
      <c r="K5966" s="1" t="n">
        <v>16</v>
      </c>
      <c r="L5966" s="1" t="s">
        <v>3860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7" t="n">
        <v>46203</v>
      </c>
      <c r="C5967" s="1" t="n">
        <v>100</v>
      </c>
      <c r="D5967" s="1" t="s">
        <v>3877</v>
      </c>
      <c r="E5967" s="1" t="n">
        <v>33</v>
      </c>
      <c r="F5967" s="1" t="s">
        <v>93</v>
      </c>
      <c r="I5967" s="1" t="n">
        <v>1329525</v>
      </c>
      <c r="J5967" s="1" t="n">
        <v>100016</v>
      </c>
      <c r="K5967" s="1" t="n">
        <v>17</v>
      </c>
      <c r="L5967" s="1" t="s">
        <v>3861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7" t="n">
        <v>46203</v>
      </c>
      <c r="C5968" s="1" t="n">
        <v>100</v>
      </c>
      <c r="D5968" s="1" t="s">
        <v>3877</v>
      </c>
      <c r="E5968" s="1" t="n">
        <v>33</v>
      </c>
      <c r="F5968" s="1" t="s">
        <v>93</v>
      </c>
      <c r="I5968" s="1" t="n">
        <v>1329525</v>
      </c>
      <c r="J5968" s="1" t="n">
        <v>100017</v>
      </c>
      <c r="K5968" s="1" t="n">
        <v>18</v>
      </c>
      <c r="L5968" s="1" t="s">
        <v>3862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7" t="n">
        <v>46203</v>
      </c>
      <c r="C5969" s="1" t="n">
        <v>100</v>
      </c>
      <c r="D5969" s="1" t="s">
        <v>3877</v>
      </c>
      <c r="E5969" s="1" t="n">
        <v>33</v>
      </c>
      <c r="F5969" s="1" t="s">
        <v>93</v>
      </c>
      <c r="I5969" s="1" t="n">
        <v>1329525</v>
      </c>
      <c r="J5969" s="1" t="n">
        <v>100019</v>
      </c>
      <c r="K5969" s="1" t="n">
        <v>20</v>
      </c>
      <c r="L5969" s="1" t="s">
        <v>3863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7" t="n">
        <v>46203</v>
      </c>
      <c r="C5970" s="1" t="n">
        <v>100</v>
      </c>
      <c r="D5970" s="1" t="s">
        <v>3877</v>
      </c>
      <c r="E5970" s="1" t="n">
        <v>33</v>
      </c>
      <c r="F5970" s="1" t="s">
        <v>93</v>
      </c>
      <c r="I5970" s="1" t="n">
        <v>1329525</v>
      </c>
      <c r="J5970" s="1" t="n">
        <v>100020</v>
      </c>
      <c r="K5970" s="1" t="n">
        <v>21</v>
      </c>
      <c r="L5970" s="1" t="s">
        <v>3864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7" t="n">
        <v>46203</v>
      </c>
      <c r="C5971" s="1" t="n">
        <v>100</v>
      </c>
      <c r="D5971" s="1" t="s">
        <v>3877</v>
      </c>
      <c r="E5971" s="1" t="n">
        <v>33</v>
      </c>
      <c r="F5971" s="1" t="s">
        <v>93</v>
      </c>
      <c r="I5971" s="1" t="n">
        <v>1329525</v>
      </c>
      <c r="J5971" s="1" t="n">
        <v>100053</v>
      </c>
      <c r="K5971" s="1" t="n">
        <v>54</v>
      </c>
      <c r="L5971" s="1" t="s">
        <v>3866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7" t="n">
        <v>46203</v>
      </c>
      <c r="C5972" s="1" t="n">
        <v>100</v>
      </c>
      <c r="D5972" s="1" t="s">
        <v>3877</v>
      </c>
      <c r="E5972" s="1" t="n">
        <v>33</v>
      </c>
      <c r="F5972" s="1" t="s">
        <v>93</v>
      </c>
      <c r="I5972" s="1" t="n">
        <v>1329525</v>
      </c>
      <c r="J5972" s="1" t="n">
        <v>100638</v>
      </c>
      <c r="K5972" s="1" t="n">
        <v>508</v>
      </c>
      <c r="L5972" s="1" t="s">
        <v>3867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7" t="n">
        <v>46203</v>
      </c>
      <c r="C5973" s="1" t="n">
        <v>100</v>
      </c>
      <c r="D5973" s="1" t="s">
        <v>3877</v>
      </c>
      <c r="E5973" s="1" t="n">
        <v>33</v>
      </c>
      <c r="F5973" s="1" t="s">
        <v>93</v>
      </c>
      <c r="I5973" s="1" t="n">
        <v>1329525</v>
      </c>
      <c r="J5973" s="1" t="n">
        <v>100520</v>
      </c>
      <c r="K5973" s="1" t="n">
        <v>507</v>
      </c>
      <c r="L5973" s="1" t="s">
        <v>3868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7" t="n">
        <v>46203</v>
      </c>
      <c r="C5974" s="1" t="n">
        <v>100</v>
      </c>
      <c r="D5974" s="1" t="s">
        <v>3877</v>
      </c>
      <c r="E5974" s="1" t="n">
        <v>33</v>
      </c>
      <c r="F5974" s="1" t="s">
        <v>93</v>
      </c>
      <c r="I5974" s="1" t="n">
        <v>1329525</v>
      </c>
      <c r="J5974" s="1" t="n">
        <v>100319</v>
      </c>
      <c r="K5974" s="1" t="n">
        <v>73453</v>
      </c>
      <c r="L5974" s="1" t="s">
        <v>3869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7" t="n">
        <v>46203</v>
      </c>
      <c r="C5975" s="1" t="n">
        <v>100</v>
      </c>
      <c r="D5975" s="1" t="s">
        <v>3877</v>
      </c>
      <c r="E5975" s="1" t="n">
        <v>33</v>
      </c>
      <c r="F5975" s="1" t="s">
        <v>93</v>
      </c>
      <c r="I5975" s="1" t="n">
        <v>1329525</v>
      </c>
      <c r="J5975" s="1" t="n">
        <v>110455</v>
      </c>
      <c r="K5975" s="1" t="n">
        <v>53212</v>
      </c>
      <c r="L5975" s="1" t="s">
        <v>3870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7" t="n">
        <v>46203</v>
      </c>
      <c r="C5976" s="1" t="n">
        <v>100</v>
      </c>
      <c r="D5976" s="1" t="s">
        <v>3877</v>
      </c>
      <c r="E5976" s="1" t="n">
        <v>33</v>
      </c>
      <c r="F5976" s="1" t="s">
        <v>93</v>
      </c>
      <c r="I5976" s="1" t="n">
        <v>1329525</v>
      </c>
      <c r="J5976" s="1" t="n">
        <v>78982</v>
      </c>
      <c r="K5976" s="1" t="n">
        <v>383</v>
      </c>
      <c r="L5976" s="1" t="s">
        <v>4202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7" t="n">
        <v>46203</v>
      </c>
      <c r="C5977" s="1" t="n">
        <v>100</v>
      </c>
      <c r="D5977" s="1" t="s">
        <v>3877</v>
      </c>
      <c r="E5977" s="1" t="n">
        <v>33</v>
      </c>
      <c r="F5977" s="1" t="s">
        <v>93</v>
      </c>
      <c r="I5977" s="1" t="n">
        <v>1329529</v>
      </c>
      <c r="J5977" s="1" t="n">
        <v>100000</v>
      </c>
      <c r="K5977" s="1" t="n">
        <v>1</v>
      </c>
      <c r="L5977" s="1" t="s">
        <v>3851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7" t="n">
        <v>46203</v>
      </c>
      <c r="C5978" s="1" t="n">
        <v>100</v>
      </c>
      <c r="D5978" s="1" t="s">
        <v>3877</v>
      </c>
      <c r="E5978" s="1" t="n">
        <v>33</v>
      </c>
      <c r="F5978" s="1" t="s">
        <v>93</v>
      </c>
      <c r="I5978" s="1" t="n">
        <v>1329529</v>
      </c>
      <c r="J5978" s="1" t="n">
        <v>100006</v>
      </c>
      <c r="K5978" s="1" t="n">
        <v>7</v>
      </c>
      <c r="L5978" s="1" t="s">
        <v>3853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7" t="n">
        <v>46203</v>
      </c>
      <c r="C5979" s="1" t="n">
        <v>100</v>
      </c>
      <c r="D5979" s="1" t="s">
        <v>3877</v>
      </c>
      <c r="E5979" s="1" t="n">
        <v>33</v>
      </c>
      <c r="F5979" s="1" t="s">
        <v>93</v>
      </c>
      <c r="I5979" s="1" t="n">
        <v>1329529</v>
      </c>
      <c r="J5979" s="1" t="n">
        <v>100007</v>
      </c>
      <c r="K5979" s="1" t="n">
        <v>8</v>
      </c>
      <c r="L5979" s="1" t="s">
        <v>3854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7" t="n">
        <v>46203</v>
      </c>
      <c r="C5980" s="1" t="n">
        <v>100</v>
      </c>
      <c r="D5980" s="1" t="s">
        <v>3877</v>
      </c>
      <c r="E5980" s="1" t="n">
        <v>33</v>
      </c>
      <c r="F5980" s="1" t="s">
        <v>93</v>
      </c>
      <c r="I5980" s="1" t="n">
        <v>1329529</v>
      </c>
      <c r="J5980" s="1" t="n">
        <v>100008</v>
      </c>
      <c r="K5980" s="1" t="n">
        <v>9</v>
      </c>
      <c r="L5980" s="1" t="s">
        <v>3855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7" t="n">
        <v>46203</v>
      </c>
      <c r="C5981" s="1" t="n">
        <v>100</v>
      </c>
      <c r="D5981" s="1" t="s">
        <v>3877</v>
      </c>
      <c r="E5981" s="1" t="n">
        <v>33</v>
      </c>
      <c r="F5981" s="1" t="s">
        <v>93</v>
      </c>
      <c r="I5981" s="1" t="n">
        <v>1329529</v>
      </c>
      <c r="J5981" s="1" t="n">
        <v>100011</v>
      </c>
      <c r="K5981" s="1" t="n">
        <v>12</v>
      </c>
      <c r="L5981" s="1" t="s">
        <v>3856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7" t="n">
        <v>46203</v>
      </c>
      <c r="C5982" s="1" t="n">
        <v>100</v>
      </c>
      <c r="D5982" s="1" t="s">
        <v>3877</v>
      </c>
      <c r="E5982" s="1" t="n">
        <v>33</v>
      </c>
      <c r="F5982" s="1" t="s">
        <v>93</v>
      </c>
      <c r="I5982" s="1" t="n">
        <v>1329529</v>
      </c>
      <c r="J5982" s="1" t="n">
        <v>100012</v>
      </c>
      <c r="K5982" s="1" t="n">
        <v>13</v>
      </c>
      <c r="L5982" s="1" t="s">
        <v>3857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7" t="n">
        <v>46203</v>
      </c>
      <c r="C5983" s="1" t="n">
        <v>100</v>
      </c>
      <c r="D5983" s="1" t="s">
        <v>3877</v>
      </c>
      <c r="E5983" s="1" t="n">
        <v>33</v>
      </c>
      <c r="F5983" s="1" t="s">
        <v>93</v>
      </c>
      <c r="I5983" s="1" t="n">
        <v>1329529</v>
      </c>
      <c r="J5983" s="1" t="n">
        <v>100013</v>
      </c>
      <c r="K5983" s="1" t="n">
        <v>14</v>
      </c>
      <c r="L5983" s="1" t="s">
        <v>3858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7" t="n">
        <v>46203</v>
      </c>
      <c r="C5984" s="1" t="n">
        <v>100</v>
      </c>
      <c r="D5984" s="1" t="s">
        <v>3877</v>
      </c>
      <c r="E5984" s="1" t="n">
        <v>33</v>
      </c>
      <c r="F5984" s="1" t="s">
        <v>93</v>
      </c>
      <c r="I5984" s="1" t="n">
        <v>1329529</v>
      </c>
      <c r="J5984" s="1" t="n">
        <v>100014</v>
      </c>
      <c r="K5984" s="1" t="n">
        <v>15</v>
      </c>
      <c r="L5984" s="1" t="s">
        <v>3859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7" t="n">
        <v>46203</v>
      </c>
      <c r="C5985" s="1" t="n">
        <v>100</v>
      </c>
      <c r="D5985" s="1" t="s">
        <v>3877</v>
      </c>
      <c r="E5985" s="1" t="n">
        <v>33</v>
      </c>
      <c r="F5985" s="1" t="s">
        <v>93</v>
      </c>
      <c r="I5985" s="1" t="n">
        <v>1329529</v>
      </c>
      <c r="J5985" s="1" t="n">
        <v>100015</v>
      </c>
      <c r="K5985" s="1" t="n">
        <v>16</v>
      </c>
      <c r="L5985" s="1" t="s">
        <v>3860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7" t="n">
        <v>46203</v>
      </c>
      <c r="C5986" s="1" t="n">
        <v>100</v>
      </c>
      <c r="D5986" s="1" t="s">
        <v>3877</v>
      </c>
      <c r="E5986" s="1" t="n">
        <v>33</v>
      </c>
      <c r="F5986" s="1" t="s">
        <v>93</v>
      </c>
      <c r="I5986" s="1" t="n">
        <v>1329529</v>
      </c>
      <c r="J5986" s="1" t="n">
        <v>100016</v>
      </c>
      <c r="K5986" s="1" t="n">
        <v>17</v>
      </c>
      <c r="L5986" s="1" t="s">
        <v>3861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7" t="n">
        <v>46203</v>
      </c>
      <c r="C5987" s="1" t="n">
        <v>100</v>
      </c>
      <c r="D5987" s="1" t="s">
        <v>3877</v>
      </c>
      <c r="E5987" s="1" t="n">
        <v>33</v>
      </c>
      <c r="F5987" s="1" t="s">
        <v>93</v>
      </c>
      <c r="I5987" s="1" t="n">
        <v>1329529</v>
      </c>
      <c r="J5987" s="1" t="n">
        <v>100017</v>
      </c>
      <c r="K5987" s="1" t="n">
        <v>18</v>
      </c>
      <c r="L5987" s="1" t="s">
        <v>3862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7" t="n">
        <v>46203</v>
      </c>
      <c r="C5988" s="1" t="n">
        <v>100</v>
      </c>
      <c r="D5988" s="1" t="s">
        <v>3877</v>
      </c>
      <c r="E5988" s="1" t="n">
        <v>33</v>
      </c>
      <c r="F5988" s="1" t="s">
        <v>93</v>
      </c>
      <c r="I5988" s="1" t="n">
        <v>1329529</v>
      </c>
      <c r="J5988" s="1" t="n">
        <v>100019</v>
      </c>
      <c r="K5988" s="1" t="n">
        <v>20</v>
      </c>
      <c r="L5988" s="1" t="s">
        <v>3863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7" t="n">
        <v>46203</v>
      </c>
      <c r="C5989" s="1" t="n">
        <v>100</v>
      </c>
      <c r="D5989" s="1" t="s">
        <v>3877</v>
      </c>
      <c r="E5989" s="1" t="n">
        <v>33</v>
      </c>
      <c r="F5989" s="1" t="s">
        <v>93</v>
      </c>
      <c r="I5989" s="1" t="n">
        <v>1329529</v>
      </c>
      <c r="J5989" s="1" t="n">
        <v>100020</v>
      </c>
      <c r="K5989" s="1" t="n">
        <v>21</v>
      </c>
      <c r="L5989" s="1" t="s">
        <v>3864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7" t="n">
        <v>46203</v>
      </c>
      <c r="C5990" s="1" t="n">
        <v>100</v>
      </c>
      <c r="D5990" s="1" t="s">
        <v>3877</v>
      </c>
      <c r="E5990" s="1" t="n">
        <v>33</v>
      </c>
      <c r="F5990" s="1" t="s">
        <v>93</v>
      </c>
      <c r="I5990" s="1" t="n">
        <v>1329529</v>
      </c>
      <c r="J5990" s="1" t="n">
        <v>100053</v>
      </c>
      <c r="K5990" s="1" t="n">
        <v>54</v>
      </c>
      <c r="L5990" s="1" t="s">
        <v>3866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7" t="n">
        <v>46203</v>
      </c>
      <c r="C5991" s="1" t="n">
        <v>100</v>
      </c>
      <c r="D5991" s="1" t="s">
        <v>3877</v>
      </c>
      <c r="E5991" s="1" t="n">
        <v>33</v>
      </c>
      <c r="F5991" s="1" t="s">
        <v>93</v>
      </c>
      <c r="I5991" s="1" t="n">
        <v>1329529</v>
      </c>
      <c r="J5991" s="1" t="n">
        <v>100638</v>
      </c>
      <c r="K5991" s="1" t="n">
        <v>508</v>
      </c>
      <c r="L5991" s="1" t="s">
        <v>3867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7" t="n">
        <v>46203</v>
      </c>
      <c r="C5992" s="1" t="n">
        <v>100</v>
      </c>
      <c r="D5992" s="1" t="s">
        <v>3877</v>
      </c>
      <c r="E5992" s="1" t="n">
        <v>33</v>
      </c>
      <c r="F5992" s="1" t="s">
        <v>93</v>
      </c>
      <c r="I5992" s="1" t="n">
        <v>1329529</v>
      </c>
      <c r="J5992" s="1" t="n">
        <v>100520</v>
      </c>
      <c r="K5992" s="1" t="n">
        <v>507</v>
      </c>
      <c r="L5992" s="1" t="s">
        <v>3868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7" t="n">
        <v>46203</v>
      </c>
      <c r="C5993" s="1" t="n">
        <v>100</v>
      </c>
      <c r="D5993" s="1" t="s">
        <v>3877</v>
      </c>
      <c r="E5993" s="1" t="n">
        <v>33</v>
      </c>
      <c r="F5993" s="1" t="s">
        <v>93</v>
      </c>
      <c r="I5993" s="1" t="n">
        <v>1329529</v>
      </c>
      <c r="J5993" s="1" t="n">
        <v>100319</v>
      </c>
      <c r="K5993" s="1" t="n">
        <v>73453</v>
      </c>
      <c r="L5993" s="1" t="s">
        <v>3869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7" t="n">
        <v>46203</v>
      </c>
      <c r="C5994" s="1" t="n">
        <v>100</v>
      </c>
      <c r="D5994" s="1" t="s">
        <v>3877</v>
      </c>
      <c r="E5994" s="1" t="n">
        <v>33</v>
      </c>
      <c r="F5994" s="1" t="s">
        <v>93</v>
      </c>
      <c r="I5994" s="1" t="n">
        <v>1329529</v>
      </c>
      <c r="J5994" s="1" t="n">
        <v>110455</v>
      </c>
      <c r="K5994" s="1" t="n">
        <v>53212</v>
      </c>
      <c r="L5994" s="1" t="s">
        <v>3870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7" t="n">
        <v>46203</v>
      </c>
      <c r="C5995" s="1" t="n">
        <v>100</v>
      </c>
      <c r="D5995" s="1" t="s">
        <v>3877</v>
      </c>
      <c r="E5995" s="1" t="n">
        <v>33</v>
      </c>
      <c r="F5995" s="1" t="s">
        <v>93</v>
      </c>
      <c r="I5995" s="1" t="n">
        <v>1330692</v>
      </c>
      <c r="J5995" s="1" t="n">
        <v>100000</v>
      </c>
      <c r="K5995" s="1" t="n">
        <v>1</v>
      </c>
      <c r="L5995" s="1" t="s">
        <v>3851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7" t="n">
        <v>46203</v>
      </c>
      <c r="C5996" s="1" t="n">
        <v>100</v>
      </c>
      <c r="D5996" s="1" t="s">
        <v>3877</v>
      </c>
      <c r="E5996" s="1" t="n">
        <v>33</v>
      </c>
      <c r="F5996" s="1" t="s">
        <v>93</v>
      </c>
      <c r="I5996" s="1" t="n">
        <v>1330692</v>
      </c>
      <c r="J5996" s="1" t="n">
        <v>100006</v>
      </c>
      <c r="K5996" s="1" t="n">
        <v>7</v>
      </c>
      <c r="L5996" s="1" t="s">
        <v>3853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7" t="n">
        <v>46203</v>
      </c>
      <c r="C5997" s="1" t="n">
        <v>100</v>
      </c>
      <c r="D5997" s="1" t="s">
        <v>3877</v>
      </c>
      <c r="E5997" s="1" t="n">
        <v>33</v>
      </c>
      <c r="F5997" s="1" t="s">
        <v>93</v>
      </c>
      <c r="I5997" s="1" t="n">
        <v>1330692</v>
      </c>
      <c r="J5997" s="1" t="n">
        <v>100007</v>
      </c>
      <c r="K5997" s="1" t="n">
        <v>8</v>
      </c>
      <c r="L5997" s="1" t="s">
        <v>3854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7" t="n">
        <v>46203</v>
      </c>
      <c r="C5998" s="1" t="n">
        <v>100</v>
      </c>
      <c r="D5998" s="1" t="s">
        <v>3877</v>
      </c>
      <c r="E5998" s="1" t="n">
        <v>33</v>
      </c>
      <c r="F5998" s="1" t="s">
        <v>93</v>
      </c>
      <c r="I5998" s="1" t="n">
        <v>1330692</v>
      </c>
      <c r="J5998" s="1" t="n">
        <v>100008</v>
      </c>
      <c r="K5998" s="1" t="n">
        <v>9</v>
      </c>
      <c r="L5998" s="1" t="s">
        <v>3855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7" t="n">
        <v>46203</v>
      </c>
      <c r="C5999" s="1" t="n">
        <v>100</v>
      </c>
      <c r="D5999" s="1" t="s">
        <v>3877</v>
      </c>
      <c r="E5999" s="1" t="n">
        <v>33</v>
      </c>
      <c r="F5999" s="1" t="s">
        <v>93</v>
      </c>
      <c r="I5999" s="1" t="n">
        <v>1330692</v>
      </c>
      <c r="J5999" s="1" t="n">
        <v>100011</v>
      </c>
      <c r="K5999" s="1" t="n">
        <v>12</v>
      </c>
      <c r="L5999" s="1" t="s">
        <v>3856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7" t="n">
        <v>46203</v>
      </c>
      <c r="C6000" s="1" t="n">
        <v>100</v>
      </c>
      <c r="D6000" s="1" t="s">
        <v>3877</v>
      </c>
      <c r="E6000" s="1" t="n">
        <v>33</v>
      </c>
      <c r="F6000" s="1" t="s">
        <v>93</v>
      </c>
      <c r="I6000" s="1" t="n">
        <v>1330692</v>
      </c>
      <c r="J6000" s="1" t="n">
        <v>100012</v>
      </c>
      <c r="K6000" s="1" t="n">
        <v>13</v>
      </c>
      <c r="L6000" s="1" t="s">
        <v>3857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7" t="n">
        <v>46203</v>
      </c>
      <c r="C6001" s="1" t="n">
        <v>100</v>
      </c>
      <c r="D6001" s="1" t="s">
        <v>3877</v>
      </c>
      <c r="E6001" s="1" t="n">
        <v>33</v>
      </c>
      <c r="F6001" s="1" t="s">
        <v>93</v>
      </c>
      <c r="I6001" s="1" t="n">
        <v>1330692</v>
      </c>
      <c r="J6001" s="1" t="n">
        <v>100013</v>
      </c>
      <c r="K6001" s="1" t="n">
        <v>14</v>
      </c>
      <c r="L6001" s="1" t="s">
        <v>3858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7" t="n">
        <v>46203</v>
      </c>
      <c r="C6002" s="1" t="n">
        <v>100</v>
      </c>
      <c r="D6002" s="1" t="s">
        <v>3877</v>
      </c>
      <c r="E6002" s="1" t="n">
        <v>33</v>
      </c>
      <c r="F6002" s="1" t="s">
        <v>93</v>
      </c>
      <c r="I6002" s="1" t="n">
        <v>1330692</v>
      </c>
      <c r="J6002" s="1" t="n">
        <v>100014</v>
      </c>
      <c r="K6002" s="1" t="n">
        <v>15</v>
      </c>
      <c r="L6002" s="1" t="s">
        <v>3859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7" t="n">
        <v>46203</v>
      </c>
      <c r="C6003" s="1" t="n">
        <v>100</v>
      </c>
      <c r="D6003" s="1" t="s">
        <v>3877</v>
      </c>
      <c r="E6003" s="1" t="n">
        <v>33</v>
      </c>
      <c r="F6003" s="1" t="s">
        <v>93</v>
      </c>
      <c r="I6003" s="1" t="n">
        <v>1330692</v>
      </c>
      <c r="J6003" s="1" t="n">
        <v>100015</v>
      </c>
      <c r="K6003" s="1" t="n">
        <v>16</v>
      </c>
      <c r="L6003" s="1" t="s">
        <v>3860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7" t="n">
        <v>46203</v>
      </c>
      <c r="C6004" s="1" t="n">
        <v>100</v>
      </c>
      <c r="D6004" s="1" t="s">
        <v>3877</v>
      </c>
      <c r="E6004" s="1" t="n">
        <v>33</v>
      </c>
      <c r="F6004" s="1" t="s">
        <v>93</v>
      </c>
      <c r="I6004" s="1" t="n">
        <v>1330692</v>
      </c>
      <c r="J6004" s="1" t="n">
        <v>100016</v>
      </c>
      <c r="K6004" s="1" t="n">
        <v>17</v>
      </c>
      <c r="L6004" s="1" t="s">
        <v>3861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7" t="n">
        <v>46203</v>
      </c>
      <c r="C6005" s="1" t="n">
        <v>100</v>
      </c>
      <c r="D6005" s="1" t="s">
        <v>3877</v>
      </c>
      <c r="E6005" s="1" t="n">
        <v>33</v>
      </c>
      <c r="F6005" s="1" t="s">
        <v>93</v>
      </c>
      <c r="I6005" s="1" t="n">
        <v>1330692</v>
      </c>
      <c r="J6005" s="1" t="n">
        <v>100017</v>
      </c>
      <c r="K6005" s="1" t="n">
        <v>18</v>
      </c>
      <c r="L6005" s="1" t="s">
        <v>3862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7" t="n">
        <v>46203</v>
      </c>
      <c r="C6006" s="1" t="n">
        <v>100</v>
      </c>
      <c r="D6006" s="1" t="s">
        <v>3877</v>
      </c>
      <c r="E6006" s="1" t="n">
        <v>33</v>
      </c>
      <c r="F6006" s="1" t="s">
        <v>93</v>
      </c>
      <c r="I6006" s="1" t="n">
        <v>1330692</v>
      </c>
      <c r="J6006" s="1" t="n">
        <v>100019</v>
      </c>
      <c r="K6006" s="1" t="n">
        <v>20</v>
      </c>
      <c r="L6006" s="1" t="s">
        <v>3863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7" t="n">
        <v>46203</v>
      </c>
      <c r="C6007" s="1" t="n">
        <v>100</v>
      </c>
      <c r="D6007" s="1" t="s">
        <v>3877</v>
      </c>
      <c r="E6007" s="1" t="n">
        <v>33</v>
      </c>
      <c r="F6007" s="1" t="s">
        <v>93</v>
      </c>
      <c r="I6007" s="1" t="n">
        <v>1330692</v>
      </c>
      <c r="J6007" s="1" t="n">
        <v>100020</v>
      </c>
      <c r="K6007" s="1" t="n">
        <v>21</v>
      </c>
      <c r="L6007" s="1" t="s">
        <v>3864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7" t="n">
        <v>46203</v>
      </c>
      <c r="C6008" s="1" t="n">
        <v>100</v>
      </c>
      <c r="D6008" s="1" t="s">
        <v>3877</v>
      </c>
      <c r="E6008" s="1" t="n">
        <v>33</v>
      </c>
      <c r="F6008" s="1" t="s">
        <v>93</v>
      </c>
      <c r="I6008" s="1" t="n">
        <v>1330692</v>
      </c>
      <c r="J6008" s="1" t="n">
        <v>100053</v>
      </c>
      <c r="K6008" s="1" t="n">
        <v>54</v>
      </c>
      <c r="L6008" s="1" t="s">
        <v>3866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7" t="n">
        <v>46203</v>
      </c>
      <c r="C6009" s="1" t="n">
        <v>100</v>
      </c>
      <c r="D6009" s="1" t="s">
        <v>3877</v>
      </c>
      <c r="E6009" s="1" t="n">
        <v>33</v>
      </c>
      <c r="F6009" s="1" t="s">
        <v>93</v>
      </c>
      <c r="I6009" s="1" t="n">
        <v>1330692</v>
      </c>
      <c r="J6009" s="1" t="n">
        <v>100638</v>
      </c>
      <c r="K6009" s="1" t="n">
        <v>508</v>
      </c>
      <c r="L6009" s="1" t="s">
        <v>3867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7" t="n">
        <v>46203</v>
      </c>
      <c r="C6010" s="1" t="n">
        <v>100</v>
      </c>
      <c r="D6010" s="1" t="s">
        <v>3877</v>
      </c>
      <c r="E6010" s="1" t="n">
        <v>33</v>
      </c>
      <c r="F6010" s="1" t="s">
        <v>93</v>
      </c>
      <c r="I6010" s="1" t="n">
        <v>1330692</v>
      </c>
      <c r="J6010" s="1" t="n">
        <v>100520</v>
      </c>
      <c r="K6010" s="1" t="n">
        <v>507</v>
      </c>
      <c r="L6010" s="1" t="s">
        <v>3868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7" t="n">
        <v>46203</v>
      </c>
      <c r="C6011" s="1" t="n">
        <v>100</v>
      </c>
      <c r="D6011" s="1" t="s">
        <v>3877</v>
      </c>
      <c r="E6011" s="1" t="n">
        <v>33</v>
      </c>
      <c r="F6011" s="1" t="s">
        <v>93</v>
      </c>
      <c r="I6011" s="1" t="n">
        <v>1330692</v>
      </c>
      <c r="J6011" s="1" t="n">
        <v>100319</v>
      </c>
      <c r="K6011" s="1" t="n">
        <v>73453</v>
      </c>
      <c r="L6011" s="1" t="s">
        <v>3869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7" t="n">
        <v>46203</v>
      </c>
      <c r="C6012" s="1" t="n">
        <v>100</v>
      </c>
      <c r="D6012" s="1" t="s">
        <v>3877</v>
      </c>
      <c r="E6012" s="1" t="n">
        <v>33</v>
      </c>
      <c r="F6012" s="1" t="s">
        <v>93</v>
      </c>
      <c r="I6012" s="1" t="n">
        <v>1330692</v>
      </c>
      <c r="J6012" s="1" t="n">
        <v>110455</v>
      </c>
      <c r="K6012" s="1" t="n">
        <v>53212</v>
      </c>
      <c r="L6012" s="1" t="s">
        <v>3870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7" t="n">
        <v>46203</v>
      </c>
      <c r="C6013" s="1" t="n">
        <v>100</v>
      </c>
      <c r="D6013" s="1" t="s">
        <v>3877</v>
      </c>
      <c r="E6013" s="1" t="n">
        <v>33</v>
      </c>
      <c r="F6013" s="1" t="s">
        <v>93</v>
      </c>
      <c r="I6013" s="1" t="n">
        <v>1330692</v>
      </c>
      <c r="J6013" s="1" t="n">
        <v>78982</v>
      </c>
      <c r="K6013" s="1" t="n">
        <v>383</v>
      </c>
      <c r="L6013" s="1" t="s">
        <v>4202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7" t="n">
        <v>46204</v>
      </c>
      <c r="C6014" s="1" t="n">
        <v>1</v>
      </c>
      <c r="D6014" s="1" t="s">
        <v>3781</v>
      </c>
      <c r="E6014" s="1" t="n">
        <v>1899</v>
      </c>
      <c r="F6014" s="1" t="s">
        <v>97</v>
      </c>
      <c r="I6014" s="1" t="n">
        <v>686</v>
      </c>
      <c r="J6014" s="1" t="n">
        <v>77459</v>
      </c>
      <c r="K6014" s="1" t="n">
        <v>774604</v>
      </c>
      <c r="L6014" s="1" t="s">
        <v>3883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7" t="n">
        <v>46204</v>
      </c>
      <c r="C6015" s="1" t="n">
        <v>1</v>
      </c>
      <c r="D6015" s="1" t="s">
        <v>3781</v>
      </c>
      <c r="E6015" s="1" t="n">
        <v>1899</v>
      </c>
      <c r="F6015" s="1" t="s">
        <v>97</v>
      </c>
      <c r="I6015" s="1" t="n">
        <v>686</v>
      </c>
      <c r="J6015" s="1" t="n">
        <v>77463</v>
      </c>
      <c r="K6015" s="1" t="n">
        <v>774642</v>
      </c>
      <c r="L6015" s="1" t="s">
        <v>3884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7" t="n">
        <v>46204</v>
      </c>
      <c r="C6016" s="1" t="n">
        <v>1</v>
      </c>
      <c r="D6016" s="1" t="s">
        <v>3781</v>
      </c>
      <c r="E6016" s="1" t="n">
        <v>1899</v>
      </c>
      <c r="F6016" s="1" t="s">
        <v>97</v>
      </c>
      <c r="I6016" s="1" t="n">
        <v>686</v>
      </c>
      <c r="J6016" s="1" t="n">
        <v>78013</v>
      </c>
      <c r="K6016" s="1" t="n">
        <v>780148</v>
      </c>
      <c r="L6016" s="1" t="s">
        <v>3886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7" t="n">
        <v>46204</v>
      </c>
      <c r="C6017" s="1" t="n">
        <v>1</v>
      </c>
      <c r="D6017" s="1" t="s">
        <v>3781</v>
      </c>
      <c r="E6017" s="1" t="n">
        <v>1292</v>
      </c>
      <c r="F6017" s="1" t="s">
        <v>361</v>
      </c>
      <c r="I6017" s="1" t="n">
        <v>3505</v>
      </c>
      <c r="J6017" s="1" t="n">
        <v>58633</v>
      </c>
      <c r="K6017" s="1" t="n">
        <v>7891164025250</v>
      </c>
      <c r="L6017" s="1" t="s">
        <v>4333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7" t="n">
        <v>46204</v>
      </c>
      <c r="C6018" s="1" t="n">
        <v>1</v>
      </c>
      <c r="D6018" s="1" t="s">
        <v>3781</v>
      </c>
      <c r="E6018" s="1" t="n">
        <v>1286</v>
      </c>
      <c r="F6018" s="1" t="s">
        <v>359</v>
      </c>
      <c r="I6018" s="1" t="n">
        <v>10212</v>
      </c>
      <c r="J6018" s="1" t="n">
        <v>78991</v>
      </c>
      <c r="K6018" s="1" t="n">
        <v>390</v>
      </c>
      <c r="L6018" s="1" t="s">
        <v>4152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7" t="n">
        <v>46204</v>
      </c>
      <c r="C6019" s="1" t="n">
        <v>1</v>
      </c>
      <c r="D6019" s="1" t="s">
        <v>3781</v>
      </c>
      <c r="E6019" s="1" t="n">
        <v>607</v>
      </c>
      <c r="F6019" s="1" t="s">
        <v>214</v>
      </c>
      <c r="I6019" s="1" t="n">
        <v>11002</v>
      </c>
      <c r="J6019" s="1" t="n">
        <v>35772</v>
      </c>
      <c r="K6019" s="1" t="n">
        <v>7898945813204</v>
      </c>
      <c r="L6019" s="1" t="s">
        <v>6234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7" t="n">
        <v>46204</v>
      </c>
      <c r="C6020" s="1" t="n">
        <v>1</v>
      </c>
      <c r="D6020" s="1" t="s">
        <v>3781</v>
      </c>
      <c r="E6020" s="1" t="n">
        <v>607</v>
      </c>
      <c r="F6020" s="1" t="s">
        <v>214</v>
      </c>
      <c r="I6020" s="1" t="n">
        <v>11002</v>
      </c>
      <c r="J6020" s="1" t="n">
        <v>110373</v>
      </c>
      <c r="K6020" s="1" t="n">
        <v>47851</v>
      </c>
      <c r="L6020" s="1" t="s">
        <v>6235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7" t="n">
        <v>46204</v>
      </c>
      <c r="C6021" s="1" t="n">
        <v>1</v>
      </c>
      <c r="D6021" s="1" t="s">
        <v>3781</v>
      </c>
      <c r="E6021" s="1" t="n">
        <v>607</v>
      </c>
      <c r="F6021" s="1" t="s">
        <v>214</v>
      </c>
      <c r="I6021" s="1" t="n">
        <v>11002</v>
      </c>
      <c r="J6021" s="1" t="n">
        <v>51687</v>
      </c>
      <c r="K6021" s="1" t="n">
        <v>7898674092130</v>
      </c>
      <c r="L6021" s="1" t="s">
        <v>6236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7" t="n">
        <v>46204</v>
      </c>
      <c r="C6022" s="1" t="n">
        <v>1</v>
      </c>
      <c r="D6022" s="1" t="s">
        <v>3781</v>
      </c>
      <c r="E6022" s="1" t="n">
        <v>607</v>
      </c>
      <c r="F6022" s="1" t="s">
        <v>214</v>
      </c>
      <c r="I6022" s="1" t="n">
        <v>11002</v>
      </c>
      <c r="J6022" s="1" t="n">
        <v>51687</v>
      </c>
      <c r="K6022" s="1" t="n">
        <v>7898674092130</v>
      </c>
      <c r="L6022" s="1" t="s">
        <v>6236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7" t="n">
        <v>46204</v>
      </c>
      <c r="C6023" s="1" t="n">
        <v>1</v>
      </c>
      <c r="D6023" s="1" t="s">
        <v>3781</v>
      </c>
      <c r="E6023" s="1" t="n">
        <v>607</v>
      </c>
      <c r="F6023" s="1" t="s">
        <v>214</v>
      </c>
      <c r="I6023" s="1" t="n">
        <v>11002</v>
      </c>
      <c r="J6023" s="1" t="n">
        <v>61023</v>
      </c>
      <c r="K6023" s="1" t="n">
        <v>7898674090877</v>
      </c>
      <c r="L6023" s="1" t="s">
        <v>6237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7" t="n">
        <v>46204</v>
      </c>
      <c r="C6024" s="1" t="n">
        <v>1</v>
      </c>
      <c r="D6024" s="1" t="s">
        <v>3781</v>
      </c>
      <c r="E6024" s="1" t="n">
        <v>607</v>
      </c>
      <c r="F6024" s="1" t="s">
        <v>214</v>
      </c>
      <c r="I6024" s="1" t="n">
        <v>11002</v>
      </c>
      <c r="J6024" s="1" t="n">
        <v>72085</v>
      </c>
      <c r="K6024" s="1" t="n">
        <v>7898674092659</v>
      </c>
      <c r="L6024" s="1" t="s">
        <v>6238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7" t="n">
        <v>46204</v>
      </c>
      <c r="C6025" s="1" t="n">
        <v>1</v>
      </c>
      <c r="D6025" s="1" t="s">
        <v>3781</v>
      </c>
      <c r="E6025" s="1" t="n">
        <v>607</v>
      </c>
      <c r="F6025" s="1" t="s">
        <v>214</v>
      </c>
      <c r="I6025" s="1" t="n">
        <v>11002</v>
      </c>
      <c r="J6025" s="1" t="n">
        <v>72090</v>
      </c>
      <c r="K6025" s="1" t="n">
        <v>7898674092703</v>
      </c>
      <c r="L6025" s="1" t="s">
        <v>6239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7" t="n">
        <v>46204</v>
      </c>
      <c r="C6026" s="1" t="n">
        <v>1</v>
      </c>
      <c r="D6026" s="1" t="s">
        <v>3781</v>
      </c>
      <c r="E6026" s="1" t="n">
        <v>607</v>
      </c>
      <c r="F6026" s="1" t="s">
        <v>214</v>
      </c>
      <c r="I6026" s="1" t="n">
        <v>11002</v>
      </c>
      <c r="J6026" s="1" t="n">
        <v>73182</v>
      </c>
      <c r="K6026" s="1" t="n">
        <v>7898674092727</v>
      </c>
      <c r="L6026" s="1" t="s">
        <v>6239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7" t="n">
        <v>46204</v>
      </c>
      <c r="C6027" s="1" t="n">
        <v>1</v>
      </c>
      <c r="D6027" s="1" t="s">
        <v>3781</v>
      </c>
      <c r="E6027" s="1" t="n">
        <v>607</v>
      </c>
      <c r="F6027" s="1" t="s">
        <v>214</v>
      </c>
      <c r="I6027" s="1" t="n">
        <v>11002</v>
      </c>
      <c r="J6027" s="1" t="n">
        <v>76011</v>
      </c>
      <c r="K6027" s="1" t="n">
        <v>7898674092581</v>
      </c>
      <c r="L6027" s="1" t="s">
        <v>6240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7" t="n">
        <v>46204</v>
      </c>
      <c r="C6028" s="1" t="n">
        <v>1</v>
      </c>
      <c r="D6028" s="1" t="s">
        <v>3781</v>
      </c>
      <c r="E6028" s="1" t="n">
        <v>607</v>
      </c>
      <c r="F6028" s="1" t="s">
        <v>214</v>
      </c>
      <c r="I6028" s="1" t="n">
        <v>11002</v>
      </c>
      <c r="J6028" s="1" t="n">
        <v>77109</v>
      </c>
      <c r="K6028" s="1" t="n">
        <v>822213</v>
      </c>
      <c r="L6028" s="1" t="s">
        <v>6241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7" t="n">
        <v>46204</v>
      </c>
      <c r="C6029" s="1" t="n">
        <v>1</v>
      </c>
      <c r="D6029" s="1" t="s">
        <v>3781</v>
      </c>
      <c r="E6029" s="1" t="n">
        <v>607</v>
      </c>
      <c r="F6029" s="1" t="s">
        <v>214</v>
      </c>
      <c r="I6029" s="1" t="n">
        <v>11002</v>
      </c>
      <c r="J6029" s="1" t="n">
        <v>77113</v>
      </c>
      <c r="K6029" s="1" t="n">
        <v>7898674093236</v>
      </c>
      <c r="L6029" s="1" t="s">
        <v>6242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7" t="n">
        <v>46204</v>
      </c>
      <c r="C6030" s="1" t="n">
        <v>1</v>
      </c>
      <c r="D6030" s="1" t="s">
        <v>3781</v>
      </c>
      <c r="E6030" s="1" t="n">
        <v>607</v>
      </c>
      <c r="F6030" s="1" t="s">
        <v>214</v>
      </c>
      <c r="I6030" s="1" t="n">
        <v>11002</v>
      </c>
      <c r="J6030" s="1" t="n">
        <v>77114</v>
      </c>
      <c r="K6030" s="1" t="n">
        <v>7898674093618</v>
      </c>
      <c r="L6030" s="1" t="s">
        <v>6243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7" t="n">
        <v>46204</v>
      </c>
      <c r="C6031" s="1" t="n">
        <v>1</v>
      </c>
      <c r="D6031" s="1" t="s">
        <v>3781</v>
      </c>
      <c r="E6031" s="1" t="n">
        <v>607</v>
      </c>
      <c r="F6031" s="1" t="s">
        <v>214</v>
      </c>
      <c r="I6031" s="1" t="n">
        <v>11002</v>
      </c>
      <c r="J6031" s="1" t="n">
        <v>77115</v>
      </c>
      <c r="K6031" s="1" t="n">
        <v>7898674093700</v>
      </c>
      <c r="L6031" s="1" t="s">
        <v>6244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7" t="n">
        <v>46204</v>
      </c>
      <c r="C6032" s="1" t="n">
        <v>1</v>
      </c>
      <c r="D6032" s="1" t="s">
        <v>3781</v>
      </c>
      <c r="E6032" s="1" t="n">
        <v>607</v>
      </c>
      <c r="F6032" s="1" t="s">
        <v>214</v>
      </c>
      <c r="I6032" s="1" t="n">
        <v>11002</v>
      </c>
      <c r="J6032" s="1" t="n">
        <v>77115</v>
      </c>
      <c r="K6032" s="1" t="n">
        <v>7898674093700</v>
      </c>
      <c r="L6032" s="1" t="s">
        <v>6244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7" t="n">
        <v>46204</v>
      </c>
      <c r="C6033" s="1" t="n">
        <v>1</v>
      </c>
      <c r="D6033" s="1" t="s">
        <v>3781</v>
      </c>
      <c r="E6033" s="1" t="n">
        <v>607</v>
      </c>
      <c r="F6033" s="1" t="s">
        <v>214</v>
      </c>
      <c r="I6033" s="1" t="n">
        <v>11002</v>
      </c>
      <c r="J6033" s="1" t="n">
        <v>77116</v>
      </c>
      <c r="K6033" s="1" t="n">
        <v>822176</v>
      </c>
      <c r="L6033" s="1" t="s">
        <v>6244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7" t="n">
        <v>46204</v>
      </c>
      <c r="C6034" s="1" t="n">
        <v>1</v>
      </c>
      <c r="D6034" s="1" t="s">
        <v>3781</v>
      </c>
      <c r="E6034" s="1" t="n">
        <v>607</v>
      </c>
      <c r="F6034" s="1" t="s">
        <v>214</v>
      </c>
      <c r="I6034" s="1" t="n">
        <v>11002</v>
      </c>
      <c r="J6034" s="1" t="n">
        <v>77117</v>
      </c>
      <c r="K6034" s="1" t="n">
        <v>822206</v>
      </c>
      <c r="L6034" s="1" t="s">
        <v>6245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7" t="n">
        <v>46204</v>
      </c>
      <c r="C6035" s="1" t="n">
        <v>1</v>
      </c>
      <c r="D6035" s="1" t="s">
        <v>3781</v>
      </c>
      <c r="E6035" s="1" t="n">
        <v>607</v>
      </c>
      <c r="F6035" s="1" t="s">
        <v>214</v>
      </c>
      <c r="I6035" s="1" t="n">
        <v>11002</v>
      </c>
      <c r="J6035" s="1" t="n">
        <v>78823</v>
      </c>
      <c r="K6035" s="1" t="n">
        <v>7898674093687</v>
      </c>
      <c r="L6035" s="1" t="s">
        <v>6246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7" t="n">
        <v>46204</v>
      </c>
      <c r="C6036" s="1" t="n">
        <v>1</v>
      </c>
      <c r="D6036" s="1" t="s">
        <v>3781</v>
      </c>
      <c r="E6036" s="1" t="n">
        <v>607</v>
      </c>
      <c r="F6036" s="1" t="s">
        <v>214</v>
      </c>
      <c r="I6036" s="1" t="n">
        <v>11002</v>
      </c>
      <c r="J6036" s="1" t="n">
        <v>78825</v>
      </c>
      <c r="K6036" s="1" t="n">
        <v>7898674091102</v>
      </c>
      <c r="L6036" s="1" t="s">
        <v>6247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7" t="n">
        <v>46204</v>
      </c>
      <c r="C6037" s="1" t="n">
        <v>1</v>
      </c>
      <c r="D6037" s="1" t="s">
        <v>3781</v>
      </c>
      <c r="E6037" s="1" t="n">
        <v>607</v>
      </c>
      <c r="F6037" s="1" t="s">
        <v>214</v>
      </c>
      <c r="I6037" s="1" t="n">
        <v>11002</v>
      </c>
      <c r="J6037" s="1" t="n">
        <v>78827</v>
      </c>
      <c r="K6037" s="1" t="n">
        <v>822169</v>
      </c>
      <c r="L6037" s="1" t="s">
        <v>6248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7" t="n">
        <v>46204</v>
      </c>
      <c r="C6038" s="1" t="n">
        <v>1</v>
      </c>
      <c r="D6038" s="1" t="s">
        <v>3781</v>
      </c>
      <c r="E6038" s="1" t="n">
        <v>607</v>
      </c>
      <c r="F6038" s="1" t="s">
        <v>214</v>
      </c>
      <c r="I6038" s="1" t="n">
        <v>11002</v>
      </c>
      <c r="J6038" s="1" t="n">
        <v>78830</v>
      </c>
      <c r="K6038" s="1" t="n">
        <v>7898674093595</v>
      </c>
      <c r="L6038" s="1" t="s">
        <v>6249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7" t="n">
        <v>46204</v>
      </c>
      <c r="C6039" s="1" t="n">
        <v>1</v>
      </c>
      <c r="D6039" s="1" t="s">
        <v>3781</v>
      </c>
      <c r="E6039" s="1" t="n">
        <v>607</v>
      </c>
      <c r="F6039" s="1" t="s">
        <v>214</v>
      </c>
      <c r="I6039" s="1" t="n">
        <v>11002</v>
      </c>
      <c r="J6039" s="1" t="n">
        <v>78833</v>
      </c>
      <c r="K6039" s="1" t="n">
        <v>7898674093694</v>
      </c>
      <c r="L6039" s="1" t="s">
        <v>6250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7" t="n">
        <v>46204</v>
      </c>
      <c r="C6040" s="1" t="n">
        <v>1</v>
      </c>
      <c r="D6040" s="1" t="s">
        <v>3781</v>
      </c>
      <c r="E6040" s="1" t="n">
        <v>1196</v>
      </c>
      <c r="F6040" s="1" t="s">
        <v>430</v>
      </c>
      <c r="I6040" s="1" t="n">
        <v>12051</v>
      </c>
      <c r="J6040" s="1" t="n">
        <v>102254</v>
      </c>
      <c r="K6040" s="1" t="n">
        <v>7896004401058</v>
      </c>
      <c r="L6040" s="1" t="s">
        <v>6251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7" t="n">
        <v>46204</v>
      </c>
      <c r="C6041" s="1" t="n">
        <v>1</v>
      </c>
      <c r="D6041" s="1" t="s">
        <v>3781</v>
      </c>
      <c r="E6041" s="1" t="n">
        <v>1196</v>
      </c>
      <c r="F6041" s="1" t="s">
        <v>430</v>
      </c>
      <c r="I6041" s="1" t="n">
        <v>12051</v>
      </c>
      <c r="J6041" s="1" t="n">
        <v>102343</v>
      </c>
      <c r="K6041" s="1" t="n">
        <v>7896034610017</v>
      </c>
      <c r="L6041" s="1" t="s">
        <v>6252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7" t="n">
        <v>46204</v>
      </c>
      <c r="C6042" s="1" t="n">
        <v>1</v>
      </c>
      <c r="D6042" s="1" t="s">
        <v>3781</v>
      </c>
      <c r="E6042" s="1" t="n">
        <v>1196</v>
      </c>
      <c r="F6042" s="1" t="s">
        <v>430</v>
      </c>
      <c r="I6042" s="1" t="n">
        <v>12051</v>
      </c>
      <c r="J6042" s="1" t="n">
        <v>102434</v>
      </c>
      <c r="K6042" s="1" t="n">
        <v>7898366930344</v>
      </c>
      <c r="L6042" s="1" t="s">
        <v>4552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7" t="n">
        <v>46204</v>
      </c>
      <c r="C6043" s="1" t="n">
        <v>1</v>
      </c>
      <c r="D6043" s="1" t="s">
        <v>3781</v>
      </c>
      <c r="E6043" s="1" t="n">
        <v>1196</v>
      </c>
      <c r="F6043" s="1" t="s">
        <v>430</v>
      </c>
      <c r="I6043" s="1" t="n">
        <v>12051</v>
      </c>
      <c r="J6043" s="1" t="n">
        <v>103918</v>
      </c>
      <c r="K6043" s="1" t="n">
        <v>7896004400020</v>
      </c>
      <c r="L6043" s="1" t="s">
        <v>4046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7" t="n">
        <v>46204</v>
      </c>
      <c r="C6044" s="1" t="n">
        <v>1</v>
      </c>
      <c r="D6044" s="1" t="s">
        <v>3781</v>
      </c>
      <c r="E6044" s="1" t="n">
        <v>1196</v>
      </c>
      <c r="F6044" s="1" t="s">
        <v>430</v>
      </c>
      <c r="I6044" s="1" t="n">
        <v>12051</v>
      </c>
      <c r="J6044" s="1" t="n">
        <v>44223</v>
      </c>
      <c r="K6044" s="1" t="n">
        <v>7896016441066</v>
      </c>
      <c r="L6044" s="1" t="s">
        <v>6253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7" t="n">
        <v>46204</v>
      </c>
      <c r="C6045" s="1" t="n">
        <v>1</v>
      </c>
      <c r="D6045" s="1" t="s">
        <v>3781</v>
      </c>
      <c r="E6045" s="1" t="n">
        <v>1196</v>
      </c>
      <c r="F6045" s="1" t="s">
        <v>430</v>
      </c>
      <c r="I6045" s="1" t="n">
        <v>12051</v>
      </c>
      <c r="J6045" s="1" t="n">
        <v>44963</v>
      </c>
      <c r="K6045" s="1" t="n">
        <v>7896763621872</v>
      </c>
      <c r="L6045" s="1" t="s">
        <v>4206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7" t="n">
        <v>46204</v>
      </c>
      <c r="C6046" s="1" t="n">
        <v>1</v>
      </c>
      <c r="D6046" s="1" t="s">
        <v>3781</v>
      </c>
      <c r="E6046" s="1" t="n">
        <v>1196</v>
      </c>
      <c r="F6046" s="1" t="s">
        <v>430</v>
      </c>
      <c r="I6046" s="1" t="n">
        <v>12051</v>
      </c>
      <c r="J6046" s="1" t="n">
        <v>57381</v>
      </c>
      <c r="K6046" s="1" t="n">
        <v>7896016441417</v>
      </c>
      <c r="L6046" s="1" t="s">
        <v>5159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7" t="n">
        <v>46204</v>
      </c>
      <c r="C6047" s="1" t="n">
        <v>1</v>
      </c>
      <c r="D6047" s="1" t="s">
        <v>3781</v>
      </c>
      <c r="E6047" s="1" t="n">
        <v>754</v>
      </c>
      <c r="F6047" s="1" t="s">
        <v>182</v>
      </c>
      <c r="I6047" s="1" t="n">
        <v>31488</v>
      </c>
      <c r="J6047" s="1" t="n">
        <v>29079</v>
      </c>
      <c r="K6047" s="1" t="n">
        <v>55515</v>
      </c>
      <c r="L6047" s="1" t="s">
        <v>3818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7" t="n">
        <v>46204</v>
      </c>
      <c r="C6048" s="1" t="n">
        <v>1</v>
      </c>
      <c r="D6048" s="1" t="s">
        <v>3781</v>
      </c>
      <c r="E6048" s="1" t="n">
        <v>754</v>
      </c>
      <c r="F6048" s="1" t="s">
        <v>182</v>
      </c>
      <c r="I6048" s="1" t="n">
        <v>31488</v>
      </c>
      <c r="J6048" s="1" t="n">
        <v>29080</v>
      </c>
      <c r="K6048" s="1" t="n">
        <v>55516</v>
      </c>
      <c r="L6048" s="1" t="s">
        <v>3819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7" t="n">
        <v>46204</v>
      </c>
      <c r="C6049" s="1" t="n">
        <v>1</v>
      </c>
      <c r="D6049" s="1" t="s">
        <v>3781</v>
      </c>
      <c r="E6049" s="1" t="n">
        <v>754</v>
      </c>
      <c r="F6049" s="1" t="s">
        <v>182</v>
      </c>
      <c r="I6049" s="1" t="n">
        <v>31489</v>
      </c>
      <c r="J6049" s="1" t="n">
        <v>110184</v>
      </c>
      <c r="K6049" s="1" t="n">
        <v>37393</v>
      </c>
      <c r="L6049" s="1" t="s">
        <v>5670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7" t="n">
        <v>46204</v>
      </c>
      <c r="C6050" s="1" t="n">
        <v>1</v>
      </c>
      <c r="D6050" s="1" t="s">
        <v>3781</v>
      </c>
      <c r="E6050" s="1" t="n">
        <v>1114</v>
      </c>
      <c r="F6050" s="1" t="s">
        <v>169</v>
      </c>
      <c r="I6050" s="1" t="n">
        <v>39854</v>
      </c>
      <c r="J6050" s="1" t="n">
        <v>100240</v>
      </c>
      <c r="K6050" s="1" t="n">
        <v>70113</v>
      </c>
      <c r="L6050" s="1" t="s">
        <v>4234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7" t="n">
        <v>46204</v>
      </c>
      <c r="C6051" s="1" t="n">
        <v>1</v>
      </c>
      <c r="D6051" s="1" t="s">
        <v>3781</v>
      </c>
      <c r="E6051" s="1" t="n">
        <v>1114</v>
      </c>
      <c r="F6051" s="1" t="s">
        <v>169</v>
      </c>
      <c r="I6051" s="1" t="n">
        <v>39854</v>
      </c>
      <c r="J6051" s="1" t="n">
        <v>100246</v>
      </c>
      <c r="K6051" s="1" t="n">
        <v>70119</v>
      </c>
      <c r="L6051" s="1" t="s">
        <v>4239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7" t="n">
        <v>46204</v>
      </c>
      <c r="C6052" s="1" t="n">
        <v>1</v>
      </c>
      <c r="D6052" s="1" t="s">
        <v>3781</v>
      </c>
      <c r="E6052" s="1" t="n">
        <v>1114</v>
      </c>
      <c r="F6052" s="1" t="s">
        <v>169</v>
      </c>
      <c r="I6052" s="1" t="n">
        <v>39854</v>
      </c>
      <c r="J6052" s="1" t="n">
        <v>100247</v>
      </c>
      <c r="K6052" s="1" t="n">
        <v>70120</v>
      </c>
      <c r="L6052" s="1" t="s">
        <v>4240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7" t="n">
        <v>46204</v>
      </c>
      <c r="C6053" s="1" t="n">
        <v>1</v>
      </c>
      <c r="D6053" s="1" t="s">
        <v>3781</v>
      </c>
      <c r="E6053" s="1" t="n">
        <v>1114</v>
      </c>
      <c r="F6053" s="1" t="s">
        <v>169</v>
      </c>
      <c r="I6053" s="1" t="n">
        <v>39854</v>
      </c>
      <c r="J6053" s="1" t="n">
        <v>100248</v>
      </c>
      <c r="K6053" s="1" t="n">
        <v>70121</v>
      </c>
      <c r="L6053" s="1" t="s">
        <v>4241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7" t="n">
        <v>46204</v>
      </c>
      <c r="C6054" s="1" t="n">
        <v>1</v>
      </c>
      <c r="D6054" s="1" t="s">
        <v>3781</v>
      </c>
      <c r="E6054" s="1" t="n">
        <v>1114</v>
      </c>
      <c r="F6054" s="1" t="s">
        <v>169</v>
      </c>
      <c r="I6054" s="1" t="n">
        <v>39854</v>
      </c>
      <c r="J6054" s="1" t="n">
        <v>100249</v>
      </c>
      <c r="K6054" s="1" t="n">
        <v>70122</v>
      </c>
      <c r="L6054" s="1" t="s">
        <v>4242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7" t="n">
        <v>46204</v>
      </c>
      <c r="C6055" s="1" t="n">
        <v>1</v>
      </c>
      <c r="D6055" s="1" t="s">
        <v>3781</v>
      </c>
      <c r="E6055" s="1" t="n">
        <v>1114</v>
      </c>
      <c r="F6055" s="1" t="s">
        <v>169</v>
      </c>
      <c r="I6055" s="1" t="n">
        <v>39854</v>
      </c>
      <c r="J6055" s="1" t="n">
        <v>100257</v>
      </c>
      <c r="K6055" s="1" t="n">
        <v>70131</v>
      </c>
      <c r="L6055" s="1" t="s">
        <v>4243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7" t="n">
        <v>46204</v>
      </c>
      <c r="C6056" s="1" t="n">
        <v>1</v>
      </c>
      <c r="D6056" s="1" t="s">
        <v>3781</v>
      </c>
      <c r="E6056" s="1" t="n">
        <v>1114</v>
      </c>
      <c r="F6056" s="1" t="s">
        <v>169</v>
      </c>
      <c r="I6056" s="1" t="n">
        <v>39854</v>
      </c>
      <c r="J6056" s="1" t="n">
        <v>100258</v>
      </c>
      <c r="K6056" s="1" t="n">
        <v>70132</v>
      </c>
      <c r="L6056" s="1" t="s">
        <v>4244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7" t="n">
        <v>46204</v>
      </c>
      <c r="C6057" s="1" t="n">
        <v>1</v>
      </c>
      <c r="D6057" s="1" t="s">
        <v>3781</v>
      </c>
      <c r="E6057" s="1" t="n">
        <v>1114</v>
      </c>
      <c r="F6057" s="1" t="s">
        <v>169</v>
      </c>
      <c r="I6057" s="1" t="n">
        <v>39854</v>
      </c>
      <c r="J6057" s="1" t="n">
        <v>100259</v>
      </c>
      <c r="K6057" s="1" t="n">
        <v>70133</v>
      </c>
      <c r="L6057" s="1" t="s">
        <v>4245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7" t="n">
        <v>46204</v>
      </c>
      <c r="C6058" s="1" t="n">
        <v>1</v>
      </c>
      <c r="D6058" s="1" t="s">
        <v>3781</v>
      </c>
      <c r="E6058" s="1" t="n">
        <v>1114</v>
      </c>
      <c r="F6058" s="1" t="s">
        <v>169</v>
      </c>
      <c r="I6058" s="1" t="n">
        <v>39854</v>
      </c>
      <c r="J6058" s="1" t="n">
        <v>100264</v>
      </c>
      <c r="K6058" s="1" t="n">
        <v>70141</v>
      </c>
      <c r="L6058" s="1" t="s">
        <v>4404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7" t="n">
        <v>46204</v>
      </c>
      <c r="C6059" s="1" t="n">
        <v>1</v>
      </c>
      <c r="D6059" s="1" t="s">
        <v>3781</v>
      </c>
      <c r="E6059" s="1" t="n">
        <v>1114</v>
      </c>
      <c r="F6059" s="1" t="s">
        <v>169</v>
      </c>
      <c r="I6059" s="1" t="n">
        <v>39854</v>
      </c>
      <c r="J6059" s="1" t="n">
        <v>100280</v>
      </c>
      <c r="K6059" s="1" t="n">
        <v>70243</v>
      </c>
      <c r="L6059" s="1" t="s">
        <v>4249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7" t="n">
        <v>46204</v>
      </c>
      <c r="C6060" s="1" t="n">
        <v>1</v>
      </c>
      <c r="D6060" s="1" t="s">
        <v>3781</v>
      </c>
      <c r="E6060" s="1" t="n">
        <v>1114</v>
      </c>
      <c r="F6060" s="1" t="s">
        <v>169</v>
      </c>
      <c r="I6060" s="1" t="n">
        <v>39854</v>
      </c>
      <c r="J6060" s="1" t="n">
        <v>100284</v>
      </c>
      <c r="K6060" s="1" t="n">
        <v>70253</v>
      </c>
      <c r="L6060" s="1" t="s">
        <v>4250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7" t="n">
        <v>46204</v>
      </c>
      <c r="C6061" s="1" t="n">
        <v>1</v>
      </c>
      <c r="D6061" s="1" t="s">
        <v>3781</v>
      </c>
      <c r="E6061" s="1" t="n">
        <v>1114</v>
      </c>
      <c r="F6061" s="1" t="s">
        <v>169</v>
      </c>
      <c r="I6061" s="1" t="n">
        <v>39854</v>
      </c>
      <c r="J6061" s="1" t="n">
        <v>100291</v>
      </c>
      <c r="K6061" s="1" t="n">
        <v>70262</v>
      </c>
      <c r="L6061" s="1" t="s">
        <v>4251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7" t="n">
        <v>46204</v>
      </c>
      <c r="C6062" s="1" t="n">
        <v>1</v>
      </c>
      <c r="D6062" s="1" t="s">
        <v>3781</v>
      </c>
      <c r="E6062" s="1" t="n">
        <v>1114</v>
      </c>
      <c r="F6062" s="1" t="s">
        <v>169</v>
      </c>
      <c r="I6062" s="1" t="n">
        <v>39854</v>
      </c>
      <c r="J6062" s="1" t="n">
        <v>110730</v>
      </c>
      <c r="K6062" s="1" t="n">
        <v>70111</v>
      </c>
      <c r="L6062" s="1" t="s">
        <v>4252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7" t="n">
        <v>46204</v>
      </c>
      <c r="C6063" s="1" t="n">
        <v>1</v>
      </c>
      <c r="D6063" s="1" t="s">
        <v>3781</v>
      </c>
      <c r="E6063" s="1" t="n">
        <v>1114</v>
      </c>
      <c r="F6063" s="1" t="s">
        <v>169</v>
      </c>
      <c r="I6063" s="1" t="n">
        <v>39854</v>
      </c>
      <c r="J6063" s="1" t="n">
        <v>110729</v>
      </c>
      <c r="K6063" s="1" t="n">
        <v>70110</v>
      </c>
      <c r="L6063" s="1" t="s">
        <v>4253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7" t="n">
        <v>46204</v>
      </c>
      <c r="C6064" s="1" t="n">
        <v>1</v>
      </c>
      <c r="D6064" s="1" t="s">
        <v>3781</v>
      </c>
      <c r="E6064" s="1" t="n">
        <v>1114</v>
      </c>
      <c r="F6064" s="1" t="s">
        <v>169</v>
      </c>
      <c r="I6064" s="1" t="n">
        <v>39854</v>
      </c>
      <c r="J6064" s="1" t="n">
        <v>110731</v>
      </c>
      <c r="K6064" s="1" t="n">
        <v>70112</v>
      </c>
      <c r="L6064" s="1" t="s">
        <v>4254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7" t="n">
        <v>46204</v>
      </c>
      <c r="C6065" s="1" t="n">
        <v>1</v>
      </c>
      <c r="D6065" s="1" t="s">
        <v>3781</v>
      </c>
      <c r="E6065" s="1" t="n">
        <v>1114</v>
      </c>
      <c r="F6065" s="1" t="s">
        <v>169</v>
      </c>
      <c r="I6065" s="1" t="n">
        <v>39854</v>
      </c>
      <c r="J6065" s="1" t="n">
        <v>78991</v>
      </c>
      <c r="K6065" s="1" t="n">
        <v>390</v>
      </c>
      <c r="L6065" s="1" t="s">
        <v>4152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7" t="n">
        <v>46204</v>
      </c>
      <c r="C6066" s="1" t="n">
        <v>1</v>
      </c>
      <c r="D6066" s="1" t="s">
        <v>3781</v>
      </c>
      <c r="E6066" s="1" t="n">
        <v>1723</v>
      </c>
      <c r="F6066" s="1" t="s">
        <v>302</v>
      </c>
      <c r="I6066" s="1" t="n">
        <v>172452</v>
      </c>
      <c r="J6066" s="1" t="n">
        <v>29079</v>
      </c>
      <c r="K6066" s="1" t="n">
        <v>55515</v>
      </c>
      <c r="L6066" s="1" t="s">
        <v>3818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7" t="n">
        <v>46204</v>
      </c>
      <c r="C6067" s="1" t="n">
        <v>1</v>
      </c>
      <c r="D6067" s="1" t="s">
        <v>3781</v>
      </c>
      <c r="E6067" s="1" t="n">
        <v>1723</v>
      </c>
      <c r="F6067" s="1" t="s">
        <v>302</v>
      </c>
      <c r="I6067" s="1" t="n">
        <v>172452</v>
      </c>
      <c r="J6067" s="1" t="n">
        <v>29080</v>
      </c>
      <c r="K6067" s="1" t="n">
        <v>55516</v>
      </c>
      <c r="L6067" s="1" t="s">
        <v>3819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7" t="n">
        <v>46204</v>
      </c>
      <c r="C6068" s="1" t="n">
        <v>1</v>
      </c>
      <c r="D6068" s="1" t="s">
        <v>3781</v>
      </c>
      <c r="E6068" s="1" t="n">
        <v>1650</v>
      </c>
      <c r="F6068" s="1" t="s">
        <v>99</v>
      </c>
      <c r="I6068" s="1" t="n">
        <v>224614</v>
      </c>
      <c r="J6068" s="1" t="n">
        <v>16172</v>
      </c>
      <c r="K6068" s="1" t="n">
        <v>7898055452188</v>
      </c>
      <c r="L6068" s="1" t="s">
        <v>4055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7" t="n">
        <v>46204</v>
      </c>
      <c r="C6069" s="1" t="n">
        <v>1</v>
      </c>
      <c r="D6069" s="1" t="s">
        <v>3781</v>
      </c>
      <c r="E6069" s="1" t="n">
        <v>1650</v>
      </c>
      <c r="F6069" s="1" t="s">
        <v>99</v>
      </c>
      <c r="I6069" s="1" t="n">
        <v>224614</v>
      </c>
      <c r="J6069" s="1" t="n">
        <v>16174</v>
      </c>
      <c r="K6069" s="1" t="n">
        <v>7898055452195</v>
      </c>
      <c r="L6069" s="1" t="s">
        <v>4057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7" t="n">
        <v>46204</v>
      </c>
      <c r="C6070" s="1" t="n">
        <v>1</v>
      </c>
      <c r="D6070" s="1" t="s">
        <v>3781</v>
      </c>
      <c r="E6070" s="1" t="n">
        <v>1650</v>
      </c>
      <c r="F6070" s="1" t="s">
        <v>99</v>
      </c>
      <c r="I6070" s="1" t="n">
        <v>224614</v>
      </c>
      <c r="J6070" s="1" t="n">
        <v>16540</v>
      </c>
      <c r="K6070" s="1" t="n">
        <v>7898055453154</v>
      </c>
      <c r="L6070" s="1" t="s">
        <v>5282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7" t="n">
        <v>46204</v>
      </c>
      <c r="C6071" s="1" t="n">
        <v>1</v>
      </c>
      <c r="D6071" s="1" t="s">
        <v>3781</v>
      </c>
      <c r="E6071" s="1" t="n">
        <v>1650</v>
      </c>
      <c r="F6071" s="1" t="s">
        <v>99</v>
      </c>
      <c r="I6071" s="1" t="n">
        <v>224614</v>
      </c>
      <c r="J6071" s="1" t="n">
        <v>17454</v>
      </c>
      <c r="K6071" s="1" t="n">
        <v>7898055453222</v>
      </c>
      <c r="L6071" s="1" t="s">
        <v>4058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7" t="n">
        <v>46204</v>
      </c>
      <c r="C6072" s="1" t="n">
        <v>1</v>
      </c>
      <c r="D6072" s="1" t="s">
        <v>3781</v>
      </c>
      <c r="E6072" s="1" t="n">
        <v>1650</v>
      </c>
      <c r="F6072" s="1" t="s">
        <v>99</v>
      </c>
      <c r="I6072" s="1" t="n">
        <v>224614</v>
      </c>
      <c r="J6072" s="1" t="n">
        <v>21048</v>
      </c>
      <c r="K6072" s="1" t="n">
        <v>7898055451532</v>
      </c>
      <c r="L6072" s="1" t="s">
        <v>4060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7" t="n">
        <v>46204</v>
      </c>
      <c r="C6073" s="1" t="n">
        <v>1</v>
      </c>
      <c r="D6073" s="1" t="s">
        <v>3781</v>
      </c>
      <c r="E6073" s="1" t="n">
        <v>1699</v>
      </c>
      <c r="F6073" s="1" t="s">
        <v>428</v>
      </c>
      <c r="I6073" s="1" t="n">
        <v>306058</v>
      </c>
      <c r="J6073" s="1" t="n">
        <v>105668</v>
      </c>
      <c r="K6073" s="1" t="n">
        <v>7896547500126</v>
      </c>
      <c r="L6073" s="1" t="s">
        <v>5163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7" t="n">
        <v>46204</v>
      </c>
      <c r="C6074" s="1" t="n">
        <v>1</v>
      </c>
      <c r="D6074" s="1" t="s">
        <v>3781</v>
      </c>
      <c r="E6074" s="1" t="n">
        <v>1699</v>
      </c>
      <c r="F6074" s="1" t="s">
        <v>428</v>
      </c>
      <c r="I6074" s="1" t="n">
        <v>306058</v>
      </c>
      <c r="J6074" s="1" t="n">
        <v>29729</v>
      </c>
      <c r="K6074" s="1" t="n">
        <v>7898018160105</v>
      </c>
      <c r="L6074" s="1" t="s">
        <v>6254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7" t="n">
        <v>46204</v>
      </c>
      <c r="C6075" s="1" t="n">
        <v>1</v>
      </c>
      <c r="D6075" s="1" t="s">
        <v>3781</v>
      </c>
      <c r="E6075" s="1" t="n">
        <v>1699</v>
      </c>
      <c r="F6075" s="1" t="s">
        <v>428</v>
      </c>
      <c r="I6075" s="1" t="n">
        <v>306058</v>
      </c>
      <c r="J6075" s="1" t="n">
        <v>29846</v>
      </c>
      <c r="K6075" s="1" t="n">
        <v>7891097102059</v>
      </c>
      <c r="L6075" s="1" t="s">
        <v>4363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7" t="n">
        <v>46204</v>
      </c>
      <c r="C6076" s="1" t="n">
        <v>1</v>
      </c>
      <c r="D6076" s="1" t="s">
        <v>3781</v>
      </c>
      <c r="E6076" s="1" t="n">
        <v>1699</v>
      </c>
      <c r="F6076" s="1" t="s">
        <v>428</v>
      </c>
      <c r="I6076" s="1" t="n">
        <v>306058</v>
      </c>
      <c r="J6076" s="1" t="n">
        <v>32805</v>
      </c>
      <c r="K6076" s="1" t="n">
        <v>7896433800378</v>
      </c>
      <c r="L6076" s="1" t="s">
        <v>6255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7" t="n">
        <v>46204</v>
      </c>
      <c r="C6077" s="1" t="n">
        <v>1</v>
      </c>
      <c r="D6077" s="1" t="s">
        <v>3781</v>
      </c>
      <c r="E6077" s="1" t="n">
        <v>1699</v>
      </c>
      <c r="F6077" s="1" t="s">
        <v>428</v>
      </c>
      <c r="I6077" s="1" t="n">
        <v>306058</v>
      </c>
      <c r="J6077" s="1" t="n">
        <v>34364</v>
      </c>
      <c r="K6077" s="1" t="n">
        <v>7896037918646</v>
      </c>
      <c r="L6077" s="1" t="s">
        <v>6256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7" t="n">
        <v>46204</v>
      </c>
      <c r="C6078" s="1" t="n">
        <v>1</v>
      </c>
      <c r="D6078" s="1" t="s">
        <v>3781</v>
      </c>
      <c r="E6078" s="1" t="n">
        <v>1699</v>
      </c>
      <c r="F6078" s="1" t="s">
        <v>428</v>
      </c>
      <c r="I6078" s="1" t="n">
        <v>306058</v>
      </c>
      <c r="J6078" s="1" t="n">
        <v>35098</v>
      </c>
      <c r="K6078" s="1" t="n">
        <v>7899567247309</v>
      </c>
      <c r="L6078" s="1" t="s">
        <v>5199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7" t="n">
        <v>46204</v>
      </c>
      <c r="C6079" s="1" t="n">
        <v>1</v>
      </c>
      <c r="D6079" s="1" t="s">
        <v>3781</v>
      </c>
      <c r="E6079" s="1" t="n">
        <v>1699</v>
      </c>
      <c r="F6079" s="1" t="s">
        <v>428</v>
      </c>
      <c r="I6079" s="1" t="n">
        <v>306058</v>
      </c>
      <c r="J6079" s="1" t="n">
        <v>36503</v>
      </c>
      <c r="K6079" s="1" t="n">
        <v>7899567245855</v>
      </c>
      <c r="L6079" s="1" t="s">
        <v>5201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7" t="n">
        <v>46204</v>
      </c>
      <c r="C6080" s="1" t="n">
        <v>1</v>
      </c>
      <c r="D6080" s="1" t="s">
        <v>3781</v>
      </c>
      <c r="E6080" s="1" t="n">
        <v>1699</v>
      </c>
      <c r="F6080" s="1" t="s">
        <v>428</v>
      </c>
      <c r="I6080" s="1" t="n">
        <v>306058</v>
      </c>
      <c r="J6080" s="1" t="n">
        <v>37982</v>
      </c>
      <c r="K6080" s="1" t="n">
        <v>7896219183107</v>
      </c>
      <c r="L6080" s="1" t="s">
        <v>6257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7" t="n">
        <v>46204</v>
      </c>
      <c r="C6081" s="1" t="n">
        <v>1</v>
      </c>
      <c r="D6081" s="1" t="s">
        <v>3781</v>
      </c>
      <c r="E6081" s="1" t="n">
        <v>1699</v>
      </c>
      <c r="F6081" s="1" t="s">
        <v>428</v>
      </c>
      <c r="I6081" s="1" t="n">
        <v>306058</v>
      </c>
      <c r="J6081" s="1" t="n">
        <v>61639</v>
      </c>
      <c r="K6081" s="1" t="n">
        <v>7896547501284</v>
      </c>
      <c r="L6081" s="1" t="s">
        <v>6258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7" t="n">
        <v>46204</v>
      </c>
      <c r="C6082" s="1" t="n">
        <v>1</v>
      </c>
      <c r="D6082" s="1" t="s">
        <v>3781</v>
      </c>
      <c r="E6082" s="1" t="n">
        <v>1699</v>
      </c>
      <c r="F6082" s="1" t="s">
        <v>428</v>
      </c>
      <c r="I6082" s="1" t="n">
        <v>306058</v>
      </c>
      <c r="J6082" s="1" t="n">
        <v>69324</v>
      </c>
      <c r="K6082" s="1" t="n">
        <v>7896037918899</v>
      </c>
      <c r="L6082" s="1" t="s">
        <v>6259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7" t="n">
        <v>46204</v>
      </c>
      <c r="C6083" s="1" t="n">
        <v>1</v>
      </c>
      <c r="D6083" s="1" t="s">
        <v>3781</v>
      </c>
      <c r="E6083" s="1" t="n">
        <v>1699</v>
      </c>
      <c r="F6083" s="1" t="s">
        <v>428</v>
      </c>
      <c r="I6083" s="1" t="n">
        <v>306058</v>
      </c>
      <c r="J6083" s="1" t="n">
        <v>78365</v>
      </c>
      <c r="K6083" s="1" t="n">
        <v>7896037918912</v>
      </c>
      <c r="L6083" s="1" t="s">
        <v>6260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7" t="n">
        <v>46204</v>
      </c>
      <c r="C6084" s="1" t="n">
        <v>1</v>
      </c>
      <c r="D6084" s="1" t="s">
        <v>3781</v>
      </c>
      <c r="E6084" s="1" t="n">
        <v>1107</v>
      </c>
      <c r="F6084" s="1" t="s">
        <v>155</v>
      </c>
      <c r="I6084" s="1" t="n">
        <v>423615</v>
      </c>
      <c r="J6084" s="1" t="n">
        <v>12350</v>
      </c>
      <c r="K6084" s="1" t="n">
        <v>7896262304351</v>
      </c>
      <c r="L6084" s="1" t="s">
        <v>4605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7" t="n">
        <v>46204</v>
      </c>
      <c r="C6085" s="1" t="n">
        <v>1</v>
      </c>
      <c r="D6085" s="1" t="s">
        <v>3781</v>
      </c>
      <c r="E6085" s="1" t="n">
        <v>1107</v>
      </c>
      <c r="F6085" s="1" t="s">
        <v>155</v>
      </c>
      <c r="I6085" s="1" t="n">
        <v>423615</v>
      </c>
      <c r="J6085" s="1" t="n">
        <v>21059</v>
      </c>
      <c r="K6085" s="1" t="n">
        <v>7895144899930</v>
      </c>
      <c r="L6085" s="1" t="s">
        <v>6261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7" t="n">
        <v>46204</v>
      </c>
      <c r="C6086" s="1" t="n">
        <v>1</v>
      </c>
      <c r="D6086" s="1" t="s">
        <v>3781</v>
      </c>
      <c r="E6086" s="1" t="n">
        <v>1107</v>
      </c>
      <c r="F6086" s="1" t="s">
        <v>155</v>
      </c>
      <c r="I6086" s="1" t="n">
        <v>423615</v>
      </c>
      <c r="J6086" s="1" t="n">
        <v>21085</v>
      </c>
      <c r="K6086" s="1" t="n">
        <v>7895144899947</v>
      </c>
      <c r="L6086" s="1" t="s">
        <v>6262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7" t="n">
        <v>46204</v>
      </c>
      <c r="C6087" s="1" t="n">
        <v>1</v>
      </c>
      <c r="D6087" s="1" t="s">
        <v>3781</v>
      </c>
      <c r="E6087" s="1" t="n">
        <v>1107</v>
      </c>
      <c r="F6087" s="1" t="s">
        <v>155</v>
      </c>
      <c r="I6087" s="1" t="n">
        <v>423615</v>
      </c>
      <c r="J6087" s="1" t="n">
        <v>25099</v>
      </c>
      <c r="K6087" s="1" t="n">
        <v>7898292888740</v>
      </c>
      <c r="L6087" s="1" t="s">
        <v>4609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7" t="n">
        <v>46204</v>
      </c>
      <c r="C6088" s="1" t="n">
        <v>1</v>
      </c>
      <c r="D6088" s="1" t="s">
        <v>3781</v>
      </c>
      <c r="E6088" s="1" t="n">
        <v>1107</v>
      </c>
      <c r="F6088" s="1" t="s">
        <v>155</v>
      </c>
      <c r="I6088" s="1" t="n">
        <v>423615</v>
      </c>
      <c r="J6088" s="1" t="n">
        <v>25183</v>
      </c>
      <c r="K6088" s="1" t="n">
        <v>7898292888764</v>
      </c>
      <c r="L6088" s="1" t="s">
        <v>4610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7" t="n">
        <v>46204</v>
      </c>
      <c r="C6089" s="1" t="n">
        <v>1</v>
      </c>
      <c r="D6089" s="1" t="s">
        <v>3781</v>
      </c>
      <c r="E6089" s="1" t="n">
        <v>1107</v>
      </c>
      <c r="F6089" s="1" t="s">
        <v>155</v>
      </c>
      <c r="I6089" s="1" t="n">
        <v>423615</v>
      </c>
      <c r="J6089" s="1" t="n">
        <v>25764</v>
      </c>
      <c r="K6089" s="1" t="n">
        <v>7896262301022</v>
      </c>
      <c r="L6089" s="1" t="s">
        <v>6263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7" t="n">
        <v>46204</v>
      </c>
      <c r="C6090" s="1" t="n">
        <v>1</v>
      </c>
      <c r="D6090" s="1" t="s">
        <v>3781</v>
      </c>
      <c r="E6090" s="1" t="n">
        <v>1107</v>
      </c>
      <c r="F6090" s="1" t="s">
        <v>155</v>
      </c>
      <c r="I6090" s="1" t="n">
        <v>423615</v>
      </c>
      <c r="J6090" s="1" t="n">
        <v>27638</v>
      </c>
      <c r="K6090" s="1" t="n">
        <v>7898292888788</v>
      </c>
      <c r="L6090" s="1" t="s">
        <v>4611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7" t="n">
        <v>46204</v>
      </c>
      <c r="C6091" s="1" t="n">
        <v>1</v>
      </c>
      <c r="D6091" s="1" t="s">
        <v>3781</v>
      </c>
      <c r="E6091" s="1" t="n">
        <v>1107</v>
      </c>
      <c r="F6091" s="1" t="s">
        <v>155</v>
      </c>
      <c r="I6091" s="1" t="n">
        <v>423615</v>
      </c>
      <c r="J6091" s="1" t="n">
        <v>29018</v>
      </c>
      <c r="K6091" s="1" t="n">
        <v>7895144295664</v>
      </c>
      <c r="L6091" s="1" t="s">
        <v>6264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7" t="n">
        <v>46204</v>
      </c>
      <c r="C6092" s="1" t="n">
        <v>1</v>
      </c>
      <c r="D6092" s="1" t="s">
        <v>3781</v>
      </c>
      <c r="E6092" s="1" t="n">
        <v>1107</v>
      </c>
      <c r="F6092" s="1" t="s">
        <v>155</v>
      </c>
      <c r="I6092" s="1" t="n">
        <v>423615</v>
      </c>
      <c r="J6092" s="1" t="n">
        <v>29018</v>
      </c>
      <c r="K6092" s="1" t="n">
        <v>7895144295664</v>
      </c>
      <c r="L6092" s="1" t="s">
        <v>6264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7" t="n">
        <v>46204</v>
      </c>
      <c r="C6093" s="1" t="n">
        <v>1</v>
      </c>
      <c r="D6093" s="1" t="s">
        <v>3781</v>
      </c>
      <c r="E6093" s="1" t="n">
        <v>1107</v>
      </c>
      <c r="F6093" s="1" t="s">
        <v>155</v>
      </c>
      <c r="I6093" s="1" t="n">
        <v>423615</v>
      </c>
      <c r="J6093" s="1" t="n">
        <v>29020</v>
      </c>
      <c r="K6093" s="1" t="n">
        <v>7896262304306</v>
      </c>
      <c r="L6093" s="1" t="s">
        <v>4612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7" t="n">
        <v>46204</v>
      </c>
      <c r="C6094" s="1" t="n">
        <v>1</v>
      </c>
      <c r="D6094" s="1" t="s">
        <v>3781</v>
      </c>
      <c r="E6094" s="1" t="n">
        <v>1107</v>
      </c>
      <c r="F6094" s="1" t="s">
        <v>155</v>
      </c>
      <c r="I6094" s="1" t="n">
        <v>423615</v>
      </c>
      <c r="J6094" s="1" t="n">
        <v>29482</v>
      </c>
      <c r="K6094" s="1" t="n">
        <v>7896245700965</v>
      </c>
      <c r="L6094" s="1" t="s">
        <v>6265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7" t="n">
        <v>46204</v>
      </c>
      <c r="C6095" s="1" t="n">
        <v>1</v>
      </c>
      <c r="D6095" s="1" t="s">
        <v>3781</v>
      </c>
      <c r="E6095" s="1" t="n">
        <v>1107</v>
      </c>
      <c r="F6095" s="1" t="s">
        <v>155</v>
      </c>
      <c r="I6095" s="1" t="n">
        <v>423615</v>
      </c>
      <c r="J6095" s="1" t="n">
        <v>30015</v>
      </c>
      <c r="K6095" s="1" t="n">
        <v>7896423420180</v>
      </c>
      <c r="L6095" s="1" t="s">
        <v>4615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7" t="n">
        <v>46204</v>
      </c>
      <c r="C6096" s="1" t="n">
        <v>1</v>
      </c>
      <c r="D6096" s="1" t="s">
        <v>3781</v>
      </c>
      <c r="E6096" s="1" t="n">
        <v>1107</v>
      </c>
      <c r="F6096" s="1" t="s">
        <v>155</v>
      </c>
      <c r="I6096" s="1" t="n">
        <v>423615</v>
      </c>
      <c r="J6096" s="1" t="n">
        <v>31698</v>
      </c>
      <c r="K6096" s="1" t="n">
        <v>78922327</v>
      </c>
      <c r="L6096" s="1" t="s">
        <v>6266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7" t="n">
        <v>46204</v>
      </c>
      <c r="C6097" s="1" t="n">
        <v>1</v>
      </c>
      <c r="D6097" s="1" t="s">
        <v>3781</v>
      </c>
      <c r="E6097" s="1" t="n">
        <v>1107</v>
      </c>
      <c r="F6097" s="1" t="s">
        <v>155</v>
      </c>
      <c r="I6097" s="1" t="n">
        <v>423615</v>
      </c>
      <c r="J6097" s="1" t="n">
        <v>31700</v>
      </c>
      <c r="K6097" s="1" t="n">
        <v>7895144899978</v>
      </c>
      <c r="L6097" s="1" t="s">
        <v>6267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7" t="n">
        <v>46204</v>
      </c>
      <c r="C6098" s="1" t="n">
        <v>1</v>
      </c>
      <c r="D6098" s="1" t="s">
        <v>3781</v>
      </c>
      <c r="E6098" s="1" t="n">
        <v>1107</v>
      </c>
      <c r="F6098" s="1" t="s">
        <v>155</v>
      </c>
      <c r="I6098" s="1" t="n">
        <v>423615</v>
      </c>
      <c r="J6098" s="1" t="n">
        <v>32942</v>
      </c>
      <c r="K6098" s="1" t="n">
        <v>7895144293080</v>
      </c>
      <c r="L6098" s="1" t="s">
        <v>6268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7" t="n">
        <v>46204</v>
      </c>
      <c r="C6099" s="1" t="n">
        <v>1</v>
      </c>
      <c r="D6099" s="1" t="s">
        <v>3781</v>
      </c>
      <c r="E6099" s="1" t="n">
        <v>1107</v>
      </c>
      <c r="F6099" s="1" t="s">
        <v>155</v>
      </c>
      <c r="I6099" s="1" t="n">
        <v>423615</v>
      </c>
      <c r="J6099" s="1" t="n">
        <v>36738</v>
      </c>
      <c r="K6099" s="1" t="n">
        <v>7899970401183</v>
      </c>
      <c r="L6099" s="1" t="s">
        <v>6269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7" t="n">
        <v>46204</v>
      </c>
      <c r="C6100" s="1" t="n">
        <v>1</v>
      </c>
      <c r="D6100" s="1" t="s">
        <v>3781</v>
      </c>
      <c r="E6100" s="1" t="n">
        <v>1107</v>
      </c>
      <c r="F6100" s="1" t="s">
        <v>155</v>
      </c>
      <c r="I6100" s="1" t="n">
        <v>423615</v>
      </c>
      <c r="J6100" s="1" t="n">
        <v>36739</v>
      </c>
      <c r="K6100" s="1" t="n">
        <v>7899970401206</v>
      </c>
      <c r="L6100" s="1" t="s">
        <v>6270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7" t="n">
        <v>46204</v>
      </c>
      <c r="C6101" s="1" t="n">
        <v>1</v>
      </c>
      <c r="D6101" s="1" t="s">
        <v>3781</v>
      </c>
      <c r="E6101" s="1" t="n">
        <v>1107</v>
      </c>
      <c r="F6101" s="1" t="s">
        <v>155</v>
      </c>
      <c r="I6101" s="1" t="n">
        <v>423615</v>
      </c>
      <c r="J6101" s="1" t="n">
        <v>37034</v>
      </c>
      <c r="K6101" s="1" t="n">
        <v>7896423497984</v>
      </c>
      <c r="L6101" s="1" t="s">
        <v>6271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7" t="n">
        <v>46204</v>
      </c>
      <c r="C6102" s="1" t="n">
        <v>1</v>
      </c>
      <c r="D6102" s="1" t="s">
        <v>3781</v>
      </c>
      <c r="E6102" s="1" t="n">
        <v>1107</v>
      </c>
      <c r="F6102" s="1" t="s">
        <v>155</v>
      </c>
      <c r="I6102" s="1" t="n">
        <v>423615</v>
      </c>
      <c r="J6102" s="1" t="n">
        <v>37688</v>
      </c>
      <c r="K6102" s="1" t="n">
        <v>7896423481853</v>
      </c>
      <c r="L6102" s="1" t="s">
        <v>4619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7" t="n">
        <v>46204</v>
      </c>
      <c r="C6103" s="1" t="n">
        <v>1</v>
      </c>
      <c r="D6103" s="1" t="s">
        <v>3781</v>
      </c>
      <c r="E6103" s="1" t="n">
        <v>1107</v>
      </c>
      <c r="F6103" s="1" t="s">
        <v>155</v>
      </c>
      <c r="I6103" s="1" t="n">
        <v>423615</v>
      </c>
      <c r="J6103" s="1" t="n">
        <v>38181</v>
      </c>
      <c r="K6103" s="1" t="n">
        <v>7895144892931</v>
      </c>
      <c r="L6103" s="1" t="s">
        <v>6261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7" t="n">
        <v>46204</v>
      </c>
      <c r="C6104" s="1" t="n">
        <v>1</v>
      </c>
      <c r="D6104" s="1" t="s">
        <v>3781</v>
      </c>
      <c r="E6104" s="1" t="n">
        <v>1107</v>
      </c>
      <c r="F6104" s="1" t="s">
        <v>155</v>
      </c>
      <c r="I6104" s="1" t="n">
        <v>423615</v>
      </c>
      <c r="J6104" s="1" t="n">
        <v>47900</v>
      </c>
      <c r="K6104" s="1" t="n">
        <v>7895144892825</v>
      </c>
      <c r="L6104" s="1" t="s">
        <v>6272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7" t="n">
        <v>46204</v>
      </c>
      <c r="C6105" s="1" t="n">
        <v>1</v>
      </c>
      <c r="D6105" s="1" t="s">
        <v>3781</v>
      </c>
      <c r="E6105" s="1" t="n">
        <v>1107</v>
      </c>
      <c r="F6105" s="1" t="s">
        <v>155</v>
      </c>
      <c r="I6105" s="1" t="n">
        <v>423615</v>
      </c>
      <c r="J6105" s="1" t="n">
        <v>47901</v>
      </c>
      <c r="K6105" s="1" t="n">
        <v>7895144892832</v>
      </c>
      <c r="L6105" s="1" t="s">
        <v>6273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7" t="n">
        <v>46204</v>
      </c>
      <c r="C6106" s="1" t="n">
        <v>1</v>
      </c>
      <c r="D6106" s="1" t="s">
        <v>3781</v>
      </c>
      <c r="E6106" s="1" t="n">
        <v>1107</v>
      </c>
      <c r="F6106" s="1" t="s">
        <v>155</v>
      </c>
      <c r="I6106" s="1" t="n">
        <v>423615</v>
      </c>
      <c r="J6106" s="1" t="n">
        <v>49738</v>
      </c>
      <c r="K6106" s="1" t="n">
        <v>7896423456561</v>
      </c>
      <c r="L6106" s="1" t="s">
        <v>6274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7" t="n">
        <v>46204</v>
      </c>
      <c r="C6107" s="1" t="n">
        <v>1</v>
      </c>
      <c r="D6107" s="1" t="s">
        <v>3781</v>
      </c>
      <c r="E6107" s="1" t="n">
        <v>1107</v>
      </c>
      <c r="F6107" s="1" t="s">
        <v>155</v>
      </c>
      <c r="I6107" s="1" t="n">
        <v>423615</v>
      </c>
      <c r="J6107" s="1" t="n">
        <v>56748</v>
      </c>
      <c r="K6107" s="1" t="n">
        <v>7899970402876</v>
      </c>
      <c r="L6107" s="1" t="s">
        <v>4620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7" t="n">
        <v>46204</v>
      </c>
      <c r="C6108" s="1" t="n">
        <v>1</v>
      </c>
      <c r="D6108" s="1" t="s">
        <v>3781</v>
      </c>
      <c r="E6108" s="1" t="n">
        <v>1107</v>
      </c>
      <c r="F6108" s="1" t="s">
        <v>155</v>
      </c>
      <c r="I6108" s="1" t="n">
        <v>423615</v>
      </c>
      <c r="J6108" s="1" t="n">
        <v>56749</v>
      </c>
      <c r="K6108" s="1" t="n">
        <v>7899970402883</v>
      </c>
      <c r="L6108" s="1" t="s">
        <v>4621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7" t="n">
        <v>46204</v>
      </c>
      <c r="C6109" s="1" t="n">
        <v>1</v>
      </c>
      <c r="D6109" s="1" t="s">
        <v>3781</v>
      </c>
      <c r="E6109" s="1" t="n">
        <v>1107</v>
      </c>
      <c r="F6109" s="1" t="s">
        <v>155</v>
      </c>
      <c r="I6109" s="1" t="n">
        <v>423615</v>
      </c>
      <c r="J6109" s="1" t="n">
        <v>57251</v>
      </c>
      <c r="K6109" s="1" t="n">
        <v>7899970402807</v>
      </c>
      <c r="L6109" s="1" t="s">
        <v>4622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7" t="n">
        <v>46204</v>
      </c>
      <c r="C6110" s="1" t="n">
        <v>1</v>
      </c>
      <c r="D6110" s="1" t="s">
        <v>3781</v>
      </c>
      <c r="E6110" s="1" t="n">
        <v>1107</v>
      </c>
      <c r="F6110" s="1" t="s">
        <v>155</v>
      </c>
      <c r="I6110" s="1" t="n">
        <v>423615</v>
      </c>
      <c r="J6110" s="1" t="n">
        <v>57252</v>
      </c>
      <c r="K6110" s="1" t="n">
        <v>7899970402814</v>
      </c>
      <c r="L6110" s="1" t="s">
        <v>4623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7" t="n">
        <v>46204</v>
      </c>
      <c r="C6111" s="1" t="n">
        <v>1</v>
      </c>
      <c r="D6111" s="1" t="s">
        <v>3781</v>
      </c>
      <c r="E6111" s="1" t="n">
        <v>1107</v>
      </c>
      <c r="F6111" s="1" t="s">
        <v>155</v>
      </c>
      <c r="I6111" s="1" t="n">
        <v>423615</v>
      </c>
      <c r="J6111" s="1" t="n">
        <v>63945</v>
      </c>
      <c r="K6111" s="1" t="n">
        <v>7896423445985</v>
      </c>
      <c r="L6111" s="1" t="s">
        <v>4625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7" t="n">
        <v>46204</v>
      </c>
      <c r="C6112" s="1" t="n">
        <v>1</v>
      </c>
      <c r="D6112" s="1" t="s">
        <v>3781</v>
      </c>
      <c r="E6112" s="1" t="n">
        <v>1107</v>
      </c>
      <c r="F6112" s="1" t="s">
        <v>155</v>
      </c>
      <c r="I6112" s="1" t="n">
        <v>423615</v>
      </c>
      <c r="J6112" s="1" t="n">
        <v>67658</v>
      </c>
      <c r="K6112" s="1" t="n">
        <v>7899970403125</v>
      </c>
      <c r="L6112" s="1" t="s">
        <v>6275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7" t="n">
        <v>46204</v>
      </c>
      <c r="C6113" s="1" t="n">
        <v>1</v>
      </c>
      <c r="D6113" s="1" t="s">
        <v>3781</v>
      </c>
      <c r="E6113" s="1" t="n">
        <v>1107</v>
      </c>
      <c r="F6113" s="1" t="s">
        <v>155</v>
      </c>
      <c r="I6113" s="1" t="n">
        <v>423615</v>
      </c>
      <c r="J6113" s="1" t="n">
        <v>71380</v>
      </c>
      <c r="K6113" s="1" t="n">
        <v>7896423488883</v>
      </c>
      <c r="L6113" s="1" t="s">
        <v>4626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7" t="n">
        <v>46204</v>
      </c>
      <c r="C6114" s="1" t="n">
        <v>1</v>
      </c>
      <c r="D6114" s="1" t="s">
        <v>3781</v>
      </c>
      <c r="E6114" s="1" t="n">
        <v>1107</v>
      </c>
      <c r="F6114" s="1" t="s">
        <v>155</v>
      </c>
      <c r="I6114" s="1" t="n">
        <v>423615</v>
      </c>
      <c r="J6114" s="1" t="n">
        <v>72320</v>
      </c>
      <c r="K6114" s="1" t="n">
        <v>7896245710193</v>
      </c>
      <c r="L6114" s="1" t="s">
        <v>6276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7" t="n">
        <v>46204</v>
      </c>
      <c r="C6115" s="1" t="n">
        <v>1</v>
      </c>
      <c r="D6115" s="1" t="s">
        <v>3781</v>
      </c>
      <c r="E6115" s="1" t="n">
        <v>1107</v>
      </c>
      <c r="F6115" s="1" t="s">
        <v>155</v>
      </c>
      <c r="I6115" s="1" t="n">
        <v>423615</v>
      </c>
      <c r="J6115" s="1" t="n">
        <v>72664</v>
      </c>
      <c r="K6115" s="1" t="n">
        <v>7896245710230</v>
      </c>
      <c r="L6115" s="1" t="s">
        <v>6277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7" t="n">
        <v>46204</v>
      </c>
      <c r="C6116" s="1" t="n">
        <v>1</v>
      </c>
      <c r="D6116" s="1" t="s">
        <v>3781</v>
      </c>
      <c r="E6116" s="1" t="n">
        <v>1107</v>
      </c>
      <c r="F6116" s="1" t="s">
        <v>155</v>
      </c>
      <c r="I6116" s="1" t="n">
        <v>423615</v>
      </c>
      <c r="J6116" s="1" t="n">
        <v>72665</v>
      </c>
      <c r="K6116" s="1" t="n">
        <v>7896245710247</v>
      </c>
      <c r="L6116" s="1" t="s">
        <v>6278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7" t="n">
        <v>46204</v>
      </c>
      <c r="C6117" s="1" t="n">
        <v>1</v>
      </c>
      <c r="D6117" s="1" t="s">
        <v>3781</v>
      </c>
      <c r="E6117" s="1" t="n">
        <v>1107</v>
      </c>
      <c r="F6117" s="1" t="s">
        <v>155</v>
      </c>
      <c r="I6117" s="1" t="n">
        <v>423615</v>
      </c>
      <c r="J6117" s="1" t="n">
        <v>72754</v>
      </c>
      <c r="K6117" s="1" t="n">
        <v>7896245710148</v>
      </c>
      <c r="L6117" s="1" t="s">
        <v>6279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7" t="n">
        <v>46204</v>
      </c>
      <c r="C6118" s="1" t="n">
        <v>1</v>
      </c>
      <c r="D6118" s="1" t="s">
        <v>3781</v>
      </c>
      <c r="E6118" s="1" t="n">
        <v>1107</v>
      </c>
      <c r="F6118" s="1" t="s">
        <v>155</v>
      </c>
      <c r="I6118" s="1" t="n">
        <v>423615</v>
      </c>
      <c r="J6118" s="1" t="n">
        <v>74038</v>
      </c>
      <c r="K6118" s="1" t="n">
        <v>7896245705298</v>
      </c>
      <c r="L6118" s="1" t="s">
        <v>6280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7" t="n">
        <v>46204</v>
      </c>
      <c r="C6119" s="1" t="n">
        <v>1</v>
      </c>
      <c r="D6119" s="1" t="s">
        <v>3781</v>
      </c>
      <c r="E6119" s="1" t="n">
        <v>1107</v>
      </c>
      <c r="F6119" s="1" t="s">
        <v>155</v>
      </c>
      <c r="I6119" s="1" t="n">
        <v>423615</v>
      </c>
      <c r="J6119" s="1" t="n">
        <v>74661</v>
      </c>
      <c r="K6119" s="1" t="n">
        <v>7896245710254</v>
      </c>
      <c r="L6119" s="1" t="s">
        <v>6281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7" t="n">
        <v>46204</v>
      </c>
      <c r="C6120" s="1" t="n">
        <v>1</v>
      </c>
      <c r="D6120" s="1" t="s">
        <v>3781</v>
      </c>
      <c r="E6120" s="1" t="n">
        <v>1107</v>
      </c>
      <c r="F6120" s="1" t="s">
        <v>155</v>
      </c>
      <c r="I6120" s="1" t="n">
        <v>423615</v>
      </c>
      <c r="J6120" s="1" t="n">
        <v>79270</v>
      </c>
      <c r="K6120" s="1" t="n">
        <v>7896423438635</v>
      </c>
      <c r="L6120" s="1" t="s">
        <v>4628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7" t="n">
        <v>46204</v>
      </c>
      <c r="C6121" s="1" t="n">
        <v>1</v>
      </c>
      <c r="D6121" s="1" t="s">
        <v>3781</v>
      </c>
      <c r="E6121" s="1" t="n">
        <v>1107</v>
      </c>
      <c r="F6121" s="1" t="s">
        <v>155</v>
      </c>
      <c r="I6121" s="1" t="n">
        <v>423615</v>
      </c>
      <c r="J6121" s="1" t="n">
        <v>79271</v>
      </c>
      <c r="K6121" s="1" t="n">
        <v>7895144900025</v>
      </c>
      <c r="L6121" s="1" t="s">
        <v>4629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7" t="n">
        <v>46204</v>
      </c>
      <c r="C6122" s="1" t="n">
        <v>1</v>
      </c>
      <c r="D6122" s="1" t="s">
        <v>3781</v>
      </c>
      <c r="E6122" s="1" t="n">
        <v>1107</v>
      </c>
      <c r="F6122" s="1" t="s">
        <v>155</v>
      </c>
      <c r="I6122" s="1" t="n">
        <v>423615</v>
      </c>
      <c r="J6122" s="1" t="n">
        <v>81577</v>
      </c>
      <c r="K6122" s="1" t="n">
        <v>6911316003699</v>
      </c>
      <c r="L6122" s="1" t="s">
        <v>6282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7" t="n">
        <v>46204</v>
      </c>
      <c r="C6123" s="1" t="n">
        <v>1</v>
      </c>
      <c r="D6123" s="1" t="s">
        <v>3781</v>
      </c>
      <c r="E6123" s="1" t="n">
        <v>1107</v>
      </c>
      <c r="F6123" s="1" t="s">
        <v>155</v>
      </c>
      <c r="I6123" s="1" t="n">
        <v>423615</v>
      </c>
      <c r="J6123" s="1" t="n">
        <v>81578</v>
      </c>
      <c r="K6123" s="1" t="n">
        <v>7898942055256</v>
      </c>
      <c r="L6123" s="1" t="s">
        <v>6283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7" t="n">
        <v>46204</v>
      </c>
      <c r="C6124" s="1" t="n">
        <v>1</v>
      </c>
      <c r="D6124" s="1" t="s">
        <v>3781</v>
      </c>
      <c r="E6124" s="1" t="n">
        <v>1107</v>
      </c>
      <c r="F6124" s="1" t="s">
        <v>155</v>
      </c>
      <c r="I6124" s="1" t="n">
        <v>423615</v>
      </c>
      <c r="J6124" s="1" t="n">
        <v>81579</v>
      </c>
      <c r="K6124" s="1" t="n">
        <v>7898942054655</v>
      </c>
      <c r="L6124" s="1" t="s">
        <v>6284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7" t="n">
        <v>46204</v>
      </c>
      <c r="C6125" s="1" t="n">
        <v>1</v>
      </c>
      <c r="D6125" s="1" t="s">
        <v>3781</v>
      </c>
      <c r="E6125" s="1" t="n">
        <v>1107</v>
      </c>
      <c r="F6125" s="1" t="s">
        <v>155</v>
      </c>
      <c r="I6125" s="1" t="n">
        <v>423615</v>
      </c>
      <c r="J6125" s="1" t="n">
        <v>81580</v>
      </c>
      <c r="K6125" s="1" t="n">
        <v>7898942054648</v>
      </c>
      <c r="L6125" s="1" t="s">
        <v>6285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7" t="n">
        <v>46204</v>
      </c>
      <c r="C6126" s="1" t="n">
        <v>1</v>
      </c>
      <c r="D6126" s="1" t="s">
        <v>3781</v>
      </c>
      <c r="E6126" s="1" t="n">
        <v>1107</v>
      </c>
      <c r="F6126" s="1" t="s">
        <v>155</v>
      </c>
      <c r="I6126" s="1" t="n">
        <v>423615</v>
      </c>
      <c r="J6126" s="1" t="n">
        <v>81581</v>
      </c>
      <c r="K6126" s="1" t="n">
        <v>7898942055270</v>
      </c>
      <c r="L6126" s="1" t="s">
        <v>6286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7" t="n">
        <v>46204</v>
      </c>
      <c r="C6127" s="1" t="n">
        <v>1</v>
      </c>
      <c r="D6127" s="1" t="s">
        <v>3781</v>
      </c>
      <c r="E6127" s="1" t="n">
        <v>1107</v>
      </c>
      <c r="F6127" s="1" t="s">
        <v>155</v>
      </c>
      <c r="I6127" s="1" t="n">
        <v>423615</v>
      </c>
      <c r="J6127" s="1" t="n">
        <v>81582</v>
      </c>
      <c r="K6127" s="1" t="n">
        <v>7898942055775</v>
      </c>
      <c r="L6127" s="1" t="s">
        <v>6287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7" t="n">
        <v>46204</v>
      </c>
      <c r="C6128" s="1" t="n">
        <v>1</v>
      </c>
      <c r="D6128" s="1" t="s">
        <v>3781</v>
      </c>
      <c r="E6128" s="1" t="n">
        <v>1107</v>
      </c>
      <c r="F6128" s="1" t="s">
        <v>155</v>
      </c>
      <c r="I6128" s="1" t="n">
        <v>423615</v>
      </c>
      <c r="J6128" s="1" t="n">
        <v>81583</v>
      </c>
      <c r="K6128" s="1" t="n">
        <v>7896245710605</v>
      </c>
      <c r="L6128" s="1" t="s">
        <v>6288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7" t="n">
        <v>46204</v>
      </c>
      <c r="C6129" s="1" t="n">
        <v>1</v>
      </c>
      <c r="D6129" s="1" t="s">
        <v>3781</v>
      </c>
      <c r="E6129" s="1" t="n">
        <v>1107</v>
      </c>
      <c r="F6129" s="1" t="s">
        <v>155</v>
      </c>
      <c r="I6129" s="1" t="n">
        <v>423615</v>
      </c>
      <c r="J6129" s="1" t="n">
        <v>81584</v>
      </c>
      <c r="K6129" s="1" t="n">
        <v>7896245710599</v>
      </c>
      <c r="L6129" s="1" t="s">
        <v>6289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7" t="n">
        <v>46204</v>
      </c>
      <c r="C6130" s="1" t="n">
        <v>1</v>
      </c>
      <c r="D6130" s="1" t="s">
        <v>3781</v>
      </c>
      <c r="E6130" s="1" t="n">
        <v>1107</v>
      </c>
      <c r="F6130" s="1" t="s">
        <v>155</v>
      </c>
      <c r="I6130" s="1" t="n">
        <v>423615</v>
      </c>
      <c r="J6130" s="1" t="n">
        <v>81585</v>
      </c>
      <c r="K6130" s="1" t="n">
        <v>7896245710681</v>
      </c>
      <c r="L6130" s="1" t="s">
        <v>6290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7" t="n">
        <v>46204</v>
      </c>
      <c r="C6131" s="1" t="n">
        <v>1</v>
      </c>
      <c r="D6131" s="1" t="s">
        <v>3781</v>
      </c>
      <c r="E6131" s="1" t="n">
        <v>1107</v>
      </c>
      <c r="F6131" s="1" t="s">
        <v>155</v>
      </c>
      <c r="I6131" s="1" t="n">
        <v>423615</v>
      </c>
      <c r="J6131" s="1" t="n">
        <v>81586</v>
      </c>
      <c r="K6131" s="1" t="n">
        <v>7896245710704</v>
      </c>
      <c r="L6131" s="1" t="s">
        <v>6291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7" t="n">
        <v>46204</v>
      </c>
      <c r="C6132" s="1" t="n">
        <v>1</v>
      </c>
      <c r="D6132" s="1" t="s">
        <v>3781</v>
      </c>
      <c r="E6132" s="1" t="n">
        <v>1107</v>
      </c>
      <c r="F6132" s="1" t="s">
        <v>155</v>
      </c>
      <c r="I6132" s="1" t="n">
        <v>423615</v>
      </c>
      <c r="J6132" s="1" t="n">
        <v>81587</v>
      </c>
      <c r="K6132" s="1" t="n">
        <v>7896245710643</v>
      </c>
      <c r="L6132" s="1" t="s">
        <v>6292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7" t="n">
        <v>46204</v>
      </c>
      <c r="C6133" s="1" t="n">
        <v>1</v>
      </c>
      <c r="D6133" s="1" t="s">
        <v>3781</v>
      </c>
      <c r="E6133" s="1" t="n">
        <v>1107</v>
      </c>
      <c r="F6133" s="1" t="s">
        <v>155</v>
      </c>
      <c r="I6133" s="1" t="n">
        <v>423615</v>
      </c>
      <c r="J6133" s="1" t="n">
        <v>81590</v>
      </c>
      <c r="K6133" s="1" t="n">
        <v>7899970404047</v>
      </c>
      <c r="L6133" s="1" t="s">
        <v>6293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7" t="n">
        <v>46204</v>
      </c>
      <c r="C6134" s="1" t="n">
        <v>1</v>
      </c>
      <c r="D6134" s="1" t="s">
        <v>3781</v>
      </c>
      <c r="E6134" s="1" t="n">
        <v>1705</v>
      </c>
      <c r="F6134" s="1" t="s">
        <v>173</v>
      </c>
      <c r="I6134" s="1" t="n">
        <v>1179702</v>
      </c>
      <c r="J6134" s="1" t="n">
        <v>24324</v>
      </c>
      <c r="K6134" s="1" t="n">
        <v>70847022015</v>
      </c>
      <c r="L6134" s="1" t="s">
        <v>4479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7" t="n">
        <v>46204</v>
      </c>
      <c r="C6135" s="1" t="n">
        <v>1</v>
      </c>
      <c r="D6135" s="1" t="s">
        <v>3781</v>
      </c>
      <c r="E6135" s="1" t="n">
        <v>1705</v>
      </c>
      <c r="F6135" s="1" t="s">
        <v>173</v>
      </c>
      <c r="I6135" s="1" t="n">
        <v>1179702</v>
      </c>
      <c r="J6135" s="1" t="n">
        <v>25136</v>
      </c>
      <c r="K6135" s="1" t="n">
        <v>70847022206</v>
      </c>
      <c r="L6135" s="1" t="s">
        <v>4481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7" t="n">
        <v>46204</v>
      </c>
      <c r="C6136" s="1" t="n">
        <v>1</v>
      </c>
      <c r="D6136" s="1" t="s">
        <v>3781</v>
      </c>
      <c r="E6136" s="1" t="n">
        <v>1705</v>
      </c>
      <c r="F6136" s="1" t="s">
        <v>173</v>
      </c>
      <c r="I6136" s="1" t="n">
        <v>1179702</v>
      </c>
      <c r="J6136" s="1" t="n">
        <v>25906</v>
      </c>
      <c r="K6136" s="1" t="n">
        <v>7894900030396</v>
      </c>
      <c r="L6136" s="1" t="s">
        <v>4482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7" t="n">
        <v>46204</v>
      </c>
      <c r="C6137" s="1" t="n">
        <v>1</v>
      </c>
      <c r="D6137" s="1" t="s">
        <v>3781</v>
      </c>
      <c r="E6137" s="1" t="n">
        <v>1705</v>
      </c>
      <c r="F6137" s="1" t="s">
        <v>173</v>
      </c>
      <c r="I6137" s="1" t="n">
        <v>1179702</v>
      </c>
      <c r="J6137" s="1" t="n">
        <v>26195</v>
      </c>
      <c r="K6137" s="1" t="n">
        <v>7894900010398</v>
      </c>
      <c r="L6137" s="1" t="s">
        <v>4483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7" t="n">
        <v>46204</v>
      </c>
      <c r="C6138" s="1" t="n">
        <v>1</v>
      </c>
      <c r="D6138" s="1" t="s">
        <v>3781</v>
      </c>
      <c r="E6138" s="1" t="n">
        <v>1705</v>
      </c>
      <c r="F6138" s="1" t="s">
        <v>173</v>
      </c>
      <c r="I6138" s="1" t="n">
        <v>1179702</v>
      </c>
      <c r="J6138" s="1" t="n">
        <v>29748</v>
      </c>
      <c r="K6138" s="1" t="n">
        <v>70847033301</v>
      </c>
      <c r="L6138" s="1" t="s">
        <v>4486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7" t="n">
        <v>46204</v>
      </c>
      <c r="C6139" s="1" t="n">
        <v>1</v>
      </c>
      <c r="D6139" s="1" t="s">
        <v>3781</v>
      </c>
      <c r="E6139" s="1" t="n">
        <v>1705</v>
      </c>
      <c r="F6139" s="1" t="s">
        <v>173</v>
      </c>
      <c r="I6139" s="1" t="n">
        <v>1179702</v>
      </c>
      <c r="J6139" s="1" t="n">
        <v>47082</v>
      </c>
      <c r="K6139" s="1" t="n">
        <v>1220000250031</v>
      </c>
      <c r="L6139" s="1" t="s">
        <v>4492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7" t="n">
        <v>46204</v>
      </c>
      <c r="C6140" s="1" t="n">
        <v>1</v>
      </c>
      <c r="D6140" s="1" t="s">
        <v>3781</v>
      </c>
      <c r="E6140" s="1" t="n">
        <v>1705</v>
      </c>
      <c r="F6140" s="1" t="s">
        <v>173</v>
      </c>
      <c r="I6140" s="1" t="n">
        <v>1179702</v>
      </c>
      <c r="J6140" s="1" t="n">
        <v>49507</v>
      </c>
      <c r="K6140" s="1" t="n">
        <v>7898367984056</v>
      </c>
      <c r="L6140" s="1" t="s">
        <v>5782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7" t="n">
        <v>46204</v>
      </c>
      <c r="C6141" s="1" t="n">
        <v>1</v>
      </c>
      <c r="D6141" s="1" t="s">
        <v>3781</v>
      </c>
      <c r="E6141" s="1" t="n">
        <v>1705</v>
      </c>
      <c r="F6141" s="1" t="s">
        <v>173</v>
      </c>
      <c r="I6141" s="1" t="n">
        <v>1179702</v>
      </c>
      <c r="J6141" s="1" t="n">
        <v>52665</v>
      </c>
      <c r="K6141" s="1" t="n">
        <v>7898367984377</v>
      </c>
      <c r="L6141" s="1" t="s">
        <v>5785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7" t="n">
        <v>46204</v>
      </c>
      <c r="C6142" s="1" t="n">
        <v>1</v>
      </c>
      <c r="D6142" s="1" t="s">
        <v>3781</v>
      </c>
      <c r="E6142" s="1" t="n">
        <v>1705</v>
      </c>
      <c r="F6142" s="1" t="s">
        <v>173</v>
      </c>
      <c r="I6142" s="1" t="n">
        <v>1179702</v>
      </c>
      <c r="J6142" s="1" t="n">
        <v>54315</v>
      </c>
      <c r="K6142" s="1" t="n">
        <v>1220000250222</v>
      </c>
      <c r="L6142" s="1" t="s">
        <v>4493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7" t="n">
        <v>46204</v>
      </c>
      <c r="C6143" s="1" t="n">
        <v>1</v>
      </c>
      <c r="D6143" s="1" t="s">
        <v>3781</v>
      </c>
      <c r="E6143" s="1" t="n">
        <v>1705</v>
      </c>
      <c r="F6143" s="1" t="s">
        <v>173</v>
      </c>
      <c r="I6143" s="1" t="n">
        <v>1179702</v>
      </c>
      <c r="J6143" s="1" t="n">
        <v>62343</v>
      </c>
      <c r="K6143" s="1" t="n">
        <v>7898938890045</v>
      </c>
      <c r="L6143" s="1" t="s">
        <v>4495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7" t="n">
        <v>46204</v>
      </c>
      <c r="C6144" s="1" t="n">
        <v>1</v>
      </c>
      <c r="D6144" s="1" t="s">
        <v>3781</v>
      </c>
      <c r="E6144" s="1" t="n">
        <v>1705</v>
      </c>
      <c r="F6144" s="1" t="s">
        <v>173</v>
      </c>
      <c r="I6144" s="1" t="n">
        <v>1179702</v>
      </c>
      <c r="J6144" s="1" t="n">
        <v>62378</v>
      </c>
      <c r="K6144" s="1" t="n">
        <v>7896045506934</v>
      </c>
      <c r="L6144" s="1" t="s">
        <v>3879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7" t="n">
        <v>46204</v>
      </c>
      <c r="C6145" s="1" t="n">
        <v>1</v>
      </c>
      <c r="D6145" s="1" t="s">
        <v>3781</v>
      </c>
      <c r="E6145" s="1" t="n">
        <v>1705</v>
      </c>
      <c r="F6145" s="1" t="s">
        <v>173</v>
      </c>
      <c r="I6145" s="1" t="n">
        <v>1179702</v>
      </c>
      <c r="J6145" s="1" t="n">
        <v>69432</v>
      </c>
      <c r="K6145" s="1" t="n">
        <v>7898367984070</v>
      </c>
      <c r="L6145" s="1" t="s">
        <v>6294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7" t="n">
        <v>46204</v>
      </c>
      <c r="C6146" s="1" t="n">
        <v>1</v>
      </c>
      <c r="D6146" s="1" t="s">
        <v>3781</v>
      </c>
      <c r="E6146" s="1" t="n">
        <v>1705</v>
      </c>
      <c r="F6146" s="1" t="s">
        <v>173</v>
      </c>
      <c r="I6146" s="1" t="n">
        <v>1179702</v>
      </c>
      <c r="J6146" s="1" t="n">
        <v>70703</v>
      </c>
      <c r="K6146" s="1" t="n">
        <v>7898938890090</v>
      </c>
      <c r="L6146" s="1" t="s">
        <v>6295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7" t="n">
        <v>46204</v>
      </c>
      <c r="C6147" s="1" t="n">
        <v>1</v>
      </c>
      <c r="D6147" s="1" t="s">
        <v>3781</v>
      </c>
      <c r="E6147" s="1" t="n">
        <v>1705</v>
      </c>
      <c r="F6147" s="1" t="s">
        <v>173</v>
      </c>
      <c r="I6147" s="1" t="n">
        <v>1179702</v>
      </c>
      <c r="J6147" s="1" t="n">
        <v>79334</v>
      </c>
      <c r="K6147" s="1" t="n">
        <v>7894900531305</v>
      </c>
      <c r="L6147" s="1" t="s">
        <v>6296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7" t="n">
        <v>46204</v>
      </c>
      <c r="C6148" s="1" t="n">
        <v>1</v>
      </c>
      <c r="D6148" s="1" t="s">
        <v>3781</v>
      </c>
      <c r="E6148" s="1" t="n">
        <v>1705</v>
      </c>
      <c r="F6148" s="1" t="s">
        <v>173</v>
      </c>
      <c r="I6148" s="1" t="n">
        <v>1179702</v>
      </c>
      <c r="J6148" s="1" t="n">
        <v>79795</v>
      </c>
      <c r="K6148" s="1" t="n">
        <v>7894900530308</v>
      </c>
      <c r="L6148" s="1" t="s">
        <v>6297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7" t="n">
        <v>46204</v>
      </c>
      <c r="C6149" s="1" t="n">
        <v>1</v>
      </c>
      <c r="D6149" s="1" t="s">
        <v>3781</v>
      </c>
      <c r="E6149" s="1" t="n">
        <v>1608</v>
      </c>
      <c r="F6149" s="1" t="s">
        <v>75</v>
      </c>
      <c r="I6149" s="1" t="n">
        <v>1685064</v>
      </c>
      <c r="J6149" s="1" t="n">
        <v>104454</v>
      </c>
      <c r="K6149" s="1" t="n">
        <v>7892840142124</v>
      </c>
      <c r="L6149" s="1" t="s">
        <v>4171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7" t="n">
        <v>46204</v>
      </c>
      <c r="C6150" s="1" t="n">
        <v>1</v>
      </c>
      <c r="D6150" s="1" t="s">
        <v>3781</v>
      </c>
      <c r="E6150" s="1" t="n">
        <v>1608</v>
      </c>
      <c r="F6150" s="1" t="s">
        <v>75</v>
      </c>
      <c r="I6150" s="1" t="n">
        <v>1685064</v>
      </c>
      <c r="J6150" s="1" t="n">
        <v>29083</v>
      </c>
      <c r="K6150" s="1" t="n">
        <v>7892840818142</v>
      </c>
      <c r="L6150" s="1" t="s">
        <v>4826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7" t="n">
        <v>46204</v>
      </c>
      <c r="C6151" s="1" t="n">
        <v>1</v>
      </c>
      <c r="D6151" s="1" t="s">
        <v>3781</v>
      </c>
      <c r="E6151" s="1" t="n">
        <v>1608</v>
      </c>
      <c r="F6151" s="1" t="s">
        <v>75</v>
      </c>
      <c r="I6151" s="1" t="n">
        <v>1685064</v>
      </c>
      <c r="J6151" s="1" t="n">
        <v>38353</v>
      </c>
      <c r="K6151" s="1" t="n">
        <v>7892840817978</v>
      </c>
      <c r="L6151" s="1" t="s">
        <v>4175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7" t="n">
        <v>46204</v>
      </c>
      <c r="C6152" s="1" t="n">
        <v>1</v>
      </c>
      <c r="D6152" s="1" t="s">
        <v>3781</v>
      </c>
      <c r="E6152" s="1" t="n">
        <v>1608</v>
      </c>
      <c r="F6152" s="1" t="s">
        <v>75</v>
      </c>
      <c r="I6152" s="1" t="n">
        <v>1685064</v>
      </c>
      <c r="J6152" s="1" t="n">
        <v>38354</v>
      </c>
      <c r="K6152" s="1" t="n">
        <v>7892840818159</v>
      </c>
      <c r="L6152" s="1" t="s">
        <v>4827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7" t="n">
        <v>46204</v>
      </c>
      <c r="C6153" s="1" t="n">
        <v>1</v>
      </c>
      <c r="D6153" s="1" t="s">
        <v>3781</v>
      </c>
      <c r="E6153" s="1" t="n">
        <v>1608</v>
      </c>
      <c r="F6153" s="1" t="s">
        <v>75</v>
      </c>
      <c r="I6153" s="1" t="n">
        <v>1685064</v>
      </c>
      <c r="J6153" s="1" t="n">
        <v>42694</v>
      </c>
      <c r="K6153" s="1" t="n">
        <v>7892840814724</v>
      </c>
      <c r="L6153" s="1" t="s">
        <v>4176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7" t="n">
        <v>46204</v>
      </c>
      <c r="C6154" s="1" t="n">
        <v>1</v>
      </c>
      <c r="D6154" s="1" t="s">
        <v>3781</v>
      </c>
      <c r="E6154" s="1" t="n">
        <v>1608</v>
      </c>
      <c r="F6154" s="1" t="s">
        <v>75</v>
      </c>
      <c r="I6154" s="1" t="n">
        <v>1685064</v>
      </c>
      <c r="J6154" s="1" t="n">
        <v>65341</v>
      </c>
      <c r="K6154" s="1" t="n">
        <v>7892840822309</v>
      </c>
      <c r="L6154" s="1" t="s">
        <v>4829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7" t="n">
        <v>46204</v>
      </c>
      <c r="C6155" s="1" t="n">
        <v>1</v>
      </c>
      <c r="D6155" s="1" t="s">
        <v>3781</v>
      </c>
      <c r="E6155" s="1" t="n">
        <v>1608</v>
      </c>
      <c r="F6155" s="1" t="s">
        <v>75</v>
      </c>
      <c r="I6155" s="1" t="n">
        <v>1685064</v>
      </c>
      <c r="J6155" s="1" t="n">
        <v>65342</v>
      </c>
      <c r="K6155" s="1" t="n">
        <v>7892840822446</v>
      </c>
      <c r="L6155" s="1" t="s">
        <v>4186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7" t="n">
        <v>46204</v>
      </c>
      <c r="C6156" s="1" t="n">
        <v>1</v>
      </c>
      <c r="D6156" s="1" t="s">
        <v>3781</v>
      </c>
      <c r="E6156" s="1" t="n">
        <v>1608</v>
      </c>
      <c r="F6156" s="1" t="s">
        <v>75</v>
      </c>
      <c r="I6156" s="1" t="n">
        <v>1685064</v>
      </c>
      <c r="J6156" s="1" t="n">
        <v>65383</v>
      </c>
      <c r="K6156" s="1" t="n">
        <v>7892840822859</v>
      </c>
      <c r="L6156" s="1" t="s">
        <v>6298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7" t="n">
        <v>46204</v>
      </c>
      <c r="C6157" s="1" t="n">
        <v>1</v>
      </c>
      <c r="D6157" s="1" t="s">
        <v>3781</v>
      </c>
      <c r="E6157" s="1" t="n">
        <v>1608</v>
      </c>
      <c r="F6157" s="1" t="s">
        <v>75</v>
      </c>
      <c r="I6157" s="1" t="n">
        <v>1685064</v>
      </c>
      <c r="J6157" s="1" t="n">
        <v>65591</v>
      </c>
      <c r="K6157" s="1" t="n">
        <v>7892840822941</v>
      </c>
      <c r="L6157" s="1" t="s">
        <v>4830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7" t="n">
        <v>46204</v>
      </c>
      <c r="C6158" s="1" t="n">
        <v>1</v>
      </c>
      <c r="D6158" s="1" t="s">
        <v>3781</v>
      </c>
      <c r="E6158" s="1" t="n">
        <v>1608</v>
      </c>
      <c r="F6158" s="1" t="s">
        <v>75</v>
      </c>
      <c r="I6158" s="1" t="n">
        <v>1685064</v>
      </c>
      <c r="J6158" s="1" t="n">
        <v>65592</v>
      </c>
      <c r="K6158" s="1" t="n">
        <v>7892840822286</v>
      </c>
      <c r="L6158" s="1" t="s">
        <v>4178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7" t="n">
        <v>46204</v>
      </c>
      <c r="C6159" s="1" t="n">
        <v>1</v>
      </c>
      <c r="D6159" s="1" t="s">
        <v>3781</v>
      </c>
      <c r="E6159" s="1" t="n">
        <v>1608</v>
      </c>
      <c r="F6159" s="1" t="s">
        <v>75</v>
      </c>
      <c r="I6159" s="1" t="n">
        <v>1685064</v>
      </c>
      <c r="J6159" s="1" t="n">
        <v>65595</v>
      </c>
      <c r="K6159" s="1" t="n">
        <v>7892840823245</v>
      </c>
      <c r="L6159" s="1" t="s">
        <v>4831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7" t="n">
        <v>46204</v>
      </c>
      <c r="C6160" s="1" t="n">
        <v>1</v>
      </c>
      <c r="D6160" s="1" t="s">
        <v>3781</v>
      </c>
      <c r="E6160" s="1" t="n">
        <v>1608</v>
      </c>
      <c r="F6160" s="1" t="s">
        <v>75</v>
      </c>
      <c r="I6160" s="1" t="n">
        <v>1685064</v>
      </c>
      <c r="J6160" s="1" t="n">
        <v>65734</v>
      </c>
      <c r="K6160" s="1" t="n">
        <v>7892840823047</v>
      </c>
      <c r="L6160" s="1" t="s">
        <v>5363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7" t="n">
        <v>46204</v>
      </c>
      <c r="C6161" s="1" t="n">
        <v>1</v>
      </c>
      <c r="D6161" s="1" t="s">
        <v>3781</v>
      </c>
      <c r="E6161" s="1" t="n">
        <v>1608</v>
      </c>
      <c r="F6161" s="1" t="s">
        <v>75</v>
      </c>
      <c r="I6161" s="1" t="n">
        <v>1685064</v>
      </c>
      <c r="J6161" s="1" t="n">
        <v>65736</v>
      </c>
      <c r="K6161" s="1" t="n">
        <v>7892840823054</v>
      </c>
      <c r="L6161" s="1" t="s">
        <v>4181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7" t="n">
        <v>46204</v>
      </c>
      <c r="C6162" s="1" t="n">
        <v>1</v>
      </c>
      <c r="D6162" s="1" t="s">
        <v>3781</v>
      </c>
      <c r="E6162" s="1" t="n">
        <v>1608</v>
      </c>
      <c r="F6162" s="1" t="s">
        <v>75</v>
      </c>
      <c r="I6162" s="1" t="n">
        <v>1685064</v>
      </c>
      <c r="J6162" s="1" t="n">
        <v>65799</v>
      </c>
      <c r="K6162" s="1" t="n">
        <v>7892840822385</v>
      </c>
      <c r="L6162" s="1" t="s">
        <v>5364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7" t="n">
        <v>46204</v>
      </c>
      <c r="C6163" s="1" t="n">
        <v>1</v>
      </c>
      <c r="D6163" s="1" t="s">
        <v>3781</v>
      </c>
      <c r="E6163" s="1" t="n">
        <v>1608</v>
      </c>
      <c r="F6163" s="1" t="s">
        <v>75</v>
      </c>
      <c r="I6163" s="1" t="n">
        <v>1685064</v>
      </c>
      <c r="J6163" s="1" t="n">
        <v>66764</v>
      </c>
      <c r="K6163" s="1" t="n">
        <v>7892840822293</v>
      </c>
      <c r="L6163" s="1" t="s">
        <v>4834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7" t="n">
        <v>46204</v>
      </c>
      <c r="C6164" s="1" t="n">
        <v>1</v>
      </c>
      <c r="D6164" s="1" t="s">
        <v>3781</v>
      </c>
      <c r="E6164" s="1" t="n">
        <v>1608</v>
      </c>
      <c r="F6164" s="1" t="s">
        <v>75</v>
      </c>
      <c r="I6164" s="1" t="n">
        <v>1685064</v>
      </c>
      <c r="J6164" s="1" t="n">
        <v>66993</v>
      </c>
      <c r="K6164" s="1" t="n">
        <v>7892840822347</v>
      </c>
      <c r="L6164" s="1" t="s">
        <v>4186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7" t="n">
        <v>46204</v>
      </c>
      <c r="C6165" s="1" t="n">
        <v>1</v>
      </c>
      <c r="D6165" s="1" t="s">
        <v>3781</v>
      </c>
      <c r="E6165" s="1" t="n">
        <v>1608</v>
      </c>
      <c r="F6165" s="1" t="s">
        <v>75</v>
      </c>
      <c r="I6165" s="1" t="n">
        <v>1685064</v>
      </c>
      <c r="J6165" s="1" t="n">
        <v>67604</v>
      </c>
      <c r="K6165" s="1" t="n">
        <v>7892840823467</v>
      </c>
      <c r="L6165" s="1" t="s">
        <v>4187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7" t="n">
        <v>46204</v>
      </c>
      <c r="C6166" s="1" t="n">
        <v>1</v>
      </c>
      <c r="D6166" s="1" t="s">
        <v>3781</v>
      </c>
      <c r="E6166" s="1" t="n">
        <v>1608</v>
      </c>
      <c r="F6166" s="1" t="s">
        <v>75</v>
      </c>
      <c r="I6166" s="1" t="n">
        <v>1685064</v>
      </c>
      <c r="J6166" s="1" t="n">
        <v>68927</v>
      </c>
      <c r="K6166" s="1" t="n">
        <v>7892840823030</v>
      </c>
      <c r="L6166" s="1" t="s">
        <v>5365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7" t="n">
        <v>46204</v>
      </c>
      <c r="C6167" s="1" t="n">
        <v>1</v>
      </c>
      <c r="D6167" s="1" t="s">
        <v>3781</v>
      </c>
      <c r="E6167" s="1" t="n">
        <v>1608</v>
      </c>
      <c r="F6167" s="1" t="s">
        <v>75</v>
      </c>
      <c r="I6167" s="1" t="n">
        <v>1685064</v>
      </c>
      <c r="J6167" s="1" t="n">
        <v>70559</v>
      </c>
      <c r="K6167" s="1" t="n">
        <v>7892840822897</v>
      </c>
      <c r="L6167" s="1" t="s">
        <v>4835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7" t="n">
        <v>46204</v>
      </c>
      <c r="C6168" s="1" t="n">
        <v>1</v>
      </c>
      <c r="D6168" s="1" t="s">
        <v>3781</v>
      </c>
      <c r="E6168" s="1" t="n">
        <v>1608</v>
      </c>
      <c r="F6168" s="1" t="s">
        <v>75</v>
      </c>
      <c r="I6168" s="1" t="n">
        <v>1685064</v>
      </c>
      <c r="J6168" s="1" t="n">
        <v>80195</v>
      </c>
      <c r="K6168" s="1" t="n">
        <v>7892840824976</v>
      </c>
      <c r="L6168" s="1" t="s">
        <v>4191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7" t="n">
        <v>46204</v>
      </c>
      <c r="C6169" s="1" t="n">
        <v>1</v>
      </c>
      <c r="D6169" s="1" t="s">
        <v>3781</v>
      </c>
      <c r="E6169" s="1" t="n">
        <v>1608</v>
      </c>
      <c r="F6169" s="1" t="s">
        <v>75</v>
      </c>
      <c r="I6169" s="1" t="n">
        <v>1685064</v>
      </c>
      <c r="J6169" s="1" t="n">
        <v>80197</v>
      </c>
      <c r="K6169" s="1" t="n">
        <v>7892840824648</v>
      </c>
      <c r="L6169" s="1" t="s">
        <v>5367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7" t="n">
        <v>46204</v>
      </c>
      <c r="C6170" s="1" t="n">
        <v>1</v>
      </c>
      <c r="D6170" s="1" t="s">
        <v>3781</v>
      </c>
      <c r="E6170" s="1" t="n">
        <v>1608</v>
      </c>
      <c r="F6170" s="1" t="s">
        <v>75</v>
      </c>
      <c r="I6170" s="1" t="n">
        <v>1685064</v>
      </c>
      <c r="J6170" s="1" t="n">
        <v>80275</v>
      </c>
      <c r="K6170" s="1" t="n">
        <v>7892840825133</v>
      </c>
      <c r="L6170" s="1" t="s">
        <v>6299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7" t="n">
        <v>46204</v>
      </c>
      <c r="C6171" s="1" t="n">
        <v>1</v>
      </c>
      <c r="D6171" s="1" t="s">
        <v>3781</v>
      </c>
      <c r="E6171" s="1" t="n">
        <v>1608</v>
      </c>
      <c r="F6171" s="1" t="s">
        <v>75</v>
      </c>
      <c r="I6171" s="1" t="n">
        <v>1685064</v>
      </c>
      <c r="J6171" s="1" t="n">
        <v>80383</v>
      </c>
      <c r="K6171" s="1" t="n">
        <v>7892840824495</v>
      </c>
      <c r="L6171" s="1" t="s">
        <v>4837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7" t="n">
        <v>46204</v>
      </c>
      <c r="C6172" s="1" t="n">
        <v>1</v>
      </c>
      <c r="D6172" s="1" t="s">
        <v>3781</v>
      </c>
      <c r="E6172" s="1" t="n">
        <v>1608</v>
      </c>
      <c r="F6172" s="1" t="s">
        <v>75</v>
      </c>
      <c r="I6172" s="1" t="n">
        <v>1685233</v>
      </c>
      <c r="J6172" s="1" t="n">
        <v>66089</v>
      </c>
      <c r="K6172" s="1" t="n">
        <v>7892840822323</v>
      </c>
      <c r="L6172" s="1" t="s">
        <v>4185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7" t="n">
        <v>46204</v>
      </c>
      <c r="C6173" s="1" t="n">
        <v>1</v>
      </c>
      <c r="D6173" s="1" t="s">
        <v>3781</v>
      </c>
      <c r="E6173" s="1" t="n">
        <v>1637</v>
      </c>
      <c r="F6173" s="1" t="s">
        <v>68</v>
      </c>
      <c r="I6173" s="1" t="n">
        <v>1897392</v>
      </c>
      <c r="J6173" s="1" t="n">
        <v>17766</v>
      </c>
      <c r="K6173" s="1" t="n">
        <v>7896105177050</v>
      </c>
      <c r="L6173" s="1" t="s">
        <v>6300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7" t="n">
        <v>46204</v>
      </c>
      <c r="C6174" s="1" t="n">
        <v>1</v>
      </c>
      <c r="D6174" s="1" t="s">
        <v>3781</v>
      </c>
      <c r="E6174" s="1" t="n">
        <v>1705</v>
      </c>
      <c r="F6174" s="1" t="s">
        <v>173</v>
      </c>
      <c r="I6174" s="1" t="n">
        <v>1905191</v>
      </c>
      <c r="J6174" s="1" t="n">
        <v>103142</v>
      </c>
      <c r="K6174" s="1" t="n">
        <v>7894900011753</v>
      </c>
      <c r="L6174" s="1" t="s">
        <v>4527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7" t="n">
        <v>46204</v>
      </c>
      <c r="C6175" s="1" t="n">
        <v>1</v>
      </c>
      <c r="D6175" s="1" t="s">
        <v>3781</v>
      </c>
      <c r="E6175" s="1" t="n">
        <v>1705</v>
      </c>
      <c r="F6175" s="1" t="s">
        <v>173</v>
      </c>
      <c r="I6175" s="1" t="n">
        <v>1905191</v>
      </c>
      <c r="J6175" s="1" t="n">
        <v>103161</v>
      </c>
      <c r="K6175" s="1" t="n">
        <v>7894900010015</v>
      </c>
      <c r="L6175" s="1" t="s">
        <v>4505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7" t="n">
        <v>46204</v>
      </c>
      <c r="C6176" s="1" t="n">
        <v>1</v>
      </c>
      <c r="D6176" s="1" t="s">
        <v>3781</v>
      </c>
      <c r="E6176" s="1" t="n">
        <v>1705</v>
      </c>
      <c r="F6176" s="1" t="s">
        <v>173</v>
      </c>
      <c r="I6176" s="1" t="n">
        <v>1905191</v>
      </c>
      <c r="J6176" s="1" t="n">
        <v>105323</v>
      </c>
      <c r="K6176" s="1" t="n">
        <v>7894900701753</v>
      </c>
      <c r="L6176" s="1" t="s">
        <v>4507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7" t="n">
        <v>46204</v>
      </c>
      <c r="C6177" s="1" t="n">
        <v>1</v>
      </c>
      <c r="D6177" s="1" t="s">
        <v>3781</v>
      </c>
      <c r="E6177" s="1" t="n">
        <v>1705</v>
      </c>
      <c r="F6177" s="1" t="s">
        <v>173</v>
      </c>
      <c r="I6177" s="1" t="n">
        <v>1905191</v>
      </c>
      <c r="J6177" s="1" t="n">
        <v>107100</v>
      </c>
      <c r="K6177" s="1" t="n">
        <v>7894900700015</v>
      </c>
      <c r="L6177" s="1" t="s">
        <v>4509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7" t="n">
        <v>46204</v>
      </c>
      <c r="C6178" s="1" t="n">
        <v>1</v>
      </c>
      <c r="D6178" s="1" t="s">
        <v>3781</v>
      </c>
      <c r="E6178" s="1" t="n">
        <v>1705</v>
      </c>
      <c r="F6178" s="1" t="s">
        <v>173</v>
      </c>
      <c r="I6178" s="1" t="n">
        <v>1905191</v>
      </c>
      <c r="J6178" s="1" t="n">
        <v>11678</v>
      </c>
      <c r="K6178" s="1" t="n">
        <v>7894900701593</v>
      </c>
      <c r="L6178" s="1" t="s">
        <v>6301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7" t="n">
        <v>46204</v>
      </c>
      <c r="C6179" s="1" t="n">
        <v>1</v>
      </c>
      <c r="D6179" s="1" t="s">
        <v>3781</v>
      </c>
      <c r="E6179" s="1" t="n">
        <v>1705</v>
      </c>
      <c r="F6179" s="1" t="s">
        <v>173</v>
      </c>
      <c r="I6179" s="1" t="n">
        <v>1905191</v>
      </c>
      <c r="J6179" s="1" t="n">
        <v>22346</v>
      </c>
      <c r="K6179" s="1" t="n">
        <v>7894900150018</v>
      </c>
      <c r="L6179" s="1" t="s">
        <v>6302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7" t="n">
        <v>46204</v>
      </c>
      <c r="C6180" s="1" t="n">
        <v>1</v>
      </c>
      <c r="D6180" s="1" t="s">
        <v>3781</v>
      </c>
      <c r="E6180" s="1" t="n">
        <v>1705</v>
      </c>
      <c r="F6180" s="1" t="s">
        <v>173</v>
      </c>
      <c r="I6180" s="1" t="n">
        <v>1905191</v>
      </c>
      <c r="J6180" s="1" t="n">
        <v>24662</v>
      </c>
      <c r="K6180" s="1" t="n">
        <v>7897105250019</v>
      </c>
      <c r="L6180" s="1" t="s">
        <v>5536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7" t="n">
        <v>46204</v>
      </c>
      <c r="C6181" s="1" t="n">
        <v>1</v>
      </c>
      <c r="D6181" s="1" t="s">
        <v>3781</v>
      </c>
      <c r="E6181" s="1" t="n">
        <v>1705</v>
      </c>
      <c r="F6181" s="1" t="s">
        <v>173</v>
      </c>
      <c r="I6181" s="1" t="n">
        <v>1905191</v>
      </c>
      <c r="J6181" s="1" t="n">
        <v>27643</v>
      </c>
      <c r="K6181" s="1" t="n">
        <v>7894900031713</v>
      </c>
      <c r="L6181" s="1" t="s">
        <v>4517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7" t="n">
        <v>46204</v>
      </c>
      <c r="C6182" s="1" t="n">
        <v>1</v>
      </c>
      <c r="D6182" s="1" t="s">
        <v>3781</v>
      </c>
      <c r="E6182" s="1" t="n">
        <v>1705</v>
      </c>
      <c r="F6182" s="1" t="s">
        <v>173</v>
      </c>
      <c r="I6182" s="1" t="n">
        <v>1905191</v>
      </c>
      <c r="J6182" s="1" t="n">
        <v>30085</v>
      </c>
      <c r="K6182" s="1" t="n">
        <v>7894900054217</v>
      </c>
      <c r="L6182" s="1" t="s">
        <v>5803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7" t="n">
        <v>46204</v>
      </c>
      <c r="C6183" s="1" t="n">
        <v>1</v>
      </c>
      <c r="D6183" s="1" t="s">
        <v>3781</v>
      </c>
      <c r="E6183" s="1" t="n">
        <v>1705</v>
      </c>
      <c r="F6183" s="1" t="s">
        <v>173</v>
      </c>
      <c r="I6183" s="1" t="n">
        <v>1905191</v>
      </c>
      <c r="J6183" s="1" t="n">
        <v>31367</v>
      </c>
      <c r="K6183" s="1" t="n">
        <v>7894900704211</v>
      </c>
      <c r="L6183" s="1" t="s">
        <v>4523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7" t="n">
        <v>46204</v>
      </c>
      <c r="C6184" s="1" t="n">
        <v>1</v>
      </c>
      <c r="D6184" s="1" t="s">
        <v>3781</v>
      </c>
      <c r="E6184" s="1" t="n">
        <v>1705</v>
      </c>
      <c r="F6184" s="1" t="s">
        <v>173</v>
      </c>
      <c r="I6184" s="1" t="n">
        <v>1905191</v>
      </c>
      <c r="J6184" s="1" t="n">
        <v>31767</v>
      </c>
      <c r="K6184" s="1" t="n">
        <v>7897105250095</v>
      </c>
      <c r="L6184" s="1" t="s">
        <v>5537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7" t="n">
        <v>46204</v>
      </c>
      <c r="C6185" s="1" t="n">
        <v>1</v>
      </c>
      <c r="D6185" s="1" t="s">
        <v>3781</v>
      </c>
      <c r="E6185" s="1" t="n">
        <v>1705</v>
      </c>
      <c r="F6185" s="1" t="s">
        <v>173</v>
      </c>
      <c r="I6185" s="1" t="n">
        <v>1905191</v>
      </c>
      <c r="J6185" s="1" t="n">
        <v>34629</v>
      </c>
      <c r="K6185" s="1" t="n">
        <v>7894900027020</v>
      </c>
      <c r="L6185" s="1" t="s">
        <v>6303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7" t="n">
        <v>46204</v>
      </c>
      <c r="C6186" s="1" t="n">
        <v>1</v>
      </c>
      <c r="D6186" s="1" t="s">
        <v>3781</v>
      </c>
      <c r="E6186" s="1" t="n">
        <v>1705</v>
      </c>
      <c r="F6186" s="1" t="s">
        <v>173</v>
      </c>
      <c r="I6186" s="1" t="n">
        <v>1905191</v>
      </c>
      <c r="J6186" s="1" t="n">
        <v>35357</v>
      </c>
      <c r="K6186" s="1" t="n">
        <v>7894900681017</v>
      </c>
      <c r="L6186" s="1" t="s">
        <v>4488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7" t="n">
        <v>46204</v>
      </c>
      <c r="C6187" s="1" t="n">
        <v>1</v>
      </c>
      <c r="D6187" s="1" t="s">
        <v>3781</v>
      </c>
      <c r="E6187" s="1" t="n">
        <v>1705</v>
      </c>
      <c r="F6187" s="1" t="s">
        <v>173</v>
      </c>
      <c r="I6187" s="1" t="n">
        <v>1905191</v>
      </c>
      <c r="J6187" s="1" t="n">
        <v>38060</v>
      </c>
      <c r="K6187" s="1" t="n">
        <v>7894900701609</v>
      </c>
      <c r="L6187" s="1" t="s">
        <v>5539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7" t="n">
        <v>46204</v>
      </c>
      <c r="C6188" s="1" t="n">
        <v>1</v>
      </c>
      <c r="D6188" s="1" t="s">
        <v>3781</v>
      </c>
      <c r="E6188" s="1" t="n">
        <v>1705</v>
      </c>
      <c r="F6188" s="1" t="s">
        <v>173</v>
      </c>
      <c r="I6188" s="1" t="n">
        <v>1905191</v>
      </c>
      <c r="J6188" s="1" t="n">
        <v>38978</v>
      </c>
      <c r="K6188" s="1" t="n">
        <v>7894900034097</v>
      </c>
      <c r="L6188" s="1" t="s">
        <v>4528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7" t="n">
        <v>46204</v>
      </c>
      <c r="C6189" s="1" t="n">
        <v>1</v>
      </c>
      <c r="D6189" s="1" t="s">
        <v>3781</v>
      </c>
      <c r="E6189" s="1" t="n">
        <v>1705</v>
      </c>
      <c r="F6189" s="1" t="s">
        <v>173</v>
      </c>
      <c r="I6189" s="1" t="n">
        <v>1905191</v>
      </c>
      <c r="J6189" s="1" t="n">
        <v>38984</v>
      </c>
      <c r="K6189" s="1" t="n">
        <v>7894900027457</v>
      </c>
      <c r="L6189" s="1" t="s">
        <v>4529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7" t="n">
        <v>46204</v>
      </c>
      <c r="C6190" s="1" t="n">
        <v>1</v>
      </c>
      <c r="D6190" s="1" t="s">
        <v>3781</v>
      </c>
      <c r="E6190" s="1" t="n">
        <v>1705</v>
      </c>
      <c r="F6190" s="1" t="s">
        <v>173</v>
      </c>
      <c r="I6190" s="1" t="n">
        <v>1905191</v>
      </c>
      <c r="J6190" s="1" t="n">
        <v>41322</v>
      </c>
      <c r="K6190" s="1" t="n">
        <v>7897105200076</v>
      </c>
      <c r="L6190" s="1" t="s">
        <v>4530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7" t="n">
        <v>46204</v>
      </c>
      <c r="C6191" s="1" t="n">
        <v>3</v>
      </c>
      <c r="D6191" s="1" t="s">
        <v>3826</v>
      </c>
      <c r="E6191" s="1" t="n">
        <v>1402</v>
      </c>
      <c r="F6191" s="1" t="s">
        <v>716</v>
      </c>
      <c r="I6191" s="1" t="n">
        <v>3479</v>
      </c>
      <c r="J6191" s="1" t="n">
        <v>66883</v>
      </c>
      <c r="K6191" s="1" t="n">
        <v>7898666610090</v>
      </c>
      <c r="L6191" s="1" t="s">
        <v>6304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7" t="n">
        <v>46204</v>
      </c>
      <c r="C6192" s="1" t="n">
        <v>3</v>
      </c>
      <c r="D6192" s="1" t="s">
        <v>3826</v>
      </c>
      <c r="E6192" s="1" t="n">
        <v>1402</v>
      </c>
      <c r="F6192" s="1" t="s">
        <v>716</v>
      </c>
      <c r="I6192" s="1" t="n">
        <v>3479</v>
      </c>
      <c r="J6192" s="1" t="n">
        <v>75359</v>
      </c>
      <c r="K6192" s="1" t="n">
        <v>7898666611028</v>
      </c>
      <c r="L6192" s="1" t="s">
        <v>3829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7" t="n">
        <v>46204</v>
      </c>
      <c r="C6193" s="1" t="n">
        <v>3</v>
      </c>
      <c r="D6193" s="1" t="s">
        <v>3826</v>
      </c>
      <c r="E6193" s="1" t="n">
        <v>1402</v>
      </c>
      <c r="F6193" s="1" t="s">
        <v>716</v>
      </c>
      <c r="I6193" s="1" t="n">
        <v>3479</v>
      </c>
      <c r="J6193" s="1" t="n">
        <v>79089</v>
      </c>
      <c r="K6193" s="1" t="n">
        <v>618231463824</v>
      </c>
      <c r="L6193" s="1" t="s">
        <v>3831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7" t="n">
        <v>46204</v>
      </c>
      <c r="C6194" s="1" t="n">
        <v>3</v>
      </c>
      <c r="D6194" s="1" t="s">
        <v>3826</v>
      </c>
      <c r="E6194" s="1" t="n">
        <v>1357</v>
      </c>
      <c r="F6194" s="1" t="s">
        <v>694</v>
      </c>
      <c r="I6194" s="1" t="n">
        <v>280092</v>
      </c>
      <c r="J6194" s="1" t="n">
        <v>70394</v>
      </c>
      <c r="K6194" s="1" t="n">
        <v>7891152500868</v>
      </c>
      <c r="L6194" s="1" t="s">
        <v>4572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7" t="n">
        <v>46204</v>
      </c>
      <c r="C6195" s="1" t="n">
        <v>3</v>
      </c>
      <c r="D6195" s="1" t="s">
        <v>3826</v>
      </c>
      <c r="E6195" s="1" t="n">
        <v>1357</v>
      </c>
      <c r="F6195" s="1" t="s">
        <v>694</v>
      </c>
      <c r="I6195" s="1" t="n">
        <v>280092</v>
      </c>
      <c r="J6195" s="1" t="n">
        <v>74874</v>
      </c>
      <c r="K6195" s="1" t="n">
        <v>17898648022115</v>
      </c>
      <c r="L6195" s="1" t="s">
        <v>4573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7" t="n">
        <v>46204</v>
      </c>
      <c r="C6196" s="1" t="n">
        <v>3</v>
      </c>
      <c r="D6196" s="1" t="s">
        <v>3826</v>
      </c>
      <c r="E6196" s="1" t="n">
        <v>1357</v>
      </c>
      <c r="F6196" s="1" t="s">
        <v>694</v>
      </c>
      <c r="I6196" s="1" t="n">
        <v>280092</v>
      </c>
      <c r="J6196" s="1" t="n">
        <v>76965</v>
      </c>
      <c r="K6196" s="1" t="n">
        <v>7898370105240</v>
      </c>
      <c r="L6196" s="1" t="s">
        <v>4576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7" t="n">
        <v>46204</v>
      </c>
      <c r="C6197" s="1" t="n">
        <v>22</v>
      </c>
      <c r="D6197" s="1" t="s">
        <v>3850</v>
      </c>
      <c r="E6197" s="1" t="n">
        <v>33</v>
      </c>
      <c r="F6197" s="1" t="s">
        <v>93</v>
      </c>
      <c r="I6197" s="1" t="n">
        <v>5228</v>
      </c>
      <c r="J6197" s="1" t="n">
        <v>100000</v>
      </c>
      <c r="K6197" s="1" t="n">
        <v>1</v>
      </c>
      <c r="L6197" s="1" t="s">
        <v>3851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7" t="n">
        <v>46204</v>
      </c>
      <c r="C6198" s="1" t="n">
        <v>22</v>
      </c>
      <c r="D6198" s="1" t="s">
        <v>3850</v>
      </c>
      <c r="E6198" s="1" t="n">
        <v>33</v>
      </c>
      <c r="F6198" s="1" t="s">
        <v>93</v>
      </c>
      <c r="I6198" s="1" t="n">
        <v>5228</v>
      </c>
      <c r="J6198" s="1" t="n">
        <v>100001</v>
      </c>
      <c r="K6198" s="1" t="n">
        <v>2</v>
      </c>
      <c r="L6198" s="1" t="s">
        <v>4138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7" t="n">
        <v>46204</v>
      </c>
      <c r="C6199" s="1" t="n">
        <v>22</v>
      </c>
      <c r="D6199" s="1" t="s">
        <v>3850</v>
      </c>
      <c r="E6199" s="1" t="n">
        <v>33</v>
      </c>
      <c r="F6199" s="1" t="s">
        <v>93</v>
      </c>
      <c r="I6199" s="1" t="n">
        <v>5228</v>
      </c>
      <c r="J6199" s="1" t="n">
        <v>100002</v>
      </c>
      <c r="K6199" s="1" t="n">
        <v>3</v>
      </c>
      <c r="L6199" s="1" t="s">
        <v>3872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7" t="n">
        <v>46204</v>
      </c>
      <c r="C6200" s="1" t="n">
        <v>22</v>
      </c>
      <c r="D6200" s="1" t="s">
        <v>3850</v>
      </c>
      <c r="E6200" s="1" t="n">
        <v>33</v>
      </c>
      <c r="F6200" s="1" t="s">
        <v>93</v>
      </c>
      <c r="I6200" s="1" t="n">
        <v>5228</v>
      </c>
      <c r="J6200" s="1" t="n">
        <v>100003</v>
      </c>
      <c r="K6200" s="1" t="n">
        <v>4</v>
      </c>
      <c r="L6200" s="1" t="s">
        <v>3873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7" t="n">
        <v>46204</v>
      </c>
      <c r="C6201" s="1" t="n">
        <v>22</v>
      </c>
      <c r="D6201" s="1" t="s">
        <v>3850</v>
      </c>
      <c r="E6201" s="1" t="n">
        <v>33</v>
      </c>
      <c r="F6201" s="1" t="s">
        <v>93</v>
      </c>
      <c r="I6201" s="1" t="n">
        <v>5228</v>
      </c>
      <c r="J6201" s="1" t="n">
        <v>100004</v>
      </c>
      <c r="K6201" s="1" t="n">
        <v>5</v>
      </c>
      <c r="L6201" s="1" t="s">
        <v>3852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7" t="n">
        <v>46204</v>
      </c>
      <c r="C6202" s="1" t="n">
        <v>22</v>
      </c>
      <c r="D6202" s="1" t="s">
        <v>3850</v>
      </c>
      <c r="E6202" s="1" t="n">
        <v>33</v>
      </c>
      <c r="F6202" s="1" t="s">
        <v>93</v>
      </c>
      <c r="I6202" s="1" t="n">
        <v>5228</v>
      </c>
      <c r="J6202" s="1" t="n">
        <v>100040</v>
      </c>
      <c r="K6202" s="1" t="n">
        <v>41</v>
      </c>
      <c r="L6202" s="1" t="s">
        <v>3874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7" t="n">
        <v>46204</v>
      </c>
      <c r="C6203" s="1" t="n">
        <v>22</v>
      </c>
      <c r="D6203" s="1" t="s">
        <v>3850</v>
      </c>
      <c r="E6203" s="1" t="n">
        <v>33</v>
      </c>
      <c r="F6203" s="1" t="s">
        <v>93</v>
      </c>
      <c r="I6203" s="1" t="n">
        <v>5228</v>
      </c>
      <c r="J6203" s="1" t="n">
        <v>100520</v>
      </c>
      <c r="K6203" s="1" t="n">
        <v>507</v>
      </c>
      <c r="L6203" s="1" t="s">
        <v>3868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7" t="n">
        <v>46204</v>
      </c>
      <c r="C6204" s="1" t="n">
        <v>22</v>
      </c>
      <c r="D6204" s="1" t="s">
        <v>3850</v>
      </c>
      <c r="E6204" s="1" t="n">
        <v>33</v>
      </c>
      <c r="F6204" s="1" t="s">
        <v>93</v>
      </c>
      <c r="I6204" s="1" t="n">
        <v>5228</v>
      </c>
      <c r="J6204" s="1" t="n">
        <v>110455</v>
      </c>
      <c r="K6204" s="1" t="n">
        <v>53212</v>
      </c>
      <c r="L6204" s="1" t="s">
        <v>3870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7" t="n">
        <v>46204</v>
      </c>
      <c r="C6205" s="1" t="n">
        <v>22</v>
      </c>
      <c r="D6205" s="1" t="s">
        <v>3850</v>
      </c>
      <c r="E6205" s="1" t="n">
        <v>33</v>
      </c>
      <c r="F6205" s="1" t="s">
        <v>93</v>
      </c>
      <c r="I6205" s="1" t="n">
        <v>5230</v>
      </c>
      <c r="J6205" s="1" t="n">
        <v>100000</v>
      </c>
      <c r="K6205" s="1" t="n">
        <v>1</v>
      </c>
      <c r="L6205" s="1" t="s">
        <v>3851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7" t="n">
        <v>46204</v>
      </c>
      <c r="C6206" s="1" t="n">
        <v>22</v>
      </c>
      <c r="D6206" s="1" t="s">
        <v>3850</v>
      </c>
      <c r="E6206" s="1" t="n">
        <v>33</v>
      </c>
      <c r="F6206" s="1" t="s">
        <v>93</v>
      </c>
      <c r="I6206" s="1" t="n">
        <v>5230</v>
      </c>
      <c r="J6206" s="1" t="n">
        <v>100004</v>
      </c>
      <c r="K6206" s="1" t="n">
        <v>5</v>
      </c>
      <c r="L6206" s="1" t="s">
        <v>3852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7" t="n">
        <v>46204</v>
      </c>
      <c r="C6207" s="1" t="n">
        <v>22</v>
      </c>
      <c r="D6207" s="1" t="s">
        <v>3850</v>
      </c>
      <c r="E6207" s="1" t="n">
        <v>33</v>
      </c>
      <c r="F6207" s="1" t="s">
        <v>93</v>
      </c>
      <c r="I6207" s="1" t="n">
        <v>5230</v>
      </c>
      <c r="J6207" s="1" t="n">
        <v>100006</v>
      </c>
      <c r="K6207" s="1" t="n">
        <v>7</v>
      </c>
      <c r="L6207" s="1" t="s">
        <v>3853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7" t="n">
        <v>46204</v>
      </c>
      <c r="C6208" s="1" t="n">
        <v>22</v>
      </c>
      <c r="D6208" s="1" t="s">
        <v>3850</v>
      </c>
      <c r="E6208" s="1" t="n">
        <v>33</v>
      </c>
      <c r="F6208" s="1" t="s">
        <v>93</v>
      </c>
      <c r="I6208" s="1" t="n">
        <v>5230</v>
      </c>
      <c r="J6208" s="1" t="n">
        <v>100007</v>
      </c>
      <c r="K6208" s="1" t="n">
        <v>8</v>
      </c>
      <c r="L6208" s="1" t="s">
        <v>3854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7" t="n">
        <v>46204</v>
      </c>
      <c r="C6209" s="1" t="n">
        <v>22</v>
      </c>
      <c r="D6209" s="1" t="s">
        <v>3850</v>
      </c>
      <c r="E6209" s="1" t="n">
        <v>33</v>
      </c>
      <c r="F6209" s="1" t="s">
        <v>93</v>
      </c>
      <c r="I6209" s="1" t="n">
        <v>5230</v>
      </c>
      <c r="J6209" s="1" t="n">
        <v>100008</v>
      </c>
      <c r="K6209" s="1" t="n">
        <v>9</v>
      </c>
      <c r="L6209" s="1" t="s">
        <v>3855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7" t="n">
        <v>46204</v>
      </c>
      <c r="C6210" s="1" t="n">
        <v>22</v>
      </c>
      <c r="D6210" s="1" t="s">
        <v>3850</v>
      </c>
      <c r="E6210" s="1" t="n">
        <v>33</v>
      </c>
      <c r="F6210" s="1" t="s">
        <v>93</v>
      </c>
      <c r="I6210" s="1" t="n">
        <v>5230</v>
      </c>
      <c r="J6210" s="1" t="n">
        <v>100011</v>
      </c>
      <c r="K6210" s="1" t="n">
        <v>12</v>
      </c>
      <c r="L6210" s="1" t="s">
        <v>3856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7" t="n">
        <v>46204</v>
      </c>
      <c r="C6211" s="1" t="n">
        <v>22</v>
      </c>
      <c r="D6211" s="1" t="s">
        <v>3850</v>
      </c>
      <c r="E6211" s="1" t="n">
        <v>33</v>
      </c>
      <c r="F6211" s="1" t="s">
        <v>93</v>
      </c>
      <c r="I6211" s="1" t="n">
        <v>5230</v>
      </c>
      <c r="J6211" s="1" t="n">
        <v>100012</v>
      </c>
      <c r="K6211" s="1" t="n">
        <v>13</v>
      </c>
      <c r="L6211" s="1" t="s">
        <v>3857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7" t="n">
        <v>46204</v>
      </c>
      <c r="C6212" s="1" t="n">
        <v>22</v>
      </c>
      <c r="D6212" s="1" t="s">
        <v>3850</v>
      </c>
      <c r="E6212" s="1" t="n">
        <v>33</v>
      </c>
      <c r="F6212" s="1" t="s">
        <v>93</v>
      </c>
      <c r="I6212" s="1" t="n">
        <v>5230</v>
      </c>
      <c r="J6212" s="1" t="n">
        <v>100013</v>
      </c>
      <c r="K6212" s="1" t="n">
        <v>14</v>
      </c>
      <c r="L6212" s="1" t="s">
        <v>3858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7" t="n">
        <v>46204</v>
      </c>
      <c r="C6213" s="1" t="n">
        <v>22</v>
      </c>
      <c r="D6213" s="1" t="s">
        <v>3850</v>
      </c>
      <c r="E6213" s="1" t="n">
        <v>33</v>
      </c>
      <c r="F6213" s="1" t="s">
        <v>93</v>
      </c>
      <c r="I6213" s="1" t="n">
        <v>5230</v>
      </c>
      <c r="J6213" s="1" t="n">
        <v>100014</v>
      </c>
      <c r="K6213" s="1" t="n">
        <v>15</v>
      </c>
      <c r="L6213" s="1" t="s">
        <v>3859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7" t="n">
        <v>46204</v>
      </c>
      <c r="C6214" s="1" t="n">
        <v>22</v>
      </c>
      <c r="D6214" s="1" t="s">
        <v>3850</v>
      </c>
      <c r="E6214" s="1" t="n">
        <v>33</v>
      </c>
      <c r="F6214" s="1" t="s">
        <v>93</v>
      </c>
      <c r="I6214" s="1" t="n">
        <v>5230</v>
      </c>
      <c r="J6214" s="1" t="n">
        <v>100015</v>
      </c>
      <c r="K6214" s="1" t="n">
        <v>16</v>
      </c>
      <c r="L6214" s="1" t="s">
        <v>3860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7" t="n">
        <v>46204</v>
      </c>
      <c r="C6215" s="1" t="n">
        <v>22</v>
      </c>
      <c r="D6215" s="1" t="s">
        <v>3850</v>
      </c>
      <c r="E6215" s="1" t="n">
        <v>33</v>
      </c>
      <c r="F6215" s="1" t="s">
        <v>93</v>
      </c>
      <c r="I6215" s="1" t="n">
        <v>5230</v>
      </c>
      <c r="J6215" s="1" t="n">
        <v>100016</v>
      </c>
      <c r="K6215" s="1" t="n">
        <v>17</v>
      </c>
      <c r="L6215" s="1" t="s">
        <v>3861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7" t="n">
        <v>46204</v>
      </c>
      <c r="C6216" s="1" t="n">
        <v>22</v>
      </c>
      <c r="D6216" s="1" t="s">
        <v>3850</v>
      </c>
      <c r="E6216" s="1" t="n">
        <v>33</v>
      </c>
      <c r="F6216" s="1" t="s">
        <v>93</v>
      </c>
      <c r="I6216" s="1" t="n">
        <v>5230</v>
      </c>
      <c r="J6216" s="1" t="n">
        <v>100017</v>
      </c>
      <c r="K6216" s="1" t="n">
        <v>18</v>
      </c>
      <c r="L6216" s="1" t="s">
        <v>3862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7" t="n">
        <v>46204</v>
      </c>
      <c r="C6217" s="1" t="n">
        <v>22</v>
      </c>
      <c r="D6217" s="1" t="s">
        <v>3850</v>
      </c>
      <c r="E6217" s="1" t="n">
        <v>33</v>
      </c>
      <c r="F6217" s="1" t="s">
        <v>93</v>
      </c>
      <c r="I6217" s="1" t="n">
        <v>5230</v>
      </c>
      <c r="J6217" s="1" t="n">
        <v>100019</v>
      </c>
      <c r="K6217" s="1" t="n">
        <v>20</v>
      </c>
      <c r="L6217" s="1" t="s">
        <v>3863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7" t="n">
        <v>46204</v>
      </c>
      <c r="C6218" s="1" t="n">
        <v>22</v>
      </c>
      <c r="D6218" s="1" t="s">
        <v>3850</v>
      </c>
      <c r="E6218" s="1" t="n">
        <v>33</v>
      </c>
      <c r="F6218" s="1" t="s">
        <v>93</v>
      </c>
      <c r="I6218" s="1" t="n">
        <v>5230</v>
      </c>
      <c r="J6218" s="1" t="n">
        <v>100021</v>
      </c>
      <c r="K6218" s="1" t="n">
        <v>22</v>
      </c>
      <c r="L6218" s="1" t="s">
        <v>3865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7" t="n">
        <v>46204</v>
      </c>
      <c r="C6219" s="1" t="n">
        <v>22</v>
      </c>
      <c r="D6219" s="1" t="s">
        <v>3850</v>
      </c>
      <c r="E6219" s="1" t="n">
        <v>33</v>
      </c>
      <c r="F6219" s="1" t="s">
        <v>93</v>
      </c>
      <c r="I6219" s="1" t="n">
        <v>5230</v>
      </c>
      <c r="J6219" s="1" t="n">
        <v>100053</v>
      </c>
      <c r="K6219" s="1" t="n">
        <v>54</v>
      </c>
      <c r="L6219" s="1" t="s">
        <v>3866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7" t="n">
        <v>46204</v>
      </c>
      <c r="C6220" s="1" t="n">
        <v>22</v>
      </c>
      <c r="D6220" s="1" t="s">
        <v>3850</v>
      </c>
      <c r="E6220" s="1" t="n">
        <v>33</v>
      </c>
      <c r="F6220" s="1" t="s">
        <v>93</v>
      </c>
      <c r="I6220" s="1" t="n">
        <v>5230</v>
      </c>
      <c r="J6220" s="1" t="n">
        <v>100638</v>
      </c>
      <c r="K6220" s="1" t="n">
        <v>508</v>
      </c>
      <c r="L6220" s="1" t="s">
        <v>3867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7" t="n">
        <v>46204</v>
      </c>
      <c r="C6221" s="1" t="n">
        <v>22</v>
      </c>
      <c r="D6221" s="1" t="s">
        <v>3850</v>
      </c>
      <c r="E6221" s="1" t="n">
        <v>33</v>
      </c>
      <c r="F6221" s="1" t="s">
        <v>93</v>
      </c>
      <c r="I6221" s="1" t="n">
        <v>5230</v>
      </c>
      <c r="J6221" s="1" t="n">
        <v>100520</v>
      </c>
      <c r="K6221" s="1" t="n">
        <v>507</v>
      </c>
      <c r="L6221" s="1" t="s">
        <v>3868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7" t="n">
        <v>46204</v>
      </c>
      <c r="C6222" s="1" t="n">
        <v>22</v>
      </c>
      <c r="D6222" s="1" t="s">
        <v>3850</v>
      </c>
      <c r="E6222" s="1" t="n">
        <v>33</v>
      </c>
      <c r="F6222" s="1" t="s">
        <v>93</v>
      </c>
      <c r="I6222" s="1" t="n">
        <v>5230</v>
      </c>
      <c r="J6222" s="1" t="n">
        <v>100319</v>
      </c>
      <c r="K6222" s="1" t="n">
        <v>73453</v>
      </c>
      <c r="L6222" s="1" t="s">
        <v>3869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7" t="n">
        <v>46204</v>
      </c>
      <c r="C6223" s="1" t="n">
        <v>22</v>
      </c>
      <c r="D6223" s="1" t="s">
        <v>3850</v>
      </c>
      <c r="E6223" s="1" t="n">
        <v>33</v>
      </c>
      <c r="F6223" s="1" t="s">
        <v>93</v>
      </c>
      <c r="I6223" s="1" t="n">
        <v>5230</v>
      </c>
      <c r="J6223" s="1" t="n">
        <v>110455</v>
      </c>
      <c r="K6223" s="1" t="n">
        <v>53212</v>
      </c>
      <c r="L6223" s="1" t="s">
        <v>3870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7" t="n">
        <v>46204</v>
      </c>
      <c r="C6224" s="1" t="n">
        <v>22</v>
      </c>
      <c r="D6224" s="1" t="s">
        <v>3850</v>
      </c>
      <c r="E6224" s="1" t="n">
        <v>33</v>
      </c>
      <c r="F6224" s="1" t="s">
        <v>93</v>
      </c>
      <c r="I6224" s="1" t="n">
        <v>5230</v>
      </c>
      <c r="J6224" s="1" t="n">
        <v>110487</v>
      </c>
      <c r="K6224" s="1" t="n">
        <v>54688</v>
      </c>
      <c r="L6224" s="1" t="s">
        <v>3871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7" t="n">
        <v>46204</v>
      </c>
      <c r="C6225" s="1" t="n">
        <v>22</v>
      </c>
      <c r="D6225" s="1" t="s">
        <v>3850</v>
      </c>
      <c r="E6225" s="1" t="n">
        <v>33</v>
      </c>
      <c r="F6225" s="1" t="s">
        <v>93</v>
      </c>
      <c r="I6225" s="1" t="n">
        <v>5232</v>
      </c>
      <c r="J6225" s="1" t="n">
        <v>100000</v>
      </c>
      <c r="K6225" s="1" t="n">
        <v>1</v>
      </c>
      <c r="L6225" s="1" t="s">
        <v>3851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7" t="n">
        <v>46204</v>
      </c>
      <c r="C6226" s="1" t="n">
        <v>22</v>
      </c>
      <c r="D6226" s="1" t="s">
        <v>3850</v>
      </c>
      <c r="E6226" s="1" t="n">
        <v>33</v>
      </c>
      <c r="F6226" s="1" t="s">
        <v>93</v>
      </c>
      <c r="I6226" s="1" t="n">
        <v>5232</v>
      </c>
      <c r="J6226" s="1" t="n">
        <v>100001</v>
      </c>
      <c r="K6226" s="1" t="n">
        <v>2</v>
      </c>
      <c r="L6226" s="1" t="s">
        <v>4138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7" t="n">
        <v>46204</v>
      </c>
      <c r="C6227" s="1" t="n">
        <v>22</v>
      </c>
      <c r="D6227" s="1" t="s">
        <v>3850</v>
      </c>
      <c r="E6227" s="1" t="n">
        <v>33</v>
      </c>
      <c r="F6227" s="1" t="s">
        <v>93</v>
      </c>
      <c r="I6227" s="1" t="n">
        <v>5232</v>
      </c>
      <c r="J6227" s="1" t="n">
        <v>100002</v>
      </c>
      <c r="K6227" s="1" t="n">
        <v>3</v>
      </c>
      <c r="L6227" s="1" t="s">
        <v>3872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7" t="n">
        <v>46204</v>
      </c>
      <c r="C6228" s="1" t="n">
        <v>22</v>
      </c>
      <c r="D6228" s="1" t="s">
        <v>3850</v>
      </c>
      <c r="E6228" s="1" t="n">
        <v>33</v>
      </c>
      <c r="F6228" s="1" t="s">
        <v>93</v>
      </c>
      <c r="I6228" s="1" t="n">
        <v>5232</v>
      </c>
      <c r="J6228" s="1" t="n">
        <v>100003</v>
      </c>
      <c r="K6228" s="1" t="n">
        <v>4</v>
      </c>
      <c r="L6228" s="1" t="s">
        <v>3873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7" t="n">
        <v>46204</v>
      </c>
      <c r="C6229" s="1" t="n">
        <v>22</v>
      </c>
      <c r="D6229" s="1" t="s">
        <v>3850</v>
      </c>
      <c r="E6229" s="1" t="n">
        <v>33</v>
      </c>
      <c r="F6229" s="1" t="s">
        <v>93</v>
      </c>
      <c r="I6229" s="1" t="n">
        <v>5232</v>
      </c>
      <c r="J6229" s="1" t="n">
        <v>100004</v>
      </c>
      <c r="K6229" s="1" t="n">
        <v>5</v>
      </c>
      <c r="L6229" s="1" t="s">
        <v>3852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7" t="n">
        <v>46204</v>
      </c>
      <c r="C6230" s="1" t="n">
        <v>22</v>
      </c>
      <c r="D6230" s="1" t="s">
        <v>3850</v>
      </c>
      <c r="E6230" s="1" t="n">
        <v>33</v>
      </c>
      <c r="F6230" s="1" t="s">
        <v>93</v>
      </c>
      <c r="I6230" s="1" t="n">
        <v>5232</v>
      </c>
      <c r="J6230" s="1" t="n">
        <v>100520</v>
      </c>
      <c r="K6230" s="1" t="n">
        <v>507</v>
      </c>
      <c r="L6230" s="1" t="s">
        <v>3868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7" t="n">
        <v>46204</v>
      </c>
      <c r="C6231" s="1" t="n">
        <v>22</v>
      </c>
      <c r="D6231" s="1" t="s">
        <v>3850</v>
      </c>
      <c r="E6231" s="1" t="n">
        <v>33</v>
      </c>
      <c r="F6231" s="1" t="s">
        <v>93</v>
      </c>
      <c r="I6231" s="1" t="n">
        <v>5234</v>
      </c>
      <c r="J6231" s="1" t="n">
        <v>100000</v>
      </c>
      <c r="K6231" s="1" t="n">
        <v>1</v>
      </c>
      <c r="L6231" s="1" t="s">
        <v>3851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7" t="n">
        <v>46204</v>
      </c>
      <c r="C6232" s="1" t="n">
        <v>22</v>
      </c>
      <c r="D6232" s="1" t="s">
        <v>3850</v>
      </c>
      <c r="E6232" s="1" t="n">
        <v>33</v>
      </c>
      <c r="F6232" s="1" t="s">
        <v>93</v>
      </c>
      <c r="I6232" s="1" t="n">
        <v>5234</v>
      </c>
      <c r="J6232" s="1" t="n">
        <v>100006</v>
      </c>
      <c r="K6232" s="1" t="n">
        <v>7</v>
      </c>
      <c r="L6232" s="1" t="s">
        <v>3853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7" t="n">
        <v>46204</v>
      </c>
      <c r="C6233" s="1" t="n">
        <v>22</v>
      </c>
      <c r="D6233" s="1" t="s">
        <v>3850</v>
      </c>
      <c r="E6233" s="1" t="n">
        <v>33</v>
      </c>
      <c r="F6233" s="1" t="s">
        <v>93</v>
      </c>
      <c r="I6233" s="1" t="n">
        <v>5234</v>
      </c>
      <c r="J6233" s="1" t="n">
        <v>100007</v>
      </c>
      <c r="K6233" s="1" t="n">
        <v>8</v>
      </c>
      <c r="L6233" s="1" t="s">
        <v>3854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7" t="n">
        <v>46204</v>
      </c>
      <c r="C6234" s="1" t="n">
        <v>22</v>
      </c>
      <c r="D6234" s="1" t="s">
        <v>3850</v>
      </c>
      <c r="E6234" s="1" t="n">
        <v>33</v>
      </c>
      <c r="F6234" s="1" t="s">
        <v>93</v>
      </c>
      <c r="I6234" s="1" t="n">
        <v>5234</v>
      </c>
      <c r="J6234" s="1" t="n">
        <v>100008</v>
      </c>
      <c r="K6234" s="1" t="n">
        <v>9</v>
      </c>
      <c r="L6234" s="1" t="s">
        <v>3855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7" t="n">
        <v>46204</v>
      </c>
      <c r="C6235" s="1" t="n">
        <v>22</v>
      </c>
      <c r="D6235" s="1" t="s">
        <v>3850</v>
      </c>
      <c r="E6235" s="1" t="n">
        <v>33</v>
      </c>
      <c r="F6235" s="1" t="s">
        <v>93</v>
      </c>
      <c r="I6235" s="1" t="n">
        <v>5234</v>
      </c>
      <c r="J6235" s="1" t="n">
        <v>100011</v>
      </c>
      <c r="K6235" s="1" t="n">
        <v>12</v>
      </c>
      <c r="L6235" s="1" t="s">
        <v>3856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7" t="n">
        <v>46204</v>
      </c>
      <c r="C6236" s="1" t="n">
        <v>22</v>
      </c>
      <c r="D6236" s="1" t="s">
        <v>3850</v>
      </c>
      <c r="E6236" s="1" t="n">
        <v>33</v>
      </c>
      <c r="F6236" s="1" t="s">
        <v>93</v>
      </c>
      <c r="I6236" s="1" t="n">
        <v>5234</v>
      </c>
      <c r="J6236" s="1" t="n">
        <v>100012</v>
      </c>
      <c r="K6236" s="1" t="n">
        <v>13</v>
      </c>
      <c r="L6236" s="1" t="s">
        <v>3857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7" t="n">
        <v>46204</v>
      </c>
      <c r="C6237" s="1" t="n">
        <v>22</v>
      </c>
      <c r="D6237" s="1" t="s">
        <v>3850</v>
      </c>
      <c r="E6237" s="1" t="n">
        <v>33</v>
      </c>
      <c r="F6237" s="1" t="s">
        <v>93</v>
      </c>
      <c r="I6237" s="1" t="n">
        <v>5234</v>
      </c>
      <c r="J6237" s="1" t="n">
        <v>100013</v>
      </c>
      <c r="K6237" s="1" t="n">
        <v>14</v>
      </c>
      <c r="L6237" s="1" t="s">
        <v>3858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7" t="n">
        <v>46204</v>
      </c>
      <c r="C6238" s="1" t="n">
        <v>22</v>
      </c>
      <c r="D6238" s="1" t="s">
        <v>3850</v>
      </c>
      <c r="E6238" s="1" t="n">
        <v>33</v>
      </c>
      <c r="F6238" s="1" t="s">
        <v>93</v>
      </c>
      <c r="I6238" s="1" t="n">
        <v>5234</v>
      </c>
      <c r="J6238" s="1" t="n">
        <v>100014</v>
      </c>
      <c r="K6238" s="1" t="n">
        <v>15</v>
      </c>
      <c r="L6238" s="1" t="s">
        <v>3859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7" t="n">
        <v>46204</v>
      </c>
      <c r="C6239" s="1" t="n">
        <v>22</v>
      </c>
      <c r="D6239" s="1" t="s">
        <v>3850</v>
      </c>
      <c r="E6239" s="1" t="n">
        <v>33</v>
      </c>
      <c r="F6239" s="1" t="s">
        <v>93</v>
      </c>
      <c r="I6239" s="1" t="n">
        <v>5234</v>
      </c>
      <c r="J6239" s="1" t="n">
        <v>100015</v>
      </c>
      <c r="K6239" s="1" t="n">
        <v>16</v>
      </c>
      <c r="L6239" s="1" t="s">
        <v>3860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7" t="n">
        <v>46204</v>
      </c>
      <c r="C6240" s="1" t="n">
        <v>22</v>
      </c>
      <c r="D6240" s="1" t="s">
        <v>3850</v>
      </c>
      <c r="E6240" s="1" t="n">
        <v>33</v>
      </c>
      <c r="F6240" s="1" t="s">
        <v>93</v>
      </c>
      <c r="I6240" s="1" t="n">
        <v>5234</v>
      </c>
      <c r="J6240" s="1" t="n">
        <v>100016</v>
      </c>
      <c r="K6240" s="1" t="n">
        <v>17</v>
      </c>
      <c r="L6240" s="1" t="s">
        <v>3861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7" t="n">
        <v>46204</v>
      </c>
      <c r="C6241" s="1" t="n">
        <v>22</v>
      </c>
      <c r="D6241" s="1" t="s">
        <v>3850</v>
      </c>
      <c r="E6241" s="1" t="n">
        <v>33</v>
      </c>
      <c r="F6241" s="1" t="s">
        <v>93</v>
      </c>
      <c r="I6241" s="1" t="n">
        <v>5234</v>
      </c>
      <c r="J6241" s="1" t="n">
        <v>100017</v>
      </c>
      <c r="K6241" s="1" t="n">
        <v>18</v>
      </c>
      <c r="L6241" s="1" t="s">
        <v>3862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7" t="n">
        <v>46204</v>
      </c>
      <c r="C6242" s="1" t="n">
        <v>22</v>
      </c>
      <c r="D6242" s="1" t="s">
        <v>3850</v>
      </c>
      <c r="E6242" s="1" t="n">
        <v>33</v>
      </c>
      <c r="F6242" s="1" t="s">
        <v>93</v>
      </c>
      <c r="I6242" s="1" t="n">
        <v>5234</v>
      </c>
      <c r="J6242" s="1" t="n">
        <v>100019</v>
      </c>
      <c r="K6242" s="1" t="n">
        <v>20</v>
      </c>
      <c r="L6242" s="1" t="s">
        <v>3863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7" t="n">
        <v>46204</v>
      </c>
      <c r="C6243" s="1" t="n">
        <v>22</v>
      </c>
      <c r="D6243" s="1" t="s">
        <v>3850</v>
      </c>
      <c r="E6243" s="1" t="n">
        <v>33</v>
      </c>
      <c r="F6243" s="1" t="s">
        <v>93</v>
      </c>
      <c r="I6243" s="1" t="n">
        <v>5234</v>
      </c>
      <c r="J6243" s="1" t="n">
        <v>100020</v>
      </c>
      <c r="K6243" s="1" t="n">
        <v>21</v>
      </c>
      <c r="L6243" s="1" t="s">
        <v>3864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7" t="n">
        <v>46204</v>
      </c>
      <c r="C6244" s="1" t="n">
        <v>22</v>
      </c>
      <c r="D6244" s="1" t="s">
        <v>3850</v>
      </c>
      <c r="E6244" s="1" t="n">
        <v>33</v>
      </c>
      <c r="F6244" s="1" t="s">
        <v>93</v>
      </c>
      <c r="I6244" s="1" t="n">
        <v>5234</v>
      </c>
      <c r="J6244" s="1" t="n">
        <v>100053</v>
      </c>
      <c r="K6244" s="1" t="n">
        <v>54</v>
      </c>
      <c r="L6244" s="1" t="s">
        <v>3866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7" t="n">
        <v>46204</v>
      </c>
      <c r="C6245" s="1" t="n">
        <v>22</v>
      </c>
      <c r="D6245" s="1" t="s">
        <v>3850</v>
      </c>
      <c r="E6245" s="1" t="n">
        <v>33</v>
      </c>
      <c r="F6245" s="1" t="s">
        <v>93</v>
      </c>
      <c r="I6245" s="1" t="n">
        <v>5234</v>
      </c>
      <c r="J6245" s="1" t="n">
        <v>100638</v>
      </c>
      <c r="K6245" s="1" t="n">
        <v>508</v>
      </c>
      <c r="L6245" s="1" t="s">
        <v>3867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7" t="n">
        <v>46204</v>
      </c>
      <c r="C6246" s="1" t="n">
        <v>22</v>
      </c>
      <c r="D6246" s="1" t="s">
        <v>3850</v>
      </c>
      <c r="E6246" s="1" t="n">
        <v>33</v>
      </c>
      <c r="F6246" s="1" t="s">
        <v>93</v>
      </c>
      <c r="I6246" s="1" t="n">
        <v>5234</v>
      </c>
      <c r="J6246" s="1" t="n">
        <v>100520</v>
      </c>
      <c r="K6246" s="1" t="n">
        <v>507</v>
      </c>
      <c r="L6246" s="1" t="s">
        <v>3868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7" t="n">
        <v>46204</v>
      </c>
      <c r="C6247" s="1" t="n">
        <v>22</v>
      </c>
      <c r="D6247" s="1" t="s">
        <v>3850</v>
      </c>
      <c r="E6247" s="1" t="n">
        <v>33</v>
      </c>
      <c r="F6247" s="1" t="s">
        <v>93</v>
      </c>
      <c r="I6247" s="1" t="n">
        <v>5234</v>
      </c>
      <c r="J6247" s="1" t="n">
        <v>100319</v>
      </c>
      <c r="K6247" s="1" t="n">
        <v>73453</v>
      </c>
      <c r="L6247" s="1" t="s">
        <v>3869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7" t="n">
        <v>46204</v>
      </c>
      <c r="C6248" s="1" t="n">
        <v>22</v>
      </c>
      <c r="D6248" s="1" t="s">
        <v>3850</v>
      </c>
      <c r="E6248" s="1" t="n">
        <v>33</v>
      </c>
      <c r="F6248" s="1" t="s">
        <v>93</v>
      </c>
      <c r="I6248" s="1" t="n">
        <v>5234</v>
      </c>
      <c r="J6248" s="1" t="n">
        <v>110455</v>
      </c>
      <c r="K6248" s="1" t="n">
        <v>53212</v>
      </c>
      <c r="L6248" s="1" t="s">
        <v>3870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7" t="n">
        <v>46204</v>
      </c>
      <c r="C6249" s="1" t="n">
        <v>100</v>
      </c>
      <c r="D6249" s="1" t="s">
        <v>3877</v>
      </c>
      <c r="E6249" s="1" t="n">
        <v>33</v>
      </c>
      <c r="F6249" s="1" t="s">
        <v>93</v>
      </c>
      <c r="I6249" s="1" t="n">
        <v>1335633</v>
      </c>
      <c r="J6249" s="1" t="n">
        <v>100000</v>
      </c>
      <c r="K6249" s="1" t="n">
        <v>1</v>
      </c>
      <c r="L6249" s="1" t="s">
        <v>3851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7" t="n">
        <v>46204</v>
      </c>
      <c r="C6250" s="1" t="n">
        <v>100</v>
      </c>
      <c r="D6250" s="1" t="s">
        <v>3877</v>
      </c>
      <c r="E6250" s="1" t="n">
        <v>33</v>
      </c>
      <c r="F6250" s="1" t="s">
        <v>93</v>
      </c>
      <c r="I6250" s="1" t="n">
        <v>1335633</v>
      </c>
      <c r="J6250" s="1" t="n">
        <v>100001</v>
      </c>
      <c r="K6250" s="1" t="n">
        <v>2</v>
      </c>
      <c r="L6250" s="1" t="s">
        <v>4138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7" t="n">
        <v>46204</v>
      </c>
      <c r="C6251" s="1" t="n">
        <v>100</v>
      </c>
      <c r="D6251" s="1" t="s">
        <v>3877</v>
      </c>
      <c r="E6251" s="1" t="n">
        <v>33</v>
      </c>
      <c r="F6251" s="1" t="s">
        <v>93</v>
      </c>
      <c r="I6251" s="1" t="n">
        <v>1335633</v>
      </c>
      <c r="J6251" s="1" t="n">
        <v>100002</v>
      </c>
      <c r="K6251" s="1" t="n">
        <v>3</v>
      </c>
      <c r="L6251" s="1" t="s">
        <v>3872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7" t="n">
        <v>46204</v>
      </c>
      <c r="C6252" s="1" t="n">
        <v>100</v>
      </c>
      <c r="D6252" s="1" t="s">
        <v>3877</v>
      </c>
      <c r="E6252" s="1" t="n">
        <v>33</v>
      </c>
      <c r="F6252" s="1" t="s">
        <v>93</v>
      </c>
      <c r="I6252" s="1" t="n">
        <v>1335633</v>
      </c>
      <c r="J6252" s="1" t="n">
        <v>100003</v>
      </c>
      <c r="K6252" s="1" t="n">
        <v>4</v>
      </c>
      <c r="L6252" s="1" t="s">
        <v>3873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7" t="n">
        <v>46204</v>
      </c>
      <c r="C6253" s="1" t="n">
        <v>100</v>
      </c>
      <c r="D6253" s="1" t="s">
        <v>3877</v>
      </c>
      <c r="E6253" s="1" t="n">
        <v>33</v>
      </c>
      <c r="F6253" s="1" t="s">
        <v>93</v>
      </c>
      <c r="I6253" s="1" t="n">
        <v>1335633</v>
      </c>
      <c r="J6253" s="1" t="n">
        <v>100004</v>
      </c>
      <c r="K6253" s="1" t="n">
        <v>5</v>
      </c>
      <c r="L6253" s="1" t="s">
        <v>3852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7" t="n">
        <v>46204</v>
      </c>
      <c r="C6254" s="1" t="n">
        <v>100</v>
      </c>
      <c r="D6254" s="1" t="s">
        <v>3877</v>
      </c>
      <c r="E6254" s="1" t="n">
        <v>33</v>
      </c>
      <c r="F6254" s="1" t="s">
        <v>93</v>
      </c>
      <c r="I6254" s="1" t="n">
        <v>1335633</v>
      </c>
      <c r="J6254" s="1" t="n">
        <v>100040</v>
      </c>
      <c r="K6254" s="1" t="n">
        <v>41</v>
      </c>
      <c r="L6254" s="1" t="s">
        <v>3874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7" t="n">
        <v>46204</v>
      </c>
      <c r="C6255" s="1" t="n">
        <v>100</v>
      </c>
      <c r="D6255" s="1" t="s">
        <v>3877</v>
      </c>
      <c r="E6255" s="1" t="n">
        <v>33</v>
      </c>
      <c r="F6255" s="1" t="s">
        <v>93</v>
      </c>
      <c r="I6255" s="1" t="n">
        <v>1335633</v>
      </c>
      <c r="J6255" s="1" t="n">
        <v>100520</v>
      </c>
      <c r="K6255" s="1" t="n">
        <v>507</v>
      </c>
      <c r="L6255" s="1" t="s">
        <v>3868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7" t="n">
        <v>46204</v>
      </c>
      <c r="C6256" s="1" t="n">
        <v>100</v>
      </c>
      <c r="D6256" s="1" t="s">
        <v>3877</v>
      </c>
      <c r="E6256" s="1" t="n">
        <v>33</v>
      </c>
      <c r="F6256" s="1" t="s">
        <v>93</v>
      </c>
      <c r="I6256" s="1" t="n">
        <v>1335633</v>
      </c>
      <c r="J6256" s="1" t="n">
        <v>110455</v>
      </c>
      <c r="K6256" s="1" t="n">
        <v>53212</v>
      </c>
      <c r="L6256" s="1" t="s">
        <v>3870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7" t="n">
        <v>46204</v>
      </c>
      <c r="C6257" s="1" t="n">
        <v>100</v>
      </c>
      <c r="D6257" s="1" t="s">
        <v>3877</v>
      </c>
      <c r="E6257" s="1" t="n">
        <v>33</v>
      </c>
      <c r="F6257" s="1" t="s">
        <v>93</v>
      </c>
      <c r="I6257" s="1" t="n">
        <v>1335636</v>
      </c>
      <c r="J6257" s="1" t="n">
        <v>100000</v>
      </c>
      <c r="K6257" s="1" t="n">
        <v>1</v>
      </c>
      <c r="L6257" s="1" t="s">
        <v>3851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7" t="n">
        <v>46204</v>
      </c>
      <c r="C6258" s="1" t="n">
        <v>100</v>
      </c>
      <c r="D6258" s="1" t="s">
        <v>3877</v>
      </c>
      <c r="E6258" s="1" t="n">
        <v>33</v>
      </c>
      <c r="F6258" s="1" t="s">
        <v>93</v>
      </c>
      <c r="I6258" s="1" t="n">
        <v>1335636</v>
      </c>
      <c r="J6258" s="1" t="n">
        <v>100004</v>
      </c>
      <c r="K6258" s="1" t="n">
        <v>5</v>
      </c>
      <c r="L6258" s="1" t="s">
        <v>3852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7" t="n">
        <v>46204</v>
      </c>
      <c r="C6259" s="1" t="n">
        <v>100</v>
      </c>
      <c r="D6259" s="1" t="s">
        <v>3877</v>
      </c>
      <c r="E6259" s="1" t="n">
        <v>33</v>
      </c>
      <c r="F6259" s="1" t="s">
        <v>93</v>
      </c>
      <c r="I6259" s="1" t="n">
        <v>1335636</v>
      </c>
      <c r="J6259" s="1" t="n">
        <v>100006</v>
      </c>
      <c r="K6259" s="1" t="n">
        <v>7</v>
      </c>
      <c r="L6259" s="1" t="s">
        <v>3853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7" t="n">
        <v>46204</v>
      </c>
      <c r="C6260" s="1" t="n">
        <v>100</v>
      </c>
      <c r="D6260" s="1" t="s">
        <v>3877</v>
      </c>
      <c r="E6260" s="1" t="n">
        <v>33</v>
      </c>
      <c r="F6260" s="1" t="s">
        <v>93</v>
      </c>
      <c r="I6260" s="1" t="n">
        <v>1335636</v>
      </c>
      <c r="J6260" s="1" t="n">
        <v>100007</v>
      </c>
      <c r="K6260" s="1" t="n">
        <v>8</v>
      </c>
      <c r="L6260" s="1" t="s">
        <v>3854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7" t="n">
        <v>46204</v>
      </c>
      <c r="C6261" s="1" t="n">
        <v>100</v>
      </c>
      <c r="D6261" s="1" t="s">
        <v>3877</v>
      </c>
      <c r="E6261" s="1" t="n">
        <v>33</v>
      </c>
      <c r="F6261" s="1" t="s">
        <v>93</v>
      </c>
      <c r="I6261" s="1" t="n">
        <v>1335636</v>
      </c>
      <c r="J6261" s="1" t="n">
        <v>100008</v>
      </c>
      <c r="K6261" s="1" t="n">
        <v>9</v>
      </c>
      <c r="L6261" s="1" t="s">
        <v>3855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7" t="n">
        <v>46204</v>
      </c>
      <c r="C6262" s="1" t="n">
        <v>100</v>
      </c>
      <c r="D6262" s="1" t="s">
        <v>3877</v>
      </c>
      <c r="E6262" s="1" t="n">
        <v>33</v>
      </c>
      <c r="F6262" s="1" t="s">
        <v>93</v>
      </c>
      <c r="I6262" s="1" t="n">
        <v>1335636</v>
      </c>
      <c r="J6262" s="1" t="n">
        <v>100011</v>
      </c>
      <c r="K6262" s="1" t="n">
        <v>12</v>
      </c>
      <c r="L6262" s="1" t="s">
        <v>3856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7" t="n">
        <v>46204</v>
      </c>
      <c r="C6263" s="1" t="n">
        <v>100</v>
      </c>
      <c r="D6263" s="1" t="s">
        <v>3877</v>
      </c>
      <c r="E6263" s="1" t="n">
        <v>33</v>
      </c>
      <c r="F6263" s="1" t="s">
        <v>93</v>
      </c>
      <c r="I6263" s="1" t="n">
        <v>1335636</v>
      </c>
      <c r="J6263" s="1" t="n">
        <v>100012</v>
      </c>
      <c r="K6263" s="1" t="n">
        <v>13</v>
      </c>
      <c r="L6263" s="1" t="s">
        <v>3857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7" t="n">
        <v>46204</v>
      </c>
      <c r="C6264" s="1" t="n">
        <v>100</v>
      </c>
      <c r="D6264" s="1" t="s">
        <v>3877</v>
      </c>
      <c r="E6264" s="1" t="n">
        <v>33</v>
      </c>
      <c r="F6264" s="1" t="s">
        <v>93</v>
      </c>
      <c r="I6264" s="1" t="n">
        <v>1335636</v>
      </c>
      <c r="J6264" s="1" t="n">
        <v>100013</v>
      </c>
      <c r="K6264" s="1" t="n">
        <v>14</v>
      </c>
      <c r="L6264" s="1" t="s">
        <v>3858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7" t="n">
        <v>46204</v>
      </c>
      <c r="C6265" s="1" t="n">
        <v>100</v>
      </c>
      <c r="D6265" s="1" t="s">
        <v>3877</v>
      </c>
      <c r="E6265" s="1" t="n">
        <v>33</v>
      </c>
      <c r="F6265" s="1" t="s">
        <v>93</v>
      </c>
      <c r="I6265" s="1" t="n">
        <v>1335636</v>
      </c>
      <c r="J6265" s="1" t="n">
        <v>100014</v>
      </c>
      <c r="K6265" s="1" t="n">
        <v>15</v>
      </c>
      <c r="L6265" s="1" t="s">
        <v>3859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7" t="n">
        <v>46204</v>
      </c>
      <c r="C6266" s="1" t="n">
        <v>100</v>
      </c>
      <c r="D6266" s="1" t="s">
        <v>3877</v>
      </c>
      <c r="E6266" s="1" t="n">
        <v>33</v>
      </c>
      <c r="F6266" s="1" t="s">
        <v>93</v>
      </c>
      <c r="I6266" s="1" t="n">
        <v>1335636</v>
      </c>
      <c r="J6266" s="1" t="n">
        <v>100015</v>
      </c>
      <c r="K6266" s="1" t="n">
        <v>16</v>
      </c>
      <c r="L6266" s="1" t="s">
        <v>3860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7" t="n">
        <v>46204</v>
      </c>
      <c r="C6267" s="1" t="n">
        <v>100</v>
      </c>
      <c r="D6267" s="1" t="s">
        <v>3877</v>
      </c>
      <c r="E6267" s="1" t="n">
        <v>33</v>
      </c>
      <c r="F6267" s="1" t="s">
        <v>93</v>
      </c>
      <c r="I6267" s="1" t="n">
        <v>1335636</v>
      </c>
      <c r="J6267" s="1" t="n">
        <v>100016</v>
      </c>
      <c r="K6267" s="1" t="n">
        <v>17</v>
      </c>
      <c r="L6267" s="1" t="s">
        <v>3861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7" t="n">
        <v>46204</v>
      </c>
      <c r="C6268" s="1" t="n">
        <v>100</v>
      </c>
      <c r="D6268" s="1" t="s">
        <v>3877</v>
      </c>
      <c r="E6268" s="1" t="n">
        <v>33</v>
      </c>
      <c r="F6268" s="1" t="s">
        <v>93</v>
      </c>
      <c r="I6268" s="1" t="n">
        <v>1335636</v>
      </c>
      <c r="J6268" s="1" t="n">
        <v>100017</v>
      </c>
      <c r="K6268" s="1" t="n">
        <v>18</v>
      </c>
      <c r="L6268" s="1" t="s">
        <v>3862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7" t="n">
        <v>46204</v>
      </c>
      <c r="C6269" s="1" t="n">
        <v>100</v>
      </c>
      <c r="D6269" s="1" t="s">
        <v>3877</v>
      </c>
      <c r="E6269" s="1" t="n">
        <v>33</v>
      </c>
      <c r="F6269" s="1" t="s">
        <v>93</v>
      </c>
      <c r="I6269" s="1" t="n">
        <v>1335636</v>
      </c>
      <c r="J6269" s="1" t="n">
        <v>100019</v>
      </c>
      <c r="K6269" s="1" t="n">
        <v>20</v>
      </c>
      <c r="L6269" s="1" t="s">
        <v>3863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7" t="n">
        <v>46204</v>
      </c>
      <c r="C6270" s="1" t="n">
        <v>100</v>
      </c>
      <c r="D6270" s="1" t="s">
        <v>3877</v>
      </c>
      <c r="E6270" s="1" t="n">
        <v>33</v>
      </c>
      <c r="F6270" s="1" t="s">
        <v>93</v>
      </c>
      <c r="I6270" s="1" t="n">
        <v>1335636</v>
      </c>
      <c r="J6270" s="1" t="n">
        <v>100021</v>
      </c>
      <c r="K6270" s="1" t="n">
        <v>22</v>
      </c>
      <c r="L6270" s="1" t="s">
        <v>3865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7" t="n">
        <v>46204</v>
      </c>
      <c r="C6271" s="1" t="n">
        <v>100</v>
      </c>
      <c r="D6271" s="1" t="s">
        <v>3877</v>
      </c>
      <c r="E6271" s="1" t="n">
        <v>33</v>
      </c>
      <c r="F6271" s="1" t="s">
        <v>93</v>
      </c>
      <c r="I6271" s="1" t="n">
        <v>1335636</v>
      </c>
      <c r="J6271" s="1" t="n">
        <v>100053</v>
      </c>
      <c r="K6271" s="1" t="n">
        <v>54</v>
      </c>
      <c r="L6271" s="1" t="s">
        <v>3866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7" t="n">
        <v>46204</v>
      </c>
      <c r="C6272" s="1" t="n">
        <v>100</v>
      </c>
      <c r="D6272" s="1" t="s">
        <v>3877</v>
      </c>
      <c r="E6272" s="1" t="n">
        <v>33</v>
      </c>
      <c r="F6272" s="1" t="s">
        <v>93</v>
      </c>
      <c r="I6272" s="1" t="n">
        <v>1335636</v>
      </c>
      <c r="J6272" s="1" t="n">
        <v>100638</v>
      </c>
      <c r="K6272" s="1" t="n">
        <v>508</v>
      </c>
      <c r="L6272" s="1" t="s">
        <v>3867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7" t="n">
        <v>46204</v>
      </c>
      <c r="C6273" s="1" t="n">
        <v>100</v>
      </c>
      <c r="D6273" s="1" t="s">
        <v>3877</v>
      </c>
      <c r="E6273" s="1" t="n">
        <v>33</v>
      </c>
      <c r="F6273" s="1" t="s">
        <v>93</v>
      </c>
      <c r="I6273" s="1" t="n">
        <v>1335636</v>
      </c>
      <c r="J6273" s="1" t="n">
        <v>100520</v>
      </c>
      <c r="K6273" s="1" t="n">
        <v>507</v>
      </c>
      <c r="L6273" s="1" t="s">
        <v>3868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7" t="n">
        <v>46204</v>
      </c>
      <c r="C6274" s="1" t="n">
        <v>100</v>
      </c>
      <c r="D6274" s="1" t="s">
        <v>3877</v>
      </c>
      <c r="E6274" s="1" t="n">
        <v>33</v>
      </c>
      <c r="F6274" s="1" t="s">
        <v>93</v>
      </c>
      <c r="I6274" s="1" t="n">
        <v>1335636</v>
      </c>
      <c r="J6274" s="1" t="n">
        <v>100319</v>
      </c>
      <c r="K6274" s="1" t="n">
        <v>73453</v>
      </c>
      <c r="L6274" s="1" t="s">
        <v>3869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7" t="n">
        <v>46204</v>
      </c>
      <c r="C6275" s="1" t="n">
        <v>100</v>
      </c>
      <c r="D6275" s="1" t="s">
        <v>3877</v>
      </c>
      <c r="E6275" s="1" t="n">
        <v>33</v>
      </c>
      <c r="F6275" s="1" t="s">
        <v>93</v>
      </c>
      <c r="I6275" s="1" t="n">
        <v>1335636</v>
      </c>
      <c r="J6275" s="1" t="n">
        <v>110455</v>
      </c>
      <c r="K6275" s="1" t="n">
        <v>53212</v>
      </c>
      <c r="L6275" s="1" t="s">
        <v>3870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7" t="n">
        <v>46204</v>
      </c>
      <c r="C6276" s="1" t="n">
        <v>100</v>
      </c>
      <c r="D6276" s="1" t="s">
        <v>3877</v>
      </c>
      <c r="E6276" s="1" t="n">
        <v>33</v>
      </c>
      <c r="F6276" s="1" t="s">
        <v>93</v>
      </c>
      <c r="I6276" s="1" t="n">
        <v>1335636</v>
      </c>
      <c r="J6276" s="1" t="n">
        <v>110487</v>
      </c>
      <c r="K6276" s="1" t="n">
        <v>54688</v>
      </c>
      <c r="L6276" s="1" t="s">
        <v>3871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7" t="n">
        <v>46204</v>
      </c>
      <c r="C6277" s="1" t="n">
        <v>100</v>
      </c>
      <c r="D6277" s="1" t="s">
        <v>3877</v>
      </c>
      <c r="E6277" s="1" t="n">
        <v>33</v>
      </c>
      <c r="F6277" s="1" t="s">
        <v>93</v>
      </c>
      <c r="I6277" s="1" t="n">
        <v>1335899</v>
      </c>
      <c r="J6277" s="1" t="n">
        <v>100000</v>
      </c>
      <c r="K6277" s="1" t="n">
        <v>1</v>
      </c>
      <c r="L6277" s="1" t="s">
        <v>3851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7" t="n">
        <v>46204</v>
      </c>
      <c r="C6278" s="1" t="n">
        <v>100</v>
      </c>
      <c r="D6278" s="1" t="s">
        <v>3877</v>
      </c>
      <c r="E6278" s="1" t="n">
        <v>33</v>
      </c>
      <c r="F6278" s="1" t="s">
        <v>93</v>
      </c>
      <c r="I6278" s="1" t="n">
        <v>1335899</v>
      </c>
      <c r="J6278" s="1" t="n">
        <v>100001</v>
      </c>
      <c r="K6278" s="1" t="n">
        <v>2</v>
      </c>
      <c r="L6278" s="1" t="s">
        <v>4138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7" t="n">
        <v>46204</v>
      </c>
      <c r="C6279" s="1" t="n">
        <v>100</v>
      </c>
      <c r="D6279" s="1" t="s">
        <v>3877</v>
      </c>
      <c r="E6279" s="1" t="n">
        <v>33</v>
      </c>
      <c r="F6279" s="1" t="s">
        <v>93</v>
      </c>
      <c r="I6279" s="1" t="n">
        <v>1335899</v>
      </c>
      <c r="J6279" s="1" t="n">
        <v>100002</v>
      </c>
      <c r="K6279" s="1" t="n">
        <v>3</v>
      </c>
      <c r="L6279" s="1" t="s">
        <v>3872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7" t="n">
        <v>46204</v>
      </c>
      <c r="C6280" s="1" t="n">
        <v>100</v>
      </c>
      <c r="D6280" s="1" t="s">
        <v>3877</v>
      </c>
      <c r="E6280" s="1" t="n">
        <v>33</v>
      </c>
      <c r="F6280" s="1" t="s">
        <v>93</v>
      </c>
      <c r="I6280" s="1" t="n">
        <v>1335899</v>
      </c>
      <c r="J6280" s="1" t="n">
        <v>100003</v>
      </c>
      <c r="K6280" s="1" t="n">
        <v>4</v>
      </c>
      <c r="L6280" s="1" t="s">
        <v>3873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7" t="n">
        <v>46204</v>
      </c>
      <c r="C6281" s="1" t="n">
        <v>100</v>
      </c>
      <c r="D6281" s="1" t="s">
        <v>3877</v>
      </c>
      <c r="E6281" s="1" t="n">
        <v>33</v>
      </c>
      <c r="F6281" s="1" t="s">
        <v>93</v>
      </c>
      <c r="I6281" s="1" t="n">
        <v>1335899</v>
      </c>
      <c r="J6281" s="1" t="n">
        <v>100004</v>
      </c>
      <c r="K6281" s="1" t="n">
        <v>5</v>
      </c>
      <c r="L6281" s="1" t="s">
        <v>3852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7" t="n">
        <v>46204</v>
      </c>
      <c r="C6282" s="1" t="n">
        <v>100</v>
      </c>
      <c r="D6282" s="1" t="s">
        <v>3877</v>
      </c>
      <c r="E6282" s="1" t="n">
        <v>33</v>
      </c>
      <c r="F6282" s="1" t="s">
        <v>93</v>
      </c>
      <c r="I6282" s="1" t="n">
        <v>1335899</v>
      </c>
      <c r="J6282" s="1" t="n">
        <v>100520</v>
      </c>
      <c r="K6282" s="1" t="n">
        <v>507</v>
      </c>
      <c r="L6282" s="1" t="s">
        <v>3868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7" t="n">
        <v>46204</v>
      </c>
      <c r="C6283" s="1" t="n">
        <v>100</v>
      </c>
      <c r="D6283" s="1" t="s">
        <v>3877</v>
      </c>
      <c r="E6283" s="1" t="n">
        <v>33</v>
      </c>
      <c r="F6283" s="1" t="s">
        <v>93</v>
      </c>
      <c r="I6283" s="1" t="n">
        <v>1335902</v>
      </c>
      <c r="J6283" s="1" t="n">
        <v>100000</v>
      </c>
      <c r="K6283" s="1" t="n">
        <v>1</v>
      </c>
      <c r="L6283" s="1" t="s">
        <v>3851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7" t="n">
        <v>46204</v>
      </c>
      <c r="C6284" s="1" t="n">
        <v>100</v>
      </c>
      <c r="D6284" s="1" t="s">
        <v>3877</v>
      </c>
      <c r="E6284" s="1" t="n">
        <v>33</v>
      </c>
      <c r="F6284" s="1" t="s">
        <v>93</v>
      </c>
      <c r="I6284" s="1" t="n">
        <v>1335902</v>
      </c>
      <c r="J6284" s="1" t="n">
        <v>100006</v>
      </c>
      <c r="K6284" s="1" t="n">
        <v>7</v>
      </c>
      <c r="L6284" s="1" t="s">
        <v>3853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7" t="n">
        <v>46204</v>
      </c>
      <c r="C6285" s="1" t="n">
        <v>100</v>
      </c>
      <c r="D6285" s="1" t="s">
        <v>3877</v>
      </c>
      <c r="E6285" s="1" t="n">
        <v>33</v>
      </c>
      <c r="F6285" s="1" t="s">
        <v>93</v>
      </c>
      <c r="I6285" s="1" t="n">
        <v>1335902</v>
      </c>
      <c r="J6285" s="1" t="n">
        <v>100007</v>
      </c>
      <c r="K6285" s="1" t="n">
        <v>8</v>
      </c>
      <c r="L6285" s="1" t="s">
        <v>3854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7" t="n">
        <v>46204</v>
      </c>
      <c r="C6286" s="1" t="n">
        <v>100</v>
      </c>
      <c r="D6286" s="1" t="s">
        <v>3877</v>
      </c>
      <c r="E6286" s="1" t="n">
        <v>33</v>
      </c>
      <c r="F6286" s="1" t="s">
        <v>93</v>
      </c>
      <c r="I6286" s="1" t="n">
        <v>1335902</v>
      </c>
      <c r="J6286" s="1" t="n">
        <v>100008</v>
      </c>
      <c r="K6286" s="1" t="n">
        <v>9</v>
      </c>
      <c r="L6286" s="1" t="s">
        <v>3855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7" t="n">
        <v>46204</v>
      </c>
      <c r="C6287" s="1" t="n">
        <v>100</v>
      </c>
      <c r="D6287" s="1" t="s">
        <v>3877</v>
      </c>
      <c r="E6287" s="1" t="n">
        <v>33</v>
      </c>
      <c r="F6287" s="1" t="s">
        <v>93</v>
      </c>
      <c r="I6287" s="1" t="n">
        <v>1335902</v>
      </c>
      <c r="J6287" s="1" t="n">
        <v>100011</v>
      </c>
      <c r="K6287" s="1" t="n">
        <v>12</v>
      </c>
      <c r="L6287" s="1" t="s">
        <v>3856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7" t="n">
        <v>46204</v>
      </c>
      <c r="C6288" s="1" t="n">
        <v>100</v>
      </c>
      <c r="D6288" s="1" t="s">
        <v>3877</v>
      </c>
      <c r="E6288" s="1" t="n">
        <v>33</v>
      </c>
      <c r="F6288" s="1" t="s">
        <v>93</v>
      </c>
      <c r="I6288" s="1" t="n">
        <v>1335902</v>
      </c>
      <c r="J6288" s="1" t="n">
        <v>100012</v>
      </c>
      <c r="K6288" s="1" t="n">
        <v>13</v>
      </c>
      <c r="L6288" s="1" t="s">
        <v>3857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7" t="n">
        <v>46204</v>
      </c>
      <c r="C6289" s="1" t="n">
        <v>100</v>
      </c>
      <c r="D6289" s="1" t="s">
        <v>3877</v>
      </c>
      <c r="E6289" s="1" t="n">
        <v>33</v>
      </c>
      <c r="F6289" s="1" t="s">
        <v>93</v>
      </c>
      <c r="I6289" s="1" t="n">
        <v>1335902</v>
      </c>
      <c r="J6289" s="1" t="n">
        <v>100013</v>
      </c>
      <c r="K6289" s="1" t="n">
        <v>14</v>
      </c>
      <c r="L6289" s="1" t="s">
        <v>3858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7" t="n">
        <v>46204</v>
      </c>
      <c r="C6290" s="1" t="n">
        <v>100</v>
      </c>
      <c r="D6290" s="1" t="s">
        <v>3877</v>
      </c>
      <c r="E6290" s="1" t="n">
        <v>33</v>
      </c>
      <c r="F6290" s="1" t="s">
        <v>93</v>
      </c>
      <c r="I6290" s="1" t="n">
        <v>1335902</v>
      </c>
      <c r="J6290" s="1" t="n">
        <v>100014</v>
      </c>
      <c r="K6290" s="1" t="n">
        <v>15</v>
      </c>
      <c r="L6290" s="1" t="s">
        <v>3859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7" t="n">
        <v>46204</v>
      </c>
      <c r="C6291" s="1" t="n">
        <v>100</v>
      </c>
      <c r="D6291" s="1" t="s">
        <v>3877</v>
      </c>
      <c r="E6291" s="1" t="n">
        <v>33</v>
      </c>
      <c r="F6291" s="1" t="s">
        <v>93</v>
      </c>
      <c r="I6291" s="1" t="n">
        <v>1335902</v>
      </c>
      <c r="J6291" s="1" t="n">
        <v>100015</v>
      </c>
      <c r="K6291" s="1" t="n">
        <v>16</v>
      </c>
      <c r="L6291" s="1" t="s">
        <v>3860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7" t="n">
        <v>46204</v>
      </c>
      <c r="C6292" s="1" t="n">
        <v>100</v>
      </c>
      <c r="D6292" s="1" t="s">
        <v>3877</v>
      </c>
      <c r="E6292" s="1" t="n">
        <v>33</v>
      </c>
      <c r="F6292" s="1" t="s">
        <v>93</v>
      </c>
      <c r="I6292" s="1" t="n">
        <v>1335902</v>
      </c>
      <c r="J6292" s="1" t="n">
        <v>100016</v>
      </c>
      <c r="K6292" s="1" t="n">
        <v>17</v>
      </c>
      <c r="L6292" s="1" t="s">
        <v>3861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7" t="n">
        <v>46204</v>
      </c>
      <c r="C6293" s="1" t="n">
        <v>100</v>
      </c>
      <c r="D6293" s="1" t="s">
        <v>3877</v>
      </c>
      <c r="E6293" s="1" t="n">
        <v>33</v>
      </c>
      <c r="F6293" s="1" t="s">
        <v>93</v>
      </c>
      <c r="I6293" s="1" t="n">
        <v>1335902</v>
      </c>
      <c r="J6293" s="1" t="n">
        <v>100017</v>
      </c>
      <c r="K6293" s="1" t="n">
        <v>18</v>
      </c>
      <c r="L6293" s="1" t="s">
        <v>3862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7" t="n">
        <v>46204</v>
      </c>
      <c r="C6294" s="1" t="n">
        <v>100</v>
      </c>
      <c r="D6294" s="1" t="s">
        <v>3877</v>
      </c>
      <c r="E6294" s="1" t="n">
        <v>33</v>
      </c>
      <c r="F6294" s="1" t="s">
        <v>93</v>
      </c>
      <c r="I6294" s="1" t="n">
        <v>1335902</v>
      </c>
      <c r="J6294" s="1" t="n">
        <v>100019</v>
      </c>
      <c r="K6294" s="1" t="n">
        <v>20</v>
      </c>
      <c r="L6294" s="1" t="s">
        <v>3863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7" t="n">
        <v>46204</v>
      </c>
      <c r="C6295" s="1" t="n">
        <v>100</v>
      </c>
      <c r="D6295" s="1" t="s">
        <v>3877</v>
      </c>
      <c r="E6295" s="1" t="n">
        <v>33</v>
      </c>
      <c r="F6295" s="1" t="s">
        <v>93</v>
      </c>
      <c r="I6295" s="1" t="n">
        <v>1335902</v>
      </c>
      <c r="J6295" s="1" t="n">
        <v>100020</v>
      </c>
      <c r="K6295" s="1" t="n">
        <v>21</v>
      </c>
      <c r="L6295" s="1" t="s">
        <v>3864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7" t="n">
        <v>46204</v>
      </c>
      <c r="C6296" s="1" t="n">
        <v>100</v>
      </c>
      <c r="D6296" s="1" t="s">
        <v>3877</v>
      </c>
      <c r="E6296" s="1" t="n">
        <v>33</v>
      </c>
      <c r="F6296" s="1" t="s">
        <v>93</v>
      </c>
      <c r="I6296" s="1" t="n">
        <v>1335902</v>
      </c>
      <c r="J6296" s="1" t="n">
        <v>100053</v>
      </c>
      <c r="K6296" s="1" t="n">
        <v>54</v>
      </c>
      <c r="L6296" s="1" t="s">
        <v>3866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7" t="n">
        <v>46204</v>
      </c>
      <c r="C6297" s="1" t="n">
        <v>100</v>
      </c>
      <c r="D6297" s="1" t="s">
        <v>3877</v>
      </c>
      <c r="E6297" s="1" t="n">
        <v>33</v>
      </c>
      <c r="F6297" s="1" t="s">
        <v>93</v>
      </c>
      <c r="I6297" s="1" t="n">
        <v>1335902</v>
      </c>
      <c r="J6297" s="1" t="n">
        <v>100638</v>
      </c>
      <c r="K6297" s="1" t="n">
        <v>508</v>
      </c>
      <c r="L6297" s="1" t="s">
        <v>3867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7" t="n">
        <v>46204</v>
      </c>
      <c r="C6298" s="1" t="n">
        <v>100</v>
      </c>
      <c r="D6298" s="1" t="s">
        <v>3877</v>
      </c>
      <c r="E6298" s="1" t="n">
        <v>33</v>
      </c>
      <c r="F6298" s="1" t="s">
        <v>93</v>
      </c>
      <c r="I6298" s="1" t="n">
        <v>1335902</v>
      </c>
      <c r="J6298" s="1" t="n">
        <v>100520</v>
      </c>
      <c r="K6298" s="1" t="n">
        <v>507</v>
      </c>
      <c r="L6298" s="1" t="s">
        <v>3868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7" t="n">
        <v>46204</v>
      </c>
      <c r="C6299" s="1" t="n">
        <v>100</v>
      </c>
      <c r="D6299" s="1" t="s">
        <v>3877</v>
      </c>
      <c r="E6299" s="1" t="n">
        <v>33</v>
      </c>
      <c r="F6299" s="1" t="s">
        <v>93</v>
      </c>
      <c r="I6299" s="1" t="n">
        <v>1335902</v>
      </c>
      <c r="J6299" s="1" t="n">
        <v>100319</v>
      </c>
      <c r="K6299" s="1" t="n">
        <v>73453</v>
      </c>
      <c r="L6299" s="1" t="s">
        <v>3869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7" t="n">
        <v>46204</v>
      </c>
      <c r="C6300" s="1" t="n">
        <v>100</v>
      </c>
      <c r="D6300" s="1" t="s">
        <v>3877</v>
      </c>
      <c r="E6300" s="1" t="n">
        <v>33</v>
      </c>
      <c r="F6300" s="1" t="s">
        <v>93</v>
      </c>
      <c r="I6300" s="1" t="n">
        <v>1335902</v>
      </c>
      <c r="J6300" s="1" t="n">
        <v>110455</v>
      </c>
      <c r="K6300" s="1" t="n">
        <v>53212</v>
      </c>
      <c r="L6300" s="1" t="s">
        <v>3870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7" t="n">
        <v>46204</v>
      </c>
      <c r="C6301" s="1" t="n">
        <v>171</v>
      </c>
      <c r="D6301" s="1" t="s">
        <v>3878</v>
      </c>
      <c r="E6301" s="1" t="n">
        <v>1107</v>
      </c>
      <c r="F6301" s="1" t="s">
        <v>155</v>
      </c>
      <c r="I6301" s="1" t="n">
        <v>423616</v>
      </c>
      <c r="J6301" s="1" t="n">
        <v>25381</v>
      </c>
      <c r="K6301" s="1" t="n">
        <v>7895144893730</v>
      </c>
      <c r="L6301" s="1" t="s">
        <v>6305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7" t="n">
        <v>46205</v>
      </c>
      <c r="C6302" s="1" t="n">
        <v>1</v>
      </c>
      <c r="D6302" s="1" t="s">
        <v>3781</v>
      </c>
      <c r="E6302" s="1" t="n">
        <v>10018</v>
      </c>
      <c r="F6302" s="1" t="s">
        <v>368</v>
      </c>
      <c r="I6302" s="1" t="n">
        <v>320</v>
      </c>
      <c r="J6302" s="1" t="n">
        <v>100933</v>
      </c>
      <c r="K6302" s="1" t="n">
        <v>7896982100059</v>
      </c>
      <c r="L6302" s="1" t="s">
        <v>3880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7" t="n">
        <v>46205</v>
      </c>
      <c r="C6303" s="1" t="n">
        <v>1</v>
      </c>
      <c r="D6303" s="1" t="s">
        <v>3781</v>
      </c>
      <c r="E6303" s="1" t="n">
        <v>10018</v>
      </c>
      <c r="F6303" s="1" t="s">
        <v>368</v>
      </c>
      <c r="I6303" s="1" t="n">
        <v>320</v>
      </c>
      <c r="J6303" s="1" t="n">
        <v>101974</v>
      </c>
      <c r="K6303" s="1" t="n">
        <v>7897272900120</v>
      </c>
      <c r="L6303" s="1" t="s">
        <v>6306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7" t="n">
        <v>46205</v>
      </c>
      <c r="C6304" s="1" t="n">
        <v>1</v>
      </c>
      <c r="D6304" s="1" t="s">
        <v>3781</v>
      </c>
      <c r="E6304" s="1" t="n">
        <v>10018</v>
      </c>
      <c r="F6304" s="1" t="s">
        <v>368</v>
      </c>
      <c r="I6304" s="1" t="n">
        <v>320</v>
      </c>
      <c r="J6304" s="1" t="n">
        <v>101977</v>
      </c>
      <c r="K6304" s="1" t="n">
        <v>7897272900151</v>
      </c>
      <c r="L6304" s="1" t="s">
        <v>6307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7" t="n">
        <v>46205</v>
      </c>
      <c r="C6305" s="1" t="n">
        <v>1</v>
      </c>
      <c r="D6305" s="1" t="s">
        <v>3781</v>
      </c>
      <c r="E6305" s="1" t="n">
        <v>10018</v>
      </c>
      <c r="F6305" s="1" t="s">
        <v>368</v>
      </c>
      <c r="I6305" s="1" t="n">
        <v>320</v>
      </c>
      <c r="J6305" s="1" t="n">
        <v>102054</v>
      </c>
      <c r="K6305" s="1" t="n">
        <v>7894000030470</v>
      </c>
      <c r="L6305" s="1" t="s">
        <v>6308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7" t="n">
        <v>46205</v>
      </c>
      <c r="C6306" s="1" t="n">
        <v>1</v>
      </c>
      <c r="D6306" s="1" t="s">
        <v>3781</v>
      </c>
      <c r="E6306" s="1" t="n">
        <v>10018</v>
      </c>
      <c r="F6306" s="1" t="s">
        <v>368</v>
      </c>
      <c r="I6306" s="1" t="n">
        <v>320</v>
      </c>
      <c r="J6306" s="1" t="n">
        <v>80005</v>
      </c>
      <c r="K6306" s="1" t="n">
        <v>7891000457092</v>
      </c>
      <c r="L6306" s="1" t="s">
        <v>6159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7" t="n">
        <v>46205</v>
      </c>
      <c r="C6307" s="1" t="n">
        <v>1</v>
      </c>
      <c r="D6307" s="1" t="s">
        <v>3781</v>
      </c>
      <c r="E6307" s="1" t="n">
        <v>10018</v>
      </c>
      <c r="F6307" s="1" t="s">
        <v>368</v>
      </c>
      <c r="I6307" s="1" t="n">
        <v>320</v>
      </c>
      <c r="J6307" s="1" t="n">
        <v>81180</v>
      </c>
      <c r="K6307" s="1" t="n">
        <v>7891000457368</v>
      </c>
      <c r="L6307" s="1" t="s">
        <v>6309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7" t="n">
        <v>46205</v>
      </c>
      <c r="C6308" s="1" t="n">
        <v>1</v>
      </c>
      <c r="D6308" s="1" t="s">
        <v>3781</v>
      </c>
      <c r="E6308" s="1" t="n">
        <v>1328</v>
      </c>
      <c r="F6308" s="1" t="s">
        <v>363</v>
      </c>
      <c r="I6308" s="1" t="n">
        <v>3942</v>
      </c>
      <c r="J6308" s="1" t="n">
        <v>50310</v>
      </c>
      <c r="K6308" s="1" t="n">
        <v>7898588380101</v>
      </c>
      <c r="L6308" s="1" t="s">
        <v>6310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7" t="n">
        <v>46205</v>
      </c>
      <c r="C6309" s="1" t="n">
        <v>1</v>
      </c>
      <c r="D6309" s="1" t="s">
        <v>3781</v>
      </c>
      <c r="E6309" s="1" t="n">
        <v>1328</v>
      </c>
      <c r="F6309" s="1" t="s">
        <v>363</v>
      </c>
      <c r="I6309" s="1" t="n">
        <v>3942</v>
      </c>
      <c r="J6309" s="1" t="n">
        <v>21045</v>
      </c>
      <c r="K6309" s="1" t="n">
        <v>7898588380255</v>
      </c>
      <c r="L6309" s="1" t="s">
        <v>6123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7" t="n">
        <v>46205</v>
      </c>
      <c r="C6310" s="1" t="n">
        <v>1</v>
      </c>
      <c r="D6310" s="1" t="s">
        <v>3781</v>
      </c>
      <c r="E6310" s="1" t="n">
        <v>1328</v>
      </c>
      <c r="F6310" s="1" t="s">
        <v>363</v>
      </c>
      <c r="I6310" s="1" t="n">
        <v>3942</v>
      </c>
      <c r="J6310" s="1" t="n">
        <v>21060</v>
      </c>
      <c r="K6310" s="1" t="n">
        <v>7898588380118</v>
      </c>
      <c r="L6310" s="1" t="s">
        <v>3920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7" t="n">
        <v>46205</v>
      </c>
      <c r="C6311" s="1" t="n">
        <v>1</v>
      </c>
      <c r="D6311" s="1" t="s">
        <v>3781</v>
      </c>
      <c r="E6311" s="1" t="n">
        <v>1328</v>
      </c>
      <c r="F6311" s="1" t="s">
        <v>363</v>
      </c>
      <c r="I6311" s="1" t="n">
        <v>3942</v>
      </c>
      <c r="J6311" s="1" t="n">
        <v>31782</v>
      </c>
      <c r="K6311" s="1" t="n">
        <v>7898588380132</v>
      </c>
      <c r="L6311" s="1" t="s">
        <v>3921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7" t="n">
        <v>46205</v>
      </c>
      <c r="C6312" s="1" t="n">
        <v>1</v>
      </c>
      <c r="D6312" s="1" t="s">
        <v>3781</v>
      </c>
      <c r="E6312" s="1" t="n">
        <v>1328</v>
      </c>
      <c r="F6312" s="1" t="s">
        <v>363</v>
      </c>
      <c r="I6312" s="1" t="n">
        <v>3942</v>
      </c>
      <c r="J6312" s="1" t="n">
        <v>31784</v>
      </c>
      <c r="K6312" s="1" t="n">
        <v>7898588380545</v>
      </c>
      <c r="L6312" s="1" t="s">
        <v>3922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7" t="n">
        <v>46205</v>
      </c>
      <c r="C6313" s="1" t="n">
        <v>1</v>
      </c>
      <c r="D6313" s="1" t="s">
        <v>3781</v>
      </c>
      <c r="E6313" s="1" t="n">
        <v>1328</v>
      </c>
      <c r="F6313" s="1" t="s">
        <v>363</v>
      </c>
      <c r="I6313" s="1" t="n">
        <v>3942</v>
      </c>
      <c r="J6313" s="1" t="n">
        <v>31790</v>
      </c>
      <c r="K6313" s="1" t="n">
        <v>7898588380231</v>
      </c>
      <c r="L6313" s="1" t="s">
        <v>3924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7" t="n">
        <v>46205</v>
      </c>
      <c r="C6314" s="1" t="n">
        <v>1</v>
      </c>
      <c r="D6314" s="1" t="s">
        <v>3781</v>
      </c>
      <c r="E6314" s="1" t="n">
        <v>1639</v>
      </c>
      <c r="F6314" s="1" t="s">
        <v>1224</v>
      </c>
      <c r="I6314" s="1" t="n">
        <v>7084</v>
      </c>
      <c r="J6314" s="1" t="n">
        <v>72218</v>
      </c>
      <c r="K6314" s="1" t="n">
        <v>7898971278060</v>
      </c>
      <c r="L6314" s="1" t="s">
        <v>6311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7" t="n">
        <v>46205</v>
      </c>
      <c r="C6315" s="1" t="n">
        <v>1</v>
      </c>
      <c r="D6315" s="1" t="s">
        <v>3781</v>
      </c>
      <c r="E6315" s="1" t="n">
        <v>1639</v>
      </c>
      <c r="F6315" s="1" t="s">
        <v>1224</v>
      </c>
      <c r="I6315" s="1" t="n">
        <v>7084</v>
      </c>
      <c r="J6315" s="1" t="n">
        <v>72683</v>
      </c>
      <c r="K6315" s="1" t="n">
        <v>7898971278008</v>
      </c>
      <c r="L6315" s="1" t="s">
        <v>6312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7" t="n">
        <v>46205</v>
      </c>
      <c r="C6316" s="1" t="n">
        <v>1</v>
      </c>
      <c r="D6316" s="1" t="s">
        <v>3781</v>
      </c>
      <c r="E6316" s="1" t="n">
        <v>1921</v>
      </c>
      <c r="F6316" s="1" t="s">
        <v>276</v>
      </c>
      <c r="I6316" s="1" t="n">
        <v>20994</v>
      </c>
      <c r="J6316" s="1" t="n">
        <v>37867</v>
      </c>
      <c r="K6316" s="1" t="n">
        <v>7896383000590</v>
      </c>
      <c r="L6316" s="1" t="s">
        <v>4888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7" t="n">
        <v>46205</v>
      </c>
      <c r="C6317" s="1" t="n">
        <v>1</v>
      </c>
      <c r="D6317" s="1" t="s">
        <v>3781</v>
      </c>
      <c r="E6317" s="1" t="n">
        <v>1921</v>
      </c>
      <c r="F6317" s="1" t="s">
        <v>276</v>
      </c>
      <c r="I6317" s="1" t="n">
        <v>20994</v>
      </c>
      <c r="J6317" s="1" t="n">
        <v>45435</v>
      </c>
      <c r="K6317" s="1" t="n">
        <v>7908031500694</v>
      </c>
      <c r="L6317" s="1" t="s">
        <v>4889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7" t="n">
        <v>46205</v>
      </c>
      <c r="C6318" s="1" t="n">
        <v>1</v>
      </c>
      <c r="D6318" s="1" t="s">
        <v>3781</v>
      </c>
      <c r="E6318" s="1" t="n">
        <v>1921</v>
      </c>
      <c r="F6318" s="1" t="s">
        <v>276</v>
      </c>
      <c r="I6318" s="1" t="n">
        <v>20994</v>
      </c>
      <c r="J6318" s="1" t="n">
        <v>45512</v>
      </c>
      <c r="K6318" s="1" t="n">
        <v>7899085120023</v>
      </c>
      <c r="L6318" s="1" t="s">
        <v>4890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7" t="n">
        <v>46205</v>
      </c>
      <c r="C6319" s="1" t="n">
        <v>1</v>
      </c>
      <c r="D6319" s="1" t="s">
        <v>3781</v>
      </c>
      <c r="E6319" s="1" t="n">
        <v>1921</v>
      </c>
      <c r="F6319" s="1" t="s">
        <v>276</v>
      </c>
      <c r="I6319" s="1" t="n">
        <v>20994</v>
      </c>
      <c r="J6319" s="1" t="n">
        <v>45856</v>
      </c>
      <c r="K6319" s="1" t="n">
        <v>7899085120443</v>
      </c>
      <c r="L6319" s="1" t="s">
        <v>4892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7" t="n">
        <v>46205</v>
      </c>
      <c r="C6320" s="1" t="n">
        <v>1</v>
      </c>
      <c r="D6320" s="1" t="s">
        <v>3781</v>
      </c>
      <c r="E6320" s="1" t="n">
        <v>1921</v>
      </c>
      <c r="F6320" s="1" t="s">
        <v>276</v>
      </c>
      <c r="I6320" s="1" t="n">
        <v>20994</v>
      </c>
      <c r="J6320" s="1" t="n">
        <v>46077</v>
      </c>
      <c r="K6320" s="1" t="n">
        <v>7899085120221</v>
      </c>
      <c r="L6320" s="1" t="s">
        <v>4893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7" t="n">
        <v>46205</v>
      </c>
      <c r="C6321" s="1" t="n">
        <v>1</v>
      </c>
      <c r="D6321" s="1" t="s">
        <v>3781</v>
      </c>
      <c r="E6321" s="1" t="n">
        <v>1921</v>
      </c>
      <c r="F6321" s="1" t="s">
        <v>276</v>
      </c>
      <c r="I6321" s="1" t="n">
        <v>20994</v>
      </c>
      <c r="J6321" s="1" t="n">
        <v>46078</v>
      </c>
      <c r="K6321" s="1" t="n">
        <v>7899085120016</v>
      </c>
      <c r="L6321" s="1" t="s">
        <v>4894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7" t="n">
        <v>46205</v>
      </c>
      <c r="C6322" s="1" t="n">
        <v>1</v>
      </c>
      <c r="D6322" s="1" t="s">
        <v>3781</v>
      </c>
      <c r="E6322" s="1" t="n">
        <v>1921</v>
      </c>
      <c r="F6322" s="1" t="s">
        <v>276</v>
      </c>
      <c r="I6322" s="1" t="n">
        <v>20994</v>
      </c>
      <c r="J6322" s="1" t="n">
        <v>46080</v>
      </c>
      <c r="K6322" s="1" t="n">
        <v>7899085120603</v>
      </c>
      <c r="L6322" s="1" t="s">
        <v>4895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7" t="n">
        <v>46205</v>
      </c>
      <c r="C6323" s="1" t="n">
        <v>1</v>
      </c>
      <c r="D6323" s="1" t="s">
        <v>3781</v>
      </c>
      <c r="E6323" s="1" t="n">
        <v>1921</v>
      </c>
      <c r="F6323" s="1" t="s">
        <v>276</v>
      </c>
      <c r="I6323" s="1" t="n">
        <v>20994</v>
      </c>
      <c r="J6323" s="1" t="n">
        <v>46087</v>
      </c>
      <c r="K6323" s="1" t="n">
        <v>7899085120559</v>
      </c>
      <c r="L6323" s="1" t="s">
        <v>4896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7" t="n">
        <v>46205</v>
      </c>
      <c r="C6324" s="1" t="n">
        <v>1</v>
      </c>
      <c r="D6324" s="1" t="s">
        <v>3781</v>
      </c>
      <c r="E6324" s="1" t="n">
        <v>1921</v>
      </c>
      <c r="F6324" s="1" t="s">
        <v>276</v>
      </c>
      <c r="I6324" s="1" t="n">
        <v>20994</v>
      </c>
      <c r="J6324" s="1" t="n">
        <v>46089</v>
      </c>
      <c r="K6324" s="1" t="n">
        <v>7899085120542</v>
      </c>
      <c r="L6324" s="1" t="s">
        <v>4898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7" t="n">
        <v>46205</v>
      </c>
      <c r="C6325" s="1" t="n">
        <v>1</v>
      </c>
      <c r="D6325" s="1" t="s">
        <v>3781</v>
      </c>
      <c r="E6325" s="1" t="n">
        <v>1921</v>
      </c>
      <c r="F6325" s="1" t="s">
        <v>276</v>
      </c>
      <c r="I6325" s="1" t="n">
        <v>20994</v>
      </c>
      <c r="J6325" s="1" t="n">
        <v>46093</v>
      </c>
      <c r="K6325" s="1" t="n">
        <v>7899085120597</v>
      </c>
      <c r="L6325" s="1" t="s">
        <v>4901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7" t="n">
        <v>46205</v>
      </c>
      <c r="C6326" s="1" t="n">
        <v>1</v>
      </c>
      <c r="D6326" s="1" t="s">
        <v>3781</v>
      </c>
      <c r="E6326" s="1" t="n">
        <v>1921</v>
      </c>
      <c r="F6326" s="1" t="s">
        <v>276</v>
      </c>
      <c r="I6326" s="1" t="n">
        <v>20994</v>
      </c>
      <c r="J6326" s="1" t="n">
        <v>46094</v>
      </c>
      <c r="K6326" s="1" t="n">
        <v>7899085120580</v>
      </c>
      <c r="L6326" s="1" t="s">
        <v>6313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7" t="n">
        <v>46205</v>
      </c>
      <c r="C6327" s="1" t="n">
        <v>1</v>
      </c>
      <c r="D6327" s="1" t="s">
        <v>3781</v>
      </c>
      <c r="E6327" s="1" t="n">
        <v>1921</v>
      </c>
      <c r="F6327" s="1" t="s">
        <v>276</v>
      </c>
      <c r="I6327" s="1" t="n">
        <v>20994</v>
      </c>
      <c r="J6327" s="1" t="n">
        <v>46095</v>
      </c>
      <c r="K6327" s="1" t="n">
        <v>7899085120641</v>
      </c>
      <c r="L6327" s="1" t="s">
        <v>6314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7" t="n">
        <v>46205</v>
      </c>
      <c r="C6328" s="1" t="n">
        <v>1</v>
      </c>
      <c r="D6328" s="1" t="s">
        <v>3781</v>
      </c>
      <c r="E6328" s="1" t="n">
        <v>1921</v>
      </c>
      <c r="F6328" s="1" t="s">
        <v>276</v>
      </c>
      <c r="I6328" s="1" t="n">
        <v>20994</v>
      </c>
      <c r="J6328" s="1" t="n">
        <v>46588</v>
      </c>
      <c r="K6328" s="1" t="n">
        <v>7899085120924</v>
      </c>
      <c r="L6328" s="1" t="s">
        <v>4902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7" t="n">
        <v>46205</v>
      </c>
      <c r="C6329" s="1" t="n">
        <v>1</v>
      </c>
      <c r="D6329" s="1" t="s">
        <v>3781</v>
      </c>
      <c r="E6329" s="1" t="n">
        <v>1921</v>
      </c>
      <c r="F6329" s="1" t="s">
        <v>276</v>
      </c>
      <c r="I6329" s="1" t="n">
        <v>20994</v>
      </c>
      <c r="J6329" s="1" t="n">
        <v>47025</v>
      </c>
      <c r="K6329" s="1" t="n">
        <v>7899085120160</v>
      </c>
      <c r="L6329" s="1" t="s">
        <v>4903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7" t="n">
        <v>46205</v>
      </c>
      <c r="C6330" s="1" t="n">
        <v>1</v>
      </c>
      <c r="D6330" s="1" t="s">
        <v>3781</v>
      </c>
      <c r="E6330" s="1" t="n">
        <v>1921</v>
      </c>
      <c r="F6330" s="1" t="s">
        <v>276</v>
      </c>
      <c r="I6330" s="1" t="n">
        <v>20994</v>
      </c>
      <c r="J6330" s="1" t="n">
        <v>47041</v>
      </c>
      <c r="K6330" s="1" t="n">
        <v>7899085120252</v>
      </c>
      <c r="L6330" s="1" t="s">
        <v>4904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7" t="n">
        <v>46205</v>
      </c>
      <c r="C6331" s="1" t="n">
        <v>1</v>
      </c>
      <c r="D6331" s="1" t="s">
        <v>3781</v>
      </c>
      <c r="E6331" s="1" t="n">
        <v>1921</v>
      </c>
      <c r="F6331" s="1" t="s">
        <v>276</v>
      </c>
      <c r="I6331" s="1" t="n">
        <v>20994</v>
      </c>
      <c r="J6331" s="1" t="n">
        <v>47042</v>
      </c>
      <c r="K6331" s="1" t="n">
        <v>7899085120061</v>
      </c>
      <c r="L6331" s="1" t="s">
        <v>4905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7" t="n">
        <v>46205</v>
      </c>
      <c r="C6332" s="1" t="n">
        <v>1</v>
      </c>
      <c r="D6332" s="1" t="s">
        <v>3781</v>
      </c>
      <c r="E6332" s="1" t="n">
        <v>1921</v>
      </c>
      <c r="F6332" s="1" t="s">
        <v>276</v>
      </c>
      <c r="I6332" s="1" t="n">
        <v>20994</v>
      </c>
      <c r="J6332" s="1" t="n">
        <v>47047</v>
      </c>
      <c r="K6332" s="1" t="n">
        <v>7899085120108</v>
      </c>
      <c r="L6332" s="1" t="s">
        <v>4909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7" t="n">
        <v>46205</v>
      </c>
      <c r="C6333" s="1" t="n">
        <v>1</v>
      </c>
      <c r="D6333" s="1" t="s">
        <v>3781</v>
      </c>
      <c r="E6333" s="1" t="n">
        <v>1921</v>
      </c>
      <c r="F6333" s="1" t="s">
        <v>276</v>
      </c>
      <c r="I6333" s="1" t="n">
        <v>20994</v>
      </c>
      <c r="J6333" s="1" t="n">
        <v>47049</v>
      </c>
      <c r="K6333" s="1" t="n">
        <v>7899085120474</v>
      </c>
      <c r="L6333" s="1" t="s">
        <v>4911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7" t="n">
        <v>46205</v>
      </c>
      <c r="C6334" s="1" t="n">
        <v>1</v>
      </c>
      <c r="D6334" s="1" t="s">
        <v>3781</v>
      </c>
      <c r="E6334" s="1" t="n">
        <v>1921</v>
      </c>
      <c r="F6334" s="1" t="s">
        <v>276</v>
      </c>
      <c r="I6334" s="1" t="n">
        <v>20994</v>
      </c>
      <c r="J6334" s="1" t="n">
        <v>47050</v>
      </c>
      <c r="K6334" s="1" t="n">
        <v>7899085120146</v>
      </c>
      <c r="L6334" s="1" t="s">
        <v>4912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7" t="n">
        <v>46205</v>
      </c>
      <c r="C6335" s="1" t="n">
        <v>1</v>
      </c>
      <c r="D6335" s="1" t="s">
        <v>3781</v>
      </c>
      <c r="E6335" s="1" t="n">
        <v>1921</v>
      </c>
      <c r="F6335" s="1" t="s">
        <v>276</v>
      </c>
      <c r="I6335" s="1" t="n">
        <v>20994</v>
      </c>
      <c r="J6335" s="1" t="n">
        <v>47051</v>
      </c>
      <c r="K6335" s="1" t="n">
        <v>7899085120825</v>
      </c>
      <c r="L6335" s="1" t="s">
        <v>6315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7" t="n">
        <v>46205</v>
      </c>
      <c r="C6336" s="1" t="n">
        <v>1</v>
      </c>
      <c r="D6336" s="1" t="s">
        <v>3781</v>
      </c>
      <c r="E6336" s="1" t="n">
        <v>1921</v>
      </c>
      <c r="F6336" s="1" t="s">
        <v>276</v>
      </c>
      <c r="I6336" s="1" t="n">
        <v>20994</v>
      </c>
      <c r="J6336" s="1" t="n">
        <v>47064</v>
      </c>
      <c r="K6336" s="1" t="n">
        <v>7899085120122</v>
      </c>
      <c r="L6336" s="1" t="s">
        <v>4913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7" t="n">
        <v>46205</v>
      </c>
      <c r="C6337" s="1" t="n">
        <v>1</v>
      </c>
      <c r="D6337" s="1" t="s">
        <v>3781</v>
      </c>
      <c r="E6337" s="1" t="n">
        <v>1921</v>
      </c>
      <c r="F6337" s="1" t="s">
        <v>276</v>
      </c>
      <c r="I6337" s="1" t="n">
        <v>20994</v>
      </c>
      <c r="J6337" s="1" t="n">
        <v>49805</v>
      </c>
      <c r="K6337" s="1" t="n">
        <v>7899085120887</v>
      </c>
      <c r="L6337" s="1" t="s">
        <v>6316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7" t="n">
        <v>46205</v>
      </c>
      <c r="C6338" s="1" t="n">
        <v>1</v>
      </c>
      <c r="D6338" s="1" t="s">
        <v>3781</v>
      </c>
      <c r="E6338" s="1" t="n">
        <v>1921</v>
      </c>
      <c r="F6338" s="1" t="s">
        <v>276</v>
      </c>
      <c r="I6338" s="1" t="n">
        <v>20994</v>
      </c>
      <c r="J6338" s="1" t="n">
        <v>49810</v>
      </c>
      <c r="K6338" s="1" t="n">
        <v>7899085120894</v>
      </c>
      <c r="L6338" s="1" t="s">
        <v>6317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7" t="n">
        <v>46205</v>
      </c>
      <c r="C6339" s="1" t="n">
        <v>1</v>
      </c>
      <c r="D6339" s="1" t="s">
        <v>3781</v>
      </c>
      <c r="E6339" s="1" t="n">
        <v>1921</v>
      </c>
      <c r="F6339" s="1" t="s">
        <v>276</v>
      </c>
      <c r="I6339" s="1" t="n">
        <v>20994</v>
      </c>
      <c r="J6339" s="1" t="n">
        <v>49811</v>
      </c>
      <c r="K6339" s="1" t="n">
        <v>7899085120917</v>
      </c>
      <c r="L6339" s="1" t="s">
        <v>4915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7" t="n">
        <v>46205</v>
      </c>
      <c r="C6340" s="1" t="n">
        <v>1</v>
      </c>
      <c r="D6340" s="1" t="s">
        <v>3781</v>
      </c>
      <c r="E6340" s="1" t="n">
        <v>1921</v>
      </c>
      <c r="F6340" s="1" t="s">
        <v>276</v>
      </c>
      <c r="I6340" s="1" t="n">
        <v>20994</v>
      </c>
      <c r="J6340" s="1" t="n">
        <v>50791</v>
      </c>
      <c r="K6340" s="1" t="n">
        <v>7899085120153</v>
      </c>
      <c r="L6340" s="1" t="s">
        <v>4918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7" t="n">
        <v>46205</v>
      </c>
      <c r="C6341" s="1" t="n">
        <v>1</v>
      </c>
      <c r="D6341" s="1" t="s">
        <v>3781</v>
      </c>
      <c r="E6341" s="1" t="n">
        <v>1921</v>
      </c>
      <c r="F6341" s="1" t="s">
        <v>276</v>
      </c>
      <c r="I6341" s="1" t="n">
        <v>20994</v>
      </c>
      <c r="J6341" s="1" t="n">
        <v>50792</v>
      </c>
      <c r="K6341" s="1" t="n">
        <v>7899085120139</v>
      </c>
      <c r="L6341" s="1" t="s">
        <v>6318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7" t="n">
        <v>46205</v>
      </c>
      <c r="C6342" s="1" t="n">
        <v>1</v>
      </c>
      <c r="D6342" s="1" t="s">
        <v>3781</v>
      </c>
      <c r="E6342" s="1" t="n">
        <v>703</v>
      </c>
      <c r="F6342" s="1" t="s">
        <v>1627</v>
      </c>
      <c r="I6342" s="1" t="n">
        <v>101974</v>
      </c>
      <c r="J6342" s="1" t="n">
        <v>30366</v>
      </c>
      <c r="K6342" s="1" t="n">
        <v>7896000597274</v>
      </c>
      <c r="L6342" s="1" t="s">
        <v>6319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7" t="n">
        <v>46205</v>
      </c>
      <c r="C6343" s="1" t="n">
        <v>1</v>
      </c>
      <c r="D6343" s="1" t="s">
        <v>3781</v>
      </c>
      <c r="E6343" s="1" t="n">
        <v>703</v>
      </c>
      <c r="F6343" s="1" t="s">
        <v>1627</v>
      </c>
      <c r="I6343" s="1" t="n">
        <v>101974</v>
      </c>
      <c r="J6343" s="1" t="n">
        <v>30367</v>
      </c>
      <c r="K6343" s="1" t="n">
        <v>7896000597281</v>
      </c>
      <c r="L6343" s="1" t="s">
        <v>6319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7" t="n">
        <v>46205</v>
      </c>
      <c r="C6344" s="1" t="n">
        <v>1</v>
      </c>
      <c r="D6344" s="1" t="s">
        <v>3781</v>
      </c>
      <c r="E6344" s="1" t="n">
        <v>703</v>
      </c>
      <c r="F6344" s="1" t="s">
        <v>1627</v>
      </c>
      <c r="I6344" s="1" t="n">
        <v>101974</v>
      </c>
      <c r="J6344" s="1" t="n">
        <v>30368</v>
      </c>
      <c r="K6344" s="1" t="n">
        <v>7896000597250</v>
      </c>
      <c r="L6344" s="1" t="s">
        <v>6319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7" t="n">
        <v>46205</v>
      </c>
      <c r="C6345" s="1" t="n">
        <v>1</v>
      </c>
      <c r="D6345" s="1" t="s">
        <v>3781</v>
      </c>
      <c r="E6345" s="1" t="n">
        <v>703</v>
      </c>
      <c r="F6345" s="1" t="s">
        <v>1627</v>
      </c>
      <c r="I6345" s="1" t="n">
        <v>101974</v>
      </c>
      <c r="J6345" s="1" t="n">
        <v>11460</v>
      </c>
      <c r="K6345" s="1" t="n">
        <v>7896005401200</v>
      </c>
      <c r="L6345" s="1" t="s">
        <v>6320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7" t="n">
        <v>46205</v>
      </c>
      <c r="C6346" s="1" t="n">
        <v>1</v>
      </c>
      <c r="D6346" s="1" t="s">
        <v>3781</v>
      </c>
      <c r="E6346" s="1" t="n">
        <v>703</v>
      </c>
      <c r="F6346" s="1" t="s">
        <v>1627</v>
      </c>
      <c r="I6346" s="1" t="n">
        <v>101974</v>
      </c>
      <c r="J6346" s="1" t="n">
        <v>11462</v>
      </c>
      <c r="K6346" s="1" t="n">
        <v>144650</v>
      </c>
      <c r="L6346" s="1" t="s">
        <v>6321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7" t="n">
        <v>46205</v>
      </c>
      <c r="C6347" s="1" t="n">
        <v>1</v>
      </c>
      <c r="D6347" s="1" t="s">
        <v>3781</v>
      </c>
      <c r="E6347" s="1" t="n">
        <v>703</v>
      </c>
      <c r="F6347" s="1" t="s">
        <v>1627</v>
      </c>
      <c r="I6347" s="1" t="n">
        <v>101974</v>
      </c>
      <c r="J6347" s="1" t="n">
        <v>12936</v>
      </c>
      <c r="K6347" s="1" t="n">
        <v>7896005401156</v>
      </c>
      <c r="L6347" s="1" t="s">
        <v>6322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7" t="n">
        <v>46205</v>
      </c>
      <c r="C6348" s="1" t="n">
        <v>1</v>
      </c>
      <c r="D6348" s="1" t="s">
        <v>3781</v>
      </c>
      <c r="E6348" s="1" t="n">
        <v>703</v>
      </c>
      <c r="F6348" s="1" t="s">
        <v>1627</v>
      </c>
      <c r="I6348" s="1" t="n">
        <v>101974</v>
      </c>
      <c r="J6348" s="1" t="n">
        <v>18201</v>
      </c>
      <c r="K6348" s="1" t="n">
        <v>7896000598226</v>
      </c>
      <c r="L6348" s="1" t="s">
        <v>6323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7" t="n">
        <v>46205</v>
      </c>
      <c r="C6349" s="1" t="n">
        <v>1</v>
      </c>
      <c r="D6349" s="1" t="s">
        <v>3781</v>
      </c>
      <c r="E6349" s="1" t="n">
        <v>703</v>
      </c>
      <c r="F6349" s="1" t="s">
        <v>1627</v>
      </c>
      <c r="I6349" s="1" t="n">
        <v>101974</v>
      </c>
      <c r="J6349" s="1" t="n">
        <v>27336</v>
      </c>
      <c r="K6349" s="1" t="n">
        <v>7896000595966</v>
      </c>
      <c r="L6349" s="1" t="s">
        <v>6324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7" t="n">
        <v>46205</v>
      </c>
      <c r="C6350" s="1" t="n">
        <v>1</v>
      </c>
      <c r="D6350" s="1" t="s">
        <v>3781</v>
      </c>
      <c r="E6350" s="1" t="n">
        <v>703</v>
      </c>
      <c r="F6350" s="1" t="s">
        <v>1627</v>
      </c>
      <c r="I6350" s="1" t="n">
        <v>101974</v>
      </c>
      <c r="J6350" s="1" t="n">
        <v>27337</v>
      </c>
      <c r="K6350" s="1" t="n">
        <v>7896000595980</v>
      </c>
      <c r="L6350" s="1" t="s">
        <v>6325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7" t="n">
        <v>46205</v>
      </c>
      <c r="C6351" s="1" t="n">
        <v>1</v>
      </c>
      <c r="D6351" s="1" t="s">
        <v>3781</v>
      </c>
      <c r="E6351" s="1" t="n">
        <v>703</v>
      </c>
      <c r="F6351" s="1" t="s">
        <v>1627</v>
      </c>
      <c r="I6351" s="1" t="n">
        <v>101974</v>
      </c>
      <c r="J6351" s="1" t="n">
        <v>27511</v>
      </c>
      <c r="K6351" s="1" t="n">
        <v>7896000595973</v>
      </c>
      <c r="L6351" s="1" t="s">
        <v>6324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7" t="n">
        <v>46205</v>
      </c>
      <c r="C6352" s="1" t="n">
        <v>1</v>
      </c>
      <c r="D6352" s="1" t="s">
        <v>3781</v>
      </c>
      <c r="E6352" s="1" t="n">
        <v>703</v>
      </c>
      <c r="F6352" s="1" t="s">
        <v>1627</v>
      </c>
      <c r="I6352" s="1" t="n">
        <v>101974</v>
      </c>
      <c r="J6352" s="1" t="n">
        <v>27544</v>
      </c>
      <c r="K6352" s="1" t="n">
        <v>7896000595959</v>
      </c>
      <c r="L6352" s="1" t="s">
        <v>6324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7" t="n">
        <v>46205</v>
      </c>
      <c r="C6353" s="1" t="n">
        <v>1</v>
      </c>
      <c r="D6353" s="1" t="s">
        <v>3781</v>
      </c>
      <c r="E6353" s="1" t="n">
        <v>703</v>
      </c>
      <c r="F6353" s="1" t="s">
        <v>1627</v>
      </c>
      <c r="I6353" s="1" t="n">
        <v>101974</v>
      </c>
      <c r="J6353" s="1" t="n">
        <v>29088</v>
      </c>
      <c r="K6353" s="1" t="n">
        <v>7896005401279</v>
      </c>
      <c r="L6353" s="1" t="s">
        <v>6326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7" t="n">
        <v>46205</v>
      </c>
      <c r="C6354" s="1" t="n">
        <v>1</v>
      </c>
      <c r="D6354" s="1" t="s">
        <v>3781</v>
      </c>
      <c r="E6354" s="1" t="n">
        <v>703</v>
      </c>
      <c r="F6354" s="1" t="s">
        <v>1627</v>
      </c>
      <c r="I6354" s="1" t="n">
        <v>101974</v>
      </c>
      <c r="J6354" s="1" t="n">
        <v>29100</v>
      </c>
      <c r="K6354" s="1" t="n">
        <v>7896005403556</v>
      </c>
      <c r="L6354" s="1" t="s">
        <v>6327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7" t="n">
        <v>46205</v>
      </c>
      <c r="C6355" s="1" t="n">
        <v>1</v>
      </c>
      <c r="D6355" s="1" t="s">
        <v>3781</v>
      </c>
      <c r="E6355" s="1" t="n">
        <v>703</v>
      </c>
      <c r="F6355" s="1" t="s">
        <v>1627</v>
      </c>
      <c r="I6355" s="1" t="n">
        <v>101974</v>
      </c>
      <c r="J6355" s="1" t="n">
        <v>57738</v>
      </c>
      <c r="K6355" s="1" t="n">
        <v>7896000597267</v>
      </c>
      <c r="L6355" s="1" t="s">
        <v>6328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7" t="n">
        <v>46205</v>
      </c>
      <c r="C6356" s="1" t="n">
        <v>1</v>
      </c>
      <c r="D6356" s="1" t="s">
        <v>3781</v>
      </c>
      <c r="E6356" s="1" t="n">
        <v>703</v>
      </c>
      <c r="F6356" s="1" t="s">
        <v>1627</v>
      </c>
      <c r="I6356" s="1" t="n">
        <v>101974</v>
      </c>
      <c r="J6356" s="1" t="n">
        <v>76935</v>
      </c>
      <c r="K6356" s="1" t="n">
        <v>60100602061</v>
      </c>
      <c r="L6356" s="1" t="s">
        <v>6329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7" t="n">
        <v>46205</v>
      </c>
      <c r="C6357" s="1" t="n">
        <v>1</v>
      </c>
      <c r="D6357" s="1" t="s">
        <v>3781</v>
      </c>
      <c r="E6357" s="1" t="n">
        <v>703</v>
      </c>
      <c r="F6357" s="1" t="s">
        <v>1627</v>
      </c>
      <c r="I6357" s="1" t="n">
        <v>101974</v>
      </c>
      <c r="J6357" s="1" t="n">
        <v>79593</v>
      </c>
      <c r="K6357" s="1" t="n">
        <v>7896005404195</v>
      </c>
      <c r="L6357" s="1" t="s">
        <v>6330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7" t="n">
        <v>46205</v>
      </c>
      <c r="C6358" s="1" t="n">
        <v>1</v>
      </c>
      <c r="D6358" s="1" t="s">
        <v>3781</v>
      </c>
      <c r="E6358" s="1" t="n">
        <v>1667</v>
      </c>
      <c r="F6358" s="1" t="s">
        <v>65</v>
      </c>
      <c r="I6358" s="1" t="n">
        <v>396010</v>
      </c>
      <c r="J6358" s="1" t="n">
        <v>106546</v>
      </c>
      <c r="K6358" s="1" t="n">
        <v>7898330150013</v>
      </c>
      <c r="L6358" s="1" t="s">
        <v>4737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7" t="n">
        <v>46205</v>
      </c>
      <c r="C6359" s="1" t="n">
        <v>1</v>
      </c>
      <c r="D6359" s="1" t="s">
        <v>3781</v>
      </c>
      <c r="E6359" s="1" t="n">
        <v>1667</v>
      </c>
      <c r="F6359" s="1" t="s">
        <v>65</v>
      </c>
      <c r="I6359" s="1" t="n">
        <v>396010</v>
      </c>
      <c r="J6359" s="1" t="n">
        <v>27948</v>
      </c>
      <c r="K6359" s="1" t="n">
        <v>7898215151807</v>
      </c>
      <c r="L6359" s="1" t="s">
        <v>6331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7" t="n">
        <v>46205</v>
      </c>
      <c r="C6360" s="1" t="n">
        <v>1</v>
      </c>
      <c r="D6360" s="1" t="s">
        <v>3781</v>
      </c>
      <c r="E6360" s="1" t="n">
        <v>1667</v>
      </c>
      <c r="F6360" s="1" t="s">
        <v>65</v>
      </c>
      <c r="I6360" s="1" t="n">
        <v>396010</v>
      </c>
      <c r="J6360" s="1" t="n">
        <v>29491</v>
      </c>
      <c r="K6360" s="1" t="n">
        <v>7896256604962</v>
      </c>
      <c r="L6360" s="1" t="s">
        <v>6332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7" t="n">
        <v>46205</v>
      </c>
      <c r="C6361" s="1" t="n">
        <v>1</v>
      </c>
      <c r="D6361" s="1" t="s">
        <v>3781</v>
      </c>
      <c r="E6361" s="1" t="n">
        <v>1667</v>
      </c>
      <c r="F6361" s="1" t="s">
        <v>65</v>
      </c>
      <c r="I6361" s="1" t="n">
        <v>396010</v>
      </c>
      <c r="J6361" s="1" t="n">
        <v>32084</v>
      </c>
      <c r="K6361" s="1" t="n">
        <v>7898215151814</v>
      </c>
      <c r="L6361" s="1" t="s">
        <v>6333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7" t="n">
        <v>46205</v>
      </c>
      <c r="C6362" s="1" t="n">
        <v>1</v>
      </c>
      <c r="D6362" s="1" t="s">
        <v>3781</v>
      </c>
      <c r="E6362" s="1" t="n">
        <v>1667</v>
      </c>
      <c r="F6362" s="1" t="s">
        <v>65</v>
      </c>
      <c r="I6362" s="1" t="n">
        <v>396010</v>
      </c>
      <c r="J6362" s="1" t="n">
        <v>55440</v>
      </c>
      <c r="K6362" s="1" t="n">
        <v>7898330152642</v>
      </c>
      <c r="L6362" s="1" t="s">
        <v>6334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7" t="n">
        <v>46205</v>
      </c>
      <c r="C6363" s="1" t="n">
        <v>1</v>
      </c>
      <c r="D6363" s="1" t="s">
        <v>3781</v>
      </c>
      <c r="E6363" s="1" t="n">
        <v>1667</v>
      </c>
      <c r="F6363" s="1" t="s">
        <v>65</v>
      </c>
      <c r="I6363" s="1" t="n">
        <v>396010</v>
      </c>
      <c r="J6363" s="1" t="n">
        <v>56194</v>
      </c>
      <c r="K6363" s="1" t="n">
        <v>7898330152659</v>
      </c>
      <c r="L6363" s="1" t="s">
        <v>4135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7" t="n">
        <v>46205</v>
      </c>
      <c r="C6364" s="1" t="n">
        <v>1</v>
      </c>
      <c r="D6364" s="1" t="s">
        <v>3781</v>
      </c>
      <c r="E6364" s="1" t="n">
        <v>1667</v>
      </c>
      <c r="F6364" s="1" t="s">
        <v>65</v>
      </c>
      <c r="I6364" s="1" t="n">
        <v>396010</v>
      </c>
      <c r="J6364" s="1" t="n">
        <v>75915</v>
      </c>
      <c r="K6364" s="1" t="n">
        <v>7898330152390</v>
      </c>
      <c r="L6364" s="1" t="s">
        <v>4740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7" t="n">
        <v>46205</v>
      </c>
      <c r="C6365" s="1" t="n">
        <v>1</v>
      </c>
      <c r="D6365" s="1" t="s">
        <v>3781</v>
      </c>
      <c r="E6365" s="1" t="n">
        <v>1667</v>
      </c>
      <c r="F6365" s="1" t="s">
        <v>65</v>
      </c>
      <c r="I6365" s="1" t="n">
        <v>396010</v>
      </c>
      <c r="J6365" s="1" t="n">
        <v>76256</v>
      </c>
      <c r="K6365" s="1" t="n">
        <v>7898330152475</v>
      </c>
      <c r="L6365" s="1" t="s">
        <v>4741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7" t="n">
        <v>46205</v>
      </c>
      <c r="C6366" s="1" t="n">
        <v>1</v>
      </c>
      <c r="D6366" s="1" t="s">
        <v>3781</v>
      </c>
      <c r="E6366" s="1" t="n">
        <v>1667</v>
      </c>
      <c r="F6366" s="1" t="s">
        <v>65</v>
      </c>
      <c r="I6366" s="1" t="n">
        <v>396010</v>
      </c>
      <c r="J6366" s="1" t="n">
        <v>76257</v>
      </c>
      <c r="K6366" s="1" t="n">
        <v>7898330152413</v>
      </c>
      <c r="L6366" s="1" t="s">
        <v>4742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7" t="n">
        <v>46205</v>
      </c>
      <c r="C6367" s="1" t="n">
        <v>1</v>
      </c>
      <c r="D6367" s="1" t="s">
        <v>3781</v>
      </c>
      <c r="E6367" s="1" t="n">
        <v>1675</v>
      </c>
      <c r="F6367" s="1" t="s">
        <v>103</v>
      </c>
      <c r="I6367" s="1" t="n">
        <v>496957</v>
      </c>
      <c r="J6367" s="1" t="n">
        <v>109763</v>
      </c>
      <c r="K6367" s="1" t="n">
        <v>7895265025690</v>
      </c>
      <c r="L6367" s="1" t="s">
        <v>6335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7" t="n">
        <v>46205</v>
      </c>
      <c r="C6368" s="1" t="n">
        <v>1</v>
      </c>
      <c r="D6368" s="1" t="s">
        <v>3781</v>
      </c>
      <c r="E6368" s="1" t="n">
        <v>1675</v>
      </c>
      <c r="F6368" s="1" t="s">
        <v>103</v>
      </c>
      <c r="I6368" s="1" t="n">
        <v>496957</v>
      </c>
      <c r="J6368" s="1" t="n">
        <v>20941</v>
      </c>
      <c r="K6368" s="1" t="n">
        <v>7898366930757</v>
      </c>
      <c r="L6368" s="1" t="s">
        <v>6336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7" t="n">
        <v>46205</v>
      </c>
      <c r="C6369" s="1" t="n">
        <v>1</v>
      </c>
      <c r="D6369" s="1" t="s">
        <v>3781</v>
      </c>
      <c r="E6369" s="1" t="n">
        <v>1675</v>
      </c>
      <c r="F6369" s="1" t="s">
        <v>103</v>
      </c>
      <c r="I6369" s="1" t="n">
        <v>496957</v>
      </c>
      <c r="J6369" s="1" t="n">
        <v>57312</v>
      </c>
      <c r="K6369" s="1" t="n">
        <v>7909843020592</v>
      </c>
      <c r="L6369" s="1" t="s">
        <v>6337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7" t="n">
        <v>46205</v>
      </c>
      <c r="C6370" s="1" t="n">
        <v>1</v>
      </c>
      <c r="D6370" s="1" t="s">
        <v>3781</v>
      </c>
      <c r="E6370" s="1" t="n">
        <v>1675</v>
      </c>
      <c r="F6370" s="1" t="s">
        <v>103</v>
      </c>
      <c r="I6370" s="1" t="n">
        <v>496957</v>
      </c>
      <c r="J6370" s="1" t="n">
        <v>67842</v>
      </c>
      <c r="K6370" s="1" t="n">
        <v>7909989459393</v>
      </c>
      <c r="L6370" s="1" t="s">
        <v>6338</v>
      </c>
      <c r="N6370" s="1" t="n">
        <v>1</v>
      </c>
      <c r="O6370" s="1" t="n">
        <v>19.89</v>
      </c>
    </row>
    <row r="6371" customFormat="false" ht="15" hidden="false" customHeight="true" outlineLevel="0" collapsed="false">
      <c r="A6371" s="1" t="n">
        <v>1</v>
      </c>
      <c r="B6371" s="17" t="n">
        <v>46205</v>
      </c>
      <c r="C6371" s="1" t="n">
        <v>1</v>
      </c>
      <c r="D6371" s="1" t="s">
        <v>3781</v>
      </c>
      <c r="E6371" s="1" t="n">
        <v>1675</v>
      </c>
      <c r="F6371" s="1" t="s">
        <v>103</v>
      </c>
      <c r="I6371" s="1" t="n">
        <v>496957</v>
      </c>
      <c r="J6371" s="1" t="n">
        <v>63061</v>
      </c>
      <c r="K6371" s="1" t="n">
        <v>7895265145329</v>
      </c>
      <c r="L6371" s="1" t="s">
        <v>5813</v>
      </c>
      <c r="N6371" s="1" t="n">
        <v>3</v>
      </c>
      <c r="O6371" s="1" t="n">
        <v>85.05</v>
      </c>
    </row>
    <row r="6372" customFormat="false" ht="15" hidden="false" customHeight="true" outlineLevel="0" collapsed="false">
      <c r="A6372" s="1" t="n">
        <v>1</v>
      </c>
      <c r="B6372" s="17" t="n">
        <v>46205</v>
      </c>
      <c r="C6372" s="1" t="n">
        <v>1</v>
      </c>
      <c r="D6372" s="1" t="s">
        <v>3781</v>
      </c>
      <c r="E6372" s="1" t="n">
        <v>1675</v>
      </c>
      <c r="F6372" s="1" t="s">
        <v>103</v>
      </c>
      <c r="I6372" s="1" t="n">
        <v>496957</v>
      </c>
      <c r="J6372" s="1" t="n">
        <v>65784</v>
      </c>
      <c r="K6372" s="1" t="n">
        <v>7895265145336</v>
      </c>
      <c r="L6372" s="1" t="s">
        <v>6339</v>
      </c>
      <c r="N6372" s="1" t="n">
        <v>1</v>
      </c>
      <c r="O6372" s="1" t="n">
        <v>28.35</v>
      </c>
    </row>
    <row r="6373" customFormat="false" ht="15" hidden="false" customHeight="true" outlineLevel="0" collapsed="false">
      <c r="A6373" s="1" t="n">
        <v>1</v>
      </c>
      <c r="B6373" s="17" t="n">
        <v>46205</v>
      </c>
      <c r="C6373" s="1" t="n">
        <v>1</v>
      </c>
      <c r="D6373" s="1" t="s">
        <v>3781</v>
      </c>
      <c r="E6373" s="1" t="n">
        <v>1675</v>
      </c>
      <c r="F6373" s="1" t="s">
        <v>103</v>
      </c>
      <c r="I6373" s="1" t="n">
        <v>496957</v>
      </c>
      <c r="J6373" s="1" t="n">
        <v>67316</v>
      </c>
      <c r="K6373" s="1" t="n">
        <v>7909989703557</v>
      </c>
      <c r="L6373" s="1" t="s">
        <v>6340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7" t="n">
        <v>46205</v>
      </c>
      <c r="C6374" s="1" t="n">
        <v>1</v>
      </c>
      <c r="D6374" s="1" t="s">
        <v>3781</v>
      </c>
      <c r="E6374" s="1" t="n">
        <v>1675</v>
      </c>
      <c r="F6374" s="1" t="s">
        <v>103</v>
      </c>
      <c r="I6374" s="1" t="n">
        <v>496957</v>
      </c>
      <c r="J6374" s="1" t="n">
        <v>67324</v>
      </c>
      <c r="K6374" s="1" t="n">
        <v>7909989691410</v>
      </c>
      <c r="L6374" s="1" t="s">
        <v>6341</v>
      </c>
      <c r="N6374" s="1" t="n">
        <v>1</v>
      </c>
      <c r="O6374" s="1" t="n">
        <v>24</v>
      </c>
    </row>
    <row r="6375" customFormat="false" ht="15" hidden="false" customHeight="true" outlineLevel="0" collapsed="false">
      <c r="A6375" s="1" t="n">
        <v>1</v>
      </c>
      <c r="B6375" s="17" t="n">
        <v>46205</v>
      </c>
      <c r="C6375" s="1" t="n">
        <v>1</v>
      </c>
      <c r="D6375" s="1" t="s">
        <v>3781</v>
      </c>
      <c r="E6375" s="1" t="n">
        <v>1675</v>
      </c>
      <c r="F6375" s="1" t="s">
        <v>103</v>
      </c>
      <c r="I6375" s="1" t="n">
        <v>496957</v>
      </c>
      <c r="J6375" s="1" t="n">
        <v>67327</v>
      </c>
      <c r="K6375" s="1" t="n">
        <v>7909989687420</v>
      </c>
      <c r="L6375" s="1" t="s">
        <v>6342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7" t="n">
        <v>46205</v>
      </c>
      <c r="C6376" s="1" t="n">
        <v>1</v>
      </c>
      <c r="D6376" s="1" t="s">
        <v>3781</v>
      </c>
      <c r="E6376" s="1" t="n">
        <v>1675</v>
      </c>
      <c r="F6376" s="1" t="s">
        <v>103</v>
      </c>
      <c r="I6376" s="1" t="n">
        <v>496957</v>
      </c>
      <c r="J6376" s="1" t="n">
        <v>67335</v>
      </c>
      <c r="K6376" s="1" t="n">
        <v>7909989687376</v>
      </c>
      <c r="L6376" s="1" t="s">
        <v>6343</v>
      </c>
      <c r="N6376" s="1" t="n">
        <v>1</v>
      </c>
      <c r="O6376" s="1" t="n">
        <v>19.69</v>
      </c>
    </row>
    <row r="6377" customFormat="false" ht="15" hidden="false" customHeight="true" outlineLevel="0" collapsed="false">
      <c r="A6377" s="1" t="n">
        <v>1</v>
      </c>
      <c r="B6377" s="17" t="n">
        <v>46205</v>
      </c>
      <c r="C6377" s="1" t="n">
        <v>1</v>
      </c>
      <c r="D6377" s="1" t="s">
        <v>3781</v>
      </c>
      <c r="E6377" s="1" t="n">
        <v>1675</v>
      </c>
      <c r="F6377" s="1" t="s">
        <v>103</v>
      </c>
      <c r="I6377" s="1" t="n">
        <v>496957</v>
      </c>
      <c r="J6377" s="1" t="n">
        <v>67344</v>
      </c>
      <c r="K6377" s="1" t="n">
        <v>7909989317662</v>
      </c>
      <c r="L6377" s="1" t="s">
        <v>6344</v>
      </c>
      <c r="N6377" s="1" t="n">
        <v>1</v>
      </c>
      <c r="O6377" s="1" t="n">
        <v>16.45</v>
      </c>
    </row>
    <row r="6378" customFormat="false" ht="15" hidden="false" customHeight="true" outlineLevel="0" collapsed="false">
      <c r="A6378" s="1" t="n">
        <v>1</v>
      </c>
      <c r="B6378" s="17" t="n">
        <v>46205</v>
      </c>
      <c r="C6378" s="1" t="n">
        <v>1</v>
      </c>
      <c r="D6378" s="1" t="s">
        <v>3781</v>
      </c>
      <c r="E6378" s="1" t="n">
        <v>1675</v>
      </c>
      <c r="F6378" s="1" t="s">
        <v>103</v>
      </c>
      <c r="I6378" s="1" t="n">
        <v>496957</v>
      </c>
      <c r="J6378" s="1" t="n">
        <v>67833</v>
      </c>
      <c r="K6378" s="1" t="n">
        <v>7909989325087</v>
      </c>
      <c r="L6378" s="1" t="s">
        <v>6345</v>
      </c>
      <c r="N6378" s="1" t="n">
        <v>1</v>
      </c>
      <c r="O6378" s="1" t="n">
        <v>25</v>
      </c>
    </row>
    <row r="6379" customFormat="false" ht="15" hidden="false" customHeight="true" outlineLevel="0" collapsed="false">
      <c r="A6379" s="1" t="n">
        <v>1</v>
      </c>
      <c r="B6379" s="17" t="n">
        <v>46205</v>
      </c>
      <c r="C6379" s="1" t="n">
        <v>1</v>
      </c>
      <c r="D6379" s="1" t="s">
        <v>3781</v>
      </c>
      <c r="E6379" s="1" t="n">
        <v>1675</v>
      </c>
      <c r="F6379" s="1" t="s">
        <v>103</v>
      </c>
      <c r="I6379" s="1" t="n">
        <v>496957</v>
      </c>
      <c r="J6379" s="1" t="n">
        <v>67859</v>
      </c>
      <c r="K6379" s="1" t="n">
        <v>7909989459270</v>
      </c>
      <c r="L6379" s="1" t="s">
        <v>6346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7" t="n">
        <v>46205</v>
      </c>
      <c r="C6380" s="1" t="n">
        <v>1</v>
      </c>
      <c r="D6380" s="1" t="s">
        <v>3781</v>
      </c>
      <c r="E6380" s="1" t="n">
        <v>1675</v>
      </c>
      <c r="F6380" s="1" t="s">
        <v>103</v>
      </c>
      <c r="I6380" s="1" t="n">
        <v>496957</v>
      </c>
      <c r="J6380" s="1" t="n">
        <v>69205</v>
      </c>
      <c r="K6380" s="1" t="n">
        <v>7909989680568</v>
      </c>
      <c r="L6380" s="1" t="s">
        <v>6347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7" t="n">
        <v>46205</v>
      </c>
      <c r="C6381" s="1" t="n">
        <v>1</v>
      </c>
      <c r="D6381" s="1" t="s">
        <v>3781</v>
      </c>
      <c r="E6381" s="1" t="n">
        <v>1675</v>
      </c>
      <c r="F6381" s="1" t="s">
        <v>103</v>
      </c>
      <c r="I6381" s="1" t="n">
        <v>496957</v>
      </c>
      <c r="J6381" s="1" t="n">
        <v>69217</v>
      </c>
      <c r="K6381" s="1" t="n">
        <v>7909989912744</v>
      </c>
      <c r="L6381" s="1" t="s">
        <v>6348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7" t="n">
        <v>46205</v>
      </c>
      <c r="C6382" s="1" t="n">
        <v>1</v>
      </c>
      <c r="D6382" s="1" t="s">
        <v>3781</v>
      </c>
      <c r="E6382" s="1" t="n">
        <v>1675</v>
      </c>
      <c r="F6382" s="1" t="s">
        <v>103</v>
      </c>
      <c r="I6382" s="1" t="n">
        <v>496957</v>
      </c>
      <c r="J6382" s="1" t="n">
        <v>74600</v>
      </c>
      <c r="K6382" s="1" t="n">
        <v>7909843592846</v>
      </c>
      <c r="L6382" s="1" t="s">
        <v>6349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7" t="n">
        <v>46205</v>
      </c>
      <c r="C6383" s="1" t="n">
        <v>1</v>
      </c>
      <c r="D6383" s="1" t="s">
        <v>3781</v>
      </c>
      <c r="E6383" s="1" t="n">
        <v>1675</v>
      </c>
      <c r="F6383" s="1" t="s">
        <v>103</v>
      </c>
      <c r="I6383" s="1" t="n">
        <v>496957</v>
      </c>
      <c r="J6383" s="1" t="n">
        <v>75211</v>
      </c>
      <c r="K6383" s="1" t="n">
        <v>7891109146613</v>
      </c>
      <c r="L6383" s="1" t="s">
        <v>6350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7" t="n">
        <v>46205</v>
      </c>
      <c r="C6384" s="1" t="n">
        <v>1</v>
      </c>
      <c r="D6384" s="1" t="s">
        <v>3781</v>
      </c>
      <c r="E6384" s="1" t="n">
        <v>1675</v>
      </c>
      <c r="F6384" s="1" t="s">
        <v>103</v>
      </c>
      <c r="I6384" s="1" t="n">
        <v>496957</v>
      </c>
      <c r="J6384" s="1" t="n">
        <v>76079</v>
      </c>
      <c r="K6384" s="1" t="n">
        <v>7909989649947</v>
      </c>
      <c r="L6384" s="1" t="s">
        <v>6351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7" t="n">
        <v>46205</v>
      </c>
      <c r="C6385" s="1" t="n">
        <v>1</v>
      </c>
      <c r="D6385" s="1" t="s">
        <v>3781</v>
      </c>
      <c r="E6385" s="1" t="n">
        <v>1675</v>
      </c>
      <c r="F6385" s="1" t="s">
        <v>103</v>
      </c>
      <c r="I6385" s="1" t="n">
        <v>496957</v>
      </c>
      <c r="J6385" s="1" t="n">
        <v>76084</v>
      </c>
      <c r="K6385" s="1" t="n">
        <v>7909989681510</v>
      </c>
      <c r="L6385" s="1" t="s">
        <v>6352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7" t="n">
        <v>46205</v>
      </c>
      <c r="C6386" s="1" t="n">
        <v>1</v>
      </c>
      <c r="D6386" s="1" t="s">
        <v>3781</v>
      </c>
      <c r="E6386" s="1" t="n">
        <v>1675</v>
      </c>
      <c r="F6386" s="1" t="s">
        <v>103</v>
      </c>
      <c r="I6386" s="1" t="n">
        <v>496957</v>
      </c>
      <c r="J6386" s="1" t="n">
        <v>76699</v>
      </c>
      <c r="K6386" s="1" t="n">
        <v>7909989677667</v>
      </c>
      <c r="L6386" s="1" t="s">
        <v>6353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7" t="n">
        <v>46205</v>
      </c>
      <c r="C6387" s="1" t="n">
        <v>1</v>
      </c>
      <c r="D6387" s="1" t="s">
        <v>3781</v>
      </c>
      <c r="E6387" s="1" t="n">
        <v>1675</v>
      </c>
      <c r="F6387" s="1" t="s">
        <v>103</v>
      </c>
      <c r="I6387" s="1" t="n">
        <v>496957</v>
      </c>
      <c r="J6387" s="1" t="n">
        <v>76964</v>
      </c>
      <c r="K6387" s="1" t="n">
        <v>7909989624814</v>
      </c>
      <c r="L6387" s="1" t="s">
        <v>5818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7" t="n">
        <v>46205</v>
      </c>
      <c r="C6388" s="1" t="n">
        <v>1</v>
      </c>
      <c r="D6388" s="1" t="s">
        <v>3781</v>
      </c>
      <c r="E6388" s="1" t="n">
        <v>1675</v>
      </c>
      <c r="F6388" s="1" t="s">
        <v>103</v>
      </c>
      <c r="I6388" s="1" t="n">
        <v>496957</v>
      </c>
      <c r="J6388" s="1" t="n">
        <v>76987</v>
      </c>
      <c r="K6388" s="1" t="n">
        <v>7909989611722</v>
      </c>
      <c r="L6388" s="1" t="s">
        <v>6354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7" t="n">
        <v>46205</v>
      </c>
      <c r="C6389" s="1" t="n">
        <v>1</v>
      </c>
      <c r="D6389" s="1" t="s">
        <v>3781</v>
      </c>
      <c r="E6389" s="1" t="n">
        <v>1675</v>
      </c>
      <c r="F6389" s="1" t="s">
        <v>103</v>
      </c>
      <c r="I6389" s="1" t="n">
        <v>496957</v>
      </c>
      <c r="J6389" s="1" t="n">
        <v>76992</v>
      </c>
      <c r="K6389" s="1" t="n">
        <v>7909989831106</v>
      </c>
      <c r="L6389" s="1" t="s">
        <v>6355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7" t="n">
        <v>46205</v>
      </c>
      <c r="C6390" s="1" t="n">
        <v>1</v>
      </c>
      <c r="D6390" s="1" t="s">
        <v>3781</v>
      </c>
      <c r="E6390" s="1" t="n">
        <v>1675</v>
      </c>
      <c r="F6390" s="1" t="s">
        <v>103</v>
      </c>
      <c r="I6390" s="1" t="n">
        <v>496957</v>
      </c>
      <c r="J6390" s="1" t="n">
        <v>77337</v>
      </c>
      <c r="K6390" s="1" t="n">
        <v>7909989670118</v>
      </c>
      <c r="L6390" s="1" t="s">
        <v>6356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7" t="n">
        <v>46205</v>
      </c>
      <c r="C6391" s="1" t="n">
        <v>1</v>
      </c>
      <c r="D6391" s="1" t="s">
        <v>3781</v>
      </c>
      <c r="E6391" s="1" t="n">
        <v>1675</v>
      </c>
      <c r="F6391" s="1" t="s">
        <v>103</v>
      </c>
      <c r="I6391" s="1" t="n">
        <v>496957</v>
      </c>
      <c r="J6391" s="1" t="n">
        <v>77355</v>
      </c>
      <c r="K6391" s="1" t="n">
        <v>7909989677698</v>
      </c>
      <c r="L6391" s="1" t="s">
        <v>6357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7" t="n">
        <v>46205</v>
      </c>
      <c r="C6392" s="1" t="n">
        <v>1</v>
      </c>
      <c r="D6392" s="1" t="s">
        <v>3781</v>
      </c>
      <c r="E6392" s="1" t="n">
        <v>1675</v>
      </c>
      <c r="F6392" s="1" t="s">
        <v>103</v>
      </c>
      <c r="I6392" s="1" t="n">
        <v>496957</v>
      </c>
      <c r="J6392" s="1" t="n">
        <v>78598</v>
      </c>
      <c r="K6392" s="1" t="n">
        <v>7909989962183</v>
      </c>
      <c r="L6392" s="1" t="s">
        <v>6358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7" t="n">
        <v>46205</v>
      </c>
      <c r="C6393" s="1" t="n">
        <v>1</v>
      </c>
      <c r="D6393" s="1" t="s">
        <v>3781</v>
      </c>
      <c r="E6393" s="1" t="n">
        <v>1675</v>
      </c>
      <c r="F6393" s="1" t="s">
        <v>103</v>
      </c>
      <c r="I6393" s="1" t="n">
        <v>496957</v>
      </c>
      <c r="J6393" s="1" t="n">
        <v>78612</v>
      </c>
      <c r="K6393" s="1" t="n">
        <v>7909989962220</v>
      </c>
      <c r="L6393" s="1" t="s">
        <v>6359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7" t="n">
        <v>46205</v>
      </c>
      <c r="C6394" s="1" t="n">
        <v>1</v>
      </c>
      <c r="D6394" s="1" t="s">
        <v>3781</v>
      </c>
      <c r="E6394" s="1" t="n">
        <v>1675</v>
      </c>
      <c r="F6394" s="1" t="s">
        <v>103</v>
      </c>
      <c r="I6394" s="1" t="n">
        <v>496957</v>
      </c>
      <c r="J6394" s="1" t="n">
        <v>78614</v>
      </c>
      <c r="K6394" s="1" t="n">
        <v>7909989620670</v>
      </c>
      <c r="L6394" s="1" t="s">
        <v>6360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7" t="n">
        <v>46205</v>
      </c>
      <c r="C6395" s="1" t="n">
        <v>1</v>
      </c>
      <c r="D6395" s="1" t="s">
        <v>3781</v>
      </c>
      <c r="E6395" s="1" t="n">
        <v>1675</v>
      </c>
      <c r="F6395" s="1" t="s">
        <v>103</v>
      </c>
      <c r="I6395" s="1" t="n">
        <v>496957</v>
      </c>
      <c r="J6395" s="1" t="n">
        <v>80781</v>
      </c>
      <c r="K6395" s="1" t="n">
        <v>7909989897287</v>
      </c>
      <c r="L6395" s="1" t="s">
        <v>6361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7" t="n">
        <v>46205</v>
      </c>
      <c r="C6396" s="1" t="n">
        <v>1</v>
      </c>
      <c r="D6396" s="1" t="s">
        <v>3781</v>
      </c>
      <c r="E6396" s="1" t="n">
        <v>1675</v>
      </c>
      <c r="F6396" s="1" t="s">
        <v>103</v>
      </c>
      <c r="I6396" s="1" t="n">
        <v>496957</v>
      </c>
      <c r="J6396" s="1" t="n">
        <v>80782</v>
      </c>
      <c r="K6396" s="1" t="n">
        <v>7909989897294</v>
      </c>
      <c r="L6396" s="1" t="s">
        <v>6362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7" t="n">
        <v>46205</v>
      </c>
      <c r="C6397" s="1" t="n">
        <v>1</v>
      </c>
      <c r="D6397" s="1" t="s">
        <v>3781</v>
      </c>
      <c r="E6397" s="1" t="n">
        <v>1675</v>
      </c>
      <c r="F6397" s="1" t="s">
        <v>103</v>
      </c>
      <c r="I6397" s="1" t="n">
        <v>496957</v>
      </c>
      <c r="J6397" s="1" t="n">
        <v>81617</v>
      </c>
      <c r="K6397" s="1" t="n">
        <v>7909989761816</v>
      </c>
      <c r="L6397" s="1" t="s">
        <v>6363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7" t="n">
        <v>46205</v>
      </c>
      <c r="C6398" s="1" t="n">
        <v>1</v>
      </c>
      <c r="D6398" s="1" t="s">
        <v>3781</v>
      </c>
      <c r="E6398" s="1" t="n">
        <v>1675</v>
      </c>
      <c r="F6398" s="1" t="s">
        <v>103</v>
      </c>
      <c r="I6398" s="1" t="n">
        <v>496957</v>
      </c>
      <c r="J6398" s="1" t="n">
        <v>81618</v>
      </c>
      <c r="K6398" s="1" t="n">
        <v>7909989761779</v>
      </c>
      <c r="L6398" s="1" t="s">
        <v>6364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7" t="n">
        <v>46205</v>
      </c>
      <c r="C6399" s="1" t="n">
        <v>1</v>
      </c>
      <c r="D6399" s="1" t="s">
        <v>3781</v>
      </c>
      <c r="E6399" s="1" t="n">
        <v>1675</v>
      </c>
      <c r="F6399" s="1" t="s">
        <v>103</v>
      </c>
      <c r="I6399" s="1" t="n">
        <v>496957</v>
      </c>
      <c r="J6399" s="1" t="n">
        <v>81619</v>
      </c>
      <c r="K6399" s="1" t="n">
        <v>7909989897300</v>
      </c>
      <c r="L6399" s="1" t="s">
        <v>6365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7" t="n">
        <v>46205</v>
      </c>
      <c r="C6400" s="1" t="n">
        <v>1</v>
      </c>
      <c r="D6400" s="1" t="s">
        <v>3781</v>
      </c>
      <c r="E6400" s="1" t="n">
        <v>1740</v>
      </c>
      <c r="F6400" s="1" t="s">
        <v>296</v>
      </c>
      <c r="I6400" s="1" t="n">
        <v>1243403</v>
      </c>
      <c r="J6400" s="1" t="n">
        <v>106130</v>
      </c>
      <c r="K6400" s="1" t="n">
        <v>7891000340004</v>
      </c>
      <c r="L6400" s="1" t="s">
        <v>4255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7" t="n">
        <v>46205</v>
      </c>
      <c r="C6401" s="1" t="n">
        <v>1</v>
      </c>
      <c r="D6401" s="1" t="s">
        <v>3781</v>
      </c>
      <c r="E6401" s="1" t="n">
        <v>1740</v>
      </c>
      <c r="F6401" s="1" t="s">
        <v>296</v>
      </c>
      <c r="I6401" s="1" t="n">
        <v>1243403</v>
      </c>
      <c r="J6401" s="1" t="n">
        <v>14219</v>
      </c>
      <c r="K6401" s="1" t="n">
        <v>7891000072950</v>
      </c>
      <c r="L6401" s="1" t="s">
        <v>4791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7" t="n">
        <v>46205</v>
      </c>
      <c r="C6402" s="1" t="n">
        <v>1</v>
      </c>
      <c r="D6402" s="1" t="s">
        <v>3781</v>
      </c>
      <c r="E6402" s="1" t="n">
        <v>1740</v>
      </c>
      <c r="F6402" s="1" t="s">
        <v>296</v>
      </c>
      <c r="I6402" s="1" t="n">
        <v>1243403</v>
      </c>
      <c r="J6402" s="1" t="n">
        <v>14284</v>
      </c>
      <c r="K6402" s="1" t="n">
        <v>7891000073018</v>
      </c>
      <c r="L6402" s="1" t="s">
        <v>4792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7" t="n">
        <v>46205</v>
      </c>
      <c r="C6403" s="1" t="n">
        <v>1</v>
      </c>
      <c r="D6403" s="1" t="s">
        <v>3781</v>
      </c>
      <c r="E6403" s="1" t="n">
        <v>1740</v>
      </c>
      <c r="F6403" s="1" t="s">
        <v>296</v>
      </c>
      <c r="I6403" s="1" t="n">
        <v>1243403</v>
      </c>
      <c r="J6403" s="1" t="n">
        <v>16602</v>
      </c>
      <c r="K6403" s="1" t="n">
        <v>7891000084649</v>
      </c>
      <c r="L6403" s="1" t="s">
        <v>4256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7" t="n">
        <v>46205</v>
      </c>
      <c r="C6404" s="1" t="n">
        <v>1</v>
      </c>
      <c r="D6404" s="1" t="s">
        <v>3781</v>
      </c>
      <c r="E6404" s="1" t="n">
        <v>1740</v>
      </c>
      <c r="F6404" s="1" t="s">
        <v>296</v>
      </c>
      <c r="I6404" s="1" t="n">
        <v>1243403</v>
      </c>
      <c r="J6404" s="1" t="n">
        <v>16644</v>
      </c>
      <c r="K6404" s="1" t="n">
        <v>7891000084663</v>
      </c>
      <c r="L6404" s="1" t="s">
        <v>4543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7" t="n">
        <v>46205</v>
      </c>
      <c r="C6405" s="1" t="n">
        <v>1</v>
      </c>
      <c r="D6405" s="1" t="s">
        <v>3781</v>
      </c>
      <c r="E6405" s="1" t="n">
        <v>1740</v>
      </c>
      <c r="F6405" s="1" t="s">
        <v>296</v>
      </c>
      <c r="I6405" s="1" t="n">
        <v>1243403</v>
      </c>
      <c r="J6405" s="1" t="n">
        <v>18617</v>
      </c>
      <c r="K6405" s="1" t="n">
        <v>7891000096468</v>
      </c>
      <c r="L6405" s="1" t="s">
        <v>6132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7" t="n">
        <v>46205</v>
      </c>
      <c r="C6406" s="1" t="n">
        <v>1</v>
      </c>
      <c r="D6406" s="1" t="s">
        <v>3781</v>
      </c>
      <c r="E6406" s="1" t="n">
        <v>1740</v>
      </c>
      <c r="F6406" s="1" t="s">
        <v>296</v>
      </c>
      <c r="I6406" s="1" t="n">
        <v>1243403</v>
      </c>
      <c r="J6406" s="1" t="n">
        <v>19824</v>
      </c>
      <c r="K6406" s="1" t="n">
        <v>78928374</v>
      </c>
      <c r="L6406" s="1" t="s">
        <v>4794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7" t="n">
        <v>46205</v>
      </c>
      <c r="C6407" s="1" t="n">
        <v>1</v>
      </c>
      <c r="D6407" s="1" t="s">
        <v>3781</v>
      </c>
      <c r="E6407" s="1" t="n">
        <v>1740</v>
      </c>
      <c r="F6407" s="1" t="s">
        <v>296</v>
      </c>
      <c r="I6407" s="1" t="n">
        <v>1243403</v>
      </c>
      <c r="J6407" s="1" t="n">
        <v>23285</v>
      </c>
      <c r="K6407" s="1" t="n">
        <v>78936171</v>
      </c>
      <c r="L6407" s="1" t="s">
        <v>5605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7" t="n">
        <v>46205</v>
      </c>
      <c r="C6408" s="1" t="n">
        <v>1</v>
      </c>
      <c r="D6408" s="1" t="s">
        <v>3781</v>
      </c>
      <c r="E6408" s="1" t="n">
        <v>1740</v>
      </c>
      <c r="F6408" s="1" t="s">
        <v>296</v>
      </c>
      <c r="I6408" s="1" t="n">
        <v>1243403</v>
      </c>
      <c r="J6408" s="1" t="n">
        <v>25005</v>
      </c>
      <c r="K6408" s="1" t="n">
        <v>7891000110096</v>
      </c>
      <c r="L6408" s="1" t="s">
        <v>4795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7" t="n">
        <v>46205</v>
      </c>
      <c r="C6409" s="1" t="n">
        <v>1</v>
      </c>
      <c r="D6409" s="1" t="s">
        <v>3781</v>
      </c>
      <c r="E6409" s="1" t="n">
        <v>1740</v>
      </c>
      <c r="F6409" s="1" t="s">
        <v>296</v>
      </c>
      <c r="I6409" s="1" t="n">
        <v>1243403</v>
      </c>
      <c r="J6409" s="1" t="n">
        <v>26803</v>
      </c>
      <c r="K6409" s="1" t="n">
        <v>7891000252833</v>
      </c>
      <c r="L6409" s="1" t="s">
        <v>4796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7" t="n">
        <v>46205</v>
      </c>
      <c r="C6410" s="1" t="n">
        <v>1</v>
      </c>
      <c r="D6410" s="1" t="s">
        <v>3781</v>
      </c>
      <c r="E6410" s="1" t="n">
        <v>1740</v>
      </c>
      <c r="F6410" s="1" t="s">
        <v>296</v>
      </c>
      <c r="I6410" s="1" t="n">
        <v>1243403</v>
      </c>
      <c r="J6410" s="1" t="n">
        <v>27878</v>
      </c>
      <c r="K6410" s="1" t="n">
        <v>7891000261026</v>
      </c>
      <c r="L6410" s="1" t="s">
        <v>4266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7" t="n">
        <v>46205</v>
      </c>
      <c r="C6411" s="1" t="n">
        <v>1</v>
      </c>
      <c r="D6411" s="1" t="s">
        <v>3781</v>
      </c>
      <c r="E6411" s="1" t="n">
        <v>1740</v>
      </c>
      <c r="F6411" s="1" t="s">
        <v>296</v>
      </c>
      <c r="I6411" s="1" t="n">
        <v>1243403</v>
      </c>
      <c r="J6411" s="1" t="n">
        <v>27994</v>
      </c>
      <c r="K6411" s="1" t="n">
        <v>7891000261484</v>
      </c>
      <c r="L6411" s="1" t="s">
        <v>4798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7" t="n">
        <v>46205</v>
      </c>
      <c r="C6412" s="1" t="n">
        <v>1</v>
      </c>
      <c r="D6412" s="1" t="s">
        <v>3781</v>
      </c>
      <c r="E6412" s="1" t="n">
        <v>1740</v>
      </c>
      <c r="F6412" s="1" t="s">
        <v>296</v>
      </c>
      <c r="I6412" s="1" t="n">
        <v>1243403</v>
      </c>
      <c r="J6412" s="1" t="n">
        <v>28388</v>
      </c>
      <c r="K6412" s="1" t="n">
        <v>7891000260166</v>
      </c>
      <c r="L6412" s="1" t="s">
        <v>4799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7" t="n">
        <v>46205</v>
      </c>
      <c r="C6413" s="1" t="n">
        <v>1</v>
      </c>
      <c r="D6413" s="1" t="s">
        <v>3781</v>
      </c>
      <c r="E6413" s="1" t="n">
        <v>1740</v>
      </c>
      <c r="F6413" s="1" t="s">
        <v>296</v>
      </c>
      <c r="I6413" s="1" t="n">
        <v>1243403</v>
      </c>
      <c r="J6413" s="1" t="n">
        <v>28389</v>
      </c>
      <c r="K6413" s="1" t="n">
        <v>7891000261460</v>
      </c>
      <c r="L6413" s="1" t="s">
        <v>4267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7" t="n">
        <v>46205</v>
      </c>
      <c r="C6414" s="1" t="n">
        <v>1</v>
      </c>
      <c r="D6414" s="1" t="s">
        <v>3781</v>
      </c>
      <c r="E6414" s="1" t="n">
        <v>1740</v>
      </c>
      <c r="F6414" s="1" t="s">
        <v>296</v>
      </c>
      <c r="I6414" s="1" t="n">
        <v>1243403</v>
      </c>
      <c r="J6414" s="1" t="n">
        <v>38519</v>
      </c>
      <c r="K6414" s="1" t="n">
        <v>7891000261002</v>
      </c>
      <c r="L6414" s="1" t="s">
        <v>4268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7" t="n">
        <v>46205</v>
      </c>
      <c r="C6415" s="1" t="n">
        <v>1</v>
      </c>
      <c r="D6415" s="1" t="s">
        <v>3781</v>
      </c>
      <c r="E6415" s="1" t="n">
        <v>1740</v>
      </c>
      <c r="F6415" s="1" t="s">
        <v>296</v>
      </c>
      <c r="I6415" s="1" t="n">
        <v>1243403</v>
      </c>
      <c r="J6415" s="1" t="n">
        <v>47789</v>
      </c>
      <c r="K6415" s="1" t="n">
        <v>7891000362037</v>
      </c>
      <c r="L6415" s="1" t="s">
        <v>5607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7" t="n">
        <v>46205</v>
      </c>
      <c r="C6416" s="1" t="n">
        <v>1</v>
      </c>
      <c r="D6416" s="1" t="s">
        <v>3781</v>
      </c>
      <c r="E6416" s="1" t="n">
        <v>1740</v>
      </c>
      <c r="F6416" s="1" t="s">
        <v>296</v>
      </c>
      <c r="I6416" s="1" t="n">
        <v>1243403</v>
      </c>
      <c r="J6416" s="1" t="n">
        <v>47945</v>
      </c>
      <c r="K6416" s="1" t="n">
        <v>7891000360668</v>
      </c>
      <c r="L6416" s="1" t="s">
        <v>4269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7" t="n">
        <v>46205</v>
      </c>
      <c r="C6417" s="1" t="n">
        <v>1</v>
      </c>
      <c r="D6417" s="1" t="s">
        <v>3781</v>
      </c>
      <c r="E6417" s="1" t="n">
        <v>1740</v>
      </c>
      <c r="F6417" s="1" t="s">
        <v>296</v>
      </c>
      <c r="I6417" s="1" t="n">
        <v>1243403</v>
      </c>
      <c r="J6417" s="1" t="n">
        <v>47983</v>
      </c>
      <c r="K6417" s="1" t="n">
        <v>7891000360323</v>
      </c>
      <c r="L6417" s="1" t="s">
        <v>4801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7" t="n">
        <v>46205</v>
      </c>
      <c r="C6418" s="1" t="n">
        <v>1</v>
      </c>
      <c r="D6418" s="1" t="s">
        <v>3781</v>
      </c>
      <c r="E6418" s="1" t="n">
        <v>1740</v>
      </c>
      <c r="F6418" s="1" t="s">
        <v>296</v>
      </c>
      <c r="I6418" s="1" t="n">
        <v>1243403</v>
      </c>
      <c r="J6418" s="1" t="n">
        <v>50418</v>
      </c>
      <c r="K6418" s="1" t="n">
        <v>7898953148718</v>
      </c>
      <c r="L6418" s="1" t="s">
        <v>6134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7" t="n">
        <v>46205</v>
      </c>
      <c r="C6419" s="1" t="n">
        <v>1</v>
      </c>
      <c r="D6419" s="1" t="s">
        <v>3781</v>
      </c>
      <c r="E6419" s="1" t="n">
        <v>1740</v>
      </c>
      <c r="F6419" s="1" t="s">
        <v>296</v>
      </c>
      <c r="I6419" s="1" t="n">
        <v>1243403</v>
      </c>
      <c r="J6419" s="1" t="n">
        <v>50420</v>
      </c>
      <c r="K6419" s="1" t="n">
        <v>7898953148701</v>
      </c>
      <c r="L6419" s="1" t="s">
        <v>4270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7" t="n">
        <v>46205</v>
      </c>
      <c r="C6420" s="1" t="n">
        <v>1</v>
      </c>
      <c r="D6420" s="1" t="s">
        <v>3781</v>
      </c>
      <c r="E6420" s="1" t="n">
        <v>1740</v>
      </c>
      <c r="F6420" s="1" t="s">
        <v>296</v>
      </c>
      <c r="I6420" s="1" t="n">
        <v>1243403</v>
      </c>
      <c r="J6420" s="1" t="n">
        <v>50424</v>
      </c>
      <c r="K6420" s="1" t="n">
        <v>7898953148169</v>
      </c>
      <c r="L6420" s="1" t="s">
        <v>4272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7" t="n">
        <v>46205</v>
      </c>
      <c r="C6421" s="1" t="n">
        <v>1</v>
      </c>
      <c r="D6421" s="1" t="s">
        <v>3781</v>
      </c>
      <c r="E6421" s="1" t="n">
        <v>1740</v>
      </c>
      <c r="F6421" s="1" t="s">
        <v>296</v>
      </c>
      <c r="I6421" s="1" t="n">
        <v>1243403</v>
      </c>
      <c r="J6421" s="1" t="n">
        <v>52026</v>
      </c>
      <c r="K6421" s="1" t="n">
        <v>7898953148435</v>
      </c>
      <c r="L6421" s="1" t="s">
        <v>6366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7" t="n">
        <v>46205</v>
      </c>
      <c r="C6422" s="1" t="n">
        <v>1</v>
      </c>
      <c r="D6422" s="1" t="s">
        <v>3781</v>
      </c>
      <c r="E6422" s="1" t="n">
        <v>1740</v>
      </c>
      <c r="F6422" s="1" t="s">
        <v>296</v>
      </c>
      <c r="I6422" s="1" t="n">
        <v>1243403</v>
      </c>
      <c r="J6422" s="1" t="n">
        <v>53811</v>
      </c>
      <c r="K6422" s="1" t="n">
        <v>7891000360583</v>
      </c>
      <c r="L6422" s="1" t="s">
        <v>4273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7" t="n">
        <v>46205</v>
      </c>
      <c r="C6423" s="1" t="n">
        <v>1</v>
      </c>
      <c r="D6423" s="1" t="s">
        <v>3781</v>
      </c>
      <c r="E6423" s="1" t="n">
        <v>1740</v>
      </c>
      <c r="F6423" s="1" t="s">
        <v>296</v>
      </c>
      <c r="I6423" s="1" t="n">
        <v>1243403</v>
      </c>
      <c r="J6423" s="1" t="n">
        <v>56164</v>
      </c>
      <c r="K6423" s="1" t="n">
        <v>7891000378175</v>
      </c>
      <c r="L6423" s="1" t="s">
        <v>4802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7" t="n">
        <v>46205</v>
      </c>
      <c r="C6424" s="1" t="n">
        <v>1</v>
      </c>
      <c r="D6424" s="1" t="s">
        <v>3781</v>
      </c>
      <c r="E6424" s="1" t="n">
        <v>1740</v>
      </c>
      <c r="F6424" s="1" t="s">
        <v>296</v>
      </c>
      <c r="I6424" s="1" t="n">
        <v>1243403</v>
      </c>
      <c r="J6424" s="1" t="n">
        <v>56982</v>
      </c>
      <c r="K6424" s="1" t="n">
        <v>7891000382349</v>
      </c>
      <c r="L6424" s="1" t="s">
        <v>5608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7" t="n">
        <v>46205</v>
      </c>
      <c r="C6425" s="1" t="n">
        <v>1</v>
      </c>
      <c r="D6425" s="1" t="s">
        <v>3781</v>
      </c>
      <c r="E6425" s="1" t="n">
        <v>1740</v>
      </c>
      <c r="F6425" s="1" t="s">
        <v>296</v>
      </c>
      <c r="I6425" s="1" t="n">
        <v>1243403</v>
      </c>
      <c r="J6425" s="1" t="n">
        <v>61680</v>
      </c>
      <c r="K6425" s="1" t="n">
        <v>7891000394632</v>
      </c>
      <c r="L6425" s="1" t="s">
        <v>4803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7" t="n">
        <v>46205</v>
      </c>
      <c r="C6426" s="1" t="n">
        <v>1</v>
      </c>
      <c r="D6426" s="1" t="s">
        <v>3781</v>
      </c>
      <c r="E6426" s="1" t="n">
        <v>1740</v>
      </c>
      <c r="F6426" s="1" t="s">
        <v>296</v>
      </c>
      <c r="I6426" s="1" t="n">
        <v>1243403</v>
      </c>
      <c r="J6426" s="1" t="n">
        <v>61867</v>
      </c>
      <c r="K6426" s="1" t="n">
        <v>7891000103913</v>
      </c>
      <c r="L6426" s="1" t="s">
        <v>4257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7" t="n">
        <v>46205</v>
      </c>
      <c r="C6427" s="1" t="n">
        <v>1</v>
      </c>
      <c r="D6427" s="1" t="s">
        <v>3781</v>
      </c>
      <c r="E6427" s="1" t="n">
        <v>1740</v>
      </c>
      <c r="F6427" s="1" t="s">
        <v>296</v>
      </c>
      <c r="I6427" s="1" t="n">
        <v>1243403</v>
      </c>
      <c r="J6427" s="1" t="n">
        <v>63438</v>
      </c>
      <c r="K6427" s="1" t="n">
        <v>7891097105869</v>
      </c>
      <c r="L6427" s="1" t="s">
        <v>6136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7" t="n">
        <v>46205</v>
      </c>
      <c r="C6428" s="1" t="n">
        <v>1</v>
      </c>
      <c r="D6428" s="1" t="s">
        <v>3781</v>
      </c>
      <c r="E6428" s="1" t="n">
        <v>1740</v>
      </c>
      <c r="F6428" s="1" t="s">
        <v>296</v>
      </c>
      <c r="I6428" s="1" t="n">
        <v>1243403</v>
      </c>
      <c r="J6428" s="1" t="n">
        <v>64165</v>
      </c>
      <c r="K6428" s="1" t="n">
        <v>7891000396452</v>
      </c>
      <c r="L6428" s="1" t="s">
        <v>4276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7" t="n">
        <v>46205</v>
      </c>
      <c r="C6429" s="1" t="n">
        <v>1</v>
      </c>
      <c r="D6429" s="1" t="s">
        <v>3781</v>
      </c>
      <c r="E6429" s="1" t="n">
        <v>1740</v>
      </c>
      <c r="F6429" s="1" t="s">
        <v>296</v>
      </c>
      <c r="I6429" s="1" t="n">
        <v>1243403</v>
      </c>
      <c r="J6429" s="1" t="n">
        <v>64795</v>
      </c>
      <c r="K6429" s="1" t="n">
        <v>7891097105739</v>
      </c>
      <c r="L6429" s="1" t="s">
        <v>6137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7" t="n">
        <v>46205</v>
      </c>
      <c r="C6430" s="1" t="n">
        <v>1</v>
      </c>
      <c r="D6430" s="1" t="s">
        <v>3781</v>
      </c>
      <c r="E6430" s="1" t="n">
        <v>1740</v>
      </c>
      <c r="F6430" s="1" t="s">
        <v>296</v>
      </c>
      <c r="I6430" s="1" t="n">
        <v>1243403</v>
      </c>
      <c r="J6430" s="1" t="n">
        <v>65102</v>
      </c>
      <c r="K6430" s="1" t="n">
        <v>7891097105920</v>
      </c>
      <c r="L6430" s="1" t="s">
        <v>6138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7" t="n">
        <v>46205</v>
      </c>
      <c r="C6431" s="1" t="n">
        <v>1</v>
      </c>
      <c r="D6431" s="1" t="s">
        <v>3781</v>
      </c>
      <c r="E6431" s="1" t="n">
        <v>1740</v>
      </c>
      <c r="F6431" s="1" t="s">
        <v>296</v>
      </c>
      <c r="I6431" s="1" t="n">
        <v>1243403</v>
      </c>
      <c r="J6431" s="1" t="n">
        <v>65117</v>
      </c>
      <c r="K6431" s="1" t="n">
        <v>7891097105746</v>
      </c>
      <c r="L6431" s="1" t="s">
        <v>6367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7" t="n">
        <v>46205</v>
      </c>
      <c r="C6432" s="1" t="n">
        <v>1</v>
      </c>
      <c r="D6432" s="1" t="s">
        <v>3781</v>
      </c>
      <c r="E6432" s="1" t="n">
        <v>1740</v>
      </c>
      <c r="F6432" s="1" t="s">
        <v>296</v>
      </c>
      <c r="I6432" s="1" t="n">
        <v>1243403</v>
      </c>
      <c r="J6432" s="1" t="n">
        <v>66787</v>
      </c>
      <c r="K6432" s="1" t="n">
        <v>7891097105913</v>
      </c>
      <c r="L6432" s="1" t="s">
        <v>6139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7" t="n">
        <v>46205</v>
      </c>
      <c r="C6433" s="1" t="n">
        <v>1</v>
      </c>
      <c r="D6433" s="1" t="s">
        <v>3781</v>
      </c>
      <c r="E6433" s="1" t="n">
        <v>1740</v>
      </c>
      <c r="F6433" s="1" t="s">
        <v>296</v>
      </c>
      <c r="I6433" s="1" t="n">
        <v>1243403</v>
      </c>
      <c r="J6433" s="1" t="n">
        <v>67106</v>
      </c>
      <c r="K6433" s="1" t="n">
        <v>7891097105982</v>
      </c>
      <c r="L6433" s="1" t="s">
        <v>6138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7" t="n">
        <v>46205</v>
      </c>
      <c r="C6434" s="1" t="n">
        <v>1</v>
      </c>
      <c r="D6434" s="1" t="s">
        <v>3781</v>
      </c>
      <c r="E6434" s="1" t="n">
        <v>1740</v>
      </c>
      <c r="F6434" s="1" t="s">
        <v>296</v>
      </c>
      <c r="I6434" s="1" t="n">
        <v>1243403</v>
      </c>
      <c r="J6434" s="1" t="n">
        <v>68867</v>
      </c>
      <c r="K6434" s="1" t="n">
        <v>7898755200027</v>
      </c>
      <c r="L6434" s="1" t="s">
        <v>6368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7" t="n">
        <v>46205</v>
      </c>
      <c r="C6435" s="1" t="n">
        <v>1</v>
      </c>
      <c r="D6435" s="1" t="s">
        <v>3781</v>
      </c>
      <c r="E6435" s="1" t="n">
        <v>1740</v>
      </c>
      <c r="F6435" s="1" t="s">
        <v>296</v>
      </c>
      <c r="I6435" s="1" t="n">
        <v>1243403</v>
      </c>
      <c r="J6435" s="1" t="n">
        <v>68969</v>
      </c>
      <c r="K6435" s="1" t="n">
        <v>7891000360361</v>
      </c>
      <c r="L6435" s="1" t="s">
        <v>6369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7" t="n">
        <v>46205</v>
      </c>
      <c r="C6436" s="1" t="n">
        <v>1</v>
      </c>
      <c r="D6436" s="1" t="s">
        <v>3781</v>
      </c>
      <c r="E6436" s="1" t="n">
        <v>1740</v>
      </c>
      <c r="F6436" s="1" t="s">
        <v>296</v>
      </c>
      <c r="I6436" s="1" t="n">
        <v>1243403</v>
      </c>
      <c r="J6436" s="1" t="n">
        <v>70019</v>
      </c>
      <c r="K6436" s="1" t="n">
        <v>7891097105944</v>
      </c>
      <c r="L6436" s="1" t="s">
        <v>6140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7" t="n">
        <v>46205</v>
      </c>
      <c r="C6437" s="1" t="n">
        <v>1</v>
      </c>
      <c r="D6437" s="1" t="s">
        <v>3781</v>
      </c>
      <c r="E6437" s="1" t="n">
        <v>1740</v>
      </c>
      <c r="F6437" s="1" t="s">
        <v>296</v>
      </c>
      <c r="I6437" s="1" t="n">
        <v>1243403</v>
      </c>
      <c r="J6437" s="1" t="n">
        <v>73125</v>
      </c>
      <c r="K6437" s="1" t="n">
        <v>7891000305775</v>
      </c>
      <c r="L6437" s="1" t="s">
        <v>4278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7" t="n">
        <v>46205</v>
      </c>
      <c r="C6438" s="1" t="n">
        <v>1</v>
      </c>
      <c r="D6438" s="1" t="s">
        <v>3781</v>
      </c>
      <c r="E6438" s="1" t="n">
        <v>1740</v>
      </c>
      <c r="F6438" s="1" t="s">
        <v>296</v>
      </c>
      <c r="I6438" s="1" t="n">
        <v>1243403</v>
      </c>
      <c r="J6438" s="1" t="n">
        <v>73265</v>
      </c>
      <c r="K6438" s="1" t="n">
        <v>7891000409305</v>
      </c>
      <c r="L6438" s="1" t="s">
        <v>6370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7" t="n">
        <v>46205</v>
      </c>
      <c r="C6439" s="1" t="n">
        <v>1</v>
      </c>
      <c r="D6439" s="1" t="s">
        <v>3781</v>
      </c>
      <c r="E6439" s="1" t="n">
        <v>1740</v>
      </c>
      <c r="F6439" s="1" t="s">
        <v>296</v>
      </c>
      <c r="I6439" s="1" t="n">
        <v>1243403</v>
      </c>
      <c r="J6439" s="1" t="n">
        <v>73950</v>
      </c>
      <c r="K6439" s="1" t="n">
        <v>7891000409282</v>
      </c>
      <c r="L6439" s="1" t="s">
        <v>4274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7" t="n">
        <v>46205</v>
      </c>
      <c r="C6440" s="1" t="n">
        <v>1</v>
      </c>
      <c r="D6440" s="1" t="s">
        <v>3781</v>
      </c>
      <c r="E6440" s="1" t="n">
        <v>1740</v>
      </c>
      <c r="F6440" s="1" t="s">
        <v>296</v>
      </c>
      <c r="I6440" s="1" t="n">
        <v>1243403</v>
      </c>
      <c r="J6440" s="1" t="n">
        <v>75890</v>
      </c>
      <c r="K6440" s="1" t="n">
        <v>7898953148879</v>
      </c>
      <c r="L6440" s="1" t="s">
        <v>4272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7" t="n">
        <v>46205</v>
      </c>
      <c r="C6441" s="1" t="n">
        <v>1</v>
      </c>
      <c r="D6441" s="1" t="s">
        <v>3781</v>
      </c>
      <c r="E6441" s="1" t="n">
        <v>1740</v>
      </c>
      <c r="F6441" s="1" t="s">
        <v>296</v>
      </c>
      <c r="I6441" s="1" t="n">
        <v>1243403</v>
      </c>
      <c r="J6441" s="1" t="n">
        <v>79560</v>
      </c>
      <c r="K6441" s="1" t="n">
        <v>7898755200461</v>
      </c>
      <c r="L6441" s="1" t="s">
        <v>4279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7" t="n">
        <v>46205</v>
      </c>
      <c r="C6442" s="1" t="n">
        <v>1</v>
      </c>
      <c r="D6442" s="1" t="s">
        <v>3781</v>
      </c>
      <c r="E6442" s="1" t="n">
        <v>1740</v>
      </c>
      <c r="F6442" s="1" t="s">
        <v>296</v>
      </c>
      <c r="I6442" s="1" t="n">
        <v>1243403</v>
      </c>
      <c r="J6442" s="1" t="n">
        <v>80569</v>
      </c>
      <c r="K6442" s="1" t="n">
        <v>7898755200485</v>
      </c>
      <c r="L6442" s="1" t="s">
        <v>4285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7" t="n">
        <v>46205</v>
      </c>
      <c r="C6443" s="1" t="n">
        <v>1</v>
      </c>
      <c r="D6443" s="1" t="s">
        <v>3781</v>
      </c>
      <c r="E6443" s="1" t="n">
        <v>1740</v>
      </c>
      <c r="F6443" s="1" t="s">
        <v>296</v>
      </c>
      <c r="I6443" s="1" t="n">
        <v>1243403</v>
      </c>
      <c r="J6443" s="1" t="n">
        <v>80571</v>
      </c>
      <c r="K6443" s="1" t="n">
        <v>7898755200331</v>
      </c>
      <c r="L6443" s="1" t="s">
        <v>4286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7" t="n">
        <v>46205</v>
      </c>
      <c r="C6444" s="1" t="n">
        <v>1</v>
      </c>
      <c r="D6444" s="1" t="s">
        <v>3781</v>
      </c>
      <c r="E6444" s="1" t="n">
        <v>1740</v>
      </c>
      <c r="F6444" s="1" t="s">
        <v>296</v>
      </c>
      <c r="I6444" s="1" t="n">
        <v>1243403</v>
      </c>
      <c r="J6444" s="1" t="n">
        <v>80572</v>
      </c>
      <c r="K6444" s="1" t="n">
        <v>7898755200188</v>
      </c>
      <c r="L6444" s="1" t="s">
        <v>6371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7" t="n">
        <v>46205</v>
      </c>
      <c r="C6445" s="1" t="n">
        <v>1</v>
      </c>
      <c r="D6445" s="1" t="s">
        <v>3781</v>
      </c>
      <c r="E6445" s="1" t="n">
        <v>1740</v>
      </c>
      <c r="F6445" s="1" t="s">
        <v>296</v>
      </c>
      <c r="I6445" s="1" t="n">
        <v>1243403</v>
      </c>
      <c r="J6445" s="1" t="n">
        <v>81063</v>
      </c>
      <c r="K6445" s="1" t="n">
        <v>7898755200348</v>
      </c>
      <c r="L6445" s="1" t="s">
        <v>5609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7" t="n">
        <v>46205</v>
      </c>
      <c r="C6446" s="1" t="n">
        <v>1</v>
      </c>
      <c r="D6446" s="1" t="s">
        <v>3781</v>
      </c>
      <c r="E6446" s="1" t="n">
        <v>1740</v>
      </c>
      <c r="F6446" s="1" t="s">
        <v>296</v>
      </c>
      <c r="I6446" s="1" t="n">
        <v>1243403</v>
      </c>
      <c r="J6446" s="1" t="n">
        <v>81469</v>
      </c>
      <c r="K6446" s="1" t="n">
        <v>7898681940042</v>
      </c>
      <c r="L6446" s="1" t="s">
        <v>5612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7" t="n">
        <v>46205</v>
      </c>
      <c r="C6447" s="1" t="n">
        <v>1</v>
      </c>
      <c r="D6447" s="1" t="s">
        <v>3781</v>
      </c>
      <c r="E6447" s="1" t="n">
        <v>1740</v>
      </c>
      <c r="F6447" s="1" t="s">
        <v>296</v>
      </c>
      <c r="I6447" s="1" t="n">
        <v>1243403</v>
      </c>
      <c r="J6447" s="1" t="n">
        <v>81553</v>
      </c>
      <c r="K6447" s="1" t="n">
        <v>7891000027974</v>
      </c>
      <c r="L6447" s="1" t="s">
        <v>6144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7" t="n">
        <v>46205</v>
      </c>
      <c r="C6448" s="1" t="n">
        <v>1</v>
      </c>
      <c r="D6448" s="1" t="s">
        <v>3781</v>
      </c>
      <c r="E6448" s="1" t="n">
        <v>1740</v>
      </c>
      <c r="F6448" s="1" t="s">
        <v>296</v>
      </c>
      <c r="I6448" s="1" t="n">
        <v>1243403</v>
      </c>
      <c r="J6448" s="1" t="n">
        <v>81554</v>
      </c>
      <c r="K6448" s="1" t="n">
        <v>7891000120750</v>
      </c>
      <c r="L6448" s="1" t="s">
        <v>6145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7" t="n">
        <v>46205</v>
      </c>
      <c r="C6449" s="1" t="n">
        <v>1</v>
      </c>
      <c r="D6449" s="1" t="s">
        <v>3781</v>
      </c>
      <c r="E6449" s="1" t="n">
        <v>1740</v>
      </c>
      <c r="F6449" s="1" t="s">
        <v>296</v>
      </c>
      <c r="I6449" s="1" t="n">
        <v>1243403</v>
      </c>
      <c r="J6449" s="1" t="n">
        <v>81555</v>
      </c>
      <c r="K6449" s="1" t="n">
        <v>7891097108273</v>
      </c>
      <c r="L6449" s="1" t="s">
        <v>6146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7" t="n">
        <v>46205</v>
      </c>
      <c r="C6450" s="1" t="n">
        <v>1</v>
      </c>
      <c r="D6450" s="1" t="s">
        <v>3781</v>
      </c>
      <c r="E6450" s="1" t="n">
        <v>1740</v>
      </c>
      <c r="F6450" s="1" t="s">
        <v>296</v>
      </c>
      <c r="I6450" s="1" t="n">
        <v>1243403</v>
      </c>
      <c r="J6450" s="1" t="n">
        <v>81556</v>
      </c>
      <c r="K6450" s="1" t="n">
        <v>7898953148848</v>
      </c>
      <c r="L6450" s="1" t="s">
        <v>6147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7" t="n">
        <v>46205</v>
      </c>
      <c r="C6451" s="1" t="n">
        <v>1</v>
      </c>
      <c r="D6451" s="1" t="s">
        <v>3781</v>
      </c>
      <c r="E6451" s="1" t="n">
        <v>1740</v>
      </c>
      <c r="F6451" s="1" t="s">
        <v>296</v>
      </c>
      <c r="I6451" s="1" t="n">
        <v>1243403</v>
      </c>
      <c r="J6451" s="1" t="n">
        <v>81557</v>
      </c>
      <c r="K6451" s="1" t="n">
        <v>7898953148855</v>
      </c>
      <c r="L6451" s="1" t="s">
        <v>6148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7" t="n">
        <v>46205</v>
      </c>
      <c r="C6452" s="1" t="n">
        <v>1</v>
      </c>
      <c r="D6452" s="1" t="s">
        <v>3781</v>
      </c>
      <c r="E6452" s="1" t="n">
        <v>1740</v>
      </c>
      <c r="F6452" s="1" t="s">
        <v>296</v>
      </c>
      <c r="I6452" s="1" t="n">
        <v>1243403</v>
      </c>
      <c r="J6452" s="1" t="n">
        <v>81638</v>
      </c>
      <c r="K6452" s="1" t="n">
        <v>7891000370933</v>
      </c>
      <c r="L6452" s="1" t="s">
        <v>6372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7" t="n">
        <v>46205</v>
      </c>
      <c r="C6453" s="1" t="n">
        <v>1</v>
      </c>
      <c r="D6453" s="1" t="s">
        <v>3781</v>
      </c>
      <c r="E6453" s="1" t="n">
        <v>1740</v>
      </c>
      <c r="F6453" s="1" t="s">
        <v>296</v>
      </c>
      <c r="I6453" s="1" t="n">
        <v>1243403</v>
      </c>
      <c r="J6453" s="1" t="n">
        <v>81639</v>
      </c>
      <c r="K6453" s="1" t="n">
        <v>7891097108266</v>
      </c>
      <c r="L6453" s="1" t="s">
        <v>6373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7" t="n">
        <v>46205</v>
      </c>
      <c r="C6454" s="1" t="n">
        <v>1</v>
      </c>
      <c r="D6454" s="1" t="s">
        <v>3781</v>
      </c>
      <c r="E6454" s="1" t="n">
        <v>1740</v>
      </c>
      <c r="F6454" s="1" t="s">
        <v>296</v>
      </c>
      <c r="I6454" s="1" t="n">
        <v>1243403</v>
      </c>
      <c r="J6454" s="1" t="n">
        <v>81640</v>
      </c>
      <c r="K6454" s="1" t="n">
        <v>7891097108242</v>
      </c>
      <c r="L6454" s="1" t="s">
        <v>6374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7" t="n">
        <v>46205</v>
      </c>
      <c r="C6455" s="1" t="n">
        <v>1</v>
      </c>
      <c r="D6455" s="1" t="s">
        <v>3781</v>
      </c>
      <c r="E6455" s="1" t="n">
        <v>1740</v>
      </c>
      <c r="F6455" s="1" t="s">
        <v>296</v>
      </c>
      <c r="I6455" s="1" t="n">
        <v>1243403</v>
      </c>
      <c r="J6455" s="1" t="n">
        <v>81641</v>
      </c>
      <c r="K6455" s="1" t="n">
        <v>7898755200119</v>
      </c>
      <c r="L6455" s="1" t="s">
        <v>6375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7" t="n">
        <v>46205</v>
      </c>
      <c r="C6456" s="1" t="n">
        <v>1</v>
      </c>
      <c r="D6456" s="1" t="s">
        <v>3781</v>
      </c>
      <c r="E6456" s="1" t="n">
        <v>1740</v>
      </c>
      <c r="F6456" s="1" t="s">
        <v>296</v>
      </c>
      <c r="I6456" s="1" t="n">
        <v>1243403</v>
      </c>
      <c r="J6456" s="1" t="n">
        <v>81642</v>
      </c>
      <c r="K6456" s="1" t="n">
        <v>7898755200492</v>
      </c>
      <c r="L6456" s="1" t="s">
        <v>6376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7" t="n">
        <v>46205</v>
      </c>
      <c r="C6457" s="1" t="n">
        <v>1</v>
      </c>
      <c r="D6457" s="1" t="s">
        <v>3781</v>
      </c>
      <c r="E6457" s="1" t="n">
        <v>1740</v>
      </c>
      <c r="F6457" s="1" t="s">
        <v>296</v>
      </c>
      <c r="I6457" s="1" t="n">
        <v>1243403</v>
      </c>
      <c r="J6457" s="1" t="n">
        <v>81643</v>
      </c>
      <c r="K6457" s="1" t="n">
        <v>7898953148831</v>
      </c>
      <c r="L6457" s="1" t="s">
        <v>6377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7" t="n">
        <v>46205</v>
      </c>
      <c r="C6458" s="1" t="n">
        <v>1</v>
      </c>
      <c r="D6458" s="1" t="s">
        <v>3781</v>
      </c>
      <c r="E6458" s="1" t="n">
        <v>10009</v>
      </c>
      <c r="F6458" s="1" t="s">
        <v>233</v>
      </c>
      <c r="I6458" s="1" t="n">
        <v>1423352</v>
      </c>
      <c r="J6458" s="1" t="n">
        <v>102418</v>
      </c>
      <c r="K6458" s="1" t="n">
        <v>7891000460207</v>
      </c>
      <c r="L6458" s="1" t="s">
        <v>5329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7" t="n">
        <v>46205</v>
      </c>
      <c r="C6459" s="1" t="n">
        <v>1</v>
      </c>
      <c r="D6459" s="1" t="s">
        <v>3781</v>
      </c>
      <c r="E6459" s="1" t="n">
        <v>10009</v>
      </c>
      <c r="F6459" s="1" t="s">
        <v>233</v>
      </c>
      <c r="I6459" s="1" t="n">
        <v>1423352</v>
      </c>
      <c r="J6459" s="1" t="n">
        <v>102419</v>
      </c>
      <c r="K6459" s="1" t="n">
        <v>7891000462300</v>
      </c>
      <c r="L6459" s="1" t="s">
        <v>5330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7" t="n">
        <v>46205</v>
      </c>
      <c r="C6460" s="1" t="n">
        <v>1</v>
      </c>
      <c r="D6460" s="1" t="s">
        <v>3781</v>
      </c>
      <c r="E6460" s="1" t="n">
        <v>10009</v>
      </c>
      <c r="F6460" s="1" t="s">
        <v>233</v>
      </c>
      <c r="I6460" s="1" t="n">
        <v>1423352</v>
      </c>
      <c r="J6460" s="1" t="n">
        <v>51568</v>
      </c>
      <c r="K6460" s="1" t="n">
        <v>7891000368572</v>
      </c>
      <c r="L6460" s="1" t="s">
        <v>5334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7" t="n">
        <v>46205</v>
      </c>
      <c r="C6461" s="1" t="n">
        <v>1</v>
      </c>
      <c r="D6461" s="1" t="s">
        <v>3781</v>
      </c>
      <c r="E6461" s="1" t="n">
        <v>10009</v>
      </c>
      <c r="F6461" s="1" t="s">
        <v>233</v>
      </c>
      <c r="I6461" s="1" t="n">
        <v>1423352</v>
      </c>
      <c r="J6461" s="1" t="n">
        <v>52266</v>
      </c>
      <c r="K6461" s="1" t="n">
        <v>7891000369098</v>
      </c>
      <c r="L6461" s="1" t="s">
        <v>5336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7" t="n">
        <v>46205</v>
      </c>
      <c r="C6462" s="1" t="n">
        <v>1</v>
      </c>
      <c r="D6462" s="1" t="s">
        <v>3781</v>
      </c>
      <c r="E6462" s="1" t="n">
        <v>10009</v>
      </c>
      <c r="F6462" s="1" t="s">
        <v>233</v>
      </c>
      <c r="I6462" s="1" t="n">
        <v>1423352</v>
      </c>
      <c r="J6462" s="1" t="n">
        <v>53637</v>
      </c>
      <c r="K6462" s="1" t="n">
        <v>7891000368992</v>
      </c>
      <c r="L6462" s="1" t="s">
        <v>6378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7" t="n">
        <v>46205</v>
      </c>
      <c r="C6463" s="1" t="n">
        <v>1</v>
      </c>
      <c r="D6463" s="1" t="s">
        <v>3781</v>
      </c>
      <c r="E6463" s="1" t="n">
        <v>10009</v>
      </c>
      <c r="F6463" s="1" t="s">
        <v>233</v>
      </c>
      <c r="I6463" s="1" t="n">
        <v>1423352</v>
      </c>
      <c r="J6463" s="1" t="n">
        <v>54125</v>
      </c>
      <c r="K6463" s="1" t="n">
        <v>7891000368893</v>
      </c>
      <c r="L6463" s="1" t="s">
        <v>6379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7" t="n">
        <v>46205</v>
      </c>
      <c r="C6464" s="1" t="n">
        <v>1</v>
      </c>
      <c r="D6464" s="1" t="s">
        <v>3781</v>
      </c>
      <c r="E6464" s="1" t="n">
        <v>10009</v>
      </c>
      <c r="F6464" s="1" t="s">
        <v>233</v>
      </c>
      <c r="I6464" s="1" t="n">
        <v>1423352</v>
      </c>
      <c r="J6464" s="1" t="n">
        <v>55007</v>
      </c>
      <c r="K6464" s="1" t="n">
        <v>7891000368947</v>
      </c>
      <c r="L6464" s="1" t="s">
        <v>6380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7" t="n">
        <v>46205</v>
      </c>
      <c r="C6465" s="1" t="n">
        <v>1</v>
      </c>
      <c r="D6465" s="1" t="s">
        <v>3781</v>
      </c>
      <c r="E6465" s="1" t="n">
        <v>10009</v>
      </c>
      <c r="F6465" s="1" t="s">
        <v>233</v>
      </c>
      <c r="I6465" s="1" t="n">
        <v>1423352</v>
      </c>
      <c r="J6465" s="1" t="n">
        <v>66942</v>
      </c>
      <c r="K6465" s="1" t="n">
        <v>7891000377598</v>
      </c>
      <c r="L6465" s="1" t="s">
        <v>6381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7" t="n">
        <v>46205</v>
      </c>
      <c r="C6466" s="1" t="n">
        <v>1</v>
      </c>
      <c r="D6466" s="1" t="s">
        <v>3781</v>
      </c>
      <c r="E6466" s="1" t="n">
        <v>10009</v>
      </c>
      <c r="F6466" s="1" t="s">
        <v>233</v>
      </c>
      <c r="I6466" s="1" t="n">
        <v>1423352</v>
      </c>
      <c r="J6466" s="1" t="n">
        <v>67996</v>
      </c>
      <c r="K6466" s="1" t="n">
        <v>7891000377543</v>
      </c>
      <c r="L6466" s="1" t="s">
        <v>6154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7" t="n">
        <v>46205</v>
      </c>
      <c r="C6467" s="1" t="n">
        <v>1</v>
      </c>
      <c r="D6467" s="1" t="s">
        <v>3781</v>
      </c>
      <c r="E6467" s="1" t="n">
        <v>10009</v>
      </c>
      <c r="F6467" s="1" t="s">
        <v>233</v>
      </c>
      <c r="I6467" s="1" t="n">
        <v>1423352</v>
      </c>
      <c r="J6467" s="1" t="n">
        <v>79789</v>
      </c>
      <c r="K6467" s="1" t="n">
        <v>7891000410707</v>
      </c>
      <c r="L6467" s="1" t="s">
        <v>5338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7" t="n">
        <v>46205</v>
      </c>
      <c r="C6468" s="1" t="n">
        <v>1</v>
      </c>
      <c r="D6468" s="1" t="s">
        <v>3781</v>
      </c>
      <c r="E6468" s="1" t="n">
        <v>10009</v>
      </c>
      <c r="F6468" s="1" t="s">
        <v>233</v>
      </c>
      <c r="I6468" s="1" t="n">
        <v>1423352</v>
      </c>
      <c r="J6468" s="1" t="n">
        <v>81644</v>
      </c>
      <c r="K6468" s="1" t="n">
        <v>7891000455708</v>
      </c>
      <c r="L6468" s="1" t="s">
        <v>6382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7" t="n">
        <v>46205</v>
      </c>
      <c r="C6469" s="1" t="n">
        <v>1</v>
      </c>
      <c r="D6469" s="1" t="s">
        <v>3781</v>
      </c>
      <c r="E6469" s="1" t="n">
        <v>10009</v>
      </c>
      <c r="F6469" s="1" t="s">
        <v>233</v>
      </c>
      <c r="I6469" s="1" t="n">
        <v>1423352</v>
      </c>
      <c r="J6469" s="1" t="n">
        <v>81645</v>
      </c>
      <c r="K6469" s="1" t="n">
        <v>7891000455951</v>
      </c>
      <c r="L6469" s="1" t="s">
        <v>6383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7" t="n">
        <v>46205</v>
      </c>
      <c r="C6470" s="1" t="n">
        <v>1</v>
      </c>
      <c r="D6470" s="1" t="s">
        <v>3781</v>
      </c>
      <c r="E6470" s="1" t="n">
        <v>10009</v>
      </c>
      <c r="F6470" s="1" t="s">
        <v>233</v>
      </c>
      <c r="I6470" s="1" t="n">
        <v>1423353</v>
      </c>
      <c r="J6470" s="1" t="n">
        <v>19680</v>
      </c>
      <c r="K6470" s="1" t="n">
        <v>7891000092606</v>
      </c>
      <c r="L6470" s="1" t="s">
        <v>6153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7" t="n">
        <v>46205</v>
      </c>
      <c r="C6471" s="1" t="n">
        <v>1</v>
      </c>
      <c r="D6471" s="1" t="s">
        <v>3781</v>
      </c>
      <c r="E6471" s="1" t="n">
        <v>10009</v>
      </c>
      <c r="F6471" s="1" t="s">
        <v>233</v>
      </c>
      <c r="I6471" s="1" t="n">
        <v>1423353</v>
      </c>
      <c r="J6471" s="1" t="n">
        <v>26412</v>
      </c>
      <c r="K6471" s="1" t="n">
        <v>7891000248768</v>
      </c>
      <c r="L6471" s="1" t="s">
        <v>5331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7" t="n">
        <v>46205</v>
      </c>
      <c r="C6472" s="1" t="n">
        <v>2</v>
      </c>
      <c r="D6472" s="1" t="s">
        <v>3825</v>
      </c>
      <c r="E6472" s="1" t="n">
        <v>33</v>
      </c>
      <c r="F6472" s="1" t="s">
        <v>93</v>
      </c>
      <c r="I6472" s="1" t="n">
        <v>2206</v>
      </c>
      <c r="J6472" s="1" t="n">
        <v>72679</v>
      </c>
      <c r="K6472" s="1" t="n">
        <v>246</v>
      </c>
      <c r="L6472" s="1" t="s">
        <v>212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7" t="n">
        <v>46205</v>
      </c>
      <c r="C6473" s="1" t="n">
        <v>2</v>
      </c>
      <c r="D6473" s="1" t="s">
        <v>3825</v>
      </c>
      <c r="E6473" s="1" t="n">
        <v>33</v>
      </c>
      <c r="F6473" s="1" t="s">
        <v>93</v>
      </c>
      <c r="I6473" s="1" t="n">
        <v>20726</v>
      </c>
      <c r="J6473" s="1" t="n">
        <v>74674</v>
      </c>
      <c r="K6473" s="1" t="n">
        <v>741</v>
      </c>
      <c r="L6473" s="1" t="s">
        <v>4707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7" t="n">
        <v>46205</v>
      </c>
      <c r="C6474" s="1" t="n">
        <v>2</v>
      </c>
      <c r="D6474" s="1" t="s">
        <v>3825</v>
      </c>
      <c r="E6474" s="1" t="n">
        <v>33</v>
      </c>
      <c r="F6474" s="1" t="s">
        <v>93</v>
      </c>
      <c r="I6474" s="1" t="n">
        <v>23061</v>
      </c>
      <c r="J6474" s="1" t="n">
        <v>72679</v>
      </c>
      <c r="K6474" s="1" t="n">
        <v>246</v>
      </c>
      <c r="L6474" s="1" t="s">
        <v>212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7" t="n">
        <v>46205</v>
      </c>
      <c r="C6475" s="1" t="n">
        <v>6</v>
      </c>
      <c r="D6475" s="1" t="s">
        <v>3844</v>
      </c>
      <c r="E6475" s="1" t="n">
        <v>33</v>
      </c>
      <c r="F6475" s="1" t="s">
        <v>93</v>
      </c>
      <c r="I6475" s="1" t="n">
        <v>5235</v>
      </c>
      <c r="J6475" s="1" t="n">
        <v>72679</v>
      </c>
      <c r="K6475" s="1" t="n">
        <v>246</v>
      </c>
      <c r="L6475" s="1" t="s">
        <v>212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7" t="n">
        <v>46205</v>
      </c>
      <c r="C6476" s="1" t="n">
        <v>6</v>
      </c>
      <c r="D6476" s="1" t="s">
        <v>3844</v>
      </c>
      <c r="E6476" s="1" t="n">
        <v>33</v>
      </c>
      <c r="F6476" s="1" t="s">
        <v>93</v>
      </c>
      <c r="I6476" s="1" t="n">
        <v>5236</v>
      </c>
      <c r="J6476" s="1" t="n">
        <v>74674</v>
      </c>
      <c r="K6476" s="1" t="n">
        <v>741</v>
      </c>
      <c r="L6476" s="1" t="s">
        <v>4707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7" t="n">
        <v>46205</v>
      </c>
      <c r="C6477" s="1" t="n">
        <v>6</v>
      </c>
      <c r="D6477" s="1" t="s">
        <v>3844</v>
      </c>
      <c r="E6477" s="1" t="n">
        <v>33</v>
      </c>
      <c r="F6477" s="1" t="s">
        <v>93</v>
      </c>
      <c r="I6477" s="1" t="n">
        <v>5237</v>
      </c>
      <c r="J6477" s="1" t="n">
        <v>72679</v>
      </c>
      <c r="K6477" s="1" t="n">
        <v>246</v>
      </c>
      <c r="L6477" s="1" t="s">
        <v>212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7" t="n">
        <v>46205</v>
      </c>
      <c r="C6478" s="1" t="n">
        <v>20</v>
      </c>
      <c r="D6478" s="1" t="s">
        <v>3848</v>
      </c>
      <c r="E6478" s="1" t="n">
        <v>1446</v>
      </c>
      <c r="F6478" s="1" t="s">
        <v>6384</v>
      </c>
      <c r="I6478" s="1" t="n">
        <v>12378</v>
      </c>
      <c r="J6478" s="1" t="n">
        <v>81634</v>
      </c>
      <c r="K6478" s="1" t="n">
        <v>816359</v>
      </c>
      <c r="L6478" s="1" t="s">
        <v>6385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7" t="n">
        <v>46205</v>
      </c>
      <c r="C6479" s="1" t="n">
        <v>35</v>
      </c>
      <c r="D6479" s="1" t="s">
        <v>6386</v>
      </c>
      <c r="E6479" s="1" t="n">
        <v>1008</v>
      </c>
      <c r="F6479" s="1" t="s">
        <v>2388</v>
      </c>
      <c r="I6479" s="1" t="n">
        <v>1657</v>
      </c>
      <c r="J6479" s="1" t="n">
        <v>81632</v>
      </c>
      <c r="K6479" s="1" t="n">
        <v>816335</v>
      </c>
      <c r="L6479" s="1" t="s">
        <v>6387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7" t="n">
        <v>46205</v>
      </c>
      <c r="C6480" s="1" t="n">
        <v>39</v>
      </c>
      <c r="D6480" s="1" t="s">
        <v>3875</v>
      </c>
      <c r="E6480" s="1" t="n">
        <v>1242</v>
      </c>
      <c r="F6480" s="1" t="s">
        <v>1488</v>
      </c>
      <c r="I6480" s="1" t="n">
        <v>6022</v>
      </c>
      <c r="J6480" s="1" t="n">
        <v>69090</v>
      </c>
      <c r="K6480" s="1" t="n">
        <v>2263731</v>
      </c>
      <c r="L6480" s="1" t="s">
        <v>6388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7" t="n">
        <v>46205</v>
      </c>
      <c r="C6481" s="1" t="n">
        <v>39</v>
      </c>
      <c r="D6481" s="1" t="s">
        <v>3875</v>
      </c>
      <c r="E6481" s="1" t="n">
        <v>1835</v>
      </c>
      <c r="F6481" s="1" t="s">
        <v>505</v>
      </c>
      <c r="I6481" s="1" t="n">
        <v>105747</v>
      </c>
      <c r="J6481" s="1" t="n">
        <v>81620</v>
      </c>
      <c r="K6481" s="1" t="n">
        <v>7896689115851</v>
      </c>
      <c r="L6481" s="1" t="s">
        <v>6389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7" t="n">
        <v>46205</v>
      </c>
      <c r="C6482" s="1" t="n">
        <v>39</v>
      </c>
      <c r="D6482" s="1" t="s">
        <v>3875</v>
      </c>
      <c r="E6482" s="1" t="n">
        <v>1835</v>
      </c>
      <c r="F6482" s="1" t="s">
        <v>505</v>
      </c>
      <c r="I6482" s="1" t="n">
        <v>105747</v>
      </c>
      <c r="J6482" s="1" t="n">
        <v>81621</v>
      </c>
      <c r="K6482" s="1" t="n">
        <v>7899517431826</v>
      </c>
      <c r="L6482" s="1" t="s">
        <v>6390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7" t="n">
        <v>46206</v>
      </c>
      <c r="C6483" s="1" t="n">
        <v>1</v>
      </c>
      <c r="D6483" s="1" t="s">
        <v>3781</v>
      </c>
      <c r="E6483" s="1" t="n">
        <v>10018</v>
      </c>
      <c r="F6483" s="1" t="s">
        <v>368</v>
      </c>
      <c r="I6483" s="1" t="n">
        <v>321</v>
      </c>
      <c r="J6483" s="1" t="n">
        <v>100933</v>
      </c>
      <c r="K6483" s="1" t="n">
        <v>7896982100059</v>
      </c>
      <c r="L6483" s="1" t="s">
        <v>3880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7" t="n">
        <v>46206</v>
      </c>
      <c r="C6484" s="1" t="n">
        <v>1</v>
      </c>
      <c r="D6484" s="1" t="s">
        <v>3781</v>
      </c>
      <c r="E6484" s="1" t="n">
        <v>10035</v>
      </c>
      <c r="F6484" s="1" t="s">
        <v>376</v>
      </c>
      <c r="I6484" s="1" t="n">
        <v>336</v>
      </c>
      <c r="J6484" s="1" t="n">
        <v>38652</v>
      </c>
      <c r="K6484" s="1" t="n">
        <v>7898994684220</v>
      </c>
      <c r="L6484" s="1" t="s">
        <v>4145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7" t="n">
        <v>46206</v>
      </c>
      <c r="C6485" s="1" t="n">
        <v>1</v>
      </c>
      <c r="D6485" s="1" t="s">
        <v>3781</v>
      </c>
      <c r="E6485" s="1" t="n">
        <v>10035</v>
      </c>
      <c r="F6485" s="1" t="s">
        <v>376</v>
      </c>
      <c r="I6485" s="1" t="n">
        <v>336</v>
      </c>
      <c r="J6485" s="1" t="n">
        <v>38653</v>
      </c>
      <c r="K6485" s="1" t="n">
        <v>7898994684275</v>
      </c>
      <c r="L6485" s="1" t="s">
        <v>4146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7" t="n">
        <v>46206</v>
      </c>
      <c r="C6486" s="1" t="n">
        <v>1</v>
      </c>
      <c r="D6486" s="1" t="s">
        <v>3781</v>
      </c>
      <c r="E6486" s="1" t="n">
        <v>978</v>
      </c>
      <c r="F6486" s="1" t="s">
        <v>118</v>
      </c>
      <c r="I6486" s="1" t="n">
        <v>340</v>
      </c>
      <c r="J6486" s="1" t="n">
        <v>61368</v>
      </c>
      <c r="K6486" s="1" t="n">
        <v>2257907</v>
      </c>
      <c r="L6486" s="1" t="s">
        <v>3782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7" t="n">
        <v>46206</v>
      </c>
      <c r="C6487" s="1" t="n">
        <v>1</v>
      </c>
      <c r="D6487" s="1" t="s">
        <v>3781</v>
      </c>
      <c r="E6487" s="1" t="n">
        <v>978</v>
      </c>
      <c r="F6487" s="1" t="s">
        <v>118</v>
      </c>
      <c r="I6487" s="1" t="n">
        <v>340</v>
      </c>
      <c r="J6487" s="1" t="n">
        <v>61378</v>
      </c>
      <c r="K6487" s="1" t="n">
        <v>2257914</v>
      </c>
      <c r="L6487" s="1" t="s">
        <v>3783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7" t="n">
        <v>46206</v>
      </c>
      <c r="C6488" s="1" t="n">
        <v>1</v>
      </c>
      <c r="D6488" s="1" t="s">
        <v>3781</v>
      </c>
      <c r="E6488" s="1" t="n">
        <v>978</v>
      </c>
      <c r="F6488" s="1" t="s">
        <v>118</v>
      </c>
      <c r="I6488" s="1" t="n">
        <v>340</v>
      </c>
      <c r="J6488" s="1" t="n">
        <v>61379</v>
      </c>
      <c r="K6488" s="1" t="n">
        <v>2257921</v>
      </c>
      <c r="L6488" s="1" t="s">
        <v>3784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7" t="n">
        <v>46206</v>
      </c>
      <c r="C6489" s="1" t="n">
        <v>1</v>
      </c>
      <c r="D6489" s="1" t="s">
        <v>3781</v>
      </c>
      <c r="E6489" s="1" t="n">
        <v>1899</v>
      </c>
      <c r="F6489" s="1" t="s">
        <v>97</v>
      </c>
      <c r="I6489" s="1" t="n">
        <v>689</v>
      </c>
      <c r="J6489" s="1" t="n">
        <v>55400</v>
      </c>
      <c r="K6489" s="1" t="n">
        <v>7000832967710</v>
      </c>
      <c r="L6489" s="1" t="s">
        <v>4149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7" t="n">
        <v>46206</v>
      </c>
      <c r="C6490" s="1" t="n">
        <v>1</v>
      </c>
      <c r="D6490" s="1" t="s">
        <v>3781</v>
      </c>
      <c r="E6490" s="1" t="n">
        <v>1899</v>
      </c>
      <c r="F6490" s="1" t="s">
        <v>97</v>
      </c>
      <c r="I6490" s="1" t="n">
        <v>689</v>
      </c>
      <c r="J6490" s="1" t="n">
        <v>77463</v>
      </c>
      <c r="K6490" s="1" t="n">
        <v>774642</v>
      </c>
      <c r="L6490" s="1" t="s">
        <v>3884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7" t="n">
        <v>46206</v>
      </c>
      <c r="C6491" s="1" t="n">
        <v>1</v>
      </c>
      <c r="D6491" s="1" t="s">
        <v>3781</v>
      </c>
      <c r="E6491" s="1" t="n">
        <v>1899</v>
      </c>
      <c r="F6491" s="1" t="s">
        <v>97</v>
      </c>
      <c r="I6491" s="1" t="n">
        <v>689</v>
      </c>
      <c r="J6491" s="1" t="n">
        <v>77465</v>
      </c>
      <c r="K6491" s="1" t="n">
        <v>774666</v>
      </c>
      <c r="L6491" s="1" t="s">
        <v>3885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7" t="n">
        <v>46206</v>
      </c>
      <c r="C6492" s="1" t="n">
        <v>1</v>
      </c>
      <c r="D6492" s="1" t="s">
        <v>3781</v>
      </c>
      <c r="E6492" s="1" t="n">
        <v>1899</v>
      </c>
      <c r="F6492" s="1" t="s">
        <v>97</v>
      </c>
      <c r="I6492" s="1" t="n">
        <v>689</v>
      </c>
      <c r="J6492" s="1" t="n">
        <v>77903</v>
      </c>
      <c r="K6492" s="1" t="n">
        <v>779043</v>
      </c>
      <c r="L6492" s="1" t="s">
        <v>3887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7" t="n">
        <v>46206</v>
      </c>
      <c r="C6493" s="1" t="n">
        <v>1</v>
      </c>
      <c r="D6493" s="1" t="s">
        <v>3781</v>
      </c>
      <c r="E6493" s="1" t="n">
        <v>1899</v>
      </c>
      <c r="F6493" s="1" t="s">
        <v>97</v>
      </c>
      <c r="I6493" s="1" t="n">
        <v>692</v>
      </c>
      <c r="J6493" s="1" t="n">
        <v>55400</v>
      </c>
      <c r="K6493" s="1" t="n">
        <v>7000832967710</v>
      </c>
      <c r="L6493" s="1" t="s">
        <v>4149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7" t="n">
        <v>46206</v>
      </c>
      <c r="C6494" s="1" t="n">
        <v>1</v>
      </c>
      <c r="D6494" s="1" t="s">
        <v>3781</v>
      </c>
      <c r="E6494" s="1" t="n">
        <v>1899</v>
      </c>
      <c r="F6494" s="1" t="s">
        <v>97</v>
      </c>
      <c r="I6494" s="1" t="n">
        <v>692</v>
      </c>
      <c r="J6494" s="1" t="n">
        <v>73000</v>
      </c>
      <c r="K6494" s="1" t="n">
        <v>2266947</v>
      </c>
      <c r="L6494" s="1" t="s">
        <v>3882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7" t="n">
        <v>46206</v>
      </c>
      <c r="C6495" s="1" t="n">
        <v>1</v>
      </c>
      <c r="D6495" s="1" t="s">
        <v>3781</v>
      </c>
      <c r="E6495" s="1" t="n">
        <v>1899</v>
      </c>
      <c r="F6495" s="1" t="s">
        <v>97</v>
      </c>
      <c r="I6495" s="1" t="n">
        <v>692</v>
      </c>
      <c r="J6495" s="1" t="n">
        <v>77461</v>
      </c>
      <c r="K6495" s="1" t="n">
        <v>774628</v>
      </c>
      <c r="L6495" s="1" t="s">
        <v>4204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7" t="n">
        <v>46206</v>
      </c>
      <c r="C6496" s="1" t="n">
        <v>1</v>
      </c>
      <c r="D6496" s="1" t="s">
        <v>3781</v>
      </c>
      <c r="E6496" s="1" t="n">
        <v>1899</v>
      </c>
      <c r="F6496" s="1" t="s">
        <v>97</v>
      </c>
      <c r="I6496" s="1" t="n">
        <v>692</v>
      </c>
      <c r="J6496" s="1" t="n">
        <v>77463</v>
      </c>
      <c r="K6496" s="1" t="n">
        <v>774642</v>
      </c>
      <c r="L6496" s="1" t="s">
        <v>3884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7" t="n">
        <v>46206</v>
      </c>
      <c r="C6497" s="1" t="n">
        <v>1</v>
      </c>
      <c r="D6497" s="1" t="s">
        <v>3781</v>
      </c>
      <c r="E6497" s="1" t="n">
        <v>1899</v>
      </c>
      <c r="F6497" s="1" t="s">
        <v>97</v>
      </c>
      <c r="I6497" s="1" t="n">
        <v>694</v>
      </c>
      <c r="J6497" s="1" t="n">
        <v>79284</v>
      </c>
      <c r="K6497" s="1" t="n">
        <v>475</v>
      </c>
      <c r="L6497" s="1" t="s">
        <v>4147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7" t="n">
        <v>46206</v>
      </c>
      <c r="C6498" s="1" t="n">
        <v>1</v>
      </c>
      <c r="D6498" s="1" t="s">
        <v>3781</v>
      </c>
      <c r="E6498" s="1" t="n">
        <v>1899</v>
      </c>
      <c r="F6498" s="1" t="s">
        <v>97</v>
      </c>
      <c r="I6498" s="1" t="n">
        <v>694</v>
      </c>
      <c r="J6498" s="1" t="n">
        <v>79285</v>
      </c>
      <c r="K6498" s="1" t="n">
        <v>482</v>
      </c>
      <c r="L6498" s="1" t="s">
        <v>4148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7" t="n">
        <v>46206</v>
      </c>
      <c r="C6499" s="1" t="n">
        <v>1</v>
      </c>
      <c r="D6499" s="1" t="s">
        <v>3781</v>
      </c>
      <c r="E6499" s="1" t="n">
        <v>1899</v>
      </c>
      <c r="F6499" s="1" t="s">
        <v>97</v>
      </c>
      <c r="I6499" s="1" t="n">
        <v>695</v>
      </c>
      <c r="J6499" s="1" t="n">
        <v>79495</v>
      </c>
      <c r="K6499" s="1" t="n">
        <v>794961</v>
      </c>
      <c r="L6499" s="1" t="s">
        <v>6391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7" t="n">
        <v>46206</v>
      </c>
      <c r="C6500" s="1" t="n">
        <v>1</v>
      </c>
      <c r="D6500" s="1" t="s">
        <v>3781</v>
      </c>
      <c r="E6500" s="1" t="n">
        <v>1455</v>
      </c>
      <c r="F6500" s="1" t="s">
        <v>887</v>
      </c>
      <c r="I6500" s="1" t="n">
        <v>1037</v>
      </c>
      <c r="J6500" s="1" t="n">
        <v>80712</v>
      </c>
      <c r="K6500" s="1" t="n">
        <v>1069</v>
      </c>
      <c r="L6500" s="1" t="s">
        <v>5277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7" t="n">
        <v>46206</v>
      </c>
      <c r="C6501" s="1" t="n">
        <v>1</v>
      </c>
      <c r="D6501" s="1" t="s">
        <v>3781</v>
      </c>
      <c r="E6501" s="1" t="n">
        <v>1455</v>
      </c>
      <c r="F6501" s="1" t="s">
        <v>887</v>
      </c>
      <c r="I6501" s="1" t="n">
        <v>1037</v>
      </c>
      <c r="J6501" s="1" t="n">
        <v>80713</v>
      </c>
      <c r="K6501" s="1" t="n">
        <v>1076</v>
      </c>
      <c r="L6501" s="1" t="s">
        <v>5278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7" t="n">
        <v>46206</v>
      </c>
      <c r="C6502" s="1" t="n">
        <v>1</v>
      </c>
      <c r="D6502" s="1" t="s">
        <v>3781</v>
      </c>
      <c r="E6502" s="1" t="n">
        <v>1455</v>
      </c>
      <c r="F6502" s="1" t="s">
        <v>887</v>
      </c>
      <c r="I6502" s="1" t="n">
        <v>1037</v>
      </c>
      <c r="J6502" s="1" t="n">
        <v>80714</v>
      </c>
      <c r="K6502" s="1" t="n">
        <v>1083</v>
      </c>
      <c r="L6502" s="1" t="s">
        <v>5279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7" t="n">
        <v>46206</v>
      </c>
      <c r="C6503" s="1" t="n">
        <v>1</v>
      </c>
      <c r="D6503" s="1" t="s">
        <v>3781</v>
      </c>
      <c r="E6503" s="1" t="n">
        <v>1363</v>
      </c>
      <c r="F6503" s="1" t="s">
        <v>180</v>
      </c>
      <c r="I6503" s="1" t="n">
        <v>3469</v>
      </c>
      <c r="J6503" s="1" t="n">
        <v>73511</v>
      </c>
      <c r="K6503" s="1" t="n">
        <v>609963171019</v>
      </c>
      <c r="L6503" s="1" t="s">
        <v>4208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7" t="n">
        <v>46206</v>
      </c>
      <c r="C6504" s="1" t="n">
        <v>1</v>
      </c>
      <c r="D6504" s="1" t="s">
        <v>3781</v>
      </c>
      <c r="E6504" s="1" t="n">
        <v>1363</v>
      </c>
      <c r="F6504" s="1" t="s">
        <v>180</v>
      </c>
      <c r="I6504" s="1" t="n">
        <v>3469</v>
      </c>
      <c r="J6504" s="1" t="n">
        <v>65493</v>
      </c>
      <c r="K6504" s="1" t="n">
        <v>609963171002</v>
      </c>
      <c r="L6504" s="1" t="s">
        <v>3888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7" t="n">
        <v>46206</v>
      </c>
      <c r="C6505" s="1" t="n">
        <v>1</v>
      </c>
      <c r="D6505" s="1" t="s">
        <v>3781</v>
      </c>
      <c r="E6505" s="1" t="n">
        <v>1363</v>
      </c>
      <c r="F6505" s="1" t="s">
        <v>180</v>
      </c>
      <c r="I6505" s="1" t="n">
        <v>3469</v>
      </c>
      <c r="J6505" s="1" t="n">
        <v>65494</v>
      </c>
      <c r="K6505" s="1" t="n">
        <v>618231677535</v>
      </c>
      <c r="L6505" s="1" t="s">
        <v>3889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7" t="n">
        <v>46206</v>
      </c>
      <c r="C6506" s="1" t="n">
        <v>1</v>
      </c>
      <c r="D6506" s="1" t="s">
        <v>3781</v>
      </c>
      <c r="E6506" s="1" t="n">
        <v>1363</v>
      </c>
      <c r="F6506" s="1" t="s">
        <v>180</v>
      </c>
      <c r="I6506" s="1" t="n">
        <v>3469</v>
      </c>
      <c r="J6506" s="1" t="n">
        <v>65496</v>
      </c>
      <c r="K6506" s="1" t="n">
        <v>618231677528</v>
      </c>
      <c r="L6506" s="1" t="s">
        <v>3890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7" t="n">
        <v>46206</v>
      </c>
      <c r="C6507" s="1" t="n">
        <v>1</v>
      </c>
      <c r="D6507" s="1" t="s">
        <v>3781</v>
      </c>
      <c r="E6507" s="1" t="n">
        <v>1363</v>
      </c>
      <c r="F6507" s="1" t="s">
        <v>180</v>
      </c>
      <c r="I6507" s="1" t="n">
        <v>3469</v>
      </c>
      <c r="J6507" s="1" t="n">
        <v>65621</v>
      </c>
      <c r="K6507" s="1" t="n">
        <v>618231677504</v>
      </c>
      <c r="L6507" s="1" t="s">
        <v>3891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7" t="n">
        <v>46206</v>
      </c>
      <c r="C6508" s="1" t="n">
        <v>1</v>
      </c>
      <c r="D6508" s="1" t="s">
        <v>3781</v>
      </c>
      <c r="E6508" s="1" t="n">
        <v>1363</v>
      </c>
      <c r="F6508" s="1" t="s">
        <v>180</v>
      </c>
      <c r="I6508" s="1" t="n">
        <v>3469</v>
      </c>
      <c r="J6508" s="1" t="n">
        <v>81006</v>
      </c>
      <c r="K6508" s="1" t="n">
        <v>810074</v>
      </c>
      <c r="L6508" s="1" t="s">
        <v>4554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7" t="n">
        <v>46206</v>
      </c>
      <c r="C6509" s="1" t="n">
        <v>1</v>
      </c>
      <c r="D6509" s="1" t="s">
        <v>3781</v>
      </c>
      <c r="E6509" s="1" t="n">
        <v>1643</v>
      </c>
      <c r="F6509" s="1" t="s">
        <v>1206</v>
      </c>
      <c r="I6509" s="1" t="n">
        <v>10653</v>
      </c>
      <c r="J6509" s="1" t="n">
        <v>63172</v>
      </c>
      <c r="K6509" s="1" t="n">
        <v>7898928536526</v>
      </c>
      <c r="L6509" s="1" t="s">
        <v>5668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7" t="n">
        <v>46206</v>
      </c>
      <c r="C6510" s="1" t="n">
        <v>1</v>
      </c>
      <c r="D6510" s="1" t="s">
        <v>3781</v>
      </c>
      <c r="E6510" s="1" t="n">
        <v>1643</v>
      </c>
      <c r="F6510" s="1" t="s">
        <v>1206</v>
      </c>
      <c r="I6510" s="1" t="n">
        <v>10653</v>
      </c>
      <c r="J6510" s="1" t="n">
        <v>63904</v>
      </c>
      <c r="K6510" s="1" t="n">
        <v>7898928536595</v>
      </c>
      <c r="L6510" s="1" t="s">
        <v>5669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7" t="n">
        <v>46206</v>
      </c>
      <c r="C6511" s="1" t="n">
        <v>1</v>
      </c>
      <c r="D6511" s="1" t="s">
        <v>3781</v>
      </c>
      <c r="E6511" s="1" t="n">
        <v>1643</v>
      </c>
      <c r="F6511" s="1" t="s">
        <v>1206</v>
      </c>
      <c r="I6511" s="1" t="n">
        <v>10653</v>
      </c>
      <c r="J6511" s="1" t="n">
        <v>64175</v>
      </c>
      <c r="K6511" s="1" t="n">
        <v>7898928536533</v>
      </c>
      <c r="L6511" s="1" t="s">
        <v>5669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7" t="n">
        <v>46206</v>
      </c>
      <c r="C6512" s="1" t="n">
        <v>1</v>
      </c>
      <c r="D6512" s="1" t="s">
        <v>3781</v>
      </c>
      <c r="E6512" s="1" t="n">
        <v>1614</v>
      </c>
      <c r="F6512" s="1" t="s">
        <v>89</v>
      </c>
      <c r="I6512" s="1" t="n">
        <v>11352</v>
      </c>
      <c r="J6512" s="1" t="n">
        <v>13023</v>
      </c>
      <c r="K6512" s="1" t="n">
        <v>7898317290534</v>
      </c>
      <c r="L6512" s="1" t="s">
        <v>4032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7" t="n">
        <v>46206</v>
      </c>
      <c r="C6513" s="1" t="n">
        <v>1</v>
      </c>
      <c r="D6513" s="1" t="s">
        <v>3781</v>
      </c>
      <c r="E6513" s="1" t="n">
        <v>1614</v>
      </c>
      <c r="F6513" s="1" t="s">
        <v>89</v>
      </c>
      <c r="I6513" s="1" t="n">
        <v>11352</v>
      </c>
      <c r="J6513" s="1" t="n">
        <v>14442</v>
      </c>
      <c r="K6513" s="1" t="n">
        <v>7898317290558</v>
      </c>
      <c r="L6513" s="1" t="s">
        <v>4341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7" t="n">
        <v>46206</v>
      </c>
      <c r="C6514" s="1" t="n">
        <v>1</v>
      </c>
      <c r="D6514" s="1" t="s">
        <v>3781</v>
      </c>
      <c r="E6514" s="1" t="n">
        <v>1614</v>
      </c>
      <c r="F6514" s="1" t="s">
        <v>89</v>
      </c>
      <c r="I6514" s="1" t="n">
        <v>11352</v>
      </c>
      <c r="J6514" s="1" t="n">
        <v>14443</v>
      </c>
      <c r="K6514" s="1" t="n">
        <v>7898317290497</v>
      </c>
      <c r="L6514" s="1" t="s">
        <v>4035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7" t="n">
        <v>46206</v>
      </c>
      <c r="C6515" s="1" t="n">
        <v>1</v>
      </c>
      <c r="D6515" s="1" t="s">
        <v>3781</v>
      </c>
      <c r="E6515" s="1" t="n">
        <v>1614</v>
      </c>
      <c r="F6515" s="1" t="s">
        <v>89</v>
      </c>
      <c r="I6515" s="1" t="n">
        <v>11352</v>
      </c>
      <c r="J6515" s="1" t="n">
        <v>23408</v>
      </c>
      <c r="K6515" s="1" t="n">
        <v>7898317291012</v>
      </c>
      <c r="L6515" s="1" t="s">
        <v>4719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7" t="n">
        <v>46206</v>
      </c>
      <c r="C6516" s="1" t="n">
        <v>1</v>
      </c>
      <c r="D6516" s="1" t="s">
        <v>3781</v>
      </c>
      <c r="E6516" s="1" t="n">
        <v>1614</v>
      </c>
      <c r="F6516" s="1" t="s">
        <v>89</v>
      </c>
      <c r="I6516" s="1" t="n">
        <v>11352</v>
      </c>
      <c r="J6516" s="1" t="n">
        <v>23409</v>
      </c>
      <c r="K6516" s="1" t="n">
        <v>7898317290985</v>
      </c>
      <c r="L6516" s="1" t="s">
        <v>4038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7" t="n">
        <v>46206</v>
      </c>
      <c r="C6517" s="1" t="n">
        <v>1</v>
      </c>
      <c r="D6517" s="1" t="s">
        <v>3781</v>
      </c>
      <c r="E6517" s="1" t="n">
        <v>1614</v>
      </c>
      <c r="F6517" s="1" t="s">
        <v>89</v>
      </c>
      <c r="I6517" s="1" t="n">
        <v>11352</v>
      </c>
      <c r="J6517" s="1" t="n">
        <v>27400</v>
      </c>
      <c r="K6517" s="1" t="n">
        <v>7898317290978</v>
      </c>
      <c r="L6517" s="1" t="s">
        <v>4039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7" t="n">
        <v>46206</v>
      </c>
      <c r="C6518" s="1" t="n">
        <v>1</v>
      </c>
      <c r="D6518" s="1" t="s">
        <v>3781</v>
      </c>
      <c r="E6518" s="1" t="n">
        <v>1614</v>
      </c>
      <c r="F6518" s="1" t="s">
        <v>89</v>
      </c>
      <c r="I6518" s="1" t="n">
        <v>11352</v>
      </c>
      <c r="J6518" s="1" t="n">
        <v>30897</v>
      </c>
      <c r="K6518" s="1" t="n">
        <v>7898317290916</v>
      </c>
      <c r="L6518" s="1" t="s">
        <v>6125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7" t="n">
        <v>46206</v>
      </c>
      <c r="C6519" s="1" t="n">
        <v>1</v>
      </c>
      <c r="D6519" s="1" t="s">
        <v>3781</v>
      </c>
      <c r="E6519" s="1" t="n">
        <v>1614</v>
      </c>
      <c r="F6519" s="1" t="s">
        <v>89</v>
      </c>
      <c r="I6519" s="1" t="n">
        <v>11352</v>
      </c>
      <c r="J6519" s="1" t="n">
        <v>30898</v>
      </c>
      <c r="K6519" s="1" t="n">
        <v>7898317290954</v>
      </c>
      <c r="L6519" s="1" t="s">
        <v>6126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7" t="n">
        <v>46206</v>
      </c>
      <c r="C6520" s="1" t="n">
        <v>1</v>
      </c>
      <c r="D6520" s="1" t="s">
        <v>3781</v>
      </c>
      <c r="E6520" s="1" t="n">
        <v>1614</v>
      </c>
      <c r="F6520" s="1" t="s">
        <v>89</v>
      </c>
      <c r="I6520" s="1" t="n">
        <v>11352</v>
      </c>
      <c r="J6520" s="1" t="n">
        <v>30899</v>
      </c>
      <c r="K6520" s="1" t="n">
        <v>7898317290930</v>
      </c>
      <c r="L6520" s="1" t="s">
        <v>6392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7" t="n">
        <v>46206</v>
      </c>
      <c r="C6521" s="1" t="n">
        <v>1</v>
      </c>
      <c r="D6521" s="1" t="s">
        <v>3781</v>
      </c>
      <c r="E6521" s="1" t="n">
        <v>1614</v>
      </c>
      <c r="F6521" s="1" t="s">
        <v>89</v>
      </c>
      <c r="I6521" s="1" t="n">
        <v>11352</v>
      </c>
      <c r="J6521" s="1" t="n">
        <v>30900</v>
      </c>
      <c r="K6521" s="1" t="n">
        <v>7898317290947</v>
      </c>
      <c r="L6521" s="1" t="s">
        <v>6393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7" t="n">
        <v>46206</v>
      </c>
      <c r="C6522" s="1" t="n">
        <v>1</v>
      </c>
      <c r="D6522" s="1" t="s">
        <v>3781</v>
      </c>
      <c r="E6522" s="1" t="n">
        <v>1614</v>
      </c>
      <c r="F6522" s="1" t="s">
        <v>89</v>
      </c>
      <c r="I6522" s="1" t="n">
        <v>11352</v>
      </c>
      <c r="J6522" s="1" t="n">
        <v>30901</v>
      </c>
      <c r="K6522" s="1" t="n">
        <v>7898317290923</v>
      </c>
      <c r="L6522" s="1" t="s">
        <v>6394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7" t="n">
        <v>46206</v>
      </c>
      <c r="C6523" s="1" t="n">
        <v>1</v>
      </c>
      <c r="D6523" s="1" t="s">
        <v>3781</v>
      </c>
      <c r="E6523" s="1" t="n">
        <v>1614</v>
      </c>
      <c r="F6523" s="1" t="s">
        <v>89</v>
      </c>
      <c r="I6523" s="1" t="n">
        <v>11352</v>
      </c>
      <c r="J6523" s="1" t="n">
        <v>32360</v>
      </c>
      <c r="K6523" s="1" t="n">
        <v>7898317291050</v>
      </c>
      <c r="L6523" s="1" t="s">
        <v>4040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7" t="n">
        <v>46206</v>
      </c>
      <c r="C6524" s="1" t="n">
        <v>1</v>
      </c>
      <c r="D6524" s="1" t="s">
        <v>3781</v>
      </c>
      <c r="E6524" s="1" t="n">
        <v>1614</v>
      </c>
      <c r="F6524" s="1" t="s">
        <v>89</v>
      </c>
      <c r="I6524" s="1" t="n">
        <v>11352</v>
      </c>
      <c r="J6524" s="1" t="n">
        <v>39922</v>
      </c>
      <c r="K6524" s="1" t="n">
        <v>7898317290909</v>
      </c>
      <c r="L6524" s="1" t="s">
        <v>4344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7" t="n">
        <v>46206</v>
      </c>
      <c r="C6525" s="1" t="n">
        <v>1</v>
      </c>
      <c r="D6525" s="1" t="s">
        <v>3781</v>
      </c>
      <c r="E6525" s="1" t="n">
        <v>1625</v>
      </c>
      <c r="F6525" s="1" t="s">
        <v>243</v>
      </c>
      <c r="I6525" s="1" t="n">
        <v>14614</v>
      </c>
      <c r="J6525" s="1" t="n">
        <v>29079</v>
      </c>
      <c r="K6525" s="1" t="n">
        <v>55515</v>
      </c>
      <c r="L6525" s="1" t="s">
        <v>3818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7" t="n">
        <v>46206</v>
      </c>
      <c r="C6526" s="1" t="n">
        <v>1</v>
      </c>
      <c r="D6526" s="1" t="s">
        <v>3781</v>
      </c>
      <c r="E6526" s="1" t="n">
        <v>1625</v>
      </c>
      <c r="F6526" s="1" t="s">
        <v>243</v>
      </c>
      <c r="I6526" s="1" t="n">
        <v>14614</v>
      </c>
      <c r="J6526" s="1" t="n">
        <v>29079</v>
      </c>
      <c r="K6526" s="1" t="n">
        <v>55515</v>
      </c>
      <c r="L6526" s="1" t="s">
        <v>3818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7" t="n">
        <v>46206</v>
      </c>
      <c r="C6527" s="1" t="n">
        <v>1</v>
      </c>
      <c r="D6527" s="1" t="s">
        <v>3781</v>
      </c>
      <c r="E6527" s="1" t="n">
        <v>1625</v>
      </c>
      <c r="F6527" s="1" t="s">
        <v>243</v>
      </c>
      <c r="I6527" s="1" t="n">
        <v>14614</v>
      </c>
      <c r="J6527" s="1" t="n">
        <v>29080</v>
      </c>
      <c r="K6527" s="1" t="n">
        <v>55516</v>
      </c>
      <c r="L6527" s="1" t="s">
        <v>3819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7" t="n">
        <v>46206</v>
      </c>
      <c r="C6528" s="1" t="n">
        <v>1</v>
      </c>
      <c r="D6528" s="1" t="s">
        <v>3781</v>
      </c>
      <c r="E6528" s="1" t="n">
        <v>1615</v>
      </c>
      <c r="F6528" s="1" t="s">
        <v>253</v>
      </c>
      <c r="I6528" s="1" t="n">
        <v>14791</v>
      </c>
      <c r="J6528" s="1" t="n">
        <v>100101</v>
      </c>
      <c r="K6528" s="1" t="n">
        <v>102</v>
      </c>
      <c r="L6528" s="1" t="s">
        <v>4153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7" t="n">
        <v>46206</v>
      </c>
      <c r="C6529" s="1" t="n">
        <v>1</v>
      </c>
      <c r="D6529" s="1" t="s">
        <v>3781</v>
      </c>
      <c r="E6529" s="1" t="n">
        <v>1615</v>
      </c>
      <c r="F6529" s="1" t="s">
        <v>253</v>
      </c>
      <c r="I6529" s="1" t="n">
        <v>14791</v>
      </c>
      <c r="J6529" s="1" t="n">
        <v>100114</v>
      </c>
      <c r="K6529" s="1" t="n">
        <v>115</v>
      </c>
      <c r="L6529" s="1" t="s">
        <v>4154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7" t="n">
        <v>46206</v>
      </c>
      <c r="C6530" s="1" t="n">
        <v>1</v>
      </c>
      <c r="D6530" s="1" t="s">
        <v>3781</v>
      </c>
      <c r="E6530" s="1" t="n">
        <v>1615</v>
      </c>
      <c r="F6530" s="1" t="s">
        <v>253</v>
      </c>
      <c r="I6530" s="1" t="n">
        <v>14791</v>
      </c>
      <c r="J6530" s="1" t="n">
        <v>37771</v>
      </c>
      <c r="K6530" s="1" t="n">
        <v>774574</v>
      </c>
      <c r="L6530" s="1" t="s">
        <v>4155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7" t="n">
        <v>46206</v>
      </c>
      <c r="C6531" s="1" t="n">
        <v>1</v>
      </c>
      <c r="D6531" s="1" t="s">
        <v>3781</v>
      </c>
      <c r="E6531" s="1" t="n">
        <v>581</v>
      </c>
      <c r="F6531" s="1" t="s">
        <v>316</v>
      </c>
      <c r="I6531" s="1" t="n">
        <v>31254</v>
      </c>
      <c r="J6531" s="1" t="n">
        <v>48008</v>
      </c>
      <c r="K6531" s="1" t="n">
        <v>798190027999</v>
      </c>
      <c r="L6531" s="1" t="s">
        <v>4231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7" t="n">
        <v>46206</v>
      </c>
      <c r="C6532" s="1" t="n">
        <v>1</v>
      </c>
      <c r="D6532" s="1" t="s">
        <v>3781</v>
      </c>
      <c r="E6532" s="1" t="n">
        <v>581</v>
      </c>
      <c r="F6532" s="1" t="s">
        <v>316</v>
      </c>
      <c r="I6532" s="1" t="n">
        <v>31254</v>
      </c>
      <c r="J6532" s="1" t="n">
        <v>48009</v>
      </c>
      <c r="K6532" s="1" t="n">
        <v>798190028002</v>
      </c>
      <c r="L6532" s="1" t="s">
        <v>4232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7" t="n">
        <v>46206</v>
      </c>
      <c r="C6533" s="1" t="n">
        <v>1</v>
      </c>
      <c r="D6533" s="1" t="s">
        <v>3781</v>
      </c>
      <c r="E6533" s="1" t="n">
        <v>581</v>
      </c>
      <c r="F6533" s="1" t="s">
        <v>316</v>
      </c>
      <c r="I6533" s="1" t="n">
        <v>31254</v>
      </c>
      <c r="J6533" s="1" t="n">
        <v>48380</v>
      </c>
      <c r="K6533" s="1" t="n">
        <v>798190189116</v>
      </c>
      <c r="L6533" s="1" t="s">
        <v>4720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7" t="n">
        <v>46206</v>
      </c>
      <c r="C6534" s="1" t="n">
        <v>1</v>
      </c>
      <c r="D6534" s="1" t="s">
        <v>3781</v>
      </c>
      <c r="E6534" s="1" t="n">
        <v>1723</v>
      </c>
      <c r="F6534" s="1" t="s">
        <v>302</v>
      </c>
      <c r="I6534" s="1" t="n">
        <v>172527</v>
      </c>
      <c r="J6534" s="1" t="n">
        <v>29079</v>
      </c>
      <c r="K6534" s="1" t="n">
        <v>55515</v>
      </c>
      <c r="L6534" s="1" t="s">
        <v>3818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7" t="n">
        <v>46206</v>
      </c>
      <c r="C6535" s="1" t="n">
        <v>1</v>
      </c>
      <c r="D6535" s="1" t="s">
        <v>3781</v>
      </c>
      <c r="E6535" s="1" t="n">
        <v>1723</v>
      </c>
      <c r="F6535" s="1" t="s">
        <v>302</v>
      </c>
      <c r="I6535" s="1" t="n">
        <v>172527</v>
      </c>
      <c r="J6535" s="1" t="n">
        <v>29080</v>
      </c>
      <c r="K6535" s="1" t="n">
        <v>55516</v>
      </c>
      <c r="L6535" s="1" t="s">
        <v>3819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7" t="n">
        <v>46206</v>
      </c>
      <c r="C6536" s="1" t="n">
        <v>1</v>
      </c>
      <c r="D6536" s="1" t="s">
        <v>3781</v>
      </c>
      <c r="E6536" s="1" t="n">
        <v>1706</v>
      </c>
      <c r="F6536" s="1" t="s">
        <v>423</v>
      </c>
      <c r="I6536" s="1" t="n">
        <v>203761</v>
      </c>
      <c r="J6536" s="1" t="n">
        <v>57639</v>
      </c>
      <c r="K6536" s="1" t="n">
        <v>7896004006277</v>
      </c>
      <c r="L6536" s="1" t="s">
        <v>4203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7" t="n">
        <v>46206</v>
      </c>
      <c r="C6537" s="1" t="n">
        <v>1</v>
      </c>
      <c r="D6537" s="1" t="s">
        <v>3781</v>
      </c>
      <c r="E6537" s="1" t="n">
        <v>1706</v>
      </c>
      <c r="F6537" s="1" t="s">
        <v>423</v>
      </c>
      <c r="I6537" s="1" t="n">
        <v>203761</v>
      </c>
      <c r="J6537" s="1" t="n">
        <v>57878</v>
      </c>
      <c r="K6537" s="1" t="n">
        <v>7896004006239</v>
      </c>
      <c r="L6537" s="1" t="s">
        <v>6002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7" t="n">
        <v>46206</v>
      </c>
      <c r="C6538" s="1" t="n">
        <v>1</v>
      </c>
      <c r="D6538" s="1" t="s">
        <v>3781</v>
      </c>
      <c r="E6538" s="1" t="n">
        <v>1706</v>
      </c>
      <c r="F6538" s="1" t="s">
        <v>423</v>
      </c>
      <c r="I6538" s="1" t="n">
        <v>203761</v>
      </c>
      <c r="J6538" s="1" t="n">
        <v>61667</v>
      </c>
      <c r="K6538" s="1" t="n">
        <v>7896004006284</v>
      </c>
      <c r="L6538" s="1" t="s">
        <v>5999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7" t="n">
        <v>46206</v>
      </c>
      <c r="C6539" s="1" t="n">
        <v>1</v>
      </c>
      <c r="D6539" s="1" t="s">
        <v>3781</v>
      </c>
      <c r="E6539" s="1" t="n">
        <v>1706</v>
      </c>
      <c r="F6539" s="1" t="s">
        <v>423</v>
      </c>
      <c r="I6539" s="1" t="n">
        <v>203761</v>
      </c>
      <c r="J6539" s="1" t="n">
        <v>63233</v>
      </c>
      <c r="K6539" s="1" t="n">
        <v>7896004006406</v>
      </c>
      <c r="L6539" s="1" t="s">
        <v>6395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7" t="n">
        <v>46206</v>
      </c>
      <c r="C6540" s="1" t="n">
        <v>1</v>
      </c>
      <c r="D6540" s="1" t="s">
        <v>3781</v>
      </c>
      <c r="E6540" s="1" t="n">
        <v>1706</v>
      </c>
      <c r="F6540" s="1" t="s">
        <v>423</v>
      </c>
      <c r="I6540" s="1" t="n">
        <v>203761</v>
      </c>
      <c r="J6540" s="1" t="n">
        <v>63943</v>
      </c>
      <c r="K6540" s="1" t="n">
        <v>7896004008998</v>
      </c>
      <c r="L6540" s="1" t="s">
        <v>6396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7" t="n">
        <v>46206</v>
      </c>
      <c r="C6541" s="1" t="n">
        <v>1</v>
      </c>
      <c r="D6541" s="1" t="s">
        <v>3781</v>
      </c>
      <c r="E6541" s="1" t="n">
        <v>1706</v>
      </c>
      <c r="F6541" s="1" t="s">
        <v>423</v>
      </c>
      <c r="I6541" s="1" t="n">
        <v>203762</v>
      </c>
      <c r="J6541" s="1" t="n">
        <v>73547</v>
      </c>
      <c r="K6541" s="1" t="n">
        <v>7896004009377</v>
      </c>
      <c r="L6541" s="1" t="s">
        <v>6397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7" t="n">
        <v>46206</v>
      </c>
      <c r="C6542" s="1" t="n">
        <v>1</v>
      </c>
      <c r="D6542" s="1" t="s">
        <v>3781</v>
      </c>
      <c r="E6542" s="1" t="n">
        <v>1706</v>
      </c>
      <c r="F6542" s="1" t="s">
        <v>423</v>
      </c>
      <c r="I6542" s="1" t="n">
        <v>203762</v>
      </c>
      <c r="J6542" s="1" t="n">
        <v>105456</v>
      </c>
      <c r="K6542" s="1" t="n">
        <v>7896004000534</v>
      </c>
      <c r="L6542" s="1" t="s">
        <v>6398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7" t="n">
        <v>46206</v>
      </c>
      <c r="C6543" s="1" t="n">
        <v>1</v>
      </c>
      <c r="D6543" s="1" t="s">
        <v>3781</v>
      </c>
      <c r="E6543" s="1" t="n">
        <v>1706</v>
      </c>
      <c r="F6543" s="1" t="s">
        <v>423</v>
      </c>
      <c r="I6543" s="1" t="n">
        <v>203762</v>
      </c>
      <c r="J6543" s="1" t="n">
        <v>13503</v>
      </c>
      <c r="K6543" s="1" t="n">
        <v>7896011104157</v>
      </c>
      <c r="L6543" s="1" t="s">
        <v>6399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7" t="n">
        <v>46206</v>
      </c>
      <c r="C6544" s="1" t="n">
        <v>1</v>
      </c>
      <c r="D6544" s="1" t="s">
        <v>3781</v>
      </c>
      <c r="E6544" s="1" t="n">
        <v>1706</v>
      </c>
      <c r="F6544" s="1" t="s">
        <v>423</v>
      </c>
      <c r="I6544" s="1" t="n">
        <v>203762</v>
      </c>
      <c r="J6544" s="1" t="n">
        <v>16913</v>
      </c>
      <c r="K6544" s="1" t="n">
        <v>7896011104959</v>
      </c>
      <c r="L6544" s="1" t="s">
        <v>6400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7" t="n">
        <v>46206</v>
      </c>
      <c r="C6545" s="1" t="n">
        <v>1</v>
      </c>
      <c r="D6545" s="1" t="s">
        <v>3781</v>
      </c>
      <c r="E6545" s="1" t="n">
        <v>1706</v>
      </c>
      <c r="F6545" s="1" t="s">
        <v>423</v>
      </c>
      <c r="I6545" s="1" t="n">
        <v>203762</v>
      </c>
      <c r="J6545" s="1" t="n">
        <v>21731</v>
      </c>
      <c r="K6545" s="1" t="n">
        <v>7896011106083</v>
      </c>
      <c r="L6545" s="1" t="s">
        <v>6401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7" t="n">
        <v>46206</v>
      </c>
      <c r="C6546" s="1" t="n">
        <v>1</v>
      </c>
      <c r="D6546" s="1" t="s">
        <v>3781</v>
      </c>
      <c r="E6546" s="1" t="n">
        <v>1706</v>
      </c>
      <c r="F6546" s="1" t="s">
        <v>423</v>
      </c>
      <c r="I6546" s="1" t="n">
        <v>203762</v>
      </c>
      <c r="J6546" s="1" t="n">
        <v>28126</v>
      </c>
      <c r="K6546" s="1" t="n">
        <v>7896004003870</v>
      </c>
      <c r="L6546" s="1" t="s">
        <v>6402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7" t="n">
        <v>46206</v>
      </c>
      <c r="C6547" s="1" t="n">
        <v>1</v>
      </c>
      <c r="D6547" s="1" t="s">
        <v>3781</v>
      </c>
      <c r="E6547" s="1" t="n">
        <v>1706</v>
      </c>
      <c r="F6547" s="1" t="s">
        <v>423</v>
      </c>
      <c r="I6547" s="1" t="n">
        <v>203762</v>
      </c>
      <c r="J6547" s="1" t="n">
        <v>31264</v>
      </c>
      <c r="K6547" s="1" t="n">
        <v>7896011105284</v>
      </c>
      <c r="L6547" s="1" t="s">
        <v>6403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7" t="n">
        <v>46206</v>
      </c>
      <c r="C6548" s="1" t="n">
        <v>1</v>
      </c>
      <c r="D6548" s="1" t="s">
        <v>3781</v>
      </c>
      <c r="E6548" s="1" t="n">
        <v>1706</v>
      </c>
      <c r="F6548" s="1" t="s">
        <v>423</v>
      </c>
      <c r="I6548" s="1" t="n">
        <v>203762</v>
      </c>
      <c r="J6548" s="1" t="n">
        <v>32815</v>
      </c>
      <c r="K6548" s="1" t="n">
        <v>7896004004679</v>
      </c>
      <c r="L6548" s="1" t="s">
        <v>6404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7" t="n">
        <v>46206</v>
      </c>
      <c r="C6549" s="1" t="n">
        <v>1</v>
      </c>
      <c r="D6549" s="1" t="s">
        <v>3781</v>
      </c>
      <c r="E6549" s="1" t="n">
        <v>1706</v>
      </c>
      <c r="F6549" s="1" t="s">
        <v>423</v>
      </c>
      <c r="I6549" s="1" t="n">
        <v>203762</v>
      </c>
      <c r="J6549" s="1" t="n">
        <v>32816</v>
      </c>
      <c r="K6549" s="1" t="n">
        <v>7896004004549</v>
      </c>
      <c r="L6549" s="1" t="s">
        <v>6405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7" t="n">
        <v>46206</v>
      </c>
      <c r="C6550" s="1" t="n">
        <v>1</v>
      </c>
      <c r="D6550" s="1" t="s">
        <v>3781</v>
      </c>
      <c r="E6550" s="1" t="n">
        <v>1706</v>
      </c>
      <c r="F6550" s="1" t="s">
        <v>423</v>
      </c>
      <c r="I6550" s="1" t="n">
        <v>203762</v>
      </c>
      <c r="J6550" s="1" t="n">
        <v>33139</v>
      </c>
      <c r="K6550" s="1" t="n">
        <v>7896004006833</v>
      </c>
      <c r="L6550" s="1" t="s">
        <v>6406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7" t="n">
        <v>46206</v>
      </c>
      <c r="C6551" s="1" t="n">
        <v>1</v>
      </c>
      <c r="D6551" s="1" t="s">
        <v>3781</v>
      </c>
      <c r="E6551" s="1" t="n">
        <v>1706</v>
      </c>
      <c r="F6551" s="1" t="s">
        <v>423</v>
      </c>
      <c r="I6551" s="1" t="n">
        <v>203762</v>
      </c>
      <c r="J6551" s="1" t="n">
        <v>39908</v>
      </c>
      <c r="K6551" s="1" t="n">
        <v>7896004007427</v>
      </c>
      <c r="L6551" s="1" t="s">
        <v>6407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7" t="n">
        <v>46206</v>
      </c>
      <c r="C6552" s="1" t="n">
        <v>1</v>
      </c>
      <c r="D6552" s="1" t="s">
        <v>3781</v>
      </c>
      <c r="E6552" s="1" t="n">
        <v>1706</v>
      </c>
      <c r="F6552" s="1" t="s">
        <v>423</v>
      </c>
      <c r="I6552" s="1" t="n">
        <v>203762</v>
      </c>
      <c r="J6552" s="1" t="n">
        <v>39911</v>
      </c>
      <c r="K6552" s="1" t="n">
        <v>7896004007380</v>
      </c>
      <c r="L6552" s="1" t="s">
        <v>6408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7" t="n">
        <v>46206</v>
      </c>
      <c r="C6553" s="1" t="n">
        <v>1</v>
      </c>
      <c r="D6553" s="1" t="s">
        <v>3781</v>
      </c>
      <c r="E6553" s="1" t="n">
        <v>1706</v>
      </c>
      <c r="F6553" s="1" t="s">
        <v>423</v>
      </c>
      <c r="I6553" s="1" t="n">
        <v>203762</v>
      </c>
      <c r="J6553" s="1" t="n">
        <v>39916</v>
      </c>
      <c r="K6553" s="1" t="n">
        <v>7896011105673</v>
      </c>
      <c r="L6553" s="1" t="s">
        <v>6409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7" t="n">
        <v>46206</v>
      </c>
      <c r="C6554" s="1" t="n">
        <v>1</v>
      </c>
      <c r="D6554" s="1" t="s">
        <v>3781</v>
      </c>
      <c r="E6554" s="1" t="n">
        <v>1706</v>
      </c>
      <c r="F6554" s="1" t="s">
        <v>423</v>
      </c>
      <c r="I6554" s="1" t="n">
        <v>203762</v>
      </c>
      <c r="J6554" s="1" t="n">
        <v>40287</v>
      </c>
      <c r="K6554" s="1" t="n">
        <v>7896004007373</v>
      </c>
      <c r="L6554" s="1" t="s">
        <v>6410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7" t="n">
        <v>46206</v>
      </c>
      <c r="C6555" s="1" t="n">
        <v>1</v>
      </c>
      <c r="D6555" s="1" t="s">
        <v>3781</v>
      </c>
      <c r="E6555" s="1" t="n">
        <v>1706</v>
      </c>
      <c r="F6555" s="1" t="s">
        <v>423</v>
      </c>
      <c r="I6555" s="1" t="n">
        <v>203762</v>
      </c>
      <c r="J6555" s="1" t="n">
        <v>47347</v>
      </c>
      <c r="K6555" s="1" t="n">
        <v>7896004007632</v>
      </c>
      <c r="L6555" s="1" t="s">
        <v>6411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7" t="n">
        <v>46206</v>
      </c>
      <c r="C6556" s="1" t="n">
        <v>1</v>
      </c>
      <c r="D6556" s="1" t="s">
        <v>3781</v>
      </c>
      <c r="E6556" s="1" t="n">
        <v>1706</v>
      </c>
      <c r="F6556" s="1" t="s">
        <v>423</v>
      </c>
      <c r="I6556" s="1" t="n">
        <v>203762</v>
      </c>
      <c r="J6556" s="1" t="n">
        <v>54567</v>
      </c>
      <c r="K6556" s="1" t="n">
        <v>7896004007656</v>
      </c>
      <c r="L6556" s="1" t="s">
        <v>6412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7" t="n">
        <v>46206</v>
      </c>
      <c r="C6557" s="1" t="n">
        <v>1</v>
      </c>
      <c r="D6557" s="1" t="s">
        <v>3781</v>
      </c>
      <c r="E6557" s="1" t="n">
        <v>1706</v>
      </c>
      <c r="F6557" s="1" t="s">
        <v>423</v>
      </c>
      <c r="I6557" s="1" t="n">
        <v>203762</v>
      </c>
      <c r="J6557" s="1" t="n">
        <v>63976</v>
      </c>
      <c r="K6557" s="1" t="n">
        <v>7896004009889</v>
      </c>
      <c r="L6557" s="1" t="s">
        <v>6413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7" t="n">
        <v>46206</v>
      </c>
      <c r="C6558" s="1" t="n">
        <v>1</v>
      </c>
      <c r="D6558" s="1" t="s">
        <v>3781</v>
      </c>
      <c r="E6558" s="1" t="n">
        <v>1706</v>
      </c>
      <c r="F6558" s="1" t="s">
        <v>423</v>
      </c>
      <c r="I6558" s="1" t="n">
        <v>203762</v>
      </c>
      <c r="J6558" s="1" t="n">
        <v>63977</v>
      </c>
      <c r="K6558" s="1" t="n">
        <v>7896004009902</v>
      </c>
      <c r="L6558" s="1" t="s">
        <v>6414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7" t="n">
        <v>46206</v>
      </c>
      <c r="C6559" s="1" t="n">
        <v>1</v>
      </c>
      <c r="D6559" s="1" t="s">
        <v>3781</v>
      </c>
      <c r="E6559" s="1" t="n">
        <v>1706</v>
      </c>
      <c r="F6559" s="1" t="s">
        <v>423</v>
      </c>
      <c r="I6559" s="1" t="n">
        <v>203762</v>
      </c>
      <c r="J6559" s="1" t="n">
        <v>64505</v>
      </c>
      <c r="K6559" s="1" t="n">
        <v>7896004010069</v>
      </c>
      <c r="L6559" s="1" t="s">
        <v>6415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7" t="n">
        <v>46206</v>
      </c>
      <c r="C6560" s="1" t="n">
        <v>1</v>
      </c>
      <c r="D6560" s="1" t="s">
        <v>3781</v>
      </c>
      <c r="E6560" s="1" t="n">
        <v>1706</v>
      </c>
      <c r="F6560" s="1" t="s">
        <v>423</v>
      </c>
      <c r="I6560" s="1" t="n">
        <v>203762</v>
      </c>
      <c r="J6560" s="1" t="n">
        <v>64511</v>
      </c>
      <c r="K6560" s="1" t="n">
        <v>7896004009872</v>
      </c>
      <c r="L6560" s="1" t="s">
        <v>6416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7" t="n">
        <v>46206</v>
      </c>
      <c r="C6561" s="1" t="n">
        <v>1</v>
      </c>
      <c r="D6561" s="1" t="s">
        <v>3781</v>
      </c>
      <c r="E6561" s="1" t="n">
        <v>1706</v>
      </c>
      <c r="F6561" s="1" t="s">
        <v>423</v>
      </c>
      <c r="I6561" s="1" t="n">
        <v>203762</v>
      </c>
      <c r="J6561" s="1" t="n">
        <v>64516</v>
      </c>
      <c r="K6561" s="1" t="n">
        <v>7896004009858</v>
      </c>
      <c r="L6561" s="1" t="s">
        <v>6417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7" t="n">
        <v>46206</v>
      </c>
      <c r="C6562" s="1" t="n">
        <v>1</v>
      </c>
      <c r="D6562" s="1" t="s">
        <v>3781</v>
      </c>
      <c r="E6562" s="1" t="n">
        <v>1706</v>
      </c>
      <c r="F6562" s="1" t="s">
        <v>423</v>
      </c>
      <c r="I6562" s="1" t="n">
        <v>203762</v>
      </c>
      <c r="J6562" s="1" t="n">
        <v>64520</v>
      </c>
      <c r="K6562" s="1" t="n">
        <v>7896004009964</v>
      </c>
      <c r="L6562" s="1" t="s">
        <v>6418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7" t="n">
        <v>46206</v>
      </c>
      <c r="C6563" s="1" t="n">
        <v>1</v>
      </c>
      <c r="D6563" s="1" t="s">
        <v>3781</v>
      </c>
      <c r="E6563" s="1" t="n">
        <v>1706</v>
      </c>
      <c r="F6563" s="1" t="s">
        <v>423</v>
      </c>
      <c r="I6563" s="1" t="n">
        <v>203762</v>
      </c>
      <c r="J6563" s="1" t="n">
        <v>67006</v>
      </c>
      <c r="K6563" s="1" t="n">
        <v>7896004009971</v>
      </c>
      <c r="L6563" s="1" t="s">
        <v>6419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7" t="n">
        <v>46206</v>
      </c>
      <c r="C6564" s="1" t="n">
        <v>1</v>
      </c>
      <c r="D6564" s="1" t="s">
        <v>3781</v>
      </c>
      <c r="E6564" s="1" t="n">
        <v>1706</v>
      </c>
      <c r="F6564" s="1" t="s">
        <v>423</v>
      </c>
      <c r="I6564" s="1" t="n">
        <v>203762</v>
      </c>
      <c r="J6564" s="1" t="n">
        <v>70427</v>
      </c>
      <c r="K6564" s="1" t="n">
        <v>7896004006604</v>
      </c>
      <c r="L6564" s="1" t="s">
        <v>6420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7" t="n">
        <v>46206</v>
      </c>
      <c r="C6565" s="1" t="n">
        <v>1</v>
      </c>
      <c r="D6565" s="1" t="s">
        <v>3781</v>
      </c>
      <c r="E6565" s="1" t="n">
        <v>1706</v>
      </c>
      <c r="F6565" s="1" t="s">
        <v>423</v>
      </c>
      <c r="I6565" s="1" t="n">
        <v>203762</v>
      </c>
      <c r="J6565" s="1" t="n">
        <v>71359</v>
      </c>
      <c r="K6565" s="1" t="n">
        <v>7896004010953</v>
      </c>
      <c r="L6565" s="1" t="s">
        <v>6421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7" t="n">
        <v>46206</v>
      </c>
      <c r="C6566" s="1" t="n">
        <v>1</v>
      </c>
      <c r="D6566" s="1" t="s">
        <v>3781</v>
      </c>
      <c r="E6566" s="1" t="n">
        <v>1706</v>
      </c>
      <c r="F6566" s="1" t="s">
        <v>423</v>
      </c>
      <c r="I6566" s="1" t="n">
        <v>203762</v>
      </c>
      <c r="J6566" s="1" t="n">
        <v>72473</v>
      </c>
      <c r="K6566" s="1" t="n">
        <v>7896004010892</v>
      </c>
      <c r="L6566" s="1" t="s">
        <v>6422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7" t="n">
        <v>46206</v>
      </c>
      <c r="C6567" s="1" t="n">
        <v>1</v>
      </c>
      <c r="D6567" s="1" t="s">
        <v>3781</v>
      </c>
      <c r="E6567" s="1" t="n">
        <v>1706</v>
      </c>
      <c r="F6567" s="1" t="s">
        <v>423</v>
      </c>
      <c r="I6567" s="1" t="n">
        <v>203762</v>
      </c>
      <c r="J6567" s="1" t="n">
        <v>72491</v>
      </c>
      <c r="K6567" s="1" t="n">
        <v>7896004006697</v>
      </c>
      <c r="L6567" s="1" t="s">
        <v>6423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7" t="n">
        <v>46206</v>
      </c>
      <c r="C6568" s="1" t="n">
        <v>1</v>
      </c>
      <c r="D6568" s="1" t="s">
        <v>3781</v>
      </c>
      <c r="E6568" s="1" t="n">
        <v>1706</v>
      </c>
      <c r="F6568" s="1" t="s">
        <v>423</v>
      </c>
      <c r="I6568" s="1" t="n">
        <v>203762</v>
      </c>
      <c r="J6568" s="1" t="n">
        <v>73804</v>
      </c>
      <c r="K6568" s="1" t="n">
        <v>7896004010977</v>
      </c>
      <c r="L6568" s="1" t="s">
        <v>6424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7" t="n">
        <v>46206</v>
      </c>
      <c r="C6569" s="1" t="n">
        <v>1</v>
      </c>
      <c r="D6569" s="1" t="s">
        <v>3781</v>
      </c>
      <c r="E6569" s="1" t="n">
        <v>1706</v>
      </c>
      <c r="F6569" s="1" t="s">
        <v>423</v>
      </c>
      <c r="I6569" s="1" t="n">
        <v>203762</v>
      </c>
      <c r="J6569" s="1" t="n">
        <v>76305</v>
      </c>
      <c r="K6569" s="1" t="n">
        <v>7896004011288</v>
      </c>
      <c r="L6569" s="1" t="s">
        <v>6425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7" t="n">
        <v>46206</v>
      </c>
      <c r="C6570" s="1" t="n">
        <v>1</v>
      </c>
      <c r="D6570" s="1" t="s">
        <v>3781</v>
      </c>
      <c r="E6570" s="1" t="n">
        <v>1706</v>
      </c>
      <c r="F6570" s="1" t="s">
        <v>423</v>
      </c>
      <c r="I6570" s="1" t="n">
        <v>203762</v>
      </c>
      <c r="J6570" s="1" t="n">
        <v>80910</v>
      </c>
      <c r="K6570" s="1" t="n">
        <v>7896004011776</v>
      </c>
      <c r="L6570" s="1" t="s">
        <v>6426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7" t="n">
        <v>46206</v>
      </c>
      <c r="C6571" s="1" t="n">
        <v>1</v>
      </c>
      <c r="D6571" s="1" t="s">
        <v>3781</v>
      </c>
      <c r="E6571" s="1" t="n">
        <v>1675</v>
      </c>
      <c r="F6571" s="1" t="s">
        <v>103</v>
      </c>
      <c r="I6571" s="1" t="n">
        <v>499471</v>
      </c>
      <c r="J6571" s="1" t="n">
        <v>37731</v>
      </c>
      <c r="K6571" s="1" t="n">
        <v>7908324401615</v>
      </c>
      <c r="L6571" s="1" t="s">
        <v>6427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7" t="n">
        <v>46206</v>
      </c>
      <c r="C6572" s="1" t="n">
        <v>1</v>
      </c>
      <c r="D6572" s="1" t="s">
        <v>3781</v>
      </c>
      <c r="E6572" s="1" t="n">
        <v>1675</v>
      </c>
      <c r="F6572" s="1" t="s">
        <v>103</v>
      </c>
      <c r="I6572" s="1" t="n">
        <v>499471</v>
      </c>
      <c r="J6572" s="1" t="n">
        <v>81648</v>
      </c>
      <c r="K6572" s="1" t="n">
        <v>7891150102507</v>
      </c>
      <c r="L6572" s="1" t="s">
        <v>6428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7" t="n">
        <v>46206</v>
      </c>
      <c r="C6573" s="1" t="n">
        <v>1</v>
      </c>
      <c r="D6573" s="1" t="s">
        <v>3781</v>
      </c>
      <c r="E6573" s="1" t="n">
        <v>1675</v>
      </c>
      <c r="F6573" s="1" t="s">
        <v>103</v>
      </c>
      <c r="I6573" s="1" t="n">
        <v>499471</v>
      </c>
      <c r="J6573" s="1" t="n">
        <v>81649</v>
      </c>
      <c r="K6573" s="1" t="n">
        <v>7891150102439</v>
      </c>
      <c r="L6573" s="1" t="s">
        <v>6429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7" t="n">
        <v>46206</v>
      </c>
      <c r="C6574" s="1" t="n">
        <v>1</v>
      </c>
      <c r="D6574" s="1" t="s">
        <v>3781</v>
      </c>
      <c r="E6574" s="1" t="n">
        <v>1675</v>
      </c>
      <c r="F6574" s="1" t="s">
        <v>103</v>
      </c>
      <c r="I6574" s="1" t="n">
        <v>499471</v>
      </c>
      <c r="J6574" s="1" t="n">
        <v>81650</v>
      </c>
      <c r="K6574" s="1" t="n">
        <v>7891150102712</v>
      </c>
      <c r="L6574" s="1" t="s">
        <v>6430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7" t="n">
        <v>46206</v>
      </c>
      <c r="C6575" s="1" t="n">
        <v>1</v>
      </c>
      <c r="D6575" s="1" t="s">
        <v>3781</v>
      </c>
      <c r="E6575" s="1" t="n">
        <v>1675</v>
      </c>
      <c r="F6575" s="1" t="s">
        <v>103</v>
      </c>
      <c r="I6575" s="1" t="n">
        <v>499471</v>
      </c>
      <c r="J6575" s="1" t="n">
        <v>81651</v>
      </c>
      <c r="K6575" s="1" t="n">
        <v>7891150102392</v>
      </c>
      <c r="L6575" s="1" t="s">
        <v>6431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7" t="n">
        <v>46206</v>
      </c>
      <c r="C6576" s="1" t="n">
        <v>1</v>
      </c>
      <c r="D6576" s="1" t="s">
        <v>3781</v>
      </c>
      <c r="E6576" s="1" t="n">
        <v>1675</v>
      </c>
      <c r="F6576" s="1" t="s">
        <v>103</v>
      </c>
      <c r="I6576" s="1" t="n">
        <v>499471</v>
      </c>
      <c r="J6576" s="1" t="n">
        <v>81652</v>
      </c>
      <c r="K6576" s="1" t="n">
        <v>7891150102552</v>
      </c>
      <c r="L6576" s="1" t="s">
        <v>6432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7" t="n">
        <v>46206</v>
      </c>
      <c r="C6577" s="1" t="n">
        <v>1</v>
      </c>
      <c r="D6577" s="1" t="s">
        <v>3781</v>
      </c>
      <c r="E6577" s="1" t="n">
        <v>1675</v>
      </c>
      <c r="F6577" s="1" t="s">
        <v>103</v>
      </c>
      <c r="I6577" s="1" t="n">
        <v>499471</v>
      </c>
      <c r="J6577" s="1" t="n">
        <v>81653</v>
      </c>
      <c r="K6577" s="1" t="n">
        <v>7891150102743</v>
      </c>
      <c r="L6577" s="1" t="s">
        <v>6433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7" t="n">
        <v>46206</v>
      </c>
      <c r="C6578" s="1" t="n">
        <v>1</v>
      </c>
      <c r="D6578" s="1" t="s">
        <v>3781</v>
      </c>
      <c r="E6578" s="1" t="n">
        <v>1608</v>
      </c>
      <c r="F6578" s="1" t="s">
        <v>75</v>
      </c>
      <c r="I6578" s="1" t="n">
        <v>1686012</v>
      </c>
      <c r="J6578" s="1" t="n">
        <v>101953</v>
      </c>
      <c r="K6578" s="1" t="n">
        <v>7891079000229</v>
      </c>
      <c r="L6578" s="1" t="s">
        <v>5614</v>
      </c>
      <c r="N6578" s="1" t="n">
        <v>200</v>
      </c>
      <c r="O6578" s="1" t="n">
        <v>420</v>
      </c>
    </row>
    <row r="6579" customFormat="false" ht="15" hidden="false" customHeight="true" outlineLevel="0" collapsed="false">
      <c r="A6579" s="1" t="n">
        <v>1</v>
      </c>
      <c r="B6579" s="17" t="n">
        <v>46206</v>
      </c>
      <c r="C6579" s="1" t="n">
        <v>1</v>
      </c>
      <c r="D6579" s="1" t="s">
        <v>3781</v>
      </c>
      <c r="E6579" s="1" t="n">
        <v>1608</v>
      </c>
      <c r="F6579" s="1" t="s">
        <v>75</v>
      </c>
      <c r="I6579" s="1" t="n">
        <v>1686012</v>
      </c>
      <c r="J6579" s="1" t="n">
        <v>101947</v>
      </c>
      <c r="K6579" s="1" t="n">
        <v>7891079001028</v>
      </c>
      <c r="L6579" s="1" t="s">
        <v>5616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7" t="n">
        <v>46206</v>
      </c>
      <c r="C6580" s="1" t="n">
        <v>1</v>
      </c>
      <c r="D6580" s="1" t="s">
        <v>3781</v>
      </c>
      <c r="E6580" s="1" t="n">
        <v>1608</v>
      </c>
      <c r="F6580" s="1" t="s">
        <v>75</v>
      </c>
      <c r="I6580" s="1" t="n">
        <v>1686012</v>
      </c>
      <c r="J6580" s="1" t="n">
        <v>101948</v>
      </c>
      <c r="K6580" s="1" t="n">
        <v>7891079001011</v>
      </c>
      <c r="L6580" s="1" t="s">
        <v>5617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7" t="n">
        <v>46206</v>
      </c>
      <c r="C6581" s="1" t="n">
        <v>1</v>
      </c>
      <c r="D6581" s="1" t="s">
        <v>3781</v>
      </c>
      <c r="E6581" s="1" t="n">
        <v>1608</v>
      </c>
      <c r="F6581" s="1" t="s">
        <v>75</v>
      </c>
      <c r="I6581" s="1" t="n">
        <v>1686012</v>
      </c>
      <c r="J6581" s="1" t="n">
        <v>101949</v>
      </c>
      <c r="K6581" s="1" t="n">
        <v>7891079001004</v>
      </c>
      <c r="L6581" s="1" t="s">
        <v>5618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7" t="n">
        <v>46206</v>
      </c>
      <c r="C6582" s="1" t="n">
        <v>1</v>
      </c>
      <c r="D6582" s="1" t="s">
        <v>3781</v>
      </c>
      <c r="E6582" s="1" t="n">
        <v>1608</v>
      </c>
      <c r="F6582" s="1" t="s">
        <v>75</v>
      </c>
      <c r="I6582" s="1" t="n">
        <v>1686012</v>
      </c>
      <c r="J6582" s="1" t="n">
        <v>101954</v>
      </c>
      <c r="K6582" s="1" t="n">
        <v>7891079000212</v>
      </c>
      <c r="L6582" s="1" t="s">
        <v>5619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17" t="n">
        <v>46206</v>
      </c>
      <c r="C6583" s="1" t="n">
        <v>1</v>
      </c>
      <c r="D6583" s="1" t="s">
        <v>3781</v>
      </c>
      <c r="E6583" s="1" t="n">
        <v>1608</v>
      </c>
      <c r="F6583" s="1" t="s">
        <v>75</v>
      </c>
      <c r="I6583" s="1" t="n">
        <v>1686012</v>
      </c>
      <c r="J6583" s="1" t="n">
        <v>101957</v>
      </c>
      <c r="K6583" s="1" t="n">
        <v>7891079000205</v>
      </c>
      <c r="L6583" s="1" t="s">
        <v>5620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17" t="n">
        <v>46206</v>
      </c>
      <c r="C6584" s="1" t="n">
        <v>1</v>
      </c>
      <c r="D6584" s="1" t="s">
        <v>3781</v>
      </c>
      <c r="E6584" s="1" t="n">
        <v>1608</v>
      </c>
      <c r="F6584" s="1" t="s">
        <v>75</v>
      </c>
      <c r="I6584" s="1" t="n">
        <v>1686012</v>
      </c>
      <c r="J6584" s="1" t="n">
        <v>105562</v>
      </c>
      <c r="K6584" s="1" t="n">
        <v>7891079000311</v>
      </c>
      <c r="L6584" s="1" t="s">
        <v>5620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7" t="n">
        <v>46206</v>
      </c>
      <c r="C6585" s="1" t="n">
        <v>1</v>
      </c>
      <c r="D6585" s="1" t="s">
        <v>3781</v>
      </c>
      <c r="E6585" s="1" t="n">
        <v>1608</v>
      </c>
      <c r="F6585" s="1" t="s">
        <v>75</v>
      </c>
      <c r="I6585" s="1" t="n">
        <v>1686012</v>
      </c>
      <c r="J6585" s="1" t="n">
        <v>12764</v>
      </c>
      <c r="K6585" s="1" t="n">
        <v>7891079011775</v>
      </c>
      <c r="L6585" s="1" t="s">
        <v>5622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7" t="n">
        <v>46206</v>
      </c>
      <c r="C6586" s="1" t="n">
        <v>1</v>
      </c>
      <c r="D6586" s="1" t="s">
        <v>3781</v>
      </c>
      <c r="E6586" s="1" t="n">
        <v>1608</v>
      </c>
      <c r="F6586" s="1" t="s">
        <v>75</v>
      </c>
      <c r="I6586" s="1" t="n">
        <v>1686012</v>
      </c>
      <c r="J6586" s="1" t="n">
        <v>19594</v>
      </c>
      <c r="K6586" s="1" t="n">
        <v>7891079000434</v>
      </c>
      <c r="L6586" s="1" t="s">
        <v>5623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7" t="n">
        <v>46206</v>
      </c>
      <c r="C6587" s="1" t="n">
        <v>1</v>
      </c>
      <c r="D6587" s="1" t="s">
        <v>3781</v>
      </c>
      <c r="E6587" s="1" t="n">
        <v>1608</v>
      </c>
      <c r="F6587" s="1" t="s">
        <v>75</v>
      </c>
      <c r="I6587" s="1" t="n">
        <v>1686012</v>
      </c>
      <c r="J6587" s="1" t="n">
        <v>27996</v>
      </c>
      <c r="K6587" s="1" t="n">
        <v>7891079013083</v>
      </c>
      <c r="L6587" s="1" t="s">
        <v>5625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7" t="n">
        <v>46206</v>
      </c>
      <c r="C6588" s="1" t="n">
        <v>1</v>
      </c>
      <c r="D6588" s="1" t="s">
        <v>3781</v>
      </c>
      <c r="E6588" s="1" t="n">
        <v>1608</v>
      </c>
      <c r="F6588" s="1" t="s">
        <v>75</v>
      </c>
      <c r="I6588" s="1" t="n">
        <v>1686012</v>
      </c>
      <c r="J6588" s="1" t="n">
        <v>27997</v>
      </c>
      <c r="K6588" s="1" t="n">
        <v>7891079013106</v>
      </c>
      <c r="L6588" s="1" t="s">
        <v>5626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7" t="n">
        <v>46206</v>
      </c>
      <c r="C6589" s="1" t="n">
        <v>1</v>
      </c>
      <c r="D6589" s="1" t="s">
        <v>3781</v>
      </c>
      <c r="E6589" s="1" t="n">
        <v>1608</v>
      </c>
      <c r="F6589" s="1" t="s">
        <v>75</v>
      </c>
      <c r="I6589" s="1" t="n">
        <v>1686012</v>
      </c>
      <c r="J6589" s="1" t="n">
        <v>28032</v>
      </c>
      <c r="K6589" s="1" t="n">
        <v>7891079013038</v>
      </c>
      <c r="L6589" s="1" t="s">
        <v>5627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7" t="n">
        <v>46206</v>
      </c>
      <c r="C6590" s="1" t="n">
        <v>1</v>
      </c>
      <c r="D6590" s="1" t="s">
        <v>3781</v>
      </c>
      <c r="E6590" s="1" t="n">
        <v>1608</v>
      </c>
      <c r="F6590" s="1" t="s">
        <v>75</v>
      </c>
      <c r="I6590" s="1" t="n">
        <v>1686012</v>
      </c>
      <c r="J6590" s="1" t="n">
        <v>28033</v>
      </c>
      <c r="K6590" s="1" t="n">
        <v>7891079013120</v>
      </c>
      <c r="L6590" s="1" t="s">
        <v>5628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7" t="n">
        <v>46206</v>
      </c>
      <c r="C6591" s="1" t="n">
        <v>1</v>
      </c>
      <c r="D6591" s="1" t="s">
        <v>3781</v>
      </c>
      <c r="E6591" s="1" t="n">
        <v>1608</v>
      </c>
      <c r="F6591" s="1" t="s">
        <v>75</v>
      </c>
      <c r="I6591" s="1" t="n">
        <v>1686012</v>
      </c>
      <c r="J6591" s="1" t="n">
        <v>28034</v>
      </c>
      <c r="K6591" s="1" t="n">
        <v>7891079013069</v>
      </c>
      <c r="L6591" s="1" t="s">
        <v>5629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7" t="n">
        <v>46206</v>
      </c>
      <c r="C6592" s="1" t="n">
        <v>1</v>
      </c>
      <c r="D6592" s="1" t="s">
        <v>3781</v>
      </c>
      <c r="E6592" s="1" t="n">
        <v>1608</v>
      </c>
      <c r="F6592" s="1" t="s">
        <v>75</v>
      </c>
      <c r="I6592" s="1" t="n">
        <v>1686012</v>
      </c>
      <c r="J6592" s="1" t="n">
        <v>28035</v>
      </c>
      <c r="K6592" s="1" t="n">
        <v>7891079013052</v>
      </c>
      <c r="L6592" s="1" t="s">
        <v>5630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7" t="n">
        <v>46206</v>
      </c>
      <c r="C6593" s="1" t="n">
        <v>1</v>
      </c>
      <c r="D6593" s="1" t="s">
        <v>3781</v>
      </c>
      <c r="E6593" s="1" t="n">
        <v>1608</v>
      </c>
      <c r="F6593" s="1" t="s">
        <v>75</v>
      </c>
      <c r="I6593" s="1" t="n">
        <v>1686012</v>
      </c>
      <c r="J6593" s="1" t="n">
        <v>61507</v>
      </c>
      <c r="K6593" s="1" t="n">
        <v>7891079014028</v>
      </c>
      <c r="L6593" s="1" t="s">
        <v>5636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7" t="n">
        <v>46206</v>
      </c>
      <c r="C6594" s="1" t="n">
        <v>1</v>
      </c>
      <c r="D6594" s="1" t="s">
        <v>3781</v>
      </c>
      <c r="E6594" s="1" t="n">
        <v>1608</v>
      </c>
      <c r="F6594" s="1" t="s">
        <v>75</v>
      </c>
      <c r="I6594" s="1" t="n">
        <v>1686012</v>
      </c>
      <c r="J6594" s="1" t="n">
        <v>75714</v>
      </c>
      <c r="K6594" s="1" t="n">
        <v>7891079014233</v>
      </c>
      <c r="L6594" s="1" t="s">
        <v>5640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7" t="n">
        <v>46206</v>
      </c>
      <c r="C6595" s="1" t="n">
        <v>2</v>
      </c>
      <c r="D6595" s="1" t="s">
        <v>3825</v>
      </c>
      <c r="E6595" s="1" t="n">
        <v>33</v>
      </c>
      <c r="F6595" s="1" t="s">
        <v>93</v>
      </c>
      <c r="I6595" s="1" t="n">
        <v>2406</v>
      </c>
      <c r="J6595" s="1" t="n">
        <v>110263</v>
      </c>
      <c r="K6595" s="1" t="n">
        <v>41228</v>
      </c>
      <c r="L6595" s="1" t="s">
        <v>4390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7" t="n">
        <v>46206</v>
      </c>
      <c r="C6596" s="1" t="n">
        <v>2</v>
      </c>
      <c r="D6596" s="1" t="s">
        <v>3825</v>
      </c>
      <c r="E6596" s="1" t="n">
        <v>33</v>
      </c>
      <c r="F6596" s="1" t="s">
        <v>93</v>
      </c>
      <c r="I6596" s="1" t="n">
        <v>3072</v>
      </c>
      <c r="J6596" s="1" t="n">
        <v>100113</v>
      </c>
      <c r="K6596" s="1" t="n">
        <v>114</v>
      </c>
      <c r="L6596" s="1" t="s">
        <v>4104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7" t="n">
        <v>46206</v>
      </c>
      <c r="C6597" s="1" t="n">
        <v>2</v>
      </c>
      <c r="D6597" s="1" t="s">
        <v>3825</v>
      </c>
      <c r="E6597" s="1" t="n">
        <v>33</v>
      </c>
      <c r="F6597" s="1" t="s">
        <v>93</v>
      </c>
      <c r="I6597" s="1" t="n">
        <v>3072</v>
      </c>
      <c r="J6597" s="1" t="n">
        <v>100115</v>
      </c>
      <c r="K6597" s="1" t="n">
        <v>116</v>
      </c>
      <c r="L6597" s="1" t="s">
        <v>4105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7" t="n">
        <v>46206</v>
      </c>
      <c r="C6598" s="1" t="n">
        <v>2</v>
      </c>
      <c r="D6598" s="1" t="s">
        <v>3825</v>
      </c>
      <c r="E6598" s="1" t="n">
        <v>33</v>
      </c>
      <c r="F6598" s="1" t="s">
        <v>93</v>
      </c>
      <c r="I6598" s="1" t="n">
        <v>3072</v>
      </c>
      <c r="J6598" s="1" t="n">
        <v>100130</v>
      </c>
      <c r="K6598" s="1" t="n">
        <v>131</v>
      </c>
      <c r="L6598" s="1" t="s">
        <v>4106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7" t="n">
        <v>46206</v>
      </c>
      <c r="C6599" s="1" t="n">
        <v>2</v>
      </c>
      <c r="D6599" s="1" t="s">
        <v>3825</v>
      </c>
      <c r="E6599" s="1" t="n">
        <v>33</v>
      </c>
      <c r="F6599" s="1" t="s">
        <v>93</v>
      </c>
      <c r="I6599" s="1" t="n">
        <v>3072</v>
      </c>
      <c r="J6599" s="1" t="n">
        <v>100132</v>
      </c>
      <c r="K6599" s="1" t="n">
        <v>133</v>
      </c>
      <c r="L6599" s="1" t="s">
        <v>4107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7" t="n">
        <v>46206</v>
      </c>
      <c r="C6600" s="1" t="n">
        <v>2</v>
      </c>
      <c r="D6600" s="1" t="s">
        <v>3825</v>
      </c>
      <c r="E6600" s="1" t="n">
        <v>33</v>
      </c>
      <c r="F6600" s="1" t="s">
        <v>93</v>
      </c>
      <c r="I6600" s="1" t="n">
        <v>3072</v>
      </c>
      <c r="J6600" s="1" t="n">
        <v>100148</v>
      </c>
      <c r="K6600" s="1" t="n">
        <v>149</v>
      </c>
      <c r="L6600" s="1" t="s">
        <v>4109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7" t="n">
        <v>46206</v>
      </c>
      <c r="C6601" s="1" t="n">
        <v>2</v>
      </c>
      <c r="D6601" s="1" t="s">
        <v>3825</v>
      </c>
      <c r="E6601" s="1" t="n">
        <v>33</v>
      </c>
      <c r="F6601" s="1" t="s">
        <v>93</v>
      </c>
      <c r="I6601" s="1" t="n">
        <v>3072</v>
      </c>
      <c r="J6601" s="1" t="n">
        <v>100297</v>
      </c>
      <c r="K6601" s="1" t="n">
        <v>70293</v>
      </c>
      <c r="L6601" s="1" t="s">
        <v>4110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7" t="n">
        <v>46206</v>
      </c>
      <c r="C6602" s="1" t="n">
        <v>2</v>
      </c>
      <c r="D6602" s="1" t="s">
        <v>3825</v>
      </c>
      <c r="E6602" s="1" t="n">
        <v>33</v>
      </c>
      <c r="F6602" s="1" t="s">
        <v>93</v>
      </c>
      <c r="I6602" s="1" t="n">
        <v>3072</v>
      </c>
      <c r="J6602" s="1" t="n">
        <v>110142</v>
      </c>
      <c r="K6602" s="1" t="n">
        <v>16699</v>
      </c>
      <c r="L6602" s="1" t="s">
        <v>4111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7" t="n">
        <v>46206</v>
      </c>
      <c r="C6603" s="1" t="n">
        <v>2</v>
      </c>
      <c r="D6603" s="1" t="s">
        <v>3825</v>
      </c>
      <c r="E6603" s="1" t="n">
        <v>33</v>
      </c>
      <c r="F6603" s="1" t="s">
        <v>93</v>
      </c>
      <c r="I6603" s="1" t="n">
        <v>3072</v>
      </c>
      <c r="J6603" s="1" t="n">
        <v>110168</v>
      </c>
      <c r="K6603" s="1" t="n">
        <v>37365</v>
      </c>
      <c r="L6603" s="1" t="s">
        <v>4112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7" t="n">
        <v>46206</v>
      </c>
      <c r="C6604" s="1" t="n">
        <v>2</v>
      </c>
      <c r="D6604" s="1" t="s">
        <v>3825</v>
      </c>
      <c r="E6604" s="1" t="n">
        <v>33</v>
      </c>
      <c r="F6604" s="1" t="s">
        <v>93</v>
      </c>
      <c r="I6604" s="1" t="n">
        <v>3072</v>
      </c>
      <c r="J6604" s="1" t="n">
        <v>110489</v>
      </c>
      <c r="K6604" s="1" t="n">
        <v>54743</v>
      </c>
      <c r="L6604" s="1" t="s">
        <v>4114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7" t="n">
        <v>46206</v>
      </c>
      <c r="C6605" s="1" t="n">
        <v>2</v>
      </c>
      <c r="D6605" s="1" t="s">
        <v>3825</v>
      </c>
      <c r="E6605" s="1" t="n">
        <v>33</v>
      </c>
      <c r="F6605" s="1" t="s">
        <v>93</v>
      </c>
      <c r="I6605" s="1" t="n">
        <v>3072</v>
      </c>
      <c r="J6605" s="1" t="n">
        <v>80078</v>
      </c>
      <c r="K6605" s="1" t="n">
        <v>710</v>
      </c>
      <c r="L6605" s="1" t="s">
        <v>4115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7" t="n">
        <v>46206</v>
      </c>
      <c r="C6606" s="1" t="n">
        <v>2</v>
      </c>
      <c r="D6606" s="1" t="s">
        <v>3825</v>
      </c>
      <c r="E6606" s="1" t="n">
        <v>33</v>
      </c>
      <c r="F6606" s="1" t="s">
        <v>93</v>
      </c>
      <c r="I6606" s="1" t="n">
        <v>3726</v>
      </c>
      <c r="J6606" s="1" t="n">
        <v>100062</v>
      </c>
      <c r="K6606" s="1" t="n">
        <v>63</v>
      </c>
      <c r="L6606" s="1" t="s">
        <v>4117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7" t="n">
        <v>46206</v>
      </c>
      <c r="C6607" s="1" t="n">
        <v>2</v>
      </c>
      <c r="D6607" s="1" t="s">
        <v>3825</v>
      </c>
      <c r="E6607" s="1" t="n">
        <v>33</v>
      </c>
      <c r="F6607" s="1" t="s">
        <v>93</v>
      </c>
      <c r="I6607" s="1" t="n">
        <v>3726</v>
      </c>
      <c r="J6607" s="1" t="n">
        <v>100104</v>
      </c>
      <c r="K6607" s="1" t="n">
        <v>105</v>
      </c>
      <c r="L6607" s="1" t="s">
        <v>4195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7" t="n">
        <v>46206</v>
      </c>
      <c r="C6608" s="1" t="n">
        <v>2</v>
      </c>
      <c r="D6608" s="1" t="s">
        <v>3825</v>
      </c>
      <c r="E6608" s="1" t="n">
        <v>33</v>
      </c>
      <c r="F6608" s="1" t="s">
        <v>93</v>
      </c>
      <c r="I6608" s="1" t="n">
        <v>3726</v>
      </c>
      <c r="J6608" s="1" t="n">
        <v>100105</v>
      </c>
      <c r="K6608" s="1" t="n">
        <v>106</v>
      </c>
      <c r="L6608" s="1" t="s">
        <v>4118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7" t="n">
        <v>46206</v>
      </c>
      <c r="C6609" s="1" t="n">
        <v>2</v>
      </c>
      <c r="D6609" s="1" t="s">
        <v>3825</v>
      </c>
      <c r="E6609" s="1" t="n">
        <v>33</v>
      </c>
      <c r="F6609" s="1" t="s">
        <v>93</v>
      </c>
      <c r="I6609" s="1" t="n">
        <v>3726</v>
      </c>
      <c r="J6609" s="1" t="n">
        <v>100107</v>
      </c>
      <c r="K6609" s="1" t="n">
        <v>108</v>
      </c>
      <c r="L6609" s="1" t="s">
        <v>4119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7" t="n">
        <v>46206</v>
      </c>
      <c r="C6610" s="1" t="n">
        <v>2</v>
      </c>
      <c r="D6610" s="1" t="s">
        <v>3825</v>
      </c>
      <c r="E6610" s="1" t="n">
        <v>33</v>
      </c>
      <c r="F6610" s="1" t="s">
        <v>93</v>
      </c>
      <c r="I6610" s="1" t="n">
        <v>3726</v>
      </c>
      <c r="J6610" s="1" t="n">
        <v>100109</v>
      </c>
      <c r="K6610" s="1" t="n">
        <v>110</v>
      </c>
      <c r="L6610" s="1" t="s">
        <v>4120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7" t="n">
        <v>46206</v>
      </c>
      <c r="C6611" s="1" t="n">
        <v>2</v>
      </c>
      <c r="D6611" s="1" t="s">
        <v>3825</v>
      </c>
      <c r="E6611" s="1" t="n">
        <v>33</v>
      </c>
      <c r="F6611" s="1" t="s">
        <v>93</v>
      </c>
      <c r="I6611" s="1" t="n">
        <v>3726</v>
      </c>
      <c r="J6611" s="1" t="n">
        <v>100110</v>
      </c>
      <c r="K6611" s="1" t="n">
        <v>111</v>
      </c>
      <c r="L6611" s="1" t="s">
        <v>4121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7" t="n">
        <v>46206</v>
      </c>
      <c r="C6612" s="1" t="n">
        <v>2</v>
      </c>
      <c r="D6612" s="1" t="s">
        <v>3825</v>
      </c>
      <c r="E6612" s="1" t="n">
        <v>33</v>
      </c>
      <c r="F6612" s="1" t="s">
        <v>93</v>
      </c>
      <c r="I6612" s="1" t="n">
        <v>3726</v>
      </c>
      <c r="J6612" s="1" t="n">
        <v>100112</v>
      </c>
      <c r="K6612" s="1" t="n">
        <v>113</v>
      </c>
      <c r="L6612" s="1" t="s">
        <v>4122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7" t="n">
        <v>46206</v>
      </c>
      <c r="C6613" s="1" t="n">
        <v>2</v>
      </c>
      <c r="D6613" s="1" t="s">
        <v>3825</v>
      </c>
      <c r="E6613" s="1" t="n">
        <v>33</v>
      </c>
      <c r="F6613" s="1" t="s">
        <v>93</v>
      </c>
      <c r="I6613" s="1" t="n">
        <v>3726</v>
      </c>
      <c r="J6613" s="1" t="n">
        <v>100121</v>
      </c>
      <c r="K6613" s="1" t="n">
        <v>122</v>
      </c>
      <c r="L6613" s="1" t="s">
        <v>4196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7" t="n">
        <v>46206</v>
      </c>
      <c r="C6614" s="1" t="n">
        <v>2</v>
      </c>
      <c r="D6614" s="1" t="s">
        <v>3825</v>
      </c>
      <c r="E6614" s="1" t="n">
        <v>33</v>
      </c>
      <c r="F6614" s="1" t="s">
        <v>93</v>
      </c>
      <c r="I6614" s="1" t="n">
        <v>3726</v>
      </c>
      <c r="J6614" s="1" t="n">
        <v>100122</v>
      </c>
      <c r="K6614" s="1" t="n">
        <v>123</v>
      </c>
      <c r="L6614" s="1" t="s">
        <v>4125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7" t="n">
        <v>46206</v>
      </c>
      <c r="C6615" s="1" t="n">
        <v>2</v>
      </c>
      <c r="D6615" s="1" t="s">
        <v>3825</v>
      </c>
      <c r="E6615" s="1" t="n">
        <v>33</v>
      </c>
      <c r="F6615" s="1" t="s">
        <v>93</v>
      </c>
      <c r="I6615" s="1" t="n">
        <v>3726</v>
      </c>
      <c r="J6615" s="1" t="n">
        <v>100123</v>
      </c>
      <c r="K6615" s="1" t="n">
        <v>124</v>
      </c>
      <c r="L6615" s="1" t="s">
        <v>4126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7" t="n">
        <v>46206</v>
      </c>
      <c r="C6616" s="1" t="n">
        <v>2</v>
      </c>
      <c r="D6616" s="1" t="s">
        <v>3825</v>
      </c>
      <c r="E6616" s="1" t="n">
        <v>33</v>
      </c>
      <c r="F6616" s="1" t="s">
        <v>93</v>
      </c>
      <c r="I6616" s="1" t="n">
        <v>3726</v>
      </c>
      <c r="J6616" s="1" t="n">
        <v>100124</v>
      </c>
      <c r="K6616" s="1" t="n">
        <v>125</v>
      </c>
      <c r="L6616" s="1" t="s">
        <v>4127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7" t="n">
        <v>46206</v>
      </c>
      <c r="C6617" s="1" t="n">
        <v>2</v>
      </c>
      <c r="D6617" s="1" t="s">
        <v>3825</v>
      </c>
      <c r="E6617" s="1" t="n">
        <v>33</v>
      </c>
      <c r="F6617" s="1" t="s">
        <v>93</v>
      </c>
      <c r="I6617" s="1" t="n">
        <v>3726</v>
      </c>
      <c r="J6617" s="1" t="n">
        <v>100125</v>
      </c>
      <c r="K6617" s="1" t="n">
        <v>126</v>
      </c>
      <c r="L6617" s="1" t="s">
        <v>4197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7" t="n">
        <v>46206</v>
      </c>
      <c r="C6618" s="1" t="n">
        <v>2</v>
      </c>
      <c r="D6618" s="1" t="s">
        <v>3825</v>
      </c>
      <c r="E6618" s="1" t="n">
        <v>33</v>
      </c>
      <c r="F6618" s="1" t="s">
        <v>93</v>
      </c>
      <c r="I6618" s="1" t="n">
        <v>3726</v>
      </c>
      <c r="J6618" s="1" t="n">
        <v>100129</v>
      </c>
      <c r="K6618" s="1" t="n">
        <v>130</v>
      </c>
      <c r="L6618" s="1" t="s">
        <v>4128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7" t="n">
        <v>46206</v>
      </c>
      <c r="C6619" s="1" t="n">
        <v>2</v>
      </c>
      <c r="D6619" s="1" t="s">
        <v>3825</v>
      </c>
      <c r="E6619" s="1" t="n">
        <v>33</v>
      </c>
      <c r="F6619" s="1" t="s">
        <v>93</v>
      </c>
      <c r="I6619" s="1" t="n">
        <v>3726</v>
      </c>
      <c r="J6619" s="1" t="n">
        <v>100131</v>
      </c>
      <c r="K6619" s="1" t="n">
        <v>132</v>
      </c>
      <c r="L6619" s="1" t="s">
        <v>4540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7" t="n">
        <v>46206</v>
      </c>
      <c r="C6620" s="1" t="n">
        <v>2</v>
      </c>
      <c r="D6620" s="1" t="s">
        <v>3825</v>
      </c>
      <c r="E6620" s="1" t="n">
        <v>33</v>
      </c>
      <c r="F6620" s="1" t="s">
        <v>93</v>
      </c>
      <c r="I6620" s="1" t="n">
        <v>3726</v>
      </c>
      <c r="J6620" s="1" t="n">
        <v>100133</v>
      </c>
      <c r="K6620" s="1" t="n">
        <v>134</v>
      </c>
      <c r="L6620" s="1" t="s">
        <v>4129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7" t="n">
        <v>46206</v>
      </c>
      <c r="C6621" s="1" t="n">
        <v>2</v>
      </c>
      <c r="D6621" s="1" t="s">
        <v>3825</v>
      </c>
      <c r="E6621" s="1" t="n">
        <v>33</v>
      </c>
      <c r="F6621" s="1" t="s">
        <v>93</v>
      </c>
      <c r="I6621" s="1" t="n">
        <v>24016</v>
      </c>
      <c r="J6621" s="1" t="n">
        <v>72679</v>
      </c>
      <c r="K6621" s="1" t="n">
        <v>246</v>
      </c>
      <c r="L6621" s="1" t="s">
        <v>212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7" t="n">
        <v>46206</v>
      </c>
      <c r="C6622" s="1" t="n">
        <v>6</v>
      </c>
      <c r="D6622" s="1" t="s">
        <v>3844</v>
      </c>
      <c r="E6622" s="1" t="n">
        <v>33</v>
      </c>
      <c r="F6622" s="1" t="s">
        <v>93</v>
      </c>
      <c r="I6622" s="1" t="n">
        <v>5238</v>
      </c>
      <c r="J6622" s="1" t="n">
        <v>100113</v>
      </c>
      <c r="K6622" s="1" t="n">
        <v>114</v>
      </c>
      <c r="L6622" s="1" t="s">
        <v>4104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7" t="n">
        <v>46206</v>
      </c>
      <c r="C6623" s="1" t="n">
        <v>6</v>
      </c>
      <c r="D6623" s="1" t="s">
        <v>3844</v>
      </c>
      <c r="E6623" s="1" t="n">
        <v>33</v>
      </c>
      <c r="F6623" s="1" t="s">
        <v>93</v>
      </c>
      <c r="I6623" s="1" t="n">
        <v>5238</v>
      </c>
      <c r="J6623" s="1" t="n">
        <v>100115</v>
      </c>
      <c r="K6623" s="1" t="n">
        <v>116</v>
      </c>
      <c r="L6623" s="1" t="s">
        <v>4105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7" t="n">
        <v>46206</v>
      </c>
      <c r="C6624" s="1" t="n">
        <v>6</v>
      </c>
      <c r="D6624" s="1" t="s">
        <v>3844</v>
      </c>
      <c r="E6624" s="1" t="n">
        <v>33</v>
      </c>
      <c r="F6624" s="1" t="s">
        <v>93</v>
      </c>
      <c r="I6624" s="1" t="n">
        <v>5238</v>
      </c>
      <c r="J6624" s="1" t="n">
        <v>100130</v>
      </c>
      <c r="K6624" s="1" t="n">
        <v>131</v>
      </c>
      <c r="L6624" s="1" t="s">
        <v>4106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7" t="n">
        <v>46206</v>
      </c>
      <c r="C6625" s="1" t="n">
        <v>6</v>
      </c>
      <c r="D6625" s="1" t="s">
        <v>3844</v>
      </c>
      <c r="E6625" s="1" t="n">
        <v>33</v>
      </c>
      <c r="F6625" s="1" t="s">
        <v>93</v>
      </c>
      <c r="I6625" s="1" t="n">
        <v>5238</v>
      </c>
      <c r="J6625" s="1" t="n">
        <v>100132</v>
      </c>
      <c r="K6625" s="1" t="n">
        <v>133</v>
      </c>
      <c r="L6625" s="1" t="s">
        <v>4107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7" t="n">
        <v>46206</v>
      </c>
      <c r="C6626" s="1" t="n">
        <v>6</v>
      </c>
      <c r="D6626" s="1" t="s">
        <v>3844</v>
      </c>
      <c r="E6626" s="1" t="n">
        <v>33</v>
      </c>
      <c r="F6626" s="1" t="s">
        <v>93</v>
      </c>
      <c r="I6626" s="1" t="n">
        <v>5238</v>
      </c>
      <c r="J6626" s="1" t="n">
        <v>100148</v>
      </c>
      <c r="K6626" s="1" t="n">
        <v>149</v>
      </c>
      <c r="L6626" s="1" t="s">
        <v>4109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7" t="n">
        <v>46206</v>
      </c>
      <c r="C6627" s="1" t="n">
        <v>6</v>
      </c>
      <c r="D6627" s="1" t="s">
        <v>3844</v>
      </c>
      <c r="E6627" s="1" t="n">
        <v>33</v>
      </c>
      <c r="F6627" s="1" t="s">
        <v>93</v>
      </c>
      <c r="I6627" s="1" t="n">
        <v>5238</v>
      </c>
      <c r="J6627" s="1" t="n">
        <v>100297</v>
      </c>
      <c r="K6627" s="1" t="n">
        <v>70293</v>
      </c>
      <c r="L6627" s="1" t="s">
        <v>4110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7" t="n">
        <v>46206</v>
      </c>
      <c r="C6628" s="1" t="n">
        <v>6</v>
      </c>
      <c r="D6628" s="1" t="s">
        <v>3844</v>
      </c>
      <c r="E6628" s="1" t="n">
        <v>33</v>
      </c>
      <c r="F6628" s="1" t="s">
        <v>93</v>
      </c>
      <c r="I6628" s="1" t="n">
        <v>5238</v>
      </c>
      <c r="J6628" s="1" t="n">
        <v>110142</v>
      </c>
      <c r="K6628" s="1" t="n">
        <v>16699</v>
      </c>
      <c r="L6628" s="1" t="s">
        <v>4111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7" t="n">
        <v>46206</v>
      </c>
      <c r="C6629" s="1" t="n">
        <v>6</v>
      </c>
      <c r="D6629" s="1" t="s">
        <v>3844</v>
      </c>
      <c r="E6629" s="1" t="n">
        <v>33</v>
      </c>
      <c r="F6629" s="1" t="s">
        <v>93</v>
      </c>
      <c r="I6629" s="1" t="n">
        <v>5238</v>
      </c>
      <c r="J6629" s="1" t="n">
        <v>110168</v>
      </c>
      <c r="K6629" s="1" t="n">
        <v>37365</v>
      </c>
      <c r="L6629" s="1" t="s">
        <v>4112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7" t="n">
        <v>46206</v>
      </c>
      <c r="C6630" s="1" t="n">
        <v>6</v>
      </c>
      <c r="D6630" s="1" t="s">
        <v>3844</v>
      </c>
      <c r="E6630" s="1" t="n">
        <v>33</v>
      </c>
      <c r="F6630" s="1" t="s">
        <v>93</v>
      </c>
      <c r="I6630" s="1" t="n">
        <v>5238</v>
      </c>
      <c r="J6630" s="1" t="n">
        <v>110489</v>
      </c>
      <c r="K6630" s="1" t="n">
        <v>54743</v>
      </c>
      <c r="L6630" s="1" t="s">
        <v>4114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7" t="n">
        <v>46206</v>
      </c>
      <c r="C6631" s="1" t="n">
        <v>6</v>
      </c>
      <c r="D6631" s="1" t="s">
        <v>3844</v>
      </c>
      <c r="E6631" s="1" t="n">
        <v>33</v>
      </c>
      <c r="F6631" s="1" t="s">
        <v>93</v>
      </c>
      <c r="I6631" s="1" t="n">
        <v>5238</v>
      </c>
      <c r="J6631" s="1" t="n">
        <v>80078</v>
      </c>
      <c r="K6631" s="1" t="n">
        <v>710</v>
      </c>
      <c r="L6631" s="1" t="s">
        <v>4115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7" t="n">
        <v>46206</v>
      </c>
      <c r="C6632" s="1" t="n">
        <v>6</v>
      </c>
      <c r="D6632" s="1" t="s">
        <v>3844</v>
      </c>
      <c r="E6632" s="1" t="n">
        <v>33</v>
      </c>
      <c r="F6632" s="1" t="s">
        <v>93</v>
      </c>
      <c r="I6632" s="1" t="n">
        <v>5239</v>
      </c>
      <c r="J6632" s="1" t="n">
        <v>110263</v>
      </c>
      <c r="K6632" s="1" t="n">
        <v>41228</v>
      </c>
      <c r="L6632" s="1" t="s">
        <v>4390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7" t="n">
        <v>46206</v>
      </c>
      <c r="C6633" s="1" t="n">
        <v>6</v>
      </c>
      <c r="D6633" s="1" t="s">
        <v>3844</v>
      </c>
      <c r="E6633" s="1" t="n">
        <v>33</v>
      </c>
      <c r="F6633" s="1" t="s">
        <v>93</v>
      </c>
      <c r="I6633" s="1" t="n">
        <v>5240</v>
      </c>
      <c r="J6633" s="1" t="n">
        <v>100062</v>
      </c>
      <c r="K6633" s="1" t="n">
        <v>63</v>
      </c>
      <c r="L6633" s="1" t="s">
        <v>4117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7" t="n">
        <v>46206</v>
      </c>
      <c r="C6634" s="1" t="n">
        <v>6</v>
      </c>
      <c r="D6634" s="1" t="s">
        <v>3844</v>
      </c>
      <c r="E6634" s="1" t="n">
        <v>33</v>
      </c>
      <c r="F6634" s="1" t="s">
        <v>93</v>
      </c>
      <c r="I6634" s="1" t="n">
        <v>5240</v>
      </c>
      <c r="J6634" s="1" t="n">
        <v>100104</v>
      </c>
      <c r="K6634" s="1" t="n">
        <v>105</v>
      </c>
      <c r="L6634" s="1" t="s">
        <v>4195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7" t="n">
        <v>46206</v>
      </c>
      <c r="C6635" s="1" t="n">
        <v>6</v>
      </c>
      <c r="D6635" s="1" t="s">
        <v>3844</v>
      </c>
      <c r="E6635" s="1" t="n">
        <v>33</v>
      </c>
      <c r="F6635" s="1" t="s">
        <v>93</v>
      </c>
      <c r="I6635" s="1" t="n">
        <v>5240</v>
      </c>
      <c r="J6635" s="1" t="n">
        <v>100105</v>
      </c>
      <c r="K6635" s="1" t="n">
        <v>106</v>
      </c>
      <c r="L6635" s="1" t="s">
        <v>4118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7" t="n">
        <v>46206</v>
      </c>
      <c r="C6636" s="1" t="n">
        <v>6</v>
      </c>
      <c r="D6636" s="1" t="s">
        <v>3844</v>
      </c>
      <c r="E6636" s="1" t="n">
        <v>33</v>
      </c>
      <c r="F6636" s="1" t="s">
        <v>93</v>
      </c>
      <c r="I6636" s="1" t="n">
        <v>5240</v>
      </c>
      <c r="J6636" s="1" t="n">
        <v>100107</v>
      </c>
      <c r="K6636" s="1" t="n">
        <v>108</v>
      </c>
      <c r="L6636" s="1" t="s">
        <v>4119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7" t="n">
        <v>46206</v>
      </c>
      <c r="C6637" s="1" t="n">
        <v>6</v>
      </c>
      <c r="D6637" s="1" t="s">
        <v>3844</v>
      </c>
      <c r="E6637" s="1" t="n">
        <v>33</v>
      </c>
      <c r="F6637" s="1" t="s">
        <v>93</v>
      </c>
      <c r="I6637" s="1" t="n">
        <v>5240</v>
      </c>
      <c r="J6637" s="1" t="n">
        <v>100109</v>
      </c>
      <c r="K6637" s="1" t="n">
        <v>110</v>
      </c>
      <c r="L6637" s="1" t="s">
        <v>4120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7" t="n">
        <v>46206</v>
      </c>
      <c r="C6638" s="1" t="n">
        <v>6</v>
      </c>
      <c r="D6638" s="1" t="s">
        <v>3844</v>
      </c>
      <c r="E6638" s="1" t="n">
        <v>33</v>
      </c>
      <c r="F6638" s="1" t="s">
        <v>93</v>
      </c>
      <c r="I6638" s="1" t="n">
        <v>5240</v>
      </c>
      <c r="J6638" s="1" t="n">
        <v>100110</v>
      </c>
      <c r="K6638" s="1" t="n">
        <v>111</v>
      </c>
      <c r="L6638" s="1" t="s">
        <v>4121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7" t="n">
        <v>46206</v>
      </c>
      <c r="C6639" s="1" t="n">
        <v>6</v>
      </c>
      <c r="D6639" s="1" t="s">
        <v>3844</v>
      </c>
      <c r="E6639" s="1" t="n">
        <v>33</v>
      </c>
      <c r="F6639" s="1" t="s">
        <v>93</v>
      </c>
      <c r="I6639" s="1" t="n">
        <v>5240</v>
      </c>
      <c r="J6639" s="1" t="n">
        <v>100112</v>
      </c>
      <c r="K6639" s="1" t="n">
        <v>113</v>
      </c>
      <c r="L6639" s="1" t="s">
        <v>4122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7" t="n">
        <v>46206</v>
      </c>
      <c r="C6640" s="1" t="n">
        <v>6</v>
      </c>
      <c r="D6640" s="1" t="s">
        <v>3844</v>
      </c>
      <c r="E6640" s="1" t="n">
        <v>33</v>
      </c>
      <c r="F6640" s="1" t="s">
        <v>93</v>
      </c>
      <c r="I6640" s="1" t="n">
        <v>5240</v>
      </c>
      <c r="J6640" s="1" t="n">
        <v>100121</v>
      </c>
      <c r="K6640" s="1" t="n">
        <v>122</v>
      </c>
      <c r="L6640" s="1" t="s">
        <v>4196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7" t="n">
        <v>46206</v>
      </c>
      <c r="C6641" s="1" t="n">
        <v>6</v>
      </c>
      <c r="D6641" s="1" t="s">
        <v>3844</v>
      </c>
      <c r="E6641" s="1" t="n">
        <v>33</v>
      </c>
      <c r="F6641" s="1" t="s">
        <v>93</v>
      </c>
      <c r="I6641" s="1" t="n">
        <v>5240</v>
      </c>
      <c r="J6641" s="1" t="n">
        <v>100122</v>
      </c>
      <c r="K6641" s="1" t="n">
        <v>123</v>
      </c>
      <c r="L6641" s="1" t="s">
        <v>4125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7" t="n">
        <v>46206</v>
      </c>
      <c r="C6642" s="1" t="n">
        <v>6</v>
      </c>
      <c r="D6642" s="1" t="s">
        <v>3844</v>
      </c>
      <c r="E6642" s="1" t="n">
        <v>33</v>
      </c>
      <c r="F6642" s="1" t="s">
        <v>93</v>
      </c>
      <c r="I6642" s="1" t="n">
        <v>5240</v>
      </c>
      <c r="J6642" s="1" t="n">
        <v>100123</v>
      </c>
      <c r="K6642" s="1" t="n">
        <v>124</v>
      </c>
      <c r="L6642" s="1" t="s">
        <v>4126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7" t="n">
        <v>46206</v>
      </c>
      <c r="C6643" s="1" t="n">
        <v>6</v>
      </c>
      <c r="D6643" s="1" t="s">
        <v>3844</v>
      </c>
      <c r="E6643" s="1" t="n">
        <v>33</v>
      </c>
      <c r="F6643" s="1" t="s">
        <v>93</v>
      </c>
      <c r="I6643" s="1" t="n">
        <v>5240</v>
      </c>
      <c r="J6643" s="1" t="n">
        <v>100124</v>
      </c>
      <c r="K6643" s="1" t="n">
        <v>125</v>
      </c>
      <c r="L6643" s="1" t="s">
        <v>4127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7" t="n">
        <v>46206</v>
      </c>
      <c r="C6644" s="1" t="n">
        <v>6</v>
      </c>
      <c r="D6644" s="1" t="s">
        <v>3844</v>
      </c>
      <c r="E6644" s="1" t="n">
        <v>33</v>
      </c>
      <c r="F6644" s="1" t="s">
        <v>93</v>
      </c>
      <c r="I6644" s="1" t="n">
        <v>5240</v>
      </c>
      <c r="J6644" s="1" t="n">
        <v>100125</v>
      </c>
      <c r="K6644" s="1" t="n">
        <v>126</v>
      </c>
      <c r="L6644" s="1" t="s">
        <v>4197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7" t="n">
        <v>46206</v>
      </c>
      <c r="C6645" s="1" t="n">
        <v>6</v>
      </c>
      <c r="D6645" s="1" t="s">
        <v>3844</v>
      </c>
      <c r="E6645" s="1" t="n">
        <v>33</v>
      </c>
      <c r="F6645" s="1" t="s">
        <v>93</v>
      </c>
      <c r="I6645" s="1" t="n">
        <v>5240</v>
      </c>
      <c r="J6645" s="1" t="n">
        <v>100129</v>
      </c>
      <c r="K6645" s="1" t="n">
        <v>130</v>
      </c>
      <c r="L6645" s="1" t="s">
        <v>4128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7" t="n">
        <v>46206</v>
      </c>
      <c r="C6646" s="1" t="n">
        <v>6</v>
      </c>
      <c r="D6646" s="1" t="s">
        <v>3844</v>
      </c>
      <c r="E6646" s="1" t="n">
        <v>33</v>
      </c>
      <c r="F6646" s="1" t="s">
        <v>93</v>
      </c>
      <c r="I6646" s="1" t="n">
        <v>5240</v>
      </c>
      <c r="J6646" s="1" t="n">
        <v>100131</v>
      </c>
      <c r="K6646" s="1" t="n">
        <v>132</v>
      </c>
      <c r="L6646" s="1" t="s">
        <v>4540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7" t="n">
        <v>46206</v>
      </c>
      <c r="C6647" s="1" t="n">
        <v>6</v>
      </c>
      <c r="D6647" s="1" t="s">
        <v>3844</v>
      </c>
      <c r="E6647" s="1" t="n">
        <v>33</v>
      </c>
      <c r="F6647" s="1" t="s">
        <v>93</v>
      </c>
      <c r="I6647" s="1" t="n">
        <v>5240</v>
      </c>
      <c r="J6647" s="1" t="n">
        <v>100133</v>
      </c>
      <c r="K6647" s="1" t="n">
        <v>134</v>
      </c>
      <c r="L6647" s="1" t="s">
        <v>4129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7" t="n">
        <v>46206</v>
      </c>
      <c r="C6648" s="1" t="n">
        <v>6</v>
      </c>
      <c r="D6648" s="1" t="s">
        <v>3844</v>
      </c>
      <c r="E6648" s="1" t="n">
        <v>33</v>
      </c>
      <c r="F6648" s="1" t="s">
        <v>93</v>
      </c>
      <c r="I6648" s="1" t="n">
        <v>5249</v>
      </c>
      <c r="J6648" s="1" t="n">
        <v>72679</v>
      </c>
      <c r="K6648" s="1" t="n">
        <v>246</v>
      </c>
      <c r="L6648" s="1" t="s">
        <v>212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7" t="n">
        <v>46206</v>
      </c>
      <c r="C6649" s="1" t="n">
        <v>22</v>
      </c>
      <c r="D6649" s="1" t="s">
        <v>3850</v>
      </c>
      <c r="E6649" s="1" t="n">
        <v>33</v>
      </c>
      <c r="F6649" s="1" t="s">
        <v>93</v>
      </c>
      <c r="I6649" s="1" t="n">
        <v>5242</v>
      </c>
      <c r="J6649" s="1" t="n">
        <v>100000</v>
      </c>
      <c r="K6649" s="1" t="n">
        <v>1</v>
      </c>
      <c r="L6649" s="1" t="s">
        <v>3851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7" t="n">
        <v>46206</v>
      </c>
      <c r="C6650" s="1" t="n">
        <v>22</v>
      </c>
      <c r="D6650" s="1" t="s">
        <v>3850</v>
      </c>
      <c r="E6650" s="1" t="n">
        <v>33</v>
      </c>
      <c r="F6650" s="1" t="s">
        <v>93</v>
      </c>
      <c r="I6650" s="1" t="n">
        <v>5242</v>
      </c>
      <c r="J6650" s="1" t="n">
        <v>100001</v>
      </c>
      <c r="K6650" s="1" t="n">
        <v>2</v>
      </c>
      <c r="L6650" s="1" t="s">
        <v>4138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7" t="n">
        <v>46206</v>
      </c>
      <c r="C6651" s="1" t="n">
        <v>22</v>
      </c>
      <c r="D6651" s="1" t="s">
        <v>3850</v>
      </c>
      <c r="E6651" s="1" t="n">
        <v>33</v>
      </c>
      <c r="F6651" s="1" t="s">
        <v>93</v>
      </c>
      <c r="I6651" s="1" t="n">
        <v>5242</v>
      </c>
      <c r="J6651" s="1" t="n">
        <v>100002</v>
      </c>
      <c r="K6651" s="1" t="n">
        <v>3</v>
      </c>
      <c r="L6651" s="1" t="s">
        <v>3872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7" t="n">
        <v>46206</v>
      </c>
      <c r="C6652" s="1" t="n">
        <v>22</v>
      </c>
      <c r="D6652" s="1" t="s">
        <v>3850</v>
      </c>
      <c r="E6652" s="1" t="n">
        <v>33</v>
      </c>
      <c r="F6652" s="1" t="s">
        <v>93</v>
      </c>
      <c r="I6652" s="1" t="n">
        <v>5242</v>
      </c>
      <c r="J6652" s="1" t="n">
        <v>100003</v>
      </c>
      <c r="K6652" s="1" t="n">
        <v>4</v>
      </c>
      <c r="L6652" s="1" t="s">
        <v>3873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7" t="n">
        <v>46206</v>
      </c>
      <c r="C6653" s="1" t="n">
        <v>22</v>
      </c>
      <c r="D6653" s="1" t="s">
        <v>3850</v>
      </c>
      <c r="E6653" s="1" t="n">
        <v>33</v>
      </c>
      <c r="F6653" s="1" t="s">
        <v>93</v>
      </c>
      <c r="I6653" s="1" t="n">
        <v>5242</v>
      </c>
      <c r="J6653" s="1" t="n">
        <v>100004</v>
      </c>
      <c r="K6653" s="1" t="n">
        <v>5</v>
      </c>
      <c r="L6653" s="1" t="s">
        <v>3852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7" t="n">
        <v>46206</v>
      </c>
      <c r="C6654" s="1" t="n">
        <v>22</v>
      </c>
      <c r="D6654" s="1" t="s">
        <v>3850</v>
      </c>
      <c r="E6654" s="1" t="n">
        <v>33</v>
      </c>
      <c r="F6654" s="1" t="s">
        <v>93</v>
      </c>
      <c r="I6654" s="1" t="n">
        <v>5242</v>
      </c>
      <c r="J6654" s="1" t="n">
        <v>100520</v>
      </c>
      <c r="K6654" s="1" t="n">
        <v>507</v>
      </c>
      <c r="L6654" s="1" t="s">
        <v>3868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7" t="n">
        <v>46206</v>
      </c>
      <c r="C6655" s="1" t="n">
        <v>22</v>
      </c>
      <c r="D6655" s="1" t="s">
        <v>3850</v>
      </c>
      <c r="E6655" s="1" t="n">
        <v>33</v>
      </c>
      <c r="F6655" s="1" t="s">
        <v>93</v>
      </c>
      <c r="I6655" s="1" t="n">
        <v>5242</v>
      </c>
      <c r="J6655" s="1" t="n">
        <v>110455</v>
      </c>
      <c r="K6655" s="1" t="n">
        <v>53212</v>
      </c>
      <c r="L6655" s="1" t="s">
        <v>3870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7" t="n">
        <v>46206</v>
      </c>
      <c r="C6656" s="1" t="n">
        <v>22</v>
      </c>
      <c r="D6656" s="1" t="s">
        <v>3850</v>
      </c>
      <c r="E6656" s="1" t="n">
        <v>33</v>
      </c>
      <c r="F6656" s="1" t="s">
        <v>93</v>
      </c>
      <c r="I6656" s="1" t="n">
        <v>5244</v>
      </c>
      <c r="J6656" s="1" t="n">
        <v>100000</v>
      </c>
      <c r="K6656" s="1" t="n">
        <v>1</v>
      </c>
      <c r="L6656" s="1" t="s">
        <v>3851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7" t="n">
        <v>46206</v>
      </c>
      <c r="C6657" s="1" t="n">
        <v>22</v>
      </c>
      <c r="D6657" s="1" t="s">
        <v>3850</v>
      </c>
      <c r="E6657" s="1" t="n">
        <v>33</v>
      </c>
      <c r="F6657" s="1" t="s">
        <v>93</v>
      </c>
      <c r="I6657" s="1" t="n">
        <v>5244</v>
      </c>
      <c r="J6657" s="1" t="n">
        <v>100006</v>
      </c>
      <c r="K6657" s="1" t="n">
        <v>7</v>
      </c>
      <c r="L6657" s="1" t="s">
        <v>3853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7" t="n">
        <v>46206</v>
      </c>
      <c r="C6658" s="1" t="n">
        <v>22</v>
      </c>
      <c r="D6658" s="1" t="s">
        <v>3850</v>
      </c>
      <c r="E6658" s="1" t="n">
        <v>33</v>
      </c>
      <c r="F6658" s="1" t="s">
        <v>93</v>
      </c>
      <c r="I6658" s="1" t="n">
        <v>5244</v>
      </c>
      <c r="J6658" s="1" t="n">
        <v>100007</v>
      </c>
      <c r="K6658" s="1" t="n">
        <v>8</v>
      </c>
      <c r="L6658" s="1" t="s">
        <v>3854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7" t="n">
        <v>46206</v>
      </c>
      <c r="C6659" s="1" t="n">
        <v>22</v>
      </c>
      <c r="D6659" s="1" t="s">
        <v>3850</v>
      </c>
      <c r="E6659" s="1" t="n">
        <v>33</v>
      </c>
      <c r="F6659" s="1" t="s">
        <v>93</v>
      </c>
      <c r="I6659" s="1" t="n">
        <v>5244</v>
      </c>
      <c r="J6659" s="1" t="n">
        <v>100008</v>
      </c>
      <c r="K6659" s="1" t="n">
        <v>9</v>
      </c>
      <c r="L6659" s="1" t="s">
        <v>3855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7" t="n">
        <v>46206</v>
      </c>
      <c r="C6660" s="1" t="n">
        <v>22</v>
      </c>
      <c r="D6660" s="1" t="s">
        <v>3850</v>
      </c>
      <c r="E6660" s="1" t="n">
        <v>33</v>
      </c>
      <c r="F6660" s="1" t="s">
        <v>93</v>
      </c>
      <c r="I6660" s="1" t="n">
        <v>5244</v>
      </c>
      <c r="J6660" s="1" t="n">
        <v>100011</v>
      </c>
      <c r="K6660" s="1" t="n">
        <v>12</v>
      </c>
      <c r="L6660" s="1" t="s">
        <v>3856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7" t="n">
        <v>46206</v>
      </c>
      <c r="C6661" s="1" t="n">
        <v>22</v>
      </c>
      <c r="D6661" s="1" t="s">
        <v>3850</v>
      </c>
      <c r="E6661" s="1" t="n">
        <v>33</v>
      </c>
      <c r="F6661" s="1" t="s">
        <v>93</v>
      </c>
      <c r="I6661" s="1" t="n">
        <v>5244</v>
      </c>
      <c r="J6661" s="1" t="n">
        <v>100012</v>
      </c>
      <c r="K6661" s="1" t="n">
        <v>13</v>
      </c>
      <c r="L6661" s="1" t="s">
        <v>3857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7" t="n">
        <v>46206</v>
      </c>
      <c r="C6662" s="1" t="n">
        <v>22</v>
      </c>
      <c r="D6662" s="1" t="s">
        <v>3850</v>
      </c>
      <c r="E6662" s="1" t="n">
        <v>33</v>
      </c>
      <c r="F6662" s="1" t="s">
        <v>93</v>
      </c>
      <c r="I6662" s="1" t="n">
        <v>5244</v>
      </c>
      <c r="J6662" s="1" t="n">
        <v>100013</v>
      </c>
      <c r="K6662" s="1" t="n">
        <v>14</v>
      </c>
      <c r="L6662" s="1" t="s">
        <v>3858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7" t="n">
        <v>46206</v>
      </c>
      <c r="C6663" s="1" t="n">
        <v>22</v>
      </c>
      <c r="D6663" s="1" t="s">
        <v>3850</v>
      </c>
      <c r="E6663" s="1" t="n">
        <v>33</v>
      </c>
      <c r="F6663" s="1" t="s">
        <v>93</v>
      </c>
      <c r="I6663" s="1" t="n">
        <v>5244</v>
      </c>
      <c r="J6663" s="1" t="n">
        <v>100014</v>
      </c>
      <c r="K6663" s="1" t="n">
        <v>15</v>
      </c>
      <c r="L6663" s="1" t="s">
        <v>3859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7" t="n">
        <v>46206</v>
      </c>
      <c r="C6664" s="1" t="n">
        <v>22</v>
      </c>
      <c r="D6664" s="1" t="s">
        <v>3850</v>
      </c>
      <c r="E6664" s="1" t="n">
        <v>33</v>
      </c>
      <c r="F6664" s="1" t="s">
        <v>93</v>
      </c>
      <c r="I6664" s="1" t="n">
        <v>5244</v>
      </c>
      <c r="J6664" s="1" t="n">
        <v>100015</v>
      </c>
      <c r="K6664" s="1" t="n">
        <v>16</v>
      </c>
      <c r="L6664" s="1" t="s">
        <v>3860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7" t="n">
        <v>46206</v>
      </c>
      <c r="C6665" s="1" t="n">
        <v>22</v>
      </c>
      <c r="D6665" s="1" t="s">
        <v>3850</v>
      </c>
      <c r="E6665" s="1" t="n">
        <v>33</v>
      </c>
      <c r="F6665" s="1" t="s">
        <v>93</v>
      </c>
      <c r="I6665" s="1" t="n">
        <v>5244</v>
      </c>
      <c r="J6665" s="1" t="n">
        <v>100016</v>
      </c>
      <c r="K6665" s="1" t="n">
        <v>17</v>
      </c>
      <c r="L6665" s="1" t="s">
        <v>3861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7" t="n">
        <v>46206</v>
      </c>
      <c r="C6666" s="1" t="n">
        <v>22</v>
      </c>
      <c r="D6666" s="1" t="s">
        <v>3850</v>
      </c>
      <c r="E6666" s="1" t="n">
        <v>33</v>
      </c>
      <c r="F6666" s="1" t="s">
        <v>93</v>
      </c>
      <c r="I6666" s="1" t="n">
        <v>5244</v>
      </c>
      <c r="J6666" s="1" t="n">
        <v>100017</v>
      </c>
      <c r="K6666" s="1" t="n">
        <v>18</v>
      </c>
      <c r="L6666" s="1" t="s">
        <v>3862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7" t="n">
        <v>46206</v>
      </c>
      <c r="C6667" s="1" t="n">
        <v>22</v>
      </c>
      <c r="D6667" s="1" t="s">
        <v>3850</v>
      </c>
      <c r="E6667" s="1" t="n">
        <v>33</v>
      </c>
      <c r="F6667" s="1" t="s">
        <v>93</v>
      </c>
      <c r="I6667" s="1" t="n">
        <v>5244</v>
      </c>
      <c r="J6667" s="1" t="n">
        <v>100019</v>
      </c>
      <c r="K6667" s="1" t="n">
        <v>20</v>
      </c>
      <c r="L6667" s="1" t="s">
        <v>3863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7" t="n">
        <v>46206</v>
      </c>
      <c r="C6668" s="1" t="n">
        <v>22</v>
      </c>
      <c r="D6668" s="1" t="s">
        <v>3850</v>
      </c>
      <c r="E6668" s="1" t="n">
        <v>33</v>
      </c>
      <c r="F6668" s="1" t="s">
        <v>93</v>
      </c>
      <c r="I6668" s="1" t="n">
        <v>5244</v>
      </c>
      <c r="J6668" s="1" t="n">
        <v>100020</v>
      </c>
      <c r="K6668" s="1" t="n">
        <v>21</v>
      </c>
      <c r="L6668" s="1" t="s">
        <v>3864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7" t="n">
        <v>46206</v>
      </c>
      <c r="C6669" s="1" t="n">
        <v>22</v>
      </c>
      <c r="D6669" s="1" t="s">
        <v>3850</v>
      </c>
      <c r="E6669" s="1" t="n">
        <v>33</v>
      </c>
      <c r="F6669" s="1" t="s">
        <v>93</v>
      </c>
      <c r="I6669" s="1" t="n">
        <v>5244</v>
      </c>
      <c r="J6669" s="1" t="n">
        <v>100053</v>
      </c>
      <c r="K6669" s="1" t="n">
        <v>54</v>
      </c>
      <c r="L6669" s="1" t="s">
        <v>3866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7" t="n">
        <v>46206</v>
      </c>
      <c r="C6670" s="1" t="n">
        <v>22</v>
      </c>
      <c r="D6670" s="1" t="s">
        <v>3850</v>
      </c>
      <c r="E6670" s="1" t="n">
        <v>33</v>
      </c>
      <c r="F6670" s="1" t="s">
        <v>93</v>
      </c>
      <c r="I6670" s="1" t="n">
        <v>5244</v>
      </c>
      <c r="J6670" s="1" t="n">
        <v>100638</v>
      </c>
      <c r="K6670" s="1" t="n">
        <v>508</v>
      </c>
      <c r="L6670" s="1" t="s">
        <v>3867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7" t="n">
        <v>46206</v>
      </c>
      <c r="C6671" s="1" t="n">
        <v>22</v>
      </c>
      <c r="D6671" s="1" t="s">
        <v>3850</v>
      </c>
      <c r="E6671" s="1" t="n">
        <v>33</v>
      </c>
      <c r="F6671" s="1" t="s">
        <v>93</v>
      </c>
      <c r="I6671" s="1" t="n">
        <v>5244</v>
      </c>
      <c r="J6671" s="1" t="n">
        <v>100520</v>
      </c>
      <c r="K6671" s="1" t="n">
        <v>507</v>
      </c>
      <c r="L6671" s="1" t="s">
        <v>3868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7" t="n">
        <v>46206</v>
      </c>
      <c r="C6672" s="1" t="n">
        <v>22</v>
      </c>
      <c r="D6672" s="1" t="s">
        <v>3850</v>
      </c>
      <c r="E6672" s="1" t="n">
        <v>33</v>
      </c>
      <c r="F6672" s="1" t="s">
        <v>93</v>
      </c>
      <c r="I6672" s="1" t="n">
        <v>5244</v>
      </c>
      <c r="J6672" s="1" t="n">
        <v>100319</v>
      </c>
      <c r="K6672" s="1" t="n">
        <v>73453</v>
      </c>
      <c r="L6672" s="1" t="s">
        <v>3869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7" t="n">
        <v>46206</v>
      </c>
      <c r="C6673" s="1" t="n">
        <v>22</v>
      </c>
      <c r="D6673" s="1" t="s">
        <v>3850</v>
      </c>
      <c r="E6673" s="1" t="n">
        <v>33</v>
      </c>
      <c r="F6673" s="1" t="s">
        <v>93</v>
      </c>
      <c r="I6673" s="1" t="n">
        <v>5244</v>
      </c>
      <c r="J6673" s="1" t="n">
        <v>110455</v>
      </c>
      <c r="K6673" s="1" t="n">
        <v>53212</v>
      </c>
      <c r="L6673" s="1" t="s">
        <v>3870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7" t="n">
        <v>46206</v>
      </c>
      <c r="C6674" s="1" t="n">
        <v>22</v>
      </c>
      <c r="D6674" s="1" t="s">
        <v>3850</v>
      </c>
      <c r="E6674" s="1" t="n">
        <v>33</v>
      </c>
      <c r="F6674" s="1" t="s">
        <v>93</v>
      </c>
      <c r="I6674" s="1" t="n">
        <v>5246</v>
      </c>
      <c r="J6674" s="1" t="n">
        <v>100000</v>
      </c>
      <c r="K6674" s="1" t="n">
        <v>1</v>
      </c>
      <c r="L6674" s="1" t="s">
        <v>3851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7" t="n">
        <v>46206</v>
      </c>
      <c r="C6675" s="1" t="n">
        <v>22</v>
      </c>
      <c r="D6675" s="1" t="s">
        <v>3850</v>
      </c>
      <c r="E6675" s="1" t="n">
        <v>33</v>
      </c>
      <c r="F6675" s="1" t="s">
        <v>93</v>
      </c>
      <c r="I6675" s="1" t="n">
        <v>5246</v>
      </c>
      <c r="J6675" s="1" t="n">
        <v>100006</v>
      </c>
      <c r="K6675" s="1" t="n">
        <v>7</v>
      </c>
      <c r="L6675" s="1" t="s">
        <v>3853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7" t="n">
        <v>46206</v>
      </c>
      <c r="C6676" s="1" t="n">
        <v>22</v>
      </c>
      <c r="D6676" s="1" t="s">
        <v>3850</v>
      </c>
      <c r="E6676" s="1" t="n">
        <v>33</v>
      </c>
      <c r="F6676" s="1" t="s">
        <v>93</v>
      </c>
      <c r="I6676" s="1" t="n">
        <v>5246</v>
      </c>
      <c r="J6676" s="1" t="n">
        <v>100007</v>
      </c>
      <c r="K6676" s="1" t="n">
        <v>8</v>
      </c>
      <c r="L6676" s="1" t="s">
        <v>3854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7" t="n">
        <v>46206</v>
      </c>
      <c r="C6677" s="1" t="n">
        <v>22</v>
      </c>
      <c r="D6677" s="1" t="s">
        <v>3850</v>
      </c>
      <c r="E6677" s="1" t="n">
        <v>33</v>
      </c>
      <c r="F6677" s="1" t="s">
        <v>93</v>
      </c>
      <c r="I6677" s="1" t="n">
        <v>5246</v>
      </c>
      <c r="J6677" s="1" t="n">
        <v>100008</v>
      </c>
      <c r="K6677" s="1" t="n">
        <v>9</v>
      </c>
      <c r="L6677" s="1" t="s">
        <v>3855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7" t="n">
        <v>46206</v>
      </c>
      <c r="C6678" s="1" t="n">
        <v>22</v>
      </c>
      <c r="D6678" s="1" t="s">
        <v>3850</v>
      </c>
      <c r="E6678" s="1" t="n">
        <v>33</v>
      </c>
      <c r="F6678" s="1" t="s">
        <v>93</v>
      </c>
      <c r="I6678" s="1" t="n">
        <v>5246</v>
      </c>
      <c r="J6678" s="1" t="n">
        <v>100011</v>
      </c>
      <c r="K6678" s="1" t="n">
        <v>12</v>
      </c>
      <c r="L6678" s="1" t="s">
        <v>3856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7" t="n">
        <v>46206</v>
      </c>
      <c r="C6679" s="1" t="n">
        <v>22</v>
      </c>
      <c r="D6679" s="1" t="s">
        <v>3850</v>
      </c>
      <c r="E6679" s="1" t="n">
        <v>33</v>
      </c>
      <c r="F6679" s="1" t="s">
        <v>93</v>
      </c>
      <c r="I6679" s="1" t="n">
        <v>5246</v>
      </c>
      <c r="J6679" s="1" t="n">
        <v>100012</v>
      </c>
      <c r="K6679" s="1" t="n">
        <v>13</v>
      </c>
      <c r="L6679" s="1" t="s">
        <v>3857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7" t="n">
        <v>46206</v>
      </c>
      <c r="C6680" s="1" t="n">
        <v>22</v>
      </c>
      <c r="D6680" s="1" t="s">
        <v>3850</v>
      </c>
      <c r="E6680" s="1" t="n">
        <v>33</v>
      </c>
      <c r="F6680" s="1" t="s">
        <v>93</v>
      </c>
      <c r="I6680" s="1" t="n">
        <v>5246</v>
      </c>
      <c r="J6680" s="1" t="n">
        <v>100013</v>
      </c>
      <c r="K6680" s="1" t="n">
        <v>14</v>
      </c>
      <c r="L6680" s="1" t="s">
        <v>3858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7" t="n">
        <v>46206</v>
      </c>
      <c r="C6681" s="1" t="n">
        <v>22</v>
      </c>
      <c r="D6681" s="1" t="s">
        <v>3850</v>
      </c>
      <c r="E6681" s="1" t="n">
        <v>33</v>
      </c>
      <c r="F6681" s="1" t="s">
        <v>93</v>
      </c>
      <c r="I6681" s="1" t="n">
        <v>5246</v>
      </c>
      <c r="J6681" s="1" t="n">
        <v>100014</v>
      </c>
      <c r="K6681" s="1" t="n">
        <v>15</v>
      </c>
      <c r="L6681" s="1" t="s">
        <v>3859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7" t="n">
        <v>46206</v>
      </c>
      <c r="C6682" s="1" t="n">
        <v>22</v>
      </c>
      <c r="D6682" s="1" t="s">
        <v>3850</v>
      </c>
      <c r="E6682" s="1" t="n">
        <v>33</v>
      </c>
      <c r="F6682" s="1" t="s">
        <v>93</v>
      </c>
      <c r="I6682" s="1" t="n">
        <v>5246</v>
      </c>
      <c r="J6682" s="1" t="n">
        <v>100015</v>
      </c>
      <c r="K6682" s="1" t="n">
        <v>16</v>
      </c>
      <c r="L6682" s="1" t="s">
        <v>3860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7" t="n">
        <v>46206</v>
      </c>
      <c r="C6683" s="1" t="n">
        <v>22</v>
      </c>
      <c r="D6683" s="1" t="s">
        <v>3850</v>
      </c>
      <c r="E6683" s="1" t="n">
        <v>33</v>
      </c>
      <c r="F6683" s="1" t="s">
        <v>93</v>
      </c>
      <c r="I6683" s="1" t="n">
        <v>5246</v>
      </c>
      <c r="J6683" s="1" t="n">
        <v>100016</v>
      </c>
      <c r="K6683" s="1" t="n">
        <v>17</v>
      </c>
      <c r="L6683" s="1" t="s">
        <v>3861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7" t="n">
        <v>46206</v>
      </c>
      <c r="C6684" s="1" t="n">
        <v>22</v>
      </c>
      <c r="D6684" s="1" t="s">
        <v>3850</v>
      </c>
      <c r="E6684" s="1" t="n">
        <v>33</v>
      </c>
      <c r="F6684" s="1" t="s">
        <v>93</v>
      </c>
      <c r="I6684" s="1" t="n">
        <v>5246</v>
      </c>
      <c r="J6684" s="1" t="n">
        <v>100017</v>
      </c>
      <c r="K6684" s="1" t="n">
        <v>18</v>
      </c>
      <c r="L6684" s="1" t="s">
        <v>3862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7" t="n">
        <v>46206</v>
      </c>
      <c r="C6685" s="1" t="n">
        <v>22</v>
      </c>
      <c r="D6685" s="1" t="s">
        <v>3850</v>
      </c>
      <c r="E6685" s="1" t="n">
        <v>33</v>
      </c>
      <c r="F6685" s="1" t="s">
        <v>93</v>
      </c>
      <c r="I6685" s="1" t="n">
        <v>5246</v>
      </c>
      <c r="J6685" s="1" t="n">
        <v>100019</v>
      </c>
      <c r="K6685" s="1" t="n">
        <v>20</v>
      </c>
      <c r="L6685" s="1" t="s">
        <v>3863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7" t="n">
        <v>46206</v>
      </c>
      <c r="C6686" s="1" t="n">
        <v>22</v>
      </c>
      <c r="D6686" s="1" t="s">
        <v>3850</v>
      </c>
      <c r="E6686" s="1" t="n">
        <v>33</v>
      </c>
      <c r="F6686" s="1" t="s">
        <v>93</v>
      </c>
      <c r="I6686" s="1" t="n">
        <v>5246</v>
      </c>
      <c r="J6686" s="1" t="n">
        <v>100020</v>
      </c>
      <c r="K6686" s="1" t="n">
        <v>21</v>
      </c>
      <c r="L6686" s="1" t="s">
        <v>3864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7" t="n">
        <v>46206</v>
      </c>
      <c r="C6687" s="1" t="n">
        <v>22</v>
      </c>
      <c r="D6687" s="1" t="s">
        <v>3850</v>
      </c>
      <c r="E6687" s="1" t="n">
        <v>33</v>
      </c>
      <c r="F6687" s="1" t="s">
        <v>93</v>
      </c>
      <c r="I6687" s="1" t="n">
        <v>5246</v>
      </c>
      <c r="J6687" s="1" t="n">
        <v>100053</v>
      </c>
      <c r="K6687" s="1" t="n">
        <v>54</v>
      </c>
      <c r="L6687" s="1" t="s">
        <v>3866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7" t="n">
        <v>46206</v>
      </c>
      <c r="C6688" s="1" t="n">
        <v>22</v>
      </c>
      <c r="D6688" s="1" t="s">
        <v>3850</v>
      </c>
      <c r="E6688" s="1" t="n">
        <v>33</v>
      </c>
      <c r="F6688" s="1" t="s">
        <v>93</v>
      </c>
      <c r="I6688" s="1" t="n">
        <v>5246</v>
      </c>
      <c r="J6688" s="1" t="n">
        <v>100638</v>
      </c>
      <c r="K6688" s="1" t="n">
        <v>508</v>
      </c>
      <c r="L6688" s="1" t="s">
        <v>3867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7" t="n">
        <v>46206</v>
      </c>
      <c r="C6689" s="1" t="n">
        <v>22</v>
      </c>
      <c r="D6689" s="1" t="s">
        <v>3850</v>
      </c>
      <c r="E6689" s="1" t="n">
        <v>33</v>
      </c>
      <c r="F6689" s="1" t="s">
        <v>93</v>
      </c>
      <c r="I6689" s="1" t="n">
        <v>5246</v>
      </c>
      <c r="J6689" s="1" t="n">
        <v>100520</v>
      </c>
      <c r="K6689" s="1" t="n">
        <v>507</v>
      </c>
      <c r="L6689" s="1" t="s">
        <v>3868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7" t="n">
        <v>46206</v>
      </c>
      <c r="C6690" s="1" t="n">
        <v>22</v>
      </c>
      <c r="D6690" s="1" t="s">
        <v>3850</v>
      </c>
      <c r="E6690" s="1" t="n">
        <v>33</v>
      </c>
      <c r="F6690" s="1" t="s">
        <v>93</v>
      </c>
      <c r="I6690" s="1" t="n">
        <v>5246</v>
      </c>
      <c r="J6690" s="1" t="n">
        <v>100319</v>
      </c>
      <c r="K6690" s="1" t="n">
        <v>73453</v>
      </c>
      <c r="L6690" s="1" t="s">
        <v>3869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7" t="n">
        <v>46206</v>
      </c>
      <c r="C6691" s="1" t="n">
        <v>22</v>
      </c>
      <c r="D6691" s="1" t="s">
        <v>3850</v>
      </c>
      <c r="E6691" s="1" t="n">
        <v>33</v>
      </c>
      <c r="F6691" s="1" t="s">
        <v>93</v>
      </c>
      <c r="I6691" s="1" t="n">
        <v>5246</v>
      </c>
      <c r="J6691" s="1" t="n">
        <v>110455</v>
      </c>
      <c r="K6691" s="1" t="n">
        <v>53212</v>
      </c>
      <c r="L6691" s="1" t="s">
        <v>3870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7" t="n">
        <v>46206</v>
      </c>
      <c r="C6692" s="1" t="n">
        <v>22</v>
      </c>
      <c r="D6692" s="1" t="s">
        <v>3850</v>
      </c>
      <c r="E6692" s="1" t="n">
        <v>33</v>
      </c>
      <c r="F6692" s="1" t="s">
        <v>93</v>
      </c>
      <c r="I6692" s="1" t="n">
        <v>5246</v>
      </c>
      <c r="J6692" s="1" t="n">
        <v>78982</v>
      </c>
      <c r="K6692" s="1" t="n">
        <v>383</v>
      </c>
      <c r="L6692" s="1" t="s">
        <v>4202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7" t="n">
        <v>46206</v>
      </c>
      <c r="C6693" s="1" t="n">
        <v>22</v>
      </c>
      <c r="D6693" s="1" t="s">
        <v>3850</v>
      </c>
      <c r="E6693" s="1" t="n">
        <v>33</v>
      </c>
      <c r="F6693" s="1" t="s">
        <v>93</v>
      </c>
      <c r="I6693" s="1" t="n">
        <v>5248</v>
      </c>
      <c r="J6693" s="1" t="n">
        <v>100000</v>
      </c>
      <c r="K6693" s="1" t="n">
        <v>1</v>
      </c>
      <c r="L6693" s="1" t="s">
        <v>3851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7" t="n">
        <v>46206</v>
      </c>
      <c r="C6694" s="1" t="n">
        <v>22</v>
      </c>
      <c r="D6694" s="1" t="s">
        <v>3850</v>
      </c>
      <c r="E6694" s="1" t="n">
        <v>33</v>
      </c>
      <c r="F6694" s="1" t="s">
        <v>93</v>
      </c>
      <c r="I6694" s="1" t="n">
        <v>5248</v>
      </c>
      <c r="J6694" s="1" t="n">
        <v>100001</v>
      </c>
      <c r="K6694" s="1" t="n">
        <v>2</v>
      </c>
      <c r="L6694" s="1" t="s">
        <v>4138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7" t="n">
        <v>46206</v>
      </c>
      <c r="C6695" s="1" t="n">
        <v>22</v>
      </c>
      <c r="D6695" s="1" t="s">
        <v>3850</v>
      </c>
      <c r="E6695" s="1" t="n">
        <v>33</v>
      </c>
      <c r="F6695" s="1" t="s">
        <v>93</v>
      </c>
      <c r="I6695" s="1" t="n">
        <v>5248</v>
      </c>
      <c r="J6695" s="1" t="n">
        <v>100002</v>
      </c>
      <c r="K6695" s="1" t="n">
        <v>3</v>
      </c>
      <c r="L6695" s="1" t="s">
        <v>3872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7" t="n">
        <v>46206</v>
      </c>
      <c r="C6696" s="1" t="n">
        <v>22</v>
      </c>
      <c r="D6696" s="1" t="s">
        <v>3850</v>
      </c>
      <c r="E6696" s="1" t="n">
        <v>33</v>
      </c>
      <c r="F6696" s="1" t="s">
        <v>93</v>
      </c>
      <c r="I6696" s="1" t="n">
        <v>5248</v>
      </c>
      <c r="J6696" s="1" t="n">
        <v>100003</v>
      </c>
      <c r="K6696" s="1" t="n">
        <v>4</v>
      </c>
      <c r="L6696" s="1" t="s">
        <v>3873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7" t="n">
        <v>46206</v>
      </c>
      <c r="C6697" s="1" t="n">
        <v>22</v>
      </c>
      <c r="D6697" s="1" t="s">
        <v>3850</v>
      </c>
      <c r="E6697" s="1" t="n">
        <v>33</v>
      </c>
      <c r="F6697" s="1" t="s">
        <v>93</v>
      </c>
      <c r="I6697" s="1" t="n">
        <v>5248</v>
      </c>
      <c r="J6697" s="1" t="n">
        <v>100004</v>
      </c>
      <c r="K6697" s="1" t="n">
        <v>5</v>
      </c>
      <c r="L6697" s="1" t="s">
        <v>3852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7" t="n">
        <v>46206</v>
      </c>
      <c r="C6698" s="1" t="n">
        <v>22</v>
      </c>
      <c r="D6698" s="1" t="s">
        <v>3850</v>
      </c>
      <c r="E6698" s="1" t="n">
        <v>33</v>
      </c>
      <c r="F6698" s="1" t="s">
        <v>93</v>
      </c>
      <c r="I6698" s="1" t="n">
        <v>5248</v>
      </c>
      <c r="J6698" s="1" t="n">
        <v>100520</v>
      </c>
      <c r="K6698" s="1" t="n">
        <v>507</v>
      </c>
      <c r="L6698" s="1" t="s">
        <v>3868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7" t="n">
        <v>46206</v>
      </c>
      <c r="C6699" s="1" t="n">
        <v>22</v>
      </c>
      <c r="D6699" s="1" t="s">
        <v>3850</v>
      </c>
      <c r="E6699" s="1" t="n">
        <v>33</v>
      </c>
      <c r="F6699" s="1" t="s">
        <v>93</v>
      </c>
      <c r="I6699" s="1" t="n">
        <v>5248</v>
      </c>
      <c r="J6699" s="1" t="n">
        <v>110455</v>
      </c>
      <c r="K6699" s="1" t="n">
        <v>53212</v>
      </c>
      <c r="L6699" s="1" t="s">
        <v>3870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7" t="n">
        <v>46206</v>
      </c>
      <c r="C6700" s="1" t="n">
        <v>100</v>
      </c>
      <c r="D6700" s="1" t="s">
        <v>3877</v>
      </c>
      <c r="E6700" s="1" t="n">
        <v>33</v>
      </c>
      <c r="F6700" s="1" t="s">
        <v>93</v>
      </c>
      <c r="I6700" s="1" t="n">
        <v>1345801</v>
      </c>
      <c r="J6700" s="1" t="n">
        <v>100000</v>
      </c>
      <c r="K6700" s="1" t="n">
        <v>1</v>
      </c>
      <c r="L6700" s="1" t="s">
        <v>3851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7" t="n">
        <v>46206</v>
      </c>
      <c r="C6701" s="1" t="n">
        <v>100</v>
      </c>
      <c r="D6701" s="1" t="s">
        <v>3877</v>
      </c>
      <c r="E6701" s="1" t="n">
        <v>33</v>
      </c>
      <c r="F6701" s="1" t="s">
        <v>93</v>
      </c>
      <c r="I6701" s="1" t="n">
        <v>1345801</v>
      </c>
      <c r="J6701" s="1" t="n">
        <v>100006</v>
      </c>
      <c r="K6701" s="1" t="n">
        <v>7</v>
      </c>
      <c r="L6701" s="1" t="s">
        <v>3853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7" t="n">
        <v>46206</v>
      </c>
      <c r="C6702" s="1" t="n">
        <v>100</v>
      </c>
      <c r="D6702" s="1" t="s">
        <v>3877</v>
      </c>
      <c r="E6702" s="1" t="n">
        <v>33</v>
      </c>
      <c r="F6702" s="1" t="s">
        <v>93</v>
      </c>
      <c r="I6702" s="1" t="n">
        <v>1345801</v>
      </c>
      <c r="J6702" s="1" t="n">
        <v>100007</v>
      </c>
      <c r="K6702" s="1" t="n">
        <v>8</v>
      </c>
      <c r="L6702" s="1" t="s">
        <v>3854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7" t="n">
        <v>46206</v>
      </c>
      <c r="C6703" s="1" t="n">
        <v>100</v>
      </c>
      <c r="D6703" s="1" t="s">
        <v>3877</v>
      </c>
      <c r="E6703" s="1" t="n">
        <v>33</v>
      </c>
      <c r="F6703" s="1" t="s">
        <v>93</v>
      </c>
      <c r="I6703" s="1" t="n">
        <v>1345801</v>
      </c>
      <c r="J6703" s="1" t="n">
        <v>100008</v>
      </c>
      <c r="K6703" s="1" t="n">
        <v>9</v>
      </c>
      <c r="L6703" s="1" t="s">
        <v>3855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7" t="n">
        <v>46206</v>
      </c>
      <c r="C6704" s="1" t="n">
        <v>100</v>
      </c>
      <c r="D6704" s="1" t="s">
        <v>3877</v>
      </c>
      <c r="E6704" s="1" t="n">
        <v>33</v>
      </c>
      <c r="F6704" s="1" t="s">
        <v>93</v>
      </c>
      <c r="I6704" s="1" t="n">
        <v>1345801</v>
      </c>
      <c r="J6704" s="1" t="n">
        <v>100011</v>
      </c>
      <c r="K6704" s="1" t="n">
        <v>12</v>
      </c>
      <c r="L6704" s="1" t="s">
        <v>3856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7" t="n">
        <v>46206</v>
      </c>
      <c r="C6705" s="1" t="n">
        <v>100</v>
      </c>
      <c r="D6705" s="1" t="s">
        <v>3877</v>
      </c>
      <c r="E6705" s="1" t="n">
        <v>33</v>
      </c>
      <c r="F6705" s="1" t="s">
        <v>93</v>
      </c>
      <c r="I6705" s="1" t="n">
        <v>1345801</v>
      </c>
      <c r="J6705" s="1" t="n">
        <v>100012</v>
      </c>
      <c r="K6705" s="1" t="n">
        <v>13</v>
      </c>
      <c r="L6705" s="1" t="s">
        <v>3857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7" t="n">
        <v>46206</v>
      </c>
      <c r="C6706" s="1" t="n">
        <v>100</v>
      </c>
      <c r="D6706" s="1" t="s">
        <v>3877</v>
      </c>
      <c r="E6706" s="1" t="n">
        <v>33</v>
      </c>
      <c r="F6706" s="1" t="s">
        <v>93</v>
      </c>
      <c r="I6706" s="1" t="n">
        <v>1345801</v>
      </c>
      <c r="J6706" s="1" t="n">
        <v>100013</v>
      </c>
      <c r="K6706" s="1" t="n">
        <v>14</v>
      </c>
      <c r="L6706" s="1" t="s">
        <v>3858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7" t="n">
        <v>46206</v>
      </c>
      <c r="C6707" s="1" t="n">
        <v>100</v>
      </c>
      <c r="D6707" s="1" t="s">
        <v>3877</v>
      </c>
      <c r="E6707" s="1" t="n">
        <v>33</v>
      </c>
      <c r="F6707" s="1" t="s">
        <v>93</v>
      </c>
      <c r="I6707" s="1" t="n">
        <v>1345801</v>
      </c>
      <c r="J6707" s="1" t="n">
        <v>100014</v>
      </c>
      <c r="K6707" s="1" t="n">
        <v>15</v>
      </c>
      <c r="L6707" s="1" t="s">
        <v>3859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7" t="n">
        <v>46206</v>
      </c>
      <c r="C6708" s="1" t="n">
        <v>100</v>
      </c>
      <c r="D6708" s="1" t="s">
        <v>3877</v>
      </c>
      <c r="E6708" s="1" t="n">
        <v>33</v>
      </c>
      <c r="F6708" s="1" t="s">
        <v>93</v>
      </c>
      <c r="I6708" s="1" t="n">
        <v>1345801</v>
      </c>
      <c r="J6708" s="1" t="n">
        <v>100015</v>
      </c>
      <c r="K6708" s="1" t="n">
        <v>16</v>
      </c>
      <c r="L6708" s="1" t="s">
        <v>3860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7" t="n">
        <v>46206</v>
      </c>
      <c r="C6709" s="1" t="n">
        <v>100</v>
      </c>
      <c r="D6709" s="1" t="s">
        <v>3877</v>
      </c>
      <c r="E6709" s="1" t="n">
        <v>33</v>
      </c>
      <c r="F6709" s="1" t="s">
        <v>93</v>
      </c>
      <c r="I6709" s="1" t="n">
        <v>1345801</v>
      </c>
      <c r="J6709" s="1" t="n">
        <v>100016</v>
      </c>
      <c r="K6709" s="1" t="n">
        <v>17</v>
      </c>
      <c r="L6709" s="1" t="s">
        <v>3861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7" t="n">
        <v>46206</v>
      </c>
      <c r="C6710" s="1" t="n">
        <v>100</v>
      </c>
      <c r="D6710" s="1" t="s">
        <v>3877</v>
      </c>
      <c r="E6710" s="1" t="n">
        <v>33</v>
      </c>
      <c r="F6710" s="1" t="s">
        <v>93</v>
      </c>
      <c r="I6710" s="1" t="n">
        <v>1345801</v>
      </c>
      <c r="J6710" s="1" t="n">
        <v>100017</v>
      </c>
      <c r="K6710" s="1" t="n">
        <v>18</v>
      </c>
      <c r="L6710" s="1" t="s">
        <v>3862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7" t="n">
        <v>46206</v>
      </c>
      <c r="C6711" s="1" t="n">
        <v>100</v>
      </c>
      <c r="D6711" s="1" t="s">
        <v>3877</v>
      </c>
      <c r="E6711" s="1" t="n">
        <v>33</v>
      </c>
      <c r="F6711" s="1" t="s">
        <v>93</v>
      </c>
      <c r="I6711" s="1" t="n">
        <v>1345801</v>
      </c>
      <c r="J6711" s="1" t="n">
        <v>100019</v>
      </c>
      <c r="K6711" s="1" t="n">
        <v>20</v>
      </c>
      <c r="L6711" s="1" t="s">
        <v>3863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7" t="n">
        <v>46206</v>
      </c>
      <c r="C6712" s="1" t="n">
        <v>100</v>
      </c>
      <c r="D6712" s="1" t="s">
        <v>3877</v>
      </c>
      <c r="E6712" s="1" t="n">
        <v>33</v>
      </c>
      <c r="F6712" s="1" t="s">
        <v>93</v>
      </c>
      <c r="I6712" s="1" t="n">
        <v>1345801</v>
      </c>
      <c r="J6712" s="1" t="n">
        <v>100020</v>
      </c>
      <c r="K6712" s="1" t="n">
        <v>21</v>
      </c>
      <c r="L6712" s="1" t="s">
        <v>3864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7" t="n">
        <v>46206</v>
      </c>
      <c r="C6713" s="1" t="n">
        <v>100</v>
      </c>
      <c r="D6713" s="1" t="s">
        <v>3877</v>
      </c>
      <c r="E6713" s="1" t="n">
        <v>33</v>
      </c>
      <c r="F6713" s="1" t="s">
        <v>93</v>
      </c>
      <c r="I6713" s="1" t="n">
        <v>1345801</v>
      </c>
      <c r="J6713" s="1" t="n">
        <v>100053</v>
      </c>
      <c r="K6713" s="1" t="n">
        <v>54</v>
      </c>
      <c r="L6713" s="1" t="s">
        <v>3866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7" t="n">
        <v>46206</v>
      </c>
      <c r="C6714" s="1" t="n">
        <v>100</v>
      </c>
      <c r="D6714" s="1" t="s">
        <v>3877</v>
      </c>
      <c r="E6714" s="1" t="n">
        <v>33</v>
      </c>
      <c r="F6714" s="1" t="s">
        <v>93</v>
      </c>
      <c r="I6714" s="1" t="n">
        <v>1345801</v>
      </c>
      <c r="J6714" s="1" t="n">
        <v>100638</v>
      </c>
      <c r="K6714" s="1" t="n">
        <v>508</v>
      </c>
      <c r="L6714" s="1" t="s">
        <v>3867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7" t="n">
        <v>46206</v>
      </c>
      <c r="C6715" s="1" t="n">
        <v>100</v>
      </c>
      <c r="D6715" s="1" t="s">
        <v>3877</v>
      </c>
      <c r="E6715" s="1" t="n">
        <v>33</v>
      </c>
      <c r="F6715" s="1" t="s">
        <v>93</v>
      </c>
      <c r="I6715" s="1" t="n">
        <v>1345801</v>
      </c>
      <c r="J6715" s="1" t="n">
        <v>100520</v>
      </c>
      <c r="K6715" s="1" t="n">
        <v>507</v>
      </c>
      <c r="L6715" s="1" t="s">
        <v>3868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7" t="n">
        <v>46206</v>
      </c>
      <c r="C6716" s="1" t="n">
        <v>100</v>
      </c>
      <c r="D6716" s="1" t="s">
        <v>3877</v>
      </c>
      <c r="E6716" s="1" t="n">
        <v>33</v>
      </c>
      <c r="F6716" s="1" t="s">
        <v>93</v>
      </c>
      <c r="I6716" s="1" t="n">
        <v>1345801</v>
      </c>
      <c r="J6716" s="1" t="n">
        <v>100319</v>
      </c>
      <c r="K6716" s="1" t="n">
        <v>73453</v>
      </c>
      <c r="L6716" s="1" t="s">
        <v>3869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7" t="n">
        <v>46206</v>
      </c>
      <c r="C6717" s="1" t="n">
        <v>100</v>
      </c>
      <c r="D6717" s="1" t="s">
        <v>3877</v>
      </c>
      <c r="E6717" s="1" t="n">
        <v>33</v>
      </c>
      <c r="F6717" s="1" t="s">
        <v>93</v>
      </c>
      <c r="I6717" s="1" t="n">
        <v>1345801</v>
      </c>
      <c r="J6717" s="1" t="n">
        <v>110455</v>
      </c>
      <c r="K6717" s="1" t="n">
        <v>53212</v>
      </c>
      <c r="L6717" s="1" t="s">
        <v>3870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7" t="n">
        <v>46206</v>
      </c>
      <c r="C6718" s="1" t="n">
        <v>100</v>
      </c>
      <c r="D6718" s="1" t="s">
        <v>3877</v>
      </c>
      <c r="E6718" s="1" t="n">
        <v>33</v>
      </c>
      <c r="F6718" s="1" t="s">
        <v>93</v>
      </c>
      <c r="I6718" s="1" t="n">
        <v>1345842</v>
      </c>
      <c r="J6718" s="1" t="n">
        <v>100000</v>
      </c>
      <c r="K6718" s="1" t="n">
        <v>1</v>
      </c>
      <c r="L6718" s="1" t="s">
        <v>3851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7" t="n">
        <v>46206</v>
      </c>
      <c r="C6719" s="1" t="n">
        <v>100</v>
      </c>
      <c r="D6719" s="1" t="s">
        <v>3877</v>
      </c>
      <c r="E6719" s="1" t="n">
        <v>33</v>
      </c>
      <c r="F6719" s="1" t="s">
        <v>93</v>
      </c>
      <c r="I6719" s="1" t="n">
        <v>1345842</v>
      </c>
      <c r="J6719" s="1" t="n">
        <v>100001</v>
      </c>
      <c r="K6719" s="1" t="n">
        <v>2</v>
      </c>
      <c r="L6719" s="1" t="s">
        <v>4138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7" t="n">
        <v>46206</v>
      </c>
      <c r="C6720" s="1" t="n">
        <v>100</v>
      </c>
      <c r="D6720" s="1" t="s">
        <v>3877</v>
      </c>
      <c r="E6720" s="1" t="n">
        <v>33</v>
      </c>
      <c r="F6720" s="1" t="s">
        <v>93</v>
      </c>
      <c r="I6720" s="1" t="n">
        <v>1345842</v>
      </c>
      <c r="J6720" s="1" t="n">
        <v>100002</v>
      </c>
      <c r="K6720" s="1" t="n">
        <v>3</v>
      </c>
      <c r="L6720" s="1" t="s">
        <v>3872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7" t="n">
        <v>46206</v>
      </c>
      <c r="C6721" s="1" t="n">
        <v>100</v>
      </c>
      <c r="D6721" s="1" t="s">
        <v>3877</v>
      </c>
      <c r="E6721" s="1" t="n">
        <v>33</v>
      </c>
      <c r="F6721" s="1" t="s">
        <v>93</v>
      </c>
      <c r="I6721" s="1" t="n">
        <v>1345842</v>
      </c>
      <c r="J6721" s="1" t="n">
        <v>100003</v>
      </c>
      <c r="K6721" s="1" t="n">
        <v>4</v>
      </c>
      <c r="L6721" s="1" t="s">
        <v>3873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7" t="n">
        <v>46206</v>
      </c>
      <c r="C6722" s="1" t="n">
        <v>100</v>
      </c>
      <c r="D6722" s="1" t="s">
        <v>3877</v>
      </c>
      <c r="E6722" s="1" t="n">
        <v>33</v>
      </c>
      <c r="F6722" s="1" t="s">
        <v>93</v>
      </c>
      <c r="I6722" s="1" t="n">
        <v>1345842</v>
      </c>
      <c r="J6722" s="1" t="n">
        <v>100004</v>
      </c>
      <c r="K6722" s="1" t="n">
        <v>5</v>
      </c>
      <c r="L6722" s="1" t="s">
        <v>3852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7" t="n">
        <v>46206</v>
      </c>
      <c r="C6723" s="1" t="n">
        <v>100</v>
      </c>
      <c r="D6723" s="1" t="s">
        <v>3877</v>
      </c>
      <c r="E6723" s="1" t="n">
        <v>33</v>
      </c>
      <c r="F6723" s="1" t="s">
        <v>93</v>
      </c>
      <c r="I6723" s="1" t="n">
        <v>1345842</v>
      </c>
      <c r="J6723" s="1" t="n">
        <v>100520</v>
      </c>
      <c r="K6723" s="1" t="n">
        <v>507</v>
      </c>
      <c r="L6723" s="1" t="s">
        <v>3868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7" t="n">
        <v>46206</v>
      </c>
      <c r="C6724" s="1" t="n">
        <v>100</v>
      </c>
      <c r="D6724" s="1" t="s">
        <v>3877</v>
      </c>
      <c r="E6724" s="1" t="n">
        <v>33</v>
      </c>
      <c r="F6724" s="1" t="s">
        <v>93</v>
      </c>
      <c r="I6724" s="1" t="n">
        <v>1345842</v>
      </c>
      <c r="J6724" s="1" t="n">
        <v>110455</v>
      </c>
      <c r="K6724" s="1" t="n">
        <v>53212</v>
      </c>
      <c r="L6724" s="1" t="s">
        <v>3870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7" t="n">
        <v>46206</v>
      </c>
      <c r="C6725" s="1" t="n">
        <v>100</v>
      </c>
      <c r="D6725" s="1" t="s">
        <v>3877</v>
      </c>
      <c r="E6725" s="1" t="n">
        <v>33</v>
      </c>
      <c r="F6725" s="1" t="s">
        <v>93</v>
      </c>
      <c r="I6725" s="1" t="n">
        <v>1345956</v>
      </c>
      <c r="J6725" s="1" t="n">
        <v>100000</v>
      </c>
      <c r="K6725" s="1" t="n">
        <v>1</v>
      </c>
      <c r="L6725" s="1" t="s">
        <v>3851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7" t="n">
        <v>46206</v>
      </c>
      <c r="C6726" s="1" t="n">
        <v>100</v>
      </c>
      <c r="D6726" s="1" t="s">
        <v>3877</v>
      </c>
      <c r="E6726" s="1" t="n">
        <v>33</v>
      </c>
      <c r="F6726" s="1" t="s">
        <v>93</v>
      </c>
      <c r="I6726" s="1" t="n">
        <v>1345956</v>
      </c>
      <c r="J6726" s="1" t="n">
        <v>100006</v>
      </c>
      <c r="K6726" s="1" t="n">
        <v>7</v>
      </c>
      <c r="L6726" s="1" t="s">
        <v>3853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7" t="n">
        <v>46206</v>
      </c>
      <c r="C6727" s="1" t="n">
        <v>100</v>
      </c>
      <c r="D6727" s="1" t="s">
        <v>3877</v>
      </c>
      <c r="E6727" s="1" t="n">
        <v>33</v>
      </c>
      <c r="F6727" s="1" t="s">
        <v>93</v>
      </c>
      <c r="I6727" s="1" t="n">
        <v>1345956</v>
      </c>
      <c r="J6727" s="1" t="n">
        <v>100007</v>
      </c>
      <c r="K6727" s="1" t="n">
        <v>8</v>
      </c>
      <c r="L6727" s="1" t="s">
        <v>3854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7" t="n">
        <v>46206</v>
      </c>
      <c r="C6728" s="1" t="n">
        <v>100</v>
      </c>
      <c r="D6728" s="1" t="s">
        <v>3877</v>
      </c>
      <c r="E6728" s="1" t="n">
        <v>33</v>
      </c>
      <c r="F6728" s="1" t="s">
        <v>93</v>
      </c>
      <c r="I6728" s="1" t="n">
        <v>1345956</v>
      </c>
      <c r="J6728" s="1" t="n">
        <v>100008</v>
      </c>
      <c r="K6728" s="1" t="n">
        <v>9</v>
      </c>
      <c r="L6728" s="1" t="s">
        <v>3855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7" t="n">
        <v>46206</v>
      </c>
      <c r="C6729" s="1" t="n">
        <v>100</v>
      </c>
      <c r="D6729" s="1" t="s">
        <v>3877</v>
      </c>
      <c r="E6729" s="1" t="n">
        <v>33</v>
      </c>
      <c r="F6729" s="1" t="s">
        <v>93</v>
      </c>
      <c r="I6729" s="1" t="n">
        <v>1345956</v>
      </c>
      <c r="J6729" s="1" t="n">
        <v>100011</v>
      </c>
      <c r="K6729" s="1" t="n">
        <v>12</v>
      </c>
      <c r="L6729" s="1" t="s">
        <v>3856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7" t="n">
        <v>46206</v>
      </c>
      <c r="C6730" s="1" t="n">
        <v>100</v>
      </c>
      <c r="D6730" s="1" t="s">
        <v>3877</v>
      </c>
      <c r="E6730" s="1" t="n">
        <v>33</v>
      </c>
      <c r="F6730" s="1" t="s">
        <v>93</v>
      </c>
      <c r="I6730" s="1" t="n">
        <v>1345956</v>
      </c>
      <c r="J6730" s="1" t="n">
        <v>100012</v>
      </c>
      <c r="K6730" s="1" t="n">
        <v>13</v>
      </c>
      <c r="L6730" s="1" t="s">
        <v>3857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7" t="n">
        <v>46206</v>
      </c>
      <c r="C6731" s="1" t="n">
        <v>100</v>
      </c>
      <c r="D6731" s="1" t="s">
        <v>3877</v>
      </c>
      <c r="E6731" s="1" t="n">
        <v>33</v>
      </c>
      <c r="F6731" s="1" t="s">
        <v>93</v>
      </c>
      <c r="I6731" s="1" t="n">
        <v>1345956</v>
      </c>
      <c r="J6731" s="1" t="n">
        <v>100013</v>
      </c>
      <c r="K6731" s="1" t="n">
        <v>14</v>
      </c>
      <c r="L6731" s="1" t="s">
        <v>3858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7" t="n">
        <v>46206</v>
      </c>
      <c r="C6732" s="1" t="n">
        <v>100</v>
      </c>
      <c r="D6732" s="1" t="s">
        <v>3877</v>
      </c>
      <c r="E6732" s="1" t="n">
        <v>33</v>
      </c>
      <c r="F6732" s="1" t="s">
        <v>93</v>
      </c>
      <c r="I6732" s="1" t="n">
        <v>1345956</v>
      </c>
      <c r="J6732" s="1" t="n">
        <v>100014</v>
      </c>
      <c r="K6732" s="1" t="n">
        <v>15</v>
      </c>
      <c r="L6732" s="1" t="s">
        <v>3859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7" t="n">
        <v>46206</v>
      </c>
      <c r="C6733" s="1" t="n">
        <v>100</v>
      </c>
      <c r="D6733" s="1" t="s">
        <v>3877</v>
      </c>
      <c r="E6733" s="1" t="n">
        <v>33</v>
      </c>
      <c r="F6733" s="1" t="s">
        <v>93</v>
      </c>
      <c r="I6733" s="1" t="n">
        <v>1345956</v>
      </c>
      <c r="J6733" s="1" t="n">
        <v>100015</v>
      </c>
      <c r="K6733" s="1" t="n">
        <v>16</v>
      </c>
      <c r="L6733" s="1" t="s">
        <v>3860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7" t="n">
        <v>46206</v>
      </c>
      <c r="C6734" s="1" t="n">
        <v>100</v>
      </c>
      <c r="D6734" s="1" t="s">
        <v>3877</v>
      </c>
      <c r="E6734" s="1" t="n">
        <v>33</v>
      </c>
      <c r="F6734" s="1" t="s">
        <v>93</v>
      </c>
      <c r="I6734" s="1" t="n">
        <v>1345956</v>
      </c>
      <c r="J6734" s="1" t="n">
        <v>100016</v>
      </c>
      <c r="K6734" s="1" t="n">
        <v>17</v>
      </c>
      <c r="L6734" s="1" t="s">
        <v>3861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7" t="n">
        <v>46206</v>
      </c>
      <c r="C6735" s="1" t="n">
        <v>100</v>
      </c>
      <c r="D6735" s="1" t="s">
        <v>3877</v>
      </c>
      <c r="E6735" s="1" t="n">
        <v>33</v>
      </c>
      <c r="F6735" s="1" t="s">
        <v>93</v>
      </c>
      <c r="I6735" s="1" t="n">
        <v>1345956</v>
      </c>
      <c r="J6735" s="1" t="n">
        <v>100017</v>
      </c>
      <c r="K6735" s="1" t="n">
        <v>18</v>
      </c>
      <c r="L6735" s="1" t="s">
        <v>3862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7" t="n">
        <v>46206</v>
      </c>
      <c r="C6736" s="1" t="n">
        <v>100</v>
      </c>
      <c r="D6736" s="1" t="s">
        <v>3877</v>
      </c>
      <c r="E6736" s="1" t="n">
        <v>33</v>
      </c>
      <c r="F6736" s="1" t="s">
        <v>93</v>
      </c>
      <c r="I6736" s="1" t="n">
        <v>1345956</v>
      </c>
      <c r="J6736" s="1" t="n">
        <v>100019</v>
      </c>
      <c r="K6736" s="1" t="n">
        <v>20</v>
      </c>
      <c r="L6736" s="1" t="s">
        <v>3863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7" t="n">
        <v>46206</v>
      </c>
      <c r="C6737" s="1" t="n">
        <v>100</v>
      </c>
      <c r="D6737" s="1" t="s">
        <v>3877</v>
      </c>
      <c r="E6737" s="1" t="n">
        <v>33</v>
      </c>
      <c r="F6737" s="1" t="s">
        <v>93</v>
      </c>
      <c r="I6737" s="1" t="n">
        <v>1345956</v>
      </c>
      <c r="J6737" s="1" t="n">
        <v>100020</v>
      </c>
      <c r="K6737" s="1" t="n">
        <v>21</v>
      </c>
      <c r="L6737" s="1" t="s">
        <v>3864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7" t="n">
        <v>46206</v>
      </c>
      <c r="C6738" s="1" t="n">
        <v>100</v>
      </c>
      <c r="D6738" s="1" t="s">
        <v>3877</v>
      </c>
      <c r="E6738" s="1" t="n">
        <v>33</v>
      </c>
      <c r="F6738" s="1" t="s">
        <v>93</v>
      </c>
      <c r="I6738" s="1" t="n">
        <v>1345956</v>
      </c>
      <c r="J6738" s="1" t="n">
        <v>100053</v>
      </c>
      <c r="K6738" s="1" t="n">
        <v>54</v>
      </c>
      <c r="L6738" s="1" t="s">
        <v>3866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7" t="n">
        <v>46206</v>
      </c>
      <c r="C6739" s="1" t="n">
        <v>100</v>
      </c>
      <c r="D6739" s="1" t="s">
        <v>3877</v>
      </c>
      <c r="E6739" s="1" t="n">
        <v>33</v>
      </c>
      <c r="F6739" s="1" t="s">
        <v>93</v>
      </c>
      <c r="I6739" s="1" t="n">
        <v>1345956</v>
      </c>
      <c r="J6739" s="1" t="n">
        <v>100638</v>
      </c>
      <c r="K6739" s="1" t="n">
        <v>508</v>
      </c>
      <c r="L6739" s="1" t="s">
        <v>3867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7" t="n">
        <v>46206</v>
      </c>
      <c r="C6740" s="1" t="n">
        <v>100</v>
      </c>
      <c r="D6740" s="1" t="s">
        <v>3877</v>
      </c>
      <c r="E6740" s="1" t="n">
        <v>33</v>
      </c>
      <c r="F6740" s="1" t="s">
        <v>93</v>
      </c>
      <c r="I6740" s="1" t="n">
        <v>1345956</v>
      </c>
      <c r="J6740" s="1" t="n">
        <v>100520</v>
      </c>
      <c r="K6740" s="1" t="n">
        <v>507</v>
      </c>
      <c r="L6740" s="1" t="s">
        <v>3868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7" t="n">
        <v>46206</v>
      </c>
      <c r="C6741" s="1" t="n">
        <v>100</v>
      </c>
      <c r="D6741" s="1" t="s">
        <v>3877</v>
      </c>
      <c r="E6741" s="1" t="n">
        <v>33</v>
      </c>
      <c r="F6741" s="1" t="s">
        <v>93</v>
      </c>
      <c r="I6741" s="1" t="n">
        <v>1345956</v>
      </c>
      <c r="J6741" s="1" t="n">
        <v>100319</v>
      </c>
      <c r="K6741" s="1" t="n">
        <v>73453</v>
      </c>
      <c r="L6741" s="1" t="s">
        <v>3869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7" t="n">
        <v>46206</v>
      </c>
      <c r="C6742" s="1" t="n">
        <v>100</v>
      </c>
      <c r="D6742" s="1" t="s">
        <v>3877</v>
      </c>
      <c r="E6742" s="1" t="n">
        <v>33</v>
      </c>
      <c r="F6742" s="1" t="s">
        <v>93</v>
      </c>
      <c r="I6742" s="1" t="n">
        <v>1345956</v>
      </c>
      <c r="J6742" s="1" t="n">
        <v>110455</v>
      </c>
      <c r="K6742" s="1" t="n">
        <v>53212</v>
      </c>
      <c r="L6742" s="1" t="s">
        <v>3870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7" t="n">
        <v>46206</v>
      </c>
      <c r="C6743" s="1" t="n">
        <v>100</v>
      </c>
      <c r="D6743" s="1" t="s">
        <v>3877</v>
      </c>
      <c r="E6743" s="1" t="n">
        <v>33</v>
      </c>
      <c r="F6743" s="1" t="s">
        <v>93</v>
      </c>
      <c r="I6743" s="1" t="n">
        <v>1345956</v>
      </c>
      <c r="J6743" s="1" t="n">
        <v>78982</v>
      </c>
      <c r="K6743" s="1" t="n">
        <v>383</v>
      </c>
      <c r="L6743" s="1" t="s">
        <v>4202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7" t="n">
        <v>46206</v>
      </c>
      <c r="C6744" s="1" t="n">
        <v>100</v>
      </c>
      <c r="D6744" s="1" t="s">
        <v>3877</v>
      </c>
      <c r="E6744" s="1" t="n">
        <v>33</v>
      </c>
      <c r="F6744" s="1" t="s">
        <v>93</v>
      </c>
      <c r="I6744" s="1" t="n">
        <v>1345962</v>
      </c>
      <c r="J6744" s="1" t="n">
        <v>100000</v>
      </c>
      <c r="K6744" s="1" t="n">
        <v>1</v>
      </c>
      <c r="L6744" s="1" t="s">
        <v>3851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7" t="n">
        <v>46206</v>
      </c>
      <c r="C6745" s="1" t="n">
        <v>100</v>
      </c>
      <c r="D6745" s="1" t="s">
        <v>3877</v>
      </c>
      <c r="E6745" s="1" t="n">
        <v>33</v>
      </c>
      <c r="F6745" s="1" t="s">
        <v>93</v>
      </c>
      <c r="I6745" s="1" t="n">
        <v>1345962</v>
      </c>
      <c r="J6745" s="1" t="n">
        <v>100006</v>
      </c>
      <c r="K6745" s="1" t="n">
        <v>7</v>
      </c>
      <c r="L6745" s="1" t="s">
        <v>3853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7" t="n">
        <v>46206</v>
      </c>
      <c r="C6746" s="1" t="n">
        <v>100</v>
      </c>
      <c r="D6746" s="1" t="s">
        <v>3877</v>
      </c>
      <c r="E6746" s="1" t="n">
        <v>33</v>
      </c>
      <c r="F6746" s="1" t="s">
        <v>93</v>
      </c>
      <c r="I6746" s="1" t="n">
        <v>1345962</v>
      </c>
      <c r="J6746" s="1" t="n">
        <v>100007</v>
      </c>
      <c r="K6746" s="1" t="n">
        <v>8</v>
      </c>
      <c r="L6746" s="1" t="s">
        <v>3854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7" t="n">
        <v>46206</v>
      </c>
      <c r="C6747" s="1" t="n">
        <v>100</v>
      </c>
      <c r="D6747" s="1" t="s">
        <v>3877</v>
      </c>
      <c r="E6747" s="1" t="n">
        <v>33</v>
      </c>
      <c r="F6747" s="1" t="s">
        <v>93</v>
      </c>
      <c r="I6747" s="1" t="n">
        <v>1345962</v>
      </c>
      <c r="J6747" s="1" t="n">
        <v>100008</v>
      </c>
      <c r="K6747" s="1" t="n">
        <v>9</v>
      </c>
      <c r="L6747" s="1" t="s">
        <v>3855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7" t="n">
        <v>46206</v>
      </c>
      <c r="C6748" s="1" t="n">
        <v>100</v>
      </c>
      <c r="D6748" s="1" t="s">
        <v>3877</v>
      </c>
      <c r="E6748" s="1" t="n">
        <v>33</v>
      </c>
      <c r="F6748" s="1" t="s">
        <v>93</v>
      </c>
      <c r="I6748" s="1" t="n">
        <v>1345962</v>
      </c>
      <c r="J6748" s="1" t="n">
        <v>100011</v>
      </c>
      <c r="K6748" s="1" t="n">
        <v>12</v>
      </c>
      <c r="L6748" s="1" t="s">
        <v>3856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7" t="n">
        <v>46206</v>
      </c>
      <c r="C6749" s="1" t="n">
        <v>100</v>
      </c>
      <c r="D6749" s="1" t="s">
        <v>3877</v>
      </c>
      <c r="E6749" s="1" t="n">
        <v>33</v>
      </c>
      <c r="F6749" s="1" t="s">
        <v>93</v>
      </c>
      <c r="I6749" s="1" t="n">
        <v>1345962</v>
      </c>
      <c r="J6749" s="1" t="n">
        <v>100012</v>
      </c>
      <c r="K6749" s="1" t="n">
        <v>13</v>
      </c>
      <c r="L6749" s="1" t="s">
        <v>3857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7" t="n">
        <v>46206</v>
      </c>
      <c r="C6750" s="1" t="n">
        <v>100</v>
      </c>
      <c r="D6750" s="1" t="s">
        <v>3877</v>
      </c>
      <c r="E6750" s="1" t="n">
        <v>33</v>
      </c>
      <c r="F6750" s="1" t="s">
        <v>93</v>
      </c>
      <c r="I6750" s="1" t="n">
        <v>1345962</v>
      </c>
      <c r="J6750" s="1" t="n">
        <v>100013</v>
      </c>
      <c r="K6750" s="1" t="n">
        <v>14</v>
      </c>
      <c r="L6750" s="1" t="s">
        <v>3858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7" t="n">
        <v>46206</v>
      </c>
      <c r="C6751" s="1" t="n">
        <v>100</v>
      </c>
      <c r="D6751" s="1" t="s">
        <v>3877</v>
      </c>
      <c r="E6751" s="1" t="n">
        <v>33</v>
      </c>
      <c r="F6751" s="1" t="s">
        <v>93</v>
      </c>
      <c r="I6751" s="1" t="n">
        <v>1345962</v>
      </c>
      <c r="J6751" s="1" t="n">
        <v>100014</v>
      </c>
      <c r="K6751" s="1" t="n">
        <v>15</v>
      </c>
      <c r="L6751" s="1" t="s">
        <v>3859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7" t="n">
        <v>46206</v>
      </c>
      <c r="C6752" s="1" t="n">
        <v>100</v>
      </c>
      <c r="D6752" s="1" t="s">
        <v>3877</v>
      </c>
      <c r="E6752" s="1" t="n">
        <v>33</v>
      </c>
      <c r="F6752" s="1" t="s">
        <v>93</v>
      </c>
      <c r="I6752" s="1" t="n">
        <v>1345962</v>
      </c>
      <c r="J6752" s="1" t="n">
        <v>100015</v>
      </c>
      <c r="K6752" s="1" t="n">
        <v>16</v>
      </c>
      <c r="L6752" s="1" t="s">
        <v>3860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7" t="n">
        <v>46206</v>
      </c>
      <c r="C6753" s="1" t="n">
        <v>100</v>
      </c>
      <c r="D6753" s="1" t="s">
        <v>3877</v>
      </c>
      <c r="E6753" s="1" t="n">
        <v>33</v>
      </c>
      <c r="F6753" s="1" t="s">
        <v>93</v>
      </c>
      <c r="I6753" s="1" t="n">
        <v>1345962</v>
      </c>
      <c r="J6753" s="1" t="n">
        <v>100016</v>
      </c>
      <c r="K6753" s="1" t="n">
        <v>17</v>
      </c>
      <c r="L6753" s="1" t="s">
        <v>3861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7" t="n">
        <v>46206</v>
      </c>
      <c r="C6754" s="1" t="n">
        <v>100</v>
      </c>
      <c r="D6754" s="1" t="s">
        <v>3877</v>
      </c>
      <c r="E6754" s="1" t="n">
        <v>33</v>
      </c>
      <c r="F6754" s="1" t="s">
        <v>93</v>
      </c>
      <c r="I6754" s="1" t="n">
        <v>1345962</v>
      </c>
      <c r="J6754" s="1" t="n">
        <v>100017</v>
      </c>
      <c r="K6754" s="1" t="n">
        <v>18</v>
      </c>
      <c r="L6754" s="1" t="s">
        <v>3862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7" t="n">
        <v>46206</v>
      </c>
      <c r="C6755" s="1" t="n">
        <v>100</v>
      </c>
      <c r="D6755" s="1" t="s">
        <v>3877</v>
      </c>
      <c r="E6755" s="1" t="n">
        <v>33</v>
      </c>
      <c r="F6755" s="1" t="s">
        <v>93</v>
      </c>
      <c r="I6755" s="1" t="n">
        <v>1345962</v>
      </c>
      <c r="J6755" s="1" t="n">
        <v>100019</v>
      </c>
      <c r="K6755" s="1" t="n">
        <v>20</v>
      </c>
      <c r="L6755" s="1" t="s">
        <v>3863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7" t="n">
        <v>46206</v>
      </c>
      <c r="C6756" s="1" t="n">
        <v>100</v>
      </c>
      <c r="D6756" s="1" t="s">
        <v>3877</v>
      </c>
      <c r="E6756" s="1" t="n">
        <v>33</v>
      </c>
      <c r="F6756" s="1" t="s">
        <v>93</v>
      </c>
      <c r="I6756" s="1" t="n">
        <v>1345962</v>
      </c>
      <c r="J6756" s="1" t="n">
        <v>100020</v>
      </c>
      <c r="K6756" s="1" t="n">
        <v>21</v>
      </c>
      <c r="L6756" s="1" t="s">
        <v>3864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7" t="n">
        <v>46206</v>
      </c>
      <c r="C6757" s="1" t="n">
        <v>100</v>
      </c>
      <c r="D6757" s="1" t="s">
        <v>3877</v>
      </c>
      <c r="E6757" s="1" t="n">
        <v>33</v>
      </c>
      <c r="F6757" s="1" t="s">
        <v>93</v>
      </c>
      <c r="I6757" s="1" t="n">
        <v>1345962</v>
      </c>
      <c r="J6757" s="1" t="n">
        <v>100053</v>
      </c>
      <c r="K6757" s="1" t="n">
        <v>54</v>
      </c>
      <c r="L6757" s="1" t="s">
        <v>3866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7" t="n">
        <v>46206</v>
      </c>
      <c r="C6758" s="1" t="n">
        <v>100</v>
      </c>
      <c r="D6758" s="1" t="s">
        <v>3877</v>
      </c>
      <c r="E6758" s="1" t="n">
        <v>33</v>
      </c>
      <c r="F6758" s="1" t="s">
        <v>93</v>
      </c>
      <c r="I6758" s="1" t="n">
        <v>1345962</v>
      </c>
      <c r="J6758" s="1" t="n">
        <v>100638</v>
      </c>
      <c r="K6758" s="1" t="n">
        <v>508</v>
      </c>
      <c r="L6758" s="1" t="s">
        <v>3867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7" t="n">
        <v>46206</v>
      </c>
      <c r="C6759" s="1" t="n">
        <v>100</v>
      </c>
      <c r="D6759" s="1" t="s">
        <v>3877</v>
      </c>
      <c r="E6759" s="1" t="n">
        <v>33</v>
      </c>
      <c r="F6759" s="1" t="s">
        <v>93</v>
      </c>
      <c r="I6759" s="1" t="n">
        <v>1345962</v>
      </c>
      <c r="J6759" s="1" t="n">
        <v>100520</v>
      </c>
      <c r="K6759" s="1" t="n">
        <v>507</v>
      </c>
      <c r="L6759" s="1" t="s">
        <v>3868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7" t="n">
        <v>46206</v>
      </c>
      <c r="C6760" s="1" t="n">
        <v>100</v>
      </c>
      <c r="D6760" s="1" t="s">
        <v>3877</v>
      </c>
      <c r="E6760" s="1" t="n">
        <v>33</v>
      </c>
      <c r="F6760" s="1" t="s">
        <v>93</v>
      </c>
      <c r="I6760" s="1" t="n">
        <v>1345962</v>
      </c>
      <c r="J6760" s="1" t="n">
        <v>100319</v>
      </c>
      <c r="K6760" s="1" t="n">
        <v>73453</v>
      </c>
      <c r="L6760" s="1" t="s">
        <v>3869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7" t="n">
        <v>46206</v>
      </c>
      <c r="C6761" s="1" t="n">
        <v>100</v>
      </c>
      <c r="D6761" s="1" t="s">
        <v>3877</v>
      </c>
      <c r="E6761" s="1" t="n">
        <v>33</v>
      </c>
      <c r="F6761" s="1" t="s">
        <v>93</v>
      </c>
      <c r="I6761" s="1" t="n">
        <v>1345962</v>
      </c>
      <c r="J6761" s="1" t="n">
        <v>110455</v>
      </c>
      <c r="K6761" s="1" t="n">
        <v>53212</v>
      </c>
      <c r="L6761" s="1" t="s">
        <v>3870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7" t="n">
        <v>46206</v>
      </c>
      <c r="C6762" s="1" t="n">
        <v>100</v>
      </c>
      <c r="D6762" s="1" t="s">
        <v>3877</v>
      </c>
      <c r="E6762" s="1" t="n">
        <v>33</v>
      </c>
      <c r="F6762" s="1" t="s">
        <v>93</v>
      </c>
      <c r="I6762" s="1" t="n">
        <v>1345965</v>
      </c>
      <c r="J6762" s="1" t="n">
        <v>100000</v>
      </c>
      <c r="K6762" s="1" t="n">
        <v>1</v>
      </c>
      <c r="L6762" s="1" t="s">
        <v>3851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7" t="n">
        <v>46206</v>
      </c>
      <c r="C6763" s="1" t="n">
        <v>100</v>
      </c>
      <c r="D6763" s="1" t="s">
        <v>3877</v>
      </c>
      <c r="E6763" s="1" t="n">
        <v>33</v>
      </c>
      <c r="F6763" s="1" t="s">
        <v>93</v>
      </c>
      <c r="I6763" s="1" t="n">
        <v>1345965</v>
      </c>
      <c r="J6763" s="1" t="n">
        <v>100001</v>
      </c>
      <c r="K6763" s="1" t="n">
        <v>2</v>
      </c>
      <c r="L6763" s="1" t="s">
        <v>4138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7" t="n">
        <v>46206</v>
      </c>
      <c r="C6764" s="1" t="n">
        <v>100</v>
      </c>
      <c r="D6764" s="1" t="s">
        <v>3877</v>
      </c>
      <c r="E6764" s="1" t="n">
        <v>33</v>
      </c>
      <c r="F6764" s="1" t="s">
        <v>93</v>
      </c>
      <c r="I6764" s="1" t="n">
        <v>1345965</v>
      </c>
      <c r="J6764" s="1" t="n">
        <v>100002</v>
      </c>
      <c r="K6764" s="1" t="n">
        <v>3</v>
      </c>
      <c r="L6764" s="1" t="s">
        <v>3872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7" t="n">
        <v>46206</v>
      </c>
      <c r="C6765" s="1" t="n">
        <v>100</v>
      </c>
      <c r="D6765" s="1" t="s">
        <v>3877</v>
      </c>
      <c r="E6765" s="1" t="n">
        <v>33</v>
      </c>
      <c r="F6765" s="1" t="s">
        <v>93</v>
      </c>
      <c r="I6765" s="1" t="n">
        <v>1345965</v>
      </c>
      <c r="J6765" s="1" t="n">
        <v>100003</v>
      </c>
      <c r="K6765" s="1" t="n">
        <v>4</v>
      </c>
      <c r="L6765" s="1" t="s">
        <v>3873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7" t="n">
        <v>46206</v>
      </c>
      <c r="C6766" s="1" t="n">
        <v>100</v>
      </c>
      <c r="D6766" s="1" t="s">
        <v>3877</v>
      </c>
      <c r="E6766" s="1" t="n">
        <v>33</v>
      </c>
      <c r="F6766" s="1" t="s">
        <v>93</v>
      </c>
      <c r="I6766" s="1" t="n">
        <v>1345965</v>
      </c>
      <c r="J6766" s="1" t="n">
        <v>100004</v>
      </c>
      <c r="K6766" s="1" t="n">
        <v>5</v>
      </c>
      <c r="L6766" s="1" t="s">
        <v>3852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7" t="n">
        <v>46206</v>
      </c>
      <c r="C6767" s="1" t="n">
        <v>100</v>
      </c>
      <c r="D6767" s="1" t="s">
        <v>3877</v>
      </c>
      <c r="E6767" s="1" t="n">
        <v>33</v>
      </c>
      <c r="F6767" s="1" t="s">
        <v>93</v>
      </c>
      <c r="I6767" s="1" t="n">
        <v>1345965</v>
      </c>
      <c r="J6767" s="1" t="n">
        <v>100520</v>
      </c>
      <c r="K6767" s="1" t="n">
        <v>507</v>
      </c>
      <c r="L6767" s="1" t="s">
        <v>3868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7" t="n">
        <v>46206</v>
      </c>
      <c r="C6768" s="1" t="n">
        <v>100</v>
      </c>
      <c r="D6768" s="1" t="s">
        <v>3877</v>
      </c>
      <c r="E6768" s="1" t="n">
        <v>33</v>
      </c>
      <c r="F6768" s="1" t="s">
        <v>93</v>
      </c>
      <c r="I6768" s="1" t="n">
        <v>1345965</v>
      </c>
      <c r="J6768" s="1" t="n">
        <v>110455</v>
      </c>
      <c r="K6768" s="1" t="n">
        <v>53212</v>
      </c>
      <c r="L6768" s="1" t="s">
        <v>3870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7" t="n">
        <v>46206</v>
      </c>
      <c r="C6769" s="1" t="n">
        <v>171</v>
      </c>
      <c r="D6769" s="1" t="s">
        <v>3878</v>
      </c>
      <c r="E6769" s="1" t="n">
        <v>1078</v>
      </c>
      <c r="F6769" s="1" t="s">
        <v>81</v>
      </c>
      <c r="I6769" s="1" t="n">
        <v>28700</v>
      </c>
      <c r="J6769" s="1" t="n">
        <v>102404</v>
      </c>
      <c r="K6769" s="1" t="n">
        <v>7891080400605</v>
      </c>
      <c r="L6769" s="1" t="s">
        <v>6127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7" t="n">
        <v>46206</v>
      </c>
      <c r="C6770" s="1" t="n">
        <v>171</v>
      </c>
      <c r="D6770" s="1" t="s">
        <v>3878</v>
      </c>
      <c r="E6770" s="1" t="n">
        <v>1706</v>
      </c>
      <c r="F6770" s="1" t="s">
        <v>423</v>
      </c>
      <c r="I6770" s="1" t="n">
        <v>203760</v>
      </c>
      <c r="J6770" s="1" t="n">
        <v>81654</v>
      </c>
      <c r="K6770" s="1" t="n">
        <v>7896004011707</v>
      </c>
      <c r="L6770" s="1" t="s">
        <v>6434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7" t="n">
        <v>46206</v>
      </c>
      <c r="C6771" s="1" t="n">
        <v>171</v>
      </c>
      <c r="D6771" s="1" t="s">
        <v>3878</v>
      </c>
      <c r="E6771" s="1" t="n">
        <v>1706</v>
      </c>
      <c r="F6771" s="1" t="s">
        <v>423</v>
      </c>
      <c r="I6771" s="1" t="n">
        <v>203760</v>
      </c>
      <c r="J6771" s="1" t="n">
        <v>81655</v>
      </c>
      <c r="K6771" s="1" t="n">
        <v>7896004011714</v>
      </c>
      <c r="L6771" s="1" t="s">
        <v>6435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7" t="n">
        <v>46206</v>
      </c>
      <c r="C6772" s="1" t="n">
        <v>171</v>
      </c>
      <c r="D6772" s="1" t="s">
        <v>3878</v>
      </c>
      <c r="E6772" s="1" t="n">
        <v>1740</v>
      </c>
      <c r="F6772" s="1" t="s">
        <v>296</v>
      </c>
      <c r="I6772" s="1" t="n">
        <v>1243402</v>
      </c>
      <c r="J6772" s="1" t="n">
        <v>19619</v>
      </c>
      <c r="K6772" s="1" t="n">
        <v>7891000094396</v>
      </c>
      <c r="L6772" s="1" t="s">
        <v>6436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7" t="n">
        <v>46206</v>
      </c>
      <c r="C6773" s="1" t="n">
        <v>171</v>
      </c>
      <c r="D6773" s="1" t="s">
        <v>3878</v>
      </c>
      <c r="E6773" s="1" t="n">
        <v>1740</v>
      </c>
      <c r="F6773" s="1" t="s">
        <v>296</v>
      </c>
      <c r="I6773" s="1" t="n">
        <v>1243402</v>
      </c>
      <c r="J6773" s="1" t="n">
        <v>27878</v>
      </c>
      <c r="K6773" s="1" t="n">
        <v>7891000261026</v>
      </c>
      <c r="L6773" s="1" t="s">
        <v>4266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7" t="n">
        <v>46206</v>
      </c>
      <c r="C6774" s="1" t="n">
        <v>171</v>
      </c>
      <c r="D6774" s="1" t="s">
        <v>3878</v>
      </c>
      <c r="E6774" s="1" t="n">
        <v>1740</v>
      </c>
      <c r="F6774" s="1" t="s">
        <v>296</v>
      </c>
      <c r="I6774" s="1" t="n">
        <v>1243402</v>
      </c>
      <c r="J6774" s="1" t="n">
        <v>47789</v>
      </c>
      <c r="K6774" s="1" t="n">
        <v>7891000362037</v>
      </c>
      <c r="L6774" s="1" t="s">
        <v>5607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7" t="n">
        <v>46206</v>
      </c>
      <c r="C6775" s="1" t="n">
        <v>171</v>
      </c>
      <c r="D6775" s="1" t="s">
        <v>3878</v>
      </c>
      <c r="E6775" s="1" t="n">
        <v>1740</v>
      </c>
      <c r="F6775" s="1" t="s">
        <v>296</v>
      </c>
      <c r="I6775" s="1" t="n">
        <v>1243402</v>
      </c>
      <c r="J6775" s="1" t="n">
        <v>61680</v>
      </c>
      <c r="K6775" s="1" t="n">
        <v>7891000394632</v>
      </c>
      <c r="L6775" s="1" t="s">
        <v>4803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7" t="n">
        <v>46206</v>
      </c>
      <c r="C6776" s="1" t="n">
        <v>171</v>
      </c>
      <c r="D6776" s="1" t="s">
        <v>3878</v>
      </c>
      <c r="E6776" s="1" t="n">
        <v>1740</v>
      </c>
      <c r="F6776" s="1" t="s">
        <v>296</v>
      </c>
      <c r="I6776" s="1" t="n">
        <v>1243402</v>
      </c>
      <c r="J6776" s="1" t="n">
        <v>65102</v>
      </c>
      <c r="K6776" s="1" t="n">
        <v>7891097105920</v>
      </c>
      <c r="L6776" s="1" t="s">
        <v>6138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7" t="n">
        <v>46206</v>
      </c>
      <c r="C6777" s="1" t="n">
        <v>171</v>
      </c>
      <c r="D6777" s="1" t="s">
        <v>3878</v>
      </c>
      <c r="E6777" s="1" t="n">
        <v>1740</v>
      </c>
      <c r="F6777" s="1" t="s">
        <v>296</v>
      </c>
      <c r="I6777" s="1" t="n">
        <v>1243402</v>
      </c>
      <c r="J6777" s="1" t="n">
        <v>65659</v>
      </c>
      <c r="K6777" s="1" t="n">
        <v>7891097105876</v>
      </c>
      <c r="L6777" s="1" t="s">
        <v>6437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7" t="n">
        <v>46206</v>
      </c>
      <c r="C6778" s="1" t="n">
        <v>171</v>
      </c>
      <c r="D6778" s="1" t="s">
        <v>3878</v>
      </c>
      <c r="E6778" s="1" t="n">
        <v>1740</v>
      </c>
      <c r="F6778" s="1" t="s">
        <v>296</v>
      </c>
      <c r="I6778" s="1" t="n">
        <v>1243402</v>
      </c>
      <c r="J6778" s="1" t="n">
        <v>81395</v>
      </c>
      <c r="K6778" s="1" t="n">
        <v>7891097108280</v>
      </c>
      <c r="L6778" s="1" t="s">
        <v>4861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7" t="n">
        <v>46206</v>
      </c>
      <c r="C6779" s="1" t="n">
        <v>171</v>
      </c>
      <c r="D6779" s="1" t="s">
        <v>3878</v>
      </c>
      <c r="E6779" s="1" t="n">
        <v>1740</v>
      </c>
      <c r="F6779" s="1" t="s">
        <v>296</v>
      </c>
      <c r="I6779" s="1" t="n">
        <v>1243402</v>
      </c>
      <c r="J6779" s="1" t="n">
        <v>81636</v>
      </c>
      <c r="K6779" s="1" t="n">
        <v>7898755200225</v>
      </c>
      <c r="L6779" s="1" t="s">
        <v>6438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7" t="n">
        <v>46206</v>
      </c>
      <c r="C6780" s="1" t="n">
        <v>171</v>
      </c>
      <c r="D6780" s="1" t="s">
        <v>3878</v>
      </c>
      <c r="E6780" s="1" t="n">
        <v>1740</v>
      </c>
      <c r="F6780" s="1" t="s">
        <v>296</v>
      </c>
      <c r="I6780" s="1" t="n">
        <v>1243402</v>
      </c>
      <c r="J6780" s="1" t="n">
        <v>81637</v>
      </c>
      <c r="K6780" s="1" t="n">
        <v>7891097106552</v>
      </c>
      <c r="L6780" s="1" t="s">
        <v>6439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7" t="n">
        <v>46207</v>
      </c>
      <c r="C6781" s="1" t="n">
        <v>1</v>
      </c>
      <c r="D6781" s="1" t="s">
        <v>3781</v>
      </c>
      <c r="E6781" s="1" t="n">
        <v>642</v>
      </c>
      <c r="F6781" s="1" t="s">
        <v>186</v>
      </c>
      <c r="I6781" s="1" t="n">
        <v>519</v>
      </c>
      <c r="J6781" s="1" t="n">
        <v>71766</v>
      </c>
      <c r="K6781" s="1" t="n">
        <v>779180</v>
      </c>
      <c r="L6781" s="1" t="s">
        <v>3881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7" t="n">
        <v>46207</v>
      </c>
      <c r="C6782" s="1" t="n">
        <v>1</v>
      </c>
      <c r="D6782" s="1" t="s">
        <v>3781</v>
      </c>
      <c r="E6782" s="1" t="n">
        <v>1899</v>
      </c>
      <c r="F6782" s="1" t="s">
        <v>97</v>
      </c>
      <c r="I6782" s="1" t="n">
        <v>697</v>
      </c>
      <c r="J6782" s="1" t="n">
        <v>55400</v>
      </c>
      <c r="K6782" s="1" t="n">
        <v>7000832967710</v>
      </c>
      <c r="L6782" s="1" t="s">
        <v>4149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7" t="n">
        <v>46207</v>
      </c>
      <c r="C6783" s="1" t="n">
        <v>1</v>
      </c>
      <c r="D6783" s="1" t="s">
        <v>3781</v>
      </c>
      <c r="E6783" s="1" t="n">
        <v>1899</v>
      </c>
      <c r="F6783" s="1" t="s">
        <v>97</v>
      </c>
      <c r="I6783" s="1" t="n">
        <v>697</v>
      </c>
      <c r="J6783" s="1" t="n">
        <v>73000</v>
      </c>
      <c r="K6783" s="1" t="n">
        <v>2266947</v>
      </c>
      <c r="L6783" s="1" t="s">
        <v>3882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7" t="n">
        <v>46207</v>
      </c>
      <c r="C6784" s="1" t="n">
        <v>1</v>
      </c>
      <c r="D6784" s="1" t="s">
        <v>3781</v>
      </c>
      <c r="E6784" s="1" t="n">
        <v>1899</v>
      </c>
      <c r="F6784" s="1" t="s">
        <v>97</v>
      </c>
      <c r="I6784" s="1" t="n">
        <v>697</v>
      </c>
      <c r="J6784" s="1" t="n">
        <v>77459</v>
      </c>
      <c r="K6784" s="1" t="n">
        <v>774604</v>
      </c>
      <c r="L6784" s="1" t="s">
        <v>3883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7" t="n">
        <v>46207</v>
      </c>
      <c r="C6785" s="1" t="n">
        <v>1</v>
      </c>
      <c r="D6785" s="1" t="s">
        <v>3781</v>
      </c>
      <c r="E6785" s="1" t="n">
        <v>1899</v>
      </c>
      <c r="F6785" s="1" t="s">
        <v>97</v>
      </c>
      <c r="I6785" s="1" t="n">
        <v>697</v>
      </c>
      <c r="J6785" s="1" t="n">
        <v>77461</v>
      </c>
      <c r="K6785" s="1" t="n">
        <v>774628</v>
      </c>
      <c r="L6785" s="1" t="s">
        <v>4204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7" t="n">
        <v>46207</v>
      </c>
      <c r="C6786" s="1" t="n">
        <v>1</v>
      </c>
      <c r="D6786" s="1" t="s">
        <v>3781</v>
      </c>
      <c r="E6786" s="1" t="n">
        <v>1899</v>
      </c>
      <c r="F6786" s="1" t="s">
        <v>97</v>
      </c>
      <c r="I6786" s="1" t="n">
        <v>697</v>
      </c>
      <c r="J6786" s="1" t="n">
        <v>77463</v>
      </c>
      <c r="K6786" s="1" t="n">
        <v>774642</v>
      </c>
      <c r="L6786" s="1" t="s">
        <v>3884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7" t="n">
        <v>46207</v>
      </c>
      <c r="C6787" s="1" t="n">
        <v>1</v>
      </c>
      <c r="D6787" s="1" t="s">
        <v>3781</v>
      </c>
      <c r="E6787" s="1" t="n">
        <v>1899</v>
      </c>
      <c r="F6787" s="1" t="s">
        <v>97</v>
      </c>
      <c r="I6787" s="1" t="n">
        <v>697</v>
      </c>
      <c r="J6787" s="1" t="n">
        <v>77465</v>
      </c>
      <c r="K6787" s="1" t="n">
        <v>774666</v>
      </c>
      <c r="L6787" s="1" t="s">
        <v>3885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7" t="n">
        <v>46207</v>
      </c>
      <c r="C6788" s="1" t="n">
        <v>1</v>
      </c>
      <c r="D6788" s="1" t="s">
        <v>3781</v>
      </c>
      <c r="E6788" s="1" t="n">
        <v>1899</v>
      </c>
      <c r="F6788" s="1" t="s">
        <v>97</v>
      </c>
      <c r="I6788" s="1" t="n">
        <v>697</v>
      </c>
      <c r="J6788" s="1" t="n">
        <v>77903</v>
      </c>
      <c r="K6788" s="1" t="n">
        <v>779043</v>
      </c>
      <c r="L6788" s="1" t="s">
        <v>3887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7" t="n">
        <v>46207</v>
      </c>
      <c r="C6789" s="1" t="n">
        <v>1</v>
      </c>
      <c r="D6789" s="1" t="s">
        <v>3781</v>
      </c>
      <c r="E6789" s="1" t="n">
        <v>1899</v>
      </c>
      <c r="F6789" s="1" t="s">
        <v>97</v>
      </c>
      <c r="I6789" s="1" t="n">
        <v>697</v>
      </c>
      <c r="J6789" s="1" t="n">
        <v>78013</v>
      </c>
      <c r="K6789" s="1" t="n">
        <v>780148</v>
      </c>
      <c r="L6789" s="1" t="s">
        <v>3886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7" t="n">
        <v>46207</v>
      </c>
      <c r="C6790" s="1" t="n">
        <v>1</v>
      </c>
      <c r="D6790" s="1" t="s">
        <v>3781</v>
      </c>
      <c r="E6790" s="1" t="n">
        <v>1316</v>
      </c>
      <c r="F6790" s="1" t="s">
        <v>1095</v>
      </c>
      <c r="I6790" s="1" t="n">
        <v>3742</v>
      </c>
      <c r="J6790" s="1" t="n">
        <v>37359</v>
      </c>
      <c r="K6790" s="1" t="n">
        <v>55526</v>
      </c>
      <c r="L6790" s="1" t="s">
        <v>3815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7" t="n">
        <v>46207</v>
      </c>
      <c r="C6791" s="1" t="n">
        <v>1</v>
      </c>
      <c r="D6791" s="1" t="s">
        <v>3781</v>
      </c>
      <c r="E6791" s="1" t="n">
        <v>1286</v>
      </c>
      <c r="F6791" s="1" t="s">
        <v>359</v>
      </c>
      <c r="I6791" s="1" t="n">
        <v>10235</v>
      </c>
      <c r="J6791" s="1" t="n">
        <v>78991</v>
      </c>
      <c r="K6791" s="1" t="n">
        <v>390</v>
      </c>
      <c r="L6791" s="1" t="s">
        <v>4152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7" t="n">
        <v>46207</v>
      </c>
      <c r="C6792" s="1" t="n">
        <v>1</v>
      </c>
      <c r="D6792" s="1" t="s">
        <v>3781</v>
      </c>
      <c r="E6792" s="1" t="n">
        <v>1695</v>
      </c>
      <c r="F6792" s="1" t="s">
        <v>646</v>
      </c>
      <c r="I6792" s="1" t="n">
        <v>19022</v>
      </c>
      <c r="J6792" s="1" t="n">
        <v>15013</v>
      </c>
      <c r="K6792" s="1" t="n">
        <v>7897395040307</v>
      </c>
      <c r="L6792" s="1" t="s">
        <v>4847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7" t="n">
        <v>46207</v>
      </c>
      <c r="C6793" s="1" t="n">
        <v>1</v>
      </c>
      <c r="D6793" s="1" t="s">
        <v>3781</v>
      </c>
      <c r="E6793" s="1" t="n">
        <v>1114</v>
      </c>
      <c r="F6793" s="1" t="s">
        <v>169</v>
      </c>
      <c r="I6793" s="1" t="n">
        <v>40130</v>
      </c>
      <c r="J6793" s="1" t="n">
        <v>100254</v>
      </c>
      <c r="K6793" s="1" t="n">
        <v>70127</v>
      </c>
      <c r="L6793" s="1" t="s">
        <v>4233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7" t="n">
        <v>46207</v>
      </c>
      <c r="C6794" s="1" t="n">
        <v>1</v>
      </c>
      <c r="D6794" s="1" t="s">
        <v>3781</v>
      </c>
      <c r="E6794" s="1" t="n">
        <v>1114</v>
      </c>
      <c r="F6794" s="1" t="s">
        <v>169</v>
      </c>
      <c r="I6794" s="1" t="n">
        <v>40130</v>
      </c>
      <c r="J6794" s="1" t="n">
        <v>100240</v>
      </c>
      <c r="K6794" s="1" t="n">
        <v>70113</v>
      </c>
      <c r="L6794" s="1" t="s">
        <v>4234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7" t="n">
        <v>46207</v>
      </c>
      <c r="C6795" s="1" t="n">
        <v>1</v>
      </c>
      <c r="D6795" s="1" t="s">
        <v>3781</v>
      </c>
      <c r="E6795" s="1" t="n">
        <v>1114</v>
      </c>
      <c r="F6795" s="1" t="s">
        <v>169</v>
      </c>
      <c r="I6795" s="1" t="n">
        <v>40130</v>
      </c>
      <c r="J6795" s="1" t="n">
        <v>100241</v>
      </c>
      <c r="K6795" s="1" t="n">
        <v>70114</v>
      </c>
      <c r="L6795" s="1" t="s">
        <v>4235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7" t="n">
        <v>46207</v>
      </c>
      <c r="C6796" s="1" t="n">
        <v>1</v>
      </c>
      <c r="D6796" s="1" t="s">
        <v>3781</v>
      </c>
      <c r="E6796" s="1" t="n">
        <v>1114</v>
      </c>
      <c r="F6796" s="1" t="s">
        <v>169</v>
      </c>
      <c r="I6796" s="1" t="n">
        <v>40130</v>
      </c>
      <c r="J6796" s="1" t="n">
        <v>100242</v>
      </c>
      <c r="K6796" s="1" t="n">
        <v>70115</v>
      </c>
      <c r="L6796" s="1" t="s">
        <v>4236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7" t="n">
        <v>46207</v>
      </c>
      <c r="C6797" s="1" t="n">
        <v>1</v>
      </c>
      <c r="D6797" s="1" t="s">
        <v>3781</v>
      </c>
      <c r="E6797" s="1" t="n">
        <v>1114</v>
      </c>
      <c r="F6797" s="1" t="s">
        <v>169</v>
      </c>
      <c r="I6797" s="1" t="n">
        <v>40130</v>
      </c>
      <c r="J6797" s="1" t="n">
        <v>100243</v>
      </c>
      <c r="K6797" s="1" t="n">
        <v>70116</v>
      </c>
      <c r="L6797" s="1" t="s">
        <v>4237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7" t="n">
        <v>46207</v>
      </c>
      <c r="C6798" s="1" t="n">
        <v>1</v>
      </c>
      <c r="D6798" s="1" t="s">
        <v>3781</v>
      </c>
      <c r="E6798" s="1" t="n">
        <v>1114</v>
      </c>
      <c r="F6798" s="1" t="s">
        <v>169</v>
      </c>
      <c r="I6798" s="1" t="n">
        <v>40130</v>
      </c>
      <c r="J6798" s="1" t="n">
        <v>100244</v>
      </c>
      <c r="K6798" s="1" t="n">
        <v>70117</v>
      </c>
      <c r="L6798" s="1" t="s">
        <v>4238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7" t="n">
        <v>46207</v>
      </c>
      <c r="C6799" s="1" t="n">
        <v>1</v>
      </c>
      <c r="D6799" s="1" t="s">
        <v>3781</v>
      </c>
      <c r="E6799" s="1" t="n">
        <v>1114</v>
      </c>
      <c r="F6799" s="1" t="s">
        <v>169</v>
      </c>
      <c r="I6799" s="1" t="n">
        <v>40130</v>
      </c>
      <c r="J6799" s="1" t="n">
        <v>100245</v>
      </c>
      <c r="K6799" s="1" t="n">
        <v>70118</v>
      </c>
      <c r="L6799" s="1" t="s">
        <v>4721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7" t="n">
        <v>46207</v>
      </c>
      <c r="C6800" s="1" t="n">
        <v>1</v>
      </c>
      <c r="D6800" s="1" t="s">
        <v>3781</v>
      </c>
      <c r="E6800" s="1" t="n">
        <v>1114</v>
      </c>
      <c r="F6800" s="1" t="s">
        <v>169</v>
      </c>
      <c r="I6800" s="1" t="n">
        <v>40130</v>
      </c>
      <c r="J6800" s="1" t="n">
        <v>100264</v>
      </c>
      <c r="K6800" s="1" t="n">
        <v>70141</v>
      </c>
      <c r="L6800" s="1" t="s">
        <v>4404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7" t="n">
        <v>46207</v>
      </c>
      <c r="C6801" s="1" t="n">
        <v>1</v>
      </c>
      <c r="D6801" s="1" t="s">
        <v>3781</v>
      </c>
      <c r="E6801" s="1" t="n">
        <v>1114</v>
      </c>
      <c r="F6801" s="1" t="s">
        <v>169</v>
      </c>
      <c r="I6801" s="1" t="n">
        <v>40130</v>
      </c>
      <c r="J6801" s="1" t="n">
        <v>100270</v>
      </c>
      <c r="K6801" s="1" t="n">
        <v>70196</v>
      </c>
      <c r="L6801" s="1" t="s">
        <v>4247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7" t="n">
        <v>46207</v>
      </c>
      <c r="C6802" s="1" t="n">
        <v>1</v>
      </c>
      <c r="D6802" s="1" t="s">
        <v>3781</v>
      </c>
      <c r="E6802" s="1" t="n">
        <v>1114</v>
      </c>
      <c r="F6802" s="1" t="s">
        <v>169</v>
      </c>
      <c r="I6802" s="1" t="n">
        <v>40130</v>
      </c>
      <c r="J6802" s="1" t="n">
        <v>100272</v>
      </c>
      <c r="K6802" s="1" t="n">
        <v>70220</v>
      </c>
      <c r="L6802" s="1" t="s">
        <v>4248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7" t="n">
        <v>46207</v>
      </c>
      <c r="C6803" s="1" t="n">
        <v>1</v>
      </c>
      <c r="D6803" s="1" t="s">
        <v>3781</v>
      </c>
      <c r="E6803" s="1" t="n">
        <v>1114</v>
      </c>
      <c r="F6803" s="1" t="s">
        <v>169</v>
      </c>
      <c r="I6803" s="1" t="n">
        <v>40130</v>
      </c>
      <c r="J6803" s="1" t="n">
        <v>100285</v>
      </c>
      <c r="K6803" s="1" t="n">
        <v>70255</v>
      </c>
      <c r="L6803" s="1" t="s">
        <v>4555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7" t="n">
        <v>46207</v>
      </c>
      <c r="C6804" s="1" t="n">
        <v>1</v>
      </c>
      <c r="D6804" s="1" t="s">
        <v>3781</v>
      </c>
      <c r="E6804" s="1" t="n">
        <v>1114</v>
      </c>
      <c r="F6804" s="1" t="s">
        <v>169</v>
      </c>
      <c r="I6804" s="1" t="n">
        <v>40130</v>
      </c>
      <c r="J6804" s="1" t="n">
        <v>100291</v>
      </c>
      <c r="K6804" s="1" t="n">
        <v>70262</v>
      </c>
      <c r="L6804" s="1" t="s">
        <v>4251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7" t="n">
        <v>46207</v>
      </c>
      <c r="C6805" s="1" t="n">
        <v>1</v>
      </c>
      <c r="D6805" s="1" t="s">
        <v>3781</v>
      </c>
      <c r="E6805" s="1" t="n">
        <v>1114</v>
      </c>
      <c r="F6805" s="1" t="s">
        <v>169</v>
      </c>
      <c r="I6805" s="1" t="n">
        <v>40130</v>
      </c>
      <c r="J6805" s="1" t="n">
        <v>100292</v>
      </c>
      <c r="K6805" s="1" t="n">
        <v>70279</v>
      </c>
      <c r="L6805" s="1" t="s">
        <v>4722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7" t="n">
        <v>46207</v>
      </c>
      <c r="C6806" s="1" t="n">
        <v>1</v>
      </c>
      <c r="D6806" s="1" t="s">
        <v>3781</v>
      </c>
      <c r="E6806" s="1" t="n">
        <v>1114</v>
      </c>
      <c r="F6806" s="1" t="s">
        <v>169</v>
      </c>
      <c r="I6806" s="1" t="n">
        <v>40130</v>
      </c>
      <c r="J6806" s="1" t="n">
        <v>100293</v>
      </c>
      <c r="K6806" s="1" t="n">
        <v>70283</v>
      </c>
      <c r="L6806" s="1" t="s">
        <v>4723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7" t="n">
        <v>46207</v>
      </c>
      <c r="C6807" s="1" t="n">
        <v>1</v>
      </c>
      <c r="D6807" s="1" t="s">
        <v>3781</v>
      </c>
      <c r="E6807" s="1" t="n">
        <v>1114</v>
      </c>
      <c r="F6807" s="1" t="s">
        <v>169</v>
      </c>
      <c r="I6807" s="1" t="n">
        <v>40130</v>
      </c>
      <c r="J6807" s="1" t="n">
        <v>110730</v>
      </c>
      <c r="K6807" s="1" t="n">
        <v>70111</v>
      </c>
      <c r="L6807" s="1" t="s">
        <v>4252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7" t="n">
        <v>46207</v>
      </c>
      <c r="C6808" s="1" t="n">
        <v>1</v>
      </c>
      <c r="D6808" s="1" t="s">
        <v>3781</v>
      </c>
      <c r="E6808" s="1" t="n">
        <v>1114</v>
      </c>
      <c r="F6808" s="1" t="s">
        <v>169</v>
      </c>
      <c r="I6808" s="1" t="n">
        <v>40130</v>
      </c>
      <c r="J6808" s="1" t="n">
        <v>110729</v>
      </c>
      <c r="K6808" s="1" t="n">
        <v>70110</v>
      </c>
      <c r="L6808" s="1" t="s">
        <v>4253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7" t="n">
        <v>46207</v>
      </c>
      <c r="C6809" s="1" t="n">
        <v>1</v>
      </c>
      <c r="D6809" s="1" t="s">
        <v>3781</v>
      </c>
      <c r="E6809" s="1" t="n">
        <v>1114</v>
      </c>
      <c r="F6809" s="1" t="s">
        <v>169</v>
      </c>
      <c r="I6809" s="1" t="n">
        <v>40130</v>
      </c>
      <c r="J6809" s="1" t="n">
        <v>110731</v>
      </c>
      <c r="K6809" s="1" t="n">
        <v>70112</v>
      </c>
      <c r="L6809" s="1" t="s">
        <v>4254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7" t="n">
        <v>46207</v>
      </c>
      <c r="C6810" s="1" t="n">
        <v>1</v>
      </c>
      <c r="D6810" s="1" t="s">
        <v>3781</v>
      </c>
      <c r="E6810" s="1" t="n">
        <v>1114</v>
      </c>
      <c r="F6810" s="1" t="s">
        <v>169</v>
      </c>
      <c r="I6810" s="1" t="n">
        <v>40130</v>
      </c>
      <c r="J6810" s="1" t="n">
        <v>78991</v>
      </c>
      <c r="K6810" s="1" t="n">
        <v>390</v>
      </c>
      <c r="L6810" s="1" t="s">
        <v>4152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7" t="n">
        <v>46207</v>
      </c>
      <c r="C6811" s="1" t="n">
        <v>1</v>
      </c>
      <c r="D6811" s="1" t="s">
        <v>3781</v>
      </c>
      <c r="E6811" s="1" t="n">
        <v>1815</v>
      </c>
      <c r="F6811" s="1" t="s">
        <v>626</v>
      </c>
      <c r="I6811" s="1" t="n">
        <v>390550</v>
      </c>
      <c r="J6811" s="1" t="n">
        <v>100013</v>
      </c>
      <c r="K6811" s="1" t="n">
        <v>14</v>
      </c>
      <c r="L6811" s="1" t="s">
        <v>3858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7" t="n">
        <v>46207</v>
      </c>
      <c r="C6812" s="1" t="n">
        <v>1</v>
      </c>
      <c r="D6812" s="1" t="s">
        <v>3781</v>
      </c>
      <c r="E6812" s="1" t="n">
        <v>1815</v>
      </c>
      <c r="F6812" s="1" t="s">
        <v>626</v>
      </c>
      <c r="I6812" s="1" t="n">
        <v>390550</v>
      </c>
      <c r="J6812" s="1" t="n">
        <v>100014</v>
      </c>
      <c r="K6812" s="1" t="n">
        <v>15</v>
      </c>
      <c r="L6812" s="1" t="s">
        <v>3859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7" t="n">
        <v>46207</v>
      </c>
      <c r="C6813" s="1" t="n">
        <v>1</v>
      </c>
      <c r="D6813" s="1" t="s">
        <v>3781</v>
      </c>
      <c r="E6813" s="1" t="n">
        <v>1815</v>
      </c>
      <c r="F6813" s="1" t="s">
        <v>626</v>
      </c>
      <c r="I6813" s="1" t="n">
        <v>390550</v>
      </c>
      <c r="J6813" s="1" t="n">
        <v>100035</v>
      </c>
      <c r="K6813" s="1" t="n">
        <v>36</v>
      </c>
      <c r="L6813" s="1" t="s">
        <v>4926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7" t="n">
        <v>46207</v>
      </c>
      <c r="C6814" s="1" t="n">
        <v>1</v>
      </c>
      <c r="D6814" s="1" t="s">
        <v>3781</v>
      </c>
      <c r="E6814" s="1" t="n">
        <v>1815</v>
      </c>
      <c r="F6814" s="1" t="s">
        <v>626</v>
      </c>
      <c r="I6814" s="1" t="n">
        <v>390550</v>
      </c>
      <c r="J6814" s="1" t="n">
        <v>110778</v>
      </c>
      <c r="K6814" s="1" t="n">
        <v>71976</v>
      </c>
      <c r="L6814" s="1" t="s">
        <v>4455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7" t="n">
        <v>46207</v>
      </c>
      <c r="C6815" s="1" t="n">
        <v>1</v>
      </c>
      <c r="D6815" s="1" t="s">
        <v>3781</v>
      </c>
      <c r="E6815" s="1" t="n">
        <v>1024</v>
      </c>
      <c r="F6815" s="1" t="s">
        <v>783</v>
      </c>
      <c r="I6815" s="1" t="n">
        <v>595147</v>
      </c>
      <c r="J6815" s="1" t="n">
        <v>30387</v>
      </c>
      <c r="K6815" s="1" t="n">
        <v>7898654710092</v>
      </c>
      <c r="L6815" s="1" t="s">
        <v>6440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7" t="n">
        <v>46207</v>
      </c>
      <c r="C6816" s="1" t="n">
        <v>1</v>
      </c>
      <c r="D6816" s="1" t="s">
        <v>3781</v>
      </c>
      <c r="E6816" s="1" t="n">
        <v>1024</v>
      </c>
      <c r="F6816" s="1" t="s">
        <v>783</v>
      </c>
      <c r="I6816" s="1" t="n">
        <v>595147</v>
      </c>
      <c r="J6816" s="1" t="n">
        <v>103169</v>
      </c>
      <c r="K6816" s="1" t="n">
        <v>7898919635016</v>
      </c>
      <c r="L6816" s="1" t="s">
        <v>4745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7" t="n">
        <v>46207</v>
      </c>
      <c r="C6817" s="1" t="n">
        <v>1</v>
      </c>
      <c r="D6817" s="1" t="s">
        <v>3781</v>
      </c>
      <c r="E6817" s="1" t="n">
        <v>1024</v>
      </c>
      <c r="F6817" s="1" t="s">
        <v>783</v>
      </c>
      <c r="I6817" s="1" t="n">
        <v>595147</v>
      </c>
      <c r="J6817" s="1" t="n">
        <v>103170</v>
      </c>
      <c r="K6817" s="1" t="n">
        <v>7896792000020</v>
      </c>
      <c r="L6817" s="1" t="s">
        <v>4746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7" t="n">
        <v>46207</v>
      </c>
      <c r="C6818" s="1" t="n">
        <v>1</v>
      </c>
      <c r="D6818" s="1" t="s">
        <v>3781</v>
      </c>
      <c r="E6818" s="1" t="n">
        <v>1024</v>
      </c>
      <c r="F6818" s="1" t="s">
        <v>783</v>
      </c>
      <c r="I6818" s="1" t="n">
        <v>595147</v>
      </c>
      <c r="J6818" s="1" t="n">
        <v>10275</v>
      </c>
      <c r="K6818" s="1" t="n">
        <v>7898919635047</v>
      </c>
      <c r="L6818" s="1" t="s">
        <v>6441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7" t="n">
        <v>46207</v>
      </c>
      <c r="C6819" s="1" t="n">
        <v>1</v>
      </c>
      <c r="D6819" s="1" t="s">
        <v>3781</v>
      </c>
      <c r="E6819" s="1" t="n">
        <v>1024</v>
      </c>
      <c r="F6819" s="1" t="s">
        <v>783</v>
      </c>
      <c r="I6819" s="1" t="n">
        <v>595147</v>
      </c>
      <c r="J6819" s="1" t="n">
        <v>10276</v>
      </c>
      <c r="K6819" s="1" t="n">
        <v>7898919635030</v>
      </c>
      <c r="L6819" s="1" t="s">
        <v>4748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7" t="n">
        <v>46207</v>
      </c>
      <c r="C6820" s="1" t="n">
        <v>1</v>
      </c>
      <c r="D6820" s="1" t="s">
        <v>3781</v>
      </c>
      <c r="E6820" s="1" t="n">
        <v>1024</v>
      </c>
      <c r="F6820" s="1" t="s">
        <v>783</v>
      </c>
      <c r="I6820" s="1" t="n">
        <v>595147</v>
      </c>
      <c r="J6820" s="1" t="n">
        <v>28733</v>
      </c>
      <c r="K6820" s="1" t="n">
        <v>7898654710108</v>
      </c>
      <c r="L6820" s="1" t="s">
        <v>4750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7" t="n">
        <v>46207</v>
      </c>
      <c r="C6821" s="1" t="n">
        <v>1</v>
      </c>
      <c r="D6821" s="1" t="s">
        <v>3781</v>
      </c>
      <c r="E6821" s="1" t="n">
        <v>1024</v>
      </c>
      <c r="F6821" s="1" t="s">
        <v>783</v>
      </c>
      <c r="I6821" s="1" t="n">
        <v>595147</v>
      </c>
      <c r="J6821" s="1" t="n">
        <v>32856</v>
      </c>
      <c r="K6821" s="1" t="n">
        <v>7898654710115</v>
      </c>
      <c r="L6821" s="1" t="s">
        <v>6121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7" t="n">
        <v>46207</v>
      </c>
      <c r="C6822" s="1" t="n">
        <v>1</v>
      </c>
      <c r="D6822" s="1" t="s">
        <v>3781</v>
      </c>
      <c r="E6822" s="1" t="n">
        <v>1024</v>
      </c>
      <c r="F6822" s="1" t="s">
        <v>783</v>
      </c>
      <c r="I6822" s="1" t="n">
        <v>595147</v>
      </c>
      <c r="J6822" s="1" t="n">
        <v>34695</v>
      </c>
      <c r="K6822" s="1" t="n">
        <v>7898654710085</v>
      </c>
      <c r="L6822" s="1" t="s">
        <v>6442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7" t="n">
        <v>46207</v>
      </c>
      <c r="C6823" s="1" t="n">
        <v>1</v>
      </c>
      <c r="D6823" s="1" t="s">
        <v>3781</v>
      </c>
      <c r="E6823" s="1" t="n">
        <v>1024</v>
      </c>
      <c r="F6823" s="1" t="s">
        <v>783</v>
      </c>
      <c r="I6823" s="1" t="n">
        <v>595147</v>
      </c>
      <c r="J6823" s="1" t="n">
        <v>39214</v>
      </c>
      <c r="K6823" s="1" t="n">
        <v>7898654710306</v>
      </c>
      <c r="L6823" s="1" t="s">
        <v>6443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7" t="n">
        <v>46207</v>
      </c>
      <c r="C6824" s="1" t="n">
        <v>1</v>
      </c>
      <c r="D6824" s="1" t="s">
        <v>3781</v>
      </c>
      <c r="E6824" s="1" t="n">
        <v>1024</v>
      </c>
      <c r="F6824" s="1" t="s">
        <v>783</v>
      </c>
      <c r="I6824" s="1" t="n">
        <v>595147</v>
      </c>
      <c r="J6824" s="1" t="n">
        <v>46561</v>
      </c>
      <c r="K6824" s="1" t="n">
        <v>7898654710320</v>
      </c>
      <c r="L6824" s="1" t="s">
        <v>4753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7" t="n">
        <v>46207</v>
      </c>
      <c r="C6825" s="1" t="n">
        <v>1</v>
      </c>
      <c r="D6825" s="1" t="s">
        <v>3781</v>
      </c>
      <c r="E6825" s="1" t="n">
        <v>1024</v>
      </c>
      <c r="F6825" s="1" t="s">
        <v>783</v>
      </c>
      <c r="I6825" s="1" t="n">
        <v>595147</v>
      </c>
      <c r="J6825" s="1" t="n">
        <v>46562</v>
      </c>
      <c r="K6825" s="1" t="n">
        <v>7898654710337</v>
      </c>
      <c r="L6825" s="1" t="s">
        <v>6122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7" t="n">
        <v>46207</v>
      </c>
      <c r="C6826" s="1" t="n">
        <v>1</v>
      </c>
      <c r="D6826" s="1" t="s">
        <v>3781</v>
      </c>
      <c r="E6826" s="1" t="n">
        <v>1621</v>
      </c>
      <c r="F6826" s="1" t="s">
        <v>351</v>
      </c>
      <c r="I6826" s="1" t="n">
        <v>885204</v>
      </c>
      <c r="J6826" s="1" t="n">
        <v>103124</v>
      </c>
      <c r="K6826" s="1" t="n">
        <v>7891991000796</v>
      </c>
      <c r="L6826" s="1" t="s">
        <v>4366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7" t="n">
        <v>46207</v>
      </c>
      <c r="C6827" s="1" t="n">
        <v>1</v>
      </c>
      <c r="D6827" s="1" t="s">
        <v>3781</v>
      </c>
      <c r="E6827" s="1" t="n">
        <v>1621</v>
      </c>
      <c r="F6827" s="1" t="s">
        <v>351</v>
      </c>
      <c r="I6827" s="1" t="n">
        <v>885204</v>
      </c>
      <c r="J6827" s="1" t="n">
        <v>103132</v>
      </c>
      <c r="K6827" s="1" t="n">
        <v>7892840800000</v>
      </c>
      <c r="L6827" s="1" t="s">
        <v>4369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7" t="n">
        <v>46207</v>
      </c>
      <c r="C6828" s="1" t="n">
        <v>1</v>
      </c>
      <c r="D6828" s="1" t="s">
        <v>3781</v>
      </c>
      <c r="E6828" s="1" t="n">
        <v>1621</v>
      </c>
      <c r="F6828" s="1" t="s">
        <v>351</v>
      </c>
      <c r="I6828" s="1" t="n">
        <v>885205</v>
      </c>
      <c r="J6828" s="1" t="n">
        <v>103124</v>
      </c>
      <c r="K6828" s="1" t="n">
        <v>7891991000796</v>
      </c>
      <c r="L6828" s="1" t="s">
        <v>4366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7" t="n">
        <v>46207</v>
      </c>
      <c r="C6829" s="1" t="n">
        <v>1</v>
      </c>
      <c r="D6829" s="1" t="s">
        <v>3781</v>
      </c>
      <c r="E6829" s="1" t="n">
        <v>1621</v>
      </c>
      <c r="F6829" s="1" t="s">
        <v>351</v>
      </c>
      <c r="I6829" s="1" t="n">
        <v>885205</v>
      </c>
      <c r="J6829" s="1" t="n">
        <v>103630</v>
      </c>
      <c r="K6829" s="1" t="n">
        <v>7891991004107</v>
      </c>
      <c r="L6829" s="1" t="s">
        <v>4371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7" t="n">
        <v>46207</v>
      </c>
      <c r="C6830" s="1" t="n">
        <v>1</v>
      </c>
      <c r="D6830" s="1" t="s">
        <v>3781</v>
      </c>
      <c r="E6830" s="1" t="n">
        <v>1621</v>
      </c>
      <c r="F6830" s="1" t="s">
        <v>351</v>
      </c>
      <c r="I6830" s="1" t="n">
        <v>885206</v>
      </c>
      <c r="J6830" s="1" t="n">
        <v>103126</v>
      </c>
      <c r="K6830" s="1" t="n">
        <v>7891991000727</v>
      </c>
      <c r="L6830" s="1" t="s">
        <v>4765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7" t="n">
        <v>46207</v>
      </c>
      <c r="C6831" s="1" t="n">
        <v>1</v>
      </c>
      <c r="D6831" s="1" t="s">
        <v>3781</v>
      </c>
      <c r="E6831" s="1" t="n">
        <v>1621</v>
      </c>
      <c r="F6831" s="1" t="s">
        <v>351</v>
      </c>
      <c r="I6831" s="1" t="n">
        <v>885206</v>
      </c>
      <c r="J6831" s="1" t="n">
        <v>103127</v>
      </c>
      <c r="K6831" s="1" t="n">
        <v>7891991000826</v>
      </c>
      <c r="L6831" s="1" t="s">
        <v>4766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7" t="n">
        <v>46207</v>
      </c>
      <c r="C6832" s="1" t="n">
        <v>1</v>
      </c>
      <c r="D6832" s="1" t="s">
        <v>3781</v>
      </c>
      <c r="E6832" s="1" t="n">
        <v>1621</v>
      </c>
      <c r="F6832" s="1" t="s">
        <v>351</v>
      </c>
      <c r="I6832" s="1" t="n">
        <v>885206</v>
      </c>
      <c r="J6832" s="1" t="n">
        <v>103129</v>
      </c>
      <c r="K6832" s="1" t="n">
        <v>7891991000840</v>
      </c>
      <c r="L6832" s="1" t="s">
        <v>6048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7" t="n">
        <v>46207</v>
      </c>
      <c r="C6833" s="1" t="n">
        <v>1</v>
      </c>
      <c r="D6833" s="1" t="s">
        <v>3781</v>
      </c>
      <c r="E6833" s="1" t="n">
        <v>1621</v>
      </c>
      <c r="F6833" s="1" t="s">
        <v>351</v>
      </c>
      <c r="I6833" s="1" t="n">
        <v>885206</v>
      </c>
      <c r="J6833" s="1" t="n">
        <v>103130</v>
      </c>
      <c r="K6833" s="1" t="n">
        <v>7891149440801</v>
      </c>
      <c r="L6833" s="1" t="s">
        <v>4367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7" t="n">
        <v>46207</v>
      </c>
      <c r="C6834" s="1" t="n">
        <v>1</v>
      </c>
      <c r="D6834" s="1" t="s">
        <v>3781</v>
      </c>
      <c r="E6834" s="1" t="n">
        <v>1621</v>
      </c>
      <c r="F6834" s="1" t="s">
        <v>351</v>
      </c>
      <c r="I6834" s="1" t="n">
        <v>885206</v>
      </c>
      <c r="J6834" s="1" t="n">
        <v>103132</v>
      </c>
      <c r="K6834" s="1" t="n">
        <v>7892840800000</v>
      </c>
      <c r="L6834" s="1" t="s">
        <v>4369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7" t="n">
        <v>46207</v>
      </c>
      <c r="C6835" s="1" t="n">
        <v>1</v>
      </c>
      <c r="D6835" s="1" t="s">
        <v>3781</v>
      </c>
      <c r="E6835" s="1" t="n">
        <v>1621</v>
      </c>
      <c r="F6835" s="1" t="s">
        <v>351</v>
      </c>
      <c r="I6835" s="1" t="n">
        <v>885206</v>
      </c>
      <c r="J6835" s="1" t="n">
        <v>103630</v>
      </c>
      <c r="K6835" s="1" t="n">
        <v>7891991004107</v>
      </c>
      <c r="L6835" s="1" t="s">
        <v>4371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7" t="n">
        <v>46207</v>
      </c>
      <c r="C6836" s="1" t="n">
        <v>1</v>
      </c>
      <c r="D6836" s="1" t="s">
        <v>3781</v>
      </c>
      <c r="E6836" s="1" t="n">
        <v>1621</v>
      </c>
      <c r="F6836" s="1" t="s">
        <v>351</v>
      </c>
      <c r="I6836" s="1" t="n">
        <v>885206</v>
      </c>
      <c r="J6836" s="1" t="n">
        <v>103792</v>
      </c>
      <c r="K6836" s="1" t="n">
        <v>7891149010509</v>
      </c>
      <c r="L6836" s="1" t="s">
        <v>5521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7" t="n">
        <v>46207</v>
      </c>
      <c r="C6837" s="1" t="n">
        <v>1</v>
      </c>
      <c r="D6837" s="1" t="s">
        <v>3781</v>
      </c>
      <c r="E6837" s="1" t="n">
        <v>1621</v>
      </c>
      <c r="F6837" s="1" t="s">
        <v>351</v>
      </c>
      <c r="I6837" s="1" t="n">
        <v>885206</v>
      </c>
      <c r="J6837" s="1" t="n">
        <v>103936</v>
      </c>
      <c r="K6837" s="1" t="n">
        <v>7891991001342</v>
      </c>
      <c r="L6837" s="1" t="s">
        <v>4768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7" t="n">
        <v>46207</v>
      </c>
      <c r="C6838" s="1" t="n">
        <v>1</v>
      </c>
      <c r="D6838" s="1" t="s">
        <v>3781</v>
      </c>
      <c r="E6838" s="1" t="n">
        <v>1621</v>
      </c>
      <c r="F6838" s="1" t="s">
        <v>351</v>
      </c>
      <c r="I6838" s="1" t="n">
        <v>885206</v>
      </c>
      <c r="J6838" s="1" t="n">
        <v>103943</v>
      </c>
      <c r="K6838" s="1" t="n">
        <v>7891149200504</v>
      </c>
      <c r="L6838" s="1" t="s">
        <v>5522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7" t="n">
        <v>46207</v>
      </c>
      <c r="C6839" s="1" t="n">
        <v>1</v>
      </c>
      <c r="D6839" s="1" t="s">
        <v>3781</v>
      </c>
      <c r="E6839" s="1" t="n">
        <v>1621</v>
      </c>
      <c r="F6839" s="1" t="s">
        <v>351</v>
      </c>
      <c r="I6839" s="1" t="n">
        <v>885206</v>
      </c>
      <c r="J6839" s="1" t="n">
        <v>104358</v>
      </c>
      <c r="K6839" s="1" t="n">
        <v>7891149440603</v>
      </c>
      <c r="L6839" s="1" t="s">
        <v>6050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7" t="n">
        <v>46207</v>
      </c>
      <c r="C6840" s="1" t="n">
        <v>1</v>
      </c>
      <c r="D6840" s="1" t="s">
        <v>3781</v>
      </c>
      <c r="E6840" s="1" t="n">
        <v>1621</v>
      </c>
      <c r="F6840" s="1" t="s">
        <v>351</v>
      </c>
      <c r="I6840" s="1" t="n">
        <v>885206</v>
      </c>
      <c r="J6840" s="1" t="n">
        <v>104505</v>
      </c>
      <c r="K6840" s="1" t="n">
        <v>7892840800079</v>
      </c>
      <c r="L6840" s="1" t="s">
        <v>4769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7" t="n">
        <v>46207</v>
      </c>
      <c r="C6841" s="1" t="n">
        <v>1</v>
      </c>
      <c r="D6841" s="1" t="s">
        <v>3781</v>
      </c>
      <c r="E6841" s="1" t="n">
        <v>1621</v>
      </c>
      <c r="F6841" s="1" t="s">
        <v>351</v>
      </c>
      <c r="I6841" s="1" t="n">
        <v>885206</v>
      </c>
      <c r="J6841" s="1" t="n">
        <v>108599</v>
      </c>
      <c r="K6841" s="1" t="n">
        <v>7892840808051</v>
      </c>
      <c r="L6841" s="1" t="s">
        <v>4770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7" t="n">
        <v>46207</v>
      </c>
      <c r="C6842" s="1" t="n">
        <v>1</v>
      </c>
      <c r="D6842" s="1" t="s">
        <v>3781</v>
      </c>
      <c r="E6842" s="1" t="n">
        <v>1621</v>
      </c>
      <c r="F6842" s="1" t="s">
        <v>351</v>
      </c>
      <c r="I6842" s="1" t="n">
        <v>885206</v>
      </c>
      <c r="J6842" s="1" t="n">
        <v>12669</v>
      </c>
      <c r="K6842" s="1" t="n">
        <v>7891991010351</v>
      </c>
      <c r="L6842" s="1" t="s">
        <v>6051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7" t="n">
        <v>46207</v>
      </c>
      <c r="C6843" s="1" t="n">
        <v>1</v>
      </c>
      <c r="D6843" s="1" t="s">
        <v>3781</v>
      </c>
      <c r="E6843" s="1" t="n">
        <v>1621</v>
      </c>
      <c r="F6843" s="1" t="s">
        <v>351</v>
      </c>
      <c r="I6843" s="1" t="n">
        <v>885206</v>
      </c>
      <c r="J6843" s="1" t="n">
        <v>13504</v>
      </c>
      <c r="K6843" s="1" t="n">
        <v>7892840808020</v>
      </c>
      <c r="L6843" s="1" t="s">
        <v>6444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7" t="n">
        <v>46207</v>
      </c>
      <c r="C6844" s="1" t="n">
        <v>1</v>
      </c>
      <c r="D6844" s="1" t="s">
        <v>3781</v>
      </c>
      <c r="E6844" s="1" t="n">
        <v>1621</v>
      </c>
      <c r="F6844" s="1" t="s">
        <v>351</v>
      </c>
      <c r="I6844" s="1" t="n">
        <v>885206</v>
      </c>
      <c r="J6844" s="1" t="n">
        <v>17277</v>
      </c>
      <c r="K6844" s="1" t="n">
        <v>7892840808174</v>
      </c>
      <c r="L6844" s="1" t="s">
        <v>4771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7" t="n">
        <v>46207</v>
      </c>
      <c r="C6845" s="1" t="n">
        <v>1</v>
      </c>
      <c r="D6845" s="1" t="s">
        <v>3781</v>
      </c>
      <c r="E6845" s="1" t="n">
        <v>1621</v>
      </c>
      <c r="F6845" s="1" t="s">
        <v>351</v>
      </c>
      <c r="I6845" s="1" t="n">
        <v>885206</v>
      </c>
      <c r="J6845" s="1" t="n">
        <v>20610</v>
      </c>
      <c r="K6845" s="1" t="n">
        <v>7891149105564</v>
      </c>
      <c r="L6845" s="1" t="s">
        <v>4773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7" t="n">
        <v>46207</v>
      </c>
      <c r="C6846" s="1" t="n">
        <v>1</v>
      </c>
      <c r="D6846" s="1" t="s">
        <v>3781</v>
      </c>
      <c r="E6846" s="1" t="n">
        <v>1621</v>
      </c>
      <c r="F6846" s="1" t="s">
        <v>351</v>
      </c>
      <c r="I6846" s="1" t="n">
        <v>885206</v>
      </c>
      <c r="J6846" s="1" t="n">
        <v>26171</v>
      </c>
      <c r="K6846" s="1" t="n">
        <v>7891149000005</v>
      </c>
      <c r="L6846" s="1" t="s">
        <v>4774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7" t="n">
        <v>46207</v>
      </c>
      <c r="C6847" s="1" t="n">
        <v>1</v>
      </c>
      <c r="D6847" s="1" t="s">
        <v>3781</v>
      </c>
      <c r="E6847" s="1" t="n">
        <v>1621</v>
      </c>
      <c r="F6847" s="1" t="s">
        <v>351</v>
      </c>
      <c r="I6847" s="1" t="n">
        <v>885206</v>
      </c>
      <c r="J6847" s="1" t="n">
        <v>28304</v>
      </c>
      <c r="K6847" s="1" t="n">
        <v>7891991014762</v>
      </c>
      <c r="L6847" s="1" t="s">
        <v>5523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7" t="n">
        <v>46207</v>
      </c>
      <c r="C6848" s="1" t="n">
        <v>1</v>
      </c>
      <c r="D6848" s="1" t="s">
        <v>3781</v>
      </c>
      <c r="E6848" s="1" t="n">
        <v>1621</v>
      </c>
      <c r="F6848" s="1" t="s">
        <v>351</v>
      </c>
      <c r="I6848" s="1" t="n">
        <v>885206</v>
      </c>
      <c r="J6848" s="1" t="n">
        <v>31030</v>
      </c>
      <c r="K6848" s="1" t="n">
        <v>7891991014090</v>
      </c>
      <c r="L6848" s="1" t="s">
        <v>4779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7" t="n">
        <v>46207</v>
      </c>
      <c r="C6849" s="1" t="n">
        <v>1</v>
      </c>
      <c r="D6849" s="1" t="s">
        <v>3781</v>
      </c>
      <c r="E6849" s="1" t="n">
        <v>1621</v>
      </c>
      <c r="F6849" s="1" t="s">
        <v>351</v>
      </c>
      <c r="I6849" s="1" t="n">
        <v>885206</v>
      </c>
      <c r="J6849" s="1" t="n">
        <v>31031</v>
      </c>
      <c r="K6849" s="1" t="n">
        <v>7891149441204</v>
      </c>
      <c r="L6849" s="1" t="s">
        <v>4373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7" t="n">
        <v>46207</v>
      </c>
      <c r="C6850" s="1" t="n">
        <v>1</v>
      </c>
      <c r="D6850" s="1" t="s">
        <v>3781</v>
      </c>
      <c r="E6850" s="1" t="n">
        <v>1621</v>
      </c>
      <c r="F6850" s="1" t="s">
        <v>351</v>
      </c>
      <c r="I6850" s="1" t="n">
        <v>885206</v>
      </c>
      <c r="J6850" s="1" t="n">
        <v>31032</v>
      </c>
      <c r="K6850" s="1" t="n">
        <v>7891991002561</v>
      </c>
      <c r="L6850" s="1" t="s">
        <v>4374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7" t="n">
        <v>46207</v>
      </c>
      <c r="C6851" s="1" t="n">
        <v>1</v>
      </c>
      <c r="D6851" s="1" t="s">
        <v>3781</v>
      </c>
      <c r="E6851" s="1" t="n">
        <v>1621</v>
      </c>
      <c r="F6851" s="1" t="s">
        <v>351</v>
      </c>
      <c r="I6851" s="1" t="n">
        <v>885206</v>
      </c>
      <c r="J6851" s="1" t="n">
        <v>31564</v>
      </c>
      <c r="K6851" s="1" t="n">
        <v>7891149840878</v>
      </c>
      <c r="L6851" s="1" t="s">
        <v>4780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7" t="n">
        <v>46207</v>
      </c>
      <c r="C6852" s="1" t="n">
        <v>1</v>
      </c>
      <c r="D6852" s="1" t="s">
        <v>3781</v>
      </c>
      <c r="E6852" s="1" t="n">
        <v>1621</v>
      </c>
      <c r="F6852" s="1" t="s">
        <v>351</v>
      </c>
      <c r="I6852" s="1" t="n">
        <v>885206</v>
      </c>
      <c r="J6852" s="1" t="n">
        <v>33537</v>
      </c>
      <c r="K6852" s="1" t="n">
        <v>7891991294942</v>
      </c>
      <c r="L6852" s="1" t="s">
        <v>4790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7" t="n">
        <v>46207</v>
      </c>
      <c r="C6853" s="1" t="n">
        <v>1</v>
      </c>
      <c r="D6853" s="1" t="s">
        <v>3781</v>
      </c>
      <c r="E6853" s="1" t="n">
        <v>1621</v>
      </c>
      <c r="F6853" s="1" t="s">
        <v>351</v>
      </c>
      <c r="I6853" s="1" t="n">
        <v>885206</v>
      </c>
      <c r="J6853" s="1" t="n">
        <v>38561</v>
      </c>
      <c r="K6853" s="1" t="n">
        <v>7891991295086</v>
      </c>
      <c r="L6853" s="1" t="s">
        <v>6061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7" t="n">
        <v>46207</v>
      </c>
      <c r="C6854" s="1" t="n">
        <v>1</v>
      </c>
      <c r="D6854" s="1" t="s">
        <v>3781</v>
      </c>
      <c r="E6854" s="1" t="n">
        <v>1621</v>
      </c>
      <c r="F6854" s="1" t="s">
        <v>351</v>
      </c>
      <c r="I6854" s="1" t="n">
        <v>885206</v>
      </c>
      <c r="J6854" s="1" t="n">
        <v>40508</v>
      </c>
      <c r="K6854" s="1" t="n">
        <v>7891991301138</v>
      </c>
      <c r="L6854" s="1" t="s">
        <v>4781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7" t="n">
        <v>46207</v>
      </c>
      <c r="C6855" s="1" t="n">
        <v>1</v>
      </c>
      <c r="D6855" s="1" t="s">
        <v>3781</v>
      </c>
      <c r="E6855" s="1" t="n">
        <v>1621</v>
      </c>
      <c r="F6855" s="1" t="s">
        <v>351</v>
      </c>
      <c r="I6855" s="1" t="n">
        <v>885206</v>
      </c>
      <c r="J6855" s="1" t="n">
        <v>40758</v>
      </c>
      <c r="K6855" s="1" t="n">
        <v>7891991301114</v>
      </c>
      <c r="L6855" s="1" t="s">
        <v>4782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7" t="n">
        <v>46207</v>
      </c>
      <c r="C6856" s="1" t="n">
        <v>1</v>
      </c>
      <c r="D6856" s="1" t="s">
        <v>3781</v>
      </c>
      <c r="E6856" s="1" t="n">
        <v>1621</v>
      </c>
      <c r="F6856" s="1" t="s">
        <v>351</v>
      </c>
      <c r="I6856" s="1" t="n">
        <v>885206</v>
      </c>
      <c r="J6856" s="1" t="n">
        <v>48553</v>
      </c>
      <c r="K6856" s="1" t="n">
        <v>7892840813444</v>
      </c>
      <c r="L6856" s="1" t="s">
        <v>4376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7" t="n">
        <v>46207</v>
      </c>
      <c r="C6857" s="1" t="n">
        <v>1</v>
      </c>
      <c r="D6857" s="1" t="s">
        <v>3781</v>
      </c>
      <c r="E6857" s="1" t="n">
        <v>1621</v>
      </c>
      <c r="F6857" s="1" t="s">
        <v>351</v>
      </c>
      <c r="I6857" s="1" t="n">
        <v>885206</v>
      </c>
      <c r="J6857" s="1" t="n">
        <v>54120</v>
      </c>
      <c r="K6857" s="1" t="n">
        <v>7892840820862</v>
      </c>
      <c r="L6857" s="1" t="s">
        <v>4377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7" t="n">
        <v>46207</v>
      </c>
      <c r="C6858" s="1" t="n">
        <v>1</v>
      </c>
      <c r="D6858" s="1" t="s">
        <v>3781</v>
      </c>
      <c r="E6858" s="1" t="n">
        <v>1621</v>
      </c>
      <c r="F6858" s="1" t="s">
        <v>351</v>
      </c>
      <c r="I6858" s="1" t="n">
        <v>885206</v>
      </c>
      <c r="J6858" s="1" t="n">
        <v>57246</v>
      </c>
      <c r="K6858" s="1" t="n">
        <v>7892840800406</v>
      </c>
      <c r="L6858" s="1" t="s">
        <v>5524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7" t="n">
        <v>46207</v>
      </c>
      <c r="C6859" s="1" t="n">
        <v>1</v>
      </c>
      <c r="D6859" s="1" t="s">
        <v>3781</v>
      </c>
      <c r="E6859" s="1" t="n">
        <v>1621</v>
      </c>
      <c r="F6859" s="1" t="s">
        <v>351</v>
      </c>
      <c r="I6859" s="1" t="n">
        <v>885206</v>
      </c>
      <c r="J6859" s="1" t="n">
        <v>63462</v>
      </c>
      <c r="K6859" s="1" t="n">
        <v>7891991306164</v>
      </c>
      <c r="L6859" s="1" t="s">
        <v>4379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7" t="n">
        <v>46207</v>
      </c>
      <c r="C6860" s="1" t="n">
        <v>1</v>
      </c>
      <c r="D6860" s="1" t="s">
        <v>3781</v>
      </c>
      <c r="E6860" s="1" t="n">
        <v>1621</v>
      </c>
      <c r="F6860" s="1" t="s">
        <v>351</v>
      </c>
      <c r="I6860" s="1" t="n">
        <v>885206</v>
      </c>
      <c r="J6860" s="1" t="n">
        <v>63479</v>
      </c>
      <c r="K6860" s="1" t="n">
        <v>7891991295055</v>
      </c>
      <c r="L6860" s="1" t="s">
        <v>6057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7" t="n">
        <v>46207</v>
      </c>
      <c r="C6861" s="1" t="n">
        <v>1</v>
      </c>
      <c r="D6861" s="1" t="s">
        <v>3781</v>
      </c>
      <c r="E6861" s="1" t="n">
        <v>1621</v>
      </c>
      <c r="F6861" s="1" t="s">
        <v>351</v>
      </c>
      <c r="I6861" s="1" t="n">
        <v>885206</v>
      </c>
      <c r="J6861" s="1" t="n">
        <v>64674</v>
      </c>
      <c r="K6861" s="1" t="n">
        <v>7891991304870</v>
      </c>
      <c r="L6861" s="1" t="s">
        <v>5525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7" t="n">
        <v>46207</v>
      </c>
      <c r="C6862" s="1" t="n">
        <v>1</v>
      </c>
      <c r="D6862" s="1" t="s">
        <v>3781</v>
      </c>
      <c r="E6862" s="1" t="n">
        <v>1621</v>
      </c>
      <c r="F6862" s="1" t="s">
        <v>351</v>
      </c>
      <c r="I6862" s="1" t="n">
        <v>885206</v>
      </c>
      <c r="J6862" s="1" t="n">
        <v>69039</v>
      </c>
      <c r="K6862" s="1" t="n">
        <v>7891991305655</v>
      </c>
      <c r="L6862" s="1" t="s">
        <v>6445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7" t="n">
        <v>46207</v>
      </c>
      <c r="C6863" s="1" t="n">
        <v>1</v>
      </c>
      <c r="D6863" s="1" t="s">
        <v>3781</v>
      </c>
      <c r="E6863" s="1" t="n">
        <v>1621</v>
      </c>
      <c r="F6863" s="1" t="s">
        <v>351</v>
      </c>
      <c r="I6863" s="1" t="n">
        <v>885206</v>
      </c>
      <c r="J6863" s="1" t="n">
        <v>73036</v>
      </c>
      <c r="K6863" s="1" t="n">
        <v>7892840822019</v>
      </c>
      <c r="L6863" s="1" t="s">
        <v>4786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7" t="n">
        <v>46207</v>
      </c>
      <c r="C6864" s="1" t="n">
        <v>1</v>
      </c>
      <c r="D6864" s="1" t="s">
        <v>3781</v>
      </c>
      <c r="E6864" s="1" t="n">
        <v>1621</v>
      </c>
      <c r="F6864" s="1" t="s">
        <v>351</v>
      </c>
      <c r="I6864" s="1" t="n">
        <v>885206</v>
      </c>
      <c r="J6864" s="1" t="n">
        <v>73319</v>
      </c>
      <c r="K6864" s="1" t="n">
        <v>7891991307185</v>
      </c>
      <c r="L6864" s="1" t="s">
        <v>4380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7" t="n">
        <v>46207</v>
      </c>
      <c r="C6865" s="1" t="n">
        <v>1</v>
      </c>
      <c r="D6865" s="1" t="s">
        <v>3781</v>
      </c>
      <c r="E6865" s="1" t="n">
        <v>1621</v>
      </c>
      <c r="F6865" s="1" t="s">
        <v>351</v>
      </c>
      <c r="I6865" s="1" t="n">
        <v>885206</v>
      </c>
      <c r="J6865" s="1" t="n">
        <v>76646</v>
      </c>
      <c r="K6865" s="1" t="n">
        <v>7891991307208</v>
      </c>
      <c r="L6865" s="1" t="s">
        <v>4788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7" t="n">
        <v>46207</v>
      </c>
      <c r="C6866" s="1" t="n">
        <v>1</v>
      </c>
      <c r="D6866" s="1" t="s">
        <v>3781</v>
      </c>
      <c r="E6866" s="1" t="n">
        <v>1621</v>
      </c>
      <c r="F6866" s="1" t="s">
        <v>351</v>
      </c>
      <c r="I6866" s="1" t="n">
        <v>885206</v>
      </c>
      <c r="J6866" s="1" t="n">
        <v>78062</v>
      </c>
      <c r="K6866" s="1" t="n">
        <v>7891991305440</v>
      </c>
      <c r="L6866" s="1" t="s">
        <v>4789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7" t="n">
        <v>46207</v>
      </c>
      <c r="C6867" s="1" t="n">
        <v>1</v>
      </c>
      <c r="D6867" s="1" t="s">
        <v>3781</v>
      </c>
      <c r="E6867" s="1" t="n">
        <v>1621</v>
      </c>
      <c r="F6867" s="1" t="s">
        <v>351</v>
      </c>
      <c r="I6867" s="1" t="n">
        <v>885206</v>
      </c>
      <c r="J6867" s="1" t="n">
        <v>78063</v>
      </c>
      <c r="K6867" s="1" t="n">
        <v>7891149108718</v>
      </c>
      <c r="L6867" s="1" t="s">
        <v>4382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7" t="n">
        <v>46207</v>
      </c>
      <c r="C6868" s="1" t="n">
        <v>1</v>
      </c>
      <c r="D6868" s="1" t="s">
        <v>3781</v>
      </c>
      <c r="E6868" s="1" t="n">
        <v>1621</v>
      </c>
      <c r="F6868" s="1" t="s">
        <v>351</v>
      </c>
      <c r="I6868" s="1" t="n">
        <v>885206</v>
      </c>
      <c r="J6868" s="1" t="n">
        <v>79311</v>
      </c>
      <c r="K6868" s="1" t="n">
        <v>7891991307994</v>
      </c>
      <c r="L6868" s="1" t="s">
        <v>6446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7" t="n">
        <v>46207</v>
      </c>
      <c r="C6869" s="1" t="n">
        <v>1</v>
      </c>
      <c r="D6869" s="1" t="s">
        <v>3781</v>
      </c>
      <c r="E6869" s="1" t="n">
        <v>1642</v>
      </c>
      <c r="F6869" s="1" t="s">
        <v>184</v>
      </c>
      <c r="I6869" s="1" t="n">
        <v>1030056</v>
      </c>
      <c r="J6869" s="1" t="n">
        <v>104335</v>
      </c>
      <c r="K6869" s="1" t="n">
        <v>7896289210512</v>
      </c>
      <c r="L6869" s="1" t="s">
        <v>4163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7" t="n">
        <v>46207</v>
      </c>
      <c r="C6870" s="1" t="n">
        <v>1</v>
      </c>
      <c r="D6870" s="1" t="s">
        <v>3781</v>
      </c>
      <c r="E6870" s="1" t="n">
        <v>1642</v>
      </c>
      <c r="F6870" s="1" t="s">
        <v>184</v>
      </c>
      <c r="I6870" s="1" t="n">
        <v>1030056</v>
      </c>
      <c r="J6870" s="1" t="n">
        <v>105780</v>
      </c>
      <c r="K6870" s="1" t="n">
        <v>7896289210017</v>
      </c>
      <c r="L6870" s="1" t="s">
        <v>4164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7" t="n">
        <v>46207</v>
      </c>
      <c r="C6871" s="1" t="n">
        <v>1</v>
      </c>
      <c r="D6871" s="1" t="s">
        <v>3781</v>
      </c>
      <c r="E6871" s="1" t="n">
        <v>1642</v>
      </c>
      <c r="F6871" s="1" t="s">
        <v>184</v>
      </c>
      <c r="I6871" s="1" t="n">
        <v>1030056</v>
      </c>
      <c r="J6871" s="1" t="n">
        <v>105782</v>
      </c>
      <c r="K6871" s="1" t="n">
        <v>7896289210352</v>
      </c>
      <c r="L6871" s="1" t="s">
        <v>4165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7" t="n">
        <v>46207</v>
      </c>
      <c r="C6872" s="1" t="n">
        <v>1</v>
      </c>
      <c r="D6872" s="1" t="s">
        <v>3781</v>
      </c>
      <c r="E6872" s="1" t="n">
        <v>1642</v>
      </c>
      <c r="F6872" s="1" t="s">
        <v>184</v>
      </c>
      <c r="I6872" s="1" t="n">
        <v>1030056</v>
      </c>
      <c r="J6872" s="1" t="n">
        <v>106079</v>
      </c>
      <c r="K6872" s="1" t="n">
        <v>7896289210130</v>
      </c>
      <c r="L6872" s="1" t="s">
        <v>4166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7" t="n">
        <v>46207</v>
      </c>
      <c r="C6873" s="1" t="n">
        <v>1</v>
      </c>
      <c r="D6873" s="1" t="s">
        <v>3781</v>
      </c>
      <c r="E6873" s="1" t="n">
        <v>1642</v>
      </c>
      <c r="F6873" s="1" t="s">
        <v>184</v>
      </c>
      <c r="I6873" s="1" t="n">
        <v>1030056</v>
      </c>
      <c r="J6873" s="1" t="n">
        <v>106274</v>
      </c>
      <c r="K6873" s="1" t="n">
        <v>7896289210086</v>
      </c>
      <c r="L6873" s="1" t="s">
        <v>4167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7" t="n">
        <v>46207</v>
      </c>
      <c r="C6874" s="1" t="n">
        <v>1</v>
      </c>
      <c r="D6874" s="1" t="s">
        <v>3781</v>
      </c>
      <c r="E6874" s="1" t="n">
        <v>1642</v>
      </c>
      <c r="F6874" s="1" t="s">
        <v>184</v>
      </c>
      <c r="I6874" s="1" t="n">
        <v>1030056</v>
      </c>
      <c r="J6874" s="1" t="n">
        <v>106280</v>
      </c>
      <c r="K6874" s="1" t="n">
        <v>7896289210062</v>
      </c>
      <c r="L6874" s="1" t="s">
        <v>4168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7" t="n">
        <v>46207</v>
      </c>
      <c r="C6875" s="1" t="n">
        <v>1</v>
      </c>
      <c r="D6875" s="1" t="s">
        <v>3781</v>
      </c>
      <c r="E6875" s="1" t="n">
        <v>1642</v>
      </c>
      <c r="F6875" s="1" t="s">
        <v>184</v>
      </c>
      <c r="I6875" s="1" t="n">
        <v>1030056</v>
      </c>
      <c r="J6875" s="1" t="n">
        <v>106407</v>
      </c>
      <c r="K6875" s="1" t="n">
        <v>7896289210031</v>
      </c>
      <c r="L6875" s="1" t="s">
        <v>4169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7" t="n">
        <v>46207</v>
      </c>
      <c r="C6876" s="1" t="n">
        <v>1</v>
      </c>
      <c r="D6876" s="1" t="s">
        <v>3781</v>
      </c>
      <c r="E6876" s="1" t="n">
        <v>1705</v>
      </c>
      <c r="F6876" s="1" t="s">
        <v>173</v>
      </c>
      <c r="I6876" s="1" t="n">
        <v>1182811</v>
      </c>
      <c r="J6876" s="1" t="n">
        <v>16772</v>
      </c>
      <c r="K6876" s="1" t="n">
        <v>7895800309780</v>
      </c>
      <c r="L6876" s="1" t="s">
        <v>5164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7" t="n">
        <v>46207</v>
      </c>
      <c r="C6877" s="1" t="n">
        <v>1</v>
      </c>
      <c r="D6877" s="1" t="s">
        <v>3781</v>
      </c>
      <c r="E6877" s="1" t="n">
        <v>1705</v>
      </c>
      <c r="F6877" s="1" t="s">
        <v>173</v>
      </c>
      <c r="I6877" s="1" t="n">
        <v>1182811</v>
      </c>
      <c r="J6877" s="1" t="n">
        <v>29150</v>
      </c>
      <c r="K6877" s="1" t="n">
        <v>78938816</v>
      </c>
      <c r="L6877" s="1" t="s">
        <v>4776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7" t="n">
        <v>46207</v>
      </c>
      <c r="C6878" s="1" t="n">
        <v>1</v>
      </c>
      <c r="D6878" s="1" t="s">
        <v>3781</v>
      </c>
      <c r="E6878" s="1" t="n">
        <v>1705</v>
      </c>
      <c r="F6878" s="1" t="s">
        <v>173</v>
      </c>
      <c r="I6878" s="1" t="n">
        <v>1182811</v>
      </c>
      <c r="J6878" s="1" t="n">
        <v>37646</v>
      </c>
      <c r="K6878" s="1" t="n">
        <v>7894900087130</v>
      </c>
      <c r="L6878" s="1" t="s">
        <v>6447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7" t="n">
        <v>46207</v>
      </c>
      <c r="C6879" s="1" t="n">
        <v>1</v>
      </c>
      <c r="D6879" s="1" t="s">
        <v>3781</v>
      </c>
      <c r="E6879" s="1" t="n">
        <v>1705</v>
      </c>
      <c r="F6879" s="1" t="s">
        <v>173</v>
      </c>
      <c r="I6879" s="1" t="n">
        <v>1182811</v>
      </c>
      <c r="J6879" s="1" t="n">
        <v>37964</v>
      </c>
      <c r="K6879" s="1" t="n">
        <v>7894900087079</v>
      </c>
      <c r="L6879" s="1" t="s">
        <v>6448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7" t="n">
        <v>46207</v>
      </c>
      <c r="C6880" s="1" t="n">
        <v>1</v>
      </c>
      <c r="D6880" s="1" t="s">
        <v>3781</v>
      </c>
      <c r="E6880" s="1" t="n">
        <v>1705</v>
      </c>
      <c r="F6880" s="1" t="s">
        <v>173</v>
      </c>
      <c r="I6880" s="1" t="n">
        <v>1182811</v>
      </c>
      <c r="J6880" s="1" t="n">
        <v>37965</v>
      </c>
      <c r="K6880" s="1" t="n">
        <v>7894900087055</v>
      </c>
      <c r="L6880" s="1" t="s">
        <v>6449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7" t="n">
        <v>46207</v>
      </c>
      <c r="C6881" s="1" t="n">
        <v>1</v>
      </c>
      <c r="D6881" s="1" t="s">
        <v>3781</v>
      </c>
      <c r="E6881" s="1" t="n">
        <v>1705</v>
      </c>
      <c r="F6881" s="1" t="s">
        <v>173</v>
      </c>
      <c r="I6881" s="1" t="n">
        <v>1182811</v>
      </c>
      <c r="J6881" s="1" t="n">
        <v>80501</v>
      </c>
      <c r="K6881" s="1" t="n">
        <v>7894900087093</v>
      </c>
      <c r="L6881" s="1" t="s">
        <v>6450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7" t="n">
        <v>46207</v>
      </c>
      <c r="C6882" s="1" t="n">
        <v>1</v>
      </c>
      <c r="D6882" s="1" t="s">
        <v>3781</v>
      </c>
      <c r="E6882" s="1" t="n">
        <v>1705</v>
      </c>
      <c r="F6882" s="1" t="s">
        <v>173</v>
      </c>
      <c r="I6882" s="1" t="n">
        <v>1184135</v>
      </c>
      <c r="J6882" s="1" t="n">
        <v>102360</v>
      </c>
      <c r="K6882" s="1" t="n">
        <v>7894900593709</v>
      </c>
      <c r="L6882" s="1" t="s">
        <v>4471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7" t="n">
        <v>46207</v>
      </c>
      <c r="C6883" s="1" t="n">
        <v>1</v>
      </c>
      <c r="D6883" s="1" t="s">
        <v>3781</v>
      </c>
      <c r="E6883" s="1" t="n">
        <v>1705</v>
      </c>
      <c r="F6883" s="1" t="s">
        <v>173</v>
      </c>
      <c r="I6883" s="1" t="n">
        <v>1184135</v>
      </c>
      <c r="J6883" s="1" t="n">
        <v>102361</v>
      </c>
      <c r="K6883" s="1" t="n">
        <v>7894900573701</v>
      </c>
      <c r="L6883" s="1" t="s">
        <v>4472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7" t="n">
        <v>46207</v>
      </c>
      <c r="C6884" s="1" t="n">
        <v>1</v>
      </c>
      <c r="D6884" s="1" t="s">
        <v>3781</v>
      </c>
      <c r="E6884" s="1" t="n">
        <v>1705</v>
      </c>
      <c r="F6884" s="1" t="s">
        <v>173</v>
      </c>
      <c r="I6884" s="1" t="n">
        <v>1184135</v>
      </c>
      <c r="J6884" s="1" t="n">
        <v>102362</v>
      </c>
      <c r="K6884" s="1" t="n">
        <v>7894900583700</v>
      </c>
      <c r="L6884" s="1" t="s">
        <v>4473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7" t="n">
        <v>46207</v>
      </c>
      <c r="C6885" s="1" t="n">
        <v>1</v>
      </c>
      <c r="D6885" s="1" t="s">
        <v>3781</v>
      </c>
      <c r="E6885" s="1" t="n">
        <v>1705</v>
      </c>
      <c r="F6885" s="1" t="s">
        <v>173</v>
      </c>
      <c r="I6885" s="1" t="n">
        <v>1184135</v>
      </c>
      <c r="J6885" s="1" t="n">
        <v>102363</v>
      </c>
      <c r="K6885" s="1" t="n">
        <v>7894900563702</v>
      </c>
      <c r="L6885" s="1" t="s">
        <v>4474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7" t="n">
        <v>46207</v>
      </c>
      <c r="C6886" s="1" t="n">
        <v>1</v>
      </c>
      <c r="D6886" s="1" t="s">
        <v>3781</v>
      </c>
      <c r="E6886" s="1" t="n">
        <v>1705</v>
      </c>
      <c r="F6886" s="1" t="s">
        <v>173</v>
      </c>
      <c r="I6886" s="1" t="n">
        <v>1184135</v>
      </c>
      <c r="J6886" s="1" t="n">
        <v>104575</v>
      </c>
      <c r="K6886" s="1" t="n">
        <v>7898341430098</v>
      </c>
      <c r="L6886" s="1" t="s">
        <v>4476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7" t="n">
        <v>46207</v>
      </c>
      <c r="C6887" s="1" t="n">
        <v>1</v>
      </c>
      <c r="D6887" s="1" t="s">
        <v>3781</v>
      </c>
      <c r="E6887" s="1" t="n">
        <v>1705</v>
      </c>
      <c r="F6887" s="1" t="s">
        <v>173</v>
      </c>
      <c r="I6887" s="1" t="n">
        <v>1184135</v>
      </c>
      <c r="J6887" s="1" t="n">
        <v>14312</v>
      </c>
      <c r="K6887" s="1" t="n">
        <v>7894900504002</v>
      </c>
      <c r="L6887" s="1" t="s">
        <v>6451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7" t="n">
        <v>46207</v>
      </c>
      <c r="C6888" s="1" t="n">
        <v>1</v>
      </c>
      <c r="D6888" s="1" t="s">
        <v>3781</v>
      </c>
      <c r="E6888" s="1" t="n">
        <v>1705</v>
      </c>
      <c r="F6888" s="1" t="s">
        <v>173</v>
      </c>
      <c r="I6888" s="1" t="n">
        <v>1184135</v>
      </c>
      <c r="J6888" s="1" t="n">
        <v>14356</v>
      </c>
      <c r="K6888" s="1" t="n">
        <v>7894900501001</v>
      </c>
      <c r="L6888" s="1" t="s">
        <v>6452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7" t="n">
        <v>46207</v>
      </c>
      <c r="C6889" s="1" t="n">
        <v>1</v>
      </c>
      <c r="D6889" s="1" t="s">
        <v>3781</v>
      </c>
      <c r="E6889" s="1" t="n">
        <v>1705</v>
      </c>
      <c r="F6889" s="1" t="s">
        <v>173</v>
      </c>
      <c r="I6889" s="1" t="n">
        <v>1184135</v>
      </c>
      <c r="J6889" s="1" t="n">
        <v>14885</v>
      </c>
      <c r="K6889" s="1" t="n">
        <v>7896052601882</v>
      </c>
      <c r="L6889" s="1" t="s">
        <v>6453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7" t="n">
        <v>46207</v>
      </c>
      <c r="C6890" s="1" t="n">
        <v>1</v>
      </c>
      <c r="D6890" s="1" t="s">
        <v>3781</v>
      </c>
      <c r="E6890" s="1" t="n">
        <v>1705</v>
      </c>
      <c r="F6890" s="1" t="s">
        <v>173</v>
      </c>
      <c r="I6890" s="1" t="n">
        <v>1184135</v>
      </c>
      <c r="J6890" s="1" t="n">
        <v>21003</v>
      </c>
      <c r="K6890" s="1" t="n">
        <v>7894900611014</v>
      </c>
      <c r="L6890" s="1" t="s">
        <v>4478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7" t="n">
        <v>46207</v>
      </c>
      <c r="C6891" s="1" t="n">
        <v>1</v>
      </c>
      <c r="D6891" s="1" t="s">
        <v>3781</v>
      </c>
      <c r="E6891" s="1" t="n">
        <v>1705</v>
      </c>
      <c r="F6891" s="1" t="s">
        <v>173</v>
      </c>
      <c r="I6891" s="1" t="n">
        <v>1184135</v>
      </c>
      <c r="J6891" s="1" t="n">
        <v>24003</v>
      </c>
      <c r="K6891" s="1" t="n">
        <v>7898904771606</v>
      </c>
      <c r="L6891" s="1" t="s">
        <v>6454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7" t="n">
        <v>46207</v>
      </c>
      <c r="C6892" s="1" t="n">
        <v>1</v>
      </c>
      <c r="D6892" s="1" t="s">
        <v>3781</v>
      </c>
      <c r="E6892" s="1" t="n">
        <v>1705</v>
      </c>
      <c r="F6892" s="1" t="s">
        <v>173</v>
      </c>
      <c r="I6892" s="1" t="n">
        <v>1184135</v>
      </c>
      <c r="J6892" s="1" t="n">
        <v>24324</v>
      </c>
      <c r="K6892" s="1" t="n">
        <v>70847022015</v>
      </c>
      <c r="L6892" s="1" t="s">
        <v>4479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7" t="n">
        <v>46207</v>
      </c>
      <c r="C6893" s="1" t="n">
        <v>1</v>
      </c>
      <c r="D6893" s="1" t="s">
        <v>3781</v>
      </c>
      <c r="E6893" s="1" t="n">
        <v>1705</v>
      </c>
      <c r="F6893" s="1" t="s">
        <v>173</v>
      </c>
      <c r="I6893" s="1" t="n">
        <v>1184135</v>
      </c>
      <c r="J6893" s="1" t="n">
        <v>24857</v>
      </c>
      <c r="K6893" s="1" t="n">
        <v>7898367980010</v>
      </c>
      <c r="L6893" s="1" t="s">
        <v>5777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7" t="n">
        <v>46207</v>
      </c>
      <c r="C6894" s="1" t="n">
        <v>1</v>
      </c>
      <c r="D6894" s="1" t="s">
        <v>3781</v>
      </c>
      <c r="E6894" s="1" t="n">
        <v>1705</v>
      </c>
      <c r="F6894" s="1" t="s">
        <v>173</v>
      </c>
      <c r="I6894" s="1" t="n">
        <v>1184135</v>
      </c>
      <c r="J6894" s="1" t="n">
        <v>25752</v>
      </c>
      <c r="K6894" s="1" t="n">
        <v>7894900660302</v>
      </c>
      <c r="L6894" s="1" t="s">
        <v>6455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7" t="n">
        <v>46207</v>
      </c>
      <c r="C6895" s="1" t="n">
        <v>1</v>
      </c>
      <c r="D6895" s="1" t="s">
        <v>3781</v>
      </c>
      <c r="E6895" s="1" t="n">
        <v>1705</v>
      </c>
      <c r="F6895" s="1" t="s">
        <v>173</v>
      </c>
      <c r="I6895" s="1" t="n">
        <v>1184135</v>
      </c>
      <c r="J6895" s="1" t="n">
        <v>26159</v>
      </c>
      <c r="K6895" s="1" t="n">
        <v>7894900660319</v>
      </c>
      <c r="L6895" s="1" t="s">
        <v>5778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7" t="n">
        <v>46207</v>
      </c>
      <c r="C6896" s="1" t="n">
        <v>1</v>
      </c>
      <c r="D6896" s="1" t="s">
        <v>3781</v>
      </c>
      <c r="E6896" s="1" t="n">
        <v>1705</v>
      </c>
      <c r="F6896" s="1" t="s">
        <v>173</v>
      </c>
      <c r="I6896" s="1" t="n">
        <v>1184135</v>
      </c>
      <c r="J6896" s="1" t="n">
        <v>27873</v>
      </c>
      <c r="K6896" s="1" t="n">
        <v>7894900660333</v>
      </c>
      <c r="L6896" s="1" t="s">
        <v>5780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7" t="n">
        <v>46207</v>
      </c>
      <c r="C6897" s="1" t="n">
        <v>1</v>
      </c>
      <c r="D6897" s="1" t="s">
        <v>3781</v>
      </c>
      <c r="E6897" s="1" t="n">
        <v>1705</v>
      </c>
      <c r="F6897" s="1" t="s">
        <v>173</v>
      </c>
      <c r="I6897" s="1" t="n">
        <v>1184135</v>
      </c>
      <c r="J6897" s="1" t="n">
        <v>29748</v>
      </c>
      <c r="K6897" s="1" t="n">
        <v>70847033301</v>
      </c>
      <c r="L6897" s="1" t="s">
        <v>4486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7" t="n">
        <v>46207</v>
      </c>
      <c r="C6898" s="1" t="n">
        <v>1</v>
      </c>
      <c r="D6898" s="1" t="s">
        <v>3781</v>
      </c>
      <c r="E6898" s="1" t="n">
        <v>1705</v>
      </c>
      <c r="F6898" s="1" t="s">
        <v>173</v>
      </c>
      <c r="I6898" s="1" t="n">
        <v>1184135</v>
      </c>
      <c r="J6898" s="1" t="n">
        <v>45809</v>
      </c>
      <c r="K6898" s="1" t="n">
        <v>7896045505319</v>
      </c>
      <c r="L6898" s="1" t="s">
        <v>5781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7" t="n">
        <v>46207</v>
      </c>
      <c r="C6899" s="1" t="n">
        <v>1</v>
      </c>
      <c r="D6899" s="1" t="s">
        <v>3781</v>
      </c>
      <c r="E6899" s="1" t="n">
        <v>1705</v>
      </c>
      <c r="F6899" s="1" t="s">
        <v>173</v>
      </c>
      <c r="I6899" s="1" t="n">
        <v>1184135</v>
      </c>
      <c r="J6899" s="1" t="n">
        <v>49937</v>
      </c>
      <c r="K6899" s="1" t="n">
        <v>7898367984346</v>
      </c>
      <c r="L6899" s="1" t="s">
        <v>5783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7" t="n">
        <v>46207</v>
      </c>
      <c r="C6900" s="1" t="n">
        <v>1</v>
      </c>
      <c r="D6900" s="1" t="s">
        <v>3781</v>
      </c>
      <c r="E6900" s="1" t="n">
        <v>1705</v>
      </c>
      <c r="F6900" s="1" t="s">
        <v>173</v>
      </c>
      <c r="I6900" s="1" t="n">
        <v>1184135</v>
      </c>
      <c r="J6900" s="1" t="n">
        <v>51813</v>
      </c>
      <c r="K6900" s="1" t="n">
        <v>7896045506590</v>
      </c>
      <c r="L6900" s="1" t="s">
        <v>5784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7" t="n">
        <v>46207</v>
      </c>
      <c r="C6901" s="1" t="n">
        <v>1</v>
      </c>
      <c r="D6901" s="1" t="s">
        <v>3781</v>
      </c>
      <c r="E6901" s="1" t="n">
        <v>1705</v>
      </c>
      <c r="F6901" s="1" t="s">
        <v>173</v>
      </c>
      <c r="I6901" s="1" t="n">
        <v>1184135</v>
      </c>
      <c r="J6901" s="1" t="n">
        <v>60013</v>
      </c>
      <c r="K6901" s="1" t="n">
        <v>1220000250147</v>
      </c>
      <c r="L6901" s="1" t="s">
        <v>4494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7" t="n">
        <v>46207</v>
      </c>
      <c r="C6902" s="1" t="n">
        <v>1</v>
      </c>
      <c r="D6902" s="1" t="s">
        <v>3781</v>
      </c>
      <c r="E6902" s="1" t="n">
        <v>1705</v>
      </c>
      <c r="F6902" s="1" t="s">
        <v>173</v>
      </c>
      <c r="I6902" s="1" t="n">
        <v>1184135</v>
      </c>
      <c r="J6902" s="1" t="n">
        <v>62624</v>
      </c>
      <c r="K6902" s="1" t="n">
        <v>7896045506873</v>
      </c>
      <c r="L6902" s="1" t="s">
        <v>5786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7" t="n">
        <v>46207</v>
      </c>
      <c r="C6903" s="1" t="n">
        <v>1</v>
      </c>
      <c r="D6903" s="1" t="s">
        <v>3781</v>
      </c>
      <c r="E6903" s="1" t="n">
        <v>1705</v>
      </c>
      <c r="F6903" s="1" t="s">
        <v>173</v>
      </c>
      <c r="I6903" s="1" t="n">
        <v>1184135</v>
      </c>
      <c r="J6903" s="1" t="n">
        <v>66038</v>
      </c>
      <c r="K6903" s="1" t="n">
        <v>7898938890076</v>
      </c>
      <c r="L6903" s="1" t="s">
        <v>4496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7" t="n">
        <v>46207</v>
      </c>
      <c r="C6904" s="1" t="n">
        <v>1</v>
      </c>
      <c r="D6904" s="1" t="s">
        <v>3781</v>
      </c>
      <c r="E6904" s="1" t="n">
        <v>1705</v>
      </c>
      <c r="F6904" s="1" t="s">
        <v>173</v>
      </c>
      <c r="I6904" s="1" t="n">
        <v>1184135</v>
      </c>
      <c r="J6904" s="1" t="n">
        <v>79334</v>
      </c>
      <c r="K6904" s="1" t="n">
        <v>7894900531305</v>
      </c>
      <c r="L6904" s="1" t="s">
        <v>6296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7" t="n">
        <v>46207</v>
      </c>
      <c r="C6905" s="1" t="n">
        <v>1</v>
      </c>
      <c r="D6905" s="1" t="s">
        <v>3781</v>
      </c>
      <c r="E6905" s="1" t="n">
        <v>1705</v>
      </c>
      <c r="F6905" s="1" t="s">
        <v>173</v>
      </c>
      <c r="I6905" s="1" t="n">
        <v>1184135</v>
      </c>
      <c r="J6905" s="1" t="n">
        <v>79795</v>
      </c>
      <c r="K6905" s="1" t="n">
        <v>7894900530308</v>
      </c>
      <c r="L6905" s="1" t="s">
        <v>6297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7" t="n">
        <v>46207</v>
      </c>
      <c r="C6906" s="1" t="n">
        <v>1</v>
      </c>
      <c r="D6906" s="1" t="s">
        <v>3781</v>
      </c>
      <c r="E6906" s="1" t="n">
        <v>1672</v>
      </c>
      <c r="F6906" s="1" t="s">
        <v>171</v>
      </c>
      <c r="I6906" s="1" t="n">
        <v>1385956</v>
      </c>
      <c r="J6906" s="1" t="n">
        <v>101308</v>
      </c>
      <c r="K6906" s="1" t="n">
        <v>7896579330098</v>
      </c>
      <c r="L6906" s="1" t="s">
        <v>4805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7" t="n">
        <v>46207</v>
      </c>
      <c r="C6907" s="1" t="n">
        <v>1</v>
      </c>
      <c r="D6907" s="1" t="s">
        <v>3781</v>
      </c>
      <c r="E6907" s="1" t="n">
        <v>1672</v>
      </c>
      <c r="F6907" s="1" t="s">
        <v>171</v>
      </c>
      <c r="I6907" s="1" t="n">
        <v>1385956</v>
      </c>
      <c r="J6907" s="1" t="n">
        <v>103165</v>
      </c>
      <c r="K6907" s="1" t="n">
        <v>7896579310106</v>
      </c>
      <c r="L6907" s="1" t="s">
        <v>4808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7" t="n">
        <v>46207</v>
      </c>
      <c r="C6908" s="1" t="n">
        <v>1</v>
      </c>
      <c r="D6908" s="1" t="s">
        <v>3781</v>
      </c>
      <c r="E6908" s="1" t="n">
        <v>1672</v>
      </c>
      <c r="F6908" s="1" t="s">
        <v>171</v>
      </c>
      <c r="I6908" s="1" t="n">
        <v>1385956</v>
      </c>
      <c r="J6908" s="1" t="n">
        <v>103940</v>
      </c>
      <c r="K6908" s="1" t="n">
        <v>7896579330081</v>
      </c>
      <c r="L6908" s="1" t="s">
        <v>5794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7" t="n">
        <v>46207</v>
      </c>
      <c r="C6909" s="1" t="n">
        <v>1</v>
      </c>
      <c r="D6909" s="1" t="s">
        <v>3781</v>
      </c>
      <c r="E6909" s="1" t="n">
        <v>1672</v>
      </c>
      <c r="F6909" s="1" t="s">
        <v>171</v>
      </c>
      <c r="I6909" s="1" t="n">
        <v>1385956</v>
      </c>
      <c r="J6909" s="1" t="n">
        <v>103941</v>
      </c>
      <c r="K6909" s="1" t="n">
        <v>7896579330036</v>
      </c>
      <c r="L6909" s="1" t="s">
        <v>6456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7" t="n">
        <v>46207</v>
      </c>
      <c r="C6910" s="1" t="n">
        <v>1</v>
      </c>
      <c r="D6910" s="1" t="s">
        <v>3781</v>
      </c>
      <c r="E6910" s="1" t="n">
        <v>1672</v>
      </c>
      <c r="F6910" s="1" t="s">
        <v>171</v>
      </c>
      <c r="I6910" s="1" t="n">
        <v>1385956</v>
      </c>
      <c r="J6910" s="1" t="n">
        <v>104355</v>
      </c>
      <c r="K6910" s="1" t="n">
        <v>7896579380116</v>
      </c>
      <c r="L6910" s="1" t="s">
        <v>4809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7" t="n">
        <v>46207</v>
      </c>
      <c r="C6911" s="1" t="n">
        <v>1</v>
      </c>
      <c r="D6911" s="1" t="s">
        <v>3781</v>
      </c>
      <c r="E6911" s="1" t="n">
        <v>1672</v>
      </c>
      <c r="F6911" s="1" t="s">
        <v>171</v>
      </c>
      <c r="I6911" s="1" t="n">
        <v>1385956</v>
      </c>
      <c r="J6911" s="1" t="n">
        <v>106239</v>
      </c>
      <c r="K6911" s="1" t="n">
        <v>7896579390016</v>
      </c>
      <c r="L6911" s="1" t="s">
        <v>5795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7" t="n">
        <v>46207</v>
      </c>
      <c r="C6912" s="1" t="n">
        <v>1</v>
      </c>
      <c r="D6912" s="1" t="s">
        <v>3781</v>
      </c>
      <c r="E6912" s="1" t="n">
        <v>1672</v>
      </c>
      <c r="F6912" s="1" t="s">
        <v>171</v>
      </c>
      <c r="I6912" s="1" t="n">
        <v>1385956</v>
      </c>
      <c r="J6912" s="1" t="n">
        <v>10834</v>
      </c>
      <c r="K6912" s="1" t="n">
        <v>7896579320129</v>
      </c>
      <c r="L6912" s="1" t="s">
        <v>4810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7" t="n">
        <v>46207</v>
      </c>
      <c r="C6913" s="1" t="n">
        <v>1</v>
      </c>
      <c r="D6913" s="1" t="s">
        <v>3781</v>
      </c>
      <c r="E6913" s="1" t="n">
        <v>1672</v>
      </c>
      <c r="F6913" s="1" t="s">
        <v>171</v>
      </c>
      <c r="I6913" s="1" t="n">
        <v>1385956</v>
      </c>
      <c r="J6913" s="1" t="n">
        <v>12755</v>
      </c>
      <c r="K6913" s="1" t="n">
        <v>7896520027190</v>
      </c>
      <c r="L6913" s="1" t="s">
        <v>4811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7" t="n">
        <v>46207</v>
      </c>
      <c r="C6914" s="1" t="n">
        <v>1</v>
      </c>
      <c r="D6914" s="1" t="s">
        <v>3781</v>
      </c>
      <c r="E6914" s="1" t="n">
        <v>1672</v>
      </c>
      <c r="F6914" s="1" t="s">
        <v>171</v>
      </c>
      <c r="I6914" s="1" t="n">
        <v>1385956</v>
      </c>
      <c r="J6914" s="1" t="n">
        <v>13184</v>
      </c>
      <c r="K6914" s="1" t="n">
        <v>7896579310113</v>
      </c>
      <c r="L6914" s="1" t="s">
        <v>4812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7" t="n">
        <v>46207</v>
      </c>
      <c r="C6915" s="1" t="n">
        <v>1</v>
      </c>
      <c r="D6915" s="1" t="s">
        <v>3781</v>
      </c>
      <c r="E6915" s="1" t="n">
        <v>1672</v>
      </c>
      <c r="F6915" s="1" t="s">
        <v>171</v>
      </c>
      <c r="I6915" s="1" t="n">
        <v>1385956</v>
      </c>
      <c r="J6915" s="1" t="n">
        <v>13228</v>
      </c>
      <c r="K6915" s="1" t="n">
        <v>7896520026261</v>
      </c>
      <c r="L6915" s="1" t="s">
        <v>4813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7" t="n">
        <v>46207</v>
      </c>
      <c r="C6916" s="1" t="n">
        <v>1</v>
      </c>
      <c r="D6916" s="1" t="s">
        <v>3781</v>
      </c>
      <c r="E6916" s="1" t="n">
        <v>1672</v>
      </c>
      <c r="F6916" s="1" t="s">
        <v>171</v>
      </c>
      <c r="I6916" s="1" t="n">
        <v>1385956</v>
      </c>
      <c r="J6916" s="1" t="n">
        <v>13798</v>
      </c>
      <c r="K6916" s="1" t="n">
        <v>7896520025974</v>
      </c>
      <c r="L6916" s="1" t="s">
        <v>5322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7" t="n">
        <v>46207</v>
      </c>
      <c r="C6917" s="1" t="n">
        <v>1</v>
      </c>
      <c r="D6917" s="1" t="s">
        <v>3781</v>
      </c>
      <c r="E6917" s="1" t="n">
        <v>1672</v>
      </c>
      <c r="F6917" s="1" t="s">
        <v>171</v>
      </c>
      <c r="I6917" s="1" t="n">
        <v>1385956</v>
      </c>
      <c r="J6917" s="1" t="n">
        <v>14974</v>
      </c>
      <c r="K6917" s="1" t="n">
        <v>7896579380123</v>
      </c>
      <c r="L6917" s="1" t="s">
        <v>4814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7" t="n">
        <v>46207</v>
      </c>
      <c r="C6918" s="1" t="n">
        <v>1</v>
      </c>
      <c r="D6918" s="1" t="s">
        <v>3781</v>
      </c>
      <c r="E6918" s="1" t="n">
        <v>1672</v>
      </c>
      <c r="F6918" s="1" t="s">
        <v>171</v>
      </c>
      <c r="I6918" s="1" t="n">
        <v>1385956</v>
      </c>
      <c r="J6918" s="1" t="n">
        <v>27381</v>
      </c>
      <c r="K6918" s="1" t="n">
        <v>7896004401843</v>
      </c>
      <c r="L6918" s="1" t="s">
        <v>6457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7" t="n">
        <v>46207</v>
      </c>
      <c r="C6919" s="1" t="n">
        <v>1</v>
      </c>
      <c r="D6919" s="1" t="s">
        <v>3781</v>
      </c>
      <c r="E6919" s="1" t="n">
        <v>1672</v>
      </c>
      <c r="F6919" s="1" t="s">
        <v>171</v>
      </c>
      <c r="I6919" s="1" t="n">
        <v>1385956</v>
      </c>
      <c r="J6919" s="1" t="n">
        <v>31622</v>
      </c>
      <c r="K6919" s="1" t="n">
        <v>7896579370032</v>
      </c>
      <c r="L6919" s="1" t="s">
        <v>6458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7" t="n">
        <v>46207</v>
      </c>
      <c r="C6920" s="1" t="n">
        <v>1</v>
      </c>
      <c r="D6920" s="1" t="s">
        <v>3781</v>
      </c>
      <c r="E6920" s="1" t="n">
        <v>1672</v>
      </c>
      <c r="F6920" s="1" t="s">
        <v>171</v>
      </c>
      <c r="I6920" s="1" t="n">
        <v>1385956</v>
      </c>
      <c r="J6920" s="1" t="n">
        <v>35007</v>
      </c>
      <c r="K6920" s="1" t="n">
        <v>7896579340110</v>
      </c>
      <c r="L6920" s="1" t="s">
        <v>6459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7" t="n">
        <v>46207</v>
      </c>
      <c r="C6921" s="1" t="n">
        <v>1</v>
      </c>
      <c r="D6921" s="1" t="s">
        <v>3781</v>
      </c>
      <c r="E6921" s="1" t="n">
        <v>1672</v>
      </c>
      <c r="F6921" s="1" t="s">
        <v>171</v>
      </c>
      <c r="I6921" s="1" t="n">
        <v>1385956</v>
      </c>
      <c r="J6921" s="1" t="n">
        <v>35008</v>
      </c>
      <c r="K6921" s="1" t="n">
        <v>7896579350256</v>
      </c>
      <c r="L6921" s="1" t="s">
        <v>6460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7" t="n">
        <v>46207</v>
      </c>
      <c r="C6922" s="1" t="n">
        <v>1</v>
      </c>
      <c r="D6922" s="1" t="s">
        <v>3781</v>
      </c>
      <c r="E6922" s="1" t="n">
        <v>1672</v>
      </c>
      <c r="F6922" s="1" t="s">
        <v>171</v>
      </c>
      <c r="I6922" s="1" t="n">
        <v>1385956</v>
      </c>
      <c r="J6922" s="1" t="n">
        <v>37153</v>
      </c>
      <c r="K6922" s="1" t="n">
        <v>7896579310311</v>
      </c>
      <c r="L6922" s="1" t="s">
        <v>6461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7" t="n">
        <v>46207</v>
      </c>
      <c r="C6923" s="1" t="n">
        <v>1</v>
      </c>
      <c r="D6923" s="1" t="s">
        <v>3781</v>
      </c>
      <c r="E6923" s="1" t="n">
        <v>1672</v>
      </c>
      <c r="F6923" s="1" t="s">
        <v>171</v>
      </c>
      <c r="I6923" s="1" t="n">
        <v>1385956</v>
      </c>
      <c r="J6923" s="1" t="n">
        <v>37154</v>
      </c>
      <c r="K6923" s="1" t="n">
        <v>7896579310601</v>
      </c>
      <c r="L6923" s="1" t="s">
        <v>4816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7" t="n">
        <v>46207</v>
      </c>
      <c r="C6924" s="1" t="n">
        <v>1</v>
      </c>
      <c r="D6924" s="1" t="s">
        <v>3781</v>
      </c>
      <c r="E6924" s="1" t="n">
        <v>1672</v>
      </c>
      <c r="F6924" s="1" t="s">
        <v>171</v>
      </c>
      <c r="I6924" s="1" t="n">
        <v>1385956</v>
      </c>
      <c r="J6924" s="1" t="n">
        <v>37156</v>
      </c>
      <c r="K6924" s="1" t="n">
        <v>7896579310502</v>
      </c>
      <c r="L6924" s="1" t="s">
        <v>4817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7" t="n">
        <v>46207</v>
      </c>
      <c r="C6925" s="1" t="n">
        <v>1</v>
      </c>
      <c r="D6925" s="1" t="s">
        <v>3781</v>
      </c>
      <c r="E6925" s="1" t="n">
        <v>1672</v>
      </c>
      <c r="F6925" s="1" t="s">
        <v>171</v>
      </c>
      <c r="I6925" s="1" t="n">
        <v>1385956</v>
      </c>
      <c r="J6925" s="1" t="n">
        <v>37157</v>
      </c>
      <c r="K6925" s="1" t="n">
        <v>7896579310403</v>
      </c>
      <c r="L6925" s="1" t="s">
        <v>4818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7" t="n">
        <v>46207</v>
      </c>
      <c r="C6926" s="1" t="n">
        <v>1</v>
      </c>
      <c r="D6926" s="1" t="s">
        <v>3781</v>
      </c>
      <c r="E6926" s="1" t="n">
        <v>1672</v>
      </c>
      <c r="F6926" s="1" t="s">
        <v>171</v>
      </c>
      <c r="I6926" s="1" t="n">
        <v>1385956</v>
      </c>
      <c r="J6926" s="1" t="n">
        <v>37158</v>
      </c>
      <c r="K6926" s="1" t="n">
        <v>7896579310304</v>
      </c>
      <c r="L6926" s="1" t="s">
        <v>4819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7" t="n">
        <v>46207</v>
      </c>
      <c r="C6927" s="1" t="n">
        <v>1</v>
      </c>
      <c r="D6927" s="1" t="s">
        <v>3781</v>
      </c>
      <c r="E6927" s="1" t="n">
        <v>1672</v>
      </c>
      <c r="F6927" s="1" t="s">
        <v>171</v>
      </c>
      <c r="I6927" s="1" t="n">
        <v>1385956</v>
      </c>
      <c r="J6927" s="1" t="n">
        <v>37507</v>
      </c>
      <c r="K6927" s="1" t="n">
        <v>7896579310854</v>
      </c>
      <c r="L6927" s="1" t="s">
        <v>4806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7" t="n">
        <v>46207</v>
      </c>
      <c r="C6928" s="1" t="n">
        <v>1</v>
      </c>
      <c r="D6928" s="1" t="s">
        <v>3781</v>
      </c>
      <c r="E6928" s="1" t="n">
        <v>1672</v>
      </c>
      <c r="F6928" s="1" t="s">
        <v>171</v>
      </c>
      <c r="I6928" s="1" t="n">
        <v>1385956</v>
      </c>
      <c r="J6928" s="1" t="n">
        <v>38315</v>
      </c>
      <c r="K6928" s="1" t="n">
        <v>7896579320242</v>
      </c>
      <c r="L6928" s="1" t="s">
        <v>4820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7" t="n">
        <v>46207</v>
      </c>
      <c r="C6929" s="1" t="n">
        <v>1</v>
      </c>
      <c r="D6929" s="1" t="s">
        <v>3781</v>
      </c>
      <c r="E6929" s="1" t="n">
        <v>1672</v>
      </c>
      <c r="F6929" s="1" t="s">
        <v>171</v>
      </c>
      <c r="I6929" s="1" t="n">
        <v>1385956</v>
      </c>
      <c r="J6929" s="1" t="n">
        <v>38539</v>
      </c>
      <c r="K6929" s="1" t="n">
        <v>7896579320235</v>
      </c>
      <c r="L6929" s="1" t="s">
        <v>4821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7" t="n">
        <v>46207</v>
      </c>
      <c r="C6930" s="1" t="n">
        <v>1</v>
      </c>
      <c r="D6930" s="1" t="s">
        <v>3781</v>
      </c>
      <c r="E6930" s="1" t="n">
        <v>1672</v>
      </c>
      <c r="F6930" s="1" t="s">
        <v>171</v>
      </c>
      <c r="I6930" s="1" t="n">
        <v>1385956</v>
      </c>
      <c r="J6930" s="1" t="n">
        <v>43140</v>
      </c>
      <c r="K6930" s="1" t="n">
        <v>7896579310847</v>
      </c>
      <c r="L6930" s="1" t="s">
        <v>6462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7" t="n">
        <v>46207</v>
      </c>
      <c r="C6931" s="1" t="n">
        <v>1</v>
      </c>
      <c r="D6931" s="1" t="s">
        <v>3781</v>
      </c>
      <c r="E6931" s="1" t="n">
        <v>1672</v>
      </c>
      <c r="F6931" s="1" t="s">
        <v>171</v>
      </c>
      <c r="I6931" s="1" t="n">
        <v>1385956</v>
      </c>
      <c r="J6931" s="1" t="n">
        <v>45144</v>
      </c>
      <c r="K6931" s="1" t="n">
        <v>7896579350164</v>
      </c>
      <c r="L6931" s="1" t="s">
        <v>6463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7" t="n">
        <v>46207</v>
      </c>
      <c r="C6932" s="1" t="n">
        <v>1</v>
      </c>
      <c r="D6932" s="1" t="s">
        <v>3781</v>
      </c>
      <c r="E6932" s="1" t="n">
        <v>1672</v>
      </c>
      <c r="F6932" s="1" t="s">
        <v>171</v>
      </c>
      <c r="I6932" s="1" t="n">
        <v>1385956</v>
      </c>
      <c r="J6932" s="1" t="n">
        <v>48645</v>
      </c>
      <c r="K6932" s="1" t="n">
        <v>7896579320303</v>
      </c>
      <c r="L6932" s="1" t="s">
        <v>6464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7" t="n">
        <v>46207</v>
      </c>
      <c r="C6933" s="1" t="n">
        <v>1</v>
      </c>
      <c r="D6933" s="1" t="s">
        <v>3781</v>
      </c>
      <c r="E6933" s="1" t="n">
        <v>1672</v>
      </c>
      <c r="F6933" s="1" t="s">
        <v>171</v>
      </c>
      <c r="I6933" s="1" t="n">
        <v>1385956</v>
      </c>
      <c r="J6933" s="1" t="n">
        <v>48646</v>
      </c>
      <c r="K6933" s="1" t="n">
        <v>7896579380178</v>
      </c>
      <c r="L6933" s="1" t="s">
        <v>6465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7" t="n">
        <v>46207</v>
      </c>
      <c r="C6934" s="1" t="n">
        <v>1</v>
      </c>
      <c r="D6934" s="1" t="s">
        <v>3781</v>
      </c>
      <c r="E6934" s="1" t="n">
        <v>1672</v>
      </c>
      <c r="F6934" s="1" t="s">
        <v>171</v>
      </c>
      <c r="I6934" s="1" t="n">
        <v>1385956</v>
      </c>
      <c r="J6934" s="1" t="n">
        <v>53441</v>
      </c>
      <c r="K6934" s="1" t="n">
        <v>7896579340165</v>
      </c>
      <c r="L6934" s="1" t="s">
        <v>5326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7" t="n">
        <v>46207</v>
      </c>
      <c r="C6935" s="1" t="n">
        <v>1</v>
      </c>
      <c r="D6935" s="1" t="s">
        <v>3781</v>
      </c>
      <c r="E6935" s="1" t="n">
        <v>1672</v>
      </c>
      <c r="F6935" s="1" t="s">
        <v>171</v>
      </c>
      <c r="I6935" s="1" t="n">
        <v>1385956</v>
      </c>
      <c r="J6935" s="1" t="n">
        <v>61503</v>
      </c>
      <c r="K6935" s="1" t="n">
        <v>7896579310915</v>
      </c>
      <c r="L6935" s="1" t="s">
        <v>4822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7" t="n">
        <v>46207</v>
      </c>
      <c r="C6936" s="1" t="n">
        <v>1</v>
      </c>
      <c r="D6936" s="1" t="s">
        <v>3781</v>
      </c>
      <c r="E6936" s="1" t="n">
        <v>1672</v>
      </c>
      <c r="F6936" s="1" t="s">
        <v>171</v>
      </c>
      <c r="I6936" s="1" t="n">
        <v>1385956</v>
      </c>
      <c r="J6936" s="1" t="n">
        <v>65610</v>
      </c>
      <c r="K6936" s="1" t="n">
        <v>7896579340172</v>
      </c>
      <c r="L6936" s="1" t="s">
        <v>6466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7" t="n">
        <v>46207</v>
      </c>
      <c r="C6937" s="1" t="n">
        <v>1</v>
      </c>
      <c r="D6937" s="1" t="s">
        <v>3781</v>
      </c>
      <c r="E6937" s="1" t="n">
        <v>1672</v>
      </c>
      <c r="F6937" s="1" t="s">
        <v>171</v>
      </c>
      <c r="I6937" s="1" t="n">
        <v>1385956</v>
      </c>
      <c r="J6937" s="1" t="n">
        <v>78779</v>
      </c>
      <c r="K6937" s="1" t="n">
        <v>7899465202042</v>
      </c>
      <c r="L6937" s="1" t="s">
        <v>4823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7" t="n">
        <v>46207</v>
      </c>
      <c r="C6938" s="1" t="n">
        <v>1</v>
      </c>
      <c r="D6938" s="1" t="s">
        <v>3781</v>
      </c>
      <c r="E6938" s="1" t="n">
        <v>1672</v>
      </c>
      <c r="F6938" s="1" t="s">
        <v>171</v>
      </c>
      <c r="I6938" s="1" t="n">
        <v>1385956</v>
      </c>
      <c r="J6938" s="1" t="n">
        <v>79952</v>
      </c>
      <c r="K6938" s="1" t="n">
        <v>7896579390085</v>
      </c>
      <c r="L6938" s="1" t="s">
        <v>6467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7" t="n">
        <v>46207</v>
      </c>
      <c r="C6939" s="1" t="n">
        <v>1</v>
      </c>
      <c r="D6939" s="1" t="s">
        <v>3781</v>
      </c>
      <c r="E6939" s="1" t="n">
        <v>1613</v>
      </c>
      <c r="F6939" s="1" t="s">
        <v>240</v>
      </c>
      <c r="I6939" s="1" t="n">
        <v>1603506</v>
      </c>
      <c r="J6939" s="1" t="n">
        <v>100045</v>
      </c>
      <c r="K6939" s="1" t="n">
        <v>46</v>
      </c>
      <c r="L6939" s="1" t="s">
        <v>4360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7" t="n">
        <v>46207</v>
      </c>
      <c r="C6940" s="1" t="n">
        <v>1</v>
      </c>
      <c r="D6940" s="1" t="s">
        <v>3781</v>
      </c>
      <c r="E6940" s="1" t="n">
        <v>1613</v>
      </c>
      <c r="F6940" s="1" t="s">
        <v>240</v>
      </c>
      <c r="I6940" s="1" t="n">
        <v>1603506</v>
      </c>
      <c r="J6940" s="1" t="n">
        <v>100052</v>
      </c>
      <c r="K6940" s="1" t="n">
        <v>53</v>
      </c>
      <c r="L6940" s="1" t="s">
        <v>4938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7" t="n">
        <v>46207</v>
      </c>
      <c r="C6941" s="1" t="n">
        <v>1</v>
      </c>
      <c r="D6941" s="1" t="s">
        <v>3781</v>
      </c>
      <c r="E6941" s="1" t="n">
        <v>1613</v>
      </c>
      <c r="F6941" s="1" t="s">
        <v>240</v>
      </c>
      <c r="I6941" s="1" t="n">
        <v>1603506</v>
      </c>
      <c r="J6941" s="1" t="n">
        <v>100073</v>
      </c>
      <c r="K6941" s="1" t="n">
        <v>74</v>
      </c>
      <c r="L6941" s="1" t="s">
        <v>4939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7" t="n">
        <v>46207</v>
      </c>
      <c r="C6942" s="1" t="n">
        <v>1</v>
      </c>
      <c r="D6942" s="1" t="s">
        <v>3781</v>
      </c>
      <c r="E6942" s="1" t="n">
        <v>1613</v>
      </c>
      <c r="F6942" s="1" t="s">
        <v>240</v>
      </c>
      <c r="I6942" s="1" t="n">
        <v>1603506</v>
      </c>
      <c r="J6942" s="1" t="n">
        <v>102407</v>
      </c>
      <c r="K6942" s="1" t="n">
        <v>7893000394117</v>
      </c>
      <c r="L6942" s="1" t="s">
        <v>4940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7" t="n">
        <v>46207</v>
      </c>
      <c r="C6943" s="1" t="n">
        <v>1</v>
      </c>
      <c r="D6943" s="1" t="s">
        <v>3781</v>
      </c>
      <c r="E6943" s="1" t="n">
        <v>1613</v>
      </c>
      <c r="F6943" s="1" t="s">
        <v>240</v>
      </c>
      <c r="I6943" s="1" t="n">
        <v>1603506</v>
      </c>
      <c r="J6943" s="1" t="n">
        <v>102408</v>
      </c>
      <c r="K6943" s="1" t="n">
        <v>7891515602918</v>
      </c>
      <c r="L6943" s="1" t="s">
        <v>4551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7" t="n">
        <v>46207</v>
      </c>
      <c r="C6944" s="1" t="n">
        <v>1</v>
      </c>
      <c r="D6944" s="1" t="s">
        <v>3781</v>
      </c>
      <c r="E6944" s="1" t="n">
        <v>1613</v>
      </c>
      <c r="F6944" s="1" t="s">
        <v>240</v>
      </c>
      <c r="I6944" s="1" t="n">
        <v>1603506</v>
      </c>
      <c r="J6944" s="1" t="n">
        <v>105663</v>
      </c>
      <c r="K6944" s="1" t="n">
        <v>7893000980006</v>
      </c>
      <c r="L6944" s="1" t="s">
        <v>4949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7" t="n">
        <v>46207</v>
      </c>
      <c r="C6945" s="1" t="n">
        <v>1</v>
      </c>
      <c r="D6945" s="1" t="s">
        <v>3781</v>
      </c>
      <c r="E6945" s="1" t="n">
        <v>1613</v>
      </c>
      <c r="F6945" s="1" t="s">
        <v>240</v>
      </c>
      <c r="I6945" s="1" t="n">
        <v>1603506</v>
      </c>
      <c r="J6945" s="1" t="n">
        <v>20759</v>
      </c>
      <c r="K6945" s="1" t="n">
        <v>7893000382961</v>
      </c>
      <c r="L6945" s="1" t="s">
        <v>4961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7" t="n">
        <v>46207</v>
      </c>
      <c r="C6946" s="1" t="n">
        <v>1</v>
      </c>
      <c r="D6946" s="1" t="s">
        <v>3781</v>
      </c>
      <c r="E6946" s="1" t="n">
        <v>1613</v>
      </c>
      <c r="F6946" s="1" t="s">
        <v>240</v>
      </c>
      <c r="I6946" s="1" t="n">
        <v>1603506</v>
      </c>
      <c r="J6946" s="1" t="n">
        <v>23694</v>
      </c>
      <c r="K6946" s="1" t="n">
        <v>7891515474737</v>
      </c>
      <c r="L6946" s="1" t="s">
        <v>4962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7" t="n">
        <v>46207</v>
      </c>
      <c r="C6947" s="1" t="n">
        <v>1</v>
      </c>
      <c r="D6947" s="1" t="s">
        <v>3781</v>
      </c>
      <c r="E6947" s="1" t="n">
        <v>1613</v>
      </c>
      <c r="F6947" s="1" t="s">
        <v>240</v>
      </c>
      <c r="I6947" s="1" t="n">
        <v>1603506</v>
      </c>
      <c r="J6947" s="1" t="n">
        <v>23695</v>
      </c>
      <c r="K6947" s="1" t="n">
        <v>7891515474126</v>
      </c>
      <c r="L6947" s="1" t="s">
        <v>4963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7" t="n">
        <v>46207</v>
      </c>
      <c r="C6948" s="1" t="n">
        <v>1</v>
      </c>
      <c r="D6948" s="1" t="s">
        <v>3781</v>
      </c>
      <c r="E6948" s="1" t="n">
        <v>1613</v>
      </c>
      <c r="F6948" s="1" t="s">
        <v>240</v>
      </c>
      <c r="I6948" s="1" t="n">
        <v>1603506</v>
      </c>
      <c r="J6948" s="1" t="n">
        <v>31340</v>
      </c>
      <c r="K6948" s="1" t="n">
        <v>7893000025653</v>
      </c>
      <c r="L6948" s="1" t="s">
        <v>4968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7" t="n">
        <v>46207</v>
      </c>
      <c r="C6949" s="1" t="n">
        <v>1</v>
      </c>
      <c r="D6949" s="1" t="s">
        <v>3781</v>
      </c>
      <c r="E6949" s="1" t="n">
        <v>1613</v>
      </c>
      <c r="F6949" s="1" t="s">
        <v>240</v>
      </c>
      <c r="I6949" s="1" t="n">
        <v>1603506</v>
      </c>
      <c r="J6949" s="1" t="n">
        <v>55506</v>
      </c>
      <c r="K6949" s="1" t="n">
        <v>7891515598259</v>
      </c>
      <c r="L6949" s="1" t="s">
        <v>6468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7" t="n">
        <v>46207</v>
      </c>
      <c r="C6950" s="1" t="n">
        <v>1</v>
      </c>
      <c r="D6950" s="1" t="s">
        <v>3781</v>
      </c>
      <c r="E6950" s="1" t="n">
        <v>1613</v>
      </c>
      <c r="F6950" s="1" t="s">
        <v>240</v>
      </c>
      <c r="I6950" s="1" t="n">
        <v>1603506</v>
      </c>
      <c r="J6950" s="1" t="n">
        <v>55565</v>
      </c>
      <c r="K6950" s="1" t="n">
        <v>7891515598266</v>
      </c>
      <c r="L6950" s="1" t="s">
        <v>6082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7" t="n">
        <v>46207</v>
      </c>
      <c r="C6951" s="1" t="n">
        <v>1</v>
      </c>
      <c r="D6951" s="1" t="s">
        <v>3781</v>
      </c>
      <c r="E6951" s="1" t="n">
        <v>1613</v>
      </c>
      <c r="F6951" s="1" t="s">
        <v>240</v>
      </c>
      <c r="I6951" s="1" t="n">
        <v>1603506</v>
      </c>
      <c r="J6951" s="1" t="n">
        <v>67343</v>
      </c>
      <c r="K6951" s="1" t="n">
        <v>7891515622633</v>
      </c>
      <c r="L6951" s="1" t="s">
        <v>6469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7" t="n">
        <v>46207</v>
      </c>
      <c r="C6952" s="1" t="n">
        <v>1</v>
      </c>
      <c r="D6952" s="1" t="s">
        <v>3781</v>
      </c>
      <c r="E6952" s="1" t="n">
        <v>1705</v>
      </c>
      <c r="F6952" s="1" t="s">
        <v>173</v>
      </c>
      <c r="I6952" s="1" t="n">
        <v>1910367</v>
      </c>
      <c r="J6952" s="1" t="n">
        <v>32286</v>
      </c>
      <c r="K6952" s="1" t="n">
        <v>78939790</v>
      </c>
      <c r="L6952" s="1" t="s">
        <v>4525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7" t="n">
        <v>46207</v>
      </c>
      <c r="C6953" s="1" t="n">
        <v>1</v>
      </c>
      <c r="D6953" s="1" t="s">
        <v>3781</v>
      </c>
      <c r="E6953" s="1" t="n">
        <v>1705</v>
      </c>
      <c r="F6953" s="1" t="s">
        <v>173</v>
      </c>
      <c r="I6953" s="1" t="n">
        <v>1910367</v>
      </c>
      <c r="J6953" s="1" t="n">
        <v>33254</v>
      </c>
      <c r="K6953" s="1" t="n">
        <v>7891098040985</v>
      </c>
      <c r="L6953" s="1" t="s">
        <v>6470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7" t="n">
        <v>46207</v>
      </c>
      <c r="C6954" s="1" t="n">
        <v>1</v>
      </c>
      <c r="D6954" s="1" t="s">
        <v>3781</v>
      </c>
      <c r="E6954" s="1" t="n">
        <v>1705</v>
      </c>
      <c r="F6954" s="1" t="s">
        <v>173</v>
      </c>
      <c r="I6954" s="1" t="n">
        <v>1910815</v>
      </c>
      <c r="J6954" s="1" t="n">
        <v>103139</v>
      </c>
      <c r="K6954" s="1" t="n">
        <v>7894900051759</v>
      </c>
      <c r="L6954" s="1" t="s">
        <v>4502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7" t="n">
        <v>46207</v>
      </c>
      <c r="C6955" s="1" t="n">
        <v>1</v>
      </c>
      <c r="D6955" s="1" t="s">
        <v>3781</v>
      </c>
      <c r="E6955" s="1" t="n">
        <v>1705</v>
      </c>
      <c r="F6955" s="1" t="s">
        <v>173</v>
      </c>
      <c r="I6955" s="1" t="n">
        <v>1910815</v>
      </c>
      <c r="J6955" s="1" t="n">
        <v>103140</v>
      </c>
      <c r="K6955" s="1" t="n">
        <v>7894900031751</v>
      </c>
      <c r="L6955" s="1" t="s">
        <v>5530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7" t="n">
        <v>46207</v>
      </c>
      <c r="C6956" s="1" t="n">
        <v>1</v>
      </c>
      <c r="D6956" s="1" t="s">
        <v>3781</v>
      </c>
      <c r="E6956" s="1" t="n">
        <v>1705</v>
      </c>
      <c r="F6956" s="1" t="s">
        <v>173</v>
      </c>
      <c r="I6956" s="1" t="n">
        <v>1910815</v>
      </c>
      <c r="J6956" s="1" t="n">
        <v>103146</v>
      </c>
      <c r="K6956" s="1" t="n">
        <v>7894900031515</v>
      </c>
      <c r="L6956" s="1" t="s">
        <v>4503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7" t="n">
        <v>46207</v>
      </c>
      <c r="C6957" s="1" t="n">
        <v>1</v>
      </c>
      <c r="D6957" s="1" t="s">
        <v>3781</v>
      </c>
      <c r="E6957" s="1" t="n">
        <v>1705</v>
      </c>
      <c r="F6957" s="1" t="s">
        <v>173</v>
      </c>
      <c r="I6957" s="1" t="n">
        <v>1910815</v>
      </c>
      <c r="J6957" s="1" t="n">
        <v>104472</v>
      </c>
      <c r="K6957" s="1" t="n">
        <v>7897105200038</v>
      </c>
      <c r="L6957" s="1" t="s">
        <v>4506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7" t="n">
        <v>46207</v>
      </c>
      <c r="C6958" s="1" t="n">
        <v>1</v>
      </c>
      <c r="D6958" s="1" t="s">
        <v>3781</v>
      </c>
      <c r="E6958" s="1" t="n">
        <v>1705</v>
      </c>
      <c r="F6958" s="1" t="s">
        <v>173</v>
      </c>
      <c r="I6958" s="1" t="n">
        <v>1910815</v>
      </c>
      <c r="J6958" s="1" t="n">
        <v>105323</v>
      </c>
      <c r="K6958" s="1" t="n">
        <v>7894900701753</v>
      </c>
      <c r="L6958" s="1" t="s">
        <v>4507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7" t="n">
        <v>46207</v>
      </c>
      <c r="C6959" s="1" t="n">
        <v>1</v>
      </c>
      <c r="D6959" s="1" t="s">
        <v>3781</v>
      </c>
      <c r="E6959" s="1" t="n">
        <v>1705</v>
      </c>
      <c r="F6959" s="1" t="s">
        <v>173</v>
      </c>
      <c r="I6959" s="1" t="n">
        <v>1910815</v>
      </c>
      <c r="J6959" s="1" t="n">
        <v>105670</v>
      </c>
      <c r="K6959" s="1" t="n">
        <v>7897105200137</v>
      </c>
      <c r="L6959" s="1" t="s">
        <v>4508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7" t="n">
        <v>46207</v>
      </c>
      <c r="C6960" s="1" t="n">
        <v>1</v>
      </c>
      <c r="D6960" s="1" t="s">
        <v>3781</v>
      </c>
      <c r="E6960" s="1" t="n">
        <v>1705</v>
      </c>
      <c r="F6960" s="1" t="s">
        <v>173</v>
      </c>
      <c r="I6960" s="1" t="n">
        <v>1910815</v>
      </c>
      <c r="J6960" s="1" t="n">
        <v>107100</v>
      </c>
      <c r="K6960" s="1" t="n">
        <v>7894900700015</v>
      </c>
      <c r="L6960" s="1" t="s">
        <v>4509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7" t="n">
        <v>46207</v>
      </c>
      <c r="C6961" s="1" t="n">
        <v>1</v>
      </c>
      <c r="D6961" s="1" t="s">
        <v>3781</v>
      </c>
      <c r="E6961" s="1" t="n">
        <v>1705</v>
      </c>
      <c r="F6961" s="1" t="s">
        <v>173</v>
      </c>
      <c r="I6961" s="1" t="n">
        <v>1910815</v>
      </c>
      <c r="J6961" s="1" t="n">
        <v>10830</v>
      </c>
      <c r="K6961" s="1" t="n">
        <v>7894900701517</v>
      </c>
      <c r="L6961" s="1" t="s">
        <v>5535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7" t="n">
        <v>46207</v>
      </c>
      <c r="C6962" s="1" t="n">
        <v>1</v>
      </c>
      <c r="D6962" s="1" t="s">
        <v>3781</v>
      </c>
      <c r="E6962" s="1" t="n">
        <v>1705</v>
      </c>
      <c r="F6962" s="1" t="s">
        <v>173</v>
      </c>
      <c r="I6962" s="1" t="n">
        <v>1910815</v>
      </c>
      <c r="J6962" s="1" t="n">
        <v>21425</v>
      </c>
      <c r="K6962" s="1" t="n">
        <v>7894900034219</v>
      </c>
      <c r="L6962" s="1" t="s">
        <v>4512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7" t="n">
        <v>46207</v>
      </c>
      <c r="C6963" s="1" t="n">
        <v>1</v>
      </c>
      <c r="D6963" s="1" t="s">
        <v>3781</v>
      </c>
      <c r="E6963" s="1" t="n">
        <v>1705</v>
      </c>
      <c r="F6963" s="1" t="s">
        <v>173</v>
      </c>
      <c r="I6963" s="1" t="n">
        <v>1910815</v>
      </c>
      <c r="J6963" s="1" t="n">
        <v>21426</v>
      </c>
      <c r="K6963" s="1" t="n">
        <v>7894900014211</v>
      </c>
      <c r="L6963" s="1" t="s">
        <v>4513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7" t="n">
        <v>46207</v>
      </c>
      <c r="C6964" s="1" t="n">
        <v>1</v>
      </c>
      <c r="D6964" s="1" t="s">
        <v>3781</v>
      </c>
      <c r="E6964" s="1" t="n">
        <v>1705</v>
      </c>
      <c r="F6964" s="1" t="s">
        <v>173</v>
      </c>
      <c r="I6964" s="1" t="n">
        <v>1910815</v>
      </c>
      <c r="J6964" s="1" t="n">
        <v>22346</v>
      </c>
      <c r="K6964" s="1" t="n">
        <v>7894900150018</v>
      </c>
      <c r="L6964" s="1" t="s">
        <v>6302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7" t="n">
        <v>46207</v>
      </c>
      <c r="C6965" s="1" t="n">
        <v>1</v>
      </c>
      <c r="D6965" s="1" t="s">
        <v>3781</v>
      </c>
      <c r="E6965" s="1" t="n">
        <v>1705</v>
      </c>
      <c r="F6965" s="1" t="s">
        <v>173</v>
      </c>
      <c r="I6965" s="1" t="n">
        <v>1910815</v>
      </c>
      <c r="J6965" s="1" t="n">
        <v>24122</v>
      </c>
      <c r="K6965" s="1" t="n">
        <v>7894900550085</v>
      </c>
      <c r="L6965" s="1" t="s">
        <v>4515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7" t="n">
        <v>46207</v>
      </c>
      <c r="C6966" s="1" t="n">
        <v>1</v>
      </c>
      <c r="D6966" s="1" t="s">
        <v>3781</v>
      </c>
      <c r="E6966" s="1" t="n">
        <v>1705</v>
      </c>
      <c r="F6966" s="1" t="s">
        <v>173</v>
      </c>
      <c r="I6966" s="1" t="n">
        <v>1910815</v>
      </c>
      <c r="J6966" s="1" t="n">
        <v>24286</v>
      </c>
      <c r="K6966" s="1" t="n">
        <v>7894900556087</v>
      </c>
      <c r="L6966" s="1" t="s">
        <v>4516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7" t="n">
        <v>46207</v>
      </c>
      <c r="C6967" s="1" t="n">
        <v>1</v>
      </c>
      <c r="D6967" s="1" t="s">
        <v>3781</v>
      </c>
      <c r="E6967" s="1" t="n">
        <v>1705</v>
      </c>
      <c r="F6967" s="1" t="s">
        <v>173</v>
      </c>
      <c r="I6967" s="1" t="n">
        <v>1910815</v>
      </c>
      <c r="J6967" s="1" t="n">
        <v>27643</v>
      </c>
      <c r="K6967" s="1" t="n">
        <v>7894900031713</v>
      </c>
      <c r="L6967" s="1" t="s">
        <v>4517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7" t="n">
        <v>46207</v>
      </c>
      <c r="C6968" s="1" t="n">
        <v>1</v>
      </c>
      <c r="D6968" s="1" t="s">
        <v>3781</v>
      </c>
      <c r="E6968" s="1" t="n">
        <v>1705</v>
      </c>
      <c r="F6968" s="1" t="s">
        <v>173</v>
      </c>
      <c r="I6968" s="1" t="n">
        <v>1910815</v>
      </c>
      <c r="J6968" s="1" t="n">
        <v>28739</v>
      </c>
      <c r="K6968" s="1" t="n">
        <v>7894900027044</v>
      </c>
      <c r="L6968" s="1" t="s">
        <v>4519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7" t="n">
        <v>46207</v>
      </c>
      <c r="C6969" s="1" t="n">
        <v>1</v>
      </c>
      <c r="D6969" s="1" t="s">
        <v>3781</v>
      </c>
      <c r="E6969" s="1" t="n">
        <v>1705</v>
      </c>
      <c r="F6969" s="1" t="s">
        <v>173</v>
      </c>
      <c r="I6969" s="1" t="n">
        <v>1910815</v>
      </c>
      <c r="J6969" s="1" t="n">
        <v>29826</v>
      </c>
      <c r="K6969" s="1" t="n">
        <v>7894900556032</v>
      </c>
      <c r="L6969" s="1" t="s">
        <v>4521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7" t="n">
        <v>46207</v>
      </c>
      <c r="C6970" s="1" t="n">
        <v>1</v>
      </c>
      <c r="D6970" s="1" t="s">
        <v>3781</v>
      </c>
      <c r="E6970" s="1" t="n">
        <v>1705</v>
      </c>
      <c r="F6970" s="1" t="s">
        <v>173</v>
      </c>
      <c r="I6970" s="1" t="n">
        <v>1910815</v>
      </c>
      <c r="J6970" s="1" t="n">
        <v>30017</v>
      </c>
      <c r="K6970" s="1" t="n">
        <v>7894900680508</v>
      </c>
      <c r="L6970" s="1" t="s">
        <v>4522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7" t="n">
        <v>46207</v>
      </c>
      <c r="C6971" s="1" t="n">
        <v>1</v>
      </c>
      <c r="D6971" s="1" t="s">
        <v>3781</v>
      </c>
      <c r="E6971" s="1" t="n">
        <v>1705</v>
      </c>
      <c r="F6971" s="1" t="s">
        <v>173</v>
      </c>
      <c r="I6971" s="1" t="n">
        <v>1910815</v>
      </c>
      <c r="J6971" s="1" t="n">
        <v>30085</v>
      </c>
      <c r="K6971" s="1" t="n">
        <v>7894900054217</v>
      </c>
      <c r="L6971" s="1" t="s">
        <v>5803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7" t="n">
        <v>46207</v>
      </c>
      <c r="C6972" s="1" t="n">
        <v>1</v>
      </c>
      <c r="D6972" s="1" t="s">
        <v>3781</v>
      </c>
      <c r="E6972" s="1" t="n">
        <v>1705</v>
      </c>
      <c r="F6972" s="1" t="s">
        <v>173</v>
      </c>
      <c r="I6972" s="1" t="n">
        <v>1910815</v>
      </c>
      <c r="J6972" s="1" t="n">
        <v>32339</v>
      </c>
      <c r="K6972" s="1" t="n">
        <v>7894900681000</v>
      </c>
      <c r="L6972" s="1" t="s">
        <v>4526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7" t="n">
        <v>46207</v>
      </c>
      <c r="C6973" s="1" t="n">
        <v>1</v>
      </c>
      <c r="D6973" s="1" t="s">
        <v>3781</v>
      </c>
      <c r="E6973" s="1" t="n">
        <v>1705</v>
      </c>
      <c r="F6973" s="1" t="s">
        <v>173</v>
      </c>
      <c r="I6973" s="1" t="n">
        <v>1910815</v>
      </c>
      <c r="J6973" s="1" t="n">
        <v>37279</v>
      </c>
      <c r="K6973" s="1" t="n">
        <v>7894900027013</v>
      </c>
      <c r="L6973" s="1" t="s">
        <v>4527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7" t="n">
        <v>46207</v>
      </c>
      <c r="C6974" s="1" t="n">
        <v>1</v>
      </c>
      <c r="D6974" s="1" t="s">
        <v>3781</v>
      </c>
      <c r="E6974" s="1" t="n">
        <v>1705</v>
      </c>
      <c r="F6974" s="1" t="s">
        <v>173</v>
      </c>
      <c r="I6974" s="1" t="n">
        <v>1910815</v>
      </c>
      <c r="J6974" s="1" t="n">
        <v>38060</v>
      </c>
      <c r="K6974" s="1" t="n">
        <v>7894900701609</v>
      </c>
      <c r="L6974" s="1" t="s">
        <v>5539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7" t="n">
        <v>46207</v>
      </c>
      <c r="C6975" s="1" t="n">
        <v>1</v>
      </c>
      <c r="D6975" s="1" t="s">
        <v>3781</v>
      </c>
      <c r="E6975" s="1" t="n">
        <v>1705</v>
      </c>
      <c r="F6975" s="1" t="s">
        <v>173</v>
      </c>
      <c r="I6975" s="1" t="n">
        <v>1910815</v>
      </c>
      <c r="J6975" s="1" t="n">
        <v>38984</v>
      </c>
      <c r="K6975" s="1" t="n">
        <v>7894900027457</v>
      </c>
      <c r="L6975" s="1" t="s">
        <v>4529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7" t="n">
        <v>46207</v>
      </c>
      <c r="C6976" s="1" t="n">
        <v>1</v>
      </c>
      <c r="D6976" s="1" t="s">
        <v>3781</v>
      </c>
      <c r="E6976" s="1" t="n">
        <v>1705</v>
      </c>
      <c r="F6976" s="1" t="s">
        <v>173</v>
      </c>
      <c r="I6976" s="1" t="n">
        <v>1910815</v>
      </c>
      <c r="J6976" s="1" t="n">
        <v>39714</v>
      </c>
      <c r="K6976" s="1" t="n">
        <v>7894900940015</v>
      </c>
      <c r="L6976" s="1" t="s">
        <v>5804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7" t="n">
        <v>46207</v>
      </c>
      <c r="C6977" s="1" t="n">
        <v>1</v>
      </c>
      <c r="D6977" s="1" t="s">
        <v>3781</v>
      </c>
      <c r="E6977" s="1" t="n">
        <v>1705</v>
      </c>
      <c r="F6977" s="1" t="s">
        <v>173</v>
      </c>
      <c r="I6977" s="1" t="n">
        <v>1910815</v>
      </c>
      <c r="J6977" s="1" t="n">
        <v>41322</v>
      </c>
      <c r="K6977" s="1" t="n">
        <v>7897105200076</v>
      </c>
      <c r="L6977" s="1" t="s">
        <v>4530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7" t="n">
        <v>46207</v>
      </c>
      <c r="C6978" s="1" t="n">
        <v>1</v>
      </c>
      <c r="D6978" s="1" t="s">
        <v>3781</v>
      </c>
      <c r="E6978" s="1" t="n">
        <v>1705</v>
      </c>
      <c r="F6978" s="1" t="s">
        <v>173</v>
      </c>
      <c r="I6978" s="1" t="n">
        <v>1910815</v>
      </c>
      <c r="J6978" s="1" t="n">
        <v>47954</v>
      </c>
      <c r="K6978" s="1" t="n">
        <v>7894900666519</v>
      </c>
      <c r="L6978" s="1" t="s">
        <v>4531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7" t="n">
        <v>46207</v>
      </c>
      <c r="C6979" s="1" t="n">
        <v>2</v>
      </c>
      <c r="D6979" s="1" t="s">
        <v>3825</v>
      </c>
      <c r="E6979" s="1" t="n">
        <v>33</v>
      </c>
      <c r="F6979" s="1" t="s">
        <v>93</v>
      </c>
      <c r="I6979" s="1" t="n">
        <v>2506</v>
      </c>
      <c r="J6979" s="1" t="n">
        <v>72679</v>
      </c>
      <c r="K6979" s="1" t="n">
        <v>246</v>
      </c>
      <c r="L6979" s="1" t="s">
        <v>212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7" t="n">
        <v>46207</v>
      </c>
      <c r="C6980" s="1" t="n">
        <v>3</v>
      </c>
      <c r="D6980" s="1" t="s">
        <v>3826</v>
      </c>
      <c r="E6980" s="1" t="n">
        <v>1668</v>
      </c>
      <c r="F6980" s="1" t="s">
        <v>81</v>
      </c>
      <c r="I6980" s="1" t="n">
        <v>734837</v>
      </c>
      <c r="J6980" s="1" t="n">
        <v>44625</v>
      </c>
      <c r="K6980" s="1" t="n">
        <v>7897511736893</v>
      </c>
      <c r="L6980" s="1" t="s">
        <v>6471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7" t="n">
        <v>46207</v>
      </c>
      <c r="C6981" s="1" t="n">
        <v>3</v>
      </c>
      <c r="D6981" s="1" t="s">
        <v>3826</v>
      </c>
      <c r="E6981" s="1" t="n">
        <v>1668</v>
      </c>
      <c r="F6981" s="1" t="s">
        <v>81</v>
      </c>
      <c r="I6981" s="1" t="n">
        <v>734837</v>
      </c>
      <c r="J6981" s="1" t="n">
        <v>64789</v>
      </c>
      <c r="K6981" s="1" t="n">
        <v>7908026001519</v>
      </c>
      <c r="L6981" s="1" t="s">
        <v>6472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7" t="n">
        <v>46207</v>
      </c>
      <c r="C6982" s="1" t="n">
        <v>3</v>
      </c>
      <c r="D6982" s="1" t="s">
        <v>3826</v>
      </c>
      <c r="E6982" s="1" t="n">
        <v>1636</v>
      </c>
      <c r="F6982" s="1" t="s">
        <v>91</v>
      </c>
      <c r="I6982" s="1" t="n">
        <v>3216011</v>
      </c>
      <c r="J6982" s="1" t="n">
        <v>45631</v>
      </c>
      <c r="K6982" s="1" t="n">
        <v>77896061971333</v>
      </c>
      <c r="L6982" s="1" t="s">
        <v>6473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7" t="n">
        <v>46207</v>
      </c>
      <c r="C6983" s="1" t="n">
        <v>3</v>
      </c>
      <c r="D6983" s="1" t="s">
        <v>3826</v>
      </c>
      <c r="E6983" s="1" t="n">
        <v>1636</v>
      </c>
      <c r="F6983" s="1" t="s">
        <v>91</v>
      </c>
      <c r="I6983" s="1" t="n">
        <v>3216011</v>
      </c>
      <c r="J6983" s="1" t="n">
        <v>45635</v>
      </c>
      <c r="K6983" s="1" t="n">
        <v>77896061972354</v>
      </c>
      <c r="L6983" s="1" t="s">
        <v>6474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7" t="n">
        <v>46207</v>
      </c>
      <c r="C6984" s="1" t="n">
        <v>6</v>
      </c>
      <c r="D6984" s="1" t="s">
        <v>3844</v>
      </c>
      <c r="E6984" s="1" t="n">
        <v>33</v>
      </c>
      <c r="F6984" s="1" t="s">
        <v>93</v>
      </c>
      <c r="I6984" s="1" t="n">
        <v>5250</v>
      </c>
      <c r="J6984" s="1" t="n">
        <v>72679</v>
      </c>
      <c r="K6984" s="1" t="n">
        <v>246</v>
      </c>
      <c r="L6984" s="1" t="s">
        <v>212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7" t="n">
        <v>46209</v>
      </c>
      <c r="C6985" s="1" t="n">
        <v>1</v>
      </c>
      <c r="D6985" s="1" t="s">
        <v>3781</v>
      </c>
      <c r="E6985" s="1" t="n">
        <v>978</v>
      </c>
      <c r="F6985" s="1" t="s">
        <v>118</v>
      </c>
      <c r="I6985" s="1" t="n">
        <v>346</v>
      </c>
      <c r="J6985" s="1" t="n">
        <v>61368</v>
      </c>
      <c r="K6985" s="1" t="n">
        <v>2257907</v>
      </c>
      <c r="L6985" s="1" t="s">
        <v>3782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7" t="n">
        <v>46209</v>
      </c>
      <c r="C6986" s="1" t="n">
        <v>1</v>
      </c>
      <c r="D6986" s="1" t="s">
        <v>3781</v>
      </c>
      <c r="E6986" s="1" t="n">
        <v>978</v>
      </c>
      <c r="F6986" s="1" t="s">
        <v>118</v>
      </c>
      <c r="I6986" s="1" t="n">
        <v>346</v>
      </c>
      <c r="J6986" s="1" t="n">
        <v>61378</v>
      </c>
      <c r="K6986" s="1" t="n">
        <v>2257914</v>
      </c>
      <c r="L6986" s="1" t="s">
        <v>3783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7" t="n">
        <v>46209</v>
      </c>
      <c r="C6987" s="1" t="n">
        <v>1</v>
      </c>
      <c r="D6987" s="1" t="s">
        <v>3781</v>
      </c>
      <c r="E6987" s="1" t="n">
        <v>978</v>
      </c>
      <c r="F6987" s="1" t="s">
        <v>118</v>
      </c>
      <c r="I6987" s="1" t="n">
        <v>346</v>
      </c>
      <c r="J6987" s="1" t="n">
        <v>61379</v>
      </c>
      <c r="K6987" s="1" t="n">
        <v>2257921</v>
      </c>
      <c r="L6987" s="1" t="s">
        <v>3784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7" t="n">
        <v>46209</v>
      </c>
      <c r="C6988" s="1" t="n">
        <v>1</v>
      </c>
      <c r="D6988" s="1" t="s">
        <v>3781</v>
      </c>
      <c r="E6988" s="1" t="n">
        <v>10091</v>
      </c>
      <c r="F6988" s="1" t="s">
        <v>1365</v>
      </c>
      <c r="I6988" s="1" t="n">
        <v>382</v>
      </c>
      <c r="J6988" s="1" t="n">
        <v>81657</v>
      </c>
      <c r="K6988" s="1" t="n">
        <v>816588</v>
      </c>
      <c r="L6988" s="1" t="s">
        <v>6475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7" t="n">
        <v>46209</v>
      </c>
      <c r="C6989" s="1" t="n">
        <v>1</v>
      </c>
      <c r="D6989" s="1" t="s">
        <v>3781</v>
      </c>
      <c r="E6989" s="1" t="n">
        <v>10091</v>
      </c>
      <c r="F6989" s="1" t="s">
        <v>1365</v>
      </c>
      <c r="I6989" s="1" t="n">
        <v>382</v>
      </c>
      <c r="J6989" s="1" t="n">
        <v>81670</v>
      </c>
      <c r="K6989" s="1" t="n">
        <v>816717</v>
      </c>
      <c r="L6989" s="1" t="s">
        <v>6476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7" t="n">
        <v>46209</v>
      </c>
      <c r="C6990" s="1" t="n">
        <v>1</v>
      </c>
      <c r="D6990" s="1" t="s">
        <v>3781</v>
      </c>
      <c r="E6990" s="1" t="n">
        <v>10091</v>
      </c>
      <c r="F6990" s="1" t="s">
        <v>1365</v>
      </c>
      <c r="I6990" s="1" t="n">
        <v>382</v>
      </c>
      <c r="J6990" s="1" t="n">
        <v>81672</v>
      </c>
      <c r="K6990" s="1" t="n">
        <v>816731</v>
      </c>
      <c r="L6990" s="1" t="s">
        <v>6477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7" t="n">
        <v>46209</v>
      </c>
      <c r="C6991" s="1" t="n">
        <v>1</v>
      </c>
      <c r="D6991" s="1" t="s">
        <v>3781</v>
      </c>
      <c r="E6991" s="1" t="n">
        <v>10020</v>
      </c>
      <c r="F6991" s="1" t="s">
        <v>298</v>
      </c>
      <c r="I6991" s="1" t="n">
        <v>707</v>
      </c>
      <c r="J6991" s="1" t="n">
        <v>15472</v>
      </c>
      <c r="K6991" s="1" t="n">
        <v>7898232031779</v>
      </c>
      <c r="L6991" s="1" t="s">
        <v>6478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7" t="n">
        <v>46209</v>
      </c>
      <c r="C6992" s="1" t="n">
        <v>1</v>
      </c>
      <c r="D6992" s="1" t="s">
        <v>3781</v>
      </c>
      <c r="E6992" s="1" t="n">
        <v>10020</v>
      </c>
      <c r="F6992" s="1" t="s">
        <v>298</v>
      </c>
      <c r="I6992" s="1" t="n">
        <v>707</v>
      </c>
      <c r="J6992" s="1" t="n">
        <v>15832</v>
      </c>
      <c r="K6992" s="1" t="n">
        <v>7898232031267</v>
      </c>
      <c r="L6992" s="1" t="s">
        <v>6479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7" t="n">
        <v>46209</v>
      </c>
      <c r="C6993" s="1" t="n">
        <v>1</v>
      </c>
      <c r="D6993" s="1" t="s">
        <v>3781</v>
      </c>
      <c r="E6993" s="1" t="n">
        <v>10020</v>
      </c>
      <c r="F6993" s="1" t="s">
        <v>298</v>
      </c>
      <c r="I6993" s="1" t="n">
        <v>707</v>
      </c>
      <c r="J6993" s="1" t="n">
        <v>16759</v>
      </c>
      <c r="K6993" s="1" t="n">
        <v>7898259440448</v>
      </c>
      <c r="L6993" s="1" t="s">
        <v>6480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7" t="n">
        <v>46209</v>
      </c>
      <c r="C6994" s="1" t="n">
        <v>1</v>
      </c>
      <c r="D6994" s="1" t="s">
        <v>3781</v>
      </c>
      <c r="E6994" s="1" t="n">
        <v>10020</v>
      </c>
      <c r="F6994" s="1" t="s">
        <v>298</v>
      </c>
      <c r="I6994" s="1" t="n">
        <v>707</v>
      </c>
      <c r="J6994" s="1" t="n">
        <v>23095</v>
      </c>
      <c r="K6994" s="1" t="n">
        <v>7898259440509</v>
      </c>
      <c r="L6994" s="1" t="s">
        <v>6481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7" t="n">
        <v>46209</v>
      </c>
      <c r="C6995" s="1" t="n">
        <v>1</v>
      </c>
      <c r="D6995" s="1" t="s">
        <v>3781</v>
      </c>
      <c r="E6995" s="1" t="n">
        <v>10020</v>
      </c>
      <c r="F6995" s="1" t="s">
        <v>298</v>
      </c>
      <c r="I6995" s="1" t="n">
        <v>707</v>
      </c>
      <c r="J6995" s="1" t="n">
        <v>24099</v>
      </c>
      <c r="K6995" s="1" t="n">
        <v>7898121840147</v>
      </c>
      <c r="L6995" s="1" t="s">
        <v>6482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7" t="n">
        <v>46209</v>
      </c>
      <c r="C6996" s="1" t="n">
        <v>1</v>
      </c>
      <c r="D6996" s="1" t="s">
        <v>3781</v>
      </c>
      <c r="E6996" s="1" t="n">
        <v>10020</v>
      </c>
      <c r="F6996" s="1" t="s">
        <v>298</v>
      </c>
      <c r="I6996" s="1" t="n">
        <v>707</v>
      </c>
      <c r="J6996" s="1" t="n">
        <v>36743</v>
      </c>
      <c r="K6996" s="1" t="n">
        <v>7898579646728</v>
      </c>
      <c r="L6996" s="1" t="s">
        <v>6483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7" t="n">
        <v>46209</v>
      </c>
      <c r="C6997" s="1" t="n">
        <v>1</v>
      </c>
      <c r="D6997" s="1" t="s">
        <v>3781</v>
      </c>
      <c r="E6997" s="1" t="n">
        <v>10020</v>
      </c>
      <c r="F6997" s="1" t="s">
        <v>298</v>
      </c>
      <c r="I6997" s="1" t="n">
        <v>707</v>
      </c>
      <c r="J6997" s="1" t="n">
        <v>37693</v>
      </c>
      <c r="K6997" s="1" t="n">
        <v>789003066762</v>
      </c>
      <c r="L6997" s="1" t="s">
        <v>6484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7" t="n">
        <v>46209</v>
      </c>
      <c r="C6998" s="1" t="n">
        <v>1</v>
      </c>
      <c r="D6998" s="1" t="s">
        <v>3781</v>
      </c>
      <c r="E6998" s="1" t="n">
        <v>10020</v>
      </c>
      <c r="F6998" s="1" t="s">
        <v>298</v>
      </c>
      <c r="I6998" s="1" t="n">
        <v>707</v>
      </c>
      <c r="J6998" s="1" t="n">
        <v>37695</v>
      </c>
      <c r="K6998" s="1" t="n">
        <v>789003066786</v>
      </c>
      <c r="L6998" s="1" t="s">
        <v>6485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7" t="n">
        <v>46209</v>
      </c>
      <c r="C6999" s="1" t="n">
        <v>1</v>
      </c>
      <c r="D6999" s="1" t="s">
        <v>3781</v>
      </c>
      <c r="E6999" s="1" t="n">
        <v>10020</v>
      </c>
      <c r="F6999" s="1" t="s">
        <v>298</v>
      </c>
      <c r="I6999" s="1" t="n">
        <v>707</v>
      </c>
      <c r="J6999" s="1" t="n">
        <v>53439</v>
      </c>
      <c r="K6999" s="1" t="n">
        <v>7898254040155</v>
      </c>
      <c r="L6999" s="1" t="s">
        <v>6486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7" t="n">
        <v>46209</v>
      </c>
      <c r="C7000" s="1" t="n">
        <v>1</v>
      </c>
      <c r="D7000" s="1" t="s">
        <v>3781</v>
      </c>
      <c r="E7000" s="1" t="n">
        <v>10020</v>
      </c>
      <c r="F7000" s="1" t="s">
        <v>298</v>
      </c>
      <c r="I7000" s="1" t="n">
        <v>707</v>
      </c>
      <c r="J7000" s="1" t="n">
        <v>75217</v>
      </c>
      <c r="K7000" s="1" t="n">
        <v>7898049719419</v>
      </c>
      <c r="L7000" s="1" t="s">
        <v>6487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7" t="n">
        <v>46209</v>
      </c>
      <c r="C7001" s="1" t="n">
        <v>1</v>
      </c>
      <c r="D7001" s="1" t="s">
        <v>3781</v>
      </c>
      <c r="E7001" s="1" t="n">
        <v>10020</v>
      </c>
      <c r="F7001" s="1" t="s">
        <v>298</v>
      </c>
      <c r="I7001" s="1" t="n">
        <v>707</v>
      </c>
      <c r="J7001" s="1" t="n">
        <v>81667</v>
      </c>
      <c r="K7001" s="1" t="n">
        <v>7898232039157</v>
      </c>
      <c r="L7001" s="1" t="s">
        <v>6488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7" t="n">
        <v>46209</v>
      </c>
      <c r="C7002" s="1" t="n">
        <v>1</v>
      </c>
      <c r="D7002" s="1" t="s">
        <v>3781</v>
      </c>
      <c r="E7002" s="1" t="n">
        <v>1614</v>
      </c>
      <c r="F7002" s="1" t="s">
        <v>89</v>
      </c>
      <c r="I7002" s="1" t="n">
        <v>11381</v>
      </c>
      <c r="J7002" s="1" t="n">
        <v>10841</v>
      </c>
      <c r="K7002" s="1" t="n">
        <v>7898317290435</v>
      </c>
      <c r="L7002" s="1" t="s">
        <v>4028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7" t="n">
        <v>46209</v>
      </c>
      <c r="C7003" s="1" t="n">
        <v>1</v>
      </c>
      <c r="D7003" s="1" t="s">
        <v>3781</v>
      </c>
      <c r="E7003" s="1" t="n">
        <v>1614</v>
      </c>
      <c r="F7003" s="1" t="s">
        <v>89</v>
      </c>
      <c r="I7003" s="1" t="n">
        <v>11381</v>
      </c>
      <c r="J7003" s="1" t="n">
        <v>11980</v>
      </c>
      <c r="K7003" s="1" t="n">
        <v>7898317290480</v>
      </c>
      <c r="L7003" s="1" t="s">
        <v>4031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7" t="n">
        <v>46209</v>
      </c>
      <c r="C7004" s="1" t="n">
        <v>1</v>
      </c>
      <c r="D7004" s="1" t="s">
        <v>3781</v>
      </c>
      <c r="E7004" s="1" t="n">
        <v>1614</v>
      </c>
      <c r="F7004" s="1" t="s">
        <v>89</v>
      </c>
      <c r="I7004" s="1" t="n">
        <v>11381</v>
      </c>
      <c r="J7004" s="1" t="n">
        <v>13024</v>
      </c>
      <c r="K7004" s="1" t="n">
        <v>7898317290466</v>
      </c>
      <c r="L7004" s="1" t="s">
        <v>4033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7" t="n">
        <v>46209</v>
      </c>
      <c r="C7005" s="1" t="n">
        <v>1</v>
      </c>
      <c r="D7005" s="1" t="s">
        <v>3781</v>
      </c>
      <c r="E7005" s="1" t="n">
        <v>1614</v>
      </c>
      <c r="F7005" s="1" t="s">
        <v>89</v>
      </c>
      <c r="I7005" s="1" t="n">
        <v>11381</v>
      </c>
      <c r="J7005" s="1" t="n">
        <v>14440</v>
      </c>
      <c r="K7005" s="1" t="n">
        <v>7898317290527</v>
      </c>
      <c r="L7005" s="1" t="s">
        <v>4034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7" t="n">
        <v>46209</v>
      </c>
      <c r="C7006" s="1" t="n">
        <v>1</v>
      </c>
      <c r="D7006" s="1" t="s">
        <v>3781</v>
      </c>
      <c r="E7006" s="1" t="n">
        <v>1614</v>
      </c>
      <c r="F7006" s="1" t="s">
        <v>89</v>
      </c>
      <c r="I7006" s="1" t="n">
        <v>11381</v>
      </c>
      <c r="J7006" s="1" t="n">
        <v>14443</v>
      </c>
      <c r="K7006" s="1" t="n">
        <v>7898317290497</v>
      </c>
      <c r="L7006" s="1" t="s">
        <v>4035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7" t="n">
        <v>46209</v>
      </c>
      <c r="C7007" s="1" t="n">
        <v>1</v>
      </c>
      <c r="D7007" s="1" t="s">
        <v>3781</v>
      </c>
      <c r="E7007" s="1" t="n">
        <v>1614</v>
      </c>
      <c r="F7007" s="1" t="s">
        <v>89</v>
      </c>
      <c r="I7007" s="1" t="n">
        <v>11381</v>
      </c>
      <c r="J7007" s="1" t="n">
        <v>14907</v>
      </c>
      <c r="K7007" s="1" t="n">
        <v>7898317290459</v>
      </c>
      <c r="L7007" s="1" t="s">
        <v>6124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7" t="n">
        <v>46209</v>
      </c>
      <c r="C7008" s="1" t="n">
        <v>1</v>
      </c>
      <c r="D7008" s="1" t="s">
        <v>3781</v>
      </c>
      <c r="E7008" s="1" t="n">
        <v>1614</v>
      </c>
      <c r="F7008" s="1" t="s">
        <v>89</v>
      </c>
      <c r="I7008" s="1" t="n">
        <v>11381</v>
      </c>
      <c r="J7008" s="1" t="n">
        <v>19124</v>
      </c>
      <c r="K7008" s="1" t="n">
        <v>7898317290473</v>
      </c>
      <c r="L7008" s="1" t="s">
        <v>4037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7" t="n">
        <v>46209</v>
      </c>
      <c r="C7009" s="1" t="n">
        <v>1</v>
      </c>
      <c r="D7009" s="1" t="s">
        <v>3781</v>
      </c>
      <c r="E7009" s="1" t="n">
        <v>1614</v>
      </c>
      <c r="F7009" s="1" t="s">
        <v>89</v>
      </c>
      <c r="I7009" s="1" t="n">
        <v>11381</v>
      </c>
      <c r="J7009" s="1" t="n">
        <v>23408</v>
      </c>
      <c r="K7009" s="1" t="n">
        <v>7898317291012</v>
      </c>
      <c r="L7009" s="1" t="s">
        <v>4719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7" t="n">
        <v>46209</v>
      </c>
      <c r="C7010" s="1" t="n">
        <v>1</v>
      </c>
      <c r="D7010" s="1" t="s">
        <v>3781</v>
      </c>
      <c r="E7010" s="1" t="n">
        <v>1614</v>
      </c>
      <c r="F7010" s="1" t="s">
        <v>89</v>
      </c>
      <c r="I7010" s="1" t="n">
        <v>11381</v>
      </c>
      <c r="J7010" s="1" t="n">
        <v>23409</v>
      </c>
      <c r="K7010" s="1" t="n">
        <v>7898317290985</v>
      </c>
      <c r="L7010" s="1" t="s">
        <v>4038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7" t="n">
        <v>46209</v>
      </c>
      <c r="C7011" s="1" t="n">
        <v>1</v>
      </c>
      <c r="D7011" s="1" t="s">
        <v>3781</v>
      </c>
      <c r="E7011" s="1" t="n">
        <v>1614</v>
      </c>
      <c r="F7011" s="1" t="s">
        <v>89</v>
      </c>
      <c r="I7011" s="1" t="n">
        <v>11381</v>
      </c>
      <c r="J7011" s="1" t="n">
        <v>27400</v>
      </c>
      <c r="K7011" s="1" t="n">
        <v>7898317290978</v>
      </c>
      <c r="L7011" s="1" t="s">
        <v>4039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7" t="n">
        <v>46209</v>
      </c>
      <c r="C7012" s="1" t="n">
        <v>1</v>
      </c>
      <c r="D7012" s="1" t="s">
        <v>3781</v>
      </c>
      <c r="E7012" s="1" t="n">
        <v>1614</v>
      </c>
      <c r="F7012" s="1" t="s">
        <v>89</v>
      </c>
      <c r="I7012" s="1" t="n">
        <v>11381</v>
      </c>
      <c r="J7012" s="1" t="n">
        <v>30897</v>
      </c>
      <c r="K7012" s="1" t="n">
        <v>7898317290916</v>
      </c>
      <c r="L7012" s="1" t="s">
        <v>6125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7" t="n">
        <v>46209</v>
      </c>
      <c r="C7013" s="1" t="n">
        <v>1</v>
      </c>
      <c r="D7013" s="1" t="s">
        <v>3781</v>
      </c>
      <c r="E7013" s="1" t="n">
        <v>1614</v>
      </c>
      <c r="F7013" s="1" t="s">
        <v>89</v>
      </c>
      <c r="I7013" s="1" t="n">
        <v>11381</v>
      </c>
      <c r="J7013" s="1" t="n">
        <v>30898</v>
      </c>
      <c r="K7013" s="1" t="n">
        <v>7898317290954</v>
      </c>
      <c r="L7013" s="1" t="s">
        <v>6126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7" t="n">
        <v>46209</v>
      </c>
      <c r="C7014" s="1" t="n">
        <v>1</v>
      </c>
      <c r="D7014" s="1" t="s">
        <v>3781</v>
      </c>
      <c r="E7014" s="1" t="n">
        <v>1614</v>
      </c>
      <c r="F7014" s="1" t="s">
        <v>89</v>
      </c>
      <c r="I7014" s="1" t="n">
        <v>11381</v>
      </c>
      <c r="J7014" s="1" t="n">
        <v>30901</v>
      </c>
      <c r="K7014" s="1" t="n">
        <v>7898317290923</v>
      </c>
      <c r="L7014" s="1" t="s">
        <v>6394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7" t="n">
        <v>46209</v>
      </c>
      <c r="C7015" s="1" t="n">
        <v>1</v>
      </c>
      <c r="D7015" s="1" t="s">
        <v>3781</v>
      </c>
      <c r="E7015" s="1" t="n">
        <v>1614</v>
      </c>
      <c r="F7015" s="1" t="s">
        <v>89</v>
      </c>
      <c r="I7015" s="1" t="n">
        <v>11381</v>
      </c>
      <c r="J7015" s="1" t="n">
        <v>32360</v>
      </c>
      <c r="K7015" s="1" t="n">
        <v>7898317291050</v>
      </c>
      <c r="L7015" s="1" t="s">
        <v>4040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7" t="n">
        <v>46209</v>
      </c>
      <c r="C7016" s="1" t="n">
        <v>1</v>
      </c>
      <c r="D7016" s="1" t="s">
        <v>3781</v>
      </c>
      <c r="E7016" s="1" t="n">
        <v>1614</v>
      </c>
      <c r="F7016" s="1" t="s">
        <v>89</v>
      </c>
      <c r="I7016" s="1" t="n">
        <v>11381</v>
      </c>
      <c r="J7016" s="1" t="n">
        <v>39922</v>
      </c>
      <c r="K7016" s="1" t="n">
        <v>7898317290909</v>
      </c>
      <c r="L7016" s="1" t="s">
        <v>4344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7" t="n">
        <v>46209</v>
      </c>
      <c r="C7017" s="1" t="n">
        <v>1</v>
      </c>
      <c r="D7017" s="1" t="s">
        <v>3781</v>
      </c>
      <c r="E7017" s="1" t="n">
        <v>1625</v>
      </c>
      <c r="F7017" s="1" t="s">
        <v>243</v>
      </c>
      <c r="I7017" s="1" t="n">
        <v>14625</v>
      </c>
      <c r="J7017" s="1" t="n">
        <v>29079</v>
      </c>
      <c r="K7017" s="1" t="n">
        <v>55515</v>
      </c>
      <c r="L7017" s="1" t="s">
        <v>3818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7" t="n">
        <v>46209</v>
      </c>
      <c r="C7018" s="1" t="n">
        <v>1</v>
      </c>
      <c r="D7018" s="1" t="s">
        <v>3781</v>
      </c>
      <c r="E7018" s="1" t="n">
        <v>1625</v>
      </c>
      <c r="F7018" s="1" t="s">
        <v>243</v>
      </c>
      <c r="I7018" s="1" t="n">
        <v>14625</v>
      </c>
      <c r="J7018" s="1" t="n">
        <v>29079</v>
      </c>
      <c r="K7018" s="1" t="n">
        <v>55515</v>
      </c>
      <c r="L7018" s="1" t="s">
        <v>3818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7" t="n">
        <v>46209</v>
      </c>
      <c r="C7019" s="1" t="n">
        <v>1</v>
      </c>
      <c r="D7019" s="1" t="s">
        <v>3781</v>
      </c>
      <c r="E7019" s="1" t="n">
        <v>1625</v>
      </c>
      <c r="F7019" s="1" t="s">
        <v>243</v>
      </c>
      <c r="I7019" s="1" t="n">
        <v>14625</v>
      </c>
      <c r="J7019" s="1" t="n">
        <v>29080</v>
      </c>
      <c r="K7019" s="1" t="n">
        <v>55516</v>
      </c>
      <c r="L7019" s="1" t="s">
        <v>3819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7" t="n">
        <v>46209</v>
      </c>
      <c r="C7020" s="1" t="n">
        <v>1</v>
      </c>
      <c r="D7020" s="1" t="s">
        <v>3781</v>
      </c>
      <c r="E7020" s="1" t="n">
        <v>1631</v>
      </c>
      <c r="F7020" s="1" t="s">
        <v>101</v>
      </c>
      <c r="I7020" s="1" t="n">
        <v>15107</v>
      </c>
      <c r="J7020" s="1" t="n">
        <v>108539</v>
      </c>
      <c r="K7020" s="1" t="n">
        <v>7898185800170</v>
      </c>
      <c r="L7020" s="1" t="s">
        <v>4221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7" t="n">
        <v>46209</v>
      </c>
      <c r="C7021" s="1" t="n">
        <v>1</v>
      </c>
      <c r="D7021" s="1" t="s">
        <v>3781</v>
      </c>
      <c r="E7021" s="1" t="n">
        <v>1631</v>
      </c>
      <c r="F7021" s="1" t="s">
        <v>101</v>
      </c>
      <c r="I7021" s="1" t="n">
        <v>15107</v>
      </c>
      <c r="J7021" s="1" t="n">
        <v>108570</v>
      </c>
      <c r="K7021" s="1" t="n">
        <v>7898185800255</v>
      </c>
      <c r="L7021" s="1" t="s">
        <v>5281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7" t="n">
        <v>46209</v>
      </c>
      <c r="C7022" s="1" t="n">
        <v>1</v>
      </c>
      <c r="D7022" s="1" t="s">
        <v>3781</v>
      </c>
      <c r="E7022" s="1" t="n">
        <v>1631</v>
      </c>
      <c r="F7022" s="1" t="s">
        <v>101</v>
      </c>
      <c r="I7022" s="1" t="n">
        <v>15107</v>
      </c>
      <c r="J7022" s="1" t="n">
        <v>14393</v>
      </c>
      <c r="K7022" s="1" t="n">
        <v>7898185800125</v>
      </c>
      <c r="L7022" s="1" t="s">
        <v>4222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7" t="n">
        <v>46209</v>
      </c>
      <c r="C7023" s="1" t="n">
        <v>1</v>
      </c>
      <c r="D7023" s="1" t="s">
        <v>3781</v>
      </c>
      <c r="E7023" s="1" t="n">
        <v>1631</v>
      </c>
      <c r="F7023" s="1" t="s">
        <v>101</v>
      </c>
      <c r="I7023" s="1" t="n">
        <v>15107</v>
      </c>
      <c r="J7023" s="1" t="n">
        <v>19882</v>
      </c>
      <c r="K7023" s="1" t="n">
        <v>7898185800156</v>
      </c>
      <c r="L7023" s="1" t="s">
        <v>4223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7" t="n">
        <v>46209</v>
      </c>
      <c r="C7024" s="1" t="n">
        <v>1</v>
      </c>
      <c r="D7024" s="1" t="s">
        <v>3781</v>
      </c>
      <c r="E7024" s="1" t="n">
        <v>1631</v>
      </c>
      <c r="F7024" s="1" t="s">
        <v>101</v>
      </c>
      <c r="I7024" s="1" t="n">
        <v>15107</v>
      </c>
      <c r="J7024" s="1" t="n">
        <v>24098</v>
      </c>
      <c r="K7024" s="1" t="n">
        <v>7898185800385</v>
      </c>
      <c r="L7024" s="1" t="s">
        <v>4224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7" t="n">
        <v>46209</v>
      </c>
      <c r="C7025" s="1" t="n">
        <v>1</v>
      </c>
      <c r="D7025" s="1" t="s">
        <v>3781</v>
      </c>
      <c r="E7025" s="1" t="n">
        <v>1631</v>
      </c>
      <c r="F7025" s="1" t="s">
        <v>101</v>
      </c>
      <c r="I7025" s="1" t="n">
        <v>15107</v>
      </c>
      <c r="J7025" s="1" t="n">
        <v>25555</v>
      </c>
      <c r="K7025" s="1" t="n">
        <v>7898185800200</v>
      </c>
      <c r="L7025" s="1" t="s">
        <v>4225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7" t="n">
        <v>46209</v>
      </c>
      <c r="C7026" s="1" t="n">
        <v>1</v>
      </c>
      <c r="D7026" s="1" t="s">
        <v>3781</v>
      </c>
      <c r="E7026" s="1" t="n">
        <v>1631</v>
      </c>
      <c r="F7026" s="1" t="s">
        <v>101</v>
      </c>
      <c r="I7026" s="1" t="n">
        <v>15107</v>
      </c>
      <c r="J7026" s="1" t="n">
        <v>26573</v>
      </c>
      <c r="K7026" s="1" t="n">
        <v>7898185800347</v>
      </c>
      <c r="L7026" s="1" t="s">
        <v>4226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7" t="n">
        <v>46209</v>
      </c>
      <c r="C7027" s="1" t="n">
        <v>1</v>
      </c>
      <c r="D7027" s="1" t="s">
        <v>3781</v>
      </c>
      <c r="E7027" s="1" t="n">
        <v>1631</v>
      </c>
      <c r="F7027" s="1" t="s">
        <v>101</v>
      </c>
      <c r="I7027" s="1" t="n">
        <v>15107</v>
      </c>
      <c r="J7027" s="1" t="n">
        <v>26574</v>
      </c>
      <c r="K7027" s="1" t="n">
        <v>7898185800217</v>
      </c>
      <c r="L7027" s="1" t="s">
        <v>4227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7" t="n">
        <v>46209</v>
      </c>
      <c r="C7028" s="1" t="n">
        <v>1</v>
      </c>
      <c r="D7028" s="1" t="s">
        <v>3781</v>
      </c>
      <c r="E7028" s="1" t="n">
        <v>1631</v>
      </c>
      <c r="F7028" s="1" t="s">
        <v>101</v>
      </c>
      <c r="I7028" s="1" t="n">
        <v>15107</v>
      </c>
      <c r="J7028" s="1" t="n">
        <v>29648</v>
      </c>
      <c r="K7028" s="1" t="n">
        <v>7898185800071</v>
      </c>
      <c r="L7028" s="1" t="s">
        <v>4228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7" t="n">
        <v>46209</v>
      </c>
      <c r="C7029" s="1" t="n">
        <v>1</v>
      </c>
      <c r="D7029" s="1" t="s">
        <v>3781</v>
      </c>
      <c r="E7029" s="1" t="n">
        <v>1631</v>
      </c>
      <c r="F7029" s="1" t="s">
        <v>101</v>
      </c>
      <c r="I7029" s="1" t="n">
        <v>15107</v>
      </c>
      <c r="J7029" s="1" t="n">
        <v>30684</v>
      </c>
      <c r="K7029" s="1" t="n">
        <v>7898185800453</v>
      </c>
      <c r="L7029" s="1" t="s">
        <v>4229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7" t="n">
        <v>46209</v>
      </c>
      <c r="C7030" s="1" t="n">
        <v>1</v>
      </c>
      <c r="D7030" s="1" t="s">
        <v>3781</v>
      </c>
      <c r="E7030" s="1" t="n">
        <v>1631</v>
      </c>
      <c r="F7030" s="1" t="s">
        <v>101</v>
      </c>
      <c r="I7030" s="1" t="n">
        <v>15107</v>
      </c>
      <c r="J7030" s="1" t="n">
        <v>41359</v>
      </c>
      <c r="K7030" s="1" t="n">
        <v>7898185800132</v>
      </c>
      <c r="L7030" s="1" t="s">
        <v>4399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7" t="n">
        <v>46209</v>
      </c>
      <c r="C7031" s="1" t="n">
        <v>1</v>
      </c>
      <c r="D7031" s="1" t="s">
        <v>3781</v>
      </c>
      <c r="E7031" s="1" t="n">
        <v>1723</v>
      </c>
      <c r="F7031" s="1" t="s">
        <v>302</v>
      </c>
      <c r="I7031" s="1" t="n">
        <v>172658</v>
      </c>
      <c r="J7031" s="1" t="n">
        <v>29079</v>
      </c>
      <c r="K7031" s="1" t="n">
        <v>55515</v>
      </c>
      <c r="L7031" s="1" t="s">
        <v>3818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7" t="n">
        <v>46209</v>
      </c>
      <c r="C7032" s="1" t="n">
        <v>1</v>
      </c>
      <c r="D7032" s="1" t="s">
        <v>3781</v>
      </c>
      <c r="E7032" s="1" t="n">
        <v>1723</v>
      </c>
      <c r="F7032" s="1" t="s">
        <v>302</v>
      </c>
      <c r="I7032" s="1" t="n">
        <v>172658</v>
      </c>
      <c r="J7032" s="1" t="n">
        <v>29080</v>
      </c>
      <c r="K7032" s="1" t="n">
        <v>55516</v>
      </c>
      <c r="L7032" s="1" t="s">
        <v>3819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7" t="n">
        <v>46209</v>
      </c>
      <c r="C7033" s="1" t="n">
        <v>1</v>
      </c>
      <c r="D7033" s="1" t="s">
        <v>3781</v>
      </c>
      <c r="E7033" s="1" t="n">
        <v>10009</v>
      </c>
      <c r="F7033" s="1" t="s">
        <v>233</v>
      </c>
      <c r="I7033" s="1" t="n">
        <v>1424401</v>
      </c>
      <c r="J7033" s="1" t="n">
        <v>103473</v>
      </c>
      <c r="K7033" s="1" t="n">
        <v>7891000367506</v>
      </c>
      <c r="L7033" s="1" t="s">
        <v>6489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7" t="n">
        <v>46209</v>
      </c>
      <c r="C7034" s="1" t="n">
        <v>1</v>
      </c>
      <c r="D7034" s="1" t="s">
        <v>3781</v>
      </c>
      <c r="E7034" s="1" t="n">
        <v>10009</v>
      </c>
      <c r="F7034" s="1" t="s">
        <v>233</v>
      </c>
      <c r="I7034" s="1" t="n">
        <v>1424401</v>
      </c>
      <c r="J7034" s="1" t="n">
        <v>12411</v>
      </c>
      <c r="K7034" s="1" t="n">
        <v>7891000050927</v>
      </c>
      <c r="L7034" s="1" t="s">
        <v>5234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7" t="n">
        <v>46209</v>
      </c>
      <c r="C7035" s="1" t="n">
        <v>1</v>
      </c>
      <c r="D7035" s="1" t="s">
        <v>3781</v>
      </c>
      <c r="E7035" s="1" t="n">
        <v>10009</v>
      </c>
      <c r="F7035" s="1" t="s">
        <v>233</v>
      </c>
      <c r="I7035" s="1" t="n">
        <v>1424401</v>
      </c>
      <c r="J7035" s="1" t="n">
        <v>12803</v>
      </c>
      <c r="K7035" s="1" t="n">
        <v>7891000050880</v>
      </c>
      <c r="L7035" s="1" t="s">
        <v>5236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7" t="n">
        <v>46209</v>
      </c>
      <c r="C7036" s="1" t="n">
        <v>1</v>
      </c>
      <c r="D7036" s="1" t="s">
        <v>3781</v>
      </c>
      <c r="E7036" s="1" t="n">
        <v>10009</v>
      </c>
      <c r="F7036" s="1" t="s">
        <v>233</v>
      </c>
      <c r="I7036" s="1" t="n">
        <v>1424401</v>
      </c>
      <c r="J7036" s="1" t="n">
        <v>13038</v>
      </c>
      <c r="K7036" s="1" t="n">
        <v>7891000077962</v>
      </c>
      <c r="L7036" s="1" t="s">
        <v>5237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7" t="n">
        <v>46209</v>
      </c>
      <c r="C7037" s="1" t="n">
        <v>1</v>
      </c>
      <c r="D7037" s="1" t="s">
        <v>3781</v>
      </c>
      <c r="E7037" s="1" t="n">
        <v>10009</v>
      </c>
      <c r="F7037" s="1" t="s">
        <v>233</v>
      </c>
      <c r="I7037" s="1" t="n">
        <v>1424401</v>
      </c>
      <c r="J7037" s="1" t="n">
        <v>13105</v>
      </c>
      <c r="K7037" s="1" t="n">
        <v>7891000077924</v>
      </c>
      <c r="L7037" s="1" t="s">
        <v>5238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7" t="n">
        <v>46209</v>
      </c>
      <c r="C7038" s="1" t="n">
        <v>1</v>
      </c>
      <c r="D7038" s="1" t="s">
        <v>3781</v>
      </c>
      <c r="E7038" s="1" t="n">
        <v>10009</v>
      </c>
      <c r="F7038" s="1" t="s">
        <v>233</v>
      </c>
      <c r="I7038" s="1" t="n">
        <v>1424401</v>
      </c>
      <c r="J7038" s="1" t="n">
        <v>13212</v>
      </c>
      <c r="K7038" s="1" t="n">
        <v>7891000077948</v>
      </c>
      <c r="L7038" s="1" t="s">
        <v>6490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7" t="n">
        <v>46209</v>
      </c>
      <c r="C7039" s="1" t="n">
        <v>1</v>
      </c>
      <c r="D7039" s="1" t="s">
        <v>3781</v>
      </c>
      <c r="E7039" s="1" t="n">
        <v>10009</v>
      </c>
      <c r="F7039" s="1" t="s">
        <v>233</v>
      </c>
      <c r="I7039" s="1" t="n">
        <v>1424401</v>
      </c>
      <c r="J7039" s="1" t="n">
        <v>15573</v>
      </c>
      <c r="K7039" s="1" t="n">
        <v>7891000089194</v>
      </c>
      <c r="L7039" s="1" t="s">
        <v>5239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7" t="n">
        <v>46209</v>
      </c>
      <c r="C7040" s="1" t="n">
        <v>1</v>
      </c>
      <c r="D7040" s="1" t="s">
        <v>3781</v>
      </c>
      <c r="E7040" s="1" t="n">
        <v>10009</v>
      </c>
      <c r="F7040" s="1" t="s">
        <v>233</v>
      </c>
      <c r="I7040" s="1" t="n">
        <v>1424401</v>
      </c>
      <c r="J7040" s="1" t="n">
        <v>15716</v>
      </c>
      <c r="K7040" s="1" t="n">
        <v>7891000089231</v>
      </c>
      <c r="L7040" s="1" t="s">
        <v>5240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7" t="n">
        <v>46209</v>
      </c>
      <c r="C7041" s="1" t="n">
        <v>1</v>
      </c>
      <c r="D7041" s="1" t="s">
        <v>3781</v>
      </c>
      <c r="E7041" s="1" t="n">
        <v>10009</v>
      </c>
      <c r="F7041" s="1" t="s">
        <v>233</v>
      </c>
      <c r="I7041" s="1" t="n">
        <v>1424401</v>
      </c>
      <c r="J7041" s="1" t="n">
        <v>15717</v>
      </c>
      <c r="K7041" s="1" t="n">
        <v>7891000089255</v>
      </c>
      <c r="L7041" s="1" t="s">
        <v>5241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7" t="n">
        <v>46209</v>
      </c>
      <c r="C7042" s="1" t="n">
        <v>1</v>
      </c>
      <c r="D7042" s="1" t="s">
        <v>3781</v>
      </c>
      <c r="E7042" s="1" t="n">
        <v>10009</v>
      </c>
      <c r="F7042" s="1" t="s">
        <v>233</v>
      </c>
      <c r="I7042" s="1" t="n">
        <v>1424401</v>
      </c>
      <c r="J7042" s="1" t="n">
        <v>15718</v>
      </c>
      <c r="K7042" s="1" t="n">
        <v>7891000089279</v>
      </c>
      <c r="L7042" s="1" t="s">
        <v>5242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7" t="n">
        <v>46209</v>
      </c>
      <c r="C7043" s="1" t="n">
        <v>1</v>
      </c>
      <c r="D7043" s="1" t="s">
        <v>3781</v>
      </c>
      <c r="E7043" s="1" t="n">
        <v>10009</v>
      </c>
      <c r="F7043" s="1" t="s">
        <v>233</v>
      </c>
      <c r="I7043" s="1" t="n">
        <v>1424401</v>
      </c>
      <c r="J7043" s="1" t="n">
        <v>17092</v>
      </c>
      <c r="K7043" s="1" t="n">
        <v>7891000051436</v>
      </c>
      <c r="L7043" s="1" t="s">
        <v>5244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7" t="n">
        <v>46209</v>
      </c>
      <c r="C7044" s="1" t="n">
        <v>1</v>
      </c>
      <c r="D7044" s="1" t="s">
        <v>3781</v>
      </c>
      <c r="E7044" s="1" t="n">
        <v>10009</v>
      </c>
      <c r="F7044" s="1" t="s">
        <v>233</v>
      </c>
      <c r="I7044" s="1" t="n">
        <v>1424401</v>
      </c>
      <c r="J7044" s="1" t="n">
        <v>18777</v>
      </c>
      <c r="K7044" s="1" t="n">
        <v>7891000081211</v>
      </c>
      <c r="L7044" s="1" t="s">
        <v>6491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7" t="n">
        <v>46209</v>
      </c>
      <c r="C7045" s="1" t="n">
        <v>1</v>
      </c>
      <c r="D7045" s="1" t="s">
        <v>3781</v>
      </c>
      <c r="E7045" s="1" t="n">
        <v>10009</v>
      </c>
      <c r="F7045" s="1" t="s">
        <v>233</v>
      </c>
      <c r="I7045" s="1" t="n">
        <v>1424401</v>
      </c>
      <c r="J7045" s="1" t="n">
        <v>18879</v>
      </c>
      <c r="K7045" s="1" t="n">
        <v>7891000081242</v>
      </c>
      <c r="L7045" s="1" t="s">
        <v>6492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7" t="n">
        <v>46209</v>
      </c>
      <c r="C7046" s="1" t="n">
        <v>1</v>
      </c>
      <c r="D7046" s="1" t="s">
        <v>3781</v>
      </c>
      <c r="E7046" s="1" t="n">
        <v>10009</v>
      </c>
      <c r="F7046" s="1" t="s">
        <v>233</v>
      </c>
      <c r="I7046" s="1" t="n">
        <v>1424401</v>
      </c>
      <c r="J7046" s="1" t="n">
        <v>24777</v>
      </c>
      <c r="K7046" s="1" t="n">
        <v>7891000241370</v>
      </c>
      <c r="L7046" s="1" t="s">
        <v>6493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17" t="n">
        <v>46209</v>
      </c>
      <c r="C7047" s="1" t="n">
        <v>1</v>
      </c>
      <c r="D7047" s="1" t="s">
        <v>3781</v>
      </c>
      <c r="E7047" s="1" t="n">
        <v>10009</v>
      </c>
      <c r="F7047" s="1" t="s">
        <v>233</v>
      </c>
      <c r="I7047" s="1" t="n">
        <v>1424401</v>
      </c>
      <c r="J7047" s="1" t="n">
        <v>24989</v>
      </c>
      <c r="K7047" s="1" t="n">
        <v>7891000241356</v>
      </c>
      <c r="L7047" s="1" t="s">
        <v>5248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17" t="n">
        <v>46209</v>
      </c>
      <c r="C7048" s="1" t="n">
        <v>1</v>
      </c>
      <c r="D7048" s="1" t="s">
        <v>3781</v>
      </c>
      <c r="E7048" s="1" t="n">
        <v>10009</v>
      </c>
      <c r="F7048" s="1" t="s">
        <v>233</v>
      </c>
      <c r="I7048" s="1" t="n">
        <v>1424401</v>
      </c>
      <c r="J7048" s="1" t="n">
        <v>26982</v>
      </c>
      <c r="K7048" s="1" t="n">
        <v>7891000255445</v>
      </c>
      <c r="L7048" s="1" t="s">
        <v>5249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17" t="n">
        <v>46209</v>
      </c>
      <c r="C7049" s="1" t="n">
        <v>1</v>
      </c>
      <c r="D7049" s="1" t="s">
        <v>3781</v>
      </c>
      <c r="E7049" s="1" t="n">
        <v>10009</v>
      </c>
      <c r="F7049" s="1" t="s">
        <v>233</v>
      </c>
      <c r="I7049" s="1" t="n">
        <v>1424401</v>
      </c>
      <c r="J7049" s="1" t="n">
        <v>27690</v>
      </c>
      <c r="K7049" s="1" t="n">
        <v>7891000111161</v>
      </c>
      <c r="L7049" s="1" t="s">
        <v>6494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17" t="n">
        <v>46209</v>
      </c>
      <c r="C7050" s="1" t="n">
        <v>1</v>
      </c>
      <c r="D7050" s="1" t="s">
        <v>3781</v>
      </c>
      <c r="E7050" s="1" t="n">
        <v>10009</v>
      </c>
      <c r="F7050" s="1" t="s">
        <v>233</v>
      </c>
      <c r="I7050" s="1" t="n">
        <v>1424401</v>
      </c>
      <c r="J7050" s="1" t="n">
        <v>28349</v>
      </c>
      <c r="K7050" s="1" t="n">
        <v>7891000258613</v>
      </c>
      <c r="L7050" s="1" t="s">
        <v>6495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7" t="n">
        <v>46209</v>
      </c>
      <c r="C7051" s="1" t="n">
        <v>1</v>
      </c>
      <c r="D7051" s="1" t="s">
        <v>3781</v>
      </c>
      <c r="E7051" s="1" t="n">
        <v>10009</v>
      </c>
      <c r="F7051" s="1" t="s">
        <v>233</v>
      </c>
      <c r="I7051" s="1" t="n">
        <v>1424401</v>
      </c>
      <c r="J7051" s="1" t="n">
        <v>43621</v>
      </c>
      <c r="K7051" s="1" t="n">
        <v>7891000357460</v>
      </c>
      <c r="L7051" s="1" t="s">
        <v>6496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7" t="n">
        <v>46209</v>
      </c>
      <c r="C7052" s="1" t="n">
        <v>1</v>
      </c>
      <c r="D7052" s="1" t="s">
        <v>3781</v>
      </c>
      <c r="E7052" s="1" t="n">
        <v>10009</v>
      </c>
      <c r="F7052" s="1" t="s">
        <v>233</v>
      </c>
      <c r="I7052" s="1" t="n">
        <v>1424401</v>
      </c>
      <c r="J7052" s="1" t="n">
        <v>44193</v>
      </c>
      <c r="K7052" s="1" t="n">
        <v>7891000356838</v>
      </c>
      <c r="L7052" s="1" t="s">
        <v>6497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7" t="n">
        <v>46209</v>
      </c>
      <c r="C7053" s="1" t="n">
        <v>1</v>
      </c>
      <c r="D7053" s="1" t="s">
        <v>3781</v>
      </c>
      <c r="E7053" s="1" t="n">
        <v>10009</v>
      </c>
      <c r="F7053" s="1" t="s">
        <v>233</v>
      </c>
      <c r="I7053" s="1" t="n">
        <v>1424401</v>
      </c>
      <c r="J7053" s="1" t="n">
        <v>51852</v>
      </c>
      <c r="K7053" s="1" t="n">
        <v>7891000372586</v>
      </c>
      <c r="L7053" s="1" t="s">
        <v>5258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7" t="n">
        <v>46209</v>
      </c>
      <c r="C7054" s="1" t="n">
        <v>1</v>
      </c>
      <c r="D7054" s="1" t="s">
        <v>3781</v>
      </c>
      <c r="E7054" s="1" t="n">
        <v>10009</v>
      </c>
      <c r="F7054" s="1" t="s">
        <v>233</v>
      </c>
      <c r="I7054" s="1" t="n">
        <v>1424401</v>
      </c>
      <c r="J7054" s="1" t="n">
        <v>52042</v>
      </c>
      <c r="K7054" s="1" t="n">
        <v>7891000372043</v>
      </c>
      <c r="L7054" s="1" t="s">
        <v>6498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7" t="n">
        <v>46209</v>
      </c>
      <c r="C7055" s="1" t="n">
        <v>1</v>
      </c>
      <c r="D7055" s="1" t="s">
        <v>3781</v>
      </c>
      <c r="E7055" s="1" t="n">
        <v>10009</v>
      </c>
      <c r="F7055" s="1" t="s">
        <v>233</v>
      </c>
      <c r="I7055" s="1" t="n">
        <v>1424401</v>
      </c>
      <c r="J7055" s="1" t="n">
        <v>52108</v>
      </c>
      <c r="K7055" s="1" t="n">
        <v>7891000364253</v>
      </c>
      <c r="L7055" s="1" t="s">
        <v>6499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7" t="n">
        <v>46209</v>
      </c>
      <c r="C7056" s="1" t="n">
        <v>1</v>
      </c>
      <c r="D7056" s="1" t="s">
        <v>3781</v>
      </c>
      <c r="E7056" s="1" t="n">
        <v>10009</v>
      </c>
      <c r="F7056" s="1" t="s">
        <v>233</v>
      </c>
      <c r="I7056" s="1" t="n">
        <v>1424401</v>
      </c>
      <c r="J7056" s="1" t="n">
        <v>54900</v>
      </c>
      <c r="K7056" s="1" t="n">
        <v>7891000376805</v>
      </c>
      <c r="L7056" s="1" t="s">
        <v>6500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7" t="n">
        <v>46209</v>
      </c>
      <c r="C7057" s="1" t="n">
        <v>1</v>
      </c>
      <c r="D7057" s="1" t="s">
        <v>3781</v>
      </c>
      <c r="E7057" s="1" t="n">
        <v>10009</v>
      </c>
      <c r="F7057" s="1" t="s">
        <v>233</v>
      </c>
      <c r="I7057" s="1" t="n">
        <v>1424401</v>
      </c>
      <c r="J7057" s="1" t="n">
        <v>55164</v>
      </c>
      <c r="K7057" s="1" t="n">
        <v>7891000365335</v>
      </c>
      <c r="L7057" s="1" t="s">
        <v>6501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7" t="n">
        <v>46209</v>
      </c>
      <c r="C7058" s="1" t="n">
        <v>1</v>
      </c>
      <c r="D7058" s="1" t="s">
        <v>3781</v>
      </c>
      <c r="E7058" s="1" t="n">
        <v>10009</v>
      </c>
      <c r="F7058" s="1" t="s">
        <v>233</v>
      </c>
      <c r="I7058" s="1" t="n">
        <v>1424401</v>
      </c>
      <c r="J7058" s="1" t="n">
        <v>58216</v>
      </c>
      <c r="K7058" s="1" t="n">
        <v>7891000376959</v>
      </c>
      <c r="L7058" s="1" t="s">
        <v>5260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7" t="n">
        <v>46209</v>
      </c>
      <c r="C7059" s="1" t="n">
        <v>1</v>
      </c>
      <c r="D7059" s="1" t="s">
        <v>3781</v>
      </c>
      <c r="E7059" s="1" t="n">
        <v>10009</v>
      </c>
      <c r="F7059" s="1" t="s">
        <v>233</v>
      </c>
      <c r="I7059" s="1" t="n">
        <v>1424401</v>
      </c>
      <c r="J7059" s="1" t="n">
        <v>58277</v>
      </c>
      <c r="K7059" s="1" t="n">
        <v>7891000372548</v>
      </c>
      <c r="L7059" s="1" t="s">
        <v>5261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7" t="n">
        <v>46209</v>
      </c>
      <c r="C7060" s="1" t="n">
        <v>1</v>
      </c>
      <c r="D7060" s="1" t="s">
        <v>3781</v>
      </c>
      <c r="E7060" s="1" t="n">
        <v>10009</v>
      </c>
      <c r="F7060" s="1" t="s">
        <v>233</v>
      </c>
      <c r="I7060" s="1" t="n">
        <v>1424401</v>
      </c>
      <c r="J7060" s="1" t="n">
        <v>58706</v>
      </c>
      <c r="K7060" s="1" t="n">
        <v>7891000376843</v>
      </c>
      <c r="L7060" s="1" t="s">
        <v>6502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7" t="n">
        <v>46209</v>
      </c>
      <c r="C7061" s="1" t="n">
        <v>1</v>
      </c>
      <c r="D7061" s="1" t="s">
        <v>3781</v>
      </c>
      <c r="E7061" s="1" t="n">
        <v>10009</v>
      </c>
      <c r="F7061" s="1" t="s">
        <v>233</v>
      </c>
      <c r="I7061" s="1" t="n">
        <v>1424401</v>
      </c>
      <c r="J7061" s="1" t="n">
        <v>61565</v>
      </c>
      <c r="K7061" s="1" t="n">
        <v>7891000385791</v>
      </c>
      <c r="L7061" s="1" t="s">
        <v>6503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7" t="n">
        <v>46209</v>
      </c>
      <c r="C7062" s="1" t="n">
        <v>1</v>
      </c>
      <c r="D7062" s="1" t="s">
        <v>3781</v>
      </c>
      <c r="E7062" s="1" t="n">
        <v>10009</v>
      </c>
      <c r="F7062" s="1" t="s">
        <v>233</v>
      </c>
      <c r="I7062" s="1" t="n">
        <v>1424401</v>
      </c>
      <c r="J7062" s="1" t="n">
        <v>64041</v>
      </c>
      <c r="K7062" s="1" t="n">
        <v>7891000394939</v>
      </c>
      <c r="L7062" s="1" t="s">
        <v>6504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7" t="n">
        <v>46209</v>
      </c>
      <c r="C7063" s="1" t="n">
        <v>1</v>
      </c>
      <c r="D7063" s="1" t="s">
        <v>3781</v>
      </c>
      <c r="E7063" s="1" t="n">
        <v>10009</v>
      </c>
      <c r="F7063" s="1" t="s">
        <v>233</v>
      </c>
      <c r="I7063" s="1" t="n">
        <v>1424401</v>
      </c>
      <c r="J7063" s="1" t="n">
        <v>65422</v>
      </c>
      <c r="K7063" s="1" t="n">
        <v>7891000396919</v>
      </c>
      <c r="L7063" s="1" t="s">
        <v>6504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7" t="n">
        <v>46209</v>
      </c>
      <c r="C7064" s="1" t="n">
        <v>1</v>
      </c>
      <c r="D7064" s="1" t="s">
        <v>3781</v>
      </c>
      <c r="E7064" s="1" t="n">
        <v>10009</v>
      </c>
      <c r="F7064" s="1" t="s">
        <v>233</v>
      </c>
      <c r="I7064" s="1" t="n">
        <v>1424401</v>
      </c>
      <c r="J7064" s="1" t="n">
        <v>69723</v>
      </c>
      <c r="K7064" s="1" t="n">
        <v>7891000402931</v>
      </c>
      <c r="L7064" s="1" t="s">
        <v>6505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7" t="n">
        <v>46209</v>
      </c>
      <c r="C7065" s="1" t="n">
        <v>1</v>
      </c>
      <c r="D7065" s="1" t="s">
        <v>3781</v>
      </c>
      <c r="E7065" s="1" t="n">
        <v>10009</v>
      </c>
      <c r="F7065" s="1" t="s">
        <v>233</v>
      </c>
      <c r="I7065" s="1" t="n">
        <v>1424401</v>
      </c>
      <c r="J7065" s="1" t="n">
        <v>69735</v>
      </c>
      <c r="K7065" s="1" t="n">
        <v>7891000402979</v>
      </c>
      <c r="L7065" s="1" t="s">
        <v>6506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7" t="n">
        <v>46209</v>
      </c>
      <c r="C7066" s="1" t="n">
        <v>1</v>
      </c>
      <c r="D7066" s="1" t="s">
        <v>3781</v>
      </c>
      <c r="E7066" s="1" t="n">
        <v>10009</v>
      </c>
      <c r="F7066" s="1" t="s">
        <v>233</v>
      </c>
      <c r="I7066" s="1" t="n">
        <v>1424401</v>
      </c>
      <c r="J7066" s="1" t="n">
        <v>76659</v>
      </c>
      <c r="K7066" s="1" t="n">
        <v>7891000423806</v>
      </c>
      <c r="L7066" s="1" t="s">
        <v>6507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7" t="n">
        <v>46209</v>
      </c>
      <c r="C7067" s="1" t="n">
        <v>1</v>
      </c>
      <c r="D7067" s="1" t="s">
        <v>3781</v>
      </c>
      <c r="E7067" s="1" t="n">
        <v>10009</v>
      </c>
      <c r="F7067" s="1" t="s">
        <v>233</v>
      </c>
      <c r="I7067" s="1" t="n">
        <v>1424401</v>
      </c>
      <c r="J7067" s="1" t="n">
        <v>81664</v>
      </c>
      <c r="K7067" s="1" t="n">
        <v>7891000469156</v>
      </c>
      <c r="L7067" s="1" t="s">
        <v>6508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7" t="n">
        <v>46209</v>
      </c>
      <c r="C7068" s="1" t="n">
        <v>1</v>
      </c>
      <c r="D7068" s="1" t="s">
        <v>3781</v>
      </c>
      <c r="E7068" s="1" t="n">
        <v>10009</v>
      </c>
      <c r="F7068" s="1" t="s">
        <v>233</v>
      </c>
      <c r="I7068" s="1" t="n">
        <v>1424401</v>
      </c>
      <c r="J7068" s="1" t="n">
        <v>81665</v>
      </c>
      <c r="K7068" s="1" t="n">
        <v>7891000469552</v>
      </c>
      <c r="L7068" s="1" t="s">
        <v>6509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7" t="n">
        <v>46209</v>
      </c>
      <c r="C7069" s="1" t="n">
        <v>1</v>
      </c>
      <c r="D7069" s="1" t="s">
        <v>3781</v>
      </c>
      <c r="E7069" s="1" t="n">
        <v>10009</v>
      </c>
      <c r="F7069" s="1" t="s">
        <v>233</v>
      </c>
      <c r="I7069" s="1" t="n">
        <v>1424401</v>
      </c>
      <c r="J7069" s="1" t="n">
        <v>81666</v>
      </c>
      <c r="K7069" s="1" t="n">
        <v>7891000469545</v>
      </c>
      <c r="L7069" s="1" t="s">
        <v>6510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7" t="n">
        <v>46209</v>
      </c>
      <c r="C7070" s="1" t="n">
        <v>2</v>
      </c>
      <c r="D7070" s="1" t="s">
        <v>3825</v>
      </c>
      <c r="E7070" s="1" t="n">
        <v>33</v>
      </c>
      <c r="F7070" s="1" t="s">
        <v>93</v>
      </c>
      <c r="I7070" s="1" t="n">
        <v>107</v>
      </c>
      <c r="J7070" s="1" t="n">
        <v>72679</v>
      </c>
      <c r="K7070" s="1" t="n">
        <v>246</v>
      </c>
      <c r="L7070" s="1" t="s">
        <v>212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7" t="n">
        <v>46209</v>
      </c>
      <c r="C7071" s="1" t="n">
        <v>2</v>
      </c>
      <c r="D7071" s="1" t="s">
        <v>3825</v>
      </c>
      <c r="E7071" s="1" t="n">
        <v>33</v>
      </c>
      <c r="F7071" s="1" t="s">
        <v>93</v>
      </c>
      <c r="I7071" s="1" t="n">
        <v>207</v>
      </c>
      <c r="J7071" s="1" t="n">
        <v>72679</v>
      </c>
      <c r="K7071" s="1" t="n">
        <v>246</v>
      </c>
      <c r="L7071" s="1" t="s">
        <v>212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7" t="n">
        <v>46209</v>
      </c>
      <c r="C7072" s="1" t="n">
        <v>2</v>
      </c>
      <c r="D7072" s="1" t="s">
        <v>3825</v>
      </c>
      <c r="E7072" s="1" t="n">
        <v>33</v>
      </c>
      <c r="F7072" s="1" t="s">
        <v>93</v>
      </c>
      <c r="I7072" s="1" t="n">
        <v>307</v>
      </c>
      <c r="J7072" s="1" t="n">
        <v>72679</v>
      </c>
      <c r="K7072" s="1" t="n">
        <v>246</v>
      </c>
      <c r="L7072" s="1" t="s">
        <v>212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7" t="n">
        <v>46209</v>
      </c>
      <c r="C7073" s="1" t="n">
        <v>2</v>
      </c>
      <c r="D7073" s="1" t="s">
        <v>3825</v>
      </c>
      <c r="E7073" s="1" t="n">
        <v>33</v>
      </c>
      <c r="F7073" s="1" t="s">
        <v>93</v>
      </c>
      <c r="I7073" s="1" t="n">
        <v>1206</v>
      </c>
      <c r="J7073" s="1" t="n">
        <v>72679</v>
      </c>
      <c r="K7073" s="1" t="n">
        <v>246</v>
      </c>
      <c r="L7073" s="1" t="s">
        <v>212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7" t="n">
        <v>46209</v>
      </c>
      <c r="C7074" s="1" t="n">
        <v>2</v>
      </c>
      <c r="D7074" s="1" t="s">
        <v>3825</v>
      </c>
      <c r="E7074" s="1" t="n">
        <v>33</v>
      </c>
      <c r="F7074" s="1" t="s">
        <v>93</v>
      </c>
      <c r="I7074" s="1" t="n">
        <v>2706</v>
      </c>
      <c r="J7074" s="1" t="n">
        <v>72679</v>
      </c>
      <c r="K7074" s="1" t="n">
        <v>246</v>
      </c>
      <c r="L7074" s="1" t="s">
        <v>212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7" t="n">
        <v>46209</v>
      </c>
      <c r="C7075" s="1" t="n">
        <v>2</v>
      </c>
      <c r="D7075" s="1" t="s">
        <v>3825</v>
      </c>
      <c r="E7075" s="1" t="n">
        <v>33</v>
      </c>
      <c r="F7075" s="1" t="s">
        <v>93</v>
      </c>
      <c r="I7075" s="1" t="n">
        <v>2906</v>
      </c>
      <c r="J7075" s="1" t="n">
        <v>72679</v>
      </c>
      <c r="K7075" s="1" t="n">
        <v>246</v>
      </c>
      <c r="L7075" s="1" t="s">
        <v>212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7" t="n">
        <v>46209</v>
      </c>
      <c r="C7076" s="1" t="n">
        <v>2</v>
      </c>
      <c r="D7076" s="1" t="s">
        <v>3825</v>
      </c>
      <c r="E7076" s="1" t="n">
        <v>33</v>
      </c>
      <c r="F7076" s="1" t="s">
        <v>93</v>
      </c>
      <c r="I7076" s="1" t="n">
        <v>26061</v>
      </c>
      <c r="J7076" s="1" t="n">
        <v>72679</v>
      </c>
      <c r="K7076" s="1" t="n">
        <v>246</v>
      </c>
      <c r="L7076" s="1" t="s">
        <v>212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7" t="n">
        <v>46209</v>
      </c>
      <c r="C7077" s="1" t="n">
        <v>6</v>
      </c>
      <c r="D7077" s="1" t="s">
        <v>3844</v>
      </c>
      <c r="E7077" s="1" t="n">
        <v>33</v>
      </c>
      <c r="F7077" s="1" t="s">
        <v>93</v>
      </c>
      <c r="I7077" s="1" t="n">
        <v>5251</v>
      </c>
      <c r="J7077" s="1" t="n">
        <v>72679</v>
      </c>
      <c r="K7077" s="1" t="n">
        <v>246</v>
      </c>
      <c r="L7077" s="1" t="s">
        <v>212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7" t="n">
        <v>46209</v>
      </c>
      <c r="C7078" s="1" t="n">
        <v>6</v>
      </c>
      <c r="D7078" s="1" t="s">
        <v>3844</v>
      </c>
      <c r="E7078" s="1" t="n">
        <v>33</v>
      </c>
      <c r="F7078" s="1" t="s">
        <v>93</v>
      </c>
      <c r="I7078" s="1" t="n">
        <v>5252</v>
      </c>
      <c r="J7078" s="1" t="n">
        <v>72679</v>
      </c>
      <c r="K7078" s="1" t="n">
        <v>246</v>
      </c>
      <c r="L7078" s="1" t="s">
        <v>212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7" t="n">
        <v>46209</v>
      </c>
      <c r="C7079" s="1" t="n">
        <v>6</v>
      </c>
      <c r="D7079" s="1" t="s">
        <v>3844</v>
      </c>
      <c r="E7079" s="1" t="n">
        <v>33</v>
      </c>
      <c r="F7079" s="1" t="s">
        <v>93</v>
      </c>
      <c r="I7079" s="1" t="n">
        <v>5253</v>
      </c>
      <c r="J7079" s="1" t="n">
        <v>72679</v>
      </c>
      <c r="K7079" s="1" t="n">
        <v>246</v>
      </c>
      <c r="L7079" s="1" t="s">
        <v>212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7" t="n">
        <v>46209</v>
      </c>
      <c r="C7080" s="1" t="n">
        <v>6</v>
      </c>
      <c r="D7080" s="1" t="s">
        <v>3844</v>
      </c>
      <c r="E7080" s="1" t="n">
        <v>33</v>
      </c>
      <c r="F7080" s="1" t="s">
        <v>93</v>
      </c>
      <c r="I7080" s="1" t="n">
        <v>5254</v>
      </c>
      <c r="J7080" s="1" t="n">
        <v>72679</v>
      </c>
      <c r="K7080" s="1" t="n">
        <v>246</v>
      </c>
      <c r="L7080" s="1" t="s">
        <v>212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7" t="n">
        <v>46209</v>
      </c>
      <c r="C7081" s="1" t="n">
        <v>6</v>
      </c>
      <c r="D7081" s="1" t="s">
        <v>3844</v>
      </c>
      <c r="E7081" s="1" t="n">
        <v>33</v>
      </c>
      <c r="F7081" s="1" t="s">
        <v>93</v>
      </c>
      <c r="I7081" s="1" t="n">
        <v>5255</v>
      </c>
      <c r="J7081" s="1" t="n">
        <v>72679</v>
      </c>
      <c r="K7081" s="1" t="n">
        <v>246</v>
      </c>
      <c r="L7081" s="1" t="s">
        <v>212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7" t="n">
        <v>46209</v>
      </c>
      <c r="C7082" s="1" t="n">
        <v>6</v>
      </c>
      <c r="D7082" s="1" t="s">
        <v>3844</v>
      </c>
      <c r="E7082" s="1" t="n">
        <v>33</v>
      </c>
      <c r="F7082" s="1" t="s">
        <v>93</v>
      </c>
      <c r="I7082" s="1" t="n">
        <v>5260</v>
      </c>
      <c r="J7082" s="1" t="n">
        <v>72679</v>
      </c>
      <c r="K7082" s="1" t="n">
        <v>246</v>
      </c>
      <c r="L7082" s="1" t="s">
        <v>212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7" t="n">
        <v>46209</v>
      </c>
      <c r="C7083" s="1" t="n">
        <v>6</v>
      </c>
      <c r="D7083" s="1" t="s">
        <v>3844</v>
      </c>
      <c r="E7083" s="1" t="n">
        <v>33</v>
      </c>
      <c r="F7083" s="1" t="s">
        <v>93</v>
      </c>
      <c r="I7083" s="1" t="n">
        <v>5261</v>
      </c>
      <c r="J7083" s="1" t="n">
        <v>72679</v>
      </c>
      <c r="K7083" s="1" t="n">
        <v>246</v>
      </c>
      <c r="L7083" s="1" t="s">
        <v>212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7" t="n">
        <v>46209</v>
      </c>
      <c r="C7084" s="1" t="n">
        <v>6</v>
      </c>
      <c r="D7084" s="1" t="s">
        <v>3844</v>
      </c>
      <c r="E7084" s="1" t="n">
        <v>33</v>
      </c>
      <c r="F7084" s="1" t="s">
        <v>93</v>
      </c>
      <c r="I7084" s="1" t="n">
        <v>5262</v>
      </c>
      <c r="J7084" s="1" t="n">
        <v>72679</v>
      </c>
      <c r="K7084" s="1" t="n">
        <v>246</v>
      </c>
      <c r="L7084" s="1" t="s">
        <v>212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7" t="n">
        <v>46209</v>
      </c>
      <c r="C7085" s="1" t="n">
        <v>11</v>
      </c>
      <c r="D7085" s="1" t="s">
        <v>3845</v>
      </c>
      <c r="E7085" s="1" t="n">
        <v>1611</v>
      </c>
      <c r="F7085" s="1" t="s">
        <v>238</v>
      </c>
      <c r="I7085" s="1" t="n">
        <v>1778370</v>
      </c>
      <c r="J7085" s="1" t="n">
        <v>104845</v>
      </c>
      <c r="K7085" s="1" t="n">
        <v>70330909229</v>
      </c>
      <c r="L7085" s="1" t="s">
        <v>5805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7" t="n">
        <v>46209</v>
      </c>
      <c r="C7086" s="1" t="n">
        <v>11</v>
      </c>
      <c r="D7086" s="1" t="s">
        <v>3845</v>
      </c>
      <c r="E7086" s="1" t="n">
        <v>1611</v>
      </c>
      <c r="F7086" s="1" t="s">
        <v>238</v>
      </c>
      <c r="I7086" s="1" t="n">
        <v>1778370</v>
      </c>
      <c r="J7086" s="1" t="n">
        <v>109330</v>
      </c>
      <c r="K7086" s="1" t="n">
        <v>7891024194607</v>
      </c>
      <c r="L7086" s="1" t="s">
        <v>6511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7" t="n">
        <v>46209</v>
      </c>
      <c r="C7087" s="1" t="n">
        <v>11</v>
      </c>
      <c r="D7087" s="1" t="s">
        <v>3845</v>
      </c>
      <c r="E7087" s="1" t="n">
        <v>1611</v>
      </c>
      <c r="F7087" s="1" t="s">
        <v>238</v>
      </c>
      <c r="I7087" s="1" t="n">
        <v>1778370</v>
      </c>
      <c r="J7087" s="1" t="n">
        <v>109973</v>
      </c>
      <c r="K7087" s="1" t="n">
        <v>7896067202241</v>
      </c>
      <c r="L7087" s="1" t="s">
        <v>6512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7" t="n">
        <v>46209</v>
      </c>
      <c r="C7088" s="1" t="n">
        <v>11</v>
      </c>
      <c r="D7088" s="1" t="s">
        <v>3845</v>
      </c>
      <c r="E7088" s="1" t="n">
        <v>1611</v>
      </c>
      <c r="F7088" s="1" t="s">
        <v>238</v>
      </c>
      <c r="I7088" s="1" t="n">
        <v>1778370</v>
      </c>
      <c r="J7088" s="1" t="n">
        <v>10269</v>
      </c>
      <c r="K7088" s="1" t="n">
        <v>7896067202265</v>
      </c>
      <c r="L7088" s="1" t="s">
        <v>6513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7" t="n">
        <v>46209</v>
      </c>
      <c r="C7089" s="1" t="n">
        <v>11</v>
      </c>
      <c r="D7089" s="1" t="s">
        <v>3845</v>
      </c>
      <c r="E7089" s="1" t="n">
        <v>1611</v>
      </c>
      <c r="F7089" s="1" t="s">
        <v>238</v>
      </c>
      <c r="I7089" s="1" t="n">
        <v>1778370</v>
      </c>
      <c r="J7089" s="1" t="n">
        <v>16710</v>
      </c>
      <c r="K7089" s="1" t="n">
        <v>7894650003787</v>
      </c>
      <c r="L7089" s="1" t="s">
        <v>6514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7" t="n">
        <v>46209</v>
      </c>
      <c r="C7090" s="1" t="n">
        <v>11</v>
      </c>
      <c r="D7090" s="1" t="s">
        <v>3845</v>
      </c>
      <c r="E7090" s="1" t="n">
        <v>1611</v>
      </c>
      <c r="F7090" s="1" t="s">
        <v>238</v>
      </c>
      <c r="I7090" s="1" t="n">
        <v>1778370</v>
      </c>
      <c r="J7090" s="1" t="n">
        <v>28981</v>
      </c>
      <c r="K7090" s="1" t="n">
        <v>58572</v>
      </c>
      <c r="L7090" s="1" t="s">
        <v>6515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7" t="n">
        <v>46209</v>
      </c>
      <c r="C7091" s="1" t="n">
        <v>11</v>
      </c>
      <c r="D7091" s="1" t="s">
        <v>3845</v>
      </c>
      <c r="E7091" s="1" t="n">
        <v>1611</v>
      </c>
      <c r="F7091" s="1" t="s">
        <v>238</v>
      </c>
      <c r="I7091" s="1" t="n">
        <v>1778370</v>
      </c>
      <c r="J7091" s="1" t="n">
        <v>41880</v>
      </c>
      <c r="K7091" s="1" t="n">
        <v>70330631328</v>
      </c>
      <c r="L7091" s="1" t="s">
        <v>5810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7" t="n">
        <v>46209</v>
      </c>
      <c r="C7092" s="1" t="n">
        <v>11</v>
      </c>
      <c r="D7092" s="1" t="s">
        <v>3845</v>
      </c>
      <c r="E7092" s="1" t="n">
        <v>1611</v>
      </c>
      <c r="F7092" s="1" t="s">
        <v>238</v>
      </c>
      <c r="I7092" s="1" t="n">
        <v>1778370</v>
      </c>
      <c r="J7092" s="1" t="n">
        <v>80722</v>
      </c>
      <c r="K7092" s="1" t="n">
        <v>7897653549146</v>
      </c>
      <c r="L7092" s="1" t="s">
        <v>5822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7" t="n">
        <v>46209</v>
      </c>
      <c r="C7093" s="1" t="n">
        <v>11</v>
      </c>
      <c r="D7093" s="1" t="s">
        <v>3845</v>
      </c>
      <c r="E7093" s="1" t="n">
        <v>1611</v>
      </c>
      <c r="F7093" s="1" t="s">
        <v>238</v>
      </c>
      <c r="I7093" s="1" t="n">
        <v>1778370</v>
      </c>
      <c r="J7093" s="1" t="n">
        <v>81659</v>
      </c>
      <c r="K7093" s="1" t="n">
        <v>7891800346053</v>
      </c>
      <c r="L7093" s="1" t="s">
        <v>6516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7" t="n">
        <v>46209</v>
      </c>
      <c r="C7094" s="1" t="n">
        <v>11</v>
      </c>
      <c r="D7094" s="1" t="s">
        <v>3845</v>
      </c>
      <c r="E7094" s="1" t="n">
        <v>1611</v>
      </c>
      <c r="F7094" s="1" t="s">
        <v>238</v>
      </c>
      <c r="I7094" s="1" t="n">
        <v>1778371</v>
      </c>
      <c r="J7094" s="1" t="n">
        <v>102652</v>
      </c>
      <c r="K7094" s="1" t="n">
        <v>70330709485</v>
      </c>
      <c r="L7094" s="1" t="s">
        <v>5831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7" t="n">
        <v>46209</v>
      </c>
      <c r="C7095" s="1" t="n">
        <v>11</v>
      </c>
      <c r="D7095" s="1" t="s">
        <v>3845</v>
      </c>
      <c r="E7095" s="1" t="n">
        <v>1611</v>
      </c>
      <c r="F7095" s="1" t="s">
        <v>238</v>
      </c>
      <c r="I7095" s="1" t="n">
        <v>1778371</v>
      </c>
      <c r="J7095" s="1" t="n">
        <v>102653</v>
      </c>
      <c r="K7095" s="1" t="n">
        <v>70330712379</v>
      </c>
      <c r="L7095" s="1" t="s">
        <v>6517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7" t="n">
        <v>46209</v>
      </c>
      <c r="C7096" s="1" t="n">
        <v>11</v>
      </c>
      <c r="D7096" s="1" t="s">
        <v>3845</v>
      </c>
      <c r="E7096" s="1" t="n">
        <v>1611</v>
      </c>
      <c r="F7096" s="1" t="s">
        <v>238</v>
      </c>
      <c r="I7096" s="1" t="n">
        <v>1778371</v>
      </c>
      <c r="J7096" s="1" t="n">
        <v>102654</v>
      </c>
      <c r="K7096" s="1" t="n">
        <v>70330703629</v>
      </c>
      <c r="L7096" s="1" t="s">
        <v>6518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7" t="n">
        <v>46209</v>
      </c>
      <c r="C7097" s="1" t="n">
        <v>11</v>
      </c>
      <c r="D7097" s="1" t="s">
        <v>3845</v>
      </c>
      <c r="E7097" s="1" t="n">
        <v>1611</v>
      </c>
      <c r="F7097" s="1" t="s">
        <v>238</v>
      </c>
      <c r="I7097" s="1" t="n">
        <v>1778371</v>
      </c>
      <c r="J7097" s="1" t="n">
        <v>106144</v>
      </c>
      <c r="K7097" s="1" t="n">
        <v>7896098900253</v>
      </c>
      <c r="L7097" s="1" t="s">
        <v>4671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7" t="n">
        <v>46209</v>
      </c>
      <c r="C7098" s="1" t="n">
        <v>11</v>
      </c>
      <c r="D7098" s="1" t="s">
        <v>3845</v>
      </c>
      <c r="E7098" s="1" t="n">
        <v>1611</v>
      </c>
      <c r="F7098" s="1" t="s">
        <v>238</v>
      </c>
      <c r="I7098" s="1" t="n">
        <v>1778371</v>
      </c>
      <c r="J7098" s="1" t="n">
        <v>10722</v>
      </c>
      <c r="K7098" s="1" t="n">
        <v>7896036093085</v>
      </c>
      <c r="L7098" s="1" t="s">
        <v>6519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7" t="n">
        <v>46209</v>
      </c>
      <c r="C7099" s="1" t="n">
        <v>11</v>
      </c>
      <c r="D7099" s="1" t="s">
        <v>3845</v>
      </c>
      <c r="E7099" s="1" t="n">
        <v>1611</v>
      </c>
      <c r="F7099" s="1" t="s">
        <v>238</v>
      </c>
      <c r="I7099" s="1" t="n">
        <v>1778371</v>
      </c>
      <c r="J7099" s="1" t="n">
        <v>12703</v>
      </c>
      <c r="K7099" s="1" t="n">
        <v>70330710221</v>
      </c>
      <c r="L7099" s="1" t="s">
        <v>5836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7" t="n">
        <v>46209</v>
      </c>
      <c r="C7100" s="1" t="n">
        <v>11</v>
      </c>
      <c r="D7100" s="1" t="s">
        <v>3845</v>
      </c>
      <c r="E7100" s="1" t="n">
        <v>1611</v>
      </c>
      <c r="F7100" s="1" t="s">
        <v>238</v>
      </c>
      <c r="I7100" s="1" t="n">
        <v>1778371</v>
      </c>
      <c r="J7100" s="1" t="n">
        <v>13289</v>
      </c>
      <c r="K7100" s="1" t="n">
        <v>70330717534</v>
      </c>
      <c r="L7100" s="1" t="s">
        <v>5837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7" t="n">
        <v>46209</v>
      </c>
      <c r="C7101" s="1" t="n">
        <v>11</v>
      </c>
      <c r="D7101" s="1" t="s">
        <v>3845</v>
      </c>
      <c r="E7101" s="1" t="n">
        <v>1611</v>
      </c>
      <c r="F7101" s="1" t="s">
        <v>238</v>
      </c>
      <c r="I7101" s="1" t="n">
        <v>1778371</v>
      </c>
      <c r="J7101" s="1" t="n">
        <v>15284</v>
      </c>
      <c r="K7101" s="1" t="n">
        <v>70330717565</v>
      </c>
      <c r="L7101" s="1" t="s">
        <v>5838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7" t="n">
        <v>46209</v>
      </c>
      <c r="C7102" s="1" t="n">
        <v>11</v>
      </c>
      <c r="D7102" s="1" t="s">
        <v>3845</v>
      </c>
      <c r="E7102" s="1" t="n">
        <v>1611</v>
      </c>
      <c r="F7102" s="1" t="s">
        <v>238</v>
      </c>
      <c r="I7102" s="1" t="n">
        <v>1778371</v>
      </c>
      <c r="J7102" s="1" t="n">
        <v>19684</v>
      </c>
      <c r="K7102" s="1" t="n">
        <v>70330729872</v>
      </c>
      <c r="L7102" s="1" t="s">
        <v>5840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7" t="n">
        <v>46209</v>
      </c>
      <c r="C7103" s="1" t="n">
        <v>11</v>
      </c>
      <c r="D7103" s="1" t="s">
        <v>3845</v>
      </c>
      <c r="E7103" s="1" t="n">
        <v>1611</v>
      </c>
      <c r="F7103" s="1" t="s">
        <v>238</v>
      </c>
      <c r="I7103" s="1" t="n">
        <v>1778371</v>
      </c>
      <c r="J7103" s="1" t="n">
        <v>19944</v>
      </c>
      <c r="K7103" s="1" t="n">
        <v>70330729858</v>
      </c>
      <c r="L7103" s="1" t="s">
        <v>5841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7" t="n">
        <v>46209</v>
      </c>
      <c r="C7104" s="1" t="n">
        <v>11</v>
      </c>
      <c r="D7104" s="1" t="s">
        <v>3845</v>
      </c>
      <c r="E7104" s="1" t="n">
        <v>1611</v>
      </c>
      <c r="F7104" s="1" t="s">
        <v>238</v>
      </c>
      <c r="I7104" s="1" t="n">
        <v>1778371</v>
      </c>
      <c r="J7104" s="1" t="n">
        <v>21739</v>
      </c>
      <c r="K7104" s="1" t="n">
        <v>70330731806</v>
      </c>
      <c r="L7104" s="1" t="s">
        <v>6520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7" t="n">
        <v>46209</v>
      </c>
      <c r="C7105" s="1" t="n">
        <v>11</v>
      </c>
      <c r="D7105" s="1" t="s">
        <v>3845</v>
      </c>
      <c r="E7105" s="1" t="n">
        <v>1611</v>
      </c>
      <c r="F7105" s="1" t="s">
        <v>238</v>
      </c>
      <c r="I7105" s="1" t="n">
        <v>1778371</v>
      </c>
      <c r="J7105" s="1" t="n">
        <v>21806</v>
      </c>
      <c r="K7105" s="1" t="n">
        <v>7896098900208</v>
      </c>
      <c r="L7105" s="1" t="s">
        <v>4677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7" t="n">
        <v>46209</v>
      </c>
      <c r="C7106" s="1" t="n">
        <v>11</v>
      </c>
      <c r="D7106" s="1" t="s">
        <v>3845</v>
      </c>
      <c r="E7106" s="1" t="n">
        <v>1611</v>
      </c>
      <c r="F7106" s="1" t="s">
        <v>238</v>
      </c>
      <c r="I7106" s="1" t="n">
        <v>1778371</v>
      </c>
      <c r="J7106" s="1" t="n">
        <v>21849</v>
      </c>
      <c r="K7106" s="1" t="n">
        <v>7896098900215</v>
      </c>
      <c r="L7106" s="1" t="s">
        <v>4679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7" t="n">
        <v>46209</v>
      </c>
      <c r="C7107" s="1" t="n">
        <v>11</v>
      </c>
      <c r="D7107" s="1" t="s">
        <v>3845</v>
      </c>
      <c r="E7107" s="1" t="n">
        <v>1611</v>
      </c>
      <c r="F7107" s="1" t="s">
        <v>238</v>
      </c>
      <c r="I7107" s="1" t="n">
        <v>1778371</v>
      </c>
      <c r="J7107" s="1" t="n">
        <v>22351</v>
      </c>
      <c r="K7107" s="1" t="n">
        <v>70330727984</v>
      </c>
      <c r="L7107" s="1" t="s">
        <v>5842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7" t="n">
        <v>46209</v>
      </c>
      <c r="C7108" s="1" t="n">
        <v>11</v>
      </c>
      <c r="D7108" s="1" t="s">
        <v>3845</v>
      </c>
      <c r="E7108" s="1" t="n">
        <v>1611</v>
      </c>
      <c r="F7108" s="1" t="s">
        <v>238</v>
      </c>
      <c r="I7108" s="1" t="n">
        <v>1778371</v>
      </c>
      <c r="J7108" s="1" t="n">
        <v>27114</v>
      </c>
      <c r="K7108" s="1" t="n">
        <v>7896098902042</v>
      </c>
      <c r="L7108" s="1" t="s">
        <v>6521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7" t="n">
        <v>46209</v>
      </c>
      <c r="C7109" s="1" t="n">
        <v>11</v>
      </c>
      <c r="D7109" s="1" t="s">
        <v>3845</v>
      </c>
      <c r="E7109" s="1" t="n">
        <v>1611</v>
      </c>
      <c r="F7109" s="1" t="s">
        <v>238</v>
      </c>
      <c r="I7109" s="1" t="n">
        <v>1778371</v>
      </c>
      <c r="J7109" s="1" t="n">
        <v>27114</v>
      </c>
      <c r="K7109" s="1" t="n">
        <v>7896098902042</v>
      </c>
      <c r="L7109" s="1" t="s">
        <v>6521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7" t="n">
        <v>46209</v>
      </c>
      <c r="C7110" s="1" t="n">
        <v>11</v>
      </c>
      <c r="D7110" s="1" t="s">
        <v>3845</v>
      </c>
      <c r="E7110" s="1" t="n">
        <v>1611</v>
      </c>
      <c r="F7110" s="1" t="s">
        <v>238</v>
      </c>
      <c r="I7110" s="1" t="n">
        <v>1778371</v>
      </c>
      <c r="J7110" s="1" t="n">
        <v>28403</v>
      </c>
      <c r="K7110" s="1" t="n">
        <v>7898133019241</v>
      </c>
      <c r="L7110" s="1" t="s">
        <v>6522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7" t="n">
        <v>46209</v>
      </c>
      <c r="C7111" s="1" t="n">
        <v>11</v>
      </c>
      <c r="D7111" s="1" t="s">
        <v>3845</v>
      </c>
      <c r="E7111" s="1" t="n">
        <v>1611</v>
      </c>
      <c r="F7111" s="1" t="s">
        <v>238</v>
      </c>
      <c r="I7111" s="1" t="n">
        <v>1778371</v>
      </c>
      <c r="J7111" s="1" t="n">
        <v>32202</v>
      </c>
      <c r="K7111" s="1" t="n">
        <v>7500435154772</v>
      </c>
      <c r="L7111" s="1" t="s">
        <v>5406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7" t="n">
        <v>46209</v>
      </c>
      <c r="C7112" s="1" t="n">
        <v>11</v>
      </c>
      <c r="D7112" s="1" t="s">
        <v>3845</v>
      </c>
      <c r="E7112" s="1" t="n">
        <v>1611</v>
      </c>
      <c r="F7112" s="1" t="s">
        <v>238</v>
      </c>
      <c r="I7112" s="1" t="n">
        <v>1778371</v>
      </c>
      <c r="J7112" s="1" t="n">
        <v>33277</v>
      </c>
      <c r="K7112" s="1" t="n">
        <v>7898064036393</v>
      </c>
      <c r="L7112" s="1" t="s">
        <v>6523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7" t="n">
        <v>46209</v>
      </c>
      <c r="C7113" s="1" t="n">
        <v>11</v>
      </c>
      <c r="D7113" s="1" t="s">
        <v>3845</v>
      </c>
      <c r="E7113" s="1" t="n">
        <v>1611</v>
      </c>
      <c r="F7113" s="1" t="s">
        <v>238</v>
      </c>
      <c r="I7113" s="1" t="n">
        <v>1778371</v>
      </c>
      <c r="J7113" s="1" t="n">
        <v>38626</v>
      </c>
      <c r="K7113" s="1" t="n">
        <v>7896012879733</v>
      </c>
      <c r="L7113" s="1" t="s">
        <v>6524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7" t="n">
        <v>46209</v>
      </c>
      <c r="C7114" s="1" t="n">
        <v>11</v>
      </c>
      <c r="D7114" s="1" t="s">
        <v>3845</v>
      </c>
      <c r="E7114" s="1" t="n">
        <v>1611</v>
      </c>
      <c r="F7114" s="1" t="s">
        <v>238</v>
      </c>
      <c r="I7114" s="1" t="n">
        <v>1778371</v>
      </c>
      <c r="J7114" s="1" t="n">
        <v>41083</v>
      </c>
      <c r="K7114" s="1" t="n">
        <v>7898133019906</v>
      </c>
      <c r="L7114" s="1" t="s">
        <v>5851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7" t="n">
        <v>46209</v>
      </c>
      <c r="C7115" s="1" t="n">
        <v>11</v>
      </c>
      <c r="D7115" s="1" t="s">
        <v>3845</v>
      </c>
      <c r="E7115" s="1" t="n">
        <v>1611</v>
      </c>
      <c r="F7115" s="1" t="s">
        <v>238</v>
      </c>
      <c r="I7115" s="1" t="n">
        <v>1778371</v>
      </c>
      <c r="J7115" s="1" t="n">
        <v>41084</v>
      </c>
      <c r="K7115" s="1" t="n">
        <v>7898133019913</v>
      </c>
      <c r="L7115" s="1" t="s">
        <v>5852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7" t="n">
        <v>46209</v>
      </c>
      <c r="C7116" s="1" t="n">
        <v>11</v>
      </c>
      <c r="D7116" s="1" t="s">
        <v>3845</v>
      </c>
      <c r="E7116" s="1" t="n">
        <v>1611</v>
      </c>
      <c r="F7116" s="1" t="s">
        <v>238</v>
      </c>
      <c r="I7116" s="1" t="n">
        <v>1778371</v>
      </c>
      <c r="J7116" s="1" t="n">
        <v>41086</v>
      </c>
      <c r="K7116" s="1" t="n">
        <v>7898133019937</v>
      </c>
      <c r="L7116" s="1" t="s">
        <v>5853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7" t="n">
        <v>46209</v>
      </c>
      <c r="C7117" s="1" t="n">
        <v>11</v>
      </c>
      <c r="D7117" s="1" t="s">
        <v>3845</v>
      </c>
      <c r="E7117" s="1" t="n">
        <v>1611</v>
      </c>
      <c r="F7117" s="1" t="s">
        <v>238</v>
      </c>
      <c r="I7117" s="1" t="n">
        <v>1778371</v>
      </c>
      <c r="J7117" s="1" t="n">
        <v>48072</v>
      </c>
      <c r="K7117" s="1" t="n">
        <v>7896090100101</v>
      </c>
      <c r="L7117" s="1" t="s">
        <v>6525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7" t="n">
        <v>46209</v>
      </c>
      <c r="C7118" s="1" t="n">
        <v>11</v>
      </c>
      <c r="D7118" s="1" t="s">
        <v>3845</v>
      </c>
      <c r="E7118" s="1" t="n">
        <v>1611</v>
      </c>
      <c r="F7118" s="1" t="s">
        <v>238</v>
      </c>
      <c r="I7118" s="1" t="n">
        <v>1778371</v>
      </c>
      <c r="J7118" s="1" t="n">
        <v>60942</v>
      </c>
      <c r="K7118" s="1" t="n">
        <v>7622210575975</v>
      </c>
      <c r="L7118" s="1" t="s">
        <v>5905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7" t="n">
        <v>46209</v>
      </c>
      <c r="C7119" s="1" t="n">
        <v>11</v>
      </c>
      <c r="D7119" s="1" t="s">
        <v>3845</v>
      </c>
      <c r="E7119" s="1" t="n">
        <v>1611</v>
      </c>
      <c r="F7119" s="1" t="s">
        <v>238</v>
      </c>
      <c r="I7119" s="1" t="n">
        <v>1778371</v>
      </c>
      <c r="J7119" s="1" t="n">
        <v>74975</v>
      </c>
      <c r="K7119" s="1" t="n">
        <v>7898133019920</v>
      </c>
      <c r="L7119" s="1" t="s">
        <v>5862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7" t="n">
        <v>46209</v>
      </c>
      <c r="C7120" s="1" t="n">
        <v>11</v>
      </c>
      <c r="D7120" s="1" t="s">
        <v>3845</v>
      </c>
      <c r="E7120" s="1" t="n">
        <v>1611</v>
      </c>
      <c r="F7120" s="1" t="s">
        <v>238</v>
      </c>
      <c r="I7120" s="1" t="n">
        <v>1778371</v>
      </c>
      <c r="J7120" s="1" t="n">
        <v>81660</v>
      </c>
      <c r="K7120" s="1" t="n">
        <v>7896012881811</v>
      </c>
      <c r="L7120" s="1" t="s">
        <v>6526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7" t="n">
        <v>46209</v>
      </c>
      <c r="C7121" s="1" t="n">
        <v>11</v>
      </c>
      <c r="D7121" s="1" t="s">
        <v>3845</v>
      </c>
      <c r="E7121" s="1" t="n">
        <v>1611</v>
      </c>
      <c r="F7121" s="1" t="s">
        <v>238</v>
      </c>
      <c r="I7121" s="1" t="n">
        <v>1778371</v>
      </c>
      <c r="J7121" s="1" t="n">
        <v>81661</v>
      </c>
      <c r="K7121" s="1" t="n">
        <v>7896012881804</v>
      </c>
      <c r="L7121" s="1" t="s">
        <v>6527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7" t="n">
        <v>46209</v>
      </c>
      <c r="C7122" s="1" t="n">
        <v>11</v>
      </c>
      <c r="D7122" s="1" t="s">
        <v>3845</v>
      </c>
      <c r="E7122" s="1" t="n">
        <v>1611</v>
      </c>
      <c r="F7122" s="1" t="s">
        <v>238</v>
      </c>
      <c r="I7122" s="1" t="n">
        <v>1778371</v>
      </c>
      <c r="J7122" s="1" t="n">
        <v>81662</v>
      </c>
      <c r="K7122" s="1" t="n">
        <v>7896012881798</v>
      </c>
      <c r="L7122" s="1" t="s">
        <v>6528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7" t="n">
        <v>46209</v>
      </c>
      <c r="C7123" s="1" t="n">
        <v>11</v>
      </c>
      <c r="D7123" s="1" t="s">
        <v>3845</v>
      </c>
      <c r="E7123" s="1" t="n">
        <v>1611</v>
      </c>
      <c r="F7123" s="1" t="s">
        <v>238</v>
      </c>
      <c r="I7123" s="1" t="n">
        <v>1778371</v>
      </c>
      <c r="J7123" s="1" t="n">
        <v>81663</v>
      </c>
      <c r="K7123" s="1" t="n">
        <v>7896012881828</v>
      </c>
      <c r="L7123" s="1" t="s">
        <v>6529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7" t="n">
        <v>46209</v>
      </c>
      <c r="C7124" s="1" t="n">
        <v>11</v>
      </c>
      <c r="D7124" s="1" t="s">
        <v>3845</v>
      </c>
      <c r="E7124" s="1" t="n">
        <v>1611</v>
      </c>
      <c r="F7124" s="1" t="s">
        <v>238</v>
      </c>
      <c r="I7124" s="1" t="n">
        <v>1778372</v>
      </c>
      <c r="J7124" s="1" t="n">
        <v>41084</v>
      </c>
      <c r="K7124" s="1" t="n">
        <v>7898133019913</v>
      </c>
      <c r="L7124" s="1" t="s">
        <v>5852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7" t="n">
        <v>46209</v>
      </c>
      <c r="C7125" s="1" t="n">
        <v>22</v>
      </c>
      <c r="D7125" s="1" t="s">
        <v>3850</v>
      </c>
      <c r="E7125" s="1" t="n">
        <v>33</v>
      </c>
      <c r="F7125" s="1" t="s">
        <v>93</v>
      </c>
      <c r="I7125" s="1" t="n">
        <v>5257</v>
      </c>
      <c r="J7125" s="1" t="n">
        <v>100000</v>
      </c>
      <c r="K7125" s="1" t="n">
        <v>1</v>
      </c>
      <c r="L7125" s="1" t="s">
        <v>3851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7" t="n">
        <v>46209</v>
      </c>
      <c r="C7126" s="1" t="n">
        <v>22</v>
      </c>
      <c r="D7126" s="1" t="s">
        <v>3850</v>
      </c>
      <c r="E7126" s="1" t="n">
        <v>33</v>
      </c>
      <c r="F7126" s="1" t="s">
        <v>93</v>
      </c>
      <c r="I7126" s="1" t="n">
        <v>5257</v>
      </c>
      <c r="J7126" s="1" t="n">
        <v>100006</v>
      </c>
      <c r="K7126" s="1" t="n">
        <v>7</v>
      </c>
      <c r="L7126" s="1" t="s">
        <v>3853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7" t="n">
        <v>46209</v>
      </c>
      <c r="C7127" s="1" t="n">
        <v>22</v>
      </c>
      <c r="D7127" s="1" t="s">
        <v>3850</v>
      </c>
      <c r="E7127" s="1" t="n">
        <v>33</v>
      </c>
      <c r="F7127" s="1" t="s">
        <v>93</v>
      </c>
      <c r="I7127" s="1" t="n">
        <v>5257</v>
      </c>
      <c r="J7127" s="1" t="n">
        <v>100007</v>
      </c>
      <c r="K7127" s="1" t="n">
        <v>8</v>
      </c>
      <c r="L7127" s="1" t="s">
        <v>3854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7" t="n">
        <v>46209</v>
      </c>
      <c r="C7128" s="1" t="n">
        <v>22</v>
      </c>
      <c r="D7128" s="1" t="s">
        <v>3850</v>
      </c>
      <c r="E7128" s="1" t="n">
        <v>33</v>
      </c>
      <c r="F7128" s="1" t="s">
        <v>93</v>
      </c>
      <c r="I7128" s="1" t="n">
        <v>5257</v>
      </c>
      <c r="J7128" s="1" t="n">
        <v>100008</v>
      </c>
      <c r="K7128" s="1" t="n">
        <v>9</v>
      </c>
      <c r="L7128" s="1" t="s">
        <v>3855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7" t="n">
        <v>46209</v>
      </c>
      <c r="C7129" s="1" t="n">
        <v>22</v>
      </c>
      <c r="D7129" s="1" t="s">
        <v>3850</v>
      </c>
      <c r="E7129" s="1" t="n">
        <v>33</v>
      </c>
      <c r="F7129" s="1" t="s">
        <v>93</v>
      </c>
      <c r="I7129" s="1" t="n">
        <v>5257</v>
      </c>
      <c r="J7129" s="1" t="n">
        <v>100011</v>
      </c>
      <c r="K7129" s="1" t="n">
        <v>12</v>
      </c>
      <c r="L7129" s="1" t="s">
        <v>3856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7" t="n">
        <v>46209</v>
      </c>
      <c r="C7130" s="1" t="n">
        <v>22</v>
      </c>
      <c r="D7130" s="1" t="s">
        <v>3850</v>
      </c>
      <c r="E7130" s="1" t="n">
        <v>33</v>
      </c>
      <c r="F7130" s="1" t="s">
        <v>93</v>
      </c>
      <c r="I7130" s="1" t="n">
        <v>5257</v>
      </c>
      <c r="J7130" s="1" t="n">
        <v>100012</v>
      </c>
      <c r="K7130" s="1" t="n">
        <v>13</v>
      </c>
      <c r="L7130" s="1" t="s">
        <v>3857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7" t="n">
        <v>46209</v>
      </c>
      <c r="C7131" s="1" t="n">
        <v>22</v>
      </c>
      <c r="D7131" s="1" t="s">
        <v>3850</v>
      </c>
      <c r="E7131" s="1" t="n">
        <v>33</v>
      </c>
      <c r="F7131" s="1" t="s">
        <v>93</v>
      </c>
      <c r="I7131" s="1" t="n">
        <v>5257</v>
      </c>
      <c r="J7131" s="1" t="n">
        <v>100013</v>
      </c>
      <c r="K7131" s="1" t="n">
        <v>14</v>
      </c>
      <c r="L7131" s="1" t="s">
        <v>3858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7" t="n">
        <v>46209</v>
      </c>
      <c r="C7132" s="1" t="n">
        <v>22</v>
      </c>
      <c r="D7132" s="1" t="s">
        <v>3850</v>
      </c>
      <c r="E7132" s="1" t="n">
        <v>33</v>
      </c>
      <c r="F7132" s="1" t="s">
        <v>93</v>
      </c>
      <c r="I7132" s="1" t="n">
        <v>5257</v>
      </c>
      <c r="J7132" s="1" t="n">
        <v>100014</v>
      </c>
      <c r="K7132" s="1" t="n">
        <v>15</v>
      </c>
      <c r="L7132" s="1" t="s">
        <v>3859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7" t="n">
        <v>46209</v>
      </c>
      <c r="C7133" s="1" t="n">
        <v>22</v>
      </c>
      <c r="D7133" s="1" t="s">
        <v>3850</v>
      </c>
      <c r="E7133" s="1" t="n">
        <v>33</v>
      </c>
      <c r="F7133" s="1" t="s">
        <v>93</v>
      </c>
      <c r="I7133" s="1" t="n">
        <v>5257</v>
      </c>
      <c r="J7133" s="1" t="n">
        <v>100015</v>
      </c>
      <c r="K7133" s="1" t="n">
        <v>16</v>
      </c>
      <c r="L7133" s="1" t="s">
        <v>3860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7" t="n">
        <v>46209</v>
      </c>
      <c r="C7134" s="1" t="n">
        <v>22</v>
      </c>
      <c r="D7134" s="1" t="s">
        <v>3850</v>
      </c>
      <c r="E7134" s="1" t="n">
        <v>33</v>
      </c>
      <c r="F7134" s="1" t="s">
        <v>93</v>
      </c>
      <c r="I7134" s="1" t="n">
        <v>5257</v>
      </c>
      <c r="J7134" s="1" t="n">
        <v>100016</v>
      </c>
      <c r="K7134" s="1" t="n">
        <v>17</v>
      </c>
      <c r="L7134" s="1" t="s">
        <v>3861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7" t="n">
        <v>46209</v>
      </c>
      <c r="C7135" s="1" t="n">
        <v>22</v>
      </c>
      <c r="D7135" s="1" t="s">
        <v>3850</v>
      </c>
      <c r="E7135" s="1" t="n">
        <v>33</v>
      </c>
      <c r="F7135" s="1" t="s">
        <v>93</v>
      </c>
      <c r="I7135" s="1" t="n">
        <v>5257</v>
      </c>
      <c r="J7135" s="1" t="n">
        <v>100017</v>
      </c>
      <c r="K7135" s="1" t="n">
        <v>18</v>
      </c>
      <c r="L7135" s="1" t="s">
        <v>3862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7" t="n">
        <v>46209</v>
      </c>
      <c r="C7136" s="1" t="n">
        <v>22</v>
      </c>
      <c r="D7136" s="1" t="s">
        <v>3850</v>
      </c>
      <c r="E7136" s="1" t="n">
        <v>33</v>
      </c>
      <c r="F7136" s="1" t="s">
        <v>93</v>
      </c>
      <c r="I7136" s="1" t="n">
        <v>5257</v>
      </c>
      <c r="J7136" s="1" t="n">
        <v>100019</v>
      </c>
      <c r="K7136" s="1" t="n">
        <v>20</v>
      </c>
      <c r="L7136" s="1" t="s">
        <v>3863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7" t="n">
        <v>46209</v>
      </c>
      <c r="C7137" s="1" t="n">
        <v>22</v>
      </c>
      <c r="D7137" s="1" t="s">
        <v>3850</v>
      </c>
      <c r="E7137" s="1" t="n">
        <v>33</v>
      </c>
      <c r="F7137" s="1" t="s">
        <v>93</v>
      </c>
      <c r="I7137" s="1" t="n">
        <v>5257</v>
      </c>
      <c r="J7137" s="1" t="n">
        <v>100020</v>
      </c>
      <c r="K7137" s="1" t="n">
        <v>21</v>
      </c>
      <c r="L7137" s="1" t="s">
        <v>3864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7" t="n">
        <v>46209</v>
      </c>
      <c r="C7138" s="1" t="n">
        <v>22</v>
      </c>
      <c r="D7138" s="1" t="s">
        <v>3850</v>
      </c>
      <c r="E7138" s="1" t="n">
        <v>33</v>
      </c>
      <c r="F7138" s="1" t="s">
        <v>93</v>
      </c>
      <c r="I7138" s="1" t="n">
        <v>5257</v>
      </c>
      <c r="J7138" s="1" t="n">
        <v>100053</v>
      </c>
      <c r="K7138" s="1" t="n">
        <v>54</v>
      </c>
      <c r="L7138" s="1" t="s">
        <v>3866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7" t="n">
        <v>46209</v>
      </c>
      <c r="C7139" s="1" t="n">
        <v>22</v>
      </c>
      <c r="D7139" s="1" t="s">
        <v>3850</v>
      </c>
      <c r="E7139" s="1" t="n">
        <v>33</v>
      </c>
      <c r="F7139" s="1" t="s">
        <v>93</v>
      </c>
      <c r="I7139" s="1" t="n">
        <v>5257</v>
      </c>
      <c r="J7139" s="1" t="n">
        <v>100638</v>
      </c>
      <c r="K7139" s="1" t="n">
        <v>508</v>
      </c>
      <c r="L7139" s="1" t="s">
        <v>3867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7" t="n">
        <v>46209</v>
      </c>
      <c r="C7140" s="1" t="n">
        <v>22</v>
      </c>
      <c r="D7140" s="1" t="s">
        <v>3850</v>
      </c>
      <c r="E7140" s="1" t="n">
        <v>33</v>
      </c>
      <c r="F7140" s="1" t="s">
        <v>93</v>
      </c>
      <c r="I7140" s="1" t="n">
        <v>5257</v>
      </c>
      <c r="J7140" s="1" t="n">
        <v>100520</v>
      </c>
      <c r="K7140" s="1" t="n">
        <v>507</v>
      </c>
      <c r="L7140" s="1" t="s">
        <v>3868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7" t="n">
        <v>46209</v>
      </c>
      <c r="C7141" s="1" t="n">
        <v>22</v>
      </c>
      <c r="D7141" s="1" t="s">
        <v>3850</v>
      </c>
      <c r="E7141" s="1" t="n">
        <v>33</v>
      </c>
      <c r="F7141" s="1" t="s">
        <v>93</v>
      </c>
      <c r="I7141" s="1" t="n">
        <v>5257</v>
      </c>
      <c r="J7141" s="1" t="n">
        <v>100319</v>
      </c>
      <c r="K7141" s="1" t="n">
        <v>73453</v>
      </c>
      <c r="L7141" s="1" t="s">
        <v>3869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7" t="n">
        <v>46209</v>
      </c>
      <c r="C7142" s="1" t="n">
        <v>22</v>
      </c>
      <c r="D7142" s="1" t="s">
        <v>3850</v>
      </c>
      <c r="E7142" s="1" t="n">
        <v>33</v>
      </c>
      <c r="F7142" s="1" t="s">
        <v>93</v>
      </c>
      <c r="I7142" s="1" t="n">
        <v>5257</v>
      </c>
      <c r="J7142" s="1" t="n">
        <v>110455</v>
      </c>
      <c r="K7142" s="1" t="n">
        <v>53212</v>
      </c>
      <c r="L7142" s="1" t="s">
        <v>3870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7" t="n">
        <v>46209</v>
      </c>
      <c r="C7143" s="1" t="n">
        <v>22</v>
      </c>
      <c r="D7143" s="1" t="s">
        <v>3850</v>
      </c>
      <c r="E7143" s="1" t="n">
        <v>33</v>
      </c>
      <c r="F7143" s="1" t="s">
        <v>93</v>
      </c>
      <c r="I7143" s="1" t="n">
        <v>5259</v>
      </c>
      <c r="J7143" s="1" t="n">
        <v>100000</v>
      </c>
      <c r="K7143" s="1" t="n">
        <v>1</v>
      </c>
      <c r="L7143" s="1" t="s">
        <v>3851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7" t="n">
        <v>46209</v>
      </c>
      <c r="C7144" s="1" t="n">
        <v>22</v>
      </c>
      <c r="D7144" s="1" t="s">
        <v>3850</v>
      </c>
      <c r="E7144" s="1" t="n">
        <v>33</v>
      </c>
      <c r="F7144" s="1" t="s">
        <v>93</v>
      </c>
      <c r="I7144" s="1" t="n">
        <v>5259</v>
      </c>
      <c r="J7144" s="1" t="n">
        <v>100001</v>
      </c>
      <c r="K7144" s="1" t="n">
        <v>2</v>
      </c>
      <c r="L7144" s="1" t="s">
        <v>4138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7" t="n">
        <v>46209</v>
      </c>
      <c r="C7145" s="1" t="n">
        <v>22</v>
      </c>
      <c r="D7145" s="1" t="s">
        <v>3850</v>
      </c>
      <c r="E7145" s="1" t="n">
        <v>33</v>
      </c>
      <c r="F7145" s="1" t="s">
        <v>93</v>
      </c>
      <c r="I7145" s="1" t="n">
        <v>5259</v>
      </c>
      <c r="J7145" s="1" t="n">
        <v>100002</v>
      </c>
      <c r="K7145" s="1" t="n">
        <v>3</v>
      </c>
      <c r="L7145" s="1" t="s">
        <v>3872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7" t="n">
        <v>46209</v>
      </c>
      <c r="C7146" s="1" t="n">
        <v>22</v>
      </c>
      <c r="D7146" s="1" t="s">
        <v>3850</v>
      </c>
      <c r="E7146" s="1" t="n">
        <v>33</v>
      </c>
      <c r="F7146" s="1" t="s">
        <v>93</v>
      </c>
      <c r="I7146" s="1" t="n">
        <v>5259</v>
      </c>
      <c r="J7146" s="1" t="n">
        <v>100003</v>
      </c>
      <c r="K7146" s="1" t="n">
        <v>4</v>
      </c>
      <c r="L7146" s="1" t="s">
        <v>3873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7" t="n">
        <v>46209</v>
      </c>
      <c r="C7147" s="1" t="n">
        <v>22</v>
      </c>
      <c r="D7147" s="1" t="s">
        <v>3850</v>
      </c>
      <c r="E7147" s="1" t="n">
        <v>33</v>
      </c>
      <c r="F7147" s="1" t="s">
        <v>93</v>
      </c>
      <c r="I7147" s="1" t="n">
        <v>5259</v>
      </c>
      <c r="J7147" s="1" t="n">
        <v>100004</v>
      </c>
      <c r="K7147" s="1" t="n">
        <v>5</v>
      </c>
      <c r="L7147" s="1" t="s">
        <v>3852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7" t="n">
        <v>46209</v>
      </c>
      <c r="C7148" s="1" t="n">
        <v>22</v>
      </c>
      <c r="D7148" s="1" t="s">
        <v>3850</v>
      </c>
      <c r="E7148" s="1" t="n">
        <v>33</v>
      </c>
      <c r="F7148" s="1" t="s">
        <v>93</v>
      </c>
      <c r="I7148" s="1" t="n">
        <v>5259</v>
      </c>
      <c r="J7148" s="1" t="n">
        <v>100520</v>
      </c>
      <c r="K7148" s="1" t="n">
        <v>507</v>
      </c>
      <c r="L7148" s="1" t="s">
        <v>3868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7" t="n">
        <v>46209</v>
      </c>
      <c r="C7149" s="1" t="n">
        <v>22</v>
      </c>
      <c r="D7149" s="1" t="s">
        <v>3850</v>
      </c>
      <c r="E7149" s="1" t="n">
        <v>33</v>
      </c>
      <c r="F7149" s="1" t="s">
        <v>93</v>
      </c>
      <c r="I7149" s="1" t="n">
        <v>5259</v>
      </c>
      <c r="J7149" s="1" t="n">
        <v>110455</v>
      </c>
      <c r="K7149" s="1" t="n">
        <v>53212</v>
      </c>
      <c r="L7149" s="1" t="s">
        <v>3870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7" t="n">
        <v>46209</v>
      </c>
      <c r="C7150" s="1" t="n">
        <v>100</v>
      </c>
      <c r="D7150" s="1" t="s">
        <v>3877</v>
      </c>
      <c r="E7150" s="1" t="n">
        <v>33</v>
      </c>
      <c r="F7150" s="1" t="s">
        <v>93</v>
      </c>
      <c r="I7150" s="1" t="n">
        <v>1361256</v>
      </c>
      <c r="J7150" s="1" t="n">
        <v>100000</v>
      </c>
      <c r="K7150" s="1" t="n">
        <v>1</v>
      </c>
      <c r="L7150" s="1" t="s">
        <v>3851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7" t="n">
        <v>46209</v>
      </c>
      <c r="C7151" s="1" t="n">
        <v>100</v>
      </c>
      <c r="D7151" s="1" t="s">
        <v>3877</v>
      </c>
      <c r="E7151" s="1" t="n">
        <v>33</v>
      </c>
      <c r="F7151" s="1" t="s">
        <v>93</v>
      </c>
      <c r="I7151" s="1" t="n">
        <v>1361256</v>
      </c>
      <c r="J7151" s="1" t="n">
        <v>100001</v>
      </c>
      <c r="K7151" s="1" t="n">
        <v>2</v>
      </c>
      <c r="L7151" s="1" t="s">
        <v>4138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7" t="n">
        <v>46209</v>
      </c>
      <c r="C7152" s="1" t="n">
        <v>100</v>
      </c>
      <c r="D7152" s="1" t="s">
        <v>3877</v>
      </c>
      <c r="E7152" s="1" t="n">
        <v>33</v>
      </c>
      <c r="F7152" s="1" t="s">
        <v>93</v>
      </c>
      <c r="I7152" s="1" t="n">
        <v>1361256</v>
      </c>
      <c r="J7152" s="1" t="n">
        <v>100002</v>
      </c>
      <c r="K7152" s="1" t="n">
        <v>3</v>
      </c>
      <c r="L7152" s="1" t="s">
        <v>3872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7" t="n">
        <v>46209</v>
      </c>
      <c r="C7153" s="1" t="n">
        <v>100</v>
      </c>
      <c r="D7153" s="1" t="s">
        <v>3877</v>
      </c>
      <c r="E7153" s="1" t="n">
        <v>33</v>
      </c>
      <c r="F7153" s="1" t="s">
        <v>93</v>
      </c>
      <c r="I7153" s="1" t="n">
        <v>1361256</v>
      </c>
      <c r="J7153" s="1" t="n">
        <v>100003</v>
      </c>
      <c r="K7153" s="1" t="n">
        <v>4</v>
      </c>
      <c r="L7153" s="1" t="s">
        <v>3873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7" t="n">
        <v>46209</v>
      </c>
      <c r="C7154" s="1" t="n">
        <v>100</v>
      </c>
      <c r="D7154" s="1" t="s">
        <v>3877</v>
      </c>
      <c r="E7154" s="1" t="n">
        <v>33</v>
      </c>
      <c r="F7154" s="1" t="s">
        <v>93</v>
      </c>
      <c r="I7154" s="1" t="n">
        <v>1361256</v>
      </c>
      <c r="J7154" s="1" t="n">
        <v>100004</v>
      </c>
      <c r="K7154" s="1" t="n">
        <v>5</v>
      </c>
      <c r="L7154" s="1" t="s">
        <v>3852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7" t="n">
        <v>46209</v>
      </c>
      <c r="C7155" s="1" t="n">
        <v>100</v>
      </c>
      <c r="D7155" s="1" t="s">
        <v>3877</v>
      </c>
      <c r="E7155" s="1" t="n">
        <v>33</v>
      </c>
      <c r="F7155" s="1" t="s">
        <v>93</v>
      </c>
      <c r="I7155" s="1" t="n">
        <v>1361256</v>
      </c>
      <c r="J7155" s="1" t="n">
        <v>100520</v>
      </c>
      <c r="K7155" s="1" t="n">
        <v>507</v>
      </c>
      <c r="L7155" s="1" t="s">
        <v>3868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7" t="n">
        <v>46209</v>
      </c>
      <c r="C7156" s="1" t="n">
        <v>100</v>
      </c>
      <c r="D7156" s="1" t="s">
        <v>3877</v>
      </c>
      <c r="E7156" s="1" t="n">
        <v>33</v>
      </c>
      <c r="F7156" s="1" t="s">
        <v>93</v>
      </c>
      <c r="I7156" s="1" t="n">
        <v>1361256</v>
      </c>
      <c r="J7156" s="1" t="n">
        <v>110455</v>
      </c>
      <c r="K7156" s="1" t="n">
        <v>53212</v>
      </c>
      <c r="L7156" s="1" t="s">
        <v>3870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7" t="n">
        <v>46209</v>
      </c>
      <c r="C7157" s="1" t="n">
        <v>100</v>
      </c>
      <c r="D7157" s="1" t="s">
        <v>3877</v>
      </c>
      <c r="E7157" s="1" t="n">
        <v>33</v>
      </c>
      <c r="F7157" s="1" t="s">
        <v>93</v>
      </c>
      <c r="I7157" s="1" t="n">
        <v>1361261</v>
      </c>
      <c r="J7157" s="1" t="n">
        <v>100000</v>
      </c>
      <c r="K7157" s="1" t="n">
        <v>1</v>
      </c>
      <c r="L7157" s="1" t="s">
        <v>3851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7" t="n">
        <v>46209</v>
      </c>
      <c r="C7158" s="1" t="n">
        <v>100</v>
      </c>
      <c r="D7158" s="1" t="s">
        <v>3877</v>
      </c>
      <c r="E7158" s="1" t="n">
        <v>33</v>
      </c>
      <c r="F7158" s="1" t="s">
        <v>93</v>
      </c>
      <c r="I7158" s="1" t="n">
        <v>1361261</v>
      </c>
      <c r="J7158" s="1" t="n">
        <v>100006</v>
      </c>
      <c r="K7158" s="1" t="n">
        <v>7</v>
      </c>
      <c r="L7158" s="1" t="s">
        <v>3853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7" t="n">
        <v>46209</v>
      </c>
      <c r="C7159" s="1" t="n">
        <v>100</v>
      </c>
      <c r="D7159" s="1" t="s">
        <v>3877</v>
      </c>
      <c r="E7159" s="1" t="n">
        <v>33</v>
      </c>
      <c r="F7159" s="1" t="s">
        <v>93</v>
      </c>
      <c r="I7159" s="1" t="n">
        <v>1361261</v>
      </c>
      <c r="J7159" s="1" t="n">
        <v>100007</v>
      </c>
      <c r="K7159" s="1" t="n">
        <v>8</v>
      </c>
      <c r="L7159" s="1" t="s">
        <v>3854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7" t="n">
        <v>46209</v>
      </c>
      <c r="C7160" s="1" t="n">
        <v>100</v>
      </c>
      <c r="D7160" s="1" t="s">
        <v>3877</v>
      </c>
      <c r="E7160" s="1" t="n">
        <v>33</v>
      </c>
      <c r="F7160" s="1" t="s">
        <v>93</v>
      </c>
      <c r="I7160" s="1" t="n">
        <v>1361261</v>
      </c>
      <c r="J7160" s="1" t="n">
        <v>100008</v>
      </c>
      <c r="K7160" s="1" t="n">
        <v>9</v>
      </c>
      <c r="L7160" s="1" t="s">
        <v>3855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7" t="n">
        <v>46209</v>
      </c>
      <c r="C7161" s="1" t="n">
        <v>100</v>
      </c>
      <c r="D7161" s="1" t="s">
        <v>3877</v>
      </c>
      <c r="E7161" s="1" t="n">
        <v>33</v>
      </c>
      <c r="F7161" s="1" t="s">
        <v>93</v>
      </c>
      <c r="I7161" s="1" t="n">
        <v>1361261</v>
      </c>
      <c r="J7161" s="1" t="n">
        <v>100011</v>
      </c>
      <c r="K7161" s="1" t="n">
        <v>12</v>
      </c>
      <c r="L7161" s="1" t="s">
        <v>3856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7" t="n">
        <v>46209</v>
      </c>
      <c r="C7162" s="1" t="n">
        <v>100</v>
      </c>
      <c r="D7162" s="1" t="s">
        <v>3877</v>
      </c>
      <c r="E7162" s="1" t="n">
        <v>33</v>
      </c>
      <c r="F7162" s="1" t="s">
        <v>93</v>
      </c>
      <c r="I7162" s="1" t="n">
        <v>1361261</v>
      </c>
      <c r="J7162" s="1" t="n">
        <v>100012</v>
      </c>
      <c r="K7162" s="1" t="n">
        <v>13</v>
      </c>
      <c r="L7162" s="1" t="s">
        <v>3857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7" t="n">
        <v>46209</v>
      </c>
      <c r="C7163" s="1" t="n">
        <v>100</v>
      </c>
      <c r="D7163" s="1" t="s">
        <v>3877</v>
      </c>
      <c r="E7163" s="1" t="n">
        <v>33</v>
      </c>
      <c r="F7163" s="1" t="s">
        <v>93</v>
      </c>
      <c r="I7163" s="1" t="n">
        <v>1361261</v>
      </c>
      <c r="J7163" s="1" t="n">
        <v>100013</v>
      </c>
      <c r="K7163" s="1" t="n">
        <v>14</v>
      </c>
      <c r="L7163" s="1" t="s">
        <v>3858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7" t="n">
        <v>46209</v>
      </c>
      <c r="C7164" s="1" t="n">
        <v>100</v>
      </c>
      <c r="D7164" s="1" t="s">
        <v>3877</v>
      </c>
      <c r="E7164" s="1" t="n">
        <v>33</v>
      </c>
      <c r="F7164" s="1" t="s">
        <v>93</v>
      </c>
      <c r="I7164" s="1" t="n">
        <v>1361261</v>
      </c>
      <c r="J7164" s="1" t="n">
        <v>100014</v>
      </c>
      <c r="K7164" s="1" t="n">
        <v>15</v>
      </c>
      <c r="L7164" s="1" t="s">
        <v>3859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7" t="n">
        <v>46209</v>
      </c>
      <c r="C7165" s="1" t="n">
        <v>100</v>
      </c>
      <c r="D7165" s="1" t="s">
        <v>3877</v>
      </c>
      <c r="E7165" s="1" t="n">
        <v>33</v>
      </c>
      <c r="F7165" s="1" t="s">
        <v>93</v>
      </c>
      <c r="I7165" s="1" t="n">
        <v>1361261</v>
      </c>
      <c r="J7165" s="1" t="n">
        <v>100015</v>
      </c>
      <c r="K7165" s="1" t="n">
        <v>16</v>
      </c>
      <c r="L7165" s="1" t="s">
        <v>3860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7" t="n">
        <v>46209</v>
      </c>
      <c r="C7166" s="1" t="n">
        <v>100</v>
      </c>
      <c r="D7166" s="1" t="s">
        <v>3877</v>
      </c>
      <c r="E7166" s="1" t="n">
        <v>33</v>
      </c>
      <c r="F7166" s="1" t="s">
        <v>93</v>
      </c>
      <c r="I7166" s="1" t="n">
        <v>1361261</v>
      </c>
      <c r="J7166" s="1" t="n">
        <v>100016</v>
      </c>
      <c r="K7166" s="1" t="n">
        <v>17</v>
      </c>
      <c r="L7166" s="1" t="s">
        <v>3861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7" t="n">
        <v>46209</v>
      </c>
      <c r="C7167" s="1" t="n">
        <v>100</v>
      </c>
      <c r="D7167" s="1" t="s">
        <v>3877</v>
      </c>
      <c r="E7167" s="1" t="n">
        <v>33</v>
      </c>
      <c r="F7167" s="1" t="s">
        <v>93</v>
      </c>
      <c r="I7167" s="1" t="n">
        <v>1361261</v>
      </c>
      <c r="J7167" s="1" t="n">
        <v>100017</v>
      </c>
      <c r="K7167" s="1" t="n">
        <v>18</v>
      </c>
      <c r="L7167" s="1" t="s">
        <v>3862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7" t="n">
        <v>46209</v>
      </c>
      <c r="C7168" s="1" t="n">
        <v>100</v>
      </c>
      <c r="D7168" s="1" t="s">
        <v>3877</v>
      </c>
      <c r="E7168" s="1" t="n">
        <v>33</v>
      </c>
      <c r="F7168" s="1" t="s">
        <v>93</v>
      </c>
      <c r="I7168" s="1" t="n">
        <v>1361261</v>
      </c>
      <c r="J7168" s="1" t="n">
        <v>100019</v>
      </c>
      <c r="K7168" s="1" t="n">
        <v>20</v>
      </c>
      <c r="L7168" s="1" t="s">
        <v>3863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7" t="n">
        <v>46209</v>
      </c>
      <c r="C7169" s="1" t="n">
        <v>100</v>
      </c>
      <c r="D7169" s="1" t="s">
        <v>3877</v>
      </c>
      <c r="E7169" s="1" t="n">
        <v>33</v>
      </c>
      <c r="F7169" s="1" t="s">
        <v>93</v>
      </c>
      <c r="I7169" s="1" t="n">
        <v>1361261</v>
      </c>
      <c r="J7169" s="1" t="n">
        <v>100020</v>
      </c>
      <c r="K7169" s="1" t="n">
        <v>21</v>
      </c>
      <c r="L7169" s="1" t="s">
        <v>3864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7" t="n">
        <v>46209</v>
      </c>
      <c r="C7170" s="1" t="n">
        <v>100</v>
      </c>
      <c r="D7170" s="1" t="s">
        <v>3877</v>
      </c>
      <c r="E7170" s="1" t="n">
        <v>33</v>
      </c>
      <c r="F7170" s="1" t="s">
        <v>93</v>
      </c>
      <c r="I7170" s="1" t="n">
        <v>1361261</v>
      </c>
      <c r="J7170" s="1" t="n">
        <v>100053</v>
      </c>
      <c r="K7170" s="1" t="n">
        <v>54</v>
      </c>
      <c r="L7170" s="1" t="s">
        <v>3866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7" t="n">
        <v>46209</v>
      </c>
      <c r="C7171" s="1" t="n">
        <v>100</v>
      </c>
      <c r="D7171" s="1" t="s">
        <v>3877</v>
      </c>
      <c r="E7171" s="1" t="n">
        <v>33</v>
      </c>
      <c r="F7171" s="1" t="s">
        <v>93</v>
      </c>
      <c r="I7171" s="1" t="n">
        <v>1361261</v>
      </c>
      <c r="J7171" s="1" t="n">
        <v>100638</v>
      </c>
      <c r="K7171" s="1" t="n">
        <v>508</v>
      </c>
      <c r="L7171" s="1" t="s">
        <v>3867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7" t="n">
        <v>46209</v>
      </c>
      <c r="C7172" s="1" t="n">
        <v>100</v>
      </c>
      <c r="D7172" s="1" t="s">
        <v>3877</v>
      </c>
      <c r="E7172" s="1" t="n">
        <v>33</v>
      </c>
      <c r="F7172" s="1" t="s">
        <v>93</v>
      </c>
      <c r="I7172" s="1" t="n">
        <v>1361261</v>
      </c>
      <c r="J7172" s="1" t="n">
        <v>100520</v>
      </c>
      <c r="K7172" s="1" t="n">
        <v>507</v>
      </c>
      <c r="L7172" s="1" t="s">
        <v>3868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7" t="n">
        <v>46209</v>
      </c>
      <c r="C7173" s="1" t="n">
        <v>100</v>
      </c>
      <c r="D7173" s="1" t="s">
        <v>3877</v>
      </c>
      <c r="E7173" s="1" t="n">
        <v>33</v>
      </c>
      <c r="F7173" s="1" t="s">
        <v>93</v>
      </c>
      <c r="I7173" s="1" t="n">
        <v>1361261</v>
      </c>
      <c r="J7173" s="1" t="n">
        <v>100319</v>
      </c>
      <c r="K7173" s="1" t="n">
        <v>73453</v>
      </c>
      <c r="L7173" s="1" t="s">
        <v>3869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7" t="n">
        <v>46209</v>
      </c>
      <c r="C7174" s="1" t="n">
        <v>100</v>
      </c>
      <c r="D7174" s="1" t="s">
        <v>3877</v>
      </c>
      <c r="E7174" s="1" t="n">
        <v>33</v>
      </c>
      <c r="F7174" s="1" t="s">
        <v>93</v>
      </c>
      <c r="I7174" s="1" t="n">
        <v>1361261</v>
      </c>
      <c r="J7174" s="1" t="n">
        <v>110455</v>
      </c>
      <c r="K7174" s="1" t="n">
        <v>53212</v>
      </c>
      <c r="L7174" s="1" t="s">
        <v>3870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7" t="n">
        <v>46209</v>
      </c>
      <c r="C7175" s="1" t="n">
        <v>100</v>
      </c>
      <c r="D7175" s="1" t="s">
        <v>3877</v>
      </c>
      <c r="E7175" s="1" t="n">
        <v>33</v>
      </c>
      <c r="F7175" s="1" t="s">
        <v>93</v>
      </c>
      <c r="I7175" s="1" t="n">
        <v>1361423</v>
      </c>
      <c r="J7175" s="1" t="n">
        <v>100000</v>
      </c>
      <c r="K7175" s="1" t="n">
        <v>1</v>
      </c>
      <c r="L7175" s="1" t="s">
        <v>3851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7" t="n">
        <v>46209</v>
      </c>
      <c r="C7176" s="1" t="n">
        <v>100</v>
      </c>
      <c r="D7176" s="1" t="s">
        <v>3877</v>
      </c>
      <c r="E7176" s="1" t="n">
        <v>33</v>
      </c>
      <c r="F7176" s="1" t="s">
        <v>93</v>
      </c>
      <c r="I7176" s="1" t="n">
        <v>1361423</v>
      </c>
      <c r="J7176" s="1" t="n">
        <v>100006</v>
      </c>
      <c r="K7176" s="1" t="n">
        <v>7</v>
      </c>
      <c r="L7176" s="1" t="s">
        <v>3853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7" t="n">
        <v>46209</v>
      </c>
      <c r="C7177" s="1" t="n">
        <v>100</v>
      </c>
      <c r="D7177" s="1" t="s">
        <v>3877</v>
      </c>
      <c r="E7177" s="1" t="n">
        <v>33</v>
      </c>
      <c r="F7177" s="1" t="s">
        <v>93</v>
      </c>
      <c r="I7177" s="1" t="n">
        <v>1361423</v>
      </c>
      <c r="J7177" s="1" t="n">
        <v>100007</v>
      </c>
      <c r="K7177" s="1" t="n">
        <v>8</v>
      </c>
      <c r="L7177" s="1" t="s">
        <v>3854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7" t="n">
        <v>46209</v>
      </c>
      <c r="C7178" s="1" t="n">
        <v>100</v>
      </c>
      <c r="D7178" s="1" t="s">
        <v>3877</v>
      </c>
      <c r="E7178" s="1" t="n">
        <v>33</v>
      </c>
      <c r="F7178" s="1" t="s">
        <v>93</v>
      </c>
      <c r="I7178" s="1" t="n">
        <v>1361423</v>
      </c>
      <c r="J7178" s="1" t="n">
        <v>100008</v>
      </c>
      <c r="K7178" s="1" t="n">
        <v>9</v>
      </c>
      <c r="L7178" s="1" t="s">
        <v>3855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7" t="n">
        <v>46209</v>
      </c>
      <c r="C7179" s="1" t="n">
        <v>100</v>
      </c>
      <c r="D7179" s="1" t="s">
        <v>3877</v>
      </c>
      <c r="E7179" s="1" t="n">
        <v>33</v>
      </c>
      <c r="F7179" s="1" t="s">
        <v>93</v>
      </c>
      <c r="I7179" s="1" t="n">
        <v>1361423</v>
      </c>
      <c r="J7179" s="1" t="n">
        <v>100011</v>
      </c>
      <c r="K7179" s="1" t="n">
        <v>12</v>
      </c>
      <c r="L7179" s="1" t="s">
        <v>3856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7" t="n">
        <v>46209</v>
      </c>
      <c r="C7180" s="1" t="n">
        <v>100</v>
      </c>
      <c r="D7180" s="1" t="s">
        <v>3877</v>
      </c>
      <c r="E7180" s="1" t="n">
        <v>33</v>
      </c>
      <c r="F7180" s="1" t="s">
        <v>93</v>
      </c>
      <c r="I7180" s="1" t="n">
        <v>1361423</v>
      </c>
      <c r="J7180" s="1" t="n">
        <v>100012</v>
      </c>
      <c r="K7180" s="1" t="n">
        <v>13</v>
      </c>
      <c r="L7180" s="1" t="s">
        <v>3857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7" t="n">
        <v>46209</v>
      </c>
      <c r="C7181" s="1" t="n">
        <v>100</v>
      </c>
      <c r="D7181" s="1" t="s">
        <v>3877</v>
      </c>
      <c r="E7181" s="1" t="n">
        <v>33</v>
      </c>
      <c r="F7181" s="1" t="s">
        <v>93</v>
      </c>
      <c r="I7181" s="1" t="n">
        <v>1361423</v>
      </c>
      <c r="J7181" s="1" t="n">
        <v>100013</v>
      </c>
      <c r="K7181" s="1" t="n">
        <v>14</v>
      </c>
      <c r="L7181" s="1" t="s">
        <v>3858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7" t="n">
        <v>46209</v>
      </c>
      <c r="C7182" s="1" t="n">
        <v>100</v>
      </c>
      <c r="D7182" s="1" t="s">
        <v>3877</v>
      </c>
      <c r="E7182" s="1" t="n">
        <v>33</v>
      </c>
      <c r="F7182" s="1" t="s">
        <v>93</v>
      </c>
      <c r="I7182" s="1" t="n">
        <v>1361423</v>
      </c>
      <c r="J7182" s="1" t="n">
        <v>100014</v>
      </c>
      <c r="K7182" s="1" t="n">
        <v>15</v>
      </c>
      <c r="L7182" s="1" t="s">
        <v>3859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7" t="n">
        <v>46209</v>
      </c>
      <c r="C7183" s="1" t="n">
        <v>100</v>
      </c>
      <c r="D7183" s="1" t="s">
        <v>3877</v>
      </c>
      <c r="E7183" s="1" t="n">
        <v>33</v>
      </c>
      <c r="F7183" s="1" t="s">
        <v>93</v>
      </c>
      <c r="I7183" s="1" t="n">
        <v>1361423</v>
      </c>
      <c r="J7183" s="1" t="n">
        <v>100015</v>
      </c>
      <c r="K7183" s="1" t="n">
        <v>16</v>
      </c>
      <c r="L7183" s="1" t="s">
        <v>3860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7" t="n">
        <v>46209</v>
      </c>
      <c r="C7184" s="1" t="n">
        <v>100</v>
      </c>
      <c r="D7184" s="1" t="s">
        <v>3877</v>
      </c>
      <c r="E7184" s="1" t="n">
        <v>33</v>
      </c>
      <c r="F7184" s="1" t="s">
        <v>93</v>
      </c>
      <c r="I7184" s="1" t="n">
        <v>1361423</v>
      </c>
      <c r="J7184" s="1" t="n">
        <v>100016</v>
      </c>
      <c r="K7184" s="1" t="n">
        <v>17</v>
      </c>
      <c r="L7184" s="1" t="s">
        <v>3861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7" t="n">
        <v>46209</v>
      </c>
      <c r="C7185" s="1" t="n">
        <v>100</v>
      </c>
      <c r="D7185" s="1" t="s">
        <v>3877</v>
      </c>
      <c r="E7185" s="1" t="n">
        <v>33</v>
      </c>
      <c r="F7185" s="1" t="s">
        <v>93</v>
      </c>
      <c r="I7185" s="1" t="n">
        <v>1361423</v>
      </c>
      <c r="J7185" s="1" t="n">
        <v>100017</v>
      </c>
      <c r="K7185" s="1" t="n">
        <v>18</v>
      </c>
      <c r="L7185" s="1" t="s">
        <v>3862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7" t="n">
        <v>46209</v>
      </c>
      <c r="C7186" s="1" t="n">
        <v>100</v>
      </c>
      <c r="D7186" s="1" t="s">
        <v>3877</v>
      </c>
      <c r="E7186" s="1" t="n">
        <v>33</v>
      </c>
      <c r="F7186" s="1" t="s">
        <v>93</v>
      </c>
      <c r="I7186" s="1" t="n">
        <v>1361423</v>
      </c>
      <c r="J7186" s="1" t="n">
        <v>100019</v>
      </c>
      <c r="K7186" s="1" t="n">
        <v>20</v>
      </c>
      <c r="L7186" s="1" t="s">
        <v>3863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7" t="n">
        <v>46209</v>
      </c>
      <c r="C7187" s="1" t="n">
        <v>100</v>
      </c>
      <c r="D7187" s="1" t="s">
        <v>3877</v>
      </c>
      <c r="E7187" s="1" t="n">
        <v>33</v>
      </c>
      <c r="F7187" s="1" t="s">
        <v>93</v>
      </c>
      <c r="I7187" s="1" t="n">
        <v>1361423</v>
      </c>
      <c r="J7187" s="1" t="n">
        <v>100020</v>
      </c>
      <c r="K7187" s="1" t="n">
        <v>21</v>
      </c>
      <c r="L7187" s="1" t="s">
        <v>3864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7" t="n">
        <v>46209</v>
      </c>
      <c r="C7188" s="1" t="n">
        <v>100</v>
      </c>
      <c r="D7188" s="1" t="s">
        <v>3877</v>
      </c>
      <c r="E7188" s="1" t="n">
        <v>33</v>
      </c>
      <c r="F7188" s="1" t="s">
        <v>93</v>
      </c>
      <c r="I7188" s="1" t="n">
        <v>1361423</v>
      </c>
      <c r="J7188" s="1" t="n">
        <v>100053</v>
      </c>
      <c r="K7188" s="1" t="n">
        <v>54</v>
      </c>
      <c r="L7188" s="1" t="s">
        <v>3866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7" t="n">
        <v>46209</v>
      </c>
      <c r="C7189" s="1" t="n">
        <v>100</v>
      </c>
      <c r="D7189" s="1" t="s">
        <v>3877</v>
      </c>
      <c r="E7189" s="1" t="n">
        <v>33</v>
      </c>
      <c r="F7189" s="1" t="s">
        <v>93</v>
      </c>
      <c r="I7189" s="1" t="n">
        <v>1361423</v>
      </c>
      <c r="J7189" s="1" t="n">
        <v>100638</v>
      </c>
      <c r="K7189" s="1" t="n">
        <v>508</v>
      </c>
      <c r="L7189" s="1" t="s">
        <v>3867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7" t="n">
        <v>46209</v>
      </c>
      <c r="C7190" s="1" t="n">
        <v>100</v>
      </c>
      <c r="D7190" s="1" t="s">
        <v>3877</v>
      </c>
      <c r="E7190" s="1" t="n">
        <v>33</v>
      </c>
      <c r="F7190" s="1" t="s">
        <v>93</v>
      </c>
      <c r="I7190" s="1" t="n">
        <v>1361423</v>
      </c>
      <c r="J7190" s="1" t="n">
        <v>100520</v>
      </c>
      <c r="K7190" s="1" t="n">
        <v>507</v>
      </c>
      <c r="L7190" s="1" t="s">
        <v>3868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7" t="n">
        <v>46209</v>
      </c>
      <c r="C7191" s="1" t="n">
        <v>100</v>
      </c>
      <c r="D7191" s="1" t="s">
        <v>3877</v>
      </c>
      <c r="E7191" s="1" t="n">
        <v>33</v>
      </c>
      <c r="F7191" s="1" t="s">
        <v>93</v>
      </c>
      <c r="I7191" s="1" t="n">
        <v>1361423</v>
      </c>
      <c r="J7191" s="1" t="n">
        <v>100319</v>
      </c>
      <c r="K7191" s="1" t="n">
        <v>73453</v>
      </c>
      <c r="L7191" s="1" t="s">
        <v>3869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7" t="n">
        <v>46209</v>
      </c>
      <c r="C7192" s="1" t="n">
        <v>100</v>
      </c>
      <c r="D7192" s="1" t="s">
        <v>3877</v>
      </c>
      <c r="E7192" s="1" t="n">
        <v>33</v>
      </c>
      <c r="F7192" s="1" t="s">
        <v>93</v>
      </c>
      <c r="I7192" s="1" t="n">
        <v>1361423</v>
      </c>
      <c r="J7192" s="1" t="n">
        <v>110455</v>
      </c>
      <c r="K7192" s="1" t="n">
        <v>53212</v>
      </c>
      <c r="L7192" s="1" t="s">
        <v>3870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7" t="n">
        <v>46209</v>
      </c>
      <c r="C7193" s="1" t="n">
        <v>100</v>
      </c>
      <c r="D7193" s="1" t="s">
        <v>3877</v>
      </c>
      <c r="E7193" s="1" t="n">
        <v>33</v>
      </c>
      <c r="F7193" s="1" t="s">
        <v>93</v>
      </c>
      <c r="I7193" s="1" t="n">
        <v>1361426</v>
      </c>
      <c r="J7193" s="1" t="n">
        <v>100000</v>
      </c>
      <c r="K7193" s="1" t="n">
        <v>1</v>
      </c>
      <c r="L7193" s="1" t="s">
        <v>3851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7" t="n">
        <v>46209</v>
      </c>
      <c r="C7194" s="1" t="n">
        <v>100</v>
      </c>
      <c r="D7194" s="1" t="s">
        <v>3877</v>
      </c>
      <c r="E7194" s="1" t="n">
        <v>33</v>
      </c>
      <c r="F7194" s="1" t="s">
        <v>93</v>
      </c>
      <c r="I7194" s="1" t="n">
        <v>1361426</v>
      </c>
      <c r="J7194" s="1" t="n">
        <v>100006</v>
      </c>
      <c r="K7194" s="1" t="n">
        <v>7</v>
      </c>
      <c r="L7194" s="1" t="s">
        <v>3853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7" t="n">
        <v>46209</v>
      </c>
      <c r="C7195" s="1" t="n">
        <v>100</v>
      </c>
      <c r="D7195" s="1" t="s">
        <v>3877</v>
      </c>
      <c r="E7195" s="1" t="n">
        <v>33</v>
      </c>
      <c r="F7195" s="1" t="s">
        <v>93</v>
      </c>
      <c r="I7195" s="1" t="n">
        <v>1361426</v>
      </c>
      <c r="J7195" s="1" t="n">
        <v>100007</v>
      </c>
      <c r="K7195" s="1" t="n">
        <v>8</v>
      </c>
      <c r="L7195" s="1" t="s">
        <v>3854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7" t="n">
        <v>46209</v>
      </c>
      <c r="C7196" s="1" t="n">
        <v>100</v>
      </c>
      <c r="D7196" s="1" t="s">
        <v>3877</v>
      </c>
      <c r="E7196" s="1" t="n">
        <v>33</v>
      </c>
      <c r="F7196" s="1" t="s">
        <v>93</v>
      </c>
      <c r="I7196" s="1" t="n">
        <v>1361426</v>
      </c>
      <c r="J7196" s="1" t="n">
        <v>100008</v>
      </c>
      <c r="K7196" s="1" t="n">
        <v>9</v>
      </c>
      <c r="L7196" s="1" t="s">
        <v>3855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7" t="n">
        <v>46209</v>
      </c>
      <c r="C7197" s="1" t="n">
        <v>100</v>
      </c>
      <c r="D7197" s="1" t="s">
        <v>3877</v>
      </c>
      <c r="E7197" s="1" t="n">
        <v>33</v>
      </c>
      <c r="F7197" s="1" t="s">
        <v>93</v>
      </c>
      <c r="I7197" s="1" t="n">
        <v>1361426</v>
      </c>
      <c r="J7197" s="1" t="n">
        <v>100011</v>
      </c>
      <c r="K7197" s="1" t="n">
        <v>12</v>
      </c>
      <c r="L7197" s="1" t="s">
        <v>3856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7" t="n">
        <v>46209</v>
      </c>
      <c r="C7198" s="1" t="n">
        <v>100</v>
      </c>
      <c r="D7198" s="1" t="s">
        <v>3877</v>
      </c>
      <c r="E7198" s="1" t="n">
        <v>33</v>
      </c>
      <c r="F7198" s="1" t="s">
        <v>93</v>
      </c>
      <c r="I7198" s="1" t="n">
        <v>1361426</v>
      </c>
      <c r="J7198" s="1" t="n">
        <v>100012</v>
      </c>
      <c r="K7198" s="1" t="n">
        <v>13</v>
      </c>
      <c r="L7198" s="1" t="s">
        <v>3857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7" t="n">
        <v>46209</v>
      </c>
      <c r="C7199" s="1" t="n">
        <v>100</v>
      </c>
      <c r="D7199" s="1" t="s">
        <v>3877</v>
      </c>
      <c r="E7199" s="1" t="n">
        <v>33</v>
      </c>
      <c r="F7199" s="1" t="s">
        <v>93</v>
      </c>
      <c r="I7199" s="1" t="n">
        <v>1361426</v>
      </c>
      <c r="J7199" s="1" t="n">
        <v>100013</v>
      </c>
      <c r="K7199" s="1" t="n">
        <v>14</v>
      </c>
      <c r="L7199" s="1" t="s">
        <v>3858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7" t="n">
        <v>46209</v>
      </c>
      <c r="C7200" s="1" t="n">
        <v>100</v>
      </c>
      <c r="D7200" s="1" t="s">
        <v>3877</v>
      </c>
      <c r="E7200" s="1" t="n">
        <v>33</v>
      </c>
      <c r="F7200" s="1" t="s">
        <v>93</v>
      </c>
      <c r="I7200" s="1" t="n">
        <v>1361426</v>
      </c>
      <c r="J7200" s="1" t="n">
        <v>100014</v>
      </c>
      <c r="K7200" s="1" t="n">
        <v>15</v>
      </c>
      <c r="L7200" s="1" t="s">
        <v>3859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7" t="n">
        <v>46209</v>
      </c>
      <c r="C7201" s="1" t="n">
        <v>100</v>
      </c>
      <c r="D7201" s="1" t="s">
        <v>3877</v>
      </c>
      <c r="E7201" s="1" t="n">
        <v>33</v>
      </c>
      <c r="F7201" s="1" t="s">
        <v>93</v>
      </c>
      <c r="I7201" s="1" t="n">
        <v>1361426</v>
      </c>
      <c r="J7201" s="1" t="n">
        <v>100015</v>
      </c>
      <c r="K7201" s="1" t="n">
        <v>16</v>
      </c>
      <c r="L7201" s="1" t="s">
        <v>3860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7" t="n">
        <v>46209</v>
      </c>
      <c r="C7202" s="1" t="n">
        <v>100</v>
      </c>
      <c r="D7202" s="1" t="s">
        <v>3877</v>
      </c>
      <c r="E7202" s="1" t="n">
        <v>33</v>
      </c>
      <c r="F7202" s="1" t="s">
        <v>93</v>
      </c>
      <c r="I7202" s="1" t="n">
        <v>1361426</v>
      </c>
      <c r="J7202" s="1" t="n">
        <v>100016</v>
      </c>
      <c r="K7202" s="1" t="n">
        <v>17</v>
      </c>
      <c r="L7202" s="1" t="s">
        <v>3861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7" t="n">
        <v>46209</v>
      </c>
      <c r="C7203" s="1" t="n">
        <v>100</v>
      </c>
      <c r="D7203" s="1" t="s">
        <v>3877</v>
      </c>
      <c r="E7203" s="1" t="n">
        <v>33</v>
      </c>
      <c r="F7203" s="1" t="s">
        <v>93</v>
      </c>
      <c r="I7203" s="1" t="n">
        <v>1361426</v>
      </c>
      <c r="J7203" s="1" t="n">
        <v>100017</v>
      </c>
      <c r="K7203" s="1" t="n">
        <v>18</v>
      </c>
      <c r="L7203" s="1" t="s">
        <v>3862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7" t="n">
        <v>46209</v>
      </c>
      <c r="C7204" s="1" t="n">
        <v>100</v>
      </c>
      <c r="D7204" s="1" t="s">
        <v>3877</v>
      </c>
      <c r="E7204" s="1" t="n">
        <v>33</v>
      </c>
      <c r="F7204" s="1" t="s">
        <v>93</v>
      </c>
      <c r="I7204" s="1" t="n">
        <v>1361426</v>
      </c>
      <c r="J7204" s="1" t="n">
        <v>100019</v>
      </c>
      <c r="K7204" s="1" t="n">
        <v>20</v>
      </c>
      <c r="L7204" s="1" t="s">
        <v>3863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7" t="n">
        <v>46209</v>
      </c>
      <c r="C7205" s="1" t="n">
        <v>100</v>
      </c>
      <c r="D7205" s="1" t="s">
        <v>3877</v>
      </c>
      <c r="E7205" s="1" t="n">
        <v>33</v>
      </c>
      <c r="F7205" s="1" t="s">
        <v>93</v>
      </c>
      <c r="I7205" s="1" t="n">
        <v>1361426</v>
      </c>
      <c r="J7205" s="1" t="n">
        <v>100020</v>
      </c>
      <c r="K7205" s="1" t="n">
        <v>21</v>
      </c>
      <c r="L7205" s="1" t="s">
        <v>3864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7" t="n">
        <v>46209</v>
      </c>
      <c r="C7206" s="1" t="n">
        <v>100</v>
      </c>
      <c r="D7206" s="1" t="s">
        <v>3877</v>
      </c>
      <c r="E7206" s="1" t="n">
        <v>33</v>
      </c>
      <c r="F7206" s="1" t="s">
        <v>93</v>
      </c>
      <c r="I7206" s="1" t="n">
        <v>1361426</v>
      </c>
      <c r="J7206" s="1" t="n">
        <v>100053</v>
      </c>
      <c r="K7206" s="1" t="n">
        <v>54</v>
      </c>
      <c r="L7206" s="1" t="s">
        <v>3866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7" t="n">
        <v>46209</v>
      </c>
      <c r="C7207" s="1" t="n">
        <v>100</v>
      </c>
      <c r="D7207" s="1" t="s">
        <v>3877</v>
      </c>
      <c r="E7207" s="1" t="n">
        <v>33</v>
      </c>
      <c r="F7207" s="1" t="s">
        <v>93</v>
      </c>
      <c r="I7207" s="1" t="n">
        <v>1361426</v>
      </c>
      <c r="J7207" s="1" t="n">
        <v>100638</v>
      </c>
      <c r="K7207" s="1" t="n">
        <v>508</v>
      </c>
      <c r="L7207" s="1" t="s">
        <v>3867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7" t="n">
        <v>46209</v>
      </c>
      <c r="C7208" s="1" t="n">
        <v>100</v>
      </c>
      <c r="D7208" s="1" t="s">
        <v>3877</v>
      </c>
      <c r="E7208" s="1" t="n">
        <v>33</v>
      </c>
      <c r="F7208" s="1" t="s">
        <v>93</v>
      </c>
      <c r="I7208" s="1" t="n">
        <v>1361426</v>
      </c>
      <c r="J7208" s="1" t="n">
        <v>100520</v>
      </c>
      <c r="K7208" s="1" t="n">
        <v>507</v>
      </c>
      <c r="L7208" s="1" t="s">
        <v>3868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7" t="n">
        <v>46209</v>
      </c>
      <c r="C7209" s="1" t="n">
        <v>100</v>
      </c>
      <c r="D7209" s="1" t="s">
        <v>3877</v>
      </c>
      <c r="E7209" s="1" t="n">
        <v>33</v>
      </c>
      <c r="F7209" s="1" t="s">
        <v>93</v>
      </c>
      <c r="I7209" s="1" t="n">
        <v>1361426</v>
      </c>
      <c r="J7209" s="1" t="n">
        <v>100319</v>
      </c>
      <c r="K7209" s="1" t="n">
        <v>73453</v>
      </c>
      <c r="L7209" s="1" t="s">
        <v>3869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7" t="n">
        <v>46209</v>
      </c>
      <c r="C7210" s="1" t="n">
        <v>100</v>
      </c>
      <c r="D7210" s="1" t="s">
        <v>3877</v>
      </c>
      <c r="E7210" s="1" t="n">
        <v>33</v>
      </c>
      <c r="F7210" s="1" t="s">
        <v>93</v>
      </c>
      <c r="I7210" s="1" t="n">
        <v>1361426</v>
      </c>
      <c r="J7210" s="1" t="n">
        <v>110455</v>
      </c>
      <c r="K7210" s="1" t="n">
        <v>53212</v>
      </c>
      <c r="L7210" s="1" t="s">
        <v>3870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7" t="n">
        <v>46209</v>
      </c>
      <c r="C7211" s="1" t="n">
        <v>100</v>
      </c>
      <c r="D7211" s="1" t="s">
        <v>3877</v>
      </c>
      <c r="E7211" s="1" t="n">
        <v>33</v>
      </c>
      <c r="F7211" s="1" t="s">
        <v>93</v>
      </c>
      <c r="I7211" s="1" t="n">
        <v>1361434</v>
      </c>
      <c r="J7211" s="1" t="n">
        <v>100000</v>
      </c>
      <c r="K7211" s="1" t="n">
        <v>1</v>
      </c>
      <c r="L7211" s="1" t="s">
        <v>3851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7" t="n">
        <v>46209</v>
      </c>
      <c r="C7212" s="1" t="n">
        <v>100</v>
      </c>
      <c r="D7212" s="1" t="s">
        <v>3877</v>
      </c>
      <c r="E7212" s="1" t="n">
        <v>33</v>
      </c>
      <c r="F7212" s="1" t="s">
        <v>93</v>
      </c>
      <c r="I7212" s="1" t="n">
        <v>1361434</v>
      </c>
      <c r="J7212" s="1" t="n">
        <v>100001</v>
      </c>
      <c r="K7212" s="1" t="n">
        <v>2</v>
      </c>
      <c r="L7212" s="1" t="s">
        <v>4138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7" t="n">
        <v>46209</v>
      </c>
      <c r="C7213" s="1" t="n">
        <v>100</v>
      </c>
      <c r="D7213" s="1" t="s">
        <v>3877</v>
      </c>
      <c r="E7213" s="1" t="n">
        <v>33</v>
      </c>
      <c r="F7213" s="1" t="s">
        <v>93</v>
      </c>
      <c r="I7213" s="1" t="n">
        <v>1361434</v>
      </c>
      <c r="J7213" s="1" t="n">
        <v>100002</v>
      </c>
      <c r="K7213" s="1" t="n">
        <v>3</v>
      </c>
      <c r="L7213" s="1" t="s">
        <v>3872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7" t="n">
        <v>46209</v>
      </c>
      <c r="C7214" s="1" t="n">
        <v>100</v>
      </c>
      <c r="D7214" s="1" t="s">
        <v>3877</v>
      </c>
      <c r="E7214" s="1" t="n">
        <v>33</v>
      </c>
      <c r="F7214" s="1" t="s">
        <v>93</v>
      </c>
      <c r="I7214" s="1" t="n">
        <v>1361434</v>
      </c>
      <c r="J7214" s="1" t="n">
        <v>100003</v>
      </c>
      <c r="K7214" s="1" t="n">
        <v>4</v>
      </c>
      <c r="L7214" s="1" t="s">
        <v>3873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7" t="n">
        <v>46209</v>
      </c>
      <c r="C7215" s="1" t="n">
        <v>100</v>
      </c>
      <c r="D7215" s="1" t="s">
        <v>3877</v>
      </c>
      <c r="E7215" s="1" t="n">
        <v>33</v>
      </c>
      <c r="F7215" s="1" t="s">
        <v>93</v>
      </c>
      <c r="I7215" s="1" t="n">
        <v>1361434</v>
      </c>
      <c r="J7215" s="1" t="n">
        <v>100004</v>
      </c>
      <c r="K7215" s="1" t="n">
        <v>5</v>
      </c>
      <c r="L7215" s="1" t="s">
        <v>3852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7" t="n">
        <v>46209</v>
      </c>
      <c r="C7216" s="1" t="n">
        <v>100</v>
      </c>
      <c r="D7216" s="1" t="s">
        <v>3877</v>
      </c>
      <c r="E7216" s="1" t="n">
        <v>33</v>
      </c>
      <c r="F7216" s="1" t="s">
        <v>93</v>
      </c>
      <c r="I7216" s="1" t="n">
        <v>1361434</v>
      </c>
      <c r="J7216" s="1" t="n">
        <v>100520</v>
      </c>
      <c r="K7216" s="1" t="n">
        <v>507</v>
      </c>
      <c r="L7216" s="1" t="s">
        <v>3868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7" t="n">
        <v>46209</v>
      </c>
      <c r="C7217" s="1" t="n">
        <v>100</v>
      </c>
      <c r="D7217" s="1" t="s">
        <v>3877</v>
      </c>
      <c r="E7217" s="1" t="n">
        <v>33</v>
      </c>
      <c r="F7217" s="1" t="s">
        <v>93</v>
      </c>
      <c r="I7217" s="1" t="n">
        <v>1361434</v>
      </c>
      <c r="J7217" s="1" t="n">
        <v>110455</v>
      </c>
      <c r="K7217" s="1" t="n">
        <v>53212</v>
      </c>
      <c r="L7217" s="1" t="s">
        <v>3870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7" t="n">
        <v>46209</v>
      </c>
      <c r="C7218" s="1" t="n">
        <v>171</v>
      </c>
      <c r="D7218" s="1" t="s">
        <v>3878</v>
      </c>
      <c r="E7218" s="1" t="n">
        <v>1611</v>
      </c>
      <c r="F7218" s="1" t="s">
        <v>238</v>
      </c>
      <c r="I7218" s="1" t="n">
        <v>1778373</v>
      </c>
      <c r="J7218" s="1" t="n">
        <v>81669</v>
      </c>
      <c r="K7218" s="1" t="n">
        <v>7891055674215</v>
      </c>
      <c r="L7218" s="1" t="s">
        <v>6530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7" t="n">
        <v>46210</v>
      </c>
      <c r="C7219" s="1" t="n">
        <v>1</v>
      </c>
      <c r="D7219" s="1" t="s">
        <v>3781</v>
      </c>
      <c r="E7219" s="1" t="n">
        <v>10090</v>
      </c>
      <c r="F7219" s="1" t="s">
        <v>1546</v>
      </c>
      <c r="I7219" s="1" t="n">
        <v>264</v>
      </c>
      <c r="J7219" s="1" t="n">
        <v>100842</v>
      </c>
      <c r="K7219" s="1" t="n">
        <v>7891022639001</v>
      </c>
      <c r="L7219" s="1" t="s">
        <v>6110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7" t="n">
        <v>46210</v>
      </c>
      <c r="C7220" s="1" t="n">
        <v>1</v>
      </c>
      <c r="D7220" s="1" t="s">
        <v>3781</v>
      </c>
      <c r="E7220" s="1" t="n">
        <v>10090</v>
      </c>
      <c r="F7220" s="1" t="s">
        <v>1546</v>
      </c>
      <c r="I7220" s="1" t="n">
        <v>264</v>
      </c>
      <c r="J7220" s="1" t="n">
        <v>100844</v>
      </c>
      <c r="K7220" s="1" t="n">
        <v>7891022638004</v>
      </c>
      <c r="L7220" s="1" t="s">
        <v>6112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7" t="n">
        <v>46210</v>
      </c>
      <c r="C7221" s="1" t="n">
        <v>1</v>
      </c>
      <c r="D7221" s="1" t="s">
        <v>3781</v>
      </c>
      <c r="E7221" s="1" t="n">
        <v>10090</v>
      </c>
      <c r="F7221" s="1" t="s">
        <v>1546</v>
      </c>
      <c r="I7221" s="1" t="n">
        <v>264</v>
      </c>
      <c r="J7221" s="1" t="n">
        <v>101860</v>
      </c>
      <c r="K7221" s="1" t="n">
        <v>7896224803069</v>
      </c>
      <c r="L7221" s="1" t="s">
        <v>4549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7" t="n">
        <v>46210</v>
      </c>
      <c r="C7222" s="1" t="n">
        <v>1</v>
      </c>
      <c r="D7222" s="1" t="s">
        <v>3781</v>
      </c>
      <c r="E7222" s="1" t="n">
        <v>10090</v>
      </c>
      <c r="F7222" s="1" t="s">
        <v>1546</v>
      </c>
      <c r="I7222" s="1" t="n">
        <v>264</v>
      </c>
      <c r="J7222" s="1" t="n">
        <v>101863</v>
      </c>
      <c r="K7222" s="1" t="n">
        <v>7896045100019</v>
      </c>
      <c r="L7222" s="1" t="s">
        <v>4602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7" t="n">
        <v>46210</v>
      </c>
      <c r="C7223" s="1" t="n">
        <v>1</v>
      </c>
      <c r="D7223" s="1" t="s">
        <v>3781</v>
      </c>
      <c r="E7223" s="1" t="n">
        <v>10090</v>
      </c>
      <c r="F7223" s="1" t="s">
        <v>1546</v>
      </c>
      <c r="I7223" s="1" t="n">
        <v>264</v>
      </c>
      <c r="J7223" s="1" t="n">
        <v>101908</v>
      </c>
      <c r="K7223" s="1" t="n">
        <v>7896224808101</v>
      </c>
      <c r="L7223" s="1" t="s">
        <v>4604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7" t="n">
        <v>46210</v>
      </c>
      <c r="C7224" s="1" t="n">
        <v>1</v>
      </c>
      <c r="D7224" s="1" t="s">
        <v>3781</v>
      </c>
      <c r="E7224" s="1" t="n">
        <v>10090</v>
      </c>
      <c r="F7224" s="1" t="s">
        <v>1546</v>
      </c>
      <c r="I7224" s="1" t="n">
        <v>264</v>
      </c>
      <c r="J7224" s="1" t="n">
        <v>102350</v>
      </c>
      <c r="K7224" s="1" t="n">
        <v>7891030003016</v>
      </c>
      <c r="L7224" s="1" t="s">
        <v>4347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7" t="n">
        <v>46210</v>
      </c>
      <c r="C7225" s="1" t="n">
        <v>1</v>
      </c>
      <c r="D7225" s="1" t="s">
        <v>3781</v>
      </c>
      <c r="E7225" s="1" t="n">
        <v>10090</v>
      </c>
      <c r="F7225" s="1" t="s">
        <v>1546</v>
      </c>
      <c r="I7225" s="1" t="n">
        <v>264</v>
      </c>
      <c r="J7225" s="1" t="n">
        <v>102408</v>
      </c>
      <c r="K7225" s="1" t="n">
        <v>7891515602918</v>
      </c>
      <c r="L7225" s="1" t="s">
        <v>4551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7" t="n">
        <v>46210</v>
      </c>
      <c r="C7226" s="1" t="n">
        <v>1</v>
      </c>
      <c r="D7226" s="1" t="s">
        <v>3781</v>
      </c>
      <c r="E7226" s="1" t="n">
        <v>10090</v>
      </c>
      <c r="F7226" s="1" t="s">
        <v>1546</v>
      </c>
      <c r="I7226" s="1" t="n">
        <v>264</v>
      </c>
      <c r="J7226" s="1" t="n">
        <v>102408</v>
      </c>
      <c r="K7226" s="1" t="n">
        <v>7891515602918</v>
      </c>
      <c r="L7226" s="1" t="s">
        <v>4551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7" t="n">
        <v>46210</v>
      </c>
      <c r="C7227" s="1" t="n">
        <v>1</v>
      </c>
      <c r="D7227" s="1" t="s">
        <v>3781</v>
      </c>
      <c r="E7227" s="1" t="n">
        <v>10090</v>
      </c>
      <c r="F7227" s="1" t="s">
        <v>1546</v>
      </c>
      <c r="I7227" s="1" t="n">
        <v>264</v>
      </c>
      <c r="J7227" s="1" t="n">
        <v>105668</v>
      </c>
      <c r="K7227" s="1" t="n">
        <v>7896547500126</v>
      </c>
      <c r="L7227" s="1" t="s">
        <v>5163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7" t="n">
        <v>46210</v>
      </c>
      <c r="C7228" s="1" t="n">
        <v>1</v>
      </c>
      <c r="D7228" s="1" t="s">
        <v>3781</v>
      </c>
      <c r="E7228" s="1" t="n">
        <v>10090</v>
      </c>
      <c r="F7228" s="1" t="s">
        <v>1546</v>
      </c>
      <c r="I7228" s="1" t="n">
        <v>264</v>
      </c>
      <c r="J7228" s="1" t="n">
        <v>12855</v>
      </c>
      <c r="K7228" s="1" t="n">
        <v>7898910758127</v>
      </c>
      <c r="L7228" s="1" t="s">
        <v>6531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7" t="n">
        <v>46210</v>
      </c>
      <c r="C7229" s="1" t="n">
        <v>1</v>
      </c>
      <c r="D7229" s="1" t="s">
        <v>3781</v>
      </c>
      <c r="E7229" s="1" t="n">
        <v>10090</v>
      </c>
      <c r="F7229" s="1" t="s">
        <v>1546</v>
      </c>
      <c r="I7229" s="1" t="n">
        <v>264</v>
      </c>
      <c r="J7229" s="1" t="n">
        <v>14758</v>
      </c>
      <c r="K7229" s="1" t="n">
        <v>7896102509434</v>
      </c>
      <c r="L7229" s="1" t="s">
        <v>4851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7" t="n">
        <v>46210</v>
      </c>
      <c r="C7230" s="1" t="n">
        <v>1</v>
      </c>
      <c r="D7230" s="1" t="s">
        <v>3781</v>
      </c>
      <c r="E7230" s="1" t="n">
        <v>10090</v>
      </c>
      <c r="F7230" s="1" t="s">
        <v>1546</v>
      </c>
      <c r="I7230" s="1" t="n">
        <v>264</v>
      </c>
      <c r="J7230" s="1" t="n">
        <v>16473</v>
      </c>
      <c r="K7230" s="1" t="n">
        <v>7896079500151</v>
      </c>
      <c r="L7230" s="1" t="s">
        <v>6532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17" t="n">
        <v>46210</v>
      </c>
      <c r="C7231" s="1" t="n">
        <v>1</v>
      </c>
      <c r="D7231" s="1" t="s">
        <v>3781</v>
      </c>
      <c r="E7231" s="1" t="n">
        <v>10090</v>
      </c>
      <c r="F7231" s="1" t="s">
        <v>1546</v>
      </c>
      <c r="I7231" s="1" t="n">
        <v>264</v>
      </c>
      <c r="J7231" s="1" t="n">
        <v>17757</v>
      </c>
      <c r="K7231" s="1" t="n">
        <v>7898910758349</v>
      </c>
      <c r="L7231" s="1" t="s">
        <v>6533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17" t="n">
        <v>46210</v>
      </c>
      <c r="C7232" s="1" t="n">
        <v>1</v>
      </c>
      <c r="D7232" s="1" t="s">
        <v>3781</v>
      </c>
      <c r="E7232" s="1" t="n">
        <v>10090</v>
      </c>
      <c r="F7232" s="1" t="s">
        <v>1546</v>
      </c>
      <c r="I7232" s="1" t="n">
        <v>264</v>
      </c>
      <c r="J7232" s="1" t="n">
        <v>22930</v>
      </c>
      <c r="K7232" s="1" t="n">
        <v>7898910758516</v>
      </c>
      <c r="L7232" s="1" t="s">
        <v>6534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7" t="n">
        <v>46210</v>
      </c>
      <c r="C7233" s="1" t="n">
        <v>1</v>
      </c>
      <c r="D7233" s="1" t="s">
        <v>3781</v>
      </c>
      <c r="E7233" s="1" t="n">
        <v>10090</v>
      </c>
      <c r="F7233" s="1" t="s">
        <v>1546</v>
      </c>
      <c r="I7233" s="1" t="n">
        <v>264</v>
      </c>
      <c r="J7233" s="1" t="n">
        <v>22931</v>
      </c>
      <c r="K7233" s="1" t="n">
        <v>7898910758509</v>
      </c>
      <c r="L7233" s="1" t="s">
        <v>6535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7" t="n">
        <v>46210</v>
      </c>
      <c r="C7234" s="1" t="n">
        <v>1</v>
      </c>
      <c r="D7234" s="1" t="s">
        <v>3781</v>
      </c>
      <c r="E7234" s="1" t="n">
        <v>10090</v>
      </c>
      <c r="F7234" s="1" t="s">
        <v>1546</v>
      </c>
      <c r="I7234" s="1" t="n">
        <v>264</v>
      </c>
      <c r="J7234" s="1" t="n">
        <v>27415</v>
      </c>
      <c r="K7234" s="1" t="n">
        <v>7898910758684</v>
      </c>
      <c r="L7234" s="1" t="s">
        <v>6535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7" t="n">
        <v>46210</v>
      </c>
      <c r="C7235" s="1" t="n">
        <v>1</v>
      </c>
      <c r="D7235" s="1" t="s">
        <v>3781</v>
      </c>
      <c r="E7235" s="1" t="n">
        <v>10090</v>
      </c>
      <c r="F7235" s="1" t="s">
        <v>1546</v>
      </c>
      <c r="I7235" s="1" t="n">
        <v>264</v>
      </c>
      <c r="J7235" s="1" t="n">
        <v>29802</v>
      </c>
      <c r="K7235" s="1" t="n">
        <v>7633337200015</v>
      </c>
      <c r="L7235" s="1" t="s">
        <v>6536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7" t="n">
        <v>46210</v>
      </c>
      <c r="C7236" s="1" t="n">
        <v>1</v>
      </c>
      <c r="D7236" s="1" t="s">
        <v>3781</v>
      </c>
      <c r="E7236" s="1" t="n">
        <v>10090</v>
      </c>
      <c r="F7236" s="1" t="s">
        <v>1546</v>
      </c>
      <c r="I7236" s="1" t="n">
        <v>264</v>
      </c>
      <c r="J7236" s="1" t="n">
        <v>29846</v>
      </c>
      <c r="K7236" s="1" t="n">
        <v>7891097102059</v>
      </c>
      <c r="L7236" s="1" t="s">
        <v>4363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7" t="n">
        <v>46210</v>
      </c>
      <c r="C7237" s="1" t="n">
        <v>1</v>
      </c>
      <c r="D7237" s="1" t="s">
        <v>3781</v>
      </c>
      <c r="E7237" s="1" t="n">
        <v>10090</v>
      </c>
      <c r="F7237" s="1" t="s">
        <v>1546</v>
      </c>
      <c r="I7237" s="1" t="n">
        <v>264</v>
      </c>
      <c r="J7237" s="1" t="n">
        <v>30035</v>
      </c>
      <c r="K7237" s="1" t="n">
        <v>7891097101489</v>
      </c>
      <c r="L7237" s="1" t="s">
        <v>4364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7" t="n">
        <v>46210</v>
      </c>
      <c r="C7238" s="1" t="n">
        <v>1</v>
      </c>
      <c r="D7238" s="1" t="s">
        <v>3781</v>
      </c>
      <c r="E7238" s="1" t="n">
        <v>10090</v>
      </c>
      <c r="F7238" s="1" t="s">
        <v>1546</v>
      </c>
      <c r="I7238" s="1" t="n">
        <v>264</v>
      </c>
      <c r="J7238" s="1" t="n">
        <v>36969</v>
      </c>
      <c r="K7238" s="1" t="n">
        <v>7891000325858</v>
      </c>
      <c r="L7238" s="1" t="s">
        <v>4365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7" t="n">
        <v>46210</v>
      </c>
      <c r="C7239" s="1" t="n">
        <v>1</v>
      </c>
      <c r="D7239" s="1" t="s">
        <v>3781</v>
      </c>
      <c r="E7239" s="1" t="n">
        <v>1899</v>
      </c>
      <c r="F7239" s="1" t="s">
        <v>97</v>
      </c>
      <c r="I7239" s="1" t="n">
        <v>699</v>
      </c>
      <c r="J7239" s="1" t="n">
        <v>55400</v>
      </c>
      <c r="K7239" s="1" t="n">
        <v>7000832967710</v>
      </c>
      <c r="L7239" s="1" t="s">
        <v>4149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7" t="n">
        <v>46210</v>
      </c>
      <c r="C7240" s="1" t="n">
        <v>1</v>
      </c>
      <c r="D7240" s="1" t="s">
        <v>3781</v>
      </c>
      <c r="E7240" s="1" t="n">
        <v>1899</v>
      </c>
      <c r="F7240" s="1" t="s">
        <v>97</v>
      </c>
      <c r="I7240" s="1" t="n">
        <v>699</v>
      </c>
      <c r="J7240" s="1" t="n">
        <v>73000</v>
      </c>
      <c r="K7240" s="1" t="n">
        <v>2266947</v>
      </c>
      <c r="L7240" s="1" t="s">
        <v>3882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7" t="n">
        <v>46210</v>
      </c>
      <c r="C7241" s="1" t="n">
        <v>1</v>
      </c>
      <c r="D7241" s="1" t="s">
        <v>3781</v>
      </c>
      <c r="E7241" s="1" t="n">
        <v>1899</v>
      </c>
      <c r="F7241" s="1" t="s">
        <v>97</v>
      </c>
      <c r="I7241" s="1" t="n">
        <v>699</v>
      </c>
      <c r="J7241" s="1" t="n">
        <v>77459</v>
      </c>
      <c r="K7241" s="1" t="n">
        <v>774604</v>
      </c>
      <c r="L7241" s="1" t="s">
        <v>3883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7" t="n">
        <v>46210</v>
      </c>
      <c r="C7242" s="1" t="n">
        <v>1</v>
      </c>
      <c r="D7242" s="1" t="s">
        <v>3781</v>
      </c>
      <c r="E7242" s="1" t="n">
        <v>1899</v>
      </c>
      <c r="F7242" s="1" t="s">
        <v>97</v>
      </c>
      <c r="I7242" s="1" t="n">
        <v>699</v>
      </c>
      <c r="J7242" s="1" t="n">
        <v>77461</v>
      </c>
      <c r="K7242" s="1" t="n">
        <v>774628</v>
      </c>
      <c r="L7242" s="1" t="s">
        <v>4204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7" t="n">
        <v>46210</v>
      </c>
      <c r="C7243" s="1" t="n">
        <v>1</v>
      </c>
      <c r="D7243" s="1" t="s">
        <v>3781</v>
      </c>
      <c r="E7243" s="1" t="n">
        <v>1899</v>
      </c>
      <c r="F7243" s="1" t="s">
        <v>97</v>
      </c>
      <c r="I7243" s="1" t="n">
        <v>699</v>
      </c>
      <c r="J7243" s="1" t="n">
        <v>77463</v>
      </c>
      <c r="K7243" s="1" t="n">
        <v>774642</v>
      </c>
      <c r="L7243" s="1" t="s">
        <v>3884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7" t="n">
        <v>46210</v>
      </c>
      <c r="C7244" s="1" t="n">
        <v>1</v>
      </c>
      <c r="D7244" s="1" t="s">
        <v>3781</v>
      </c>
      <c r="E7244" s="1" t="n">
        <v>1899</v>
      </c>
      <c r="F7244" s="1" t="s">
        <v>97</v>
      </c>
      <c r="I7244" s="1" t="n">
        <v>700</v>
      </c>
      <c r="J7244" s="1" t="n">
        <v>79284</v>
      </c>
      <c r="K7244" s="1" t="n">
        <v>475</v>
      </c>
      <c r="L7244" s="1" t="s">
        <v>4147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7" t="n">
        <v>46210</v>
      </c>
      <c r="C7245" s="1" t="n">
        <v>1</v>
      </c>
      <c r="D7245" s="1" t="s">
        <v>3781</v>
      </c>
      <c r="E7245" s="1" t="n">
        <v>1899</v>
      </c>
      <c r="F7245" s="1" t="s">
        <v>97</v>
      </c>
      <c r="I7245" s="1" t="n">
        <v>700</v>
      </c>
      <c r="J7245" s="1" t="n">
        <v>79285</v>
      </c>
      <c r="K7245" s="1" t="n">
        <v>482</v>
      </c>
      <c r="L7245" s="1" t="s">
        <v>4148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7" t="n">
        <v>46210</v>
      </c>
      <c r="C7246" s="1" t="n">
        <v>1</v>
      </c>
      <c r="D7246" s="1" t="s">
        <v>3781</v>
      </c>
      <c r="E7246" s="1" t="n">
        <v>1276</v>
      </c>
      <c r="F7246" s="1" t="s">
        <v>440</v>
      </c>
      <c r="I7246" s="1" t="n">
        <v>3003</v>
      </c>
      <c r="J7246" s="1" t="n">
        <v>70254</v>
      </c>
      <c r="K7246" s="1" t="n">
        <v>7902947673695</v>
      </c>
      <c r="L7246" s="1" t="s">
        <v>4150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7" t="n">
        <v>46210</v>
      </c>
      <c r="C7247" s="1" t="n">
        <v>1</v>
      </c>
      <c r="D7247" s="1" t="s">
        <v>3781</v>
      </c>
      <c r="E7247" s="1" t="n">
        <v>1276</v>
      </c>
      <c r="F7247" s="1" t="s">
        <v>440</v>
      </c>
      <c r="I7247" s="1" t="n">
        <v>3003</v>
      </c>
      <c r="J7247" s="1" t="n">
        <v>76242</v>
      </c>
      <c r="K7247" s="1" t="n">
        <v>7903056048954</v>
      </c>
      <c r="L7247" s="1" t="s">
        <v>4151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7" t="n">
        <v>46210</v>
      </c>
      <c r="C7248" s="1" t="n">
        <v>1</v>
      </c>
      <c r="D7248" s="1" t="s">
        <v>3781</v>
      </c>
      <c r="E7248" s="1" t="n">
        <v>1363</v>
      </c>
      <c r="F7248" s="1" t="s">
        <v>180</v>
      </c>
      <c r="I7248" s="1" t="n">
        <v>3502</v>
      </c>
      <c r="J7248" s="1" t="n">
        <v>73511</v>
      </c>
      <c r="K7248" s="1" t="n">
        <v>609963171019</v>
      </c>
      <c r="L7248" s="1" t="s">
        <v>4208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7" t="n">
        <v>46210</v>
      </c>
      <c r="C7249" s="1" t="n">
        <v>1</v>
      </c>
      <c r="D7249" s="1" t="s">
        <v>3781</v>
      </c>
      <c r="E7249" s="1" t="n">
        <v>1363</v>
      </c>
      <c r="F7249" s="1" t="s">
        <v>180</v>
      </c>
      <c r="I7249" s="1" t="n">
        <v>3502</v>
      </c>
      <c r="J7249" s="1" t="n">
        <v>65493</v>
      </c>
      <c r="K7249" s="1" t="n">
        <v>609963171002</v>
      </c>
      <c r="L7249" s="1" t="s">
        <v>3888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7" t="n">
        <v>46210</v>
      </c>
      <c r="C7250" s="1" t="n">
        <v>1</v>
      </c>
      <c r="D7250" s="1" t="s">
        <v>3781</v>
      </c>
      <c r="E7250" s="1" t="n">
        <v>1363</v>
      </c>
      <c r="F7250" s="1" t="s">
        <v>180</v>
      </c>
      <c r="I7250" s="1" t="n">
        <v>3502</v>
      </c>
      <c r="J7250" s="1" t="n">
        <v>65494</v>
      </c>
      <c r="K7250" s="1" t="n">
        <v>618231677535</v>
      </c>
      <c r="L7250" s="1" t="s">
        <v>3889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7" t="n">
        <v>46210</v>
      </c>
      <c r="C7251" s="1" t="n">
        <v>1</v>
      </c>
      <c r="D7251" s="1" t="s">
        <v>3781</v>
      </c>
      <c r="E7251" s="1" t="n">
        <v>1363</v>
      </c>
      <c r="F7251" s="1" t="s">
        <v>180</v>
      </c>
      <c r="I7251" s="1" t="n">
        <v>3502</v>
      </c>
      <c r="J7251" s="1" t="n">
        <v>65496</v>
      </c>
      <c r="K7251" s="1" t="n">
        <v>618231677528</v>
      </c>
      <c r="L7251" s="1" t="s">
        <v>3890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7" t="n">
        <v>46210</v>
      </c>
      <c r="C7252" s="1" t="n">
        <v>1</v>
      </c>
      <c r="D7252" s="1" t="s">
        <v>3781</v>
      </c>
      <c r="E7252" s="1" t="n">
        <v>1363</v>
      </c>
      <c r="F7252" s="1" t="s">
        <v>180</v>
      </c>
      <c r="I7252" s="1" t="n">
        <v>3502</v>
      </c>
      <c r="J7252" s="1" t="n">
        <v>81006</v>
      </c>
      <c r="K7252" s="1" t="n">
        <v>810074</v>
      </c>
      <c r="L7252" s="1" t="s">
        <v>4554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7" t="n">
        <v>46210</v>
      </c>
      <c r="C7253" s="1" t="n">
        <v>1</v>
      </c>
      <c r="D7253" s="1" t="s">
        <v>3781</v>
      </c>
      <c r="E7253" s="1" t="n">
        <v>1363</v>
      </c>
      <c r="F7253" s="1" t="s">
        <v>180</v>
      </c>
      <c r="I7253" s="1" t="n">
        <v>3502</v>
      </c>
      <c r="J7253" s="1" t="n">
        <v>81121</v>
      </c>
      <c r="K7253" s="1" t="n">
        <v>811224</v>
      </c>
      <c r="L7253" s="1" t="s">
        <v>3892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7" t="n">
        <v>46210</v>
      </c>
      <c r="C7254" s="1" t="n">
        <v>1</v>
      </c>
      <c r="D7254" s="1" t="s">
        <v>3781</v>
      </c>
      <c r="E7254" s="1" t="n">
        <v>1292</v>
      </c>
      <c r="F7254" s="1" t="s">
        <v>361</v>
      </c>
      <c r="I7254" s="1" t="n">
        <v>3552</v>
      </c>
      <c r="J7254" s="1" t="n">
        <v>28572</v>
      </c>
      <c r="K7254" s="1" t="n">
        <v>70341037799</v>
      </c>
      <c r="L7254" s="1" t="s">
        <v>4335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7" t="n">
        <v>46210</v>
      </c>
      <c r="C7255" s="1" t="n">
        <v>1</v>
      </c>
      <c r="D7255" s="1" t="s">
        <v>3781</v>
      </c>
      <c r="E7255" s="1" t="n">
        <v>1292</v>
      </c>
      <c r="F7255" s="1" t="s">
        <v>361</v>
      </c>
      <c r="I7255" s="1" t="n">
        <v>3552</v>
      </c>
      <c r="J7255" s="1" t="n">
        <v>28574</v>
      </c>
      <c r="K7255" s="1" t="n">
        <v>7898028069009</v>
      </c>
      <c r="L7255" s="1" t="s">
        <v>4332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7" t="n">
        <v>46210</v>
      </c>
      <c r="C7256" s="1" t="n">
        <v>1</v>
      </c>
      <c r="D7256" s="1" t="s">
        <v>3781</v>
      </c>
      <c r="E7256" s="1" t="n">
        <v>1292</v>
      </c>
      <c r="F7256" s="1" t="s">
        <v>361</v>
      </c>
      <c r="I7256" s="1" t="n">
        <v>3552</v>
      </c>
      <c r="J7256" s="1" t="n">
        <v>58633</v>
      </c>
      <c r="K7256" s="1" t="n">
        <v>7891164025250</v>
      </c>
      <c r="L7256" s="1" t="s">
        <v>4333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7" t="n">
        <v>46210</v>
      </c>
      <c r="C7257" s="1" t="n">
        <v>1</v>
      </c>
      <c r="D7257" s="1" t="s">
        <v>3781</v>
      </c>
      <c r="E7257" s="1" t="n">
        <v>666</v>
      </c>
      <c r="F7257" s="1" t="s">
        <v>689</v>
      </c>
      <c r="I7257" s="1" t="n">
        <v>7876</v>
      </c>
      <c r="J7257" s="1" t="n">
        <v>100217</v>
      </c>
      <c r="K7257" s="1" t="n">
        <v>218</v>
      </c>
      <c r="L7257" s="1" t="s">
        <v>6537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7" t="n">
        <v>46210</v>
      </c>
      <c r="C7258" s="1" t="n">
        <v>1</v>
      </c>
      <c r="D7258" s="1" t="s">
        <v>3781</v>
      </c>
      <c r="E7258" s="1" t="n">
        <v>1286</v>
      </c>
      <c r="F7258" s="1" t="s">
        <v>359</v>
      </c>
      <c r="I7258" s="1" t="n">
        <v>10259</v>
      </c>
      <c r="J7258" s="1" t="n">
        <v>78991</v>
      </c>
      <c r="K7258" s="1" t="n">
        <v>390</v>
      </c>
      <c r="L7258" s="1" t="s">
        <v>4152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7" t="n">
        <v>46210</v>
      </c>
      <c r="C7259" s="1" t="n">
        <v>1</v>
      </c>
      <c r="D7259" s="1" t="s">
        <v>3781</v>
      </c>
      <c r="E7259" s="1" t="n">
        <v>1625</v>
      </c>
      <c r="F7259" s="1" t="s">
        <v>243</v>
      </c>
      <c r="I7259" s="1" t="n">
        <v>14636</v>
      </c>
      <c r="J7259" s="1" t="n">
        <v>29080</v>
      </c>
      <c r="K7259" s="1" t="n">
        <v>55516</v>
      </c>
      <c r="L7259" s="1" t="s">
        <v>3819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7" t="n">
        <v>46210</v>
      </c>
      <c r="C7260" s="1" t="n">
        <v>1</v>
      </c>
      <c r="D7260" s="1" t="s">
        <v>3781</v>
      </c>
      <c r="E7260" s="1" t="n">
        <v>1625</v>
      </c>
      <c r="F7260" s="1" t="s">
        <v>243</v>
      </c>
      <c r="I7260" s="1" t="n">
        <v>14643</v>
      </c>
      <c r="J7260" s="1" t="n">
        <v>77455</v>
      </c>
      <c r="K7260" s="1" t="n">
        <v>774567</v>
      </c>
      <c r="L7260" s="1" t="s">
        <v>3820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7" t="n">
        <v>46210</v>
      </c>
      <c r="C7261" s="1" t="n">
        <v>1</v>
      </c>
      <c r="D7261" s="1" t="s">
        <v>3781</v>
      </c>
      <c r="E7261" s="1" t="n">
        <v>1625</v>
      </c>
      <c r="F7261" s="1" t="s">
        <v>243</v>
      </c>
      <c r="I7261" s="1" t="n">
        <v>14643</v>
      </c>
      <c r="J7261" s="1" t="n">
        <v>77455</v>
      </c>
      <c r="K7261" s="1" t="n">
        <v>774567</v>
      </c>
      <c r="L7261" s="1" t="s">
        <v>3820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7" t="n">
        <v>46210</v>
      </c>
      <c r="C7262" s="1" t="n">
        <v>1</v>
      </c>
      <c r="D7262" s="1" t="s">
        <v>3781</v>
      </c>
      <c r="E7262" s="1" t="n">
        <v>1625</v>
      </c>
      <c r="F7262" s="1" t="s">
        <v>243</v>
      </c>
      <c r="I7262" s="1" t="n">
        <v>14643</v>
      </c>
      <c r="J7262" s="1" t="n">
        <v>77455</v>
      </c>
      <c r="K7262" s="1" t="n">
        <v>774567</v>
      </c>
      <c r="L7262" s="1" t="s">
        <v>3820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7" t="n">
        <v>46210</v>
      </c>
      <c r="C7263" s="1" t="n">
        <v>1</v>
      </c>
      <c r="D7263" s="1" t="s">
        <v>3781</v>
      </c>
      <c r="E7263" s="1" t="n">
        <v>1615</v>
      </c>
      <c r="F7263" s="1" t="s">
        <v>253</v>
      </c>
      <c r="I7263" s="1" t="n">
        <v>14811</v>
      </c>
      <c r="J7263" s="1" t="n">
        <v>100101</v>
      </c>
      <c r="K7263" s="1" t="n">
        <v>102</v>
      </c>
      <c r="L7263" s="1" t="s">
        <v>4153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7" t="n">
        <v>46210</v>
      </c>
      <c r="C7264" s="1" t="n">
        <v>1</v>
      </c>
      <c r="D7264" s="1" t="s">
        <v>3781</v>
      </c>
      <c r="E7264" s="1" t="n">
        <v>1615</v>
      </c>
      <c r="F7264" s="1" t="s">
        <v>253</v>
      </c>
      <c r="I7264" s="1" t="n">
        <v>14811</v>
      </c>
      <c r="J7264" s="1" t="n">
        <v>100114</v>
      </c>
      <c r="K7264" s="1" t="n">
        <v>115</v>
      </c>
      <c r="L7264" s="1" t="s">
        <v>4154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7" t="n">
        <v>46210</v>
      </c>
      <c r="C7265" s="1" t="n">
        <v>1</v>
      </c>
      <c r="D7265" s="1" t="s">
        <v>3781</v>
      </c>
      <c r="E7265" s="1" t="n">
        <v>1615</v>
      </c>
      <c r="F7265" s="1" t="s">
        <v>253</v>
      </c>
      <c r="I7265" s="1" t="n">
        <v>14811</v>
      </c>
      <c r="J7265" s="1" t="n">
        <v>100119</v>
      </c>
      <c r="K7265" s="1" t="n">
        <v>120</v>
      </c>
      <c r="L7265" s="1" t="s">
        <v>6018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7" t="n">
        <v>46210</v>
      </c>
      <c r="C7266" s="1" t="n">
        <v>1</v>
      </c>
      <c r="D7266" s="1" t="s">
        <v>3781</v>
      </c>
      <c r="E7266" s="1" t="n">
        <v>1615</v>
      </c>
      <c r="F7266" s="1" t="s">
        <v>253</v>
      </c>
      <c r="I7266" s="1" t="n">
        <v>14811</v>
      </c>
      <c r="J7266" s="1" t="n">
        <v>37771</v>
      </c>
      <c r="K7266" s="1" t="n">
        <v>774574</v>
      </c>
      <c r="L7266" s="1" t="s">
        <v>4155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7" t="n">
        <v>46210</v>
      </c>
      <c r="C7267" s="1" t="n">
        <v>1</v>
      </c>
      <c r="D7267" s="1" t="s">
        <v>3781</v>
      </c>
      <c r="E7267" s="1" t="n">
        <v>1615</v>
      </c>
      <c r="F7267" s="1" t="s">
        <v>253</v>
      </c>
      <c r="I7267" s="1" t="n">
        <v>14811</v>
      </c>
      <c r="J7267" s="1" t="n">
        <v>38520</v>
      </c>
      <c r="K7267" s="1" t="n">
        <v>700083262769</v>
      </c>
      <c r="L7267" s="1" t="s">
        <v>4041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7" t="n">
        <v>46210</v>
      </c>
      <c r="C7268" s="1" t="n">
        <v>1</v>
      </c>
      <c r="D7268" s="1" t="s">
        <v>3781</v>
      </c>
      <c r="E7268" s="1" t="n">
        <v>1615</v>
      </c>
      <c r="F7268" s="1" t="s">
        <v>253</v>
      </c>
      <c r="I7268" s="1" t="n">
        <v>14811</v>
      </c>
      <c r="J7268" s="1" t="n">
        <v>51595</v>
      </c>
      <c r="K7268" s="1" t="n">
        <v>735810180542</v>
      </c>
      <c r="L7268" s="1" t="s">
        <v>4042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7" t="n">
        <v>46210</v>
      </c>
      <c r="C7269" s="1" t="n">
        <v>1</v>
      </c>
      <c r="D7269" s="1" t="s">
        <v>3781</v>
      </c>
      <c r="E7269" s="1" t="n">
        <v>1615</v>
      </c>
      <c r="F7269" s="1" t="s">
        <v>253</v>
      </c>
      <c r="I7269" s="1" t="n">
        <v>14811</v>
      </c>
      <c r="J7269" s="1" t="n">
        <v>55350</v>
      </c>
      <c r="K7269" s="1" t="n">
        <v>609963080076</v>
      </c>
      <c r="L7269" s="1" t="s">
        <v>4043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7" t="n">
        <v>46210</v>
      </c>
      <c r="C7270" s="1" t="n">
        <v>1</v>
      </c>
      <c r="D7270" s="1" t="s">
        <v>3781</v>
      </c>
      <c r="E7270" s="1" t="n">
        <v>1114</v>
      </c>
      <c r="F7270" s="1" t="s">
        <v>169</v>
      </c>
      <c r="I7270" s="1" t="n">
        <v>40389</v>
      </c>
      <c r="J7270" s="1" t="n">
        <v>100240</v>
      </c>
      <c r="K7270" s="1" t="n">
        <v>70113</v>
      </c>
      <c r="L7270" s="1" t="s">
        <v>4234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7" t="n">
        <v>46210</v>
      </c>
      <c r="C7271" s="1" t="n">
        <v>1</v>
      </c>
      <c r="D7271" s="1" t="s">
        <v>3781</v>
      </c>
      <c r="E7271" s="1" t="n">
        <v>1114</v>
      </c>
      <c r="F7271" s="1" t="s">
        <v>169</v>
      </c>
      <c r="I7271" s="1" t="n">
        <v>40389</v>
      </c>
      <c r="J7271" s="1" t="n">
        <v>100264</v>
      </c>
      <c r="K7271" s="1" t="n">
        <v>70141</v>
      </c>
      <c r="L7271" s="1" t="s">
        <v>4404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7" t="n">
        <v>46210</v>
      </c>
      <c r="C7272" s="1" t="n">
        <v>1</v>
      </c>
      <c r="D7272" s="1" t="s">
        <v>3781</v>
      </c>
      <c r="E7272" s="1" t="n">
        <v>1114</v>
      </c>
      <c r="F7272" s="1" t="s">
        <v>169</v>
      </c>
      <c r="I7272" s="1" t="n">
        <v>40389</v>
      </c>
      <c r="J7272" s="1" t="n">
        <v>100291</v>
      </c>
      <c r="K7272" s="1" t="n">
        <v>70262</v>
      </c>
      <c r="L7272" s="1" t="s">
        <v>4251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7" t="n">
        <v>46210</v>
      </c>
      <c r="C7273" s="1" t="n">
        <v>1</v>
      </c>
      <c r="D7273" s="1" t="s">
        <v>3781</v>
      </c>
      <c r="E7273" s="1" t="n">
        <v>1114</v>
      </c>
      <c r="F7273" s="1" t="s">
        <v>169</v>
      </c>
      <c r="I7273" s="1" t="n">
        <v>40389</v>
      </c>
      <c r="J7273" s="1" t="n">
        <v>110730</v>
      </c>
      <c r="K7273" s="1" t="n">
        <v>70111</v>
      </c>
      <c r="L7273" s="1" t="s">
        <v>4252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7" t="n">
        <v>46210</v>
      </c>
      <c r="C7274" s="1" t="n">
        <v>1</v>
      </c>
      <c r="D7274" s="1" t="s">
        <v>3781</v>
      </c>
      <c r="E7274" s="1" t="n">
        <v>1114</v>
      </c>
      <c r="F7274" s="1" t="s">
        <v>169</v>
      </c>
      <c r="I7274" s="1" t="n">
        <v>40389</v>
      </c>
      <c r="J7274" s="1" t="n">
        <v>110729</v>
      </c>
      <c r="K7274" s="1" t="n">
        <v>70110</v>
      </c>
      <c r="L7274" s="1" t="s">
        <v>4253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7" t="n">
        <v>46210</v>
      </c>
      <c r="C7275" s="1" t="n">
        <v>1</v>
      </c>
      <c r="D7275" s="1" t="s">
        <v>3781</v>
      </c>
      <c r="E7275" s="1" t="n">
        <v>1114</v>
      </c>
      <c r="F7275" s="1" t="s">
        <v>169</v>
      </c>
      <c r="I7275" s="1" t="n">
        <v>40389</v>
      </c>
      <c r="J7275" s="1" t="n">
        <v>110731</v>
      </c>
      <c r="K7275" s="1" t="n">
        <v>70112</v>
      </c>
      <c r="L7275" s="1" t="s">
        <v>4254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7" t="n">
        <v>46210</v>
      </c>
      <c r="C7276" s="1" t="n">
        <v>1</v>
      </c>
      <c r="D7276" s="1" t="s">
        <v>3781</v>
      </c>
      <c r="E7276" s="1" t="n">
        <v>1114</v>
      </c>
      <c r="F7276" s="1" t="s">
        <v>169</v>
      </c>
      <c r="I7276" s="1" t="n">
        <v>40389</v>
      </c>
      <c r="J7276" s="1" t="n">
        <v>78991</v>
      </c>
      <c r="K7276" s="1" t="n">
        <v>390</v>
      </c>
      <c r="L7276" s="1" t="s">
        <v>4152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7" t="n">
        <v>46210</v>
      </c>
      <c r="C7277" s="1" t="n">
        <v>1</v>
      </c>
      <c r="D7277" s="1" t="s">
        <v>3781</v>
      </c>
      <c r="E7277" s="1" t="n">
        <v>1642</v>
      </c>
      <c r="F7277" s="1" t="s">
        <v>184</v>
      </c>
      <c r="I7277" s="1" t="n">
        <v>1030665</v>
      </c>
      <c r="J7277" s="1" t="n">
        <v>105780</v>
      </c>
      <c r="K7277" s="1" t="n">
        <v>7896289210017</v>
      </c>
      <c r="L7277" s="1" t="s">
        <v>4164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7" t="n">
        <v>46210</v>
      </c>
      <c r="C7278" s="1" t="n">
        <v>1</v>
      </c>
      <c r="D7278" s="1" t="s">
        <v>3781</v>
      </c>
      <c r="E7278" s="1" t="n">
        <v>1642</v>
      </c>
      <c r="F7278" s="1" t="s">
        <v>184</v>
      </c>
      <c r="I7278" s="1" t="n">
        <v>1030665</v>
      </c>
      <c r="J7278" s="1" t="n">
        <v>105782</v>
      </c>
      <c r="K7278" s="1" t="n">
        <v>7896289210352</v>
      </c>
      <c r="L7278" s="1" t="s">
        <v>4165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7" t="n">
        <v>46210</v>
      </c>
      <c r="C7279" s="1" t="n">
        <v>1</v>
      </c>
      <c r="D7279" s="1" t="s">
        <v>3781</v>
      </c>
      <c r="E7279" s="1" t="n">
        <v>1642</v>
      </c>
      <c r="F7279" s="1" t="s">
        <v>184</v>
      </c>
      <c r="I7279" s="1" t="n">
        <v>1030665</v>
      </c>
      <c r="J7279" s="1" t="n">
        <v>106079</v>
      </c>
      <c r="K7279" s="1" t="n">
        <v>7896289210130</v>
      </c>
      <c r="L7279" s="1" t="s">
        <v>4166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7" t="n">
        <v>46210</v>
      </c>
      <c r="C7280" s="1" t="n">
        <v>1</v>
      </c>
      <c r="D7280" s="1" t="s">
        <v>3781</v>
      </c>
      <c r="E7280" s="1" t="n">
        <v>1642</v>
      </c>
      <c r="F7280" s="1" t="s">
        <v>184</v>
      </c>
      <c r="I7280" s="1" t="n">
        <v>1030665</v>
      </c>
      <c r="J7280" s="1" t="n">
        <v>106274</v>
      </c>
      <c r="K7280" s="1" t="n">
        <v>7896289210086</v>
      </c>
      <c r="L7280" s="1" t="s">
        <v>4167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7" t="n">
        <v>46210</v>
      </c>
      <c r="C7281" s="1" t="n">
        <v>1</v>
      </c>
      <c r="D7281" s="1" t="s">
        <v>3781</v>
      </c>
      <c r="E7281" s="1" t="n">
        <v>1642</v>
      </c>
      <c r="F7281" s="1" t="s">
        <v>184</v>
      </c>
      <c r="I7281" s="1" t="n">
        <v>1030665</v>
      </c>
      <c r="J7281" s="1" t="n">
        <v>106280</v>
      </c>
      <c r="K7281" s="1" t="n">
        <v>7896289210062</v>
      </c>
      <c r="L7281" s="1" t="s">
        <v>4168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7" t="n">
        <v>46210</v>
      </c>
      <c r="C7282" s="1" t="n">
        <v>1</v>
      </c>
      <c r="D7282" s="1" t="s">
        <v>3781</v>
      </c>
      <c r="E7282" s="1" t="n">
        <v>1642</v>
      </c>
      <c r="F7282" s="1" t="s">
        <v>184</v>
      </c>
      <c r="I7282" s="1" t="n">
        <v>1030665</v>
      </c>
      <c r="J7282" s="1" t="n">
        <v>106407</v>
      </c>
      <c r="K7282" s="1" t="n">
        <v>7896289210031</v>
      </c>
      <c r="L7282" s="1" t="s">
        <v>4169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7" t="n">
        <v>46210</v>
      </c>
      <c r="C7283" s="1" t="n">
        <v>1</v>
      </c>
      <c r="D7283" s="1" t="s">
        <v>3781</v>
      </c>
      <c r="E7283" s="1" t="n">
        <v>1608</v>
      </c>
      <c r="F7283" s="1" t="s">
        <v>75</v>
      </c>
      <c r="I7283" s="1" t="n">
        <v>1686926</v>
      </c>
      <c r="J7283" s="1" t="n">
        <v>50232</v>
      </c>
      <c r="K7283" s="1" t="n">
        <v>7891025123057</v>
      </c>
      <c r="L7283" s="1" t="s">
        <v>4061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7" t="n">
        <v>46210</v>
      </c>
      <c r="C7284" s="1" t="n">
        <v>1</v>
      </c>
      <c r="D7284" s="1" t="s">
        <v>3781</v>
      </c>
      <c r="E7284" s="1" t="n">
        <v>1608</v>
      </c>
      <c r="F7284" s="1" t="s">
        <v>75</v>
      </c>
      <c r="I7284" s="1" t="n">
        <v>1686926</v>
      </c>
      <c r="J7284" s="1" t="n">
        <v>18949</v>
      </c>
      <c r="K7284" s="1" t="n">
        <v>7891025699880</v>
      </c>
      <c r="L7284" s="1" t="s">
        <v>4063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7" t="n">
        <v>46210</v>
      </c>
      <c r="C7285" s="1" t="n">
        <v>1</v>
      </c>
      <c r="D7285" s="1" t="s">
        <v>3781</v>
      </c>
      <c r="E7285" s="1" t="n">
        <v>1608</v>
      </c>
      <c r="F7285" s="1" t="s">
        <v>75</v>
      </c>
      <c r="I7285" s="1" t="n">
        <v>1686926</v>
      </c>
      <c r="J7285" s="1" t="n">
        <v>24123</v>
      </c>
      <c r="K7285" s="1" t="n">
        <v>7891025109396</v>
      </c>
      <c r="L7285" s="1" t="s">
        <v>4068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7" t="n">
        <v>46210</v>
      </c>
      <c r="C7286" s="1" t="n">
        <v>1</v>
      </c>
      <c r="D7286" s="1" t="s">
        <v>3781</v>
      </c>
      <c r="E7286" s="1" t="n">
        <v>1608</v>
      </c>
      <c r="F7286" s="1" t="s">
        <v>75</v>
      </c>
      <c r="I7286" s="1" t="n">
        <v>1686926</v>
      </c>
      <c r="J7286" s="1" t="n">
        <v>24196</v>
      </c>
      <c r="K7286" s="1" t="n">
        <v>7891025109884</v>
      </c>
      <c r="L7286" s="1" t="s">
        <v>4070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7" t="n">
        <v>46210</v>
      </c>
      <c r="C7287" s="1" t="n">
        <v>1</v>
      </c>
      <c r="D7287" s="1" t="s">
        <v>3781</v>
      </c>
      <c r="E7287" s="1" t="n">
        <v>1608</v>
      </c>
      <c r="F7287" s="1" t="s">
        <v>75</v>
      </c>
      <c r="I7287" s="1" t="n">
        <v>1686926</v>
      </c>
      <c r="J7287" s="1" t="n">
        <v>24832</v>
      </c>
      <c r="K7287" s="1" t="n">
        <v>7891025109891</v>
      </c>
      <c r="L7287" s="1" t="s">
        <v>4071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7" t="n">
        <v>46210</v>
      </c>
      <c r="C7288" s="1" t="n">
        <v>1</v>
      </c>
      <c r="D7288" s="1" t="s">
        <v>3781</v>
      </c>
      <c r="E7288" s="1" t="n">
        <v>1608</v>
      </c>
      <c r="F7288" s="1" t="s">
        <v>75</v>
      </c>
      <c r="I7288" s="1" t="n">
        <v>1686926</v>
      </c>
      <c r="J7288" s="1" t="n">
        <v>26683</v>
      </c>
      <c r="K7288" s="1" t="n">
        <v>7898133620553</v>
      </c>
      <c r="L7288" s="1" t="s">
        <v>5353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7" t="n">
        <v>46210</v>
      </c>
      <c r="C7289" s="1" t="n">
        <v>1</v>
      </c>
      <c r="D7289" s="1" t="s">
        <v>3781</v>
      </c>
      <c r="E7289" s="1" t="n">
        <v>1608</v>
      </c>
      <c r="F7289" s="1" t="s">
        <v>75</v>
      </c>
      <c r="I7289" s="1" t="n">
        <v>1686926</v>
      </c>
      <c r="J7289" s="1" t="n">
        <v>28462</v>
      </c>
      <c r="K7289" s="1" t="n">
        <v>7891025121626</v>
      </c>
      <c r="L7289" s="1" t="s">
        <v>4073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7" t="n">
        <v>46210</v>
      </c>
      <c r="C7290" s="1" t="n">
        <v>1</v>
      </c>
      <c r="D7290" s="1" t="s">
        <v>3781</v>
      </c>
      <c r="E7290" s="1" t="n">
        <v>1608</v>
      </c>
      <c r="F7290" s="1" t="s">
        <v>75</v>
      </c>
      <c r="I7290" s="1" t="n">
        <v>1686926</v>
      </c>
      <c r="J7290" s="1" t="n">
        <v>28705</v>
      </c>
      <c r="K7290" s="1" t="n">
        <v>7891025121633</v>
      </c>
      <c r="L7290" s="1" t="s">
        <v>4074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7" t="n">
        <v>46210</v>
      </c>
      <c r="C7291" s="1" t="n">
        <v>1</v>
      </c>
      <c r="D7291" s="1" t="s">
        <v>3781</v>
      </c>
      <c r="E7291" s="1" t="n">
        <v>1608</v>
      </c>
      <c r="F7291" s="1" t="s">
        <v>75</v>
      </c>
      <c r="I7291" s="1" t="n">
        <v>1686926</v>
      </c>
      <c r="J7291" s="1" t="n">
        <v>29755</v>
      </c>
      <c r="K7291" s="1" t="n">
        <v>7891025115588</v>
      </c>
      <c r="L7291" s="1" t="s">
        <v>4077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7" t="n">
        <v>46210</v>
      </c>
      <c r="C7292" s="1" t="n">
        <v>1</v>
      </c>
      <c r="D7292" s="1" t="s">
        <v>3781</v>
      </c>
      <c r="E7292" s="1" t="n">
        <v>1608</v>
      </c>
      <c r="F7292" s="1" t="s">
        <v>75</v>
      </c>
      <c r="I7292" s="1" t="n">
        <v>1686926</v>
      </c>
      <c r="J7292" s="1" t="n">
        <v>29787</v>
      </c>
      <c r="K7292" s="1" t="n">
        <v>7891025115595</v>
      </c>
      <c r="L7292" s="1" t="s">
        <v>4078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7" t="n">
        <v>46210</v>
      </c>
      <c r="C7293" s="1" t="n">
        <v>1</v>
      </c>
      <c r="D7293" s="1" t="s">
        <v>3781</v>
      </c>
      <c r="E7293" s="1" t="n">
        <v>1608</v>
      </c>
      <c r="F7293" s="1" t="s">
        <v>75</v>
      </c>
      <c r="I7293" s="1" t="n">
        <v>1686926</v>
      </c>
      <c r="J7293" s="1" t="n">
        <v>31496</v>
      </c>
      <c r="K7293" s="1" t="n">
        <v>7891025117797</v>
      </c>
      <c r="L7293" s="1" t="s">
        <v>5354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7" t="n">
        <v>46210</v>
      </c>
      <c r="C7294" s="1" t="n">
        <v>1</v>
      </c>
      <c r="D7294" s="1" t="s">
        <v>3781</v>
      </c>
      <c r="E7294" s="1" t="n">
        <v>1608</v>
      </c>
      <c r="F7294" s="1" t="s">
        <v>75</v>
      </c>
      <c r="I7294" s="1" t="n">
        <v>1686926</v>
      </c>
      <c r="J7294" s="1" t="n">
        <v>31497</v>
      </c>
      <c r="K7294" s="1" t="n">
        <v>7891025117773</v>
      </c>
      <c r="L7294" s="1" t="s">
        <v>4080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7" t="n">
        <v>46210</v>
      </c>
      <c r="C7295" s="1" t="n">
        <v>1</v>
      </c>
      <c r="D7295" s="1" t="s">
        <v>3781</v>
      </c>
      <c r="E7295" s="1" t="n">
        <v>1608</v>
      </c>
      <c r="F7295" s="1" t="s">
        <v>75</v>
      </c>
      <c r="I7295" s="1" t="n">
        <v>1686926</v>
      </c>
      <c r="J7295" s="1" t="n">
        <v>31551</v>
      </c>
      <c r="K7295" s="1" t="n">
        <v>7891025117742</v>
      </c>
      <c r="L7295" s="1" t="s">
        <v>4081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7" t="n">
        <v>46210</v>
      </c>
      <c r="C7296" s="1" t="n">
        <v>1</v>
      </c>
      <c r="D7296" s="1" t="s">
        <v>3781</v>
      </c>
      <c r="E7296" s="1" t="n">
        <v>1608</v>
      </c>
      <c r="F7296" s="1" t="s">
        <v>75</v>
      </c>
      <c r="I7296" s="1" t="n">
        <v>1686926</v>
      </c>
      <c r="J7296" s="1" t="n">
        <v>31570</v>
      </c>
      <c r="K7296" s="1" t="n">
        <v>7898927809157</v>
      </c>
      <c r="L7296" s="1" t="s">
        <v>4082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7" t="n">
        <v>46210</v>
      </c>
      <c r="C7297" s="1" t="n">
        <v>1</v>
      </c>
      <c r="D7297" s="1" t="s">
        <v>3781</v>
      </c>
      <c r="E7297" s="1" t="n">
        <v>1608</v>
      </c>
      <c r="F7297" s="1" t="s">
        <v>75</v>
      </c>
      <c r="I7297" s="1" t="n">
        <v>1686926</v>
      </c>
      <c r="J7297" s="1" t="n">
        <v>32614</v>
      </c>
      <c r="K7297" s="1" t="n">
        <v>7891025119456</v>
      </c>
      <c r="L7297" s="1" t="s">
        <v>4083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7" t="n">
        <v>46210</v>
      </c>
      <c r="C7298" s="1" t="n">
        <v>1</v>
      </c>
      <c r="D7298" s="1" t="s">
        <v>3781</v>
      </c>
      <c r="E7298" s="1" t="n">
        <v>1608</v>
      </c>
      <c r="F7298" s="1" t="s">
        <v>75</v>
      </c>
      <c r="I7298" s="1" t="n">
        <v>1686926</v>
      </c>
      <c r="J7298" s="1" t="n">
        <v>35359</v>
      </c>
      <c r="K7298" s="1" t="n">
        <v>7891025119869</v>
      </c>
      <c r="L7298" s="1" t="s">
        <v>4084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7" t="n">
        <v>46210</v>
      </c>
      <c r="C7299" s="1" t="n">
        <v>1</v>
      </c>
      <c r="D7299" s="1" t="s">
        <v>3781</v>
      </c>
      <c r="E7299" s="1" t="n">
        <v>1608</v>
      </c>
      <c r="F7299" s="1" t="s">
        <v>75</v>
      </c>
      <c r="I7299" s="1" t="n">
        <v>1686926</v>
      </c>
      <c r="J7299" s="1" t="n">
        <v>35395</v>
      </c>
      <c r="K7299" s="1" t="n">
        <v>7891025119852</v>
      </c>
      <c r="L7299" s="1" t="s">
        <v>4085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7" t="n">
        <v>46210</v>
      </c>
      <c r="C7300" s="1" t="n">
        <v>1</v>
      </c>
      <c r="D7300" s="1" t="s">
        <v>3781</v>
      </c>
      <c r="E7300" s="1" t="n">
        <v>1608</v>
      </c>
      <c r="F7300" s="1" t="s">
        <v>75</v>
      </c>
      <c r="I7300" s="1" t="n">
        <v>1686926</v>
      </c>
      <c r="J7300" s="1" t="n">
        <v>35841</v>
      </c>
      <c r="K7300" s="1" t="n">
        <v>7891025120223</v>
      </c>
      <c r="L7300" s="1" t="s">
        <v>4086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7" t="n">
        <v>46210</v>
      </c>
      <c r="C7301" s="1" t="n">
        <v>1</v>
      </c>
      <c r="D7301" s="1" t="s">
        <v>3781</v>
      </c>
      <c r="E7301" s="1" t="n">
        <v>1608</v>
      </c>
      <c r="F7301" s="1" t="s">
        <v>75</v>
      </c>
      <c r="I7301" s="1" t="n">
        <v>1686926</v>
      </c>
      <c r="J7301" s="1" t="n">
        <v>35842</v>
      </c>
      <c r="K7301" s="1" t="n">
        <v>7891025120230</v>
      </c>
      <c r="L7301" s="1" t="s">
        <v>4087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7" t="n">
        <v>46210</v>
      </c>
      <c r="C7302" s="1" t="n">
        <v>1</v>
      </c>
      <c r="D7302" s="1" t="s">
        <v>3781</v>
      </c>
      <c r="E7302" s="1" t="n">
        <v>1608</v>
      </c>
      <c r="F7302" s="1" t="s">
        <v>75</v>
      </c>
      <c r="I7302" s="1" t="n">
        <v>1686926</v>
      </c>
      <c r="J7302" s="1" t="n">
        <v>37024</v>
      </c>
      <c r="K7302" s="1" t="n">
        <v>7891025121251</v>
      </c>
      <c r="L7302" s="1" t="s">
        <v>5355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7" t="n">
        <v>46210</v>
      </c>
      <c r="C7303" s="1" t="n">
        <v>1</v>
      </c>
      <c r="D7303" s="1" t="s">
        <v>3781</v>
      </c>
      <c r="E7303" s="1" t="n">
        <v>1608</v>
      </c>
      <c r="F7303" s="1" t="s">
        <v>75</v>
      </c>
      <c r="I7303" s="1" t="n">
        <v>1686926</v>
      </c>
      <c r="J7303" s="1" t="n">
        <v>37051</v>
      </c>
      <c r="K7303" s="1" t="n">
        <v>7891025121244</v>
      </c>
      <c r="L7303" s="1" t="s">
        <v>5356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7" t="n">
        <v>46210</v>
      </c>
      <c r="C7304" s="1" t="n">
        <v>1</v>
      </c>
      <c r="D7304" s="1" t="s">
        <v>3781</v>
      </c>
      <c r="E7304" s="1" t="n">
        <v>1608</v>
      </c>
      <c r="F7304" s="1" t="s">
        <v>75</v>
      </c>
      <c r="I7304" s="1" t="n">
        <v>1686926</v>
      </c>
      <c r="J7304" s="1" t="n">
        <v>37558</v>
      </c>
      <c r="K7304" s="1" t="n">
        <v>7891025101376</v>
      </c>
      <c r="L7304" s="1" t="s">
        <v>4088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7" t="n">
        <v>46210</v>
      </c>
      <c r="C7305" s="1" t="n">
        <v>1</v>
      </c>
      <c r="D7305" s="1" t="s">
        <v>3781</v>
      </c>
      <c r="E7305" s="1" t="n">
        <v>1608</v>
      </c>
      <c r="F7305" s="1" t="s">
        <v>75</v>
      </c>
      <c r="I7305" s="1" t="n">
        <v>1686926</v>
      </c>
      <c r="J7305" s="1" t="n">
        <v>37980</v>
      </c>
      <c r="K7305" s="1" t="n">
        <v>7891025121640</v>
      </c>
      <c r="L7305" s="1" t="s">
        <v>4089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7" t="n">
        <v>46210</v>
      </c>
      <c r="C7306" s="1" t="n">
        <v>1</v>
      </c>
      <c r="D7306" s="1" t="s">
        <v>3781</v>
      </c>
      <c r="E7306" s="1" t="n">
        <v>1608</v>
      </c>
      <c r="F7306" s="1" t="s">
        <v>75</v>
      </c>
      <c r="I7306" s="1" t="n">
        <v>1686926</v>
      </c>
      <c r="J7306" s="1" t="n">
        <v>50877</v>
      </c>
      <c r="K7306" s="1" t="n">
        <v>7891025123040</v>
      </c>
      <c r="L7306" s="1" t="s">
        <v>4092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7" t="n">
        <v>46210</v>
      </c>
      <c r="C7307" s="1" t="n">
        <v>1</v>
      </c>
      <c r="D7307" s="1" t="s">
        <v>3781</v>
      </c>
      <c r="E7307" s="1" t="n">
        <v>1608</v>
      </c>
      <c r="F7307" s="1" t="s">
        <v>75</v>
      </c>
      <c r="I7307" s="1" t="n">
        <v>1686926</v>
      </c>
      <c r="J7307" s="1" t="n">
        <v>55582</v>
      </c>
      <c r="K7307" s="1" t="n">
        <v>7898215150282</v>
      </c>
      <c r="L7307" s="1" t="s">
        <v>4093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7" t="n">
        <v>46210</v>
      </c>
      <c r="C7308" s="1" t="n">
        <v>1</v>
      </c>
      <c r="D7308" s="1" t="s">
        <v>3781</v>
      </c>
      <c r="E7308" s="1" t="n">
        <v>1608</v>
      </c>
      <c r="F7308" s="1" t="s">
        <v>75</v>
      </c>
      <c r="I7308" s="1" t="n">
        <v>1686926</v>
      </c>
      <c r="J7308" s="1" t="n">
        <v>55693</v>
      </c>
      <c r="K7308" s="1" t="n">
        <v>7891025124177</v>
      </c>
      <c r="L7308" s="1" t="s">
        <v>4094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7" t="n">
        <v>46210</v>
      </c>
      <c r="C7309" s="1" t="n">
        <v>1</v>
      </c>
      <c r="D7309" s="1" t="s">
        <v>3781</v>
      </c>
      <c r="E7309" s="1" t="n">
        <v>1608</v>
      </c>
      <c r="F7309" s="1" t="s">
        <v>75</v>
      </c>
      <c r="I7309" s="1" t="n">
        <v>1686926</v>
      </c>
      <c r="J7309" s="1" t="n">
        <v>66095</v>
      </c>
      <c r="K7309" s="1" t="n">
        <v>7891025124566</v>
      </c>
      <c r="L7309" s="1" t="s">
        <v>4097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17" t="n">
        <v>46210</v>
      </c>
      <c r="C7310" s="1" t="n">
        <v>1</v>
      </c>
      <c r="D7310" s="1" t="s">
        <v>3781</v>
      </c>
      <c r="E7310" s="1" t="n">
        <v>1608</v>
      </c>
      <c r="F7310" s="1" t="s">
        <v>75</v>
      </c>
      <c r="I7310" s="1" t="n">
        <v>1686926</v>
      </c>
      <c r="J7310" s="1" t="n">
        <v>69612</v>
      </c>
      <c r="K7310" s="1" t="n">
        <v>7891025123453</v>
      </c>
      <c r="L7310" s="1" t="s">
        <v>4099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17" t="n">
        <v>46210</v>
      </c>
      <c r="C7311" s="1" t="n">
        <v>1</v>
      </c>
      <c r="D7311" s="1" t="s">
        <v>3781</v>
      </c>
      <c r="E7311" s="1" t="n">
        <v>1608</v>
      </c>
      <c r="F7311" s="1" t="s">
        <v>75</v>
      </c>
      <c r="I7311" s="1" t="n">
        <v>1686926</v>
      </c>
      <c r="J7311" s="1" t="n">
        <v>69613</v>
      </c>
      <c r="K7311" s="1" t="n">
        <v>7891025123460</v>
      </c>
      <c r="L7311" s="1" t="s">
        <v>4100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7" t="n">
        <v>46210</v>
      </c>
      <c r="C7312" s="1" t="n">
        <v>1</v>
      </c>
      <c r="D7312" s="1" t="s">
        <v>3781</v>
      </c>
      <c r="E7312" s="1" t="n">
        <v>1608</v>
      </c>
      <c r="F7312" s="1" t="s">
        <v>75</v>
      </c>
      <c r="I7312" s="1" t="n">
        <v>1686926</v>
      </c>
      <c r="J7312" s="1" t="n">
        <v>69614</v>
      </c>
      <c r="K7312" s="1" t="n">
        <v>7891025123477</v>
      </c>
      <c r="L7312" s="1" t="s">
        <v>4101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7" t="n">
        <v>46210</v>
      </c>
      <c r="C7313" s="1" t="n">
        <v>1</v>
      </c>
      <c r="D7313" s="1" t="s">
        <v>3781</v>
      </c>
      <c r="E7313" s="1" t="n">
        <v>1608</v>
      </c>
      <c r="F7313" s="1" t="s">
        <v>75</v>
      </c>
      <c r="I7313" s="1" t="n">
        <v>1686926</v>
      </c>
      <c r="J7313" s="1" t="n">
        <v>75224</v>
      </c>
      <c r="K7313" s="1" t="n">
        <v>7891025124030</v>
      </c>
      <c r="L7313" s="1" t="s">
        <v>5898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7" t="n">
        <v>46210</v>
      </c>
      <c r="C7314" s="1" t="n">
        <v>1</v>
      </c>
      <c r="D7314" s="1" t="s">
        <v>3781</v>
      </c>
      <c r="E7314" s="1" t="n">
        <v>1608</v>
      </c>
      <c r="F7314" s="1" t="s">
        <v>75</v>
      </c>
      <c r="I7314" s="1" t="n">
        <v>1686926</v>
      </c>
      <c r="J7314" s="1" t="n">
        <v>80307</v>
      </c>
      <c r="K7314" s="1" t="n">
        <v>7891025125372</v>
      </c>
      <c r="L7314" s="1" t="s">
        <v>5357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7" t="n">
        <v>46210</v>
      </c>
      <c r="C7315" s="1" t="n">
        <v>1</v>
      </c>
      <c r="D7315" s="1" t="s">
        <v>3781</v>
      </c>
      <c r="E7315" s="1" t="n">
        <v>1608</v>
      </c>
      <c r="F7315" s="1" t="s">
        <v>75</v>
      </c>
      <c r="I7315" s="1" t="n">
        <v>1686926</v>
      </c>
      <c r="J7315" s="1" t="n">
        <v>80503</v>
      </c>
      <c r="K7315" s="1" t="n">
        <v>7898215150657</v>
      </c>
      <c r="L7315" s="1" t="s">
        <v>4102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7" t="n">
        <v>46210</v>
      </c>
      <c r="C7316" s="1" t="n">
        <v>1</v>
      </c>
      <c r="D7316" s="1" t="s">
        <v>3781</v>
      </c>
      <c r="E7316" s="1" t="n">
        <v>1608</v>
      </c>
      <c r="F7316" s="1" t="s">
        <v>75</v>
      </c>
      <c r="I7316" s="1" t="n">
        <v>1686926</v>
      </c>
      <c r="J7316" s="1" t="n">
        <v>80680</v>
      </c>
      <c r="K7316" s="1" t="n">
        <v>7891025125488</v>
      </c>
      <c r="L7316" s="1" t="s">
        <v>5358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7" t="n">
        <v>46210</v>
      </c>
      <c r="C7317" s="1" t="n">
        <v>1</v>
      </c>
      <c r="D7317" s="1" t="s">
        <v>3781</v>
      </c>
      <c r="E7317" s="1" t="n">
        <v>1608</v>
      </c>
      <c r="F7317" s="1" t="s">
        <v>75</v>
      </c>
      <c r="I7317" s="1" t="n">
        <v>1686926</v>
      </c>
      <c r="J7317" s="1" t="n">
        <v>80681</v>
      </c>
      <c r="K7317" s="1" t="n">
        <v>7891025125495</v>
      </c>
      <c r="L7317" s="1" t="s">
        <v>5359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7" t="n">
        <v>46210</v>
      </c>
      <c r="C7318" s="1" t="n">
        <v>1</v>
      </c>
      <c r="D7318" s="1" t="s">
        <v>3781</v>
      </c>
      <c r="E7318" s="1" t="n">
        <v>1608</v>
      </c>
      <c r="F7318" s="1" t="s">
        <v>75</v>
      </c>
      <c r="I7318" s="1" t="n">
        <v>1686926</v>
      </c>
      <c r="J7318" s="1" t="n">
        <v>81338</v>
      </c>
      <c r="K7318" s="1" t="n">
        <v>7891025125365</v>
      </c>
      <c r="L7318" s="1" t="s">
        <v>5360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7" t="n">
        <v>46210</v>
      </c>
      <c r="C7319" s="1" t="n">
        <v>2</v>
      </c>
      <c r="D7319" s="1" t="s">
        <v>3825</v>
      </c>
      <c r="E7319" s="1" t="n">
        <v>33</v>
      </c>
      <c r="F7319" s="1" t="s">
        <v>93</v>
      </c>
      <c r="I7319" s="1" t="n">
        <v>407</v>
      </c>
      <c r="J7319" s="1" t="n">
        <v>72679</v>
      </c>
      <c r="K7319" s="1" t="n">
        <v>246</v>
      </c>
      <c r="L7319" s="1" t="s">
        <v>212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7" t="n">
        <v>46210</v>
      </c>
      <c r="C7320" s="1" t="n">
        <v>2</v>
      </c>
      <c r="D7320" s="1" t="s">
        <v>3825</v>
      </c>
      <c r="E7320" s="1" t="n">
        <v>33</v>
      </c>
      <c r="F7320" s="1" t="s">
        <v>93</v>
      </c>
      <c r="I7320" s="1" t="n">
        <v>607</v>
      </c>
      <c r="J7320" s="1" t="n">
        <v>72679</v>
      </c>
      <c r="K7320" s="1" t="n">
        <v>246</v>
      </c>
      <c r="L7320" s="1" t="s">
        <v>212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7" t="n">
        <v>46210</v>
      </c>
      <c r="C7321" s="1" t="n">
        <v>2</v>
      </c>
      <c r="D7321" s="1" t="s">
        <v>3825</v>
      </c>
      <c r="E7321" s="1" t="n">
        <v>33</v>
      </c>
      <c r="F7321" s="1" t="s">
        <v>93</v>
      </c>
      <c r="I7321" s="1" t="n">
        <v>707</v>
      </c>
      <c r="J7321" s="1" t="n">
        <v>100113</v>
      </c>
      <c r="K7321" s="1" t="n">
        <v>114</v>
      </c>
      <c r="L7321" s="1" t="s">
        <v>4104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7" t="n">
        <v>46210</v>
      </c>
      <c r="C7322" s="1" t="n">
        <v>2</v>
      </c>
      <c r="D7322" s="1" t="s">
        <v>3825</v>
      </c>
      <c r="E7322" s="1" t="n">
        <v>33</v>
      </c>
      <c r="F7322" s="1" t="s">
        <v>93</v>
      </c>
      <c r="I7322" s="1" t="n">
        <v>707</v>
      </c>
      <c r="J7322" s="1" t="n">
        <v>100130</v>
      </c>
      <c r="K7322" s="1" t="n">
        <v>131</v>
      </c>
      <c r="L7322" s="1" t="s">
        <v>4106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7" t="n">
        <v>46210</v>
      </c>
      <c r="C7323" s="1" t="n">
        <v>2</v>
      </c>
      <c r="D7323" s="1" t="s">
        <v>3825</v>
      </c>
      <c r="E7323" s="1" t="n">
        <v>33</v>
      </c>
      <c r="F7323" s="1" t="s">
        <v>93</v>
      </c>
      <c r="I7323" s="1" t="n">
        <v>707</v>
      </c>
      <c r="J7323" s="1" t="n">
        <v>100132</v>
      </c>
      <c r="K7323" s="1" t="n">
        <v>133</v>
      </c>
      <c r="L7323" s="1" t="s">
        <v>4107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7" t="n">
        <v>46210</v>
      </c>
      <c r="C7324" s="1" t="n">
        <v>2</v>
      </c>
      <c r="D7324" s="1" t="s">
        <v>3825</v>
      </c>
      <c r="E7324" s="1" t="n">
        <v>33</v>
      </c>
      <c r="F7324" s="1" t="s">
        <v>93</v>
      </c>
      <c r="I7324" s="1" t="n">
        <v>707</v>
      </c>
      <c r="J7324" s="1" t="n">
        <v>100148</v>
      </c>
      <c r="K7324" s="1" t="n">
        <v>149</v>
      </c>
      <c r="L7324" s="1" t="s">
        <v>4109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7" t="n">
        <v>46210</v>
      </c>
      <c r="C7325" s="1" t="n">
        <v>2</v>
      </c>
      <c r="D7325" s="1" t="s">
        <v>3825</v>
      </c>
      <c r="E7325" s="1" t="n">
        <v>33</v>
      </c>
      <c r="F7325" s="1" t="s">
        <v>93</v>
      </c>
      <c r="I7325" s="1" t="n">
        <v>707</v>
      </c>
      <c r="J7325" s="1" t="n">
        <v>110142</v>
      </c>
      <c r="K7325" s="1" t="n">
        <v>16699</v>
      </c>
      <c r="L7325" s="1" t="s">
        <v>4111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7" t="n">
        <v>46210</v>
      </c>
      <c r="C7326" s="1" t="n">
        <v>2</v>
      </c>
      <c r="D7326" s="1" t="s">
        <v>3825</v>
      </c>
      <c r="E7326" s="1" t="n">
        <v>33</v>
      </c>
      <c r="F7326" s="1" t="s">
        <v>93</v>
      </c>
      <c r="I7326" s="1" t="n">
        <v>707</v>
      </c>
      <c r="J7326" s="1" t="n">
        <v>110168</v>
      </c>
      <c r="K7326" s="1" t="n">
        <v>37365</v>
      </c>
      <c r="L7326" s="1" t="s">
        <v>4112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7" t="n">
        <v>46210</v>
      </c>
      <c r="C7327" s="1" t="n">
        <v>2</v>
      </c>
      <c r="D7327" s="1" t="s">
        <v>3825</v>
      </c>
      <c r="E7327" s="1" t="n">
        <v>33</v>
      </c>
      <c r="F7327" s="1" t="s">
        <v>93</v>
      </c>
      <c r="I7327" s="1" t="n">
        <v>707</v>
      </c>
      <c r="J7327" s="1" t="n">
        <v>38022</v>
      </c>
      <c r="K7327" s="1" t="n">
        <v>604</v>
      </c>
      <c r="L7327" s="1" t="s">
        <v>4200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7" t="n">
        <v>46210</v>
      </c>
      <c r="C7328" s="1" t="n">
        <v>2</v>
      </c>
      <c r="D7328" s="1" t="s">
        <v>3825</v>
      </c>
      <c r="E7328" s="1" t="n">
        <v>33</v>
      </c>
      <c r="F7328" s="1" t="s">
        <v>93</v>
      </c>
      <c r="I7328" s="1" t="n">
        <v>707</v>
      </c>
      <c r="J7328" s="1" t="n">
        <v>110489</v>
      </c>
      <c r="K7328" s="1" t="n">
        <v>54743</v>
      </c>
      <c r="L7328" s="1" t="s">
        <v>4114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7" t="n">
        <v>46210</v>
      </c>
      <c r="C7329" s="1" t="n">
        <v>2</v>
      </c>
      <c r="D7329" s="1" t="s">
        <v>3825</v>
      </c>
      <c r="E7329" s="1" t="n">
        <v>33</v>
      </c>
      <c r="F7329" s="1" t="s">
        <v>93</v>
      </c>
      <c r="I7329" s="1" t="n">
        <v>707</v>
      </c>
      <c r="J7329" s="1" t="n">
        <v>80308</v>
      </c>
      <c r="K7329" s="1" t="n">
        <v>1250</v>
      </c>
      <c r="L7329" s="1" t="s">
        <v>4116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7" t="n">
        <v>46210</v>
      </c>
      <c r="C7330" s="1" t="n">
        <v>2</v>
      </c>
      <c r="D7330" s="1" t="s">
        <v>3825</v>
      </c>
      <c r="E7330" s="1" t="n">
        <v>33</v>
      </c>
      <c r="F7330" s="1" t="s">
        <v>93</v>
      </c>
      <c r="I7330" s="1" t="n">
        <v>70726</v>
      </c>
      <c r="J7330" s="1" t="n">
        <v>100062</v>
      </c>
      <c r="K7330" s="1" t="n">
        <v>63</v>
      </c>
      <c r="L7330" s="1" t="s">
        <v>4117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7" t="n">
        <v>46210</v>
      </c>
      <c r="C7331" s="1" t="n">
        <v>2</v>
      </c>
      <c r="D7331" s="1" t="s">
        <v>3825</v>
      </c>
      <c r="E7331" s="1" t="n">
        <v>33</v>
      </c>
      <c r="F7331" s="1" t="s">
        <v>93</v>
      </c>
      <c r="I7331" s="1" t="n">
        <v>70726</v>
      </c>
      <c r="J7331" s="1" t="n">
        <v>100100</v>
      </c>
      <c r="K7331" s="1" t="n">
        <v>101</v>
      </c>
      <c r="L7331" s="1" t="s">
        <v>4194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7" t="n">
        <v>46210</v>
      </c>
      <c r="C7332" s="1" t="n">
        <v>2</v>
      </c>
      <c r="D7332" s="1" t="s">
        <v>3825</v>
      </c>
      <c r="E7332" s="1" t="n">
        <v>33</v>
      </c>
      <c r="F7332" s="1" t="s">
        <v>93</v>
      </c>
      <c r="I7332" s="1" t="n">
        <v>70726</v>
      </c>
      <c r="J7332" s="1" t="n">
        <v>100105</v>
      </c>
      <c r="K7332" s="1" t="n">
        <v>106</v>
      </c>
      <c r="L7332" s="1" t="s">
        <v>4118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7" t="n">
        <v>46210</v>
      </c>
      <c r="C7333" s="1" t="n">
        <v>2</v>
      </c>
      <c r="D7333" s="1" t="s">
        <v>3825</v>
      </c>
      <c r="E7333" s="1" t="n">
        <v>33</v>
      </c>
      <c r="F7333" s="1" t="s">
        <v>93</v>
      </c>
      <c r="I7333" s="1" t="n">
        <v>70726</v>
      </c>
      <c r="J7333" s="1" t="n">
        <v>100109</v>
      </c>
      <c r="K7333" s="1" t="n">
        <v>110</v>
      </c>
      <c r="L7333" s="1" t="s">
        <v>4120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7" t="n">
        <v>46210</v>
      </c>
      <c r="C7334" s="1" t="n">
        <v>2</v>
      </c>
      <c r="D7334" s="1" t="s">
        <v>3825</v>
      </c>
      <c r="E7334" s="1" t="n">
        <v>33</v>
      </c>
      <c r="F7334" s="1" t="s">
        <v>93</v>
      </c>
      <c r="I7334" s="1" t="n">
        <v>70726</v>
      </c>
      <c r="J7334" s="1" t="n">
        <v>100110</v>
      </c>
      <c r="K7334" s="1" t="n">
        <v>111</v>
      </c>
      <c r="L7334" s="1" t="s">
        <v>4121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7" t="n">
        <v>46210</v>
      </c>
      <c r="C7335" s="1" t="n">
        <v>2</v>
      </c>
      <c r="D7335" s="1" t="s">
        <v>3825</v>
      </c>
      <c r="E7335" s="1" t="n">
        <v>33</v>
      </c>
      <c r="F7335" s="1" t="s">
        <v>93</v>
      </c>
      <c r="I7335" s="1" t="n">
        <v>70726</v>
      </c>
      <c r="J7335" s="1" t="n">
        <v>100116</v>
      </c>
      <c r="K7335" s="1" t="n">
        <v>117</v>
      </c>
      <c r="L7335" s="1" t="s">
        <v>4123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7" t="n">
        <v>46210</v>
      </c>
      <c r="C7336" s="1" t="n">
        <v>2</v>
      </c>
      <c r="D7336" s="1" t="s">
        <v>3825</v>
      </c>
      <c r="E7336" s="1" t="n">
        <v>33</v>
      </c>
      <c r="F7336" s="1" t="s">
        <v>93</v>
      </c>
      <c r="I7336" s="1" t="n">
        <v>70726</v>
      </c>
      <c r="J7336" s="1" t="n">
        <v>100118</v>
      </c>
      <c r="K7336" s="1" t="n">
        <v>119</v>
      </c>
      <c r="L7336" s="1" t="s">
        <v>4124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7" t="n">
        <v>46210</v>
      </c>
      <c r="C7337" s="1" t="n">
        <v>2</v>
      </c>
      <c r="D7337" s="1" t="s">
        <v>3825</v>
      </c>
      <c r="E7337" s="1" t="n">
        <v>33</v>
      </c>
      <c r="F7337" s="1" t="s">
        <v>93</v>
      </c>
      <c r="I7337" s="1" t="n">
        <v>70726</v>
      </c>
      <c r="J7337" s="1" t="n">
        <v>100121</v>
      </c>
      <c r="K7337" s="1" t="n">
        <v>122</v>
      </c>
      <c r="L7337" s="1" t="s">
        <v>4196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7" t="n">
        <v>46210</v>
      </c>
      <c r="C7338" s="1" t="n">
        <v>2</v>
      </c>
      <c r="D7338" s="1" t="s">
        <v>3825</v>
      </c>
      <c r="E7338" s="1" t="n">
        <v>33</v>
      </c>
      <c r="F7338" s="1" t="s">
        <v>93</v>
      </c>
      <c r="I7338" s="1" t="n">
        <v>70726</v>
      </c>
      <c r="J7338" s="1" t="n">
        <v>100122</v>
      </c>
      <c r="K7338" s="1" t="n">
        <v>123</v>
      </c>
      <c r="L7338" s="1" t="s">
        <v>4125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7" t="n">
        <v>46210</v>
      </c>
      <c r="C7339" s="1" t="n">
        <v>2</v>
      </c>
      <c r="D7339" s="1" t="s">
        <v>3825</v>
      </c>
      <c r="E7339" s="1" t="n">
        <v>33</v>
      </c>
      <c r="F7339" s="1" t="s">
        <v>93</v>
      </c>
      <c r="I7339" s="1" t="n">
        <v>70726</v>
      </c>
      <c r="J7339" s="1" t="n">
        <v>100123</v>
      </c>
      <c r="K7339" s="1" t="n">
        <v>124</v>
      </c>
      <c r="L7339" s="1" t="s">
        <v>4126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7" t="n">
        <v>46210</v>
      </c>
      <c r="C7340" s="1" t="n">
        <v>2</v>
      </c>
      <c r="D7340" s="1" t="s">
        <v>3825</v>
      </c>
      <c r="E7340" s="1" t="n">
        <v>33</v>
      </c>
      <c r="F7340" s="1" t="s">
        <v>93</v>
      </c>
      <c r="I7340" s="1" t="n">
        <v>70726</v>
      </c>
      <c r="J7340" s="1" t="n">
        <v>100125</v>
      </c>
      <c r="K7340" s="1" t="n">
        <v>126</v>
      </c>
      <c r="L7340" s="1" t="s">
        <v>4197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7" t="n">
        <v>46210</v>
      </c>
      <c r="C7341" s="1" t="n">
        <v>2</v>
      </c>
      <c r="D7341" s="1" t="s">
        <v>3825</v>
      </c>
      <c r="E7341" s="1" t="n">
        <v>33</v>
      </c>
      <c r="F7341" s="1" t="s">
        <v>93</v>
      </c>
      <c r="I7341" s="1" t="n">
        <v>70726</v>
      </c>
      <c r="J7341" s="1" t="n">
        <v>100133</v>
      </c>
      <c r="K7341" s="1" t="n">
        <v>134</v>
      </c>
      <c r="L7341" s="1" t="s">
        <v>4129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7" t="n">
        <v>46210</v>
      </c>
      <c r="C7342" s="1" t="n">
        <v>3</v>
      </c>
      <c r="D7342" s="1" t="s">
        <v>3826</v>
      </c>
      <c r="E7342" s="1" t="n">
        <v>1292</v>
      </c>
      <c r="F7342" s="1" t="s">
        <v>361</v>
      </c>
      <c r="I7342" s="1" t="n">
        <v>3553</v>
      </c>
      <c r="J7342" s="1" t="n">
        <v>81178</v>
      </c>
      <c r="K7342" s="1" t="n">
        <v>811798</v>
      </c>
      <c r="L7342" s="1" t="s">
        <v>4334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7" t="n">
        <v>46210</v>
      </c>
      <c r="C7343" s="1" t="n">
        <v>3</v>
      </c>
      <c r="D7343" s="1" t="s">
        <v>3826</v>
      </c>
      <c r="E7343" s="1" t="n">
        <v>1292</v>
      </c>
      <c r="F7343" s="1" t="s">
        <v>361</v>
      </c>
      <c r="I7343" s="1" t="n">
        <v>3553</v>
      </c>
      <c r="J7343" s="1" t="n">
        <v>81388</v>
      </c>
      <c r="K7343" s="1" t="n">
        <v>813891</v>
      </c>
      <c r="L7343" s="1" t="s">
        <v>4859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7" t="n">
        <v>46210</v>
      </c>
      <c r="C7344" s="1" t="n">
        <v>3</v>
      </c>
      <c r="D7344" s="1" t="s">
        <v>3826</v>
      </c>
      <c r="E7344" s="1" t="n">
        <v>1402</v>
      </c>
      <c r="F7344" s="1" t="s">
        <v>716</v>
      </c>
      <c r="I7344" s="1" t="n">
        <v>3614</v>
      </c>
      <c r="J7344" s="1" t="n">
        <v>75359</v>
      </c>
      <c r="K7344" s="1" t="n">
        <v>7898666611028</v>
      </c>
      <c r="L7344" s="1" t="s">
        <v>3829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7" t="n">
        <v>46210</v>
      </c>
      <c r="C7345" s="1" t="n">
        <v>3</v>
      </c>
      <c r="D7345" s="1" t="s">
        <v>3826</v>
      </c>
      <c r="E7345" s="1" t="n">
        <v>1402</v>
      </c>
      <c r="F7345" s="1" t="s">
        <v>716</v>
      </c>
      <c r="I7345" s="1" t="n">
        <v>3614</v>
      </c>
      <c r="J7345" s="1" t="n">
        <v>81677</v>
      </c>
      <c r="K7345" s="1" t="n">
        <v>606529366988</v>
      </c>
      <c r="L7345" s="1" t="s">
        <v>6538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7" t="n">
        <v>46210</v>
      </c>
      <c r="C7346" s="1" t="n">
        <v>6</v>
      </c>
      <c r="D7346" s="1" t="s">
        <v>3844</v>
      </c>
      <c r="E7346" s="1" t="n">
        <v>33</v>
      </c>
      <c r="F7346" s="1" t="s">
        <v>93</v>
      </c>
      <c r="I7346" s="1" t="n">
        <v>5263</v>
      </c>
      <c r="J7346" s="1" t="n">
        <v>72679</v>
      </c>
      <c r="K7346" s="1" t="n">
        <v>246</v>
      </c>
      <c r="L7346" s="1" t="s">
        <v>212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7" t="n">
        <v>46210</v>
      </c>
      <c r="C7347" s="1" t="n">
        <v>6</v>
      </c>
      <c r="D7347" s="1" t="s">
        <v>3844</v>
      </c>
      <c r="E7347" s="1" t="n">
        <v>33</v>
      </c>
      <c r="F7347" s="1" t="s">
        <v>93</v>
      </c>
      <c r="I7347" s="1" t="n">
        <v>5266</v>
      </c>
      <c r="J7347" s="1" t="n">
        <v>72679</v>
      </c>
      <c r="K7347" s="1" t="n">
        <v>246</v>
      </c>
      <c r="L7347" s="1" t="s">
        <v>212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7" t="n">
        <v>46210</v>
      </c>
      <c r="C7348" s="1" t="n">
        <v>6</v>
      </c>
      <c r="D7348" s="1" t="s">
        <v>3844</v>
      </c>
      <c r="E7348" s="1" t="n">
        <v>33</v>
      </c>
      <c r="F7348" s="1" t="s">
        <v>93</v>
      </c>
      <c r="I7348" s="1" t="n">
        <v>5267</v>
      </c>
      <c r="J7348" s="1" t="n">
        <v>100113</v>
      </c>
      <c r="K7348" s="1" t="n">
        <v>114</v>
      </c>
      <c r="L7348" s="1" t="s">
        <v>4104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7" t="n">
        <v>46210</v>
      </c>
      <c r="C7349" s="1" t="n">
        <v>6</v>
      </c>
      <c r="D7349" s="1" t="s">
        <v>3844</v>
      </c>
      <c r="E7349" s="1" t="n">
        <v>33</v>
      </c>
      <c r="F7349" s="1" t="s">
        <v>93</v>
      </c>
      <c r="I7349" s="1" t="n">
        <v>5267</v>
      </c>
      <c r="J7349" s="1" t="n">
        <v>100130</v>
      </c>
      <c r="K7349" s="1" t="n">
        <v>131</v>
      </c>
      <c r="L7349" s="1" t="s">
        <v>4106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7" t="n">
        <v>46210</v>
      </c>
      <c r="C7350" s="1" t="n">
        <v>6</v>
      </c>
      <c r="D7350" s="1" t="s">
        <v>3844</v>
      </c>
      <c r="E7350" s="1" t="n">
        <v>33</v>
      </c>
      <c r="F7350" s="1" t="s">
        <v>93</v>
      </c>
      <c r="I7350" s="1" t="n">
        <v>5267</v>
      </c>
      <c r="J7350" s="1" t="n">
        <v>100132</v>
      </c>
      <c r="K7350" s="1" t="n">
        <v>133</v>
      </c>
      <c r="L7350" s="1" t="s">
        <v>4107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7" t="n">
        <v>46210</v>
      </c>
      <c r="C7351" s="1" t="n">
        <v>6</v>
      </c>
      <c r="D7351" s="1" t="s">
        <v>3844</v>
      </c>
      <c r="E7351" s="1" t="n">
        <v>33</v>
      </c>
      <c r="F7351" s="1" t="s">
        <v>93</v>
      </c>
      <c r="I7351" s="1" t="n">
        <v>5267</v>
      </c>
      <c r="J7351" s="1" t="n">
        <v>100148</v>
      </c>
      <c r="K7351" s="1" t="n">
        <v>149</v>
      </c>
      <c r="L7351" s="1" t="s">
        <v>4109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7" t="n">
        <v>46210</v>
      </c>
      <c r="C7352" s="1" t="n">
        <v>6</v>
      </c>
      <c r="D7352" s="1" t="s">
        <v>3844</v>
      </c>
      <c r="E7352" s="1" t="n">
        <v>33</v>
      </c>
      <c r="F7352" s="1" t="s">
        <v>93</v>
      </c>
      <c r="I7352" s="1" t="n">
        <v>5267</v>
      </c>
      <c r="J7352" s="1" t="n">
        <v>110142</v>
      </c>
      <c r="K7352" s="1" t="n">
        <v>16699</v>
      </c>
      <c r="L7352" s="1" t="s">
        <v>4111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7" t="n">
        <v>46210</v>
      </c>
      <c r="C7353" s="1" t="n">
        <v>6</v>
      </c>
      <c r="D7353" s="1" t="s">
        <v>3844</v>
      </c>
      <c r="E7353" s="1" t="n">
        <v>33</v>
      </c>
      <c r="F7353" s="1" t="s">
        <v>93</v>
      </c>
      <c r="I7353" s="1" t="n">
        <v>5267</v>
      </c>
      <c r="J7353" s="1" t="n">
        <v>110168</v>
      </c>
      <c r="K7353" s="1" t="n">
        <v>37365</v>
      </c>
      <c r="L7353" s="1" t="s">
        <v>4112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7" t="n">
        <v>46210</v>
      </c>
      <c r="C7354" s="1" t="n">
        <v>6</v>
      </c>
      <c r="D7354" s="1" t="s">
        <v>3844</v>
      </c>
      <c r="E7354" s="1" t="n">
        <v>33</v>
      </c>
      <c r="F7354" s="1" t="s">
        <v>93</v>
      </c>
      <c r="I7354" s="1" t="n">
        <v>5267</v>
      </c>
      <c r="J7354" s="1" t="n">
        <v>38022</v>
      </c>
      <c r="K7354" s="1" t="n">
        <v>604</v>
      </c>
      <c r="L7354" s="1" t="s">
        <v>4200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7" t="n">
        <v>46210</v>
      </c>
      <c r="C7355" s="1" t="n">
        <v>6</v>
      </c>
      <c r="D7355" s="1" t="s">
        <v>3844</v>
      </c>
      <c r="E7355" s="1" t="n">
        <v>33</v>
      </c>
      <c r="F7355" s="1" t="s">
        <v>93</v>
      </c>
      <c r="I7355" s="1" t="n">
        <v>5267</v>
      </c>
      <c r="J7355" s="1" t="n">
        <v>110489</v>
      </c>
      <c r="K7355" s="1" t="n">
        <v>54743</v>
      </c>
      <c r="L7355" s="1" t="s">
        <v>4114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7" t="n">
        <v>46210</v>
      </c>
      <c r="C7356" s="1" t="n">
        <v>6</v>
      </c>
      <c r="D7356" s="1" t="s">
        <v>3844</v>
      </c>
      <c r="E7356" s="1" t="n">
        <v>33</v>
      </c>
      <c r="F7356" s="1" t="s">
        <v>93</v>
      </c>
      <c r="I7356" s="1" t="n">
        <v>5267</v>
      </c>
      <c r="J7356" s="1" t="n">
        <v>80308</v>
      </c>
      <c r="K7356" s="1" t="n">
        <v>1250</v>
      </c>
      <c r="L7356" s="1" t="s">
        <v>4116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7" t="n">
        <v>46210</v>
      </c>
      <c r="C7357" s="1" t="n">
        <v>6</v>
      </c>
      <c r="D7357" s="1" t="s">
        <v>3844</v>
      </c>
      <c r="E7357" s="1" t="n">
        <v>33</v>
      </c>
      <c r="F7357" s="1" t="s">
        <v>93</v>
      </c>
      <c r="I7357" s="1" t="n">
        <v>5268</v>
      </c>
      <c r="J7357" s="1" t="n">
        <v>100062</v>
      </c>
      <c r="K7357" s="1" t="n">
        <v>63</v>
      </c>
      <c r="L7357" s="1" t="s">
        <v>4117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7" t="n">
        <v>46210</v>
      </c>
      <c r="C7358" s="1" t="n">
        <v>6</v>
      </c>
      <c r="D7358" s="1" t="s">
        <v>3844</v>
      </c>
      <c r="E7358" s="1" t="n">
        <v>33</v>
      </c>
      <c r="F7358" s="1" t="s">
        <v>93</v>
      </c>
      <c r="I7358" s="1" t="n">
        <v>5268</v>
      </c>
      <c r="J7358" s="1" t="n">
        <v>100100</v>
      </c>
      <c r="K7358" s="1" t="n">
        <v>101</v>
      </c>
      <c r="L7358" s="1" t="s">
        <v>4194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7" t="n">
        <v>46210</v>
      </c>
      <c r="C7359" s="1" t="n">
        <v>6</v>
      </c>
      <c r="D7359" s="1" t="s">
        <v>3844</v>
      </c>
      <c r="E7359" s="1" t="n">
        <v>33</v>
      </c>
      <c r="F7359" s="1" t="s">
        <v>93</v>
      </c>
      <c r="I7359" s="1" t="n">
        <v>5268</v>
      </c>
      <c r="J7359" s="1" t="n">
        <v>100105</v>
      </c>
      <c r="K7359" s="1" t="n">
        <v>106</v>
      </c>
      <c r="L7359" s="1" t="s">
        <v>4118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7" t="n">
        <v>46210</v>
      </c>
      <c r="C7360" s="1" t="n">
        <v>6</v>
      </c>
      <c r="D7360" s="1" t="s">
        <v>3844</v>
      </c>
      <c r="E7360" s="1" t="n">
        <v>33</v>
      </c>
      <c r="F7360" s="1" t="s">
        <v>93</v>
      </c>
      <c r="I7360" s="1" t="n">
        <v>5268</v>
      </c>
      <c r="J7360" s="1" t="n">
        <v>100109</v>
      </c>
      <c r="K7360" s="1" t="n">
        <v>110</v>
      </c>
      <c r="L7360" s="1" t="s">
        <v>4120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7" t="n">
        <v>46210</v>
      </c>
      <c r="C7361" s="1" t="n">
        <v>6</v>
      </c>
      <c r="D7361" s="1" t="s">
        <v>3844</v>
      </c>
      <c r="E7361" s="1" t="n">
        <v>33</v>
      </c>
      <c r="F7361" s="1" t="s">
        <v>93</v>
      </c>
      <c r="I7361" s="1" t="n">
        <v>5268</v>
      </c>
      <c r="J7361" s="1" t="n">
        <v>100110</v>
      </c>
      <c r="K7361" s="1" t="n">
        <v>111</v>
      </c>
      <c r="L7361" s="1" t="s">
        <v>4121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7" t="n">
        <v>46210</v>
      </c>
      <c r="C7362" s="1" t="n">
        <v>6</v>
      </c>
      <c r="D7362" s="1" t="s">
        <v>3844</v>
      </c>
      <c r="E7362" s="1" t="n">
        <v>33</v>
      </c>
      <c r="F7362" s="1" t="s">
        <v>93</v>
      </c>
      <c r="I7362" s="1" t="n">
        <v>5268</v>
      </c>
      <c r="J7362" s="1" t="n">
        <v>100116</v>
      </c>
      <c r="K7362" s="1" t="n">
        <v>117</v>
      </c>
      <c r="L7362" s="1" t="s">
        <v>4123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7" t="n">
        <v>46210</v>
      </c>
      <c r="C7363" s="1" t="n">
        <v>6</v>
      </c>
      <c r="D7363" s="1" t="s">
        <v>3844</v>
      </c>
      <c r="E7363" s="1" t="n">
        <v>33</v>
      </c>
      <c r="F7363" s="1" t="s">
        <v>93</v>
      </c>
      <c r="I7363" s="1" t="n">
        <v>5268</v>
      </c>
      <c r="J7363" s="1" t="n">
        <v>100118</v>
      </c>
      <c r="K7363" s="1" t="n">
        <v>119</v>
      </c>
      <c r="L7363" s="1" t="s">
        <v>4124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7" t="n">
        <v>46210</v>
      </c>
      <c r="C7364" s="1" t="n">
        <v>6</v>
      </c>
      <c r="D7364" s="1" t="s">
        <v>3844</v>
      </c>
      <c r="E7364" s="1" t="n">
        <v>33</v>
      </c>
      <c r="F7364" s="1" t="s">
        <v>93</v>
      </c>
      <c r="I7364" s="1" t="n">
        <v>5268</v>
      </c>
      <c r="J7364" s="1" t="n">
        <v>100121</v>
      </c>
      <c r="K7364" s="1" t="n">
        <v>122</v>
      </c>
      <c r="L7364" s="1" t="s">
        <v>4196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7" t="n">
        <v>46210</v>
      </c>
      <c r="C7365" s="1" t="n">
        <v>6</v>
      </c>
      <c r="D7365" s="1" t="s">
        <v>3844</v>
      </c>
      <c r="E7365" s="1" t="n">
        <v>33</v>
      </c>
      <c r="F7365" s="1" t="s">
        <v>93</v>
      </c>
      <c r="I7365" s="1" t="n">
        <v>5268</v>
      </c>
      <c r="J7365" s="1" t="n">
        <v>100122</v>
      </c>
      <c r="K7365" s="1" t="n">
        <v>123</v>
      </c>
      <c r="L7365" s="1" t="s">
        <v>4125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7" t="n">
        <v>46210</v>
      </c>
      <c r="C7366" s="1" t="n">
        <v>6</v>
      </c>
      <c r="D7366" s="1" t="s">
        <v>3844</v>
      </c>
      <c r="E7366" s="1" t="n">
        <v>33</v>
      </c>
      <c r="F7366" s="1" t="s">
        <v>93</v>
      </c>
      <c r="I7366" s="1" t="n">
        <v>5268</v>
      </c>
      <c r="J7366" s="1" t="n">
        <v>100123</v>
      </c>
      <c r="K7366" s="1" t="n">
        <v>124</v>
      </c>
      <c r="L7366" s="1" t="s">
        <v>4126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7" t="n">
        <v>46210</v>
      </c>
      <c r="C7367" s="1" t="n">
        <v>6</v>
      </c>
      <c r="D7367" s="1" t="s">
        <v>3844</v>
      </c>
      <c r="E7367" s="1" t="n">
        <v>33</v>
      </c>
      <c r="F7367" s="1" t="s">
        <v>93</v>
      </c>
      <c r="I7367" s="1" t="n">
        <v>5268</v>
      </c>
      <c r="J7367" s="1" t="n">
        <v>100125</v>
      </c>
      <c r="K7367" s="1" t="n">
        <v>126</v>
      </c>
      <c r="L7367" s="1" t="s">
        <v>4197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7" t="n">
        <v>46210</v>
      </c>
      <c r="C7368" s="1" t="n">
        <v>6</v>
      </c>
      <c r="D7368" s="1" t="s">
        <v>3844</v>
      </c>
      <c r="E7368" s="1" t="n">
        <v>33</v>
      </c>
      <c r="F7368" s="1" t="s">
        <v>93</v>
      </c>
      <c r="I7368" s="1" t="n">
        <v>5268</v>
      </c>
      <c r="J7368" s="1" t="n">
        <v>100133</v>
      </c>
      <c r="K7368" s="1" t="n">
        <v>134</v>
      </c>
      <c r="L7368" s="1" t="s">
        <v>4129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7" t="n">
        <v>46210</v>
      </c>
      <c r="C7369" s="1" t="n">
        <v>11</v>
      </c>
      <c r="D7369" s="1" t="s">
        <v>3845</v>
      </c>
      <c r="E7369" s="1" t="n">
        <v>875</v>
      </c>
      <c r="F7369" s="1" t="s">
        <v>981</v>
      </c>
      <c r="I7369" s="1" t="n">
        <v>1847</v>
      </c>
      <c r="J7369" s="1" t="n">
        <v>59227</v>
      </c>
      <c r="K7369" s="1" t="n">
        <v>7908124297876</v>
      </c>
      <c r="L7369" s="1" t="s">
        <v>6539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7" t="n">
        <v>46210</v>
      </c>
      <c r="C7370" s="1" t="n">
        <v>11</v>
      </c>
      <c r="D7370" s="1" t="s">
        <v>3845</v>
      </c>
      <c r="E7370" s="1" t="n">
        <v>875</v>
      </c>
      <c r="F7370" s="1" t="s">
        <v>981</v>
      </c>
      <c r="I7370" s="1" t="n">
        <v>1847</v>
      </c>
      <c r="J7370" s="1" t="n">
        <v>60427</v>
      </c>
      <c r="K7370" s="1" t="n">
        <v>7899085126087</v>
      </c>
      <c r="L7370" s="1" t="s">
        <v>6540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7" t="n">
        <v>46210</v>
      </c>
      <c r="C7371" s="1" t="n">
        <v>11</v>
      </c>
      <c r="D7371" s="1" t="s">
        <v>3845</v>
      </c>
      <c r="E7371" s="1" t="n">
        <v>875</v>
      </c>
      <c r="F7371" s="1" t="s">
        <v>981</v>
      </c>
      <c r="I7371" s="1" t="n">
        <v>1847</v>
      </c>
      <c r="J7371" s="1" t="n">
        <v>62952</v>
      </c>
      <c r="K7371" s="1" t="n">
        <v>2259369</v>
      </c>
      <c r="L7371" s="1" t="s">
        <v>6541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7" t="n">
        <v>46210</v>
      </c>
      <c r="C7372" s="1" t="n">
        <v>11</v>
      </c>
      <c r="D7372" s="1" t="s">
        <v>3845</v>
      </c>
      <c r="E7372" s="1" t="n">
        <v>875</v>
      </c>
      <c r="F7372" s="1" t="s">
        <v>981</v>
      </c>
      <c r="I7372" s="1" t="n">
        <v>1847</v>
      </c>
      <c r="J7372" s="1" t="n">
        <v>67053</v>
      </c>
      <c r="K7372" s="1" t="n">
        <v>7898729411602</v>
      </c>
      <c r="L7372" s="1" t="s">
        <v>6542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7" t="n">
        <v>46210</v>
      </c>
      <c r="C7373" s="1" t="n">
        <v>11</v>
      </c>
      <c r="D7373" s="1" t="s">
        <v>3845</v>
      </c>
      <c r="E7373" s="1" t="n">
        <v>875</v>
      </c>
      <c r="F7373" s="1" t="s">
        <v>981</v>
      </c>
      <c r="I7373" s="1" t="n">
        <v>1847</v>
      </c>
      <c r="J7373" s="1" t="n">
        <v>68282</v>
      </c>
      <c r="K7373" s="1" t="n">
        <v>7908044608264</v>
      </c>
      <c r="L7373" s="1" t="s">
        <v>6543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7" t="n">
        <v>46210</v>
      </c>
      <c r="C7374" s="1" t="n">
        <v>11</v>
      </c>
      <c r="D7374" s="1" t="s">
        <v>3845</v>
      </c>
      <c r="E7374" s="1" t="n">
        <v>875</v>
      </c>
      <c r="F7374" s="1" t="s">
        <v>981</v>
      </c>
      <c r="I7374" s="1" t="n">
        <v>1847</v>
      </c>
      <c r="J7374" s="1" t="n">
        <v>70673</v>
      </c>
      <c r="K7374" s="1" t="n">
        <v>7893095545418</v>
      </c>
      <c r="L7374" s="1" t="s">
        <v>6544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7" t="n">
        <v>46210</v>
      </c>
      <c r="C7375" s="1" t="n">
        <v>11</v>
      </c>
      <c r="D7375" s="1" t="s">
        <v>3845</v>
      </c>
      <c r="E7375" s="1" t="n">
        <v>875</v>
      </c>
      <c r="F7375" s="1" t="s">
        <v>981</v>
      </c>
      <c r="I7375" s="1" t="n">
        <v>1847</v>
      </c>
      <c r="J7375" s="1" t="n">
        <v>72713</v>
      </c>
      <c r="K7375" s="1" t="n">
        <v>7908044605171</v>
      </c>
      <c r="L7375" s="1" t="s">
        <v>6545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7" t="n">
        <v>46210</v>
      </c>
      <c r="C7376" s="1" t="n">
        <v>11</v>
      </c>
      <c r="D7376" s="1" t="s">
        <v>3845</v>
      </c>
      <c r="E7376" s="1" t="n">
        <v>875</v>
      </c>
      <c r="F7376" s="1" t="s">
        <v>981</v>
      </c>
      <c r="I7376" s="1" t="n">
        <v>1847</v>
      </c>
      <c r="J7376" s="1" t="n">
        <v>75425</v>
      </c>
      <c r="K7376" s="1" t="n">
        <v>7899085588229</v>
      </c>
      <c r="L7376" s="1" t="s">
        <v>6546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7" t="n">
        <v>46210</v>
      </c>
      <c r="C7377" s="1" t="n">
        <v>11</v>
      </c>
      <c r="D7377" s="1" t="s">
        <v>3845</v>
      </c>
      <c r="E7377" s="1" t="n">
        <v>875</v>
      </c>
      <c r="F7377" s="1" t="s">
        <v>981</v>
      </c>
      <c r="I7377" s="1" t="n">
        <v>1847</v>
      </c>
      <c r="J7377" s="1" t="n">
        <v>75441</v>
      </c>
      <c r="K7377" s="1" t="n">
        <v>2268804</v>
      </c>
      <c r="L7377" s="1" t="s">
        <v>6547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7" t="n">
        <v>46210</v>
      </c>
      <c r="C7378" s="1" t="n">
        <v>11</v>
      </c>
      <c r="D7378" s="1" t="s">
        <v>3845</v>
      </c>
      <c r="E7378" s="1" t="n">
        <v>875</v>
      </c>
      <c r="F7378" s="1" t="s">
        <v>981</v>
      </c>
      <c r="I7378" s="1" t="n">
        <v>1847</v>
      </c>
      <c r="J7378" s="1" t="n">
        <v>77999</v>
      </c>
      <c r="K7378" s="1" t="n">
        <v>7899085587321</v>
      </c>
      <c r="L7378" s="1" t="s">
        <v>6548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7" t="n">
        <v>46210</v>
      </c>
      <c r="C7379" s="1" t="n">
        <v>11</v>
      </c>
      <c r="D7379" s="1" t="s">
        <v>3845</v>
      </c>
      <c r="E7379" s="1" t="n">
        <v>875</v>
      </c>
      <c r="F7379" s="1" t="s">
        <v>981</v>
      </c>
      <c r="I7379" s="1" t="n">
        <v>1847</v>
      </c>
      <c r="J7379" s="1" t="n">
        <v>78654</v>
      </c>
      <c r="K7379" s="1" t="n">
        <v>7898729414948</v>
      </c>
      <c r="L7379" s="1" t="s">
        <v>6549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7" t="n">
        <v>46210</v>
      </c>
      <c r="C7380" s="1" t="n">
        <v>11</v>
      </c>
      <c r="D7380" s="1" t="s">
        <v>3845</v>
      </c>
      <c r="E7380" s="1" t="n">
        <v>875</v>
      </c>
      <c r="F7380" s="1" t="s">
        <v>981</v>
      </c>
      <c r="I7380" s="1" t="n">
        <v>1847</v>
      </c>
      <c r="J7380" s="1" t="n">
        <v>78662</v>
      </c>
      <c r="K7380" s="1" t="n">
        <v>7893095593372</v>
      </c>
      <c r="L7380" s="1" t="s">
        <v>6550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7" t="n">
        <v>46210</v>
      </c>
      <c r="C7381" s="1" t="n">
        <v>11</v>
      </c>
      <c r="D7381" s="1" t="s">
        <v>3845</v>
      </c>
      <c r="E7381" s="1" t="n">
        <v>875</v>
      </c>
      <c r="F7381" s="1" t="s">
        <v>981</v>
      </c>
      <c r="I7381" s="1" t="n">
        <v>1847</v>
      </c>
      <c r="J7381" s="1" t="n">
        <v>79762</v>
      </c>
      <c r="K7381" s="1" t="n">
        <v>7448070326751</v>
      </c>
      <c r="L7381" s="1" t="s">
        <v>6551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7" t="n">
        <v>46210</v>
      </c>
      <c r="C7382" s="1" t="n">
        <v>11</v>
      </c>
      <c r="D7382" s="1" t="s">
        <v>3845</v>
      </c>
      <c r="E7382" s="1" t="n">
        <v>875</v>
      </c>
      <c r="F7382" s="1" t="s">
        <v>981</v>
      </c>
      <c r="I7382" s="1" t="n">
        <v>1847</v>
      </c>
      <c r="J7382" s="1" t="n">
        <v>79866</v>
      </c>
      <c r="K7382" s="1" t="n">
        <v>7892025980923</v>
      </c>
      <c r="L7382" s="1" t="s">
        <v>6552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7" t="n">
        <v>46210</v>
      </c>
      <c r="C7383" s="1" t="n">
        <v>11</v>
      </c>
      <c r="D7383" s="1" t="s">
        <v>3845</v>
      </c>
      <c r="E7383" s="1" t="n">
        <v>875</v>
      </c>
      <c r="F7383" s="1" t="s">
        <v>981</v>
      </c>
      <c r="I7383" s="1" t="n">
        <v>1847</v>
      </c>
      <c r="J7383" s="1" t="n">
        <v>79896</v>
      </c>
      <c r="K7383" s="1" t="n">
        <v>7899085589837</v>
      </c>
      <c r="L7383" s="1" t="s">
        <v>6553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7" t="n">
        <v>46210</v>
      </c>
      <c r="C7384" s="1" t="n">
        <v>11</v>
      </c>
      <c r="D7384" s="1" t="s">
        <v>3845</v>
      </c>
      <c r="E7384" s="1" t="n">
        <v>875</v>
      </c>
      <c r="F7384" s="1" t="s">
        <v>981</v>
      </c>
      <c r="I7384" s="1" t="n">
        <v>1847</v>
      </c>
      <c r="J7384" s="1" t="n">
        <v>81034</v>
      </c>
      <c r="K7384" s="1" t="n">
        <v>7908161407740</v>
      </c>
      <c r="L7384" s="1" t="s">
        <v>6554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7" t="n">
        <v>46210</v>
      </c>
      <c r="C7385" s="1" t="n">
        <v>11</v>
      </c>
      <c r="D7385" s="1" t="s">
        <v>3845</v>
      </c>
      <c r="E7385" s="1" t="n">
        <v>875</v>
      </c>
      <c r="F7385" s="1" t="s">
        <v>981</v>
      </c>
      <c r="I7385" s="1" t="n">
        <v>1847</v>
      </c>
      <c r="J7385" s="1" t="n">
        <v>81043</v>
      </c>
      <c r="K7385" s="1" t="n">
        <v>6920250927275</v>
      </c>
      <c r="L7385" s="1" t="s">
        <v>6555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7" t="n">
        <v>46210</v>
      </c>
      <c r="C7386" s="1" t="n">
        <v>11</v>
      </c>
      <c r="D7386" s="1" t="s">
        <v>3845</v>
      </c>
      <c r="E7386" s="1" t="n">
        <v>875</v>
      </c>
      <c r="F7386" s="1" t="s">
        <v>981</v>
      </c>
      <c r="I7386" s="1" t="n">
        <v>1847</v>
      </c>
      <c r="J7386" s="1" t="n">
        <v>81046</v>
      </c>
      <c r="K7386" s="1" t="n">
        <v>7893095593457</v>
      </c>
      <c r="L7386" s="1" t="s">
        <v>6556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7" t="n">
        <v>46210</v>
      </c>
      <c r="C7387" s="1" t="n">
        <v>11</v>
      </c>
      <c r="D7387" s="1" t="s">
        <v>3845</v>
      </c>
      <c r="E7387" s="1" t="n">
        <v>875</v>
      </c>
      <c r="F7387" s="1" t="s">
        <v>981</v>
      </c>
      <c r="I7387" s="1" t="n">
        <v>1847</v>
      </c>
      <c r="J7387" s="1" t="n">
        <v>81051</v>
      </c>
      <c r="K7387" s="1" t="n">
        <v>7012452766390</v>
      </c>
      <c r="L7387" s="1" t="s">
        <v>6557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7" t="n">
        <v>46210</v>
      </c>
      <c r="C7388" s="1" t="n">
        <v>11</v>
      </c>
      <c r="D7388" s="1" t="s">
        <v>3845</v>
      </c>
      <c r="E7388" s="1" t="n">
        <v>875</v>
      </c>
      <c r="F7388" s="1" t="s">
        <v>981</v>
      </c>
      <c r="I7388" s="1" t="n">
        <v>1847</v>
      </c>
      <c r="J7388" s="1" t="n">
        <v>81052</v>
      </c>
      <c r="K7388" s="1" t="n">
        <v>7012452766383</v>
      </c>
      <c r="L7388" s="1" t="s">
        <v>6558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7" t="n">
        <v>46210</v>
      </c>
      <c r="C7389" s="1" t="n">
        <v>11</v>
      </c>
      <c r="D7389" s="1" t="s">
        <v>3845</v>
      </c>
      <c r="E7389" s="1" t="n">
        <v>875</v>
      </c>
      <c r="F7389" s="1" t="s">
        <v>981</v>
      </c>
      <c r="I7389" s="1" t="n">
        <v>1847</v>
      </c>
      <c r="J7389" s="1" t="n">
        <v>81065</v>
      </c>
      <c r="K7389" s="1" t="n">
        <v>7908161405876</v>
      </c>
      <c r="L7389" s="1" t="s">
        <v>6559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7" t="n">
        <v>46210</v>
      </c>
      <c r="C7390" s="1" t="n">
        <v>11</v>
      </c>
      <c r="D7390" s="1" t="s">
        <v>3845</v>
      </c>
      <c r="E7390" s="1" t="n">
        <v>875</v>
      </c>
      <c r="F7390" s="1" t="s">
        <v>981</v>
      </c>
      <c r="I7390" s="1" t="n">
        <v>1847</v>
      </c>
      <c r="J7390" s="1" t="n">
        <v>81267</v>
      </c>
      <c r="K7390" s="1" t="n">
        <v>7893095806328</v>
      </c>
      <c r="L7390" s="1" t="s">
        <v>6560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7" t="n">
        <v>46210</v>
      </c>
      <c r="C7391" s="1" t="n">
        <v>11</v>
      </c>
      <c r="D7391" s="1" t="s">
        <v>3845</v>
      </c>
      <c r="E7391" s="1" t="n">
        <v>875</v>
      </c>
      <c r="F7391" s="1" t="s">
        <v>981</v>
      </c>
      <c r="I7391" s="1" t="n">
        <v>1847</v>
      </c>
      <c r="J7391" s="1" t="n">
        <v>81269</v>
      </c>
      <c r="K7391" s="1" t="n">
        <v>745760071005</v>
      </c>
      <c r="L7391" s="1" t="s">
        <v>6561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7" t="n">
        <v>46210</v>
      </c>
      <c r="C7392" s="1" t="n">
        <v>11</v>
      </c>
      <c r="D7392" s="1" t="s">
        <v>3845</v>
      </c>
      <c r="E7392" s="1" t="n">
        <v>875</v>
      </c>
      <c r="F7392" s="1" t="s">
        <v>981</v>
      </c>
      <c r="I7392" s="1" t="n">
        <v>1847</v>
      </c>
      <c r="J7392" s="1" t="n">
        <v>81280</v>
      </c>
      <c r="K7392" s="1" t="n">
        <v>7448070326614</v>
      </c>
      <c r="L7392" s="1" t="s">
        <v>6562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7" t="n">
        <v>46210</v>
      </c>
      <c r="C7393" s="1" t="n">
        <v>11</v>
      </c>
      <c r="D7393" s="1" t="s">
        <v>3845</v>
      </c>
      <c r="E7393" s="1" t="n">
        <v>875</v>
      </c>
      <c r="F7393" s="1" t="s">
        <v>981</v>
      </c>
      <c r="I7393" s="1" t="n">
        <v>1847</v>
      </c>
      <c r="J7393" s="1" t="n">
        <v>81307</v>
      </c>
      <c r="K7393" s="1" t="n">
        <v>7899085125608</v>
      </c>
      <c r="L7393" s="1" t="s">
        <v>6563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7" t="n">
        <v>46210</v>
      </c>
      <c r="C7394" s="1" t="n">
        <v>11</v>
      </c>
      <c r="D7394" s="1" t="s">
        <v>3845</v>
      </c>
      <c r="E7394" s="1" t="n">
        <v>875</v>
      </c>
      <c r="F7394" s="1" t="s">
        <v>981</v>
      </c>
      <c r="I7394" s="1" t="n">
        <v>1847</v>
      </c>
      <c r="J7394" s="1" t="n">
        <v>81309</v>
      </c>
      <c r="K7394" s="1" t="n">
        <v>7448070327697</v>
      </c>
      <c r="L7394" s="1" t="s">
        <v>6564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7" t="n">
        <v>46210</v>
      </c>
      <c r="C7395" s="1" t="n">
        <v>11</v>
      </c>
      <c r="D7395" s="1" t="s">
        <v>3845</v>
      </c>
      <c r="E7395" s="1" t="n">
        <v>875</v>
      </c>
      <c r="F7395" s="1" t="s">
        <v>981</v>
      </c>
      <c r="I7395" s="1" t="n">
        <v>1847</v>
      </c>
      <c r="J7395" s="1" t="n">
        <v>81310</v>
      </c>
      <c r="K7395" s="1" t="n">
        <v>7898070366439</v>
      </c>
      <c r="L7395" s="1" t="s">
        <v>6565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7" t="n">
        <v>46210</v>
      </c>
      <c r="C7396" s="1" t="n">
        <v>11</v>
      </c>
      <c r="D7396" s="1" t="s">
        <v>3845</v>
      </c>
      <c r="E7396" s="1" t="n">
        <v>875</v>
      </c>
      <c r="F7396" s="1" t="s">
        <v>981</v>
      </c>
      <c r="I7396" s="1" t="n">
        <v>1847</v>
      </c>
      <c r="J7396" s="1" t="n">
        <v>81325</v>
      </c>
      <c r="K7396" s="1" t="n">
        <v>813266</v>
      </c>
      <c r="L7396" s="1" t="s">
        <v>6566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7" t="n">
        <v>46210</v>
      </c>
      <c r="C7397" s="1" t="n">
        <v>11</v>
      </c>
      <c r="D7397" s="1" t="s">
        <v>3845</v>
      </c>
      <c r="E7397" s="1" t="n">
        <v>875</v>
      </c>
      <c r="F7397" s="1" t="s">
        <v>981</v>
      </c>
      <c r="I7397" s="1" t="n">
        <v>1847</v>
      </c>
      <c r="J7397" s="1" t="n">
        <v>81333</v>
      </c>
      <c r="K7397" s="1" t="n">
        <v>7448070282217</v>
      </c>
      <c r="L7397" s="1" t="s">
        <v>6567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7" t="n">
        <v>46210</v>
      </c>
      <c r="C7398" s="1" t="n">
        <v>11</v>
      </c>
      <c r="D7398" s="1" t="s">
        <v>3845</v>
      </c>
      <c r="E7398" s="1" t="n">
        <v>875</v>
      </c>
      <c r="F7398" s="1" t="s">
        <v>981</v>
      </c>
      <c r="I7398" s="1" t="n">
        <v>1847</v>
      </c>
      <c r="J7398" s="1" t="n">
        <v>81355</v>
      </c>
      <c r="K7398" s="1" t="n">
        <v>7908161402288</v>
      </c>
      <c r="L7398" s="1" t="s">
        <v>6568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7" t="n">
        <v>46210</v>
      </c>
      <c r="C7399" s="1" t="n">
        <v>11</v>
      </c>
      <c r="D7399" s="1" t="s">
        <v>3845</v>
      </c>
      <c r="E7399" s="1" t="n">
        <v>967</v>
      </c>
      <c r="F7399" s="1" t="s">
        <v>1167</v>
      </c>
      <c r="I7399" s="1" t="n">
        <v>34608</v>
      </c>
      <c r="J7399" s="1" t="n">
        <v>101262</v>
      </c>
      <c r="K7399" s="1" t="n">
        <v>7896179500013</v>
      </c>
      <c r="L7399" s="1" t="s">
        <v>4361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7" t="n">
        <v>46210</v>
      </c>
      <c r="C7400" s="1" t="n">
        <v>11</v>
      </c>
      <c r="D7400" s="1" t="s">
        <v>3845</v>
      </c>
      <c r="E7400" s="1" t="n">
        <v>967</v>
      </c>
      <c r="F7400" s="1" t="s">
        <v>1167</v>
      </c>
      <c r="I7400" s="1" t="n">
        <v>34608</v>
      </c>
      <c r="J7400" s="1" t="n">
        <v>101932</v>
      </c>
      <c r="K7400" s="1" t="n">
        <v>7891000582107</v>
      </c>
      <c r="L7400" s="1" t="s">
        <v>4130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7" t="n">
        <v>46210</v>
      </c>
      <c r="C7401" s="1" t="n">
        <v>11</v>
      </c>
      <c r="D7401" s="1" t="s">
        <v>3845</v>
      </c>
      <c r="E7401" s="1" t="n">
        <v>967</v>
      </c>
      <c r="F7401" s="1" t="s">
        <v>1167</v>
      </c>
      <c r="I7401" s="1" t="n">
        <v>34608</v>
      </c>
      <c r="J7401" s="1" t="n">
        <v>102577</v>
      </c>
      <c r="K7401" s="1" t="n">
        <v>7898080640222</v>
      </c>
      <c r="L7401" s="1" t="s">
        <v>5161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7" t="n">
        <v>46210</v>
      </c>
      <c r="C7402" s="1" t="n">
        <v>11</v>
      </c>
      <c r="D7402" s="1" t="s">
        <v>3845</v>
      </c>
      <c r="E7402" s="1" t="n">
        <v>967</v>
      </c>
      <c r="F7402" s="1" t="s">
        <v>1167</v>
      </c>
      <c r="I7402" s="1" t="n">
        <v>34608</v>
      </c>
      <c r="J7402" s="1" t="n">
        <v>104126</v>
      </c>
      <c r="K7402" s="1" t="n">
        <v>7891000582008</v>
      </c>
      <c r="L7402" s="1" t="s">
        <v>4131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7" t="n">
        <v>46210</v>
      </c>
      <c r="C7403" s="1" t="n">
        <v>11</v>
      </c>
      <c r="D7403" s="1" t="s">
        <v>3845</v>
      </c>
      <c r="E7403" s="1" t="n">
        <v>967</v>
      </c>
      <c r="F7403" s="1" t="s">
        <v>1167</v>
      </c>
      <c r="I7403" s="1" t="n">
        <v>34608</v>
      </c>
      <c r="J7403" s="1" t="n">
        <v>13171</v>
      </c>
      <c r="K7403" s="1" t="n">
        <v>7896037913146</v>
      </c>
      <c r="L7403" s="1" t="s">
        <v>5561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7" t="n">
        <v>46210</v>
      </c>
      <c r="C7404" s="1" t="n">
        <v>11</v>
      </c>
      <c r="D7404" s="1" t="s">
        <v>3845</v>
      </c>
      <c r="E7404" s="1" t="n">
        <v>967</v>
      </c>
      <c r="F7404" s="1" t="s">
        <v>1167</v>
      </c>
      <c r="I7404" s="1" t="n">
        <v>34608</v>
      </c>
      <c r="J7404" s="1" t="n">
        <v>14128</v>
      </c>
      <c r="K7404" s="1" t="n">
        <v>7898080640611</v>
      </c>
      <c r="L7404" s="1" t="s">
        <v>6569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7" t="n">
        <v>46210</v>
      </c>
      <c r="C7405" s="1" t="n">
        <v>11</v>
      </c>
      <c r="D7405" s="1" t="s">
        <v>3845</v>
      </c>
      <c r="E7405" s="1" t="n">
        <v>967</v>
      </c>
      <c r="F7405" s="1" t="s">
        <v>1167</v>
      </c>
      <c r="I7405" s="1" t="n">
        <v>34608</v>
      </c>
      <c r="J7405" s="1" t="n">
        <v>18957</v>
      </c>
      <c r="K7405" s="1" t="n">
        <v>7896072902921</v>
      </c>
      <c r="L7405" s="1" t="s">
        <v>5565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7" t="n">
        <v>46210</v>
      </c>
      <c r="C7406" s="1" t="n">
        <v>11</v>
      </c>
      <c r="D7406" s="1" t="s">
        <v>3845</v>
      </c>
      <c r="E7406" s="1" t="n">
        <v>967</v>
      </c>
      <c r="F7406" s="1" t="s">
        <v>1167</v>
      </c>
      <c r="I7406" s="1" t="n">
        <v>34608</v>
      </c>
      <c r="J7406" s="1" t="n">
        <v>26632</v>
      </c>
      <c r="K7406" s="1" t="n">
        <v>7898080662330</v>
      </c>
      <c r="L7406" s="1" t="s">
        <v>6570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7" t="n">
        <v>46210</v>
      </c>
      <c r="C7407" s="1" t="n">
        <v>11</v>
      </c>
      <c r="D7407" s="1" t="s">
        <v>3845</v>
      </c>
      <c r="E7407" s="1" t="n">
        <v>967</v>
      </c>
      <c r="F7407" s="1" t="s">
        <v>1167</v>
      </c>
      <c r="I7407" s="1" t="n">
        <v>34608</v>
      </c>
      <c r="J7407" s="1" t="n">
        <v>28363</v>
      </c>
      <c r="K7407" s="1" t="n">
        <v>7896855901417</v>
      </c>
      <c r="L7407" s="1" t="s">
        <v>5168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7" t="n">
        <v>46210</v>
      </c>
      <c r="C7408" s="1" t="n">
        <v>11</v>
      </c>
      <c r="D7408" s="1" t="s">
        <v>3845</v>
      </c>
      <c r="E7408" s="1" t="n">
        <v>967</v>
      </c>
      <c r="F7408" s="1" t="s">
        <v>1167</v>
      </c>
      <c r="I7408" s="1" t="n">
        <v>34608</v>
      </c>
      <c r="J7408" s="1" t="n">
        <v>30035</v>
      </c>
      <c r="K7408" s="1" t="n">
        <v>7891097101489</v>
      </c>
      <c r="L7408" s="1" t="s">
        <v>4364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7" t="n">
        <v>46210</v>
      </c>
      <c r="C7409" s="1" t="n">
        <v>11</v>
      </c>
      <c r="D7409" s="1" t="s">
        <v>3845</v>
      </c>
      <c r="E7409" s="1" t="n">
        <v>967</v>
      </c>
      <c r="F7409" s="1" t="s">
        <v>1167</v>
      </c>
      <c r="I7409" s="1" t="n">
        <v>34608</v>
      </c>
      <c r="J7409" s="1" t="n">
        <v>30080</v>
      </c>
      <c r="K7409" s="1" t="n">
        <v>7896434921058</v>
      </c>
      <c r="L7409" s="1" t="s">
        <v>6571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7" t="n">
        <v>46210</v>
      </c>
      <c r="C7410" s="1" t="n">
        <v>11</v>
      </c>
      <c r="D7410" s="1" t="s">
        <v>3845</v>
      </c>
      <c r="E7410" s="1" t="n">
        <v>967</v>
      </c>
      <c r="F7410" s="1" t="s">
        <v>1167</v>
      </c>
      <c r="I7410" s="1" t="n">
        <v>34608</v>
      </c>
      <c r="J7410" s="1" t="n">
        <v>45365</v>
      </c>
      <c r="K7410" s="1" t="n">
        <v>7896036098981</v>
      </c>
      <c r="L7410" s="1" t="s">
        <v>5646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7" t="n">
        <v>46210</v>
      </c>
      <c r="C7411" s="1" t="n">
        <v>11</v>
      </c>
      <c r="D7411" s="1" t="s">
        <v>3845</v>
      </c>
      <c r="E7411" s="1" t="n">
        <v>967</v>
      </c>
      <c r="F7411" s="1" t="s">
        <v>1167</v>
      </c>
      <c r="I7411" s="1" t="n">
        <v>34608</v>
      </c>
      <c r="J7411" s="1" t="n">
        <v>48720</v>
      </c>
      <c r="K7411" s="1" t="n">
        <v>7896855903022</v>
      </c>
      <c r="L7411" s="1" t="s">
        <v>5173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7" t="n">
        <v>46210</v>
      </c>
      <c r="C7412" s="1" t="n">
        <v>11</v>
      </c>
      <c r="D7412" s="1" t="s">
        <v>3845</v>
      </c>
      <c r="E7412" s="1" t="n">
        <v>967</v>
      </c>
      <c r="F7412" s="1" t="s">
        <v>1167</v>
      </c>
      <c r="I7412" s="1" t="n">
        <v>34608</v>
      </c>
      <c r="J7412" s="1" t="n">
        <v>50552</v>
      </c>
      <c r="K7412" s="1" t="n">
        <v>7891000369340</v>
      </c>
      <c r="L7412" s="1" t="s">
        <v>4358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7" t="n">
        <v>46210</v>
      </c>
      <c r="C7413" s="1" t="n">
        <v>11</v>
      </c>
      <c r="D7413" s="1" t="s">
        <v>3845</v>
      </c>
      <c r="E7413" s="1" t="n">
        <v>967</v>
      </c>
      <c r="F7413" s="1" t="s">
        <v>1167</v>
      </c>
      <c r="I7413" s="1" t="n">
        <v>34608</v>
      </c>
      <c r="J7413" s="1" t="n">
        <v>59714</v>
      </c>
      <c r="K7413" s="1" t="n">
        <v>7896005210192</v>
      </c>
      <c r="L7413" s="1" t="s">
        <v>4054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7" t="n">
        <v>46210</v>
      </c>
      <c r="C7414" s="1" t="n">
        <v>11</v>
      </c>
      <c r="D7414" s="1" t="s">
        <v>3845</v>
      </c>
      <c r="E7414" s="1" t="n">
        <v>967</v>
      </c>
      <c r="F7414" s="1" t="s">
        <v>1167</v>
      </c>
      <c r="I7414" s="1" t="n">
        <v>34608</v>
      </c>
      <c r="J7414" s="1" t="n">
        <v>69560</v>
      </c>
      <c r="K7414" s="1" t="n">
        <v>7896051114024</v>
      </c>
      <c r="L7414" s="1" t="s">
        <v>6572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7" t="n">
        <v>46210</v>
      </c>
      <c r="C7415" s="1" t="n">
        <v>11</v>
      </c>
      <c r="D7415" s="1" t="s">
        <v>3845</v>
      </c>
      <c r="E7415" s="1" t="n">
        <v>967</v>
      </c>
      <c r="F7415" s="1" t="s">
        <v>1167</v>
      </c>
      <c r="I7415" s="1" t="n">
        <v>34608</v>
      </c>
      <c r="J7415" s="1" t="n">
        <v>75064</v>
      </c>
      <c r="K7415" s="1" t="n">
        <v>7896434920723</v>
      </c>
      <c r="L7415" s="1" t="s">
        <v>6573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7" t="n">
        <v>46210</v>
      </c>
      <c r="C7416" s="1" t="n">
        <v>11</v>
      </c>
      <c r="D7416" s="1" t="s">
        <v>3845</v>
      </c>
      <c r="E7416" s="1" t="n">
        <v>967</v>
      </c>
      <c r="F7416" s="1" t="s">
        <v>1167</v>
      </c>
      <c r="I7416" s="1" t="n">
        <v>34608</v>
      </c>
      <c r="J7416" s="1" t="n">
        <v>81675</v>
      </c>
      <c r="K7416" s="1" t="n">
        <v>7896855903046</v>
      </c>
      <c r="L7416" s="1" t="s">
        <v>6574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7" t="n">
        <v>46210</v>
      </c>
      <c r="C7417" s="1" t="n">
        <v>11</v>
      </c>
      <c r="D7417" s="1" t="s">
        <v>3845</v>
      </c>
      <c r="E7417" s="1" t="n">
        <v>967</v>
      </c>
      <c r="F7417" s="1" t="s">
        <v>1167</v>
      </c>
      <c r="I7417" s="1" t="n">
        <v>34608</v>
      </c>
      <c r="J7417" s="1" t="n">
        <v>81676</v>
      </c>
      <c r="K7417" s="1" t="n">
        <v>7896855909444</v>
      </c>
      <c r="L7417" s="1" t="s">
        <v>6575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7" t="n">
        <v>46210</v>
      </c>
      <c r="C7418" s="1" t="n">
        <v>22</v>
      </c>
      <c r="D7418" s="1" t="s">
        <v>3850</v>
      </c>
      <c r="E7418" s="1" t="n">
        <v>33</v>
      </c>
      <c r="F7418" s="1" t="s">
        <v>93</v>
      </c>
      <c r="I7418" s="1" t="n">
        <v>5265</v>
      </c>
      <c r="J7418" s="1" t="n">
        <v>100000</v>
      </c>
      <c r="K7418" s="1" t="n">
        <v>1</v>
      </c>
      <c r="L7418" s="1" t="s">
        <v>3851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7" t="n">
        <v>46210</v>
      </c>
      <c r="C7419" s="1" t="n">
        <v>22</v>
      </c>
      <c r="D7419" s="1" t="s">
        <v>3850</v>
      </c>
      <c r="E7419" s="1" t="n">
        <v>33</v>
      </c>
      <c r="F7419" s="1" t="s">
        <v>93</v>
      </c>
      <c r="I7419" s="1" t="n">
        <v>5265</v>
      </c>
      <c r="J7419" s="1" t="n">
        <v>100001</v>
      </c>
      <c r="K7419" s="1" t="n">
        <v>2</v>
      </c>
      <c r="L7419" s="1" t="s">
        <v>4138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7" t="n">
        <v>46210</v>
      </c>
      <c r="C7420" s="1" t="n">
        <v>22</v>
      </c>
      <c r="D7420" s="1" t="s">
        <v>3850</v>
      </c>
      <c r="E7420" s="1" t="n">
        <v>33</v>
      </c>
      <c r="F7420" s="1" t="s">
        <v>93</v>
      </c>
      <c r="I7420" s="1" t="n">
        <v>5265</v>
      </c>
      <c r="J7420" s="1" t="n">
        <v>100002</v>
      </c>
      <c r="K7420" s="1" t="n">
        <v>3</v>
      </c>
      <c r="L7420" s="1" t="s">
        <v>3872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7" t="n">
        <v>46210</v>
      </c>
      <c r="C7421" s="1" t="n">
        <v>22</v>
      </c>
      <c r="D7421" s="1" t="s">
        <v>3850</v>
      </c>
      <c r="E7421" s="1" t="n">
        <v>33</v>
      </c>
      <c r="F7421" s="1" t="s">
        <v>93</v>
      </c>
      <c r="I7421" s="1" t="n">
        <v>5265</v>
      </c>
      <c r="J7421" s="1" t="n">
        <v>100003</v>
      </c>
      <c r="K7421" s="1" t="n">
        <v>4</v>
      </c>
      <c r="L7421" s="1" t="s">
        <v>3873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7" t="n">
        <v>46210</v>
      </c>
      <c r="C7422" s="1" t="n">
        <v>22</v>
      </c>
      <c r="D7422" s="1" t="s">
        <v>3850</v>
      </c>
      <c r="E7422" s="1" t="n">
        <v>33</v>
      </c>
      <c r="F7422" s="1" t="s">
        <v>93</v>
      </c>
      <c r="I7422" s="1" t="n">
        <v>5265</v>
      </c>
      <c r="J7422" s="1" t="n">
        <v>100004</v>
      </c>
      <c r="K7422" s="1" t="n">
        <v>5</v>
      </c>
      <c r="L7422" s="1" t="s">
        <v>3852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7" t="n">
        <v>46210</v>
      </c>
      <c r="C7423" s="1" t="n">
        <v>22</v>
      </c>
      <c r="D7423" s="1" t="s">
        <v>3850</v>
      </c>
      <c r="E7423" s="1" t="n">
        <v>33</v>
      </c>
      <c r="F7423" s="1" t="s">
        <v>93</v>
      </c>
      <c r="I7423" s="1" t="n">
        <v>5265</v>
      </c>
      <c r="J7423" s="1" t="n">
        <v>100040</v>
      </c>
      <c r="K7423" s="1" t="n">
        <v>41</v>
      </c>
      <c r="L7423" s="1" t="s">
        <v>3874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7" t="n">
        <v>46210</v>
      </c>
      <c r="C7424" s="1" t="n">
        <v>22</v>
      </c>
      <c r="D7424" s="1" t="s">
        <v>3850</v>
      </c>
      <c r="E7424" s="1" t="n">
        <v>33</v>
      </c>
      <c r="F7424" s="1" t="s">
        <v>93</v>
      </c>
      <c r="I7424" s="1" t="n">
        <v>5265</v>
      </c>
      <c r="J7424" s="1" t="n">
        <v>100520</v>
      </c>
      <c r="K7424" s="1" t="n">
        <v>507</v>
      </c>
      <c r="L7424" s="1" t="s">
        <v>3868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7" t="n">
        <v>46210</v>
      </c>
      <c r="C7425" s="1" t="n">
        <v>22</v>
      </c>
      <c r="D7425" s="1" t="s">
        <v>3850</v>
      </c>
      <c r="E7425" s="1" t="n">
        <v>33</v>
      </c>
      <c r="F7425" s="1" t="s">
        <v>93</v>
      </c>
      <c r="I7425" s="1" t="n">
        <v>5265</v>
      </c>
      <c r="J7425" s="1" t="n">
        <v>110455</v>
      </c>
      <c r="K7425" s="1" t="n">
        <v>53212</v>
      </c>
      <c r="L7425" s="1" t="s">
        <v>3870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7" t="n">
        <v>46210</v>
      </c>
      <c r="C7426" s="1" t="n">
        <v>22</v>
      </c>
      <c r="D7426" s="1" t="s">
        <v>3850</v>
      </c>
      <c r="E7426" s="1" t="n">
        <v>33</v>
      </c>
      <c r="F7426" s="1" t="s">
        <v>93</v>
      </c>
      <c r="I7426" s="1" t="n">
        <v>5270</v>
      </c>
      <c r="J7426" s="1" t="n">
        <v>100007</v>
      </c>
      <c r="K7426" s="1" t="n">
        <v>8</v>
      </c>
      <c r="L7426" s="1" t="s">
        <v>3854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7" t="n">
        <v>46210</v>
      </c>
      <c r="C7427" s="1" t="n">
        <v>22</v>
      </c>
      <c r="D7427" s="1" t="s">
        <v>3850</v>
      </c>
      <c r="E7427" s="1" t="n">
        <v>33</v>
      </c>
      <c r="F7427" s="1" t="s">
        <v>93</v>
      </c>
      <c r="I7427" s="1" t="n">
        <v>5270</v>
      </c>
      <c r="J7427" s="1" t="n">
        <v>100008</v>
      </c>
      <c r="K7427" s="1" t="n">
        <v>9</v>
      </c>
      <c r="L7427" s="1" t="s">
        <v>3855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7" t="n">
        <v>46210</v>
      </c>
      <c r="C7428" s="1" t="n">
        <v>22</v>
      </c>
      <c r="D7428" s="1" t="s">
        <v>3850</v>
      </c>
      <c r="E7428" s="1" t="n">
        <v>33</v>
      </c>
      <c r="F7428" s="1" t="s">
        <v>93</v>
      </c>
      <c r="I7428" s="1" t="n">
        <v>5270</v>
      </c>
      <c r="J7428" s="1" t="n">
        <v>100016</v>
      </c>
      <c r="K7428" s="1" t="n">
        <v>17</v>
      </c>
      <c r="L7428" s="1" t="s">
        <v>3861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7" t="n">
        <v>46210</v>
      </c>
      <c r="C7429" s="1" t="n">
        <v>22</v>
      </c>
      <c r="D7429" s="1" t="s">
        <v>3850</v>
      </c>
      <c r="E7429" s="1" t="n">
        <v>33</v>
      </c>
      <c r="F7429" s="1" t="s">
        <v>93</v>
      </c>
      <c r="I7429" s="1" t="n">
        <v>5270</v>
      </c>
      <c r="J7429" s="1" t="n">
        <v>100019</v>
      </c>
      <c r="K7429" s="1" t="n">
        <v>20</v>
      </c>
      <c r="L7429" s="1" t="s">
        <v>3863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7" t="n">
        <v>46210</v>
      </c>
      <c r="C7430" s="1" t="n">
        <v>22</v>
      </c>
      <c r="D7430" s="1" t="s">
        <v>3850</v>
      </c>
      <c r="E7430" s="1" t="n">
        <v>33</v>
      </c>
      <c r="F7430" s="1" t="s">
        <v>93</v>
      </c>
      <c r="I7430" s="1" t="n">
        <v>5270</v>
      </c>
      <c r="J7430" s="1" t="n">
        <v>100053</v>
      </c>
      <c r="K7430" s="1" t="n">
        <v>54</v>
      </c>
      <c r="L7430" s="1" t="s">
        <v>3866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7" t="n">
        <v>46210</v>
      </c>
      <c r="C7431" s="1" t="n">
        <v>22</v>
      </c>
      <c r="D7431" s="1" t="s">
        <v>3850</v>
      </c>
      <c r="E7431" s="1" t="n">
        <v>33</v>
      </c>
      <c r="F7431" s="1" t="s">
        <v>93</v>
      </c>
      <c r="I7431" s="1" t="n">
        <v>5270</v>
      </c>
      <c r="J7431" s="1" t="n">
        <v>100638</v>
      </c>
      <c r="K7431" s="1" t="n">
        <v>508</v>
      </c>
      <c r="L7431" s="1" t="s">
        <v>3867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7" t="n">
        <v>46210</v>
      </c>
      <c r="C7432" s="1" t="n">
        <v>22</v>
      </c>
      <c r="D7432" s="1" t="s">
        <v>3850</v>
      </c>
      <c r="E7432" s="1" t="n">
        <v>33</v>
      </c>
      <c r="F7432" s="1" t="s">
        <v>93</v>
      </c>
      <c r="I7432" s="1" t="n">
        <v>5270</v>
      </c>
      <c r="J7432" s="1" t="n">
        <v>110455</v>
      </c>
      <c r="K7432" s="1" t="n">
        <v>53212</v>
      </c>
      <c r="L7432" s="1" t="s">
        <v>3870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7" t="n">
        <v>46210</v>
      </c>
      <c r="C7433" s="1" t="n">
        <v>100</v>
      </c>
      <c r="D7433" s="1" t="s">
        <v>3877</v>
      </c>
      <c r="E7433" s="1" t="n">
        <v>33</v>
      </c>
      <c r="F7433" s="1" t="s">
        <v>93</v>
      </c>
      <c r="I7433" s="1" t="n">
        <v>1364564</v>
      </c>
      <c r="J7433" s="1" t="n">
        <v>100000</v>
      </c>
      <c r="K7433" s="1" t="n">
        <v>1</v>
      </c>
      <c r="L7433" s="1" t="s">
        <v>3851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7" t="n">
        <v>46210</v>
      </c>
      <c r="C7434" s="1" t="n">
        <v>100</v>
      </c>
      <c r="D7434" s="1" t="s">
        <v>3877</v>
      </c>
      <c r="E7434" s="1" t="n">
        <v>33</v>
      </c>
      <c r="F7434" s="1" t="s">
        <v>93</v>
      </c>
      <c r="I7434" s="1" t="n">
        <v>1364564</v>
      </c>
      <c r="J7434" s="1" t="n">
        <v>100001</v>
      </c>
      <c r="K7434" s="1" t="n">
        <v>2</v>
      </c>
      <c r="L7434" s="1" t="s">
        <v>4138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7" t="n">
        <v>46210</v>
      </c>
      <c r="C7435" s="1" t="n">
        <v>100</v>
      </c>
      <c r="D7435" s="1" t="s">
        <v>3877</v>
      </c>
      <c r="E7435" s="1" t="n">
        <v>33</v>
      </c>
      <c r="F7435" s="1" t="s">
        <v>93</v>
      </c>
      <c r="I7435" s="1" t="n">
        <v>1364564</v>
      </c>
      <c r="J7435" s="1" t="n">
        <v>100002</v>
      </c>
      <c r="K7435" s="1" t="n">
        <v>3</v>
      </c>
      <c r="L7435" s="1" t="s">
        <v>3872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7" t="n">
        <v>46210</v>
      </c>
      <c r="C7436" s="1" t="n">
        <v>100</v>
      </c>
      <c r="D7436" s="1" t="s">
        <v>3877</v>
      </c>
      <c r="E7436" s="1" t="n">
        <v>33</v>
      </c>
      <c r="F7436" s="1" t="s">
        <v>93</v>
      </c>
      <c r="I7436" s="1" t="n">
        <v>1364564</v>
      </c>
      <c r="J7436" s="1" t="n">
        <v>100003</v>
      </c>
      <c r="K7436" s="1" t="n">
        <v>4</v>
      </c>
      <c r="L7436" s="1" t="s">
        <v>3873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7" t="n">
        <v>46210</v>
      </c>
      <c r="C7437" s="1" t="n">
        <v>100</v>
      </c>
      <c r="D7437" s="1" t="s">
        <v>3877</v>
      </c>
      <c r="E7437" s="1" t="n">
        <v>33</v>
      </c>
      <c r="F7437" s="1" t="s">
        <v>93</v>
      </c>
      <c r="I7437" s="1" t="n">
        <v>1364564</v>
      </c>
      <c r="J7437" s="1" t="n">
        <v>100004</v>
      </c>
      <c r="K7437" s="1" t="n">
        <v>5</v>
      </c>
      <c r="L7437" s="1" t="s">
        <v>3852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7" t="n">
        <v>46210</v>
      </c>
      <c r="C7438" s="1" t="n">
        <v>100</v>
      </c>
      <c r="D7438" s="1" t="s">
        <v>3877</v>
      </c>
      <c r="E7438" s="1" t="n">
        <v>33</v>
      </c>
      <c r="F7438" s="1" t="s">
        <v>93</v>
      </c>
      <c r="I7438" s="1" t="n">
        <v>1364564</v>
      </c>
      <c r="J7438" s="1" t="n">
        <v>100040</v>
      </c>
      <c r="K7438" s="1" t="n">
        <v>41</v>
      </c>
      <c r="L7438" s="1" t="s">
        <v>3874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7" t="n">
        <v>46210</v>
      </c>
      <c r="C7439" s="1" t="n">
        <v>100</v>
      </c>
      <c r="D7439" s="1" t="s">
        <v>3877</v>
      </c>
      <c r="E7439" s="1" t="n">
        <v>33</v>
      </c>
      <c r="F7439" s="1" t="s">
        <v>93</v>
      </c>
      <c r="I7439" s="1" t="n">
        <v>1364564</v>
      </c>
      <c r="J7439" s="1" t="n">
        <v>100520</v>
      </c>
      <c r="K7439" s="1" t="n">
        <v>507</v>
      </c>
      <c r="L7439" s="1" t="s">
        <v>3868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7" t="n">
        <v>46210</v>
      </c>
      <c r="C7440" s="1" t="n">
        <v>100</v>
      </c>
      <c r="D7440" s="1" t="s">
        <v>3877</v>
      </c>
      <c r="E7440" s="1" t="n">
        <v>33</v>
      </c>
      <c r="F7440" s="1" t="s">
        <v>93</v>
      </c>
      <c r="I7440" s="1" t="n">
        <v>1364564</v>
      </c>
      <c r="J7440" s="1" t="n">
        <v>110455</v>
      </c>
      <c r="K7440" s="1" t="n">
        <v>53212</v>
      </c>
      <c r="L7440" s="1" t="s">
        <v>3870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7" t="n">
        <v>46210</v>
      </c>
      <c r="C7441" s="1" t="n">
        <v>100</v>
      </c>
      <c r="D7441" s="1" t="s">
        <v>3877</v>
      </c>
      <c r="E7441" s="1" t="n">
        <v>33</v>
      </c>
      <c r="F7441" s="1" t="s">
        <v>93</v>
      </c>
      <c r="I7441" s="1" t="n">
        <v>1365634</v>
      </c>
      <c r="J7441" s="1" t="n">
        <v>100007</v>
      </c>
      <c r="K7441" s="1" t="n">
        <v>8</v>
      </c>
      <c r="L7441" s="1" t="s">
        <v>3854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7" t="n">
        <v>46210</v>
      </c>
      <c r="C7442" s="1" t="n">
        <v>100</v>
      </c>
      <c r="D7442" s="1" t="s">
        <v>3877</v>
      </c>
      <c r="E7442" s="1" t="n">
        <v>33</v>
      </c>
      <c r="F7442" s="1" t="s">
        <v>93</v>
      </c>
      <c r="I7442" s="1" t="n">
        <v>1365634</v>
      </c>
      <c r="J7442" s="1" t="n">
        <v>100008</v>
      </c>
      <c r="K7442" s="1" t="n">
        <v>9</v>
      </c>
      <c r="L7442" s="1" t="s">
        <v>3855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7" t="n">
        <v>46210</v>
      </c>
      <c r="C7443" s="1" t="n">
        <v>100</v>
      </c>
      <c r="D7443" s="1" t="s">
        <v>3877</v>
      </c>
      <c r="E7443" s="1" t="n">
        <v>33</v>
      </c>
      <c r="F7443" s="1" t="s">
        <v>93</v>
      </c>
      <c r="I7443" s="1" t="n">
        <v>1365634</v>
      </c>
      <c r="J7443" s="1" t="n">
        <v>100016</v>
      </c>
      <c r="K7443" s="1" t="n">
        <v>17</v>
      </c>
      <c r="L7443" s="1" t="s">
        <v>3861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7" t="n">
        <v>46210</v>
      </c>
      <c r="C7444" s="1" t="n">
        <v>100</v>
      </c>
      <c r="D7444" s="1" t="s">
        <v>3877</v>
      </c>
      <c r="E7444" s="1" t="n">
        <v>33</v>
      </c>
      <c r="F7444" s="1" t="s">
        <v>93</v>
      </c>
      <c r="I7444" s="1" t="n">
        <v>1365634</v>
      </c>
      <c r="J7444" s="1" t="n">
        <v>100019</v>
      </c>
      <c r="K7444" s="1" t="n">
        <v>20</v>
      </c>
      <c r="L7444" s="1" t="s">
        <v>3863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7" t="n">
        <v>46210</v>
      </c>
      <c r="C7445" s="1" t="n">
        <v>100</v>
      </c>
      <c r="D7445" s="1" t="s">
        <v>3877</v>
      </c>
      <c r="E7445" s="1" t="n">
        <v>33</v>
      </c>
      <c r="F7445" s="1" t="s">
        <v>93</v>
      </c>
      <c r="I7445" s="1" t="n">
        <v>1365634</v>
      </c>
      <c r="J7445" s="1" t="n">
        <v>100053</v>
      </c>
      <c r="K7445" s="1" t="n">
        <v>54</v>
      </c>
      <c r="L7445" s="1" t="s">
        <v>3866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7" t="n">
        <v>46210</v>
      </c>
      <c r="C7446" s="1" t="n">
        <v>100</v>
      </c>
      <c r="D7446" s="1" t="s">
        <v>3877</v>
      </c>
      <c r="E7446" s="1" t="n">
        <v>33</v>
      </c>
      <c r="F7446" s="1" t="s">
        <v>93</v>
      </c>
      <c r="I7446" s="1" t="n">
        <v>1365634</v>
      </c>
      <c r="J7446" s="1" t="n">
        <v>100638</v>
      </c>
      <c r="K7446" s="1" t="n">
        <v>508</v>
      </c>
      <c r="L7446" s="1" t="s">
        <v>3867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7" t="n">
        <v>46210</v>
      </c>
      <c r="C7447" s="1" t="n">
        <v>100</v>
      </c>
      <c r="D7447" s="1" t="s">
        <v>3877</v>
      </c>
      <c r="E7447" s="1" t="n">
        <v>33</v>
      </c>
      <c r="F7447" s="1" t="s">
        <v>93</v>
      </c>
      <c r="I7447" s="1" t="n">
        <v>1365634</v>
      </c>
      <c r="J7447" s="1" t="n">
        <v>110455</v>
      </c>
      <c r="K7447" s="1" t="n">
        <v>53212</v>
      </c>
      <c r="L7447" s="1" t="s">
        <v>3870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7" t="n">
        <v>46210</v>
      </c>
      <c r="C7448" s="1" t="n">
        <v>100</v>
      </c>
      <c r="D7448" s="1" t="s">
        <v>3877</v>
      </c>
      <c r="E7448" s="1" t="n">
        <v>33</v>
      </c>
      <c r="F7448" s="1" t="s">
        <v>93</v>
      </c>
      <c r="I7448" s="1" t="n">
        <v>1365636</v>
      </c>
      <c r="J7448" s="1" t="n">
        <v>100007</v>
      </c>
      <c r="K7448" s="1" t="n">
        <v>8</v>
      </c>
      <c r="L7448" s="1" t="s">
        <v>3854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7" t="n">
        <v>46210</v>
      </c>
      <c r="C7449" s="1" t="n">
        <v>100</v>
      </c>
      <c r="D7449" s="1" t="s">
        <v>3877</v>
      </c>
      <c r="E7449" s="1" t="n">
        <v>33</v>
      </c>
      <c r="F7449" s="1" t="s">
        <v>93</v>
      </c>
      <c r="I7449" s="1" t="n">
        <v>1365636</v>
      </c>
      <c r="J7449" s="1" t="n">
        <v>100008</v>
      </c>
      <c r="K7449" s="1" t="n">
        <v>9</v>
      </c>
      <c r="L7449" s="1" t="s">
        <v>3855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7" t="n">
        <v>46210</v>
      </c>
      <c r="C7450" s="1" t="n">
        <v>100</v>
      </c>
      <c r="D7450" s="1" t="s">
        <v>3877</v>
      </c>
      <c r="E7450" s="1" t="n">
        <v>33</v>
      </c>
      <c r="F7450" s="1" t="s">
        <v>93</v>
      </c>
      <c r="I7450" s="1" t="n">
        <v>1365636</v>
      </c>
      <c r="J7450" s="1" t="n">
        <v>100016</v>
      </c>
      <c r="K7450" s="1" t="n">
        <v>17</v>
      </c>
      <c r="L7450" s="1" t="s">
        <v>3861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7" t="n">
        <v>46210</v>
      </c>
      <c r="C7451" s="1" t="n">
        <v>100</v>
      </c>
      <c r="D7451" s="1" t="s">
        <v>3877</v>
      </c>
      <c r="E7451" s="1" t="n">
        <v>33</v>
      </c>
      <c r="F7451" s="1" t="s">
        <v>93</v>
      </c>
      <c r="I7451" s="1" t="n">
        <v>1365636</v>
      </c>
      <c r="J7451" s="1" t="n">
        <v>100019</v>
      </c>
      <c r="K7451" s="1" t="n">
        <v>20</v>
      </c>
      <c r="L7451" s="1" t="s">
        <v>3863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7" t="n">
        <v>46210</v>
      </c>
      <c r="C7452" s="1" t="n">
        <v>100</v>
      </c>
      <c r="D7452" s="1" t="s">
        <v>3877</v>
      </c>
      <c r="E7452" s="1" t="n">
        <v>33</v>
      </c>
      <c r="F7452" s="1" t="s">
        <v>93</v>
      </c>
      <c r="I7452" s="1" t="n">
        <v>1365636</v>
      </c>
      <c r="J7452" s="1" t="n">
        <v>100053</v>
      </c>
      <c r="K7452" s="1" t="n">
        <v>54</v>
      </c>
      <c r="L7452" s="1" t="s">
        <v>3866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7" t="n">
        <v>46210</v>
      </c>
      <c r="C7453" s="1" t="n">
        <v>100</v>
      </c>
      <c r="D7453" s="1" t="s">
        <v>3877</v>
      </c>
      <c r="E7453" s="1" t="n">
        <v>33</v>
      </c>
      <c r="F7453" s="1" t="s">
        <v>93</v>
      </c>
      <c r="I7453" s="1" t="n">
        <v>1365636</v>
      </c>
      <c r="J7453" s="1" t="n">
        <v>100638</v>
      </c>
      <c r="K7453" s="1" t="n">
        <v>508</v>
      </c>
      <c r="L7453" s="1" t="s">
        <v>3867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7" t="n">
        <v>46210</v>
      </c>
      <c r="C7454" s="1" t="n">
        <v>100</v>
      </c>
      <c r="D7454" s="1" t="s">
        <v>3877</v>
      </c>
      <c r="E7454" s="1" t="n">
        <v>33</v>
      </c>
      <c r="F7454" s="1" t="s">
        <v>93</v>
      </c>
      <c r="I7454" s="1" t="n">
        <v>1365636</v>
      </c>
      <c r="J7454" s="1" t="n">
        <v>110455</v>
      </c>
      <c r="K7454" s="1" t="n">
        <v>53212</v>
      </c>
      <c r="L7454" s="1" t="s">
        <v>3870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7" t="n">
        <v>46210</v>
      </c>
      <c r="C7455" s="1" t="n">
        <v>100</v>
      </c>
      <c r="D7455" s="1" t="s">
        <v>3877</v>
      </c>
      <c r="E7455" s="1" t="n">
        <v>33</v>
      </c>
      <c r="F7455" s="1" t="s">
        <v>93</v>
      </c>
      <c r="I7455" s="1" t="n">
        <v>1365638</v>
      </c>
      <c r="J7455" s="1" t="n">
        <v>100007</v>
      </c>
      <c r="K7455" s="1" t="n">
        <v>8</v>
      </c>
      <c r="L7455" s="1" t="s">
        <v>3854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7" t="n">
        <v>46210</v>
      </c>
      <c r="C7456" s="1" t="n">
        <v>100</v>
      </c>
      <c r="D7456" s="1" t="s">
        <v>3877</v>
      </c>
      <c r="E7456" s="1" t="n">
        <v>33</v>
      </c>
      <c r="F7456" s="1" t="s">
        <v>93</v>
      </c>
      <c r="I7456" s="1" t="n">
        <v>1365638</v>
      </c>
      <c r="J7456" s="1" t="n">
        <v>100008</v>
      </c>
      <c r="K7456" s="1" t="n">
        <v>9</v>
      </c>
      <c r="L7456" s="1" t="s">
        <v>3855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7" t="n">
        <v>46210</v>
      </c>
      <c r="C7457" s="1" t="n">
        <v>100</v>
      </c>
      <c r="D7457" s="1" t="s">
        <v>3877</v>
      </c>
      <c r="E7457" s="1" t="n">
        <v>33</v>
      </c>
      <c r="F7457" s="1" t="s">
        <v>93</v>
      </c>
      <c r="I7457" s="1" t="n">
        <v>1365638</v>
      </c>
      <c r="J7457" s="1" t="n">
        <v>100016</v>
      </c>
      <c r="K7457" s="1" t="n">
        <v>17</v>
      </c>
      <c r="L7457" s="1" t="s">
        <v>3861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7" t="n">
        <v>46210</v>
      </c>
      <c r="C7458" s="1" t="n">
        <v>100</v>
      </c>
      <c r="D7458" s="1" t="s">
        <v>3877</v>
      </c>
      <c r="E7458" s="1" t="n">
        <v>33</v>
      </c>
      <c r="F7458" s="1" t="s">
        <v>93</v>
      </c>
      <c r="I7458" s="1" t="n">
        <v>1365638</v>
      </c>
      <c r="J7458" s="1" t="n">
        <v>100019</v>
      </c>
      <c r="K7458" s="1" t="n">
        <v>20</v>
      </c>
      <c r="L7458" s="1" t="s">
        <v>3863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7" t="n">
        <v>46210</v>
      </c>
      <c r="C7459" s="1" t="n">
        <v>100</v>
      </c>
      <c r="D7459" s="1" t="s">
        <v>3877</v>
      </c>
      <c r="E7459" s="1" t="n">
        <v>33</v>
      </c>
      <c r="F7459" s="1" t="s">
        <v>93</v>
      </c>
      <c r="I7459" s="1" t="n">
        <v>1365638</v>
      </c>
      <c r="J7459" s="1" t="n">
        <v>100053</v>
      </c>
      <c r="K7459" s="1" t="n">
        <v>54</v>
      </c>
      <c r="L7459" s="1" t="s">
        <v>3866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7" t="n">
        <v>46210</v>
      </c>
      <c r="C7460" s="1" t="n">
        <v>100</v>
      </c>
      <c r="D7460" s="1" t="s">
        <v>3877</v>
      </c>
      <c r="E7460" s="1" t="n">
        <v>33</v>
      </c>
      <c r="F7460" s="1" t="s">
        <v>93</v>
      </c>
      <c r="I7460" s="1" t="n">
        <v>1365638</v>
      </c>
      <c r="J7460" s="1" t="n">
        <v>100638</v>
      </c>
      <c r="K7460" s="1" t="n">
        <v>508</v>
      </c>
      <c r="L7460" s="1" t="s">
        <v>3867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7" t="n">
        <v>46210</v>
      </c>
      <c r="C7461" s="1" t="n">
        <v>100</v>
      </c>
      <c r="D7461" s="1" t="s">
        <v>3877</v>
      </c>
      <c r="E7461" s="1" t="n">
        <v>33</v>
      </c>
      <c r="F7461" s="1" t="s">
        <v>93</v>
      </c>
      <c r="I7461" s="1" t="n">
        <v>1365638</v>
      </c>
      <c r="J7461" s="1" t="n">
        <v>110455</v>
      </c>
      <c r="K7461" s="1" t="n">
        <v>53212</v>
      </c>
      <c r="L7461" s="1" t="s">
        <v>3870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7" t="n">
        <v>46211</v>
      </c>
      <c r="C7462" s="1" t="n">
        <v>1</v>
      </c>
      <c r="D7462" s="1" t="s">
        <v>3781</v>
      </c>
      <c r="E7462" s="1" t="n">
        <v>978</v>
      </c>
      <c r="F7462" s="1" t="s">
        <v>118</v>
      </c>
      <c r="I7462" s="1" t="n">
        <v>351</v>
      </c>
      <c r="J7462" s="1" t="n">
        <v>61368</v>
      </c>
      <c r="K7462" s="1" t="n">
        <v>2257907</v>
      </c>
      <c r="L7462" s="1" t="s">
        <v>3782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7" t="n">
        <v>46211</v>
      </c>
      <c r="C7463" s="1" t="n">
        <v>1</v>
      </c>
      <c r="D7463" s="1" t="s">
        <v>3781</v>
      </c>
      <c r="E7463" s="1" t="n">
        <v>978</v>
      </c>
      <c r="F7463" s="1" t="s">
        <v>118</v>
      </c>
      <c r="I7463" s="1" t="n">
        <v>351</v>
      </c>
      <c r="J7463" s="1" t="n">
        <v>61378</v>
      </c>
      <c r="K7463" s="1" t="n">
        <v>2257914</v>
      </c>
      <c r="L7463" s="1" t="s">
        <v>3783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7" t="n">
        <v>46211</v>
      </c>
      <c r="C7464" s="1" t="n">
        <v>1</v>
      </c>
      <c r="D7464" s="1" t="s">
        <v>3781</v>
      </c>
      <c r="E7464" s="1" t="n">
        <v>978</v>
      </c>
      <c r="F7464" s="1" t="s">
        <v>118</v>
      </c>
      <c r="I7464" s="1" t="n">
        <v>351</v>
      </c>
      <c r="J7464" s="1" t="n">
        <v>61379</v>
      </c>
      <c r="K7464" s="1" t="n">
        <v>2257921</v>
      </c>
      <c r="L7464" s="1" t="s">
        <v>3784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7" t="n">
        <v>46211</v>
      </c>
      <c r="C7465" s="1" t="n">
        <v>1</v>
      </c>
      <c r="D7465" s="1" t="s">
        <v>3781</v>
      </c>
      <c r="E7465" s="1" t="n">
        <v>1783</v>
      </c>
      <c r="F7465" s="1" t="s">
        <v>1024</v>
      </c>
      <c r="I7465" s="1" t="n">
        <v>514</v>
      </c>
      <c r="J7465" s="1" t="n">
        <v>39453</v>
      </c>
      <c r="K7465" s="1" t="n">
        <v>4901088061111</v>
      </c>
      <c r="L7465" s="1" t="s">
        <v>6015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7" t="n">
        <v>46211</v>
      </c>
      <c r="C7466" s="1" t="n">
        <v>1</v>
      </c>
      <c r="D7466" s="1" t="s">
        <v>3781</v>
      </c>
      <c r="E7466" s="1" t="n">
        <v>642</v>
      </c>
      <c r="F7466" s="1" t="s">
        <v>186</v>
      </c>
      <c r="I7466" s="1" t="n">
        <v>523</v>
      </c>
      <c r="J7466" s="1" t="n">
        <v>71766</v>
      </c>
      <c r="K7466" s="1" t="n">
        <v>779180</v>
      </c>
      <c r="L7466" s="1" t="s">
        <v>3881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7" t="n">
        <v>46211</v>
      </c>
      <c r="C7467" s="1" t="n">
        <v>1</v>
      </c>
      <c r="D7467" s="1" t="s">
        <v>3781</v>
      </c>
      <c r="E7467" s="1" t="n">
        <v>1899</v>
      </c>
      <c r="F7467" s="1" t="s">
        <v>97</v>
      </c>
      <c r="I7467" s="1" t="n">
        <v>703</v>
      </c>
      <c r="J7467" s="1" t="n">
        <v>73000</v>
      </c>
      <c r="K7467" s="1" t="n">
        <v>2266947</v>
      </c>
      <c r="L7467" s="1" t="s">
        <v>3882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7" t="n">
        <v>46211</v>
      </c>
      <c r="C7468" s="1" t="n">
        <v>1</v>
      </c>
      <c r="D7468" s="1" t="s">
        <v>3781</v>
      </c>
      <c r="E7468" s="1" t="n">
        <v>1899</v>
      </c>
      <c r="F7468" s="1" t="s">
        <v>97</v>
      </c>
      <c r="I7468" s="1" t="n">
        <v>703</v>
      </c>
      <c r="J7468" s="1" t="n">
        <v>77459</v>
      </c>
      <c r="K7468" s="1" t="n">
        <v>774604</v>
      </c>
      <c r="L7468" s="1" t="s">
        <v>3883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7" t="n">
        <v>46211</v>
      </c>
      <c r="C7469" s="1" t="n">
        <v>1</v>
      </c>
      <c r="D7469" s="1" t="s">
        <v>3781</v>
      </c>
      <c r="E7469" s="1" t="n">
        <v>1899</v>
      </c>
      <c r="F7469" s="1" t="s">
        <v>97</v>
      </c>
      <c r="I7469" s="1" t="n">
        <v>703</v>
      </c>
      <c r="J7469" s="1" t="n">
        <v>77461</v>
      </c>
      <c r="K7469" s="1" t="n">
        <v>774628</v>
      </c>
      <c r="L7469" s="1" t="s">
        <v>4204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7" t="n">
        <v>46211</v>
      </c>
      <c r="C7470" s="1" t="n">
        <v>1</v>
      </c>
      <c r="D7470" s="1" t="s">
        <v>3781</v>
      </c>
      <c r="E7470" s="1" t="n">
        <v>1899</v>
      </c>
      <c r="F7470" s="1" t="s">
        <v>97</v>
      </c>
      <c r="I7470" s="1" t="n">
        <v>703</v>
      </c>
      <c r="J7470" s="1" t="n">
        <v>77463</v>
      </c>
      <c r="K7470" s="1" t="n">
        <v>774642</v>
      </c>
      <c r="L7470" s="1" t="s">
        <v>3884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7" t="n">
        <v>46211</v>
      </c>
      <c r="C7471" s="1" t="n">
        <v>1</v>
      </c>
      <c r="D7471" s="1" t="s">
        <v>3781</v>
      </c>
      <c r="E7471" s="1" t="n">
        <v>1899</v>
      </c>
      <c r="F7471" s="1" t="s">
        <v>97</v>
      </c>
      <c r="I7471" s="1" t="n">
        <v>703</v>
      </c>
      <c r="J7471" s="1" t="n">
        <v>77465</v>
      </c>
      <c r="K7471" s="1" t="n">
        <v>774666</v>
      </c>
      <c r="L7471" s="1" t="s">
        <v>3885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7" t="n">
        <v>46211</v>
      </c>
      <c r="C7472" s="1" t="n">
        <v>1</v>
      </c>
      <c r="D7472" s="1" t="s">
        <v>3781</v>
      </c>
      <c r="E7472" s="1" t="n">
        <v>1899</v>
      </c>
      <c r="F7472" s="1" t="s">
        <v>97</v>
      </c>
      <c r="I7472" s="1" t="n">
        <v>703</v>
      </c>
      <c r="J7472" s="1" t="n">
        <v>77903</v>
      </c>
      <c r="K7472" s="1" t="n">
        <v>779043</v>
      </c>
      <c r="L7472" s="1" t="s">
        <v>3887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7" t="n">
        <v>46211</v>
      </c>
      <c r="C7473" s="1" t="n">
        <v>1</v>
      </c>
      <c r="D7473" s="1" t="s">
        <v>3781</v>
      </c>
      <c r="E7473" s="1" t="n">
        <v>1899</v>
      </c>
      <c r="F7473" s="1" t="s">
        <v>97</v>
      </c>
      <c r="I7473" s="1" t="n">
        <v>703</v>
      </c>
      <c r="J7473" s="1" t="n">
        <v>78013</v>
      </c>
      <c r="K7473" s="1" t="n">
        <v>780148</v>
      </c>
      <c r="L7473" s="1" t="s">
        <v>3886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7" t="n">
        <v>46211</v>
      </c>
      <c r="C7474" s="1" t="n">
        <v>1</v>
      </c>
      <c r="D7474" s="1" t="s">
        <v>3781</v>
      </c>
      <c r="E7474" s="1" t="n">
        <v>1270</v>
      </c>
      <c r="F7474" s="1" t="s">
        <v>349</v>
      </c>
      <c r="I7474" s="1" t="n">
        <v>2602</v>
      </c>
      <c r="J7474" s="1" t="n">
        <v>34123</v>
      </c>
      <c r="K7474" s="1" t="n">
        <v>7688659330872</v>
      </c>
      <c r="L7474" s="1" t="s">
        <v>4709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7" t="n">
        <v>46211</v>
      </c>
      <c r="C7475" s="1" t="n">
        <v>1</v>
      </c>
      <c r="D7475" s="1" t="s">
        <v>3781</v>
      </c>
      <c r="E7475" s="1" t="n">
        <v>1270</v>
      </c>
      <c r="F7475" s="1" t="s">
        <v>349</v>
      </c>
      <c r="I7475" s="1" t="n">
        <v>2602</v>
      </c>
      <c r="J7475" s="1" t="n">
        <v>35860</v>
      </c>
      <c r="K7475" s="1" t="n">
        <v>7688659330957</v>
      </c>
      <c r="L7475" s="1" t="s">
        <v>6576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7" t="n">
        <v>46211</v>
      </c>
      <c r="C7476" s="1" t="n">
        <v>1</v>
      </c>
      <c r="D7476" s="1" t="s">
        <v>3781</v>
      </c>
      <c r="E7476" s="1" t="n">
        <v>1270</v>
      </c>
      <c r="F7476" s="1" t="s">
        <v>349</v>
      </c>
      <c r="I7476" s="1" t="n">
        <v>2602</v>
      </c>
      <c r="J7476" s="1" t="n">
        <v>35988</v>
      </c>
      <c r="K7476" s="1" t="n">
        <v>7688659330087</v>
      </c>
      <c r="L7476" s="1" t="s">
        <v>4711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7" t="n">
        <v>46211</v>
      </c>
      <c r="C7477" s="1" t="n">
        <v>1</v>
      </c>
      <c r="D7477" s="1" t="s">
        <v>3781</v>
      </c>
      <c r="E7477" s="1" t="n">
        <v>1270</v>
      </c>
      <c r="F7477" s="1" t="s">
        <v>349</v>
      </c>
      <c r="I7477" s="1" t="n">
        <v>2602</v>
      </c>
      <c r="J7477" s="1" t="n">
        <v>36138</v>
      </c>
      <c r="K7477" s="1" t="n">
        <v>7688659330063</v>
      </c>
      <c r="L7477" s="1" t="s">
        <v>4712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7" t="n">
        <v>46211</v>
      </c>
      <c r="C7478" s="1" t="n">
        <v>1</v>
      </c>
      <c r="D7478" s="1" t="s">
        <v>3781</v>
      </c>
      <c r="E7478" s="1" t="n">
        <v>1270</v>
      </c>
      <c r="F7478" s="1" t="s">
        <v>349</v>
      </c>
      <c r="I7478" s="1" t="n">
        <v>2602</v>
      </c>
      <c r="J7478" s="1" t="n">
        <v>36283</v>
      </c>
      <c r="K7478" s="1" t="n">
        <v>7688659330049</v>
      </c>
      <c r="L7478" s="1" t="s">
        <v>4325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7" t="n">
        <v>46211</v>
      </c>
      <c r="C7479" s="1" t="n">
        <v>1</v>
      </c>
      <c r="D7479" s="1" t="s">
        <v>3781</v>
      </c>
      <c r="E7479" s="1" t="n">
        <v>1270</v>
      </c>
      <c r="F7479" s="1" t="s">
        <v>349</v>
      </c>
      <c r="I7479" s="1" t="n">
        <v>2602</v>
      </c>
      <c r="J7479" s="1" t="n">
        <v>38631</v>
      </c>
      <c r="K7479" s="1" t="n">
        <v>7688659330162</v>
      </c>
      <c r="L7479" s="1" t="s">
        <v>4329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7" t="n">
        <v>46211</v>
      </c>
      <c r="C7480" s="1" t="n">
        <v>1</v>
      </c>
      <c r="D7480" s="1" t="s">
        <v>3781</v>
      </c>
      <c r="E7480" s="1" t="n">
        <v>1270</v>
      </c>
      <c r="F7480" s="1" t="s">
        <v>349</v>
      </c>
      <c r="I7480" s="1" t="n">
        <v>2602</v>
      </c>
      <c r="J7480" s="1" t="n">
        <v>39212</v>
      </c>
      <c r="K7480" s="1" t="n">
        <v>7688659330186</v>
      </c>
      <c r="L7480" s="1" t="s">
        <v>6577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7" t="n">
        <v>46211</v>
      </c>
      <c r="C7481" s="1" t="n">
        <v>1</v>
      </c>
      <c r="D7481" s="1" t="s">
        <v>3781</v>
      </c>
      <c r="E7481" s="1" t="n">
        <v>754</v>
      </c>
      <c r="F7481" s="1" t="s">
        <v>182</v>
      </c>
      <c r="I7481" s="1" t="n">
        <v>31659</v>
      </c>
      <c r="J7481" s="1" t="n">
        <v>29079</v>
      </c>
      <c r="K7481" s="1" t="n">
        <v>55515</v>
      </c>
      <c r="L7481" s="1" t="s">
        <v>3818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7" t="n">
        <v>46211</v>
      </c>
      <c r="C7482" s="1" t="n">
        <v>1</v>
      </c>
      <c r="D7482" s="1" t="s">
        <v>3781</v>
      </c>
      <c r="E7482" s="1" t="n">
        <v>754</v>
      </c>
      <c r="F7482" s="1" t="s">
        <v>182</v>
      </c>
      <c r="I7482" s="1" t="n">
        <v>31659</v>
      </c>
      <c r="J7482" s="1" t="n">
        <v>29080</v>
      </c>
      <c r="K7482" s="1" t="n">
        <v>55516</v>
      </c>
      <c r="L7482" s="1" t="s">
        <v>3819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7" t="n">
        <v>46211</v>
      </c>
      <c r="C7483" s="1" t="n">
        <v>1</v>
      </c>
      <c r="D7483" s="1" t="s">
        <v>3781</v>
      </c>
      <c r="E7483" s="1" t="n">
        <v>10033</v>
      </c>
      <c r="F7483" s="1" t="s">
        <v>344</v>
      </c>
      <c r="I7483" s="1" t="n">
        <v>104122</v>
      </c>
      <c r="J7483" s="1" t="n">
        <v>36337</v>
      </c>
      <c r="K7483" s="1" t="n">
        <v>7898633380575</v>
      </c>
      <c r="L7483" s="1" t="s">
        <v>6578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7" t="n">
        <v>46211</v>
      </c>
      <c r="C7484" s="1" t="n">
        <v>1</v>
      </c>
      <c r="D7484" s="1" t="s">
        <v>3781</v>
      </c>
      <c r="E7484" s="1" t="n">
        <v>1723</v>
      </c>
      <c r="F7484" s="1" t="s">
        <v>302</v>
      </c>
      <c r="I7484" s="1" t="n">
        <v>172856</v>
      </c>
      <c r="J7484" s="1" t="n">
        <v>29079</v>
      </c>
      <c r="K7484" s="1" t="n">
        <v>55515</v>
      </c>
      <c r="L7484" s="1" t="s">
        <v>3818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7" t="n">
        <v>46211</v>
      </c>
      <c r="C7485" s="1" t="n">
        <v>1</v>
      </c>
      <c r="D7485" s="1" t="s">
        <v>3781</v>
      </c>
      <c r="E7485" s="1" t="n">
        <v>1723</v>
      </c>
      <c r="F7485" s="1" t="s">
        <v>302</v>
      </c>
      <c r="I7485" s="1" t="n">
        <v>172856</v>
      </c>
      <c r="J7485" s="1" t="n">
        <v>29080</v>
      </c>
      <c r="K7485" s="1" t="n">
        <v>55516</v>
      </c>
      <c r="L7485" s="1" t="s">
        <v>3819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7" t="n">
        <v>46211</v>
      </c>
      <c r="C7486" s="1" t="n">
        <v>1</v>
      </c>
      <c r="D7486" s="1" t="s">
        <v>3781</v>
      </c>
      <c r="E7486" s="1" t="n">
        <v>10002</v>
      </c>
      <c r="F7486" s="1" t="s">
        <v>291</v>
      </c>
      <c r="I7486" s="1" t="n">
        <v>196429</v>
      </c>
      <c r="J7486" s="1" t="n">
        <v>103117</v>
      </c>
      <c r="K7486" s="1" t="n">
        <v>7896014400737</v>
      </c>
      <c r="L7486" s="1" t="s">
        <v>4422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7" t="n">
        <v>46211</v>
      </c>
      <c r="C7487" s="1" t="n">
        <v>1</v>
      </c>
      <c r="D7487" s="1" t="s">
        <v>3781</v>
      </c>
      <c r="E7487" s="1" t="n">
        <v>10002</v>
      </c>
      <c r="F7487" s="1" t="s">
        <v>291</v>
      </c>
      <c r="I7487" s="1" t="n">
        <v>196429</v>
      </c>
      <c r="J7487" s="1" t="n">
        <v>103118</v>
      </c>
      <c r="K7487" s="1" t="n">
        <v>7896014400645</v>
      </c>
      <c r="L7487" s="1" t="s">
        <v>4423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7" t="n">
        <v>46211</v>
      </c>
      <c r="C7488" s="1" t="n">
        <v>1</v>
      </c>
      <c r="D7488" s="1" t="s">
        <v>3781</v>
      </c>
      <c r="E7488" s="1" t="n">
        <v>10002</v>
      </c>
      <c r="F7488" s="1" t="s">
        <v>291</v>
      </c>
      <c r="I7488" s="1" t="n">
        <v>196429</v>
      </c>
      <c r="J7488" s="1" t="n">
        <v>103119</v>
      </c>
      <c r="K7488" s="1" t="n">
        <v>7896014400195</v>
      </c>
      <c r="L7488" s="1" t="s">
        <v>4424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7" t="n">
        <v>46211</v>
      </c>
      <c r="C7489" s="1" t="n">
        <v>1</v>
      </c>
      <c r="D7489" s="1" t="s">
        <v>3781</v>
      </c>
      <c r="E7489" s="1" t="n">
        <v>10002</v>
      </c>
      <c r="F7489" s="1" t="s">
        <v>291</v>
      </c>
      <c r="I7489" s="1" t="n">
        <v>196429</v>
      </c>
      <c r="J7489" s="1" t="n">
        <v>103120</v>
      </c>
      <c r="K7489" s="1" t="n">
        <v>7896014400287</v>
      </c>
      <c r="L7489" s="1" t="s">
        <v>5673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7" t="n">
        <v>46211</v>
      </c>
      <c r="C7490" s="1" t="n">
        <v>1</v>
      </c>
      <c r="D7490" s="1" t="s">
        <v>3781</v>
      </c>
      <c r="E7490" s="1" t="n">
        <v>10002</v>
      </c>
      <c r="F7490" s="1" t="s">
        <v>291</v>
      </c>
      <c r="I7490" s="1" t="n">
        <v>196429</v>
      </c>
      <c r="J7490" s="1" t="n">
        <v>12081</v>
      </c>
      <c r="K7490" s="1" t="n">
        <v>7896014401079</v>
      </c>
      <c r="L7490" s="1" t="s">
        <v>4426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7" t="n">
        <v>46211</v>
      </c>
      <c r="C7491" s="1" t="n">
        <v>1</v>
      </c>
      <c r="D7491" s="1" t="s">
        <v>3781</v>
      </c>
      <c r="E7491" s="1" t="n">
        <v>10002</v>
      </c>
      <c r="F7491" s="1" t="s">
        <v>291</v>
      </c>
      <c r="I7491" s="1" t="n">
        <v>196429</v>
      </c>
      <c r="J7491" s="1" t="n">
        <v>12082</v>
      </c>
      <c r="K7491" s="1" t="n">
        <v>7896014400829</v>
      </c>
      <c r="L7491" s="1" t="s">
        <v>4427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7" t="n">
        <v>46211</v>
      </c>
      <c r="C7492" s="1" t="n">
        <v>1</v>
      </c>
      <c r="D7492" s="1" t="s">
        <v>3781</v>
      </c>
      <c r="E7492" s="1" t="n">
        <v>10002</v>
      </c>
      <c r="F7492" s="1" t="s">
        <v>291</v>
      </c>
      <c r="I7492" s="1" t="n">
        <v>196429</v>
      </c>
      <c r="J7492" s="1" t="n">
        <v>18130</v>
      </c>
      <c r="K7492" s="1" t="n">
        <v>7896014400676</v>
      </c>
      <c r="L7492" s="1" t="s">
        <v>5673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7" t="n">
        <v>46211</v>
      </c>
      <c r="C7493" s="1" t="n">
        <v>1</v>
      </c>
      <c r="D7493" s="1" t="s">
        <v>3781</v>
      </c>
      <c r="E7493" s="1" t="n">
        <v>10002</v>
      </c>
      <c r="F7493" s="1" t="s">
        <v>291</v>
      </c>
      <c r="I7493" s="1" t="n">
        <v>196429</v>
      </c>
      <c r="J7493" s="1" t="n">
        <v>30958</v>
      </c>
      <c r="K7493" s="1" t="n">
        <v>7896014400720</v>
      </c>
      <c r="L7493" s="1" t="s">
        <v>4423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7" t="n">
        <v>46211</v>
      </c>
      <c r="C7494" s="1" t="n">
        <v>1</v>
      </c>
      <c r="D7494" s="1" t="s">
        <v>3781</v>
      </c>
      <c r="E7494" s="1" t="n">
        <v>10002</v>
      </c>
      <c r="F7494" s="1" t="s">
        <v>291</v>
      </c>
      <c r="I7494" s="1" t="n">
        <v>196429</v>
      </c>
      <c r="J7494" s="1" t="n">
        <v>33581</v>
      </c>
      <c r="K7494" s="1" t="n">
        <v>7896014400775</v>
      </c>
      <c r="L7494" s="1" t="s">
        <v>6579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7" t="n">
        <v>46211</v>
      </c>
      <c r="C7495" s="1" t="n">
        <v>1</v>
      </c>
      <c r="D7495" s="1" t="s">
        <v>3781</v>
      </c>
      <c r="E7495" s="1" t="n">
        <v>1650</v>
      </c>
      <c r="F7495" s="1" t="s">
        <v>99</v>
      </c>
      <c r="I7495" s="1" t="n">
        <v>225390</v>
      </c>
      <c r="J7495" s="1" t="n">
        <v>29579</v>
      </c>
      <c r="K7495" s="1" t="n">
        <v>7898055454519</v>
      </c>
      <c r="L7495" s="1" t="s">
        <v>4430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7" t="n">
        <v>46211</v>
      </c>
      <c r="C7496" s="1" t="n">
        <v>1</v>
      </c>
      <c r="D7496" s="1" t="s">
        <v>3781</v>
      </c>
      <c r="E7496" s="1" t="n">
        <v>1650</v>
      </c>
      <c r="F7496" s="1" t="s">
        <v>99</v>
      </c>
      <c r="I7496" s="1" t="n">
        <v>225391</v>
      </c>
      <c r="J7496" s="1" t="n">
        <v>16173</v>
      </c>
      <c r="K7496" s="1" t="n">
        <v>7898055452201</v>
      </c>
      <c r="L7496" s="1" t="s">
        <v>4056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7" t="n">
        <v>46211</v>
      </c>
      <c r="C7497" s="1" t="n">
        <v>1</v>
      </c>
      <c r="D7497" s="1" t="s">
        <v>3781</v>
      </c>
      <c r="E7497" s="1" t="n">
        <v>1650</v>
      </c>
      <c r="F7497" s="1" t="s">
        <v>99</v>
      </c>
      <c r="I7497" s="1" t="n">
        <v>225391</v>
      </c>
      <c r="J7497" s="1" t="n">
        <v>20636</v>
      </c>
      <c r="K7497" s="1" t="n">
        <v>7898055450702</v>
      </c>
      <c r="L7497" s="1" t="s">
        <v>4429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7" t="n">
        <v>46211</v>
      </c>
      <c r="C7498" s="1" t="n">
        <v>1</v>
      </c>
      <c r="D7498" s="1" t="s">
        <v>3781</v>
      </c>
      <c r="E7498" s="1" t="n">
        <v>1650</v>
      </c>
      <c r="F7498" s="1" t="s">
        <v>99</v>
      </c>
      <c r="I7498" s="1" t="n">
        <v>225391</v>
      </c>
      <c r="J7498" s="1" t="n">
        <v>21751</v>
      </c>
      <c r="K7498" s="1" t="n">
        <v>7898055451556</v>
      </c>
      <c r="L7498" s="1" t="s">
        <v>6580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7" t="n">
        <v>46211</v>
      </c>
      <c r="C7499" s="1" t="n">
        <v>1</v>
      </c>
      <c r="D7499" s="1" t="s">
        <v>3781</v>
      </c>
      <c r="E7499" s="1" t="n">
        <v>1705</v>
      </c>
      <c r="F7499" s="1" t="s">
        <v>173</v>
      </c>
      <c r="I7499" s="1" t="n">
        <v>1190625</v>
      </c>
      <c r="J7499" s="1" t="n">
        <v>68929</v>
      </c>
      <c r="K7499" s="1" t="n">
        <v>7896010006308</v>
      </c>
      <c r="L7499" s="1" t="s">
        <v>6581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7" t="n">
        <v>46211</v>
      </c>
      <c r="C7500" s="1" t="n">
        <v>1</v>
      </c>
      <c r="D7500" s="1" t="s">
        <v>3781</v>
      </c>
      <c r="E7500" s="1" t="n">
        <v>1705</v>
      </c>
      <c r="F7500" s="1" t="s">
        <v>173</v>
      </c>
      <c r="I7500" s="1" t="n">
        <v>1191435</v>
      </c>
      <c r="J7500" s="1" t="n">
        <v>102360</v>
      </c>
      <c r="K7500" s="1" t="n">
        <v>7894900593709</v>
      </c>
      <c r="L7500" s="1" t="s">
        <v>4471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7" t="n">
        <v>46211</v>
      </c>
      <c r="C7501" s="1" t="n">
        <v>1</v>
      </c>
      <c r="D7501" s="1" t="s">
        <v>3781</v>
      </c>
      <c r="E7501" s="1" t="n">
        <v>1705</v>
      </c>
      <c r="F7501" s="1" t="s">
        <v>173</v>
      </c>
      <c r="I7501" s="1" t="n">
        <v>1191435</v>
      </c>
      <c r="J7501" s="1" t="n">
        <v>102362</v>
      </c>
      <c r="K7501" s="1" t="n">
        <v>7894900583700</v>
      </c>
      <c r="L7501" s="1" t="s">
        <v>4473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7" t="n">
        <v>46211</v>
      </c>
      <c r="C7502" s="1" t="n">
        <v>1</v>
      </c>
      <c r="D7502" s="1" t="s">
        <v>3781</v>
      </c>
      <c r="E7502" s="1" t="n">
        <v>1705</v>
      </c>
      <c r="F7502" s="1" t="s">
        <v>173</v>
      </c>
      <c r="I7502" s="1" t="n">
        <v>1191435</v>
      </c>
      <c r="J7502" s="1" t="n">
        <v>104575</v>
      </c>
      <c r="K7502" s="1" t="n">
        <v>7898341430098</v>
      </c>
      <c r="L7502" s="1" t="s">
        <v>4476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7" t="n">
        <v>46211</v>
      </c>
      <c r="C7503" s="1" t="n">
        <v>1</v>
      </c>
      <c r="D7503" s="1" t="s">
        <v>3781</v>
      </c>
      <c r="E7503" s="1" t="n">
        <v>1705</v>
      </c>
      <c r="F7503" s="1" t="s">
        <v>173</v>
      </c>
      <c r="I7503" s="1" t="n">
        <v>1191435</v>
      </c>
      <c r="J7503" s="1" t="n">
        <v>104576</v>
      </c>
      <c r="K7503" s="1" t="n">
        <v>7898341430111</v>
      </c>
      <c r="L7503" s="1" t="s">
        <v>4477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7" t="n">
        <v>46211</v>
      </c>
      <c r="C7504" s="1" t="n">
        <v>1</v>
      </c>
      <c r="D7504" s="1" t="s">
        <v>3781</v>
      </c>
      <c r="E7504" s="1" t="n">
        <v>1705</v>
      </c>
      <c r="F7504" s="1" t="s">
        <v>173</v>
      </c>
      <c r="I7504" s="1" t="n">
        <v>1191435</v>
      </c>
      <c r="J7504" s="1" t="n">
        <v>14356</v>
      </c>
      <c r="K7504" s="1" t="n">
        <v>7894900501001</v>
      </c>
      <c r="L7504" s="1" t="s">
        <v>6452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7" t="n">
        <v>46211</v>
      </c>
      <c r="C7505" s="1" t="n">
        <v>1</v>
      </c>
      <c r="D7505" s="1" t="s">
        <v>3781</v>
      </c>
      <c r="E7505" s="1" t="n">
        <v>1705</v>
      </c>
      <c r="F7505" s="1" t="s">
        <v>173</v>
      </c>
      <c r="I7505" s="1" t="n">
        <v>1191435</v>
      </c>
      <c r="J7505" s="1" t="n">
        <v>21003</v>
      </c>
      <c r="K7505" s="1" t="n">
        <v>7894900611014</v>
      </c>
      <c r="L7505" s="1" t="s">
        <v>4478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7" t="n">
        <v>46211</v>
      </c>
      <c r="C7506" s="1" t="n">
        <v>1</v>
      </c>
      <c r="D7506" s="1" t="s">
        <v>3781</v>
      </c>
      <c r="E7506" s="1" t="n">
        <v>1705</v>
      </c>
      <c r="F7506" s="1" t="s">
        <v>173</v>
      </c>
      <c r="I7506" s="1" t="n">
        <v>1191435</v>
      </c>
      <c r="J7506" s="1" t="n">
        <v>24324</v>
      </c>
      <c r="K7506" s="1" t="n">
        <v>70847022015</v>
      </c>
      <c r="L7506" s="1" t="s">
        <v>4479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7" t="n">
        <v>46211</v>
      </c>
      <c r="C7507" s="1" t="n">
        <v>1</v>
      </c>
      <c r="D7507" s="1" t="s">
        <v>3781</v>
      </c>
      <c r="E7507" s="1" t="n">
        <v>1705</v>
      </c>
      <c r="F7507" s="1" t="s">
        <v>173</v>
      </c>
      <c r="I7507" s="1" t="n">
        <v>1191435</v>
      </c>
      <c r="J7507" s="1" t="n">
        <v>25752</v>
      </c>
      <c r="K7507" s="1" t="n">
        <v>7894900660302</v>
      </c>
      <c r="L7507" s="1" t="s">
        <v>6455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7" t="n">
        <v>46211</v>
      </c>
      <c r="C7508" s="1" t="n">
        <v>1</v>
      </c>
      <c r="D7508" s="1" t="s">
        <v>3781</v>
      </c>
      <c r="E7508" s="1" t="n">
        <v>1705</v>
      </c>
      <c r="F7508" s="1" t="s">
        <v>173</v>
      </c>
      <c r="I7508" s="1" t="n">
        <v>1191435</v>
      </c>
      <c r="J7508" s="1" t="n">
        <v>26159</v>
      </c>
      <c r="K7508" s="1" t="n">
        <v>7894900660319</v>
      </c>
      <c r="L7508" s="1" t="s">
        <v>5778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7" t="n">
        <v>46211</v>
      </c>
      <c r="C7509" s="1" t="n">
        <v>1</v>
      </c>
      <c r="D7509" s="1" t="s">
        <v>3781</v>
      </c>
      <c r="E7509" s="1" t="n">
        <v>1705</v>
      </c>
      <c r="F7509" s="1" t="s">
        <v>173</v>
      </c>
      <c r="I7509" s="1" t="n">
        <v>1191435</v>
      </c>
      <c r="J7509" s="1" t="n">
        <v>27873</v>
      </c>
      <c r="K7509" s="1" t="n">
        <v>7894900660333</v>
      </c>
      <c r="L7509" s="1" t="s">
        <v>5780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7" t="n">
        <v>46211</v>
      </c>
      <c r="C7510" s="1" t="n">
        <v>1</v>
      </c>
      <c r="D7510" s="1" t="s">
        <v>3781</v>
      </c>
      <c r="E7510" s="1" t="n">
        <v>1705</v>
      </c>
      <c r="F7510" s="1" t="s">
        <v>173</v>
      </c>
      <c r="I7510" s="1" t="n">
        <v>1191435</v>
      </c>
      <c r="J7510" s="1" t="n">
        <v>61083</v>
      </c>
      <c r="K7510" s="1" t="n">
        <v>7894900503029</v>
      </c>
      <c r="L7510" s="1" t="s">
        <v>6582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7" t="n">
        <v>46211</v>
      </c>
      <c r="C7511" s="1" t="n">
        <v>1</v>
      </c>
      <c r="D7511" s="1" t="s">
        <v>3781</v>
      </c>
      <c r="E7511" s="1" t="n">
        <v>1705</v>
      </c>
      <c r="F7511" s="1" t="s">
        <v>173</v>
      </c>
      <c r="I7511" s="1" t="n">
        <v>1191435</v>
      </c>
      <c r="J7511" s="1" t="n">
        <v>61087</v>
      </c>
      <c r="K7511" s="1" t="n">
        <v>7894900500035</v>
      </c>
      <c r="L7511" s="1" t="s">
        <v>6583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7" t="n">
        <v>46211</v>
      </c>
      <c r="C7512" s="1" t="n">
        <v>1</v>
      </c>
      <c r="D7512" s="1" t="s">
        <v>3781</v>
      </c>
      <c r="E7512" s="1" t="n">
        <v>1705</v>
      </c>
      <c r="F7512" s="1" t="s">
        <v>173</v>
      </c>
      <c r="I7512" s="1" t="n">
        <v>1191435</v>
      </c>
      <c r="J7512" s="1" t="n">
        <v>66038</v>
      </c>
      <c r="K7512" s="1" t="n">
        <v>7898938890076</v>
      </c>
      <c r="L7512" s="1" t="s">
        <v>4496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7" t="n">
        <v>46211</v>
      </c>
      <c r="C7513" s="1" t="n">
        <v>1</v>
      </c>
      <c r="D7513" s="1" t="s">
        <v>3781</v>
      </c>
      <c r="E7513" s="1" t="n">
        <v>1705</v>
      </c>
      <c r="F7513" s="1" t="s">
        <v>173</v>
      </c>
      <c r="I7513" s="1" t="n">
        <v>1191435</v>
      </c>
      <c r="J7513" s="1" t="n">
        <v>80695</v>
      </c>
      <c r="K7513" s="1" t="n">
        <v>7894900509809</v>
      </c>
      <c r="L7513" s="1" t="s">
        <v>6584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7" t="n">
        <v>46211</v>
      </c>
      <c r="C7514" s="1" t="n">
        <v>1</v>
      </c>
      <c r="D7514" s="1" t="s">
        <v>3781</v>
      </c>
      <c r="E7514" s="1" t="n">
        <v>1705</v>
      </c>
      <c r="F7514" s="1" t="s">
        <v>173</v>
      </c>
      <c r="I7514" s="1" t="n">
        <v>1191435</v>
      </c>
      <c r="J7514" s="1" t="n">
        <v>80906</v>
      </c>
      <c r="K7514" s="1" t="n">
        <v>7894900509700</v>
      </c>
      <c r="L7514" s="1" t="s">
        <v>6585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7" t="n">
        <v>46211</v>
      </c>
      <c r="C7515" s="1" t="n">
        <v>1</v>
      </c>
      <c r="D7515" s="1" t="s">
        <v>3781</v>
      </c>
      <c r="E7515" s="1" t="n">
        <v>1613</v>
      </c>
      <c r="F7515" s="1" t="s">
        <v>240</v>
      </c>
      <c r="I7515" s="1" t="n">
        <v>1604302</v>
      </c>
      <c r="J7515" s="1" t="n">
        <v>108591</v>
      </c>
      <c r="K7515" s="1" t="n">
        <v>8461</v>
      </c>
      <c r="L7515" s="1" t="s">
        <v>5697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7" t="n">
        <v>46211</v>
      </c>
      <c r="C7516" s="1" t="n">
        <v>1</v>
      </c>
      <c r="D7516" s="1" t="s">
        <v>3781</v>
      </c>
      <c r="E7516" s="1" t="n">
        <v>1683</v>
      </c>
      <c r="F7516" s="1" t="s">
        <v>677</v>
      </c>
      <c r="I7516" s="1" t="n">
        <v>1644513</v>
      </c>
      <c r="J7516" s="1" t="n">
        <v>109791</v>
      </c>
      <c r="K7516" s="1" t="n">
        <v>9667</v>
      </c>
      <c r="L7516" s="1" t="s">
        <v>4824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7" t="n">
        <v>46211</v>
      </c>
      <c r="C7517" s="1" t="n">
        <v>1</v>
      </c>
      <c r="D7517" s="1" t="s">
        <v>3781</v>
      </c>
      <c r="E7517" s="1" t="n">
        <v>1683</v>
      </c>
      <c r="F7517" s="1" t="s">
        <v>677</v>
      </c>
      <c r="I7517" s="1" t="n">
        <v>1644513</v>
      </c>
      <c r="J7517" s="1" t="n">
        <v>37361</v>
      </c>
      <c r="K7517" s="1" t="n">
        <v>2240817</v>
      </c>
      <c r="L7517" s="1" t="s">
        <v>3824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7" t="n">
        <v>46211</v>
      </c>
      <c r="C7518" s="1" t="n">
        <v>1</v>
      </c>
      <c r="D7518" s="1" t="s">
        <v>3781</v>
      </c>
      <c r="E7518" s="1" t="n">
        <v>1683</v>
      </c>
      <c r="F7518" s="1" t="s">
        <v>677</v>
      </c>
      <c r="I7518" s="1" t="n">
        <v>1644528</v>
      </c>
      <c r="J7518" s="1" t="n">
        <v>109791</v>
      </c>
      <c r="K7518" s="1" t="n">
        <v>9667</v>
      </c>
      <c r="L7518" s="1" t="s">
        <v>4824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7" t="n">
        <v>46211</v>
      </c>
      <c r="C7519" s="1" t="n">
        <v>1</v>
      </c>
      <c r="D7519" s="1" t="s">
        <v>3781</v>
      </c>
      <c r="E7519" s="1" t="n">
        <v>1683</v>
      </c>
      <c r="F7519" s="1" t="s">
        <v>677</v>
      </c>
      <c r="I7519" s="1" t="n">
        <v>1644528</v>
      </c>
      <c r="J7519" s="1" t="n">
        <v>37361</v>
      </c>
      <c r="K7519" s="1" t="n">
        <v>2240817</v>
      </c>
      <c r="L7519" s="1" t="s">
        <v>3824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7" t="n">
        <v>46211</v>
      </c>
      <c r="C7520" s="1" t="n">
        <v>1</v>
      </c>
      <c r="D7520" s="1" t="s">
        <v>3781</v>
      </c>
      <c r="E7520" s="1" t="n">
        <v>1683</v>
      </c>
      <c r="F7520" s="1" t="s">
        <v>677</v>
      </c>
      <c r="I7520" s="1" t="n">
        <v>1644532</v>
      </c>
      <c r="J7520" s="1" t="n">
        <v>109791</v>
      </c>
      <c r="K7520" s="1" t="n">
        <v>9667</v>
      </c>
      <c r="L7520" s="1" t="s">
        <v>4824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7" t="n">
        <v>46211</v>
      </c>
      <c r="C7521" s="1" t="n">
        <v>1</v>
      </c>
      <c r="D7521" s="1" t="s">
        <v>3781</v>
      </c>
      <c r="E7521" s="1" t="n">
        <v>1683</v>
      </c>
      <c r="F7521" s="1" t="s">
        <v>677</v>
      </c>
      <c r="I7521" s="1" t="n">
        <v>1644532</v>
      </c>
      <c r="J7521" s="1" t="n">
        <v>37361</v>
      </c>
      <c r="K7521" s="1" t="n">
        <v>2240817</v>
      </c>
      <c r="L7521" s="1" t="s">
        <v>3824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7" t="n">
        <v>46211</v>
      </c>
      <c r="C7522" s="1" t="n">
        <v>1</v>
      </c>
      <c r="D7522" s="1" t="s">
        <v>3781</v>
      </c>
      <c r="E7522" s="1" t="n">
        <v>1683</v>
      </c>
      <c r="F7522" s="1" t="s">
        <v>677</v>
      </c>
      <c r="I7522" s="1" t="n">
        <v>1644535</v>
      </c>
      <c r="J7522" s="1" t="n">
        <v>109791</v>
      </c>
      <c r="K7522" s="1" t="n">
        <v>9667</v>
      </c>
      <c r="L7522" s="1" t="s">
        <v>4824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7" t="n">
        <v>46211</v>
      </c>
      <c r="C7523" s="1" t="n">
        <v>1</v>
      </c>
      <c r="D7523" s="1" t="s">
        <v>3781</v>
      </c>
      <c r="E7523" s="1" t="n">
        <v>1683</v>
      </c>
      <c r="F7523" s="1" t="s">
        <v>677</v>
      </c>
      <c r="I7523" s="1" t="n">
        <v>1644535</v>
      </c>
      <c r="J7523" s="1" t="n">
        <v>37361</v>
      </c>
      <c r="K7523" s="1" t="n">
        <v>2240817</v>
      </c>
      <c r="L7523" s="1" t="s">
        <v>3824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7" t="n">
        <v>46211</v>
      </c>
      <c r="C7524" s="1" t="n">
        <v>1</v>
      </c>
      <c r="D7524" s="1" t="s">
        <v>3781</v>
      </c>
      <c r="E7524" s="1" t="n">
        <v>1683</v>
      </c>
      <c r="F7524" s="1" t="s">
        <v>677</v>
      </c>
      <c r="I7524" s="1" t="n">
        <v>1644538</v>
      </c>
      <c r="J7524" s="1" t="n">
        <v>109791</v>
      </c>
      <c r="K7524" s="1" t="n">
        <v>9667</v>
      </c>
      <c r="L7524" s="1" t="s">
        <v>4824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7" t="n">
        <v>46211</v>
      </c>
      <c r="C7525" s="1" t="n">
        <v>1</v>
      </c>
      <c r="D7525" s="1" t="s">
        <v>3781</v>
      </c>
      <c r="E7525" s="1" t="n">
        <v>1683</v>
      </c>
      <c r="F7525" s="1" t="s">
        <v>677</v>
      </c>
      <c r="I7525" s="1" t="n">
        <v>1644538</v>
      </c>
      <c r="J7525" s="1" t="n">
        <v>37361</v>
      </c>
      <c r="K7525" s="1" t="n">
        <v>2240817</v>
      </c>
      <c r="L7525" s="1" t="s">
        <v>3824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7" t="n">
        <v>46211</v>
      </c>
      <c r="C7526" s="1" t="n">
        <v>1</v>
      </c>
      <c r="D7526" s="1" t="s">
        <v>3781</v>
      </c>
      <c r="E7526" s="1" t="n">
        <v>1705</v>
      </c>
      <c r="F7526" s="1" t="s">
        <v>173</v>
      </c>
      <c r="I7526" s="1" t="n">
        <v>1922435</v>
      </c>
      <c r="J7526" s="1" t="n">
        <v>30322</v>
      </c>
      <c r="K7526" s="1" t="n">
        <v>7894900681109</v>
      </c>
      <c r="L7526" s="1" t="s">
        <v>6586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7" t="n">
        <v>46211</v>
      </c>
      <c r="C7527" s="1" t="n">
        <v>1</v>
      </c>
      <c r="D7527" s="1" t="s">
        <v>3781</v>
      </c>
      <c r="E7527" s="1" t="n">
        <v>1705</v>
      </c>
      <c r="F7527" s="1" t="s">
        <v>173</v>
      </c>
      <c r="I7527" s="1" t="n">
        <v>1922435</v>
      </c>
      <c r="J7527" s="1" t="n">
        <v>103145</v>
      </c>
      <c r="K7527" s="1" t="n">
        <v>7894900051513</v>
      </c>
      <c r="L7527" s="1" t="s">
        <v>5531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7" t="n">
        <v>46211</v>
      </c>
      <c r="C7528" s="1" t="n">
        <v>1</v>
      </c>
      <c r="D7528" s="1" t="s">
        <v>3781</v>
      </c>
      <c r="E7528" s="1" t="n">
        <v>1705</v>
      </c>
      <c r="F7528" s="1" t="s">
        <v>173</v>
      </c>
      <c r="I7528" s="1" t="n">
        <v>1922435</v>
      </c>
      <c r="J7528" s="1" t="n">
        <v>103155</v>
      </c>
      <c r="K7528" s="1" t="n">
        <v>7894900033564</v>
      </c>
      <c r="L7528" s="1" t="s">
        <v>4503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7" t="n">
        <v>46211</v>
      </c>
      <c r="C7529" s="1" t="n">
        <v>1</v>
      </c>
      <c r="D7529" s="1" t="s">
        <v>3781</v>
      </c>
      <c r="E7529" s="1" t="n">
        <v>1705</v>
      </c>
      <c r="F7529" s="1" t="s">
        <v>173</v>
      </c>
      <c r="I7529" s="1" t="n">
        <v>1922435</v>
      </c>
      <c r="J7529" s="1" t="n">
        <v>103161</v>
      </c>
      <c r="K7529" s="1" t="n">
        <v>7894900010015</v>
      </c>
      <c r="L7529" s="1" t="s">
        <v>4505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7" t="n">
        <v>46211</v>
      </c>
      <c r="C7530" s="1" t="n">
        <v>1</v>
      </c>
      <c r="D7530" s="1" t="s">
        <v>3781</v>
      </c>
      <c r="E7530" s="1" t="n">
        <v>1705</v>
      </c>
      <c r="F7530" s="1" t="s">
        <v>173</v>
      </c>
      <c r="I7530" s="1" t="n">
        <v>1922435</v>
      </c>
      <c r="J7530" s="1" t="n">
        <v>21183</v>
      </c>
      <c r="K7530" s="1" t="n">
        <v>7894900556063</v>
      </c>
      <c r="L7530" s="1" t="s">
        <v>4511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7" t="n">
        <v>46211</v>
      </c>
      <c r="C7531" s="1" t="n">
        <v>1</v>
      </c>
      <c r="D7531" s="1" t="s">
        <v>3781</v>
      </c>
      <c r="E7531" s="1" t="n">
        <v>1705</v>
      </c>
      <c r="F7531" s="1" t="s">
        <v>173</v>
      </c>
      <c r="I7531" s="1" t="n">
        <v>1922435</v>
      </c>
      <c r="J7531" s="1" t="n">
        <v>21426</v>
      </c>
      <c r="K7531" s="1" t="n">
        <v>7894900014211</v>
      </c>
      <c r="L7531" s="1" t="s">
        <v>4513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7" t="n">
        <v>46211</v>
      </c>
      <c r="C7532" s="1" t="n">
        <v>1</v>
      </c>
      <c r="D7532" s="1" t="s">
        <v>3781</v>
      </c>
      <c r="E7532" s="1" t="n">
        <v>1705</v>
      </c>
      <c r="F7532" s="1" t="s">
        <v>173</v>
      </c>
      <c r="I7532" s="1" t="n">
        <v>1922435</v>
      </c>
      <c r="J7532" s="1" t="n">
        <v>22893</v>
      </c>
      <c r="K7532" s="1" t="n">
        <v>7894900550061</v>
      </c>
      <c r="L7532" s="1" t="s">
        <v>4514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7" t="n">
        <v>46211</v>
      </c>
      <c r="C7533" s="1" t="n">
        <v>1</v>
      </c>
      <c r="D7533" s="1" t="s">
        <v>3781</v>
      </c>
      <c r="E7533" s="1" t="n">
        <v>1705</v>
      </c>
      <c r="F7533" s="1" t="s">
        <v>173</v>
      </c>
      <c r="I7533" s="1" t="n">
        <v>1922435</v>
      </c>
      <c r="J7533" s="1" t="n">
        <v>24122</v>
      </c>
      <c r="K7533" s="1" t="n">
        <v>7894900550085</v>
      </c>
      <c r="L7533" s="1" t="s">
        <v>4515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7" t="n">
        <v>46211</v>
      </c>
      <c r="C7534" s="1" t="n">
        <v>1</v>
      </c>
      <c r="D7534" s="1" t="s">
        <v>3781</v>
      </c>
      <c r="E7534" s="1" t="n">
        <v>1705</v>
      </c>
      <c r="F7534" s="1" t="s">
        <v>173</v>
      </c>
      <c r="I7534" s="1" t="n">
        <v>1922435</v>
      </c>
      <c r="J7534" s="1" t="n">
        <v>24286</v>
      </c>
      <c r="K7534" s="1" t="n">
        <v>7894900556087</v>
      </c>
      <c r="L7534" s="1" t="s">
        <v>4516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7" t="n">
        <v>46211</v>
      </c>
      <c r="C7535" s="1" t="n">
        <v>1</v>
      </c>
      <c r="D7535" s="1" t="s">
        <v>3781</v>
      </c>
      <c r="E7535" s="1" t="n">
        <v>1705</v>
      </c>
      <c r="F7535" s="1" t="s">
        <v>173</v>
      </c>
      <c r="I7535" s="1" t="n">
        <v>1922435</v>
      </c>
      <c r="J7535" s="1" t="n">
        <v>30017</v>
      </c>
      <c r="K7535" s="1" t="n">
        <v>7894900680508</v>
      </c>
      <c r="L7535" s="1" t="s">
        <v>4522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7" t="n">
        <v>46211</v>
      </c>
      <c r="C7536" s="1" t="n">
        <v>1</v>
      </c>
      <c r="D7536" s="1" t="s">
        <v>3781</v>
      </c>
      <c r="E7536" s="1" t="n">
        <v>1705</v>
      </c>
      <c r="F7536" s="1" t="s">
        <v>173</v>
      </c>
      <c r="I7536" s="1" t="n">
        <v>1922435</v>
      </c>
      <c r="J7536" s="1" t="n">
        <v>31367</v>
      </c>
      <c r="K7536" s="1" t="n">
        <v>7894900704211</v>
      </c>
      <c r="L7536" s="1" t="s">
        <v>4523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7" t="n">
        <v>46211</v>
      </c>
      <c r="C7537" s="1" t="n">
        <v>1</v>
      </c>
      <c r="D7537" s="1" t="s">
        <v>3781</v>
      </c>
      <c r="E7537" s="1" t="n">
        <v>1705</v>
      </c>
      <c r="F7537" s="1" t="s">
        <v>173</v>
      </c>
      <c r="I7537" s="1" t="n">
        <v>1922435</v>
      </c>
      <c r="J7537" s="1" t="n">
        <v>31767</v>
      </c>
      <c r="K7537" s="1" t="n">
        <v>7897105250095</v>
      </c>
      <c r="L7537" s="1" t="s">
        <v>5537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7" t="n">
        <v>46211</v>
      </c>
      <c r="C7538" s="1" t="n">
        <v>1</v>
      </c>
      <c r="D7538" s="1" t="s">
        <v>3781</v>
      </c>
      <c r="E7538" s="1" t="n">
        <v>1705</v>
      </c>
      <c r="F7538" s="1" t="s">
        <v>173</v>
      </c>
      <c r="I7538" s="1" t="n">
        <v>1922435</v>
      </c>
      <c r="J7538" s="1" t="n">
        <v>32339</v>
      </c>
      <c r="K7538" s="1" t="n">
        <v>7894900681000</v>
      </c>
      <c r="L7538" s="1" t="s">
        <v>4526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7" t="n">
        <v>46211</v>
      </c>
      <c r="C7539" s="1" t="n">
        <v>1</v>
      </c>
      <c r="D7539" s="1" t="s">
        <v>3781</v>
      </c>
      <c r="E7539" s="1" t="n">
        <v>1705</v>
      </c>
      <c r="F7539" s="1" t="s">
        <v>173</v>
      </c>
      <c r="I7539" s="1" t="n">
        <v>1922435</v>
      </c>
      <c r="J7539" s="1" t="n">
        <v>33864</v>
      </c>
      <c r="K7539" s="1" t="n">
        <v>7894900556162</v>
      </c>
      <c r="L7539" s="1" t="s">
        <v>5538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7" t="n">
        <v>46211</v>
      </c>
      <c r="C7540" s="1" t="n">
        <v>1</v>
      </c>
      <c r="D7540" s="1" t="s">
        <v>3781</v>
      </c>
      <c r="E7540" s="1" t="n">
        <v>1705</v>
      </c>
      <c r="F7540" s="1" t="s">
        <v>173</v>
      </c>
      <c r="I7540" s="1" t="n">
        <v>1922435</v>
      </c>
      <c r="J7540" s="1" t="n">
        <v>38978</v>
      </c>
      <c r="K7540" s="1" t="n">
        <v>7894900034097</v>
      </c>
      <c r="L7540" s="1" t="s">
        <v>4528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7" t="n">
        <v>46211</v>
      </c>
      <c r="C7541" s="1" t="n">
        <v>1</v>
      </c>
      <c r="D7541" s="1" t="s">
        <v>3781</v>
      </c>
      <c r="E7541" s="1" t="n">
        <v>1705</v>
      </c>
      <c r="F7541" s="1" t="s">
        <v>173</v>
      </c>
      <c r="I7541" s="1" t="n">
        <v>1922435</v>
      </c>
      <c r="J7541" s="1" t="n">
        <v>38985</v>
      </c>
      <c r="K7541" s="1" t="n">
        <v>7894900044096</v>
      </c>
      <c r="L7541" s="1" t="s">
        <v>6587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7" t="n">
        <v>46211</v>
      </c>
      <c r="C7542" s="1" t="n">
        <v>1</v>
      </c>
      <c r="D7542" s="1" t="s">
        <v>3781</v>
      </c>
      <c r="E7542" s="1" t="n">
        <v>1705</v>
      </c>
      <c r="F7542" s="1" t="s">
        <v>173</v>
      </c>
      <c r="I7542" s="1" t="n">
        <v>1922435</v>
      </c>
      <c r="J7542" s="1" t="n">
        <v>47954</v>
      </c>
      <c r="K7542" s="1" t="n">
        <v>7894900666519</v>
      </c>
      <c r="L7542" s="1" t="s">
        <v>4531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7" t="n">
        <v>46211</v>
      </c>
      <c r="C7543" s="1" t="n">
        <v>1</v>
      </c>
      <c r="D7543" s="1" t="s">
        <v>3781</v>
      </c>
      <c r="E7543" s="1" t="n">
        <v>1705</v>
      </c>
      <c r="F7543" s="1" t="s">
        <v>173</v>
      </c>
      <c r="I7543" s="1" t="n">
        <v>1922459</v>
      </c>
      <c r="J7543" s="1" t="n">
        <v>103142</v>
      </c>
      <c r="K7543" s="1" t="n">
        <v>7894900011753</v>
      </c>
      <c r="L7543" s="1" t="s">
        <v>4527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7" t="n">
        <v>46211</v>
      </c>
      <c r="C7544" s="1" t="n">
        <v>1</v>
      </c>
      <c r="D7544" s="1" t="s">
        <v>3781</v>
      </c>
      <c r="E7544" s="1" t="n">
        <v>1636</v>
      </c>
      <c r="F7544" s="1" t="s">
        <v>91</v>
      </c>
      <c r="I7544" s="1" t="n">
        <v>3216535</v>
      </c>
      <c r="J7544" s="1" t="n">
        <v>24761</v>
      </c>
      <c r="K7544" s="1" t="n">
        <v>7891152340419</v>
      </c>
      <c r="L7544" s="1" t="s">
        <v>6588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7" t="n">
        <v>46211</v>
      </c>
      <c r="C7545" s="1" t="n">
        <v>1</v>
      </c>
      <c r="D7545" s="1" t="s">
        <v>3781</v>
      </c>
      <c r="E7545" s="1" t="n">
        <v>1636</v>
      </c>
      <c r="F7545" s="1" t="s">
        <v>91</v>
      </c>
      <c r="I7545" s="1" t="n">
        <v>3216535</v>
      </c>
      <c r="J7545" s="1" t="n">
        <v>24762</v>
      </c>
      <c r="K7545" s="1" t="n">
        <v>7891152340433</v>
      </c>
      <c r="L7545" s="1" t="s">
        <v>6589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7" t="n">
        <v>46211</v>
      </c>
      <c r="C7546" s="1" t="n">
        <v>1</v>
      </c>
      <c r="D7546" s="1" t="s">
        <v>3781</v>
      </c>
      <c r="E7546" s="1" t="n">
        <v>1636</v>
      </c>
      <c r="F7546" s="1" t="s">
        <v>91</v>
      </c>
      <c r="I7546" s="1" t="n">
        <v>3216535</v>
      </c>
      <c r="J7546" s="1" t="n">
        <v>29112</v>
      </c>
      <c r="K7546" s="1" t="n">
        <v>7891152800517</v>
      </c>
      <c r="L7546" s="1" t="s">
        <v>6590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7" t="n">
        <v>46211</v>
      </c>
      <c r="C7547" s="1" t="n">
        <v>1</v>
      </c>
      <c r="D7547" s="1" t="s">
        <v>3781</v>
      </c>
      <c r="E7547" s="1" t="n">
        <v>1636</v>
      </c>
      <c r="F7547" s="1" t="s">
        <v>91</v>
      </c>
      <c r="I7547" s="1" t="n">
        <v>3216535</v>
      </c>
      <c r="J7547" s="1" t="n">
        <v>39867</v>
      </c>
      <c r="K7547" s="1" t="n">
        <v>7891152800746</v>
      </c>
      <c r="L7547" s="1" t="s">
        <v>6591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17" t="n">
        <v>46211</v>
      </c>
      <c r="C7548" s="1" t="n">
        <v>1</v>
      </c>
      <c r="D7548" s="1" t="s">
        <v>3781</v>
      </c>
      <c r="E7548" s="1" t="n">
        <v>1636</v>
      </c>
      <c r="F7548" s="1" t="s">
        <v>91</v>
      </c>
      <c r="I7548" s="1" t="n">
        <v>3216535</v>
      </c>
      <c r="J7548" s="1" t="n">
        <v>41566</v>
      </c>
      <c r="K7548" s="1" t="n">
        <v>7891152800753</v>
      </c>
      <c r="L7548" s="1" t="s">
        <v>6592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7" t="n">
        <v>46211</v>
      </c>
      <c r="C7549" s="1" t="n">
        <v>1</v>
      </c>
      <c r="D7549" s="1" t="s">
        <v>3781</v>
      </c>
      <c r="E7549" s="1" t="n">
        <v>1636</v>
      </c>
      <c r="F7549" s="1" t="s">
        <v>91</v>
      </c>
      <c r="I7549" s="1" t="n">
        <v>3216535</v>
      </c>
      <c r="J7549" s="1" t="n">
        <v>48698</v>
      </c>
      <c r="K7549" s="1" t="n">
        <v>7891152801781</v>
      </c>
      <c r="L7549" s="1" t="s">
        <v>6593</v>
      </c>
      <c r="N7549" s="1" t="n">
        <v>72</v>
      </c>
      <c r="O7549" s="1" t="n">
        <v>177.52</v>
      </c>
    </row>
    <row r="7550" customFormat="false" ht="15" hidden="false" customHeight="true" outlineLevel="0" collapsed="false">
      <c r="A7550" s="1" t="n">
        <v>1</v>
      </c>
      <c r="B7550" s="17" t="n">
        <v>46211</v>
      </c>
      <c r="C7550" s="1" t="n">
        <v>1</v>
      </c>
      <c r="D7550" s="1" t="s">
        <v>3781</v>
      </c>
      <c r="E7550" s="1" t="n">
        <v>1636</v>
      </c>
      <c r="F7550" s="1" t="s">
        <v>91</v>
      </c>
      <c r="I7550" s="1" t="n">
        <v>3216535</v>
      </c>
      <c r="J7550" s="1" t="n">
        <v>41944</v>
      </c>
      <c r="K7550" s="1" t="n">
        <v>7891152801286</v>
      </c>
      <c r="L7550" s="1" t="s">
        <v>6594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17" t="n">
        <v>46211</v>
      </c>
      <c r="C7551" s="1" t="n">
        <v>1</v>
      </c>
      <c r="D7551" s="1" t="s">
        <v>3781</v>
      </c>
      <c r="E7551" s="1" t="n">
        <v>1636</v>
      </c>
      <c r="F7551" s="1" t="s">
        <v>91</v>
      </c>
      <c r="I7551" s="1" t="n">
        <v>3216535</v>
      </c>
      <c r="J7551" s="1" t="n">
        <v>41945</v>
      </c>
      <c r="K7551" s="1" t="n">
        <v>7891152801323</v>
      </c>
      <c r="L7551" s="1" t="s">
        <v>6595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7" t="n">
        <v>46211</v>
      </c>
      <c r="C7552" s="1" t="n">
        <v>1</v>
      </c>
      <c r="D7552" s="1" t="s">
        <v>3781</v>
      </c>
      <c r="E7552" s="1" t="n">
        <v>1636</v>
      </c>
      <c r="F7552" s="1" t="s">
        <v>91</v>
      </c>
      <c r="I7552" s="1" t="n">
        <v>3216535</v>
      </c>
      <c r="J7552" s="1" t="n">
        <v>41947</v>
      </c>
      <c r="K7552" s="1" t="n">
        <v>7891152801330</v>
      </c>
      <c r="L7552" s="1" t="s">
        <v>6596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7" t="n">
        <v>46211</v>
      </c>
      <c r="C7553" s="1" t="n">
        <v>1</v>
      </c>
      <c r="D7553" s="1" t="s">
        <v>3781</v>
      </c>
      <c r="E7553" s="1" t="n">
        <v>1636</v>
      </c>
      <c r="F7553" s="1" t="s">
        <v>91</v>
      </c>
      <c r="I7553" s="1" t="n">
        <v>3216535</v>
      </c>
      <c r="J7553" s="1" t="n">
        <v>44049</v>
      </c>
      <c r="K7553" s="1" t="n">
        <v>7891152801378</v>
      </c>
      <c r="L7553" s="1" t="s">
        <v>6597</v>
      </c>
      <c r="N7553" s="1" t="n">
        <v>30</v>
      </c>
      <c r="O7553" s="1" t="n">
        <v>64.41</v>
      </c>
    </row>
    <row r="7554" customFormat="false" ht="15" hidden="false" customHeight="true" outlineLevel="0" collapsed="false">
      <c r="A7554" s="1" t="n">
        <v>1</v>
      </c>
      <c r="B7554" s="17" t="n">
        <v>46211</v>
      </c>
      <c r="C7554" s="1" t="n">
        <v>1</v>
      </c>
      <c r="D7554" s="1" t="s">
        <v>3781</v>
      </c>
      <c r="E7554" s="1" t="n">
        <v>1636</v>
      </c>
      <c r="F7554" s="1" t="s">
        <v>91</v>
      </c>
      <c r="I7554" s="1" t="n">
        <v>3216535</v>
      </c>
      <c r="J7554" s="1" t="n">
        <v>46075</v>
      </c>
      <c r="K7554" s="1" t="n">
        <v>7891152801255</v>
      </c>
      <c r="L7554" s="1" t="s">
        <v>6598</v>
      </c>
      <c r="N7554" s="1" t="n">
        <v>20</v>
      </c>
      <c r="O7554" s="1" t="n">
        <v>72.47</v>
      </c>
    </row>
    <row r="7555" customFormat="false" ht="15" hidden="false" customHeight="true" outlineLevel="0" collapsed="false">
      <c r="A7555" s="1" t="n">
        <v>1</v>
      </c>
      <c r="B7555" s="17" t="n">
        <v>46211</v>
      </c>
      <c r="C7555" s="1" t="n">
        <v>1</v>
      </c>
      <c r="D7555" s="1" t="s">
        <v>3781</v>
      </c>
      <c r="E7555" s="1" t="n">
        <v>1636</v>
      </c>
      <c r="F7555" s="1" t="s">
        <v>91</v>
      </c>
      <c r="I7555" s="1" t="n">
        <v>3216535</v>
      </c>
      <c r="J7555" s="1" t="n">
        <v>47894</v>
      </c>
      <c r="K7555" s="1" t="n">
        <v>7891152801866</v>
      </c>
      <c r="L7555" s="1" t="s">
        <v>6599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7" t="n">
        <v>46211</v>
      </c>
      <c r="C7556" s="1" t="n">
        <v>1</v>
      </c>
      <c r="D7556" s="1" t="s">
        <v>3781</v>
      </c>
      <c r="E7556" s="1" t="n">
        <v>1636</v>
      </c>
      <c r="F7556" s="1" t="s">
        <v>91</v>
      </c>
      <c r="I7556" s="1" t="n">
        <v>3216535</v>
      </c>
      <c r="J7556" s="1" t="n">
        <v>48476</v>
      </c>
      <c r="K7556" s="1" t="n">
        <v>7891152801880</v>
      </c>
      <c r="L7556" s="1" t="s">
        <v>6600</v>
      </c>
      <c r="N7556" s="1" t="n">
        <v>80</v>
      </c>
      <c r="O7556" s="1" t="n">
        <v>130.43</v>
      </c>
    </row>
    <row r="7557" customFormat="false" ht="15" hidden="false" customHeight="true" outlineLevel="0" collapsed="false">
      <c r="A7557" s="1" t="n">
        <v>1</v>
      </c>
      <c r="B7557" s="17" t="n">
        <v>46211</v>
      </c>
      <c r="C7557" s="1" t="n">
        <v>1</v>
      </c>
      <c r="D7557" s="1" t="s">
        <v>3781</v>
      </c>
      <c r="E7557" s="1" t="n">
        <v>1636</v>
      </c>
      <c r="F7557" s="1" t="s">
        <v>91</v>
      </c>
      <c r="I7557" s="1" t="n">
        <v>3216535</v>
      </c>
      <c r="J7557" s="1" t="n">
        <v>48477</v>
      </c>
      <c r="K7557" s="1" t="n">
        <v>7891152801828</v>
      </c>
      <c r="L7557" s="1" t="s">
        <v>6601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7" t="n">
        <v>46211</v>
      </c>
      <c r="C7558" s="1" t="n">
        <v>1</v>
      </c>
      <c r="D7558" s="1" t="s">
        <v>3781</v>
      </c>
      <c r="E7558" s="1" t="n">
        <v>1636</v>
      </c>
      <c r="F7558" s="1" t="s">
        <v>91</v>
      </c>
      <c r="I7558" s="1" t="n">
        <v>3216535</v>
      </c>
      <c r="J7558" s="1" t="n">
        <v>48478</v>
      </c>
      <c r="K7558" s="1" t="n">
        <v>7891152801811</v>
      </c>
      <c r="L7558" s="1" t="s">
        <v>6602</v>
      </c>
      <c r="N7558" s="1" t="n">
        <v>36</v>
      </c>
      <c r="O7558" s="1" t="n">
        <v>88.76</v>
      </c>
    </row>
    <row r="7559" customFormat="false" ht="15" hidden="false" customHeight="true" outlineLevel="0" collapsed="false">
      <c r="A7559" s="1" t="n">
        <v>1</v>
      </c>
      <c r="B7559" s="17" t="n">
        <v>46211</v>
      </c>
      <c r="C7559" s="1" t="n">
        <v>1</v>
      </c>
      <c r="D7559" s="1" t="s">
        <v>3781</v>
      </c>
      <c r="E7559" s="1" t="n">
        <v>1636</v>
      </c>
      <c r="F7559" s="1" t="s">
        <v>91</v>
      </c>
      <c r="I7559" s="1" t="n">
        <v>3216535</v>
      </c>
      <c r="J7559" s="1" t="n">
        <v>48697</v>
      </c>
      <c r="K7559" s="1" t="n">
        <v>7891152801804</v>
      </c>
      <c r="L7559" s="1" t="s">
        <v>6603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7" t="n">
        <v>46211</v>
      </c>
      <c r="C7560" s="1" t="n">
        <v>1</v>
      </c>
      <c r="D7560" s="1" t="s">
        <v>3781</v>
      </c>
      <c r="E7560" s="1" t="n">
        <v>1636</v>
      </c>
      <c r="F7560" s="1" t="s">
        <v>91</v>
      </c>
      <c r="I7560" s="1" t="n">
        <v>3216535</v>
      </c>
      <c r="J7560" s="1" t="n">
        <v>48699</v>
      </c>
      <c r="K7560" s="1" t="n">
        <v>7891152801842</v>
      </c>
      <c r="L7560" s="1" t="s">
        <v>6604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7" t="n">
        <v>46211</v>
      </c>
      <c r="C7561" s="1" t="n">
        <v>1</v>
      </c>
      <c r="D7561" s="1" t="s">
        <v>3781</v>
      </c>
      <c r="E7561" s="1" t="n">
        <v>1636</v>
      </c>
      <c r="F7561" s="1" t="s">
        <v>91</v>
      </c>
      <c r="I7561" s="1" t="n">
        <v>3216535</v>
      </c>
      <c r="J7561" s="1" t="n">
        <v>48867</v>
      </c>
      <c r="K7561" s="1" t="n">
        <v>7891152801798</v>
      </c>
      <c r="L7561" s="1" t="s">
        <v>6605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7" t="n">
        <v>46211</v>
      </c>
      <c r="C7562" s="1" t="n">
        <v>1</v>
      </c>
      <c r="D7562" s="1" t="s">
        <v>3781</v>
      </c>
      <c r="E7562" s="1" t="n">
        <v>1636</v>
      </c>
      <c r="F7562" s="1" t="s">
        <v>91</v>
      </c>
      <c r="I7562" s="1" t="n">
        <v>3216535</v>
      </c>
      <c r="J7562" s="1" t="n">
        <v>48919</v>
      </c>
      <c r="K7562" s="1" t="n">
        <v>7891152801873</v>
      </c>
      <c r="L7562" s="1" t="s">
        <v>6606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7" t="n">
        <v>46211</v>
      </c>
      <c r="C7563" s="1" t="n">
        <v>1</v>
      </c>
      <c r="D7563" s="1" t="s">
        <v>3781</v>
      </c>
      <c r="E7563" s="1" t="n">
        <v>1636</v>
      </c>
      <c r="F7563" s="1" t="s">
        <v>91</v>
      </c>
      <c r="I7563" s="1" t="n">
        <v>3216535</v>
      </c>
      <c r="J7563" s="1" t="n">
        <v>49326</v>
      </c>
      <c r="K7563" s="1" t="n">
        <v>7891152801835</v>
      </c>
      <c r="L7563" s="1" t="s">
        <v>6607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7" t="n">
        <v>46211</v>
      </c>
      <c r="C7564" s="1" t="n">
        <v>1</v>
      </c>
      <c r="D7564" s="1" t="s">
        <v>3781</v>
      </c>
      <c r="E7564" s="1" t="n">
        <v>1636</v>
      </c>
      <c r="F7564" s="1" t="s">
        <v>91</v>
      </c>
      <c r="I7564" s="1" t="n">
        <v>3216535</v>
      </c>
      <c r="J7564" s="1" t="n">
        <v>52431</v>
      </c>
      <c r="K7564" s="1" t="n">
        <v>7891152801262</v>
      </c>
      <c r="L7564" s="1" t="s">
        <v>6608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7" t="n">
        <v>46211</v>
      </c>
      <c r="C7565" s="1" t="n">
        <v>1</v>
      </c>
      <c r="D7565" s="1" t="s">
        <v>3781</v>
      </c>
      <c r="E7565" s="1" t="n">
        <v>1636</v>
      </c>
      <c r="F7565" s="1" t="s">
        <v>91</v>
      </c>
      <c r="I7565" s="1" t="n">
        <v>3216535</v>
      </c>
      <c r="J7565" s="1" t="n">
        <v>52434</v>
      </c>
      <c r="K7565" s="1" t="n">
        <v>7891152801965</v>
      </c>
      <c r="L7565" s="1" t="s">
        <v>6609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7" t="n">
        <v>46211</v>
      </c>
      <c r="C7566" s="1" t="n">
        <v>1</v>
      </c>
      <c r="D7566" s="1" t="s">
        <v>3781</v>
      </c>
      <c r="E7566" s="1" t="n">
        <v>1636</v>
      </c>
      <c r="F7566" s="1" t="s">
        <v>91</v>
      </c>
      <c r="I7566" s="1" t="n">
        <v>3216535</v>
      </c>
      <c r="J7566" s="1" t="n">
        <v>53055</v>
      </c>
      <c r="K7566" s="1" t="n">
        <v>7891152801972</v>
      </c>
      <c r="L7566" s="1" t="s">
        <v>6610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7" t="n">
        <v>46211</v>
      </c>
      <c r="C7567" s="1" t="n">
        <v>1</v>
      </c>
      <c r="D7567" s="1" t="s">
        <v>3781</v>
      </c>
      <c r="E7567" s="1" t="n">
        <v>1636</v>
      </c>
      <c r="F7567" s="1" t="s">
        <v>91</v>
      </c>
      <c r="I7567" s="1" t="n">
        <v>3216535</v>
      </c>
      <c r="J7567" s="1" t="n">
        <v>78371</v>
      </c>
      <c r="K7567" s="1" t="n">
        <v>7891152802641</v>
      </c>
      <c r="L7567" s="1" t="s">
        <v>6611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7" t="n">
        <v>46211</v>
      </c>
      <c r="C7568" s="1" t="n">
        <v>6</v>
      </c>
      <c r="D7568" s="1" t="s">
        <v>3844</v>
      </c>
      <c r="E7568" s="1" t="n">
        <v>33</v>
      </c>
      <c r="F7568" s="1" t="s">
        <v>93</v>
      </c>
      <c r="I7568" s="1" t="n">
        <v>5275</v>
      </c>
      <c r="J7568" s="1" t="n">
        <v>100024</v>
      </c>
      <c r="K7568" s="1" t="n">
        <v>25</v>
      </c>
      <c r="L7568" s="1" t="s">
        <v>4139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7" t="n">
        <v>46211</v>
      </c>
      <c r="C7569" s="1" t="n">
        <v>6</v>
      </c>
      <c r="D7569" s="1" t="s">
        <v>3844</v>
      </c>
      <c r="E7569" s="1" t="n">
        <v>33</v>
      </c>
      <c r="F7569" s="1" t="s">
        <v>93</v>
      </c>
      <c r="I7569" s="1" t="n">
        <v>5275</v>
      </c>
      <c r="J7569" s="1" t="n">
        <v>100025</v>
      </c>
      <c r="K7569" s="1" t="n">
        <v>26</v>
      </c>
      <c r="L7569" s="1" t="s">
        <v>4140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7" t="n">
        <v>46211</v>
      </c>
      <c r="C7570" s="1" t="n">
        <v>6</v>
      </c>
      <c r="D7570" s="1" t="s">
        <v>3844</v>
      </c>
      <c r="E7570" s="1" t="n">
        <v>33</v>
      </c>
      <c r="F7570" s="1" t="s">
        <v>93</v>
      </c>
      <c r="I7570" s="1" t="n">
        <v>5275</v>
      </c>
      <c r="J7570" s="1" t="n">
        <v>100026</v>
      </c>
      <c r="K7570" s="1" t="n">
        <v>27</v>
      </c>
      <c r="L7570" s="1" t="s">
        <v>4141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7" t="n">
        <v>46211</v>
      </c>
      <c r="C7571" s="1" t="n">
        <v>6</v>
      </c>
      <c r="D7571" s="1" t="s">
        <v>3844</v>
      </c>
      <c r="E7571" s="1" t="n">
        <v>33</v>
      </c>
      <c r="F7571" s="1" t="s">
        <v>93</v>
      </c>
      <c r="I7571" s="1" t="n">
        <v>5275</v>
      </c>
      <c r="J7571" s="1" t="n">
        <v>100027</v>
      </c>
      <c r="K7571" s="1" t="n">
        <v>28</v>
      </c>
      <c r="L7571" s="1" t="s">
        <v>4142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7" t="n">
        <v>46211</v>
      </c>
      <c r="C7572" s="1" t="n">
        <v>6</v>
      </c>
      <c r="D7572" s="1" t="s">
        <v>3844</v>
      </c>
      <c r="E7572" s="1" t="n">
        <v>33</v>
      </c>
      <c r="F7572" s="1" t="s">
        <v>93</v>
      </c>
      <c r="I7572" s="1" t="n">
        <v>5275</v>
      </c>
      <c r="J7572" s="1" t="n">
        <v>100028</v>
      </c>
      <c r="K7572" s="1" t="n">
        <v>29</v>
      </c>
      <c r="L7572" s="1" t="s">
        <v>4143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7" t="n">
        <v>46211</v>
      </c>
      <c r="C7573" s="1" t="n">
        <v>6</v>
      </c>
      <c r="D7573" s="1" t="s">
        <v>3844</v>
      </c>
      <c r="E7573" s="1" t="n">
        <v>33</v>
      </c>
      <c r="F7573" s="1" t="s">
        <v>93</v>
      </c>
      <c r="I7573" s="1" t="n">
        <v>5275</v>
      </c>
      <c r="J7573" s="1" t="n">
        <v>110515</v>
      </c>
      <c r="K7573" s="1" t="n">
        <v>56821</v>
      </c>
      <c r="L7573" s="1" t="s">
        <v>4144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7" t="n">
        <v>46211</v>
      </c>
      <c r="C7574" s="1" t="n">
        <v>6</v>
      </c>
      <c r="D7574" s="1" t="s">
        <v>3844</v>
      </c>
      <c r="E7574" s="1" t="n">
        <v>33</v>
      </c>
      <c r="F7574" s="1" t="s">
        <v>93</v>
      </c>
      <c r="I7574" s="1" t="n">
        <v>5276</v>
      </c>
      <c r="J7574" s="1" t="n">
        <v>80177</v>
      </c>
      <c r="K7574" s="1" t="n">
        <v>734</v>
      </c>
      <c r="L7574" s="1" t="s">
        <v>5143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7" t="n">
        <v>46211</v>
      </c>
      <c r="C7575" s="1" t="n">
        <v>22</v>
      </c>
      <c r="D7575" s="1" t="s">
        <v>3850</v>
      </c>
      <c r="E7575" s="1" t="n">
        <v>33</v>
      </c>
      <c r="F7575" s="1" t="s">
        <v>93</v>
      </c>
      <c r="I7575" s="1" t="n">
        <v>5272</v>
      </c>
      <c r="J7575" s="1" t="n">
        <v>100000</v>
      </c>
      <c r="K7575" s="1" t="n">
        <v>1</v>
      </c>
      <c r="L7575" s="1" t="s">
        <v>3851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7" t="n">
        <v>46211</v>
      </c>
      <c r="C7576" s="1" t="n">
        <v>22</v>
      </c>
      <c r="D7576" s="1" t="s">
        <v>3850</v>
      </c>
      <c r="E7576" s="1" t="n">
        <v>33</v>
      </c>
      <c r="F7576" s="1" t="s">
        <v>93</v>
      </c>
      <c r="I7576" s="1" t="n">
        <v>5272</v>
      </c>
      <c r="J7576" s="1" t="n">
        <v>100001</v>
      </c>
      <c r="K7576" s="1" t="n">
        <v>2</v>
      </c>
      <c r="L7576" s="1" t="s">
        <v>4138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7" t="n">
        <v>46211</v>
      </c>
      <c r="C7577" s="1" t="n">
        <v>22</v>
      </c>
      <c r="D7577" s="1" t="s">
        <v>3850</v>
      </c>
      <c r="E7577" s="1" t="n">
        <v>33</v>
      </c>
      <c r="F7577" s="1" t="s">
        <v>93</v>
      </c>
      <c r="I7577" s="1" t="n">
        <v>5272</v>
      </c>
      <c r="J7577" s="1" t="n">
        <v>100002</v>
      </c>
      <c r="K7577" s="1" t="n">
        <v>3</v>
      </c>
      <c r="L7577" s="1" t="s">
        <v>3872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7" t="n">
        <v>46211</v>
      </c>
      <c r="C7578" s="1" t="n">
        <v>22</v>
      </c>
      <c r="D7578" s="1" t="s">
        <v>3850</v>
      </c>
      <c r="E7578" s="1" t="n">
        <v>33</v>
      </c>
      <c r="F7578" s="1" t="s">
        <v>93</v>
      </c>
      <c r="I7578" s="1" t="n">
        <v>5272</v>
      </c>
      <c r="J7578" s="1" t="n">
        <v>100003</v>
      </c>
      <c r="K7578" s="1" t="n">
        <v>4</v>
      </c>
      <c r="L7578" s="1" t="s">
        <v>3873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7" t="n">
        <v>46211</v>
      </c>
      <c r="C7579" s="1" t="n">
        <v>22</v>
      </c>
      <c r="D7579" s="1" t="s">
        <v>3850</v>
      </c>
      <c r="E7579" s="1" t="n">
        <v>33</v>
      </c>
      <c r="F7579" s="1" t="s">
        <v>93</v>
      </c>
      <c r="I7579" s="1" t="n">
        <v>5272</v>
      </c>
      <c r="J7579" s="1" t="n">
        <v>100004</v>
      </c>
      <c r="K7579" s="1" t="n">
        <v>5</v>
      </c>
      <c r="L7579" s="1" t="s">
        <v>3852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7" t="n">
        <v>46211</v>
      </c>
      <c r="C7580" s="1" t="n">
        <v>22</v>
      </c>
      <c r="D7580" s="1" t="s">
        <v>3850</v>
      </c>
      <c r="E7580" s="1" t="n">
        <v>33</v>
      </c>
      <c r="F7580" s="1" t="s">
        <v>93</v>
      </c>
      <c r="I7580" s="1" t="n">
        <v>5272</v>
      </c>
      <c r="J7580" s="1" t="n">
        <v>100040</v>
      </c>
      <c r="K7580" s="1" t="n">
        <v>41</v>
      </c>
      <c r="L7580" s="1" t="s">
        <v>3874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7" t="n">
        <v>46211</v>
      </c>
      <c r="C7581" s="1" t="n">
        <v>22</v>
      </c>
      <c r="D7581" s="1" t="s">
        <v>3850</v>
      </c>
      <c r="E7581" s="1" t="n">
        <v>33</v>
      </c>
      <c r="F7581" s="1" t="s">
        <v>93</v>
      </c>
      <c r="I7581" s="1" t="n">
        <v>5272</v>
      </c>
      <c r="J7581" s="1" t="n">
        <v>100520</v>
      </c>
      <c r="K7581" s="1" t="n">
        <v>507</v>
      </c>
      <c r="L7581" s="1" t="s">
        <v>3868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7" t="n">
        <v>46211</v>
      </c>
      <c r="C7582" s="1" t="n">
        <v>22</v>
      </c>
      <c r="D7582" s="1" t="s">
        <v>3850</v>
      </c>
      <c r="E7582" s="1" t="n">
        <v>33</v>
      </c>
      <c r="F7582" s="1" t="s">
        <v>93</v>
      </c>
      <c r="I7582" s="1" t="n">
        <v>5272</v>
      </c>
      <c r="J7582" s="1" t="n">
        <v>110455</v>
      </c>
      <c r="K7582" s="1" t="n">
        <v>53212</v>
      </c>
      <c r="L7582" s="1" t="s">
        <v>3870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7" t="n">
        <v>46211</v>
      </c>
      <c r="C7583" s="1" t="n">
        <v>22</v>
      </c>
      <c r="D7583" s="1" t="s">
        <v>3850</v>
      </c>
      <c r="E7583" s="1" t="n">
        <v>33</v>
      </c>
      <c r="F7583" s="1" t="s">
        <v>93</v>
      </c>
      <c r="I7583" s="1" t="n">
        <v>5274</v>
      </c>
      <c r="J7583" s="1" t="n">
        <v>100000</v>
      </c>
      <c r="K7583" s="1" t="n">
        <v>1</v>
      </c>
      <c r="L7583" s="1" t="s">
        <v>3851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7" t="n">
        <v>46211</v>
      </c>
      <c r="C7584" s="1" t="n">
        <v>22</v>
      </c>
      <c r="D7584" s="1" t="s">
        <v>3850</v>
      </c>
      <c r="E7584" s="1" t="n">
        <v>33</v>
      </c>
      <c r="F7584" s="1" t="s">
        <v>93</v>
      </c>
      <c r="I7584" s="1" t="n">
        <v>5274</v>
      </c>
      <c r="J7584" s="1" t="n">
        <v>100004</v>
      </c>
      <c r="K7584" s="1" t="n">
        <v>5</v>
      </c>
      <c r="L7584" s="1" t="s">
        <v>3852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7" t="n">
        <v>46211</v>
      </c>
      <c r="C7585" s="1" t="n">
        <v>22</v>
      </c>
      <c r="D7585" s="1" t="s">
        <v>3850</v>
      </c>
      <c r="E7585" s="1" t="n">
        <v>33</v>
      </c>
      <c r="F7585" s="1" t="s">
        <v>93</v>
      </c>
      <c r="I7585" s="1" t="n">
        <v>5274</v>
      </c>
      <c r="J7585" s="1" t="n">
        <v>100006</v>
      </c>
      <c r="K7585" s="1" t="n">
        <v>7</v>
      </c>
      <c r="L7585" s="1" t="s">
        <v>3853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7" t="n">
        <v>46211</v>
      </c>
      <c r="C7586" s="1" t="n">
        <v>22</v>
      </c>
      <c r="D7586" s="1" t="s">
        <v>3850</v>
      </c>
      <c r="E7586" s="1" t="n">
        <v>33</v>
      </c>
      <c r="F7586" s="1" t="s">
        <v>93</v>
      </c>
      <c r="I7586" s="1" t="n">
        <v>5274</v>
      </c>
      <c r="J7586" s="1" t="n">
        <v>100007</v>
      </c>
      <c r="K7586" s="1" t="n">
        <v>8</v>
      </c>
      <c r="L7586" s="1" t="s">
        <v>3854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7" t="n">
        <v>46211</v>
      </c>
      <c r="C7587" s="1" t="n">
        <v>22</v>
      </c>
      <c r="D7587" s="1" t="s">
        <v>3850</v>
      </c>
      <c r="E7587" s="1" t="n">
        <v>33</v>
      </c>
      <c r="F7587" s="1" t="s">
        <v>93</v>
      </c>
      <c r="I7587" s="1" t="n">
        <v>5274</v>
      </c>
      <c r="J7587" s="1" t="n">
        <v>100008</v>
      </c>
      <c r="K7587" s="1" t="n">
        <v>9</v>
      </c>
      <c r="L7587" s="1" t="s">
        <v>3855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7" t="n">
        <v>46211</v>
      </c>
      <c r="C7588" s="1" t="n">
        <v>22</v>
      </c>
      <c r="D7588" s="1" t="s">
        <v>3850</v>
      </c>
      <c r="E7588" s="1" t="n">
        <v>33</v>
      </c>
      <c r="F7588" s="1" t="s">
        <v>93</v>
      </c>
      <c r="I7588" s="1" t="n">
        <v>5274</v>
      </c>
      <c r="J7588" s="1" t="n">
        <v>100011</v>
      </c>
      <c r="K7588" s="1" t="n">
        <v>12</v>
      </c>
      <c r="L7588" s="1" t="s">
        <v>3856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7" t="n">
        <v>46211</v>
      </c>
      <c r="C7589" s="1" t="n">
        <v>22</v>
      </c>
      <c r="D7589" s="1" t="s">
        <v>3850</v>
      </c>
      <c r="E7589" s="1" t="n">
        <v>33</v>
      </c>
      <c r="F7589" s="1" t="s">
        <v>93</v>
      </c>
      <c r="I7589" s="1" t="n">
        <v>5274</v>
      </c>
      <c r="J7589" s="1" t="n">
        <v>100012</v>
      </c>
      <c r="K7589" s="1" t="n">
        <v>13</v>
      </c>
      <c r="L7589" s="1" t="s">
        <v>3857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7" t="n">
        <v>46211</v>
      </c>
      <c r="C7590" s="1" t="n">
        <v>22</v>
      </c>
      <c r="D7590" s="1" t="s">
        <v>3850</v>
      </c>
      <c r="E7590" s="1" t="n">
        <v>33</v>
      </c>
      <c r="F7590" s="1" t="s">
        <v>93</v>
      </c>
      <c r="I7590" s="1" t="n">
        <v>5274</v>
      </c>
      <c r="J7590" s="1" t="n">
        <v>100013</v>
      </c>
      <c r="K7590" s="1" t="n">
        <v>14</v>
      </c>
      <c r="L7590" s="1" t="s">
        <v>3858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7" t="n">
        <v>46211</v>
      </c>
      <c r="C7591" s="1" t="n">
        <v>22</v>
      </c>
      <c r="D7591" s="1" t="s">
        <v>3850</v>
      </c>
      <c r="E7591" s="1" t="n">
        <v>33</v>
      </c>
      <c r="F7591" s="1" t="s">
        <v>93</v>
      </c>
      <c r="I7591" s="1" t="n">
        <v>5274</v>
      </c>
      <c r="J7591" s="1" t="n">
        <v>100014</v>
      </c>
      <c r="K7591" s="1" t="n">
        <v>15</v>
      </c>
      <c r="L7591" s="1" t="s">
        <v>3859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7" t="n">
        <v>46211</v>
      </c>
      <c r="C7592" s="1" t="n">
        <v>22</v>
      </c>
      <c r="D7592" s="1" t="s">
        <v>3850</v>
      </c>
      <c r="E7592" s="1" t="n">
        <v>33</v>
      </c>
      <c r="F7592" s="1" t="s">
        <v>93</v>
      </c>
      <c r="I7592" s="1" t="n">
        <v>5274</v>
      </c>
      <c r="J7592" s="1" t="n">
        <v>100015</v>
      </c>
      <c r="K7592" s="1" t="n">
        <v>16</v>
      </c>
      <c r="L7592" s="1" t="s">
        <v>3860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7" t="n">
        <v>46211</v>
      </c>
      <c r="C7593" s="1" t="n">
        <v>22</v>
      </c>
      <c r="D7593" s="1" t="s">
        <v>3850</v>
      </c>
      <c r="E7593" s="1" t="n">
        <v>33</v>
      </c>
      <c r="F7593" s="1" t="s">
        <v>93</v>
      </c>
      <c r="I7593" s="1" t="n">
        <v>5274</v>
      </c>
      <c r="J7593" s="1" t="n">
        <v>100016</v>
      </c>
      <c r="K7593" s="1" t="n">
        <v>17</v>
      </c>
      <c r="L7593" s="1" t="s">
        <v>3861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7" t="n">
        <v>46211</v>
      </c>
      <c r="C7594" s="1" t="n">
        <v>22</v>
      </c>
      <c r="D7594" s="1" t="s">
        <v>3850</v>
      </c>
      <c r="E7594" s="1" t="n">
        <v>33</v>
      </c>
      <c r="F7594" s="1" t="s">
        <v>93</v>
      </c>
      <c r="I7594" s="1" t="n">
        <v>5274</v>
      </c>
      <c r="J7594" s="1" t="n">
        <v>100017</v>
      </c>
      <c r="K7594" s="1" t="n">
        <v>18</v>
      </c>
      <c r="L7594" s="1" t="s">
        <v>3862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7" t="n">
        <v>46211</v>
      </c>
      <c r="C7595" s="1" t="n">
        <v>22</v>
      </c>
      <c r="D7595" s="1" t="s">
        <v>3850</v>
      </c>
      <c r="E7595" s="1" t="n">
        <v>33</v>
      </c>
      <c r="F7595" s="1" t="s">
        <v>93</v>
      </c>
      <c r="I7595" s="1" t="n">
        <v>5274</v>
      </c>
      <c r="J7595" s="1" t="n">
        <v>100019</v>
      </c>
      <c r="K7595" s="1" t="n">
        <v>20</v>
      </c>
      <c r="L7595" s="1" t="s">
        <v>3863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7" t="n">
        <v>46211</v>
      </c>
      <c r="C7596" s="1" t="n">
        <v>22</v>
      </c>
      <c r="D7596" s="1" t="s">
        <v>3850</v>
      </c>
      <c r="E7596" s="1" t="n">
        <v>33</v>
      </c>
      <c r="F7596" s="1" t="s">
        <v>93</v>
      </c>
      <c r="I7596" s="1" t="n">
        <v>5274</v>
      </c>
      <c r="J7596" s="1" t="n">
        <v>100020</v>
      </c>
      <c r="K7596" s="1" t="n">
        <v>21</v>
      </c>
      <c r="L7596" s="1" t="s">
        <v>3864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7" t="n">
        <v>46211</v>
      </c>
      <c r="C7597" s="1" t="n">
        <v>22</v>
      </c>
      <c r="D7597" s="1" t="s">
        <v>3850</v>
      </c>
      <c r="E7597" s="1" t="n">
        <v>33</v>
      </c>
      <c r="F7597" s="1" t="s">
        <v>93</v>
      </c>
      <c r="I7597" s="1" t="n">
        <v>5274</v>
      </c>
      <c r="J7597" s="1" t="n">
        <v>100053</v>
      </c>
      <c r="K7597" s="1" t="n">
        <v>54</v>
      </c>
      <c r="L7597" s="1" t="s">
        <v>3866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7" t="n">
        <v>46211</v>
      </c>
      <c r="C7598" s="1" t="n">
        <v>22</v>
      </c>
      <c r="D7598" s="1" t="s">
        <v>3850</v>
      </c>
      <c r="E7598" s="1" t="n">
        <v>33</v>
      </c>
      <c r="F7598" s="1" t="s">
        <v>93</v>
      </c>
      <c r="I7598" s="1" t="n">
        <v>5274</v>
      </c>
      <c r="J7598" s="1" t="n">
        <v>100638</v>
      </c>
      <c r="K7598" s="1" t="n">
        <v>508</v>
      </c>
      <c r="L7598" s="1" t="s">
        <v>3867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7" t="n">
        <v>46211</v>
      </c>
      <c r="C7599" s="1" t="n">
        <v>22</v>
      </c>
      <c r="D7599" s="1" t="s">
        <v>3850</v>
      </c>
      <c r="E7599" s="1" t="n">
        <v>33</v>
      </c>
      <c r="F7599" s="1" t="s">
        <v>93</v>
      </c>
      <c r="I7599" s="1" t="n">
        <v>5274</v>
      </c>
      <c r="J7599" s="1" t="n">
        <v>100520</v>
      </c>
      <c r="K7599" s="1" t="n">
        <v>507</v>
      </c>
      <c r="L7599" s="1" t="s">
        <v>3868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7" t="n">
        <v>46211</v>
      </c>
      <c r="C7600" s="1" t="n">
        <v>22</v>
      </c>
      <c r="D7600" s="1" t="s">
        <v>3850</v>
      </c>
      <c r="E7600" s="1" t="n">
        <v>33</v>
      </c>
      <c r="F7600" s="1" t="s">
        <v>93</v>
      </c>
      <c r="I7600" s="1" t="n">
        <v>5274</v>
      </c>
      <c r="J7600" s="1" t="n">
        <v>100319</v>
      </c>
      <c r="K7600" s="1" t="n">
        <v>73453</v>
      </c>
      <c r="L7600" s="1" t="s">
        <v>3869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7" t="n">
        <v>46211</v>
      </c>
      <c r="C7601" s="1" t="n">
        <v>22</v>
      </c>
      <c r="D7601" s="1" t="s">
        <v>3850</v>
      </c>
      <c r="E7601" s="1" t="n">
        <v>33</v>
      </c>
      <c r="F7601" s="1" t="s">
        <v>93</v>
      </c>
      <c r="I7601" s="1" t="n">
        <v>5274</v>
      </c>
      <c r="J7601" s="1" t="n">
        <v>110455</v>
      </c>
      <c r="K7601" s="1" t="n">
        <v>53212</v>
      </c>
      <c r="L7601" s="1" t="s">
        <v>3870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7" t="n">
        <v>46211</v>
      </c>
      <c r="C7602" s="1" t="n">
        <v>22</v>
      </c>
      <c r="D7602" s="1" t="s">
        <v>3850</v>
      </c>
      <c r="E7602" s="1" t="n">
        <v>33</v>
      </c>
      <c r="F7602" s="1" t="s">
        <v>93</v>
      </c>
      <c r="I7602" s="1" t="n">
        <v>5279</v>
      </c>
      <c r="J7602" s="1" t="n">
        <v>100000</v>
      </c>
      <c r="K7602" s="1" t="n">
        <v>1</v>
      </c>
      <c r="L7602" s="1" t="s">
        <v>3851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7" t="n">
        <v>46211</v>
      </c>
      <c r="C7603" s="1" t="n">
        <v>22</v>
      </c>
      <c r="D7603" s="1" t="s">
        <v>3850</v>
      </c>
      <c r="E7603" s="1" t="n">
        <v>33</v>
      </c>
      <c r="F7603" s="1" t="s">
        <v>93</v>
      </c>
      <c r="I7603" s="1" t="n">
        <v>5279</v>
      </c>
      <c r="J7603" s="1" t="n">
        <v>100001</v>
      </c>
      <c r="K7603" s="1" t="n">
        <v>2</v>
      </c>
      <c r="L7603" s="1" t="s">
        <v>4138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7" t="n">
        <v>46211</v>
      </c>
      <c r="C7604" s="1" t="n">
        <v>22</v>
      </c>
      <c r="D7604" s="1" t="s">
        <v>3850</v>
      </c>
      <c r="E7604" s="1" t="n">
        <v>33</v>
      </c>
      <c r="F7604" s="1" t="s">
        <v>93</v>
      </c>
      <c r="I7604" s="1" t="n">
        <v>5279</v>
      </c>
      <c r="J7604" s="1" t="n">
        <v>100002</v>
      </c>
      <c r="K7604" s="1" t="n">
        <v>3</v>
      </c>
      <c r="L7604" s="1" t="s">
        <v>3872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7" t="n">
        <v>46211</v>
      </c>
      <c r="C7605" s="1" t="n">
        <v>22</v>
      </c>
      <c r="D7605" s="1" t="s">
        <v>3850</v>
      </c>
      <c r="E7605" s="1" t="n">
        <v>33</v>
      </c>
      <c r="F7605" s="1" t="s">
        <v>93</v>
      </c>
      <c r="I7605" s="1" t="n">
        <v>5279</v>
      </c>
      <c r="J7605" s="1" t="n">
        <v>100003</v>
      </c>
      <c r="K7605" s="1" t="n">
        <v>4</v>
      </c>
      <c r="L7605" s="1" t="s">
        <v>3873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7" t="n">
        <v>46211</v>
      </c>
      <c r="C7606" s="1" t="n">
        <v>22</v>
      </c>
      <c r="D7606" s="1" t="s">
        <v>3850</v>
      </c>
      <c r="E7606" s="1" t="n">
        <v>33</v>
      </c>
      <c r="F7606" s="1" t="s">
        <v>93</v>
      </c>
      <c r="I7606" s="1" t="n">
        <v>5279</v>
      </c>
      <c r="J7606" s="1" t="n">
        <v>100004</v>
      </c>
      <c r="K7606" s="1" t="n">
        <v>5</v>
      </c>
      <c r="L7606" s="1" t="s">
        <v>3852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7" t="n">
        <v>46211</v>
      </c>
      <c r="C7607" s="1" t="n">
        <v>22</v>
      </c>
      <c r="D7607" s="1" t="s">
        <v>3850</v>
      </c>
      <c r="E7607" s="1" t="n">
        <v>33</v>
      </c>
      <c r="F7607" s="1" t="s">
        <v>93</v>
      </c>
      <c r="I7607" s="1" t="n">
        <v>5279</v>
      </c>
      <c r="J7607" s="1" t="n">
        <v>100040</v>
      </c>
      <c r="K7607" s="1" t="n">
        <v>41</v>
      </c>
      <c r="L7607" s="1" t="s">
        <v>3874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7" t="n">
        <v>46211</v>
      </c>
      <c r="C7608" s="1" t="n">
        <v>22</v>
      </c>
      <c r="D7608" s="1" t="s">
        <v>3850</v>
      </c>
      <c r="E7608" s="1" t="n">
        <v>33</v>
      </c>
      <c r="F7608" s="1" t="s">
        <v>93</v>
      </c>
      <c r="I7608" s="1" t="n">
        <v>5279</v>
      </c>
      <c r="J7608" s="1" t="n">
        <v>100520</v>
      </c>
      <c r="K7608" s="1" t="n">
        <v>507</v>
      </c>
      <c r="L7608" s="1" t="s">
        <v>3868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7" t="n">
        <v>46211</v>
      </c>
      <c r="C7609" s="1" t="n">
        <v>22</v>
      </c>
      <c r="D7609" s="1" t="s">
        <v>3850</v>
      </c>
      <c r="E7609" s="1" t="n">
        <v>33</v>
      </c>
      <c r="F7609" s="1" t="s">
        <v>93</v>
      </c>
      <c r="I7609" s="1" t="n">
        <v>5279</v>
      </c>
      <c r="J7609" s="1" t="n">
        <v>110455</v>
      </c>
      <c r="K7609" s="1" t="n">
        <v>53212</v>
      </c>
      <c r="L7609" s="1" t="s">
        <v>3870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7" t="n">
        <v>46211</v>
      </c>
      <c r="C7610" s="1" t="n">
        <v>22</v>
      </c>
      <c r="D7610" s="1" t="s">
        <v>3850</v>
      </c>
      <c r="E7610" s="1" t="n">
        <v>33</v>
      </c>
      <c r="F7610" s="1" t="s">
        <v>93</v>
      </c>
      <c r="I7610" s="1" t="n">
        <v>5281</v>
      </c>
      <c r="J7610" s="1" t="n">
        <v>100000</v>
      </c>
      <c r="K7610" s="1" t="n">
        <v>1</v>
      </c>
      <c r="L7610" s="1" t="s">
        <v>3851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7" t="n">
        <v>46211</v>
      </c>
      <c r="C7611" s="1" t="n">
        <v>22</v>
      </c>
      <c r="D7611" s="1" t="s">
        <v>3850</v>
      </c>
      <c r="E7611" s="1" t="n">
        <v>33</v>
      </c>
      <c r="F7611" s="1" t="s">
        <v>93</v>
      </c>
      <c r="I7611" s="1" t="n">
        <v>5281</v>
      </c>
      <c r="J7611" s="1" t="n">
        <v>100006</v>
      </c>
      <c r="K7611" s="1" t="n">
        <v>7</v>
      </c>
      <c r="L7611" s="1" t="s">
        <v>3853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7" t="n">
        <v>46211</v>
      </c>
      <c r="C7612" s="1" t="n">
        <v>22</v>
      </c>
      <c r="D7612" s="1" t="s">
        <v>3850</v>
      </c>
      <c r="E7612" s="1" t="n">
        <v>33</v>
      </c>
      <c r="F7612" s="1" t="s">
        <v>93</v>
      </c>
      <c r="I7612" s="1" t="n">
        <v>5281</v>
      </c>
      <c r="J7612" s="1" t="n">
        <v>100007</v>
      </c>
      <c r="K7612" s="1" t="n">
        <v>8</v>
      </c>
      <c r="L7612" s="1" t="s">
        <v>3854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7" t="n">
        <v>46211</v>
      </c>
      <c r="C7613" s="1" t="n">
        <v>22</v>
      </c>
      <c r="D7613" s="1" t="s">
        <v>3850</v>
      </c>
      <c r="E7613" s="1" t="n">
        <v>33</v>
      </c>
      <c r="F7613" s="1" t="s">
        <v>93</v>
      </c>
      <c r="I7613" s="1" t="n">
        <v>5281</v>
      </c>
      <c r="J7613" s="1" t="n">
        <v>100008</v>
      </c>
      <c r="K7613" s="1" t="n">
        <v>9</v>
      </c>
      <c r="L7613" s="1" t="s">
        <v>3855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7" t="n">
        <v>46211</v>
      </c>
      <c r="C7614" s="1" t="n">
        <v>22</v>
      </c>
      <c r="D7614" s="1" t="s">
        <v>3850</v>
      </c>
      <c r="E7614" s="1" t="n">
        <v>33</v>
      </c>
      <c r="F7614" s="1" t="s">
        <v>93</v>
      </c>
      <c r="I7614" s="1" t="n">
        <v>5281</v>
      </c>
      <c r="J7614" s="1" t="n">
        <v>100011</v>
      </c>
      <c r="K7614" s="1" t="n">
        <v>12</v>
      </c>
      <c r="L7614" s="1" t="s">
        <v>3856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7" t="n">
        <v>46211</v>
      </c>
      <c r="C7615" s="1" t="n">
        <v>22</v>
      </c>
      <c r="D7615" s="1" t="s">
        <v>3850</v>
      </c>
      <c r="E7615" s="1" t="n">
        <v>33</v>
      </c>
      <c r="F7615" s="1" t="s">
        <v>93</v>
      </c>
      <c r="I7615" s="1" t="n">
        <v>5281</v>
      </c>
      <c r="J7615" s="1" t="n">
        <v>100012</v>
      </c>
      <c r="K7615" s="1" t="n">
        <v>13</v>
      </c>
      <c r="L7615" s="1" t="s">
        <v>3857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7" t="n">
        <v>46211</v>
      </c>
      <c r="C7616" s="1" t="n">
        <v>22</v>
      </c>
      <c r="D7616" s="1" t="s">
        <v>3850</v>
      </c>
      <c r="E7616" s="1" t="n">
        <v>33</v>
      </c>
      <c r="F7616" s="1" t="s">
        <v>93</v>
      </c>
      <c r="I7616" s="1" t="n">
        <v>5281</v>
      </c>
      <c r="J7616" s="1" t="n">
        <v>100013</v>
      </c>
      <c r="K7616" s="1" t="n">
        <v>14</v>
      </c>
      <c r="L7616" s="1" t="s">
        <v>3858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7" t="n">
        <v>46211</v>
      </c>
      <c r="C7617" s="1" t="n">
        <v>22</v>
      </c>
      <c r="D7617" s="1" t="s">
        <v>3850</v>
      </c>
      <c r="E7617" s="1" t="n">
        <v>33</v>
      </c>
      <c r="F7617" s="1" t="s">
        <v>93</v>
      </c>
      <c r="I7617" s="1" t="n">
        <v>5281</v>
      </c>
      <c r="J7617" s="1" t="n">
        <v>100014</v>
      </c>
      <c r="K7617" s="1" t="n">
        <v>15</v>
      </c>
      <c r="L7617" s="1" t="s">
        <v>3859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7" t="n">
        <v>46211</v>
      </c>
      <c r="C7618" s="1" t="n">
        <v>22</v>
      </c>
      <c r="D7618" s="1" t="s">
        <v>3850</v>
      </c>
      <c r="E7618" s="1" t="n">
        <v>33</v>
      </c>
      <c r="F7618" s="1" t="s">
        <v>93</v>
      </c>
      <c r="I7618" s="1" t="n">
        <v>5281</v>
      </c>
      <c r="J7618" s="1" t="n">
        <v>100015</v>
      </c>
      <c r="K7618" s="1" t="n">
        <v>16</v>
      </c>
      <c r="L7618" s="1" t="s">
        <v>3860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7" t="n">
        <v>46211</v>
      </c>
      <c r="C7619" s="1" t="n">
        <v>22</v>
      </c>
      <c r="D7619" s="1" t="s">
        <v>3850</v>
      </c>
      <c r="E7619" s="1" t="n">
        <v>33</v>
      </c>
      <c r="F7619" s="1" t="s">
        <v>93</v>
      </c>
      <c r="I7619" s="1" t="n">
        <v>5281</v>
      </c>
      <c r="J7619" s="1" t="n">
        <v>100016</v>
      </c>
      <c r="K7619" s="1" t="n">
        <v>17</v>
      </c>
      <c r="L7619" s="1" t="s">
        <v>3861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7" t="n">
        <v>46211</v>
      </c>
      <c r="C7620" s="1" t="n">
        <v>22</v>
      </c>
      <c r="D7620" s="1" t="s">
        <v>3850</v>
      </c>
      <c r="E7620" s="1" t="n">
        <v>33</v>
      </c>
      <c r="F7620" s="1" t="s">
        <v>93</v>
      </c>
      <c r="I7620" s="1" t="n">
        <v>5281</v>
      </c>
      <c r="J7620" s="1" t="n">
        <v>100017</v>
      </c>
      <c r="K7620" s="1" t="n">
        <v>18</v>
      </c>
      <c r="L7620" s="1" t="s">
        <v>3862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7" t="n">
        <v>46211</v>
      </c>
      <c r="C7621" s="1" t="n">
        <v>22</v>
      </c>
      <c r="D7621" s="1" t="s">
        <v>3850</v>
      </c>
      <c r="E7621" s="1" t="n">
        <v>33</v>
      </c>
      <c r="F7621" s="1" t="s">
        <v>93</v>
      </c>
      <c r="I7621" s="1" t="n">
        <v>5281</v>
      </c>
      <c r="J7621" s="1" t="n">
        <v>100019</v>
      </c>
      <c r="K7621" s="1" t="n">
        <v>20</v>
      </c>
      <c r="L7621" s="1" t="s">
        <v>3863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7" t="n">
        <v>46211</v>
      </c>
      <c r="C7622" s="1" t="n">
        <v>22</v>
      </c>
      <c r="D7622" s="1" t="s">
        <v>3850</v>
      </c>
      <c r="E7622" s="1" t="n">
        <v>33</v>
      </c>
      <c r="F7622" s="1" t="s">
        <v>93</v>
      </c>
      <c r="I7622" s="1" t="n">
        <v>5281</v>
      </c>
      <c r="J7622" s="1" t="n">
        <v>100020</v>
      </c>
      <c r="K7622" s="1" t="n">
        <v>21</v>
      </c>
      <c r="L7622" s="1" t="s">
        <v>3864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7" t="n">
        <v>46211</v>
      </c>
      <c r="C7623" s="1" t="n">
        <v>22</v>
      </c>
      <c r="D7623" s="1" t="s">
        <v>3850</v>
      </c>
      <c r="E7623" s="1" t="n">
        <v>33</v>
      </c>
      <c r="F7623" s="1" t="s">
        <v>93</v>
      </c>
      <c r="I7623" s="1" t="n">
        <v>5281</v>
      </c>
      <c r="J7623" s="1" t="n">
        <v>100053</v>
      </c>
      <c r="K7623" s="1" t="n">
        <v>54</v>
      </c>
      <c r="L7623" s="1" t="s">
        <v>3866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7" t="n">
        <v>46211</v>
      </c>
      <c r="C7624" s="1" t="n">
        <v>22</v>
      </c>
      <c r="D7624" s="1" t="s">
        <v>3850</v>
      </c>
      <c r="E7624" s="1" t="n">
        <v>33</v>
      </c>
      <c r="F7624" s="1" t="s">
        <v>93</v>
      </c>
      <c r="I7624" s="1" t="n">
        <v>5281</v>
      </c>
      <c r="J7624" s="1" t="n">
        <v>100638</v>
      </c>
      <c r="K7624" s="1" t="n">
        <v>508</v>
      </c>
      <c r="L7624" s="1" t="s">
        <v>3867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7" t="n">
        <v>46211</v>
      </c>
      <c r="C7625" s="1" t="n">
        <v>22</v>
      </c>
      <c r="D7625" s="1" t="s">
        <v>3850</v>
      </c>
      <c r="E7625" s="1" t="n">
        <v>33</v>
      </c>
      <c r="F7625" s="1" t="s">
        <v>93</v>
      </c>
      <c r="I7625" s="1" t="n">
        <v>5281</v>
      </c>
      <c r="J7625" s="1" t="n">
        <v>100520</v>
      </c>
      <c r="K7625" s="1" t="n">
        <v>507</v>
      </c>
      <c r="L7625" s="1" t="s">
        <v>3868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7" t="n">
        <v>46211</v>
      </c>
      <c r="C7626" s="1" t="n">
        <v>22</v>
      </c>
      <c r="D7626" s="1" t="s">
        <v>3850</v>
      </c>
      <c r="E7626" s="1" t="n">
        <v>33</v>
      </c>
      <c r="F7626" s="1" t="s">
        <v>93</v>
      </c>
      <c r="I7626" s="1" t="n">
        <v>5281</v>
      </c>
      <c r="J7626" s="1" t="n">
        <v>100319</v>
      </c>
      <c r="K7626" s="1" t="n">
        <v>73453</v>
      </c>
      <c r="L7626" s="1" t="s">
        <v>3869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7" t="n">
        <v>46211</v>
      </c>
      <c r="C7627" s="1" t="n">
        <v>22</v>
      </c>
      <c r="D7627" s="1" t="s">
        <v>3850</v>
      </c>
      <c r="E7627" s="1" t="n">
        <v>33</v>
      </c>
      <c r="F7627" s="1" t="s">
        <v>93</v>
      </c>
      <c r="I7627" s="1" t="n">
        <v>5281</v>
      </c>
      <c r="J7627" s="1" t="n">
        <v>110455</v>
      </c>
      <c r="K7627" s="1" t="n">
        <v>53212</v>
      </c>
      <c r="L7627" s="1" t="s">
        <v>3870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7" t="n">
        <v>46211</v>
      </c>
      <c r="C7628" s="1" t="n">
        <v>100</v>
      </c>
      <c r="D7628" s="1" t="s">
        <v>3877</v>
      </c>
      <c r="E7628" s="1" t="n">
        <v>33</v>
      </c>
      <c r="F7628" s="1" t="s">
        <v>93</v>
      </c>
      <c r="I7628" s="1" t="n">
        <v>1369326</v>
      </c>
      <c r="J7628" s="1" t="n">
        <v>100000</v>
      </c>
      <c r="K7628" s="1" t="n">
        <v>1</v>
      </c>
      <c r="L7628" s="1" t="s">
        <v>3851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7" t="n">
        <v>46211</v>
      </c>
      <c r="C7629" s="1" t="n">
        <v>100</v>
      </c>
      <c r="D7629" s="1" t="s">
        <v>3877</v>
      </c>
      <c r="E7629" s="1" t="n">
        <v>33</v>
      </c>
      <c r="F7629" s="1" t="s">
        <v>93</v>
      </c>
      <c r="I7629" s="1" t="n">
        <v>1369326</v>
      </c>
      <c r="J7629" s="1" t="n">
        <v>100001</v>
      </c>
      <c r="K7629" s="1" t="n">
        <v>2</v>
      </c>
      <c r="L7629" s="1" t="s">
        <v>4138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7" t="n">
        <v>46211</v>
      </c>
      <c r="C7630" s="1" t="n">
        <v>100</v>
      </c>
      <c r="D7630" s="1" t="s">
        <v>3877</v>
      </c>
      <c r="E7630" s="1" t="n">
        <v>33</v>
      </c>
      <c r="F7630" s="1" t="s">
        <v>93</v>
      </c>
      <c r="I7630" s="1" t="n">
        <v>1369326</v>
      </c>
      <c r="J7630" s="1" t="n">
        <v>100002</v>
      </c>
      <c r="K7630" s="1" t="n">
        <v>3</v>
      </c>
      <c r="L7630" s="1" t="s">
        <v>3872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7" t="n">
        <v>46211</v>
      </c>
      <c r="C7631" s="1" t="n">
        <v>100</v>
      </c>
      <c r="D7631" s="1" t="s">
        <v>3877</v>
      </c>
      <c r="E7631" s="1" t="n">
        <v>33</v>
      </c>
      <c r="F7631" s="1" t="s">
        <v>93</v>
      </c>
      <c r="I7631" s="1" t="n">
        <v>1369326</v>
      </c>
      <c r="J7631" s="1" t="n">
        <v>100003</v>
      </c>
      <c r="K7631" s="1" t="n">
        <v>4</v>
      </c>
      <c r="L7631" s="1" t="s">
        <v>3873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7" t="n">
        <v>46211</v>
      </c>
      <c r="C7632" s="1" t="n">
        <v>100</v>
      </c>
      <c r="D7632" s="1" t="s">
        <v>3877</v>
      </c>
      <c r="E7632" s="1" t="n">
        <v>33</v>
      </c>
      <c r="F7632" s="1" t="s">
        <v>93</v>
      </c>
      <c r="I7632" s="1" t="n">
        <v>1369326</v>
      </c>
      <c r="J7632" s="1" t="n">
        <v>100004</v>
      </c>
      <c r="K7632" s="1" t="n">
        <v>5</v>
      </c>
      <c r="L7632" s="1" t="s">
        <v>3852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7" t="n">
        <v>46211</v>
      </c>
      <c r="C7633" s="1" t="n">
        <v>100</v>
      </c>
      <c r="D7633" s="1" t="s">
        <v>3877</v>
      </c>
      <c r="E7633" s="1" t="n">
        <v>33</v>
      </c>
      <c r="F7633" s="1" t="s">
        <v>93</v>
      </c>
      <c r="I7633" s="1" t="n">
        <v>1369326</v>
      </c>
      <c r="J7633" s="1" t="n">
        <v>100040</v>
      </c>
      <c r="K7633" s="1" t="n">
        <v>41</v>
      </c>
      <c r="L7633" s="1" t="s">
        <v>3874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7" t="n">
        <v>46211</v>
      </c>
      <c r="C7634" s="1" t="n">
        <v>100</v>
      </c>
      <c r="D7634" s="1" t="s">
        <v>3877</v>
      </c>
      <c r="E7634" s="1" t="n">
        <v>33</v>
      </c>
      <c r="F7634" s="1" t="s">
        <v>93</v>
      </c>
      <c r="I7634" s="1" t="n">
        <v>1369326</v>
      </c>
      <c r="J7634" s="1" t="n">
        <v>100520</v>
      </c>
      <c r="K7634" s="1" t="n">
        <v>507</v>
      </c>
      <c r="L7634" s="1" t="s">
        <v>3868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7" t="n">
        <v>46211</v>
      </c>
      <c r="C7635" s="1" t="n">
        <v>100</v>
      </c>
      <c r="D7635" s="1" t="s">
        <v>3877</v>
      </c>
      <c r="E7635" s="1" t="n">
        <v>33</v>
      </c>
      <c r="F7635" s="1" t="s">
        <v>93</v>
      </c>
      <c r="I7635" s="1" t="n">
        <v>1369326</v>
      </c>
      <c r="J7635" s="1" t="n">
        <v>110455</v>
      </c>
      <c r="K7635" s="1" t="n">
        <v>53212</v>
      </c>
      <c r="L7635" s="1" t="s">
        <v>3870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7" t="n">
        <v>46211</v>
      </c>
      <c r="C7636" s="1" t="n">
        <v>100</v>
      </c>
      <c r="D7636" s="1" t="s">
        <v>3877</v>
      </c>
      <c r="E7636" s="1" t="n">
        <v>33</v>
      </c>
      <c r="F7636" s="1" t="s">
        <v>93</v>
      </c>
      <c r="I7636" s="1" t="n">
        <v>1369331</v>
      </c>
      <c r="J7636" s="1" t="n">
        <v>100000</v>
      </c>
      <c r="K7636" s="1" t="n">
        <v>1</v>
      </c>
      <c r="L7636" s="1" t="s">
        <v>3851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7" t="n">
        <v>46211</v>
      </c>
      <c r="C7637" s="1" t="n">
        <v>100</v>
      </c>
      <c r="D7637" s="1" t="s">
        <v>3877</v>
      </c>
      <c r="E7637" s="1" t="n">
        <v>33</v>
      </c>
      <c r="F7637" s="1" t="s">
        <v>93</v>
      </c>
      <c r="I7637" s="1" t="n">
        <v>1369331</v>
      </c>
      <c r="J7637" s="1" t="n">
        <v>100004</v>
      </c>
      <c r="K7637" s="1" t="n">
        <v>5</v>
      </c>
      <c r="L7637" s="1" t="s">
        <v>3852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7" t="n">
        <v>46211</v>
      </c>
      <c r="C7638" s="1" t="n">
        <v>100</v>
      </c>
      <c r="D7638" s="1" t="s">
        <v>3877</v>
      </c>
      <c r="E7638" s="1" t="n">
        <v>33</v>
      </c>
      <c r="F7638" s="1" t="s">
        <v>93</v>
      </c>
      <c r="I7638" s="1" t="n">
        <v>1369331</v>
      </c>
      <c r="J7638" s="1" t="n">
        <v>100006</v>
      </c>
      <c r="K7638" s="1" t="n">
        <v>7</v>
      </c>
      <c r="L7638" s="1" t="s">
        <v>3853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7" t="n">
        <v>46211</v>
      </c>
      <c r="C7639" s="1" t="n">
        <v>100</v>
      </c>
      <c r="D7639" s="1" t="s">
        <v>3877</v>
      </c>
      <c r="E7639" s="1" t="n">
        <v>33</v>
      </c>
      <c r="F7639" s="1" t="s">
        <v>93</v>
      </c>
      <c r="I7639" s="1" t="n">
        <v>1369331</v>
      </c>
      <c r="J7639" s="1" t="n">
        <v>100007</v>
      </c>
      <c r="K7639" s="1" t="n">
        <v>8</v>
      </c>
      <c r="L7639" s="1" t="s">
        <v>3854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7" t="n">
        <v>46211</v>
      </c>
      <c r="C7640" s="1" t="n">
        <v>100</v>
      </c>
      <c r="D7640" s="1" t="s">
        <v>3877</v>
      </c>
      <c r="E7640" s="1" t="n">
        <v>33</v>
      </c>
      <c r="F7640" s="1" t="s">
        <v>93</v>
      </c>
      <c r="I7640" s="1" t="n">
        <v>1369331</v>
      </c>
      <c r="J7640" s="1" t="n">
        <v>100008</v>
      </c>
      <c r="K7640" s="1" t="n">
        <v>9</v>
      </c>
      <c r="L7640" s="1" t="s">
        <v>3855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7" t="n">
        <v>46211</v>
      </c>
      <c r="C7641" s="1" t="n">
        <v>100</v>
      </c>
      <c r="D7641" s="1" t="s">
        <v>3877</v>
      </c>
      <c r="E7641" s="1" t="n">
        <v>33</v>
      </c>
      <c r="F7641" s="1" t="s">
        <v>93</v>
      </c>
      <c r="I7641" s="1" t="n">
        <v>1369331</v>
      </c>
      <c r="J7641" s="1" t="n">
        <v>100011</v>
      </c>
      <c r="K7641" s="1" t="n">
        <v>12</v>
      </c>
      <c r="L7641" s="1" t="s">
        <v>3856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7" t="n">
        <v>46211</v>
      </c>
      <c r="C7642" s="1" t="n">
        <v>100</v>
      </c>
      <c r="D7642" s="1" t="s">
        <v>3877</v>
      </c>
      <c r="E7642" s="1" t="n">
        <v>33</v>
      </c>
      <c r="F7642" s="1" t="s">
        <v>93</v>
      </c>
      <c r="I7642" s="1" t="n">
        <v>1369331</v>
      </c>
      <c r="J7642" s="1" t="n">
        <v>100012</v>
      </c>
      <c r="K7642" s="1" t="n">
        <v>13</v>
      </c>
      <c r="L7642" s="1" t="s">
        <v>3857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7" t="n">
        <v>46211</v>
      </c>
      <c r="C7643" s="1" t="n">
        <v>100</v>
      </c>
      <c r="D7643" s="1" t="s">
        <v>3877</v>
      </c>
      <c r="E7643" s="1" t="n">
        <v>33</v>
      </c>
      <c r="F7643" s="1" t="s">
        <v>93</v>
      </c>
      <c r="I7643" s="1" t="n">
        <v>1369331</v>
      </c>
      <c r="J7643" s="1" t="n">
        <v>100013</v>
      </c>
      <c r="K7643" s="1" t="n">
        <v>14</v>
      </c>
      <c r="L7643" s="1" t="s">
        <v>3858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7" t="n">
        <v>46211</v>
      </c>
      <c r="C7644" s="1" t="n">
        <v>100</v>
      </c>
      <c r="D7644" s="1" t="s">
        <v>3877</v>
      </c>
      <c r="E7644" s="1" t="n">
        <v>33</v>
      </c>
      <c r="F7644" s="1" t="s">
        <v>93</v>
      </c>
      <c r="I7644" s="1" t="n">
        <v>1369331</v>
      </c>
      <c r="J7644" s="1" t="n">
        <v>100014</v>
      </c>
      <c r="K7644" s="1" t="n">
        <v>15</v>
      </c>
      <c r="L7644" s="1" t="s">
        <v>3859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7" t="n">
        <v>46211</v>
      </c>
      <c r="C7645" s="1" t="n">
        <v>100</v>
      </c>
      <c r="D7645" s="1" t="s">
        <v>3877</v>
      </c>
      <c r="E7645" s="1" t="n">
        <v>33</v>
      </c>
      <c r="F7645" s="1" t="s">
        <v>93</v>
      </c>
      <c r="I7645" s="1" t="n">
        <v>1369331</v>
      </c>
      <c r="J7645" s="1" t="n">
        <v>100015</v>
      </c>
      <c r="K7645" s="1" t="n">
        <v>16</v>
      </c>
      <c r="L7645" s="1" t="s">
        <v>3860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7" t="n">
        <v>46211</v>
      </c>
      <c r="C7646" s="1" t="n">
        <v>100</v>
      </c>
      <c r="D7646" s="1" t="s">
        <v>3877</v>
      </c>
      <c r="E7646" s="1" t="n">
        <v>33</v>
      </c>
      <c r="F7646" s="1" t="s">
        <v>93</v>
      </c>
      <c r="I7646" s="1" t="n">
        <v>1369331</v>
      </c>
      <c r="J7646" s="1" t="n">
        <v>100016</v>
      </c>
      <c r="K7646" s="1" t="n">
        <v>17</v>
      </c>
      <c r="L7646" s="1" t="s">
        <v>3861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7" t="n">
        <v>46211</v>
      </c>
      <c r="C7647" s="1" t="n">
        <v>100</v>
      </c>
      <c r="D7647" s="1" t="s">
        <v>3877</v>
      </c>
      <c r="E7647" s="1" t="n">
        <v>33</v>
      </c>
      <c r="F7647" s="1" t="s">
        <v>93</v>
      </c>
      <c r="I7647" s="1" t="n">
        <v>1369331</v>
      </c>
      <c r="J7647" s="1" t="n">
        <v>100017</v>
      </c>
      <c r="K7647" s="1" t="n">
        <v>18</v>
      </c>
      <c r="L7647" s="1" t="s">
        <v>3862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7" t="n">
        <v>46211</v>
      </c>
      <c r="C7648" s="1" t="n">
        <v>100</v>
      </c>
      <c r="D7648" s="1" t="s">
        <v>3877</v>
      </c>
      <c r="E7648" s="1" t="n">
        <v>33</v>
      </c>
      <c r="F7648" s="1" t="s">
        <v>93</v>
      </c>
      <c r="I7648" s="1" t="n">
        <v>1369331</v>
      </c>
      <c r="J7648" s="1" t="n">
        <v>100019</v>
      </c>
      <c r="K7648" s="1" t="n">
        <v>20</v>
      </c>
      <c r="L7648" s="1" t="s">
        <v>3863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7" t="n">
        <v>46211</v>
      </c>
      <c r="C7649" s="1" t="n">
        <v>100</v>
      </c>
      <c r="D7649" s="1" t="s">
        <v>3877</v>
      </c>
      <c r="E7649" s="1" t="n">
        <v>33</v>
      </c>
      <c r="F7649" s="1" t="s">
        <v>93</v>
      </c>
      <c r="I7649" s="1" t="n">
        <v>1369331</v>
      </c>
      <c r="J7649" s="1" t="n">
        <v>100020</v>
      </c>
      <c r="K7649" s="1" t="n">
        <v>21</v>
      </c>
      <c r="L7649" s="1" t="s">
        <v>3864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7" t="n">
        <v>46211</v>
      </c>
      <c r="C7650" s="1" t="n">
        <v>100</v>
      </c>
      <c r="D7650" s="1" t="s">
        <v>3877</v>
      </c>
      <c r="E7650" s="1" t="n">
        <v>33</v>
      </c>
      <c r="F7650" s="1" t="s">
        <v>93</v>
      </c>
      <c r="I7650" s="1" t="n">
        <v>1369331</v>
      </c>
      <c r="J7650" s="1" t="n">
        <v>100053</v>
      </c>
      <c r="K7650" s="1" t="n">
        <v>54</v>
      </c>
      <c r="L7650" s="1" t="s">
        <v>3866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7" t="n">
        <v>46211</v>
      </c>
      <c r="C7651" s="1" t="n">
        <v>100</v>
      </c>
      <c r="D7651" s="1" t="s">
        <v>3877</v>
      </c>
      <c r="E7651" s="1" t="n">
        <v>33</v>
      </c>
      <c r="F7651" s="1" t="s">
        <v>93</v>
      </c>
      <c r="I7651" s="1" t="n">
        <v>1369331</v>
      </c>
      <c r="J7651" s="1" t="n">
        <v>100638</v>
      </c>
      <c r="K7651" s="1" t="n">
        <v>508</v>
      </c>
      <c r="L7651" s="1" t="s">
        <v>3867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7" t="n">
        <v>46211</v>
      </c>
      <c r="C7652" s="1" t="n">
        <v>100</v>
      </c>
      <c r="D7652" s="1" t="s">
        <v>3877</v>
      </c>
      <c r="E7652" s="1" t="n">
        <v>33</v>
      </c>
      <c r="F7652" s="1" t="s">
        <v>93</v>
      </c>
      <c r="I7652" s="1" t="n">
        <v>1369331</v>
      </c>
      <c r="J7652" s="1" t="n">
        <v>100520</v>
      </c>
      <c r="K7652" s="1" t="n">
        <v>507</v>
      </c>
      <c r="L7652" s="1" t="s">
        <v>3868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7" t="n">
        <v>46211</v>
      </c>
      <c r="C7653" s="1" t="n">
        <v>100</v>
      </c>
      <c r="D7653" s="1" t="s">
        <v>3877</v>
      </c>
      <c r="E7653" s="1" t="n">
        <v>33</v>
      </c>
      <c r="F7653" s="1" t="s">
        <v>93</v>
      </c>
      <c r="I7653" s="1" t="n">
        <v>1369331</v>
      </c>
      <c r="J7653" s="1" t="n">
        <v>100319</v>
      </c>
      <c r="K7653" s="1" t="n">
        <v>73453</v>
      </c>
      <c r="L7653" s="1" t="s">
        <v>3869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7" t="n">
        <v>46211</v>
      </c>
      <c r="C7654" s="1" t="n">
        <v>100</v>
      </c>
      <c r="D7654" s="1" t="s">
        <v>3877</v>
      </c>
      <c r="E7654" s="1" t="n">
        <v>33</v>
      </c>
      <c r="F7654" s="1" t="s">
        <v>93</v>
      </c>
      <c r="I7654" s="1" t="n">
        <v>1369331</v>
      </c>
      <c r="J7654" s="1" t="n">
        <v>110455</v>
      </c>
      <c r="K7654" s="1" t="n">
        <v>53212</v>
      </c>
      <c r="L7654" s="1" t="s">
        <v>3870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7" t="n">
        <v>46211</v>
      </c>
      <c r="C7655" s="1" t="n">
        <v>100</v>
      </c>
      <c r="D7655" s="1" t="s">
        <v>3877</v>
      </c>
      <c r="E7655" s="1" t="n">
        <v>33</v>
      </c>
      <c r="F7655" s="1" t="s">
        <v>93</v>
      </c>
      <c r="I7655" s="1" t="n">
        <v>1370534</v>
      </c>
      <c r="J7655" s="1" t="n">
        <v>100000</v>
      </c>
      <c r="K7655" s="1" t="n">
        <v>1</v>
      </c>
      <c r="L7655" s="1" t="s">
        <v>3851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7" t="n">
        <v>46211</v>
      </c>
      <c r="C7656" s="1" t="n">
        <v>100</v>
      </c>
      <c r="D7656" s="1" t="s">
        <v>3877</v>
      </c>
      <c r="E7656" s="1" t="n">
        <v>33</v>
      </c>
      <c r="F7656" s="1" t="s">
        <v>93</v>
      </c>
      <c r="I7656" s="1" t="n">
        <v>1370534</v>
      </c>
      <c r="J7656" s="1" t="n">
        <v>100001</v>
      </c>
      <c r="K7656" s="1" t="n">
        <v>2</v>
      </c>
      <c r="L7656" s="1" t="s">
        <v>4138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7" t="n">
        <v>46211</v>
      </c>
      <c r="C7657" s="1" t="n">
        <v>100</v>
      </c>
      <c r="D7657" s="1" t="s">
        <v>3877</v>
      </c>
      <c r="E7657" s="1" t="n">
        <v>33</v>
      </c>
      <c r="F7657" s="1" t="s">
        <v>93</v>
      </c>
      <c r="I7657" s="1" t="n">
        <v>1370534</v>
      </c>
      <c r="J7657" s="1" t="n">
        <v>100002</v>
      </c>
      <c r="K7657" s="1" t="n">
        <v>3</v>
      </c>
      <c r="L7657" s="1" t="s">
        <v>3872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7" t="n">
        <v>46211</v>
      </c>
      <c r="C7658" s="1" t="n">
        <v>100</v>
      </c>
      <c r="D7658" s="1" t="s">
        <v>3877</v>
      </c>
      <c r="E7658" s="1" t="n">
        <v>33</v>
      </c>
      <c r="F7658" s="1" t="s">
        <v>93</v>
      </c>
      <c r="I7658" s="1" t="n">
        <v>1370534</v>
      </c>
      <c r="J7658" s="1" t="n">
        <v>100003</v>
      </c>
      <c r="K7658" s="1" t="n">
        <v>4</v>
      </c>
      <c r="L7658" s="1" t="s">
        <v>3873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7" t="n">
        <v>46211</v>
      </c>
      <c r="C7659" s="1" t="n">
        <v>100</v>
      </c>
      <c r="D7659" s="1" t="s">
        <v>3877</v>
      </c>
      <c r="E7659" s="1" t="n">
        <v>33</v>
      </c>
      <c r="F7659" s="1" t="s">
        <v>93</v>
      </c>
      <c r="I7659" s="1" t="n">
        <v>1370534</v>
      </c>
      <c r="J7659" s="1" t="n">
        <v>100004</v>
      </c>
      <c r="K7659" s="1" t="n">
        <v>5</v>
      </c>
      <c r="L7659" s="1" t="s">
        <v>3852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7" t="n">
        <v>46211</v>
      </c>
      <c r="C7660" s="1" t="n">
        <v>100</v>
      </c>
      <c r="D7660" s="1" t="s">
        <v>3877</v>
      </c>
      <c r="E7660" s="1" t="n">
        <v>33</v>
      </c>
      <c r="F7660" s="1" t="s">
        <v>93</v>
      </c>
      <c r="I7660" s="1" t="n">
        <v>1370534</v>
      </c>
      <c r="J7660" s="1" t="n">
        <v>100040</v>
      </c>
      <c r="K7660" s="1" t="n">
        <v>41</v>
      </c>
      <c r="L7660" s="1" t="s">
        <v>3874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7" t="n">
        <v>46211</v>
      </c>
      <c r="C7661" s="1" t="n">
        <v>100</v>
      </c>
      <c r="D7661" s="1" t="s">
        <v>3877</v>
      </c>
      <c r="E7661" s="1" t="n">
        <v>33</v>
      </c>
      <c r="F7661" s="1" t="s">
        <v>93</v>
      </c>
      <c r="I7661" s="1" t="n">
        <v>1370534</v>
      </c>
      <c r="J7661" s="1" t="n">
        <v>100520</v>
      </c>
      <c r="K7661" s="1" t="n">
        <v>507</v>
      </c>
      <c r="L7661" s="1" t="s">
        <v>3868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7" t="n">
        <v>46211</v>
      </c>
      <c r="C7662" s="1" t="n">
        <v>100</v>
      </c>
      <c r="D7662" s="1" t="s">
        <v>3877</v>
      </c>
      <c r="E7662" s="1" t="n">
        <v>33</v>
      </c>
      <c r="F7662" s="1" t="s">
        <v>93</v>
      </c>
      <c r="I7662" s="1" t="n">
        <v>1370534</v>
      </c>
      <c r="J7662" s="1" t="n">
        <v>110455</v>
      </c>
      <c r="K7662" s="1" t="n">
        <v>53212</v>
      </c>
      <c r="L7662" s="1" t="s">
        <v>3870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7" t="n">
        <v>46211</v>
      </c>
      <c r="C7663" s="1" t="n">
        <v>100</v>
      </c>
      <c r="D7663" s="1" t="s">
        <v>3877</v>
      </c>
      <c r="E7663" s="1" t="n">
        <v>33</v>
      </c>
      <c r="F7663" s="1" t="s">
        <v>93</v>
      </c>
      <c r="I7663" s="1" t="n">
        <v>1370540</v>
      </c>
      <c r="J7663" s="1" t="n">
        <v>100000</v>
      </c>
      <c r="K7663" s="1" t="n">
        <v>1</v>
      </c>
      <c r="L7663" s="1" t="s">
        <v>3851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7" t="n">
        <v>46211</v>
      </c>
      <c r="C7664" s="1" t="n">
        <v>100</v>
      </c>
      <c r="D7664" s="1" t="s">
        <v>3877</v>
      </c>
      <c r="E7664" s="1" t="n">
        <v>33</v>
      </c>
      <c r="F7664" s="1" t="s">
        <v>93</v>
      </c>
      <c r="I7664" s="1" t="n">
        <v>1370540</v>
      </c>
      <c r="J7664" s="1" t="n">
        <v>100006</v>
      </c>
      <c r="K7664" s="1" t="n">
        <v>7</v>
      </c>
      <c r="L7664" s="1" t="s">
        <v>3853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7" t="n">
        <v>46211</v>
      </c>
      <c r="C7665" s="1" t="n">
        <v>100</v>
      </c>
      <c r="D7665" s="1" t="s">
        <v>3877</v>
      </c>
      <c r="E7665" s="1" t="n">
        <v>33</v>
      </c>
      <c r="F7665" s="1" t="s">
        <v>93</v>
      </c>
      <c r="I7665" s="1" t="n">
        <v>1370540</v>
      </c>
      <c r="J7665" s="1" t="n">
        <v>100007</v>
      </c>
      <c r="K7665" s="1" t="n">
        <v>8</v>
      </c>
      <c r="L7665" s="1" t="s">
        <v>3854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7" t="n">
        <v>46211</v>
      </c>
      <c r="C7666" s="1" t="n">
        <v>100</v>
      </c>
      <c r="D7666" s="1" t="s">
        <v>3877</v>
      </c>
      <c r="E7666" s="1" t="n">
        <v>33</v>
      </c>
      <c r="F7666" s="1" t="s">
        <v>93</v>
      </c>
      <c r="I7666" s="1" t="n">
        <v>1370540</v>
      </c>
      <c r="J7666" s="1" t="n">
        <v>100008</v>
      </c>
      <c r="K7666" s="1" t="n">
        <v>9</v>
      </c>
      <c r="L7666" s="1" t="s">
        <v>3855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7" t="n">
        <v>46211</v>
      </c>
      <c r="C7667" s="1" t="n">
        <v>100</v>
      </c>
      <c r="D7667" s="1" t="s">
        <v>3877</v>
      </c>
      <c r="E7667" s="1" t="n">
        <v>33</v>
      </c>
      <c r="F7667" s="1" t="s">
        <v>93</v>
      </c>
      <c r="I7667" s="1" t="n">
        <v>1370540</v>
      </c>
      <c r="J7667" s="1" t="n">
        <v>100011</v>
      </c>
      <c r="K7667" s="1" t="n">
        <v>12</v>
      </c>
      <c r="L7667" s="1" t="s">
        <v>3856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7" t="n">
        <v>46211</v>
      </c>
      <c r="C7668" s="1" t="n">
        <v>100</v>
      </c>
      <c r="D7668" s="1" t="s">
        <v>3877</v>
      </c>
      <c r="E7668" s="1" t="n">
        <v>33</v>
      </c>
      <c r="F7668" s="1" t="s">
        <v>93</v>
      </c>
      <c r="I7668" s="1" t="n">
        <v>1370540</v>
      </c>
      <c r="J7668" s="1" t="n">
        <v>100012</v>
      </c>
      <c r="K7668" s="1" t="n">
        <v>13</v>
      </c>
      <c r="L7668" s="1" t="s">
        <v>3857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7" t="n">
        <v>46211</v>
      </c>
      <c r="C7669" s="1" t="n">
        <v>100</v>
      </c>
      <c r="D7669" s="1" t="s">
        <v>3877</v>
      </c>
      <c r="E7669" s="1" t="n">
        <v>33</v>
      </c>
      <c r="F7669" s="1" t="s">
        <v>93</v>
      </c>
      <c r="I7669" s="1" t="n">
        <v>1370540</v>
      </c>
      <c r="J7669" s="1" t="n">
        <v>100013</v>
      </c>
      <c r="K7669" s="1" t="n">
        <v>14</v>
      </c>
      <c r="L7669" s="1" t="s">
        <v>3858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7" t="n">
        <v>46211</v>
      </c>
      <c r="C7670" s="1" t="n">
        <v>100</v>
      </c>
      <c r="D7670" s="1" t="s">
        <v>3877</v>
      </c>
      <c r="E7670" s="1" t="n">
        <v>33</v>
      </c>
      <c r="F7670" s="1" t="s">
        <v>93</v>
      </c>
      <c r="I7670" s="1" t="n">
        <v>1370540</v>
      </c>
      <c r="J7670" s="1" t="n">
        <v>100014</v>
      </c>
      <c r="K7670" s="1" t="n">
        <v>15</v>
      </c>
      <c r="L7670" s="1" t="s">
        <v>3859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7" t="n">
        <v>46211</v>
      </c>
      <c r="C7671" s="1" t="n">
        <v>100</v>
      </c>
      <c r="D7671" s="1" t="s">
        <v>3877</v>
      </c>
      <c r="E7671" s="1" t="n">
        <v>33</v>
      </c>
      <c r="F7671" s="1" t="s">
        <v>93</v>
      </c>
      <c r="I7671" s="1" t="n">
        <v>1370540</v>
      </c>
      <c r="J7671" s="1" t="n">
        <v>100015</v>
      </c>
      <c r="K7671" s="1" t="n">
        <v>16</v>
      </c>
      <c r="L7671" s="1" t="s">
        <v>3860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7" t="n">
        <v>46211</v>
      </c>
      <c r="C7672" s="1" t="n">
        <v>100</v>
      </c>
      <c r="D7672" s="1" t="s">
        <v>3877</v>
      </c>
      <c r="E7672" s="1" t="n">
        <v>33</v>
      </c>
      <c r="F7672" s="1" t="s">
        <v>93</v>
      </c>
      <c r="I7672" s="1" t="n">
        <v>1370540</v>
      </c>
      <c r="J7672" s="1" t="n">
        <v>100016</v>
      </c>
      <c r="K7672" s="1" t="n">
        <v>17</v>
      </c>
      <c r="L7672" s="1" t="s">
        <v>3861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7" t="n">
        <v>46211</v>
      </c>
      <c r="C7673" s="1" t="n">
        <v>100</v>
      </c>
      <c r="D7673" s="1" t="s">
        <v>3877</v>
      </c>
      <c r="E7673" s="1" t="n">
        <v>33</v>
      </c>
      <c r="F7673" s="1" t="s">
        <v>93</v>
      </c>
      <c r="I7673" s="1" t="n">
        <v>1370540</v>
      </c>
      <c r="J7673" s="1" t="n">
        <v>100017</v>
      </c>
      <c r="K7673" s="1" t="n">
        <v>18</v>
      </c>
      <c r="L7673" s="1" t="s">
        <v>3862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7" t="n">
        <v>46211</v>
      </c>
      <c r="C7674" s="1" t="n">
        <v>100</v>
      </c>
      <c r="D7674" s="1" t="s">
        <v>3877</v>
      </c>
      <c r="E7674" s="1" t="n">
        <v>33</v>
      </c>
      <c r="F7674" s="1" t="s">
        <v>93</v>
      </c>
      <c r="I7674" s="1" t="n">
        <v>1370540</v>
      </c>
      <c r="J7674" s="1" t="n">
        <v>100019</v>
      </c>
      <c r="K7674" s="1" t="n">
        <v>20</v>
      </c>
      <c r="L7674" s="1" t="s">
        <v>3863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7" t="n">
        <v>46211</v>
      </c>
      <c r="C7675" s="1" t="n">
        <v>100</v>
      </c>
      <c r="D7675" s="1" t="s">
        <v>3877</v>
      </c>
      <c r="E7675" s="1" t="n">
        <v>33</v>
      </c>
      <c r="F7675" s="1" t="s">
        <v>93</v>
      </c>
      <c r="I7675" s="1" t="n">
        <v>1370540</v>
      </c>
      <c r="J7675" s="1" t="n">
        <v>100020</v>
      </c>
      <c r="K7675" s="1" t="n">
        <v>21</v>
      </c>
      <c r="L7675" s="1" t="s">
        <v>3864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7" t="n">
        <v>46211</v>
      </c>
      <c r="C7676" s="1" t="n">
        <v>100</v>
      </c>
      <c r="D7676" s="1" t="s">
        <v>3877</v>
      </c>
      <c r="E7676" s="1" t="n">
        <v>33</v>
      </c>
      <c r="F7676" s="1" t="s">
        <v>93</v>
      </c>
      <c r="I7676" s="1" t="n">
        <v>1370540</v>
      </c>
      <c r="J7676" s="1" t="n">
        <v>100053</v>
      </c>
      <c r="K7676" s="1" t="n">
        <v>54</v>
      </c>
      <c r="L7676" s="1" t="s">
        <v>3866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7" t="n">
        <v>46211</v>
      </c>
      <c r="C7677" s="1" t="n">
        <v>100</v>
      </c>
      <c r="D7677" s="1" t="s">
        <v>3877</v>
      </c>
      <c r="E7677" s="1" t="n">
        <v>33</v>
      </c>
      <c r="F7677" s="1" t="s">
        <v>93</v>
      </c>
      <c r="I7677" s="1" t="n">
        <v>1370540</v>
      </c>
      <c r="J7677" s="1" t="n">
        <v>100638</v>
      </c>
      <c r="K7677" s="1" t="n">
        <v>508</v>
      </c>
      <c r="L7677" s="1" t="s">
        <v>3867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7" t="n">
        <v>46211</v>
      </c>
      <c r="C7678" s="1" t="n">
        <v>100</v>
      </c>
      <c r="D7678" s="1" t="s">
        <v>3877</v>
      </c>
      <c r="E7678" s="1" t="n">
        <v>33</v>
      </c>
      <c r="F7678" s="1" t="s">
        <v>93</v>
      </c>
      <c r="I7678" s="1" t="n">
        <v>1370540</v>
      </c>
      <c r="J7678" s="1" t="n">
        <v>100520</v>
      </c>
      <c r="K7678" s="1" t="n">
        <v>507</v>
      </c>
      <c r="L7678" s="1" t="s">
        <v>3868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7" t="n">
        <v>46211</v>
      </c>
      <c r="C7679" s="1" t="n">
        <v>100</v>
      </c>
      <c r="D7679" s="1" t="s">
        <v>3877</v>
      </c>
      <c r="E7679" s="1" t="n">
        <v>33</v>
      </c>
      <c r="F7679" s="1" t="s">
        <v>93</v>
      </c>
      <c r="I7679" s="1" t="n">
        <v>1370540</v>
      </c>
      <c r="J7679" s="1" t="n">
        <v>100319</v>
      </c>
      <c r="K7679" s="1" t="n">
        <v>73453</v>
      </c>
      <c r="L7679" s="1" t="s">
        <v>3869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7" t="n">
        <v>46211</v>
      </c>
      <c r="C7680" s="1" t="n">
        <v>100</v>
      </c>
      <c r="D7680" s="1" t="s">
        <v>3877</v>
      </c>
      <c r="E7680" s="1" t="n">
        <v>33</v>
      </c>
      <c r="F7680" s="1" t="s">
        <v>93</v>
      </c>
      <c r="I7680" s="1" t="n">
        <v>1370540</v>
      </c>
      <c r="J7680" s="1" t="n">
        <v>110455</v>
      </c>
      <c r="K7680" s="1" t="n">
        <v>53212</v>
      </c>
      <c r="L7680" s="1" t="s">
        <v>3870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7" t="n">
        <v>46212</v>
      </c>
      <c r="C7681" s="1" t="n">
        <v>1</v>
      </c>
      <c r="D7681" s="1" t="s">
        <v>3781</v>
      </c>
      <c r="E7681" s="1" t="n">
        <v>10018</v>
      </c>
      <c r="F7681" s="1" t="s">
        <v>368</v>
      </c>
      <c r="I7681" s="1" t="n">
        <v>330</v>
      </c>
      <c r="J7681" s="1" t="n">
        <v>100933</v>
      </c>
      <c r="K7681" s="1" t="n">
        <v>7896982100059</v>
      </c>
      <c r="L7681" s="1" t="s">
        <v>3880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7" t="n">
        <v>46212</v>
      </c>
      <c r="C7682" s="1" t="n">
        <v>1</v>
      </c>
      <c r="D7682" s="1" t="s">
        <v>3781</v>
      </c>
      <c r="E7682" s="1" t="n">
        <v>10091</v>
      </c>
      <c r="F7682" s="1" t="s">
        <v>1365</v>
      </c>
      <c r="I7682" s="1" t="n">
        <v>384</v>
      </c>
      <c r="J7682" s="1" t="n">
        <v>81657</v>
      </c>
      <c r="K7682" s="1" t="n">
        <v>816588</v>
      </c>
      <c r="L7682" s="1" t="s">
        <v>6475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7" t="n">
        <v>46212</v>
      </c>
      <c r="C7683" s="1" t="n">
        <v>1</v>
      </c>
      <c r="D7683" s="1" t="s">
        <v>3781</v>
      </c>
      <c r="E7683" s="1" t="n">
        <v>10091</v>
      </c>
      <c r="F7683" s="1" t="s">
        <v>1365</v>
      </c>
      <c r="I7683" s="1" t="n">
        <v>384</v>
      </c>
      <c r="J7683" s="1" t="n">
        <v>81672</v>
      </c>
      <c r="K7683" s="1" t="n">
        <v>816731</v>
      </c>
      <c r="L7683" s="1" t="s">
        <v>6477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7" t="n">
        <v>46212</v>
      </c>
      <c r="C7684" s="1" t="n">
        <v>1</v>
      </c>
      <c r="D7684" s="1" t="s">
        <v>3781</v>
      </c>
      <c r="E7684" s="1" t="n">
        <v>911</v>
      </c>
      <c r="F7684" s="1" t="s">
        <v>223</v>
      </c>
      <c r="I7684" s="1" t="n">
        <v>53383</v>
      </c>
      <c r="J7684" s="1" t="n">
        <v>102391</v>
      </c>
      <c r="K7684" s="1" t="n">
        <v>95188790348</v>
      </c>
      <c r="L7684" s="1" t="s">
        <v>4407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7" t="n">
        <v>46212</v>
      </c>
      <c r="C7685" s="1" t="n">
        <v>1</v>
      </c>
      <c r="D7685" s="1" t="s">
        <v>3781</v>
      </c>
      <c r="E7685" s="1" t="n">
        <v>911</v>
      </c>
      <c r="F7685" s="1" t="s">
        <v>223</v>
      </c>
      <c r="I7685" s="1" t="n">
        <v>53383</v>
      </c>
      <c r="J7685" s="1" t="n">
        <v>25959</v>
      </c>
      <c r="K7685" s="1" t="n">
        <v>7898007220834</v>
      </c>
      <c r="L7685" s="1" t="s">
        <v>4408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7" t="n">
        <v>46212</v>
      </c>
      <c r="C7686" s="1" t="n">
        <v>1</v>
      </c>
      <c r="D7686" s="1" t="s">
        <v>3781</v>
      </c>
      <c r="E7686" s="1" t="n">
        <v>911</v>
      </c>
      <c r="F7686" s="1" t="s">
        <v>223</v>
      </c>
      <c r="I7686" s="1" t="n">
        <v>53383</v>
      </c>
      <c r="J7686" s="1" t="n">
        <v>30108</v>
      </c>
      <c r="K7686" s="1" t="n">
        <v>7898007220766</v>
      </c>
      <c r="L7686" s="1" t="s">
        <v>4410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7" t="n">
        <v>46212</v>
      </c>
      <c r="C7687" s="1" t="n">
        <v>1</v>
      </c>
      <c r="D7687" s="1" t="s">
        <v>3781</v>
      </c>
      <c r="E7687" s="1" t="n">
        <v>911</v>
      </c>
      <c r="F7687" s="1" t="s">
        <v>223</v>
      </c>
      <c r="I7687" s="1" t="n">
        <v>53383</v>
      </c>
      <c r="J7687" s="1" t="n">
        <v>50676</v>
      </c>
      <c r="K7687" s="1" t="n">
        <v>7898007221176</v>
      </c>
      <c r="L7687" s="1" t="s">
        <v>5181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7" t="n">
        <v>46212</v>
      </c>
      <c r="C7688" s="1" t="n">
        <v>1</v>
      </c>
      <c r="D7688" s="1" t="s">
        <v>3781</v>
      </c>
      <c r="E7688" s="1" t="n">
        <v>911</v>
      </c>
      <c r="F7688" s="1" t="s">
        <v>223</v>
      </c>
      <c r="I7688" s="1" t="n">
        <v>53383</v>
      </c>
      <c r="J7688" s="1" t="n">
        <v>61432</v>
      </c>
      <c r="K7688" s="1" t="n">
        <v>95188874505</v>
      </c>
      <c r="L7688" s="1" t="s">
        <v>4411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7" t="n">
        <v>46212</v>
      </c>
      <c r="C7689" s="1" t="n">
        <v>1</v>
      </c>
      <c r="D7689" s="1" t="s">
        <v>3781</v>
      </c>
      <c r="E7689" s="1" t="n">
        <v>911</v>
      </c>
      <c r="F7689" s="1" t="s">
        <v>223</v>
      </c>
      <c r="I7689" s="1" t="n">
        <v>53383</v>
      </c>
      <c r="J7689" s="1" t="n">
        <v>62654</v>
      </c>
      <c r="K7689" s="1" t="n">
        <v>95188872501</v>
      </c>
      <c r="L7689" s="1" t="s">
        <v>4411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7" t="n">
        <v>46212</v>
      </c>
      <c r="C7690" s="1" t="n">
        <v>1</v>
      </c>
      <c r="D7690" s="1" t="s">
        <v>3781</v>
      </c>
      <c r="E7690" s="1" t="n">
        <v>911</v>
      </c>
      <c r="F7690" s="1" t="s">
        <v>223</v>
      </c>
      <c r="I7690" s="1" t="n">
        <v>53383</v>
      </c>
      <c r="J7690" s="1" t="n">
        <v>63644</v>
      </c>
      <c r="K7690" s="1" t="n">
        <v>95188870507</v>
      </c>
      <c r="L7690" s="1" t="s">
        <v>6612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7" t="n">
        <v>46212</v>
      </c>
      <c r="C7691" s="1" t="n">
        <v>1</v>
      </c>
      <c r="D7691" s="1" t="s">
        <v>3781</v>
      </c>
      <c r="E7691" s="1" t="n">
        <v>911</v>
      </c>
      <c r="F7691" s="1" t="s">
        <v>223</v>
      </c>
      <c r="I7691" s="1" t="n">
        <v>53383</v>
      </c>
      <c r="J7691" s="1" t="n">
        <v>65695</v>
      </c>
      <c r="K7691" s="1" t="n">
        <v>7898007221312</v>
      </c>
      <c r="L7691" s="1" t="s">
        <v>5182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7" t="n">
        <v>46212</v>
      </c>
      <c r="C7692" s="1" t="n">
        <v>1</v>
      </c>
      <c r="D7692" s="1" t="s">
        <v>3781</v>
      </c>
      <c r="E7692" s="1" t="n">
        <v>911</v>
      </c>
      <c r="F7692" s="1" t="s">
        <v>223</v>
      </c>
      <c r="I7692" s="1" t="n">
        <v>53383</v>
      </c>
      <c r="J7692" s="1" t="n">
        <v>71186</v>
      </c>
      <c r="K7692" s="1" t="n">
        <v>7898007222142</v>
      </c>
      <c r="L7692" s="1" t="s">
        <v>6613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7" t="n">
        <v>46212</v>
      </c>
      <c r="C7693" s="1" t="n">
        <v>1</v>
      </c>
      <c r="D7693" s="1" t="s">
        <v>3781</v>
      </c>
      <c r="E7693" s="1" t="n">
        <v>911</v>
      </c>
      <c r="F7693" s="1" t="s">
        <v>223</v>
      </c>
      <c r="I7693" s="1" t="n">
        <v>53383</v>
      </c>
      <c r="J7693" s="1" t="n">
        <v>79684</v>
      </c>
      <c r="K7693" s="1" t="n">
        <v>7898007222241</v>
      </c>
      <c r="L7693" s="1" t="s">
        <v>6614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7" t="n">
        <v>46212</v>
      </c>
      <c r="C7694" s="1" t="n">
        <v>11</v>
      </c>
      <c r="D7694" s="1" t="s">
        <v>3845</v>
      </c>
      <c r="E7694" s="1" t="n">
        <v>1899</v>
      </c>
      <c r="F7694" s="1" t="s">
        <v>97</v>
      </c>
      <c r="I7694" s="1" t="n">
        <v>706</v>
      </c>
      <c r="J7694" s="1" t="n">
        <v>55400</v>
      </c>
      <c r="K7694" s="1" t="n">
        <v>7000832967710</v>
      </c>
      <c r="L7694" s="1" t="s">
        <v>4149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7" t="n">
        <v>46212</v>
      </c>
      <c r="C7695" s="1" t="n">
        <v>11</v>
      </c>
      <c r="D7695" s="1" t="s">
        <v>3845</v>
      </c>
      <c r="E7695" s="1" t="n">
        <v>1899</v>
      </c>
      <c r="F7695" s="1" t="s">
        <v>97</v>
      </c>
      <c r="I7695" s="1" t="n">
        <v>706</v>
      </c>
      <c r="J7695" s="1" t="n">
        <v>73000</v>
      </c>
      <c r="K7695" s="1" t="n">
        <v>2266947</v>
      </c>
      <c r="L7695" s="1" t="s">
        <v>3882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7" t="n">
        <v>46212</v>
      </c>
      <c r="C7696" s="1" t="n">
        <v>11</v>
      </c>
      <c r="D7696" s="1" t="s">
        <v>3845</v>
      </c>
      <c r="E7696" s="1" t="n">
        <v>1899</v>
      </c>
      <c r="F7696" s="1" t="s">
        <v>97</v>
      </c>
      <c r="I7696" s="1" t="n">
        <v>706</v>
      </c>
      <c r="J7696" s="1" t="n">
        <v>77463</v>
      </c>
      <c r="K7696" s="1" t="n">
        <v>774642</v>
      </c>
      <c r="L7696" s="1" t="s">
        <v>3884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7" t="n">
        <v>46212</v>
      </c>
      <c r="C7697" s="1" t="n">
        <v>11</v>
      </c>
      <c r="D7697" s="1" t="s">
        <v>3845</v>
      </c>
      <c r="E7697" s="1" t="n">
        <v>1899</v>
      </c>
      <c r="F7697" s="1" t="s">
        <v>97</v>
      </c>
      <c r="I7697" s="1" t="n">
        <v>706</v>
      </c>
      <c r="J7697" s="1" t="n">
        <v>77903</v>
      </c>
      <c r="K7697" s="1" t="n">
        <v>779043</v>
      </c>
      <c r="L7697" s="1" t="s">
        <v>3887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7" t="n">
        <v>46212</v>
      </c>
      <c r="C7698" s="1" t="n">
        <v>11</v>
      </c>
      <c r="D7698" s="1" t="s">
        <v>3845</v>
      </c>
      <c r="E7698" s="1" t="n">
        <v>1899</v>
      </c>
      <c r="F7698" s="1" t="s">
        <v>97</v>
      </c>
      <c r="I7698" s="1" t="n">
        <v>706</v>
      </c>
      <c r="J7698" s="1" t="n">
        <v>79495</v>
      </c>
      <c r="K7698" s="1" t="n">
        <v>794961</v>
      </c>
      <c r="L7698" s="1" t="s">
        <v>6391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7" t="n">
        <v>46212</v>
      </c>
      <c r="C7699" s="1" t="n">
        <v>11</v>
      </c>
      <c r="D7699" s="1" t="s">
        <v>3845</v>
      </c>
      <c r="E7699" s="1" t="n">
        <v>10037</v>
      </c>
      <c r="F7699" s="1" t="s">
        <v>615</v>
      </c>
      <c r="I7699" s="1" t="n">
        <v>2737</v>
      </c>
      <c r="J7699" s="1" t="n">
        <v>110392</v>
      </c>
      <c r="K7699" s="1" t="n">
        <v>50545</v>
      </c>
      <c r="L7699" s="1" t="s">
        <v>6615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7" t="n">
        <v>46212</v>
      </c>
      <c r="C7700" s="1" t="n">
        <v>11</v>
      </c>
      <c r="D7700" s="1" t="s">
        <v>3845</v>
      </c>
      <c r="E7700" s="1" t="n">
        <v>10074</v>
      </c>
      <c r="F7700" s="1" t="s">
        <v>294</v>
      </c>
      <c r="I7700" s="1" t="n">
        <v>3299</v>
      </c>
      <c r="J7700" s="1" t="n">
        <v>80878</v>
      </c>
      <c r="K7700" s="1" t="n">
        <v>7899548850221</v>
      </c>
      <c r="L7700" s="1" t="s">
        <v>6616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7" t="n">
        <v>46212</v>
      </c>
      <c r="C7701" s="1" t="n">
        <v>11</v>
      </c>
      <c r="D7701" s="1" t="s">
        <v>3845</v>
      </c>
      <c r="E7701" s="1" t="n">
        <v>1328</v>
      </c>
      <c r="F7701" s="1" t="s">
        <v>363</v>
      </c>
      <c r="I7701" s="1" t="n">
        <v>3999</v>
      </c>
      <c r="J7701" s="1" t="n">
        <v>21060</v>
      </c>
      <c r="K7701" s="1" t="n">
        <v>7898588380118</v>
      </c>
      <c r="L7701" s="1" t="s">
        <v>3920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7" t="n">
        <v>46212</v>
      </c>
      <c r="C7702" s="1" t="n">
        <v>11</v>
      </c>
      <c r="D7702" s="1" t="s">
        <v>3845</v>
      </c>
      <c r="E7702" s="1" t="n">
        <v>1328</v>
      </c>
      <c r="F7702" s="1" t="s">
        <v>363</v>
      </c>
      <c r="I7702" s="1" t="n">
        <v>3999</v>
      </c>
      <c r="J7702" s="1" t="n">
        <v>31782</v>
      </c>
      <c r="K7702" s="1" t="n">
        <v>7898588380132</v>
      </c>
      <c r="L7702" s="1" t="s">
        <v>3921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7" t="n">
        <v>46212</v>
      </c>
      <c r="C7703" s="1" t="n">
        <v>11</v>
      </c>
      <c r="D7703" s="1" t="s">
        <v>3845</v>
      </c>
      <c r="E7703" s="1" t="n">
        <v>1328</v>
      </c>
      <c r="F7703" s="1" t="s">
        <v>363</v>
      </c>
      <c r="I7703" s="1" t="n">
        <v>3999</v>
      </c>
      <c r="J7703" s="1" t="n">
        <v>31784</v>
      </c>
      <c r="K7703" s="1" t="n">
        <v>7898588380545</v>
      </c>
      <c r="L7703" s="1" t="s">
        <v>3922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7" t="n">
        <v>46212</v>
      </c>
      <c r="C7704" s="1" t="n">
        <v>11</v>
      </c>
      <c r="D7704" s="1" t="s">
        <v>3845</v>
      </c>
      <c r="E7704" s="1" t="n">
        <v>1328</v>
      </c>
      <c r="F7704" s="1" t="s">
        <v>363</v>
      </c>
      <c r="I7704" s="1" t="n">
        <v>3999</v>
      </c>
      <c r="J7704" s="1" t="n">
        <v>31786</v>
      </c>
      <c r="K7704" s="1" t="n">
        <v>7898588380187</v>
      </c>
      <c r="L7704" s="1" t="s">
        <v>3923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7" t="n">
        <v>46212</v>
      </c>
      <c r="C7705" s="1" t="n">
        <v>11</v>
      </c>
      <c r="D7705" s="1" t="s">
        <v>3845</v>
      </c>
      <c r="E7705" s="1" t="n">
        <v>1328</v>
      </c>
      <c r="F7705" s="1" t="s">
        <v>363</v>
      </c>
      <c r="I7705" s="1" t="n">
        <v>3999</v>
      </c>
      <c r="J7705" s="1" t="n">
        <v>31789</v>
      </c>
      <c r="K7705" s="1" t="n">
        <v>7898588380149</v>
      </c>
      <c r="L7705" s="1" t="s">
        <v>3885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7" t="n">
        <v>46212</v>
      </c>
      <c r="C7706" s="1" t="n">
        <v>11</v>
      </c>
      <c r="D7706" s="1" t="s">
        <v>3845</v>
      </c>
      <c r="E7706" s="1" t="n">
        <v>1328</v>
      </c>
      <c r="F7706" s="1" t="s">
        <v>363</v>
      </c>
      <c r="I7706" s="1" t="n">
        <v>3999</v>
      </c>
      <c r="J7706" s="1" t="n">
        <v>31790</v>
      </c>
      <c r="K7706" s="1" t="n">
        <v>7898588380231</v>
      </c>
      <c r="L7706" s="1" t="s">
        <v>3924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7" t="n">
        <v>46212</v>
      </c>
      <c r="C7707" s="1" t="n">
        <v>11</v>
      </c>
      <c r="D7707" s="1" t="s">
        <v>3845</v>
      </c>
      <c r="E7707" s="1" t="n">
        <v>754</v>
      </c>
      <c r="F7707" s="1" t="s">
        <v>182</v>
      </c>
      <c r="I7707" s="1" t="n">
        <v>31702</v>
      </c>
      <c r="J7707" s="1" t="n">
        <v>29079</v>
      </c>
      <c r="K7707" s="1" t="n">
        <v>55515</v>
      </c>
      <c r="L7707" s="1" t="s">
        <v>3818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7" t="n">
        <v>46212</v>
      </c>
      <c r="C7708" s="1" t="n">
        <v>11</v>
      </c>
      <c r="D7708" s="1" t="s">
        <v>3845</v>
      </c>
      <c r="E7708" s="1" t="n">
        <v>754</v>
      </c>
      <c r="F7708" s="1" t="s">
        <v>182</v>
      </c>
      <c r="I7708" s="1" t="n">
        <v>31702</v>
      </c>
      <c r="J7708" s="1" t="n">
        <v>29080</v>
      </c>
      <c r="K7708" s="1" t="n">
        <v>55516</v>
      </c>
      <c r="L7708" s="1" t="s">
        <v>3819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7" t="n">
        <v>46212</v>
      </c>
      <c r="C7709" s="1" t="n">
        <v>11</v>
      </c>
      <c r="D7709" s="1" t="s">
        <v>3845</v>
      </c>
      <c r="E7709" s="1" t="n">
        <v>10011</v>
      </c>
      <c r="F7709" s="1" t="s">
        <v>221</v>
      </c>
      <c r="I7709" s="1" t="n">
        <v>34611</v>
      </c>
      <c r="J7709" s="1" t="n">
        <v>70266</v>
      </c>
      <c r="K7709" s="1" t="n">
        <v>7896048919755</v>
      </c>
      <c r="L7709" s="1" t="s">
        <v>6617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7" t="n">
        <v>46212</v>
      </c>
      <c r="C7710" s="1" t="n">
        <v>11</v>
      </c>
      <c r="D7710" s="1" t="s">
        <v>3845</v>
      </c>
      <c r="E7710" s="1" t="n">
        <v>10011</v>
      </c>
      <c r="F7710" s="1" t="s">
        <v>221</v>
      </c>
      <c r="I7710" s="1" t="n">
        <v>34611</v>
      </c>
      <c r="J7710" s="1" t="n">
        <v>35673</v>
      </c>
      <c r="K7710" s="1" t="n">
        <v>7896048906793</v>
      </c>
      <c r="L7710" s="1" t="s">
        <v>6618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7" t="n">
        <v>46212</v>
      </c>
      <c r="C7711" s="1" t="n">
        <v>11</v>
      </c>
      <c r="D7711" s="1" t="s">
        <v>3845</v>
      </c>
      <c r="E7711" s="1" t="n">
        <v>10011</v>
      </c>
      <c r="F7711" s="1" t="s">
        <v>221</v>
      </c>
      <c r="I7711" s="1" t="n">
        <v>34611</v>
      </c>
      <c r="J7711" s="1" t="n">
        <v>35676</v>
      </c>
      <c r="K7711" s="1" t="n">
        <v>7896048914132</v>
      </c>
      <c r="L7711" s="1" t="s">
        <v>6619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7" t="n">
        <v>46212</v>
      </c>
      <c r="C7712" s="1" t="n">
        <v>11</v>
      </c>
      <c r="D7712" s="1" t="s">
        <v>3845</v>
      </c>
      <c r="E7712" s="1" t="n">
        <v>10011</v>
      </c>
      <c r="F7712" s="1" t="s">
        <v>221</v>
      </c>
      <c r="I7712" s="1" t="n">
        <v>34611</v>
      </c>
      <c r="J7712" s="1" t="n">
        <v>35678</v>
      </c>
      <c r="K7712" s="1" t="n">
        <v>7896048906755</v>
      </c>
      <c r="L7712" s="1" t="s">
        <v>6620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7" t="n">
        <v>46212</v>
      </c>
      <c r="C7713" s="1" t="n">
        <v>11</v>
      </c>
      <c r="D7713" s="1" t="s">
        <v>3845</v>
      </c>
      <c r="E7713" s="1" t="n">
        <v>10011</v>
      </c>
      <c r="F7713" s="1" t="s">
        <v>221</v>
      </c>
      <c r="I7713" s="1" t="n">
        <v>34611</v>
      </c>
      <c r="J7713" s="1" t="n">
        <v>37288</v>
      </c>
      <c r="K7713" s="1" t="n">
        <v>7896048916969</v>
      </c>
      <c r="L7713" s="1" t="s">
        <v>6621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7" t="n">
        <v>46212</v>
      </c>
      <c r="C7714" s="1" t="n">
        <v>11</v>
      </c>
      <c r="D7714" s="1" t="s">
        <v>3845</v>
      </c>
      <c r="E7714" s="1" t="n">
        <v>10011</v>
      </c>
      <c r="F7714" s="1" t="s">
        <v>221</v>
      </c>
      <c r="I7714" s="1" t="n">
        <v>34611</v>
      </c>
      <c r="J7714" s="1" t="n">
        <v>39924</v>
      </c>
      <c r="K7714" s="1" t="n">
        <v>7896048911322</v>
      </c>
      <c r="L7714" s="1" t="s">
        <v>6622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7" t="n">
        <v>46212</v>
      </c>
      <c r="C7715" s="1" t="n">
        <v>11</v>
      </c>
      <c r="D7715" s="1" t="s">
        <v>3845</v>
      </c>
      <c r="E7715" s="1" t="n">
        <v>10011</v>
      </c>
      <c r="F7715" s="1" t="s">
        <v>221</v>
      </c>
      <c r="I7715" s="1" t="n">
        <v>34611</v>
      </c>
      <c r="J7715" s="1" t="n">
        <v>39925</v>
      </c>
      <c r="K7715" s="1" t="n">
        <v>7896048916884</v>
      </c>
      <c r="L7715" s="1" t="s">
        <v>6623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7" t="n">
        <v>46212</v>
      </c>
      <c r="C7716" s="1" t="n">
        <v>11</v>
      </c>
      <c r="D7716" s="1" t="s">
        <v>3845</v>
      </c>
      <c r="E7716" s="1" t="n">
        <v>10011</v>
      </c>
      <c r="F7716" s="1" t="s">
        <v>221</v>
      </c>
      <c r="I7716" s="1" t="n">
        <v>34611</v>
      </c>
      <c r="J7716" s="1" t="n">
        <v>39926</v>
      </c>
      <c r="K7716" s="1" t="n">
        <v>7896048918529</v>
      </c>
      <c r="L7716" s="1" t="s">
        <v>6624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7" t="n">
        <v>46212</v>
      </c>
      <c r="C7717" s="1" t="n">
        <v>11</v>
      </c>
      <c r="D7717" s="1" t="s">
        <v>3845</v>
      </c>
      <c r="E7717" s="1" t="n">
        <v>10011</v>
      </c>
      <c r="F7717" s="1" t="s">
        <v>221</v>
      </c>
      <c r="I7717" s="1" t="n">
        <v>34611</v>
      </c>
      <c r="J7717" s="1" t="n">
        <v>53489</v>
      </c>
      <c r="K7717" s="1" t="n">
        <v>7896048916945</v>
      </c>
      <c r="L7717" s="1" t="s">
        <v>6625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7" t="n">
        <v>46212</v>
      </c>
      <c r="C7718" s="1" t="n">
        <v>11</v>
      </c>
      <c r="D7718" s="1" t="s">
        <v>3845</v>
      </c>
      <c r="E7718" s="1" t="n">
        <v>10011</v>
      </c>
      <c r="F7718" s="1" t="s">
        <v>221</v>
      </c>
      <c r="I7718" s="1" t="n">
        <v>34611</v>
      </c>
      <c r="J7718" s="1" t="n">
        <v>55715</v>
      </c>
      <c r="K7718" s="1" t="n">
        <v>7896048917010</v>
      </c>
      <c r="L7718" s="1" t="s">
        <v>6626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7" t="n">
        <v>46212</v>
      </c>
      <c r="C7719" s="1" t="n">
        <v>11</v>
      </c>
      <c r="D7719" s="1" t="s">
        <v>3845</v>
      </c>
      <c r="E7719" s="1" t="n">
        <v>10011</v>
      </c>
      <c r="F7719" s="1" t="s">
        <v>221</v>
      </c>
      <c r="I7719" s="1" t="n">
        <v>34611</v>
      </c>
      <c r="J7719" s="1" t="n">
        <v>64786</v>
      </c>
      <c r="K7719" s="1" t="n">
        <v>7896048919762</v>
      </c>
      <c r="L7719" s="1" t="s">
        <v>6627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7" t="n">
        <v>46212</v>
      </c>
      <c r="C7720" s="1" t="n">
        <v>11</v>
      </c>
      <c r="D7720" s="1" t="s">
        <v>3845</v>
      </c>
      <c r="E7720" s="1" t="n">
        <v>10011</v>
      </c>
      <c r="F7720" s="1" t="s">
        <v>221</v>
      </c>
      <c r="I7720" s="1" t="n">
        <v>34611</v>
      </c>
      <c r="J7720" s="1" t="n">
        <v>64787</v>
      </c>
      <c r="K7720" s="1" t="n">
        <v>7896048919748</v>
      </c>
      <c r="L7720" s="1" t="s">
        <v>6628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7" t="n">
        <v>46212</v>
      </c>
      <c r="C7721" s="1" t="n">
        <v>11</v>
      </c>
      <c r="D7721" s="1" t="s">
        <v>3845</v>
      </c>
      <c r="E7721" s="1" t="n">
        <v>10011</v>
      </c>
      <c r="F7721" s="1" t="s">
        <v>221</v>
      </c>
      <c r="I7721" s="1" t="n">
        <v>34611</v>
      </c>
      <c r="J7721" s="1" t="n">
        <v>65565</v>
      </c>
      <c r="K7721" s="1" t="n">
        <v>7908320404160</v>
      </c>
      <c r="L7721" s="1" t="s">
        <v>6629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7" t="n">
        <v>46212</v>
      </c>
      <c r="C7722" s="1" t="n">
        <v>11</v>
      </c>
      <c r="D7722" s="1" t="s">
        <v>3845</v>
      </c>
      <c r="E7722" s="1" t="n">
        <v>10011</v>
      </c>
      <c r="F7722" s="1" t="s">
        <v>221</v>
      </c>
      <c r="I7722" s="1" t="n">
        <v>34611</v>
      </c>
      <c r="J7722" s="1" t="n">
        <v>65567</v>
      </c>
      <c r="K7722" s="1" t="n">
        <v>7908320404108</v>
      </c>
      <c r="L7722" s="1" t="s">
        <v>6630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7" t="n">
        <v>46212</v>
      </c>
      <c r="C7723" s="1" t="n">
        <v>11</v>
      </c>
      <c r="D7723" s="1" t="s">
        <v>3845</v>
      </c>
      <c r="E7723" s="1" t="n">
        <v>10011</v>
      </c>
      <c r="F7723" s="1" t="s">
        <v>221</v>
      </c>
      <c r="I7723" s="1" t="n">
        <v>34611</v>
      </c>
      <c r="J7723" s="1" t="n">
        <v>81686</v>
      </c>
      <c r="K7723" s="1" t="n">
        <v>7896048921536</v>
      </c>
      <c r="L7723" s="1" t="s">
        <v>6631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7" t="n">
        <v>46212</v>
      </c>
      <c r="C7724" s="1" t="n">
        <v>11</v>
      </c>
      <c r="D7724" s="1" t="s">
        <v>3845</v>
      </c>
      <c r="E7724" s="1" t="n">
        <v>10011</v>
      </c>
      <c r="F7724" s="1" t="s">
        <v>221</v>
      </c>
      <c r="I7724" s="1" t="n">
        <v>34611</v>
      </c>
      <c r="J7724" s="1" t="n">
        <v>81687</v>
      </c>
      <c r="K7724" s="1" t="n">
        <v>7896048921550</v>
      </c>
      <c r="L7724" s="1" t="s">
        <v>6632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7" t="n">
        <v>46212</v>
      </c>
      <c r="C7725" s="1" t="n">
        <v>11</v>
      </c>
      <c r="D7725" s="1" t="s">
        <v>3845</v>
      </c>
      <c r="E7725" s="1" t="n">
        <v>10011</v>
      </c>
      <c r="F7725" s="1" t="s">
        <v>221</v>
      </c>
      <c r="I7725" s="1" t="n">
        <v>34611</v>
      </c>
      <c r="J7725" s="1" t="n">
        <v>81688</v>
      </c>
      <c r="K7725" s="1" t="n">
        <v>7896048921543</v>
      </c>
      <c r="L7725" s="1" t="s">
        <v>6633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7" t="n">
        <v>46212</v>
      </c>
      <c r="C7726" s="1" t="n">
        <v>11</v>
      </c>
      <c r="D7726" s="1" t="s">
        <v>3845</v>
      </c>
      <c r="E7726" s="1" t="n">
        <v>1658</v>
      </c>
      <c r="F7726" s="1" t="s">
        <v>438</v>
      </c>
      <c r="I7726" s="1" t="n">
        <v>143091</v>
      </c>
      <c r="J7726" s="1" t="n">
        <v>43932</v>
      </c>
      <c r="K7726" s="1" t="n">
        <v>7898055454663</v>
      </c>
      <c r="L7726" s="1" t="s">
        <v>4159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7" t="n">
        <v>46212</v>
      </c>
      <c r="C7727" s="1" t="n">
        <v>11</v>
      </c>
      <c r="D7727" s="1" t="s">
        <v>3845</v>
      </c>
      <c r="E7727" s="1" t="n">
        <v>1658</v>
      </c>
      <c r="F7727" s="1" t="s">
        <v>438</v>
      </c>
      <c r="I7727" s="1" t="n">
        <v>143091</v>
      </c>
      <c r="J7727" s="1" t="n">
        <v>59459</v>
      </c>
      <c r="K7727" s="1" t="n">
        <v>7898055455134</v>
      </c>
      <c r="L7727" s="1" t="s">
        <v>4160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7" t="n">
        <v>46212</v>
      </c>
      <c r="C7728" s="1" t="n">
        <v>11</v>
      </c>
      <c r="D7728" s="1" t="s">
        <v>3845</v>
      </c>
      <c r="E7728" s="1" t="n">
        <v>1670</v>
      </c>
      <c r="F7728" s="1" t="s">
        <v>755</v>
      </c>
      <c r="I7728" s="1" t="n">
        <v>271007</v>
      </c>
      <c r="J7728" s="1" t="n">
        <v>31922</v>
      </c>
      <c r="K7728" s="1" t="n">
        <v>7896883601099</v>
      </c>
      <c r="L7728" s="1" t="s">
        <v>4434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7" t="n">
        <v>46212</v>
      </c>
      <c r="C7729" s="1" t="n">
        <v>11</v>
      </c>
      <c r="D7729" s="1" t="s">
        <v>3845</v>
      </c>
      <c r="E7729" s="1" t="n">
        <v>1670</v>
      </c>
      <c r="F7729" s="1" t="s">
        <v>755</v>
      </c>
      <c r="I7729" s="1" t="n">
        <v>271007</v>
      </c>
      <c r="J7729" s="1" t="n">
        <v>31924</v>
      </c>
      <c r="K7729" s="1" t="n">
        <v>7896883601020</v>
      </c>
      <c r="L7729" s="1" t="s">
        <v>6634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7" t="n">
        <v>46212</v>
      </c>
      <c r="C7730" s="1" t="n">
        <v>11</v>
      </c>
      <c r="D7730" s="1" t="s">
        <v>3845</v>
      </c>
      <c r="E7730" s="1" t="n">
        <v>1670</v>
      </c>
      <c r="F7730" s="1" t="s">
        <v>755</v>
      </c>
      <c r="I7730" s="1" t="n">
        <v>271007</v>
      </c>
      <c r="J7730" s="1" t="n">
        <v>31927</v>
      </c>
      <c r="K7730" s="1" t="n">
        <v>7896883601068</v>
      </c>
      <c r="L7730" s="1" t="s">
        <v>4435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7" t="n">
        <v>46212</v>
      </c>
      <c r="C7731" s="1" t="n">
        <v>11</v>
      </c>
      <c r="D7731" s="1" t="s">
        <v>3845</v>
      </c>
      <c r="E7731" s="1" t="n">
        <v>1670</v>
      </c>
      <c r="F7731" s="1" t="s">
        <v>755</v>
      </c>
      <c r="I7731" s="1" t="n">
        <v>271007</v>
      </c>
      <c r="J7731" s="1" t="n">
        <v>32985</v>
      </c>
      <c r="K7731" s="1" t="n">
        <v>7896883600276</v>
      </c>
      <c r="L7731" s="1" t="s">
        <v>6635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7" t="n">
        <v>46212</v>
      </c>
      <c r="C7732" s="1" t="n">
        <v>11</v>
      </c>
      <c r="D7732" s="1" t="s">
        <v>3845</v>
      </c>
      <c r="E7732" s="1" t="n">
        <v>1670</v>
      </c>
      <c r="F7732" s="1" t="s">
        <v>755</v>
      </c>
      <c r="I7732" s="1" t="n">
        <v>271007</v>
      </c>
      <c r="J7732" s="1" t="n">
        <v>34627</v>
      </c>
      <c r="K7732" s="1" t="n">
        <v>7896883600214</v>
      </c>
      <c r="L7732" s="1" t="s">
        <v>4437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7" t="n">
        <v>46212</v>
      </c>
      <c r="C7733" s="1" t="n">
        <v>11</v>
      </c>
      <c r="D7733" s="1" t="s">
        <v>3845</v>
      </c>
      <c r="E7733" s="1" t="n">
        <v>1718</v>
      </c>
      <c r="F7733" s="1" t="s">
        <v>159</v>
      </c>
      <c r="I7733" s="1" t="n">
        <v>681131</v>
      </c>
      <c r="J7733" s="1" t="n">
        <v>24047</v>
      </c>
      <c r="K7733" s="1" t="n">
        <v>7622300989316</v>
      </c>
      <c r="L7733" s="1" t="s">
        <v>6636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7" t="n">
        <v>46212</v>
      </c>
      <c r="C7734" s="1" t="n">
        <v>11</v>
      </c>
      <c r="D7734" s="1" t="s">
        <v>3845</v>
      </c>
      <c r="E7734" s="1" t="n">
        <v>1718</v>
      </c>
      <c r="F7734" s="1" t="s">
        <v>159</v>
      </c>
      <c r="I7734" s="1" t="n">
        <v>681131</v>
      </c>
      <c r="J7734" s="1" t="n">
        <v>27639</v>
      </c>
      <c r="K7734" s="1" t="n">
        <v>7622210833389</v>
      </c>
      <c r="L7734" s="1" t="s">
        <v>6637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7" t="n">
        <v>46212</v>
      </c>
      <c r="C7735" s="1" t="n">
        <v>11</v>
      </c>
      <c r="D7735" s="1" t="s">
        <v>3845</v>
      </c>
      <c r="E7735" s="1" t="n">
        <v>1718</v>
      </c>
      <c r="F7735" s="1" t="s">
        <v>159</v>
      </c>
      <c r="I7735" s="1" t="n">
        <v>681131</v>
      </c>
      <c r="J7735" s="1" t="n">
        <v>28595</v>
      </c>
      <c r="K7735" s="1" t="n">
        <v>78939318</v>
      </c>
      <c r="L7735" s="1" t="s">
        <v>5597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7" t="n">
        <v>46212</v>
      </c>
      <c r="C7736" s="1" t="n">
        <v>11</v>
      </c>
      <c r="D7736" s="1" t="s">
        <v>3845</v>
      </c>
      <c r="E7736" s="1" t="n">
        <v>1718</v>
      </c>
      <c r="F7736" s="1" t="s">
        <v>159</v>
      </c>
      <c r="I7736" s="1" t="n">
        <v>681131</v>
      </c>
      <c r="J7736" s="1" t="n">
        <v>37772</v>
      </c>
      <c r="K7736" s="1" t="n">
        <v>78939301</v>
      </c>
      <c r="L7736" s="1" t="s">
        <v>5703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7" t="n">
        <v>46212</v>
      </c>
      <c r="C7737" s="1" t="n">
        <v>11</v>
      </c>
      <c r="D7737" s="1" t="s">
        <v>3845</v>
      </c>
      <c r="E7737" s="1" t="n">
        <v>1718</v>
      </c>
      <c r="F7737" s="1" t="s">
        <v>159</v>
      </c>
      <c r="I7737" s="1" t="n">
        <v>681131</v>
      </c>
      <c r="J7737" s="1" t="n">
        <v>52731</v>
      </c>
      <c r="K7737" s="1" t="n">
        <v>7622210674050</v>
      </c>
      <c r="L7737" s="1" t="s">
        <v>6638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7" t="n">
        <v>46212</v>
      </c>
      <c r="C7738" s="1" t="n">
        <v>11</v>
      </c>
      <c r="D7738" s="1" t="s">
        <v>3845</v>
      </c>
      <c r="E7738" s="1" t="n">
        <v>1718</v>
      </c>
      <c r="F7738" s="1" t="s">
        <v>159</v>
      </c>
      <c r="I7738" s="1" t="n">
        <v>681131</v>
      </c>
      <c r="J7738" s="1" t="n">
        <v>52732</v>
      </c>
      <c r="K7738" s="1" t="n">
        <v>7622210673831</v>
      </c>
      <c r="L7738" s="1" t="s">
        <v>6639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7" t="n">
        <v>46212</v>
      </c>
      <c r="C7739" s="1" t="n">
        <v>11</v>
      </c>
      <c r="D7739" s="1" t="s">
        <v>3845</v>
      </c>
      <c r="E7739" s="1" t="n">
        <v>1718</v>
      </c>
      <c r="F7739" s="1" t="s">
        <v>159</v>
      </c>
      <c r="I7739" s="1" t="n">
        <v>681131</v>
      </c>
      <c r="J7739" s="1" t="n">
        <v>52734</v>
      </c>
      <c r="K7739" s="1" t="n">
        <v>7622210674395</v>
      </c>
      <c r="L7739" s="1" t="s">
        <v>6640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7" t="n">
        <v>46212</v>
      </c>
      <c r="C7740" s="1" t="n">
        <v>11</v>
      </c>
      <c r="D7740" s="1" t="s">
        <v>3845</v>
      </c>
      <c r="E7740" s="1" t="n">
        <v>1718</v>
      </c>
      <c r="F7740" s="1" t="s">
        <v>159</v>
      </c>
      <c r="I7740" s="1" t="n">
        <v>681131</v>
      </c>
      <c r="J7740" s="1" t="n">
        <v>53290</v>
      </c>
      <c r="K7740" s="1" t="n">
        <v>7622210674319</v>
      </c>
      <c r="L7740" s="1" t="s">
        <v>6641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7" t="n">
        <v>46212</v>
      </c>
      <c r="C7741" s="1" t="n">
        <v>11</v>
      </c>
      <c r="D7741" s="1" t="s">
        <v>3845</v>
      </c>
      <c r="E7741" s="1" t="n">
        <v>1718</v>
      </c>
      <c r="F7741" s="1" t="s">
        <v>159</v>
      </c>
      <c r="I7741" s="1" t="n">
        <v>681131</v>
      </c>
      <c r="J7741" s="1" t="n">
        <v>54107</v>
      </c>
      <c r="K7741" s="1" t="n">
        <v>7622210674432</v>
      </c>
      <c r="L7741" s="1" t="s">
        <v>6642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7" t="n">
        <v>46212</v>
      </c>
      <c r="C7742" s="1" t="n">
        <v>11</v>
      </c>
      <c r="D7742" s="1" t="s">
        <v>3845</v>
      </c>
      <c r="E7742" s="1" t="n">
        <v>1718</v>
      </c>
      <c r="F7742" s="1" t="s">
        <v>159</v>
      </c>
      <c r="I7742" s="1" t="n">
        <v>681131</v>
      </c>
      <c r="J7742" s="1" t="n">
        <v>54427</v>
      </c>
      <c r="K7742" s="1" t="n">
        <v>7622210575630</v>
      </c>
      <c r="L7742" s="1" t="s">
        <v>6643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7" t="n">
        <v>46212</v>
      </c>
      <c r="C7743" s="1" t="n">
        <v>11</v>
      </c>
      <c r="D7743" s="1" t="s">
        <v>3845</v>
      </c>
      <c r="E7743" s="1" t="n">
        <v>1718</v>
      </c>
      <c r="F7743" s="1" t="s">
        <v>159</v>
      </c>
      <c r="I7743" s="1" t="n">
        <v>681131</v>
      </c>
      <c r="J7743" s="1" t="n">
        <v>59758</v>
      </c>
      <c r="K7743" s="1" t="n">
        <v>7622210528186</v>
      </c>
      <c r="L7743" s="1" t="s">
        <v>6644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7" t="n">
        <v>46212</v>
      </c>
      <c r="C7744" s="1" t="n">
        <v>11</v>
      </c>
      <c r="D7744" s="1" t="s">
        <v>3845</v>
      </c>
      <c r="E7744" s="1" t="n">
        <v>1718</v>
      </c>
      <c r="F7744" s="1" t="s">
        <v>159</v>
      </c>
      <c r="I7744" s="1" t="n">
        <v>681131</v>
      </c>
      <c r="J7744" s="1" t="n">
        <v>60555</v>
      </c>
      <c r="K7744" s="1" t="n">
        <v>7622210575999</v>
      </c>
      <c r="L7744" s="1" t="s">
        <v>5904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7" t="n">
        <v>46212</v>
      </c>
      <c r="C7745" s="1" t="n">
        <v>11</v>
      </c>
      <c r="D7745" s="1" t="s">
        <v>3845</v>
      </c>
      <c r="E7745" s="1" t="n">
        <v>1718</v>
      </c>
      <c r="F7745" s="1" t="s">
        <v>159</v>
      </c>
      <c r="I7745" s="1" t="n">
        <v>681131</v>
      </c>
      <c r="J7745" s="1" t="n">
        <v>60881</v>
      </c>
      <c r="K7745" s="1" t="n">
        <v>7622210528216</v>
      </c>
      <c r="L7745" s="1" t="s">
        <v>6645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7" t="n">
        <v>46212</v>
      </c>
      <c r="C7746" s="1" t="n">
        <v>11</v>
      </c>
      <c r="D7746" s="1" t="s">
        <v>3845</v>
      </c>
      <c r="E7746" s="1" t="n">
        <v>1718</v>
      </c>
      <c r="F7746" s="1" t="s">
        <v>159</v>
      </c>
      <c r="I7746" s="1" t="n">
        <v>681131</v>
      </c>
      <c r="J7746" s="1" t="n">
        <v>79620</v>
      </c>
      <c r="K7746" s="1" t="n">
        <v>7622210567550</v>
      </c>
      <c r="L7746" s="1" t="s">
        <v>6646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7" t="n">
        <v>46212</v>
      </c>
      <c r="C7747" s="1" t="n">
        <v>11</v>
      </c>
      <c r="D7747" s="1" t="s">
        <v>3845</v>
      </c>
      <c r="E7747" s="1" t="n">
        <v>1718</v>
      </c>
      <c r="F7747" s="1" t="s">
        <v>159</v>
      </c>
      <c r="I7747" s="1" t="n">
        <v>681131</v>
      </c>
      <c r="J7747" s="1" t="n">
        <v>79825</v>
      </c>
      <c r="K7747" s="1" t="n">
        <v>7622210674357</v>
      </c>
      <c r="L7747" s="1" t="s">
        <v>6647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7" t="n">
        <v>46212</v>
      </c>
      <c r="C7748" s="1" t="n">
        <v>22</v>
      </c>
      <c r="D7748" s="1" t="s">
        <v>3850</v>
      </c>
      <c r="E7748" s="1" t="n">
        <v>33</v>
      </c>
      <c r="F7748" s="1" t="s">
        <v>93</v>
      </c>
      <c r="I7748" s="1" t="n">
        <v>5283</v>
      </c>
      <c r="J7748" s="1" t="n">
        <v>100000</v>
      </c>
      <c r="K7748" s="1" t="n">
        <v>1</v>
      </c>
      <c r="L7748" s="1" t="s">
        <v>3851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7" t="n">
        <v>46212</v>
      </c>
      <c r="C7749" s="1" t="n">
        <v>22</v>
      </c>
      <c r="D7749" s="1" t="s">
        <v>3850</v>
      </c>
      <c r="E7749" s="1" t="n">
        <v>33</v>
      </c>
      <c r="F7749" s="1" t="s">
        <v>93</v>
      </c>
      <c r="I7749" s="1" t="n">
        <v>5283</v>
      </c>
      <c r="J7749" s="1" t="n">
        <v>100001</v>
      </c>
      <c r="K7749" s="1" t="n">
        <v>2</v>
      </c>
      <c r="L7749" s="1" t="s">
        <v>4138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7" t="n">
        <v>46212</v>
      </c>
      <c r="C7750" s="1" t="n">
        <v>22</v>
      </c>
      <c r="D7750" s="1" t="s">
        <v>3850</v>
      </c>
      <c r="E7750" s="1" t="n">
        <v>33</v>
      </c>
      <c r="F7750" s="1" t="s">
        <v>93</v>
      </c>
      <c r="I7750" s="1" t="n">
        <v>5283</v>
      </c>
      <c r="J7750" s="1" t="n">
        <v>100002</v>
      </c>
      <c r="K7750" s="1" t="n">
        <v>3</v>
      </c>
      <c r="L7750" s="1" t="s">
        <v>3872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7" t="n">
        <v>46212</v>
      </c>
      <c r="C7751" s="1" t="n">
        <v>22</v>
      </c>
      <c r="D7751" s="1" t="s">
        <v>3850</v>
      </c>
      <c r="E7751" s="1" t="n">
        <v>33</v>
      </c>
      <c r="F7751" s="1" t="s">
        <v>93</v>
      </c>
      <c r="I7751" s="1" t="n">
        <v>5283</v>
      </c>
      <c r="J7751" s="1" t="n">
        <v>100003</v>
      </c>
      <c r="K7751" s="1" t="n">
        <v>4</v>
      </c>
      <c r="L7751" s="1" t="s">
        <v>3873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7" t="n">
        <v>46212</v>
      </c>
      <c r="C7752" s="1" t="n">
        <v>22</v>
      </c>
      <c r="D7752" s="1" t="s">
        <v>3850</v>
      </c>
      <c r="E7752" s="1" t="n">
        <v>33</v>
      </c>
      <c r="F7752" s="1" t="s">
        <v>93</v>
      </c>
      <c r="I7752" s="1" t="n">
        <v>5283</v>
      </c>
      <c r="J7752" s="1" t="n">
        <v>100004</v>
      </c>
      <c r="K7752" s="1" t="n">
        <v>5</v>
      </c>
      <c r="L7752" s="1" t="s">
        <v>3852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7" t="n">
        <v>46212</v>
      </c>
      <c r="C7753" s="1" t="n">
        <v>22</v>
      </c>
      <c r="D7753" s="1" t="s">
        <v>3850</v>
      </c>
      <c r="E7753" s="1" t="n">
        <v>33</v>
      </c>
      <c r="F7753" s="1" t="s">
        <v>93</v>
      </c>
      <c r="I7753" s="1" t="n">
        <v>5283</v>
      </c>
      <c r="J7753" s="1" t="n">
        <v>100040</v>
      </c>
      <c r="K7753" s="1" t="n">
        <v>41</v>
      </c>
      <c r="L7753" s="1" t="s">
        <v>3874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7" t="n">
        <v>46212</v>
      </c>
      <c r="C7754" s="1" t="n">
        <v>22</v>
      </c>
      <c r="D7754" s="1" t="s">
        <v>3850</v>
      </c>
      <c r="E7754" s="1" t="n">
        <v>33</v>
      </c>
      <c r="F7754" s="1" t="s">
        <v>93</v>
      </c>
      <c r="I7754" s="1" t="n">
        <v>5283</v>
      </c>
      <c r="J7754" s="1" t="n">
        <v>100520</v>
      </c>
      <c r="K7754" s="1" t="n">
        <v>507</v>
      </c>
      <c r="L7754" s="1" t="s">
        <v>3868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7" t="n">
        <v>46212</v>
      </c>
      <c r="C7755" s="1" t="n">
        <v>22</v>
      </c>
      <c r="D7755" s="1" t="s">
        <v>3850</v>
      </c>
      <c r="E7755" s="1" t="n">
        <v>33</v>
      </c>
      <c r="F7755" s="1" t="s">
        <v>93</v>
      </c>
      <c r="I7755" s="1" t="n">
        <v>5283</v>
      </c>
      <c r="J7755" s="1" t="n">
        <v>110455</v>
      </c>
      <c r="K7755" s="1" t="n">
        <v>53212</v>
      </c>
      <c r="L7755" s="1" t="s">
        <v>3870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7" t="n">
        <v>46212</v>
      </c>
      <c r="C7756" s="1" t="n">
        <v>22</v>
      </c>
      <c r="D7756" s="1" t="s">
        <v>3850</v>
      </c>
      <c r="E7756" s="1" t="n">
        <v>33</v>
      </c>
      <c r="F7756" s="1" t="s">
        <v>93</v>
      </c>
      <c r="I7756" s="1" t="n">
        <v>5285</v>
      </c>
      <c r="J7756" s="1" t="n">
        <v>100000</v>
      </c>
      <c r="K7756" s="1" t="n">
        <v>1</v>
      </c>
      <c r="L7756" s="1" t="s">
        <v>3851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7" t="n">
        <v>46212</v>
      </c>
      <c r="C7757" s="1" t="n">
        <v>22</v>
      </c>
      <c r="D7757" s="1" t="s">
        <v>3850</v>
      </c>
      <c r="E7757" s="1" t="n">
        <v>33</v>
      </c>
      <c r="F7757" s="1" t="s">
        <v>93</v>
      </c>
      <c r="I7757" s="1" t="n">
        <v>5285</v>
      </c>
      <c r="J7757" s="1" t="n">
        <v>100004</v>
      </c>
      <c r="K7757" s="1" t="n">
        <v>5</v>
      </c>
      <c r="L7757" s="1" t="s">
        <v>3852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7" t="n">
        <v>46212</v>
      </c>
      <c r="C7758" s="1" t="n">
        <v>22</v>
      </c>
      <c r="D7758" s="1" t="s">
        <v>3850</v>
      </c>
      <c r="E7758" s="1" t="n">
        <v>33</v>
      </c>
      <c r="F7758" s="1" t="s">
        <v>93</v>
      </c>
      <c r="I7758" s="1" t="n">
        <v>5285</v>
      </c>
      <c r="J7758" s="1" t="n">
        <v>100006</v>
      </c>
      <c r="K7758" s="1" t="n">
        <v>7</v>
      </c>
      <c r="L7758" s="1" t="s">
        <v>3853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7" t="n">
        <v>46212</v>
      </c>
      <c r="C7759" s="1" t="n">
        <v>22</v>
      </c>
      <c r="D7759" s="1" t="s">
        <v>3850</v>
      </c>
      <c r="E7759" s="1" t="n">
        <v>33</v>
      </c>
      <c r="F7759" s="1" t="s">
        <v>93</v>
      </c>
      <c r="I7759" s="1" t="n">
        <v>5285</v>
      </c>
      <c r="J7759" s="1" t="n">
        <v>100007</v>
      </c>
      <c r="K7759" s="1" t="n">
        <v>8</v>
      </c>
      <c r="L7759" s="1" t="s">
        <v>3854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7" t="n">
        <v>46212</v>
      </c>
      <c r="C7760" s="1" t="n">
        <v>22</v>
      </c>
      <c r="D7760" s="1" t="s">
        <v>3850</v>
      </c>
      <c r="E7760" s="1" t="n">
        <v>33</v>
      </c>
      <c r="F7760" s="1" t="s">
        <v>93</v>
      </c>
      <c r="I7760" s="1" t="n">
        <v>5285</v>
      </c>
      <c r="J7760" s="1" t="n">
        <v>100008</v>
      </c>
      <c r="K7760" s="1" t="n">
        <v>9</v>
      </c>
      <c r="L7760" s="1" t="s">
        <v>3855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7" t="n">
        <v>46212</v>
      </c>
      <c r="C7761" s="1" t="n">
        <v>22</v>
      </c>
      <c r="D7761" s="1" t="s">
        <v>3850</v>
      </c>
      <c r="E7761" s="1" t="n">
        <v>33</v>
      </c>
      <c r="F7761" s="1" t="s">
        <v>93</v>
      </c>
      <c r="I7761" s="1" t="n">
        <v>5285</v>
      </c>
      <c r="J7761" s="1" t="n">
        <v>100011</v>
      </c>
      <c r="K7761" s="1" t="n">
        <v>12</v>
      </c>
      <c r="L7761" s="1" t="s">
        <v>3856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7" t="n">
        <v>46212</v>
      </c>
      <c r="C7762" s="1" t="n">
        <v>22</v>
      </c>
      <c r="D7762" s="1" t="s">
        <v>3850</v>
      </c>
      <c r="E7762" s="1" t="n">
        <v>33</v>
      </c>
      <c r="F7762" s="1" t="s">
        <v>93</v>
      </c>
      <c r="I7762" s="1" t="n">
        <v>5285</v>
      </c>
      <c r="J7762" s="1" t="n">
        <v>100012</v>
      </c>
      <c r="K7762" s="1" t="n">
        <v>13</v>
      </c>
      <c r="L7762" s="1" t="s">
        <v>3857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7" t="n">
        <v>46212</v>
      </c>
      <c r="C7763" s="1" t="n">
        <v>22</v>
      </c>
      <c r="D7763" s="1" t="s">
        <v>3850</v>
      </c>
      <c r="E7763" s="1" t="n">
        <v>33</v>
      </c>
      <c r="F7763" s="1" t="s">
        <v>93</v>
      </c>
      <c r="I7763" s="1" t="n">
        <v>5285</v>
      </c>
      <c r="J7763" s="1" t="n">
        <v>100013</v>
      </c>
      <c r="K7763" s="1" t="n">
        <v>14</v>
      </c>
      <c r="L7763" s="1" t="s">
        <v>3858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7" t="n">
        <v>46212</v>
      </c>
      <c r="C7764" s="1" t="n">
        <v>22</v>
      </c>
      <c r="D7764" s="1" t="s">
        <v>3850</v>
      </c>
      <c r="E7764" s="1" t="n">
        <v>33</v>
      </c>
      <c r="F7764" s="1" t="s">
        <v>93</v>
      </c>
      <c r="I7764" s="1" t="n">
        <v>5285</v>
      </c>
      <c r="J7764" s="1" t="n">
        <v>100014</v>
      </c>
      <c r="K7764" s="1" t="n">
        <v>15</v>
      </c>
      <c r="L7764" s="1" t="s">
        <v>3859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7" t="n">
        <v>46212</v>
      </c>
      <c r="C7765" s="1" t="n">
        <v>22</v>
      </c>
      <c r="D7765" s="1" t="s">
        <v>3850</v>
      </c>
      <c r="E7765" s="1" t="n">
        <v>33</v>
      </c>
      <c r="F7765" s="1" t="s">
        <v>93</v>
      </c>
      <c r="I7765" s="1" t="n">
        <v>5285</v>
      </c>
      <c r="J7765" s="1" t="n">
        <v>100015</v>
      </c>
      <c r="K7765" s="1" t="n">
        <v>16</v>
      </c>
      <c r="L7765" s="1" t="s">
        <v>3860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7" t="n">
        <v>46212</v>
      </c>
      <c r="C7766" s="1" t="n">
        <v>22</v>
      </c>
      <c r="D7766" s="1" t="s">
        <v>3850</v>
      </c>
      <c r="E7766" s="1" t="n">
        <v>33</v>
      </c>
      <c r="F7766" s="1" t="s">
        <v>93</v>
      </c>
      <c r="I7766" s="1" t="n">
        <v>5285</v>
      </c>
      <c r="J7766" s="1" t="n">
        <v>100016</v>
      </c>
      <c r="K7766" s="1" t="n">
        <v>17</v>
      </c>
      <c r="L7766" s="1" t="s">
        <v>3861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7" t="n">
        <v>46212</v>
      </c>
      <c r="C7767" s="1" t="n">
        <v>22</v>
      </c>
      <c r="D7767" s="1" t="s">
        <v>3850</v>
      </c>
      <c r="E7767" s="1" t="n">
        <v>33</v>
      </c>
      <c r="F7767" s="1" t="s">
        <v>93</v>
      </c>
      <c r="I7767" s="1" t="n">
        <v>5285</v>
      </c>
      <c r="J7767" s="1" t="n">
        <v>100017</v>
      </c>
      <c r="K7767" s="1" t="n">
        <v>18</v>
      </c>
      <c r="L7767" s="1" t="s">
        <v>3862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7" t="n">
        <v>46212</v>
      </c>
      <c r="C7768" s="1" t="n">
        <v>22</v>
      </c>
      <c r="D7768" s="1" t="s">
        <v>3850</v>
      </c>
      <c r="E7768" s="1" t="n">
        <v>33</v>
      </c>
      <c r="F7768" s="1" t="s">
        <v>93</v>
      </c>
      <c r="I7768" s="1" t="n">
        <v>5285</v>
      </c>
      <c r="J7768" s="1" t="n">
        <v>100019</v>
      </c>
      <c r="K7768" s="1" t="n">
        <v>20</v>
      </c>
      <c r="L7768" s="1" t="s">
        <v>3863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7" t="n">
        <v>46212</v>
      </c>
      <c r="C7769" s="1" t="n">
        <v>22</v>
      </c>
      <c r="D7769" s="1" t="s">
        <v>3850</v>
      </c>
      <c r="E7769" s="1" t="n">
        <v>33</v>
      </c>
      <c r="F7769" s="1" t="s">
        <v>93</v>
      </c>
      <c r="I7769" s="1" t="n">
        <v>5285</v>
      </c>
      <c r="J7769" s="1" t="n">
        <v>100021</v>
      </c>
      <c r="K7769" s="1" t="n">
        <v>22</v>
      </c>
      <c r="L7769" s="1" t="s">
        <v>3865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7" t="n">
        <v>46212</v>
      </c>
      <c r="C7770" s="1" t="n">
        <v>22</v>
      </c>
      <c r="D7770" s="1" t="s">
        <v>3850</v>
      </c>
      <c r="E7770" s="1" t="n">
        <v>33</v>
      </c>
      <c r="F7770" s="1" t="s">
        <v>93</v>
      </c>
      <c r="I7770" s="1" t="n">
        <v>5285</v>
      </c>
      <c r="J7770" s="1" t="n">
        <v>100053</v>
      </c>
      <c r="K7770" s="1" t="n">
        <v>54</v>
      </c>
      <c r="L7770" s="1" t="s">
        <v>3866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7" t="n">
        <v>46212</v>
      </c>
      <c r="C7771" s="1" t="n">
        <v>22</v>
      </c>
      <c r="D7771" s="1" t="s">
        <v>3850</v>
      </c>
      <c r="E7771" s="1" t="n">
        <v>33</v>
      </c>
      <c r="F7771" s="1" t="s">
        <v>93</v>
      </c>
      <c r="I7771" s="1" t="n">
        <v>5285</v>
      </c>
      <c r="J7771" s="1" t="n">
        <v>100638</v>
      </c>
      <c r="K7771" s="1" t="n">
        <v>508</v>
      </c>
      <c r="L7771" s="1" t="s">
        <v>3867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7" t="n">
        <v>46212</v>
      </c>
      <c r="C7772" s="1" t="n">
        <v>22</v>
      </c>
      <c r="D7772" s="1" t="s">
        <v>3850</v>
      </c>
      <c r="E7772" s="1" t="n">
        <v>33</v>
      </c>
      <c r="F7772" s="1" t="s">
        <v>93</v>
      </c>
      <c r="I7772" s="1" t="n">
        <v>5285</v>
      </c>
      <c r="J7772" s="1" t="n">
        <v>100520</v>
      </c>
      <c r="K7772" s="1" t="n">
        <v>507</v>
      </c>
      <c r="L7772" s="1" t="s">
        <v>3868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7" t="n">
        <v>46212</v>
      </c>
      <c r="C7773" s="1" t="n">
        <v>22</v>
      </c>
      <c r="D7773" s="1" t="s">
        <v>3850</v>
      </c>
      <c r="E7773" s="1" t="n">
        <v>33</v>
      </c>
      <c r="F7773" s="1" t="s">
        <v>93</v>
      </c>
      <c r="I7773" s="1" t="n">
        <v>5285</v>
      </c>
      <c r="J7773" s="1" t="n">
        <v>100319</v>
      </c>
      <c r="K7773" s="1" t="n">
        <v>73453</v>
      </c>
      <c r="L7773" s="1" t="s">
        <v>3869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7" t="n">
        <v>46212</v>
      </c>
      <c r="C7774" s="1" t="n">
        <v>22</v>
      </c>
      <c r="D7774" s="1" t="s">
        <v>3850</v>
      </c>
      <c r="E7774" s="1" t="n">
        <v>33</v>
      </c>
      <c r="F7774" s="1" t="s">
        <v>93</v>
      </c>
      <c r="I7774" s="1" t="n">
        <v>5285</v>
      </c>
      <c r="J7774" s="1" t="n">
        <v>110455</v>
      </c>
      <c r="K7774" s="1" t="n">
        <v>53212</v>
      </c>
      <c r="L7774" s="1" t="s">
        <v>3870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7" t="n">
        <v>46212</v>
      </c>
      <c r="C7775" s="1" t="n">
        <v>22</v>
      </c>
      <c r="D7775" s="1" t="s">
        <v>3850</v>
      </c>
      <c r="E7775" s="1" t="n">
        <v>33</v>
      </c>
      <c r="F7775" s="1" t="s">
        <v>93</v>
      </c>
      <c r="I7775" s="1" t="n">
        <v>5285</v>
      </c>
      <c r="J7775" s="1" t="n">
        <v>110487</v>
      </c>
      <c r="K7775" s="1" t="n">
        <v>54688</v>
      </c>
      <c r="L7775" s="1" t="s">
        <v>3871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7" t="n">
        <v>46212</v>
      </c>
      <c r="C7776" s="1" t="n">
        <v>100</v>
      </c>
      <c r="D7776" s="1" t="s">
        <v>3877</v>
      </c>
      <c r="E7776" s="1" t="n">
        <v>33</v>
      </c>
      <c r="F7776" s="1" t="s">
        <v>93</v>
      </c>
      <c r="I7776" s="1" t="n">
        <v>1374871</v>
      </c>
      <c r="J7776" s="1" t="n">
        <v>100000</v>
      </c>
      <c r="K7776" s="1" t="n">
        <v>1</v>
      </c>
      <c r="L7776" s="1" t="s">
        <v>3851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7" t="n">
        <v>46212</v>
      </c>
      <c r="C7777" s="1" t="n">
        <v>100</v>
      </c>
      <c r="D7777" s="1" t="s">
        <v>3877</v>
      </c>
      <c r="E7777" s="1" t="n">
        <v>33</v>
      </c>
      <c r="F7777" s="1" t="s">
        <v>93</v>
      </c>
      <c r="I7777" s="1" t="n">
        <v>1374871</v>
      </c>
      <c r="J7777" s="1" t="n">
        <v>100001</v>
      </c>
      <c r="K7777" s="1" t="n">
        <v>2</v>
      </c>
      <c r="L7777" s="1" t="s">
        <v>4138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7" t="n">
        <v>46212</v>
      </c>
      <c r="C7778" s="1" t="n">
        <v>100</v>
      </c>
      <c r="D7778" s="1" t="s">
        <v>3877</v>
      </c>
      <c r="E7778" s="1" t="n">
        <v>33</v>
      </c>
      <c r="F7778" s="1" t="s">
        <v>93</v>
      </c>
      <c r="I7778" s="1" t="n">
        <v>1374871</v>
      </c>
      <c r="J7778" s="1" t="n">
        <v>100002</v>
      </c>
      <c r="K7778" s="1" t="n">
        <v>3</v>
      </c>
      <c r="L7778" s="1" t="s">
        <v>3872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7" t="n">
        <v>46212</v>
      </c>
      <c r="C7779" s="1" t="n">
        <v>100</v>
      </c>
      <c r="D7779" s="1" t="s">
        <v>3877</v>
      </c>
      <c r="E7779" s="1" t="n">
        <v>33</v>
      </c>
      <c r="F7779" s="1" t="s">
        <v>93</v>
      </c>
      <c r="I7779" s="1" t="n">
        <v>1374871</v>
      </c>
      <c r="J7779" s="1" t="n">
        <v>100003</v>
      </c>
      <c r="K7779" s="1" t="n">
        <v>4</v>
      </c>
      <c r="L7779" s="1" t="s">
        <v>3873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7" t="n">
        <v>46212</v>
      </c>
      <c r="C7780" s="1" t="n">
        <v>100</v>
      </c>
      <c r="D7780" s="1" t="s">
        <v>3877</v>
      </c>
      <c r="E7780" s="1" t="n">
        <v>33</v>
      </c>
      <c r="F7780" s="1" t="s">
        <v>93</v>
      </c>
      <c r="I7780" s="1" t="n">
        <v>1374871</v>
      </c>
      <c r="J7780" s="1" t="n">
        <v>100004</v>
      </c>
      <c r="K7780" s="1" t="n">
        <v>5</v>
      </c>
      <c r="L7780" s="1" t="s">
        <v>3852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7" t="n">
        <v>46212</v>
      </c>
      <c r="C7781" s="1" t="n">
        <v>100</v>
      </c>
      <c r="D7781" s="1" t="s">
        <v>3877</v>
      </c>
      <c r="E7781" s="1" t="n">
        <v>33</v>
      </c>
      <c r="F7781" s="1" t="s">
        <v>93</v>
      </c>
      <c r="I7781" s="1" t="n">
        <v>1374871</v>
      </c>
      <c r="J7781" s="1" t="n">
        <v>100040</v>
      </c>
      <c r="K7781" s="1" t="n">
        <v>41</v>
      </c>
      <c r="L7781" s="1" t="s">
        <v>3874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7" t="n">
        <v>46212</v>
      </c>
      <c r="C7782" s="1" t="n">
        <v>100</v>
      </c>
      <c r="D7782" s="1" t="s">
        <v>3877</v>
      </c>
      <c r="E7782" s="1" t="n">
        <v>33</v>
      </c>
      <c r="F7782" s="1" t="s">
        <v>93</v>
      </c>
      <c r="I7782" s="1" t="n">
        <v>1374871</v>
      </c>
      <c r="J7782" s="1" t="n">
        <v>100520</v>
      </c>
      <c r="K7782" s="1" t="n">
        <v>507</v>
      </c>
      <c r="L7782" s="1" t="s">
        <v>3868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7" t="n">
        <v>46212</v>
      </c>
      <c r="C7783" s="1" t="n">
        <v>100</v>
      </c>
      <c r="D7783" s="1" t="s">
        <v>3877</v>
      </c>
      <c r="E7783" s="1" t="n">
        <v>33</v>
      </c>
      <c r="F7783" s="1" t="s">
        <v>93</v>
      </c>
      <c r="I7783" s="1" t="n">
        <v>1374871</v>
      </c>
      <c r="J7783" s="1" t="n">
        <v>110455</v>
      </c>
      <c r="K7783" s="1" t="n">
        <v>53212</v>
      </c>
      <c r="L7783" s="1" t="s">
        <v>3870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7" t="n">
        <v>46212</v>
      </c>
      <c r="C7784" s="1" t="n">
        <v>100</v>
      </c>
      <c r="D7784" s="1" t="s">
        <v>3877</v>
      </c>
      <c r="E7784" s="1" t="n">
        <v>33</v>
      </c>
      <c r="F7784" s="1" t="s">
        <v>93</v>
      </c>
      <c r="I7784" s="1" t="n">
        <v>1374881</v>
      </c>
      <c r="J7784" s="1" t="n">
        <v>100000</v>
      </c>
      <c r="K7784" s="1" t="n">
        <v>1</v>
      </c>
      <c r="L7784" s="1" t="s">
        <v>3851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7" t="n">
        <v>46212</v>
      </c>
      <c r="C7785" s="1" t="n">
        <v>100</v>
      </c>
      <c r="D7785" s="1" t="s">
        <v>3877</v>
      </c>
      <c r="E7785" s="1" t="n">
        <v>33</v>
      </c>
      <c r="F7785" s="1" t="s">
        <v>93</v>
      </c>
      <c r="I7785" s="1" t="n">
        <v>1374881</v>
      </c>
      <c r="J7785" s="1" t="n">
        <v>100004</v>
      </c>
      <c r="K7785" s="1" t="n">
        <v>5</v>
      </c>
      <c r="L7785" s="1" t="s">
        <v>3852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7" t="n">
        <v>46212</v>
      </c>
      <c r="C7786" s="1" t="n">
        <v>100</v>
      </c>
      <c r="D7786" s="1" t="s">
        <v>3877</v>
      </c>
      <c r="E7786" s="1" t="n">
        <v>33</v>
      </c>
      <c r="F7786" s="1" t="s">
        <v>93</v>
      </c>
      <c r="I7786" s="1" t="n">
        <v>1374881</v>
      </c>
      <c r="J7786" s="1" t="n">
        <v>100006</v>
      </c>
      <c r="K7786" s="1" t="n">
        <v>7</v>
      </c>
      <c r="L7786" s="1" t="s">
        <v>3853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7" t="n">
        <v>46212</v>
      </c>
      <c r="C7787" s="1" t="n">
        <v>100</v>
      </c>
      <c r="D7787" s="1" t="s">
        <v>3877</v>
      </c>
      <c r="E7787" s="1" t="n">
        <v>33</v>
      </c>
      <c r="F7787" s="1" t="s">
        <v>93</v>
      </c>
      <c r="I7787" s="1" t="n">
        <v>1374881</v>
      </c>
      <c r="J7787" s="1" t="n">
        <v>100007</v>
      </c>
      <c r="K7787" s="1" t="n">
        <v>8</v>
      </c>
      <c r="L7787" s="1" t="s">
        <v>3854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7" t="n">
        <v>46212</v>
      </c>
      <c r="C7788" s="1" t="n">
        <v>100</v>
      </c>
      <c r="D7788" s="1" t="s">
        <v>3877</v>
      </c>
      <c r="E7788" s="1" t="n">
        <v>33</v>
      </c>
      <c r="F7788" s="1" t="s">
        <v>93</v>
      </c>
      <c r="I7788" s="1" t="n">
        <v>1374881</v>
      </c>
      <c r="J7788" s="1" t="n">
        <v>100008</v>
      </c>
      <c r="K7788" s="1" t="n">
        <v>9</v>
      </c>
      <c r="L7788" s="1" t="s">
        <v>3855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7" t="n">
        <v>46212</v>
      </c>
      <c r="C7789" s="1" t="n">
        <v>100</v>
      </c>
      <c r="D7789" s="1" t="s">
        <v>3877</v>
      </c>
      <c r="E7789" s="1" t="n">
        <v>33</v>
      </c>
      <c r="F7789" s="1" t="s">
        <v>93</v>
      </c>
      <c r="I7789" s="1" t="n">
        <v>1374881</v>
      </c>
      <c r="J7789" s="1" t="n">
        <v>100011</v>
      </c>
      <c r="K7789" s="1" t="n">
        <v>12</v>
      </c>
      <c r="L7789" s="1" t="s">
        <v>3856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7" t="n">
        <v>46212</v>
      </c>
      <c r="C7790" s="1" t="n">
        <v>100</v>
      </c>
      <c r="D7790" s="1" t="s">
        <v>3877</v>
      </c>
      <c r="E7790" s="1" t="n">
        <v>33</v>
      </c>
      <c r="F7790" s="1" t="s">
        <v>93</v>
      </c>
      <c r="I7790" s="1" t="n">
        <v>1374881</v>
      </c>
      <c r="J7790" s="1" t="n">
        <v>100012</v>
      </c>
      <c r="K7790" s="1" t="n">
        <v>13</v>
      </c>
      <c r="L7790" s="1" t="s">
        <v>3857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7" t="n">
        <v>46212</v>
      </c>
      <c r="C7791" s="1" t="n">
        <v>100</v>
      </c>
      <c r="D7791" s="1" t="s">
        <v>3877</v>
      </c>
      <c r="E7791" s="1" t="n">
        <v>33</v>
      </c>
      <c r="F7791" s="1" t="s">
        <v>93</v>
      </c>
      <c r="I7791" s="1" t="n">
        <v>1374881</v>
      </c>
      <c r="J7791" s="1" t="n">
        <v>100013</v>
      </c>
      <c r="K7791" s="1" t="n">
        <v>14</v>
      </c>
      <c r="L7791" s="1" t="s">
        <v>3858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7" t="n">
        <v>46212</v>
      </c>
      <c r="C7792" s="1" t="n">
        <v>100</v>
      </c>
      <c r="D7792" s="1" t="s">
        <v>3877</v>
      </c>
      <c r="E7792" s="1" t="n">
        <v>33</v>
      </c>
      <c r="F7792" s="1" t="s">
        <v>93</v>
      </c>
      <c r="I7792" s="1" t="n">
        <v>1374881</v>
      </c>
      <c r="J7792" s="1" t="n">
        <v>100014</v>
      </c>
      <c r="K7792" s="1" t="n">
        <v>15</v>
      </c>
      <c r="L7792" s="1" t="s">
        <v>3859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7" t="n">
        <v>46212</v>
      </c>
      <c r="C7793" s="1" t="n">
        <v>100</v>
      </c>
      <c r="D7793" s="1" t="s">
        <v>3877</v>
      </c>
      <c r="E7793" s="1" t="n">
        <v>33</v>
      </c>
      <c r="F7793" s="1" t="s">
        <v>93</v>
      </c>
      <c r="I7793" s="1" t="n">
        <v>1374881</v>
      </c>
      <c r="J7793" s="1" t="n">
        <v>100015</v>
      </c>
      <c r="K7793" s="1" t="n">
        <v>16</v>
      </c>
      <c r="L7793" s="1" t="s">
        <v>3860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7" t="n">
        <v>46212</v>
      </c>
      <c r="C7794" s="1" t="n">
        <v>100</v>
      </c>
      <c r="D7794" s="1" t="s">
        <v>3877</v>
      </c>
      <c r="E7794" s="1" t="n">
        <v>33</v>
      </c>
      <c r="F7794" s="1" t="s">
        <v>93</v>
      </c>
      <c r="I7794" s="1" t="n">
        <v>1374881</v>
      </c>
      <c r="J7794" s="1" t="n">
        <v>100016</v>
      </c>
      <c r="K7794" s="1" t="n">
        <v>17</v>
      </c>
      <c r="L7794" s="1" t="s">
        <v>3861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7" t="n">
        <v>46212</v>
      </c>
      <c r="C7795" s="1" t="n">
        <v>100</v>
      </c>
      <c r="D7795" s="1" t="s">
        <v>3877</v>
      </c>
      <c r="E7795" s="1" t="n">
        <v>33</v>
      </c>
      <c r="F7795" s="1" t="s">
        <v>93</v>
      </c>
      <c r="I7795" s="1" t="n">
        <v>1374881</v>
      </c>
      <c r="J7795" s="1" t="n">
        <v>100017</v>
      </c>
      <c r="K7795" s="1" t="n">
        <v>18</v>
      </c>
      <c r="L7795" s="1" t="s">
        <v>3862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7" t="n">
        <v>46212</v>
      </c>
      <c r="C7796" s="1" t="n">
        <v>100</v>
      </c>
      <c r="D7796" s="1" t="s">
        <v>3877</v>
      </c>
      <c r="E7796" s="1" t="n">
        <v>33</v>
      </c>
      <c r="F7796" s="1" t="s">
        <v>93</v>
      </c>
      <c r="I7796" s="1" t="n">
        <v>1374881</v>
      </c>
      <c r="J7796" s="1" t="n">
        <v>100019</v>
      </c>
      <c r="K7796" s="1" t="n">
        <v>20</v>
      </c>
      <c r="L7796" s="1" t="s">
        <v>3863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7" t="n">
        <v>46212</v>
      </c>
      <c r="C7797" s="1" t="n">
        <v>100</v>
      </c>
      <c r="D7797" s="1" t="s">
        <v>3877</v>
      </c>
      <c r="E7797" s="1" t="n">
        <v>33</v>
      </c>
      <c r="F7797" s="1" t="s">
        <v>93</v>
      </c>
      <c r="I7797" s="1" t="n">
        <v>1374881</v>
      </c>
      <c r="J7797" s="1" t="n">
        <v>100021</v>
      </c>
      <c r="K7797" s="1" t="n">
        <v>22</v>
      </c>
      <c r="L7797" s="1" t="s">
        <v>3865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7" t="n">
        <v>46212</v>
      </c>
      <c r="C7798" s="1" t="n">
        <v>100</v>
      </c>
      <c r="D7798" s="1" t="s">
        <v>3877</v>
      </c>
      <c r="E7798" s="1" t="n">
        <v>33</v>
      </c>
      <c r="F7798" s="1" t="s">
        <v>93</v>
      </c>
      <c r="I7798" s="1" t="n">
        <v>1374881</v>
      </c>
      <c r="J7798" s="1" t="n">
        <v>100053</v>
      </c>
      <c r="K7798" s="1" t="n">
        <v>54</v>
      </c>
      <c r="L7798" s="1" t="s">
        <v>3866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7" t="n">
        <v>46212</v>
      </c>
      <c r="C7799" s="1" t="n">
        <v>100</v>
      </c>
      <c r="D7799" s="1" t="s">
        <v>3877</v>
      </c>
      <c r="E7799" s="1" t="n">
        <v>33</v>
      </c>
      <c r="F7799" s="1" t="s">
        <v>93</v>
      </c>
      <c r="I7799" s="1" t="n">
        <v>1374881</v>
      </c>
      <c r="J7799" s="1" t="n">
        <v>100638</v>
      </c>
      <c r="K7799" s="1" t="n">
        <v>508</v>
      </c>
      <c r="L7799" s="1" t="s">
        <v>3867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7" t="n">
        <v>46212</v>
      </c>
      <c r="C7800" s="1" t="n">
        <v>100</v>
      </c>
      <c r="D7800" s="1" t="s">
        <v>3877</v>
      </c>
      <c r="E7800" s="1" t="n">
        <v>33</v>
      </c>
      <c r="F7800" s="1" t="s">
        <v>93</v>
      </c>
      <c r="I7800" s="1" t="n">
        <v>1374881</v>
      </c>
      <c r="J7800" s="1" t="n">
        <v>100520</v>
      </c>
      <c r="K7800" s="1" t="n">
        <v>507</v>
      </c>
      <c r="L7800" s="1" t="s">
        <v>3868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7" t="n">
        <v>46212</v>
      </c>
      <c r="C7801" s="1" t="n">
        <v>100</v>
      </c>
      <c r="D7801" s="1" t="s">
        <v>3877</v>
      </c>
      <c r="E7801" s="1" t="n">
        <v>33</v>
      </c>
      <c r="F7801" s="1" t="s">
        <v>93</v>
      </c>
      <c r="I7801" s="1" t="n">
        <v>1374881</v>
      </c>
      <c r="J7801" s="1" t="n">
        <v>100319</v>
      </c>
      <c r="K7801" s="1" t="n">
        <v>73453</v>
      </c>
      <c r="L7801" s="1" t="s">
        <v>3869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7" t="n">
        <v>46212</v>
      </c>
      <c r="C7802" s="1" t="n">
        <v>100</v>
      </c>
      <c r="D7802" s="1" t="s">
        <v>3877</v>
      </c>
      <c r="E7802" s="1" t="n">
        <v>33</v>
      </c>
      <c r="F7802" s="1" t="s">
        <v>93</v>
      </c>
      <c r="I7802" s="1" t="n">
        <v>1374881</v>
      </c>
      <c r="J7802" s="1" t="n">
        <v>110455</v>
      </c>
      <c r="K7802" s="1" t="n">
        <v>53212</v>
      </c>
      <c r="L7802" s="1" t="s">
        <v>3870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7" t="n">
        <v>46212</v>
      </c>
      <c r="C7803" s="1" t="n">
        <v>100</v>
      </c>
      <c r="D7803" s="1" t="s">
        <v>3877</v>
      </c>
      <c r="E7803" s="1" t="n">
        <v>33</v>
      </c>
      <c r="F7803" s="1" t="s">
        <v>93</v>
      </c>
      <c r="I7803" s="1" t="n">
        <v>1374881</v>
      </c>
      <c r="J7803" s="1" t="n">
        <v>110487</v>
      </c>
      <c r="K7803" s="1" t="n">
        <v>54688</v>
      </c>
      <c r="L7803" s="1" t="s">
        <v>3871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7" t="n">
        <v>46213</v>
      </c>
      <c r="C7804" s="1" t="n">
        <v>1</v>
      </c>
      <c r="D7804" s="1" t="s">
        <v>3781</v>
      </c>
      <c r="E7804" s="1" t="n">
        <v>10035</v>
      </c>
      <c r="F7804" s="1" t="s">
        <v>376</v>
      </c>
      <c r="I7804" s="1" t="n">
        <v>352</v>
      </c>
      <c r="J7804" s="1" t="n">
        <v>38652</v>
      </c>
      <c r="K7804" s="1" t="n">
        <v>7898994684220</v>
      </c>
      <c r="L7804" s="1" t="s">
        <v>4145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7" t="n">
        <v>46213</v>
      </c>
      <c r="C7805" s="1" t="n">
        <v>1</v>
      </c>
      <c r="D7805" s="1" t="s">
        <v>3781</v>
      </c>
      <c r="E7805" s="1" t="n">
        <v>1615</v>
      </c>
      <c r="F7805" s="1" t="s">
        <v>253</v>
      </c>
      <c r="I7805" s="1" t="n">
        <v>14834</v>
      </c>
      <c r="J7805" s="1" t="n">
        <v>100101</v>
      </c>
      <c r="K7805" s="1" t="n">
        <v>102</v>
      </c>
      <c r="L7805" s="1" t="s">
        <v>4153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7" t="n">
        <v>46213</v>
      </c>
      <c r="C7806" s="1" t="n">
        <v>1</v>
      </c>
      <c r="D7806" s="1" t="s">
        <v>3781</v>
      </c>
      <c r="E7806" s="1" t="n">
        <v>1615</v>
      </c>
      <c r="F7806" s="1" t="s">
        <v>253</v>
      </c>
      <c r="I7806" s="1" t="n">
        <v>14834</v>
      </c>
      <c r="J7806" s="1" t="n">
        <v>100114</v>
      </c>
      <c r="K7806" s="1" t="n">
        <v>115</v>
      </c>
      <c r="L7806" s="1" t="s">
        <v>4154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7" t="n">
        <v>46213</v>
      </c>
      <c r="C7807" s="1" t="n">
        <v>1</v>
      </c>
      <c r="D7807" s="1" t="s">
        <v>3781</v>
      </c>
      <c r="E7807" s="1" t="n">
        <v>1615</v>
      </c>
      <c r="F7807" s="1" t="s">
        <v>253</v>
      </c>
      <c r="I7807" s="1" t="n">
        <v>14834</v>
      </c>
      <c r="J7807" s="1" t="n">
        <v>37771</v>
      </c>
      <c r="K7807" s="1" t="n">
        <v>774574</v>
      </c>
      <c r="L7807" s="1" t="s">
        <v>4155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7" t="n">
        <v>46213</v>
      </c>
      <c r="C7808" s="1" t="n">
        <v>1</v>
      </c>
      <c r="D7808" s="1" t="s">
        <v>3781</v>
      </c>
      <c r="E7808" s="1" t="n">
        <v>1615</v>
      </c>
      <c r="F7808" s="1" t="s">
        <v>253</v>
      </c>
      <c r="I7808" s="1" t="n">
        <v>14834</v>
      </c>
      <c r="J7808" s="1" t="n">
        <v>38520</v>
      </c>
      <c r="K7808" s="1" t="n">
        <v>700083262769</v>
      </c>
      <c r="L7808" s="1" t="s">
        <v>4041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7" t="n">
        <v>46213</v>
      </c>
      <c r="C7809" s="1" t="n">
        <v>1</v>
      </c>
      <c r="D7809" s="1" t="s">
        <v>3781</v>
      </c>
      <c r="E7809" s="1" t="n">
        <v>1615</v>
      </c>
      <c r="F7809" s="1" t="s">
        <v>253</v>
      </c>
      <c r="I7809" s="1" t="n">
        <v>14834</v>
      </c>
      <c r="J7809" s="1" t="n">
        <v>51595</v>
      </c>
      <c r="K7809" s="1" t="n">
        <v>735810180542</v>
      </c>
      <c r="L7809" s="1" t="s">
        <v>4042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7" t="n">
        <v>46213</v>
      </c>
      <c r="C7810" s="1" t="n">
        <v>1</v>
      </c>
      <c r="D7810" s="1" t="s">
        <v>3781</v>
      </c>
      <c r="E7810" s="1" t="n">
        <v>1615</v>
      </c>
      <c r="F7810" s="1" t="s">
        <v>253</v>
      </c>
      <c r="I7810" s="1" t="n">
        <v>14834</v>
      </c>
      <c r="J7810" s="1" t="n">
        <v>55350</v>
      </c>
      <c r="K7810" s="1" t="n">
        <v>609963080076</v>
      </c>
      <c r="L7810" s="1" t="s">
        <v>4043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7" t="n">
        <v>46213</v>
      </c>
      <c r="C7811" s="1" t="n">
        <v>1</v>
      </c>
      <c r="D7811" s="1" t="s">
        <v>3781</v>
      </c>
      <c r="E7811" s="1" t="n">
        <v>1683</v>
      </c>
      <c r="F7811" s="1" t="s">
        <v>677</v>
      </c>
      <c r="I7811" s="1" t="n">
        <v>1645598</v>
      </c>
      <c r="J7811" s="1" t="n">
        <v>37361</v>
      </c>
      <c r="K7811" s="1" t="n">
        <v>2240817</v>
      </c>
      <c r="L7811" s="1" t="s">
        <v>3824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7" t="n">
        <v>46213</v>
      </c>
      <c r="C7812" s="1" t="n">
        <v>6</v>
      </c>
      <c r="D7812" s="1" t="s">
        <v>3844</v>
      </c>
      <c r="E7812" s="1" t="n">
        <v>33</v>
      </c>
      <c r="F7812" s="1" t="s">
        <v>93</v>
      </c>
      <c r="I7812" s="1" t="n">
        <v>5286</v>
      </c>
      <c r="J7812" s="1" t="n">
        <v>11683</v>
      </c>
      <c r="K7812" s="1" t="n">
        <v>7898934529048</v>
      </c>
      <c r="L7812" s="1" t="s">
        <v>6648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7" t="n">
        <v>46213</v>
      </c>
      <c r="C7813" s="1" t="n">
        <v>6</v>
      </c>
      <c r="D7813" s="1" t="s">
        <v>3844</v>
      </c>
      <c r="E7813" s="1" t="n">
        <v>33</v>
      </c>
      <c r="F7813" s="1" t="s">
        <v>93</v>
      </c>
      <c r="I7813" s="1" t="n">
        <v>5286</v>
      </c>
      <c r="J7813" s="1" t="n">
        <v>20452</v>
      </c>
      <c r="K7813" s="1" t="n">
        <v>7898934529086</v>
      </c>
      <c r="L7813" s="1" t="s">
        <v>4201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7" t="n">
        <v>46213</v>
      </c>
      <c r="C7814" s="1" t="n">
        <v>6</v>
      </c>
      <c r="D7814" s="1" t="s">
        <v>3844</v>
      </c>
      <c r="E7814" s="1" t="n">
        <v>33</v>
      </c>
      <c r="F7814" s="1" t="s">
        <v>93</v>
      </c>
      <c r="I7814" s="1" t="n">
        <v>5287</v>
      </c>
      <c r="J7814" s="1" t="n">
        <v>100062</v>
      </c>
      <c r="K7814" s="1" t="n">
        <v>63</v>
      </c>
      <c r="L7814" s="1" t="s">
        <v>4117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7" t="n">
        <v>46213</v>
      </c>
      <c r="C7815" s="1" t="n">
        <v>6</v>
      </c>
      <c r="D7815" s="1" t="s">
        <v>3844</v>
      </c>
      <c r="E7815" s="1" t="n">
        <v>33</v>
      </c>
      <c r="F7815" s="1" t="s">
        <v>93</v>
      </c>
      <c r="I7815" s="1" t="n">
        <v>5287</v>
      </c>
      <c r="J7815" s="1" t="n">
        <v>100100</v>
      </c>
      <c r="K7815" s="1" t="n">
        <v>101</v>
      </c>
      <c r="L7815" s="1" t="s">
        <v>4194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7" t="n">
        <v>46213</v>
      </c>
      <c r="C7816" s="1" t="n">
        <v>6</v>
      </c>
      <c r="D7816" s="1" t="s">
        <v>3844</v>
      </c>
      <c r="E7816" s="1" t="n">
        <v>33</v>
      </c>
      <c r="F7816" s="1" t="s">
        <v>93</v>
      </c>
      <c r="I7816" s="1" t="n">
        <v>5287</v>
      </c>
      <c r="J7816" s="1" t="n">
        <v>100104</v>
      </c>
      <c r="K7816" s="1" t="n">
        <v>105</v>
      </c>
      <c r="L7816" s="1" t="s">
        <v>4195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7" t="n">
        <v>46213</v>
      </c>
      <c r="C7817" s="1" t="n">
        <v>6</v>
      </c>
      <c r="D7817" s="1" t="s">
        <v>3844</v>
      </c>
      <c r="E7817" s="1" t="n">
        <v>33</v>
      </c>
      <c r="F7817" s="1" t="s">
        <v>93</v>
      </c>
      <c r="I7817" s="1" t="n">
        <v>5287</v>
      </c>
      <c r="J7817" s="1" t="n">
        <v>100105</v>
      </c>
      <c r="K7817" s="1" t="n">
        <v>106</v>
      </c>
      <c r="L7817" s="1" t="s">
        <v>4118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7" t="n">
        <v>46213</v>
      </c>
      <c r="C7818" s="1" t="n">
        <v>6</v>
      </c>
      <c r="D7818" s="1" t="s">
        <v>3844</v>
      </c>
      <c r="E7818" s="1" t="n">
        <v>33</v>
      </c>
      <c r="F7818" s="1" t="s">
        <v>93</v>
      </c>
      <c r="I7818" s="1" t="n">
        <v>5287</v>
      </c>
      <c r="J7818" s="1" t="n">
        <v>100107</v>
      </c>
      <c r="K7818" s="1" t="n">
        <v>108</v>
      </c>
      <c r="L7818" s="1" t="s">
        <v>4119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7" t="n">
        <v>46213</v>
      </c>
      <c r="C7819" s="1" t="n">
        <v>6</v>
      </c>
      <c r="D7819" s="1" t="s">
        <v>3844</v>
      </c>
      <c r="E7819" s="1" t="n">
        <v>33</v>
      </c>
      <c r="F7819" s="1" t="s">
        <v>93</v>
      </c>
      <c r="I7819" s="1" t="n">
        <v>5287</v>
      </c>
      <c r="J7819" s="1" t="n">
        <v>100109</v>
      </c>
      <c r="K7819" s="1" t="n">
        <v>110</v>
      </c>
      <c r="L7819" s="1" t="s">
        <v>4120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7" t="n">
        <v>46213</v>
      </c>
      <c r="C7820" s="1" t="n">
        <v>6</v>
      </c>
      <c r="D7820" s="1" t="s">
        <v>3844</v>
      </c>
      <c r="E7820" s="1" t="n">
        <v>33</v>
      </c>
      <c r="F7820" s="1" t="s">
        <v>93</v>
      </c>
      <c r="I7820" s="1" t="n">
        <v>5287</v>
      </c>
      <c r="J7820" s="1" t="n">
        <v>100110</v>
      </c>
      <c r="K7820" s="1" t="n">
        <v>111</v>
      </c>
      <c r="L7820" s="1" t="s">
        <v>4121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7" t="n">
        <v>46213</v>
      </c>
      <c r="C7821" s="1" t="n">
        <v>6</v>
      </c>
      <c r="D7821" s="1" t="s">
        <v>3844</v>
      </c>
      <c r="E7821" s="1" t="n">
        <v>33</v>
      </c>
      <c r="F7821" s="1" t="s">
        <v>93</v>
      </c>
      <c r="I7821" s="1" t="n">
        <v>5287</v>
      </c>
      <c r="J7821" s="1" t="n">
        <v>100112</v>
      </c>
      <c r="K7821" s="1" t="n">
        <v>113</v>
      </c>
      <c r="L7821" s="1" t="s">
        <v>4122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7" t="n">
        <v>46213</v>
      </c>
      <c r="C7822" s="1" t="n">
        <v>6</v>
      </c>
      <c r="D7822" s="1" t="s">
        <v>3844</v>
      </c>
      <c r="E7822" s="1" t="n">
        <v>33</v>
      </c>
      <c r="F7822" s="1" t="s">
        <v>93</v>
      </c>
      <c r="I7822" s="1" t="n">
        <v>5287</v>
      </c>
      <c r="J7822" s="1" t="n">
        <v>100116</v>
      </c>
      <c r="K7822" s="1" t="n">
        <v>117</v>
      </c>
      <c r="L7822" s="1" t="s">
        <v>4123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7" t="n">
        <v>46213</v>
      </c>
      <c r="C7823" s="1" t="n">
        <v>6</v>
      </c>
      <c r="D7823" s="1" t="s">
        <v>3844</v>
      </c>
      <c r="E7823" s="1" t="n">
        <v>33</v>
      </c>
      <c r="F7823" s="1" t="s">
        <v>93</v>
      </c>
      <c r="I7823" s="1" t="n">
        <v>5287</v>
      </c>
      <c r="J7823" s="1" t="n">
        <v>100118</v>
      </c>
      <c r="K7823" s="1" t="n">
        <v>119</v>
      </c>
      <c r="L7823" s="1" t="s">
        <v>4124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7" t="n">
        <v>46213</v>
      </c>
      <c r="C7824" s="1" t="n">
        <v>6</v>
      </c>
      <c r="D7824" s="1" t="s">
        <v>3844</v>
      </c>
      <c r="E7824" s="1" t="n">
        <v>33</v>
      </c>
      <c r="F7824" s="1" t="s">
        <v>93</v>
      </c>
      <c r="I7824" s="1" t="n">
        <v>5287</v>
      </c>
      <c r="J7824" s="1" t="n">
        <v>100122</v>
      </c>
      <c r="K7824" s="1" t="n">
        <v>123</v>
      </c>
      <c r="L7824" s="1" t="s">
        <v>4125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7" t="n">
        <v>46213</v>
      </c>
      <c r="C7825" s="1" t="n">
        <v>6</v>
      </c>
      <c r="D7825" s="1" t="s">
        <v>3844</v>
      </c>
      <c r="E7825" s="1" t="n">
        <v>33</v>
      </c>
      <c r="F7825" s="1" t="s">
        <v>93</v>
      </c>
      <c r="I7825" s="1" t="n">
        <v>5287</v>
      </c>
      <c r="J7825" s="1" t="n">
        <v>100123</v>
      </c>
      <c r="K7825" s="1" t="n">
        <v>124</v>
      </c>
      <c r="L7825" s="1" t="s">
        <v>4126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7" t="n">
        <v>46213</v>
      </c>
      <c r="C7826" s="1" t="n">
        <v>6</v>
      </c>
      <c r="D7826" s="1" t="s">
        <v>3844</v>
      </c>
      <c r="E7826" s="1" t="n">
        <v>33</v>
      </c>
      <c r="F7826" s="1" t="s">
        <v>93</v>
      </c>
      <c r="I7826" s="1" t="n">
        <v>5287</v>
      </c>
      <c r="J7826" s="1" t="n">
        <v>100124</v>
      </c>
      <c r="K7826" s="1" t="n">
        <v>125</v>
      </c>
      <c r="L7826" s="1" t="s">
        <v>4127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7" t="n">
        <v>46213</v>
      </c>
      <c r="C7827" s="1" t="n">
        <v>6</v>
      </c>
      <c r="D7827" s="1" t="s">
        <v>3844</v>
      </c>
      <c r="E7827" s="1" t="n">
        <v>33</v>
      </c>
      <c r="F7827" s="1" t="s">
        <v>93</v>
      </c>
      <c r="I7827" s="1" t="n">
        <v>5287</v>
      </c>
      <c r="J7827" s="1" t="n">
        <v>100125</v>
      </c>
      <c r="K7827" s="1" t="n">
        <v>126</v>
      </c>
      <c r="L7827" s="1" t="s">
        <v>4197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7" t="n">
        <v>46213</v>
      </c>
      <c r="C7828" s="1" t="n">
        <v>6</v>
      </c>
      <c r="D7828" s="1" t="s">
        <v>3844</v>
      </c>
      <c r="E7828" s="1" t="n">
        <v>33</v>
      </c>
      <c r="F7828" s="1" t="s">
        <v>93</v>
      </c>
      <c r="I7828" s="1" t="n">
        <v>5287</v>
      </c>
      <c r="J7828" s="1" t="n">
        <v>100129</v>
      </c>
      <c r="K7828" s="1" t="n">
        <v>130</v>
      </c>
      <c r="L7828" s="1" t="s">
        <v>4128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7" t="n">
        <v>46213</v>
      </c>
      <c r="C7829" s="1" t="n">
        <v>6</v>
      </c>
      <c r="D7829" s="1" t="s">
        <v>3844</v>
      </c>
      <c r="E7829" s="1" t="n">
        <v>33</v>
      </c>
      <c r="F7829" s="1" t="s">
        <v>93</v>
      </c>
      <c r="I7829" s="1" t="n">
        <v>5287</v>
      </c>
      <c r="J7829" s="1" t="n">
        <v>100133</v>
      </c>
      <c r="K7829" s="1" t="n">
        <v>134</v>
      </c>
      <c r="L7829" s="1" t="s">
        <v>4129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7" t="n">
        <v>46213</v>
      </c>
      <c r="C7830" s="1" t="n">
        <v>6</v>
      </c>
      <c r="D7830" s="1" t="s">
        <v>3844</v>
      </c>
      <c r="E7830" s="1" t="n">
        <v>33</v>
      </c>
      <c r="F7830" s="1" t="s">
        <v>93</v>
      </c>
      <c r="I7830" s="1" t="n">
        <v>5287</v>
      </c>
      <c r="J7830" s="1" t="n">
        <v>100137</v>
      </c>
      <c r="K7830" s="1" t="n">
        <v>138</v>
      </c>
      <c r="L7830" s="1" t="s">
        <v>6649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7" t="n">
        <v>46213</v>
      </c>
      <c r="C7831" s="1" t="n">
        <v>6</v>
      </c>
      <c r="D7831" s="1" t="s">
        <v>3844</v>
      </c>
      <c r="E7831" s="1" t="n">
        <v>33</v>
      </c>
      <c r="F7831" s="1" t="s">
        <v>93</v>
      </c>
      <c r="I7831" s="1" t="n">
        <v>5287</v>
      </c>
      <c r="J7831" s="1" t="n">
        <v>110165</v>
      </c>
      <c r="K7831" s="1" t="n">
        <v>37441</v>
      </c>
      <c r="L7831" s="1" t="s">
        <v>4199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7" t="n">
        <v>46213</v>
      </c>
      <c r="C7832" s="1" t="n">
        <v>6</v>
      </c>
      <c r="D7832" s="1" t="s">
        <v>3844</v>
      </c>
      <c r="E7832" s="1" t="n">
        <v>33</v>
      </c>
      <c r="F7832" s="1" t="s">
        <v>93</v>
      </c>
      <c r="I7832" s="1" t="n">
        <v>5288</v>
      </c>
      <c r="J7832" s="1" t="n">
        <v>100113</v>
      </c>
      <c r="K7832" s="1" t="n">
        <v>114</v>
      </c>
      <c r="L7832" s="1" t="s">
        <v>4104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7" t="n">
        <v>46213</v>
      </c>
      <c r="C7833" s="1" t="n">
        <v>6</v>
      </c>
      <c r="D7833" s="1" t="s">
        <v>3844</v>
      </c>
      <c r="E7833" s="1" t="n">
        <v>33</v>
      </c>
      <c r="F7833" s="1" t="s">
        <v>93</v>
      </c>
      <c r="I7833" s="1" t="n">
        <v>5288</v>
      </c>
      <c r="J7833" s="1" t="n">
        <v>100115</v>
      </c>
      <c r="K7833" s="1" t="n">
        <v>116</v>
      </c>
      <c r="L7833" s="1" t="s">
        <v>4105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7" t="n">
        <v>46213</v>
      </c>
      <c r="C7834" s="1" t="n">
        <v>6</v>
      </c>
      <c r="D7834" s="1" t="s">
        <v>3844</v>
      </c>
      <c r="E7834" s="1" t="n">
        <v>33</v>
      </c>
      <c r="F7834" s="1" t="s">
        <v>93</v>
      </c>
      <c r="I7834" s="1" t="n">
        <v>5288</v>
      </c>
      <c r="J7834" s="1" t="n">
        <v>100130</v>
      </c>
      <c r="K7834" s="1" t="n">
        <v>131</v>
      </c>
      <c r="L7834" s="1" t="s">
        <v>4106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7" t="n">
        <v>46213</v>
      </c>
      <c r="C7835" s="1" t="n">
        <v>6</v>
      </c>
      <c r="D7835" s="1" t="s">
        <v>3844</v>
      </c>
      <c r="E7835" s="1" t="n">
        <v>33</v>
      </c>
      <c r="F7835" s="1" t="s">
        <v>93</v>
      </c>
      <c r="I7835" s="1" t="n">
        <v>5288</v>
      </c>
      <c r="J7835" s="1" t="n">
        <v>100132</v>
      </c>
      <c r="K7835" s="1" t="n">
        <v>133</v>
      </c>
      <c r="L7835" s="1" t="s">
        <v>4107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7" t="n">
        <v>46213</v>
      </c>
      <c r="C7836" s="1" t="n">
        <v>6</v>
      </c>
      <c r="D7836" s="1" t="s">
        <v>3844</v>
      </c>
      <c r="E7836" s="1" t="n">
        <v>33</v>
      </c>
      <c r="F7836" s="1" t="s">
        <v>93</v>
      </c>
      <c r="I7836" s="1" t="n">
        <v>5288</v>
      </c>
      <c r="J7836" s="1" t="n">
        <v>100135</v>
      </c>
      <c r="K7836" s="1" t="n">
        <v>136</v>
      </c>
      <c r="L7836" s="1" t="s">
        <v>4108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7" t="n">
        <v>46213</v>
      </c>
      <c r="C7837" s="1" t="n">
        <v>6</v>
      </c>
      <c r="D7837" s="1" t="s">
        <v>3844</v>
      </c>
      <c r="E7837" s="1" t="n">
        <v>33</v>
      </c>
      <c r="F7837" s="1" t="s">
        <v>93</v>
      </c>
      <c r="I7837" s="1" t="n">
        <v>5288</v>
      </c>
      <c r="J7837" s="1" t="n">
        <v>100148</v>
      </c>
      <c r="K7837" s="1" t="n">
        <v>149</v>
      </c>
      <c r="L7837" s="1" t="s">
        <v>4109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7" t="n">
        <v>46213</v>
      </c>
      <c r="C7838" s="1" t="n">
        <v>6</v>
      </c>
      <c r="D7838" s="1" t="s">
        <v>3844</v>
      </c>
      <c r="E7838" s="1" t="n">
        <v>33</v>
      </c>
      <c r="F7838" s="1" t="s">
        <v>93</v>
      </c>
      <c r="I7838" s="1" t="n">
        <v>5288</v>
      </c>
      <c r="J7838" s="1" t="n">
        <v>100297</v>
      </c>
      <c r="K7838" s="1" t="n">
        <v>70293</v>
      </c>
      <c r="L7838" s="1" t="s">
        <v>4110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7" t="n">
        <v>46213</v>
      </c>
      <c r="C7839" s="1" t="n">
        <v>6</v>
      </c>
      <c r="D7839" s="1" t="s">
        <v>3844</v>
      </c>
      <c r="E7839" s="1" t="n">
        <v>33</v>
      </c>
      <c r="F7839" s="1" t="s">
        <v>93</v>
      </c>
      <c r="I7839" s="1" t="n">
        <v>5288</v>
      </c>
      <c r="J7839" s="1" t="n">
        <v>110142</v>
      </c>
      <c r="K7839" s="1" t="n">
        <v>16699</v>
      </c>
      <c r="L7839" s="1" t="s">
        <v>4111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7" t="n">
        <v>46213</v>
      </c>
      <c r="C7840" s="1" t="n">
        <v>6</v>
      </c>
      <c r="D7840" s="1" t="s">
        <v>3844</v>
      </c>
      <c r="E7840" s="1" t="n">
        <v>33</v>
      </c>
      <c r="F7840" s="1" t="s">
        <v>93</v>
      </c>
      <c r="I7840" s="1" t="n">
        <v>5288</v>
      </c>
      <c r="J7840" s="1" t="n">
        <v>110168</v>
      </c>
      <c r="K7840" s="1" t="n">
        <v>37365</v>
      </c>
      <c r="L7840" s="1" t="s">
        <v>4112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7" t="n">
        <v>46213</v>
      </c>
      <c r="C7841" s="1" t="n">
        <v>6</v>
      </c>
      <c r="D7841" s="1" t="s">
        <v>3844</v>
      </c>
      <c r="E7841" s="1" t="n">
        <v>33</v>
      </c>
      <c r="F7841" s="1" t="s">
        <v>93</v>
      </c>
      <c r="I7841" s="1" t="n">
        <v>5288</v>
      </c>
      <c r="J7841" s="1" t="n">
        <v>38022</v>
      </c>
      <c r="K7841" s="1" t="n">
        <v>604</v>
      </c>
      <c r="L7841" s="1" t="s">
        <v>4200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7" t="n">
        <v>46213</v>
      </c>
      <c r="C7842" s="1" t="n">
        <v>6</v>
      </c>
      <c r="D7842" s="1" t="s">
        <v>3844</v>
      </c>
      <c r="E7842" s="1" t="n">
        <v>33</v>
      </c>
      <c r="F7842" s="1" t="s">
        <v>93</v>
      </c>
      <c r="I7842" s="1" t="n">
        <v>5288</v>
      </c>
      <c r="J7842" s="1" t="n">
        <v>110489</v>
      </c>
      <c r="K7842" s="1" t="n">
        <v>54743</v>
      </c>
      <c r="L7842" s="1" t="s">
        <v>4114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7" t="n">
        <v>46213</v>
      </c>
      <c r="C7843" s="1" t="n">
        <v>6</v>
      </c>
      <c r="D7843" s="1" t="s">
        <v>3844</v>
      </c>
      <c r="E7843" s="1" t="n">
        <v>33</v>
      </c>
      <c r="F7843" s="1" t="s">
        <v>93</v>
      </c>
      <c r="I7843" s="1" t="n">
        <v>5288</v>
      </c>
      <c r="J7843" s="1" t="n">
        <v>80078</v>
      </c>
      <c r="K7843" s="1" t="n">
        <v>710</v>
      </c>
      <c r="L7843" s="1" t="s">
        <v>4115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7" t="n">
        <v>46213</v>
      </c>
      <c r="C7844" s="1" t="n">
        <v>6</v>
      </c>
      <c r="D7844" s="1" t="s">
        <v>3844</v>
      </c>
      <c r="E7844" s="1" t="n">
        <v>33</v>
      </c>
      <c r="F7844" s="1" t="s">
        <v>93</v>
      </c>
      <c r="I7844" s="1" t="n">
        <v>5288</v>
      </c>
      <c r="J7844" s="1" t="n">
        <v>81699</v>
      </c>
      <c r="K7844" s="1" t="n">
        <v>1311</v>
      </c>
      <c r="L7844" s="1" t="s">
        <v>6650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7" t="n">
        <v>46213</v>
      </c>
      <c r="C7845" s="1" t="n">
        <v>11</v>
      </c>
      <c r="D7845" s="1" t="s">
        <v>3845</v>
      </c>
      <c r="E7845" s="1" t="n">
        <v>10090</v>
      </c>
      <c r="F7845" s="1" t="s">
        <v>1546</v>
      </c>
      <c r="I7845" s="1" t="n">
        <v>271</v>
      </c>
      <c r="J7845" s="1" t="n">
        <v>103344</v>
      </c>
      <c r="K7845" s="1" t="n">
        <v>7896490288775</v>
      </c>
      <c r="L7845" s="1" t="s">
        <v>6034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7" t="n">
        <v>46213</v>
      </c>
      <c r="C7846" s="1" t="n">
        <v>11</v>
      </c>
      <c r="D7846" s="1" t="s">
        <v>3845</v>
      </c>
      <c r="E7846" s="1" t="n">
        <v>10090</v>
      </c>
      <c r="F7846" s="1" t="s">
        <v>1546</v>
      </c>
      <c r="I7846" s="1" t="n">
        <v>271</v>
      </c>
      <c r="J7846" s="1" t="n">
        <v>103791</v>
      </c>
      <c r="K7846" s="1" t="n">
        <v>7897006310010</v>
      </c>
      <c r="L7846" s="1" t="s">
        <v>6651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7" t="n">
        <v>46213</v>
      </c>
      <c r="C7847" s="1" t="n">
        <v>11</v>
      </c>
      <c r="D7847" s="1" t="s">
        <v>3845</v>
      </c>
      <c r="E7847" s="1" t="n">
        <v>10090</v>
      </c>
      <c r="F7847" s="1" t="s">
        <v>1546</v>
      </c>
      <c r="I7847" s="1" t="n">
        <v>271</v>
      </c>
      <c r="J7847" s="1" t="n">
        <v>103801</v>
      </c>
      <c r="K7847" s="1" t="n">
        <v>7897006310133</v>
      </c>
      <c r="L7847" s="1" t="s">
        <v>6652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7" t="n">
        <v>46213</v>
      </c>
      <c r="C7848" s="1" t="n">
        <v>11</v>
      </c>
      <c r="D7848" s="1" t="s">
        <v>3845</v>
      </c>
      <c r="E7848" s="1" t="n">
        <v>10090</v>
      </c>
      <c r="F7848" s="1" t="s">
        <v>1546</v>
      </c>
      <c r="I7848" s="1" t="n">
        <v>271</v>
      </c>
      <c r="J7848" s="1" t="n">
        <v>104249</v>
      </c>
      <c r="K7848" s="1" t="n">
        <v>7897006310034</v>
      </c>
      <c r="L7848" s="1" t="s">
        <v>6653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7" t="n">
        <v>46213</v>
      </c>
      <c r="C7849" s="1" t="n">
        <v>11</v>
      </c>
      <c r="D7849" s="1" t="s">
        <v>3845</v>
      </c>
      <c r="E7849" s="1" t="n">
        <v>10090</v>
      </c>
      <c r="F7849" s="1" t="s">
        <v>1546</v>
      </c>
      <c r="I7849" s="1" t="n">
        <v>271</v>
      </c>
      <c r="J7849" s="1" t="n">
        <v>104252</v>
      </c>
      <c r="K7849" s="1" t="n">
        <v>7897006310089</v>
      </c>
      <c r="L7849" s="1" t="s">
        <v>6654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7" t="n">
        <v>46213</v>
      </c>
      <c r="C7850" s="1" t="n">
        <v>11</v>
      </c>
      <c r="D7850" s="1" t="s">
        <v>3845</v>
      </c>
      <c r="E7850" s="1" t="n">
        <v>10090</v>
      </c>
      <c r="F7850" s="1" t="s">
        <v>1546</v>
      </c>
      <c r="I7850" s="1" t="n">
        <v>271</v>
      </c>
      <c r="J7850" s="1" t="n">
        <v>109306</v>
      </c>
      <c r="K7850" s="1" t="n">
        <v>7891167023024</v>
      </c>
      <c r="L7850" s="1" t="s">
        <v>6655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7" t="n">
        <v>46213</v>
      </c>
      <c r="C7851" s="1" t="n">
        <v>11</v>
      </c>
      <c r="D7851" s="1" t="s">
        <v>3845</v>
      </c>
      <c r="E7851" s="1" t="n">
        <v>10090</v>
      </c>
      <c r="F7851" s="1" t="s">
        <v>1546</v>
      </c>
      <c r="I7851" s="1" t="n">
        <v>271</v>
      </c>
      <c r="J7851" s="1" t="n">
        <v>11152</v>
      </c>
      <c r="K7851" s="1" t="n">
        <v>7896041172591</v>
      </c>
      <c r="L7851" s="1" t="s">
        <v>6656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7" t="n">
        <v>46213</v>
      </c>
      <c r="C7852" s="1" t="n">
        <v>11</v>
      </c>
      <c r="D7852" s="1" t="s">
        <v>3845</v>
      </c>
      <c r="E7852" s="1" t="n">
        <v>10090</v>
      </c>
      <c r="F7852" s="1" t="s">
        <v>1546</v>
      </c>
      <c r="I7852" s="1" t="n">
        <v>271</v>
      </c>
      <c r="J7852" s="1" t="n">
        <v>12855</v>
      </c>
      <c r="K7852" s="1" t="n">
        <v>7898910758127</v>
      </c>
      <c r="L7852" s="1" t="s">
        <v>6531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7" t="n">
        <v>46213</v>
      </c>
      <c r="C7853" s="1" t="n">
        <v>11</v>
      </c>
      <c r="D7853" s="1" t="s">
        <v>3845</v>
      </c>
      <c r="E7853" s="1" t="n">
        <v>10090</v>
      </c>
      <c r="F7853" s="1" t="s">
        <v>1546</v>
      </c>
      <c r="I7853" s="1" t="n">
        <v>271</v>
      </c>
      <c r="J7853" s="1" t="n">
        <v>12961</v>
      </c>
      <c r="K7853" s="1" t="n">
        <v>7898910758035</v>
      </c>
      <c r="L7853" s="1" t="s">
        <v>6535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7" t="n">
        <v>46213</v>
      </c>
      <c r="C7854" s="1" t="n">
        <v>11</v>
      </c>
      <c r="D7854" s="1" t="s">
        <v>3845</v>
      </c>
      <c r="E7854" s="1" t="n">
        <v>10090</v>
      </c>
      <c r="F7854" s="1" t="s">
        <v>1546</v>
      </c>
      <c r="I7854" s="1" t="n">
        <v>271</v>
      </c>
      <c r="J7854" s="1" t="n">
        <v>14758</v>
      </c>
      <c r="K7854" s="1" t="n">
        <v>7896102509434</v>
      </c>
      <c r="L7854" s="1" t="s">
        <v>4851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7" t="n">
        <v>46213</v>
      </c>
      <c r="C7855" s="1" t="n">
        <v>11</v>
      </c>
      <c r="D7855" s="1" t="s">
        <v>3845</v>
      </c>
      <c r="E7855" s="1" t="n">
        <v>10090</v>
      </c>
      <c r="F7855" s="1" t="s">
        <v>1546</v>
      </c>
      <c r="I7855" s="1" t="n">
        <v>271</v>
      </c>
      <c r="J7855" s="1" t="n">
        <v>17757</v>
      </c>
      <c r="K7855" s="1" t="n">
        <v>7898910758349</v>
      </c>
      <c r="L7855" s="1" t="s">
        <v>6533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17" t="n">
        <v>46213</v>
      </c>
      <c r="C7856" s="1" t="n">
        <v>11</v>
      </c>
      <c r="D7856" s="1" t="s">
        <v>3845</v>
      </c>
      <c r="E7856" s="1" t="n">
        <v>10090</v>
      </c>
      <c r="F7856" s="1" t="s">
        <v>1546</v>
      </c>
      <c r="I7856" s="1" t="n">
        <v>271</v>
      </c>
      <c r="J7856" s="1" t="n">
        <v>19660</v>
      </c>
      <c r="K7856" s="1" t="n">
        <v>7898912981172</v>
      </c>
      <c r="L7856" s="1" t="s">
        <v>6657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17" t="n">
        <v>46213</v>
      </c>
      <c r="C7857" s="1" t="n">
        <v>11</v>
      </c>
      <c r="D7857" s="1" t="s">
        <v>3845</v>
      </c>
      <c r="E7857" s="1" t="n">
        <v>10090</v>
      </c>
      <c r="F7857" s="1" t="s">
        <v>1546</v>
      </c>
      <c r="I7857" s="1" t="n">
        <v>271</v>
      </c>
      <c r="J7857" s="1" t="n">
        <v>20485</v>
      </c>
      <c r="K7857" s="1" t="n">
        <v>7898342050240</v>
      </c>
      <c r="L7857" s="1" t="s">
        <v>6658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17" t="n">
        <v>46213</v>
      </c>
      <c r="C7858" s="1" t="n">
        <v>11</v>
      </c>
      <c r="D7858" s="1" t="s">
        <v>3845</v>
      </c>
      <c r="E7858" s="1" t="n">
        <v>10090</v>
      </c>
      <c r="F7858" s="1" t="s">
        <v>1546</v>
      </c>
      <c r="I7858" s="1" t="n">
        <v>271</v>
      </c>
      <c r="J7858" s="1" t="n">
        <v>22930</v>
      </c>
      <c r="K7858" s="1" t="n">
        <v>7898910758516</v>
      </c>
      <c r="L7858" s="1" t="s">
        <v>6534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17" t="n">
        <v>46213</v>
      </c>
      <c r="C7859" s="1" t="n">
        <v>11</v>
      </c>
      <c r="D7859" s="1" t="s">
        <v>3845</v>
      </c>
      <c r="E7859" s="1" t="n">
        <v>10090</v>
      </c>
      <c r="F7859" s="1" t="s">
        <v>1546</v>
      </c>
      <c r="I7859" s="1" t="n">
        <v>271</v>
      </c>
      <c r="J7859" s="1" t="n">
        <v>22931</v>
      </c>
      <c r="K7859" s="1" t="n">
        <v>7898910758509</v>
      </c>
      <c r="L7859" s="1" t="s">
        <v>6535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17" t="n">
        <v>46213</v>
      </c>
      <c r="C7860" s="1" t="n">
        <v>11</v>
      </c>
      <c r="D7860" s="1" t="s">
        <v>3845</v>
      </c>
      <c r="E7860" s="1" t="n">
        <v>10090</v>
      </c>
      <c r="F7860" s="1" t="s">
        <v>1546</v>
      </c>
      <c r="I7860" s="1" t="n">
        <v>271</v>
      </c>
      <c r="J7860" s="1" t="n">
        <v>22957</v>
      </c>
      <c r="K7860" s="1" t="n">
        <v>7899659900266</v>
      </c>
      <c r="L7860" s="1" t="s">
        <v>6659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7" t="n">
        <v>46213</v>
      </c>
      <c r="C7861" s="1" t="n">
        <v>11</v>
      </c>
      <c r="D7861" s="1" t="s">
        <v>3845</v>
      </c>
      <c r="E7861" s="1" t="n">
        <v>10090</v>
      </c>
      <c r="F7861" s="1" t="s">
        <v>1546</v>
      </c>
      <c r="I7861" s="1" t="n">
        <v>271</v>
      </c>
      <c r="J7861" s="1" t="n">
        <v>27241</v>
      </c>
      <c r="K7861" s="1" t="n">
        <v>7898910758639</v>
      </c>
      <c r="L7861" s="1" t="s">
        <v>5700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7" t="n">
        <v>46213</v>
      </c>
      <c r="C7862" s="1" t="n">
        <v>11</v>
      </c>
      <c r="D7862" s="1" t="s">
        <v>3845</v>
      </c>
      <c r="E7862" s="1" t="n">
        <v>10090</v>
      </c>
      <c r="F7862" s="1" t="s">
        <v>1546</v>
      </c>
      <c r="I7862" s="1" t="n">
        <v>271</v>
      </c>
      <c r="J7862" s="1" t="n">
        <v>27415</v>
      </c>
      <c r="K7862" s="1" t="n">
        <v>7898910758684</v>
      </c>
      <c r="L7862" s="1" t="s">
        <v>6535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7" t="n">
        <v>46213</v>
      </c>
      <c r="C7863" s="1" t="n">
        <v>11</v>
      </c>
      <c r="D7863" s="1" t="s">
        <v>3845</v>
      </c>
      <c r="E7863" s="1" t="n">
        <v>10090</v>
      </c>
      <c r="F7863" s="1" t="s">
        <v>1546</v>
      </c>
      <c r="I7863" s="1" t="n">
        <v>271</v>
      </c>
      <c r="J7863" s="1" t="n">
        <v>31871</v>
      </c>
      <c r="K7863" s="1" t="n">
        <v>7891150055070</v>
      </c>
      <c r="L7863" s="1" t="s">
        <v>4356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7" t="n">
        <v>46213</v>
      </c>
      <c r="C7864" s="1" t="n">
        <v>11</v>
      </c>
      <c r="D7864" s="1" t="s">
        <v>3845</v>
      </c>
      <c r="E7864" s="1" t="n">
        <v>10090</v>
      </c>
      <c r="F7864" s="1" t="s">
        <v>1546</v>
      </c>
      <c r="I7864" s="1" t="n">
        <v>271</v>
      </c>
      <c r="J7864" s="1" t="n">
        <v>36969</v>
      </c>
      <c r="K7864" s="1" t="n">
        <v>7891000325858</v>
      </c>
      <c r="L7864" s="1" t="s">
        <v>4365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7" t="n">
        <v>46213</v>
      </c>
      <c r="C7865" s="1" t="n">
        <v>11</v>
      </c>
      <c r="D7865" s="1" t="s">
        <v>3845</v>
      </c>
      <c r="E7865" s="1" t="n">
        <v>10090</v>
      </c>
      <c r="F7865" s="1" t="s">
        <v>1546</v>
      </c>
      <c r="I7865" s="1" t="n">
        <v>271</v>
      </c>
      <c r="J7865" s="1" t="n">
        <v>44962</v>
      </c>
      <c r="K7865" s="1" t="n">
        <v>7898677310002</v>
      </c>
      <c r="L7865" s="1" t="s">
        <v>6660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7" t="n">
        <v>46213</v>
      </c>
      <c r="C7866" s="1" t="n">
        <v>11</v>
      </c>
      <c r="D7866" s="1" t="s">
        <v>3845</v>
      </c>
      <c r="E7866" s="1" t="n">
        <v>10090</v>
      </c>
      <c r="F7866" s="1" t="s">
        <v>1546</v>
      </c>
      <c r="I7866" s="1" t="n">
        <v>271</v>
      </c>
      <c r="J7866" s="1" t="n">
        <v>74961</v>
      </c>
      <c r="K7866" s="1" t="n">
        <v>7898973135101</v>
      </c>
      <c r="L7866" s="1" t="s">
        <v>5706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7" t="n">
        <v>46213</v>
      </c>
      <c r="C7867" s="1" t="n">
        <v>11</v>
      </c>
      <c r="D7867" s="1" t="s">
        <v>3845</v>
      </c>
      <c r="E7867" s="1" t="n">
        <v>10090</v>
      </c>
      <c r="F7867" s="1" t="s">
        <v>1546</v>
      </c>
      <c r="I7867" s="1" t="n">
        <v>271</v>
      </c>
      <c r="J7867" s="1" t="n">
        <v>74973</v>
      </c>
      <c r="K7867" s="1" t="n">
        <v>7898973135095</v>
      </c>
      <c r="L7867" s="1" t="s">
        <v>5707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7" t="n">
        <v>46213</v>
      </c>
      <c r="C7868" s="1" t="n">
        <v>11</v>
      </c>
      <c r="D7868" s="1" t="s">
        <v>3845</v>
      </c>
      <c r="E7868" s="1" t="n">
        <v>901</v>
      </c>
      <c r="F7868" s="1" t="s">
        <v>550</v>
      </c>
      <c r="I7868" s="1" t="n">
        <v>464</v>
      </c>
      <c r="J7868" s="1" t="n">
        <v>59105</v>
      </c>
      <c r="K7868" s="1" t="n">
        <v>2255903</v>
      </c>
      <c r="L7868" s="1" t="s">
        <v>6661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7" t="n">
        <v>46213</v>
      </c>
      <c r="C7869" s="1" t="n">
        <v>11</v>
      </c>
      <c r="D7869" s="1" t="s">
        <v>3845</v>
      </c>
      <c r="E7869" s="1" t="n">
        <v>1286</v>
      </c>
      <c r="F7869" s="1" t="s">
        <v>359</v>
      </c>
      <c r="I7869" s="1" t="n">
        <v>10280</v>
      </c>
      <c r="J7869" s="1" t="n">
        <v>78991</v>
      </c>
      <c r="K7869" s="1" t="n">
        <v>390</v>
      </c>
      <c r="L7869" s="1" t="s">
        <v>4152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7" t="n">
        <v>46213</v>
      </c>
      <c r="C7870" s="1" t="n">
        <v>11</v>
      </c>
      <c r="D7870" s="1" t="s">
        <v>3845</v>
      </c>
      <c r="E7870" s="1" t="n">
        <v>1614</v>
      </c>
      <c r="F7870" s="1" t="s">
        <v>89</v>
      </c>
      <c r="I7870" s="1" t="n">
        <v>11400</v>
      </c>
      <c r="J7870" s="1" t="n">
        <v>10847</v>
      </c>
      <c r="K7870" s="1" t="n">
        <v>7898317290251</v>
      </c>
      <c r="L7870" s="1" t="s">
        <v>4029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7" t="n">
        <v>46213</v>
      </c>
      <c r="C7871" s="1" t="n">
        <v>11</v>
      </c>
      <c r="D7871" s="1" t="s">
        <v>3845</v>
      </c>
      <c r="E7871" s="1" t="n">
        <v>1614</v>
      </c>
      <c r="F7871" s="1" t="s">
        <v>89</v>
      </c>
      <c r="I7871" s="1" t="n">
        <v>11400</v>
      </c>
      <c r="J7871" s="1" t="n">
        <v>11377</v>
      </c>
      <c r="K7871" s="1" t="n">
        <v>7898317290305</v>
      </c>
      <c r="L7871" s="1" t="s">
        <v>4336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7" t="n">
        <v>46213</v>
      </c>
      <c r="C7872" s="1" t="n">
        <v>11</v>
      </c>
      <c r="D7872" s="1" t="s">
        <v>3845</v>
      </c>
      <c r="E7872" s="1" t="n">
        <v>1614</v>
      </c>
      <c r="F7872" s="1" t="s">
        <v>89</v>
      </c>
      <c r="I7872" s="1" t="n">
        <v>11400</v>
      </c>
      <c r="J7872" s="1" t="n">
        <v>22821</v>
      </c>
      <c r="K7872" s="1" t="n">
        <v>7898317290398</v>
      </c>
      <c r="L7872" s="1" t="s">
        <v>4342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7" t="n">
        <v>46213</v>
      </c>
      <c r="C7873" s="1" t="n">
        <v>11</v>
      </c>
      <c r="D7873" s="1" t="s">
        <v>3845</v>
      </c>
      <c r="E7873" s="1" t="n">
        <v>1614</v>
      </c>
      <c r="F7873" s="1" t="s">
        <v>89</v>
      </c>
      <c r="I7873" s="1" t="n">
        <v>11400</v>
      </c>
      <c r="J7873" s="1" t="n">
        <v>23408</v>
      </c>
      <c r="K7873" s="1" t="n">
        <v>7898317291012</v>
      </c>
      <c r="L7873" s="1" t="s">
        <v>4719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7" t="n">
        <v>46213</v>
      </c>
      <c r="C7874" s="1" t="n">
        <v>11</v>
      </c>
      <c r="D7874" s="1" t="s">
        <v>3845</v>
      </c>
      <c r="E7874" s="1" t="n">
        <v>1614</v>
      </c>
      <c r="F7874" s="1" t="s">
        <v>89</v>
      </c>
      <c r="I7874" s="1" t="n">
        <v>11400</v>
      </c>
      <c r="J7874" s="1" t="n">
        <v>23409</v>
      </c>
      <c r="K7874" s="1" t="n">
        <v>7898317290985</v>
      </c>
      <c r="L7874" s="1" t="s">
        <v>4038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7" t="n">
        <v>46213</v>
      </c>
      <c r="C7875" s="1" t="n">
        <v>11</v>
      </c>
      <c r="D7875" s="1" t="s">
        <v>3845</v>
      </c>
      <c r="E7875" s="1" t="n">
        <v>1614</v>
      </c>
      <c r="F7875" s="1" t="s">
        <v>89</v>
      </c>
      <c r="I7875" s="1" t="n">
        <v>11400</v>
      </c>
      <c r="J7875" s="1" t="n">
        <v>27400</v>
      </c>
      <c r="K7875" s="1" t="n">
        <v>7898317290978</v>
      </c>
      <c r="L7875" s="1" t="s">
        <v>4039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7" t="n">
        <v>46213</v>
      </c>
      <c r="C7876" s="1" t="n">
        <v>11</v>
      </c>
      <c r="D7876" s="1" t="s">
        <v>3845</v>
      </c>
      <c r="E7876" s="1" t="n">
        <v>1614</v>
      </c>
      <c r="F7876" s="1" t="s">
        <v>89</v>
      </c>
      <c r="I7876" s="1" t="n">
        <v>11400</v>
      </c>
      <c r="J7876" s="1" t="n">
        <v>30898</v>
      </c>
      <c r="K7876" s="1" t="n">
        <v>7898317290954</v>
      </c>
      <c r="L7876" s="1" t="s">
        <v>6126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7" t="n">
        <v>46213</v>
      </c>
      <c r="C7877" s="1" t="n">
        <v>11</v>
      </c>
      <c r="D7877" s="1" t="s">
        <v>3845</v>
      </c>
      <c r="E7877" s="1" t="n">
        <v>1614</v>
      </c>
      <c r="F7877" s="1" t="s">
        <v>89</v>
      </c>
      <c r="I7877" s="1" t="n">
        <v>11400</v>
      </c>
      <c r="J7877" s="1" t="n">
        <v>30899</v>
      </c>
      <c r="K7877" s="1" t="n">
        <v>7898317290930</v>
      </c>
      <c r="L7877" s="1" t="s">
        <v>6392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7" t="n">
        <v>46213</v>
      </c>
      <c r="C7878" s="1" t="n">
        <v>11</v>
      </c>
      <c r="D7878" s="1" t="s">
        <v>3845</v>
      </c>
      <c r="E7878" s="1" t="n">
        <v>1614</v>
      </c>
      <c r="F7878" s="1" t="s">
        <v>89</v>
      </c>
      <c r="I7878" s="1" t="n">
        <v>11400</v>
      </c>
      <c r="J7878" s="1" t="n">
        <v>39922</v>
      </c>
      <c r="K7878" s="1" t="n">
        <v>7898317290909</v>
      </c>
      <c r="L7878" s="1" t="s">
        <v>4344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7" t="n">
        <v>46213</v>
      </c>
      <c r="C7879" s="1" t="n">
        <v>11</v>
      </c>
      <c r="D7879" s="1" t="s">
        <v>3845</v>
      </c>
      <c r="E7879" s="1" t="n">
        <v>1614</v>
      </c>
      <c r="F7879" s="1" t="s">
        <v>89</v>
      </c>
      <c r="I7879" s="1" t="n">
        <v>11400</v>
      </c>
      <c r="J7879" s="1" t="n">
        <v>71276</v>
      </c>
      <c r="K7879" s="1" t="n">
        <v>7898317290725</v>
      </c>
      <c r="L7879" s="1" t="s">
        <v>4706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7" t="n">
        <v>46213</v>
      </c>
      <c r="C7880" s="1" t="n">
        <v>11</v>
      </c>
      <c r="D7880" s="1" t="s">
        <v>3845</v>
      </c>
      <c r="E7880" s="1" t="n">
        <v>1695</v>
      </c>
      <c r="F7880" s="1" t="s">
        <v>646</v>
      </c>
      <c r="I7880" s="1" t="n">
        <v>19193</v>
      </c>
      <c r="J7880" s="1" t="n">
        <v>102287</v>
      </c>
      <c r="K7880" s="1" t="n">
        <v>7896593500026</v>
      </c>
      <c r="L7880" s="1" t="s">
        <v>6662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7" t="n">
        <v>46213</v>
      </c>
      <c r="C7881" s="1" t="n">
        <v>11</v>
      </c>
      <c r="D7881" s="1" t="s">
        <v>3845</v>
      </c>
      <c r="E7881" s="1" t="n">
        <v>1695</v>
      </c>
      <c r="F7881" s="1" t="s">
        <v>646</v>
      </c>
      <c r="I7881" s="1" t="n">
        <v>19193</v>
      </c>
      <c r="J7881" s="1" t="n">
        <v>105388</v>
      </c>
      <c r="K7881" s="1" t="n">
        <v>7891167021013</v>
      </c>
      <c r="L7881" s="1" t="s">
        <v>4855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7" t="n">
        <v>46213</v>
      </c>
      <c r="C7882" s="1" t="n">
        <v>11</v>
      </c>
      <c r="D7882" s="1" t="s">
        <v>3845</v>
      </c>
      <c r="E7882" s="1" t="n">
        <v>1626</v>
      </c>
      <c r="F7882" s="1" t="s">
        <v>65</v>
      </c>
      <c r="I7882" s="1" t="n">
        <v>312590</v>
      </c>
      <c r="J7882" s="1" t="n">
        <v>100058</v>
      </c>
      <c r="K7882" s="1" t="n">
        <v>59</v>
      </c>
      <c r="L7882" s="1" t="s">
        <v>5912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7" t="n">
        <v>46213</v>
      </c>
      <c r="C7883" s="1" t="n">
        <v>11</v>
      </c>
      <c r="D7883" s="1" t="s">
        <v>3845</v>
      </c>
      <c r="E7883" s="1" t="n">
        <v>1626</v>
      </c>
      <c r="F7883" s="1" t="s">
        <v>65</v>
      </c>
      <c r="I7883" s="1" t="n">
        <v>312590</v>
      </c>
      <c r="J7883" s="1" t="n">
        <v>103794</v>
      </c>
      <c r="K7883" s="1" t="n">
        <v>7893000488526</v>
      </c>
      <c r="L7883" s="1" t="s">
        <v>4941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7" t="n">
        <v>46213</v>
      </c>
      <c r="C7884" s="1" t="n">
        <v>11</v>
      </c>
      <c r="D7884" s="1" t="s">
        <v>3845</v>
      </c>
      <c r="E7884" s="1" t="n">
        <v>1626</v>
      </c>
      <c r="F7884" s="1" t="s">
        <v>65</v>
      </c>
      <c r="I7884" s="1" t="n">
        <v>312590</v>
      </c>
      <c r="J7884" s="1" t="n">
        <v>15519</v>
      </c>
      <c r="K7884" s="1" t="n">
        <v>7894904015092</v>
      </c>
      <c r="L7884" s="1" t="s">
        <v>6663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7" t="n">
        <v>46213</v>
      </c>
      <c r="C7885" s="1" t="n">
        <v>11</v>
      </c>
      <c r="D7885" s="1" t="s">
        <v>3845</v>
      </c>
      <c r="E7885" s="1" t="n">
        <v>1626</v>
      </c>
      <c r="F7885" s="1" t="s">
        <v>65</v>
      </c>
      <c r="I7885" s="1" t="n">
        <v>312590</v>
      </c>
      <c r="J7885" s="1" t="n">
        <v>15731</v>
      </c>
      <c r="K7885" s="1" t="n">
        <v>7898268720050</v>
      </c>
      <c r="L7885" s="1" t="s">
        <v>5915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7" t="n">
        <v>46213</v>
      </c>
      <c r="C7886" s="1" t="n">
        <v>11</v>
      </c>
      <c r="D7886" s="1" t="s">
        <v>3845</v>
      </c>
      <c r="E7886" s="1" t="n">
        <v>1626</v>
      </c>
      <c r="F7886" s="1" t="s">
        <v>65</v>
      </c>
      <c r="I7886" s="1" t="n">
        <v>312590</v>
      </c>
      <c r="J7886" s="1" t="n">
        <v>16273</v>
      </c>
      <c r="K7886" s="1" t="n">
        <v>7894904003495</v>
      </c>
      <c r="L7886" s="1" t="s">
        <v>4438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7" t="n">
        <v>46213</v>
      </c>
      <c r="C7887" s="1" t="n">
        <v>11</v>
      </c>
      <c r="D7887" s="1" t="s">
        <v>3845</v>
      </c>
      <c r="E7887" s="1" t="n">
        <v>1626</v>
      </c>
      <c r="F7887" s="1" t="s">
        <v>65</v>
      </c>
      <c r="I7887" s="1" t="n">
        <v>312590</v>
      </c>
      <c r="J7887" s="1" t="n">
        <v>16832</v>
      </c>
      <c r="K7887" s="1" t="n">
        <v>7894904500116</v>
      </c>
      <c r="L7887" s="1" t="s">
        <v>4439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7" t="n">
        <v>46213</v>
      </c>
      <c r="C7888" s="1" t="n">
        <v>11</v>
      </c>
      <c r="D7888" s="1" t="s">
        <v>3845</v>
      </c>
      <c r="E7888" s="1" t="n">
        <v>1626</v>
      </c>
      <c r="F7888" s="1" t="s">
        <v>65</v>
      </c>
      <c r="I7888" s="1" t="n">
        <v>312590</v>
      </c>
      <c r="J7888" s="1" t="n">
        <v>17305</v>
      </c>
      <c r="K7888" s="1" t="n">
        <v>7894904500383</v>
      </c>
      <c r="L7888" s="1" t="s">
        <v>4441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7" t="n">
        <v>46213</v>
      </c>
      <c r="C7889" s="1" t="n">
        <v>11</v>
      </c>
      <c r="D7889" s="1" t="s">
        <v>3845</v>
      </c>
      <c r="E7889" s="1" t="n">
        <v>1626</v>
      </c>
      <c r="F7889" s="1" t="s">
        <v>65</v>
      </c>
      <c r="I7889" s="1" t="n">
        <v>312590</v>
      </c>
      <c r="J7889" s="1" t="n">
        <v>21348</v>
      </c>
      <c r="K7889" s="1" t="n">
        <v>7891143013193</v>
      </c>
      <c r="L7889" s="1" t="s">
        <v>4443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7" t="n">
        <v>46213</v>
      </c>
      <c r="C7890" s="1" t="n">
        <v>11</v>
      </c>
      <c r="D7890" s="1" t="s">
        <v>3845</v>
      </c>
      <c r="E7890" s="1" t="n">
        <v>1626</v>
      </c>
      <c r="F7890" s="1" t="s">
        <v>65</v>
      </c>
      <c r="I7890" s="1" t="n">
        <v>312590</v>
      </c>
      <c r="J7890" s="1" t="n">
        <v>21460</v>
      </c>
      <c r="K7890" s="1" t="n">
        <v>7891143001206</v>
      </c>
      <c r="L7890" s="1" t="s">
        <v>5920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7" t="n">
        <v>46213</v>
      </c>
      <c r="C7891" s="1" t="n">
        <v>11</v>
      </c>
      <c r="D7891" s="1" t="s">
        <v>3845</v>
      </c>
      <c r="E7891" s="1" t="n">
        <v>1626</v>
      </c>
      <c r="F7891" s="1" t="s">
        <v>65</v>
      </c>
      <c r="I7891" s="1" t="n">
        <v>312590</v>
      </c>
      <c r="J7891" s="1" t="n">
        <v>23413</v>
      </c>
      <c r="K7891" s="1" t="n">
        <v>7898542022900</v>
      </c>
      <c r="L7891" s="1" t="s">
        <v>6664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7" t="n">
        <v>46213</v>
      </c>
      <c r="C7892" s="1" t="n">
        <v>11</v>
      </c>
      <c r="D7892" s="1" t="s">
        <v>3845</v>
      </c>
      <c r="E7892" s="1" t="n">
        <v>1626</v>
      </c>
      <c r="F7892" s="1" t="s">
        <v>65</v>
      </c>
      <c r="I7892" s="1" t="n">
        <v>312590</v>
      </c>
      <c r="J7892" s="1" t="n">
        <v>29990</v>
      </c>
      <c r="K7892" s="1" t="n">
        <v>7894904574780</v>
      </c>
      <c r="L7892" s="1" t="s">
        <v>4444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7" t="n">
        <v>46213</v>
      </c>
      <c r="C7893" s="1" t="n">
        <v>11</v>
      </c>
      <c r="D7893" s="1" t="s">
        <v>3845</v>
      </c>
      <c r="E7893" s="1" t="n">
        <v>1626</v>
      </c>
      <c r="F7893" s="1" t="s">
        <v>65</v>
      </c>
      <c r="I7893" s="1" t="n">
        <v>312590</v>
      </c>
      <c r="J7893" s="1" t="n">
        <v>31331</v>
      </c>
      <c r="K7893" s="1" t="n">
        <v>7894904577897</v>
      </c>
      <c r="L7893" s="1" t="s">
        <v>4445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7" t="n">
        <v>46213</v>
      </c>
      <c r="C7894" s="1" t="n">
        <v>11</v>
      </c>
      <c r="D7894" s="1" t="s">
        <v>3845</v>
      </c>
      <c r="E7894" s="1" t="n">
        <v>1626</v>
      </c>
      <c r="F7894" s="1" t="s">
        <v>65</v>
      </c>
      <c r="I7894" s="1" t="n">
        <v>312590</v>
      </c>
      <c r="J7894" s="1" t="n">
        <v>31332</v>
      </c>
      <c r="K7894" s="1" t="n">
        <v>7894904684359</v>
      </c>
      <c r="L7894" s="1" t="s">
        <v>5921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7" t="n">
        <v>46213</v>
      </c>
      <c r="C7895" s="1" t="n">
        <v>11</v>
      </c>
      <c r="D7895" s="1" t="s">
        <v>3845</v>
      </c>
      <c r="E7895" s="1" t="n">
        <v>1626</v>
      </c>
      <c r="F7895" s="1" t="s">
        <v>65</v>
      </c>
      <c r="I7895" s="1" t="n">
        <v>312590</v>
      </c>
      <c r="J7895" s="1" t="n">
        <v>31353</v>
      </c>
      <c r="K7895" s="1" t="n">
        <v>7894904571956</v>
      </c>
      <c r="L7895" s="1" t="s">
        <v>5284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7" t="n">
        <v>46213</v>
      </c>
      <c r="C7896" s="1" t="n">
        <v>11</v>
      </c>
      <c r="D7896" s="1" t="s">
        <v>3845</v>
      </c>
      <c r="E7896" s="1" t="n">
        <v>1626</v>
      </c>
      <c r="F7896" s="1" t="s">
        <v>65</v>
      </c>
      <c r="I7896" s="1" t="n">
        <v>312590</v>
      </c>
      <c r="J7896" s="1" t="n">
        <v>36202</v>
      </c>
      <c r="K7896" s="1" t="n">
        <v>7898268720531</v>
      </c>
      <c r="L7896" s="1" t="s">
        <v>5922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7" t="n">
        <v>46213</v>
      </c>
      <c r="C7897" s="1" t="n">
        <v>11</v>
      </c>
      <c r="D7897" s="1" t="s">
        <v>3845</v>
      </c>
      <c r="E7897" s="1" t="n">
        <v>1626</v>
      </c>
      <c r="F7897" s="1" t="s">
        <v>65</v>
      </c>
      <c r="I7897" s="1" t="n">
        <v>312590</v>
      </c>
      <c r="J7897" s="1" t="n">
        <v>36584</v>
      </c>
      <c r="K7897" s="1" t="n">
        <v>7898921567411</v>
      </c>
      <c r="L7897" s="1" t="s">
        <v>4446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7" t="n">
        <v>46213</v>
      </c>
      <c r="C7898" s="1" t="n">
        <v>11</v>
      </c>
      <c r="D7898" s="1" t="s">
        <v>3845</v>
      </c>
      <c r="E7898" s="1" t="n">
        <v>1626</v>
      </c>
      <c r="F7898" s="1" t="s">
        <v>65</v>
      </c>
      <c r="I7898" s="1" t="n">
        <v>312590</v>
      </c>
      <c r="J7898" s="1" t="n">
        <v>37747</v>
      </c>
      <c r="K7898" s="1" t="n">
        <v>7898968009004</v>
      </c>
      <c r="L7898" s="1" t="s">
        <v>4448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7" t="n">
        <v>46213</v>
      </c>
      <c r="C7899" s="1" t="n">
        <v>11</v>
      </c>
      <c r="D7899" s="1" t="s">
        <v>3845</v>
      </c>
      <c r="E7899" s="1" t="n">
        <v>1626</v>
      </c>
      <c r="F7899" s="1" t="s">
        <v>65</v>
      </c>
      <c r="I7899" s="1" t="n">
        <v>312590</v>
      </c>
      <c r="J7899" s="1" t="n">
        <v>38003</v>
      </c>
      <c r="K7899" s="1" t="n">
        <v>7898968009066</v>
      </c>
      <c r="L7899" s="1" t="s">
        <v>4449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7" t="n">
        <v>46213</v>
      </c>
      <c r="C7900" s="1" t="n">
        <v>11</v>
      </c>
      <c r="D7900" s="1" t="s">
        <v>3845</v>
      </c>
      <c r="E7900" s="1" t="n">
        <v>1626</v>
      </c>
      <c r="F7900" s="1" t="s">
        <v>65</v>
      </c>
      <c r="I7900" s="1" t="n">
        <v>312590</v>
      </c>
      <c r="J7900" s="1" t="n">
        <v>50688</v>
      </c>
      <c r="K7900" s="1" t="n">
        <v>7894904081639</v>
      </c>
      <c r="L7900" s="1" t="s">
        <v>4451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7" t="n">
        <v>46213</v>
      </c>
      <c r="C7901" s="1" t="n">
        <v>11</v>
      </c>
      <c r="D7901" s="1" t="s">
        <v>3845</v>
      </c>
      <c r="E7901" s="1" t="n">
        <v>1626</v>
      </c>
      <c r="F7901" s="1" t="s">
        <v>65</v>
      </c>
      <c r="I7901" s="1" t="n">
        <v>312590</v>
      </c>
      <c r="J7901" s="1" t="n">
        <v>54905</v>
      </c>
      <c r="K7901" s="1" t="n">
        <v>7894904684397</v>
      </c>
      <c r="L7901" s="1" t="s">
        <v>5924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7" t="n">
        <v>46213</v>
      </c>
      <c r="C7902" s="1" t="n">
        <v>11</v>
      </c>
      <c r="D7902" s="1" t="s">
        <v>3845</v>
      </c>
      <c r="E7902" s="1" t="n">
        <v>1626</v>
      </c>
      <c r="F7902" s="1" t="s">
        <v>65</v>
      </c>
      <c r="I7902" s="1" t="n">
        <v>312590</v>
      </c>
      <c r="J7902" s="1" t="n">
        <v>56951</v>
      </c>
      <c r="K7902" s="1" t="n">
        <v>7894904280001</v>
      </c>
      <c r="L7902" s="1" t="s">
        <v>4453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7" t="n">
        <v>46213</v>
      </c>
      <c r="C7903" s="1" t="n">
        <v>11</v>
      </c>
      <c r="D7903" s="1" t="s">
        <v>3845</v>
      </c>
      <c r="E7903" s="1" t="n">
        <v>1626</v>
      </c>
      <c r="F7903" s="1" t="s">
        <v>65</v>
      </c>
      <c r="I7903" s="1" t="n">
        <v>312590</v>
      </c>
      <c r="J7903" s="1" t="n">
        <v>79705</v>
      </c>
      <c r="K7903" s="1" t="n">
        <v>7894904605019</v>
      </c>
      <c r="L7903" s="1" t="s">
        <v>5285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7" t="n">
        <v>46213</v>
      </c>
      <c r="C7904" s="1" t="n">
        <v>11</v>
      </c>
      <c r="D7904" s="1" t="s">
        <v>3845</v>
      </c>
      <c r="E7904" s="1" t="n">
        <v>1626</v>
      </c>
      <c r="F7904" s="1" t="s">
        <v>65</v>
      </c>
      <c r="I7904" s="1" t="n">
        <v>312590</v>
      </c>
      <c r="J7904" s="1" t="n">
        <v>79706</v>
      </c>
      <c r="K7904" s="1" t="n">
        <v>7894904605002</v>
      </c>
      <c r="L7904" s="1" t="s">
        <v>5928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7" t="n">
        <v>46213</v>
      </c>
      <c r="C7905" s="1" t="n">
        <v>11</v>
      </c>
      <c r="D7905" s="1" t="s">
        <v>3845</v>
      </c>
      <c r="E7905" s="1" t="n">
        <v>1626</v>
      </c>
      <c r="F7905" s="1" t="s">
        <v>65</v>
      </c>
      <c r="I7905" s="1" t="n">
        <v>312590</v>
      </c>
      <c r="J7905" s="1" t="n">
        <v>80139</v>
      </c>
      <c r="K7905" s="1" t="n">
        <v>7898516368850</v>
      </c>
      <c r="L7905" s="1" t="s">
        <v>4454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7" t="n">
        <v>46213</v>
      </c>
      <c r="C7906" s="1" t="n">
        <v>11</v>
      </c>
      <c r="D7906" s="1" t="s">
        <v>3845</v>
      </c>
      <c r="E7906" s="1" t="n">
        <v>1626</v>
      </c>
      <c r="F7906" s="1" t="s">
        <v>65</v>
      </c>
      <c r="I7906" s="1" t="n">
        <v>312590</v>
      </c>
      <c r="J7906" s="1" t="n">
        <v>80727</v>
      </c>
      <c r="K7906" s="1" t="n">
        <v>7894904607204</v>
      </c>
      <c r="L7906" s="1" t="s">
        <v>5929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7" t="n">
        <v>46213</v>
      </c>
      <c r="C7907" s="1" t="n">
        <v>11</v>
      </c>
      <c r="D7907" s="1" t="s">
        <v>3845</v>
      </c>
      <c r="E7907" s="1" t="n">
        <v>1626</v>
      </c>
      <c r="F7907" s="1" t="s">
        <v>65</v>
      </c>
      <c r="I7907" s="1" t="n">
        <v>312590</v>
      </c>
      <c r="J7907" s="1" t="n">
        <v>80873</v>
      </c>
      <c r="K7907" s="1" t="n">
        <v>7894904605057</v>
      </c>
      <c r="L7907" s="1" t="s">
        <v>6665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7" t="n">
        <v>46213</v>
      </c>
      <c r="C7908" s="1" t="n">
        <v>11</v>
      </c>
      <c r="D7908" s="1" t="s">
        <v>3845</v>
      </c>
      <c r="E7908" s="1" t="n">
        <v>1626</v>
      </c>
      <c r="F7908" s="1" t="s">
        <v>65</v>
      </c>
      <c r="I7908" s="1" t="n">
        <v>312590</v>
      </c>
      <c r="J7908" s="1" t="n">
        <v>80874</v>
      </c>
      <c r="K7908" s="1" t="n">
        <v>7894904605040</v>
      </c>
      <c r="L7908" s="1" t="s">
        <v>6666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7" t="n">
        <v>46213</v>
      </c>
      <c r="C7909" s="1" t="n">
        <v>11</v>
      </c>
      <c r="D7909" s="1" t="s">
        <v>3845</v>
      </c>
      <c r="E7909" s="1" t="n">
        <v>1626</v>
      </c>
      <c r="F7909" s="1" t="s">
        <v>65</v>
      </c>
      <c r="I7909" s="1" t="n">
        <v>312590</v>
      </c>
      <c r="J7909" s="1" t="n">
        <v>80875</v>
      </c>
      <c r="K7909" s="1" t="n">
        <v>7894904605064</v>
      </c>
      <c r="L7909" s="1" t="s">
        <v>6667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7" t="n">
        <v>46213</v>
      </c>
      <c r="C7910" s="1" t="n">
        <v>11</v>
      </c>
      <c r="D7910" s="1" t="s">
        <v>3845</v>
      </c>
      <c r="E7910" s="1" t="n">
        <v>1666</v>
      </c>
      <c r="F7910" s="1" t="s">
        <v>56</v>
      </c>
      <c r="I7910" s="1" t="n">
        <v>566298</v>
      </c>
      <c r="J7910" s="1" t="n">
        <v>103014</v>
      </c>
      <c r="K7910" s="1" t="n">
        <v>145794</v>
      </c>
      <c r="L7910" s="1" t="s">
        <v>4456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7" t="n">
        <v>46213</v>
      </c>
      <c r="C7911" s="1" t="n">
        <v>11</v>
      </c>
      <c r="D7911" s="1" t="s">
        <v>3845</v>
      </c>
      <c r="E7911" s="1" t="n">
        <v>1666</v>
      </c>
      <c r="F7911" s="1" t="s">
        <v>56</v>
      </c>
      <c r="I7911" s="1" t="n">
        <v>566298</v>
      </c>
      <c r="J7911" s="1" t="n">
        <v>104845</v>
      </c>
      <c r="K7911" s="1" t="n">
        <v>70330909229</v>
      </c>
      <c r="L7911" s="1" t="s">
        <v>5805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7" t="n">
        <v>46213</v>
      </c>
      <c r="C7912" s="1" t="n">
        <v>11</v>
      </c>
      <c r="D7912" s="1" t="s">
        <v>3845</v>
      </c>
      <c r="E7912" s="1" t="n">
        <v>1666</v>
      </c>
      <c r="F7912" s="1" t="s">
        <v>56</v>
      </c>
      <c r="I7912" s="1" t="n">
        <v>566298</v>
      </c>
      <c r="J7912" s="1" t="n">
        <v>34052</v>
      </c>
      <c r="K7912" s="1" t="n">
        <v>7500435154437</v>
      </c>
      <c r="L7912" s="1" t="s">
        <v>6668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7" t="n">
        <v>46213</v>
      </c>
      <c r="C7913" s="1" t="n">
        <v>11</v>
      </c>
      <c r="D7913" s="1" t="s">
        <v>3845</v>
      </c>
      <c r="E7913" s="1" t="n">
        <v>1666</v>
      </c>
      <c r="F7913" s="1" t="s">
        <v>56</v>
      </c>
      <c r="I7913" s="1" t="n">
        <v>566298</v>
      </c>
      <c r="J7913" s="1" t="n">
        <v>37536</v>
      </c>
      <c r="K7913" s="1" t="n">
        <v>78942066</v>
      </c>
      <c r="L7913" s="1" t="s">
        <v>4460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7" t="n">
        <v>46213</v>
      </c>
      <c r="C7914" s="1" t="n">
        <v>11</v>
      </c>
      <c r="D7914" s="1" t="s">
        <v>3845</v>
      </c>
      <c r="E7914" s="1" t="n">
        <v>1666</v>
      </c>
      <c r="F7914" s="1" t="s">
        <v>56</v>
      </c>
      <c r="I7914" s="1" t="n">
        <v>566298</v>
      </c>
      <c r="J7914" s="1" t="n">
        <v>49090</v>
      </c>
      <c r="K7914" s="1" t="n">
        <v>78942813</v>
      </c>
      <c r="L7914" s="1" t="s">
        <v>4461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7" t="n">
        <v>46213</v>
      </c>
      <c r="C7915" s="1" t="n">
        <v>11</v>
      </c>
      <c r="D7915" s="1" t="s">
        <v>3845</v>
      </c>
      <c r="E7915" s="1" t="n">
        <v>1666</v>
      </c>
      <c r="F7915" s="1" t="s">
        <v>56</v>
      </c>
      <c r="I7915" s="1" t="n">
        <v>566298</v>
      </c>
      <c r="J7915" s="1" t="n">
        <v>50760</v>
      </c>
      <c r="K7915" s="1" t="n">
        <v>78943087</v>
      </c>
      <c r="L7915" s="1" t="s">
        <v>4462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7" t="n">
        <v>46213</v>
      </c>
      <c r="C7916" s="1" t="n">
        <v>11</v>
      </c>
      <c r="D7916" s="1" t="s">
        <v>3845</v>
      </c>
      <c r="E7916" s="1" t="n">
        <v>1666</v>
      </c>
      <c r="F7916" s="1" t="s">
        <v>56</v>
      </c>
      <c r="I7916" s="1" t="n">
        <v>566298</v>
      </c>
      <c r="J7916" s="1" t="n">
        <v>53207</v>
      </c>
      <c r="K7916" s="1" t="n">
        <v>78944480</v>
      </c>
      <c r="L7916" s="1" t="s">
        <v>4463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7" t="n">
        <v>46213</v>
      </c>
      <c r="C7917" s="1" t="n">
        <v>11</v>
      </c>
      <c r="D7917" s="1" t="s">
        <v>3845</v>
      </c>
      <c r="E7917" s="1" t="n">
        <v>1666</v>
      </c>
      <c r="F7917" s="1" t="s">
        <v>56</v>
      </c>
      <c r="I7917" s="1" t="n">
        <v>566298</v>
      </c>
      <c r="J7917" s="1" t="n">
        <v>57287</v>
      </c>
      <c r="K7917" s="1" t="n">
        <v>78944251</v>
      </c>
      <c r="L7917" s="1" t="s">
        <v>4464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7" t="n">
        <v>46213</v>
      </c>
      <c r="C7918" s="1" t="n">
        <v>11</v>
      </c>
      <c r="D7918" s="1" t="s">
        <v>3845</v>
      </c>
      <c r="E7918" s="1" t="n">
        <v>1666</v>
      </c>
      <c r="F7918" s="1" t="s">
        <v>56</v>
      </c>
      <c r="I7918" s="1" t="n">
        <v>566298</v>
      </c>
      <c r="J7918" s="1" t="n">
        <v>67177</v>
      </c>
      <c r="K7918" s="1" t="n">
        <v>78944466</v>
      </c>
      <c r="L7918" s="1" t="s">
        <v>4465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7" t="n">
        <v>46213</v>
      </c>
      <c r="C7919" s="1" t="n">
        <v>11</v>
      </c>
      <c r="D7919" s="1" t="s">
        <v>3845</v>
      </c>
      <c r="E7919" s="1" t="n">
        <v>1666</v>
      </c>
      <c r="F7919" s="1" t="s">
        <v>56</v>
      </c>
      <c r="I7919" s="1" t="n">
        <v>566298</v>
      </c>
      <c r="J7919" s="1" t="n">
        <v>68977</v>
      </c>
      <c r="K7919" s="1" t="n">
        <v>78946224</v>
      </c>
      <c r="L7919" s="1" t="s">
        <v>4466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7" t="n">
        <v>46213</v>
      </c>
      <c r="C7920" s="1" t="n">
        <v>11</v>
      </c>
      <c r="D7920" s="1" t="s">
        <v>3845</v>
      </c>
      <c r="E7920" s="1" t="n">
        <v>1666</v>
      </c>
      <c r="F7920" s="1" t="s">
        <v>56</v>
      </c>
      <c r="I7920" s="1" t="n">
        <v>566298</v>
      </c>
      <c r="J7920" s="1" t="n">
        <v>71518</v>
      </c>
      <c r="K7920" s="1" t="n">
        <v>78946200</v>
      </c>
      <c r="L7920" s="1" t="s">
        <v>4467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7" t="n">
        <v>46213</v>
      </c>
      <c r="C7921" s="1" t="n">
        <v>11</v>
      </c>
      <c r="D7921" s="1" t="s">
        <v>3845</v>
      </c>
      <c r="E7921" s="1" t="n">
        <v>1666</v>
      </c>
      <c r="F7921" s="1" t="s">
        <v>56</v>
      </c>
      <c r="I7921" s="1" t="n">
        <v>566298</v>
      </c>
      <c r="J7921" s="1" t="n">
        <v>78026</v>
      </c>
      <c r="K7921" s="1" t="n">
        <v>78947504</v>
      </c>
      <c r="L7921" s="1" t="s">
        <v>4469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7" t="n">
        <v>46213</v>
      </c>
      <c r="C7922" s="1" t="n">
        <v>11</v>
      </c>
      <c r="D7922" s="1" t="s">
        <v>3845</v>
      </c>
      <c r="E7922" s="1" t="n">
        <v>1666</v>
      </c>
      <c r="F7922" s="1" t="s">
        <v>56</v>
      </c>
      <c r="I7922" s="1" t="n">
        <v>566298</v>
      </c>
      <c r="J7922" s="1" t="n">
        <v>81691</v>
      </c>
      <c r="K7922" s="1" t="n">
        <v>78947610</v>
      </c>
      <c r="L7922" s="1" t="s">
        <v>6669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7" t="n">
        <v>46213</v>
      </c>
      <c r="C7923" s="1" t="n">
        <v>11</v>
      </c>
      <c r="D7923" s="1" t="s">
        <v>3845</v>
      </c>
      <c r="E7923" s="1" t="n">
        <v>1666</v>
      </c>
      <c r="F7923" s="1" t="s">
        <v>56</v>
      </c>
      <c r="I7923" s="1" t="n">
        <v>566543</v>
      </c>
      <c r="J7923" s="1" t="n">
        <v>24990</v>
      </c>
      <c r="K7923" s="1" t="n">
        <v>78935761</v>
      </c>
      <c r="L7923" s="1" t="s">
        <v>4458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7" t="n">
        <v>46213</v>
      </c>
      <c r="C7924" s="1" t="n">
        <v>11</v>
      </c>
      <c r="D7924" s="1" t="s">
        <v>3845</v>
      </c>
      <c r="E7924" s="1" t="n">
        <v>1666</v>
      </c>
      <c r="F7924" s="1" t="s">
        <v>56</v>
      </c>
      <c r="I7924" s="1" t="n">
        <v>566543</v>
      </c>
      <c r="J7924" s="1" t="n">
        <v>37536</v>
      </c>
      <c r="K7924" s="1" t="n">
        <v>78942066</v>
      </c>
      <c r="L7924" s="1" t="s">
        <v>4460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7" t="n">
        <v>46213</v>
      </c>
      <c r="C7925" s="1" t="n">
        <v>11</v>
      </c>
      <c r="D7925" s="1" t="s">
        <v>3845</v>
      </c>
      <c r="E7925" s="1" t="n">
        <v>1666</v>
      </c>
      <c r="F7925" s="1" t="s">
        <v>56</v>
      </c>
      <c r="I7925" s="1" t="n">
        <v>566688</v>
      </c>
      <c r="J7925" s="1" t="n">
        <v>21964</v>
      </c>
      <c r="K7925" s="1" t="n">
        <v>78934412</v>
      </c>
      <c r="L7925" s="1" t="s">
        <v>4457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7" t="n">
        <v>46213</v>
      </c>
      <c r="C7926" s="1" t="n">
        <v>11</v>
      </c>
      <c r="D7926" s="1" t="s">
        <v>3845</v>
      </c>
      <c r="E7926" s="1" t="n">
        <v>1666</v>
      </c>
      <c r="F7926" s="1" t="s">
        <v>56</v>
      </c>
      <c r="I7926" s="1" t="n">
        <v>566688</v>
      </c>
      <c r="J7926" s="1" t="n">
        <v>24990</v>
      </c>
      <c r="K7926" s="1" t="n">
        <v>78935761</v>
      </c>
      <c r="L7926" s="1" t="s">
        <v>4458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7" t="n">
        <v>46213</v>
      </c>
      <c r="C7927" s="1" t="n">
        <v>11</v>
      </c>
      <c r="D7927" s="1" t="s">
        <v>3845</v>
      </c>
      <c r="E7927" s="1" t="n">
        <v>1666</v>
      </c>
      <c r="F7927" s="1" t="s">
        <v>56</v>
      </c>
      <c r="I7927" s="1" t="n">
        <v>566688</v>
      </c>
      <c r="J7927" s="1" t="n">
        <v>37535</v>
      </c>
      <c r="K7927" s="1" t="n">
        <v>78942073</v>
      </c>
      <c r="L7927" s="1" t="s">
        <v>4459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7" t="n">
        <v>46213</v>
      </c>
      <c r="C7928" s="1" t="n">
        <v>11</v>
      </c>
      <c r="D7928" s="1" t="s">
        <v>3845</v>
      </c>
      <c r="E7928" s="1" t="n">
        <v>1666</v>
      </c>
      <c r="F7928" s="1" t="s">
        <v>56</v>
      </c>
      <c r="I7928" s="1" t="n">
        <v>566688</v>
      </c>
      <c r="J7928" s="1" t="n">
        <v>37536</v>
      </c>
      <c r="K7928" s="1" t="n">
        <v>78942066</v>
      </c>
      <c r="L7928" s="1" t="s">
        <v>4460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7" t="n">
        <v>46213</v>
      </c>
      <c r="C7929" s="1" t="n">
        <v>11</v>
      </c>
      <c r="D7929" s="1" t="s">
        <v>3845</v>
      </c>
      <c r="E7929" s="1" t="n">
        <v>1666</v>
      </c>
      <c r="F7929" s="1" t="s">
        <v>56</v>
      </c>
      <c r="I7929" s="1" t="n">
        <v>566688</v>
      </c>
      <c r="J7929" s="1" t="n">
        <v>49090</v>
      </c>
      <c r="K7929" s="1" t="n">
        <v>78942813</v>
      </c>
      <c r="L7929" s="1" t="s">
        <v>4461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7" t="n">
        <v>46213</v>
      </c>
      <c r="C7930" s="1" t="n">
        <v>11</v>
      </c>
      <c r="D7930" s="1" t="s">
        <v>3845</v>
      </c>
      <c r="E7930" s="1" t="n">
        <v>1666</v>
      </c>
      <c r="F7930" s="1" t="s">
        <v>56</v>
      </c>
      <c r="I7930" s="1" t="n">
        <v>566688</v>
      </c>
      <c r="J7930" s="1" t="n">
        <v>50760</v>
      </c>
      <c r="K7930" s="1" t="n">
        <v>78943087</v>
      </c>
      <c r="L7930" s="1" t="s">
        <v>4462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7" t="n">
        <v>46213</v>
      </c>
      <c r="C7931" s="1" t="n">
        <v>11</v>
      </c>
      <c r="D7931" s="1" t="s">
        <v>3845</v>
      </c>
      <c r="E7931" s="1" t="n">
        <v>1666</v>
      </c>
      <c r="F7931" s="1" t="s">
        <v>56</v>
      </c>
      <c r="I7931" s="1" t="n">
        <v>566688</v>
      </c>
      <c r="J7931" s="1" t="n">
        <v>53207</v>
      </c>
      <c r="K7931" s="1" t="n">
        <v>78944480</v>
      </c>
      <c r="L7931" s="1" t="s">
        <v>4463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7" t="n">
        <v>46213</v>
      </c>
      <c r="C7932" s="1" t="n">
        <v>11</v>
      </c>
      <c r="D7932" s="1" t="s">
        <v>3845</v>
      </c>
      <c r="E7932" s="1" t="n">
        <v>1666</v>
      </c>
      <c r="F7932" s="1" t="s">
        <v>56</v>
      </c>
      <c r="I7932" s="1" t="n">
        <v>566688</v>
      </c>
      <c r="J7932" s="1" t="n">
        <v>57287</v>
      </c>
      <c r="K7932" s="1" t="n">
        <v>78944251</v>
      </c>
      <c r="L7932" s="1" t="s">
        <v>4464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7" t="n">
        <v>46213</v>
      </c>
      <c r="C7933" s="1" t="n">
        <v>11</v>
      </c>
      <c r="D7933" s="1" t="s">
        <v>3845</v>
      </c>
      <c r="E7933" s="1" t="n">
        <v>1666</v>
      </c>
      <c r="F7933" s="1" t="s">
        <v>56</v>
      </c>
      <c r="I7933" s="1" t="n">
        <v>566688</v>
      </c>
      <c r="J7933" s="1" t="n">
        <v>67177</v>
      </c>
      <c r="K7933" s="1" t="n">
        <v>78944466</v>
      </c>
      <c r="L7933" s="1" t="s">
        <v>4465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7" t="n">
        <v>46213</v>
      </c>
      <c r="C7934" s="1" t="n">
        <v>11</v>
      </c>
      <c r="D7934" s="1" t="s">
        <v>3845</v>
      </c>
      <c r="E7934" s="1" t="n">
        <v>1666</v>
      </c>
      <c r="F7934" s="1" t="s">
        <v>56</v>
      </c>
      <c r="I7934" s="1" t="n">
        <v>566688</v>
      </c>
      <c r="J7934" s="1" t="n">
        <v>71518</v>
      </c>
      <c r="K7934" s="1" t="n">
        <v>78946200</v>
      </c>
      <c r="L7934" s="1" t="s">
        <v>4467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7" t="n">
        <v>46213</v>
      </c>
      <c r="C7935" s="1" t="n">
        <v>11</v>
      </c>
      <c r="D7935" s="1" t="s">
        <v>3845</v>
      </c>
      <c r="E7935" s="1" t="n">
        <v>1666</v>
      </c>
      <c r="F7935" s="1" t="s">
        <v>56</v>
      </c>
      <c r="I7935" s="1" t="n">
        <v>566688</v>
      </c>
      <c r="J7935" s="1" t="n">
        <v>77084</v>
      </c>
      <c r="K7935" s="1" t="n">
        <v>78947535</v>
      </c>
      <c r="L7935" s="1" t="s">
        <v>4468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7" t="n">
        <v>46213</v>
      </c>
      <c r="C7936" s="1" t="n">
        <v>11</v>
      </c>
      <c r="D7936" s="1" t="s">
        <v>3845</v>
      </c>
      <c r="E7936" s="1" t="n">
        <v>1666</v>
      </c>
      <c r="F7936" s="1" t="s">
        <v>56</v>
      </c>
      <c r="I7936" s="1" t="n">
        <v>566688</v>
      </c>
      <c r="J7936" s="1" t="n">
        <v>78026</v>
      </c>
      <c r="K7936" s="1" t="n">
        <v>78947504</v>
      </c>
      <c r="L7936" s="1" t="s">
        <v>4469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7" t="n">
        <v>46213</v>
      </c>
      <c r="C7937" s="1" t="n">
        <v>11</v>
      </c>
      <c r="D7937" s="1" t="s">
        <v>3845</v>
      </c>
      <c r="E7937" s="1" t="n">
        <v>1666</v>
      </c>
      <c r="F7937" s="1" t="s">
        <v>56</v>
      </c>
      <c r="I7937" s="1" t="n">
        <v>566688</v>
      </c>
      <c r="J7937" s="1" t="n">
        <v>78165</v>
      </c>
      <c r="K7937" s="1" t="n">
        <v>78946163</v>
      </c>
      <c r="L7937" s="1" t="s">
        <v>6120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7" t="n">
        <v>46213</v>
      </c>
      <c r="C7938" s="1" t="n">
        <v>11</v>
      </c>
      <c r="D7938" s="1" t="s">
        <v>3845</v>
      </c>
      <c r="E7938" s="1" t="n">
        <v>1666</v>
      </c>
      <c r="F7938" s="1" t="s">
        <v>56</v>
      </c>
      <c r="I7938" s="1" t="n">
        <v>566688</v>
      </c>
      <c r="J7938" s="1" t="n">
        <v>78186</v>
      </c>
      <c r="K7938" s="1" t="n">
        <v>78947528</v>
      </c>
      <c r="L7938" s="1" t="s">
        <v>6670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7" t="n">
        <v>46213</v>
      </c>
      <c r="C7939" s="1" t="n">
        <v>11</v>
      </c>
      <c r="D7939" s="1" t="s">
        <v>3845</v>
      </c>
      <c r="E7939" s="1" t="n">
        <v>1666</v>
      </c>
      <c r="F7939" s="1" t="s">
        <v>56</v>
      </c>
      <c r="I7939" s="1" t="n">
        <v>566688</v>
      </c>
      <c r="J7939" s="1" t="n">
        <v>81691</v>
      </c>
      <c r="K7939" s="1" t="n">
        <v>78947610</v>
      </c>
      <c r="L7939" s="1" t="s">
        <v>6669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7" t="n">
        <v>46213</v>
      </c>
      <c r="C7940" s="1" t="n">
        <v>11</v>
      </c>
      <c r="D7940" s="1" t="s">
        <v>3845</v>
      </c>
      <c r="E7940" s="1" t="n">
        <v>1642</v>
      </c>
      <c r="F7940" s="1" t="s">
        <v>184</v>
      </c>
      <c r="I7940" s="1" t="n">
        <v>1031245</v>
      </c>
      <c r="J7940" s="1" t="n">
        <v>104335</v>
      </c>
      <c r="K7940" s="1" t="n">
        <v>7896289210512</v>
      </c>
      <c r="L7940" s="1" t="s">
        <v>4163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7" t="n">
        <v>46213</v>
      </c>
      <c r="C7941" s="1" t="n">
        <v>11</v>
      </c>
      <c r="D7941" s="1" t="s">
        <v>3845</v>
      </c>
      <c r="E7941" s="1" t="n">
        <v>1642</v>
      </c>
      <c r="F7941" s="1" t="s">
        <v>184</v>
      </c>
      <c r="I7941" s="1" t="n">
        <v>1031245</v>
      </c>
      <c r="J7941" s="1" t="n">
        <v>105780</v>
      </c>
      <c r="K7941" s="1" t="n">
        <v>7896289210017</v>
      </c>
      <c r="L7941" s="1" t="s">
        <v>4164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7" t="n">
        <v>46213</v>
      </c>
      <c r="C7942" s="1" t="n">
        <v>11</v>
      </c>
      <c r="D7942" s="1" t="s">
        <v>3845</v>
      </c>
      <c r="E7942" s="1" t="n">
        <v>1642</v>
      </c>
      <c r="F7942" s="1" t="s">
        <v>184</v>
      </c>
      <c r="I7942" s="1" t="n">
        <v>1031245</v>
      </c>
      <c r="J7942" s="1" t="n">
        <v>105782</v>
      </c>
      <c r="K7942" s="1" t="n">
        <v>7896289210352</v>
      </c>
      <c r="L7942" s="1" t="s">
        <v>4165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7" t="n">
        <v>46213</v>
      </c>
      <c r="C7943" s="1" t="n">
        <v>11</v>
      </c>
      <c r="D7943" s="1" t="s">
        <v>3845</v>
      </c>
      <c r="E7943" s="1" t="n">
        <v>1642</v>
      </c>
      <c r="F7943" s="1" t="s">
        <v>184</v>
      </c>
      <c r="I7943" s="1" t="n">
        <v>1031245</v>
      </c>
      <c r="J7943" s="1" t="n">
        <v>106079</v>
      </c>
      <c r="K7943" s="1" t="n">
        <v>7896289210130</v>
      </c>
      <c r="L7943" s="1" t="s">
        <v>4166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7" t="n">
        <v>46213</v>
      </c>
      <c r="C7944" s="1" t="n">
        <v>11</v>
      </c>
      <c r="D7944" s="1" t="s">
        <v>3845</v>
      </c>
      <c r="E7944" s="1" t="n">
        <v>1642</v>
      </c>
      <c r="F7944" s="1" t="s">
        <v>184</v>
      </c>
      <c r="I7944" s="1" t="n">
        <v>1031245</v>
      </c>
      <c r="J7944" s="1" t="n">
        <v>106274</v>
      </c>
      <c r="K7944" s="1" t="n">
        <v>7896289210086</v>
      </c>
      <c r="L7944" s="1" t="s">
        <v>4167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7" t="n">
        <v>46213</v>
      </c>
      <c r="C7945" s="1" t="n">
        <v>11</v>
      </c>
      <c r="D7945" s="1" t="s">
        <v>3845</v>
      </c>
      <c r="E7945" s="1" t="n">
        <v>1642</v>
      </c>
      <c r="F7945" s="1" t="s">
        <v>184</v>
      </c>
      <c r="I7945" s="1" t="n">
        <v>1031245</v>
      </c>
      <c r="J7945" s="1" t="n">
        <v>106280</v>
      </c>
      <c r="K7945" s="1" t="n">
        <v>7896289210062</v>
      </c>
      <c r="L7945" s="1" t="s">
        <v>4168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7" t="n">
        <v>46213</v>
      </c>
      <c r="C7946" s="1" t="n">
        <v>11</v>
      </c>
      <c r="D7946" s="1" t="s">
        <v>3845</v>
      </c>
      <c r="E7946" s="1" t="n">
        <v>1642</v>
      </c>
      <c r="F7946" s="1" t="s">
        <v>184</v>
      </c>
      <c r="I7946" s="1" t="n">
        <v>1031245</v>
      </c>
      <c r="J7946" s="1" t="n">
        <v>106407</v>
      </c>
      <c r="K7946" s="1" t="n">
        <v>7896289210031</v>
      </c>
      <c r="L7946" s="1" t="s">
        <v>4169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7" t="n">
        <v>46213</v>
      </c>
      <c r="C7947" s="1" t="n">
        <v>11</v>
      </c>
      <c r="D7947" s="1" t="s">
        <v>3845</v>
      </c>
      <c r="E7947" s="1" t="n">
        <v>1642</v>
      </c>
      <c r="F7947" s="1" t="s">
        <v>184</v>
      </c>
      <c r="I7947" s="1" t="n">
        <v>1031245</v>
      </c>
      <c r="J7947" s="1" t="n">
        <v>29706</v>
      </c>
      <c r="K7947" s="1" t="n">
        <v>7896289240205</v>
      </c>
      <c r="L7947" s="1" t="s">
        <v>6671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7" t="n">
        <v>46213</v>
      </c>
      <c r="C7948" s="1" t="n">
        <v>11</v>
      </c>
      <c r="D7948" s="1" t="s">
        <v>3845</v>
      </c>
      <c r="E7948" s="1" t="n">
        <v>1740</v>
      </c>
      <c r="F7948" s="1" t="s">
        <v>296</v>
      </c>
      <c r="I7948" s="1" t="n">
        <v>1245715</v>
      </c>
      <c r="J7948" s="1" t="n">
        <v>14218</v>
      </c>
      <c r="K7948" s="1" t="n">
        <v>7891000072974</v>
      </c>
      <c r="L7948" s="1" t="s">
        <v>6131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7" t="n">
        <v>46213</v>
      </c>
      <c r="C7949" s="1" t="n">
        <v>11</v>
      </c>
      <c r="D7949" s="1" t="s">
        <v>3845</v>
      </c>
      <c r="E7949" s="1" t="n">
        <v>1740</v>
      </c>
      <c r="F7949" s="1" t="s">
        <v>296</v>
      </c>
      <c r="I7949" s="1" t="n">
        <v>1245715</v>
      </c>
      <c r="J7949" s="1" t="n">
        <v>14219</v>
      </c>
      <c r="K7949" s="1" t="n">
        <v>7891000072950</v>
      </c>
      <c r="L7949" s="1" t="s">
        <v>4791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7" t="n">
        <v>46213</v>
      </c>
      <c r="C7950" s="1" t="n">
        <v>11</v>
      </c>
      <c r="D7950" s="1" t="s">
        <v>3845</v>
      </c>
      <c r="E7950" s="1" t="n">
        <v>1740</v>
      </c>
      <c r="F7950" s="1" t="s">
        <v>296</v>
      </c>
      <c r="I7950" s="1" t="n">
        <v>1245715</v>
      </c>
      <c r="J7950" s="1" t="n">
        <v>14284</v>
      </c>
      <c r="K7950" s="1" t="n">
        <v>7891000073018</v>
      </c>
      <c r="L7950" s="1" t="s">
        <v>4792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7" t="n">
        <v>46213</v>
      </c>
      <c r="C7951" s="1" t="n">
        <v>11</v>
      </c>
      <c r="D7951" s="1" t="s">
        <v>3845</v>
      </c>
      <c r="E7951" s="1" t="n">
        <v>1740</v>
      </c>
      <c r="F7951" s="1" t="s">
        <v>296</v>
      </c>
      <c r="I7951" s="1" t="n">
        <v>1245715</v>
      </c>
      <c r="J7951" s="1" t="n">
        <v>16602</v>
      </c>
      <c r="K7951" s="1" t="n">
        <v>7891000084649</v>
      </c>
      <c r="L7951" s="1" t="s">
        <v>4256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7" t="n">
        <v>46213</v>
      </c>
      <c r="C7952" s="1" t="n">
        <v>11</v>
      </c>
      <c r="D7952" s="1" t="s">
        <v>3845</v>
      </c>
      <c r="E7952" s="1" t="n">
        <v>1740</v>
      </c>
      <c r="F7952" s="1" t="s">
        <v>296</v>
      </c>
      <c r="I7952" s="1" t="n">
        <v>1245715</v>
      </c>
      <c r="J7952" s="1" t="n">
        <v>16644</v>
      </c>
      <c r="K7952" s="1" t="n">
        <v>7891000084663</v>
      </c>
      <c r="L7952" s="1" t="s">
        <v>4543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7" t="n">
        <v>46213</v>
      </c>
      <c r="C7953" s="1" t="n">
        <v>11</v>
      </c>
      <c r="D7953" s="1" t="s">
        <v>3845</v>
      </c>
      <c r="E7953" s="1" t="n">
        <v>1740</v>
      </c>
      <c r="F7953" s="1" t="s">
        <v>296</v>
      </c>
      <c r="I7953" s="1" t="n">
        <v>1245715</v>
      </c>
      <c r="J7953" s="1" t="n">
        <v>18352</v>
      </c>
      <c r="K7953" s="1" t="n">
        <v>7891000096864</v>
      </c>
      <c r="L7953" s="1" t="s">
        <v>4793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7" t="n">
        <v>46213</v>
      </c>
      <c r="C7954" s="1" t="n">
        <v>11</v>
      </c>
      <c r="D7954" s="1" t="s">
        <v>3845</v>
      </c>
      <c r="E7954" s="1" t="n">
        <v>1740</v>
      </c>
      <c r="F7954" s="1" t="s">
        <v>296</v>
      </c>
      <c r="I7954" s="1" t="n">
        <v>1245715</v>
      </c>
      <c r="J7954" s="1" t="n">
        <v>25005</v>
      </c>
      <c r="K7954" s="1" t="n">
        <v>7891000110096</v>
      </c>
      <c r="L7954" s="1" t="s">
        <v>4795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7" t="n">
        <v>46213</v>
      </c>
      <c r="C7955" s="1" t="n">
        <v>11</v>
      </c>
      <c r="D7955" s="1" t="s">
        <v>3845</v>
      </c>
      <c r="E7955" s="1" t="n">
        <v>1740</v>
      </c>
      <c r="F7955" s="1" t="s">
        <v>296</v>
      </c>
      <c r="I7955" s="1" t="n">
        <v>1245715</v>
      </c>
      <c r="J7955" s="1" t="n">
        <v>25112</v>
      </c>
      <c r="K7955" s="1" t="n">
        <v>7891000244425</v>
      </c>
      <c r="L7955" s="1" t="s">
        <v>4261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7" t="n">
        <v>46213</v>
      </c>
      <c r="C7956" s="1" t="n">
        <v>11</v>
      </c>
      <c r="D7956" s="1" t="s">
        <v>3845</v>
      </c>
      <c r="E7956" s="1" t="n">
        <v>1740</v>
      </c>
      <c r="F7956" s="1" t="s">
        <v>296</v>
      </c>
      <c r="I7956" s="1" t="n">
        <v>1245715</v>
      </c>
      <c r="J7956" s="1" t="n">
        <v>25413</v>
      </c>
      <c r="K7956" s="1" t="n">
        <v>7891000241417</v>
      </c>
      <c r="L7956" s="1" t="s">
        <v>4264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7" t="n">
        <v>46213</v>
      </c>
      <c r="C7957" s="1" t="n">
        <v>11</v>
      </c>
      <c r="D7957" s="1" t="s">
        <v>3845</v>
      </c>
      <c r="E7957" s="1" t="n">
        <v>1740</v>
      </c>
      <c r="F7957" s="1" t="s">
        <v>296</v>
      </c>
      <c r="I7957" s="1" t="n">
        <v>1245715</v>
      </c>
      <c r="J7957" s="1" t="n">
        <v>26803</v>
      </c>
      <c r="K7957" s="1" t="n">
        <v>7891000252833</v>
      </c>
      <c r="L7957" s="1" t="s">
        <v>4796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7" t="n">
        <v>46213</v>
      </c>
      <c r="C7958" s="1" t="n">
        <v>11</v>
      </c>
      <c r="D7958" s="1" t="s">
        <v>3845</v>
      </c>
      <c r="E7958" s="1" t="n">
        <v>1740</v>
      </c>
      <c r="F7958" s="1" t="s">
        <v>296</v>
      </c>
      <c r="I7958" s="1" t="n">
        <v>1245715</v>
      </c>
      <c r="J7958" s="1" t="n">
        <v>27878</v>
      </c>
      <c r="K7958" s="1" t="n">
        <v>7891000261026</v>
      </c>
      <c r="L7958" s="1" t="s">
        <v>4266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7" t="n">
        <v>46213</v>
      </c>
      <c r="C7959" s="1" t="n">
        <v>11</v>
      </c>
      <c r="D7959" s="1" t="s">
        <v>3845</v>
      </c>
      <c r="E7959" s="1" t="n">
        <v>1740</v>
      </c>
      <c r="F7959" s="1" t="s">
        <v>296</v>
      </c>
      <c r="I7959" s="1" t="n">
        <v>1245715</v>
      </c>
      <c r="J7959" s="1" t="n">
        <v>27994</v>
      </c>
      <c r="K7959" s="1" t="n">
        <v>7891000261484</v>
      </c>
      <c r="L7959" s="1" t="s">
        <v>4798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7" t="n">
        <v>46213</v>
      </c>
      <c r="C7960" s="1" t="n">
        <v>11</v>
      </c>
      <c r="D7960" s="1" t="s">
        <v>3845</v>
      </c>
      <c r="E7960" s="1" t="n">
        <v>1740</v>
      </c>
      <c r="F7960" s="1" t="s">
        <v>296</v>
      </c>
      <c r="I7960" s="1" t="n">
        <v>1245715</v>
      </c>
      <c r="J7960" s="1" t="n">
        <v>28388</v>
      </c>
      <c r="K7960" s="1" t="n">
        <v>7891000260166</v>
      </c>
      <c r="L7960" s="1" t="s">
        <v>4799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7" t="n">
        <v>46213</v>
      </c>
      <c r="C7961" s="1" t="n">
        <v>11</v>
      </c>
      <c r="D7961" s="1" t="s">
        <v>3845</v>
      </c>
      <c r="E7961" s="1" t="n">
        <v>1740</v>
      </c>
      <c r="F7961" s="1" t="s">
        <v>296</v>
      </c>
      <c r="I7961" s="1" t="n">
        <v>1245715</v>
      </c>
      <c r="J7961" s="1" t="n">
        <v>38519</v>
      </c>
      <c r="K7961" s="1" t="n">
        <v>7891000261002</v>
      </c>
      <c r="L7961" s="1" t="s">
        <v>4268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7" t="n">
        <v>46213</v>
      </c>
      <c r="C7962" s="1" t="n">
        <v>11</v>
      </c>
      <c r="D7962" s="1" t="s">
        <v>3845</v>
      </c>
      <c r="E7962" s="1" t="n">
        <v>1740</v>
      </c>
      <c r="F7962" s="1" t="s">
        <v>296</v>
      </c>
      <c r="I7962" s="1" t="n">
        <v>1245715</v>
      </c>
      <c r="J7962" s="1" t="n">
        <v>47788</v>
      </c>
      <c r="K7962" s="1" t="n">
        <v>7891000363256</v>
      </c>
      <c r="L7962" s="1" t="s">
        <v>4800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7" t="n">
        <v>46213</v>
      </c>
      <c r="C7963" s="1" t="n">
        <v>11</v>
      </c>
      <c r="D7963" s="1" t="s">
        <v>3845</v>
      </c>
      <c r="E7963" s="1" t="n">
        <v>1740</v>
      </c>
      <c r="F7963" s="1" t="s">
        <v>296</v>
      </c>
      <c r="I7963" s="1" t="n">
        <v>1245715</v>
      </c>
      <c r="J7963" s="1" t="n">
        <v>47789</v>
      </c>
      <c r="K7963" s="1" t="n">
        <v>7891000362037</v>
      </c>
      <c r="L7963" s="1" t="s">
        <v>5607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7" t="n">
        <v>46213</v>
      </c>
      <c r="C7964" s="1" t="n">
        <v>11</v>
      </c>
      <c r="D7964" s="1" t="s">
        <v>3845</v>
      </c>
      <c r="E7964" s="1" t="n">
        <v>1740</v>
      </c>
      <c r="F7964" s="1" t="s">
        <v>296</v>
      </c>
      <c r="I7964" s="1" t="n">
        <v>1245715</v>
      </c>
      <c r="J7964" s="1" t="n">
        <v>47983</v>
      </c>
      <c r="K7964" s="1" t="n">
        <v>7891000360323</v>
      </c>
      <c r="L7964" s="1" t="s">
        <v>4801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7" t="n">
        <v>46213</v>
      </c>
      <c r="C7965" s="1" t="n">
        <v>11</v>
      </c>
      <c r="D7965" s="1" t="s">
        <v>3845</v>
      </c>
      <c r="E7965" s="1" t="n">
        <v>1740</v>
      </c>
      <c r="F7965" s="1" t="s">
        <v>296</v>
      </c>
      <c r="I7965" s="1" t="n">
        <v>1245715</v>
      </c>
      <c r="J7965" s="1" t="n">
        <v>50422</v>
      </c>
      <c r="K7965" s="1" t="n">
        <v>7898953148220</v>
      </c>
      <c r="L7965" s="1" t="s">
        <v>4271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7" t="n">
        <v>46213</v>
      </c>
      <c r="C7966" s="1" t="n">
        <v>11</v>
      </c>
      <c r="D7966" s="1" t="s">
        <v>3845</v>
      </c>
      <c r="E7966" s="1" t="n">
        <v>1740</v>
      </c>
      <c r="F7966" s="1" t="s">
        <v>296</v>
      </c>
      <c r="I7966" s="1" t="n">
        <v>1245715</v>
      </c>
      <c r="J7966" s="1" t="n">
        <v>50424</v>
      </c>
      <c r="K7966" s="1" t="n">
        <v>7898953148169</v>
      </c>
      <c r="L7966" s="1" t="s">
        <v>4272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7" t="n">
        <v>46213</v>
      </c>
      <c r="C7967" s="1" t="n">
        <v>11</v>
      </c>
      <c r="D7967" s="1" t="s">
        <v>3845</v>
      </c>
      <c r="E7967" s="1" t="n">
        <v>1740</v>
      </c>
      <c r="F7967" s="1" t="s">
        <v>296</v>
      </c>
      <c r="I7967" s="1" t="n">
        <v>1245715</v>
      </c>
      <c r="J7967" s="1" t="n">
        <v>53811</v>
      </c>
      <c r="K7967" s="1" t="n">
        <v>7891000360583</v>
      </c>
      <c r="L7967" s="1" t="s">
        <v>4273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7" t="n">
        <v>46213</v>
      </c>
      <c r="C7968" s="1" t="n">
        <v>11</v>
      </c>
      <c r="D7968" s="1" t="s">
        <v>3845</v>
      </c>
      <c r="E7968" s="1" t="n">
        <v>1740</v>
      </c>
      <c r="F7968" s="1" t="s">
        <v>296</v>
      </c>
      <c r="I7968" s="1" t="n">
        <v>1245715</v>
      </c>
      <c r="J7968" s="1" t="n">
        <v>56164</v>
      </c>
      <c r="K7968" s="1" t="n">
        <v>7891000378175</v>
      </c>
      <c r="L7968" s="1" t="s">
        <v>4802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7" t="n">
        <v>46213</v>
      </c>
      <c r="C7969" s="1" t="n">
        <v>11</v>
      </c>
      <c r="D7969" s="1" t="s">
        <v>3845</v>
      </c>
      <c r="E7969" s="1" t="n">
        <v>1740</v>
      </c>
      <c r="F7969" s="1" t="s">
        <v>296</v>
      </c>
      <c r="I7969" s="1" t="n">
        <v>1245715</v>
      </c>
      <c r="J7969" s="1" t="n">
        <v>62922</v>
      </c>
      <c r="K7969" s="1" t="n">
        <v>7891000260623</v>
      </c>
      <c r="L7969" s="1" t="s">
        <v>4275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7" t="n">
        <v>46213</v>
      </c>
      <c r="C7970" s="1" t="n">
        <v>11</v>
      </c>
      <c r="D7970" s="1" t="s">
        <v>3845</v>
      </c>
      <c r="E7970" s="1" t="n">
        <v>1740</v>
      </c>
      <c r="F7970" s="1" t="s">
        <v>296</v>
      </c>
      <c r="I7970" s="1" t="n">
        <v>1245715</v>
      </c>
      <c r="J7970" s="1" t="n">
        <v>63438</v>
      </c>
      <c r="K7970" s="1" t="n">
        <v>7891097105869</v>
      </c>
      <c r="L7970" s="1" t="s">
        <v>6136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7" t="n">
        <v>46213</v>
      </c>
      <c r="C7971" s="1" t="n">
        <v>11</v>
      </c>
      <c r="D7971" s="1" t="s">
        <v>3845</v>
      </c>
      <c r="E7971" s="1" t="n">
        <v>1740</v>
      </c>
      <c r="F7971" s="1" t="s">
        <v>296</v>
      </c>
      <c r="I7971" s="1" t="n">
        <v>1245715</v>
      </c>
      <c r="J7971" s="1" t="n">
        <v>64795</v>
      </c>
      <c r="K7971" s="1" t="n">
        <v>7891097105739</v>
      </c>
      <c r="L7971" s="1" t="s">
        <v>6137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7" t="n">
        <v>46213</v>
      </c>
      <c r="C7972" s="1" t="n">
        <v>11</v>
      </c>
      <c r="D7972" s="1" t="s">
        <v>3845</v>
      </c>
      <c r="E7972" s="1" t="n">
        <v>1740</v>
      </c>
      <c r="F7972" s="1" t="s">
        <v>296</v>
      </c>
      <c r="I7972" s="1" t="n">
        <v>1245715</v>
      </c>
      <c r="J7972" s="1" t="n">
        <v>65117</v>
      </c>
      <c r="K7972" s="1" t="n">
        <v>7891097105746</v>
      </c>
      <c r="L7972" s="1" t="s">
        <v>6367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7" t="n">
        <v>46213</v>
      </c>
      <c r="C7973" s="1" t="n">
        <v>11</v>
      </c>
      <c r="D7973" s="1" t="s">
        <v>3845</v>
      </c>
      <c r="E7973" s="1" t="n">
        <v>1740</v>
      </c>
      <c r="F7973" s="1" t="s">
        <v>296</v>
      </c>
      <c r="I7973" s="1" t="n">
        <v>1245715</v>
      </c>
      <c r="J7973" s="1" t="n">
        <v>65659</v>
      </c>
      <c r="K7973" s="1" t="n">
        <v>7891097105876</v>
      </c>
      <c r="L7973" s="1" t="s">
        <v>6437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7" t="n">
        <v>46213</v>
      </c>
      <c r="C7974" s="1" t="n">
        <v>11</v>
      </c>
      <c r="D7974" s="1" t="s">
        <v>3845</v>
      </c>
      <c r="E7974" s="1" t="n">
        <v>1740</v>
      </c>
      <c r="F7974" s="1" t="s">
        <v>296</v>
      </c>
      <c r="I7974" s="1" t="n">
        <v>1245715</v>
      </c>
      <c r="J7974" s="1" t="n">
        <v>75890</v>
      </c>
      <c r="K7974" s="1" t="n">
        <v>7898953148879</v>
      </c>
      <c r="L7974" s="1" t="s">
        <v>4272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7" t="n">
        <v>46213</v>
      </c>
      <c r="C7975" s="1" t="n">
        <v>11</v>
      </c>
      <c r="D7975" s="1" t="s">
        <v>3845</v>
      </c>
      <c r="E7975" s="1" t="n">
        <v>1740</v>
      </c>
      <c r="F7975" s="1" t="s">
        <v>296</v>
      </c>
      <c r="I7975" s="1" t="n">
        <v>1245715</v>
      </c>
      <c r="J7975" s="1" t="n">
        <v>79350</v>
      </c>
      <c r="K7975" s="1" t="n">
        <v>7898755200300</v>
      </c>
      <c r="L7975" s="1" t="s">
        <v>5543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7" t="n">
        <v>46213</v>
      </c>
      <c r="C7976" s="1" t="n">
        <v>11</v>
      </c>
      <c r="D7976" s="1" t="s">
        <v>3845</v>
      </c>
      <c r="E7976" s="1" t="n">
        <v>1740</v>
      </c>
      <c r="F7976" s="1" t="s">
        <v>296</v>
      </c>
      <c r="I7976" s="1" t="n">
        <v>1245715</v>
      </c>
      <c r="J7976" s="1" t="n">
        <v>79560</v>
      </c>
      <c r="K7976" s="1" t="n">
        <v>7898755200461</v>
      </c>
      <c r="L7976" s="1" t="s">
        <v>4279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7" t="n">
        <v>46213</v>
      </c>
      <c r="C7977" s="1" t="n">
        <v>11</v>
      </c>
      <c r="D7977" s="1" t="s">
        <v>3845</v>
      </c>
      <c r="E7977" s="1" t="n">
        <v>1740</v>
      </c>
      <c r="F7977" s="1" t="s">
        <v>296</v>
      </c>
      <c r="I7977" s="1" t="n">
        <v>1245715</v>
      </c>
      <c r="J7977" s="1" t="n">
        <v>79700</v>
      </c>
      <c r="K7977" s="1" t="n">
        <v>7898755200430</v>
      </c>
      <c r="L7977" s="1" t="s">
        <v>4281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7" t="n">
        <v>46213</v>
      </c>
      <c r="C7978" s="1" t="n">
        <v>11</v>
      </c>
      <c r="D7978" s="1" t="s">
        <v>3845</v>
      </c>
      <c r="E7978" s="1" t="n">
        <v>1740</v>
      </c>
      <c r="F7978" s="1" t="s">
        <v>296</v>
      </c>
      <c r="I7978" s="1" t="n">
        <v>1245715</v>
      </c>
      <c r="J7978" s="1" t="n">
        <v>80006</v>
      </c>
      <c r="K7978" s="1" t="n">
        <v>7898755200294</v>
      </c>
      <c r="L7978" s="1" t="s">
        <v>4545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7" t="n">
        <v>46213</v>
      </c>
      <c r="C7979" s="1" t="n">
        <v>11</v>
      </c>
      <c r="D7979" s="1" t="s">
        <v>3845</v>
      </c>
      <c r="E7979" s="1" t="n">
        <v>1740</v>
      </c>
      <c r="F7979" s="1" t="s">
        <v>296</v>
      </c>
      <c r="I7979" s="1" t="n">
        <v>1245715</v>
      </c>
      <c r="J7979" s="1" t="n">
        <v>81063</v>
      </c>
      <c r="K7979" s="1" t="n">
        <v>7898755200348</v>
      </c>
      <c r="L7979" s="1" t="s">
        <v>5609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7" t="n">
        <v>46213</v>
      </c>
      <c r="C7980" s="1" t="n">
        <v>11</v>
      </c>
      <c r="D7980" s="1" t="s">
        <v>3845</v>
      </c>
      <c r="E7980" s="1" t="n">
        <v>1740</v>
      </c>
      <c r="F7980" s="1" t="s">
        <v>296</v>
      </c>
      <c r="I7980" s="1" t="n">
        <v>1245715</v>
      </c>
      <c r="J7980" s="1" t="n">
        <v>81064</v>
      </c>
      <c r="K7980" s="1" t="n">
        <v>7898755200379</v>
      </c>
      <c r="L7980" s="1" t="s">
        <v>5610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7" t="n">
        <v>46213</v>
      </c>
      <c r="C7981" s="1" t="n">
        <v>11</v>
      </c>
      <c r="D7981" s="1" t="s">
        <v>3845</v>
      </c>
      <c r="E7981" s="1" t="n">
        <v>1740</v>
      </c>
      <c r="F7981" s="1" t="s">
        <v>296</v>
      </c>
      <c r="I7981" s="1" t="n">
        <v>1245715</v>
      </c>
      <c r="J7981" s="1" t="n">
        <v>81468</v>
      </c>
      <c r="K7981" s="1" t="n">
        <v>7898755200676</v>
      </c>
      <c r="L7981" s="1" t="s">
        <v>5611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7" t="n">
        <v>46213</v>
      </c>
      <c r="C7982" s="1" t="n">
        <v>11</v>
      </c>
      <c r="D7982" s="1" t="s">
        <v>3845</v>
      </c>
      <c r="E7982" s="1" t="n">
        <v>1740</v>
      </c>
      <c r="F7982" s="1" t="s">
        <v>296</v>
      </c>
      <c r="I7982" s="1" t="n">
        <v>1245715</v>
      </c>
      <c r="J7982" s="1" t="n">
        <v>81637</v>
      </c>
      <c r="K7982" s="1" t="n">
        <v>7891097106552</v>
      </c>
      <c r="L7982" s="1" t="s">
        <v>6439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7" t="n">
        <v>46213</v>
      </c>
      <c r="C7983" s="1" t="n">
        <v>11</v>
      </c>
      <c r="D7983" s="1" t="s">
        <v>3845</v>
      </c>
      <c r="E7983" s="1" t="n">
        <v>1740</v>
      </c>
      <c r="F7983" s="1" t="s">
        <v>296</v>
      </c>
      <c r="I7983" s="1" t="n">
        <v>1245715</v>
      </c>
      <c r="J7983" s="1" t="n">
        <v>81641</v>
      </c>
      <c r="K7983" s="1" t="n">
        <v>7898755200119</v>
      </c>
      <c r="L7983" s="1" t="s">
        <v>6375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7" t="n">
        <v>46213</v>
      </c>
      <c r="C7984" s="1" t="n">
        <v>11</v>
      </c>
      <c r="D7984" s="1" t="s">
        <v>3845</v>
      </c>
      <c r="E7984" s="1" t="n">
        <v>1740</v>
      </c>
      <c r="F7984" s="1" t="s">
        <v>296</v>
      </c>
      <c r="I7984" s="1" t="n">
        <v>1245715</v>
      </c>
      <c r="J7984" s="1" t="n">
        <v>81692</v>
      </c>
      <c r="K7984" s="1" t="n">
        <v>7891097105883</v>
      </c>
      <c r="L7984" s="1" t="s">
        <v>6672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7" t="n">
        <v>46213</v>
      </c>
      <c r="C7985" s="1" t="n">
        <v>11</v>
      </c>
      <c r="D7985" s="1" t="s">
        <v>3845</v>
      </c>
      <c r="E7985" s="1" t="n">
        <v>1740</v>
      </c>
      <c r="F7985" s="1" t="s">
        <v>296</v>
      </c>
      <c r="I7985" s="1" t="n">
        <v>1245715</v>
      </c>
      <c r="J7985" s="1" t="n">
        <v>81693</v>
      </c>
      <c r="K7985" s="1" t="n">
        <v>7891097107238</v>
      </c>
      <c r="L7985" s="1" t="s">
        <v>6673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7" t="n">
        <v>46213</v>
      </c>
      <c r="C7986" s="1" t="n">
        <v>171</v>
      </c>
      <c r="D7986" s="1" t="s">
        <v>3878</v>
      </c>
      <c r="E7986" s="1" t="n">
        <v>1740</v>
      </c>
      <c r="F7986" s="1" t="s">
        <v>296</v>
      </c>
      <c r="I7986" s="1" t="n">
        <v>1245714</v>
      </c>
      <c r="J7986" s="1" t="n">
        <v>16602</v>
      </c>
      <c r="K7986" s="1" t="n">
        <v>7891000084649</v>
      </c>
      <c r="L7986" s="1" t="s">
        <v>4256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7" t="n">
        <v>46213</v>
      </c>
      <c r="C7987" s="1" t="n">
        <v>171</v>
      </c>
      <c r="D7987" s="1" t="s">
        <v>3878</v>
      </c>
      <c r="E7987" s="1" t="n">
        <v>1740</v>
      </c>
      <c r="F7987" s="1" t="s">
        <v>296</v>
      </c>
      <c r="I7987" s="1" t="n">
        <v>1245714</v>
      </c>
      <c r="J7987" s="1" t="n">
        <v>47789</v>
      </c>
      <c r="K7987" s="1" t="n">
        <v>7891000362037</v>
      </c>
      <c r="L7987" s="1" t="s">
        <v>5607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7" t="n">
        <v>46213</v>
      </c>
      <c r="C7988" s="1" t="n">
        <v>171</v>
      </c>
      <c r="D7988" s="1" t="s">
        <v>3878</v>
      </c>
      <c r="E7988" s="1" t="n">
        <v>1740</v>
      </c>
      <c r="F7988" s="1" t="s">
        <v>296</v>
      </c>
      <c r="I7988" s="1" t="n">
        <v>1245714</v>
      </c>
      <c r="J7988" s="1" t="n">
        <v>61680</v>
      </c>
      <c r="K7988" s="1" t="n">
        <v>7891000394632</v>
      </c>
      <c r="L7988" s="1" t="s">
        <v>4803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7" t="n">
        <v>46214</v>
      </c>
      <c r="C7989" s="1" t="n">
        <v>1</v>
      </c>
      <c r="D7989" s="1" t="s">
        <v>3781</v>
      </c>
      <c r="E7989" s="1" t="n">
        <v>978</v>
      </c>
      <c r="F7989" s="1" t="s">
        <v>118</v>
      </c>
      <c r="I7989" s="1" t="n">
        <v>361</v>
      </c>
      <c r="J7989" s="1" t="n">
        <v>61368</v>
      </c>
      <c r="K7989" s="1" t="n">
        <v>2257907</v>
      </c>
      <c r="L7989" s="1" t="s">
        <v>3782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7" t="n">
        <v>46214</v>
      </c>
      <c r="C7990" s="1" t="n">
        <v>1</v>
      </c>
      <c r="D7990" s="1" t="s">
        <v>3781</v>
      </c>
      <c r="E7990" s="1" t="n">
        <v>978</v>
      </c>
      <c r="F7990" s="1" t="s">
        <v>118</v>
      </c>
      <c r="I7990" s="1" t="n">
        <v>361</v>
      </c>
      <c r="J7990" s="1" t="n">
        <v>61378</v>
      </c>
      <c r="K7990" s="1" t="n">
        <v>2257914</v>
      </c>
      <c r="L7990" s="1" t="s">
        <v>3783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7" t="n">
        <v>46214</v>
      </c>
      <c r="C7991" s="1" t="n">
        <v>1</v>
      </c>
      <c r="D7991" s="1" t="s">
        <v>3781</v>
      </c>
      <c r="E7991" s="1" t="n">
        <v>978</v>
      </c>
      <c r="F7991" s="1" t="s">
        <v>118</v>
      </c>
      <c r="I7991" s="1" t="n">
        <v>361</v>
      </c>
      <c r="J7991" s="1" t="n">
        <v>61379</v>
      </c>
      <c r="K7991" s="1" t="n">
        <v>2257921</v>
      </c>
      <c r="L7991" s="1" t="s">
        <v>3784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7" t="n">
        <v>46214</v>
      </c>
      <c r="C7992" s="1" t="n">
        <v>1</v>
      </c>
      <c r="D7992" s="1" t="s">
        <v>3781</v>
      </c>
      <c r="E7992" s="1" t="n">
        <v>1316</v>
      </c>
      <c r="F7992" s="1" t="s">
        <v>1095</v>
      </c>
      <c r="I7992" s="1" t="n">
        <v>3806</v>
      </c>
      <c r="J7992" s="1" t="n">
        <v>37359</v>
      </c>
      <c r="K7992" s="1" t="n">
        <v>55526</v>
      </c>
      <c r="L7992" s="1" t="s">
        <v>3815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7" t="n">
        <v>46214</v>
      </c>
      <c r="C7993" s="1" t="n">
        <v>11</v>
      </c>
      <c r="D7993" s="1" t="s">
        <v>3845</v>
      </c>
      <c r="E7993" s="1" t="n">
        <v>306</v>
      </c>
      <c r="F7993" s="1" t="s">
        <v>898</v>
      </c>
      <c r="I7993" s="1" t="n">
        <v>375</v>
      </c>
      <c r="J7993" s="1" t="n">
        <v>102290</v>
      </c>
      <c r="K7993" s="1" t="n">
        <v>7896593500019</v>
      </c>
      <c r="L7993" s="1" t="s">
        <v>6674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7" t="n">
        <v>46214</v>
      </c>
      <c r="C7994" s="1" t="n">
        <v>11</v>
      </c>
      <c r="D7994" s="1" t="s">
        <v>3845</v>
      </c>
      <c r="E7994" s="1" t="n">
        <v>306</v>
      </c>
      <c r="F7994" s="1" t="s">
        <v>898</v>
      </c>
      <c r="I7994" s="1" t="n">
        <v>375</v>
      </c>
      <c r="J7994" s="1" t="n">
        <v>19978</v>
      </c>
      <c r="K7994" s="1" t="n">
        <v>7896321000149</v>
      </c>
      <c r="L7994" s="1" t="s">
        <v>6675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7" t="n">
        <v>46214</v>
      </c>
      <c r="C7995" s="1" t="n">
        <v>11</v>
      </c>
      <c r="D7995" s="1" t="s">
        <v>3845</v>
      </c>
      <c r="E7995" s="1" t="n">
        <v>306</v>
      </c>
      <c r="F7995" s="1" t="s">
        <v>898</v>
      </c>
      <c r="I7995" s="1" t="n">
        <v>375</v>
      </c>
      <c r="J7995" s="1" t="n">
        <v>25682</v>
      </c>
      <c r="K7995" s="1" t="n">
        <v>7896321000378</v>
      </c>
      <c r="L7995" s="1" t="s">
        <v>6676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7" t="n">
        <v>46214</v>
      </c>
      <c r="C7996" s="1" t="n">
        <v>11</v>
      </c>
      <c r="D7996" s="1" t="s">
        <v>3845</v>
      </c>
      <c r="E7996" s="1" t="n">
        <v>306</v>
      </c>
      <c r="F7996" s="1" t="s">
        <v>898</v>
      </c>
      <c r="I7996" s="1" t="n">
        <v>375</v>
      </c>
      <c r="J7996" s="1" t="n">
        <v>31859</v>
      </c>
      <c r="K7996" s="1" t="n">
        <v>7898922012385</v>
      </c>
      <c r="L7996" s="1" t="s">
        <v>6677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7" t="n">
        <v>46214</v>
      </c>
      <c r="C7997" s="1" t="n">
        <v>11</v>
      </c>
      <c r="D7997" s="1" t="s">
        <v>3845</v>
      </c>
      <c r="E7997" s="1" t="n">
        <v>642</v>
      </c>
      <c r="F7997" s="1" t="s">
        <v>186</v>
      </c>
      <c r="I7997" s="1" t="n">
        <v>526</v>
      </c>
      <c r="J7997" s="1" t="n">
        <v>71766</v>
      </c>
      <c r="K7997" s="1" t="n">
        <v>779180</v>
      </c>
      <c r="L7997" s="1" t="s">
        <v>3881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7" t="n">
        <v>46214</v>
      </c>
      <c r="C7998" s="1" t="n">
        <v>11</v>
      </c>
      <c r="D7998" s="1" t="s">
        <v>3845</v>
      </c>
      <c r="E7998" s="1" t="n">
        <v>1899</v>
      </c>
      <c r="F7998" s="1" t="s">
        <v>97</v>
      </c>
      <c r="I7998" s="1" t="n">
        <v>709</v>
      </c>
      <c r="J7998" s="1" t="n">
        <v>79284</v>
      </c>
      <c r="K7998" s="1" t="n">
        <v>475</v>
      </c>
      <c r="L7998" s="1" t="s">
        <v>4147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7" t="n">
        <v>46214</v>
      </c>
      <c r="C7999" s="1" t="n">
        <v>11</v>
      </c>
      <c r="D7999" s="1" t="s">
        <v>3845</v>
      </c>
      <c r="E7999" s="1" t="n">
        <v>1899</v>
      </c>
      <c r="F7999" s="1" t="s">
        <v>97</v>
      </c>
      <c r="I7999" s="1" t="n">
        <v>709</v>
      </c>
      <c r="J7999" s="1" t="n">
        <v>79285</v>
      </c>
      <c r="K7999" s="1" t="n">
        <v>482</v>
      </c>
      <c r="L7999" s="1" t="s">
        <v>4148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7" t="n">
        <v>46214</v>
      </c>
      <c r="C8000" s="1" t="n">
        <v>11</v>
      </c>
      <c r="D8000" s="1" t="s">
        <v>3845</v>
      </c>
      <c r="E8000" s="1" t="n">
        <v>1270</v>
      </c>
      <c r="F8000" s="1" t="s">
        <v>349</v>
      </c>
      <c r="I8000" s="1" t="n">
        <v>2634</v>
      </c>
      <c r="J8000" s="1" t="n">
        <v>38024</v>
      </c>
      <c r="K8000" s="1" t="n">
        <v>7688659330797</v>
      </c>
      <c r="L8000" s="1" t="s">
        <v>6678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7" t="n">
        <v>46214</v>
      </c>
      <c r="C8001" s="1" t="n">
        <v>11</v>
      </c>
      <c r="D8001" s="1" t="s">
        <v>3845</v>
      </c>
      <c r="E8001" s="1" t="n">
        <v>1270</v>
      </c>
      <c r="F8001" s="1" t="s">
        <v>349</v>
      </c>
      <c r="I8001" s="1" t="n">
        <v>2634</v>
      </c>
      <c r="J8001" s="1" t="n">
        <v>38502</v>
      </c>
      <c r="K8001" s="1" t="n">
        <v>7898065000058</v>
      </c>
      <c r="L8001" s="1" t="s">
        <v>4714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7" t="n">
        <v>46214</v>
      </c>
      <c r="C8002" s="1" t="n">
        <v>11</v>
      </c>
      <c r="D8002" s="1" t="s">
        <v>3845</v>
      </c>
      <c r="E8002" s="1" t="n">
        <v>1270</v>
      </c>
      <c r="F8002" s="1" t="s">
        <v>349</v>
      </c>
      <c r="I8002" s="1" t="n">
        <v>2634</v>
      </c>
      <c r="J8002" s="1" t="n">
        <v>38583</v>
      </c>
      <c r="K8002" s="1" t="n">
        <v>7688659330032</v>
      </c>
      <c r="L8002" s="1" t="s">
        <v>6679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7" t="n">
        <v>46214</v>
      </c>
      <c r="C8003" s="1" t="n">
        <v>11</v>
      </c>
      <c r="D8003" s="1" t="s">
        <v>3845</v>
      </c>
      <c r="E8003" s="1" t="n">
        <v>1270</v>
      </c>
      <c r="F8003" s="1" t="s">
        <v>349</v>
      </c>
      <c r="I8003" s="1" t="n">
        <v>2634</v>
      </c>
      <c r="J8003" s="1" t="n">
        <v>110300</v>
      </c>
      <c r="K8003" s="1" t="n">
        <v>7688659330353</v>
      </c>
      <c r="L8003" s="1" t="s">
        <v>4715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7" t="n">
        <v>46214</v>
      </c>
      <c r="C8004" s="1" t="n">
        <v>11</v>
      </c>
      <c r="D8004" s="1" t="s">
        <v>3845</v>
      </c>
      <c r="E8004" s="1" t="n">
        <v>1270</v>
      </c>
      <c r="F8004" s="1" t="s">
        <v>349</v>
      </c>
      <c r="I8004" s="1" t="n">
        <v>2634</v>
      </c>
      <c r="J8004" s="1" t="n">
        <v>67105</v>
      </c>
      <c r="K8004" s="1" t="n">
        <v>7898733030233</v>
      </c>
      <c r="L8004" s="1" t="s">
        <v>4717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7" t="n">
        <v>46214</v>
      </c>
      <c r="C8005" s="1" t="n">
        <v>11</v>
      </c>
      <c r="D8005" s="1" t="s">
        <v>3845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6107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7" t="n">
        <v>46214</v>
      </c>
      <c r="C8006" s="1" t="n">
        <v>11</v>
      </c>
      <c r="D8006" s="1" t="s">
        <v>3845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6108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7" t="n">
        <v>46214</v>
      </c>
      <c r="C8007" s="1" t="n">
        <v>11</v>
      </c>
      <c r="D8007" s="1" t="s">
        <v>3845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6109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7" t="n">
        <v>46214</v>
      </c>
      <c r="C8008" s="1" t="n">
        <v>11</v>
      </c>
      <c r="D8008" s="1" t="s">
        <v>3845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4209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7" t="n">
        <v>46214</v>
      </c>
      <c r="C8009" s="1" t="n">
        <v>11</v>
      </c>
      <c r="D8009" s="1" t="s">
        <v>3845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4210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7" t="n">
        <v>46214</v>
      </c>
      <c r="C8010" s="1" t="n">
        <v>11</v>
      </c>
      <c r="D8010" s="1" t="s">
        <v>3845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4211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7" t="n">
        <v>46214</v>
      </c>
      <c r="C8011" s="1" t="n">
        <v>11</v>
      </c>
      <c r="D8011" s="1" t="s">
        <v>3845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4212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7" t="n">
        <v>46214</v>
      </c>
      <c r="C8012" s="1" t="n">
        <v>11</v>
      </c>
      <c r="D8012" s="1" t="s">
        <v>3845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4213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7" t="n">
        <v>46214</v>
      </c>
      <c r="C8013" s="1" t="n">
        <v>11</v>
      </c>
      <c r="D8013" s="1" t="s">
        <v>3845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4214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7" t="n">
        <v>46214</v>
      </c>
      <c r="C8014" s="1" t="n">
        <v>11</v>
      </c>
      <c r="D8014" s="1" t="s">
        <v>3845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4215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7" t="n">
        <v>46214</v>
      </c>
      <c r="C8015" s="1" t="n">
        <v>11</v>
      </c>
      <c r="D8015" s="1" t="s">
        <v>3845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4216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7" t="n">
        <v>46214</v>
      </c>
      <c r="C8016" s="1" t="n">
        <v>11</v>
      </c>
      <c r="D8016" s="1" t="s">
        <v>3845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4217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7" t="n">
        <v>46214</v>
      </c>
      <c r="C8017" s="1" t="n">
        <v>11</v>
      </c>
      <c r="D8017" s="1" t="s">
        <v>3845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4218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7" t="n">
        <v>46214</v>
      </c>
      <c r="C8018" s="1" t="n">
        <v>11</v>
      </c>
      <c r="D8018" s="1" t="s">
        <v>3845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4219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7" t="n">
        <v>46214</v>
      </c>
      <c r="C8019" s="1" t="n">
        <v>11</v>
      </c>
      <c r="D8019" s="1" t="s">
        <v>3845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4220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7" t="n">
        <v>46214</v>
      </c>
      <c r="C8020" s="1" t="n">
        <v>11</v>
      </c>
      <c r="D8020" s="1" t="s">
        <v>3845</v>
      </c>
      <c r="E8020" s="1" t="n">
        <v>794</v>
      </c>
      <c r="F8020" s="1" t="s">
        <v>365</v>
      </c>
      <c r="I8020" s="1" t="n">
        <v>8364</v>
      </c>
      <c r="J8020" s="1" t="n">
        <v>15979</v>
      </c>
      <c r="K8020" s="1" t="n">
        <v>7898560800030</v>
      </c>
      <c r="L8020" s="1" t="s">
        <v>6680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7" t="n">
        <v>46214</v>
      </c>
      <c r="C8021" s="1" t="n">
        <v>11</v>
      </c>
      <c r="D8021" s="1" t="s">
        <v>3845</v>
      </c>
      <c r="E8021" s="1" t="n">
        <v>794</v>
      </c>
      <c r="F8021" s="1" t="s">
        <v>365</v>
      </c>
      <c r="I8021" s="1" t="n">
        <v>8364</v>
      </c>
      <c r="J8021" s="1" t="n">
        <v>15980</v>
      </c>
      <c r="K8021" s="1" t="n">
        <v>7898560800023</v>
      </c>
      <c r="L8021" s="1" t="s">
        <v>6681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7" t="n">
        <v>46214</v>
      </c>
      <c r="C8022" s="1" t="n">
        <v>11</v>
      </c>
      <c r="D8022" s="1" t="s">
        <v>3845</v>
      </c>
      <c r="E8022" s="1" t="n">
        <v>794</v>
      </c>
      <c r="F8022" s="1" t="s">
        <v>365</v>
      </c>
      <c r="I8022" s="1" t="n">
        <v>8364</v>
      </c>
      <c r="J8022" s="1" t="n">
        <v>16413</v>
      </c>
      <c r="K8022" s="1" t="n">
        <v>7898560800146</v>
      </c>
      <c r="L8022" s="1" t="s">
        <v>6682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7" t="n">
        <v>46214</v>
      </c>
      <c r="C8023" s="1" t="n">
        <v>11</v>
      </c>
      <c r="D8023" s="1" t="s">
        <v>3845</v>
      </c>
      <c r="E8023" s="1" t="n">
        <v>794</v>
      </c>
      <c r="F8023" s="1" t="s">
        <v>365</v>
      </c>
      <c r="I8023" s="1" t="n">
        <v>8364</v>
      </c>
      <c r="J8023" s="1" t="n">
        <v>16650</v>
      </c>
      <c r="K8023" s="1" t="n">
        <v>7898560800054</v>
      </c>
      <c r="L8023" s="1" t="s">
        <v>6683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7" t="n">
        <v>46214</v>
      </c>
      <c r="C8024" s="1" t="n">
        <v>11</v>
      </c>
      <c r="D8024" s="1" t="s">
        <v>3845</v>
      </c>
      <c r="E8024" s="1" t="n">
        <v>794</v>
      </c>
      <c r="F8024" s="1" t="s">
        <v>365</v>
      </c>
      <c r="I8024" s="1" t="n">
        <v>8364</v>
      </c>
      <c r="J8024" s="1" t="n">
        <v>24730</v>
      </c>
      <c r="K8024" s="1" t="n">
        <v>7898093782865</v>
      </c>
      <c r="L8024" s="1" t="s">
        <v>3942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7" t="n">
        <v>46214</v>
      </c>
      <c r="C8025" s="1" t="n">
        <v>11</v>
      </c>
      <c r="D8025" s="1" t="s">
        <v>3845</v>
      </c>
      <c r="E8025" s="1" t="n">
        <v>794</v>
      </c>
      <c r="F8025" s="1" t="s">
        <v>365</v>
      </c>
      <c r="I8025" s="1" t="n">
        <v>8364</v>
      </c>
      <c r="J8025" s="1" t="n">
        <v>32224</v>
      </c>
      <c r="K8025" s="1" t="n">
        <v>7898932211693</v>
      </c>
      <c r="L8025" s="1" t="s">
        <v>3948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7" t="n">
        <v>46214</v>
      </c>
      <c r="C8026" s="1" t="n">
        <v>11</v>
      </c>
      <c r="D8026" s="1" t="s">
        <v>3845</v>
      </c>
      <c r="E8026" s="1" t="n">
        <v>794</v>
      </c>
      <c r="F8026" s="1" t="s">
        <v>365</v>
      </c>
      <c r="I8026" s="1" t="n">
        <v>8364</v>
      </c>
      <c r="J8026" s="1" t="n">
        <v>32824</v>
      </c>
      <c r="K8026" s="1" t="n">
        <v>7898932211136</v>
      </c>
      <c r="L8026" s="1" t="s">
        <v>3949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7" t="n">
        <v>46214</v>
      </c>
      <c r="C8027" s="1" t="n">
        <v>11</v>
      </c>
      <c r="D8027" s="1" t="s">
        <v>3845</v>
      </c>
      <c r="E8027" s="1" t="n">
        <v>794</v>
      </c>
      <c r="F8027" s="1" t="s">
        <v>365</v>
      </c>
      <c r="I8027" s="1" t="n">
        <v>8364</v>
      </c>
      <c r="J8027" s="1" t="n">
        <v>41312</v>
      </c>
      <c r="K8027" s="1" t="n">
        <v>7898093782872</v>
      </c>
      <c r="L8027" s="1" t="s">
        <v>3952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7" t="n">
        <v>46214</v>
      </c>
      <c r="C8028" s="1" t="n">
        <v>11</v>
      </c>
      <c r="D8028" s="1" t="s">
        <v>3845</v>
      </c>
      <c r="E8028" s="1" t="n">
        <v>794</v>
      </c>
      <c r="F8028" s="1" t="s">
        <v>365</v>
      </c>
      <c r="I8028" s="1" t="n">
        <v>8364</v>
      </c>
      <c r="J8028" s="1" t="n">
        <v>62668</v>
      </c>
      <c r="K8028" s="1" t="n">
        <v>7898093782889</v>
      </c>
      <c r="L8028" s="1" t="s">
        <v>3974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7" t="n">
        <v>46214</v>
      </c>
      <c r="C8029" s="1" t="n">
        <v>11</v>
      </c>
      <c r="D8029" s="1" t="s">
        <v>3845</v>
      </c>
      <c r="E8029" s="1" t="n">
        <v>794</v>
      </c>
      <c r="F8029" s="1" t="s">
        <v>365</v>
      </c>
      <c r="I8029" s="1" t="n">
        <v>8364</v>
      </c>
      <c r="J8029" s="1" t="n">
        <v>67467</v>
      </c>
      <c r="K8029" s="1" t="n">
        <v>7898560800061</v>
      </c>
      <c r="L8029" s="1" t="s">
        <v>6684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7" t="n">
        <v>46214</v>
      </c>
      <c r="C8030" s="1" t="n">
        <v>11</v>
      </c>
      <c r="D8030" s="1" t="s">
        <v>3845</v>
      </c>
      <c r="E8030" s="1" t="n">
        <v>794</v>
      </c>
      <c r="F8030" s="1" t="s">
        <v>365</v>
      </c>
      <c r="I8030" s="1" t="n">
        <v>8364</v>
      </c>
      <c r="J8030" s="1" t="n">
        <v>67469</v>
      </c>
      <c r="K8030" s="1" t="n">
        <v>7898560800160</v>
      </c>
      <c r="L8030" s="1" t="s">
        <v>6685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7" t="n">
        <v>46214</v>
      </c>
      <c r="C8031" s="1" t="n">
        <v>11</v>
      </c>
      <c r="D8031" s="1" t="s">
        <v>3845</v>
      </c>
      <c r="E8031" s="1" t="n">
        <v>794</v>
      </c>
      <c r="F8031" s="1" t="s">
        <v>365</v>
      </c>
      <c r="I8031" s="1" t="n">
        <v>8364</v>
      </c>
      <c r="J8031" s="1" t="n">
        <v>67470</v>
      </c>
      <c r="K8031" s="1" t="n">
        <v>7898560800047</v>
      </c>
      <c r="L8031" s="1" t="s">
        <v>6686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7" t="n">
        <v>46214</v>
      </c>
      <c r="C8032" s="1" t="n">
        <v>11</v>
      </c>
      <c r="D8032" s="1" t="s">
        <v>3845</v>
      </c>
      <c r="E8032" s="1" t="n">
        <v>1114</v>
      </c>
      <c r="F8032" s="1" t="s">
        <v>169</v>
      </c>
      <c r="I8032" s="1" t="n">
        <v>40749</v>
      </c>
      <c r="J8032" s="1" t="n">
        <v>100261</v>
      </c>
      <c r="K8032" s="1" t="n">
        <v>70135</v>
      </c>
      <c r="L8032" s="1" t="s">
        <v>6687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7" t="n">
        <v>46214</v>
      </c>
      <c r="C8033" s="1" t="n">
        <v>11</v>
      </c>
      <c r="D8033" s="1" t="s">
        <v>3845</v>
      </c>
      <c r="E8033" s="1" t="n">
        <v>1114</v>
      </c>
      <c r="F8033" s="1" t="s">
        <v>169</v>
      </c>
      <c r="I8033" s="1" t="n">
        <v>40749</v>
      </c>
      <c r="J8033" s="1" t="n">
        <v>100240</v>
      </c>
      <c r="K8033" s="1" t="n">
        <v>70113</v>
      </c>
      <c r="L8033" s="1" t="s">
        <v>4234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7" t="n">
        <v>46214</v>
      </c>
      <c r="C8034" s="1" t="n">
        <v>11</v>
      </c>
      <c r="D8034" s="1" t="s">
        <v>3845</v>
      </c>
      <c r="E8034" s="1" t="n">
        <v>1114</v>
      </c>
      <c r="F8034" s="1" t="s">
        <v>169</v>
      </c>
      <c r="I8034" s="1" t="n">
        <v>40749</v>
      </c>
      <c r="J8034" s="1" t="n">
        <v>100241</v>
      </c>
      <c r="K8034" s="1" t="n">
        <v>70114</v>
      </c>
      <c r="L8034" s="1" t="s">
        <v>4235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7" t="n">
        <v>46214</v>
      </c>
      <c r="C8035" s="1" t="n">
        <v>11</v>
      </c>
      <c r="D8035" s="1" t="s">
        <v>3845</v>
      </c>
      <c r="E8035" s="1" t="n">
        <v>1114</v>
      </c>
      <c r="F8035" s="1" t="s">
        <v>169</v>
      </c>
      <c r="I8035" s="1" t="n">
        <v>40749</v>
      </c>
      <c r="J8035" s="1" t="n">
        <v>100242</v>
      </c>
      <c r="K8035" s="1" t="n">
        <v>70115</v>
      </c>
      <c r="L8035" s="1" t="s">
        <v>4236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7" t="n">
        <v>46214</v>
      </c>
      <c r="C8036" s="1" t="n">
        <v>11</v>
      </c>
      <c r="D8036" s="1" t="s">
        <v>3845</v>
      </c>
      <c r="E8036" s="1" t="n">
        <v>1114</v>
      </c>
      <c r="F8036" s="1" t="s">
        <v>169</v>
      </c>
      <c r="I8036" s="1" t="n">
        <v>40749</v>
      </c>
      <c r="J8036" s="1" t="n">
        <v>100243</v>
      </c>
      <c r="K8036" s="1" t="n">
        <v>70116</v>
      </c>
      <c r="L8036" s="1" t="s">
        <v>4237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7" t="n">
        <v>46214</v>
      </c>
      <c r="C8037" s="1" t="n">
        <v>11</v>
      </c>
      <c r="D8037" s="1" t="s">
        <v>3845</v>
      </c>
      <c r="E8037" s="1" t="n">
        <v>1114</v>
      </c>
      <c r="F8037" s="1" t="s">
        <v>169</v>
      </c>
      <c r="I8037" s="1" t="n">
        <v>40749</v>
      </c>
      <c r="J8037" s="1" t="n">
        <v>100244</v>
      </c>
      <c r="K8037" s="1" t="n">
        <v>70117</v>
      </c>
      <c r="L8037" s="1" t="s">
        <v>4238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7" t="n">
        <v>46214</v>
      </c>
      <c r="C8038" s="1" t="n">
        <v>11</v>
      </c>
      <c r="D8038" s="1" t="s">
        <v>3845</v>
      </c>
      <c r="E8038" s="1" t="n">
        <v>1114</v>
      </c>
      <c r="F8038" s="1" t="s">
        <v>169</v>
      </c>
      <c r="I8038" s="1" t="n">
        <v>40749</v>
      </c>
      <c r="J8038" s="1" t="n">
        <v>100257</v>
      </c>
      <c r="K8038" s="1" t="n">
        <v>70131</v>
      </c>
      <c r="L8038" s="1" t="s">
        <v>4243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7" t="n">
        <v>46214</v>
      </c>
      <c r="C8039" s="1" t="n">
        <v>11</v>
      </c>
      <c r="D8039" s="1" t="s">
        <v>3845</v>
      </c>
      <c r="E8039" s="1" t="n">
        <v>1114</v>
      </c>
      <c r="F8039" s="1" t="s">
        <v>169</v>
      </c>
      <c r="I8039" s="1" t="n">
        <v>40749</v>
      </c>
      <c r="J8039" s="1" t="n">
        <v>100258</v>
      </c>
      <c r="K8039" s="1" t="n">
        <v>70132</v>
      </c>
      <c r="L8039" s="1" t="s">
        <v>4244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7" t="n">
        <v>46214</v>
      </c>
      <c r="C8040" s="1" t="n">
        <v>11</v>
      </c>
      <c r="D8040" s="1" t="s">
        <v>3845</v>
      </c>
      <c r="E8040" s="1" t="n">
        <v>1114</v>
      </c>
      <c r="F8040" s="1" t="s">
        <v>169</v>
      </c>
      <c r="I8040" s="1" t="n">
        <v>40749</v>
      </c>
      <c r="J8040" s="1" t="n">
        <v>100259</v>
      </c>
      <c r="K8040" s="1" t="n">
        <v>70133</v>
      </c>
      <c r="L8040" s="1" t="s">
        <v>4245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7" t="n">
        <v>46214</v>
      </c>
      <c r="C8041" s="1" t="n">
        <v>11</v>
      </c>
      <c r="D8041" s="1" t="s">
        <v>3845</v>
      </c>
      <c r="E8041" s="1" t="n">
        <v>1114</v>
      </c>
      <c r="F8041" s="1" t="s">
        <v>169</v>
      </c>
      <c r="I8041" s="1" t="n">
        <v>40749</v>
      </c>
      <c r="J8041" s="1" t="n">
        <v>100262</v>
      </c>
      <c r="K8041" s="1" t="n">
        <v>70136</v>
      </c>
      <c r="L8041" s="1" t="s">
        <v>4246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7" t="n">
        <v>46214</v>
      </c>
      <c r="C8042" s="1" t="n">
        <v>11</v>
      </c>
      <c r="D8042" s="1" t="s">
        <v>3845</v>
      </c>
      <c r="E8042" s="1" t="n">
        <v>1114</v>
      </c>
      <c r="F8042" s="1" t="s">
        <v>169</v>
      </c>
      <c r="I8042" s="1" t="n">
        <v>40749</v>
      </c>
      <c r="J8042" s="1" t="n">
        <v>100263</v>
      </c>
      <c r="K8042" s="1" t="n">
        <v>70137</v>
      </c>
      <c r="L8042" s="1" t="s">
        <v>6688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7" t="n">
        <v>46214</v>
      </c>
      <c r="C8043" s="1" t="n">
        <v>11</v>
      </c>
      <c r="D8043" s="1" t="s">
        <v>3845</v>
      </c>
      <c r="E8043" s="1" t="n">
        <v>1114</v>
      </c>
      <c r="F8043" s="1" t="s">
        <v>169</v>
      </c>
      <c r="I8043" s="1" t="n">
        <v>40749</v>
      </c>
      <c r="J8043" s="1" t="n">
        <v>100264</v>
      </c>
      <c r="K8043" s="1" t="n">
        <v>70141</v>
      </c>
      <c r="L8043" s="1" t="s">
        <v>4404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7" t="n">
        <v>46214</v>
      </c>
      <c r="C8044" s="1" t="n">
        <v>11</v>
      </c>
      <c r="D8044" s="1" t="s">
        <v>3845</v>
      </c>
      <c r="E8044" s="1" t="n">
        <v>1114</v>
      </c>
      <c r="F8044" s="1" t="s">
        <v>169</v>
      </c>
      <c r="I8044" s="1" t="n">
        <v>40749</v>
      </c>
      <c r="J8044" s="1" t="n">
        <v>100270</v>
      </c>
      <c r="K8044" s="1" t="n">
        <v>70196</v>
      </c>
      <c r="L8044" s="1" t="s">
        <v>4247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7" t="n">
        <v>46214</v>
      </c>
      <c r="C8045" s="1" t="n">
        <v>11</v>
      </c>
      <c r="D8045" s="1" t="s">
        <v>3845</v>
      </c>
      <c r="E8045" s="1" t="n">
        <v>1114</v>
      </c>
      <c r="F8045" s="1" t="s">
        <v>169</v>
      </c>
      <c r="I8045" s="1" t="n">
        <v>40749</v>
      </c>
      <c r="J8045" s="1" t="n">
        <v>100272</v>
      </c>
      <c r="K8045" s="1" t="n">
        <v>70220</v>
      </c>
      <c r="L8045" s="1" t="s">
        <v>4248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7" t="n">
        <v>46214</v>
      </c>
      <c r="C8046" s="1" t="n">
        <v>11</v>
      </c>
      <c r="D8046" s="1" t="s">
        <v>3845</v>
      </c>
      <c r="E8046" s="1" t="n">
        <v>1114</v>
      </c>
      <c r="F8046" s="1" t="s">
        <v>169</v>
      </c>
      <c r="I8046" s="1" t="n">
        <v>40749</v>
      </c>
      <c r="J8046" s="1" t="n">
        <v>100280</v>
      </c>
      <c r="K8046" s="1" t="n">
        <v>70243</v>
      </c>
      <c r="L8046" s="1" t="s">
        <v>4249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7" t="n">
        <v>46214</v>
      </c>
      <c r="C8047" s="1" t="n">
        <v>11</v>
      </c>
      <c r="D8047" s="1" t="s">
        <v>3845</v>
      </c>
      <c r="E8047" s="1" t="n">
        <v>1114</v>
      </c>
      <c r="F8047" s="1" t="s">
        <v>169</v>
      </c>
      <c r="I8047" s="1" t="n">
        <v>40749</v>
      </c>
      <c r="J8047" s="1" t="n">
        <v>100284</v>
      </c>
      <c r="K8047" s="1" t="n">
        <v>70253</v>
      </c>
      <c r="L8047" s="1" t="s">
        <v>4250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7" t="n">
        <v>46214</v>
      </c>
      <c r="C8048" s="1" t="n">
        <v>11</v>
      </c>
      <c r="D8048" s="1" t="s">
        <v>3845</v>
      </c>
      <c r="E8048" s="1" t="n">
        <v>1114</v>
      </c>
      <c r="F8048" s="1" t="s">
        <v>169</v>
      </c>
      <c r="I8048" s="1" t="n">
        <v>40749</v>
      </c>
      <c r="J8048" s="1" t="n">
        <v>100285</v>
      </c>
      <c r="K8048" s="1" t="n">
        <v>70255</v>
      </c>
      <c r="L8048" s="1" t="s">
        <v>4555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7" t="n">
        <v>46214</v>
      </c>
      <c r="C8049" s="1" t="n">
        <v>11</v>
      </c>
      <c r="D8049" s="1" t="s">
        <v>3845</v>
      </c>
      <c r="E8049" s="1" t="n">
        <v>1114</v>
      </c>
      <c r="F8049" s="1" t="s">
        <v>169</v>
      </c>
      <c r="I8049" s="1" t="n">
        <v>40749</v>
      </c>
      <c r="J8049" s="1" t="n">
        <v>100292</v>
      </c>
      <c r="K8049" s="1" t="n">
        <v>70279</v>
      </c>
      <c r="L8049" s="1" t="s">
        <v>4722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7" t="n">
        <v>46214</v>
      </c>
      <c r="C8050" s="1" t="n">
        <v>11</v>
      </c>
      <c r="D8050" s="1" t="s">
        <v>3845</v>
      </c>
      <c r="E8050" s="1" t="n">
        <v>1114</v>
      </c>
      <c r="F8050" s="1" t="s">
        <v>169</v>
      </c>
      <c r="I8050" s="1" t="n">
        <v>40749</v>
      </c>
      <c r="J8050" s="1" t="n">
        <v>100293</v>
      </c>
      <c r="K8050" s="1" t="n">
        <v>70283</v>
      </c>
      <c r="L8050" s="1" t="s">
        <v>4723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7" t="n">
        <v>46214</v>
      </c>
      <c r="C8051" s="1" t="n">
        <v>11</v>
      </c>
      <c r="D8051" s="1" t="s">
        <v>3845</v>
      </c>
      <c r="E8051" s="1" t="n">
        <v>1114</v>
      </c>
      <c r="F8051" s="1" t="s">
        <v>169</v>
      </c>
      <c r="I8051" s="1" t="n">
        <v>40749</v>
      </c>
      <c r="J8051" s="1" t="n">
        <v>110730</v>
      </c>
      <c r="K8051" s="1" t="n">
        <v>70111</v>
      </c>
      <c r="L8051" s="1" t="s">
        <v>4252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7" t="n">
        <v>46214</v>
      </c>
      <c r="C8052" s="1" t="n">
        <v>11</v>
      </c>
      <c r="D8052" s="1" t="s">
        <v>3845</v>
      </c>
      <c r="E8052" s="1" t="n">
        <v>1114</v>
      </c>
      <c r="F8052" s="1" t="s">
        <v>169</v>
      </c>
      <c r="I8052" s="1" t="n">
        <v>40749</v>
      </c>
      <c r="J8052" s="1" t="n">
        <v>110729</v>
      </c>
      <c r="K8052" s="1" t="n">
        <v>70110</v>
      </c>
      <c r="L8052" s="1" t="s">
        <v>4253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7" t="n">
        <v>46214</v>
      </c>
      <c r="C8053" s="1" t="n">
        <v>11</v>
      </c>
      <c r="D8053" s="1" t="s">
        <v>3845</v>
      </c>
      <c r="E8053" s="1" t="n">
        <v>1114</v>
      </c>
      <c r="F8053" s="1" t="s">
        <v>169</v>
      </c>
      <c r="I8053" s="1" t="n">
        <v>40749</v>
      </c>
      <c r="J8053" s="1" t="n">
        <v>110731</v>
      </c>
      <c r="K8053" s="1" t="n">
        <v>70112</v>
      </c>
      <c r="L8053" s="1" t="s">
        <v>4254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7" t="n">
        <v>46214</v>
      </c>
      <c r="C8054" s="1" t="n">
        <v>11</v>
      </c>
      <c r="D8054" s="1" t="s">
        <v>3845</v>
      </c>
      <c r="E8054" s="1" t="n">
        <v>1114</v>
      </c>
      <c r="F8054" s="1" t="s">
        <v>169</v>
      </c>
      <c r="I8054" s="1" t="n">
        <v>40749</v>
      </c>
      <c r="J8054" s="1" t="n">
        <v>78991</v>
      </c>
      <c r="K8054" s="1" t="n">
        <v>390</v>
      </c>
      <c r="L8054" s="1" t="s">
        <v>4152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7" t="n">
        <v>46214</v>
      </c>
      <c r="C8055" s="1" t="n">
        <v>11</v>
      </c>
      <c r="D8055" s="1" t="s">
        <v>3845</v>
      </c>
      <c r="E8055" s="1" t="n">
        <v>1123</v>
      </c>
      <c r="F8055" s="1" t="s">
        <v>247</v>
      </c>
      <c r="I8055" s="1" t="n">
        <v>43438</v>
      </c>
      <c r="J8055" s="1" t="n">
        <v>72629</v>
      </c>
      <c r="K8055" s="1" t="n">
        <v>7898055455356</v>
      </c>
      <c r="L8055" s="1" t="s">
        <v>4406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7" t="n">
        <v>46214</v>
      </c>
      <c r="C8056" s="1" t="n">
        <v>11</v>
      </c>
      <c r="D8056" s="1" t="s">
        <v>3845</v>
      </c>
      <c r="E8056" s="1" t="n">
        <v>1650</v>
      </c>
      <c r="F8056" s="1" t="s">
        <v>99</v>
      </c>
      <c r="I8056" s="1" t="n">
        <v>225770</v>
      </c>
      <c r="J8056" s="1" t="n">
        <v>16172</v>
      </c>
      <c r="K8056" s="1" t="n">
        <v>7898055452188</v>
      </c>
      <c r="L8056" s="1" t="s">
        <v>4055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17" t="n">
        <v>46214</v>
      </c>
      <c r="C8057" s="1" t="n">
        <v>11</v>
      </c>
      <c r="D8057" s="1" t="s">
        <v>3845</v>
      </c>
      <c r="E8057" s="1" t="n">
        <v>1650</v>
      </c>
      <c r="F8057" s="1" t="s">
        <v>99</v>
      </c>
      <c r="I8057" s="1" t="n">
        <v>225770</v>
      </c>
      <c r="J8057" s="1" t="n">
        <v>16173</v>
      </c>
      <c r="K8057" s="1" t="n">
        <v>7898055452201</v>
      </c>
      <c r="L8057" s="1" t="s">
        <v>4056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17" t="n">
        <v>46214</v>
      </c>
      <c r="C8058" s="1" t="n">
        <v>11</v>
      </c>
      <c r="D8058" s="1" t="s">
        <v>3845</v>
      </c>
      <c r="E8058" s="1" t="n">
        <v>1650</v>
      </c>
      <c r="F8058" s="1" t="s">
        <v>99</v>
      </c>
      <c r="I8058" s="1" t="n">
        <v>225770</v>
      </c>
      <c r="J8058" s="1" t="n">
        <v>16174</v>
      </c>
      <c r="K8058" s="1" t="n">
        <v>7898055452195</v>
      </c>
      <c r="L8058" s="1" t="s">
        <v>4057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7" t="n">
        <v>46214</v>
      </c>
      <c r="C8059" s="1" t="n">
        <v>11</v>
      </c>
      <c r="D8059" s="1" t="s">
        <v>3845</v>
      </c>
      <c r="E8059" s="1" t="n">
        <v>1650</v>
      </c>
      <c r="F8059" s="1" t="s">
        <v>99</v>
      </c>
      <c r="I8059" s="1" t="n">
        <v>225770</v>
      </c>
      <c r="J8059" s="1" t="n">
        <v>21048</v>
      </c>
      <c r="K8059" s="1" t="n">
        <v>7898055451532</v>
      </c>
      <c r="L8059" s="1" t="s">
        <v>4060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7" t="n">
        <v>46214</v>
      </c>
      <c r="C8060" s="1" t="n">
        <v>11</v>
      </c>
      <c r="D8060" s="1" t="s">
        <v>3845</v>
      </c>
      <c r="E8060" s="1" t="n">
        <v>1650</v>
      </c>
      <c r="F8060" s="1" t="s">
        <v>99</v>
      </c>
      <c r="I8060" s="1" t="n">
        <v>225770</v>
      </c>
      <c r="J8060" s="1" t="n">
        <v>21206</v>
      </c>
      <c r="K8060" s="1" t="n">
        <v>7898055453215</v>
      </c>
      <c r="L8060" s="1" t="s">
        <v>6689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7" t="n">
        <v>46214</v>
      </c>
      <c r="C8061" s="1" t="n">
        <v>11</v>
      </c>
      <c r="D8061" s="1" t="s">
        <v>3845</v>
      </c>
      <c r="E8061" s="1" t="n">
        <v>1650</v>
      </c>
      <c r="F8061" s="1" t="s">
        <v>99</v>
      </c>
      <c r="I8061" s="1" t="n">
        <v>225770</v>
      </c>
      <c r="J8061" s="1" t="n">
        <v>69556</v>
      </c>
      <c r="K8061" s="1" t="n">
        <v>7898055450740</v>
      </c>
      <c r="L8061" s="1" t="s">
        <v>4431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7" t="n">
        <v>46214</v>
      </c>
      <c r="C8062" s="1" t="n">
        <v>11</v>
      </c>
      <c r="D8062" s="1" t="s">
        <v>3845</v>
      </c>
      <c r="E8062" s="1" t="n">
        <v>1815</v>
      </c>
      <c r="F8062" s="1" t="s">
        <v>626</v>
      </c>
      <c r="I8062" s="1" t="n">
        <v>391785</v>
      </c>
      <c r="J8062" s="1" t="n">
        <v>100024</v>
      </c>
      <c r="K8062" s="1" t="n">
        <v>25</v>
      </c>
      <c r="L8062" s="1" t="s">
        <v>4139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7" t="n">
        <v>46214</v>
      </c>
      <c r="C8063" s="1" t="n">
        <v>11</v>
      </c>
      <c r="D8063" s="1" t="s">
        <v>3845</v>
      </c>
      <c r="E8063" s="1" t="n">
        <v>1815</v>
      </c>
      <c r="F8063" s="1" t="s">
        <v>626</v>
      </c>
      <c r="I8063" s="1" t="n">
        <v>391785</v>
      </c>
      <c r="J8063" s="1" t="n">
        <v>100035</v>
      </c>
      <c r="K8063" s="1" t="n">
        <v>36</v>
      </c>
      <c r="L8063" s="1" t="s">
        <v>4926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7" t="n">
        <v>46214</v>
      </c>
      <c r="C8064" s="1" t="n">
        <v>11</v>
      </c>
      <c r="D8064" s="1" t="s">
        <v>3845</v>
      </c>
      <c r="E8064" s="1" t="n">
        <v>1815</v>
      </c>
      <c r="F8064" s="1" t="s">
        <v>626</v>
      </c>
      <c r="I8064" s="1" t="n">
        <v>391785</v>
      </c>
      <c r="J8064" s="1" t="n">
        <v>100042</v>
      </c>
      <c r="K8064" s="1" t="n">
        <v>43</v>
      </c>
      <c r="L8064" s="1" t="s">
        <v>4936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7" t="n">
        <v>46214</v>
      </c>
      <c r="C8065" s="1" t="n">
        <v>11</v>
      </c>
      <c r="D8065" s="1" t="s">
        <v>3845</v>
      </c>
      <c r="E8065" s="1" t="n">
        <v>10009</v>
      </c>
      <c r="F8065" s="1" t="s">
        <v>233</v>
      </c>
      <c r="I8065" s="1" t="n">
        <v>1425692</v>
      </c>
      <c r="J8065" s="1" t="n">
        <v>102576</v>
      </c>
      <c r="K8065" s="1" t="n">
        <v>7891000126905</v>
      </c>
      <c r="L8065" s="1" t="s">
        <v>5232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7" t="n">
        <v>46214</v>
      </c>
      <c r="C8066" s="1" t="n">
        <v>11</v>
      </c>
      <c r="D8066" s="1" t="s">
        <v>3845</v>
      </c>
      <c r="E8066" s="1" t="n">
        <v>10009</v>
      </c>
      <c r="F8066" s="1" t="s">
        <v>233</v>
      </c>
      <c r="I8066" s="1" t="n">
        <v>1425692</v>
      </c>
      <c r="J8066" s="1" t="n">
        <v>11105</v>
      </c>
      <c r="K8066" s="1" t="n">
        <v>7891000056523</v>
      </c>
      <c r="L8066" s="1" t="s">
        <v>6690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7" t="n">
        <v>46214</v>
      </c>
      <c r="C8067" s="1" t="n">
        <v>11</v>
      </c>
      <c r="D8067" s="1" t="s">
        <v>3845</v>
      </c>
      <c r="E8067" s="1" t="n">
        <v>10009</v>
      </c>
      <c r="F8067" s="1" t="s">
        <v>233</v>
      </c>
      <c r="I8067" s="1" t="n">
        <v>1425692</v>
      </c>
      <c r="J8067" s="1" t="n">
        <v>12588</v>
      </c>
      <c r="K8067" s="1" t="n">
        <v>7891000067048</v>
      </c>
      <c r="L8067" s="1" t="s">
        <v>5235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7" t="n">
        <v>46214</v>
      </c>
      <c r="C8068" s="1" t="n">
        <v>11</v>
      </c>
      <c r="D8068" s="1" t="s">
        <v>3845</v>
      </c>
      <c r="E8068" s="1" t="n">
        <v>10009</v>
      </c>
      <c r="F8068" s="1" t="s">
        <v>233</v>
      </c>
      <c r="I8068" s="1" t="n">
        <v>1425692</v>
      </c>
      <c r="J8068" s="1" t="n">
        <v>14234</v>
      </c>
      <c r="K8068" s="1" t="n">
        <v>7891000081501</v>
      </c>
      <c r="L8068" s="1" t="s">
        <v>6691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7" t="n">
        <v>46214</v>
      </c>
      <c r="C8069" s="1" t="n">
        <v>11</v>
      </c>
      <c r="D8069" s="1" t="s">
        <v>3845</v>
      </c>
      <c r="E8069" s="1" t="n">
        <v>10009</v>
      </c>
      <c r="F8069" s="1" t="s">
        <v>233</v>
      </c>
      <c r="I8069" s="1" t="n">
        <v>1425692</v>
      </c>
      <c r="J8069" s="1" t="n">
        <v>16667</v>
      </c>
      <c r="K8069" s="1" t="n">
        <v>7891000090732</v>
      </c>
      <c r="L8069" s="1" t="s">
        <v>5243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7" t="n">
        <v>46214</v>
      </c>
      <c r="C8070" s="1" t="n">
        <v>11</v>
      </c>
      <c r="D8070" s="1" t="s">
        <v>3845</v>
      </c>
      <c r="E8070" s="1" t="n">
        <v>10009</v>
      </c>
      <c r="F8070" s="1" t="s">
        <v>233</v>
      </c>
      <c r="I8070" s="1" t="n">
        <v>1425692</v>
      </c>
      <c r="J8070" s="1" t="n">
        <v>18833</v>
      </c>
      <c r="K8070" s="1" t="n">
        <v>7891000098950</v>
      </c>
      <c r="L8070" s="1" t="s">
        <v>5245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7" t="n">
        <v>46214</v>
      </c>
      <c r="C8071" s="1" t="n">
        <v>11</v>
      </c>
      <c r="D8071" s="1" t="s">
        <v>3845</v>
      </c>
      <c r="E8071" s="1" t="n">
        <v>10009</v>
      </c>
      <c r="F8071" s="1" t="s">
        <v>233</v>
      </c>
      <c r="I8071" s="1" t="n">
        <v>1425692</v>
      </c>
      <c r="J8071" s="1" t="n">
        <v>19811</v>
      </c>
      <c r="K8071" s="1" t="n">
        <v>7891000101506</v>
      </c>
      <c r="L8071" s="1" t="s">
        <v>5246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7" t="n">
        <v>46214</v>
      </c>
      <c r="C8072" s="1" t="n">
        <v>11</v>
      </c>
      <c r="D8072" s="1" t="s">
        <v>3845</v>
      </c>
      <c r="E8072" s="1" t="n">
        <v>10009</v>
      </c>
      <c r="F8072" s="1" t="s">
        <v>233</v>
      </c>
      <c r="I8072" s="1" t="n">
        <v>1425692</v>
      </c>
      <c r="J8072" s="1" t="n">
        <v>19987</v>
      </c>
      <c r="K8072" s="1" t="n">
        <v>7891000101926</v>
      </c>
      <c r="L8072" s="1" t="s">
        <v>5247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7" t="n">
        <v>46214</v>
      </c>
      <c r="C8073" s="1" t="n">
        <v>11</v>
      </c>
      <c r="D8073" s="1" t="s">
        <v>3845</v>
      </c>
      <c r="E8073" s="1" t="n">
        <v>10009</v>
      </c>
      <c r="F8073" s="1" t="s">
        <v>233</v>
      </c>
      <c r="I8073" s="1" t="n">
        <v>1425692</v>
      </c>
      <c r="J8073" s="1" t="n">
        <v>22082</v>
      </c>
      <c r="K8073" s="1" t="n">
        <v>7891000109908</v>
      </c>
      <c r="L8073" s="1" t="s">
        <v>6692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7" t="n">
        <v>46214</v>
      </c>
      <c r="C8074" s="1" t="n">
        <v>11</v>
      </c>
      <c r="D8074" s="1" t="s">
        <v>3845</v>
      </c>
      <c r="E8074" s="1" t="n">
        <v>10009</v>
      </c>
      <c r="F8074" s="1" t="s">
        <v>233</v>
      </c>
      <c r="I8074" s="1" t="n">
        <v>1425692</v>
      </c>
      <c r="J8074" s="1" t="n">
        <v>25612</v>
      </c>
      <c r="K8074" s="1" t="n">
        <v>7891000115763</v>
      </c>
      <c r="L8074" s="1" t="s">
        <v>6693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7" t="n">
        <v>46214</v>
      </c>
      <c r="C8075" s="1" t="n">
        <v>11</v>
      </c>
      <c r="D8075" s="1" t="s">
        <v>3845</v>
      </c>
      <c r="E8075" s="1" t="n">
        <v>10009</v>
      </c>
      <c r="F8075" s="1" t="s">
        <v>233</v>
      </c>
      <c r="I8075" s="1" t="n">
        <v>1425692</v>
      </c>
      <c r="J8075" s="1" t="n">
        <v>28447</v>
      </c>
      <c r="K8075" s="1" t="n">
        <v>7891000118054</v>
      </c>
      <c r="L8075" s="1" t="s">
        <v>6694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7" t="n">
        <v>46214</v>
      </c>
      <c r="C8076" s="1" t="n">
        <v>11</v>
      </c>
      <c r="D8076" s="1" t="s">
        <v>3845</v>
      </c>
      <c r="E8076" s="1" t="n">
        <v>10009</v>
      </c>
      <c r="F8076" s="1" t="s">
        <v>233</v>
      </c>
      <c r="I8076" s="1" t="n">
        <v>1425692</v>
      </c>
      <c r="J8076" s="1" t="n">
        <v>29705</v>
      </c>
      <c r="K8076" s="1" t="n">
        <v>7891000118115</v>
      </c>
      <c r="L8076" s="1" t="s">
        <v>6695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7" t="n">
        <v>46214</v>
      </c>
      <c r="C8077" s="1" t="n">
        <v>11</v>
      </c>
      <c r="D8077" s="1" t="s">
        <v>3845</v>
      </c>
      <c r="E8077" s="1" t="n">
        <v>10009</v>
      </c>
      <c r="F8077" s="1" t="s">
        <v>233</v>
      </c>
      <c r="I8077" s="1" t="n">
        <v>1425692</v>
      </c>
      <c r="J8077" s="1" t="n">
        <v>33220</v>
      </c>
      <c r="K8077" s="1" t="n">
        <v>7891000118108</v>
      </c>
      <c r="L8077" s="1" t="s">
        <v>6696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7" t="n">
        <v>46214</v>
      </c>
      <c r="C8078" s="1" t="n">
        <v>11</v>
      </c>
      <c r="D8078" s="1" t="s">
        <v>3845</v>
      </c>
      <c r="E8078" s="1" t="n">
        <v>10009</v>
      </c>
      <c r="F8078" s="1" t="s">
        <v>233</v>
      </c>
      <c r="I8078" s="1" t="n">
        <v>1425692</v>
      </c>
      <c r="J8078" s="1" t="n">
        <v>33221</v>
      </c>
      <c r="K8078" s="1" t="n">
        <v>7891000118085</v>
      </c>
      <c r="L8078" s="1" t="s">
        <v>6696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7" t="n">
        <v>46214</v>
      </c>
      <c r="C8079" s="1" t="n">
        <v>11</v>
      </c>
      <c r="D8079" s="1" t="s">
        <v>3845</v>
      </c>
      <c r="E8079" s="1" t="n">
        <v>10009</v>
      </c>
      <c r="F8079" s="1" t="s">
        <v>233</v>
      </c>
      <c r="I8079" s="1" t="n">
        <v>1425692</v>
      </c>
      <c r="J8079" s="1" t="n">
        <v>34892</v>
      </c>
      <c r="K8079" s="1" t="n">
        <v>7891000110829</v>
      </c>
      <c r="L8079" s="1" t="s">
        <v>6697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7" t="n">
        <v>46214</v>
      </c>
      <c r="C8080" s="1" t="n">
        <v>11</v>
      </c>
      <c r="D8080" s="1" t="s">
        <v>3845</v>
      </c>
      <c r="E8080" s="1" t="n">
        <v>10009</v>
      </c>
      <c r="F8080" s="1" t="s">
        <v>233</v>
      </c>
      <c r="I8080" s="1" t="n">
        <v>1425692</v>
      </c>
      <c r="J8080" s="1" t="n">
        <v>47560</v>
      </c>
      <c r="K8080" s="1" t="n">
        <v>7891000319505</v>
      </c>
      <c r="L8080" s="1" t="s">
        <v>5255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7" t="n">
        <v>46214</v>
      </c>
      <c r="C8081" s="1" t="n">
        <v>11</v>
      </c>
      <c r="D8081" s="1" t="s">
        <v>3845</v>
      </c>
      <c r="E8081" s="1" t="n">
        <v>10009</v>
      </c>
      <c r="F8081" s="1" t="s">
        <v>233</v>
      </c>
      <c r="I8081" s="1" t="n">
        <v>1425692</v>
      </c>
      <c r="J8081" s="1" t="n">
        <v>47563</v>
      </c>
      <c r="K8081" s="1" t="n">
        <v>7891000319543</v>
      </c>
      <c r="L8081" s="1" t="s">
        <v>5256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7" t="n">
        <v>46214</v>
      </c>
      <c r="C8082" s="1" t="n">
        <v>11</v>
      </c>
      <c r="D8082" s="1" t="s">
        <v>3845</v>
      </c>
      <c r="E8082" s="1" t="n">
        <v>10009</v>
      </c>
      <c r="F8082" s="1" t="s">
        <v>233</v>
      </c>
      <c r="I8082" s="1" t="n">
        <v>1425692</v>
      </c>
      <c r="J8082" s="1" t="n">
        <v>47564</v>
      </c>
      <c r="K8082" s="1" t="n">
        <v>7891000319628</v>
      </c>
      <c r="L8082" s="1" t="s">
        <v>5257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7" t="n">
        <v>46214</v>
      </c>
      <c r="C8083" s="1" t="n">
        <v>11</v>
      </c>
      <c r="D8083" s="1" t="s">
        <v>3845</v>
      </c>
      <c r="E8083" s="1" t="n">
        <v>10009</v>
      </c>
      <c r="F8083" s="1" t="s">
        <v>233</v>
      </c>
      <c r="I8083" s="1" t="n">
        <v>1425692</v>
      </c>
      <c r="J8083" s="1" t="n">
        <v>48868</v>
      </c>
      <c r="K8083" s="1" t="n">
        <v>7891000359822</v>
      </c>
      <c r="L8083" s="1" t="s">
        <v>6698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7" t="n">
        <v>46214</v>
      </c>
      <c r="C8084" s="1" t="n">
        <v>11</v>
      </c>
      <c r="D8084" s="1" t="s">
        <v>3845</v>
      </c>
      <c r="E8084" s="1" t="n">
        <v>10009</v>
      </c>
      <c r="F8084" s="1" t="s">
        <v>233</v>
      </c>
      <c r="I8084" s="1" t="n">
        <v>1425692</v>
      </c>
      <c r="J8084" s="1" t="n">
        <v>54317</v>
      </c>
      <c r="K8084" s="1" t="n">
        <v>7891000358764</v>
      </c>
      <c r="L8084" s="1" t="s">
        <v>6699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7" t="n">
        <v>46214</v>
      </c>
      <c r="C8085" s="1" t="n">
        <v>11</v>
      </c>
      <c r="D8085" s="1" t="s">
        <v>3845</v>
      </c>
      <c r="E8085" s="1" t="n">
        <v>10009</v>
      </c>
      <c r="F8085" s="1" t="s">
        <v>233</v>
      </c>
      <c r="I8085" s="1" t="n">
        <v>1425692</v>
      </c>
      <c r="J8085" s="1" t="n">
        <v>61564</v>
      </c>
      <c r="K8085" s="1" t="n">
        <v>7891000366141</v>
      </c>
      <c r="L8085" s="1" t="s">
        <v>6700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7" t="n">
        <v>46214</v>
      </c>
      <c r="C8086" s="1" t="n">
        <v>11</v>
      </c>
      <c r="D8086" s="1" t="s">
        <v>3845</v>
      </c>
      <c r="E8086" s="1" t="n">
        <v>10009</v>
      </c>
      <c r="F8086" s="1" t="s">
        <v>233</v>
      </c>
      <c r="I8086" s="1" t="n">
        <v>1425692</v>
      </c>
      <c r="J8086" s="1" t="n">
        <v>69516</v>
      </c>
      <c r="K8086" s="1" t="n">
        <v>7891000396599</v>
      </c>
      <c r="L8086" s="1" t="s">
        <v>6701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7" t="n">
        <v>46214</v>
      </c>
      <c r="C8087" s="1" t="n">
        <v>11</v>
      </c>
      <c r="D8087" s="1" t="s">
        <v>3845</v>
      </c>
      <c r="E8087" s="1" t="n">
        <v>10009</v>
      </c>
      <c r="F8087" s="1" t="s">
        <v>233</v>
      </c>
      <c r="I8087" s="1" t="n">
        <v>1425692</v>
      </c>
      <c r="J8087" s="1" t="n">
        <v>81706</v>
      </c>
      <c r="K8087" s="1" t="n">
        <v>7891000447345</v>
      </c>
      <c r="L8087" s="1" t="s">
        <v>6702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7" t="n">
        <v>46214</v>
      </c>
      <c r="C8088" s="1" t="n">
        <v>11</v>
      </c>
      <c r="D8088" s="1" t="s">
        <v>3845</v>
      </c>
      <c r="E8088" s="1" t="n">
        <v>1613</v>
      </c>
      <c r="F8088" s="1" t="s">
        <v>240</v>
      </c>
      <c r="I8088" s="1" t="n">
        <v>1605894</v>
      </c>
      <c r="J8088" s="1" t="n">
        <v>100034</v>
      </c>
      <c r="K8088" s="1" t="n">
        <v>35</v>
      </c>
      <c r="L8088" s="1" t="s">
        <v>4935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7" t="n">
        <v>46214</v>
      </c>
      <c r="C8089" s="1" t="n">
        <v>11</v>
      </c>
      <c r="D8089" s="1" t="s">
        <v>3845</v>
      </c>
      <c r="E8089" s="1" t="n">
        <v>1613</v>
      </c>
      <c r="F8089" s="1" t="s">
        <v>240</v>
      </c>
      <c r="I8089" s="1" t="n">
        <v>1605894</v>
      </c>
      <c r="J8089" s="1" t="n">
        <v>102407</v>
      </c>
      <c r="K8089" s="1" t="n">
        <v>7893000394117</v>
      </c>
      <c r="L8089" s="1" t="s">
        <v>4940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7" t="n">
        <v>46214</v>
      </c>
      <c r="C8090" s="1" t="n">
        <v>11</v>
      </c>
      <c r="D8090" s="1" t="s">
        <v>3845</v>
      </c>
      <c r="E8090" s="1" t="n">
        <v>1613</v>
      </c>
      <c r="F8090" s="1" t="s">
        <v>240</v>
      </c>
      <c r="I8090" s="1" t="n">
        <v>1605894</v>
      </c>
      <c r="J8090" s="1" t="n">
        <v>103795</v>
      </c>
      <c r="K8090" s="1" t="n">
        <v>7893000436800</v>
      </c>
      <c r="L8090" s="1" t="s">
        <v>4942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7" t="n">
        <v>46214</v>
      </c>
      <c r="C8091" s="1" t="n">
        <v>11</v>
      </c>
      <c r="D8091" s="1" t="s">
        <v>3845</v>
      </c>
      <c r="E8091" s="1" t="n">
        <v>1613</v>
      </c>
      <c r="F8091" s="1" t="s">
        <v>240</v>
      </c>
      <c r="I8091" s="1" t="n">
        <v>1605894</v>
      </c>
      <c r="J8091" s="1" t="n">
        <v>103830</v>
      </c>
      <c r="K8091" s="1" t="n">
        <v>7893000394209</v>
      </c>
      <c r="L8091" s="1" t="s">
        <v>4944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7" t="n">
        <v>46214</v>
      </c>
      <c r="C8092" s="1" t="n">
        <v>11</v>
      </c>
      <c r="D8092" s="1" t="s">
        <v>3845</v>
      </c>
      <c r="E8092" s="1" t="n">
        <v>1613</v>
      </c>
      <c r="F8092" s="1" t="s">
        <v>240</v>
      </c>
      <c r="I8092" s="1" t="n">
        <v>1605894</v>
      </c>
      <c r="J8092" s="1" t="n">
        <v>103848</v>
      </c>
      <c r="K8092" s="1" t="n">
        <v>7893000488878</v>
      </c>
      <c r="L8092" s="1" t="s">
        <v>4945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7" t="n">
        <v>46214</v>
      </c>
      <c r="C8093" s="1" t="n">
        <v>11</v>
      </c>
      <c r="D8093" s="1" t="s">
        <v>3845</v>
      </c>
      <c r="E8093" s="1" t="n">
        <v>1613</v>
      </c>
      <c r="F8093" s="1" t="s">
        <v>240</v>
      </c>
      <c r="I8093" s="1" t="n">
        <v>1605894</v>
      </c>
      <c r="J8093" s="1" t="n">
        <v>103851</v>
      </c>
      <c r="K8093" s="1" t="n">
        <v>7893000482401</v>
      </c>
      <c r="L8093" s="1" t="s">
        <v>4946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7" t="n">
        <v>46214</v>
      </c>
      <c r="C8094" s="1" t="n">
        <v>11</v>
      </c>
      <c r="D8094" s="1" t="s">
        <v>3845</v>
      </c>
      <c r="E8094" s="1" t="n">
        <v>1613</v>
      </c>
      <c r="F8094" s="1" t="s">
        <v>240</v>
      </c>
      <c r="I8094" s="1" t="n">
        <v>1605894</v>
      </c>
      <c r="J8094" s="1" t="n">
        <v>104014</v>
      </c>
      <c r="K8094" s="1" t="n">
        <v>7893000863125</v>
      </c>
      <c r="L8094" s="1" t="s">
        <v>4947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7" t="n">
        <v>46214</v>
      </c>
      <c r="C8095" s="1" t="n">
        <v>11</v>
      </c>
      <c r="D8095" s="1" t="s">
        <v>3845</v>
      </c>
      <c r="E8095" s="1" t="n">
        <v>1613</v>
      </c>
      <c r="F8095" s="1" t="s">
        <v>240</v>
      </c>
      <c r="I8095" s="1" t="n">
        <v>1605894</v>
      </c>
      <c r="J8095" s="1" t="n">
        <v>105663</v>
      </c>
      <c r="K8095" s="1" t="n">
        <v>7893000980006</v>
      </c>
      <c r="L8095" s="1" t="s">
        <v>4949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7" t="n">
        <v>46214</v>
      </c>
      <c r="C8096" s="1" t="n">
        <v>11</v>
      </c>
      <c r="D8096" s="1" t="s">
        <v>3845</v>
      </c>
      <c r="E8096" s="1" t="n">
        <v>1613</v>
      </c>
      <c r="F8096" s="1" t="s">
        <v>240</v>
      </c>
      <c r="I8096" s="1" t="n">
        <v>1605894</v>
      </c>
      <c r="J8096" s="1" t="n">
        <v>108550</v>
      </c>
      <c r="K8096" s="1" t="n">
        <v>7893000674233</v>
      </c>
      <c r="L8096" s="1" t="s">
        <v>4950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7" t="n">
        <v>46214</v>
      </c>
      <c r="C8097" s="1" t="n">
        <v>11</v>
      </c>
      <c r="D8097" s="1" t="s">
        <v>3845</v>
      </c>
      <c r="E8097" s="1" t="n">
        <v>1613</v>
      </c>
      <c r="F8097" s="1" t="s">
        <v>240</v>
      </c>
      <c r="I8097" s="1" t="n">
        <v>1605894</v>
      </c>
      <c r="J8097" s="1" t="n">
        <v>109076</v>
      </c>
      <c r="K8097" s="1" t="n">
        <v>7891515989408</v>
      </c>
      <c r="L8097" s="1" t="s">
        <v>4953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7" t="n">
        <v>46214</v>
      </c>
      <c r="C8098" s="1" t="n">
        <v>11</v>
      </c>
      <c r="D8098" s="1" t="s">
        <v>3845</v>
      </c>
      <c r="E8098" s="1" t="n">
        <v>1613</v>
      </c>
      <c r="F8098" s="1" t="s">
        <v>240</v>
      </c>
      <c r="I8098" s="1" t="n">
        <v>1605894</v>
      </c>
      <c r="J8098" s="1" t="n">
        <v>12714</v>
      </c>
      <c r="K8098" s="1" t="n">
        <v>7891515901066</v>
      </c>
      <c r="L8098" s="1" t="s">
        <v>4955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7" t="n">
        <v>46214</v>
      </c>
      <c r="C8099" s="1" t="n">
        <v>11</v>
      </c>
      <c r="D8099" s="1" t="s">
        <v>3845</v>
      </c>
      <c r="E8099" s="1" t="n">
        <v>1613</v>
      </c>
      <c r="F8099" s="1" t="s">
        <v>240</v>
      </c>
      <c r="I8099" s="1" t="n">
        <v>1605894</v>
      </c>
      <c r="J8099" s="1" t="n">
        <v>13255</v>
      </c>
      <c r="K8099" s="1" t="n">
        <v>7893000005969</v>
      </c>
      <c r="L8099" s="1" t="s">
        <v>4956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7" t="n">
        <v>46214</v>
      </c>
      <c r="C8100" s="1" t="n">
        <v>11</v>
      </c>
      <c r="D8100" s="1" t="s">
        <v>3845</v>
      </c>
      <c r="E8100" s="1" t="n">
        <v>1613</v>
      </c>
      <c r="F8100" s="1" t="s">
        <v>240</v>
      </c>
      <c r="I8100" s="1" t="n">
        <v>1605894</v>
      </c>
      <c r="J8100" s="1" t="n">
        <v>14868</v>
      </c>
      <c r="K8100" s="1" t="n">
        <v>7891515901059</v>
      </c>
      <c r="L8100" s="1" t="s">
        <v>4957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7" t="n">
        <v>46214</v>
      </c>
      <c r="C8101" s="1" t="n">
        <v>11</v>
      </c>
      <c r="D8101" s="1" t="s">
        <v>3845</v>
      </c>
      <c r="E8101" s="1" t="n">
        <v>1613</v>
      </c>
      <c r="F8101" s="1" t="s">
        <v>240</v>
      </c>
      <c r="I8101" s="1" t="n">
        <v>1605894</v>
      </c>
      <c r="J8101" s="1" t="n">
        <v>16416</v>
      </c>
      <c r="K8101" s="1" t="n">
        <v>7893000674073</v>
      </c>
      <c r="L8101" s="1" t="s">
        <v>6703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7" t="n">
        <v>46214</v>
      </c>
      <c r="C8102" s="1" t="n">
        <v>11</v>
      </c>
      <c r="D8102" s="1" t="s">
        <v>3845</v>
      </c>
      <c r="E8102" s="1" t="n">
        <v>1613</v>
      </c>
      <c r="F8102" s="1" t="s">
        <v>240</v>
      </c>
      <c r="I8102" s="1" t="n">
        <v>1605894</v>
      </c>
      <c r="J8102" s="1" t="n">
        <v>17530</v>
      </c>
      <c r="K8102" s="1" t="n">
        <v>7893000005976</v>
      </c>
      <c r="L8102" s="1" t="s">
        <v>4959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7" t="n">
        <v>46214</v>
      </c>
      <c r="C8103" s="1" t="n">
        <v>11</v>
      </c>
      <c r="D8103" s="1" t="s">
        <v>3845</v>
      </c>
      <c r="E8103" s="1" t="n">
        <v>1613</v>
      </c>
      <c r="F8103" s="1" t="s">
        <v>240</v>
      </c>
      <c r="I8103" s="1" t="n">
        <v>1605894</v>
      </c>
      <c r="J8103" s="1" t="n">
        <v>19525</v>
      </c>
      <c r="K8103" s="1" t="n">
        <v>7893000079298</v>
      </c>
      <c r="L8103" s="1" t="s">
        <v>6704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7" t="n">
        <v>46214</v>
      </c>
      <c r="C8104" s="1" t="n">
        <v>11</v>
      </c>
      <c r="D8104" s="1" t="s">
        <v>3845</v>
      </c>
      <c r="E8104" s="1" t="n">
        <v>1613</v>
      </c>
      <c r="F8104" s="1" t="s">
        <v>240</v>
      </c>
      <c r="I8104" s="1" t="n">
        <v>1605894</v>
      </c>
      <c r="J8104" s="1" t="n">
        <v>19546</v>
      </c>
      <c r="K8104" s="1" t="n">
        <v>7893000079311</v>
      </c>
      <c r="L8104" s="1" t="s">
        <v>4960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7" t="n">
        <v>46214</v>
      </c>
      <c r="C8105" s="1" t="n">
        <v>11</v>
      </c>
      <c r="D8105" s="1" t="s">
        <v>3845</v>
      </c>
      <c r="E8105" s="1" t="n">
        <v>1613</v>
      </c>
      <c r="F8105" s="1" t="s">
        <v>240</v>
      </c>
      <c r="I8105" s="1" t="n">
        <v>1605894</v>
      </c>
      <c r="J8105" s="1" t="n">
        <v>20759</v>
      </c>
      <c r="K8105" s="1" t="n">
        <v>7893000382961</v>
      </c>
      <c r="L8105" s="1" t="s">
        <v>4961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7" t="n">
        <v>46214</v>
      </c>
      <c r="C8106" s="1" t="n">
        <v>11</v>
      </c>
      <c r="D8106" s="1" t="s">
        <v>3845</v>
      </c>
      <c r="E8106" s="1" t="n">
        <v>1613</v>
      </c>
      <c r="F8106" s="1" t="s">
        <v>240</v>
      </c>
      <c r="I8106" s="1" t="n">
        <v>1605894</v>
      </c>
      <c r="J8106" s="1" t="n">
        <v>23693</v>
      </c>
      <c r="K8106" s="1" t="n">
        <v>7891515475680</v>
      </c>
      <c r="L8106" s="1" t="s">
        <v>6705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7" t="n">
        <v>46214</v>
      </c>
      <c r="C8107" s="1" t="n">
        <v>11</v>
      </c>
      <c r="D8107" s="1" t="s">
        <v>3845</v>
      </c>
      <c r="E8107" s="1" t="n">
        <v>1613</v>
      </c>
      <c r="F8107" s="1" t="s">
        <v>240</v>
      </c>
      <c r="I8107" s="1" t="n">
        <v>1605894</v>
      </c>
      <c r="J8107" s="1" t="n">
        <v>23694</v>
      </c>
      <c r="K8107" s="1" t="n">
        <v>7891515474737</v>
      </c>
      <c r="L8107" s="1" t="s">
        <v>4962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7" t="n">
        <v>46214</v>
      </c>
      <c r="C8108" s="1" t="n">
        <v>11</v>
      </c>
      <c r="D8108" s="1" t="s">
        <v>3845</v>
      </c>
      <c r="E8108" s="1" t="n">
        <v>1613</v>
      </c>
      <c r="F8108" s="1" t="s">
        <v>240</v>
      </c>
      <c r="I8108" s="1" t="n">
        <v>1605894</v>
      </c>
      <c r="J8108" s="1" t="n">
        <v>23695</v>
      </c>
      <c r="K8108" s="1" t="n">
        <v>7891515474126</v>
      </c>
      <c r="L8108" s="1" t="s">
        <v>4963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7" t="n">
        <v>46214</v>
      </c>
      <c r="C8109" s="1" t="n">
        <v>11</v>
      </c>
      <c r="D8109" s="1" t="s">
        <v>3845</v>
      </c>
      <c r="E8109" s="1" t="n">
        <v>1613</v>
      </c>
      <c r="F8109" s="1" t="s">
        <v>240</v>
      </c>
      <c r="I8109" s="1" t="n">
        <v>1605894</v>
      </c>
      <c r="J8109" s="1" t="n">
        <v>23782</v>
      </c>
      <c r="K8109" s="1" t="n">
        <v>7891515475703</v>
      </c>
      <c r="L8109" s="1" t="s">
        <v>4964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7" t="n">
        <v>46214</v>
      </c>
      <c r="C8110" s="1" t="n">
        <v>11</v>
      </c>
      <c r="D8110" s="1" t="s">
        <v>3845</v>
      </c>
      <c r="E8110" s="1" t="n">
        <v>1613</v>
      </c>
      <c r="F8110" s="1" t="s">
        <v>240</v>
      </c>
      <c r="I8110" s="1" t="n">
        <v>1605894</v>
      </c>
      <c r="J8110" s="1" t="n">
        <v>25962</v>
      </c>
      <c r="K8110" s="1" t="n">
        <v>7891515496357</v>
      </c>
      <c r="L8110" s="1" t="s">
        <v>6706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7" t="n">
        <v>46214</v>
      </c>
      <c r="C8111" s="1" t="n">
        <v>11</v>
      </c>
      <c r="D8111" s="1" t="s">
        <v>3845</v>
      </c>
      <c r="E8111" s="1" t="n">
        <v>1613</v>
      </c>
      <c r="F8111" s="1" t="s">
        <v>240</v>
      </c>
      <c r="I8111" s="1" t="n">
        <v>1605894</v>
      </c>
      <c r="J8111" s="1" t="n">
        <v>30885</v>
      </c>
      <c r="K8111" s="1" t="n">
        <v>7891515410315</v>
      </c>
      <c r="L8111" s="1" t="s">
        <v>4967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7" t="n">
        <v>46214</v>
      </c>
      <c r="C8112" s="1" t="n">
        <v>11</v>
      </c>
      <c r="D8112" s="1" t="s">
        <v>3845</v>
      </c>
      <c r="E8112" s="1" t="n">
        <v>1613</v>
      </c>
      <c r="F8112" s="1" t="s">
        <v>240</v>
      </c>
      <c r="I8112" s="1" t="n">
        <v>1605894</v>
      </c>
      <c r="J8112" s="1" t="n">
        <v>31340</v>
      </c>
      <c r="K8112" s="1" t="n">
        <v>7893000025653</v>
      </c>
      <c r="L8112" s="1" t="s">
        <v>4968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7" t="n">
        <v>46214</v>
      </c>
      <c r="C8113" s="1" t="n">
        <v>11</v>
      </c>
      <c r="D8113" s="1" t="s">
        <v>3845</v>
      </c>
      <c r="E8113" s="1" t="n">
        <v>1613</v>
      </c>
      <c r="F8113" s="1" t="s">
        <v>240</v>
      </c>
      <c r="I8113" s="1" t="n">
        <v>1605894</v>
      </c>
      <c r="J8113" s="1" t="n">
        <v>36041</v>
      </c>
      <c r="K8113" s="1" t="n">
        <v>7891515554224</v>
      </c>
      <c r="L8113" s="1" t="s">
        <v>4970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7" t="n">
        <v>46214</v>
      </c>
      <c r="C8114" s="1" t="n">
        <v>11</v>
      </c>
      <c r="D8114" s="1" t="s">
        <v>3845</v>
      </c>
      <c r="E8114" s="1" t="n">
        <v>1613</v>
      </c>
      <c r="F8114" s="1" t="s">
        <v>240</v>
      </c>
      <c r="I8114" s="1" t="n">
        <v>1605894</v>
      </c>
      <c r="J8114" s="1" t="n">
        <v>36758</v>
      </c>
      <c r="K8114" s="1" t="n">
        <v>7891515484040</v>
      </c>
      <c r="L8114" s="1" t="s">
        <v>5527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7" t="n">
        <v>46214</v>
      </c>
      <c r="C8115" s="1" t="n">
        <v>11</v>
      </c>
      <c r="D8115" s="1" t="s">
        <v>3845</v>
      </c>
      <c r="E8115" s="1" t="n">
        <v>1613</v>
      </c>
      <c r="F8115" s="1" t="s">
        <v>240</v>
      </c>
      <c r="I8115" s="1" t="n">
        <v>1605894</v>
      </c>
      <c r="J8115" s="1" t="n">
        <v>55565</v>
      </c>
      <c r="K8115" s="1" t="n">
        <v>7891515598266</v>
      </c>
      <c r="L8115" s="1" t="s">
        <v>6082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7" t="n">
        <v>46214</v>
      </c>
      <c r="C8116" s="1" t="n">
        <v>11</v>
      </c>
      <c r="D8116" s="1" t="s">
        <v>3845</v>
      </c>
      <c r="E8116" s="1" t="n">
        <v>1613</v>
      </c>
      <c r="F8116" s="1" t="s">
        <v>240</v>
      </c>
      <c r="I8116" s="1" t="n">
        <v>1605894</v>
      </c>
      <c r="J8116" s="1" t="n">
        <v>61624</v>
      </c>
      <c r="K8116" s="1" t="n">
        <v>7891515557454</v>
      </c>
      <c r="L8116" s="1" t="s">
        <v>4975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7" t="n">
        <v>46216</v>
      </c>
      <c r="C8117" s="1" t="n">
        <v>11</v>
      </c>
      <c r="D8117" s="1" t="s">
        <v>3845</v>
      </c>
      <c r="E8117" s="1" t="n">
        <v>1899</v>
      </c>
      <c r="F8117" s="1" t="s">
        <v>97</v>
      </c>
      <c r="I8117" s="1" t="n">
        <v>710</v>
      </c>
      <c r="J8117" s="1" t="n">
        <v>55400</v>
      </c>
      <c r="K8117" s="1" t="n">
        <v>7000832967710</v>
      </c>
      <c r="L8117" s="1" t="s">
        <v>4149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7" t="n">
        <v>46216</v>
      </c>
      <c r="C8118" s="1" t="n">
        <v>11</v>
      </c>
      <c r="D8118" s="1" t="s">
        <v>3845</v>
      </c>
      <c r="E8118" s="1" t="n">
        <v>1899</v>
      </c>
      <c r="F8118" s="1" t="s">
        <v>97</v>
      </c>
      <c r="I8118" s="1" t="n">
        <v>710</v>
      </c>
      <c r="J8118" s="1" t="n">
        <v>73000</v>
      </c>
      <c r="K8118" s="1" t="n">
        <v>2266947</v>
      </c>
      <c r="L8118" s="1" t="s">
        <v>3882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7" t="n">
        <v>46216</v>
      </c>
      <c r="C8119" s="1" t="n">
        <v>11</v>
      </c>
      <c r="D8119" s="1" t="s">
        <v>3845</v>
      </c>
      <c r="E8119" s="1" t="n">
        <v>1899</v>
      </c>
      <c r="F8119" s="1" t="s">
        <v>97</v>
      </c>
      <c r="I8119" s="1" t="n">
        <v>710</v>
      </c>
      <c r="J8119" s="1" t="n">
        <v>77459</v>
      </c>
      <c r="K8119" s="1" t="n">
        <v>774604</v>
      </c>
      <c r="L8119" s="1" t="s">
        <v>3883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7" t="n">
        <v>46216</v>
      </c>
      <c r="C8120" s="1" t="n">
        <v>11</v>
      </c>
      <c r="D8120" s="1" t="s">
        <v>3845</v>
      </c>
      <c r="E8120" s="1" t="n">
        <v>1899</v>
      </c>
      <c r="F8120" s="1" t="s">
        <v>97</v>
      </c>
      <c r="I8120" s="1" t="n">
        <v>710</v>
      </c>
      <c r="J8120" s="1" t="n">
        <v>77461</v>
      </c>
      <c r="K8120" s="1" t="n">
        <v>774628</v>
      </c>
      <c r="L8120" s="1" t="s">
        <v>4204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7" t="n">
        <v>46216</v>
      </c>
      <c r="C8121" s="1" t="n">
        <v>11</v>
      </c>
      <c r="D8121" s="1" t="s">
        <v>3845</v>
      </c>
      <c r="E8121" s="1" t="n">
        <v>1899</v>
      </c>
      <c r="F8121" s="1" t="s">
        <v>97</v>
      </c>
      <c r="I8121" s="1" t="n">
        <v>710</v>
      </c>
      <c r="J8121" s="1" t="n">
        <v>77463</v>
      </c>
      <c r="K8121" s="1" t="n">
        <v>774642</v>
      </c>
      <c r="L8121" s="1" t="s">
        <v>3884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7" t="n">
        <v>46216</v>
      </c>
      <c r="C8122" s="1" t="n">
        <v>11</v>
      </c>
      <c r="D8122" s="1" t="s">
        <v>3845</v>
      </c>
      <c r="E8122" s="1" t="n">
        <v>1899</v>
      </c>
      <c r="F8122" s="1" t="s">
        <v>97</v>
      </c>
      <c r="I8122" s="1" t="n">
        <v>710</v>
      </c>
      <c r="J8122" s="1" t="n">
        <v>78013</v>
      </c>
      <c r="K8122" s="1" t="n">
        <v>780148</v>
      </c>
      <c r="L8122" s="1" t="s">
        <v>3886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7" t="n">
        <v>46216</v>
      </c>
      <c r="C8123" s="1" t="n">
        <v>11</v>
      </c>
      <c r="D8123" s="1" t="s">
        <v>3845</v>
      </c>
      <c r="E8123" s="1" t="n">
        <v>560</v>
      </c>
      <c r="F8123" s="1" t="s">
        <v>974</v>
      </c>
      <c r="I8123" s="1" t="n">
        <v>1790</v>
      </c>
      <c r="J8123" s="1" t="n">
        <v>72591</v>
      </c>
      <c r="K8123" s="1" t="n">
        <v>7891985925401</v>
      </c>
      <c r="L8123" s="1" t="s">
        <v>5664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7" t="n">
        <v>46216</v>
      </c>
      <c r="C8124" s="1" t="n">
        <v>11</v>
      </c>
      <c r="D8124" s="1" t="s">
        <v>3845</v>
      </c>
      <c r="E8124" s="1" t="n">
        <v>1614</v>
      </c>
      <c r="F8124" s="1" t="s">
        <v>89</v>
      </c>
      <c r="I8124" s="1" t="n">
        <v>11415</v>
      </c>
      <c r="J8124" s="1" t="n">
        <v>10841</v>
      </c>
      <c r="K8124" s="1" t="n">
        <v>7898317290435</v>
      </c>
      <c r="L8124" s="1" t="s">
        <v>4028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7" t="n">
        <v>46216</v>
      </c>
      <c r="C8125" s="1" t="n">
        <v>11</v>
      </c>
      <c r="D8125" s="1" t="s">
        <v>3845</v>
      </c>
      <c r="E8125" s="1" t="n">
        <v>1614</v>
      </c>
      <c r="F8125" s="1" t="s">
        <v>89</v>
      </c>
      <c r="I8125" s="1" t="n">
        <v>11415</v>
      </c>
      <c r="J8125" s="1" t="n">
        <v>12928</v>
      </c>
      <c r="K8125" s="1" t="n">
        <v>7898317290565</v>
      </c>
      <c r="L8125" s="1" t="s">
        <v>4338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7" t="n">
        <v>46216</v>
      </c>
      <c r="C8126" s="1" t="n">
        <v>11</v>
      </c>
      <c r="D8126" s="1" t="s">
        <v>3845</v>
      </c>
      <c r="E8126" s="1" t="n">
        <v>1614</v>
      </c>
      <c r="F8126" s="1" t="s">
        <v>89</v>
      </c>
      <c r="I8126" s="1" t="n">
        <v>11415</v>
      </c>
      <c r="J8126" s="1" t="n">
        <v>13023</v>
      </c>
      <c r="K8126" s="1" t="n">
        <v>7898317290534</v>
      </c>
      <c r="L8126" s="1" t="s">
        <v>4032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7" t="n">
        <v>46216</v>
      </c>
      <c r="C8127" s="1" t="n">
        <v>11</v>
      </c>
      <c r="D8127" s="1" t="s">
        <v>3845</v>
      </c>
      <c r="E8127" s="1" t="n">
        <v>1614</v>
      </c>
      <c r="F8127" s="1" t="s">
        <v>89</v>
      </c>
      <c r="I8127" s="1" t="n">
        <v>11415</v>
      </c>
      <c r="J8127" s="1" t="n">
        <v>13024</v>
      </c>
      <c r="K8127" s="1" t="n">
        <v>7898317290466</v>
      </c>
      <c r="L8127" s="1" t="s">
        <v>4033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7" t="n">
        <v>46216</v>
      </c>
      <c r="C8128" s="1" t="n">
        <v>11</v>
      </c>
      <c r="D8128" s="1" t="s">
        <v>3845</v>
      </c>
      <c r="E8128" s="1" t="n">
        <v>1614</v>
      </c>
      <c r="F8128" s="1" t="s">
        <v>89</v>
      </c>
      <c r="I8128" s="1" t="n">
        <v>11415</v>
      </c>
      <c r="J8128" s="1" t="n">
        <v>13128</v>
      </c>
      <c r="K8128" s="1" t="n">
        <v>7898317290510</v>
      </c>
      <c r="L8128" s="1" t="s">
        <v>4340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7" t="n">
        <v>46216</v>
      </c>
      <c r="C8129" s="1" t="n">
        <v>11</v>
      </c>
      <c r="D8129" s="1" t="s">
        <v>3845</v>
      </c>
      <c r="E8129" s="1" t="n">
        <v>1614</v>
      </c>
      <c r="F8129" s="1" t="s">
        <v>89</v>
      </c>
      <c r="I8129" s="1" t="n">
        <v>11415</v>
      </c>
      <c r="J8129" s="1" t="n">
        <v>14440</v>
      </c>
      <c r="K8129" s="1" t="n">
        <v>7898317290527</v>
      </c>
      <c r="L8129" s="1" t="s">
        <v>4034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7" t="n">
        <v>46216</v>
      </c>
      <c r="C8130" s="1" t="n">
        <v>11</v>
      </c>
      <c r="D8130" s="1" t="s">
        <v>3845</v>
      </c>
      <c r="E8130" s="1" t="n">
        <v>1614</v>
      </c>
      <c r="F8130" s="1" t="s">
        <v>89</v>
      </c>
      <c r="I8130" s="1" t="n">
        <v>11415</v>
      </c>
      <c r="J8130" s="1" t="n">
        <v>14442</v>
      </c>
      <c r="K8130" s="1" t="n">
        <v>7898317290558</v>
      </c>
      <c r="L8130" s="1" t="s">
        <v>4341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7" t="n">
        <v>46216</v>
      </c>
      <c r="C8131" s="1" t="n">
        <v>11</v>
      </c>
      <c r="D8131" s="1" t="s">
        <v>3845</v>
      </c>
      <c r="E8131" s="1" t="n">
        <v>1614</v>
      </c>
      <c r="F8131" s="1" t="s">
        <v>89</v>
      </c>
      <c r="I8131" s="1" t="n">
        <v>11415</v>
      </c>
      <c r="J8131" s="1" t="n">
        <v>14443</v>
      </c>
      <c r="K8131" s="1" t="n">
        <v>7898317290497</v>
      </c>
      <c r="L8131" s="1" t="s">
        <v>4035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7" t="n">
        <v>46216</v>
      </c>
      <c r="C8132" s="1" t="n">
        <v>11</v>
      </c>
      <c r="D8132" s="1" t="s">
        <v>3845</v>
      </c>
      <c r="E8132" s="1" t="n">
        <v>1614</v>
      </c>
      <c r="F8132" s="1" t="s">
        <v>89</v>
      </c>
      <c r="I8132" s="1" t="n">
        <v>11415</v>
      </c>
      <c r="J8132" s="1" t="n">
        <v>14907</v>
      </c>
      <c r="K8132" s="1" t="n">
        <v>7898317290459</v>
      </c>
      <c r="L8132" s="1" t="s">
        <v>6124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7" t="n">
        <v>46216</v>
      </c>
      <c r="C8133" s="1" t="n">
        <v>11</v>
      </c>
      <c r="D8133" s="1" t="s">
        <v>3845</v>
      </c>
      <c r="E8133" s="1" t="n">
        <v>1614</v>
      </c>
      <c r="F8133" s="1" t="s">
        <v>89</v>
      </c>
      <c r="I8133" s="1" t="n">
        <v>11415</v>
      </c>
      <c r="J8133" s="1" t="n">
        <v>15862</v>
      </c>
      <c r="K8133" s="1" t="n">
        <v>7898317291029</v>
      </c>
      <c r="L8133" s="1" t="s">
        <v>4036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7" t="n">
        <v>46216</v>
      </c>
      <c r="C8134" s="1" t="n">
        <v>11</v>
      </c>
      <c r="D8134" s="1" t="s">
        <v>3845</v>
      </c>
      <c r="E8134" s="1" t="n">
        <v>1614</v>
      </c>
      <c r="F8134" s="1" t="s">
        <v>89</v>
      </c>
      <c r="I8134" s="1" t="n">
        <v>11415</v>
      </c>
      <c r="J8134" s="1" t="n">
        <v>23408</v>
      </c>
      <c r="K8134" s="1" t="n">
        <v>7898317291012</v>
      </c>
      <c r="L8134" s="1" t="s">
        <v>4719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7" t="n">
        <v>46216</v>
      </c>
      <c r="C8135" s="1" t="n">
        <v>11</v>
      </c>
      <c r="D8135" s="1" t="s">
        <v>3845</v>
      </c>
      <c r="E8135" s="1" t="n">
        <v>1614</v>
      </c>
      <c r="F8135" s="1" t="s">
        <v>89</v>
      </c>
      <c r="I8135" s="1" t="n">
        <v>11415</v>
      </c>
      <c r="J8135" s="1" t="n">
        <v>23409</v>
      </c>
      <c r="K8135" s="1" t="n">
        <v>7898317290985</v>
      </c>
      <c r="L8135" s="1" t="s">
        <v>4038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7" t="n">
        <v>46216</v>
      </c>
      <c r="C8136" s="1" t="n">
        <v>11</v>
      </c>
      <c r="D8136" s="1" t="s">
        <v>3845</v>
      </c>
      <c r="E8136" s="1" t="n">
        <v>1614</v>
      </c>
      <c r="F8136" s="1" t="s">
        <v>89</v>
      </c>
      <c r="I8136" s="1" t="n">
        <v>11415</v>
      </c>
      <c r="J8136" s="1" t="n">
        <v>27400</v>
      </c>
      <c r="K8136" s="1" t="n">
        <v>7898317290978</v>
      </c>
      <c r="L8136" s="1" t="s">
        <v>4039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7" t="n">
        <v>46216</v>
      </c>
      <c r="C8137" s="1" t="n">
        <v>11</v>
      </c>
      <c r="D8137" s="1" t="s">
        <v>3845</v>
      </c>
      <c r="E8137" s="1" t="n">
        <v>1614</v>
      </c>
      <c r="F8137" s="1" t="s">
        <v>89</v>
      </c>
      <c r="I8137" s="1" t="n">
        <v>11415</v>
      </c>
      <c r="J8137" s="1" t="n">
        <v>30897</v>
      </c>
      <c r="K8137" s="1" t="n">
        <v>7898317290916</v>
      </c>
      <c r="L8137" s="1" t="s">
        <v>6125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7" t="n">
        <v>46216</v>
      </c>
      <c r="C8138" s="1" t="n">
        <v>11</v>
      </c>
      <c r="D8138" s="1" t="s">
        <v>3845</v>
      </c>
      <c r="E8138" s="1" t="n">
        <v>1614</v>
      </c>
      <c r="F8138" s="1" t="s">
        <v>89</v>
      </c>
      <c r="I8138" s="1" t="n">
        <v>11415</v>
      </c>
      <c r="J8138" s="1" t="n">
        <v>30898</v>
      </c>
      <c r="K8138" s="1" t="n">
        <v>7898317290954</v>
      </c>
      <c r="L8138" s="1" t="s">
        <v>6126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7" t="n">
        <v>46216</v>
      </c>
      <c r="C8139" s="1" t="n">
        <v>11</v>
      </c>
      <c r="D8139" s="1" t="s">
        <v>3845</v>
      </c>
      <c r="E8139" s="1" t="n">
        <v>1614</v>
      </c>
      <c r="F8139" s="1" t="s">
        <v>89</v>
      </c>
      <c r="I8139" s="1" t="n">
        <v>11415</v>
      </c>
      <c r="J8139" s="1" t="n">
        <v>30899</v>
      </c>
      <c r="K8139" s="1" t="n">
        <v>7898317290930</v>
      </c>
      <c r="L8139" s="1" t="s">
        <v>6392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7" t="n">
        <v>46216</v>
      </c>
      <c r="C8140" s="1" t="n">
        <v>11</v>
      </c>
      <c r="D8140" s="1" t="s">
        <v>3845</v>
      </c>
      <c r="E8140" s="1" t="n">
        <v>1614</v>
      </c>
      <c r="F8140" s="1" t="s">
        <v>89</v>
      </c>
      <c r="I8140" s="1" t="n">
        <v>11415</v>
      </c>
      <c r="J8140" s="1" t="n">
        <v>32360</v>
      </c>
      <c r="K8140" s="1" t="n">
        <v>7898317291050</v>
      </c>
      <c r="L8140" s="1" t="s">
        <v>4040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7" t="n">
        <v>46216</v>
      </c>
      <c r="C8141" s="1" t="n">
        <v>11</v>
      </c>
      <c r="D8141" s="1" t="s">
        <v>3845</v>
      </c>
      <c r="E8141" s="1" t="n">
        <v>1614</v>
      </c>
      <c r="F8141" s="1" t="s">
        <v>89</v>
      </c>
      <c r="I8141" s="1" t="n">
        <v>11415</v>
      </c>
      <c r="J8141" s="1" t="n">
        <v>39922</v>
      </c>
      <c r="K8141" s="1" t="n">
        <v>7898317290909</v>
      </c>
      <c r="L8141" s="1" t="s">
        <v>4344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7" t="n">
        <v>46216</v>
      </c>
      <c r="C8142" s="1" t="n">
        <v>11</v>
      </c>
      <c r="D8142" s="1" t="s">
        <v>3845</v>
      </c>
      <c r="E8142" s="1" t="n">
        <v>1614</v>
      </c>
      <c r="F8142" s="1" t="s">
        <v>89</v>
      </c>
      <c r="I8142" s="1" t="n">
        <v>11415</v>
      </c>
      <c r="J8142" s="1" t="n">
        <v>70092</v>
      </c>
      <c r="K8142" s="1" t="n">
        <v>7898317290732</v>
      </c>
      <c r="L8142" s="1" t="s">
        <v>4705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7" t="n">
        <v>46216</v>
      </c>
      <c r="C8143" s="1" t="n">
        <v>11</v>
      </c>
      <c r="D8143" s="1" t="s">
        <v>3845</v>
      </c>
      <c r="E8143" s="1" t="n">
        <v>1625</v>
      </c>
      <c r="F8143" s="1" t="s">
        <v>243</v>
      </c>
      <c r="I8143" s="1" t="n">
        <v>14684</v>
      </c>
      <c r="J8143" s="1" t="n">
        <v>29079</v>
      </c>
      <c r="K8143" s="1" t="n">
        <v>55515</v>
      </c>
      <c r="L8143" s="1" t="s">
        <v>3818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7" t="n">
        <v>46216</v>
      </c>
      <c r="C8144" s="1" t="n">
        <v>11</v>
      </c>
      <c r="D8144" s="1" t="s">
        <v>3845</v>
      </c>
      <c r="E8144" s="1" t="n">
        <v>1625</v>
      </c>
      <c r="F8144" s="1" t="s">
        <v>243</v>
      </c>
      <c r="I8144" s="1" t="n">
        <v>14684</v>
      </c>
      <c r="J8144" s="1" t="n">
        <v>29079</v>
      </c>
      <c r="K8144" s="1" t="n">
        <v>55515</v>
      </c>
      <c r="L8144" s="1" t="s">
        <v>3818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7" t="n">
        <v>46216</v>
      </c>
      <c r="C8145" s="1" t="n">
        <v>11</v>
      </c>
      <c r="D8145" s="1" t="s">
        <v>3845</v>
      </c>
      <c r="E8145" s="1" t="n">
        <v>1625</v>
      </c>
      <c r="F8145" s="1" t="s">
        <v>243</v>
      </c>
      <c r="I8145" s="1" t="n">
        <v>14684</v>
      </c>
      <c r="J8145" s="1" t="n">
        <v>29079</v>
      </c>
      <c r="K8145" s="1" t="n">
        <v>55515</v>
      </c>
      <c r="L8145" s="1" t="s">
        <v>3818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7" t="n">
        <v>46216</v>
      </c>
      <c r="C8146" s="1" t="n">
        <v>11</v>
      </c>
      <c r="D8146" s="1" t="s">
        <v>3845</v>
      </c>
      <c r="E8146" s="1" t="n">
        <v>1625</v>
      </c>
      <c r="F8146" s="1" t="s">
        <v>243</v>
      </c>
      <c r="I8146" s="1" t="n">
        <v>14684</v>
      </c>
      <c r="J8146" s="1" t="n">
        <v>29080</v>
      </c>
      <c r="K8146" s="1" t="n">
        <v>55516</v>
      </c>
      <c r="L8146" s="1" t="s">
        <v>3819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7" t="n">
        <v>46216</v>
      </c>
      <c r="C8147" s="1" t="n">
        <v>11</v>
      </c>
      <c r="D8147" s="1" t="s">
        <v>3845</v>
      </c>
      <c r="E8147" s="1" t="n">
        <v>1625</v>
      </c>
      <c r="F8147" s="1" t="s">
        <v>243</v>
      </c>
      <c r="I8147" s="1" t="n">
        <v>14695</v>
      </c>
      <c r="J8147" s="1" t="n">
        <v>29080</v>
      </c>
      <c r="K8147" s="1" t="n">
        <v>55516</v>
      </c>
      <c r="L8147" s="1" t="s">
        <v>3819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7" t="n">
        <v>46216</v>
      </c>
      <c r="C8148" s="1" t="n">
        <v>11</v>
      </c>
      <c r="D8148" s="1" t="s">
        <v>3845</v>
      </c>
      <c r="E8148" s="1" t="n">
        <v>581</v>
      </c>
      <c r="F8148" s="1" t="s">
        <v>316</v>
      </c>
      <c r="I8148" s="1" t="n">
        <v>31367</v>
      </c>
      <c r="J8148" s="1" t="n">
        <v>48008</v>
      </c>
      <c r="K8148" s="1" t="n">
        <v>798190027999</v>
      </c>
      <c r="L8148" s="1" t="s">
        <v>4231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7" t="n">
        <v>46216</v>
      </c>
      <c r="C8149" s="1" t="n">
        <v>11</v>
      </c>
      <c r="D8149" s="1" t="s">
        <v>3845</v>
      </c>
      <c r="E8149" s="1" t="n">
        <v>581</v>
      </c>
      <c r="F8149" s="1" t="s">
        <v>316</v>
      </c>
      <c r="I8149" s="1" t="n">
        <v>31367</v>
      </c>
      <c r="J8149" s="1" t="n">
        <v>48009</v>
      </c>
      <c r="K8149" s="1" t="n">
        <v>798190028002</v>
      </c>
      <c r="L8149" s="1" t="s">
        <v>4232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7" t="n">
        <v>46216</v>
      </c>
      <c r="C8150" s="1" t="n">
        <v>11</v>
      </c>
      <c r="D8150" s="1" t="s">
        <v>3845</v>
      </c>
      <c r="E8150" s="1" t="n">
        <v>581</v>
      </c>
      <c r="F8150" s="1" t="s">
        <v>316</v>
      </c>
      <c r="I8150" s="1" t="n">
        <v>31367</v>
      </c>
      <c r="J8150" s="1" t="n">
        <v>48380</v>
      </c>
      <c r="K8150" s="1" t="n">
        <v>798190189116</v>
      </c>
      <c r="L8150" s="1" t="s">
        <v>4720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7" t="n">
        <v>46216</v>
      </c>
      <c r="C8151" s="1" t="n">
        <v>11</v>
      </c>
      <c r="D8151" s="1" t="s">
        <v>3845</v>
      </c>
      <c r="E8151" s="1" t="n">
        <v>1717</v>
      </c>
      <c r="F8151" s="1" t="s">
        <v>2400</v>
      </c>
      <c r="I8151" s="1" t="n">
        <v>51412</v>
      </c>
      <c r="J8151" s="1" t="n">
        <v>12434</v>
      </c>
      <c r="K8151" s="1" t="n">
        <v>7896800777661</v>
      </c>
      <c r="L8151" s="1" t="s">
        <v>6707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7" t="n">
        <v>46216</v>
      </c>
      <c r="C8152" s="1" t="n">
        <v>11</v>
      </c>
      <c r="D8152" s="1" t="s">
        <v>3845</v>
      </c>
      <c r="E8152" s="1" t="n">
        <v>1717</v>
      </c>
      <c r="F8152" s="1" t="s">
        <v>2400</v>
      </c>
      <c r="I8152" s="1" t="n">
        <v>51412</v>
      </c>
      <c r="J8152" s="1" t="n">
        <v>21104</v>
      </c>
      <c r="K8152" s="1" t="n">
        <v>7896800777784</v>
      </c>
      <c r="L8152" s="1" t="s">
        <v>6708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7" t="n">
        <v>46216</v>
      </c>
      <c r="C8153" s="1" t="n">
        <v>11</v>
      </c>
      <c r="D8153" s="1" t="s">
        <v>3845</v>
      </c>
      <c r="E8153" s="1" t="n">
        <v>1628</v>
      </c>
      <c r="F8153" s="1" t="s">
        <v>406</v>
      </c>
      <c r="I8153" s="1" t="n">
        <v>89871</v>
      </c>
      <c r="J8153" s="1" t="n">
        <v>35028</v>
      </c>
      <c r="K8153" s="1" t="n">
        <v>78939837</v>
      </c>
      <c r="L8153" s="1" t="s">
        <v>3821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7" t="n">
        <v>46216</v>
      </c>
      <c r="C8154" s="1" t="n">
        <v>11</v>
      </c>
      <c r="D8154" s="1" t="s">
        <v>3845</v>
      </c>
      <c r="E8154" s="1" t="n">
        <v>1628</v>
      </c>
      <c r="F8154" s="1" t="s">
        <v>406</v>
      </c>
      <c r="I8154" s="1" t="n">
        <v>89871</v>
      </c>
      <c r="J8154" s="1" t="n">
        <v>35360</v>
      </c>
      <c r="K8154" s="1" t="n">
        <v>78937352</v>
      </c>
      <c r="L8154" s="1" t="s">
        <v>3822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7" t="n">
        <v>46216</v>
      </c>
      <c r="C8155" s="1" t="n">
        <v>11</v>
      </c>
      <c r="D8155" s="1" t="s">
        <v>3845</v>
      </c>
      <c r="E8155" s="1" t="n">
        <v>690</v>
      </c>
      <c r="F8155" s="1" t="s">
        <v>1602</v>
      </c>
      <c r="I8155" s="1" t="n">
        <v>128773</v>
      </c>
      <c r="J8155" s="1" t="n">
        <v>104544</v>
      </c>
      <c r="K8155" s="1" t="n">
        <v>7897412400121</v>
      </c>
      <c r="L8155" s="1" t="s">
        <v>6709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7" t="n">
        <v>46216</v>
      </c>
      <c r="C8156" s="1" t="n">
        <v>11</v>
      </c>
      <c r="D8156" s="1" t="s">
        <v>3845</v>
      </c>
      <c r="E8156" s="1" t="n">
        <v>690</v>
      </c>
      <c r="F8156" s="1" t="s">
        <v>1602</v>
      </c>
      <c r="I8156" s="1" t="n">
        <v>128773</v>
      </c>
      <c r="J8156" s="1" t="n">
        <v>11153</v>
      </c>
      <c r="K8156" s="1" t="n">
        <v>7897412400152</v>
      </c>
      <c r="L8156" s="1" t="s">
        <v>6710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7" t="n">
        <v>46216</v>
      </c>
      <c r="C8157" s="1" t="n">
        <v>11</v>
      </c>
      <c r="D8157" s="1" t="s">
        <v>3845</v>
      </c>
      <c r="E8157" s="1" t="n">
        <v>690</v>
      </c>
      <c r="F8157" s="1" t="s">
        <v>1602</v>
      </c>
      <c r="I8157" s="1" t="n">
        <v>128773</v>
      </c>
      <c r="J8157" s="1" t="n">
        <v>11165</v>
      </c>
      <c r="K8157" s="1" t="n">
        <v>7897412400176</v>
      </c>
      <c r="L8157" s="1" t="s">
        <v>6711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7" t="n">
        <v>46216</v>
      </c>
      <c r="C8158" s="1" t="n">
        <v>11</v>
      </c>
      <c r="D8158" s="1" t="s">
        <v>3845</v>
      </c>
      <c r="E8158" s="1" t="n">
        <v>690</v>
      </c>
      <c r="F8158" s="1" t="s">
        <v>1602</v>
      </c>
      <c r="I8158" s="1" t="n">
        <v>128773</v>
      </c>
      <c r="J8158" s="1" t="n">
        <v>11285</v>
      </c>
      <c r="K8158" s="1" t="n">
        <v>7897412400169</v>
      </c>
      <c r="L8158" s="1" t="s">
        <v>6712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7" t="n">
        <v>46216</v>
      </c>
      <c r="C8159" s="1" t="n">
        <v>11</v>
      </c>
      <c r="D8159" s="1" t="s">
        <v>3845</v>
      </c>
      <c r="E8159" s="1" t="n">
        <v>1624</v>
      </c>
      <c r="F8159" s="1" t="s">
        <v>282</v>
      </c>
      <c r="I8159" s="1" t="n">
        <v>662479</v>
      </c>
      <c r="J8159" s="1" t="n">
        <v>100355</v>
      </c>
      <c r="K8159" s="1" t="n">
        <v>226</v>
      </c>
      <c r="L8159" s="1" t="s">
        <v>4557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7" t="n">
        <v>46216</v>
      </c>
      <c r="C8160" s="1" t="n">
        <v>11</v>
      </c>
      <c r="D8160" s="1" t="s">
        <v>3845</v>
      </c>
      <c r="E8160" s="1" t="n">
        <v>1624</v>
      </c>
      <c r="F8160" s="1" t="s">
        <v>282</v>
      </c>
      <c r="I8160" s="1" t="n">
        <v>662479</v>
      </c>
      <c r="J8160" s="1" t="n">
        <v>100422</v>
      </c>
      <c r="K8160" s="1" t="n">
        <v>293</v>
      </c>
      <c r="L8160" s="1" t="s">
        <v>6713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7" t="n">
        <v>46216</v>
      </c>
      <c r="C8161" s="1" t="n">
        <v>11</v>
      </c>
      <c r="D8161" s="1" t="s">
        <v>3845</v>
      </c>
      <c r="E8161" s="1" t="n">
        <v>1624</v>
      </c>
      <c r="F8161" s="1" t="s">
        <v>282</v>
      </c>
      <c r="I8161" s="1" t="n">
        <v>662479</v>
      </c>
      <c r="J8161" s="1" t="n">
        <v>13141</v>
      </c>
      <c r="K8161" s="1" t="n">
        <v>7898019864040</v>
      </c>
      <c r="L8161" s="1" t="s">
        <v>6714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7" t="n">
        <v>46216</v>
      </c>
      <c r="C8162" s="1" t="n">
        <v>11</v>
      </c>
      <c r="D8162" s="1" t="s">
        <v>3845</v>
      </c>
      <c r="E8162" s="1" t="n">
        <v>1624</v>
      </c>
      <c r="F8162" s="1" t="s">
        <v>282</v>
      </c>
      <c r="I8162" s="1" t="n">
        <v>662479</v>
      </c>
      <c r="J8162" s="1" t="n">
        <v>14183</v>
      </c>
      <c r="K8162" s="1" t="n">
        <v>7896720320015</v>
      </c>
      <c r="L8162" s="1" t="s">
        <v>6715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7" t="n">
        <v>46216</v>
      </c>
      <c r="C8163" s="1" t="n">
        <v>11</v>
      </c>
      <c r="D8163" s="1" t="s">
        <v>3845</v>
      </c>
      <c r="E8163" s="1" t="n">
        <v>1624</v>
      </c>
      <c r="F8163" s="1" t="s">
        <v>282</v>
      </c>
      <c r="I8163" s="1" t="n">
        <v>662479</v>
      </c>
      <c r="J8163" s="1" t="n">
        <v>21132</v>
      </c>
      <c r="K8163" s="1" t="n">
        <v>7896273800033</v>
      </c>
      <c r="L8163" s="1" t="s">
        <v>4559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7" t="n">
        <v>46216</v>
      </c>
      <c r="C8164" s="1" t="n">
        <v>11</v>
      </c>
      <c r="D8164" s="1" t="s">
        <v>3845</v>
      </c>
      <c r="E8164" s="1" t="n">
        <v>1624</v>
      </c>
      <c r="F8164" s="1" t="s">
        <v>282</v>
      </c>
      <c r="I8164" s="1" t="n">
        <v>662479</v>
      </c>
      <c r="J8164" s="1" t="n">
        <v>21133</v>
      </c>
      <c r="K8164" s="1" t="n">
        <v>7896273805182</v>
      </c>
      <c r="L8164" s="1" t="s">
        <v>4560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7" t="n">
        <v>46216</v>
      </c>
      <c r="C8165" s="1" t="n">
        <v>11</v>
      </c>
      <c r="D8165" s="1" t="s">
        <v>3845</v>
      </c>
      <c r="E8165" s="1" t="n">
        <v>1624</v>
      </c>
      <c r="F8165" s="1" t="s">
        <v>282</v>
      </c>
      <c r="I8165" s="1" t="n">
        <v>662479</v>
      </c>
      <c r="J8165" s="1" t="n">
        <v>46675</v>
      </c>
      <c r="K8165" s="1" t="n">
        <v>7898996004125</v>
      </c>
      <c r="L8165" s="1" t="s">
        <v>6716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7" t="n">
        <v>46216</v>
      </c>
      <c r="C8166" s="1" t="n">
        <v>11</v>
      </c>
      <c r="D8166" s="1" t="s">
        <v>3845</v>
      </c>
      <c r="E8166" s="1" t="n">
        <v>1624</v>
      </c>
      <c r="F8166" s="1" t="s">
        <v>282</v>
      </c>
      <c r="I8166" s="1" t="n">
        <v>662479</v>
      </c>
      <c r="J8166" s="1" t="n">
        <v>47077</v>
      </c>
      <c r="K8166" s="1" t="n">
        <v>7898274860030</v>
      </c>
      <c r="L8166" s="1" t="s">
        <v>4566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7" t="n">
        <v>46216</v>
      </c>
      <c r="C8167" s="1" t="n">
        <v>11</v>
      </c>
      <c r="D8167" s="1" t="s">
        <v>3845</v>
      </c>
      <c r="E8167" s="1" t="n">
        <v>1624</v>
      </c>
      <c r="F8167" s="1" t="s">
        <v>282</v>
      </c>
      <c r="I8167" s="1" t="n">
        <v>662479</v>
      </c>
      <c r="J8167" s="1" t="n">
        <v>47078</v>
      </c>
      <c r="K8167" s="1" t="n">
        <v>7898274860023</v>
      </c>
      <c r="L8167" s="1" t="s">
        <v>4567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7" t="n">
        <v>46216</v>
      </c>
      <c r="C8168" s="1" t="n">
        <v>11</v>
      </c>
      <c r="D8168" s="1" t="s">
        <v>3845</v>
      </c>
      <c r="E8168" s="1" t="n">
        <v>1624</v>
      </c>
      <c r="F8168" s="1" t="s">
        <v>282</v>
      </c>
      <c r="I8168" s="1" t="n">
        <v>662479</v>
      </c>
      <c r="J8168" s="1" t="n">
        <v>53374</v>
      </c>
      <c r="K8168" s="1" t="n">
        <v>7896273809197</v>
      </c>
      <c r="L8168" s="1" t="s">
        <v>4568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7" t="n">
        <v>46216</v>
      </c>
      <c r="C8169" s="1" t="n">
        <v>11</v>
      </c>
      <c r="D8169" s="1" t="s">
        <v>3845</v>
      </c>
      <c r="E8169" s="1" t="n">
        <v>1624</v>
      </c>
      <c r="F8169" s="1" t="s">
        <v>282</v>
      </c>
      <c r="I8169" s="1" t="n">
        <v>662479</v>
      </c>
      <c r="J8169" s="1" t="n">
        <v>110552</v>
      </c>
      <c r="K8169" s="1" t="n">
        <v>60139</v>
      </c>
      <c r="L8169" s="1" t="s">
        <v>4570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7" t="n">
        <v>46216</v>
      </c>
      <c r="C8170" s="1" t="n">
        <v>11</v>
      </c>
      <c r="D8170" s="1" t="s">
        <v>3845</v>
      </c>
      <c r="E8170" s="1" t="n">
        <v>1624</v>
      </c>
      <c r="F8170" s="1" t="s">
        <v>282</v>
      </c>
      <c r="I8170" s="1" t="n">
        <v>662479</v>
      </c>
      <c r="J8170" s="1" t="n">
        <v>63661</v>
      </c>
      <c r="K8170" s="1" t="n">
        <v>7896273809357</v>
      </c>
      <c r="L8170" s="1" t="s">
        <v>6717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7" t="n">
        <v>46216</v>
      </c>
      <c r="C8171" s="1" t="n">
        <v>11</v>
      </c>
      <c r="D8171" s="1" t="s">
        <v>3845</v>
      </c>
      <c r="E8171" s="1" t="n">
        <v>1624</v>
      </c>
      <c r="F8171" s="1" t="s">
        <v>282</v>
      </c>
      <c r="I8171" s="1" t="n">
        <v>662479</v>
      </c>
      <c r="J8171" s="1" t="n">
        <v>64190</v>
      </c>
      <c r="K8171" s="1" t="n">
        <v>7896273809456</v>
      </c>
      <c r="L8171" s="1" t="s">
        <v>6718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7" t="n">
        <v>46216</v>
      </c>
      <c r="C8172" s="1" t="n">
        <v>11</v>
      </c>
      <c r="D8172" s="1" t="s">
        <v>3845</v>
      </c>
      <c r="E8172" s="1" t="n">
        <v>1621</v>
      </c>
      <c r="F8172" s="1" t="s">
        <v>351</v>
      </c>
      <c r="I8172" s="1" t="n">
        <v>900346</v>
      </c>
      <c r="J8172" s="1" t="n">
        <v>103630</v>
      </c>
      <c r="K8172" s="1" t="n">
        <v>7891991004107</v>
      </c>
      <c r="L8172" s="1" t="s">
        <v>4371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7" t="n">
        <v>46216</v>
      </c>
      <c r="C8173" s="1" t="n">
        <v>11</v>
      </c>
      <c r="D8173" s="1" t="s">
        <v>3845</v>
      </c>
      <c r="E8173" s="1" t="n">
        <v>1621</v>
      </c>
      <c r="F8173" s="1" t="s">
        <v>351</v>
      </c>
      <c r="I8173" s="1" t="n">
        <v>900347</v>
      </c>
      <c r="J8173" s="1" t="n">
        <v>103130</v>
      </c>
      <c r="K8173" s="1" t="n">
        <v>7891149440801</v>
      </c>
      <c r="L8173" s="1" t="s">
        <v>4367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7" t="n">
        <v>46216</v>
      </c>
      <c r="C8174" s="1" t="n">
        <v>11</v>
      </c>
      <c r="D8174" s="1" t="s">
        <v>3845</v>
      </c>
      <c r="E8174" s="1" t="n">
        <v>1621</v>
      </c>
      <c r="F8174" s="1" t="s">
        <v>351</v>
      </c>
      <c r="I8174" s="1" t="n">
        <v>900347</v>
      </c>
      <c r="J8174" s="1" t="n">
        <v>103132</v>
      </c>
      <c r="K8174" s="1" t="n">
        <v>7892840800000</v>
      </c>
      <c r="L8174" s="1" t="s">
        <v>4369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7" t="n">
        <v>46216</v>
      </c>
      <c r="C8175" s="1" t="n">
        <v>11</v>
      </c>
      <c r="D8175" s="1" t="s">
        <v>3845</v>
      </c>
      <c r="E8175" s="1" t="n">
        <v>1621</v>
      </c>
      <c r="F8175" s="1" t="s">
        <v>351</v>
      </c>
      <c r="I8175" s="1" t="n">
        <v>900347</v>
      </c>
      <c r="J8175" s="1" t="n">
        <v>103133</v>
      </c>
      <c r="K8175" s="1" t="n">
        <v>7891991001373</v>
      </c>
      <c r="L8175" s="1" t="s">
        <v>4370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7" t="n">
        <v>46216</v>
      </c>
      <c r="C8176" s="1" t="n">
        <v>11</v>
      </c>
      <c r="D8176" s="1" t="s">
        <v>3845</v>
      </c>
      <c r="E8176" s="1" t="n">
        <v>1621</v>
      </c>
      <c r="F8176" s="1" t="s">
        <v>351</v>
      </c>
      <c r="I8176" s="1" t="n">
        <v>900347</v>
      </c>
      <c r="J8176" s="1" t="n">
        <v>103630</v>
      </c>
      <c r="K8176" s="1" t="n">
        <v>7891991004107</v>
      </c>
      <c r="L8176" s="1" t="s">
        <v>4371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7" t="n">
        <v>46216</v>
      </c>
      <c r="C8177" s="1" t="n">
        <v>11</v>
      </c>
      <c r="D8177" s="1" t="s">
        <v>3845</v>
      </c>
      <c r="E8177" s="1" t="n">
        <v>1621</v>
      </c>
      <c r="F8177" s="1" t="s">
        <v>351</v>
      </c>
      <c r="I8177" s="1" t="n">
        <v>900347</v>
      </c>
      <c r="J8177" s="1" t="n">
        <v>31030</v>
      </c>
      <c r="K8177" s="1" t="n">
        <v>7891991014090</v>
      </c>
      <c r="L8177" s="1" t="s">
        <v>4779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7" t="n">
        <v>46216</v>
      </c>
      <c r="C8178" s="1" t="n">
        <v>11</v>
      </c>
      <c r="D8178" s="1" t="s">
        <v>3845</v>
      </c>
      <c r="E8178" s="1" t="n">
        <v>1621</v>
      </c>
      <c r="F8178" s="1" t="s">
        <v>351</v>
      </c>
      <c r="I8178" s="1" t="n">
        <v>900347</v>
      </c>
      <c r="J8178" s="1" t="n">
        <v>48553</v>
      </c>
      <c r="K8178" s="1" t="n">
        <v>7892840813444</v>
      </c>
      <c r="L8178" s="1" t="s">
        <v>4376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7" t="n">
        <v>46216</v>
      </c>
      <c r="C8179" s="1" t="n">
        <v>11</v>
      </c>
      <c r="D8179" s="1" t="s">
        <v>3845</v>
      </c>
      <c r="E8179" s="1" t="n">
        <v>1621</v>
      </c>
      <c r="F8179" s="1" t="s">
        <v>351</v>
      </c>
      <c r="I8179" s="1" t="n">
        <v>900347</v>
      </c>
      <c r="J8179" s="1" t="n">
        <v>54120</v>
      </c>
      <c r="K8179" s="1" t="n">
        <v>7892840820862</v>
      </c>
      <c r="L8179" s="1" t="s">
        <v>4377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7" t="n">
        <v>46216</v>
      </c>
      <c r="C8180" s="1" t="n">
        <v>11</v>
      </c>
      <c r="D8180" s="1" t="s">
        <v>3845</v>
      </c>
      <c r="E8180" s="1" t="n">
        <v>1621</v>
      </c>
      <c r="F8180" s="1" t="s">
        <v>351</v>
      </c>
      <c r="I8180" s="1" t="n">
        <v>900347</v>
      </c>
      <c r="J8180" s="1" t="n">
        <v>57246</v>
      </c>
      <c r="K8180" s="1" t="n">
        <v>7892840800406</v>
      </c>
      <c r="L8180" s="1" t="s">
        <v>5524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7" t="n">
        <v>46216</v>
      </c>
      <c r="C8181" s="1" t="n">
        <v>11</v>
      </c>
      <c r="D8181" s="1" t="s">
        <v>3845</v>
      </c>
      <c r="E8181" s="1" t="n">
        <v>1705</v>
      </c>
      <c r="F8181" s="1" t="s">
        <v>173</v>
      </c>
      <c r="I8181" s="1" t="n">
        <v>1197029</v>
      </c>
      <c r="J8181" s="1" t="n">
        <v>75573</v>
      </c>
      <c r="K8181" s="1" t="n">
        <v>7894900337006</v>
      </c>
      <c r="L8181" s="1" t="s">
        <v>6719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7" t="n">
        <v>46216</v>
      </c>
      <c r="C8182" s="1" t="n">
        <v>11</v>
      </c>
      <c r="D8182" s="1" t="s">
        <v>3845</v>
      </c>
      <c r="E8182" s="1" t="n">
        <v>1705</v>
      </c>
      <c r="F8182" s="1" t="s">
        <v>173</v>
      </c>
      <c r="I8182" s="1" t="n">
        <v>1197029</v>
      </c>
      <c r="J8182" s="1" t="n">
        <v>81716</v>
      </c>
      <c r="K8182" s="1" t="n">
        <v>897076002003</v>
      </c>
      <c r="L8182" s="1" t="s">
        <v>6720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7" t="n">
        <v>46216</v>
      </c>
      <c r="C8183" s="1" t="n">
        <v>11</v>
      </c>
      <c r="D8183" s="1" t="s">
        <v>3845</v>
      </c>
      <c r="E8183" s="1" t="n">
        <v>1705</v>
      </c>
      <c r="F8183" s="1" t="s">
        <v>173</v>
      </c>
      <c r="I8183" s="1" t="n">
        <v>1198018</v>
      </c>
      <c r="J8183" s="1" t="n">
        <v>102360</v>
      </c>
      <c r="K8183" s="1" t="n">
        <v>7894900593709</v>
      </c>
      <c r="L8183" s="1" t="s">
        <v>4471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7" t="n">
        <v>46216</v>
      </c>
      <c r="C8184" s="1" t="n">
        <v>11</v>
      </c>
      <c r="D8184" s="1" t="s">
        <v>3845</v>
      </c>
      <c r="E8184" s="1" t="n">
        <v>1705</v>
      </c>
      <c r="F8184" s="1" t="s">
        <v>173</v>
      </c>
      <c r="I8184" s="1" t="n">
        <v>1198018</v>
      </c>
      <c r="J8184" s="1" t="n">
        <v>102361</v>
      </c>
      <c r="K8184" s="1" t="n">
        <v>7894900573701</v>
      </c>
      <c r="L8184" s="1" t="s">
        <v>4472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7" t="n">
        <v>46216</v>
      </c>
      <c r="C8185" s="1" t="n">
        <v>11</v>
      </c>
      <c r="D8185" s="1" t="s">
        <v>3845</v>
      </c>
      <c r="E8185" s="1" t="n">
        <v>1705</v>
      </c>
      <c r="F8185" s="1" t="s">
        <v>173</v>
      </c>
      <c r="I8185" s="1" t="n">
        <v>1198018</v>
      </c>
      <c r="J8185" s="1" t="n">
        <v>102362</v>
      </c>
      <c r="K8185" s="1" t="n">
        <v>7894900583700</v>
      </c>
      <c r="L8185" s="1" t="s">
        <v>4473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7" t="n">
        <v>46216</v>
      </c>
      <c r="C8186" s="1" t="n">
        <v>11</v>
      </c>
      <c r="D8186" s="1" t="s">
        <v>3845</v>
      </c>
      <c r="E8186" s="1" t="n">
        <v>1705</v>
      </c>
      <c r="F8186" s="1" t="s">
        <v>173</v>
      </c>
      <c r="I8186" s="1" t="n">
        <v>1198018</v>
      </c>
      <c r="J8186" s="1" t="n">
        <v>102363</v>
      </c>
      <c r="K8186" s="1" t="n">
        <v>7894900563702</v>
      </c>
      <c r="L8186" s="1" t="s">
        <v>4474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7" t="n">
        <v>46216</v>
      </c>
      <c r="C8187" s="1" t="n">
        <v>11</v>
      </c>
      <c r="D8187" s="1" t="s">
        <v>3845</v>
      </c>
      <c r="E8187" s="1" t="n">
        <v>1705</v>
      </c>
      <c r="F8187" s="1" t="s">
        <v>173</v>
      </c>
      <c r="I8187" s="1" t="n">
        <v>1198018</v>
      </c>
      <c r="J8187" s="1" t="n">
        <v>103159</v>
      </c>
      <c r="K8187" s="1" t="n">
        <v>7894900050011</v>
      </c>
      <c r="L8187" s="1" t="s">
        <v>5533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7" t="n">
        <v>46216</v>
      </c>
      <c r="C8188" s="1" t="n">
        <v>11</v>
      </c>
      <c r="D8188" s="1" t="s">
        <v>3845</v>
      </c>
      <c r="E8188" s="1" t="n">
        <v>1705</v>
      </c>
      <c r="F8188" s="1" t="s">
        <v>173</v>
      </c>
      <c r="I8188" s="1" t="n">
        <v>1198018</v>
      </c>
      <c r="J8188" s="1" t="n">
        <v>103160</v>
      </c>
      <c r="K8188" s="1" t="n">
        <v>7894900030013</v>
      </c>
      <c r="L8188" s="1" t="s">
        <v>4504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7" t="n">
        <v>46216</v>
      </c>
      <c r="C8189" s="1" t="n">
        <v>11</v>
      </c>
      <c r="D8189" s="1" t="s">
        <v>3845</v>
      </c>
      <c r="E8189" s="1" t="n">
        <v>1705</v>
      </c>
      <c r="F8189" s="1" t="s">
        <v>173</v>
      </c>
      <c r="I8189" s="1" t="n">
        <v>1198018</v>
      </c>
      <c r="J8189" s="1" t="n">
        <v>104575</v>
      </c>
      <c r="K8189" s="1" t="n">
        <v>7898341430098</v>
      </c>
      <c r="L8189" s="1" t="s">
        <v>4476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7" t="n">
        <v>46216</v>
      </c>
      <c r="C8190" s="1" t="n">
        <v>11</v>
      </c>
      <c r="D8190" s="1" t="s">
        <v>3845</v>
      </c>
      <c r="E8190" s="1" t="n">
        <v>1705</v>
      </c>
      <c r="F8190" s="1" t="s">
        <v>173</v>
      </c>
      <c r="I8190" s="1" t="n">
        <v>1198018</v>
      </c>
      <c r="J8190" s="1" t="n">
        <v>104576</v>
      </c>
      <c r="K8190" s="1" t="n">
        <v>7898341430111</v>
      </c>
      <c r="L8190" s="1" t="s">
        <v>4477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7" t="n">
        <v>46216</v>
      </c>
      <c r="C8191" s="1" t="n">
        <v>11</v>
      </c>
      <c r="D8191" s="1" t="s">
        <v>3845</v>
      </c>
      <c r="E8191" s="1" t="n">
        <v>1705</v>
      </c>
      <c r="F8191" s="1" t="s">
        <v>173</v>
      </c>
      <c r="I8191" s="1" t="n">
        <v>1198018</v>
      </c>
      <c r="J8191" s="1" t="n">
        <v>26195</v>
      </c>
      <c r="K8191" s="1" t="n">
        <v>7894900010398</v>
      </c>
      <c r="L8191" s="1" t="s">
        <v>4483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7" t="n">
        <v>46216</v>
      </c>
      <c r="C8192" s="1" t="n">
        <v>11</v>
      </c>
      <c r="D8192" s="1" t="s">
        <v>3845</v>
      </c>
      <c r="E8192" s="1" t="n">
        <v>1705</v>
      </c>
      <c r="F8192" s="1" t="s">
        <v>173</v>
      </c>
      <c r="I8192" s="1" t="n">
        <v>1198018</v>
      </c>
      <c r="J8192" s="1" t="n">
        <v>27530</v>
      </c>
      <c r="K8192" s="1" t="n">
        <v>7894900700398</v>
      </c>
      <c r="L8192" s="1" t="s">
        <v>4484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7" t="n">
        <v>46216</v>
      </c>
      <c r="C8193" s="1" t="n">
        <v>11</v>
      </c>
      <c r="D8193" s="1" t="s">
        <v>3845</v>
      </c>
      <c r="E8193" s="1" t="n">
        <v>1705</v>
      </c>
      <c r="F8193" s="1" t="s">
        <v>173</v>
      </c>
      <c r="I8193" s="1" t="n">
        <v>1198018</v>
      </c>
      <c r="J8193" s="1" t="n">
        <v>37646</v>
      </c>
      <c r="K8193" s="1" t="n">
        <v>7894900087130</v>
      </c>
      <c r="L8193" s="1" t="s">
        <v>6447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7" t="n">
        <v>46216</v>
      </c>
      <c r="C8194" s="1" t="n">
        <v>11</v>
      </c>
      <c r="D8194" s="1" t="s">
        <v>3845</v>
      </c>
      <c r="E8194" s="1" t="n">
        <v>1705</v>
      </c>
      <c r="F8194" s="1" t="s">
        <v>173</v>
      </c>
      <c r="I8194" s="1" t="n">
        <v>1198018</v>
      </c>
      <c r="J8194" s="1" t="n">
        <v>37965</v>
      </c>
      <c r="K8194" s="1" t="n">
        <v>7894900087055</v>
      </c>
      <c r="L8194" s="1" t="s">
        <v>6449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7" t="n">
        <v>46216</v>
      </c>
      <c r="C8195" s="1" t="n">
        <v>11</v>
      </c>
      <c r="D8195" s="1" t="s">
        <v>3845</v>
      </c>
      <c r="E8195" s="1" t="n">
        <v>1705</v>
      </c>
      <c r="F8195" s="1" t="s">
        <v>173</v>
      </c>
      <c r="I8195" s="1" t="n">
        <v>1198018</v>
      </c>
      <c r="J8195" s="1" t="n">
        <v>45809</v>
      </c>
      <c r="K8195" s="1" t="n">
        <v>7896045505319</v>
      </c>
      <c r="L8195" s="1" t="s">
        <v>5781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7" t="n">
        <v>46216</v>
      </c>
      <c r="C8196" s="1" t="n">
        <v>11</v>
      </c>
      <c r="D8196" s="1" t="s">
        <v>3845</v>
      </c>
      <c r="E8196" s="1" t="n">
        <v>1705</v>
      </c>
      <c r="F8196" s="1" t="s">
        <v>173</v>
      </c>
      <c r="I8196" s="1" t="n">
        <v>1198018</v>
      </c>
      <c r="J8196" s="1" t="n">
        <v>79334</v>
      </c>
      <c r="K8196" s="1" t="n">
        <v>7894900531305</v>
      </c>
      <c r="L8196" s="1" t="s">
        <v>6296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7" t="n">
        <v>46216</v>
      </c>
      <c r="C8197" s="1" t="n">
        <v>11</v>
      </c>
      <c r="D8197" s="1" t="s">
        <v>3845</v>
      </c>
      <c r="E8197" s="1" t="n">
        <v>1705</v>
      </c>
      <c r="F8197" s="1" t="s">
        <v>173</v>
      </c>
      <c r="I8197" s="1" t="n">
        <v>1198018</v>
      </c>
      <c r="J8197" s="1" t="n">
        <v>79795</v>
      </c>
      <c r="K8197" s="1" t="n">
        <v>7894900530308</v>
      </c>
      <c r="L8197" s="1" t="s">
        <v>6297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7" t="n">
        <v>46216</v>
      </c>
      <c r="C8198" s="1" t="n">
        <v>11</v>
      </c>
      <c r="D8198" s="1" t="s">
        <v>3845</v>
      </c>
      <c r="E8198" s="1" t="n">
        <v>1705</v>
      </c>
      <c r="F8198" s="1" t="s">
        <v>173</v>
      </c>
      <c r="I8198" s="1" t="n">
        <v>1198018</v>
      </c>
      <c r="J8198" s="1" t="n">
        <v>80501</v>
      </c>
      <c r="K8198" s="1" t="n">
        <v>7894900087093</v>
      </c>
      <c r="L8198" s="1" t="s">
        <v>6450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7" t="n">
        <v>46216</v>
      </c>
      <c r="C8199" s="1" t="n">
        <v>11</v>
      </c>
      <c r="D8199" s="1" t="s">
        <v>3845</v>
      </c>
      <c r="E8199" s="1" t="n">
        <v>1608</v>
      </c>
      <c r="F8199" s="1" t="s">
        <v>75</v>
      </c>
      <c r="I8199" s="1" t="n">
        <v>1690878</v>
      </c>
      <c r="J8199" s="1" t="n">
        <v>40020</v>
      </c>
      <c r="K8199" s="1" t="n">
        <v>7891132110216</v>
      </c>
      <c r="L8199" s="1" t="s">
        <v>4642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7" t="n">
        <v>46216</v>
      </c>
      <c r="C8200" s="1" t="n">
        <v>11</v>
      </c>
      <c r="D8200" s="1" t="s">
        <v>3845</v>
      </c>
      <c r="E8200" s="1" t="n">
        <v>1608</v>
      </c>
      <c r="F8200" s="1" t="s">
        <v>75</v>
      </c>
      <c r="I8200" s="1" t="n">
        <v>1690878</v>
      </c>
      <c r="J8200" s="1" t="n">
        <v>101762</v>
      </c>
      <c r="K8200" s="1" t="n">
        <v>7891132000999</v>
      </c>
      <c r="L8200" s="1" t="s">
        <v>4646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7" t="n">
        <v>46216</v>
      </c>
      <c r="C8201" s="1" t="n">
        <v>11</v>
      </c>
      <c r="D8201" s="1" t="s">
        <v>3845</v>
      </c>
      <c r="E8201" s="1" t="n">
        <v>1608</v>
      </c>
      <c r="F8201" s="1" t="s">
        <v>75</v>
      </c>
      <c r="I8201" s="1" t="n">
        <v>1690878</v>
      </c>
      <c r="J8201" s="1" t="n">
        <v>102475</v>
      </c>
      <c r="K8201" s="1" t="n">
        <v>7891132019045</v>
      </c>
      <c r="L8201" s="1" t="s">
        <v>4647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7" t="n">
        <v>46216</v>
      </c>
      <c r="C8202" s="1" t="n">
        <v>11</v>
      </c>
      <c r="D8202" s="1" t="s">
        <v>3845</v>
      </c>
      <c r="E8202" s="1" t="n">
        <v>1608</v>
      </c>
      <c r="F8202" s="1" t="s">
        <v>75</v>
      </c>
      <c r="I8202" s="1" t="n">
        <v>1690878</v>
      </c>
      <c r="J8202" s="1" t="n">
        <v>102476</v>
      </c>
      <c r="K8202" s="1" t="n">
        <v>7891132019021</v>
      </c>
      <c r="L8202" s="1" t="s">
        <v>4648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7" t="n">
        <v>46216</v>
      </c>
      <c r="C8203" s="1" t="n">
        <v>11</v>
      </c>
      <c r="D8203" s="1" t="s">
        <v>3845</v>
      </c>
      <c r="E8203" s="1" t="n">
        <v>1608</v>
      </c>
      <c r="F8203" s="1" t="s">
        <v>75</v>
      </c>
      <c r="I8203" s="1" t="n">
        <v>1690878</v>
      </c>
      <c r="J8203" s="1" t="n">
        <v>102477</v>
      </c>
      <c r="K8203" s="1" t="n">
        <v>7891132019038</v>
      </c>
      <c r="L8203" s="1" t="s">
        <v>6721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7" t="n">
        <v>46216</v>
      </c>
      <c r="C8204" s="1" t="n">
        <v>11</v>
      </c>
      <c r="D8204" s="1" t="s">
        <v>3845</v>
      </c>
      <c r="E8204" s="1" t="n">
        <v>1608</v>
      </c>
      <c r="F8204" s="1" t="s">
        <v>75</v>
      </c>
      <c r="I8204" s="1" t="n">
        <v>1690878</v>
      </c>
      <c r="J8204" s="1" t="n">
        <v>102512</v>
      </c>
      <c r="K8204" s="1" t="n">
        <v>7891132019274</v>
      </c>
      <c r="L8204" s="1" t="s">
        <v>6722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7" t="n">
        <v>46216</v>
      </c>
      <c r="C8205" s="1" t="n">
        <v>11</v>
      </c>
      <c r="D8205" s="1" t="s">
        <v>3845</v>
      </c>
      <c r="E8205" s="1" t="n">
        <v>1608</v>
      </c>
      <c r="F8205" s="1" t="s">
        <v>75</v>
      </c>
      <c r="I8205" s="1" t="n">
        <v>1690878</v>
      </c>
      <c r="J8205" s="1" t="n">
        <v>102514</v>
      </c>
      <c r="K8205" s="1" t="n">
        <v>7891132019717</v>
      </c>
      <c r="L8205" s="1" t="s">
        <v>6723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7" t="n">
        <v>46216</v>
      </c>
      <c r="C8206" s="1" t="n">
        <v>11</v>
      </c>
      <c r="D8206" s="1" t="s">
        <v>3845</v>
      </c>
      <c r="E8206" s="1" t="n">
        <v>1608</v>
      </c>
      <c r="F8206" s="1" t="s">
        <v>75</v>
      </c>
      <c r="I8206" s="1" t="n">
        <v>1690878</v>
      </c>
      <c r="J8206" s="1" t="n">
        <v>102515</v>
      </c>
      <c r="K8206" s="1" t="n">
        <v>7891132001101</v>
      </c>
      <c r="L8206" s="1" t="s">
        <v>6724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7" t="n">
        <v>46216</v>
      </c>
      <c r="C8207" s="1" t="n">
        <v>11</v>
      </c>
      <c r="D8207" s="1" t="s">
        <v>3845</v>
      </c>
      <c r="E8207" s="1" t="n">
        <v>1608</v>
      </c>
      <c r="F8207" s="1" t="s">
        <v>75</v>
      </c>
      <c r="I8207" s="1" t="n">
        <v>1690878</v>
      </c>
      <c r="J8207" s="1" t="n">
        <v>102516</v>
      </c>
      <c r="K8207" s="1" t="n">
        <v>7891132019403</v>
      </c>
      <c r="L8207" s="1" t="s">
        <v>6725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7" t="n">
        <v>46216</v>
      </c>
      <c r="C8208" s="1" t="n">
        <v>11</v>
      </c>
      <c r="D8208" s="1" t="s">
        <v>3845</v>
      </c>
      <c r="E8208" s="1" t="n">
        <v>1608</v>
      </c>
      <c r="F8208" s="1" t="s">
        <v>75</v>
      </c>
      <c r="I8208" s="1" t="n">
        <v>1690878</v>
      </c>
      <c r="J8208" s="1" t="n">
        <v>102517</v>
      </c>
      <c r="K8208" s="1" t="n">
        <v>7891132019281</v>
      </c>
      <c r="L8208" s="1" t="s">
        <v>6726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7" t="n">
        <v>46216</v>
      </c>
      <c r="C8209" s="1" t="n">
        <v>11</v>
      </c>
      <c r="D8209" s="1" t="s">
        <v>3845</v>
      </c>
      <c r="E8209" s="1" t="n">
        <v>1608</v>
      </c>
      <c r="F8209" s="1" t="s">
        <v>75</v>
      </c>
      <c r="I8209" s="1" t="n">
        <v>1690878</v>
      </c>
      <c r="J8209" s="1" t="n">
        <v>102519</v>
      </c>
      <c r="K8209" s="1" t="n">
        <v>7891132019724</v>
      </c>
      <c r="L8209" s="1" t="s">
        <v>6727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7" t="n">
        <v>46216</v>
      </c>
      <c r="C8210" s="1" t="n">
        <v>11</v>
      </c>
      <c r="D8210" s="1" t="s">
        <v>3845</v>
      </c>
      <c r="E8210" s="1" t="n">
        <v>1608</v>
      </c>
      <c r="F8210" s="1" t="s">
        <v>75</v>
      </c>
      <c r="I8210" s="1" t="n">
        <v>1690878</v>
      </c>
      <c r="J8210" s="1" t="n">
        <v>104816</v>
      </c>
      <c r="K8210" s="1" t="n">
        <v>7891132000012</v>
      </c>
      <c r="L8210" s="1" t="s">
        <v>4649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7" t="n">
        <v>46216</v>
      </c>
      <c r="C8211" s="1" t="n">
        <v>11</v>
      </c>
      <c r="D8211" s="1" t="s">
        <v>3845</v>
      </c>
      <c r="E8211" s="1" t="n">
        <v>1608</v>
      </c>
      <c r="F8211" s="1" t="s">
        <v>75</v>
      </c>
      <c r="I8211" s="1" t="n">
        <v>1690878</v>
      </c>
      <c r="J8211" s="1" t="n">
        <v>108077</v>
      </c>
      <c r="K8211" s="1" t="n">
        <v>7891132001286</v>
      </c>
      <c r="L8211" s="1" t="s">
        <v>4650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7" t="n">
        <v>46216</v>
      </c>
      <c r="C8212" s="1" t="n">
        <v>11</v>
      </c>
      <c r="D8212" s="1" t="s">
        <v>3845</v>
      </c>
      <c r="E8212" s="1" t="n">
        <v>1608</v>
      </c>
      <c r="F8212" s="1" t="s">
        <v>75</v>
      </c>
      <c r="I8212" s="1" t="n">
        <v>1690878</v>
      </c>
      <c r="J8212" s="1" t="n">
        <v>19596</v>
      </c>
      <c r="K8212" s="1" t="n">
        <v>7891132007509</v>
      </c>
      <c r="L8212" s="1" t="s">
        <v>6728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7" t="n">
        <v>46216</v>
      </c>
      <c r="C8213" s="1" t="n">
        <v>11</v>
      </c>
      <c r="D8213" s="1" t="s">
        <v>3845</v>
      </c>
      <c r="E8213" s="1" t="n">
        <v>1608</v>
      </c>
      <c r="F8213" s="1" t="s">
        <v>75</v>
      </c>
      <c r="I8213" s="1" t="n">
        <v>1690878</v>
      </c>
      <c r="J8213" s="1" t="n">
        <v>19599</v>
      </c>
      <c r="K8213" s="1" t="n">
        <v>7891132010080</v>
      </c>
      <c r="L8213" s="1" t="s">
        <v>6729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7" t="n">
        <v>46216</v>
      </c>
      <c r="C8214" s="1" t="n">
        <v>11</v>
      </c>
      <c r="D8214" s="1" t="s">
        <v>3845</v>
      </c>
      <c r="E8214" s="1" t="n">
        <v>1608</v>
      </c>
      <c r="F8214" s="1" t="s">
        <v>75</v>
      </c>
      <c r="I8214" s="1" t="n">
        <v>1690878</v>
      </c>
      <c r="J8214" s="1" t="n">
        <v>19605</v>
      </c>
      <c r="K8214" s="1" t="n">
        <v>7891132008704</v>
      </c>
      <c r="L8214" s="1" t="s">
        <v>6730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7" t="n">
        <v>46216</v>
      </c>
      <c r="C8215" s="1" t="n">
        <v>11</v>
      </c>
      <c r="D8215" s="1" t="s">
        <v>3845</v>
      </c>
      <c r="E8215" s="1" t="n">
        <v>1608</v>
      </c>
      <c r="F8215" s="1" t="s">
        <v>75</v>
      </c>
      <c r="I8215" s="1" t="n">
        <v>1690878</v>
      </c>
      <c r="J8215" s="1" t="n">
        <v>20040</v>
      </c>
      <c r="K8215" s="1" t="n">
        <v>7891132008421</v>
      </c>
      <c r="L8215" s="1" t="s">
        <v>4651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7" t="n">
        <v>46216</v>
      </c>
      <c r="C8216" s="1" t="n">
        <v>11</v>
      </c>
      <c r="D8216" s="1" t="s">
        <v>3845</v>
      </c>
      <c r="E8216" s="1" t="n">
        <v>1608</v>
      </c>
      <c r="F8216" s="1" t="s">
        <v>75</v>
      </c>
      <c r="I8216" s="1" t="n">
        <v>1690878</v>
      </c>
      <c r="J8216" s="1" t="n">
        <v>20041</v>
      </c>
      <c r="K8216" s="1" t="n">
        <v>7891132008391</v>
      </c>
      <c r="L8216" s="1" t="s">
        <v>4652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7" t="n">
        <v>46216</v>
      </c>
      <c r="C8217" s="1" t="n">
        <v>11</v>
      </c>
      <c r="D8217" s="1" t="s">
        <v>3845</v>
      </c>
      <c r="E8217" s="1" t="n">
        <v>1608</v>
      </c>
      <c r="F8217" s="1" t="s">
        <v>75</v>
      </c>
      <c r="I8217" s="1" t="n">
        <v>1690878</v>
      </c>
      <c r="J8217" s="1" t="n">
        <v>21161</v>
      </c>
      <c r="K8217" s="1" t="n">
        <v>7891132080038</v>
      </c>
      <c r="L8217" s="1" t="s">
        <v>6731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7" t="n">
        <v>46216</v>
      </c>
      <c r="C8218" s="1" t="n">
        <v>11</v>
      </c>
      <c r="D8218" s="1" t="s">
        <v>3845</v>
      </c>
      <c r="E8218" s="1" t="n">
        <v>1608</v>
      </c>
      <c r="F8218" s="1" t="s">
        <v>75</v>
      </c>
      <c r="I8218" s="1" t="n">
        <v>1690878</v>
      </c>
      <c r="J8218" s="1" t="n">
        <v>21162</v>
      </c>
      <c r="K8218" s="1" t="n">
        <v>7891132009084</v>
      </c>
      <c r="L8218" s="1" t="s">
        <v>6732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7" t="n">
        <v>46216</v>
      </c>
      <c r="C8219" s="1" t="n">
        <v>11</v>
      </c>
      <c r="D8219" s="1" t="s">
        <v>3845</v>
      </c>
      <c r="E8219" s="1" t="n">
        <v>1608</v>
      </c>
      <c r="F8219" s="1" t="s">
        <v>75</v>
      </c>
      <c r="I8219" s="1" t="n">
        <v>1690878</v>
      </c>
      <c r="J8219" s="1" t="n">
        <v>21277</v>
      </c>
      <c r="K8219" s="1" t="n">
        <v>7891132008698</v>
      </c>
      <c r="L8219" s="1" t="s">
        <v>6733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7" t="n">
        <v>46216</v>
      </c>
      <c r="C8220" s="1" t="n">
        <v>11</v>
      </c>
      <c r="D8220" s="1" t="s">
        <v>3845</v>
      </c>
      <c r="E8220" s="1" t="n">
        <v>1608</v>
      </c>
      <c r="F8220" s="1" t="s">
        <v>75</v>
      </c>
      <c r="I8220" s="1" t="n">
        <v>1690878</v>
      </c>
      <c r="J8220" s="1" t="n">
        <v>26452</v>
      </c>
      <c r="K8220" s="1" t="n">
        <v>7891132009961</v>
      </c>
      <c r="L8220" s="1" t="s">
        <v>4653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7" t="n">
        <v>46216</v>
      </c>
      <c r="C8221" s="1" t="n">
        <v>11</v>
      </c>
      <c r="D8221" s="1" t="s">
        <v>3845</v>
      </c>
      <c r="E8221" s="1" t="n">
        <v>1608</v>
      </c>
      <c r="F8221" s="1" t="s">
        <v>75</v>
      </c>
      <c r="I8221" s="1" t="n">
        <v>1690878</v>
      </c>
      <c r="J8221" s="1" t="n">
        <v>28539</v>
      </c>
      <c r="K8221" s="1" t="n">
        <v>7891132082469</v>
      </c>
      <c r="L8221" s="1" t="s">
        <v>6734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7" t="n">
        <v>46216</v>
      </c>
      <c r="C8222" s="1" t="n">
        <v>11</v>
      </c>
      <c r="D8222" s="1" t="s">
        <v>3845</v>
      </c>
      <c r="E8222" s="1" t="n">
        <v>1608</v>
      </c>
      <c r="F8222" s="1" t="s">
        <v>75</v>
      </c>
      <c r="I8222" s="1" t="n">
        <v>1690878</v>
      </c>
      <c r="J8222" s="1" t="n">
        <v>28766</v>
      </c>
      <c r="K8222" s="1" t="n">
        <v>7891132083084</v>
      </c>
      <c r="L8222" s="1" t="s">
        <v>4654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7" t="n">
        <v>46216</v>
      </c>
      <c r="C8223" s="1" t="n">
        <v>11</v>
      </c>
      <c r="D8223" s="1" t="s">
        <v>3845</v>
      </c>
      <c r="E8223" s="1" t="n">
        <v>1608</v>
      </c>
      <c r="F8223" s="1" t="s">
        <v>75</v>
      </c>
      <c r="I8223" s="1" t="n">
        <v>1690878</v>
      </c>
      <c r="J8223" s="1" t="n">
        <v>29471</v>
      </c>
      <c r="K8223" s="1" t="n">
        <v>7891132009985</v>
      </c>
      <c r="L8223" s="1" t="s">
        <v>6735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7" t="n">
        <v>46216</v>
      </c>
      <c r="C8224" s="1" t="n">
        <v>11</v>
      </c>
      <c r="D8224" s="1" t="s">
        <v>3845</v>
      </c>
      <c r="E8224" s="1" t="n">
        <v>1608</v>
      </c>
      <c r="F8224" s="1" t="s">
        <v>75</v>
      </c>
      <c r="I8224" s="1" t="n">
        <v>1690878</v>
      </c>
      <c r="J8224" s="1" t="n">
        <v>29476</v>
      </c>
      <c r="K8224" s="1" t="n">
        <v>7891132009626</v>
      </c>
      <c r="L8224" s="1" t="s">
        <v>6736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7" t="n">
        <v>46216</v>
      </c>
      <c r="C8225" s="1" t="n">
        <v>11</v>
      </c>
      <c r="D8225" s="1" t="s">
        <v>3845</v>
      </c>
      <c r="E8225" s="1" t="n">
        <v>1608</v>
      </c>
      <c r="F8225" s="1" t="s">
        <v>75</v>
      </c>
      <c r="I8225" s="1" t="n">
        <v>1690878</v>
      </c>
      <c r="J8225" s="1" t="n">
        <v>35876</v>
      </c>
      <c r="K8225" s="1" t="n">
        <v>7891132082520</v>
      </c>
      <c r="L8225" s="1" t="s">
        <v>4656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7" t="n">
        <v>46216</v>
      </c>
      <c r="C8226" s="1" t="n">
        <v>11</v>
      </c>
      <c r="D8226" s="1" t="s">
        <v>3845</v>
      </c>
      <c r="E8226" s="1" t="n">
        <v>1608</v>
      </c>
      <c r="F8226" s="1" t="s">
        <v>75</v>
      </c>
      <c r="I8226" s="1" t="n">
        <v>1690878</v>
      </c>
      <c r="J8226" s="1" t="n">
        <v>35877</v>
      </c>
      <c r="K8226" s="1" t="n">
        <v>7891132082445</v>
      </c>
      <c r="L8226" s="1" t="s">
        <v>6737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7" t="n">
        <v>46216</v>
      </c>
      <c r="C8227" s="1" t="n">
        <v>11</v>
      </c>
      <c r="D8227" s="1" t="s">
        <v>3845</v>
      </c>
      <c r="E8227" s="1" t="n">
        <v>1608</v>
      </c>
      <c r="F8227" s="1" t="s">
        <v>75</v>
      </c>
      <c r="I8227" s="1" t="n">
        <v>1690878</v>
      </c>
      <c r="J8227" s="1" t="n">
        <v>36696</v>
      </c>
      <c r="K8227" s="1" t="n">
        <v>7891132082261</v>
      </c>
      <c r="L8227" s="1" t="s">
        <v>4657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7" t="n">
        <v>46216</v>
      </c>
      <c r="C8228" s="1" t="n">
        <v>11</v>
      </c>
      <c r="D8228" s="1" t="s">
        <v>3845</v>
      </c>
      <c r="E8228" s="1" t="n">
        <v>1608</v>
      </c>
      <c r="F8228" s="1" t="s">
        <v>75</v>
      </c>
      <c r="I8228" s="1" t="n">
        <v>1690878</v>
      </c>
      <c r="J8228" s="1" t="n">
        <v>36697</v>
      </c>
      <c r="K8228" s="1" t="n">
        <v>7891132082360</v>
      </c>
      <c r="L8228" s="1" t="s">
        <v>4658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7" t="n">
        <v>46216</v>
      </c>
      <c r="C8229" s="1" t="n">
        <v>11</v>
      </c>
      <c r="D8229" s="1" t="s">
        <v>3845</v>
      </c>
      <c r="E8229" s="1" t="n">
        <v>1608</v>
      </c>
      <c r="F8229" s="1" t="s">
        <v>75</v>
      </c>
      <c r="I8229" s="1" t="n">
        <v>1690878</v>
      </c>
      <c r="J8229" s="1" t="n">
        <v>36698</v>
      </c>
      <c r="K8229" s="1" t="n">
        <v>7891132082322</v>
      </c>
      <c r="L8229" s="1" t="s">
        <v>4659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7" t="n">
        <v>46216</v>
      </c>
      <c r="C8230" s="1" t="n">
        <v>11</v>
      </c>
      <c r="D8230" s="1" t="s">
        <v>3845</v>
      </c>
      <c r="E8230" s="1" t="n">
        <v>1608</v>
      </c>
      <c r="F8230" s="1" t="s">
        <v>75</v>
      </c>
      <c r="I8230" s="1" t="n">
        <v>1690878</v>
      </c>
      <c r="J8230" s="1" t="n">
        <v>36699</v>
      </c>
      <c r="K8230" s="1" t="n">
        <v>7891132082483</v>
      </c>
      <c r="L8230" s="1" t="s">
        <v>4660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7" t="n">
        <v>46216</v>
      </c>
      <c r="C8231" s="1" t="n">
        <v>11</v>
      </c>
      <c r="D8231" s="1" t="s">
        <v>3845</v>
      </c>
      <c r="E8231" s="1" t="n">
        <v>1608</v>
      </c>
      <c r="F8231" s="1" t="s">
        <v>75</v>
      </c>
      <c r="I8231" s="1" t="n">
        <v>1690878</v>
      </c>
      <c r="J8231" s="1" t="n">
        <v>36702</v>
      </c>
      <c r="K8231" s="1" t="n">
        <v>7891132082407</v>
      </c>
      <c r="L8231" s="1" t="s">
        <v>4662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7" t="n">
        <v>46216</v>
      </c>
      <c r="C8232" s="1" t="n">
        <v>11</v>
      </c>
      <c r="D8232" s="1" t="s">
        <v>3845</v>
      </c>
      <c r="E8232" s="1" t="n">
        <v>1608</v>
      </c>
      <c r="F8232" s="1" t="s">
        <v>75</v>
      </c>
      <c r="I8232" s="1" t="n">
        <v>1690878</v>
      </c>
      <c r="J8232" s="1" t="n">
        <v>38644</v>
      </c>
      <c r="K8232" s="1" t="n">
        <v>7891132083015</v>
      </c>
      <c r="L8232" s="1" t="s">
        <v>6738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7" t="n">
        <v>46216</v>
      </c>
      <c r="C8233" s="1" t="n">
        <v>11</v>
      </c>
      <c r="D8233" s="1" t="s">
        <v>3845</v>
      </c>
      <c r="E8233" s="1" t="n">
        <v>1608</v>
      </c>
      <c r="F8233" s="1" t="s">
        <v>75</v>
      </c>
      <c r="I8233" s="1" t="n">
        <v>1690878</v>
      </c>
      <c r="J8233" s="1" t="n">
        <v>38645</v>
      </c>
      <c r="K8233" s="1" t="n">
        <v>7891132083008</v>
      </c>
      <c r="L8233" s="1" t="s">
        <v>6739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7" t="n">
        <v>46216</v>
      </c>
      <c r="C8234" s="1" t="n">
        <v>11</v>
      </c>
      <c r="D8234" s="1" t="s">
        <v>3845</v>
      </c>
      <c r="E8234" s="1" t="n">
        <v>1608</v>
      </c>
      <c r="F8234" s="1" t="s">
        <v>75</v>
      </c>
      <c r="I8234" s="1" t="n">
        <v>1690878</v>
      </c>
      <c r="J8234" s="1" t="n">
        <v>40449</v>
      </c>
      <c r="K8234" s="1" t="n">
        <v>7891132110186</v>
      </c>
      <c r="L8234" s="1" t="s">
        <v>4664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7" t="n">
        <v>46216</v>
      </c>
      <c r="C8235" s="1" t="n">
        <v>11</v>
      </c>
      <c r="D8235" s="1" t="s">
        <v>3845</v>
      </c>
      <c r="E8235" s="1" t="n">
        <v>1608</v>
      </c>
      <c r="F8235" s="1" t="s">
        <v>75</v>
      </c>
      <c r="I8235" s="1" t="n">
        <v>1690878</v>
      </c>
      <c r="J8235" s="1" t="n">
        <v>41038</v>
      </c>
      <c r="K8235" s="1" t="n">
        <v>7891132110223</v>
      </c>
      <c r="L8235" s="1" t="s">
        <v>4665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7" t="n">
        <v>46216</v>
      </c>
      <c r="C8236" s="1" t="n">
        <v>11</v>
      </c>
      <c r="D8236" s="1" t="s">
        <v>3845</v>
      </c>
      <c r="E8236" s="1" t="n">
        <v>1608</v>
      </c>
      <c r="F8236" s="1" t="s">
        <v>75</v>
      </c>
      <c r="I8236" s="1" t="n">
        <v>1690878</v>
      </c>
      <c r="J8236" s="1" t="n">
        <v>41039</v>
      </c>
      <c r="K8236" s="1" t="n">
        <v>7891132110261</v>
      </c>
      <c r="L8236" s="1" t="s">
        <v>4666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7" t="n">
        <v>46216</v>
      </c>
      <c r="C8237" s="1" t="n">
        <v>11</v>
      </c>
      <c r="D8237" s="1" t="s">
        <v>3845</v>
      </c>
      <c r="E8237" s="1" t="n">
        <v>1608</v>
      </c>
      <c r="F8237" s="1" t="s">
        <v>75</v>
      </c>
      <c r="I8237" s="1" t="n">
        <v>1690878</v>
      </c>
      <c r="J8237" s="1" t="n">
        <v>41449</v>
      </c>
      <c r="K8237" s="1" t="n">
        <v>7891132110247</v>
      </c>
      <c r="L8237" s="1" t="s">
        <v>4667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7" t="n">
        <v>46216</v>
      </c>
      <c r="C8238" s="1" t="n">
        <v>11</v>
      </c>
      <c r="D8238" s="1" t="s">
        <v>3845</v>
      </c>
      <c r="E8238" s="1" t="n">
        <v>1608</v>
      </c>
      <c r="F8238" s="1" t="s">
        <v>75</v>
      </c>
      <c r="I8238" s="1" t="n">
        <v>1690878</v>
      </c>
      <c r="J8238" s="1" t="n">
        <v>42793</v>
      </c>
      <c r="K8238" s="1" t="n">
        <v>7891132110230</v>
      </c>
      <c r="L8238" s="1" t="s">
        <v>4668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7" t="n">
        <v>46216</v>
      </c>
      <c r="C8239" s="1" t="n">
        <v>11</v>
      </c>
      <c r="D8239" s="1" t="s">
        <v>3845</v>
      </c>
      <c r="E8239" s="1" t="n">
        <v>1608</v>
      </c>
      <c r="F8239" s="1" t="s">
        <v>75</v>
      </c>
      <c r="I8239" s="1" t="n">
        <v>1690878</v>
      </c>
      <c r="J8239" s="1" t="n">
        <v>43048</v>
      </c>
      <c r="K8239" s="1" t="n">
        <v>7891132110193</v>
      </c>
      <c r="L8239" s="1" t="s">
        <v>6740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7" t="n">
        <v>46216</v>
      </c>
      <c r="C8240" s="1" t="n">
        <v>11</v>
      </c>
      <c r="D8240" s="1" t="s">
        <v>3845</v>
      </c>
      <c r="E8240" s="1" t="n">
        <v>1608</v>
      </c>
      <c r="F8240" s="1" t="s">
        <v>75</v>
      </c>
      <c r="I8240" s="1" t="n">
        <v>1690878</v>
      </c>
      <c r="J8240" s="1" t="n">
        <v>44753</v>
      </c>
      <c r="K8240" s="1" t="n">
        <v>7891132083022</v>
      </c>
      <c r="L8240" s="1" t="s">
        <v>6741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7" t="n">
        <v>46216</v>
      </c>
      <c r="C8241" s="1" t="n">
        <v>11</v>
      </c>
      <c r="D8241" s="1" t="s">
        <v>3845</v>
      </c>
      <c r="E8241" s="1" t="n">
        <v>1608</v>
      </c>
      <c r="F8241" s="1" t="s">
        <v>75</v>
      </c>
      <c r="I8241" s="1" t="n">
        <v>1690878</v>
      </c>
      <c r="J8241" s="1" t="n">
        <v>51157</v>
      </c>
      <c r="K8241" s="1" t="n">
        <v>7891079013847</v>
      </c>
      <c r="L8241" s="1" t="s">
        <v>6742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7" t="n">
        <v>46216</v>
      </c>
      <c r="C8242" s="1" t="n">
        <v>11</v>
      </c>
      <c r="D8242" s="1" t="s">
        <v>3845</v>
      </c>
      <c r="E8242" s="1" t="n">
        <v>1608</v>
      </c>
      <c r="F8242" s="1" t="s">
        <v>75</v>
      </c>
      <c r="I8242" s="1" t="n">
        <v>1690878</v>
      </c>
      <c r="J8242" s="1" t="n">
        <v>51165</v>
      </c>
      <c r="K8242" s="1" t="n">
        <v>7891079013861</v>
      </c>
      <c r="L8242" s="1" t="s">
        <v>6743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7" t="n">
        <v>46216</v>
      </c>
      <c r="C8243" s="1" t="n">
        <v>11</v>
      </c>
      <c r="D8243" s="1" t="s">
        <v>3845</v>
      </c>
      <c r="E8243" s="1" t="n">
        <v>1608</v>
      </c>
      <c r="F8243" s="1" t="s">
        <v>75</v>
      </c>
      <c r="I8243" s="1" t="n">
        <v>1690878</v>
      </c>
      <c r="J8243" s="1" t="n">
        <v>63145</v>
      </c>
      <c r="K8243" s="1" t="n">
        <v>7891132165209</v>
      </c>
      <c r="L8243" s="1" t="s">
        <v>6726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7" t="n">
        <v>46216</v>
      </c>
      <c r="C8244" s="1" t="n">
        <v>11</v>
      </c>
      <c r="D8244" s="1" t="s">
        <v>3845</v>
      </c>
      <c r="E8244" s="1" t="n">
        <v>1608</v>
      </c>
      <c r="F8244" s="1" t="s">
        <v>75</v>
      </c>
      <c r="I8244" s="1" t="n">
        <v>1690878</v>
      </c>
      <c r="J8244" s="1" t="n">
        <v>68691</v>
      </c>
      <c r="K8244" s="1" t="n">
        <v>7891079014172</v>
      </c>
      <c r="L8244" s="1" t="s">
        <v>6744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7" t="n">
        <v>46216</v>
      </c>
      <c r="C8245" s="1" t="n">
        <v>11</v>
      </c>
      <c r="D8245" s="1" t="s">
        <v>3845</v>
      </c>
      <c r="E8245" s="1" t="n">
        <v>1608</v>
      </c>
      <c r="F8245" s="1" t="s">
        <v>75</v>
      </c>
      <c r="I8245" s="1" t="n">
        <v>1690878</v>
      </c>
      <c r="J8245" s="1" t="n">
        <v>75546</v>
      </c>
      <c r="K8245" s="1" t="n">
        <v>7891132165926</v>
      </c>
      <c r="L8245" s="1" t="s">
        <v>4668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7" t="n">
        <v>46216</v>
      </c>
      <c r="C8246" s="1" t="n">
        <v>11</v>
      </c>
      <c r="D8246" s="1" t="s">
        <v>3845</v>
      </c>
      <c r="E8246" s="1" t="n">
        <v>1608</v>
      </c>
      <c r="F8246" s="1" t="s">
        <v>75</v>
      </c>
      <c r="I8246" s="1" t="n">
        <v>1690878</v>
      </c>
      <c r="J8246" s="1" t="n">
        <v>75547</v>
      </c>
      <c r="K8246" s="1" t="n">
        <v>7891132165575</v>
      </c>
      <c r="L8246" s="1" t="s">
        <v>6745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7" t="n">
        <v>46216</v>
      </c>
      <c r="C8247" s="1" t="n">
        <v>11</v>
      </c>
      <c r="D8247" s="1" t="s">
        <v>3845</v>
      </c>
      <c r="E8247" s="1" t="n">
        <v>1608</v>
      </c>
      <c r="F8247" s="1" t="s">
        <v>75</v>
      </c>
      <c r="I8247" s="1" t="n">
        <v>1690976</v>
      </c>
      <c r="J8247" s="1" t="n">
        <v>104454</v>
      </c>
      <c r="K8247" s="1" t="n">
        <v>7892840142124</v>
      </c>
      <c r="L8247" s="1" t="s">
        <v>4171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7" t="n">
        <v>46216</v>
      </c>
      <c r="C8248" s="1" t="n">
        <v>11</v>
      </c>
      <c r="D8248" s="1" t="s">
        <v>3845</v>
      </c>
      <c r="E8248" s="1" t="n">
        <v>1608</v>
      </c>
      <c r="F8248" s="1" t="s">
        <v>75</v>
      </c>
      <c r="I8248" s="1" t="n">
        <v>1690976</v>
      </c>
      <c r="J8248" s="1" t="n">
        <v>32248</v>
      </c>
      <c r="K8248" s="1" t="n">
        <v>7892840815271</v>
      </c>
      <c r="L8248" s="1" t="s">
        <v>6746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7" t="n">
        <v>46216</v>
      </c>
      <c r="C8249" s="1" t="n">
        <v>11</v>
      </c>
      <c r="D8249" s="1" t="s">
        <v>3845</v>
      </c>
      <c r="E8249" s="1" t="n">
        <v>1608</v>
      </c>
      <c r="F8249" s="1" t="s">
        <v>75</v>
      </c>
      <c r="I8249" s="1" t="n">
        <v>1690976</v>
      </c>
      <c r="J8249" s="1" t="n">
        <v>32249</v>
      </c>
      <c r="K8249" s="1" t="n">
        <v>7892840815752</v>
      </c>
      <c r="L8249" s="1" t="s">
        <v>4172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7" t="n">
        <v>46216</v>
      </c>
      <c r="C8250" s="1" t="n">
        <v>11</v>
      </c>
      <c r="D8250" s="1" t="s">
        <v>3845</v>
      </c>
      <c r="E8250" s="1" t="n">
        <v>1608</v>
      </c>
      <c r="F8250" s="1" t="s">
        <v>75</v>
      </c>
      <c r="I8250" s="1" t="n">
        <v>1690976</v>
      </c>
      <c r="J8250" s="1" t="n">
        <v>32648</v>
      </c>
      <c r="K8250" s="1" t="n">
        <v>7892840815769</v>
      </c>
      <c r="L8250" s="1" t="s">
        <v>4173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7" t="n">
        <v>46216</v>
      </c>
      <c r="C8251" s="1" t="n">
        <v>11</v>
      </c>
      <c r="D8251" s="1" t="s">
        <v>3845</v>
      </c>
      <c r="E8251" s="1" t="n">
        <v>1608</v>
      </c>
      <c r="F8251" s="1" t="s">
        <v>75</v>
      </c>
      <c r="I8251" s="1" t="n">
        <v>1690976</v>
      </c>
      <c r="J8251" s="1" t="n">
        <v>36474</v>
      </c>
      <c r="K8251" s="1" t="n">
        <v>7892840815745</v>
      </c>
      <c r="L8251" s="1" t="s">
        <v>4174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7" t="n">
        <v>46216</v>
      </c>
      <c r="C8252" s="1" t="n">
        <v>11</v>
      </c>
      <c r="D8252" s="1" t="s">
        <v>3845</v>
      </c>
      <c r="E8252" s="1" t="n">
        <v>1608</v>
      </c>
      <c r="F8252" s="1" t="s">
        <v>75</v>
      </c>
      <c r="I8252" s="1" t="n">
        <v>1690976</v>
      </c>
      <c r="J8252" s="1" t="n">
        <v>42694</v>
      </c>
      <c r="K8252" s="1" t="n">
        <v>7892840814724</v>
      </c>
      <c r="L8252" s="1" t="s">
        <v>4176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7" t="n">
        <v>46216</v>
      </c>
      <c r="C8253" s="1" t="n">
        <v>11</v>
      </c>
      <c r="D8253" s="1" t="s">
        <v>3845</v>
      </c>
      <c r="E8253" s="1" t="n">
        <v>1608</v>
      </c>
      <c r="F8253" s="1" t="s">
        <v>75</v>
      </c>
      <c r="I8253" s="1" t="n">
        <v>1690976</v>
      </c>
      <c r="J8253" s="1" t="n">
        <v>65341</v>
      </c>
      <c r="K8253" s="1" t="n">
        <v>7892840822309</v>
      </c>
      <c r="L8253" s="1" t="s">
        <v>4829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7" t="n">
        <v>46216</v>
      </c>
      <c r="C8254" s="1" t="n">
        <v>11</v>
      </c>
      <c r="D8254" s="1" t="s">
        <v>3845</v>
      </c>
      <c r="E8254" s="1" t="n">
        <v>1608</v>
      </c>
      <c r="F8254" s="1" t="s">
        <v>75</v>
      </c>
      <c r="I8254" s="1" t="n">
        <v>1690976</v>
      </c>
      <c r="J8254" s="1" t="n">
        <v>65342</v>
      </c>
      <c r="K8254" s="1" t="n">
        <v>7892840822446</v>
      </c>
      <c r="L8254" s="1" t="s">
        <v>4186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7" t="n">
        <v>46216</v>
      </c>
      <c r="C8255" s="1" t="n">
        <v>11</v>
      </c>
      <c r="D8255" s="1" t="s">
        <v>3845</v>
      </c>
      <c r="E8255" s="1" t="n">
        <v>1608</v>
      </c>
      <c r="F8255" s="1" t="s">
        <v>75</v>
      </c>
      <c r="I8255" s="1" t="n">
        <v>1690976</v>
      </c>
      <c r="J8255" s="1" t="n">
        <v>65383</v>
      </c>
      <c r="K8255" s="1" t="n">
        <v>7892840822859</v>
      </c>
      <c r="L8255" s="1" t="s">
        <v>6298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7" t="n">
        <v>46216</v>
      </c>
      <c r="C8256" s="1" t="n">
        <v>11</v>
      </c>
      <c r="D8256" s="1" t="s">
        <v>3845</v>
      </c>
      <c r="E8256" s="1" t="n">
        <v>1608</v>
      </c>
      <c r="F8256" s="1" t="s">
        <v>75</v>
      </c>
      <c r="I8256" s="1" t="n">
        <v>1690976</v>
      </c>
      <c r="J8256" s="1" t="n">
        <v>65597</v>
      </c>
      <c r="K8256" s="1" t="n">
        <v>7892840822736</v>
      </c>
      <c r="L8256" s="1" t="s">
        <v>4179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7" t="n">
        <v>46216</v>
      </c>
      <c r="C8257" s="1" t="n">
        <v>11</v>
      </c>
      <c r="D8257" s="1" t="s">
        <v>3845</v>
      </c>
      <c r="E8257" s="1" t="n">
        <v>1608</v>
      </c>
      <c r="F8257" s="1" t="s">
        <v>75</v>
      </c>
      <c r="I8257" s="1" t="n">
        <v>1690976</v>
      </c>
      <c r="J8257" s="1" t="n">
        <v>65598</v>
      </c>
      <c r="K8257" s="1" t="n">
        <v>7892840822361</v>
      </c>
      <c r="L8257" s="1" t="s">
        <v>4180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7" t="n">
        <v>46216</v>
      </c>
      <c r="C8258" s="1" t="n">
        <v>11</v>
      </c>
      <c r="D8258" s="1" t="s">
        <v>3845</v>
      </c>
      <c r="E8258" s="1" t="n">
        <v>1608</v>
      </c>
      <c r="F8258" s="1" t="s">
        <v>75</v>
      </c>
      <c r="I8258" s="1" t="n">
        <v>1690976</v>
      </c>
      <c r="J8258" s="1" t="n">
        <v>65601</v>
      </c>
      <c r="K8258" s="1" t="n">
        <v>7892840822903</v>
      </c>
      <c r="L8258" s="1" t="s">
        <v>6298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7" t="n">
        <v>46216</v>
      </c>
      <c r="C8259" s="1" t="n">
        <v>11</v>
      </c>
      <c r="D8259" s="1" t="s">
        <v>3845</v>
      </c>
      <c r="E8259" s="1" t="n">
        <v>1608</v>
      </c>
      <c r="F8259" s="1" t="s">
        <v>75</v>
      </c>
      <c r="I8259" s="1" t="n">
        <v>1690976</v>
      </c>
      <c r="J8259" s="1" t="n">
        <v>65725</v>
      </c>
      <c r="K8259" s="1" t="n">
        <v>7892840822866</v>
      </c>
      <c r="L8259" s="1" t="s">
        <v>4835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7" t="n">
        <v>46216</v>
      </c>
      <c r="C8260" s="1" t="n">
        <v>11</v>
      </c>
      <c r="D8260" s="1" t="s">
        <v>3845</v>
      </c>
      <c r="E8260" s="1" t="n">
        <v>1608</v>
      </c>
      <c r="F8260" s="1" t="s">
        <v>75</v>
      </c>
      <c r="I8260" s="1" t="n">
        <v>1690976</v>
      </c>
      <c r="J8260" s="1" t="n">
        <v>65734</v>
      </c>
      <c r="K8260" s="1" t="n">
        <v>7892840823047</v>
      </c>
      <c r="L8260" s="1" t="s">
        <v>5363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7" t="n">
        <v>46216</v>
      </c>
      <c r="C8261" s="1" t="n">
        <v>11</v>
      </c>
      <c r="D8261" s="1" t="s">
        <v>3845</v>
      </c>
      <c r="E8261" s="1" t="n">
        <v>1608</v>
      </c>
      <c r="F8261" s="1" t="s">
        <v>75</v>
      </c>
      <c r="I8261" s="1" t="n">
        <v>1690976</v>
      </c>
      <c r="J8261" s="1" t="n">
        <v>65736</v>
      </c>
      <c r="K8261" s="1" t="n">
        <v>7892840823054</v>
      </c>
      <c r="L8261" s="1" t="s">
        <v>4181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7" t="n">
        <v>46216</v>
      </c>
      <c r="C8262" s="1" t="n">
        <v>11</v>
      </c>
      <c r="D8262" s="1" t="s">
        <v>3845</v>
      </c>
      <c r="E8262" s="1" t="n">
        <v>1608</v>
      </c>
      <c r="F8262" s="1" t="s">
        <v>75</v>
      </c>
      <c r="I8262" s="1" t="n">
        <v>1690976</v>
      </c>
      <c r="J8262" s="1" t="n">
        <v>65799</v>
      </c>
      <c r="K8262" s="1" t="n">
        <v>7892840822385</v>
      </c>
      <c r="L8262" s="1" t="s">
        <v>5364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7" t="n">
        <v>46216</v>
      </c>
      <c r="C8263" s="1" t="n">
        <v>11</v>
      </c>
      <c r="D8263" s="1" t="s">
        <v>3845</v>
      </c>
      <c r="E8263" s="1" t="n">
        <v>1608</v>
      </c>
      <c r="F8263" s="1" t="s">
        <v>75</v>
      </c>
      <c r="I8263" s="1" t="n">
        <v>1690976</v>
      </c>
      <c r="J8263" s="1" t="n">
        <v>65800</v>
      </c>
      <c r="K8263" s="1" t="n">
        <v>7892840822910</v>
      </c>
      <c r="L8263" s="1" t="s">
        <v>4835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7" t="n">
        <v>46216</v>
      </c>
      <c r="C8264" s="1" t="n">
        <v>11</v>
      </c>
      <c r="D8264" s="1" t="s">
        <v>3845</v>
      </c>
      <c r="E8264" s="1" t="n">
        <v>1608</v>
      </c>
      <c r="F8264" s="1" t="s">
        <v>75</v>
      </c>
      <c r="I8264" s="1" t="n">
        <v>1690976</v>
      </c>
      <c r="J8264" s="1" t="n">
        <v>65966</v>
      </c>
      <c r="K8264" s="1" t="n">
        <v>7892840822521</v>
      </c>
      <c r="L8264" s="1" t="s">
        <v>4184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7" t="n">
        <v>46216</v>
      </c>
      <c r="C8265" s="1" t="n">
        <v>11</v>
      </c>
      <c r="D8265" s="1" t="s">
        <v>3845</v>
      </c>
      <c r="E8265" s="1" t="n">
        <v>1608</v>
      </c>
      <c r="F8265" s="1" t="s">
        <v>75</v>
      </c>
      <c r="I8265" s="1" t="n">
        <v>1690976</v>
      </c>
      <c r="J8265" s="1" t="n">
        <v>66000</v>
      </c>
      <c r="K8265" s="1" t="n">
        <v>7892840822484</v>
      </c>
      <c r="L8265" s="1" t="s">
        <v>6747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7" t="n">
        <v>46216</v>
      </c>
      <c r="C8266" s="1" t="n">
        <v>11</v>
      </c>
      <c r="D8266" s="1" t="s">
        <v>3845</v>
      </c>
      <c r="E8266" s="1" t="n">
        <v>1608</v>
      </c>
      <c r="F8266" s="1" t="s">
        <v>75</v>
      </c>
      <c r="I8266" s="1" t="n">
        <v>1690976</v>
      </c>
      <c r="J8266" s="1" t="n">
        <v>66002</v>
      </c>
      <c r="K8266" s="1" t="n">
        <v>7892840823481</v>
      </c>
      <c r="L8266" s="1" t="s">
        <v>4832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7" t="n">
        <v>46216</v>
      </c>
      <c r="C8267" s="1" t="n">
        <v>11</v>
      </c>
      <c r="D8267" s="1" t="s">
        <v>3845</v>
      </c>
      <c r="E8267" s="1" t="n">
        <v>1608</v>
      </c>
      <c r="F8267" s="1" t="s">
        <v>75</v>
      </c>
      <c r="I8267" s="1" t="n">
        <v>1690976</v>
      </c>
      <c r="J8267" s="1" t="n">
        <v>66252</v>
      </c>
      <c r="K8267" s="1" t="n">
        <v>7892840822392</v>
      </c>
      <c r="L8267" s="1" t="s">
        <v>6748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7" t="n">
        <v>46216</v>
      </c>
      <c r="C8268" s="1" t="n">
        <v>11</v>
      </c>
      <c r="D8268" s="1" t="s">
        <v>3845</v>
      </c>
      <c r="E8268" s="1" t="n">
        <v>1608</v>
      </c>
      <c r="F8268" s="1" t="s">
        <v>75</v>
      </c>
      <c r="I8268" s="1" t="n">
        <v>1690976</v>
      </c>
      <c r="J8268" s="1" t="n">
        <v>66366</v>
      </c>
      <c r="K8268" s="1" t="n">
        <v>7892840822378</v>
      </c>
      <c r="L8268" s="1" t="s">
        <v>4833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7" t="n">
        <v>46216</v>
      </c>
      <c r="C8269" s="1" t="n">
        <v>11</v>
      </c>
      <c r="D8269" s="1" t="s">
        <v>3845</v>
      </c>
      <c r="E8269" s="1" t="n">
        <v>1608</v>
      </c>
      <c r="F8269" s="1" t="s">
        <v>75</v>
      </c>
      <c r="I8269" s="1" t="n">
        <v>1690976</v>
      </c>
      <c r="J8269" s="1" t="n">
        <v>66584</v>
      </c>
      <c r="K8269" s="1" t="n">
        <v>7892840822453</v>
      </c>
      <c r="L8269" s="1" t="s">
        <v>6749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7" t="n">
        <v>46216</v>
      </c>
      <c r="C8270" s="1" t="n">
        <v>11</v>
      </c>
      <c r="D8270" s="1" t="s">
        <v>3845</v>
      </c>
      <c r="E8270" s="1" t="n">
        <v>1608</v>
      </c>
      <c r="F8270" s="1" t="s">
        <v>75</v>
      </c>
      <c r="I8270" s="1" t="n">
        <v>1690976</v>
      </c>
      <c r="J8270" s="1" t="n">
        <v>66764</v>
      </c>
      <c r="K8270" s="1" t="n">
        <v>7892840822293</v>
      </c>
      <c r="L8270" s="1" t="s">
        <v>4834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7" t="n">
        <v>46216</v>
      </c>
      <c r="C8271" s="1" t="n">
        <v>11</v>
      </c>
      <c r="D8271" s="1" t="s">
        <v>3845</v>
      </c>
      <c r="E8271" s="1" t="n">
        <v>1608</v>
      </c>
      <c r="F8271" s="1" t="s">
        <v>75</v>
      </c>
      <c r="I8271" s="1" t="n">
        <v>1690976</v>
      </c>
      <c r="J8271" s="1" t="n">
        <v>66993</v>
      </c>
      <c r="K8271" s="1" t="n">
        <v>7892840822347</v>
      </c>
      <c r="L8271" s="1" t="s">
        <v>4186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7" t="n">
        <v>46216</v>
      </c>
      <c r="C8272" s="1" t="n">
        <v>11</v>
      </c>
      <c r="D8272" s="1" t="s">
        <v>3845</v>
      </c>
      <c r="E8272" s="1" t="n">
        <v>1608</v>
      </c>
      <c r="F8272" s="1" t="s">
        <v>75</v>
      </c>
      <c r="I8272" s="1" t="n">
        <v>1690976</v>
      </c>
      <c r="J8272" s="1" t="n">
        <v>67724</v>
      </c>
      <c r="K8272" s="1" t="n">
        <v>7892840822460</v>
      </c>
      <c r="L8272" s="1" t="s">
        <v>4188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7" t="n">
        <v>46216</v>
      </c>
      <c r="C8273" s="1" t="n">
        <v>11</v>
      </c>
      <c r="D8273" s="1" t="s">
        <v>3845</v>
      </c>
      <c r="E8273" s="1" t="n">
        <v>1608</v>
      </c>
      <c r="F8273" s="1" t="s">
        <v>75</v>
      </c>
      <c r="I8273" s="1" t="n">
        <v>1690976</v>
      </c>
      <c r="J8273" s="1" t="n">
        <v>67725</v>
      </c>
      <c r="K8273" s="1" t="n">
        <v>7892840822477</v>
      </c>
      <c r="L8273" s="1" t="s">
        <v>6750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7" t="n">
        <v>46216</v>
      </c>
      <c r="C8274" s="1" t="n">
        <v>11</v>
      </c>
      <c r="D8274" s="1" t="s">
        <v>3845</v>
      </c>
      <c r="E8274" s="1" t="n">
        <v>1608</v>
      </c>
      <c r="F8274" s="1" t="s">
        <v>75</v>
      </c>
      <c r="I8274" s="1" t="n">
        <v>1690976</v>
      </c>
      <c r="J8274" s="1" t="n">
        <v>69425</v>
      </c>
      <c r="K8274" s="1" t="n">
        <v>7892840823610</v>
      </c>
      <c r="L8274" s="1" t="s">
        <v>6751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7" t="n">
        <v>46216</v>
      </c>
      <c r="C8275" s="1" t="n">
        <v>11</v>
      </c>
      <c r="D8275" s="1" t="s">
        <v>3845</v>
      </c>
      <c r="E8275" s="1" t="n">
        <v>1608</v>
      </c>
      <c r="F8275" s="1" t="s">
        <v>75</v>
      </c>
      <c r="I8275" s="1" t="n">
        <v>1690976</v>
      </c>
      <c r="J8275" s="1" t="n">
        <v>69688</v>
      </c>
      <c r="K8275" s="1" t="n">
        <v>7892840822514</v>
      </c>
      <c r="L8275" s="1" t="s">
        <v>4190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7" t="n">
        <v>46216</v>
      </c>
      <c r="C8276" s="1" t="n">
        <v>11</v>
      </c>
      <c r="D8276" s="1" t="s">
        <v>3845</v>
      </c>
      <c r="E8276" s="1" t="n">
        <v>1608</v>
      </c>
      <c r="F8276" s="1" t="s">
        <v>75</v>
      </c>
      <c r="I8276" s="1" t="n">
        <v>1690976</v>
      </c>
      <c r="J8276" s="1" t="n">
        <v>80207</v>
      </c>
      <c r="K8276" s="1" t="n">
        <v>7892840825317</v>
      </c>
      <c r="L8276" s="1" t="s">
        <v>4192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7" t="n">
        <v>46216</v>
      </c>
      <c r="C8277" s="1" t="n">
        <v>11</v>
      </c>
      <c r="D8277" s="1" t="s">
        <v>3845</v>
      </c>
      <c r="E8277" s="1" t="n">
        <v>1705</v>
      </c>
      <c r="F8277" s="1" t="s">
        <v>173</v>
      </c>
      <c r="I8277" s="1" t="n">
        <v>1928560</v>
      </c>
      <c r="J8277" s="1" t="n">
        <v>103145</v>
      </c>
      <c r="K8277" s="1" t="n">
        <v>7894900051513</v>
      </c>
      <c r="L8277" s="1" t="s">
        <v>5531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7" t="n">
        <v>46216</v>
      </c>
      <c r="C8278" s="1" t="n">
        <v>11</v>
      </c>
      <c r="D8278" s="1" t="s">
        <v>3845</v>
      </c>
      <c r="E8278" s="1" t="n">
        <v>1705</v>
      </c>
      <c r="F8278" s="1" t="s">
        <v>173</v>
      </c>
      <c r="I8278" s="1" t="n">
        <v>1929170</v>
      </c>
      <c r="J8278" s="1" t="n">
        <v>103142</v>
      </c>
      <c r="K8278" s="1" t="n">
        <v>7894900011753</v>
      </c>
      <c r="L8278" s="1" t="s">
        <v>4527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7" t="n">
        <v>46216</v>
      </c>
      <c r="C8279" s="1" t="n">
        <v>11</v>
      </c>
      <c r="D8279" s="1" t="s">
        <v>3845</v>
      </c>
      <c r="E8279" s="1" t="n">
        <v>1705</v>
      </c>
      <c r="F8279" s="1" t="s">
        <v>173</v>
      </c>
      <c r="I8279" s="1" t="n">
        <v>1929170</v>
      </c>
      <c r="J8279" s="1" t="n">
        <v>103146</v>
      </c>
      <c r="K8279" s="1" t="n">
        <v>7894900031515</v>
      </c>
      <c r="L8279" s="1" t="s">
        <v>4503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7" t="n">
        <v>46216</v>
      </c>
      <c r="C8280" s="1" t="n">
        <v>11</v>
      </c>
      <c r="D8280" s="1" t="s">
        <v>3845</v>
      </c>
      <c r="E8280" s="1" t="n">
        <v>1705</v>
      </c>
      <c r="F8280" s="1" t="s">
        <v>173</v>
      </c>
      <c r="I8280" s="1" t="n">
        <v>1929170</v>
      </c>
      <c r="J8280" s="1" t="n">
        <v>103155</v>
      </c>
      <c r="K8280" s="1" t="n">
        <v>7894900033564</v>
      </c>
      <c r="L8280" s="1" t="s">
        <v>4503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7" t="n">
        <v>46216</v>
      </c>
      <c r="C8281" s="1" t="n">
        <v>11</v>
      </c>
      <c r="D8281" s="1" t="s">
        <v>3845</v>
      </c>
      <c r="E8281" s="1" t="n">
        <v>1705</v>
      </c>
      <c r="F8281" s="1" t="s">
        <v>173</v>
      </c>
      <c r="I8281" s="1" t="n">
        <v>1929170</v>
      </c>
      <c r="J8281" s="1" t="n">
        <v>104472</v>
      </c>
      <c r="K8281" s="1" t="n">
        <v>7897105200038</v>
      </c>
      <c r="L8281" s="1" t="s">
        <v>4506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7" t="n">
        <v>46216</v>
      </c>
      <c r="C8282" s="1" t="n">
        <v>11</v>
      </c>
      <c r="D8282" s="1" t="s">
        <v>3845</v>
      </c>
      <c r="E8282" s="1" t="n">
        <v>1705</v>
      </c>
      <c r="F8282" s="1" t="s">
        <v>173</v>
      </c>
      <c r="I8282" s="1" t="n">
        <v>1929170</v>
      </c>
      <c r="J8282" s="1" t="n">
        <v>105323</v>
      </c>
      <c r="K8282" s="1" t="n">
        <v>7894900701753</v>
      </c>
      <c r="L8282" s="1" t="s">
        <v>4507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7" t="n">
        <v>46216</v>
      </c>
      <c r="C8283" s="1" t="n">
        <v>11</v>
      </c>
      <c r="D8283" s="1" t="s">
        <v>3845</v>
      </c>
      <c r="E8283" s="1" t="n">
        <v>1705</v>
      </c>
      <c r="F8283" s="1" t="s">
        <v>173</v>
      </c>
      <c r="I8283" s="1" t="n">
        <v>1929170</v>
      </c>
      <c r="J8283" s="1" t="n">
        <v>105631</v>
      </c>
      <c r="K8283" s="1" t="n">
        <v>7894900011609</v>
      </c>
      <c r="L8283" s="1" t="s">
        <v>6752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7" t="n">
        <v>46216</v>
      </c>
      <c r="C8284" s="1" t="n">
        <v>11</v>
      </c>
      <c r="D8284" s="1" t="s">
        <v>3845</v>
      </c>
      <c r="E8284" s="1" t="n">
        <v>1705</v>
      </c>
      <c r="F8284" s="1" t="s">
        <v>173</v>
      </c>
      <c r="I8284" s="1" t="n">
        <v>1929170</v>
      </c>
      <c r="J8284" s="1" t="n">
        <v>107100</v>
      </c>
      <c r="K8284" s="1" t="n">
        <v>7894900700015</v>
      </c>
      <c r="L8284" s="1" t="s">
        <v>4509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7" t="n">
        <v>46216</v>
      </c>
      <c r="C8285" s="1" t="n">
        <v>11</v>
      </c>
      <c r="D8285" s="1" t="s">
        <v>3845</v>
      </c>
      <c r="E8285" s="1" t="n">
        <v>1705</v>
      </c>
      <c r="F8285" s="1" t="s">
        <v>173</v>
      </c>
      <c r="I8285" s="1" t="n">
        <v>1929170</v>
      </c>
      <c r="J8285" s="1" t="n">
        <v>10830</v>
      </c>
      <c r="K8285" s="1" t="n">
        <v>7894900701517</v>
      </c>
      <c r="L8285" s="1" t="s">
        <v>5535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7" t="n">
        <v>46216</v>
      </c>
      <c r="C8286" s="1" t="n">
        <v>11</v>
      </c>
      <c r="D8286" s="1" t="s">
        <v>3845</v>
      </c>
      <c r="E8286" s="1" t="n">
        <v>1705</v>
      </c>
      <c r="F8286" s="1" t="s">
        <v>173</v>
      </c>
      <c r="I8286" s="1" t="n">
        <v>1929170</v>
      </c>
      <c r="J8286" s="1" t="n">
        <v>21183</v>
      </c>
      <c r="K8286" s="1" t="n">
        <v>7894900556063</v>
      </c>
      <c r="L8286" s="1" t="s">
        <v>4511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7" t="n">
        <v>46216</v>
      </c>
      <c r="C8287" s="1" t="n">
        <v>11</v>
      </c>
      <c r="D8287" s="1" t="s">
        <v>3845</v>
      </c>
      <c r="E8287" s="1" t="n">
        <v>1705</v>
      </c>
      <c r="F8287" s="1" t="s">
        <v>173</v>
      </c>
      <c r="I8287" s="1" t="n">
        <v>1929170</v>
      </c>
      <c r="J8287" s="1" t="n">
        <v>21426</v>
      </c>
      <c r="K8287" s="1" t="n">
        <v>7894900014211</v>
      </c>
      <c r="L8287" s="1" t="s">
        <v>4513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7" t="n">
        <v>46216</v>
      </c>
      <c r="C8288" s="1" t="n">
        <v>11</v>
      </c>
      <c r="D8288" s="1" t="s">
        <v>3845</v>
      </c>
      <c r="E8288" s="1" t="n">
        <v>1705</v>
      </c>
      <c r="F8288" s="1" t="s">
        <v>173</v>
      </c>
      <c r="I8288" s="1" t="n">
        <v>1929170</v>
      </c>
      <c r="J8288" s="1" t="n">
        <v>22893</v>
      </c>
      <c r="K8288" s="1" t="n">
        <v>7894900550061</v>
      </c>
      <c r="L8288" s="1" t="s">
        <v>4514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7" t="n">
        <v>46216</v>
      </c>
      <c r="C8289" s="1" t="n">
        <v>11</v>
      </c>
      <c r="D8289" s="1" t="s">
        <v>3845</v>
      </c>
      <c r="E8289" s="1" t="n">
        <v>1705</v>
      </c>
      <c r="F8289" s="1" t="s">
        <v>173</v>
      </c>
      <c r="I8289" s="1" t="n">
        <v>1929170</v>
      </c>
      <c r="J8289" s="1" t="n">
        <v>24122</v>
      </c>
      <c r="K8289" s="1" t="n">
        <v>7894900550085</v>
      </c>
      <c r="L8289" s="1" t="s">
        <v>4515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7" t="n">
        <v>46216</v>
      </c>
      <c r="C8290" s="1" t="n">
        <v>11</v>
      </c>
      <c r="D8290" s="1" t="s">
        <v>3845</v>
      </c>
      <c r="E8290" s="1" t="n">
        <v>1705</v>
      </c>
      <c r="F8290" s="1" t="s">
        <v>173</v>
      </c>
      <c r="I8290" s="1" t="n">
        <v>1929170</v>
      </c>
      <c r="J8290" s="1" t="n">
        <v>24286</v>
      </c>
      <c r="K8290" s="1" t="n">
        <v>7894900556087</v>
      </c>
      <c r="L8290" s="1" t="s">
        <v>4516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7" t="n">
        <v>46216</v>
      </c>
      <c r="C8291" s="1" t="n">
        <v>11</v>
      </c>
      <c r="D8291" s="1" t="s">
        <v>3845</v>
      </c>
      <c r="E8291" s="1" t="n">
        <v>1705</v>
      </c>
      <c r="F8291" s="1" t="s">
        <v>173</v>
      </c>
      <c r="I8291" s="1" t="n">
        <v>1929170</v>
      </c>
      <c r="J8291" s="1" t="n">
        <v>28739</v>
      </c>
      <c r="K8291" s="1" t="n">
        <v>7894900027044</v>
      </c>
      <c r="L8291" s="1" t="s">
        <v>4519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7" t="n">
        <v>46216</v>
      </c>
      <c r="C8292" s="1" t="n">
        <v>11</v>
      </c>
      <c r="D8292" s="1" t="s">
        <v>3845</v>
      </c>
      <c r="E8292" s="1" t="n">
        <v>1705</v>
      </c>
      <c r="F8292" s="1" t="s">
        <v>173</v>
      </c>
      <c r="I8292" s="1" t="n">
        <v>1929170</v>
      </c>
      <c r="J8292" s="1" t="n">
        <v>30017</v>
      </c>
      <c r="K8292" s="1" t="n">
        <v>7894900680508</v>
      </c>
      <c r="L8292" s="1" t="s">
        <v>4522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7" t="n">
        <v>46216</v>
      </c>
      <c r="C8293" s="1" t="n">
        <v>11</v>
      </c>
      <c r="D8293" s="1" t="s">
        <v>3845</v>
      </c>
      <c r="E8293" s="1" t="n">
        <v>1705</v>
      </c>
      <c r="F8293" s="1" t="s">
        <v>173</v>
      </c>
      <c r="I8293" s="1" t="n">
        <v>1929170</v>
      </c>
      <c r="J8293" s="1" t="n">
        <v>31367</v>
      </c>
      <c r="K8293" s="1" t="n">
        <v>7894900704211</v>
      </c>
      <c r="L8293" s="1" t="s">
        <v>4523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7" t="n">
        <v>46216</v>
      </c>
      <c r="C8294" s="1" t="n">
        <v>11</v>
      </c>
      <c r="D8294" s="1" t="s">
        <v>3845</v>
      </c>
      <c r="E8294" s="1" t="n">
        <v>1705</v>
      </c>
      <c r="F8294" s="1" t="s">
        <v>173</v>
      </c>
      <c r="I8294" s="1" t="n">
        <v>1929170</v>
      </c>
      <c r="J8294" s="1" t="n">
        <v>37279</v>
      </c>
      <c r="K8294" s="1" t="n">
        <v>7894900027013</v>
      </c>
      <c r="L8294" s="1" t="s">
        <v>4527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7" t="n">
        <v>46216</v>
      </c>
      <c r="C8295" s="1" t="n">
        <v>11</v>
      </c>
      <c r="D8295" s="1" t="s">
        <v>3845</v>
      </c>
      <c r="E8295" s="1" t="n">
        <v>1705</v>
      </c>
      <c r="F8295" s="1" t="s">
        <v>173</v>
      </c>
      <c r="I8295" s="1" t="n">
        <v>1929170</v>
      </c>
      <c r="J8295" s="1" t="n">
        <v>38060</v>
      </c>
      <c r="K8295" s="1" t="n">
        <v>7894900701609</v>
      </c>
      <c r="L8295" s="1" t="s">
        <v>5539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7" t="n">
        <v>46216</v>
      </c>
      <c r="C8296" s="1" t="n">
        <v>11</v>
      </c>
      <c r="D8296" s="1" t="s">
        <v>3845</v>
      </c>
      <c r="E8296" s="1" t="n">
        <v>1705</v>
      </c>
      <c r="F8296" s="1" t="s">
        <v>173</v>
      </c>
      <c r="I8296" s="1" t="n">
        <v>1929170</v>
      </c>
      <c r="J8296" s="1" t="n">
        <v>38984</v>
      </c>
      <c r="K8296" s="1" t="n">
        <v>7894900027457</v>
      </c>
      <c r="L8296" s="1" t="s">
        <v>4529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7" t="n">
        <v>46216</v>
      </c>
      <c r="C8297" s="1" t="n">
        <v>22</v>
      </c>
      <c r="D8297" s="1" t="s">
        <v>3850</v>
      </c>
      <c r="E8297" s="1" t="n">
        <v>33</v>
      </c>
      <c r="F8297" s="1" t="s">
        <v>93</v>
      </c>
      <c r="I8297" s="1" t="n">
        <v>5290</v>
      </c>
      <c r="J8297" s="1" t="n">
        <v>100000</v>
      </c>
      <c r="K8297" s="1" t="n">
        <v>1</v>
      </c>
      <c r="L8297" s="1" t="s">
        <v>3851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7" t="n">
        <v>46216</v>
      </c>
      <c r="C8298" s="1" t="n">
        <v>22</v>
      </c>
      <c r="D8298" s="1" t="s">
        <v>3850</v>
      </c>
      <c r="E8298" s="1" t="n">
        <v>33</v>
      </c>
      <c r="F8298" s="1" t="s">
        <v>93</v>
      </c>
      <c r="I8298" s="1" t="n">
        <v>5290</v>
      </c>
      <c r="J8298" s="1" t="n">
        <v>100006</v>
      </c>
      <c r="K8298" s="1" t="n">
        <v>7</v>
      </c>
      <c r="L8298" s="1" t="s">
        <v>3853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7" t="n">
        <v>46216</v>
      </c>
      <c r="C8299" s="1" t="n">
        <v>22</v>
      </c>
      <c r="D8299" s="1" t="s">
        <v>3850</v>
      </c>
      <c r="E8299" s="1" t="n">
        <v>33</v>
      </c>
      <c r="F8299" s="1" t="s">
        <v>93</v>
      </c>
      <c r="I8299" s="1" t="n">
        <v>5290</v>
      </c>
      <c r="J8299" s="1" t="n">
        <v>100007</v>
      </c>
      <c r="K8299" s="1" t="n">
        <v>8</v>
      </c>
      <c r="L8299" s="1" t="s">
        <v>3854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7" t="n">
        <v>46216</v>
      </c>
      <c r="C8300" s="1" t="n">
        <v>22</v>
      </c>
      <c r="D8300" s="1" t="s">
        <v>3850</v>
      </c>
      <c r="E8300" s="1" t="n">
        <v>33</v>
      </c>
      <c r="F8300" s="1" t="s">
        <v>93</v>
      </c>
      <c r="I8300" s="1" t="n">
        <v>5290</v>
      </c>
      <c r="J8300" s="1" t="n">
        <v>100008</v>
      </c>
      <c r="K8300" s="1" t="n">
        <v>9</v>
      </c>
      <c r="L8300" s="1" t="s">
        <v>3855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7" t="n">
        <v>46216</v>
      </c>
      <c r="C8301" s="1" t="n">
        <v>22</v>
      </c>
      <c r="D8301" s="1" t="s">
        <v>3850</v>
      </c>
      <c r="E8301" s="1" t="n">
        <v>33</v>
      </c>
      <c r="F8301" s="1" t="s">
        <v>93</v>
      </c>
      <c r="I8301" s="1" t="n">
        <v>5290</v>
      </c>
      <c r="J8301" s="1" t="n">
        <v>100011</v>
      </c>
      <c r="K8301" s="1" t="n">
        <v>12</v>
      </c>
      <c r="L8301" s="1" t="s">
        <v>3856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7" t="n">
        <v>46216</v>
      </c>
      <c r="C8302" s="1" t="n">
        <v>22</v>
      </c>
      <c r="D8302" s="1" t="s">
        <v>3850</v>
      </c>
      <c r="E8302" s="1" t="n">
        <v>33</v>
      </c>
      <c r="F8302" s="1" t="s">
        <v>93</v>
      </c>
      <c r="I8302" s="1" t="n">
        <v>5290</v>
      </c>
      <c r="J8302" s="1" t="n">
        <v>100012</v>
      </c>
      <c r="K8302" s="1" t="n">
        <v>13</v>
      </c>
      <c r="L8302" s="1" t="s">
        <v>3857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7" t="n">
        <v>46216</v>
      </c>
      <c r="C8303" s="1" t="n">
        <v>22</v>
      </c>
      <c r="D8303" s="1" t="s">
        <v>3850</v>
      </c>
      <c r="E8303" s="1" t="n">
        <v>33</v>
      </c>
      <c r="F8303" s="1" t="s">
        <v>93</v>
      </c>
      <c r="I8303" s="1" t="n">
        <v>5290</v>
      </c>
      <c r="J8303" s="1" t="n">
        <v>100013</v>
      </c>
      <c r="K8303" s="1" t="n">
        <v>14</v>
      </c>
      <c r="L8303" s="1" t="s">
        <v>3858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7" t="n">
        <v>46216</v>
      </c>
      <c r="C8304" s="1" t="n">
        <v>22</v>
      </c>
      <c r="D8304" s="1" t="s">
        <v>3850</v>
      </c>
      <c r="E8304" s="1" t="n">
        <v>33</v>
      </c>
      <c r="F8304" s="1" t="s">
        <v>93</v>
      </c>
      <c r="I8304" s="1" t="n">
        <v>5290</v>
      </c>
      <c r="J8304" s="1" t="n">
        <v>100014</v>
      </c>
      <c r="K8304" s="1" t="n">
        <v>15</v>
      </c>
      <c r="L8304" s="1" t="s">
        <v>3859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7" t="n">
        <v>46216</v>
      </c>
      <c r="C8305" s="1" t="n">
        <v>22</v>
      </c>
      <c r="D8305" s="1" t="s">
        <v>3850</v>
      </c>
      <c r="E8305" s="1" t="n">
        <v>33</v>
      </c>
      <c r="F8305" s="1" t="s">
        <v>93</v>
      </c>
      <c r="I8305" s="1" t="n">
        <v>5290</v>
      </c>
      <c r="J8305" s="1" t="n">
        <v>100015</v>
      </c>
      <c r="K8305" s="1" t="n">
        <v>16</v>
      </c>
      <c r="L8305" s="1" t="s">
        <v>3860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7" t="n">
        <v>46216</v>
      </c>
      <c r="C8306" s="1" t="n">
        <v>22</v>
      </c>
      <c r="D8306" s="1" t="s">
        <v>3850</v>
      </c>
      <c r="E8306" s="1" t="n">
        <v>33</v>
      </c>
      <c r="F8306" s="1" t="s">
        <v>93</v>
      </c>
      <c r="I8306" s="1" t="n">
        <v>5290</v>
      </c>
      <c r="J8306" s="1" t="n">
        <v>100016</v>
      </c>
      <c r="K8306" s="1" t="n">
        <v>17</v>
      </c>
      <c r="L8306" s="1" t="s">
        <v>3861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7" t="n">
        <v>46216</v>
      </c>
      <c r="C8307" s="1" t="n">
        <v>22</v>
      </c>
      <c r="D8307" s="1" t="s">
        <v>3850</v>
      </c>
      <c r="E8307" s="1" t="n">
        <v>33</v>
      </c>
      <c r="F8307" s="1" t="s">
        <v>93</v>
      </c>
      <c r="I8307" s="1" t="n">
        <v>5290</v>
      </c>
      <c r="J8307" s="1" t="n">
        <v>100017</v>
      </c>
      <c r="K8307" s="1" t="n">
        <v>18</v>
      </c>
      <c r="L8307" s="1" t="s">
        <v>3862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7" t="n">
        <v>46216</v>
      </c>
      <c r="C8308" s="1" t="n">
        <v>22</v>
      </c>
      <c r="D8308" s="1" t="s">
        <v>3850</v>
      </c>
      <c r="E8308" s="1" t="n">
        <v>33</v>
      </c>
      <c r="F8308" s="1" t="s">
        <v>93</v>
      </c>
      <c r="I8308" s="1" t="n">
        <v>5290</v>
      </c>
      <c r="J8308" s="1" t="n">
        <v>100019</v>
      </c>
      <c r="K8308" s="1" t="n">
        <v>20</v>
      </c>
      <c r="L8308" s="1" t="s">
        <v>3863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7" t="n">
        <v>46216</v>
      </c>
      <c r="C8309" s="1" t="n">
        <v>22</v>
      </c>
      <c r="D8309" s="1" t="s">
        <v>3850</v>
      </c>
      <c r="E8309" s="1" t="n">
        <v>33</v>
      </c>
      <c r="F8309" s="1" t="s">
        <v>93</v>
      </c>
      <c r="I8309" s="1" t="n">
        <v>5290</v>
      </c>
      <c r="J8309" s="1" t="n">
        <v>100020</v>
      </c>
      <c r="K8309" s="1" t="n">
        <v>21</v>
      </c>
      <c r="L8309" s="1" t="s">
        <v>3864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7" t="n">
        <v>46216</v>
      </c>
      <c r="C8310" s="1" t="n">
        <v>22</v>
      </c>
      <c r="D8310" s="1" t="s">
        <v>3850</v>
      </c>
      <c r="E8310" s="1" t="n">
        <v>33</v>
      </c>
      <c r="F8310" s="1" t="s">
        <v>93</v>
      </c>
      <c r="I8310" s="1" t="n">
        <v>5290</v>
      </c>
      <c r="J8310" s="1" t="n">
        <v>100053</v>
      </c>
      <c r="K8310" s="1" t="n">
        <v>54</v>
      </c>
      <c r="L8310" s="1" t="s">
        <v>3866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7" t="n">
        <v>46216</v>
      </c>
      <c r="C8311" s="1" t="n">
        <v>22</v>
      </c>
      <c r="D8311" s="1" t="s">
        <v>3850</v>
      </c>
      <c r="E8311" s="1" t="n">
        <v>33</v>
      </c>
      <c r="F8311" s="1" t="s">
        <v>93</v>
      </c>
      <c r="I8311" s="1" t="n">
        <v>5290</v>
      </c>
      <c r="J8311" s="1" t="n">
        <v>100638</v>
      </c>
      <c r="K8311" s="1" t="n">
        <v>508</v>
      </c>
      <c r="L8311" s="1" t="s">
        <v>3867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7" t="n">
        <v>46216</v>
      </c>
      <c r="C8312" s="1" t="n">
        <v>22</v>
      </c>
      <c r="D8312" s="1" t="s">
        <v>3850</v>
      </c>
      <c r="E8312" s="1" t="n">
        <v>33</v>
      </c>
      <c r="F8312" s="1" t="s">
        <v>93</v>
      </c>
      <c r="I8312" s="1" t="n">
        <v>5290</v>
      </c>
      <c r="J8312" s="1" t="n">
        <v>100520</v>
      </c>
      <c r="K8312" s="1" t="n">
        <v>507</v>
      </c>
      <c r="L8312" s="1" t="s">
        <v>3868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7" t="n">
        <v>46216</v>
      </c>
      <c r="C8313" s="1" t="n">
        <v>22</v>
      </c>
      <c r="D8313" s="1" t="s">
        <v>3850</v>
      </c>
      <c r="E8313" s="1" t="n">
        <v>33</v>
      </c>
      <c r="F8313" s="1" t="s">
        <v>93</v>
      </c>
      <c r="I8313" s="1" t="n">
        <v>5290</v>
      </c>
      <c r="J8313" s="1" t="n">
        <v>100319</v>
      </c>
      <c r="K8313" s="1" t="n">
        <v>73453</v>
      </c>
      <c r="L8313" s="1" t="s">
        <v>3869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7" t="n">
        <v>46216</v>
      </c>
      <c r="C8314" s="1" t="n">
        <v>22</v>
      </c>
      <c r="D8314" s="1" t="s">
        <v>3850</v>
      </c>
      <c r="E8314" s="1" t="n">
        <v>33</v>
      </c>
      <c r="F8314" s="1" t="s">
        <v>93</v>
      </c>
      <c r="I8314" s="1" t="n">
        <v>5290</v>
      </c>
      <c r="J8314" s="1" t="n">
        <v>110455</v>
      </c>
      <c r="K8314" s="1" t="n">
        <v>53212</v>
      </c>
      <c r="L8314" s="1" t="s">
        <v>3870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7" t="n">
        <v>46216</v>
      </c>
      <c r="C8315" s="1" t="n">
        <v>22</v>
      </c>
      <c r="D8315" s="1" t="s">
        <v>3850</v>
      </c>
      <c r="E8315" s="1" t="n">
        <v>33</v>
      </c>
      <c r="F8315" s="1" t="s">
        <v>93</v>
      </c>
      <c r="I8315" s="1" t="n">
        <v>5292</v>
      </c>
      <c r="J8315" s="1" t="n">
        <v>100000</v>
      </c>
      <c r="K8315" s="1" t="n">
        <v>1</v>
      </c>
      <c r="L8315" s="1" t="s">
        <v>3851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7" t="n">
        <v>46216</v>
      </c>
      <c r="C8316" s="1" t="n">
        <v>22</v>
      </c>
      <c r="D8316" s="1" t="s">
        <v>3850</v>
      </c>
      <c r="E8316" s="1" t="n">
        <v>33</v>
      </c>
      <c r="F8316" s="1" t="s">
        <v>93</v>
      </c>
      <c r="I8316" s="1" t="n">
        <v>5292</v>
      </c>
      <c r="J8316" s="1" t="n">
        <v>100001</v>
      </c>
      <c r="K8316" s="1" t="n">
        <v>2</v>
      </c>
      <c r="L8316" s="1" t="s">
        <v>4138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7" t="n">
        <v>46216</v>
      </c>
      <c r="C8317" s="1" t="n">
        <v>22</v>
      </c>
      <c r="D8317" s="1" t="s">
        <v>3850</v>
      </c>
      <c r="E8317" s="1" t="n">
        <v>33</v>
      </c>
      <c r="F8317" s="1" t="s">
        <v>93</v>
      </c>
      <c r="I8317" s="1" t="n">
        <v>5292</v>
      </c>
      <c r="J8317" s="1" t="n">
        <v>100002</v>
      </c>
      <c r="K8317" s="1" t="n">
        <v>3</v>
      </c>
      <c r="L8317" s="1" t="s">
        <v>3872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7" t="n">
        <v>46216</v>
      </c>
      <c r="C8318" s="1" t="n">
        <v>22</v>
      </c>
      <c r="D8318" s="1" t="s">
        <v>3850</v>
      </c>
      <c r="E8318" s="1" t="n">
        <v>33</v>
      </c>
      <c r="F8318" s="1" t="s">
        <v>93</v>
      </c>
      <c r="I8318" s="1" t="n">
        <v>5292</v>
      </c>
      <c r="J8318" s="1" t="n">
        <v>100003</v>
      </c>
      <c r="K8318" s="1" t="n">
        <v>4</v>
      </c>
      <c r="L8318" s="1" t="s">
        <v>3873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7" t="n">
        <v>46216</v>
      </c>
      <c r="C8319" s="1" t="n">
        <v>22</v>
      </c>
      <c r="D8319" s="1" t="s">
        <v>3850</v>
      </c>
      <c r="E8319" s="1" t="n">
        <v>33</v>
      </c>
      <c r="F8319" s="1" t="s">
        <v>93</v>
      </c>
      <c r="I8319" s="1" t="n">
        <v>5292</v>
      </c>
      <c r="J8319" s="1" t="n">
        <v>100004</v>
      </c>
      <c r="K8319" s="1" t="n">
        <v>5</v>
      </c>
      <c r="L8319" s="1" t="s">
        <v>3852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7" t="n">
        <v>46216</v>
      </c>
      <c r="C8320" s="1" t="n">
        <v>22</v>
      </c>
      <c r="D8320" s="1" t="s">
        <v>3850</v>
      </c>
      <c r="E8320" s="1" t="n">
        <v>33</v>
      </c>
      <c r="F8320" s="1" t="s">
        <v>93</v>
      </c>
      <c r="I8320" s="1" t="n">
        <v>5292</v>
      </c>
      <c r="J8320" s="1" t="n">
        <v>100520</v>
      </c>
      <c r="K8320" s="1" t="n">
        <v>507</v>
      </c>
      <c r="L8320" s="1" t="s">
        <v>3868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7" t="n">
        <v>46216</v>
      </c>
      <c r="C8321" s="1" t="n">
        <v>22</v>
      </c>
      <c r="D8321" s="1" t="s">
        <v>3850</v>
      </c>
      <c r="E8321" s="1" t="n">
        <v>33</v>
      </c>
      <c r="F8321" s="1" t="s">
        <v>93</v>
      </c>
      <c r="I8321" s="1" t="n">
        <v>5292</v>
      </c>
      <c r="J8321" s="1" t="n">
        <v>110455</v>
      </c>
      <c r="K8321" s="1" t="n">
        <v>53212</v>
      </c>
      <c r="L8321" s="1" t="s">
        <v>3870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7" t="n">
        <v>46216</v>
      </c>
      <c r="C8322" s="1" t="n">
        <v>22</v>
      </c>
      <c r="D8322" s="1" t="s">
        <v>3850</v>
      </c>
      <c r="E8322" s="1" t="n">
        <v>33</v>
      </c>
      <c r="F8322" s="1" t="s">
        <v>93</v>
      </c>
      <c r="I8322" s="1" t="n">
        <v>5294</v>
      </c>
      <c r="J8322" s="1" t="n">
        <v>100000</v>
      </c>
      <c r="K8322" s="1" t="n">
        <v>1</v>
      </c>
      <c r="L8322" s="1" t="s">
        <v>3851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7" t="n">
        <v>46216</v>
      </c>
      <c r="C8323" s="1" t="n">
        <v>22</v>
      </c>
      <c r="D8323" s="1" t="s">
        <v>3850</v>
      </c>
      <c r="E8323" s="1" t="n">
        <v>33</v>
      </c>
      <c r="F8323" s="1" t="s">
        <v>93</v>
      </c>
      <c r="I8323" s="1" t="n">
        <v>5294</v>
      </c>
      <c r="J8323" s="1" t="n">
        <v>100001</v>
      </c>
      <c r="K8323" s="1" t="n">
        <v>2</v>
      </c>
      <c r="L8323" s="1" t="s">
        <v>4138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7" t="n">
        <v>46216</v>
      </c>
      <c r="C8324" s="1" t="n">
        <v>22</v>
      </c>
      <c r="D8324" s="1" t="s">
        <v>3850</v>
      </c>
      <c r="E8324" s="1" t="n">
        <v>33</v>
      </c>
      <c r="F8324" s="1" t="s">
        <v>93</v>
      </c>
      <c r="I8324" s="1" t="n">
        <v>5294</v>
      </c>
      <c r="J8324" s="1" t="n">
        <v>100002</v>
      </c>
      <c r="K8324" s="1" t="n">
        <v>3</v>
      </c>
      <c r="L8324" s="1" t="s">
        <v>3872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7" t="n">
        <v>46216</v>
      </c>
      <c r="C8325" s="1" t="n">
        <v>22</v>
      </c>
      <c r="D8325" s="1" t="s">
        <v>3850</v>
      </c>
      <c r="E8325" s="1" t="n">
        <v>33</v>
      </c>
      <c r="F8325" s="1" t="s">
        <v>93</v>
      </c>
      <c r="I8325" s="1" t="n">
        <v>5294</v>
      </c>
      <c r="J8325" s="1" t="n">
        <v>100003</v>
      </c>
      <c r="K8325" s="1" t="n">
        <v>4</v>
      </c>
      <c r="L8325" s="1" t="s">
        <v>3873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7" t="n">
        <v>46216</v>
      </c>
      <c r="C8326" s="1" t="n">
        <v>22</v>
      </c>
      <c r="D8326" s="1" t="s">
        <v>3850</v>
      </c>
      <c r="E8326" s="1" t="n">
        <v>33</v>
      </c>
      <c r="F8326" s="1" t="s">
        <v>93</v>
      </c>
      <c r="I8326" s="1" t="n">
        <v>5294</v>
      </c>
      <c r="J8326" s="1" t="n">
        <v>100004</v>
      </c>
      <c r="K8326" s="1" t="n">
        <v>5</v>
      </c>
      <c r="L8326" s="1" t="s">
        <v>3852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7" t="n">
        <v>46216</v>
      </c>
      <c r="C8327" s="1" t="n">
        <v>22</v>
      </c>
      <c r="D8327" s="1" t="s">
        <v>3850</v>
      </c>
      <c r="E8327" s="1" t="n">
        <v>33</v>
      </c>
      <c r="F8327" s="1" t="s">
        <v>93</v>
      </c>
      <c r="I8327" s="1" t="n">
        <v>5294</v>
      </c>
      <c r="J8327" s="1" t="n">
        <v>100520</v>
      </c>
      <c r="K8327" s="1" t="n">
        <v>507</v>
      </c>
      <c r="L8327" s="1" t="s">
        <v>3868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7" t="n">
        <v>46216</v>
      </c>
      <c r="C8328" s="1" t="n">
        <v>22</v>
      </c>
      <c r="D8328" s="1" t="s">
        <v>3850</v>
      </c>
      <c r="E8328" s="1" t="n">
        <v>33</v>
      </c>
      <c r="F8328" s="1" t="s">
        <v>93</v>
      </c>
      <c r="I8328" s="1" t="n">
        <v>5294</v>
      </c>
      <c r="J8328" s="1" t="n">
        <v>110455</v>
      </c>
      <c r="K8328" s="1" t="n">
        <v>53212</v>
      </c>
      <c r="L8328" s="1" t="s">
        <v>3870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7" t="n">
        <v>46216</v>
      </c>
      <c r="C8329" s="1" t="n">
        <v>39</v>
      </c>
      <c r="D8329" s="1" t="s">
        <v>3875</v>
      </c>
      <c r="E8329" s="1" t="n">
        <v>1292</v>
      </c>
      <c r="F8329" s="1" t="s">
        <v>361</v>
      </c>
      <c r="I8329" s="1" t="n">
        <v>3599</v>
      </c>
      <c r="J8329" s="1" t="n">
        <v>81178</v>
      </c>
      <c r="K8329" s="1" t="n">
        <v>811798</v>
      </c>
      <c r="L8329" s="1" t="s">
        <v>4334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7" t="n">
        <v>46216</v>
      </c>
      <c r="C8330" s="1" t="n">
        <v>39</v>
      </c>
      <c r="D8330" s="1" t="s">
        <v>3875</v>
      </c>
      <c r="E8330" s="1" t="n">
        <v>1292</v>
      </c>
      <c r="F8330" s="1" t="s">
        <v>361</v>
      </c>
      <c r="I8330" s="1" t="n">
        <v>3599</v>
      </c>
      <c r="J8330" s="1" t="n">
        <v>81388</v>
      </c>
      <c r="K8330" s="1" t="n">
        <v>813891</v>
      </c>
      <c r="L8330" s="1" t="s">
        <v>4859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7" t="n">
        <v>46216</v>
      </c>
      <c r="C8331" s="1" t="n">
        <v>39</v>
      </c>
      <c r="D8331" s="1" t="s">
        <v>3875</v>
      </c>
      <c r="E8331" s="1" t="n">
        <v>794</v>
      </c>
      <c r="F8331" s="1" t="s">
        <v>365</v>
      </c>
      <c r="I8331" s="1" t="n">
        <v>8365</v>
      </c>
      <c r="J8331" s="1" t="n">
        <v>81562</v>
      </c>
      <c r="K8331" s="1" t="n">
        <v>7898541762784</v>
      </c>
      <c r="L8331" s="1" t="s">
        <v>6162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7" t="n">
        <v>46216</v>
      </c>
      <c r="C8332" s="1" t="n">
        <v>100</v>
      </c>
      <c r="D8332" s="1" t="s">
        <v>3877</v>
      </c>
      <c r="E8332" s="1" t="n">
        <v>33</v>
      </c>
      <c r="F8332" s="1" t="s">
        <v>93</v>
      </c>
      <c r="I8332" s="1" t="n">
        <v>1392837</v>
      </c>
      <c r="J8332" s="1" t="n">
        <v>100000</v>
      </c>
      <c r="K8332" s="1" t="n">
        <v>1</v>
      </c>
      <c r="L8332" s="1" t="s">
        <v>3851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7" t="n">
        <v>46216</v>
      </c>
      <c r="C8333" s="1" t="n">
        <v>100</v>
      </c>
      <c r="D8333" s="1" t="s">
        <v>3877</v>
      </c>
      <c r="E8333" s="1" t="n">
        <v>33</v>
      </c>
      <c r="F8333" s="1" t="s">
        <v>93</v>
      </c>
      <c r="I8333" s="1" t="n">
        <v>1392837</v>
      </c>
      <c r="J8333" s="1" t="n">
        <v>100006</v>
      </c>
      <c r="K8333" s="1" t="n">
        <v>7</v>
      </c>
      <c r="L8333" s="1" t="s">
        <v>3853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7" t="n">
        <v>46216</v>
      </c>
      <c r="C8334" s="1" t="n">
        <v>100</v>
      </c>
      <c r="D8334" s="1" t="s">
        <v>3877</v>
      </c>
      <c r="E8334" s="1" t="n">
        <v>33</v>
      </c>
      <c r="F8334" s="1" t="s">
        <v>93</v>
      </c>
      <c r="I8334" s="1" t="n">
        <v>1392837</v>
      </c>
      <c r="J8334" s="1" t="n">
        <v>100007</v>
      </c>
      <c r="K8334" s="1" t="n">
        <v>8</v>
      </c>
      <c r="L8334" s="1" t="s">
        <v>3854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7" t="n">
        <v>46216</v>
      </c>
      <c r="C8335" s="1" t="n">
        <v>100</v>
      </c>
      <c r="D8335" s="1" t="s">
        <v>3877</v>
      </c>
      <c r="E8335" s="1" t="n">
        <v>33</v>
      </c>
      <c r="F8335" s="1" t="s">
        <v>93</v>
      </c>
      <c r="I8335" s="1" t="n">
        <v>1392837</v>
      </c>
      <c r="J8335" s="1" t="n">
        <v>100008</v>
      </c>
      <c r="K8335" s="1" t="n">
        <v>9</v>
      </c>
      <c r="L8335" s="1" t="s">
        <v>3855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7" t="n">
        <v>46216</v>
      </c>
      <c r="C8336" s="1" t="n">
        <v>100</v>
      </c>
      <c r="D8336" s="1" t="s">
        <v>3877</v>
      </c>
      <c r="E8336" s="1" t="n">
        <v>33</v>
      </c>
      <c r="F8336" s="1" t="s">
        <v>93</v>
      </c>
      <c r="I8336" s="1" t="n">
        <v>1392837</v>
      </c>
      <c r="J8336" s="1" t="n">
        <v>100011</v>
      </c>
      <c r="K8336" s="1" t="n">
        <v>12</v>
      </c>
      <c r="L8336" s="1" t="s">
        <v>3856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7" t="n">
        <v>46216</v>
      </c>
      <c r="C8337" s="1" t="n">
        <v>100</v>
      </c>
      <c r="D8337" s="1" t="s">
        <v>3877</v>
      </c>
      <c r="E8337" s="1" t="n">
        <v>33</v>
      </c>
      <c r="F8337" s="1" t="s">
        <v>93</v>
      </c>
      <c r="I8337" s="1" t="n">
        <v>1392837</v>
      </c>
      <c r="J8337" s="1" t="n">
        <v>100012</v>
      </c>
      <c r="K8337" s="1" t="n">
        <v>13</v>
      </c>
      <c r="L8337" s="1" t="s">
        <v>3857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7" t="n">
        <v>46216</v>
      </c>
      <c r="C8338" s="1" t="n">
        <v>100</v>
      </c>
      <c r="D8338" s="1" t="s">
        <v>3877</v>
      </c>
      <c r="E8338" s="1" t="n">
        <v>33</v>
      </c>
      <c r="F8338" s="1" t="s">
        <v>93</v>
      </c>
      <c r="I8338" s="1" t="n">
        <v>1392837</v>
      </c>
      <c r="J8338" s="1" t="n">
        <v>100013</v>
      </c>
      <c r="K8338" s="1" t="n">
        <v>14</v>
      </c>
      <c r="L8338" s="1" t="s">
        <v>3858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7" t="n">
        <v>46216</v>
      </c>
      <c r="C8339" s="1" t="n">
        <v>100</v>
      </c>
      <c r="D8339" s="1" t="s">
        <v>3877</v>
      </c>
      <c r="E8339" s="1" t="n">
        <v>33</v>
      </c>
      <c r="F8339" s="1" t="s">
        <v>93</v>
      </c>
      <c r="I8339" s="1" t="n">
        <v>1392837</v>
      </c>
      <c r="J8339" s="1" t="n">
        <v>100014</v>
      </c>
      <c r="K8339" s="1" t="n">
        <v>15</v>
      </c>
      <c r="L8339" s="1" t="s">
        <v>3859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7" t="n">
        <v>46216</v>
      </c>
      <c r="C8340" s="1" t="n">
        <v>100</v>
      </c>
      <c r="D8340" s="1" t="s">
        <v>3877</v>
      </c>
      <c r="E8340" s="1" t="n">
        <v>33</v>
      </c>
      <c r="F8340" s="1" t="s">
        <v>93</v>
      </c>
      <c r="I8340" s="1" t="n">
        <v>1392837</v>
      </c>
      <c r="J8340" s="1" t="n">
        <v>100015</v>
      </c>
      <c r="K8340" s="1" t="n">
        <v>16</v>
      </c>
      <c r="L8340" s="1" t="s">
        <v>3860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7" t="n">
        <v>46216</v>
      </c>
      <c r="C8341" s="1" t="n">
        <v>100</v>
      </c>
      <c r="D8341" s="1" t="s">
        <v>3877</v>
      </c>
      <c r="E8341" s="1" t="n">
        <v>33</v>
      </c>
      <c r="F8341" s="1" t="s">
        <v>93</v>
      </c>
      <c r="I8341" s="1" t="n">
        <v>1392837</v>
      </c>
      <c r="J8341" s="1" t="n">
        <v>100016</v>
      </c>
      <c r="K8341" s="1" t="n">
        <v>17</v>
      </c>
      <c r="L8341" s="1" t="s">
        <v>3861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7" t="n">
        <v>46216</v>
      </c>
      <c r="C8342" s="1" t="n">
        <v>100</v>
      </c>
      <c r="D8342" s="1" t="s">
        <v>3877</v>
      </c>
      <c r="E8342" s="1" t="n">
        <v>33</v>
      </c>
      <c r="F8342" s="1" t="s">
        <v>93</v>
      </c>
      <c r="I8342" s="1" t="n">
        <v>1392837</v>
      </c>
      <c r="J8342" s="1" t="n">
        <v>100017</v>
      </c>
      <c r="K8342" s="1" t="n">
        <v>18</v>
      </c>
      <c r="L8342" s="1" t="s">
        <v>3862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7" t="n">
        <v>46216</v>
      </c>
      <c r="C8343" s="1" t="n">
        <v>100</v>
      </c>
      <c r="D8343" s="1" t="s">
        <v>3877</v>
      </c>
      <c r="E8343" s="1" t="n">
        <v>33</v>
      </c>
      <c r="F8343" s="1" t="s">
        <v>93</v>
      </c>
      <c r="I8343" s="1" t="n">
        <v>1392837</v>
      </c>
      <c r="J8343" s="1" t="n">
        <v>100019</v>
      </c>
      <c r="K8343" s="1" t="n">
        <v>20</v>
      </c>
      <c r="L8343" s="1" t="s">
        <v>3863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7" t="n">
        <v>46216</v>
      </c>
      <c r="C8344" s="1" t="n">
        <v>100</v>
      </c>
      <c r="D8344" s="1" t="s">
        <v>3877</v>
      </c>
      <c r="E8344" s="1" t="n">
        <v>33</v>
      </c>
      <c r="F8344" s="1" t="s">
        <v>93</v>
      </c>
      <c r="I8344" s="1" t="n">
        <v>1392837</v>
      </c>
      <c r="J8344" s="1" t="n">
        <v>100020</v>
      </c>
      <c r="K8344" s="1" t="n">
        <v>21</v>
      </c>
      <c r="L8344" s="1" t="s">
        <v>3864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7" t="n">
        <v>46216</v>
      </c>
      <c r="C8345" s="1" t="n">
        <v>100</v>
      </c>
      <c r="D8345" s="1" t="s">
        <v>3877</v>
      </c>
      <c r="E8345" s="1" t="n">
        <v>33</v>
      </c>
      <c r="F8345" s="1" t="s">
        <v>93</v>
      </c>
      <c r="I8345" s="1" t="n">
        <v>1392837</v>
      </c>
      <c r="J8345" s="1" t="n">
        <v>100053</v>
      </c>
      <c r="K8345" s="1" t="n">
        <v>54</v>
      </c>
      <c r="L8345" s="1" t="s">
        <v>3866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7" t="n">
        <v>46216</v>
      </c>
      <c r="C8346" s="1" t="n">
        <v>100</v>
      </c>
      <c r="D8346" s="1" t="s">
        <v>3877</v>
      </c>
      <c r="E8346" s="1" t="n">
        <v>33</v>
      </c>
      <c r="F8346" s="1" t="s">
        <v>93</v>
      </c>
      <c r="I8346" s="1" t="n">
        <v>1392837</v>
      </c>
      <c r="J8346" s="1" t="n">
        <v>100638</v>
      </c>
      <c r="K8346" s="1" t="n">
        <v>508</v>
      </c>
      <c r="L8346" s="1" t="s">
        <v>3867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7" t="n">
        <v>46216</v>
      </c>
      <c r="C8347" s="1" t="n">
        <v>100</v>
      </c>
      <c r="D8347" s="1" t="s">
        <v>3877</v>
      </c>
      <c r="E8347" s="1" t="n">
        <v>33</v>
      </c>
      <c r="F8347" s="1" t="s">
        <v>93</v>
      </c>
      <c r="I8347" s="1" t="n">
        <v>1392837</v>
      </c>
      <c r="J8347" s="1" t="n">
        <v>100520</v>
      </c>
      <c r="K8347" s="1" t="n">
        <v>507</v>
      </c>
      <c r="L8347" s="1" t="s">
        <v>3868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7" t="n">
        <v>46216</v>
      </c>
      <c r="C8348" s="1" t="n">
        <v>100</v>
      </c>
      <c r="D8348" s="1" t="s">
        <v>3877</v>
      </c>
      <c r="E8348" s="1" t="n">
        <v>33</v>
      </c>
      <c r="F8348" s="1" t="s">
        <v>93</v>
      </c>
      <c r="I8348" s="1" t="n">
        <v>1392837</v>
      </c>
      <c r="J8348" s="1" t="n">
        <v>100319</v>
      </c>
      <c r="K8348" s="1" t="n">
        <v>73453</v>
      </c>
      <c r="L8348" s="1" t="s">
        <v>3869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7" t="n">
        <v>46216</v>
      </c>
      <c r="C8349" s="1" t="n">
        <v>100</v>
      </c>
      <c r="D8349" s="1" t="s">
        <v>3877</v>
      </c>
      <c r="E8349" s="1" t="n">
        <v>33</v>
      </c>
      <c r="F8349" s="1" t="s">
        <v>93</v>
      </c>
      <c r="I8349" s="1" t="n">
        <v>1392837</v>
      </c>
      <c r="J8349" s="1" t="n">
        <v>110455</v>
      </c>
      <c r="K8349" s="1" t="n">
        <v>53212</v>
      </c>
      <c r="L8349" s="1" t="s">
        <v>3870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7" t="n">
        <v>46216</v>
      </c>
      <c r="C8350" s="1" t="n">
        <v>100</v>
      </c>
      <c r="D8350" s="1" t="s">
        <v>3877</v>
      </c>
      <c r="E8350" s="1" t="n">
        <v>33</v>
      </c>
      <c r="F8350" s="1" t="s">
        <v>93</v>
      </c>
      <c r="I8350" s="1" t="n">
        <v>1392842</v>
      </c>
      <c r="J8350" s="1" t="n">
        <v>100000</v>
      </c>
      <c r="K8350" s="1" t="n">
        <v>1</v>
      </c>
      <c r="L8350" s="1" t="s">
        <v>3851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7" t="n">
        <v>46216</v>
      </c>
      <c r="C8351" s="1" t="n">
        <v>100</v>
      </c>
      <c r="D8351" s="1" t="s">
        <v>3877</v>
      </c>
      <c r="E8351" s="1" t="n">
        <v>33</v>
      </c>
      <c r="F8351" s="1" t="s">
        <v>93</v>
      </c>
      <c r="I8351" s="1" t="n">
        <v>1392842</v>
      </c>
      <c r="J8351" s="1" t="n">
        <v>100006</v>
      </c>
      <c r="K8351" s="1" t="n">
        <v>7</v>
      </c>
      <c r="L8351" s="1" t="s">
        <v>3853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7" t="n">
        <v>46216</v>
      </c>
      <c r="C8352" s="1" t="n">
        <v>100</v>
      </c>
      <c r="D8352" s="1" t="s">
        <v>3877</v>
      </c>
      <c r="E8352" s="1" t="n">
        <v>33</v>
      </c>
      <c r="F8352" s="1" t="s">
        <v>93</v>
      </c>
      <c r="I8352" s="1" t="n">
        <v>1392842</v>
      </c>
      <c r="J8352" s="1" t="n">
        <v>100007</v>
      </c>
      <c r="K8352" s="1" t="n">
        <v>8</v>
      </c>
      <c r="L8352" s="1" t="s">
        <v>3854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7" t="n">
        <v>46216</v>
      </c>
      <c r="C8353" s="1" t="n">
        <v>100</v>
      </c>
      <c r="D8353" s="1" t="s">
        <v>3877</v>
      </c>
      <c r="E8353" s="1" t="n">
        <v>33</v>
      </c>
      <c r="F8353" s="1" t="s">
        <v>93</v>
      </c>
      <c r="I8353" s="1" t="n">
        <v>1392842</v>
      </c>
      <c r="J8353" s="1" t="n">
        <v>100008</v>
      </c>
      <c r="K8353" s="1" t="n">
        <v>9</v>
      </c>
      <c r="L8353" s="1" t="s">
        <v>3855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7" t="n">
        <v>46216</v>
      </c>
      <c r="C8354" s="1" t="n">
        <v>100</v>
      </c>
      <c r="D8354" s="1" t="s">
        <v>3877</v>
      </c>
      <c r="E8354" s="1" t="n">
        <v>33</v>
      </c>
      <c r="F8354" s="1" t="s">
        <v>93</v>
      </c>
      <c r="I8354" s="1" t="n">
        <v>1392842</v>
      </c>
      <c r="J8354" s="1" t="n">
        <v>100011</v>
      </c>
      <c r="K8354" s="1" t="n">
        <v>12</v>
      </c>
      <c r="L8354" s="1" t="s">
        <v>3856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7" t="n">
        <v>46216</v>
      </c>
      <c r="C8355" s="1" t="n">
        <v>100</v>
      </c>
      <c r="D8355" s="1" t="s">
        <v>3877</v>
      </c>
      <c r="E8355" s="1" t="n">
        <v>33</v>
      </c>
      <c r="F8355" s="1" t="s">
        <v>93</v>
      </c>
      <c r="I8355" s="1" t="n">
        <v>1392842</v>
      </c>
      <c r="J8355" s="1" t="n">
        <v>100012</v>
      </c>
      <c r="K8355" s="1" t="n">
        <v>13</v>
      </c>
      <c r="L8355" s="1" t="s">
        <v>3857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7" t="n">
        <v>46216</v>
      </c>
      <c r="C8356" s="1" t="n">
        <v>100</v>
      </c>
      <c r="D8356" s="1" t="s">
        <v>3877</v>
      </c>
      <c r="E8356" s="1" t="n">
        <v>33</v>
      </c>
      <c r="F8356" s="1" t="s">
        <v>93</v>
      </c>
      <c r="I8356" s="1" t="n">
        <v>1392842</v>
      </c>
      <c r="J8356" s="1" t="n">
        <v>100013</v>
      </c>
      <c r="K8356" s="1" t="n">
        <v>14</v>
      </c>
      <c r="L8356" s="1" t="s">
        <v>3858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7" t="n">
        <v>46216</v>
      </c>
      <c r="C8357" s="1" t="n">
        <v>100</v>
      </c>
      <c r="D8357" s="1" t="s">
        <v>3877</v>
      </c>
      <c r="E8357" s="1" t="n">
        <v>33</v>
      </c>
      <c r="F8357" s="1" t="s">
        <v>93</v>
      </c>
      <c r="I8357" s="1" t="n">
        <v>1392842</v>
      </c>
      <c r="J8357" s="1" t="n">
        <v>100014</v>
      </c>
      <c r="K8357" s="1" t="n">
        <v>15</v>
      </c>
      <c r="L8357" s="1" t="s">
        <v>3859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7" t="n">
        <v>46216</v>
      </c>
      <c r="C8358" s="1" t="n">
        <v>100</v>
      </c>
      <c r="D8358" s="1" t="s">
        <v>3877</v>
      </c>
      <c r="E8358" s="1" t="n">
        <v>33</v>
      </c>
      <c r="F8358" s="1" t="s">
        <v>93</v>
      </c>
      <c r="I8358" s="1" t="n">
        <v>1392842</v>
      </c>
      <c r="J8358" s="1" t="n">
        <v>100015</v>
      </c>
      <c r="K8358" s="1" t="n">
        <v>16</v>
      </c>
      <c r="L8358" s="1" t="s">
        <v>3860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7" t="n">
        <v>46216</v>
      </c>
      <c r="C8359" s="1" t="n">
        <v>100</v>
      </c>
      <c r="D8359" s="1" t="s">
        <v>3877</v>
      </c>
      <c r="E8359" s="1" t="n">
        <v>33</v>
      </c>
      <c r="F8359" s="1" t="s">
        <v>93</v>
      </c>
      <c r="I8359" s="1" t="n">
        <v>1392842</v>
      </c>
      <c r="J8359" s="1" t="n">
        <v>100016</v>
      </c>
      <c r="K8359" s="1" t="n">
        <v>17</v>
      </c>
      <c r="L8359" s="1" t="s">
        <v>3861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7" t="n">
        <v>46216</v>
      </c>
      <c r="C8360" s="1" t="n">
        <v>100</v>
      </c>
      <c r="D8360" s="1" t="s">
        <v>3877</v>
      </c>
      <c r="E8360" s="1" t="n">
        <v>33</v>
      </c>
      <c r="F8360" s="1" t="s">
        <v>93</v>
      </c>
      <c r="I8360" s="1" t="n">
        <v>1392842</v>
      </c>
      <c r="J8360" s="1" t="n">
        <v>100017</v>
      </c>
      <c r="K8360" s="1" t="n">
        <v>18</v>
      </c>
      <c r="L8360" s="1" t="s">
        <v>3862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7" t="n">
        <v>46216</v>
      </c>
      <c r="C8361" s="1" t="n">
        <v>100</v>
      </c>
      <c r="D8361" s="1" t="s">
        <v>3877</v>
      </c>
      <c r="E8361" s="1" t="n">
        <v>33</v>
      </c>
      <c r="F8361" s="1" t="s">
        <v>93</v>
      </c>
      <c r="I8361" s="1" t="n">
        <v>1392842</v>
      </c>
      <c r="J8361" s="1" t="n">
        <v>100019</v>
      </c>
      <c r="K8361" s="1" t="n">
        <v>20</v>
      </c>
      <c r="L8361" s="1" t="s">
        <v>3863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7" t="n">
        <v>46216</v>
      </c>
      <c r="C8362" s="1" t="n">
        <v>100</v>
      </c>
      <c r="D8362" s="1" t="s">
        <v>3877</v>
      </c>
      <c r="E8362" s="1" t="n">
        <v>33</v>
      </c>
      <c r="F8362" s="1" t="s">
        <v>93</v>
      </c>
      <c r="I8362" s="1" t="n">
        <v>1392842</v>
      </c>
      <c r="J8362" s="1" t="n">
        <v>100020</v>
      </c>
      <c r="K8362" s="1" t="n">
        <v>21</v>
      </c>
      <c r="L8362" s="1" t="s">
        <v>3864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7" t="n">
        <v>46216</v>
      </c>
      <c r="C8363" s="1" t="n">
        <v>100</v>
      </c>
      <c r="D8363" s="1" t="s">
        <v>3877</v>
      </c>
      <c r="E8363" s="1" t="n">
        <v>33</v>
      </c>
      <c r="F8363" s="1" t="s">
        <v>93</v>
      </c>
      <c r="I8363" s="1" t="n">
        <v>1392842</v>
      </c>
      <c r="J8363" s="1" t="n">
        <v>100053</v>
      </c>
      <c r="K8363" s="1" t="n">
        <v>54</v>
      </c>
      <c r="L8363" s="1" t="s">
        <v>3866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7" t="n">
        <v>46216</v>
      </c>
      <c r="C8364" s="1" t="n">
        <v>100</v>
      </c>
      <c r="D8364" s="1" t="s">
        <v>3877</v>
      </c>
      <c r="E8364" s="1" t="n">
        <v>33</v>
      </c>
      <c r="F8364" s="1" t="s">
        <v>93</v>
      </c>
      <c r="I8364" s="1" t="n">
        <v>1392842</v>
      </c>
      <c r="J8364" s="1" t="n">
        <v>100638</v>
      </c>
      <c r="K8364" s="1" t="n">
        <v>508</v>
      </c>
      <c r="L8364" s="1" t="s">
        <v>3867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7" t="n">
        <v>46216</v>
      </c>
      <c r="C8365" s="1" t="n">
        <v>100</v>
      </c>
      <c r="D8365" s="1" t="s">
        <v>3877</v>
      </c>
      <c r="E8365" s="1" t="n">
        <v>33</v>
      </c>
      <c r="F8365" s="1" t="s">
        <v>93</v>
      </c>
      <c r="I8365" s="1" t="n">
        <v>1392842</v>
      </c>
      <c r="J8365" s="1" t="n">
        <v>100520</v>
      </c>
      <c r="K8365" s="1" t="n">
        <v>507</v>
      </c>
      <c r="L8365" s="1" t="s">
        <v>3868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7" t="n">
        <v>46216</v>
      </c>
      <c r="C8366" s="1" t="n">
        <v>100</v>
      </c>
      <c r="D8366" s="1" t="s">
        <v>3877</v>
      </c>
      <c r="E8366" s="1" t="n">
        <v>33</v>
      </c>
      <c r="F8366" s="1" t="s">
        <v>93</v>
      </c>
      <c r="I8366" s="1" t="n">
        <v>1392842</v>
      </c>
      <c r="J8366" s="1" t="n">
        <v>100319</v>
      </c>
      <c r="K8366" s="1" t="n">
        <v>73453</v>
      </c>
      <c r="L8366" s="1" t="s">
        <v>3869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7" t="n">
        <v>46216</v>
      </c>
      <c r="C8367" s="1" t="n">
        <v>100</v>
      </c>
      <c r="D8367" s="1" t="s">
        <v>3877</v>
      </c>
      <c r="E8367" s="1" t="n">
        <v>33</v>
      </c>
      <c r="F8367" s="1" t="s">
        <v>93</v>
      </c>
      <c r="I8367" s="1" t="n">
        <v>1392842</v>
      </c>
      <c r="J8367" s="1" t="n">
        <v>110455</v>
      </c>
      <c r="K8367" s="1" t="n">
        <v>53212</v>
      </c>
      <c r="L8367" s="1" t="s">
        <v>3870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7" t="n">
        <v>46216</v>
      </c>
      <c r="C8368" s="1" t="n">
        <v>100</v>
      </c>
      <c r="D8368" s="1" t="s">
        <v>3877</v>
      </c>
      <c r="E8368" s="1" t="n">
        <v>33</v>
      </c>
      <c r="F8368" s="1" t="s">
        <v>93</v>
      </c>
      <c r="I8368" s="1" t="n">
        <v>1392845</v>
      </c>
      <c r="J8368" s="1" t="n">
        <v>100000</v>
      </c>
      <c r="K8368" s="1" t="n">
        <v>1</v>
      </c>
      <c r="L8368" s="1" t="s">
        <v>3851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7" t="n">
        <v>46216</v>
      </c>
      <c r="C8369" s="1" t="n">
        <v>100</v>
      </c>
      <c r="D8369" s="1" t="s">
        <v>3877</v>
      </c>
      <c r="E8369" s="1" t="n">
        <v>33</v>
      </c>
      <c r="F8369" s="1" t="s">
        <v>93</v>
      </c>
      <c r="I8369" s="1" t="n">
        <v>1392845</v>
      </c>
      <c r="J8369" s="1" t="n">
        <v>100006</v>
      </c>
      <c r="K8369" s="1" t="n">
        <v>7</v>
      </c>
      <c r="L8369" s="1" t="s">
        <v>3853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7" t="n">
        <v>46216</v>
      </c>
      <c r="C8370" s="1" t="n">
        <v>100</v>
      </c>
      <c r="D8370" s="1" t="s">
        <v>3877</v>
      </c>
      <c r="E8370" s="1" t="n">
        <v>33</v>
      </c>
      <c r="F8370" s="1" t="s">
        <v>93</v>
      </c>
      <c r="I8370" s="1" t="n">
        <v>1392845</v>
      </c>
      <c r="J8370" s="1" t="n">
        <v>100007</v>
      </c>
      <c r="K8370" s="1" t="n">
        <v>8</v>
      </c>
      <c r="L8370" s="1" t="s">
        <v>3854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7" t="n">
        <v>46216</v>
      </c>
      <c r="C8371" s="1" t="n">
        <v>100</v>
      </c>
      <c r="D8371" s="1" t="s">
        <v>3877</v>
      </c>
      <c r="E8371" s="1" t="n">
        <v>33</v>
      </c>
      <c r="F8371" s="1" t="s">
        <v>93</v>
      </c>
      <c r="I8371" s="1" t="n">
        <v>1392845</v>
      </c>
      <c r="J8371" s="1" t="n">
        <v>100008</v>
      </c>
      <c r="K8371" s="1" t="n">
        <v>9</v>
      </c>
      <c r="L8371" s="1" t="s">
        <v>3855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7" t="n">
        <v>46216</v>
      </c>
      <c r="C8372" s="1" t="n">
        <v>100</v>
      </c>
      <c r="D8372" s="1" t="s">
        <v>3877</v>
      </c>
      <c r="E8372" s="1" t="n">
        <v>33</v>
      </c>
      <c r="F8372" s="1" t="s">
        <v>93</v>
      </c>
      <c r="I8372" s="1" t="n">
        <v>1392845</v>
      </c>
      <c r="J8372" s="1" t="n">
        <v>100011</v>
      </c>
      <c r="K8372" s="1" t="n">
        <v>12</v>
      </c>
      <c r="L8372" s="1" t="s">
        <v>3856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7" t="n">
        <v>46216</v>
      </c>
      <c r="C8373" s="1" t="n">
        <v>100</v>
      </c>
      <c r="D8373" s="1" t="s">
        <v>3877</v>
      </c>
      <c r="E8373" s="1" t="n">
        <v>33</v>
      </c>
      <c r="F8373" s="1" t="s">
        <v>93</v>
      </c>
      <c r="I8373" s="1" t="n">
        <v>1392845</v>
      </c>
      <c r="J8373" s="1" t="n">
        <v>100012</v>
      </c>
      <c r="K8373" s="1" t="n">
        <v>13</v>
      </c>
      <c r="L8373" s="1" t="s">
        <v>3857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7" t="n">
        <v>46216</v>
      </c>
      <c r="C8374" s="1" t="n">
        <v>100</v>
      </c>
      <c r="D8374" s="1" t="s">
        <v>3877</v>
      </c>
      <c r="E8374" s="1" t="n">
        <v>33</v>
      </c>
      <c r="F8374" s="1" t="s">
        <v>93</v>
      </c>
      <c r="I8374" s="1" t="n">
        <v>1392845</v>
      </c>
      <c r="J8374" s="1" t="n">
        <v>100013</v>
      </c>
      <c r="K8374" s="1" t="n">
        <v>14</v>
      </c>
      <c r="L8374" s="1" t="s">
        <v>3858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7" t="n">
        <v>46216</v>
      </c>
      <c r="C8375" s="1" t="n">
        <v>100</v>
      </c>
      <c r="D8375" s="1" t="s">
        <v>3877</v>
      </c>
      <c r="E8375" s="1" t="n">
        <v>33</v>
      </c>
      <c r="F8375" s="1" t="s">
        <v>93</v>
      </c>
      <c r="I8375" s="1" t="n">
        <v>1392845</v>
      </c>
      <c r="J8375" s="1" t="n">
        <v>100014</v>
      </c>
      <c r="K8375" s="1" t="n">
        <v>15</v>
      </c>
      <c r="L8375" s="1" t="s">
        <v>3859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7" t="n">
        <v>46216</v>
      </c>
      <c r="C8376" s="1" t="n">
        <v>100</v>
      </c>
      <c r="D8376" s="1" t="s">
        <v>3877</v>
      </c>
      <c r="E8376" s="1" t="n">
        <v>33</v>
      </c>
      <c r="F8376" s="1" t="s">
        <v>93</v>
      </c>
      <c r="I8376" s="1" t="n">
        <v>1392845</v>
      </c>
      <c r="J8376" s="1" t="n">
        <v>100015</v>
      </c>
      <c r="K8376" s="1" t="n">
        <v>16</v>
      </c>
      <c r="L8376" s="1" t="s">
        <v>3860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7" t="n">
        <v>46216</v>
      </c>
      <c r="C8377" s="1" t="n">
        <v>100</v>
      </c>
      <c r="D8377" s="1" t="s">
        <v>3877</v>
      </c>
      <c r="E8377" s="1" t="n">
        <v>33</v>
      </c>
      <c r="F8377" s="1" t="s">
        <v>93</v>
      </c>
      <c r="I8377" s="1" t="n">
        <v>1392845</v>
      </c>
      <c r="J8377" s="1" t="n">
        <v>100016</v>
      </c>
      <c r="K8377" s="1" t="n">
        <v>17</v>
      </c>
      <c r="L8377" s="1" t="s">
        <v>3861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7" t="n">
        <v>46216</v>
      </c>
      <c r="C8378" s="1" t="n">
        <v>100</v>
      </c>
      <c r="D8378" s="1" t="s">
        <v>3877</v>
      </c>
      <c r="E8378" s="1" t="n">
        <v>33</v>
      </c>
      <c r="F8378" s="1" t="s">
        <v>93</v>
      </c>
      <c r="I8378" s="1" t="n">
        <v>1392845</v>
      </c>
      <c r="J8378" s="1" t="n">
        <v>100017</v>
      </c>
      <c r="K8378" s="1" t="n">
        <v>18</v>
      </c>
      <c r="L8378" s="1" t="s">
        <v>3862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7" t="n">
        <v>46216</v>
      </c>
      <c r="C8379" s="1" t="n">
        <v>100</v>
      </c>
      <c r="D8379" s="1" t="s">
        <v>3877</v>
      </c>
      <c r="E8379" s="1" t="n">
        <v>33</v>
      </c>
      <c r="F8379" s="1" t="s">
        <v>93</v>
      </c>
      <c r="I8379" s="1" t="n">
        <v>1392845</v>
      </c>
      <c r="J8379" s="1" t="n">
        <v>100019</v>
      </c>
      <c r="K8379" s="1" t="n">
        <v>20</v>
      </c>
      <c r="L8379" s="1" t="s">
        <v>3863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7" t="n">
        <v>46216</v>
      </c>
      <c r="C8380" s="1" t="n">
        <v>100</v>
      </c>
      <c r="D8380" s="1" t="s">
        <v>3877</v>
      </c>
      <c r="E8380" s="1" t="n">
        <v>33</v>
      </c>
      <c r="F8380" s="1" t="s">
        <v>93</v>
      </c>
      <c r="I8380" s="1" t="n">
        <v>1392845</v>
      </c>
      <c r="J8380" s="1" t="n">
        <v>100020</v>
      </c>
      <c r="K8380" s="1" t="n">
        <v>21</v>
      </c>
      <c r="L8380" s="1" t="s">
        <v>3864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7" t="n">
        <v>46216</v>
      </c>
      <c r="C8381" s="1" t="n">
        <v>100</v>
      </c>
      <c r="D8381" s="1" t="s">
        <v>3877</v>
      </c>
      <c r="E8381" s="1" t="n">
        <v>33</v>
      </c>
      <c r="F8381" s="1" t="s">
        <v>93</v>
      </c>
      <c r="I8381" s="1" t="n">
        <v>1392845</v>
      </c>
      <c r="J8381" s="1" t="n">
        <v>100053</v>
      </c>
      <c r="K8381" s="1" t="n">
        <v>54</v>
      </c>
      <c r="L8381" s="1" t="s">
        <v>3866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7" t="n">
        <v>46216</v>
      </c>
      <c r="C8382" s="1" t="n">
        <v>100</v>
      </c>
      <c r="D8382" s="1" t="s">
        <v>3877</v>
      </c>
      <c r="E8382" s="1" t="n">
        <v>33</v>
      </c>
      <c r="F8382" s="1" t="s">
        <v>93</v>
      </c>
      <c r="I8382" s="1" t="n">
        <v>1392845</v>
      </c>
      <c r="J8382" s="1" t="n">
        <v>100638</v>
      </c>
      <c r="K8382" s="1" t="n">
        <v>508</v>
      </c>
      <c r="L8382" s="1" t="s">
        <v>3867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7" t="n">
        <v>46216</v>
      </c>
      <c r="C8383" s="1" t="n">
        <v>100</v>
      </c>
      <c r="D8383" s="1" t="s">
        <v>3877</v>
      </c>
      <c r="E8383" s="1" t="n">
        <v>33</v>
      </c>
      <c r="F8383" s="1" t="s">
        <v>93</v>
      </c>
      <c r="I8383" s="1" t="n">
        <v>1392845</v>
      </c>
      <c r="J8383" s="1" t="n">
        <v>100520</v>
      </c>
      <c r="K8383" s="1" t="n">
        <v>507</v>
      </c>
      <c r="L8383" s="1" t="s">
        <v>3868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7" t="n">
        <v>46216</v>
      </c>
      <c r="C8384" s="1" t="n">
        <v>100</v>
      </c>
      <c r="D8384" s="1" t="s">
        <v>3877</v>
      </c>
      <c r="E8384" s="1" t="n">
        <v>33</v>
      </c>
      <c r="F8384" s="1" t="s">
        <v>93</v>
      </c>
      <c r="I8384" s="1" t="n">
        <v>1392845</v>
      </c>
      <c r="J8384" s="1" t="n">
        <v>100319</v>
      </c>
      <c r="K8384" s="1" t="n">
        <v>73453</v>
      </c>
      <c r="L8384" s="1" t="s">
        <v>3869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7" t="n">
        <v>46216</v>
      </c>
      <c r="C8385" s="1" t="n">
        <v>100</v>
      </c>
      <c r="D8385" s="1" t="s">
        <v>3877</v>
      </c>
      <c r="E8385" s="1" t="n">
        <v>33</v>
      </c>
      <c r="F8385" s="1" t="s">
        <v>93</v>
      </c>
      <c r="I8385" s="1" t="n">
        <v>1392845</v>
      </c>
      <c r="J8385" s="1" t="n">
        <v>110455</v>
      </c>
      <c r="K8385" s="1" t="n">
        <v>53212</v>
      </c>
      <c r="L8385" s="1" t="s">
        <v>3870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7" t="n">
        <v>46216</v>
      </c>
      <c r="C8386" s="1" t="n">
        <v>100</v>
      </c>
      <c r="D8386" s="1" t="s">
        <v>3877</v>
      </c>
      <c r="E8386" s="1" t="n">
        <v>33</v>
      </c>
      <c r="F8386" s="1" t="s">
        <v>93</v>
      </c>
      <c r="I8386" s="1" t="n">
        <v>1392853</v>
      </c>
      <c r="J8386" s="1" t="n">
        <v>100000</v>
      </c>
      <c r="K8386" s="1" t="n">
        <v>1</v>
      </c>
      <c r="L8386" s="1" t="s">
        <v>3851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7" t="n">
        <v>46216</v>
      </c>
      <c r="C8387" s="1" t="n">
        <v>100</v>
      </c>
      <c r="D8387" s="1" t="s">
        <v>3877</v>
      </c>
      <c r="E8387" s="1" t="n">
        <v>33</v>
      </c>
      <c r="F8387" s="1" t="s">
        <v>93</v>
      </c>
      <c r="I8387" s="1" t="n">
        <v>1392853</v>
      </c>
      <c r="J8387" s="1" t="n">
        <v>100001</v>
      </c>
      <c r="K8387" s="1" t="n">
        <v>2</v>
      </c>
      <c r="L8387" s="1" t="s">
        <v>4138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7" t="n">
        <v>46216</v>
      </c>
      <c r="C8388" s="1" t="n">
        <v>100</v>
      </c>
      <c r="D8388" s="1" t="s">
        <v>3877</v>
      </c>
      <c r="E8388" s="1" t="n">
        <v>33</v>
      </c>
      <c r="F8388" s="1" t="s">
        <v>93</v>
      </c>
      <c r="I8388" s="1" t="n">
        <v>1392853</v>
      </c>
      <c r="J8388" s="1" t="n">
        <v>100002</v>
      </c>
      <c r="K8388" s="1" t="n">
        <v>3</v>
      </c>
      <c r="L8388" s="1" t="s">
        <v>3872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7" t="n">
        <v>46216</v>
      </c>
      <c r="C8389" s="1" t="n">
        <v>100</v>
      </c>
      <c r="D8389" s="1" t="s">
        <v>3877</v>
      </c>
      <c r="E8389" s="1" t="n">
        <v>33</v>
      </c>
      <c r="F8389" s="1" t="s">
        <v>93</v>
      </c>
      <c r="I8389" s="1" t="n">
        <v>1392853</v>
      </c>
      <c r="J8389" s="1" t="n">
        <v>100003</v>
      </c>
      <c r="K8389" s="1" t="n">
        <v>4</v>
      </c>
      <c r="L8389" s="1" t="s">
        <v>3873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7" t="n">
        <v>46216</v>
      </c>
      <c r="C8390" s="1" t="n">
        <v>100</v>
      </c>
      <c r="D8390" s="1" t="s">
        <v>3877</v>
      </c>
      <c r="E8390" s="1" t="n">
        <v>33</v>
      </c>
      <c r="F8390" s="1" t="s">
        <v>93</v>
      </c>
      <c r="I8390" s="1" t="n">
        <v>1392853</v>
      </c>
      <c r="J8390" s="1" t="n">
        <v>100004</v>
      </c>
      <c r="K8390" s="1" t="n">
        <v>5</v>
      </c>
      <c r="L8390" s="1" t="s">
        <v>3852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7" t="n">
        <v>46216</v>
      </c>
      <c r="C8391" s="1" t="n">
        <v>100</v>
      </c>
      <c r="D8391" s="1" t="s">
        <v>3877</v>
      </c>
      <c r="E8391" s="1" t="n">
        <v>33</v>
      </c>
      <c r="F8391" s="1" t="s">
        <v>93</v>
      </c>
      <c r="I8391" s="1" t="n">
        <v>1392853</v>
      </c>
      <c r="J8391" s="1" t="n">
        <v>100520</v>
      </c>
      <c r="K8391" s="1" t="n">
        <v>507</v>
      </c>
      <c r="L8391" s="1" t="s">
        <v>3868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7" t="n">
        <v>46216</v>
      </c>
      <c r="C8392" s="1" t="n">
        <v>100</v>
      </c>
      <c r="D8392" s="1" t="s">
        <v>3877</v>
      </c>
      <c r="E8392" s="1" t="n">
        <v>33</v>
      </c>
      <c r="F8392" s="1" t="s">
        <v>93</v>
      </c>
      <c r="I8392" s="1" t="n">
        <v>1392853</v>
      </c>
      <c r="J8392" s="1" t="n">
        <v>110455</v>
      </c>
      <c r="K8392" s="1" t="n">
        <v>53212</v>
      </c>
      <c r="L8392" s="1" t="s">
        <v>3870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7" t="n">
        <v>46216</v>
      </c>
      <c r="C8393" s="1" t="n">
        <v>100</v>
      </c>
      <c r="D8393" s="1" t="s">
        <v>3877</v>
      </c>
      <c r="E8393" s="1" t="n">
        <v>33</v>
      </c>
      <c r="F8393" s="1" t="s">
        <v>93</v>
      </c>
      <c r="I8393" s="1" t="n">
        <v>1394192</v>
      </c>
      <c r="J8393" s="1" t="n">
        <v>100000</v>
      </c>
      <c r="K8393" s="1" t="n">
        <v>1</v>
      </c>
      <c r="L8393" s="1" t="s">
        <v>3851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7" t="n">
        <v>46216</v>
      </c>
      <c r="C8394" s="1" t="n">
        <v>100</v>
      </c>
      <c r="D8394" s="1" t="s">
        <v>3877</v>
      </c>
      <c r="E8394" s="1" t="n">
        <v>33</v>
      </c>
      <c r="F8394" s="1" t="s">
        <v>93</v>
      </c>
      <c r="I8394" s="1" t="n">
        <v>1394192</v>
      </c>
      <c r="J8394" s="1" t="n">
        <v>100001</v>
      </c>
      <c r="K8394" s="1" t="n">
        <v>2</v>
      </c>
      <c r="L8394" s="1" t="s">
        <v>4138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7" t="n">
        <v>46216</v>
      </c>
      <c r="C8395" s="1" t="n">
        <v>100</v>
      </c>
      <c r="D8395" s="1" t="s">
        <v>3877</v>
      </c>
      <c r="E8395" s="1" t="n">
        <v>33</v>
      </c>
      <c r="F8395" s="1" t="s">
        <v>93</v>
      </c>
      <c r="I8395" s="1" t="n">
        <v>1394192</v>
      </c>
      <c r="J8395" s="1" t="n">
        <v>100002</v>
      </c>
      <c r="K8395" s="1" t="n">
        <v>3</v>
      </c>
      <c r="L8395" s="1" t="s">
        <v>3872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7" t="n">
        <v>46216</v>
      </c>
      <c r="C8396" s="1" t="n">
        <v>100</v>
      </c>
      <c r="D8396" s="1" t="s">
        <v>3877</v>
      </c>
      <c r="E8396" s="1" t="n">
        <v>33</v>
      </c>
      <c r="F8396" s="1" t="s">
        <v>93</v>
      </c>
      <c r="I8396" s="1" t="n">
        <v>1394192</v>
      </c>
      <c r="J8396" s="1" t="n">
        <v>100003</v>
      </c>
      <c r="K8396" s="1" t="n">
        <v>4</v>
      </c>
      <c r="L8396" s="1" t="s">
        <v>3873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7" t="n">
        <v>46216</v>
      </c>
      <c r="C8397" s="1" t="n">
        <v>100</v>
      </c>
      <c r="D8397" s="1" t="s">
        <v>3877</v>
      </c>
      <c r="E8397" s="1" t="n">
        <v>33</v>
      </c>
      <c r="F8397" s="1" t="s">
        <v>93</v>
      </c>
      <c r="I8397" s="1" t="n">
        <v>1394192</v>
      </c>
      <c r="J8397" s="1" t="n">
        <v>100004</v>
      </c>
      <c r="K8397" s="1" t="n">
        <v>5</v>
      </c>
      <c r="L8397" s="1" t="s">
        <v>3852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7" t="n">
        <v>46216</v>
      </c>
      <c r="C8398" s="1" t="n">
        <v>100</v>
      </c>
      <c r="D8398" s="1" t="s">
        <v>3877</v>
      </c>
      <c r="E8398" s="1" t="n">
        <v>33</v>
      </c>
      <c r="F8398" s="1" t="s">
        <v>93</v>
      </c>
      <c r="I8398" s="1" t="n">
        <v>1394192</v>
      </c>
      <c r="J8398" s="1" t="n">
        <v>100520</v>
      </c>
      <c r="K8398" s="1" t="n">
        <v>507</v>
      </c>
      <c r="L8398" s="1" t="s">
        <v>3868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7" t="n">
        <v>46216</v>
      </c>
      <c r="C8399" s="1" t="n">
        <v>100</v>
      </c>
      <c r="D8399" s="1" t="s">
        <v>3877</v>
      </c>
      <c r="E8399" s="1" t="n">
        <v>33</v>
      </c>
      <c r="F8399" s="1" t="s">
        <v>93</v>
      </c>
      <c r="I8399" s="1" t="n">
        <v>1394192</v>
      </c>
      <c r="J8399" s="1" t="n">
        <v>110455</v>
      </c>
      <c r="K8399" s="1" t="n">
        <v>53212</v>
      </c>
      <c r="L8399" s="1" t="s">
        <v>3870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7" t="n">
        <v>46217</v>
      </c>
      <c r="C8400" s="1" t="n">
        <v>1</v>
      </c>
      <c r="D8400" s="1" t="s">
        <v>3781</v>
      </c>
      <c r="E8400" s="1" t="n">
        <v>978</v>
      </c>
      <c r="F8400" s="1" t="s">
        <v>118</v>
      </c>
      <c r="I8400" s="1" t="n">
        <v>368</v>
      </c>
      <c r="J8400" s="1" t="n">
        <v>61368</v>
      </c>
      <c r="K8400" s="1" t="n">
        <v>2257907</v>
      </c>
      <c r="L8400" s="1" t="s">
        <v>3782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7" t="n">
        <v>46217</v>
      </c>
      <c r="C8401" s="1" t="n">
        <v>1</v>
      </c>
      <c r="D8401" s="1" t="s">
        <v>3781</v>
      </c>
      <c r="E8401" s="1" t="n">
        <v>978</v>
      </c>
      <c r="F8401" s="1" t="s">
        <v>118</v>
      </c>
      <c r="I8401" s="1" t="n">
        <v>368</v>
      </c>
      <c r="J8401" s="1" t="n">
        <v>61379</v>
      </c>
      <c r="K8401" s="1" t="n">
        <v>2257921</v>
      </c>
      <c r="L8401" s="1" t="s">
        <v>3784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7" t="n">
        <v>46217</v>
      </c>
      <c r="C8402" s="1" t="n">
        <v>1</v>
      </c>
      <c r="D8402" s="1" t="s">
        <v>3781</v>
      </c>
      <c r="E8402" s="1" t="n">
        <v>1615</v>
      </c>
      <c r="F8402" s="1" t="s">
        <v>253</v>
      </c>
      <c r="I8402" s="1" t="n">
        <v>14862</v>
      </c>
      <c r="J8402" s="1" t="n">
        <v>100114</v>
      </c>
      <c r="K8402" s="1" t="n">
        <v>115</v>
      </c>
      <c r="L8402" s="1" t="s">
        <v>4154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7" t="n">
        <v>46217</v>
      </c>
      <c r="C8403" s="1" t="n">
        <v>1</v>
      </c>
      <c r="D8403" s="1" t="s">
        <v>3781</v>
      </c>
      <c r="E8403" s="1" t="n">
        <v>1683</v>
      </c>
      <c r="F8403" s="1" t="s">
        <v>677</v>
      </c>
      <c r="I8403" s="1" t="n">
        <v>1647045</v>
      </c>
      <c r="J8403" s="1" t="n">
        <v>109791</v>
      </c>
      <c r="K8403" s="1" t="n">
        <v>9667</v>
      </c>
      <c r="L8403" s="1" t="s">
        <v>4824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7" t="n">
        <v>46217</v>
      </c>
      <c r="C8404" s="1" t="n">
        <v>1</v>
      </c>
      <c r="D8404" s="1" t="s">
        <v>3781</v>
      </c>
      <c r="E8404" s="1" t="n">
        <v>1683</v>
      </c>
      <c r="F8404" s="1" t="s">
        <v>677</v>
      </c>
      <c r="I8404" s="1" t="n">
        <v>1647045</v>
      </c>
      <c r="J8404" s="1" t="n">
        <v>37361</v>
      </c>
      <c r="K8404" s="1" t="n">
        <v>2240817</v>
      </c>
      <c r="L8404" s="1" t="s">
        <v>3824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7" t="n">
        <v>46217</v>
      </c>
      <c r="C8405" s="1" t="n">
        <v>1</v>
      </c>
      <c r="D8405" s="1" t="s">
        <v>3781</v>
      </c>
      <c r="E8405" s="1" t="n">
        <v>1683</v>
      </c>
      <c r="F8405" s="1" t="s">
        <v>677</v>
      </c>
      <c r="I8405" s="1" t="n">
        <v>1647051</v>
      </c>
      <c r="J8405" s="1" t="n">
        <v>109791</v>
      </c>
      <c r="K8405" s="1" t="n">
        <v>9667</v>
      </c>
      <c r="L8405" s="1" t="s">
        <v>4824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7" t="n">
        <v>46217</v>
      </c>
      <c r="C8406" s="1" t="n">
        <v>1</v>
      </c>
      <c r="D8406" s="1" t="s">
        <v>3781</v>
      </c>
      <c r="E8406" s="1" t="n">
        <v>1683</v>
      </c>
      <c r="F8406" s="1" t="s">
        <v>677</v>
      </c>
      <c r="I8406" s="1" t="n">
        <v>1647051</v>
      </c>
      <c r="J8406" s="1" t="n">
        <v>37361</v>
      </c>
      <c r="K8406" s="1" t="n">
        <v>2240817</v>
      </c>
      <c r="L8406" s="1" t="s">
        <v>3824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7" t="n">
        <v>46217</v>
      </c>
      <c r="C8407" s="1" t="n">
        <v>6</v>
      </c>
      <c r="D8407" s="1" t="s">
        <v>3844</v>
      </c>
      <c r="E8407" s="1" t="n">
        <v>33</v>
      </c>
      <c r="F8407" s="1" t="s">
        <v>93</v>
      </c>
      <c r="I8407" s="1" t="n">
        <v>5295</v>
      </c>
      <c r="J8407" s="1" t="n">
        <v>100062</v>
      </c>
      <c r="K8407" s="1" t="n">
        <v>63</v>
      </c>
      <c r="L8407" s="1" t="s">
        <v>4117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7" t="n">
        <v>46217</v>
      </c>
      <c r="C8408" s="1" t="n">
        <v>6</v>
      </c>
      <c r="D8408" s="1" t="s">
        <v>3844</v>
      </c>
      <c r="E8408" s="1" t="n">
        <v>33</v>
      </c>
      <c r="F8408" s="1" t="s">
        <v>93</v>
      </c>
      <c r="I8408" s="1" t="n">
        <v>5295</v>
      </c>
      <c r="J8408" s="1" t="n">
        <v>100104</v>
      </c>
      <c r="K8408" s="1" t="n">
        <v>105</v>
      </c>
      <c r="L8408" s="1" t="s">
        <v>4195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7" t="n">
        <v>46217</v>
      </c>
      <c r="C8409" s="1" t="n">
        <v>6</v>
      </c>
      <c r="D8409" s="1" t="s">
        <v>3844</v>
      </c>
      <c r="E8409" s="1" t="n">
        <v>33</v>
      </c>
      <c r="F8409" s="1" t="s">
        <v>93</v>
      </c>
      <c r="I8409" s="1" t="n">
        <v>5295</v>
      </c>
      <c r="J8409" s="1" t="n">
        <v>100105</v>
      </c>
      <c r="K8409" s="1" t="n">
        <v>106</v>
      </c>
      <c r="L8409" s="1" t="s">
        <v>4118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7" t="n">
        <v>46217</v>
      </c>
      <c r="C8410" s="1" t="n">
        <v>6</v>
      </c>
      <c r="D8410" s="1" t="s">
        <v>3844</v>
      </c>
      <c r="E8410" s="1" t="n">
        <v>33</v>
      </c>
      <c r="F8410" s="1" t="s">
        <v>93</v>
      </c>
      <c r="I8410" s="1" t="n">
        <v>5295</v>
      </c>
      <c r="J8410" s="1" t="n">
        <v>100106</v>
      </c>
      <c r="K8410" s="1" t="n">
        <v>107</v>
      </c>
      <c r="L8410" s="1" t="s">
        <v>6090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7" t="n">
        <v>46217</v>
      </c>
      <c r="C8411" s="1" t="n">
        <v>6</v>
      </c>
      <c r="D8411" s="1" t="s">
        <v>3844</v>
      </c>
      <c r="E8411" s="1" t="n">
        <v>33</v>
      </c>
      <c r="F8411" s="1" t="s">
        <v>93</v>
      </c>
      <c r="I8411" s="1" t="n">
        <v>5295</v>
      </c>
      <c r="J8411" s="1" t="n">
        <v>100109</v>
      </c>
      <c r="K8411" s="1" t="n">
        <v>110</v>
      </c>
      <c r="L8411" s="1" t="s">
        <v>4120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7" t="n">
        <v>46217</v>
      </c>
      <c r="C8412" s="1" t="n">
        <v>6</v>
      </c>
      <c r="D8412" s="1" t="s">
        <v>3844</v>
      </c>
      <c r="E8412" s="1" t="n">
        <v>33</v>
      </c>
      <c r="F8412" s="1" t="s">
        <v>93</v>
      </c>
      <c r="I8412" s="1" t="n">
        <v>5295</v>
      </c>
      <c r="J8412" s="1" t="n">
        <v>100110</v>
      </c>
      <c r="K8412" s="1" t="n">
        <v>111</v>
      </c>
      <c r="L8412" s="1" t="s">
        <v>4121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7" t="n">
        <v>46217</v>
      </c>
      <c r="C8413" s="1" t="n">
        <v>6</v>
      </c>
      <c r="D8413" s="1" t="s">
        <v>3844</v>
      </c>
      <c r="E8413" s="1" t="n">
        <v>33</v>
      </c>
      <c r="F8413" s="1" t="s">
        <v>93</v>
      </c>
      <c r="I8413" s="1" t="n">
        <v>5295</v>
      </c>
      <c r="J8413" s="1" t="n">
        <v>100112</v>
      </c>
      <c r="K8413" s="1" t="n">
        <v>113</v>
      </c>
      <c r="L8413" s="1" t="s">
        <v>4122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7" t="n">
        <v>46217</v>
      </c>
      <c r="C8414" s="1" t="n">
        <v>6</v>
      </c>
      <c r="D8414" s="1" t="s">
        <v>3844</v>
      </c>
      <c r="E8414" s="1" t="n">
        <v>33</v>
      </c>
      <c r="F8414" s="1" t="s">
        <v>93</v>
      </c>
      <c r="I8414" s="1" t="n">
        <v>5295</v>
      </c>
      <c r="J8414" s="1" t="n">
        <v>100118</v>
      </c>
      <c r="K8414" s="1" t="n">
        <v>119</v>
      </c>
      <c r="L8414" s="1" t="s">
        <v>4124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7" t="n">
        <v>46217</v>
      </c>
      <c r="C8415" s="1" t="n">
        <v>6</v>
      </c>
      <c r="D8415" s="1" t="s">
        <v>3844</v>
      </c>
      <c r="E8415" s="1" t="n">
        <v>33</v>
      </c>
      <c r="F8415" s="1" t="s">
        <v>93</v>
      </c>
      <c r="I8415" s="1" t="n">
        <v>5295</v>
      </c>
      <c r="J8415" s="1" t="n">
        <v>100121</v>
      </c>
      <c r="K8415" s="1" t="n">
        <v>122</v>
      </c>
      <c r="L8415" s="1" t="s">
        <v>4196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7" t="n">
        <v>46217</v>
      </c>
      <c r="C8416" s="1" t="n">
        <v>6</v>
      </c>
      <c r="D8416" s="1" t="s">
        <v>3844</v>
      </c>
      <c r="E8416" s="1" t="n">
        <v>33</v>
      </c>
      <c r="F8416" s="1" t="s">
        <v>93</v>
      </c>
      <c r="I8416" s="1" t="n">
        <v>5295</v>
      </c>
      <c r="J8416" s="1" t="n">
        <v>100122</v>
      </c>
      <c r="K8416" s="1" t="n">
        <v>123</v>
      </c>
      <c r="L8416" s="1" t="s">
        <v>4125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7" t="n">
        <v>46217</v>
      </c>
      <c r="C8417" s="1" t="n">
        <v>6</v>
      </c>
      <c r="D8417" s="1" t="s">
        <v>3844</v>
      </c>
      <c r="E8417" s="1" t="n">
        <v>33</v>
      </c>
      <c r="F8417" s="1" t="s">
        <v>93</v>
      </c>
      <c r="I8417" s="1" t="n">
        <v>5295</v>
      </c>
      <c r="J8417" s="1" t="n">
        <v>100124</v>
      </c>
      <c r="K8417" s="1" t="n">
        <v>125</v>
      </c>
      <c r="L8417" s="1" t="s">
        <v>4127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7" t="n">
        <v>46217</v>
      </c>
      <c r="C8418" s="1" t="n">
        <v>6</v>
      </c>
      <c r="D8418" s="1" t="s">
        <v>3844</v>
      </c>
      <c r="E8418" s="1" t="n">
        <v>33</v>
      </c>
      <c r="F8418" s="1" t="s">
        <v>93</v>
      </c>
      <c r="I8418" s="1" t="n">
        <v>5295</v>
      </c>
      <c r="J8418" s="1" t="n">
        <v>100125</v>
      </c>
      <c r="K8418" s="1" t="n">
        <v>126</v>
      </c>
      <c r="L8418" s="1" t="s">
        <v>4197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7" t="n">
        <v>46217</v>
      </c>
      <c r="C8419" s="1" t="n">
        <v>6</v>
      </c>
      <c r="D8419" s="1" t="s">
        <v>3844</v>
      </c>
      <c r="E8419" s="1" t="n">
        <v>33</v>
      </c>
      <c r="F8419" s="1" t="s">
        <v>93</v>
      </c>
      <c r="I8419" s="1" t="n">
        <v>5295</v>
      </c>
      <c r="J8419" s="1" t="n">
        <v>100133</v>
      </c>
      <c r="K8419" s="1" t="n">
        <v>134</v>
      </c>
      <c r="L8419" s="1" t="s">
        <v>4129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7" t="n">
        <v>46217</v>
      </c>
      <c r="C8420" s="1" t="n">
        <v>6</v>
      </c>
      <c r="D8420" s="1" t="s">
        <v>3844</v>
      </c>
      <c r="E8420" s="1" t="n">
        <v>33</v>
      </c>
      <c r="F8420" s="1" t="s">
        <v>93</v>
      </c>
      <c r="I8420" s="1" t="n">
        <v>5296</v>
      </c>
      <c r="J8420" s="1" t="n">
        <v>72679</v>
      </c>
      <c r="K8420" s="1" t="n">
        <v>246</v>
      </c>
      <c r="L8420" s="1" t="s">
        <v>212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7" t="n">
        <v>46217</v>
      </c>
      <c r="C8421" s="1" t="n">
        <v>6</v>
      </c>
      <c r="D8421" s="1" t="s">
        <v>3844</v>
      </c>
      <c r="E8421" s="1" t="n">
        <v>33</v>
      </c>
      <c r="F8421" s="1" t="s">
        <v>93</v>
      </c>
      <c r="I8421" s="1" t="n">
        <v>5297</v>
      </c>
      <c r="J8421" s="1" t="n">
        <v>72679</v>
      </c>
      <c r="K8421" s="1" t="n">
        <v>246</v>
      </c>
      <c r="L8421" s="1" t="s">
        <v>212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7" t="n">
        <v>46217</v>
      </c>
      <c r="C8422" s="1" t="n">
        <v>6</v>
      </c>
      <c r="D8422" s="1" t="s">
        <v>3844</v>
      </c>
      <c r="E8422" s="1" t="n">
        <v>33</v>
      </c>
      <c r="F8422" s="1" t="s">
        <v>93</v>
      </c>
      <c r="I8422" s="1" t="n">
        <v>5302</v>
      </c>
      <c r="J8422" s="1" t="n">
        <v>100113</v>
      </c>
      <c r="K8422" s="1" t="n">
        <v>114</v>
      </c>
      <c r="L8422" s="1" t="s">
        <v>4104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7" t="n">
        <v>46217</v>
      </c>
      <c r="C8423" s="1" t="n">
        <v>6</v>
      </c>
      <c r="D8423" s="1" t="s">
        <v>3844</v>
      </c>
      <c r="E8423" s="1" t="n">
        <v>33</v>
      </c>
      <c r="F8423" s="1" t="s">
        <v>93</v>
      </c>
      <c r="I8423" s="1" t="n">
        <v>5302</v>
      </c>
      <c r="J8423" s="1" t="n">
        <v>100115</v>
      </c>
      <c r="K8423" s="1" t="n">
        <v>116</v>
      </c>
      <c r="L8423" s="1" t="s">
        <v>4105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7" t="n">
        <v>46217</v>
      </c>
      <c r="C8424" s="1" t="n">
        <v>6</v>
      </c>
      <c r="D8424" s="1" t="s">
        <v>3844</v>
      </c>
      <c r="E8424" s="1" t="n">
        <v>33</v>
      </c>
      <c r="F8424" s="1" t="s">
        <v>93</v>
      </c>
      <c r="I8424" s="1" t="n">
        <v>5302</v>
      </c>
      <c r="J8424" s="1" t="n">
        <v>100130</v>
      </c>
      <c r="K8424" s="1" t="n">
        <v>131</v>
      </c>
      <c r="L8424" s="1" t="s">
        <v>4106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7" t="n">
        <v>46217</v>
      </c>
      <c r="C8425" s="1" t="n">
        <v>6</v>
      </c>
      <c r="D8425" s="1" t="s">
        <v>3844</v>
      </c>
      <c r="E8425" s="1" t="n">
        <v>33</v>
      </c>
      <c r="F8425" s="1" t="s">
        <v>93</v>
      </c>
      <c r="I8425" s="1" t="n">
        <v>5302</v>
      </c>
      <c r="J8425" s="1" t="n">
        <v>100132</v>
      </c>
      <c r="K8425" s="1" t="n">
        <v>133</v>
      </c>
      <c r="L8425" s="1" t="s">
        <v>4107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7" t="n">
        <v>46217</v>
      </c>
      <c r="C8426" s="1" t="n">
        <v>6</v>
      </c>
      <c r="D8426" s="1" t="s">
        <v>3844</v>
      </c>
      <c r="E8426" s="1" t="n">
        <v>33</v>
      </c>
      <c r="F8426" s="1" t="s">
        <v>93</v>
      </c>
      <c r="I8426" s="1" t="n">
        <v>5302</v>
      </c>
      <c r="J8426" s="1" t="n">
        <v>100135</v>
      </c>
      <c r="K8426" s="1" t="n">
        <v>136</v>
      </c>
      <c r="L8426" s="1" t="s">
        <v>4108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7" t="n">
        <v>46217</v>
      </c>
      <c r="C8427" s="1" t="n">
        <v>6</v>
      </c>
      <c r="D8427" s="1" t="s">
        <v>3844</v>
      </c>
      <c r="E8427" s="1" t="n">
        <v>33</v>
      </c>
      <c r="F8427" s="1" t="s">
        <v>93</v>
      </c>
      <c r="I8427" s="1" t="n">
        <v>5302</v>
      </c>
      <c r="J8427" s="1" t="n">
        <v>100137</v>
      </c>
      <c r="K8427" s="1" t="n">
        <v>138</v>
      </c>
      <c r="L8427" s="1" t="s">
        <v>6649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7" t="n">
        <v>46217</v>
      </c>
      <c r="C8428" s="1" t="n">
        <v>6</v>
      </c>
      <c r="D8428" s="1" t="s">
        <v>3844</v>
      </c>
      <c r="E8428" s="1" t="n">
        <v>33</v>
      </c>
      <c r="F8428" s="1" t="s">
        <v>93</v>
      </c>
      <c r="I8428" s="1" t="n">
        <v>5302</v>
      </c>
      <c r="J8428" s="1" t="n">
        <v>100148</v>
      </c>
      <c r="K8428" s="1" t="n">
        <v>149</v>
      </c>
      <c r="L8428" s="1" t="s">
        <v>4109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7" t="n">
        <v>46217</v>
      </c>
      <c r="C8429" s="1" t="n">
        <v>6</v>
      </c>
      <c r="D8429" s="1" t="s">
        <v>3844</v>
      </c>
      <c r="E8429" s="1" t="n">
        <v>33</v>
      </c>
      <c r="F8429" s="1" t="s">
        <v>93</v>
      </c>
      <c r="I8429" s="1" t="n">
        <v>5302</v>
      </c>
      <c r="J8429" s="1" t="n">
        <v>100297</v>
      </c>
      <c r="K8429" s="1" t="n">
        <v>70293</v>
      </c>
      <c r="L8429" s="1" t="s">
        <v>4110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7" t="n">
        <v>46217</v>
      </c>
      <c r="C8430" s="1" t="n">
        <v>6</v>
      </c>
      <c r="D8430" s="1" t="s">
        <v>3844</v>
      </c>
      <c r="E8430" s="1" t="n">
        <v>33</v>
      </c>
      <c r="F8430" s="1" t="s">
        <v>93</v>
      </c>
      <c r="I8430" s="1" t="n">
        <v>5302</v>
      </c>
      <c r="J8430" s="1" t="n">
        <v>110142</v>
      </c>
      <c r="K8430" s="1" t="n">
        <v>16699</v>
      </c>
      <c r="L8430" s="1" t="s">
        <v>4111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7" t="n">
        <v>46217</v>
      </c>
      <c r="C8431" s="1" t="n">
        <v>6</v>
      </c>
      <c r="D8431" s="1" t="s">
        <v>3844</v>
      </c>
      <c r="E8431" s="1" t="n">
        <v>33</v>
      </c>
      <c r="F8431" s="1" t="s">
        <v>93</v>
      </c>
      <c r="I8431" s="1" t="n">
        <v>5302</v>
      </c>
      <c r="J8431" s="1" t="n">
        <v>110168</v>
      </c>
      <c r="K8431" s="1" t="n">
        <v>37365</v>
      </c>
      <c r="L8431" s="1" t="s">
        <v>4112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7" t="n">
        <v>46217</v>
      </c>
      <c r="C8432" s="1" t="n">
        <v>6</v>
      </c>
      <c r="D8432" s="1" t="s">
        <v>3844</v>
      </c>
      <c r="E8432" s="1" t="n">
        <v>33</v>
      </c>
      <c r="F8432" s="1" t="s">
        <v>93</v>
      </c>
      <c r="I8432" s="1" t="n">
        <v>5302</v>
      </c>
      <c r="J8432" s="1" t="n">
        <v>43627</v>
      </c>
      <c r="K8432" s="1" t="n">
        <v>1175</v>
      </c>
      <c r="L8432" s="1" t="s">
        <v>4113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7" t="n">
        <v>46217</v>
      </c>
      <c r="C8433" s="1" t="n">
        <v>6</v>
      </c>
      <c r="D8433" s="1" t="s">
        <v>3844</v>
      </c>
      <c r="E8433" s="1" t="n">
        <v>33</v>
      </c>
      <c r="F8433" s="1" t="s">
        <v>93</v>
      </c>
      <c r="I8433" s="1" t="n">
        <v>5302</v>
      </c>
      <c r="J8433" s="1" t="n">
        <v>110489</v>
      </c>
      <c r="K8433" s="1" t="n">
        <v>54743</v>
      </c>
      <c r="L8433" s="1" t="s">
        <v>4114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7" t="n">
        <v>46217</v>
      </c>
      <c r="C8434" s="1" t="n">
        <v>6</v>
      </c>
      <c r="D8434" s="1" t="s">
        <v>3844</v>
      </c>
      <c r="E8434" s="1" t="n">
        <v>33</v>
      </c>
      <c r="F8434" s="1" t="s">
        <v>93</v>
      </c>
      <c r="I8434" s="1" t="n">
        <v>5302</v>
      </c>
      <c r="J8434" s="1" t="n">
        <v>80078</v>
      </c>
      <c r="K8434" s="1" t="n">
        <v>710</v>
      </c>
      <c r="L8434" s="1" t="s">
        <v>4115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7" t="n">
        <v>46217</v>
      </c>
      <c r="C8435" s="1" t="n">
        <v>6</v>
      </c>
      <c r="D8435" s="1" t="s">
        <v>3844</v>
      </c>
      <c r="E8435" s="1" t="n">
        <v>33</v>
      </c>
      <c r="F8435" s="1" t="s">
        <v>93</v>
      </c>
      <c r="I8435" s="1" t="n">
        <v>5302</v>
      </c>
      <c r="J8435" s="1" t="n">
        <v>80156</v>
      </c>
      <c r="K8435" s="1" t="n">
        <v>727</v>
      </c>
      <c r="L8435" s="1" t="s">
        <v>6753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7" t="n">
        <v>46217</v>
      </c>
      <c r="C8436" s="1" t="n">
        <v>6</v>
      </c>
      <c r="D8436" s="1" t="s">
        <v>3844</v>
      </c>
      <c r="E8436" s="1" t="n">
        <v>33</v>
      </c>
      <c r="F8436" s="1" t="s">
        <v>93</v>
      </c>
      <c r="I8436" s="1" t="n">
        <v>5302</v>
      </c>
      <c r="J8436" s="1" t="n">
        <v>80308</v>
      </c>
      <c r="K8436" s="1" t="n">
        <v>1250</v>
      </c>
      <c r="L8436" s="1" t="s">
        <v>4116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7" t="n">
        <v>46217</v>
      </c>
      <c r="C8437" s="1" t="n">
        <v>11</v>
      </c>
      <c r="D8437" s="1" t="s">
        <v>3845</v>
      </c>
      <c r="E8437" s="1" t="n">
        <v>1324</v>
      </c>
      <c r="F8437" s="1" t="s">
        <v>163</v>
      </c>
      <c r="I8437" s="1" t="n">
        <v>385</v>
      </c>
      <c r="J8437" s="1" t="n">
        <v>79527</v>
      </c>
      <c r="K8437" s="1" t="n">
        <v>619205197370</v>
      </c>
      <c r="L8437" s="1" t="s">
        <v>6754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7" t="n">
        <v>46217</v>
      </c>
      <c r="C8438" s="1" t="n">
        <v>11</v>
      </c>
      <c r="D8438" s="1" t="s">
        <v>3845</v>
      </c>
      <c r="E8438" s="1" t="n">
        <v>642</v>
      </c>
      <c r="F8438" s="1" t="s">
        <v>186</v>
      </c>
      <c r="I8438" s="1" t="n">
        <v>531</v>
      </c>
      <c r="J8438" s="1" t="n">
        <v>71766</v>
      </c>
      <c r="K8438" s="1" t="n">
        <v>779180</v>
      </c>
      <c r="L8438" s="1" t="s">
        <v>3881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7" t="n">
        <v>46217</v>
      </c>
      <c r="C8439" s="1" t="n">
        <v>11</v>
      </c>
      <c r="D8439" s="1" t="s">
        <v>3845</v>
      </c>
      <c r="E8439" s="1" t="n">
        <v>1899</v>
      </c>
      <c r="F8439" s="1" t="s">
        <v>97</v>
      </c>
      <c r="I8439" s="1" t="n">
        <v>713</v>
      </c>
      <c r="J8439" s="1" t="n">
        <v>55400</v>
      </c>
      <c r="K8439" s="1" t="n">
        <v>7000832967710</v>
      </c>
      <c r="L8439" s="1" t="s">
        <v>4149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7" t="n">
        <v>46217</v>
      </c>
      <c r="C8440" s="1" t="n">
        <v>11</v>
      </c>
      <c r="D8440" s="1" t="s">
        <v>3845</v>
      </c>
      <c r="E8440" s="1" t="n">
        <v>1899</v>
      </c>
      <c r="F8440" s="1" t="s">
        <v>97</v>
      </c>
      <c r="I8440" s="1" t="n">
        <v>713</v>
      </c>
      <c r="J8440" s="1" t="n">
        <v>77463</v>
      </c>
      <c r="K8440" s="1" t="n">
        <v>774642</v>
      </c>
      <c r="L8440" s="1" t="s">
        <v>3884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7" t="n">
        <v>46217</v>
      </c>
      <c r="C8441" s="1" t="n">
        <v>11</v>
      </c>
      <c r="D8441" s="1" t="s">
        <v>3845</v>
      </c>
      <c r="E8441" s="1" t="n">
        <v>1899</v>
      </c>
      <c r="F8441" s="1" t="s">
        <v>97</v>
      </c>
      <c r="I8441" s="1" t="n">
        <v>715</v>
      </c>
      <c r="J8441" s="1" t="n">
        <v>79284</v>
      </c>
      <c r="K8441" s="1" t="n">
        <v>475</v>
      </c>
      <c r="L8441" s="1" t="s">
        <v>4147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7" t="n">
        <v>46217</v>
      </c>
      <c r="C8442" s="1" t="n">
        <v>11</v>
      </c>
      <c r="D8442" s="1" t="s">
        <v>3845</v>
      </c>
      <c r="E8442" s="1" t="n">
        <v>1899</v>
      </c>
      <c r="F8442" s="1" t="s">
        <v>97</v>
      </c>
      <c r="I8442" s="1" t="n">
        <v>715</v>
      </c>
      <c r="J8442" s="1" t="n">
        <v>79285</v>
      </c>
      <c r="K8442" s="1" t="n">
        <v>482</v>
      </c>
      <c r="L8442" s="1" t="s">
        <v>4148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7" t="n">
        <v>46217</v>
      </c>
      <c r="C8443" s="1" t="n">
        <v>11</v>
      </c>
      <c r="D8443" s="1" t="s">
        <v>3845</v>
      </c>
      <c r="E8443" s="1" t="n">
        <v>1269</v>
      </c>
      <c r="F8443" s="1" t="s">
        <v>318</v>
      </c>
      <c r="I8443" s="1" t="n">
        <v>742</v>
      </c>
      <c r="J8443" s="1" t="n">
        <v>11890</v>
      </c>
      <c r="K8443" s="1" t="n">
        <v>7896359005734</v>
      </c>
      <c r="L8443" s="1" t="s">
        <v>6755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7" t="n">
        <v>46217</v>
      </c>
      <c r="C8444" s="1" t="n">
        <v>11</v>
      </c>
      <c r="D8444" s="1" t="s">
        <v>3845</v>
      </c>
      <c r="E8444" s="1" t="n">
        <v>1269</v>
      </c>
      <c r="F8444" s="1" t="s">
        <v>318</v>
      </c>
      <c r="I8444" s="1" t="n">
        <v>742</v>
      </c>
      <c r="J8444" s="1" t="n">
        <v>11891</v>
      </c>
      <c r="K8444" s="1" t="n">
        <v>7896359005727</v>
      </c>
      <c r="L8444" s="1" t="s">
        <v>6756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7" t="n">
        <v>46217</v>
      </c>
      <c r="C8445" s="1" t="n">
        <v>11</v>
      </c>
      <c r="D8445" s="1" t="s">
        <v>3845</v>
      </c>
      <c r="E8445" s="1" t="n">
        <v>1269</v>
      </c>
      <c r="F8445" s="1" t="s">
        <v>318</v>
      </c>
      <c r="I8445" s="1" t="n">
        <v>742</v>
      </c>
      <c r="J8445" s="1" t="n">
        <v>13532</v>
      </c>
      <c r="K8445" s="1" t="n">
        <v>7896359005710</v>
      </c>
      <c r="L8445" s="1" t="s">
        <v>6757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7" t="n">
        <v>46217</v>
      </c>
      <c r="C8446" s="1" t="n">
        <v>11</v>
      </c>
      <c r="D8446" s="1" t="s">
        <v>3845</v>
      </c>
      <c r="E8446" s="1" t="n">
        <v>1269</v>
      </c>
      <c r="F8446" s="1" t="s">
        <v>318</v>
      </c>
      <c r="I8446" s="1" t="n">
        <v>742</v>
      </c>
      <c r="J8446" s="1" t="n">
        <v>17282</v>
      </c>
      <c r="K8446" s="1" t="n">
        <v>7896359005765</v>
      </c>
      <c r="L8446" s="1" t="s">
        <v>4577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7" t="n">
        <v>46217</v>
      </c>
      <c r="C8447" s="1" t="n">
        <v>11</v>
      </c>
      <c r="D8447" s="1" t="s">
        <v>3845</v>
      </c>
      <c r="E8447" s="1" t="n">
        <v>1269</v>
      </c>
      <c r="F8447" s="1" t="s">
        <v>318</v>
      </c>
      <c r="I8447" s="1" t="n">
        <v>742</v>
      </c>
      <c r="J8447" s="1" t="n">
        <v>33792</v>
      </c>
      <c r="K8447" s="1" t="n">
        <v>7896359621330</v>
      </c>
      <c r="L8447" s="1" t="s">
        <v>4578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7" t="n">
        <v>46217</v>
      </c>
      <c r="C8448" s="1" t="n">
        <v>11</v>
      </c>
      <c r="D8448" s="1" t="s">
        <v>3845</v>
      </c>
      <c r="E8448" s="1" t="n">
        <v>1269</v>
      </c>
      <c r="F8448" s="1" t="s">
        <v>318</v>
      </c>
      <c r="I8448" s="1" t="n">
        <v>742</v>
      </c>
      <c r="J8448" s="1" t="n">
        <v>33793</v>
      </c>
      <c r="K8448" s="1" t="n">
        <v>7896355621198</v>
      </c>
      <c r="L8448" s="1" t="s">
        <v>6758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7" t="n">
        <v>46217</v>
      </c>
      <c r="C8449" s="1" t="n">
        <v>11</v>
      </c>
      <c r="D8449" s="1" t="s">
        <v>3845</v>
      </c>
      <c r="E8449" s="1" t="n">
        <v>1269</v>
      </c>
      <c r="F8449" s="1" t="s">
        <v>318</v>
      </c>
      <c r="I8449" s="1" t="n">
        <v>742</v>
      </c>
      <c r="J8449" s="1" t="n">
        <v>34428</v>
      </c>
      <c r="K8449" s="1" t="n">
        <v>7896359621507</v>
      </c>
      <c r="L8449" s="1" t="s">
        <v>4579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7" t="n">
        <v>46217</v>
      </c>
      <c r="C8450" s="1" t="n">
        <v>11</v>
      </c>
      <c r="D8450" s="1" t="s">
        <v>3845</v>
      </c>
      <c r="E8450" s="1" t="n">
        <v>1363</v>
      </c>
      <c r="F8450" s="1" t="s">
        <v>180</v>
      </c>
      <c r="I8450" s="1" t="n">
        <v>3541</v>
      </c>
      <c r="J8450" s="1" t="n">
        <v>73511</v>
      </c>
      <c r="K8450" s="1" t="n">
        <v>609963171019</v>
      </c>
      <c r="L8450" s="1" t="s">
        <v>4208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7" t="n">
        <v>46217</v>
      </c>
      <c r="C8451" s="1" t="n">
        <v>11</v>
      </c>
      <c r="D8451" s="1" t="s">
        <v>3845</v>
      </c>
      <c r="E8451" s="1" t="n">
        <v>1363</v>
      </c>
      <c r="F8451" s="1" t="s">
        <v>180</v>
      </c>
      <c r="I8451" s="1" t="n">
        <v>3541</v>
      </c>
      <c r="J8451" s="1" t="n">
        <v>65493</v>
      </c>
      <c r="K8451" s="1" t="n">
        <v>609963171002</v>
      </c>
      <c r="L8451" s="1" t="s">
        <v>3888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7" t="n">
        <v>46217</v>
      </c>
      <c r="C8452" s="1" t="n">
        <v>11</v>
      </c>
      <c r="D8452" s="1" t="s">
        <v>3845</v>
      </c>
      <c r="E8452" s="1" t="n">
        <v>1363</v>
      </c>
      <c r="F8452" s="1" t="s">
        <v>180</v>
      </c>
      <c r="I8452" s="1" t="n">
        <v>3541</v>
      </c>
      <c r="J8452" s="1" t="n">
        <v>65494</v>
      </c>
      <c r="K8452" s="1" t="n">
        <v>618231677535</v>
      </c>
      <c r="L8452" s="1" t="s">
        <v>3889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7" t="n">
        <v>46217</v>
      </c>
      <c r="C8453" s="1" t="n">
        <v>11</v>
      </c>
      <c r="D8453" s="1" t="s">
        <v>3845</v>
      </c>
      <c r="E8453" s="1" t="n">
        <v>1363</v>
      </c>
      <c r="F8453" s="1" t="s">
        <v>180</v>
      </c>
      <c r="I8453" s="1" t="n">
        <v>3541</v>
      </c>
      <c r="J8453" s="1" t="n">
        <v>65621</v>
      </c>
      <c r="K8453" s="1" t="n">
        <v>618231677504</v>
      </c>
      <c r="L8453" s="1" t="s">
        <v>3891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7" t="n">
        <v>46217</v>
      </c>
      <c r="C8454" s="1" t="n">
        <v>11</v>
      </c>
      <c r="D8454" s="1" t="s">
        <v>3845</v>
      </c>
      <c r="E8454" s="1" t="n">
        <v>1363</v>
      </c>
      <c r="F8454" s="1" t="s">
        <v>180</v>
      </c>
      <c r="I8454" s="1" t="n">
        <v>3541</v>
      </c>
      <c r="J8454" s="1" t="n">
        <v>81121</v>
      </c>
      <c r="K8454" s="1" t="n">
        <v>811224</v>
      </c>
      <c r="L8454" s="1" t="s">
        <v>3892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7" t="n">
        <v>46217</v>
      </c>
      <c r="C8455" s="1" t="n">
        <v>11</v>
      </c>
      <c r="D8455" s="1" t="s">
        <v>3845</v>
      </c>
      <c r="E8455" s="1" t="n">
        <v>1328</v>
      </c>
      <c r="F8455" s="1" t="s">
        <v>363</v>
      </c>
      <c r="I8455" s="1" t="n">
        <v>4053</v>
      </c>
      <c r="J8455" s="1" t="n">
        <v>50310</v>
      </c>
      <c r="K8455" s="1" t="n">
        <v>7898588380101</v>
      </c>
      <c r="L8455" s="1" t="s">
        <v>6310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7" t="n">
        <v>46217</v>
      </c>
      <c r="C8456" s="1" t="n">
        <v>11</v>
      </c>
      <c r="D8456" s="1" t="s">
        <v>3845</v>
      </c>
      <c r="E8456" s="1" t="n">
        <v>1328</v>
      </c>
      <c r="F8456" s="1" t="s">
        <v>363</v>
      </c>
      <c r="I8456" s="1" t="n">
        <v>4053</v>
      </c>
      <c r="J8456" s="1" t="n">
        <v>21045</v>
      </c>
      <c r="K8456" s="1" t="n">
        <v>7898588380255</v>
      </c>
      <c r="L8456" s="1" t="s">
        <v>6123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7" t="n">
        <v>46217</v>
      </c>
      <c r="C8457" s="1" t="n">
        <v>11</v>
      </c>
      <c r="D8457" s="1" t="s">
        <v>3845</v>
      </c>
      <c r="E8457" s="1" t="n">
        <v>1328</v>
      </c>
      <c r="F8457" s="1" t="s">
        <v>363</v>
      </c>
      <c r="I8457" s="1" t="n">
        <v>4053</v>
      </c>
      <c r="J8457" s="1" t="n">
        <v>21060</v>
      </c>
      <c r="K8457" s="1" t="n">
        <v>7898588380118</v>
      </c>
      <c r="L8457" s="1" t="s">
        <v>3920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7" t="n">
        <v>46217</v>
      </c>
      <c r="C8458" s="1" t="n">
        <v>11</v>
      </c>
      <c r="D8458" s="1" t="s">
        <v>3845</v>
      </c>
      <c r="E8458" s="1" t="n">
        <v>1328</v>
      </c>
      <c r="F8458" s="1" t="s">
        <v>363</v>
      </c>
      <c r="I8458" s="1" t="n">
        <v>4053</v>
      </c>
      <c r="J8458" s="1" t="n">
        <v>31782</v>
      </c>
      <c r="K8458" s="1" t="n">
        <v>7898588380132</v>
      </c>
      <c r="L8458" s="1" t="s">
        <v>3921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7" t="n">
        <v>46217</v>
      </c>
      <c r="C8459" s="1" t="n">
        <v>11</v>
      </c>
      <c r="D8459" s="1" t="s">
        <v>3845</v>
      </c>
      <c r="E8459" s="1" t="n">
        <v>1328</v>
      </c>
      <c r="F8459" s="1" t="s">
        <v>363</v>
      </c>
      <c r="I8459" s="1" t="n">
        <v>4053</v>
      </c>
      <c r="J8459" s="1" t="n">
        <v>31784</v>
      </c>
      <c r="K8459" s="1" t="n">
        <v>7898588380545</v>
      </c>
      <c r="L8459" s="1" t="s">
        <v>3922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7" t="n">
        <v>46217</v>
      </c>
      <c r="C8460" s="1" t="n">
        <v>11</v>
      </c>
      <c r="D8460" s="1" t="s">
        <v>3845</v>
      </c>
      <c r="E8460" s="1" t="n">
        <v>1328</v>
      </c>
      <c r="F8460" s="1" t="s">
        <v>363</v>
      </c>
      <c r="I8460" s="1" t="n">
        <v>4053</v>
      </c>
      <c r="J8460" s="1" t="n">
        <v>31786</v>
      </c>
      <c r="K8460" s="1" t="n">
        <v>7898588380187</v>
      </c>
      <c r="L8460" s="1" t="s">
        <v>3923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7" t="n">
        <v>46217</v>
      </c>
      <c r="C8461" s="1" t="n">
        <v>11</v>
      </c>
      <c r="D8461" s="1" t="s">
        <v>3845</v>
      </c>
      <c r="E8461" s="1" t="n">
        <v>1328</v>
      </c>
      <c r="F8461" s="1" t="s">
        <v>363</v>
      </c>
      <c r="I8461" s="1" t="n">
        <v>4053</v>
      </c>
      <c r="J8461" s="1" t="n">
        <v>31787</v>
      </c>
      <c r="K8461" s="1" t="n">
        <v>7898588380125</v>
      </c>
      <c r="L8461" s="1" t="s">
        <v>4397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7" t="n">
        <v>46217</v>
      </c>
      <c r="C8462" s="1" t="n">
        <v>11</v>
      </c>
      <c r="D8462" s="1" t="s">
        <v>3845</v>
      </c>
      <c r="E8462" s="1" t="n">
        <v>1328</v>
      </c>
      <c r="F8462" s="1" t="s">
        <v>363</v>
      </c>
      <c r="I8462" s="1" t="n">
        <v>4053</v>
      </c>
      <c r="J8462" s="1" t="n">
        <v>31789</v>
      </c>
      <c r="K8462" s="1" t="n">
        <v>7898588380149</v>
      </c>
      <c r="L8462" s="1" t="s">
        <v>3885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7" t="n">
        <v>46217</v>
      </c>
      <c r="C8463" s="1" t="n">
        <v>11</v>
      </c>
      <c r="D8463" s="1" t="s">
        <v>3845</v>
      </c>
      <c r="E8463" s="1" t="n">
        <v>1328</v>
      </c>
      <c r="F8463" s="1" t="s">
        <v>363</v>
      </c>
      <c r="I8463" s="1" t="n">
        <v>4053</v>
      </c>
      <c r="J8463" s="1" t="n">
        <v>31790</v>
      </c>
      <c r="K8463" s="1" t="n">
        <v>7898588380231</v>
      </c>
      <c r="L8463" s="1" t="s">
        <v>3924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7" t="n">
        <v>46217</v>
      </c>
      <c r="C8464" s="1" t="n">
        <v>11</v>
      </c>
      <c r="D8464" s="1" t="s">
        <v>3845</v>
      </c>
      <c r="E8464" s="1" t="n">
        <v>1458</v>
      </c>
      <c r="F8464" s="1" t="s">
        <v>2224</v>
      </c>
      <c r="I8464" s="1" t="n">
        <v>10861</v>
      </c>
      <c r="J8464" s="1" t="n">
        <v>37982</v>
      </c>
      <c r="K8464" s="1" t="n">
        <v>7896219183107</v>
      </c>
      <c r="L8464" s="1" t="s">
        <v>6257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7" t="n">
        <v>46217</v>
      </c>
      <c r="C8465" s="1" t="n">
        <v>11</v>
      </c>
      <c r="D8465" s="1" t="s">
        <v>3845</v>
      </c>
      <c r="E8465" s="1" t="n">
        <v>1458</v>
      </c>
      <c r="F8465" s="1" t="s">
        <v>2224</v>
      </c>
      <c r="I8465" s="1" t="n">
        <v>10861</v>
      </c>
      <c r="J8465" s="1" t="n">
        <v>39102</v>
      </c>
      <c r="K8465" s="1" t="n">
        <v>7896219181226</v>
      </c>
      <c r="L8465" s="1" t="s">
        <v>6759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7" t="n">
        <v>46217</v>
      </c>
      <c r="C8466" s="1" t="n">
        <v>11</v>
      </c>
      <c r="D8466" s="1" t="s">
        <v>3845</v>
      </c>
      <c r="E8466" s="1" t="n">
        <v>1458</v>
      </c>
      <c r="F8466" s="1" t="s">
        <v>2224</v>
      </c>
      <c r="I8466" s="1" t="n">
        <v>10861</v>
      </c>
      <c r="J8466" s="1" t="n">
        <v>76664</v>
      </c>
      <c r="K8466" s="1" t="n">
        <v>7896219184227</v>
      </c>
      <c r="L8466" s="1" t="s">
        <v>6760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7" t="n">
        <v>46217</v>
      </c>
      <c r="C8467" s="1" t="n">
        <v>11</v>
      </c>
      <c r="D8467" s="1" t="s">
        <v>3845</v>
      </c>
      <c r="E8467" s="1" t="n">
        <v>1458</v>
      </c>
      <c r="F8467" s="1" t="s">
        <v>2224</v>
      </c>
      <c r="I8467" s="1" t="n">
        <v>10861</v>
      </c>
      <c r="J8467" s="1" t="n">
        <v>76994</v>
      </c>
      <c r="K8467" s="1" t="n">
        <v>7896219184944</v>
      </c>
      <c r="L8467" s="1" t="s">
        <v>6761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7" t="n">
        <v>46217</v>
      </c>
      <c r="C8468" s="1" t="n">
        <v>11</v>
      </c>
      <c r="D8468" s="1" t="s">
        <v>3845</v>
      </c>
      <c r="E8468" s="1" t="n">
        <v>1458</v>
      </c>
      <c r="F8468" s="1" t="s">
        <v>2224</v>
      </c>
      <c r="I8468" s="1" t="n">
        <v>10861</v>
      </c>
      <c r="J8468" s="1" t="n">
        <v>76995</v>
      </c>
      <c r="K8468" s="1" t="n">
        <v>7896219184920</v>
      </c>
      <c r="L8468" s="1" t="s">
        <v>6762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7" t="n">
        <v>46217</v>
      </c>
      <c r="C8469" s="1" t="n">
        <v>11</v>
      </c>
      <c r="D8469" s="1" t="s">
        <v>3845</v>
      </c>
      <c r="E8469" s="1" t="n">
        <v>1458</v>
      </c>
      <c r="F8469" s="1" t="s">
        <v>2224</v>
      </c>
      <c r="I8469" s="1" t="n">
        <v>10861</v>
      </c>
      <c r="J8469" s="1" t="n">
        <v>76996</v>
      </c>
      <c r="K8469" s="1" t="n">
        <v>7896219184937</v>
      </c>
      <c r="L8469" s="1" t="s">
        <v>6763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7" t="n">
        <v>46217</v>
      </c>
      <c r="C8470" s="1" t="n">
        <v>11</v>
      </c>
      <c r="D8470" s="1" t="s">
        <v>3845</v>
      </c>
      <c r="E8470" s="1" t="n">
        <v>1458</v>
      </c>
      <c r="F8470" s="1" t="s">
        <v>2224</v>
      </c>
      <c r="I8470" s="1" t="n">
        <v>10861</v>
      </c>
      <c r="J8470" s="1" t="n">
        <v>76997</v>
      </c>
      <c r="K8470" s="1" t="n">
        <v>7896219184951</v>
      </c>
      <c r="L8470" s="1" t="s">
        <v>6764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7" t="n">
        <v>46217</v>
      </c>
      <c r="C8471" s="1" t="n">
        <v>11</v>
      </c>
      <c r="D8471" s="1" t="s">
        <v>3845</v>
      </c>
      <c r="E8471" s="1" t="n">
        <v>1631</v>
      </c>
      <c r="F8471" s="1" t="s">
        <v>101</v>
      </c>
      <c r="I8471" s="1" t="n">
        <v>15129</v>
      </c>
      <c r="J8471" s="1" t="n">
        <v>108539</v>
      </c>
      <c r="K8471" s="1" t="n">
        <v>7898185800170</v>
      </c>
      <c r="L8471" s="1" t="s">
        <v>4221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7" t="n">
        <v>46217</v>
      </c>
      <c r="C8472" s="1" t="n">
        <v>11</v>
      </c>
      <c r="D8472" s="1" t="s">
        <v>3845</v>
      </c>
      <c r="E8472" s="1" t="n">
        <v>1631</v>
      </c>
      <c r="F8472" s="1" t="s">
        <v>101</v>
      </c>
      <c r="I8472" s="1" t="n">
        <v>15129</v>
      </c>
      <c r="J8472" s="1" t="n">
        <v>14393</v>
      </c>
      <c r="K8472" s="1" t="n">
        <v>7898185800125</v>
      </c>
      <c r="L8472" s="1" t="s">
        <v>4222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7" t="n">
        <v>46217</v>
      </c>
      <c r="C8473" s="1" t="n">
        <v>11</v>
      </c>
      <c r="D8473" s="1" t="s">
        <v>3845</v>
      </c>
      <c r="E8473" s="1" t="n">
        <v>1631</v>
      </c>
      <c r="F8473" s="1" t="s">
        <v>101</v>
      </c>
      <c r="I8473" s="1" t="n">
        <v>15129</v>
      </c>
      <c r="J8473" s="1" t="n">
        <v>24098</v>
      </c>
      <c r="K8473" s="1" t="n">
        <v>7898185800385</v>
      </c>
      <c r="L8473" s="1" t="s">
        <v>4224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7" t="n">
        <v>46217</v>
      </c>
      <c r="C8474" s="1" t="n">
        <v>11</v>
      </c>
      <c r="D8474" s="1" t="s">
        <v>3845</v>
      </c>
      <c r="E8474" s="1" t="n">
        <v>1631</v>
      </c>
      <c r="F8474" s="1" t="s">
        <v>101</v>
      </c>
      <c r="I8474" s="1" t="n">
        <v>15129</v>
      </c>
      <c r="J8474" s="1" t="n">
        <v>25555</v>
      </c>
      <c r="K8474" s="1" t="n">
        <v>7898185800200</v>
      </c>
      <c r="L8474" s="1" t="s">
        <v>4225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7" t="n">
        <v>46217</v>
      </c>
      <c r="C8475" s="1" t="n">
        <v>11</v>
      </c>
      <c r="D8475" s="1" t="s">
        <v>3845</v>
      </c>
      <c r="E8475" s="1" t="n">
        <v>1631</v>
      </c>
      <c r="F8475" s="1" t="s">
        <v>101</v>
      </c>
      <c r="I8475" s="1" t="n">
        <v>15129</v>
      </c>
      <c r="J8475" s="1" t="n">
        <v>26573</v>
      </c>
      <c r="K8475" s="1" t="n">
        <v>7898185800347</v>
      </c>
      <c r="L8475" s="1" t="s">
        <v>4226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7" t="n">
        <v>46217</v>
      </c>
      <c r="C8476" s="1" t="n">
        <v>11</v>
      </c>
      <c r="D8476" s="1" t="s">
        <v>3845</v>
      </c>
      <c r="E8476" s="1" t="n">
        <v>1631</v>
      </c>
      <c r="F8476" s="1" t="s">
        <v>101</v>
      </c>
      <c r="I8476" s="1" t="n">
        <v>15129</v>
      </c>
      <c r="J8476" s="1" t="n">
        <v>26574</v>
      </c>
      <c r="K8476" s="1" t="n">
        <v>7898185800217</v>
      </c>
      <c r="L8476" s="1" t="s">
        <v>4227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7" t="n">
        <v>46217</v>
      </c>
      <c r="C8477" s="1" t="n">
        <v>11</v>
      </c>
      <c r="D8477" s="1" t="s">
        <v>3845</v>
      </c>
      <c r="E8477" s="1" t="n">
        <v>1631</v>
      </c>
      <c r="F8477" s="1" t="s">
        <v>101</v>
      </c>
      <c r="I8477" s="1" t="n">
        <v>15129</v>
      </c>
      <c r="J8477" s="1" t="n">
        <v>29648</v>
      </c>
      <c r="K8477" s="1" t="n">
        <v>7898185800071</v>
      </c>
      <c r="L8477" s="1" t="s">
        <v>4228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7" t="n">
        <v>46217</v>
      </c>
      <c r="C8478" s="1" t="n">
        <v>11</v>
      </c>
      <c r="D8478" s="1" t="s">
        <v>3845</v>
      </c>
      <c r="E8478" s="1" t="n">
        <v>1631</v>
      </c>
      <c r="F8478" s="1" t="s">
        <v>101</v>
      </c>
      <c r="I8478" s="1" t="n">
        <v>15129</v>
      </c>
      <c r="J8478" s="1" t="n">
        <v>30684</v>
      </c>
      <c r="K8478" s="1" t="n">
        <v>7898185800453</v>
      </c>
      <c r="L8478" s="1" t="s">
        <v>4229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7" t="n">
        <v>46217</v>
      </c>
      <c r="C8479" s="1" t="n">
        <v>11</v>
      </c>
      <c r="D8479" s="1" t="s">
        <v>3845</v>
      </c>
      <c r="E8479" s="1" t="n">
        <v>1631</v>
      </c>
      <c r="F8479" s="1" t="s">
        <v>101</v>
      </c>
      <c r="I8479" s="1" t="n">
        <v>15129</v>
      </c>
      <c r="J8479" s="1" t="n">
        <v>41356</v>
      </c>
      <c r="K8479" s="1" t="n">
        <v>7898185800163</v>
      </c>
      <c r="L8479" s="1" t="s">
        <v>4230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7" t="n">
        <v>46217</v>
      </c>
      <c r="C8480" s="1" t="n">
        <v>11</v>
      </c>
      <c r="D8480" s="1" t="s">
        <v>3845</v>
      </c>
      <c r="E8480" s="1" t="n">
        <v>1114</v>
      </c>
      <c r="F8480" s="1" t="s">
        <v>169</v>
      </c>
      <c r="I8480" s="1" t="n">
        <v>40994</v>
      </c>
      <c r="J8480" s="1" t="n">
        <v>100254</v>
      </c>
      <c r="K8480" s="1" t="n">
        <v>70127</v>
      </c>
      <c r="L8480" s="1" t="s">
        <v>4233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7" t="n">
        <v>46217</v>
      </c>
      <c r="C8481" s="1" t="n">
        <v>11</v>
      </c>
      <c r="D8481" s="1" t="s">
        <v>3845</v>
      </c>
      <c r="E8481" s="1" t="n">
        <v>1114</v>
      </c>
      <c r="F8481" s="1" t="s">
        <v>169</v>
      </c>
      <c r="I8481" s="1" t="n">
        <v>40994</v>
      </c>
      <c r="J8481" s="1" t="n">
        <v>100240</v>
      </c>
      <c r="K8481" s="1" t="n">
        <v>70113</v>
      </c>
      <c r="L8481" s="1" t="s">
        <v>4234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7" t="n">
        <v>46217</v>
      </c>
      <c r="C8482" s="1" t="n">
        <v>11</v>
      </c>
      <c r="D8482" s="1" t="s">
        <v>3845</v>
      </c>
      <c r="E8482" s="1" t="n">
        <v>1114</v>
      </c>
      <c r="F8482" s="1" t="s">
        <v>169</v>
      </c>
      <c r="I8482" s="1" t="n">
        <v>40994</v>
      </c>
      <c r="J8482" s="1" t="n">
        <v>100246</v>
      </c>
      <c r="K8482" s="1" t="n">
        <v>70119</v>
      </c>
      <c r="L8482" s="1" t="s">
        <v>4239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7" t="n">
        <v>46217</v>
      </c>
      <c r="C8483" s="1" t="n">
        <v>11</v>
      </c>
      <c r="D8483" s="1" t="s">
        <v>3845</v>
      </c>
      <c r="E8483" s="1" t="n">
        <v>1114</v>
      </c>
      <c r="F8483" s="1" t="s">
        <v>169</v>
      </c>
      <c r="I8483" s="1" t="n">
        <v>40994</v>
      </c>
      <c r="J8483" s="1" t="n">
        <v>100247</v>
      </c>
      <c r="K8483" s="1" t="n">
        <v>70120</v>
      </c>
      <c r="L8483" s="1" t="s">
        <v>4240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7" t="n">
        <v>46217</v>
      </c>
      <c r="C8484" s="1" t="n">
        <v>11</v>
      </c>
      <c r="D8484" s="1" t="s">
        <v>3845</v>
      </c>
      <c r="E8484" s="1" t="n">
        <v>1114</v>
      </c>
      <c r="F8484" s="1" t="s">
        <v>169</v>
      </c>
      <c r="I8484" s="1" t="n">
        <v>40994</v>
      </c>
      <c r="J8484" s="1" t="n">
        <v>100248</v>
      </c>
      <c r="K8484" s="1" t="n">
        <v>70121</v>
      </c>
      <c r="L8484" s="1" t="s">
        <v>4241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7" t="n">
        <v>46217</v>
      </c>
      <c r="C8485" s="1" t="n">
        <v>11</v>
      </c>
      <c r="D8485" s="1" t="s">
        <v>3845</v>
      </c>
      <c r="E8485" s="1" t="n">
        <v>1114</v>
      </c>
      <c r="F8485" s="1" t="s">
        <v>169</v>
      </c>
      <c r="I8485" s="1" t="n">
        <v>40994</v>
      </c>
      <c r="J8485" s="1" t="n">
        <v>100249</v>
      </c>
      <c r="K8485" s="1" t="n">
        <v>70122</v>
      </c>
      <c r="L8485" s="1" t="s">
        <v>4242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7" t="n">
        <v>46217</v>
      </c>
      <c r="C8486" s="1" t="n">
        <v>11</v>
      </c>
      <c r="D8486" s="1" t="s">
        <v>3845</v>
      </c>
      <c r="E8486" s="1" t="n">
        <v>1114</v>
      </c>
      <c r="F8486" s="1" t="s">
        <v>169</v>
      </c>
      <c r="I8486" s="1" t="n">
        <v>40994</v>
      </c>
      <c r="J8486" s="1" t="n">
        <v>100251</v>
      </c>
      <c r="K8486" s="1" t="n">
        <v>70124</v>
      </c>
      <c r="L8486" s="1" t="s">
        <v>6765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7" t="n">
        <v>46217</v>
      </c>
      <c r="C8487" s="1" t="n">
        <v>11</v>
      </c>
      <c r="D8487" s="1" t="s">
        <v>3845</v>
      </c>
      <c r="E8487" s="1" t="n">
        <v>1114</v>
      </c>
      <c r="F8487" s="1" t="s">
        <v>169</v>
      </c>
      <c r="I8487" s="1" t="n">
        <v>40994</v>
      </c>
      <c r="J8487" s="1" t="n">
        <v>100264</v>
      </c>
      <c r="K8487" s="1" t="n">
        <v>70141</v>
      </c>
      <c r="L8487" s="1" t="s">
        <v>4404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7" t="n">
        <v>46217</v>
      </c>
      <c r="C8488" s="1" t="n">
        <v>11</v>
      </c>
      <c r="D8488" s="1" t="s">
        <v>3845</v>
      </c>
      <c r="E8488" s="1" t="n">
        <v>1114</v>
      </c>
      <c r="F8488" s="1" t="s">
        <v>169</v>
      </c>
      <c r="I8488" s="1" t="n">
        <v>40994</v>
      </c>
      <c r="J8488" s="1" t="n">
        <v>100268</v>
      </c>
      <c r="K8488" s="1" t="n">
        <v>70194</v>
      </c>
      <c r="L8488" s="1" t="s">
        <v>6766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7" t="n">
        <v>46217</v>
      </c>
      <c r="C8489" s="1" t="n">
        <v>11</v>
      </c>
      <c r="D8489" s="1" t="s">
        <v>3845</v>
      </c>
      <c r="E8489" s="1" t="n">
        <v>1114</v>
      </c>
      <c r="F8489" s="1" t="s">
        <v>169</v>
      </c>
      <c r="I8489" s="1" t="n">
        <v>40994</v>
      </c>
      <c r="J8489" s="1" t="n">
        <v>100291</v>
      </c>
      <c r="K8489" s="1" t="n">
        <v>70262</v>
      </c>
      <c r="L8489" s="1" t="s">
        <v>4251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7" t="n">
        <v>46217</v>
      </c>
      <c r="C8490" s="1" t="n">
        <v>11</v>
      </c>
      <c r="D8490" s="1" t="s">
        <v>3845</v>
      </c>
      <c r="E8490" s="1" t="n">
        <v>1114</v>
      </c>
      <c r="F8490" s="1" t="s">
        <v>169</v>
      </c>
      <c r="I8490" s="1" t="n">
        <v>40994</v>
      </c>
      <c r="J8490" s="1" t="n">
        <v>110730</v>
      </c>
      <c r="K8490" s="1" t="n">
        <v>70111</v>
      </c>
      <c r="L8490" s="1" t="s">
        <v>4252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7" t="n">
        <v>46217</v>
      </c>
      <c r="C8491" s="1" t="n">
        <v>11</v>
      </c>
      <c r="D8491" s="1" t="s">
        <v>3845</v>
      </c>
      <c r="E8491" s="1" t="n">
        <v>1114</v>
      </c>
      <c r="F8491" s="1" t="s">
        <v>169</v>
      </c>
      <c r="I8491" s="1" t="n">
        <v>40994</v>
      </c>
      <c r="J8491" s="1" t="n">
        <v>110729</v>
      </c>
      <c r="K8491" s="1" t="n">
        <v>70110</v>
      </c>
      <c r="L8491" s="1" t="s">
        <v>4253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7" t="n">
        <v>46217</v>
      </c>
      <c r="C8492" s="1" t="n">
        <v>11</v>
      </c>
      <c r="D8492" s="1" t="s">
        <v>3845</v>
      </c>
      <c r="E8492" s="1" t="n">
        <v>1114</v>
      </c>
      <c r="F8492" s="1" t="s">
        <v>169</v>
      </c>
      <c r="I8492" s="1" t="n">
        <v>40994</v>
      </c>
      <c r="J8492" s="1" t="n">
        <v>110731</v>
      </c>
      <c r="K8492" s="1" t="n">
        <v>70112</v>
      </c>
      <c r="L8492" s="1" t="s">
        <v>4254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7" t="n">
        <v>46217</v>
      </c>
      <c r="C8493" s="1" t="n">
        <v>11</v>
      </c>
      <c r="D8493" s="1" t="s">
        <v>3845</v>
      </c>
      <c r="E8493" s="1" t="n">
        <v>1114</v>
      </c>
      <c r="F8493" s="1" t="s">
        <v>169</v>
      </c>
      <c r="I8493" s="1" t="n">
        <v>40994</v>
      </c>
      <c r="J8493" s="1" t="n">
        <v>110777</v>
      </c>
      <c r="K8493" s="1" t="n">
        <v>71895</v>
      </c>
      <c r="L8493" s="1" t="s">
        <v>4556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7" t="n">
        <v>46217</v>
      </c>
      <c r="C8494" s="1" t="n">
        <v>11</v>
      </c>
      <c r="D8494" s="1" t="s">
        <v>3845</v>
      </c>
      <c r="E8494" s="1" t="n">
        <v>1114</v>
      </c>
      <c r="F8494" s="1" t="s">
        <v>169</v>
      </c>
      <c r="I8494" s="1" t="n">
        <v>40994</v>
      </c>
      <c r="J8494" s="1" t="n">
        <v>78570</v>
      </c>
      <c r="K8494" s="1" t="n">
        <v>277</v>
      </c>
      <c r="L8494" s="1" t="s">
        <v>4405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7" t="n">
        <v>46217</v>
      </c>
      <c r="C8495" s="1" t="n">
        <v>11</v>
      </c>
      <c r="D8495" s="1" t="s">
        <v>3845</v>
      </c>
      <c r="E8495" s="1" t="n">
        <v>1114</v>
      </c>
      <c r="F8495" s="1" t="s">
        <v>169</v>
      </c>
      <c r="I8495" s="1" t="n">
        <v>40994</v>
      </c>
      <c r="J8495" s="1" t="n">
        <v>78991</v>
      </c>
      <c r="K8495" s="1" t="n">
        <v>390</v>
      </c>
      <c r="L8495" s="1" t="s">
        <v>4152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7" t="n">
        <v>46217</v>
      </c>
      <c r="C8496" s="1" t="n">
        <v>11</v>
      </c>
      <c r="D8496" s="1" t="s">
        <v>3845</v>
      </c>
      <c r="E8496" s="1" t="n">
        <v>1723</v>
      </c>
      <c r="F8496" s="1" t="s">
        <v>302</v>
      </c>
      <c r="I8496" s="1" t="n">
        <v>173143</v>
      </c>
      <c r="J8496" s="1" t="n">
        <v>29079</v>
      </c>
      <c r="K8496" s="1" t="n">
        <v>55515</v>
      </c>
      <c r="L8496" s="1" t="s">
        <v>3818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7" t="n">
        <v>46217</v>
      </c>
      <c r="C8497" s="1" t="n">
        <v>11</v>
      </c>
      <c r="D8497" s="1" t="s">
        <v>3845</v>
      </c>
      <c r="E8497" s="1" t="n">
        <v>1723</v>
      </c>
      <c r="F8497" s="1" t="s">
        <v>302</v>
      </c>
      <c r="I8497" s="1" t="n">
        <v>173143</v>
      </c>
      <c r="J8497" s="1" t="n">
        <v>29080</v>
      </c>
      <c r="K8497" s="1" t="n">
        <v>55516</v>
      </c>
      <c r="L8497" s="1" t="s">
        <v>3819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7" t="n">
        <v>46217</v>
      </c>
      <c r="C8498" s="1" t="n">
        <v>11</v>
      </c>
      <c r="D8498" s="1" t="s">
        <v>3845</v>
      </c>
      <c r="E8498" s="1" t="n">
        <v>1798</v>
      </c>
      <c r="F8498" s="1" t="s">
        <v>355</v>
      </c>
      <c r="I8498" s="1" t="n">
        <v>831704</v>
      </c>
      <c r="J8498" s="1" t="n">
        <v>110396</v>
      </c>
      <c r="K8498" s="1" t="n">
        <v>51241</v>
      </c>
      <c r="L8498" s="1" t="s">
        <v>6047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7" t="n">
        <v>46217</v>
      </c>
      <c r="C8499" s="1" t="n">
        <v>11</v>
      </c>
      <c r="D8499" s="1" t="s">
        <v>3845</v>
      </c>
      <c r="E8499" s="1" t="n">
        <v>1642</v>
      </c>
      <c r="F8499" s="1" t="s">
        <v>184</v>
      </c>
      <c r="I8499" s="1" t="n">
        <v>1031671</v>
      </c>
      <c r="J8499" s="1" t="n">
        <v>105779</v>
      </c>
      <c r="K8499" s="1" t="n">
        <v>7896289211274</v>
      </c>
      <c r="L8499" s="1" t="s">
        <v>6067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7" t="n">
        <v>46217</v>
      </c>
      <c r="C8500" s="1" t="n">
        <v>11</v>
      </c>
      <c r="D8500" s="1" t="s">
        <v>3845</v>
      </c>
      <c r="E8500" s="1" t="n">
        <v>1642</v>
      </c>
      <c r="F8500" s="1" t="s">
        <v>184</v>
      </c>
      <c r="I8500" s="1" t="n">
        <v>1031671</v>
      </c>
      <c r="J8500" s="1" t="n">
        <v>105780</v>
      </c>
      <c r="K8500" s="1" t="n">
        <v>7896289210017</v>
      </c>
      <c r="L8500" s="1" t="s">
        <v>4164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7" t="n">
        <v>46217</v>
      </c>
      <c r="C8501" s="1" t="n">
        <v>11</v>
      </c>
      <c r="D8501" s="1" t="s">
        <v>3845</v>
      </c>
      <c r="E8501" s="1" t="n">
        <v>1642</v>
      </c>
      <c r="F8501" s="1" t="s">
        <v>184</v>
      </c>
      <c r="I8501" s="1" t="n">
        <v>1031671</v>
      </c>
      <c r="J8501" s="1" t="n">
        <v>105782</v>
      </c>
      <c r="K8501" s="1" t="n">
        <v>7896289210352</v>
      </c>
      <c r="L8501" s="1" t="s">
        <v>4165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7" t="n">
        <v>46217</v>
      </c>
      <c r="C8502" s="1" t="n">
        <v>11</v>
      </c>
      <c r="D8502" s="1" t="s">
        <v>3845</v>
      </c>
      <c r="E8502" s="1" t="n">
        <v>1642</v>
      </c>
      <c r="F8502" s="1" t="s">
        <v>184</v>
      </c>
      <c r="I8502" s="1" t="n">
        <v>1031671</v>
      </c>
      <c r="J8502" s="1" t="n">
        <v>106079</v>
      </c>
      <c r="K8502" s="1" t="n">
        <v>7896289210130</v>
      </c>
      <c r="L8502" s="1" t="s">
        <v>4166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7" t="n">
        <v>46217</v>
      </c>
      <c r="C8503" s="1" t="n">
        <v>11</v>
      </c>
      <c r="D8503" s="1" t="s">
        <v>3845</v>
      </c>
      <c r="E8503" s="1" t="n">
        <v>1642</v>
      </c>
      <c r="F8503" s="1" t="s">
        <v>184</v>
      </c>
      <c r="I8503" s="1" t="n">
        <v>1031671</v>
      </c>
      <c r="J8503" s="1" t="n">
        <v>106274</v>
      </c>
      <c r="K8503" s="1" t="n">
        <v>7896289210086</v>
      </c>
      <c r="L8503" s="1" t="s">
        <v>4167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7" t="n">
        <v>46217</v>
      </c>
      <c r="C8504" s="1" t="n">
        <v>11</v>
      </c>
      <c r="D8504" s="1" t="s">
        <v>3845</v>
      </c>
      <c r="E8504" s="1" t="n">
        <v>1642</v>
      </c>
      <c r="F8504" s="1" t="s">
        <v>184</v>
      </c>
      <c r="I8504" s="1" t="n">
        <v>1031671</v>
      </c>
      <c r="J8504" s="1" t="n">
        <v>106280</v>
      </c>
      <c r="K8504" s="1" t="n">
        <v>7896289210062</v>
      </c>
      <c r="L8504" s="1" t="s">
        <v>4168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7" t="n">
        <v>46217</v>
      </c>
      <c r="C8505" s="1" t="n">
        <v>11</v>
      </c>
      <c r="D8505" s="1" t="s">
        <v>3845</v>
      </c>
      <c r="E8505" s="1" t="n">
        <v>1642</v>
      </c>
      <c r="F8505" s="1" t="s">
        <v>184</v>
      </c>
      <c r="I8505" s="1" t="n">
        <v>1031671</v>
      </c>
      <c r="J8505" s="1" t="n">
        <v>106407</v>
      </c>
      <c r="K8505" s="1" t="n">
        <v>7896289210031</v>
      </c>
      <c r="L8505" s="1" t="s">
        <v>4169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7" t="n">
        <v>46217</v>
      </c>
      <c r="C8506" s="1" t="n">
        <v>11</v>
      </c>
      <c r="D8506" s="1" t="s">
        <v>3845</v>
      </c>
      <c r="E8506" s="1" t="n">
        <v>1642</v>
      </c>
      <c r="F8506" s="1" t="s">
        <v>184</v>
      </c>
      <c r="I8506" s="1" t="n">
        <v>1031671</v>
      </c>
      <c r="J8506" s="1" t="n">
        <v>29706</v>
      </c>
      <c r="K8506" s="1" t="n">
        <v>7896289240205</v>
      </c>
      <c r="L8506" s="1" t="s">
        <v>6671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7" t="n">
        <v>46217</v>
      </c>
      <c r="C8507" s="1" t="n">
        <v>22</v>
      </c>
      <c r="D8507" s="1" t="s">
        <v>3850</v>
      </c>
      <c r="E8507" s="1" t="n">
        <v>33</v>
      </c>
      <c r="F8507" s="1" t="s">
        <v>93</v>
      </c>
      <c r="I8507" s="1" t="n">
        <v>5299</v>
      </c>
      <c r="J8507" s="1" t="n">
        <v>100000</v>
      </c>
      <c r="K8507" s="1" t="n">
        <v>1</v>
      </c>
      <c r="L8507" s="1" t="s">
        <v>3851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7" t="n">
        <v>46217</v>
      </c>
      <c r="C8508" s="1" t="n">
        <v>22</v>
      </c>
      <c r="D8508" s="1" t="s">
        <v>3850</v>
      </c>
      <c r="E8508" s="1" t="n">
        <v>33</v>
      </c>
      <c r="F8508" s="1" t="s">
        <v>93</v>
      </c>
      <c r="I8508" s="1" t="n">
        <v>5299</v>
      </c>
      <c r="J8508" s="1" t="n">
        <v>100001</v>
      </c>
      <c r="K8508" s="1" t="n">
        <v>2</v>
      </c>
      <c r="L8508" s="1" t="s">
        <v>4138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7" t="n">
        <v>46217</v>
      </c>
      <c r="C8509" s="1" t="n">
        <v>22</v>
      </c>
      <c r="D8509" s="1" t="s">
        <v>3850</v>
      </c>
      <c r="E8509" s="1" t="n">
        <v>33</v>
      </c>
      <c r="F8509" s="1" t="s">
        <v>93</v>
      </c>
      <c r="I8509" s="1" t="n">
        <v>5299</v>
      </c>
      <c r="J8509" s="1" t="n">
        <v>100002</v>
      </c>
      <c r="K8509" s="1" t="n">
        <v>3</v>
      </c>
      <c r="L8509" s="1" t="s">
        <v>3872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7" t="n">
        <v>46217</v>
      </c>
      <c r="C8510" s="1" t="n">
        <v>22</v>
      </c>
      <c r="D8510" s="1" t="s">
        <v>3850</v>
      </c>
      <c r="E8510" s="1" t="n">
        <v>33</v>
      </c>
      <c r="F8510" s="1" t="s">
        <v>93</v>
      </c>
      <c r="I8510" s="1" t="n">
        <v>5299</v>
      </c>
      <c r="J8510" s="1" t="n">
        <v>100003</v>
      </c>
      <c r="K8510" s="1" t="n">
        <v>4</v>
      </c>
      <c r="L8510" s="1" t="s">
        <v>3873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7" t="n">
        <v>46217</v>
      </c>
      <c r="C8511" s="1" t="n">
        <v>22</v>
      </c>
      <c r="D8511" s="1" t="s">
        <v>3850</v>
      </c>
      <c r="E8511" s="1" t="n">
        <v>33</v>
      </c>
      <c r="F8511" s="1" t="s">
        <v>93</v>
      </c>
      <c r="I8511" s="1" t="n">
        <v>5299</v>
      </c>
      <c r="J8511" s="1" t="n">
        <v>100004</v>
      </c>
      <c r="K8511" s="1" t="n">
        <v>5</v>
      </c>
      <c r="L8511" s="1" t="s">
        <v>3852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7" t="n">
        <v>46217</v>
      </c>
      <c r="C8512" s="1" t="n">
        <v>22</v>
      </c>
      <c r="D8512" s="1" t="s">
        <v>3850</v>
      </c>
      <c r="E8512" s="1" t="n">
        <v>33</v>
      </c>
      <c r="F8512" s="1" t="s">
        <v>93</v>
      </c>
      <c r="I8512" s="1" t="n">
        <v>5299</v>
      </c>
      <c r="J8512" s="1" t="n">
        <v>100520</v>
      </c>
      <c r="K8512" s="1" t="n">
        <v>507</v>
      </c>
      <c r="L8512" s="1" t="s">
        <v>3868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7" t="n">
        <v>46217</v>
      </c>
      <c r="C8513" s="1" t="n">
        <v>22</v>
      </c>
      <c r="D8513" s="1" t="s">
        <v>3850</v>
      </c>
      <c r="E8513" s="1" t="n">
        <v>33</v>
      </c>
      <c r="F8513" s="1" t="s">
        <v>93</v>
      </c>
      <c r="I8513" s="1" t="n">
        <v>5301</v>
      </c>
      <c r="J8513" s="1" t="n">
        <v>100000</v>
      </c>
      <c r="K8513" s="1" t="n">
        <v>1</v>
      </c>
      <c r="L8513" s="1" t="s">
        <v>3851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7" t="n">
        <v>46217</v>
      </c>
      <c r="C8514" s="1" t="n">
        <v>22</v>
      </c>
      <c r="D8514" s="1" t="s">
        <v>3850</v>
      </c>
      <c r="E8514" s="1" t="n">
        <v>33</v>
      </c>
      <c r="F8514" s="1" t="s">
        <v>93</v>
      </c>
      <c r="I8514" s="1" t="n">
        <v>5301</v>
      </c>
      <c r="J8514" s="1" t="n">
        <v>100006</v>
      </c>
      <c r="K8514" s="1" t="n">
        <v>7</v>
      </c>
      <c r="L8514" s="1" t="s">
        <v>3853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7" t="n">
        <v>46217</v>
      </c>
      <c r="C8515" s="1" t="n">
        <v>22</v>
      </c>
      <c r="D8515" s="1" t="s">
        <v>3850</v>
      </c>
      <c r="E8515" s="1" t="n">
        <v>33</v>
      </c>
      <c r="F8515" s="1" t="s">
        <v>93</v>
      </c>
      <c r="I8515" s="1" t="n">
        <v>5301</v>
      </c>
      <c r="J8515" s="1" t="n">
        <v>100007</v>
      </c>
      <c r="K8515" s="1" t="n">
        <v>8</v>
      </c>
      <c r="L8515" s="1" t="s">
        <v>3854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7" t="n">
        <v>46217</v>
      </c>
      <c r="C8516" s="1" t="n">
        <v>22</v>
      </c>
      <c r="D8516" s="1" t="s">
        <v>3850</v>
      </c>
      <c r="E8516" s="1" t="n">
        <v>33</v>
      </c>
      <c r="F8516" s="1" t="s">
        <v>93</v>
      </c>
      <c r="I8516" s="1" t="n">
        <v>5301</v>
      </c>
      <c r="J8516" s="1" t="n">
        <v>100008</v>
      </c>
      <c r="K8516" s="1" t="n">
        <v>9</v>
      </c>
      <c r="L8516" s="1" t="s">
        <v>3855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7" t="n">
        <v>46217</v>
      </c>
      <c r="C8517" s="1" t="n">
        <v>22</v>
      </c>
      <c r="D8517" s="1" t="s">
        <v>3850</v>
      </c>
      <c r="E8517" s="1" t="n">
        <v>33</v>
      </c>
      <c r="F8517" s="1" t="s">
        <v>93</v>
      </c>
      <c r="I8517" s="1" t="n">
        <v>5301</v>
      </c>
      <c r="J8517" s="1" t="n">
        <v>100011</v>
      </c>
      <c r="K8517" s="1" t="n">
        <v>12</v>
      </c>
      <c r="L8517" s="1" t="s">
        <v>3856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7" t="n">
        <v>46217</v>
      </c>
      <c r="C8518" s="1" t="n">
        <v>22</v>
      </c>
      <c r="D8518" s="1" t="s">
        <v>3850</v>
      </c>
      <c r="E8518" s="1" t="n">
        <v>33</v>
      </c>
      <c r="F8518" s="1" t="s">
        <v>93</v>
      </c>
      <c r="I8518" s="1" t="n">
        <v>5301</v>
      </c>
      <c r="J8518" s="1" t="n">
        <v>100012</v>
      </c>
      <c r="K8518" s="1" t="n">
        <v>13</v>
      </c>
      <c r="L8518" s="1" t="s">
        <v>3857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7" t="n">
        <v>46217</v>
      </c>
      <c r="C8519" s="1" t="n">
        <v>22</v>
      </c>
      <c r="D8519" s="1" t="s">
        <v>3850</v>
      </c>
      <c r="E8519" s="1" t="n">
        <v>33</v>
      </c>
      <c r="F8519" s="1" t="s">
        <v>93</v>
      </c>
      <c r="I8519" s="1" t="n">
        <v>5301</v>
      </c>
      <c r="J8519" s="1" t="n">
        <v>100013</v>
      </c>
      <c r="K8519" s="1" t="n">
        <v>14</v>
      </c>
      <c r="L8519" s="1" t="s">
        <v>3858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7" t="n">
        <v>46217</v>
      </c>
      <c r="C8520" s="1" t="n">
        <v>22</v>
      </c>
      <c r="D8520" s="1" t="s">
        <v>3850</v>
      </c>
      <c r="E8520" s="1" t="n">
        <v>33</v>
      </c>
      <c r="F8520" s="1" t="s">
        <v>93</v>
      </c>
      <c r="I8520" s="1" t="n">
        <v>5301</v>
      </c>
      <c r="J8520" s="1" t="n">
        <v>100014</v>
      </c>
      <c r="K8520" s="1" t="n">
        <v>15</v>
      </c>
      <c r="L8520" s="1" t="s">
        <v>3859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7" t="n">
        <v>46217</v>
      </c>
      <c r="C8521" s="1" t="n">
        <v>22</v>
      </c>
      <c r="D8521" s="1" t="s">
        <v>3850</v>
      </c>
      <c r="E8521" s="1" t="n">
        <v>33</v>
      </c>
      <c r="F8521" s="1" t="s">
        <v>93</v>
      </c>
      <c r="I8521" s="1" t="n">
        <v>5301</v>
      </c>
      <c r="J8521" s="1" t="n">
        <v>100015</v>
      </c>
      <c r="K8521" s="1" t="n">
        <v>16</v>
      </c>
      <c r="L8521" s="1" t="s">
        <v>3860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7" t="n">
        <v>46217</v>
      </c>
      <c r="C8522" s="1" t="n">
        <v>22</v>
      </c>
      <c r="D8522" s="1" t="s">
        <v>3850</v>
      </c>
      <c r="E8522" s="1" t="n">
        <v>33</v>
      </c>
      <c r="F8522" s="1" t="s">
        <v>93</v>
      </c>
      <c r="I8522" s="1" t="n">
        <v>5301</v>
      </c>
      <c r="J8522" s="1" t="n">
        <v>100016</v>
      </c>
      <c r="K8522" s="1" t="n">
        <v>17</v>
      </c>
      <c r="L8522" s="1" t="s">
        <v>3861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7" t="n">
        <v>46217</v>
      </c>
      <c r="C8523" s="1" t="n">
        <v>22</v>
      </c>
      <c r="D8523" s="1" t="s">
        <v>3850</v>
      </c>
      <c r="E8523" s="1" t="n">
        <v>33</v>
      </c>
      <c r="F8523" s="1" t="s">
        <v>93</v>
      </c>
      <c r="I8523" s="1" t="n">
        <v>5301</v>
      </c>
      <c r="J8523" s="1" t="n">
        <v>100017</v>
      </c>
      <c r="K8523" s="1" t="n">
        <v>18</v>
      </c>
      <c r="L8523" s="1" t="s">
        <v>3862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7" t="n">
        <v>46217</v>
      </c>
      <c r="C8524" s="1" t="n">
        <v>22</v>
      </c>
      <c r="D8524" s="1" t="s">
        <v>3850</v>
      </c>
      <c r="E8524" s="1" t="n">
        <v>33</v>
      </c>
      <c r="F8524" s="1" t="s">
        <v>93</v>
      </c>
      <c r="I8524" s="1" t="n">
        <v>5301</v>
      </c>
      <c r="J8524" s="1" t="n">
        <v>100019</v>
      </c>
      <c r="K8524" s="1" t="n">
        <v>20</v>
      </c>
      <c r="L8524" s="1" t="s">
        <v>3863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7" t="n">
        <v>46217</v>
      </c>
      <c r="C8525" s="1" t="n">
        <v>22</v>
      </c>
      <c r="D8525" s="1" t="s">
        <v>3850</v>
      </c>
      <c r="E8525" s="1" t="n">
        <v>33</v>
      </c>
      <c r="F8525" s="1" t="s">
        <v>93</v>
      </c>
      <c r="I8525" s="1" t="n">
        <v>5301</v>
      </c>
      <c r="J8525" s="1" t="n">
        <v>100020</v>
      </c>
      <c r="K8525" s="1" t="n">
        <v>21</v>
      </c>
      <c r="L8525" s="1" t="s">
        <v>3864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7" t="n">
        <v>46217</v>
      </c>
      <c r="C8526" s="1" t="n">
        <v>22</v>
      </c>
      <c r="D8526" s="1" t="s">
        <v>3850</v>
      </c>
      <c r="E8526" s="1" t="n">
        <v>33</v>
      </c>
      <c r="F8526" s="1" t="s">
        <v>93</v>
      </c>
      <c r="I8526" s="1" t="n">
        <v>5301</v>
      </c>
      <c r="J8526" s="1" t="n">
        <v>100053</v>
      </c>
      <c r="K8526" s="1" t="n">
        <v>54</v>
      </c>
      <c r="L8526" s="1" t="s">
        <v>3866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7" t="n">
        <v>46217</v>
      </c>
      <c r="C8527" s="1" t="n">
        <v>22</v>
      </c>
      <c r="D8527" s="1" t="s">
        <v>3850</v>
      </c>
      <c r="E8527" s="1" t="n">
        <v>33</v>
      </c>
      <c r="F8527" s="1" t="s">
        <v>93</v>
      </c>
      <c r="I8527" s="1" t="n">
        <v>5301</v>
      </c>
      <c r="J8527" s="1" t="n">
        <v>100638</v>
      </c>
      <c r="K8527" s="1" t="n">
        <v>508</v>
      </c>
      <c r="L8527" s="1" t="s">
        <v>3867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7" t="n">
        <v>46217</v>
      </c>
      <c r="C8528" s="1" t="n">
        <v>22</v>
      </c>
      <c r="D8528" s="1" t="s">
        <v>3850</v>
      </c>
      <c r="E8528" s="1" t="n">
        <v>33</v>
      </c>
      <c r="F8528" s="1" t="s">
        <v>93</v>
      </c>
      <c r="I8528" s="1" t="n">
        <v>5301</v>
      </c>
      <c r="J8528" s="1" t="n">
        <v>100520</v>
      </c>
      <c r="K8528" s="1" t="n">
        <v>507</v>
      </c>
      <c r="L8528" s="1" t="s">
        <v>3868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7" t="n">
        <v>46217</v>
      </c>
      <c r="C8529" s="1" t="n">
        <v>22</v>
      </c>
      <c r="D8529" s="1" t="s">
        <v>3850</v>
      </c>
      <c r="E8529" s="1" t="n">
        <v>33</v>
      </c>
      <c r="F8529" s="1" t="s">
        <v>93</v>
      </c>
      <c r="I8529" s="1" t="n">
        <v>5301</v>
      </c>
      <c r="J8529" s="1" t="n">
        <v>100319</v>
      </c>
      <c r="K8529" s="1" t="n">
        <v>73453</v>
      </c>
      <c r="L8529" s="1" t="s">
        <v>3869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7" t="n">
        <v>46217</v>
      </c>
      <c r="C8530" s="1" t="n">
        <v>22</v>
      </c>
      <c r="D8530" s="1" t="s">
        <v>3850</v>
      </c>
      <c r="E8530" s="1" t="n">
        <v>33</v>
      </c>
      <c r="F8530" s="1" t="s">
        <v>93</v>
      </c>
      <c r="I8530" s="1" t="n">
        <v>5301</v>
      </c>
      <c r="J8530" s="1" t="n">
        <v>110455</v>
      </c>
      <c r="K8530" s="1" t="n">
        <v>53212</v>
      </c>
      <c r="L8530" s="1" t="s">
        <v>3870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7" t="n">
        <v>46217</v>
      </c>
      <c r="C8531" s="1" t="n">
        <v>22</v>
      </c>
      <c r="D8531" s="1" t="s">
        <v>3850</v>
      </c>
      <c r="E8531" s="1" t="n">
        <v>33</v>
      </c>
      <c r="F8531" s="1" t="s">
        <v>93</v>
      </c>
      <c r="I8531" s="1" t="n">
        <v>5304</v>
      </c>
      <c r="J8531" s="1" t="n">
        <v>100030</v>
      </c>
      <c r="K8531" s="1" t="n">
        <v>31</v>
      </c>
      <c r="L8531" s="1" t="s">
        <v>6092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7" t="n">
        <v>46217</v>
      </c>
      <c r="C8532" s="1" t="n">
        <v>22</v>
      </c>
      <c r="D8532" s="1" t="s">
        <v>3850</v>
      </c>
      <c r="E8532" s="1" t="n">
        <v>33</v>
      </c>
      <c r="F8532" s="1" t="s">
        <v>93</v>
      </c>
      <c r="I8532" s="1" t="n">
        <v>5304</v>
      </c>
      <c r="J8532" s="1" t="n">
        <v>100031</v>
      </c>
      <c r="K8532" s="1" t="n">
        <v>32</v>
      </c>
      <c r="L8532" s="1" t="s">
        <v>6093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7" t="n">
        <v>46217</v>
      </c>
      <c r="C8533" s="1" t="n">
        <v>22</v>
      </c>
      <c r="D8533" s="1" t="s">
        <v>3850</v>
      </c>
      <c r="E8533" s="1" t="n">
        <v>33</v>
      </c>
      <c r="F8533" s="1" t="s">
        <v>93</v>
      </c>
      <c r="I8533" s="1" t="n">
        <v>5304</v>
      </c>
      <c r="J8533" s="1" t="n">
        <v>110883</v>
      </c>
      <c r="K8533" s="1" t="n">
        <v>45</v>
      </c>
      <c r="L8533" s="1" t="s">
        <v>4937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7" t="n">
        <v>46217</v>
      </c>
      <c r="C8534" s="1" t="n">
        <v>35</v>
      </c>
      <c r="D8534" s="1" t="s">
        <v>6386</v>
      </c>
      <c r="E8534" s="1" t="n">
        <v>1914</v>
      </c>
      <c r="F8534" s="1" t="s">
        <v>2392</v>
      </c>
      <c r="I8534" s="1" t="n">
        <v>28968</v>
      </c>
      <c r="J8534" s="1" t="n">
        <v>81726</v>
      </c>
      <c r="K8534" s="1" t="n">
        <v>817271</v>
      </c>
      <c r="L8534" s="1" t="s">
        <v>6767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7" t="n">
        <v>46217</v>
      </c>
      <c r="C8535" s="1" t="n">
        <v>100</v>
      </c>
      <c r="D8535" s="1" t="s">
        <v>3877</v>
      </c>
      <c r="E8535" s="1" t="n">
        <v>33</v>
      </c>
      <c r="F8535" s="1" t="s">
        <v>93</v>
      </c>
      <c r="I8535" s="1" t="n">
        <v>1398033</v>
      </c>
      <c r="J8535" s="1" t="n">
        <v>100000</v>
      </c>
      <c r="K8535" s="1" t="n">
        <v>1</v>
      </c>
      <c r="L8535" s="1" t="s">
        <v>3851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7" t="n">
        <v>46217</v>
      </c>
      <c r="C8536" s="1" t="n">
        <v>100</v>
      </c>
      <c r="D8536" s="1" t="s">
        <v>3877</v>
      </c>
      <c r="E8536" s="1" t="n">
        <v>33</v>
      </c>
      <c r="F8536" s="1" t="s">
        <v>93</v>
      </c>
      <c r="I8536" s="1" t="n">
        <v>1398033</v>
      </c>
      <c r="J8536" s="1" t="n">
        <v>100001</v>
      </c>
      <c r="K8536" s="1" t="n">
        <v>2</v>
      </c>
      <c r="L8536" s="1" t="s">
        <v>4138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7" t="n">
        <v>46217</v>
      </c>
      <c r="C8537" s="1" t="n">
        <v>100</v>
      </c>
      <c r="D8537" s="1" t="s">
        <v>3877</v>
      </c>
      <c r="E8537" s="1" t="n">
        <v>33</v>
      </c>
      <c r="F8537" s="1" t="s">
        <v>93</v>
      </c>
      <c r="I8537" s="1" t="n">
        <v>1398033</v>
      </c>
      <c r="J8537" s="1" t="n">
        <v>100002</v>
      </c>
      <c r="K8537" s="1" t="n">
        <v>3</v>
      </c>
      <c r="L8537" s="1" t="s">
        <v>3872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7" t="n">
        <v>46217</v>
      </c>
      <c r="C8538" s="1" t="n">
        <v>100</v>
      </c>
      <c r="D8538" s="1" t="s">
        <v>3877</v>
      </c>
      <c r="E8538" s="1" t="n">
        <v>33</v>
      </c>
      <c r="F8538" s="1" t="s">
        <v>93</v>
      </c>
      <c r="I8538" s="1" t="n">
        <v>1398033</v>
      </c>
      <c r="J8538" s="1" t="n">
        <v>100003</v>
      </c>
      <c r="K8538" s="1" t="n">
        <v>4</v>
      </c>
      <c r="L8538" s="1" t="s">
        <v>3873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7" t="n">
        <v>46217</v>
      </c>
      <c r="C8539" s="1" t="n">
        <v>100</v>
      </c>
      <c r="D8539" s="1" t="s">
        <v>3877</v>
      </c>
      <c r="E8539" s="1" t="n">
        <v>33</v>
      </c>
      <c r="F8539" s="1" t="s">
        <v>93</v>
      </c>
      <c r="I8539" s="1" t="n">
        <v>1398033</v>
      </c>
      <c r="J8539" s="1" t="n">
        <v>100004</v>
      </c>
      <c r="K8539" s="1" t="n">
        <v>5</v>
      </c>
      <c r="L8539" s="1" t="s">
        <v>3852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7" t="n">
        <v>46217</v>
      </c>
      <c r="C8540" s="1" t="n">
        <v>100</v>
      </c>
      <c r="D8540" s="1" t="s">
        <v>3877</v>
      </c>
      <c r="E8540" s="1" t="n">
        <v>33</v>
      </c>
      <c r="F8540" s="1" t="s">
        <v>93</v>
      </c>
      <c r="I8540" s="1" t="n">
        <v>1398033</v>
      </c>
      <c r="J8540" s="1" t="n">
        <v>100520</v>
      </c>
      <c r="K8540" s="1" t="n">
        <v>507</v>
      </c>
      <c r="L8540" s="1" t="s">
        <v>3868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7" t="n">
        <v>46217</v>
      </c>
      <c r="C8541" s="1" t="n">
        <v>100</v>
      </c>
      <c r="D8541" s="1" t="s">
        <v>3877</v>
      </c>
      <c r="E8541" s="1" t="n">
        <v>33</v>
      </c>
      <c r="F8541" s="1" t="s">
        <v>93</v>
      </c>
      <c r="I8541" s="1" t="n">
        <v>1398040</v>
      </c>
      <c r="J8541" s="1" t="n">
        <v>100000</v>
      </c>
      <c r="K8541" s="1" t="n">
        <v>1</v>
      </c>
      <c r="L8541" s="1" t="s">
        <v>3851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7" t="n">
        <v>46217</v>
      </c>
      <c r="C8542" s="1" t="n">
        <v>100</v>
      </c>
      <c r="D8542" s="1" t="s">
        <v>3877</v>
      </c>
      <c r="E8542" s="1" t="n">
        <v>33</v>
      </c>
      <c r="F8542" s="1" t="s">
        <v>93</v>
      </c>
      <c r="I8542" s="1" t="n">
        <v>1398040</v>
      </c>
      <c r="J8542" s="1" t="n">
        <v>100006</v>
      </c>
      <c r="K8542" s="1" t="n">
        <v>7</v>
      </c>
      <c r="L8542" s="1" t="s">
        <v>3853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7" t="n">
        <v>46217</v>
      </c>
      <c r="C8543" s="1" t="n">
        <v>100</v>
      </c>
      <c r="D8543" s="1" t="s">
        <v>3877</v>
      </c>
      <c r="E8543" s="1" t="n">
        <v>33</v>
      </c>
      <c r="F8543" s="1" t="s">
        <v>93</v>
      </c>
      <c r="I8543" s="1" t="n">
        <v>1398040</v>
      </c>
      <c r="J8543" s="1" t="n">
        <v>100007</v>
      </c>
      <c r="K8543" s="1" t="n">
        <v>8</v>
      </c>
      <c r="L8543" s="1" t="s">
        <v>3854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7" t="n">
        <v>46217</v>
      </c>
      <c r="C8544" s="1" t="n">
        <v>100</v>
      </c>
      <c r="D8544" s="1" t="s">
        <v>3877</v>
      </c>
      <c r="E8544" s="1" t="n">
        <v>33</v>
      </c>
      <c r="F8544" s="1" t="s">
        <v>93</v>
      </c>
      <c r="I8544" s="1" t="n">
        <v>1398040</v>
      </c>
      <c r="J8544" s="1" t="n">
        <v>100008</v>
      </c>
      <c r="K8544" s="1" t="n">
        <v>9</v>
      </c>
      <c r="L8544" s="1" t="s">
        <v>3855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7" t="n">
        <v>46217</v>
      </c>
      <c r="C8545" s="1" t="n">
        <v>100</v>
      </c>
      <c r="D8545" s="1" t="s">
        <v>3877</v>
      </c>
      <c r="E8545" s="1" t="n">
        <v>33</v>
      </c>
      <c r="F8545" s="1" t="s">
        <v>93</v>
      </c>
      <c r="I8545" s="1" t="n">
        <v>1398040</v>
      </c>
      <c r="J8545" s="1" t="n">
        <v>100011</v>
      </c>
      <c r="K8545" s="1" t="n">
        <v>12</v>
      </c>
      <c r="L8545" s="1" t="s">
        <v>3856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7" t="n">
        <v>46217</v>
      </c>
      <c r="C8546" s="1" t="n">
        <v>100</v>
      </c>
      <c r="D8546" s="1" t="s">
        <v>3877</v>
      </c>
      <c r="E8546" s="1" t="n">
        <v>33</v>
      </c>
      <c r="F8546" s="1" t="s">
        <v>93</v>
      </c>
      <c r="I8546" s="1" t="n">
        <v>1398040</v>
      </c>
      <c r="J8546" s="1" t="n">
        <v>100012</v>
      </c>
      <c r="K8546" s="1" t="n">
        <v>13</v>
      </c>
      <c r="L8546" s="1" t="s">
        <v>3857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7" t="n">
        <v>46217</v>
      </c>
      <c r="C8547" s="1" t="n">
        <v>100</v>
      </c>
      <c r="D8547" s="1" t="s">
        <v>3877</v>
      </c>
      <c r="E8547" s="1" t="n">
        <v>33</v>
      </c>
      <c r="F8547" s="1" t="s">
        <v>93</v>
      </c>
      <c r="I8547" s="1" t="n">
        <v>1398040</v>
      </c>
      <c r="J8547" s="1" t="n">
        <v>100013</v>
      </c>
      <c r="K8547" s="1" t="n">
        <v>14</v>
      </c>
      <c r="L8547" s="1" t="s">
        <v>3858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7" t="n">
        <v>46217</v>
      </c>
      <c r="C8548" s="1" t="n">
        <v>100</v>
      </c>
      <c r="D8548" s="1" t="s">
        <v>3877</v>
      </c>
      <c r="E8548" s="1" t="n">
        <v>33</v>
      </c>
      <c r="F8548" s="1" t="s">
        <v>93</v>
      </c>
      <c r="I8548" s="1" t="n">
        <v>1398040</v>
      </c>
      <c r="J8548" s="1" t="n">
        <v>100014</v>
      </c>
      <c r="K8548" s="1" t="n">
        <v>15</v>
      </c>
      <c r="L8548" s="1" t="s">
        <v>3859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7" t="n">
        <v>46217</v>
      </c>
      <c r="C8549" s="1" t="n">
        <v>100</v>
      </c>
      <c r="D8549" s="1" t="s">
        <v>3877</v>
      </c>
      <c r="E8549" s="1" t="n">
        <v>33</v>
      </c>
      <c r="F8549" s="1" t="s">
        <v>93</v>
      </c>
      <c r="I8549" s="1" t="n">
        <v>1398040</v>
      </c>
      <c r="J8549" s="1" t="n">
        <v>100015</v>
      </c>
      <c r="K8549" s="1" t="n">
        <v>16</v>
      </c>
      <c r="L8549" s="1" t="s">
        <v>3860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7" t="n">
        <v>46217</v>
      </c>
      <c r="C8550" s="1" t="n">
        <v>100</v>
      </c>
      <c r="D8550" s="1" t="s">
        <v>3877</v>
      </c>
      <c r="E8550" s="1" t="n">
        <v>33</v>
      </c>
      <c r="F8550" s="1" t="s">
        <v>93</v>
      </c>
      <c r="I8550" s="1" t="n">
        <v>1398040</v>
      </c>
      <c r="J8550" s="1" t="n">
        <v>100016</v>
      </c>
      <c r="K8550" s="1" t="n">
        <v>17</v>
      </c>
      <c r="L8550" s="1" t="s">
        <v>3861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7" t="n">
        <v>46217</v>
      </c>
      <c r="C8551" s="1" t="n">
        <v>100</v>
      </c>
      <c r="D8551" s="1" t="s">
        <v>3877</v>
      </c>
      <c r="E8551" s="1" t="n">
        <v>33</v>
      </c>
      <c r="F8551" s="1" t="s">
        <v>93</v>
      </c>
      <c r="I8551" s="1" t="n">
        <v>1398040</v>
      </c>
      <c r="J8551" s="1" t="n">
        <v>100017</v>
      </c>
      <c r="K8551" s="1" t="n">
        <v>18</v>
      </c>
      <c r="L8551" s="1" t="s">
        <v>3862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7" t="n">
        <v>46217</v>
      </c>
      <c r="C8552" s="1" t="n">
        <v>100</v>
      </c>
      <c r="D8552" s="1" t="s">
        <v>3877</v>
      </c>
      <c r="E8552" s="1" t="n">
        <v>33</v>
      </c>
      <c r="F8552" s="1" t="s">
        <v>93</v>
      </c>
      <c r="I8552" s="1" t="n">
        <v>1398040</v>
      </c>
      <c r="J8552" s="1" t="n">
        <v>100019</v>
      </c>
      <c r="K8552" s="1" t="n">
        <v>20</v>
      </c>
      <c r="L8552" s="1" t="s">
        <v>3863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7" t="n">
        <v>46217</v>
      </c>
      <c r="C8553" s="1" t="n">
        <v>100</v>
      </c>
      <c r="D8553" s="1" t="s">
        <v>3877</v>
      </c>
      <c r="E8553" s="1" t="n">
        <v>33</v>
      </c>
      <c r="F8553" s="1" t="s">
        <v>93</v>
      </c>
      <c r="I8553" s="1" t="n">
        <v>1398040</v>
      </c>
      <c r="J8553" s="1" t="n">
        <v>100020</v>
      </c>
      <c r="K8553" s="1" t="n">
        <v>21</v>
      </c>
      <c r="L8553" s="1" t="s">
        <v>3864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7" t="n">
        <v>46217</v>
      </c>
      <c r="C8554" s="1" t="n">
        <v>100</v>
      </c>
      <c r="D8554" s="1" t="s">
        <v>3877</v>
      </c>
      <c r="E8554" s="1" t="n">
        <v>33</v>
      </c>
      <c r="F8554" s="1" t="s">
        <v>93</v>
      </c>
      <c r="I8554" s="1" t="n">
        <v>1398040</v>
      </c>
      <c r="J8554" s="1" t="n">
        <v>100053</v>
      </c>
      <c r="K8554" s="1" t="n">
        <v>54</v>
      </c>
      <c r="L8554" s="1" t="s">
        <v>3866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7" t="n">
        <v>46217</v>
      </c>
      <c r="C8555" s="1" t="n">
        <v>100</v>
      </c>
      <c r="D8555" s="1" t="s">
        <v>3877</v>
      </c>
      <c r="E8555" s="1" t="n">
        <v>33</v>
      </c>
      <c r="F8555" s="1" t="s">
        <v>93</v>
      </c>
      <c r="I8555" s="1" t="n">
        <v>1398040</v>
      </c>
      <c r="J8555" s="1" t="n">
        <v>100638</v>
      </c>
      <c r="K8555" s="1" t="n">
        <v>508</v>
      </c>
      <c r="L8555" s="1" t="s">
        <v>3867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7" t="n">
        <v>46217</v>
      </c>
      <c r="C8556" s="1" t="n">
        <v>100</v>
      </c>
      <c r="D8556" s="1" t="s">
        <v>3877</v>
      </c>
      <c r="E8556" s="1" t="n">
        <v>33</v>
      </c>
      <c r="F8556" s="1" t="s">
        <v>93</v>
      </c>
      <c r="I8556" s="1" t="n">
        <v>1398040</v>
      </c>
      <c r="J8556" s="1" t="n">
        <v>100520</v>
      </c>
      <c r="K8556" s="1" t="n">
        <v>507</v>
      </c>
      <c r="L8556" s="1" t="s">
        <v>3868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7" t="n">
        <v>46217</v>
      </c>
      <c r="C8557" s="1" t="n">
        <v>100</v>
      </c>
      <c r="D8557" s="1" t="s">
        <v>3877</v>
      </c>
      <c r="E8557" s="1" t="n">
        <v>33</v>
      </c>
      <c r="F8557" s="1" t="s">
        <v>93</v>
      </c>
      <c r="I8557" s="1" t="n">
        <v>1398040</v>
      </c>
      <c r="J8557" s="1" t="n">
        <v>100319</v>
      </c>
      <c r="K8557" s="1" t="n">
        <v>73453</v>
      </c>
      <c r="L8557" s="1" t="s">
        <v>3869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7" t="n">
        <v>46217</v>
      </c>
      <c r="C8558" s="1" t="n">
        <v>100</v>
      </c>
      <c r="D8558" s="1" t="s">
        <v>3877</v>
      </c>
      <c r="E8558" s="1" t="n">
        <v>33</v>
      </c>
      <c r="F8558" s="1" t="s">
        <v>93</v>
      </c>
      <c r="I8558" s="1" t="n">
        <v>1398040</v>
      </c>
      <c r="J8558" s="1" t="n">
        <v>110455</v>
      </c>
      <c r="K8558" s="1" t="n">
        <v>53212</v>
      </c>
      <c r="L8558" s="1" t="s">
        <v>3870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7" t="n">
        <v>46217</v>
      </c>
      <c r="C8559" s="1" t="n">
        <v>100</v>
      </c>
      <c r="D8559" s="1" t="s">
        <v>3877</v>
      </c>
      <c r="E8559" s="1" t="n">
        <v>33</v>
      </c>
      <c r="F8559" s="1" t="s">
        <v>93</v>
      </c>
      <c r="I8559" s="1" t="n">
        <v>1398197</v>
      </c>
      <c r="J8559" s="1" t="n">
        <v>100030</v>
      </c>
      <c r="K8559" s="1" t="n">
        <v>31</v>
      </c>
      <c r="L8559" s="1" t="s">
        <v>6092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7" t="n">
        <v>46217</v>
      </c>
      <c r="C8560" s="1" t="n">
        <v>100</v>
      </c>
      <c r="D8560" s="1" t="s">
        <v>3877</v>
      </c>
      <c r="E8560" s="1" t="n">
        <v>33</v>
      </c>
      <c r="F8560" s="1" t="s">
        <v>93</v>
      </c>
      <c r="I8560" s="1" t="n">
        <v>1398197</v>
      </c>
      <c r="J8560" s="1" t="n">
        <v>100031</v>
      </c>
      <c r="K8560" s="1" t="n">
        <v>32</v>
      </c>
      <c r="L8560" s="1" t="s">
        <v>6093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7" t="n">
        <v>46217</v>
      </c>
      <c r="C8561" s="1" t="n">
        <v>100</v>
      </c>
      <c r="D8561" s="1" t="s">
        <v>3877</v>
      </c>
      <c r="E8561" s="1" t="n">
        <v>33</v>
      </c>
      <c r="F8561" s="1" t="s">
        <v>93</v>
      </c>
      <c r="I8561" s="1" t="n">
        <v>1398197</v>
      </c>
      <c r="J8561" s="1" t="n">
        <v>110883</v>
      </c>
      <c r="K8561" s="1" t="n">
        <v>45</v>
      </c>
      <c r="L8561" s="1" t="s">
        <v>4937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7" t="n">
        <v>46217</v>
      </c>
      <c r="C8562" s="1" t="n">
        <v>171</v>
      </c>
      <c r="D8562" s="1" t="s">
        <v>3878</v>
      </c>
      <c r="E8562" s="1" t="n">
        <v>607</v>
      </c>
      <c r="F8562" s="1" t="s">
        <v>214</v>
      </c>
      <c r="I8562" s="1" t="n">
        <v>11003</v>
      </c>
      <c r="J8562" s="1" t="n">
        <v>81593</v>
      </c>
      <c r="K8562" s="1" t="n">
        <v>815949</v>
      </c>
      <c r="L8562" s="1" t="s">
        <v>6768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7" t="n">
        <v>46218</v>
      </c>
      <c r="C8563" s="1" t="n">
        <v>1</v>
      </c>
      <c r="D8563" s="1" t="s">
        <v>3781</v>
      </c>
      <c r="E8563" s="1" t="n">
        <v>1683</v>
      </c>
      <c r="F8563" s="1" t="s">
        <v>677</v>
      </c>
      <c r="I8563" s="1" t="n">
        <v>1647750</v>
      </c>
      <c r="J8563" s="1" t="n">
        <v>109791</v>
      </c>
      <c r="K8563" s="1" t="n">
        <v>9667</v>
      </c>
      <c r="L8563" s="1" t="s">
        <v>4824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7" t="n">
        <v>46218</v>
      </c>
      <c r="C8564" s="1" t="n">
        <v>1</v>
      </c>
      <c r="D8564" s="1" t="s">
        <v>3781</v>
      </c>
      <c r="E8564" s="1" t="n">
        <v>1683</v>
      </c>
      <c r="F8564" s="1" t="s">
        <v>677</v>
      </c>
      <c r="I8564" s="1" t="n">
        <v>1647750</v>
      </c>
      <c r="J8564" s="1" t="n">
        <v>37361</v>
      </c>
      <c r="K8564" s="1" t="n">
        <v>2240817</v>
      </c>
      <c r="L8564" s="1" t="s">
        <v>3824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7" t="n">
        <v>46218</v>
      </c>
      <c r="C8565" s="1" t="n">
        <v>11</v>
      </c>
      <c r="D8565" s="1" t="s">
        <v>3845</v>
      </c>
      <c r="E8565" s="1" t="n">
        <v>1390</v>
      </c>
      <c r="F8565" s="1" t="s">
        <v>1619</v>
      </c>
      <c r="I8565" s="1" t="n">
        <v>6933</v>
      </c>
      <c r="J8565" s="1" t="n">
        <v>62433</v>
      </c>
      <c r="K8565" s="1" t="n">
        <v>7898567702566</v>
      </c>
      <c r="L8565" s="1" t="s">
        <v>6769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7" t="n">
        <v>46218</v>
      </c>
      <c r="C8566" s="1" t="n">
        <v>11</v>
      </c>
      <c r="D8566" s="1" t="s">
        <v>3845</v>
      </c>
      <c r="E8566" s="1" t="n">
        <v>1390</v>
      </c>
      <c r="F8566" s="1" t="s">
        <v>1619</v>
      </c>
      <c r="I8566" s="1" t="n">
        <v>6933</v>
      </c>
      <c r="J8566" s="1" t="n">
        <v>62436</v>
      </c>
      <c r="K8566" s="1" t="n">
        <v>7898567704119</v>
      </c>
      <c r="L8566" s="1" t="s">
        <v>6770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7" t="n">
        <v>46218</v>
      </c>
      <c r="C8567" s="1" t="n">
        <v>11</v>
      </c>
      <c r="D8567" s="1" t="s">
        <v>3845</v>
      </c>
      <c r="E8567" s="1" t="n">
        <v>1390</v>
      </c>
      <c r="F8567" s="1" t="s">
        <v>1619</v>
      </c>
      <c r="I8567" s="1" t="n">
        <v>6933</v>
      </c>
      <c r="J8567" s="1" t="n">
        <v>71645</v>
      </c>
      <c r="K8567" s="1" t="n">
        <v>7898567705987</v>
      </c>
      <c r="L8567" s="1" t="s">
        <v>6771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7" t="n">
        <v>46218</v>
      </c>
      <c r="C8568" s="1" t="n">
        <v>11</v>
      </c>
      <c r="D8568" s="1" t="s">
        <v>3845</v>
      </c>
      <c r="E8568" s="1" t="n">
        <v>1390</v>
      </c>
      <c r="F8568" s="1" t="s">
        <v>1619</v>
      </c>
      <c r="I8568" s="1" t="n">
        <v>6933</v>
      </c>
      <c r="J8568" s="1" t="n">
        <v>71646</v>
      </c>
      <c r="K8568" s="1" t="n">
        <v>7898567705956</v>
      </c>
      <c r="L8568" s="1" t="s">
        <v>6772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7" t="n">
        <v>46218</v>
      </c>
      <c r="C8569" s="1" t="n">
        <v>11</v>
      </c>
      <c r="D8569" s="1" t="s">
        <v>3845</v>
      </c>
      <c r="E8569" s="1" t="n">
        <v>1390</v>
      </c>
      <c r="F8569" s="1" t="s">
        <v>1619</v>
      </c>
      <c r="I8569" s="1" t="n">
        <v>6933</v>
      </c>
      <c r="J8569" s="1" t="n">
        <v>72316</v>
      </c>
      <c r="K8569" s="1" t="n">
        <v>7898567705963</v>
      </c>
      <c r="L8569" s="1" t="s">
        <v>6773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7" t="n">
        <v>46218</v>
      </c>
      <c r="C8570" s="1" t="n">
        <v>11</v>
      </c>
      <c r="D8570" s="1" t="s">
        <v>3845</v>
      </c>
      <c r="E8570" s="1" t="n">
        <v>1390</v>
      </c>
      <c r="F8570" s="1" t="s">
        <v>1619</v>
      </c>
      <c r="I8570" s="1" t="n">
        <v>6933</v>
      </c>
      <c r="J8570" s="1" t="n">
        <v>74530</v>
      </c>
      <c r="K8570" s="1" t="n">
        <v>7898567705994</v>
      </c>
      <c r="L8570" s="1" t="s">
        <v>6774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7" t="n">
        <v>46218</v>
      </c>
      <c r="C8571" s="1" t="n">
        <v>11</v>
      </c>
      <c r="D8571" s="1" t="s">
        <v>3845</v>
      </c>
      <c r="E8571" s="1" t="n">
        <v>1390</v>
      </c>
      <c r="F8571" s="1" t="s">
        <v>1619</v>
      </c>
      <c r="I8571" s="1" t="n">
        <v>6933</v>
      </c>
      <c r="J8571" s="1" t="n">
        <v>74532</v>
      </c>
      <c r="K8571" s="1" t="n">
        <v>7898567706021</v>
      </c>
      <c r="L8571" s="1" t="s">
        <v>6775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7" t="n">
        <v>46218</v>
      </c>
      <c r="C8572" s="1" t="n">
        <v>11</v>
      </c>
      <c r="D8572" s="1" t="s">
        <v>3845</v>
      </c>
      <c r="E8572" s="1" t="n">
        <v>1390</v>
      </c>
      <c r="F8572" s="1" t="s">
        <v>1619</v>
      </c>
      <c r="I8572" s="1" t="n">
        <v>6933</v>
      </c>
      <c r="J8572" s="1" t="n">
        <v>74806</v>
      </c>
      <c r="K8572" s="1" t="n">
        <v>7898967923899</v>
      </c>
      <c r="L8572" s="1" t="s">
        <v>4591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7" t="n">
        <v>46218</v>
      </c>
      <c r="C8573" s="1" t="n">
        <v>11</v>
      </c>
      <c r="D8573" s="1" t="s">
        <v>3845</v>
      </c>
      <c r="E8573" s="1" t="n">
        <v>1390</v>
      </c>
      <c r="F8573" s="1" t="s">
        <v>1619</v>
      </c>
      <c r="I8573" s="1" t="n">
        <v>6933</v>
      </c>
      <c r="J8573" s="1" t="n">
        <v>74808</v>
      </c>
      <c r="K8573" s="1" t="n">
        <v>7898967923912</v>
      </c>
      <c r="L8573" s="1" t="s">
        <v>4592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7" t="n">
        <v>46218</v>
      </c>
      <c r="C8574" s="1" t="n">
        <v>11</v>
      </c>
      <c r="D8574" s="1" t="s">
        <v>3845</v>
      </c>
      <c r="E8574" s="1" t="n">
        <v>1390</v>
      </c>
      <c r="F8574" s="1" t="s">
        <v>1619</v>
      </c>
      <c r="I8574" s="1" t="n">
        <v>6933</v>
      </c>
      <c r="J8574" s="1" t="n">
        <v>74809</v>
      </c>
      <c r="K8574" s="1" t="n">
        <v>7898970162278</v>
      </c>
      <c r="L8574" s="1" t="s">
        <v>6776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7" t="n">
        <v>46218</v>
      </c>
      <c r="C8575" s="1" t="n">
        <v>11</v>
      </c>
      <c r="D8575" s="1" t="s">
        <v>3845</v>
      </c>
      <c r="E8575" s="1" t="n">
        <v>1390</v>
      </c>
      <c r="F8575" s="1" t="s">
        <v>1619</v>
      </c>
      <c r="I8575" s="1" t="n">
        <v>6933</v>
      </c>
      <c r="J8575" s="1" t="n">
        <v>75038</v>
      </c>
      <c r="K8575" s="1" t="n">
        <v>7898754690492</v>
      </c>
      <c r="L8575" s="1" t="s">
        <v>4593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7" t="n">
        <v>46218</v>
      </c>
      <c r="C8576" s="1" t="n">
        <v>11</v>
      </c>
      <c r="D8576" s="1" t="s">
        <v>3845</v>
      </c>
      <c r="E8576" s="1" t="n">
        <v>1390</v>
      </c>
      <c r="F8576" s="1" t="s">
        <v>1619</v>
      </c>
      <c r="I8576" s="1" t="n">
        <v>6933</v>
      </c>
      <c r="J8576" s="1" t="n">
        <v>77229</v>
      </c>
      <c r="K8576" s="1" t="n">
        <v>7898940257577</v>
      </c>
      <c r="L8576" s="1" t="s">
        <v>6777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7" t="n">
        <v>46218</v>
      </c>
      <c r="C8577" s="1" t="n">
        <v>11</v>
      </c>
      <c r="D8577" s="1" t="s">
        <v>3845</v>
      </c>
      <c r="E8577" s="1" t="n">
        <v>1390</v>
      </c>
      <c r="F8577" s="1" t="s">
        <v>1619</v>
      </c>
      <c r="I8577" s="1" t="n">
        <v>6933</v>
      </c>
      <c r="J8577" s="1" t="n">
        <v>79466</v>
      </c>
      <c r="K8577" s="1" t="n">
        <v>7898970162889</v>
      </c>
      <c r="L8577" s="1" t="s">
        <v>4595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7" t="n">
        <v>46218</v>
      </c>
      <c r="C8578" s="1" t="n">
        <v>11</v>
      </c>
      <c r="D8578" s="1" t="s">
        <v>3845</v>
      </c>
      <c r="E8578" s="1" t="n">
        <v>1390</v>
      </c>
      <c r="F8578" s="1" t="s">
        <v>1619</v>
      </c>
      <c r="I8578" s="1" t="n">
        <v>6933</v>
      </c>
      <c r="J8578" s="1" t="n">
        <v>80289</v>
      </c>
      <c r="K8578" s="1" t="n">
        <v>7898567706045</v>
      </c>
      <c r="L8578" s="1" t="s">
        <v>6778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7" t="n">
        <v>46218</v>
      </c>
      <c r="C8579" s="1" t="n">
        <v>11</v>
      </c>
      <c r="D8579" s="1" t="s">
        <v>3845</v>
      </c>
      <c r="E8579" s="1" t="n">
        <v>1390</v>
      </c>
      <c r="F8579" s="1" t="s">
        <v>1619</v>
      </c>
      <c r="I8579" s="1" t="n">
        <v>6933</v>
      </c>
      <c r="J8579" s="1" t="n">
        <v>80292</v>
      </c>
      <c r="K8579" s="1" t="n">
        <v>7898567702559</v>
      </c>
      <c r="L8579" s="1" t="s">
        <v>6779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7" t="n">
        <v>46218</v>
      </c>
      <c r="C8580" s="1" t="n">
        <v>11</v>
      </c>
      <c r="D8580" s="1" t="s">
        <v>3845</v>
      </c>
      <c r="E8580" s="1" t="n">
        <v>1390</v>
      </c>
      <c r="F8580" s="1" t="s">
        <v>1619</v>
      </c>
      <c r="I8580" s="1" t="n">
        <v>6933</v>
      </c>
      <c r="J8580" s="1" t="n">
        <v>80297</v>
      </c>
      <c r="K8580" s="1" t="n">
        <v>7898567705383</v>
      </c>
      <c r="L8580" s="1" t="s">
        <v>6780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7" t="n">
        <v>46218</v>
      </c>
      <c r="C8581" s="1" t="n">
        <v>11</v>
      </c>
      <c r="D8581" s="1" t="s">
        <v>3845</v>
      </c>
      <c r="E8581" s="1" t="n">
        <v>1390</v>
      </c>
      <c r="F8581" s="1" t="s">
        <v>1619</v>
      </c>
      <c r="I8581" s="1" t="n">
        <v>6933</v>
      </c>
      <c r="J8581" s="1" t="n">
        <v>80299</v>
      </c>
      <c r="K8581" s="1" t="n">
        <v>7898567702467</v>
      </c>
      <c r="L8581" s="1" t="s">
        <v>6781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7" t="n">
        <v>46218</v>
      </c>
      <c r="C8582" s="1" t="n">
        <v>11</v>
      </c>
      <c r="D8582" s="1" t="s">
        <v>3845</v>
      </c>
      <c r="E8582" s="1" t="n">
        <v>1390</v>
      </c>
      <c r="F8582" s="1" t="s">
        <v>1619</v>
      </c>
      <c r="I8582" s="1" t="n">
        <v>6933</v>
      </c>
      <c r="J8582" s="1" t="n">
        <v>81753</v>
      </c>
      <c r="K8582" s="1" t="n">
        <v>7898567706038</v>
      </c>
      <c r="L8582" s="1" t="s">
        <v>6782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7" t="n">
        <v>46218</v>
      </c>
      <c r="C8583" s="1" t="n">
        <v>11</v>
      </c>
      <c r="D8583" s="1" t="s">
        <v>3845</v>
      </c>
      <c r="E8583" s="1" t="n">
        <v>957</v>
      </c>
      <c r="F8583" s="1" t="s">
        <v>157</v>
      </c>
      <c r="I8583" s="1" t="n">
        <v>21047</v>
      </c>
      <c r="J8583" s="1" t="n">
        <v>14911</v>
      </c>
      <c r="K8583" s="1" t="n">
        <v>7896029022252</v>
      </c>
      <c r="L8583" s="1" t="s">
        <v>6783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7" t="n">
        <v>46218</v>
      </c>
      <c r="C8584" s="1" t="n">
        <v>11</v>
      </c>
      <c r="D8584" s="1" t="s">
        <v>3845</v>
      </c>
      <c r="E8584" s="1" t="n">
        <v>957</v>
      </c>
      <c r="F8584" s="1" t="s">
        <v>157</v>
      </c>
      <c r="I8584" s="1" t="n">
        <v>21047</v>
      </c>
      <c r="J8584" s="1" t="n">
        <v>15432</v>
      </c>
      <c r="K8584" s="1" t="n">
        <v>7896029022276</v>
      </c>
      <c r="L8584" s="1" t="s">
        <v>6784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7" t="n">
        <v>46218</v>
      </c>
      <c r="C8585" s="1" t="n">
        <v>11</v>
      </c>
      <c r="D8585" s="1" t="s">
        <v>3845</v>
      </c>
      <c r="E8585" s="1" t="n">
        <v>957</v>
      </c>
      <c r="F8585" s="1" t="s">
        <v>157</v>
      </c>
      <c r="I8585" s="1" t="n">
        <v>21047</v>
      </c>
      <c r="J8585" s="1" t="n">
        <v>22563</v>
      </c>
      <c r="K8585" s="1" t="n">
        <v>7896029015001</v>
      </c>
      <c r="L8585" s="1" t="s">
        <v>5485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7" t="n">
        <v>46218</v>
      </c>
      <c r="C8586" s="1" t="n">
        <v>11</v>
      </c>
      <c r="D8586" s="1" t="s">
        <v>3845</v>
      </c>
      <c r="E8586" s="1" t="n">
        <v>957</v>
      </c>
      <c r="F8586" s="1" t="s">
        <v>157</v>
      </c>
      <c r="I8586" s="1" t="n">
        <v>21047</v>
      </c>
      <c r="J8586" s="1" t="n">
        <v>23310</v>
      </c>
      <c r="K8586" s="1" t="n">
        <v>7896029018958</v>
      </c>
      <c r="L8586" s="1" t="s">
        <v>6785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7" t="n">
        <v>46218</v>
      </c>
      <c r="C8587" s="1" t="n">
        <v>11</v>
      </c>
      <c r="D8587" s="1" t="s">
        <v>3845</v>
      </c>
      <c r="E8587" s="1" t="n">
        <v>957</v>
      </c>
      <c r="F8587" s="1" t="s">
        <v>157</v>
      </c>
      <c r="I8587" s="1" t="n">
        <v>21047</v>
      </c>
      <c r="J8587" s="1" t="n">
        <v>26074</v>
      </c>
      <c r="K8587" s="1" t="n">
        <v>7896029017210</v>
      </c>
      <c r="L8587" s="1" t="s">
        <v>6786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7" t="n">
        <v>46218</v>
      </c>
      <c r="C8588" s="1" t="n">
        <v>11</v>
      </c>
      <c r="D8588" s="1" t="s">
        <v>3845</v>
      </c>
      <c r="E8588" s="1" t="n">
        <v>957</v>
      </c>
      <c r="F8588" s="1" t="s">
        <v>157</v>
      </c>
      <c r="I8588" s="1" t="n">
        <v>21047</v>
      </c>
      <c r="J8588" s="1" t="n">
        <v>26075</v>
      </c>
      <c r="K8588" s="1" t="n">
        <v>7896029017906</v>
      </c>
      <c r="L8588" s="1" t="s">
        <v>5488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7" t="n">
        <v>46218</v>
      </c>
      <c r="C8589" s="1" t="n">
        <v>11</v>
      </c>
      <c r="D8589" s="1" t="s">
        <v>3845</v>
      </c>
      <c r="E8589" s="1" t="n">
        <v>957</v>
      </c>
      <c r="F8589" s="1" t="s">
        <v>157</v>
      </c>
      <c r="I8589" s="1" t="n">
        <v>21047</v>
      </c>
      <c r="J8589" s="1" t="n">
        <v>35689</v>
      </c>
      <c r="K8589" s="1" t="n">
        <v>7896029018231</v>
      </c>
      <c r="L8589" s="1" t="s">
        <v>6787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7" t="n">
        <v>46218</v>
      </c>
      <c r="C8590" s="1" t="n">
        <v>11</v>
      </c>
      <c r="D8590" s="1" t="s">
        <v>3845</v>
      </c>
      <c r="E8590" s="1" t="n">
        <v>957</v>
      </c>
      <c r="F8590" s="1" t="s">
        <v>157</v>
      </c>
      <c r="I8590" s="1" t="n">
        <v>21047</v>
      </c>
      <c r="J8590" s="1" t="n">
        <v>70771</v>
      </c>
      <c r="K8590" s="1" t="n">
        <v>7896029046180</v>
      </c>
      <c r="L8590" s="1" t="s">
        <v>5502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7" t="n">
        <v>46218</v>
      </c>
      <c r="C8591" s="1" t="n">
        <v>11</v>
      </c>
      <c r="D8591" s="1" t="s">
        <v>3845</v>
      </c>
      <c r="E8591" s="1" t="n">
        <v>957</v>
      </c>
      <c r="F8591" s="1" t="s">
        <v>157</v>
      </c>
      <c r="I8591" s="1" t="n">
        <v>21047</v>
      </c>
      <c r="J8591" s="1" t="n">
        <v>70773</v>
      </c>
      <c r="K8591" s="1" t="n">
        <v>7896029046166</v>
      </c>
      <c r="L8591" s="1" t="s">
        <v>5503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7" t="n">
        <v>46218</v>
      </c>
      <c r="C8592" s="1" t="n">
        <v>11</v>
      </c>
      <c r="D8592" s="1" t="s">
        <v>3845</v>
      </c>
      <c r="E8592" s="1" t="n">
        <v>957</v>
      </c>
      <c r="F8592" s="1" t="s">
        <v>157</v>
      </c>
      <c r="I8592" s="1" t="n">
        <v>21047</v>
      </c>
      <c r="J8592" s="1" t="n">
        <v>70774</v>
      </c>
      <c r="K8592" s="1" t="n">
        <v>7896029046289</v>
      </c>
      <c r="L8592" s="1" t="s">
        <v>5503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7" t="n">
        <v>46218</v>
      </c>
      <c r="C8593" s="1" t="n">
        <v>11</v>
      </c>
      <c r="D8593" s="1" t="s">
        <v>3845</v>
      </c>
      <c r="E8593" s="1" t="n">
        <v>957</v>
      </c>
      <c r="F8593" s="1" t="s">
        <v>157</v>
      </c>
      <c r="I8593" s="1" t="n">
        <v>21047</v>
      </c>
      <c r="J8593" s="1" t="n">
        <v>70775</v>
      </c>
      <c r="K8593" s="1" t="n">
        <v>7896029046333</v>
      </c>
      <c r="L8593" s="1" t="s">
        <v>5502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7" t="n">
        <v>46218</v>
      </c>
      <c r="C8594" s="1" t="n">
        <v>11</v>
      </c>
      <c r="D8594" s="1" t="s">
        <v>3845</v>
      </c>
      <c r="E8594" s="1" t="n">
        <v>957</v>
      </c>
      <c r="F8594" s="1" t="s">
        <v>157</v>
      </c>
      <c r="I8594" s="1" t="n">
        <v>21047</v>
      </c>
      <c r="J8594" s="1" t="n">
        <v>72438</v>
      </c>
      <c r="K8594" s="1" t="n">
        <v>7896029046210</v>
      </c>
      <c r="L8594" s="1" t="s">
        <v>5502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7" t="n">
        <v>46218</v>
      </c>
      <c r="C8595" s="1" t="n">
        <v>11</v>
      </c>
      <c r="D8595" s="1" t="s">
        <v>3845</v>
      </c>
      <c r="E8595" s="1" t="n">
        <v>957</v>
      </c>
      <c r="F8595" s="1" t="s">
        <v>157</v>
      </c>
      <c r="I8595" s="1" t="n">
        <v>21048</v>
      </c>
      <c r="J8595" s="1" t="n">
        <v>40040</v>
      </c>
      <c r="K8595" s="1" t="n">
        <v>7896029082362</v>
      </c>
      <c r="L8595" s="1" t="s">
        <v>5436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7" t="n">
        <v>46218</v>
      </c>
      <c r="C8596" s="1" t="n">
        <v>11</v>
      </c>
      <c r="D8596" s="1" t="s">
        <v>3845</v>
      </c>
      <c r="E8596" s="1" t="n">
        <v>957</v>
      </c>
      <c r="F8596" s="1" t="s">
        <v>157</v>
      </c>
      <c r="I8596" s="1" t="n">
        <v>21048</v>
      </c>
      <c r="J8596" s="1" t="n">
        <v>40050</v>
      </c>
      <c r="K8596" s="1" t="n">
        <v>7896029082348</v>
      </c>
      <c r="L8596" s="1" t="s">
        <v>5437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7" t="n">
        <v>46218</v>
      </c>
      <c r="C8597" s="1" t="n">
        <v>11</v>
      </c>
      <c r="D8597" s="1" t="s">
        <v>3845</v>
      </c>
      <c r="E8597" s="1" t="n">
        <v>957</v>
      </c>
      <c r="F8597" s="1" t="s">
        <v>157</v>
      </c>
      <c r="I8597" s="1" t="n">
        <v>21048</v>
      </c>
      <c r="J8597" s="1" t="n">
        <v>50205</v>
      </c>
      <c r="K8597" s="1" t="n">
        <v>7896029092392</v>
      </c>
      <c r="L8597" s="1" t="s">
        <v>6788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7" t="n">
        <v>46218</v>
      </c>
      <c r="C8598" s="1" t="n">
        <v>11</v>
      </c>
      <c r="D8598" s="1" t="s">
        <v>3845</v>
      </c>
      <c r="E8598" s="1" t="n">
        <v>957</v>
      </c>
      <c r="F8598" s="1" t="s">
        <v>157</v>
      </c>
      <c r="I8598" s="1" t="n">
        <v>21048</v>
      </c>
      <c r="J8598" s="1" t="n">
        <v>50207</v>
      </c>
      <c r="K8598" s="1" t="n">
        <v>7896029092422</v>
      </c>
      <c r="L8598" s="1" t="s">
        <v>6789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7" t="n">
        <v>46218</v>
      </c>
      <c r="C8599" s="1" t="n">
        <v>11</v>
      </c>
      <c r="D8599" s="1" t="s">
        <v>3845</v>
      </c>
      <c r="E8599" s="1" t="n">
        <v>957</v>
      </c>
      <c r="F8599" s="1" t="s">
        <v>157</v>
      </c>
      <c r="I8599" s="1" t="n">
        <v>21048</v>
      </c>
      <c r="J8599" s="1" t="n">
        <v>50208</v>
      </c>
      <c r="K8599" s="1" t="n">
        <v>7896029091906</v>
      </c>
      <c r="L8599" s="1" t="s">
        <v>5439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7" t="n">
        <v>46218</v>
      </c>
      <c r="C8600" s="1" t="n">
        <v>11</v>
      </c>
      <c r="D8600" s="1" t="s">
        <v>3845</v>
      </c>
      <c r="E8600" s="1" t="n">
        <v>957</v>
      </c>
      <c r="F8600" s="1" t="s">
        <v>157</v>
      </c>
      <c r="I8600" s="1" t="n">
        <v>21048</v>
      </c>
      <c r="J8600" s="1" t="n">
        <v>108636</v>
      </c>
      <c r="K8600" s="1" t="n">
        <v>7896029007303</v>
      </c>
      <c r="L8600" s="1" t="s">
        <v>5440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7" t="n">
        <v>46218</v>
      </c>
      <c r="C8601" s="1" t="n">
        <v>11</v>
      </c>
      <c r="D8601" s="1" t="s">
        <v>3845</v>
      </c>
      <c r="E8601" s="1" t="n">
        <v>957</v>
      </c>
      <c r="F8601" s="1" t="s">
        <v>157</v>
      </c>
      <c r="I8601" s="1" t="n">
        <v>21048</v>
      </c>
      <c r="J8601" s="1" t="n">
        <v>108652</v>
      </c>
      <c r="K8601" s="1" t="n">
        <v>7896029007013</v>
      </c>
      <c r="L8601" s="1" t="s">
        <v>5441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7" t="n">
        <v>46218</v>
      </c>
      <c r="C8602" s="1" t="n">
        <v>11</v>
      </c>
      <c r="D8602" s="1" t="s">
        <v>3845</v>
      </c>
      <c r="E8602" s="1" t="n">
        <v>957</v>
      </c>
      <c r="F8602" s="1" t="s">
        <v>157</v>
      </c>
      <c r="I8602" s="1" t="n">
        <v>21048</v>
      </c>
      <c r="J8602" s="1" t="n">
        <v>14137</v>
      </c>
      <c r="K8602" s="1" t="n">
        <v>7896029079508</v>
      </c>
      <c r="L8602" s="1" t="s">
        <v>5444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7" t="n">
        <v>46218</v>
      </c>
      <c r="C8603" s="1" t="n">
        <v>11</v>
      </c>
      <c r="D8603" s="1" t="s">
        <v>3845</v>
      </c>
      <c r="E8603" s="1" t="n">
        <v>957</v>
      </c>
      <c r="F8603" s="1" t="s">
        <v>157</v>
      </c>
      <c r="I8603" s="1" t="n">
        <v>21048</v>
      </c>
      <c r="J8603" s="1" t="n">
        <v>14513</v>
      </c>
      <c r="K8603" s="1" t="n">
        <v>7896029043387</v>
      </c>
      <c r="L8603" s="1" t="s">
        <v>6790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7" t="n">
        <v>46218</v>
      </c>
      <c r="C8604" s="1" t="n">
        <v>11</v>
      </c>
      <c r="D8604" s="1" t="s">
        <v>3845</v>
      </c>
      <c r="E8604" s="1" t="n">
        <v>957</v>
      </c>
      <c r="F8604" s="1" t="s">
        <v>157</v>
      </c>
      <c r="I8604" s="1" t="n">
        <v>21048</v>
      </c>
      <c r="J8604" s="1" t="n">
        <v>14514</v>
      </c>
      <c r="K8604" s="1" t="n">
        <v>7896029041932</v>
      </c>
      <c r="L8604" s="1" t="s">
        <v>5447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7" t="n">
        <v>46218</v>
      </c>
      <c r="C8605" s="1" t="n">
        <v>11</v>
      </c>
      <c r="D8605" s="1" t="s">
        <v>3845</v>
      </c>
      <c r="E8605" s="1" t="n">
        <v>957</v>
      </c>
      <c r="F8605" s="1" t="s">
        <v>157</v>
      </c>
      <c r="I8605" s="1" t="n">
        <v>21048</v>
      </c>
      <c r="J8605" s="1" t="n">
        <v>15172</v>
      </c>
      <c r="K8605" s="1" t="n">
        <v>7896029079461</v>
      </c>
      <c r="L8605" s="1" t="s">
        <v>6791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7" t="n">
        <v>46218</v>
      </c>
      <c r="C8606" s="1" t="n">
        <v>11</v>
      </c>
      <c r="D8606" s="1" t="s">
        <v>3845</v>
      </c>
      <c r="E8606" s="1" t="n">
        <v>957</v>
      </c>
      <c r="F8606" s="1" t="s">
        <v>157</v>
      </c>
      <c r="I8606" s="1" t="n">
        <v>21048</v>
      </c>
      <c r="J8606" s="1" t="n">
        <v>15935</v>
      </c>
      <c r="K8606" s="1" t="n">
        <v>7896029041956</v>
      </c>
      <c r="L8606" s="1" t="s">
        <v>6792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7" t="n">
        <v>46218</v>
      </c>
      <c r="C8607" s="1" t="n">
        <v>11</v>
      </c>
      <c r="D8607" s="1" t="s">
        <v>3845</v>
      </c>
      <c r="E8607" s="1" t="n">
        <v>957</v>
      </c>
      <c r="F8607" s="1" t="s">
        <v>157</v>
      </c>
      <c r="I8607" s="1" t="n">
        <v>21048</v>
      </c>
      <c r="J8607" s="1" t="n">
        <v>18973</v>
      </c>
      <c r="K8607" s="1" t="n">
        <v>7896029028414</v>
      </c>
      <c r="L8607" s="1" t="s">
        <v>6793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7" t="n">
        <v>46218</v>
      </c>
      <c r="C8608" s="1" t="n">
        <v>11</v>
      </c>
      <c r="D8608" s="1" t="s">
        <v>3845</v>
      </c>
      <c r="E8608" s="1" t="n">
        <v>957</v>
      </c>
      <c r="F8608" s="1" t="s">
        <v>157</v>
      </c>
      <c r="I8608" s="1" t="n">
        <v>21048</v>
      </c>
      <c r="J8608" s="1" t="n">
        <v>19252</v>
      </c>
      <c r="K8608" s="1" t="n">
        <v>7896029086995</v>
      </c>
      <c r="L8608" s="1" t="s">
        <v>5448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7" t="n">
        <v>46218</v>
      </c>
      <c r="C8609" s="1" t="n">
        <v>11</v>
      </c>
      <c r="D8609" s="1" t="s">
        <v>3845</v>
      </c>
      <c r="E8609" s="1" t="n">
        <v>957</v>
      </c>
      <c r="F8609" s="1" t="s">
        <v>157</v>
      </c>
      <c r="I8609" s="1" t="n">
        <v>21048</v>
      </c>
      <c r="J8609" s="1" t="n">
        <v>36359</v>
      </c>
      <c r="K8609" s="1" t="n">
        <v>7896029018057</v>
      </c>
      <c r="L8609" s="1" t="s">
        <v>6794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7" t="n">
        <v>46218</v>
      </c>
      <c r="C8610" s="1" t="n">
        <v>11</v>
      </c>
      <c r="D8610" s="1" t="s">
        <v>3845</v>
      </c>
      <c r="E8610" s="1" t="n">
        <v>957</v>
      </c>
      <c r="F8610" s="1" t="s">
        <v>157</v>
      </c>
      <c r="I8610" s="1" t="n">
        <v>21048</v>
      </c>
      <c r="J8610" s="1" t="n">
        <v>36361</v>
      </c>
      <c r="K8610" s="1" t="n">
        <v>7896029018064</v>
      </c>
      <c r="L8610" s="1" t="s">
        <v>6795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7" t="n">
        <v>46218</v>
      </c>
      <c r="C8611" s="1" t="n">
        <v>11</v>
      </c>
      <c r="D8611" s="1" t="s">
        <v>3845</v>
      </c>
      <c r="E8611" s="1" t="n">
        <v>957</v>
      </c>
      <c r="F8611" s="1" t="s">
        <v>157</v>
      </c>
      <c r="I8611" s="1" t="n">
        <v>21048</v>
      </c>
      <c r="J8611" s="1" t="n">
        <v>38038</v>
      </c>
      <c r="K8611" s="1" t="n">
        <v>7896029065075</v>
      </c>
      <c r="L8611" s="1" t="s">
        <v>6796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7" t="n">
        <v>46218</v>
      </c>
      <c r="C8612" s="1" t="n">
        <v>11</v>
      </c>
      <c r="D8612" s="1" t="s">
        <v>3845</v>
      </c>
      <c r="E8612" s="1" t="n">
        <v>957</v>
      </c>
      <c r="F8612" s="1" t="s">
        <v>157</v>
      </c>
      <c r="I8612" s="1" t="n">
        <v>21048</v>
      </c>
      <c r="J8612" s="1" t="n">
        <v>49748</v>
      </c>
      <c r="K8612" s="1" t="n">
        <v>7896029091944</v>
      </c>
      <c r="L8612" s="1" t="s">
        <v>6797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7" t="n">
        <v>46218</v>
      </c>
      <c r="C8613" s="1" t="n">
        <v>11</v>
      </c>
      <c r="D8613" s="1" t="s">
        <v>3845</v>
      </c>
      <c r="E8613" s="1" t="n">
        <v>957</v>
      </c>
      <c r="F8613" s="1" t="s">
        <v>157</v>
      </c>
      <c r="I8613" s="1" t="n">
        <v>21048</v>
      </c>
      <c r="J8613" s="1" t="n">
        <v>51104</v>
      </c>
      <c r="K8613" s="1" t="n">
        <v>7896029082447</v>
      </c>
      <c r="L8613" s="1" t="s">
        <v>5451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7" t="n">
        <v>46218</v>
      </c>
      <c r="C8614" s="1" t="n">
        <v>11</v>
      </c>
      <c r="D8614" s="1" t="s">
        <v>3845</v>
      </c>
      <c r="E8614" s="1" t="n">
        <v>957</v>
      </c>
      <c r="F8614" s="1" t="s">
        <v>157</v>
      </c>
      <c r="I8614" s="1" t="n">
        <v>21048</v>
      </c>
      <c r="J8614" s="1" t="n">
        <v>51115</v>
      </c>
      <c r="K8614" s="1" t="n">
        <v>7896029092415</v>
      </c>
      <c r="L8614" s="1" t="s">
        <v>5452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7" t="n">
        <v>46218</v>
      </c>
      <c r="C8615" s="1" t="n">
        <v>11</v>
      </c>
      <c r="D8615" s="1" t="s">
        <v>3845</v>
      </c>
      <c r="E8615" s="1" t="n">
        <v>957</v>
      </c>
      <c r="F8615" s="1" t="s">
        <v>157</v>
      </c>
      <c r="I8615" s="1" t="n">
        <v>21048</v>
      </c>
      <c r="J8615" s="1" t="n">
        <v>51118</v>
      </c>
      <c r="K8615" s="1" t="n">
        <v>7896029082416</v>
      </c>
      <c r="L8615" s="1" t="s">
        <v>5453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7" t="n">
        <v>46218</v>
      </c>
      <c r="C8616" s="1" t="n">
        <v>11</v>
      </c>
      <c r="D8616" s="1" t="s">
        <v>3845</v>
      </c>
      <c r="E8616" s="1" t="n">
        <v>957</v>
      </c>
      <c r="F8616" s="1" t="s">
        <v>157</v>
      </c>
      <c r="I8616" s="1" t="n">
        <v>21048</v>
      </c>
      <c r="J8616" s="1" t="n">
        <v>51119</v>
      </c>
      <c r="K8616" s="1" t="n">
        <v>7896029083505</v>
      </c>
      <c r="L8616" s="1" t="s">
        <v>5454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7" t="n">
        <v>46218</v>
      </c>
      <c r="C8617" s="1" t="n">
        <v>11</v>
      </c>
      <c r="D8617" s="1" t="s">
        <v>3845</v>
      </c>
      <c r="E8617" s="1" t="n">
        <v>957</v>
      </c>
      <c r="F8617" s="1" t="s">
        <v>157</v>
      </c>
      <c r="I8617" s="1" t="n">
        <v>21048</v>
      </c>
      <c r="J8617" s="1" t="n">
        <v>51120</v>
      </c>
      <c r="K8617" s="1" t="n">
        <v>7896029083499</v>
      </c>
      <c r="L8617" s="1" t="s">
        <v>5455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7" t="n">
        <v>46218</v>
      </c>
      <c r="C8618" s="1" t="n">
        <v>11</v>
      </c>
      <c r="D8618" s="1" t="s">
        <v>3845</v>
      </c>
      <c r="E8618" s="1" t="n">
        <v>957</v>
      </c>
      <c r="F8618" s="1" t="s">
        <v>157</v>
      </c>
      <c r="I8618" s="1" t="n">
        <v>21048</v>
      </c>
      <c r="J8618" s="1" t="n">
        <v>51121</v>
      </c>
      <c r="K8618" s="1" t="n">
        <v>7896029082287</v>
      </c>
      <c r="L8618" s="1" t="s">
        <v>5456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7" t="n">
        <v>46218</v>
      </c>
      <c r="C8619" s="1" t="n">
        <v>11</v>
      </c>
      <c r="D8619" s="1" t="s">
        <v>3845</v>
      </c>
      <c r="E8619" s="1" t="n">
        <v>957</v>
      </c>
      <c r="F8619" s="1" t="s">
        <v>157</v>
      </c>
      <c r="I8619" s="1" t="n">
        <v>21048</v>
      </c>
      <c r="J8619" s="1" t="n">
        <v>51122</v>
      </c>
      <c r="K8619" s="1" t="n">
        <v>7896029082430</v>
      </c>
      <c r="L8619" s="1" t="s">
        <v>6798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7" t="n">
        <v>46218</v>
      </c>
      <c r="C8620" s="1" t="n">
        <v>11</v>
      </c>
      <c r="D8620" s="1" t="s">
        <v>3845</v>
      </c>
      <c r="E8620" s="1" t="n">
        <v>957</v>
      </c>
      <c r="F8620" s="1" t="s">
        <v>157</v>
      </c>
      <c r="I8620" s="1" t="n">
        <v>21048</v>
      </c>
      <c r="J8620" s="1" t="n">
        <v>51884</v>
      </c>
      <c r="K8620" s="1" t="n">
        <v>7896029083482</v>
      </c>
      <c r="L8620" s="1" t="s">
        <v>5457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7" t="n">
        <v>46218</v>
      </c>
      <c r="C8621" s="1" t="n">
        <v>11</v>
      </c>
      <c r="D8621" s="1" t="s">
        <v>3845</v>
      </c>
      <c r="E8621" s="1" t="n">
        <v>957</v>
      </c>
      <c r="F8621" s="1" t="s">
        <v>157</v>
      </c>
      <c r="I8621" s="1" t="n">
        <v>21048</v>
      </c>
      <c r="J8621" s="1" t="n">
        <v>57700</v>
      </c>
      <c r="K8621" s="1" t="n">
        <v>7896029056387</v>
      </c>
      <c r="L8621" s="1" t="s">
        <v>6799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7" t="n">
        <v>46218</v>
      </c>
      <c r="C8622" s="1" t="n">
        <v>11</v>
      </c>
      <c r="D8622" s="1" t="s">
        <v>3845</v>
      </c>
      <c r="E8622" s="1" t="n">
        <v>957</v>
      </c>
      <c r="F8622" s="1" t="s">
        <v>157</v>
      </c>
      <c r="I8622" s="1" t="n">
        <v>21048</v>
      </c>
      <c r="J8622" s="1" t="n">
        <v>57701</v>
      </c>
      <c r="K8622" s="1" t="n">
        <v>7896029056394</v>
      </c>
      <c r="L8622" s="1" t="s">
        <v>6800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7" t="n">
        <v>46218</v>
      </c>
      <c r="C8623" s="1" t="n">
        <v>11</v>
      </c>
      <c r="D8623" s="1" t="s">
        <v>3845</v>
      </c>
      <c r="E8623" s="1" t="n">
        <v>957</v>
      </c>
      <c r="F8623" s="1" t="s">
        <v>157</v>
      </c>
      <c r="I8623" s="1" t="n">
        <v>21048</v>
      </c>
      <c r="J8623" s="1" t="n">
        <v>57702</v>
      </c>
      <c r="K8623" s="1" t="n">
        <v>7896029056400</v>
      </c>
      <c r="L8623" s="1" t="s">
        <v>6801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7" t="n">
        <v>46218</v>
      </c>
      <c r="C8624" s="1" t="n">
        <v>11</v>
      </c>
      <c r="D8624" s="1" t="s">
        <v>3845</v>
      </c>
      <c r="E8624" s="1" t="n">
        <v>957</v>
      </c>
      <c r="F8624" s="1" t="s">
        <v>157</v>
      </c>
      <c r="I8624" s="1" t="n">
        <v>21048</v>
      </c>
      <c r="J8624" s="1" t="n">
        <v>74185</v>
      </c>
      <c r="K8624" s="1" t="n">
        <v>7896029046494</v>
      </c>
      <c r="L8624" s="1" t="s">
        <v>6802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7" t="n">
        <v>46218</v>
      </c>
      <c r="C8625" s="1" t="n">
        <v>11</v>
      </c>
      <c r="D8625" s="1" t="s">
        <v>3845</v>
      </c>
      <c r="E8625" s="1" t="n">
        <v>957</v>
      </c>
      <c r="F8625" s="1" t="s">
        <v>157</v>
      </c>
      <c r="I8625" s="1" t="n">
        <v>21048</v>
      </c>
      <c r="J8625" s="1" t="n">
        <v>79218</v>
      </c>
      <c r="K8625" s="1" t="n">
        <v>7896029047415</v>
      </c>
      <c r="L8625" s="1" t="s">
        <v>6803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7" t="n">
        <v>46218</v>
      </c>
      <c r="C8626" s="1" t="n">
        <v>11</v>
      </c>
      <c r="D8626" s="1" t="s">
        <v>3845</v>
      </c>
      <c r="E8626" s="1" t="n">
        <v>957</v>
      </c>
      <c r="F8626" s="1" t="s">
        <v>157</v>
      </c>
      <c r="I8626" s="1" t="n">
        <v>21048</v>
      </c>
      <c r="J8626" s="1" t="n">
        <v>79595</v>
      </c>
      <c r="K8626" s="1" t="n">
        <v>7896029047439</v>
      </c>
      <c r="L8626" s="1" t="s">
        <v>5459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7" t="n">
        <v>46218</v>
      </c>
      <c r="C8627" s="1" t="n">
        <v>11</v>
      </c>
      <c r="D8627" s="1" t="s">
        <v>3845</v>
      </c>
      <c r="E8627" s="1" t="n">
        <v>957</v>
      </c>
      <c r="F8627" s="1" t="s">
        <v>157</v>
      </c>
      <c r="I8627" s="1" t="n">
        <v>21048</v>
      </c>
      <c r="J8627" s="1" t="n">
        <v>81455</v>
      </c>
      <c r="K8627" s="1" t="n">
        <v>7896029047422</v>
      </c>
      <c r="L8627" s="1" t="s">
        <v>5461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7" t="n">
        <v>46218</v>
      </c>
      <c r="C8628" s="1" t="n">
        <v>11</v>
      </c>
      <c r="D8628" s="1" t="s">
        <v>3845</v>
      </c>
      <c r="E8628" s="1" t="n">
        <v>10011</v>
      </c>
      <c r="F8628" s="1" t="s">
        <v>221</v>
      </c>
      <c r="I8628" s="1" t="n">
        <v>34663</v>
      </c>
      <c r="J8628" s="1" t="n">
        <v>28693</v>
      </c>
      <c r="K8628" s="1" t="n">
        <v>7896048917676</v>
      </c>
      <c r="L8628" s="1" t="s">
        <v>6804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7" t="n">
        <v>46218</v>
      </c>
      <c r="C8629" s="1" t="n">
        <v>11</v>
      </c>
      <c r="D8629" s="1" t="s">
        <v>3845</v>
      </c>
      <c r="E8629" s="1" t="n">
        <v>1699</v>
      </c>
      <c r="F8629" s="1" t="s">
        <v>428</v>
      </c>
      <c r="I8629" s="1" t="n">
        <v>307805</v>
      </c>
      <c r="J8629" s="1" t="n">
        <v>101759</v>
      </c>
      <c r="K8629" s="1" t="n">
        <v>7896179500037</v>
      </c>
      <c r="L8629" s="1" t="s">
        <v>4362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7" t="n">
        <v>46218</v>
      </c>
      <c r="C8630" s="1" t="n">
        <v>11</v>
      </c>
      <c r="D8630" s="1" t="s">
        <v>3845</v>
      </c>
      <c r="E8630" s="1" t="n">
        <v>1699</v>
      </c>
      <c r="F8630" s="1" t="s">
        <v>428</v>
      </c>
      <c r="I8630" s="1" t="n">
        <v>307805</v>
      </c>
      <c r="J8630" s="1" t="n">
        <v>102220</v>
      </c>
      <c r="K8630" s="1" t="n">
        <v>7898286200978</v>
      </c>
      <c r="L8630" s="1" t="s">
        <v>6805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7" t="n">
        <v>46218</v>
      </c>
      <c r="C8631" s="1" t="n">
        <v>11</v>
      </c>
      <c r="D8631" s="1" t="s">
        <v>3845</v>
      </c>
      <c r="E8631" s="1" t="n">
        <v>1699</v>
      </c>
      <c r="F8631" s="1" t="s">
        <v>428</v>
      </c>
      <c r="I8631" s="1" t="n">
        <v>307805</v>
      </c>
      <c r="J8631" s="1" t="n">
        <v>102328</v>
      </c>
      <c r="K8631" s="1" t="n">
        <v>7896022610005</v>
      </c>
      <c r="L8631" s="1" t="s">
        <v>6806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7" t="n">
        <v>46218</v>
      </c>
      <c r="C8632" s="1" t="n">
        <v>11</v>
      </c>
      <c r="D8632" s="1" t="s">
        <v>3845</v>
      </c>
      <c r="E8632" s="1" t="n">
        <v>1699</v>
      </c>
      <c r="F8632" s="1" t="s">
        <v>428</v>
      </c>
      <c r="I8632" s="1" t="n">
        <v>307805</v>
      </c>
      <c r="J8632" s="1" t="n">
        <v>10701</v>
      </c>
      <c r="K8632" s="1" t="n">
        <v>7898466105611</v>
      </c>
      <c r="L8632" s="1" t="s">
        <v>5187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7" t="n">
        <v>46218</v>
      </c>
      <c r="C8633" s="1" t="n">
        <v>11</v>
      </c>
      <c r="D8633" s="1" t="s">
        <v>3845</v>
      </c>
      <c r="E8633" s="1" t="n">
        <v>1699</v>
      </c>
      <c r="F8633" s="1" t="s">
        <v>428</v>
      </c>
      <c r="I8633" s="1" t="n">
        <v>307805</v>
      </c>
      <c r="J8633" s="1" t="n">
        <v>19979</v>
      </c>
      <c r="K8633" s="1" t="n">
        <v>7898141930491</v>
      </c>
      <c r="L8633" s="1" t="s">
        <v>6807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7" t="n">
        <v>46218</v>
      </c>
      <c r="C8634" s="1" t="n">
        <v>11</v>
      </c>
      <c r="D8634" s="1" t="s">
        <v>3845</v>
      </c>
      <c r="E8634" s="1" t="n">
        <v>1699</v>
      </c>
      <c r="F8634" s="1" t="s">
        <v>428</v>
      </c>
      <c r="I8634" s="1" t="n">
        <v>307805</v>
      </c>
      <c r="J8634" s="1" t="n">
        <v>21105</v>
      </c>
      <c r="K8634" s="1" t="n">
        <v>7898172660725</v>
      </c>
      <c r="L8634" s="1" t="s">
        <v>6808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7" t="n">
        <v>46218</v>
      </c>
      <c r="C8635" s="1" t="n">
        <v>11</v>
      </c>
      <c r="D8635" s="1" t="s">
        <v>3845</v>
      </c>
      <c r="E8635" s="1" t="n">
        <v>1699</v>
      </c>
      <c r="F8635" s="1" t="s">
        <v>428</v>
      </c>
      <c r="I8635" s="1" t="n">
        <v>307805</v>
      </c>
      <c r="J8635" s="1" t="n">
        <v>29846</v>
      </c>
      <c r="K8635" s="1" t="n">
        <v>7891097102059</v>
      </c>
      <c r="L8635" s="1" t="s">
        <v>4363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7" t="n">
        <v>46218</v>
      </c>
      <c r="C8636" s="1" t="n">
        <v>11</v>
      </c>
      <c r="D8636" s="1" t="s">
        <v>3845</v>
      </c>
      <c r="E8636" s="1" t="n">
        <v>1699</v>
      </c>
      <c r="F8636" s="1" t="s">
        <v>428</v>
      </c>
      <c r="I8636" s="1" t="n">
        <v>307805</v>
      </c>
      <c r="J8636" s="1" t="n">
        <v>30035</v>
      </c>
      <c r="K8636" s="1" t="n">
        <v>7891097101489</v>
      </c>
      <c r="L8636" s="1" t="s">
        <v>4364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7" t="n">
        <v>46218</v>
      </c>
      <c r="C8637" s="1" t="n">
        <v>11</v>
      </c>
      <c r="D8637" s="1" t="s">
        <v>3845</v>
      </c>
      <c r="E8637" s="1" t="n">
        <v>1667</v>
      </c>
      <c r="F8637" s="1" t="s">
        <v>65</v>
      </c>
      <c r="I8637" s="1" t="n">
        <v>396457</v>
      </c>
      <c r="J8637" s="1" t="n">
        <v>102219</v>
      </c>
      <c r="K8637" s="1" t="n">
        <v>7898617582247</v>
      </c>
      <c r="L8637" s="1" t="s">
        <v>4842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7" t="n">
        <v>46218</v>
      </c>
      <c r="C8638" s="1" t="n">
        <v>11</v>
      </c>
      <c r="D8638" s="1" t="s">
        <v>3845</v>
      </c>
      <c r="E8638" s="1" t="n">
        <v>1667</v>
      </c>
      <c r="F8638" s="1" t="s">
        <v>65</v>
      </c>
      <c r="I8638" s="1" t="n">
        <v>396457</v>
      </c>
      <c r="J8638" s="1" t="n">
        <v>29491</v>
      </c>
      <c r="K8638" s="1" t="n">
        <v>7896256604962</v>
      </c>
      <c r="L8638" s="1" t="s">
        <v>6332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7" t="n">
        <v>46218</v>
      </c>
      <c r="C8639" s="1" t="n">
        <v>11</v>
      </c>
      <c r="D8639" s="1" t="s">
        <v>3845</v>
      </c>
      <c r="E8639" s="1" t="n">
        <v>1667</v>
      </c>
      <c r="F8639" s="1" t="s">
        <v>65</v>
      </c>
      <c r="I8639" s="1" t="n">
        <v>396457</v>
      </c>
      <c r="J8639" s="1" t="n">
        <v>33356</v>
      </c>
      <c r="K8639" s="1" t="n">
        <v>7898215157403</v>
      </c>
      <c r="L8639" s="1" t="s">
        <v>5155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7" t="n">
        <v>46218</v>
      </c>
      <c r="C8640" s="1" t="n">
        <v>11</v>
      </c>
      <c r="D8640" s="1" t="s">
        <v>3845</v>
      </c>
      <c r="E8640" s="1" t="n">
        <v>1667</v>
      </c>
      <c r="F8640" s="1" t="s">
        <v>65</v>
      </c>
      <c r="I8640" s="1" t="n">
        <v>396457</v>
      </c>
      <c r="J8640" s="1" t="n">
        <v>33357</v>
      </c>
      <c r="K8640" s="1" t="n">
        <v>7898215157441</v>
      </c>
      <c r="L8640" s="1" t="s">
        <v>6809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7" t="n">
        <v>46218</v>
      </c>
      <c r="C8641" s="1" t="n">
        <v>11</v>
      </c>
      <c r="D8641" s="1" t="s">
        <v>3845</v>
      </c>
      <c r="E8641" s="1" t="n">
        <v>1667</v>
      </c>
      <c r="F8641" s="1" t="s">
        <v>65</v>
      </c>
      <c r="I8641" s="1" t="n">
        <v>396457</v>
      </c>
      <c r="J8641" s="1" t="n">
        <v>39694</v>
      </c>
      <c r="K8641" s="1" t="n">
        <v>7898215157410</v>
      </c>
      <c r="L8641" s="1" t="s">
        <v>6810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7" t="n">
        <v>46218</v>
      </c>
      <c r="C8642" s="1" t="n">
        <v>11</v>
      </c>
      <c r="D8642" s="1" t="s">
        <v>3845</v>
      </c>
      <c r="E8642" s="1" t="n">
        <v>1667</v>
      </c>
      <c r="F8642" s="1" t="s">
        <v>65</v>
      </c>
      <c r="I8642" s="1" t="n">
        <v>396457</v>
      </c>
      <c r="J8642" s="1" t="n">
        <v>41734</v>
      </c>
      <c r="K8642" s="1" t="n">
        <v>7898330152000</v>
      </c>
      <c r="L8642" s="1" t="s">
        <v>6811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7" t="n">
        <v>46218</v>
      </c>
      <c r="C8643" s="1" t="n">
        <v>11</v>
      </c>
      <c r="D8643" s="1" t="s">
        <v>3845</v>
      </c>
      <c r="E8643" s="1" t="n">
        <v>1667</v>
      </c>
      <c r="F8643" s="1" t="s">
        <v>65</v>
      </c>
      <c r="I8643" s="1" t="n">
        <v>396457</v>
      </c>
      <c r="J8643" s="1" t="n">
        <v>44738</v>
      </c>
      <c r="K8643" s="1" t="n">
        <v>7898330152161</v>
      </c>
      <c r="L8643" s="1" t="s">
        <v>4133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7" t="n">
        <v>46218</v>
      </c>
      <c r="C8644" s="1" t="n">
        <v>11</v>
      </c>
      <c r="D8644" s="1" t="s">
        <v>3845</v>
      </c>
      <c r="E8644" s="1" t="n">
        <v>1667</v>
      </c>
      <c r="F8644" s="1" t="s">
        <v>65</v>
      </c>
      <c r="I8644" s="1" t="n">
        <v>396457</v>
      </c>
      <c r="J8644" s="1" t="n">
        <v>47956</v>
      </c>
      <c r="K8644" s="1" t="n">
        <v>7898921667920</v>
      </c>
      <c r="L8644" s="1" t="s">
        <v>6812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7" t="n">
        <v>46218</v>
      </c>
      <c r="C8645" s="1" t="n">
        <v>11</v>
      </c>
      <c r="D8645" s="1" t="s">
        <v>3845</v>
      </c>
      <c r="E8645" s="1" t="n">
        <v>1667</v>
      </c>
      <c r="F8645" s="1" t="s">
        <v>65</v>
      </c>
      <c r="I8645" s="1" t="n">
        <v>396457</v>
      </c>
      <c r="J8645" s="1" t="n">
        <v>47957</v>
      </c>
      <c r="K8645" s="1" t="n">
        <v>7898594710534</v>
      </c>
      <c r="L8645" s="1" t="s">
        <v>6813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7" t="n">
        <v>46218</v>
      </c>
      <c r="C8646" s="1" t="n">
        <v>11</v>
      </c>
      <c r="D8646" s="1" t="s">
        <v>3845</v>
      </c>
      <c r="E8646" s="1" t="n">
        <v>1667</v>
      </c>
      <c r="F8646" s="1" t="s">
        <v>65</v>
      </c>
      <c r="I8646" s="1" t="n">
        <v>396457</v>
      </c>
      <c r="J8646" s="1" t="n">
        <v>52521</v>
      </c>
      <c r="K8646" s="1" t="n">
        <v>7898921667937</v>
      </c>
      <c r="L8646" s="1" t="s">
        <v>6814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7" t="n">
        <v>46218</v>
      </c>
      <c r="C8647" s="1" t="n">
        <v>11</v>
      </c>
      <c r="D8647" s="1" t="s">
        <v>3845</v>
      </c>
      <c r="E8647" s="1" t="n">
        <v>1667</v>
      </c>
      <c r="F8647" s="1" t="s">
        <v>65</v>
      </c>
      <c r="I8647" s="1" t="n">
        <v>396457</v>
      </c>
      <c r="J8647" s="1" t="n">
        <v>59767</v>
      </c>
      <c r="K8647" s="1" t="n">
        <v>7898330152550</v>
      </c>
      <c r="L8647" s="1" t="s">
        <v>4136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7" t="n">
        <v>46218</v>
      </c>
      <c r="C8648" s="1" t="n">
        <v>11</v>
      </c>
      <c r="D8648" s="1" t="s">
        <v>3845</v>
      </c>
      <c r="E8648" s="1" t="n">
        <v>1667</v>
      </c>
      <c r="F8648" s="1" t="s">
        <v>65</v>
      </c>
      <c r="I8648" s="1" t="n">
        <v>396457</v>
      </c>
      <c r="J8648" s="1" t="n">
        <v>72750</v>
      </c>
      <c r="K8648" s="1" t="n">
        <v>7898594710312</v>
      </c>
      <c r="L8648" s="1" t="s">
        <v>6815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7" t="n">
        <v>46218</v>
      </c>
      <c r="C8649" s="1" t="n">
        <v>11</v>
      </c>
      <c r="D8649" s="1" t="s">
        <v>3845</v>
      </c>
      <c r="E8649" s="1" t="n">
        <v>1667</v>
      </c>
      <c r="F8649" s="1" t="s">
        <v>65</v>
      </c>
      <c r="I8649" s="1" t="n">
        <v>396457</v>
      </c>
      <c r="J8649" s="1" t="n">
        <v>80642</v>
      </c>
      <c r="K8649" s="1" t="n">
        <v>7898594711074</v>
      </c>
      <c r="L8649" s="1" t="s">
        <v>6816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7" t="n">
        <v>46218</v>
      </c>
      <c r="C8650" s="1" t="n">
        <v>11</v>
      </c>
      <c r="D8650" s="1" t="s">
        <v>3845</v>
      </c>
      <c r="E8650" s="1" t="n">
        <v>1667</v>
      </c>
      <c r="F8650" s="1" t="s">
        <v>65</v>
      </c>
      <c r="I8650" s="1" t="n">
        <v>396457</v>
      </c>
      <c r="J8650" s="1" t="n">
        <v>81735</v>
      </c>
      <c r="K8650" s="1" t="n">
        <v>7898921667685</v>
      </c>
      <c r="L8650" s="1" t="s">
        <v>6817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7" t="n">
        <v>46218</v>
      </c>
      <c r="C8651" s="1" t="n">
        <v>11</v>
      </c>
      <c r="D8651" s="1" t="s">
        <v>3845</v>
      </c>
      <c r="E8651" s="1" t="n">
        <v>1612</v>
      </c>
      <c r="F8651" s="1" t="s">
        <v>225</v>
      </c>
      <c r="I8651" s="1" t="n">
        <v>2300748</v>
      </c>
      <c r="J8651" s="1" t="n">
        <v>12865</v>
      </c>
      <c r="K8651" s="1" t="n">
        <v>611269101713</v>
      </c>
      <c r="L8651" s="1" t="s">
        <v>4672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7" t="n">
        <v>46218</v>
      </c>
      <c r="C8652" s="1" t="n">
        <v>11</v>
      </c>
      <c r="D8652" s="1" t="s">
        <v>3845</v>
      </c>
      <c r="E8652" s="1" t="n">
        <v>1612</v>
      </c>
      <c r="F8652" s="1" t="s">
        <v>225</v>
      </c>
      <c r="I8652" s="1" t="n">
        <v>2300748</v>
      </c>
      <c r="J8652" s="1" t="n">
        <v>28960</v>
      </c>
      <c r="K8652" s="1" t="n">
        <v>7898024397915</v>
      </c>
      <c r="L8652" s="1" t="s">
        <v>6818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7" t="n">
        <v>46218</v>
      </c>
      <c r="C8653" s="1" t="n">
        <v>11</v>
      </c>
      <c r="D8653" s="1" t="s">
        <v>3845</v>
      </c>
      <c r="E8653" s="1" t="n">
        <v>1612</v>
      </c>
      <c r="F8653" s="1" t="s">
        <v>225</v>
      </c>
      <c r="I8653" s="1" t="n">
        <v>2300748</v>
      </c>
      <c r="J8653" s="1" t="n">
        <v>29067</v>
      </c>
      <c r="K8653" s="1" t="n">
        <v>78940734</v>
      </c>
      <c r="L8653" s="1" t="s">
        <v>6819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7" t="n">
        <v>46218</v>
      </c>
      <c r="C8654" s="1" t="n">
        <v>11</v>
      </c>
      <c r="D8654" s="1" t="s">
        <v>3845</v>
      </c>
      <c r="E8654" s="1" t="n">
        <v>1612</v>
      </c>
      <c r="F8654" s="1" t="s">
        <v>225</v>
      </c>
      <c r="I8654" s="1" t="n">
        <v>2300748</v>
      </c>
      <c r="J8654" s="1" t="n">
        <v>29068</v>
      </c>
      <c r="K8654" s="1" t="n">
        <v>78940741</v>
      </c>
      <c r="L8654" s="1" t="s">
        <v>6820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7" t="n">
        <v>46218</v>
      </c>
      <c r="C8655" s="1" t="n">
        <v>11</v>
      </c>
      <c r="D8655" s="1" t="s">
        <v>3845</v>
      </c>
      <c r="E8655" s="1" t="n">
        <v>1612</v>
      </c>
      <c r="F8655" s="1" t="s">
        <v>225</v>
      </c>
      <c r="I8655" s="1" t="n">
        <v>2300748</v>
      </c>
      <c r="J8655" s="1" t="n">
        <v>44317</v>
      </c>
      <c r="K8655" s="1" t="n">
        <v>78909434</v>
      </c>
      <c r="L8655" s="1" t="s">
        <v>4682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7" t="n">
        <v>46218</v>
      </c>
      <c r="C8656" s="1" t="n">
        <v>11</v>
      </c>
      <c r="D8656" s="1" t="s">
        <v>3845</v>
      </c>
      <c r="E8656" s="1" t="n">
        <v>1612</v>
      </c>
      <c r="F8656" s="1" t="s">
        <v>225</v>
      </c>
      <c r="I8656" s="1" t="n">
        <v>2300748</v>
      </c>
      <c r="J8656" s="1" t="n">
        <v>53838</v>
      </c>
      <c r="K8656" s="1" t="n">
        <v>78945449</v>
      </c>
      <c r="L8656" s="1" t="s">
        <v>6821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7" t="n">
        <v>46218</v>
      </c>
      <c r="C8657" s="1" t="n">
        <v>11</v>
      </c>
      <c r="D8657" s="1" t="s">
        <v>3845</v>
      </c>
      <c r="E8657" s="1" t="n">
        <v>1612</v>
      </c>
      <c r="F8657" s="1" t="s">
        <v>225</v>
      </c>
      <c r="I8657" s="1" t="n">
        <v>2300748</v>
      </c>
      <c r="J8657" s="1" t="n">
        <v>53844</v>
      </c>
      <c r="K8657" s="1" t="n">
        <v>78945463</v>
      </c>
      <c r="L8657" s="1" t="s">
        <v>6822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7" t="n">
        <v>46218</v>
      </c>
      <c r="C8658" s="1" t="n">
        <v>11</v>
      </c>
      <c r="D8658" s="1" t="s">
        <v>3845</v>
      </c>
      <c r="E8658" s="1" t="n">
        <v>1612</v>
      </c>
      <c r="F8658" s="1" t="s">
        <v>225</v>
      </c>
      <c r="I8658" s="1" t="n">
        <v>2300748</v>
      </c>
      <c r="J8658" s="1" t="n">
        <v>53845</v>
      </c>
      <c r="K8658" s="1" t="n">
        <v>78945470</v>
      </c>
      <c r="L8658" s="1" t="s">
        <v>6823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7" t="n">
        <v>46218</v>
      </c>
      <c r="C8659" s="1" t="n">
        <v>11</v>
      </c>
      <c r="D8659" s="1" t="s">
        <v>3845</v>
      </c>
      <c r="E8659" s="1" t="n">
        <v>1612</v>
      </c>
      <c r="F8659" s="1" t="s">
        <v>225</v>
      </c>
      <c r="I8659" s="1" t="n">
        <v>2300748</v>
      </c>
      <c r="J8659" s="1" t="n">
        <v>54110</v>
      </c>
      <c r="K8659" s="1" t="n">
        <v>78945456</v>
      </c>
      <c r="L8659" s="1" t="s">
        <v>6824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7" t="n">
        <v>46218</v>
      </c>
      <c r="C8660" s="1" t="n">
        <v>11</v>
      </c>
      <c r="D8660" s="1" t="s">
        <v>3845</v>
      </c>
      <c r="E8660" s="1" t="n">
        <v>1612</v>
      </c>
      <c r="F8660" s="1" t="s">
        <v>225</v>
      </c>
      <c r="I8660" s="1" t="n">
        <v>2300748</v>
      </c>
      <c r="J8660" s="1" t="n">
        <v>57194</v>
      </c>
      <c r="K8660" s="1" t="n">
        <v>78945494</v>
      </c>
      <c r="L8660" s="1" t="s">
        <v>6825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7" t="n">
        <v>46218</v>
      </c>
      <c r="C8661" s="1" t="n">
        <v>11</v>
      </c>
      <c r="D8661" s="1" t="s">
        <v>3845</v>
      </c>
      <c r="E8661" s="1" t="n">
        <v>1612</v>
      </c>
      <c r="F8661" s="1" t="s">
        <v>225</v>
      </c>
      <c r="I8661" s="1" t="n">
        <v>2300748</v>
      </c>
      <c r="J8661" s="1" t="n">
        <v>65999</v>
      </c>
      <c r="K8661" s="1" t="n">
        <v>78946033</v>
      </c>
      <c r="L8661" s="1" t="s">
        <v>6826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7" t="n">
        <v>46218</v>
      </c>
      <c r="C8662" s="1" t="n">
        <v>11</v>
      </c>
      <c r="D8662" s="1" t="s">
        <v>3845</v>
      </c>
      <c r="E8662" s="1" t="n">
        <v>1612</v>
      </c>
      <c r="F8662" s="1" t="s">
        <v>225</v>
      </c>
      <c r="I8662" s="1" t="n">
        <v>2300748</v>
      </c>
      <c r="J8662" s="1" t="n">
        <v>75939</v>
      </c>
      <c r="K8662" s="1" t="n">
        <v>9002490275020</v>
      </c>
      <c r="L8662" s="1" t="s">
        <v>6827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7" t="n">
        <v>46218</v>
      </c>
      <c r="C8663" s="1" t="n">
        <v>11</v>
      </c>
      <c r="D8663" s="1" t="s">
        <v>3845</v>
      </c>
      <c r="E8663" s="1" t="n">
        <v>1612</v>
      </c>
      <c r="F8663" s="1" t="s">
        <v>225</v>
      </c>
      <c r="I8663" s="1" t="n">
        <v>2300748</v>
      </c>
      <c r="J8663" s="1" t="n">
        <v>78209</v>
      </c>
      <c r="K8663" s="1" t="n">
        <v>611269991000</v>
      </c>
      <c r="L8663" s="1" t="s">
        <v>4684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7" t="n">
        <v>46218</v>
      </c>
      <c r="C8664" s="1" t="n">
        <v>11</v>
      </c>
      <c r="D8664" s="1" t="s">
        <v>3845</v>
      </c>
      <c r="E8664" s="1" t="n">
        <v>1612</v>
      </c>
      <c r="F8664" s="1" t="s">
        <v>225</v>
      </c>
      <c r="I8664" s="1" t="n">
        <v>2300748</v>
      </c>
      <c r="J8664" s="1" t="n">
        <v>79743</v>
      </c>
      <c r="K8664" s="1" t="n">
        <v>9002490290450</v>
      </c>
      <c r="L8664" s="1" t="s">
        <v>6828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7" t="n">
        <v>46218</v>
      </c>
      <c r="C8665" s="1" t="n">
        <v>11</v>
      </c>
      <c r="D8665" s="1" t="s">
        <v>3845</v>
      </c>
      <c r="E8665" s="1" t="n">
        <v>1612</v>
      </c>
      <c r="F8665" s="1" t="s">
        <v>225</v>
      </c>
      <c r="I8665" s="1" t="n">
        <v>2300748</v>
      </c>
      <c r="J8665" s="1" t="n">
        <v>81298</v>
      </c>
      <c r="K8665" s="1" t="n">
        <v>9002490283469</v>
      </c>
      <c r="L8665" s="1" t="s">
        <v>4686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7" t="n">
        <v>46218</v>
      </c>
      <c r="C8666" s="1" t="n">
        <v>11</v>
      </c>
      <c r="D8666" s="1" t="s">
        <v>3845</v>
      </c>
      <c r="E8666" s="1" t="n">
        <v>1612</v>
      </c>
      <c r="F8666" s="1" t="s">
        <v>225</v>
      </c>
      <c r="I8666" s="1" t="n">
        <v>2300748</v>
      </c>
      <c r="J8666" s="1" t="n">
        <v>81743</v>
      </c>
      <c r="K8666" s="1" t="n">
        <v>9002490281151</v>
      </c>
      <c r="L8666" s="1" t="s">
        <v>6829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7" t="n">
        <v>46218</v>
      </c>
      <c r="C8667" s="1" t="n">
        <v>11</v>
      </c>
      <c r="D8667" s="1" t="s">
        <v>3845</v>
      </c>
      <c r="E8667" s="1" t="n">
        <v>1612</v>
      </c>
      <c r="F8667" s="1" t="s">
        <v>225</v>
      </c>
      <c r="I8667" s="1" t="n">
        <v>2300749</v>
      </c>
      <c r="J8667" s="1" t="n">
        <v>100820</v>
      </c>
      <c r="K8667" s="1" t="n">
        <v>7896013100386</v>
      </c>
      <c r="L8667" s="1" t="s">
        <v>4670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7" t="n">
        <v>46218</v>
      </c>
      <c r="C8668" s="1" t="n">
        <v>11</v>
      </c>
      <c r="D8668" s="1" t="s">
        <v>3845</v>
      </c>
      <c r="E8668" s="1" t="n">
        <v>1612</v>
      </c>
      <c r="F8668" s="1" t="s">
        <v>225</v>
      </c>
      <c r="I8668" s="1" t="n">
        <v>2300749</v>
      </c>
      <c r="J8668" s="1" t="n">
        <v>17097</v>
      </c>
      <c r="K8668" s="1" t="n">
        <v>7898409951848</v>
      </c>
      <c r="L8668" s="1" t="s">
        <v>6830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7" t="n">
        <v>46218</v>
      </c>
      <c r="C8669" s="1" t="n">
        <v>11</v>
      </c>
      <c r="D8669" s="1" t="s">
        <v>3845</v>
      </c>
      <c r="E8669" s="1" t="n">
        <v>1612</v>
      </c>
      <c r="F8669" s="1" t="s">
        <v>225</v>
      </c>
      <c r="I8669" s="1" t="n">
        <v>2300749</v>
      </c>
      <c r="J8669" s="1" t="n">
        <v>29656</v>
      </c>
      <c r="K8669" s="1" t="n">
        <v>7896013107880</v>
      </c>
      <c r="L8669" s="1" t="s">
        <v>6831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7" t="n">
        <v>46218</v>
      </c>
      <c r="C8670" s="1" t="n">
        <v>11</v>
      </c>
      <c r="D8670" s="1" t="s">
        <v>3845</v>
      </c>
      <c r="E8670" s="1" t="n">
        <v>1612</v>
      </c>
      <c r="F8670" s="1" t="s">
        <v>225</v>
      </c>
      <c r="I8670" s="1" t="n">
        <v>2300749</v>
      </c>
      <c r="J8670" s="1" t="n">
        <v>29657</v>
      </c>
      <c r="K8670" s="1" t="n">
        <v>7896013107859</v>
      </c>
      <c r="L8670" s="1" t="s">
        <v>6832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7" t="n">
        <v>46218</v>
      </c>
      <c r="C8671" s="1" t="n">
        <v>11</v>
      </c>
      <c r="D8671" s="1" t="s">
        <v>3845</v>
      </c>
      <c r="E8671" s="1" t="n">
        <v>1612</v>
      </c>
      <c r="F8671" s="1" t="s">
        <v>225</v>
      </c>
      <c r="I8671" s="1" t="n">
        <v>2300749</v>
      </c>
      <c r="J8671" s="1" t="n">
        <v>31796</v>
      </c>
      <c r="K8671" s="1" t="n">
        <v>7896013107927</v>
      </c>
      <c r="L8671" s="1" t="s">
        <v>6833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7" t="n">
        <v>46218</v>
      </c>
      <c r="C8672" s="1" t="n">
        <v>11</v>
      </c>
      <c r="D8672" s="1" t="s">
        <v>3845</v>
      </c>
      <c r="E8672" s="1" t="n">
        <v>1612</v>
      </c>
      <c r="F8672" s="1" t="s">
        <v>225</v>
      </c>
      <c r="I8672" s="1" t="n">
        <v>2300749</v>
      </c>
      <c r="J8672" s="1" t="n">
        <v>46521</v>
      </c>
      <c r="K8672" s="1" t="n">
        <v>7898331012761</v>
      </c>
      <c r="L8672" s="1" t="s">
        <v>6834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7" t="n">
        <v>46218</v>
      </c>
      <c r="C8673" s="1" t="n">
        <v>11</v>
      </c>
      <c r="D8673" s="1" t="s">
        <v>3845</v>
      </c>
      <c r="E8673" s="1" t="n">
        <v>1612</v>
      </c>
      <c r="F8673" s="1" t="s">
        <v>225</v>
      </c>
      <c r="I8673" s="1" t="n">
        <v>2300749</v>
      </c>
      <c r="J8673" s="1" t="n">
        <v>46785</v>
      </c>
      <c r="K8673" s="1" t="n">
        <v>7898331012969</v>
      </c>
      <c r="L8673" s="1" t="s">
        <v>6835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7" t="n">
        <v>46218</v>
      </c>
      <c r="C8674" s="1" t="n">
        <v>11</v>
      </c>
      <c r="D8674" s="1" t="s">
        <v>3845</v>
      </c>
      <c r="E8674" s="1" t="n">
        <v>1612</v>
      </c>
      <c r="F8674" s="1" t="s">
        <v>225</v>
      </c>
      <c r="I8674" s="1" t="n">
        <v>2300749</v>
      </c>
      <c r="J8674" s="1" t="n">
        <v>61992</v>
      </c>
      <c r="K8674" s="1" t="n">
        <v>7896003739466</v>
      </c>
      <c r="L8674" s="1" t="s">
        <v>6836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17" t="n">
        <v>46218</v>
      </c>
      <c r="C8675" s="1" t="n">
        <v>11</v>
      </c>
      <c r="D8675" s="1" t="s">
        <v>3845</v>
      </c>
      <c r="E8675" s="1" t="n">
        <v>1612</v>
      </c>
      <c r="F8675" s="1" t="s">
        <v>225</v>
      </c>
      <c r="I8675" s="1" t="n">
        <v>2300749</v>
      </c>
      <c r="J8675" s="1" t="n">
        <v>63152</v>
      </c>
      <c r="K8675" s="1" t="n">
        <v>7896003739657</v>
      </c>
      <c r="L8675" s="1" t="s">
        <v>6837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17" t="n">
        <v>46218</v>
      </c>
      <c r="C8676" s="1" t="n">
        <v>11</v>
      </c>
      <c r="D8676" s="1" t="s">
        <v>3845</v>
      </c>
      <c r="E8676" s="1" t="n">
        <v>1612</v>
      </c>
      <c r="F8676" s="1" t="s">
        <v>225</v>
      </c>
      <c r="I8676" s="1" t="n">
        <v>2300749</v>
      </c>
      <c r="J8676" s="1" t="n">
        <v>63797</v>
      </c>
      <c r="K8676" s="1" t="n">
        <v>7896003739381</v>
      </c>
      <c r="L8676" s="1" t="s">
        <v>6838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17" t="n">
        <v>46218</v>
      </c>
      <c r="C8677" s="1" t="n">
        <v>11</v>
      </c>
      <c r="D8677" s="1" t="s">
        <v>3845</v>
      </c>
      <c r="E8677" s="1" t="n">
        <v>1612</v>
      </c>
      <c r="F8677" s="1" t="s">
        <v>225</v>
      </c>
      <c r="I8677" s="1" t="n">
        <v>2300749</v>
      </c>
      <c r="J8677" s="1" t="n">
        <v>63798</v>
      </c>
      <c r="K8677" s="1" t="n">
        <v>7896003739664</v>
      </c>
      <c r="L8677" s="1" t="s">
        <v>6839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7" t="n">
        <v>46218</v>
      </c>
      <c r="C8678" s="1" t="n">
        <v>11</v>
      </c>
      <c r="D8678" s="1" t="s">
        <v>3845</v>
      </c>
      <c r="E8678" s="1" t="n">
        <v>1612</v>
      </c>
      <c r="F8678" s="1" t="s">
        <v>225</v>
      </c>
      <c r="I8678" s="1" t="n">
        <v>2300749</v>
      </c>
      <c r="J8678" s="1" t="n">
        <v>64200</v>
      </c>
      <c r="K8678" s="1" t="n">
        <v>7896003739367</v>
      </c>
      <c r="L8678" s="1" t="s">
        <v>6840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7" t="n">
        <v>46218</v>
      </c>
      <c r="C8679" s="1" t="n">
        <v>171</v>
      </c>
      <c r="D8679" s="1" t="s">
        <v>3878</v>
      </c>
      <c r="E8679" s="1" t="n">
        <v>1612</v>
      </c>
      <c r="F8679" s="1" t="s">
        <v>225</v>
      </c>
      <c r="I8679" s="1" t="n">
        <v>2300747</v>
      </c>
      <c r="J8679" s="1" t="n">
        <v>17734</v>
      </c>
      <c r="K8679" s="1" t="n">
        <v>7898024395232</v>
      </c>
      <c r="L8679" s="1" t="s">
        <v>4675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7" t="n">
        <v>46218</v>
      </c>
      <c r="C8680" s="1" t="n">
        <v>171</v>
      </c>
      <c r="D8680" s="1" t="s">
        <v>3878</v>
      </c>
      <c r="E8680" s="1" t="n">
        <v>1612</v>
      </c>
      <c r="F8680" s="1" t="s">
        <v>225</v>
      </c>
      <c r="I8680" s="1" t="n">
        <v>2300747</v>
      </c>
      <c r="J8680" s="1" t="n">
        <v>54110</v>
      </c>
      <c r="K8680" s="1" t="n">
        <v>78945456</v>
      </c>
      <c r="L8680" s="1" t="s">
        <v>6824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7" t="n">
        <v>46219</v>
      </c>
      <c r="C8681" s="1" t="n">
        <v>1</v>
      </c>
      <c r="D8681" s="1" t="s">
        <v>3781</v>
      </c>
      <c r="E8681" s="1" t="n">
        <v>1316</v>
      </c>
      <c r="F8681" s="1" t="s">
        <v>1095</v>
      </c>
      <c r="I8681" s="1" t="n">
        <v>3844</v>
      </c>
      <c r="J8681" s="1" t="n">
        <v>37359</v>
      </c>
      <c r="K8681" s="1" t="n">
        <v>55526</v>
      </c>
      <c r="L8681" s="1" t="s">
        <v>3815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7" t="n">
        <v>46219</v>
      </c>
      <c r="C8682" s="1" t="n">
        <v>11</v>
      </c>
      <c r="D8682" s="1" t="s">
        <v>3845</v>
      </c>
      <c r="E8682" s="1" t="n">
        <v>1363</v>
      </c>
      <c r="F8682" s="1" t="s">
        <v>180</v>
      </c>
      <c r="I8682" s="1" t="n">
        <v>3550</v>
      </c>
      <c r="J8682" s="1" t="n">
        <v>73511</v>
      </c>
      <c r="K8682" s="1" t="n">
        <v>609963171019</v>
      </c>
      <c r="L8682" s="1" t="s">
        <v>4208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7" t="n">
        <v>46219</v>
      </c>
      <c r="C8683" s="1" t="n">
        <v>11</v>
      </c>
      <c r="D8683" s="1" t="s">
        <v>3845</v>
      </c>
      <c r="E8683" s="1" t="n">
        <v>1363</v>
      </c>
      <c r="F8683" s="1" t="s">
        <v>180</v>
      </c>
      <c r="I8683" s="1" t="n">
        <v>3550</v>
      </c>
      <c r="J8683" s="1" t="n">
        <v>65494</v>
      </c>
      <c r="K8683" s="1" t="n">
        <v>618231677535</v>
      </c>
      <c r="L8683" s="1" t="s">
        <v>3889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7" t="n">
        <v>46219</v>
      </c>
      <c r="C8684" s="1" t="n">
        <v>11</v>
      </c>
      <c r="D8684" s="1" t="s">
        <v>3845</v>
      </c>
      <c r="E8684" s="1" t="n">
        <v>1363</v>
      </c>
      <c r="F8684" s="1" t="s">
        <v>180</v>
      </c>
      <c r="I8684" s="1" t="n">
        <v>3550</v>
      </c>
      <c r="J8684" s="1" t="n">
        <v>65621</v>
      </c>
      <c r="K8684" s="1" t="n">
        <v>618231677504</v>
      </c>
      <c r="L8684" s="1" t="s">
        <v>3891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7" t="n">
        <v>46219</v>
      </c>
      <c r="C8685" s="1" t="n">
        <v>11</v>
      </c>
      <c r="D8685" s="1" t="s">
        <v>3845</v>
      </c>
      <c r="E8685" s="1" t="n">
        <v>1363</v>
      </c>
      <c r="F8685" s="1" t="s">
        <v>180</v>
      </c>
      <c r="I8685" s="1" t="n">
        <v>3550</v>
      </c>
      <c r="J8685" s="1" t="n">
        <v>81006</v>
      </c>
      <c r="K8685" s="1" t="n">
        <v>810074</v>
      </c>
      <c r="L8685" s="1" t="s">
        <v>4554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7" t="n">
        <v>46219</v>
      </c>
      <c r="C8686" s="1" t="n">
        <v>11</v>
      </c>
      <c r="D8686" s="1" t="s">
        <v>3845</v>
      </c>
      <c r="E8686" s="1" t="n">
        <v>1363</v>
      </c>
      <c r="F8686" s="1" t="s">
        <v>180</v>
      </c>
      <c r="I8686" s="1" t="n">
        <v>3550</v>
      </c>
      <c r="J8686" s="1" t="n">
        <v>81121</v>
      </c>
      <c r="K8686" s="1" t="n">
        <v>811224</v>
      </c>
      <c r="L8686" s="1" t="s">
        <v>3892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7" t="n">
        <v>46219</v>
      </c>
      <c r="C8687" s="1" t="n">
        <v>11</v>
      </c>
      <c r="D8687" s="1" t="s">
        <v>3845</v>
      </c>
      <c r="E8687" s="1" t="n">
        <v>1286</v>
      </c>
      <c r="F8687" s="1" t="s">
        <v>359</v>
      </c>
      <c r="I8687" s="1" t="n">
        <v>10312</v>
      </c>
      <c r="J8687" s="1" t="n">
        <v>78991</v>
      </c>
      <c r="K8687" s="1" t="n">
        <v>390</v>
      </c>
      <c r="L8687" s="1" t="s">
        <v>4152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7" t="n">
        <v>46219</v>
      </c>
      <c r="C8688" s="1" t="n">
        <v>11</v>
      </c>
      <c r="D8688" s="1" t="s">
        <v>3845</v>
      </c>
      <c r="E8688" s="1" t="n">
        <v>1614</v>
      </c>
      <c r="F8688" s="1" t="s">
        <v>89</v>
      </c>
      <c r="I8688" s="1" t="n">
        <v>11430</v>
      </c>
      <c r="J8688" s="1" t="n">
        <v>40142</v>
      </c>
      <c r="K8688" s="1" t="n">
        <v>7898317290961</v>
      </c>
      <c r="L8688" s="1" t="s">
        <v>4027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7" t="n">
        <v>46219</v>
      </c>
      <c r="C8689" s="1" t="n">
        <v>11</v>
      </c>
      <c r="D8689" s="1" t="s">
        <v>3845</v>
      </c>
      <c r="E8689" s="1" t="n">
        <v>1614</v>
      </c>
      <c r="F8689" s="1" t="s">
        <v>89</v>
      </c>
      <c r="I8689" s="1" t="n">
        <v>11430</v>
      </c>
      <c r="J8689" s="1" t="n">
        <v>10841</v>
      </c>
      <c r="K8689" s="1" t="n">
        <v>7898317290435</v>
      </c>
      <c r="L8689" s="1" t="s">
        <v>4028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7" t="n">
        <v>46219</v>
      </c>
      <c r="C8690" s="1" t="n">
        <v>11</v>
      </c>
      <c r="D8690" s="1" t="s">
        <v>3845</v>
      </c>
      <c r="E8690" s="1" t="n">
        <v>1614</v>
      </c>
      <c r="F8690" s="1" t="s">
        <v>89</v>
      </c>
      <c r="I8690" s="1" t="n">
        <v>11430</v>
      </c>
      <c r="J8690" s="1" t="n">
        <v>10849</v>
      </c>
      <c r="K8690" s="1" t="n">
        <v>7898317290107</v>
      </c>
      <c r="L8690" s="1" t="s">
        <v>4703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7" t="n">
        <v>46219</v>
      </c>
      <c r="C8691" s="1" t="n">
        <v>11</v>
      </c>
      <c r="D8691" s="1" t="s">
        <v>3845</v>
      </c>
      <c r="E8691" s="1" t="n">
        <v>1614</v>
      </c>
      <c r="F8691" s="1" t="s">
        <v>89</v>
      </c>
      <c r="I8691" s="1" t="n">
        <v>11430</v>
      </c>
      <c r="J8691" s="1" t="n">
        <v>11376</v>
      </c>
      <c r="K8691" s="1" t="n">
        <v>7898317290060</v>
      </c>
      <c r="L8691" s="1" t="s">
        <v>6841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7" t="n">
        <v>46219</v>
      </c>
      <c r="C8692" s="1" t="n">
        <v>11</v>
      </c>
      <c r="D8692" s="1" t="s">
        <v>3845</v>
      </c>
      <c r="E8692" s="1" t="n">
        <v>1614</v>
      </c>
      <c r="F8692" s="1" t="s">
        <v>89</v>
      </c>
      <c r="I8692" s="1" t="n">
        <v>11430</v>
      </c>
      <c r="J8692" s="1" t="n">
        <v>11981</v>
      </c>
      <c r="K8692" s="1" t="n">
        <v>7898317290503</v>
      </c>
      <c r="L8692" s="1" t="s">
        <v>4337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7" t="n">
        <v>46219</v>
      </c>
      <c r="C8693" s="1" t="n">
        <v>11</v>
      </c>
      <c r="D8693" s="1" t="s">
        <v>3845</v>
      </c>
      <c r="E8693" s="1" t="n">
        <v>1614</v>
      </c>
      <c r="F8693" s="1" t="s">
        <v>89</v>
      </c>
      <c r="I8693" s="1" t="n">
        <v>11430</v>
      </c>
      <c r="J8693" s="1" t="n">
        <v>13023</v>
      </c>
      <c r="K8693" s="1" t="n">
        <v>7898317290534</v>
      </c>
      <c r="L8693" s="1" t="s">
        <v>4032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7" t="n">
        <v>46219</v>
      </c>
      <c r="C8694" s="1" t="n">
        <v>11</v>
      </c>
      <c r="D8694" s="1" t="s">
        <v>3845</v>
      </c>
      <c r="E8694" s="1" t="n">
        <v>1614</v>
      </c>
      <c r="F8694" s="1" t="s">
        <v>89</v>
      </c>
      <c r="I8694" s="1" t="n">
        <v>11430</v>
      </c>
      <c r="J8694" s="1" t="n">
        <v>13024</v>
      </c>
      <c r="K8694" s="1" t="n">
        <v>7898317290466</v>
      </c>
      <c r="L8694" s="1" t="s">
        <v>4033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7" t="n">
        <v>46219</v>
      </c>
      <c r="C8695" s="1" t="n">
        <v>11</v>
      </c>
      <c r="D8695" s="1" t="s">
        <v>3845</v>
      </c>
      <c r="E8695" s="1" t="n">
        <v>1614</v>
      </c>
      <c r="F8695" s="1" t="s">
        <v>89</v>
      </c>
      <c r="I8695" s="1" t="n">
        <v>11430</v>
      </c>
      <c r="J8695" s="1" t="n">
        <v>13128</v>
      </c>
      <c r="K8695" s="1" t="n">
        <v>7898317290510</v>
      </c>
      <c r="L8695" s="1" t="s">
        <v>4340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7" t="n">
        <v>46219</v>
      </c>
      <c r="C8696" s="1" t="n">
        <v>11</v>
      </c>
      <c r="D8696" s="1" t="s">
        <v>3845</v>
      </c>
      <c r="E8696" s="1" t="n">
        <v>1614</v>
      </c>
      <c r="F8696" s="1" t="s">
        <v>89</v>
      </c>
      <c r="I8696" s="1" t="n">
        <v>11430</v>
      </c>
      <c r="J8696" s="1" t="n">
        <v>14440</v>
      </c>
      <c r="K8696" s="1" t="n">
        <v>7898317290527</v>
      </c>
      <c r="L8696" s="1" t="s">
        <v>4034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7" t="n">
        <v>46219</v>
      </c>
      <c r="C8697" s="1" t="n">
        <v>11</v>
      </c>
      <c r="D8697" s="1" t="s">
        <v>3845</v>
      </c>
      <c r="E8697" s="1" t="n">
        <v>1614</v>
      </c>
      <c r="F8697" s="1" t="s">
        <v>89</v>
      </c>
      <c r="I8697" s="1" t="n">
        <v>11430</v>
      </c>
      <c r="J8697" s="1" t="n">
        <v>14442</v>
      </c>
      <c r="K8697" s="1" t="n">
        <v>7898317290558</v>
      </c>
      <c r="L8697" s="1" t="s">
        <v>4341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7" t="n">
        <v>46219</v>
      </c>
      <c r="C8698" s="1" t="n">
        <v>11</v>
      </c>
      <c r="D8698" s="1" t="s">
        <v>3845</v>
      </c>
      <c r="E8698" s="1" t="n">
        <v>1614</v>
      </c>
      <c r="F8698" s="1" t="s">
        <v>89</v>
      </c>
      <c r="I8698" s="1" t="n">
        <v>11430</v>
      </c>
      <c r="J8698" s="1" t="n">
        <v>14443</v>
      </c>
      <c r="K8698" s="1" t="n">
        <v>7898317290497</v>
      </c>
      <c r="L8698" s="1" t="s">
        <v>4035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7" t="n">
        <v>46219</v>
      </c>
      <c r="C8699" s="1" t="n">
        <v>11</v>
      </c>
      <c r="D8699" s="1" t="s">
        <v>3845</v>
      </c>
      <c r="E8699" s="1" t="n">
        <v>1614</v>
      </c>
      <c r="F8699" s="1" t="s">
        <v>89</v>
      </c>
      <c r="I8699" s="1" t="n">
        <v>11430</v>
      </c>
      <c r="J8699" s="1" t="n">
        <v>14907</v>
      </c>
      <c r="K8699" s="1" t="n">
        <v>7898317290459</v>
      </c>
      <c r="L8699" s="1" t="s">
        <v>6124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7" t="n">
        <v>46219</v>
      </c>
      <c r="C8700" s="1" t="n">
        <v>11</v>
      </c>
      <c r="D8700" s="1" t="s">
        <v>3845</v>
      </c>
      <c r="E8700" s="1" t="n">
        <v>1614</v>
      </c>
      <c r="F8700" s="1" t="s">
        <v>89</v>
      </c>
      <c r="I8700" s="1" t="n">
        <v>11430</v>
      </c>
      <c r="J8700" s="1" t="n">
        <v>15862</v>
      </c>
      <c r="K8700" s="1" t="n">
        <v>7898317291029</v>
      </c>
      <c r="L8700" s="1" t="s">
        <v>4036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7" t="n">
        <v>46219</v>
      </c>
      <c r="C8701" s="1" t="n">
        <v>11</v>
      </c>
      <c r="D8701" s="1" t="s">
        <v>3845</v>
      </c>
      <c r="E8701" s="1" t="n">
        <v>1614</v>
      </c>
      <c r="F8701" s="1" t="s">
        <v>89</v>
      </c>
      <c r="I8701" s="1" t="n">
        <v>11430</v>
      </c>
      <c r="J8701" s="1" t="n">
        <v>22821</v>
      </c>
      <c r="K8701" s="1" t="n">
        <v>7898317290398</v>
      </c>
      <c r="L8701" s="1" t="s">
        <v>4342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7" t="n">
        <v>46219</v>
      </c>
      <c r="C8702" s="1" t="n">
        <v>11</v>
      </c>
      <c r="D8702" s="1" t="s">
        <v>3845</v>
      </c>
      <c r="E8702" s="1" t="n">
        <v>1614</v>
      </c>
      <c r="F8702" s="1" t="s">
        <v>89</v>
      </c>
      <c r="I8702" s="1" t="n">
        <v>11430</v>
      </c>
      <c r="J8702" s="1" t="n">
        <v>23408</v>
      </c>
      <c r="K8702" s="1" t="n">
        <v>7898317291012</v>
      </c>
      <c r="L8702" s="1" t="s">
        <v>4719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7" t="n">
        <v>46219</v>
      </c>
      <c r="C8703" s="1" t="n">
        <v>11</v>
      </c>
      <c r="D8703" s="1" t="s">
        <v>3845</v>
      </c>
      <c r="E8703" s="1" t="n">
        <v>1614</v>
      </c>
      <c r="F8703" s="1" t="s">
        <v>89</v>
      </c>
      <c r="I8703" s="1" t="n">
        <v>11430</v>
      </c>
      <c r="J8703" s="1" t="n">
        <v>23409</v>
      </c>
      <c r="K8703" s="1" t="n">
        <v>7898317290985</v>
      </c>
      <c r="L8703" s="1" t="s">
        <v>4038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7" t="n">
        <v>46219</v>
      </c>
      <c r="C8704" s="1" t="n">
        <v>11</v>
      </c>
      <c r="D8704" s="1" t="s">
        <v>3845</v>
      </c>
      <c r="E8704" s="1" t="n">
        <v>1614</v>
      </c>
      <c r="F8704" s="1" t="s">
        <v>89</v>
      </c>
      <c r="I8704" s="1" t="n">
        <v>11430</v>
      </c>
      <c r="J8704" s="1" t="n">
        <v>27400</v>
      </c>
      <c r="K8704" s="1" t="n">
        <v>7898317290978</v>
      </c>
      <c r="L8704" s="1" t="s">
        <v>4039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7" t="n">
        <v>46219</v>
      </c>
      <c r="C8705" s="1" t="n">
        <v>11</v>
      </c>
      <c r="D8705" s="1" t="s">
        <v>3845</v>
      </c>
      <c r="E8705" s="1" t="n">
        <v>1614</v>
      </c>
      <c r="F8705" s="1" t="s">
        <v>89</v>
      </c>
      <c r="I8705" s="1" t="n">
        <v>11430</v>
      </c>
      <c r="J8705" s="1" t="n">
        <v>30898</v>
      </c>
      <c r="K8705" s="1" t="n">
        <v>7898317290954</v>
      </c>
      <c r="L8705" s="1" t="s">
        <v>6126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7" t="n">
        <v>46219</v>
      </c>
      <c r="C8706" s="1" t="n">
        <v>11</v>
      </c>
      <c r="D8706" s="1" t="s">
        <v>3845</v>
      </c>
      <c r="E8706" s="1" t="n">
        <v>1614</v>
      </c>
      <c r="F8706" s="1" t="s">
        <v>89</v>
      </c>
      <c r="I8706" s="1" t="n">
        <v>11430</v>
      </c>
      <c r="J8706" s="1" t="n">
        <v>30899</v>
      </c>
      <c r="K8706" s="1" t="n">
        <v>7898317290930</v>
      </c>
      <c r="L8706" s="1" t="s">
        <v>6392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7" t="n">
        <v>46219</v>
      </c>
      <c r="C8707" s="1" t="n">
        <v>11</v>
      </c>
      <c r="D8707" s="1" t="s">
        <v>3845</v>
      </c>
      <c r="E8707" s="1" t="n">
        <v>1614</v>
      </c>
      <c r="F8707" s="1" t="s">
        <v>89</v>
      </c>
      <c r="I8707" s="1" t="n">
        <v>11430</v>
      </c>
      <c r="J8707" s="1" t="n">
        <v>30901</v>
      </c>
      <c r="K8707" s="1" t="n">
        <v>7898317290923</v>
      </c>
      <c r="L8707" s="1" t="s">
        <v>6394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7" t="n">
        <v>46219</v>
      </c>
      <c r="C8708" s="1" t="n">
        <v>11</v>
      </c>
      <c r="D8708" s="1" t="s">
        <v>3845</v>
      </c>
      <c r="E8708" s="1" t="n">
        <v>1614</v>
      </c>
      <c r="F8708" s="1" t="s">
        <v>89</v>
      </c>
      <c r="I8708" s="1" t="n">
        <v>11430</v>
      </c>
      <c r="J8708" s="1" t="n">
        <v>39922</v>
      </c>
      <c r="K8708" s="1" t="n">
        <v>7898317290909</v>
      </c>
      <c r="L8708" s="1" t="s">
        <v>4344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7" t="n">
        <v>46219</v>
      </c>
      <c r="C8709" s="1" t="n">
        <v>11</v>
      </c>
      <c r="D8709" s="1" t="s">
        <v>3845</v>
      </c>
      <c r="E8709" s="1" t="n">
        <v>1819</v>
      </c>
      <c r="F8709" s="1" t="s">
        <v>249</v>
      </c>
      <c r="I8709" s="1" t="n">
        <v>16646</v>
      </c>
      <c r="J8709" s="1" t="n">
        <v>32208</v>
      </c>
      <c r="K8709" s="1" t="n">
        <v>606529989620</v>
      </c>
      <c r="L8709" s="1" t="s">
        <v>5430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7" t="n">
        <v>46219</v>
      </c>
      <c r="C8710" s="1" t="n">
        <v>11</v>
      </c>
      <c r="D8710" s="1" t="s">
        <v>3845</v>
      </c>
      <c r="E8710" s="1" t="n">
        <v>1819</v>
      </c>
      <c r="F8710" s="1" t="s">
        <v>249</v>
      </c>
      <c r="I8710" s="1" t="n">
        <v>16646</v>
      </c>
      <c r="J8710" s="1" t="n">
        <v>32209</v>
      </c>
      <c r="K8710" s="1" t="n">
        <v>606529989651</v>
      </c>
      <c r="L8710" s="1" t="s">
        <v>5431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7" t="n">
        <v>46219</v>
      </c>
      <c r="C8711" s="1" t="n">
        <v>11</v>
      </c>
      <c r="D8711" s="1" t="s">
        <v>3845</v>
      </c>
      <c r="E8711" s="1" t="n">
        <v>1819</v>
      </c>
      <c r="F8711" s="1" t="s">
        <v>249</v>
      </c>
      <c r="I8711" s="1" t="n">
        <v>16646</v>
      </c>
      <c r="J8711" s="1" t="n">
        <v>32299</v>
      </c>
      <c r="K8711" s="1" t="n">
        <v>606529989644</v>
      </c>
      <c r="L8711" s="1" t="s">
        <v>5432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7" t="n">
        <v>46219</v>
      </c>
      <c r="C8712" s="1" t="n">
        <v>11</v>
      </c>
      <c r="D8712" s="1" t="s">
        <v>3845</v>
      </c>
      <c r="E8712" s="1" t="n">
        <v>1819</v>
      </c>
      <c r="F8712" s="1" t="s">
        <v>249</v>
      </c>
      <c r="I8712" s="1" t="n">
        <v>16646</v>
      </c>
      <c r="J8712" s="1" t="n">
        <v>32300</v>
      </c>
      <c r="K8712" s="1" t="n">
        <v>606529989613</v>
      </c>
      <c r="L8712" s="1" t="s">
        <v>5433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7" t="n">
        <v>46219</v>
      </c>
      <c r="C8713" s="1" t="n">
        <v>11</v>
      </c>
      <c r="D8713" s="1" t="s">
        <v>3845</v>
      </c>
      <c r="E8713" s="1" t="n">
        <v>1819</v>
      </c>
      <c r="F8713" s="1" t="s">
        <v>249</v>
      </c>
      <c r="I8713" s="1" t="n">
        <v>16646</v>
      </c>
      <c r="J8713" s="1" t="n">
        <v>62887</v>
      </c>
      <c r="K8713" s="1" t="n">
        <v>606529989712</v>
      </c>
      <c r="L8713" s="1" t="s">
        <v>6842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7" t="n">
        <v>46219</v>
      </c>
      <c r="C8714" s="1" t="n">
        <v>11</v>
      </c>
      <c r="D8714" s="1" t="s">
        <v>3845</v>
      </c>
      <c r="E8714" s="1" t="n">
        <v>10010</v>
      </c>
      <c r="F8714" s="1" t="s">
        <v>286</v>
      </c>
      <c r="I8714" s="1" t="n">
        <v>42934</v>
      </c>
      <c r="J8714" s="1" t="n">
        <v>63364</v>
      </c>
      <c r="K8714" s="1" t="n">
        <v>7898969820226</v>
      </c>
      <c r="L8714" s="1" t="s">
        <v>5874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7" t="n">
        <v>46219</v>
      </c>
      <c r="C8715" s="1" t="n">
        <v>11</v>
      </c>
      <c r="D8715" s="1" t="s">
        <v>3845</v>
      </c>
      <c r="E8715" s="1" t="n">
        <v>10010</v>
      </c>
      <c r="F8715" s="1" t="s">
        <v>286</v>
      </c>
      <c r="I8715" s="1" t="n">
        <v>42934</v>
      </c>
      <c r="J8715" s="1" t="n">
        <v>63488</v>
      </c>
      <c r="K8715" s="1" t="n">
        <v>7898969820127</v>
      </c>
      <c r="L8715" s="1" t="s">
        <v>6843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7" t="n">
        <v>46219</v>
      </c>
      <c r="C8716" s="1" t="n">
        <v>11</v>
      </c>
      <c r="D8716" s="1" t="s">
        <v>3845</v>
      </c>
      <c r="E8716" s="1" t="n">
        <v>10010</v>
      </c>
      <c r="F8716" s="1" t="s">
        <v>286</v>
      </c>
      <c r="I8716" s="1" t="n">
        <v>42934</v>
      </c>
      <c r="J8716" s="1" t="n">
        <v>67828</v>
      </c>
      <c r="K8716" s="1" t="n">
        <v>7898969820202</v>
      </c>
      <c r="L8716" s="1" t="s">
        <v>5874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7" t="n">
        <v>46219</v>
      </c>
      <c r="C8717" s="1" t="n">
        <v>11</v>
      </c>
      <c r="D8717" s="1" t="s">
        <v>3845</v>
      </c>
      <c r="E8717" s="1" t="n">
        <v>10010</v>
      </c>
      <c r="F8717" s="1" t="s">
        <v>286</v>
      </c>
      <c r="I8717" s="1" t="n">
        <v>42934</v>
      </c>
      <c r="J8717" s="1" t="n">
        <v>67829</v>
      </c>
      <c r="K8717" s="1" t="n">
        <v>7898969820219</v>
      </c>
      <c r="L8717" s="1" t="s">
        <v>5874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7" t="n">
        <v>46219</v>
      </c>
      <c r="C8718" s="1" t="n">
        <v>11</v>
      </c>
      <c r="D8718" s="1" t="s">
        <v>3845</v>
      </c>
      <c r="E8718" s="1" t="n">
        <v>1723</v>
      </c>
      <c r="F8718" s="1" t="s">
        <v>302</v>
      </c>
      <c r="I8718" s="1" t="n">
        <v>173212</v>
      </c>
      <c r="J8718" s="1" t="n">
        <v>29079</v>
      </c>
      <c r="K8718" s="1" t="n">
        <v>55515</v>
      </c>
      <c r="L8718" s="1" t="s">
        <v>3818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7" t="n">
        <v>46219</v>
      </c>
      <c r="C8719" s="1" t="n">
        <v>11</v>
      </c>
      <c r="D8719" s="1" t="s">
        <v>3845</v>
      </c>
      <c r="E8719" s="1" t="n">
        <v>1723</v>
      </c>
      <c r="F8719" s="1" t="s">
        <v>302</v>
      </c>
      <c r="I8719" s="1" t="n">
        <v>173212</v>
      </c>
      <c r="J8719" s="1" t="n">
        <v>29080</v>
      </c>
      <c r="K8719" s="1" t="n">
        <v>55516</v>
      </c>
      <c r="L8719" s="1" t="s">
        <v>3819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7" t="n">
        <v>46219</v>
      </c>
      <c r="C8720" s="1" t="n">
        <v>11</v>
      </c>
      <c r="D8720" s="1" t="s">
        <v>3845</v>
      </c>
      <c r="E8720" s="1" t="n">
        <v>1605</v>
      </c>
      <c r="F8720" s="1" t="s">
        <v>2263</v>
      </c>
      <c r="I8720" s="1" t="n">
        <v>218815</v>
      </c>
      <c r="J8720" s="1" t="n">
        <v>103330</v>
      </c>
      <c r="K8720" s="1" t="n">
        <v>7898080640239</v>
      </c>
      <c r="L8720" s="1" t="s">
        <v>6844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7" t="n">
        <v>46219</v>
      </c>
      <c r="C8721" s="1" t="n">
        <v>11</v>
      </c>
      <c r="D8721" s="1" t="s">
        <v>3845</v>
      </c>
      <c r="E8721" s="1" t="n">
        <v>1605</v>
      </c>
      <c r="F8721" s="1" t="s">
        <v>2263</v>
      </c>
      <c r="I8721" s="1" t="n">
        <v>218815</v>
      </c>
      <c r="J8721" s="1" t="n">
        <v>10811</v>
      </c>
      <c r="K8721" s="1" t="n">
        <v>7891999941879</v>
      </c>
      <c r="L8721" s="1" t="s">
        <v>6845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7" t="n">
        <v>46219</v>
      </c>
      <c r="C8722" s="1" t="n">
        <v>11</v>
      </c>
      <c r="D8722" s="1" t="s">
        <v>3845</v>
      </c>
      <c r="E8722" s="1" t="n">
        <v>1605</v>
      </c>
      <c r="F8722" s="1" t="s">
        <v>2263</v>
      </c>
      <c r="I8722" s="1" t="n">
        <v>218815</v>
      </c>
      <c r="J8722" s="1" t="n">
        <v>10812</v>
      </c>
      <c r="K8722" s="1" t="n">
        <v>7891999100047</v>
      </c>
      <c r="L8722" s="1" t="s">
        <v>6846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7" t="n">
        <v>46219</v>
      </c>
      <c r="C8723" s="1" t="n">
        <v>11</v>
      </c>
      <c r="D8723" s="1" t="s">
        <v>3845</v>
      </c>
      <c r="E8723" s="1" t="n">
        <v>1605</v>
      </c>
      <c r="F8723" s="1" t="s">
        <v>2263</v>
      </c>
      <c r="I8723" s="1" t="n">
        <v>218815</v>
      </c>
      <c r="J8723" s="1" t="n">
        <v>11158</v>
      </c>
      <c r="K8723" s="1" t="n">
        <v>7891999340108</v>
      </c>
      <c r="L8723" s="1" t="s">
        <v>6847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7" t="n">
        <v>46219</v>
      </c>
      <c r="C8724" s="1" t="n">
        <v>11</v>
      </c>
      <c r="D8724" s="1" t="s">
        <v>3845</v>
      </c>
      <c r="E8724" s="1" t="n">
        <v>1605</v>
      </c>
      <c r="F8724" s="1" t="s">
        <v>2263</v>
      </c>
      <c r="I8724" s="1" t="n">
        <v>218815</v>
      </c>
      <c r="J8724" s="1" t="n">
        <v>14222</v>
      </c>
      <c r="K8724" s="1" t="n">
        <v>7898080640536</v>
      </c>
      <c r="L8724" s="1" t="s">
        <v>6848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7" t="n">
        <v>46219</v>
      </c>
      <c r="C8725" s="1" t="n">
        <v>11</v>
      </c>
      <c r="D8725" s="1" t="s">
        <v>3845</v>
      </c>
      <c r="E8725" s="1" t="n">
        <v>1605</v>
      </c>
      <c r="F8725" s="1" t="s">
        <v>2263</v>
      </c>
      <c r="I8725" s="1" t="n">
        <v>218815</v>
      </c>
      <c r="J8725" s="1" t="n">
        <v>15645</v>
      </c>
      <c r="K8725" s="1" t="n">
        <v>7891999948908</v>
      </c>
      <c r="L8725" s="1" t="s">
        <v>6849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7" t="n">
        <v>46219</v>
      </c>
      <c r="C8726" s="1" t="n">
        <v>11</v>
      </c>
      <c r="D8726" s="1" t="s">
        <v>3845</v>
      </c>
      <c r="E8726" s="1" t="n">
        <v>1605</v>
      </c>
      <c r="F8726" s="1" t="s">
        <v>2263</v>
      </c>
      <c r="I8726" s="1" t="n">
        <v>218815</v>
      </c>
      <c r="J8726" s="1" t="n">
        <v>22022</v>
      </c>
      <c r="K8726" s="1" t="n">
        <v>7891999100023</v>
      </c>
      <c r="L8726" s="1" t="s">
        <v>6850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7" t="n">
        <v>46219</v>
      </c>
      <c r="C8727" s="1" t="n">
        <v>11</v>
      </c>
      <c r="D8727" s="1" t="s">
        <v>3845</v>
      </c>
      <c r="E8727" s="1" t="n">
        <v>1605</v>
      </c>
      <c r="F8727" s="1" t="s">
        <v>2263</v>
      </c>
      <c r="I8727" s="1" t="n">
        <v>218815</v>
      </c>
      <c r="J8727" s="1" t="n">
        <v>22026</v>
      </c>
      <c r="K8727" s="1" t="n">
        <v>7891999144485</v>
      </c>
      <c r="L8727" s="1" t="s">
        <v>6851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7" t="n">
        <v>46219</v>
      </c>
      <c r="C8728" s="1" t="n">
        <v>11</v>
      </c>
      <c r="D8728" s="1" t="s">
        <v>3845</v>
      </c>
      <c r="E8728" s="1" t="n">
        <v>1605</v>
      </c>
      <c r="F8728" s="1" t="s">
        <v>2263</v>
      </c>
      <c r="I8728" s="1" t="n">
        <v>218815</v>
      </c>
      <c r="J8728" s="1" t="n">
        <v>32179</v>
      </c>
      <c r="K8728" s="1" t="n">
        <v>7891999011008</v>
      </c>
      <c r="L8728" s="1" t="s">
        <v>6852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7" t="n">
        <v>46219</v>
      </c>
      <c r="C8729" s="1" t="n">
        <v>11</v>
      </c>
      <c r="D8729" s="1" t="s">
        <v>3845</v>
      </c>
      <c r="E8729" s="1" t="n">
        <v>821</v>
      </c>
      <c r="F8729" s="1" t="s">
        <v>859</v>
      </c>
      <c r="I8729" s="1" t="n">
        <v>473149</v>
      </c>
      <c r="J8729" s="1" t="n">
        <v>15013</v>
      </c>
      <c r="K8729" s="1" t="n">
        <v>7897395040307</v>
      </c>
      <c r="L8729" s="1" t="s">
        <v>4847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7" t="n">
        <v>46219</v>
      </c>
      <c r="C8730" s="1" t="n">
        <v>11</v>
      </c>
      <c r="D8730" s="1" t="s">
        <v>3845</v>
      </c>
      <c r="E8730" s="1" t="n">
        <v>821</v>
      </c>
      <c r="F8730" s="1" t="s">
        <v>859</v>
      </c>
      <c r="I8730" s="1" t="n">
        <v>473149</v>
      </c>
      <c r="J8730" s="1" t="n">
        <v>27960</v>
      </c>
      <c r="K8730" s="1" t="n">
        <v>7897395099299</v>
      </c>
      <c r="L8730" s="1" t="s">
        <v>6853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7" t="n">
        <v>46219</v>
      </c>
      <c r="C8731" s="1" t="n">
        <v>11</v>
      </c>
      <c r="D8731" s="1" t="s">
        <v>3845</v>
      </c>
      <c r="E8731" s="1" t="n">
        <v>1601</v>
      </c>
      <c r="F8731" s="1" t="s">
        <v>227</v>
      </c>
      <c r="I8731" s="1" t="n">
        <v>854259</v>
      </c>
      <c r="J8731" s="1" t="n">
        <v>18478</v>
      </c>
      <c r="K8731" s="1" t="n">
        <v>7898943163011</v>
      </c>
      <c r="L8731" s="1" t="s">
        <v>6854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7" t="n">
        <v>46219</v>
      </c>
      <c r="C8732" s="1" t="n">
        <v>11</v>
      </c>
      <c r="D8732" s="1" t="s">
        <v>3845</v>
      </c>
      <c r="E8732" s="1" t="n">
        <v>1601</v>
      </c>
      <c r="F8732" s="1" t="s">
        <v>227</v>
      </c>
      <c r="I8732" s="1" t="n">
        <v>854259</v>
      </c>
      <c r="J8732" s="1" t="n">
        <v>25643</v>
      </c>
      <c r="K8732" s="1" t="n">
        <v>7896102509083</v>
      </c>
      <c r="L8732" s="1" t="s">
        <v>6855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7" t="n">
        <v>46219</v>
      </c>
      <c r="C8733" s="1" t="n">
        <v>11</v>
      </c>
      <c r="D8733" s="1" t="s">
        <v>3845</v>
      </c>
      <c r="E8733" s="1" t="n">
        <v>1601</v>
      </c>
      <c r="F8733" s="1" t="s">
        <v>227</v>
      </c>
      <c r="I8733" s="1" t="n">
        <v>854259</v>
      </c>
      <c r="J8733" s="1" t="n">
        <v>25644</v>
      </c>
      <c r="K8733" s="1" t="n">
        <v>7896102509076</v>
      </c>
      <c r="L8733" s="1" t="s">
        <v>6856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7" t="n">
        <v>46219</v>
      </c>
      <c r="C8734" s="1" t="n">
        <v>11</v>
      </c>
      <c r="D8734" s="1" t="s">
        <v>3845</v>
      </c>
      <c r="E8734" s="1" t="n">
        <v>1601</v>
      </c>
      <c r="F8734" s="1" t="s">
        <v>227</v>
      </c>
      <c r="I8734" s="1" t="n">
        <v>854259</v>
      </c>
      <c r="J8734" s="1" t="n">
        <v>25645</v>
      </c>
      <c r="K8734" s="1" t="n">
        <v>7896102509069</v>
      </c>
      <c r="L8734" s="1" t="s">
        <v>6857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7" t="n">
        <v>46219</v>
      </c>
      <c r="C8735" s="1" t="n">
        <v>11</v>
      </c>
      <c r="D8735" s="1" t="s">
        <v>3845</v>
      </c>
      <c r="E8735" s="1" t="n">
        <v>1601</v>
      </c>
      <c r="F8735" s="1" t="s">
        <v>227</v>
      </c>
      <c r="I8735" s="1" t="n">
        <v>854259</v>
      </c>
      <c r="J8735" s="1" t="n">
        <v>32005</v>
      </c>
      <c r="K8735" s="1" t="n">
        <v>7898934651893</v>
      </c>
      <c r="L8735" s="1" t="s">
        <v>4632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7" t="n">
        <v>46219</v>
      </c>
      <c r="C8736" s="1" t="n">
        <v>11</v>
      </c>
      <c r="D8736" s="1" t="s">
        <v>3845</v>
      </c>
      <c r="E8736" s="1" t="n">
        <v>1601</v>
      </c>
      <c r="F8736" s="1" t="s">
        <v>227</v>
      </c>
      <c r="I8736" s="1" t="n">
        <v>854275</v>
      </c>
      <c r="J8736" s="1" t="n">
        <v>30349</v>
      </c>
      <c r="K8736" s="1" t="n">
        <v>7896382503313</v>
      </c>
      <c r="L8736" s="1" t="s">
        <v>6858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7" t="n">
        <v>46219</v>
      </c>
      <c r="C8737" s="1" t="n">
        <v>11</v>
      </c>
      <c r="D8737" s="1" t="s">
        <v>3845</v>
      </c>
      <c r="E8737" s="1" t="n">
        <v>1601</v>
      </c>
      <c r="F8737" s="1" t="s">
        <v>227</v>
      </c>
      <c r="I8737" s="1" t="n">
        <v>854275</v>
      </c>
      <c r="J8737" s="1" t="n">
        <v>105026</v>
      </c>
      <c r="K8737" s="1" t="n">
        <v>7896056402478</v>
      </c>
      <c r="L8737" s="1" t="s">
        <v>6859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7" t="n">
        <v>46219</v>
      </c>
      <c r="C8738" s="1" t="n">
        <v>11</v>
      </c>
      <c r="D8738" s="1" t="s">
        <v>3845</v>
      </c>
      <c r="E8738" s="1" t="n">
        <v>1601</v>
      </c>
      <c r="F8738" s="1" t="s">
        <v>227</v>
      </c>
      <c r="I8738" s="1" t="n">
        <v>854275</v>
      </c>
      <c r="J8738" s="1" t="n">
        <v>105312</v>
      </c>
      <c r="K8738" s="1" t="n">
        <v>7891040221059</v>
      </c>
      <c r="L8738" s="1" t="s">
        <v>6860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7" t="n">
        <v>46219</v>
      </c>
      <c r="C8739" s="1" t="n">
        <v>11</v>
      </c>
      <c r="D8739" s="1" t="s">
        <v>3845</v>
      </c>
      <c r="E8739" s="1" t="n">
        <v>1601</v>
      </c>
      <c r="F8739" s="1" t="s">
        <v>227</v>
      </c>
      <c r="I8739" s="1" t="n">
        <v>854275</v>
      </c>
      <c r="J8739" s="1" t="n">
        <v>105797</v>
      </c>
      <c r="K8739" s="1" t="n">
        <v>7896382500305</v>
      </c>
      <c r="L8739" s="1" t="s">
        <v>6861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7" t="n">
        <v>46219</v>
      </c>
      <c r="C8740" s="1" t="n">
        <v>11</v>
      </c>
      <c r="D8740" s="1" t="s">
        <v>3845</v>
      </c>
      <c r="E8740" s="1" t="n">
        <v>1601</v>
      </c>
      <c r="F8740" s="1" t="s">
        <v>227</v>
      </c>
      <c r="I8740" s="1" t="n">
        <v>854275</v>
      </c>
      <c r="J8740" s="1" t="n">
        <v>106261</v>
      </c>
      <c r="K8740" s="1" t="n">
        <v>7896056401051</v>
      </c>
      <c r="L8740" s="1" t="s">
        <v>6862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7" t="n">
        <v>46219</v>
      </c>
      <c r="C8741" s="1" t="n">
        <v>11</v>
      </c>
      <c r="D8741" s="1" t="s">
        <v>3845</v>
      </c>
      <c r="E8741" s="1" t="n">
        <v>1601</v>
      </c>
      <c r="F8741" s="1" t="s">
        <v>227</v>
      </c>
      <c r="I8741" s="1" t="n">
        <v>854275</v>
      </c>
      <c r="J8741" s="1" t="n">
        <v>106263</v>
      </c>
      <c r="K8741" s="1" t="n">
        <v>7896056401549</v>
      </c>
      <c r="L8741" s="1" t="s">
        <v>6863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7" t="n">
        <v>46219</v>
      </c>
      <c r="C8742" s="1" t="n">
        <v>11</v>
      </c>
      <c r="D8742" s="1" t="s">
        <v>3845</v>
      </c>
      <c r="E8742" s="1" t="n">
        <v>1601</v>
      </c>
      <c r="F8742" s="1" t="s">
        <v>227</v>
      </c>
      <c r="I8742" s="1" t="n">
        <v>854275</v>
      </c>
      <c r="J8742" s="1" t="n">
        <v>106320</v>
      </c>
      <c r="K8742" s="1" t="n">
        <v>7896382500312</v>
      </c>
      <c r="L8742" s="1" t="s">
        <v>6864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7" t="n">
        <v>46219</v>
      </c>
      <c r="C8743" s="1" t="n">
        <v>11</v>
      </c>
      <c r="D8743" s="1" t="s">
        <v>3845</v>
      </c>
      <c r="E8743" s="1" t="n">
        <v>1601</v>
      </c>
      <c r="F8743" s="1" t="s">
        <v>227</v>
      </c>
      <c r="I8743" s="1" t="n">
        <v>854275</v>
      </c>
      <c r="J8743" s="1" t="n">
        <v>107011</v>
      </c>
      <c r="K8743" s="1" t="n">
        <v>7896382500329</v>
      </c>
      <c r="L8743" s="1" t="s">
        <v>5290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7" t="n">
        <v>46219</v>
      </c>
      <c r="C8744" s="1" t="n">
        <v>11</v>
      </c>
      <c r="D8744" s="1" t="s">
        <v>3845</v>
      </c>
      <c r="E8744" s="1" t="n">
        <v>1601</v>
      </c>
      <c r="F8744" s="1" t="s">
        <v>227</v>
      </c>
      <c r="I8744" s="1" t="n">
        <v>854275</v>
      </c>
      <c r="J8744" s="1" t="n">
        <v>108698</v>
      </c>
      <c r="K8744" s="1" t="n">
        <v>7896056401044</v>
      </c>
      <c r="L8744" s="1" t="s">
        <v>6865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7" t="n">
        <v>46219</v>
      </c>
      <c r="C8745" s="1" t="n">
        <v>11</v>
      </c>
      <c r="D8745" s="1" t="s">
        <v>3845</v>
      </c>
      <c r="E8745" s="1" t="n">
        <v>1601</v>
      </c>
      <c r="F8745" s="1" t="s">
        <v>227</v>
      </c>
      <c r="I8745" s="1" t="n">
        <v>854275</v>
      </c>
      <c r="J8745" s="1" t="n">
        <v>108708</v>
      </c>
      <c r="K8745" s="1" t="n">
        <v>7896056402690</v>
      </c>
      <c r="L8745" s="1" t="s">
        <v>5291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7" t="n">
        <v>46219</v>
      </c>
      <c r="C8746" s="1" t="n">
        <v>11</v>
      </c>
      <c r="D8746" s="1" t="s">
        <v>3845</v>
      </c>
      <c r="E8746" s="1" t="n">
        <v>1601</v>
      </c>
      <c r="F8746" s="1" t="s">
        <v>227</v>
      </c>
      <c r="I8746" s="1" t="n">
        <v>854275</v>
      </c>
      <c r="J8746" s="1" t="n">
        <v>110064</v>
      </c>
      <c r="K8746" s="1" t="n">
        <v>7896056401532</v>
      </c>
      <c r="L8746" s="1" t="s">
        <v>5293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7" t="n">
        <v>46219</v>
      </c>
      <c r="C8747" s="1" t="n">
        <v>11</v>
      </c>
      <c r="D8747" s="1" t="s">
        <v>3845</v>
      </c>
      <c r="E8747" s="1" t="n">
        <v>1601</v>
      </c>
      <c r="F8747" s="1" t="s">
        <v>227</v>
      </c>
      <c r="I8747" s="1" t="n">
        <v>854275</v>
      </c>
      <c r="J8747" s="1" t="n">
        <v>14758</v>
      </c>
      <c r="K8747" s="1" t="n">
        <v>7896102509434</v>
      </c>
      <c r="L8747" s="1" t="s">
        <v>4851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7" t="n">
        <v>46219</v>
      </c>
      <c r="C8748" s="1" t="n">
        <v>11</v>
      </c>
      <c r="D8748" s="1" t="s">
        <v>3845</v>
      </c>
      <c r="E8748" s="1" t="n">
        <v>1601</v>
      </c>
      <c r="F8748" s="1" t="s">
        <v>227</v>
      </c>
      <c r="I8748" s="1" t="n">
        <v>854275</v>
      </c>
      <c r="J8748" s="1" t="n">
        <v>21950</v>
      </c>
      <c r="K8748" s="1" t="n">
        <v>7896382502088</v>
      </c>
      <c r="L8748" s="1" t="s">
        <v>6866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7" t="n">
        <v>46219</v>
      </c>
      <c r="C8749" s="1" t="n">
        <v>11</v>
      </c>
      <c r="D8749" s="1" t="s">
        <v>3845</v>
      </c>
      <c r="E8749" s="1" t="n">
        <v>1601</v>
      </c>
      <c r="F8749" s="1" t="s">
        <v>227</v>
      </c>
      <c r="I8749" s="1" t="n">
        <v>854275</v>
      </c>
      <c r="J8749" s="1" t="n">
        <v>21996</v>
      </c>
      <c r="K8749" s="1" t="n">
        <v>7896382501951</v>
      </c>
      <c r="L8749" s="1" t="s">
        <v>6867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7" t="n">
        <v>46219</v>
      </c>
      <c r="C8750" s="1" t="n">
        <v>11</v>
      </c>
      <c r="D8750" s="1" t="s">
        <v>3845</v>
      </c>
      <c r="E8750" s="1" t="n">
        <v>1601</v>
      </c>
      <c r="F8750" s="1" t="s">
        <v>227</v>
      </c>
      <c r="I8750" s="1" t="n">
        <v>854275</v>
      </c>
      <c r="J8750" s="1" t="n">
        <v>21998</v>
      </c>
      <c r="K8750" s="1" t="n">
        <v>7896382502095</v>
      </c>
      <c r="L8750" s="1" t="s">
        <v>6868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7" t="n">
        <v>46219</v>
      </c>
      <c r="C8751" s="1" t="n">
        <v>11</v>
      </c>
      <c r="D8751" s="1" t="s">
        <v>3845</v>
      </c>
      <c r="E8751" s="1" t="n">
        <v>1601</v>
      </c>
      <c r="F8751" s="1" t="s">
        <v>227</v>
      </c>
      <c r="I8751" s="1" t="n">
        <v>854275</v>
      </c>
      <c r="J8751" s="1" t="n">
        <v>22090</v>
      </c>
      <c r="K8751" s="1" t="n">
        <v>7896382502064</v>
      </c>
      <c r="L8751" s="1" t="s">
        <v>6869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7" t="n">
        <v>46219</v>
      </c>
      <c r="C8752" s="1" t="n">
        <v>11</v>
      </c>
      <c r="D8752" s="1" t="s">
        <v>3845</v>
      </c>
      <c r="E8752" s="1" t="n">
        <v>1601</v>
      </c>
      <c r="F8752" s="1" t="s">
        <v>227</v>
      </c>
      <c r="I8752" s="1" t="n">
        <v>854275</v>
      </c>
      <c r="J8752" s="1" t="n">
        <v>23709</v>
      </c>
      <c r="K8752" s="1" t="n">
        <v>7896102583182</v>
      </c>
      <c r="L8752" s="1" t="s">
        <v>5298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7" t="n">
        <v>46219</v>
      </c>
      <c r="C8753" s="1" t="n">
        <v>11</v>
      </c>
      <c r="D8753" s="1" t="s">
        <v>3845</v>
      </c>
      <c r="E8753" s="1" t="n">
        <v>1601</v>
      </c>
      <c r="F8753" s="1" t="s">
        <v>227</v>
      </c>
      <c r="I8753" s="1" t="n">
        <v>854275</v>
      </c>
      <c r="J8753" s="1" t="n">
        <v>24152</v>
      </c>
      <c r="K8753" s="1" t="n">
        <v>7896102584189</v>
      </c>
      <c r="L8753" s="1" t="s">
        <v>5299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7" t="n">
        <v>46219</v>
      </c>
      <c r="C8754" s="1" t="n">
        <v>11</v>
      </c>
      <c r="D8754" s="1" t="s">
        <v>3845</v>
      </c>
      <c r="E8754" s="1" t="n">
        <v>1601</v>
      </c>
      <c r="F8754" s="1" t="s">
        <v>227</v>
      </c>
      <c r="I8754" s="1" t="n">
        <v>854275</v>
      </c>
      <c r="J8754" s="1" t="n">
        <v>25397</v>
      </c>
      <c r="K8754" s="1" t="n">
        <v>7896382502071</v>
      </c>
      <c r="L8754" s="1" t="s">
        <v>6870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7" t="n">
        <v>46219</v>
      </c>
      <c r="C8755" s="1" t="n">
        <v>11</v>
      </c>
      <c r="D8755" s="1" t="s">
        <v>3845</v>
      </c>
      <c r="E8755" s="1" t="n">
        <v>1601</v>
      </c>
      <c r="F8755" s="1" t="s">
        <v>227</v>
      </c>
      <c r="I8755" s="1" t="n">
        <v>854275</v>
      </c>
      <c r="J8755" s="1" t="n">
        <v>26879</v>
      </c>
      <c r="K8755" s="1" t="n">
        <v>7896102582949</v>
      </c>
      <c r="L8755" s="1" t="s">
        <v>6871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7" t="n">
        <v>46219</v>
      </c>
      <c r="C8756" s="1" t="n">
        <v>11</v>
      </c>
      <c r="D8756" s="1" t="s">
        <v>3845</v>
      </c>
      <c r="E8756" s="1" t="n">
        <v>1601</v>
      </c>
      <c r="F8756" s="1" t="s">
        <v>227</v>
      </c>
      <c r="I8756" s="1" t="n">
        <v>854275</v>
      </c>
      <c r="J8756" s="1" t="n">
        <v>29515</v>
      </c>
      <c r="K8756" s="1" t="n">
        <v>7896102000382</v>
      </c>
      <c r="L8756" s="1" t="s">
        <v>5300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7" t="n">
        <v>46219</v>
      </c>
      <c r="C8757" s="1" t="n">
        <v>11</v>
      </c>
      <c r="D8757" s="1" t="s">
        <v>3845</v>
      </c>
      <c r="E8757" s="1" t="n">
        <v>1601</v>
      </c>
      <c r="F8757" s="1" t="s">
        <v>227</v>
      </c>
      <c r="I8757" s="1" t="n">
        <v>854275</v>
      </c>
      <c r="J8757" s="1" t="n">
        <v>49155</v>
      </c>
      <c r="K8757" s="1" t="n">
        <v>7896102502077</v>
      </c>
      <c r="L8757" s="1" t="s">
        <v>5303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7" t="n">
        <v>46219</v>
      </c>
      <c r="C8758" s="1" t="n">
        <v>11</v>
      </c>
      <c r="D8758" s="1" t="s">
        <v>3845</v>
      </c>
      <c r="E8758" s="1" t="n">
        <v>1601</v>
      </c>
      <c r="F8758" s="1" t="s">
        <v>227</v>
      </c>
      <c r="I8758" s="1" t="n">
        <v>854275</v>
      </c>
      <c r="J8758" s="1" t="n">
        <v>55247</v>
      </c>
      <c r="K8758" s="1" t="n">
        <v>7896382505607</v>
      </c>
      <c r="L8758" s="1" t="s">
        <v>6872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7" t="n">
        <v>46219</v>
      </c>
      <c r="C8759" s="1" t="n">
        <v>11</v>
      </c>
      <c r="D8759" s="1" t="s">
        <v>3845</v>
      </c>
      <c r="E8759" s="1" t="n">
        <v>1601</v>
      </c>
      <c r="F8759" s="1" t="s">
        <v>227</v>
      </c>
      <c r="I8759" s="1" t="n">
        <v>854275</v>
      </c>
      <c r="J8759" s="1" t="n">
        <v>56869</v>
      </c>
      <c r="K8759" s="1" t="n">
        <v>7896382505621</v>
      </c>
      <c r="L8759" s="1" t="s">
        <v>6873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7" t="n">
        <v>46219</v>
      </c>
      <c r="C8760" s="1" t="n">
        <v>11</v>
      </c>
      <c r="D8760" s="1" t="s">
        <v>3845</v>
      </c>
      <c r="E8760" s="1" t="n">
        <v>1601</v>
      </c>
      <c r="F8760" s="1" t="s">
        <v>227</v>
      </c>
      <c r="I8760" s="1" t="n">
        <v>854275</v>
      </c>
      <c r="J8760" s="1" t="n">
        <v>58210</v>
      </c>
      <c r="K8760" s="1" t="n">
        <v>7896382505591</v>
      </c>
      <c r="L8760" s="1" t="s">
        <v>5307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7" t="n">
        <v>46219</v>
      </c>
      <c r="C8761" s="1" t="n">
        <v>11</v>
      </c>
      <c r="D8761" s="1" t="s">
        <v>3845</v>
      </c>
      <c r="E8761" s="1" t="n">
        <v>1601</v>
      </c>
      <c r="F8761" s="1" t="s">
        <v>227</v>
      </c>
      <c r="I8761" s="1" t="n">
        <v>854275</v>
      </c>
      <c r="J8761" s="1" t="n">
        <v>61542</v>
      </c>
      <c r="K8761" s="1" t="n">
        <v>7896382505676</v>
      </c>
      <c r="L8761" s="1" t="s">
        <v>6874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7" t="n">
        <v>46219</v>
      </c>
      <c r="C8762" s="1" t="n">
        <v>11</v>
      </c>
      <c r="D8762" s="1" t="s">
        <v>3845</v>
      </c>
      <c r="E8762" s="1" t="n">
        <v>1601</v>
      </c>
      <c r="F8762" s="1" t="s">
        <v>227</v>
      </c>
      <c r="I8762" s="1" t="n">
        <v>854275</v>
      </c>
      <c r="J8762" s="1" t="n">
        <v>63426</v>
      </c>
      <c r="K8762" s="1" t="n">
        <v>7896056406964</v>
      </c>
      <c r="L8762" s="1" t="s">
        <v>6875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7" t="n">
        <v>46219</v>
      </c>
      <c r="C8763" s="1" t="n">
        <v>11</v>
      </c>
      <c r="D8763" s="1" t="s">
        <v>3845</v>
      </c>
      <c r="E8763" s="1" t="n">
        <v>1601</v>
      </c>
      <c r="F8763" s="1" t="s">
        <v>227</v>
      </c>
      <c r="I8763" s="1" t="n">
        <v>854275</v>
      </c>
      <c r="J8763" s="1" t="n">
        <v>63430</v>
      </c>
      <c r="K8763" s="1" t="n">
        <v>7896056406940</v>
      </c>
      <c r="L8763" s="1" t="s">
        <v>6876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7" t="n">
        <v>46219</v>
      </c>
      <c r="C8764" s="1" t="n">
        <v>11</v>
      </c>
      <c r="D8764" s="1" t="s">
        <v>3845</v>
      </c>
      <c r="E8764" s="1" t="n">
        <v>1601</v>
      </c>
      <c r="F8764" s="1" t="s">
        <v>227</v>
      </c>
      <c r="I8764" s="1" t="n">
        <v>854275</v>
      </c>
      <c r="J8764" s="1" t="n">
        <v>63431</v>
      </c>
      <c r="K8764" s="1" t="n">
        <v>7896056406971</v>
      </c>
      <c r="L8764" s="1" t="s">
        <v>6877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7" t="n">
        <v>46219</v>
      </c>
      <c r="C8765" s="1" t="n">
        <v>11</v>
      </c>
      <c r="D8765" s="1" t="s">
        <v>3845</v>
      </c>
      <c r="E8765" s="1" t="n">
        <v>1601</v>
      </c>
      <c r="F8765" s="1" t="s">
        <v>227</v>
      </c>
      <c r="I8765" s="1" t="n">
        <v>854275</v>
      </c>
      <c r="J8765" s="1" t="n">
        <v>63432</v>
      </c>
      <c r="K8765" s="1" t="n">
        <v>7896056406957</v>
      </c>
      <c r="L8765" s="1" t="s">
        <v>6878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7" t="n">
        <v>46219</v>
      </c>
      <c r="C8766" s="1" t="n">
        <v>11</v>
      </c>
      <c r="D8766" s="1" t="s">
        <v>3845</v>
      </c>
      <c r="E8766" s="1" t="n">
        <v>1601</v>
      </c>
      <c r="F8766" s="1" t="s">
        <v>227</v>
      </c>
      <c r="I8766" s="1" t="n">
        <v>854275</v>
      </c>
      <c r="J8766" s="1" t="n">
        <v>71484</v>
      </c>
      <c r="K8766" s="1" t="n">
        <v>7896102503685</v>
      </c>
      <c r="L8766" s="1" t="s">
        <v>5312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7" t="n">
        <v>46219</v>
      </c>
      <c r="C8767" s="1" t="n">
        <v>11</v>
      </c>
      <c r="D8767" s="1" t="s">
        <v>3845</v>
      </c>
      <c r="E8767" s="1" t="n">
        <v>1601</v>
      </c>
      <c r="F8767" s="1" t="s">
        <v>227</v>
      </c>
      <c r="I8767" s="1" t="n">
        <v>854275</v>
      </c>
      <c r="J8767" s="1" t="n">
        <v>71485</v>
      </c>
      <c r="K8767" s="1" t="n">
        <v>7896102503661</v>
      </c>
      <c r="L8767" s="1" t="s">
        <v>5313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7" t="n">
        <v>46219</v>
      </c>
      <c r="C8768" s="1" t="n">
        <v>11</v>
      </c>
      <c r="D8768" s="1" t="s">
        <v>3845</v>
      </c>
      <c r="E8768" s="1" t="n">
        <v>1601</v>
      </c>
      <c r="F8768" s="1" t="s">
        <v>227</v>
      </c>
      <c r="I8768" s="1" t="n">
        <v>854275</v>
      </c>
      <c r="J8768" s="1" t="n">
        <v>72249</v>
      </c>
      <c r="K8768" s="1" t="n">
        <v>7896102503739</v>
      </c>
      <c r="L8768" s="1" t="s">
        <v>6879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7" t="n">
        <v>46219</v>
      </c>
      <c r="C8769" s="1" t="n">
        <v>11</v>
      </c>
      <c r="D8769" s="1" t="s">
        <v>3845</v>
      </c>
      <c r="E8769" s="1" t="n">
        <v>1601</v>
      </c>
      <c r="F8769" s="1" t="s">
        <v>227</v>
      </c>
      <c r="I8769" s="1" t="n">
        <v>854275</v>
      </c>
      <c r="J8769" s="1" t="n">
        <v>72250</v>
      </c>
      <c r="K8769" s="1" t="n">
        <v>7896102503692</v>
      </c>
      <c r="L8769" s="1" t="s">
        <v>6880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7" t="n">
        <v>46219</v>
      </c>
      <c r="C8770" s="1" t="n">
        <v>11</v>
      </c>
      <c r="D8770" s="1" t="s">
        <v>3845</v>
      </c>
      <c r="E8770" s="1" t="n">
        <v>1601</v>
      </c>
      <c r="F8770" s="1" t="s">
        <v>227</v>
      </c>
      <c r="I8770" s="1" t="n">
        <v>854275</v>
      </c>
      <c r="J8770" s="1" t="n">
        <v>73332</v>
      </c>
      <c r="K8770" s="1" t="n">
        <v>7896102503814</v>
      </c>
      <c r="L8770" s="1" t="s">
        <v>5314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7" t="n">
        <v>46219</v>
      </c>
      <c r="C8771" s="1" t="n">
        <v>11</v>
      </c>
      <c r="D8771" s="1" t="s">
        <v>3845</v>
      </c>
      <c r="E8771" s="1" t="n">
        <v>1601</v>
      </c>
      <c r="F8771" s="1" t="s">
        <v>227</v>
      </c>
      <c r="I8771" s="1" t="n">
        <v>854275</v>
      </c>
      <c r="J8771" s="1" t="n">
        <v>81444</v>
      </c>
      <c r="K8771" s="1" t="n">
        <v>7896102504293</v>
      </c>
      <c r="L8771" s="1" t="s">
        <v>5318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7" t="n">
        <v>46219</v>
      </c>
      <c r="C8772" s="1" t="n">
        <v>11</v>
      </c>
      <c r="D8772" s="1" t="s">
        <v>3845</v>
      </c>
      <c r="E8772" s="1" t="n">
        <v>1705</v>
      </c>
      <c r="F8772" s="1" t="s">
        <v>173</v>
      </c>
      <c r="I8772" s="1" t="n">
        <v>1203714</v>
      </c>
      <c r="J8772" s="1" t="n">
        <v>103140</v>
      </c>
      <c r="K8772" s="1" t="n">
        <v>7894900031751</v>
      </c>
      <c r="L8772" s="1" t="s">
        <v>5530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7" t="n">
        <v>46219</v>
      </c>
      <c r="C8773" s="1" t="n">
        <v>11</v>
      </c>
      <c r="D8773" s="1" t="s">
        <v>3845</v>
      </c>
      <c r="E8773" s="1" t="n">
        <v>1705</v>
      </c>
      <c r="F8773" s="1" t="s">
        <v>173</v>
      </c>
      <c r="I8773" s="1" t="n">
        <v>1203714</v>
      </c>
      <c r="J8773" s="1" t="n">
        <v>26159</v>
      </c>
      <c r="K8773" s="1" t="n">
        <v>7894900660319</v>
      </c>
      <c r="L8773" s="1" t="s">
        <v>5778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7" t="n">
        <v>46219</v>
      </c>
      <c r="C8774" s="1" t="n">
        <v>11</v>
      </c>
      <c r="D8774" s="1" t="s">
        <v>3845</v>
      </c>
      <c r="E8774" s="1" t="n">
        <v>1705</v>
      </c>
      <c r="F8774" s="1" t="s">
        <v>173</v>
      </c>
      <c r="I8774" s="1" t="n">
        <v>1203714</v>
      </c>
      <c r="J8774" s="1" t="n">
        <v>27530</v>
      </c>
      <c r="K8774" s="1" t="n">
        <v>7894900700398</v>
      </c>
      <c r="L8774" s="1" t="s">
        <v>4484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7" t="n">
        <v>46219</v>
      </c>
      <c r="C8775" s="1" t="n">
        <v>11</v>
      </c>
      <c r="D8775" s="1" t="s">
        <v>3845</v>
      </c>
      <c r="E8775" s="1" t="n">
        <v>1705</v>
      </c>
      <c r="F8775" s="1" t="s">
        <v>173</v>
      </c>
      <c r="I8775" s="1" t="n">
        <v>1203714</v>
      </c>
      <c r="J8775" s="1" t="n">
        <v>27643</v>
      </c>
      <c r="K8775" s="1" t="n">
        <v>7894900031713</v>
      </c>
      <c r="L8775" s="1" t="s">
        <v>4517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7" t="n">
        <v>46219</v>
      </c>
      <c r="C8776" s="1" t="n">
        <v>11</v>
      </c>
      <c r="D8776" s="1" t="s">
        <v>3845</v>
      </c>
      <c r="E8776" s="1" t="n">
        <v>1705</v>
      </c>
      <c r="F8776" s="1" t="s">
        <v>173</v>
      </c>
      <c r="I8776" s="1" t="n">
        <v>1203714</v>
      </c>
      <c r="J8776" s="1" t="n">
        <v>27873</v>
      </c>
      <c r="K8776" s="1" t="n">
        <v>7894900660333</v>
      </c>
      <c r="L8776" s="1" t="s">
        <v>5780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7" t="n">
        <v>46219</v>
      </c>
      <c r="C8777" s="1" t="n">
        <v>11</v>
      </c>
      <c r="D8777" s="1" t="s">
        <v>3845</v>
      </c>
      <c r="E8777" s="1" t="n">
        <v>1705</v>
      </c>
      <c r="F8777" s="1" t="s">
        <v>173</v>
      </c>
      <c r="I8777" s="1" t="n">
        <v>1203714</v>
      </c>
      <c r="J8777" s="1" t="n">
        <v>29747</v>
      </c>
      <c r="K8777" s="1" t="n">
        <v>70847022305</v>
      </c>
      <c r="L8777" s="1" t="s">
        <v>6881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7" t="n">
        <v>46219</v>
      </c>
      <c r="C8778" s="1" t="n">
        <v>11</v>
      </c>
      <c r="D8778" s="1" t="s">
        <v>3845</v>
      </c>
      <c r="E8778" s="1" t="n">
        <v>1705</v>
      </c>
      <c r="F8778" s="1" t="s">
        <v>173</v>
      </c>
      <c r="I8778" s="1" t="n">
        <v>1203714</v>
      </c>
      <c r="J8778" s="1" t="n">
        <v>29749</v>
      </c>
      <c r="K8778" s="1" t="n">
        <v>70847033929</v>
      </c>
      <c r="L8778" s="1" t="s">
        <v>4487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7" t="n">
        <v>46219</v>
      </c>
      <c r="C8779" s="1" t="n">
        <v>11</v>
      </c>
      <c r="D8779" s="1" t="s">
        <v>3845</v>
      </c>
      <c r="E8779" s="1" t="n">
        <v>1705</v>
      </c>
      <c r="F8779" s="1" t="s">
        <v>173</v>
      </c>
      <c r="I8779" s="1" t="n">
        <v>1203714</v>
      </c>
      <c r="J8779" s="1" t="n">
        <v>62378</v>
      </c>
      <c r="K8779" s="1" t="n">
        <v>7896045506934</v>
      </c>
      <c r="L8779" s="1" t="s">
        <v>3879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7" t="n">
        <v>46219</v>
      </c>
      <c r="C8780" s="1" t="n">
        <v>11</v>
      </c>
      <c r="D8780" s="1" t="s">
        <v>3845</v>
      </c>
      <c r="E8780" s="1" t="n">
        <v>1705</v>
      </c>
      <c r="F8780" s="1" t="s">
        <v>173</v>
      </c>
      <c r="I8780" s="1" t="n">
        <v>1203714</v>
      </c>
      <c r="J8780" s="1" t="n">
        <v>74598</v>
      </c>
      <c r="K8780" s="1" t="n">
        <v>7898938890113</v>
      </c>
      <c r="L8780" s="1" t="s">
        <v>4497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7" t="n">
        <v>46219</v>
      </c>
      <c r="C8781" s="1" t="n">
        <v>11</v>
      </c>
      <c r="D8781" s="1" t="s">
        <v>3845</v>
      </c>
      <c r="E8781" s="1" t="n">
        <v>1705</v>
      </c>
      <c r="F8781" s="1" t="s">
        <v>173</v>
      </c>
      <c r="I8781" s="1" t="n">
        <v>1203714</v>
      </c>
      <c r="J8781" s="1" t="n">
        <v>78241</v>
      </c>
      <c r="K8781" s="1" t="n">
        <v>7898938890120</v>
      </c>
      <c r="L8781" s="1" t="s">
        <v>4498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7" t="n">
        <v>46219</v>
      </c>
      <c r="C8782" s="1" t="n">
        <v>11</v>
      </c>
      <c r="D8782" s="1" t="s">
        <v>3845</v>
      </c>
      <c r="E8782" s="1" t="n">
        <v>1705</v>
      </c>
      <c r="F8782" s="1" t="s">
        <v>173</v>
      </c>
      <c r="I8782" s="1" t="n">
        <v>1203714</v>
      </c>
      <c r="J8782" s="1" t="n">
        <v>79795</v>
      </c>
      <c r="K8782" s="1" t="n">
        <v>7894900530308</v>
      </c>
      <c r="L8782" s="1" t="s">
        <v>6297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7" t="n">
        <v>46219</v>
      </c>
      <c r="C8783" s="1" t="n">
        <v>11</v>
      </c>
      <c r="D8783" s="1" t="s">
        <v>3845</v>
      </c>
      <c r="E8783" s="1" t="n">
        <v>1705</v>
      </c>
      <c r="F8783" s="1" t="s">
        <v>173</v>
      </c>
      <c r="I8783" s="1" t="n">
        <v>1203714</v>
      </c>
      <c r="J8783" s="1" t="n">
        <v>80105</v>
      </c>
      <c r="K8783" s="1" t="n">
        <v>7898770420042</v>
      </c>
      <c r="L8783" s="1" t="s">
        <v>4500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7" t="n">
        <v>46219</v>
      </c>
      <c r="C8784" s="1" t="n">
        <v>11</v>
      </c>
      <c r="D8784" s="1" t="s">
        <v>3845</v>
      </c>
      <c r="E8784" s="1" t="n">
        <v>1705</v>
      </c>
      <c r="F8784" s="1" t="s">
        <v>173</v>
      </c>
      <c r="I8784" s="1" t="n">
        <v>1203714</v>
      </c>
      <c r="J8784" s="1" t="n">
        <v>81668</v>
      </c>
      <c r="K8784" s="1" t="n">
        <v>7898770420011</v>
      </c>
      <c r="L8784" s="1" t="s">
        <v>6882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7" t="n">
        <v>46219</v>
      </c>
      <c r="C8785" s="1" t="n">
        <v>11</v>
      </c>
      <c r="D8785" s="1" t="s">
        <v>3845</v>
      </c>
      <c r="E8785" s="1" t="n">
        <v>1637</v>
      </c>
      <c r="F8785" s="1" t="s">
        <v>68</v>
      </c>
      <c r="I8785" s="1" t="n">
        <v>1905834</v>
      </c>
      <c r="J8785" s="1" t="n">
        <v>101855</v>
      </c>
      <c r="K8785" s="1" t="n">
        <v>7898071010027</v>
      </c>
      <c r="L8785" s="1" t="s">
        <v>6883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7" t="n">
        <v>46219</v>
      </c>
      <c r="C8786" s="1" t="n">
        <v>11</v>
      </c>
      <c r="D8786" s="1" t="s">
        <v>3845</v>
      </c>
      <c r="E8786" s="1" t="n">
        <v>1637</v>
      </c>
      <c r="F8786" s="1" t="s">
        <v>68</v>
      </c>
      <c r="I8786" s="1" t="n">
        <v>1905835</v>
      </c>
      <c r="J8786" s="1" t="n">
        <v>101855</v>
      </c>
      <c r="K8786" s="1" t="n">
        <v>7898071010027</v>
      </c>
      <c r="L8786" s="1" t="s">
        <v>6883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7" t="n">
        <v>46219</v>
      </c>
      <c r="C8787" s="1" t="n">
        <v>11</v>
      </c>
      <c r="D8787" s="1" t="s">
        <v>3845</v>
      </c>
      <c r="E8787" s="1" t="n">
        <v>1637</v>
      </c>
      <c r="F8787" s="1" t="s">
        <v>68</v>
      </c>
      <c r="I8787" s="1" t="n">
        <v>1905836</v>
      </c>
      <c r="J8787" s="1" t="n">
        <v>101855</v>
      </c>
      <c r="K8787" s="1" t="n">
        <v>7898071010027</v>
      </c>
      <c r="L8787" s="1" t="s">
        <v>6883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7" t="n">
        <v>46219</v>
      </c>
      <c r="C8788" s="1" t="n">
        <v>11</v>
      </c>
      <c r="D8788" s="1" t="s">
        <v>3845</v>
      </c>
      <c r="E8788" s="1" t="n">
        <v>1705</v>
      </c>
      <c r="F8788" s="1" t="s">
        <v>173</v>
      </c>
      <c r="I8788" s="1" t="n">
        <v>1933730</v>
      </c>
      <c r="J8788" s="1" t="n">
        <v>21425</v>
      </c>
      <c r="K8788" s="1" t="n">
        <v>7894900034219</v>
      </c>
      <c r="L8788" s="1" t="s">
        <v>4512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7" t="n">
        <v>46219</v>
      </c>
      <c r="C8789" s="1" t="n">
        <v>11</v>
      </c>
      <c r="D8789" s="1" t="s">
        <v>3845</v>
      </c>
      <c r="E8789" s="1" t="n">
        <v>1705</v>
      </c>
      <c r="F8789" s="1" t="s">
        <v>173</v>
      </c>
      <c r="I8789" s="1" t="n">
        <v>1933730</v>
      </c>
      <c r="J8789" s="1" t="n">
        <v>21426</v>
      </c>
      <c r="K8789" s="1" t="n">
        <v>7894900014211</v>
      </c>
      <c r="L8789" s="1" t="s">
        <v>4513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7" t="n">
        <v>46219</v>
      </c>
      <c r="C8790" s="1" t="n">
        <v>11</v>
      </c>
      <c r="D8790" s="1" t="s">
        <v>3845</v>
      </c>
      <c r="E8790" s="1" t="n">
        <v>1705</v>
      </c>
      <c r="F8790" s="1" t="s">
        <v>173</v>
      </c>
      <c r="I8790" s="1" t="n">
        <v>1936062</v>
      </c>
      <c r="J8790" s="1" t="n">
        <v>21426</v>
      </c>
      <c r="K8790" s="1" t="n">
        <v>7894900014211</v>
      </c>
      <c r="L8790" s="1" t="s">
        <v>4513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7" t="n">
        <v>46219</v>
      </c>
      <c r="C8791" s="1" t="n">
        <v>11</v>
      </c>
      <c r="D8791" s="1" t="s">
        <v>3845</v>
      </c>
      <c r="E8791" s="1" t="n">
        <v>1705</v>
      </c>
      <c r="F8791" s="1" t="s">
        <v>173</v>
      </c>
      <c r="I8791" s="1" t="n">
        <v>1936376</v>
      </c>
      <c r="J8791" s="1" t="n">
        <v>103139</v>
      </c>
      <c r="K8791" s="1" t="n">
        <v>7894900051759</v>
      </c>
      <c r="L8791" s="1" t="s">
        <v>4502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7" t="n">
        <v>46219</v>
      </c>
      <c r="C8792" s="1" t="n">
        <v>11</v>
      </c>
      <c r="D8792" s="1" t="s">
        <v>3845</v>
      </c>
      <c r="E8792" s="1" t="n">
        <v>1705</v>
      </c>
      <c r="F8792" s="1" t="s">
        <v>173</v>
      </c>
      <c r="I8792" s="1" t="n">
        <v>1936376</v>
      </c>
      <c r="J8792" s="1" t="n">
        <v>103142</v>
      </c>
      <c r="K8792" s="1" t="n">
        <v>7894900011753</v>
      </c>
      <c r="L8792" s="1" t="s">
        <v>4527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7" t="n">
        <v>46219</v>
      </c>
      <c r="C8793" s="1" t="n">
        <v>11</v>
      </c>
      <c r="D8793" s="1" t="s">
        <v>3845</v>
      </c>
      <c r="E8793" s="1" t="n">
        <v>1705</v>
      </c>
      <c r="F8793" s="1" t="s">
        <v>173</v>
      </c>
      <c r="I8793" s="1" t="n">
        <v>1936376</v>
      </c>
      <c r="J8793" s="1" t="n">
        <v>103161</v>
      </c>
      <c r="K8793" s="1" t="n">
        <v>7894900010015</v>
      </c>
      <c r="L8793" s="1" t="s">
        <v>4505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7" t="n">
        <v>46219</v>
      </c>
      <c r="C8794" s="1" t="n">
        <v>11</v>
      </c>
      <c r="D8794" s="1" t="s">
        <v>3845</v>
      </c>
      <c r="E8794" s="1" t="n">
        <v>1705</v>
      </c>
      <c r="F8794" s="1" t="s">
        <v>173</v>
      </c>
      <c r="I8794" s="1" t="n">
        <v>1936376</v>
      </c>
      <c r="J8794" s="1" t="n">
        <v>105323</v>
      </c>
      <c r="K8794" s="1" t="n">
        <v>7894900701753</v>
      </c>
      <c r="L8794" s="1" t="s">
        <v>4507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7" t="n">
        <v>46219</v>
      </c>
      <c r="C8795" s="1" t="n">
        <v>11</v>
      </c>
      <c r="D8795" s="1" t="s">
        <v>3845</v>
      </c>
      <c r="E8795" s="1" t="n">
        <v>1705</v>
      </c>
      <c r="F8795" s="1" t="s">
        <v>173</v>
      </c>
      <c r="I8795" s="1" t="n">
        <v>1936376</v>
      </c>
      <c r="J8795" s="1" t="n">
        <v>105631</v>
      </c>
      <c r="K8795" s="1" t="n">
        <v>7894900011609</v>
      </c>
      <c r="L8795" s="1" t="s">
        <v>6752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7" t="n">
        <v>46219</v>
      </c>
      <c r="C8796" s="1" t="n">
        <v>11</v>
      </c>
      <c r="D8796" s="1" t="s">
        <v>3845</v>
      </c>
      <c r="E8796" s="1" t="n">
        <v>1705</v>
      </c>
      <c r="F8796" s="1" t="s">
        <v>173</v>
      </c>
      <c r="I8796" s="1" t="n">
        <v>1936376</v>
      </c>
      <c r="J8796" s="1" t="n">
        <v>10830</v>
      </c>
      <c r="K8796" s="1" t="n">
        <v>7894900701517</v>
      </c>
      <c r="L8796" s="1" t="s">
        <v>5535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7" t="n">
        <v>46219</v>
      </c>
      <c r="C8797" s="1" t="n">
        <v>11</v>
      </c>
      <c r="D8797" s="1" t="s">
        <v>3845</v>
      </c>
      <c r="E8797" s="1" t="n">
        <v>1705</v>
      </c>
      <c r="F8797" s="1" t="s">
        <v>173</v>
      </c>
      <c r="I8797" s="1" t="n">
        <v>1936376</v>
      </c>
      <c r="J8797" s="1" t="n">
        <v>24122</v>
      </c>
      <c r="K8797" s="1" t="n">
        <v>7894900550085</v>
      </c>
      <c r="L8797" s="1" t="s">
        <v>4515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7" t="n">
        <v>46219</v>
      </c>
      <c r="C8798" s="1" t="n">
        <v>11</v>
      </c>
      <c r="D8798" s="1" t="s">
        <v>3845</v>
      </c>
      <c r="E8798" s="1" t="n">
        <v>1705</v>
      </c>
      <c r="F8798" s="1" t="s">
        <v>173</v>
      </c>
      <c r="I8798" s="1" t="n">
        <v>1936376</v>
      </c>
      <c r="J8798" s="1" t="n">
        <v>28739</v>
      </c>
      <c r="K8798" s="1" t="n">
        <v>7894900027044</v>
      </c>
      <c r="L8798" s="1" t="s">
        <v>4519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7" t="n">
        <v>46219</v>
      </c>
      <c r="C8799" s="1" t="n">
        <v>11</v>
      </c>
      <c r="D8799" s="1" t="s">
        <v>3845</v>
      </c>
      <c r="E8799" s="1" t="n">
        <v>1705</v>
      </c>
      <c r="F8799" s="1" t="s">
        <v>173</v>
      </c>
      <c r="I8799" s="1" t="n">
        <v>1936376</v>
      </c>
      <c r="J8799" s="1" t="n">
        <v>32339</v>
      </c>
      <c r="K8799" s="1" t="n">
        <v>7894900681000</v>
      </c>
      <c r="L8799" s="1" t="s">
        <v>4526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7" t="n">
        <v>46219</v>
      </c>
      <c r="C8800" s="1" t="n">
        <v>11</v>
      </c>
      <c r="D8800" s="1" t="s">
        <v>3845</v>
      </c>
      <c r="E8800" s="1" t="n">
        <v>1705</v>
      </c>
      <c r="F8800" s="1" t="s">
        <v>173</v>
      </c>
      <c r="I8800" s="1" t="n">
        <v>1936376</v>
      </c>
      <c r="J8800" s="1" t="n">
        <v>37279</v>
      </c>
      <c r="K8800" s="1" t="n">
        <v>7894900027013</v>
      </c>
      <c r="L8800" s="1" t="s">
        <v>4527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7" t="n">
        <v>46219</v>
      </c>
      <c r="C8801" s="1" t="n">
        <v>11</v>
      </c>
      <c r="D8801" s="1" t="s">
        <v>3845</v>
      </c>
      <c r="E8801" s="1" t="n">
        <v>1705</v>
      </c>
      <c r="F8801" s="1" t="s">
        <v>173</v>
      </c>
      <c r="I8801" s="1" t="n">
        <v>1936376</v>
      </c>
      <c r="J8801" s="1" t="n">
        <v>38978</v>
      </c>
      <c r="K8801" s="1" t="n">
        <v>7894900034097</v>
      </c>
      <c r="L8801" s="1" t="s">
        <v>4528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7" t="n">
        <v>46219</v>
      </c>
      <c r="C8802" s="1" t="n">
        <v>11</v>
      </c>
      <c r="D8802" s="1" t="s">
        <v>3845</v>
      </c>
      <c r="E8802" s="1" t="n">
        <v>1612</v>
      </c>
      <c r="F8802" s="1" t="s">
        <v>225</v>
      </c>
      <c r="I8802" s="1" t="n">
        <v>2301161</v>
      </c>
      <c r="J8802" s="1" t="n">
        <v>30692</v>
      </c>
      <c r="K8802" s="1" t="n">
        <v>7891150055858</v>
      </c>
      <c r="L8802" s="1" t="s">
        <v>4533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7" t="n">
        <v>46219</v>
      </c>
      <c r="C8803" s="1" t="n">
        <v>11</v>
      </c>
      <c r="D8803" s="1" t="s">
        <v>3845</v>
      </c>
      <c r="E8803" s="1" t="n">
        <v>1612</v>
      </c>
      <c r="F8803" s="1" t="s">
        <v>225</v>
      </c>
      <c r="I8803" s="1" t="n">
        <v>2301161</v>
      </c>
      <c r="J8803" s="1" t="n">
        <v>30699</v>
      </c>
      <c r="K8803" s="1" t="n">
        <v>7891075081215</v>
      </c>
      <c r="L8803" s="1" t="s">
        <v>4534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7" t="n">
        <v>46219</v>
      </c>
      <c r="C8804" s="1" t="n">
        <v>11</v>
      </c>
      <c r="D8804" s="1" t="s">
        <v>3845</v>
      </c>
      <c r="E8804" s="1" t="n">
        <v>1612</v>
      </c>
      <c r="F8804" s="1" t="s">
        <v>225</v>
      </c>
      <c r="I8804" s="1" t="n">
        <v>2301161</v>
      </c>
      <c r="J8804" s="1" t="n">
        <v>30707</v>
      </c>
      <c r="K8804" s="1" t="n">
        <v>7891150041042</v>
      </c>
      <c r="L8804" s="1" t="s">
        <v>4535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7" t="n">
        <v>46219</v>
      </c>
      <c r="C8805" s="1" t="n">
        <v>11</v>
      </c>
      <c r="D8805" s="1" t="s">
        <v>3845</v>
      </c>
      <c r="E8805" s="1" t="n">
        <v>1612</v>
      </c>
      <c r="F8805" s="1" t="s">
        <v>225</v>
      </c>
      <c r="I8805" s="1" t="n">
        <v>2301161</v>
      </c>
      <c r="J8805" s="1" t="n">
        <v>30711</v>
      </c>
      <c r="K8805" s="1" t="n">
        <v>7891150023093</v>
      </c>
      <c r="L8805" s="1" t="s">
        <v>6884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7" t="n">
        <v>46219</v>
      </c>
      <c r="C8806" s="1" t="n">
        <v>11</v>
      </c>
      <c r="D8806" s="1" t="s">
        <v>3845</v>
      </c>
      <c r="E8806" s="1" t="n">
        <v>1612</v>
      </c>
      <c r="F8806" s="1" t="s">
        <v>225</v>
      </c>
      <c r="I8806" s="1" t="n">
        <v>2301161</v>
      </c>
      <c r="J8806" s="1" t="n">
        <v>31155</v>
      </c>
      <c r="K8806" s="1" t="n">
        <v>7891150061040</v>
      </c>
      <c r="L8806" s="1" t="s">
        <v>6086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7" t="n">
        <v>46219</v>
      </c>
      <c r="C8807" s="1" t="n">
        <v>11</v>
      </c>
      <c r="D8807" s="1" t="s">
        <v>3845</v>
      </c>
      <c r="E8807" s="1" t="n">
        <v>1612</v>
      </c>
      <c r="F8807" s="1" t="s">
        <v>225</v>
      </c>
      <c r="I8807" s="1" t="n">
        <v>2301161</v>
      </c>
      <c r="J8807" s="1" t="n">
        <v>31157</v>
      </c>
      <c r="K8807" s="1" t="n">
        <v>7891150061057</v>
      </c>
      <c r="L8807" s="1" t="s">
        <v>4536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7" t="n">
        <v>46219</v>
      </c>
      <c r="C8808" s="1" t="n">
        <v>11</v>
      </c>
      <c r="D8808" s="1" t="s">
        <v>3845</v>
      </c>
      <c r="E8808" s="1" t="n">
        <v>1612</v>
      </c>
      <c r="F8808" s="1" t="s">
        <v>225</v>
      </c>
      <c r="I8808" s="1" t="n">
        <v>2301161</v>
      </c>
      <c r="J8808" s="1" t="n">
        <v>33814</v>
      </c>
      <c r="K8808" s="1" t="n">
        <v>7891150061033</v>
      </c>
      <c r="L8808" s="1" t="s">
        <v>6885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7" t="n">
        <v>46219</v>
      </c>
      <c r="C8809" s="1" t="n">
        <v>11</v>
      </c>
      <c r="D8809" s="1" t="s">
        <v>3845</v>
      </c>
      <c r="E8809" s="1" t="n">
        <v>1612</v>
      </c>
      <c r="F8809" s="1" t="s">
        <v>225</v>
      </c>
      <c r="I8809" s="1" t="n">
        <v>2301161</v>
      </c>
      <c r="J8809" s="1" t="n">
        <v>35850</v>
      </c>
      <c r="K8809" s="1" t="n">
        <v>7891150077263</v>
      </c>
      <c r="L8809" s="1" t="s">
        <v>4538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7" t="n">
        <v>46219</v>
      </c>
      <c r="C8810" s="1" t="n">
        <v>11</v>
      </c>
      <c r="D8810" s="1" t="s">
        <v>3845</v>
      </c>
      <c r="E8810" s="1" t="n">
        <v>1612</v>
      </c>
      <c r="F8810" s="1" t="s">
        <v>225</v>
      </c>
      <c r="I8810" s="1" t="n">
        <v>2301161</v>
      </c>
      <c r="J8810" s="1" t="n">
        <v>63259</v>
      </c>
      <c r="K8810" s="1" t="n">
        <v>7891150094475</v>
      </c>
      <c r="L8810" s="1" t="s">
        <v>6886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7" t="n">
        <v>46219</v>
      </c>
      <c r="C8811" s="1" t="n">
        <v>11</v>
      </c>
      <c r="D8811" s="1" t="s">
        <v>3845</v>
      </c>
      <c r="E8811" s="1" t="n">
        <v>1612</v>
      </c>
      <c r="F8811" s="1" t="s">
        <v>225</v>
      </c>
      <c r="I8811" s="1" t="n">
        <v>2301161</v>
      </c>
      <c r="J8811" s="1" t="n">
        <v>80053</v>
      </c>
      <c r="K8811" s="1" t="n">
        <v>8721274701777</v>
      </c>
      <c r="L8811" s="1" t="s">
        <v>6887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7" t="n">
        <v>46219</v>
      </c>
      <c r="C8812" s="1" t="n">
        <v>11</v>
      </c>
      <c r="D8812" s="1" t="s">
        <v>3845</v>
      </c>
      <c r="E8812" s="1" t="n">
        <v>1612</v>
      </c>
      <c r="F8812" s="1" t="s">
        <v>225</v>
      </c>
      <c r="I8812" s="1" t="n">
        <v>2301161</v>
      </c>
      <c r="J8812" s="1" t="n">
        <v>80054</v>
      </c>
      <c r="K8812" s="1" t="n">
        <v>8721274701784</v>
      </c>
      <c r="L8812" s="1" t="s">
        <v>6888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7" t="n">
        <v>46219</v>
      </c>
      <c r="C8813" s="1" t="n">
        <v>11</v>
      </c>
      <c r="D8813" s="1" t="s">
        <v>3845</v>
      </c>
      <c r="E8813" s="1" t="n">
        <v>1636</v>
      </c>
      <c r="F8813" s="1" t="s">
        <v>91</v>
      </c>
      <c r="I8813" s="1" t="n">
        <v>3220224</v>
      </c>
      <c r="J8813" s="1" t="n">
        <v>20236</v>
      </c>
      <c r="K8813" s="1" t="n">
        <v>7896036096437</v>
      </c>
      <c r="L8813" s="1" t="s">
        <v>6889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7" t="n">
        <v>46219</v>
      </c>
      <c r="C8814" s="1" t="n">
        <v>11</v>
      </c>
      <c r="D8814" s="1" t="s">
        <v>3845</v>
      </c>
      <c r="E8814" s="1" t="n">
        <v>1636</v>
      </c>
      <c r="F8814" s="1" t="s">
        <v>91</v>
      </c>
      <c r="I8814" s="1" t="n">
        <v>3220224</v>
      </c>
      <c r="J8814" s="1" t="n">
        <v>102451</v>
      </c>
      <c r="K8814" s="1" t="n">
        <v>7896031232083</v>
      </c>
      <c r="L8814" s="1" t="s">
        <v>6890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7" t="n">
        <v>46219</v>
      </c>
      <c r="C8815" s="1" t="n">
        <v>11</v>
      </c>
      <c r="D8815" s="1" t="s">
        <v>3845</v>
      </c>
      <c r="E8815" s="1" t="n">
        <v>1636</v>
      </c>
      <c r="F8815" s="1" t="s">
        <v>91</v>
      </c>
      <c r="I8815" s="1" t="n">
        <v>3220224</v>
      </c>
      <c r="J8815" s="1" t="n">
        <v>18509</v>
      </c>
      <c r="K8815" s="1" t="n">
        <v>7896036094815</v>
      </c>
      <c r="L8815" s="1" t="s">
        <v>6891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7" t="n">
        <v>46219</v>
      </c>
      <c r="C8816" s="1" t="n">
        <v>11</v>
      </c>
      <c r="D8816" s="1" t="s">
        <v>3845</v>
      </c>
      <c r="E8816" s="1" t="n">
        <v>1636</v>
      </c>
      <c r="F8816" s="1" t="s">
        <v>91</v>
      </c>
      <c r="I8816" s="1" t="n">
        <v>3220224</v>
      </c>
      <c r="J8816" s="1" t="n">
        <v>30015</v>
      </c>
      <c r="K8816" s="1" t="n">
        <v>7896423420180</v>
      </c>
      <c r="L8816" s="1" t="s">
        <v>4615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7" t="n">
        <v>46219</v>
      </c>
      <c r="C8817" s="1" t="n">
        <v>11</v>
      </c>
      <c r="D8817" s="1" t="s">
        <v>3845</v>
      </c>
      <c r="E8817" s="1" t="n">
        <v>1636</v>
      </c>
      <c r="F8817" s="1" t="s">
        <v>91</v>
      </c>
      <c r="I8817" s="1" t="n">
        <v>3220224</v>
      </c>
      <c r="J8817" s="1" t="n">
        <v>37688</v>
      </c>
      <c r="K8817" s="1" t="n">
        <v>7896423481853</v>
      </c>
      <c r="L8817" s="1" t="s">
        <v>4619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7" t="n">
        <v>46219</v>
      </c>
      <c r="C8818" s="1" t="n">
        <v>11</v>
      </c>
      <c r="D8818" s="1" t="s">
        <v>3845</v>
      </c>
      <c r="E8818" s="1" t="n">
        <v>1636</v>
      </c>
      <c r="F8818" s="1" t="s">
        <v>91</v>
      </c>
      <c r="I8818" s="1" t="n">
        <v>3220224</v>
      </c>
      <c r="J8818" s="1" t="n">
        <v>50368</v>
      </c>
      <c r="K8818" s="1" t="n">
        <v>7896036099384</v>
      </c>
      <c r="L8818" s="1" t="s">
        <v>6892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7" t="n">
        <v>46219</v>
      </c>
      <c r="C8819" s="1" t="n">
        <v>11</v>
      </c>
      <c r="D8819" s="1" t="s">
        <v>3845</v>
      </c>
      <c r="E8819" s="1" t="n">
        <v>1636</v>
      </c>
      <c r="F8819" s="1" t="s">
        <v>91</v>
      </c>
      <c r="I8819" s="1" t="n">
        <v>3220224</v>
      </c>
      <c r="J8819" s="1" t="n">
        <v>55584</v>
      </c>
      <c r="K8819" s="1" t="n">
        <v>7896036000427</v>
      </c>
      <c r="L8819" s="1" t="s">
        <v>5648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7" t="n">
        <v>46219</v>
      </c>
      <c r="C8820" s="1" t="n">
        <v>11</v>
      </c>
      <c r="D8820" s="1" t="s">
        <v>3845</v>
      </c>
      <c r="E8820" s="1" t="n">
        <v>1636</v>
      </c>
      <c r="F8820" s="1" t="s">
        <v>91</v>
      </c>
      <c r="I8820" s="1" t="n">
        <v>3220224</v>
      </c>
      <c r="J8820" s="1" t="n">
        <v>57653</v>
      </c>
      <c r="K8820" s="1" t="n">
        <v>7896036000809</v>
      </c>
      <c r="L8820" s="1" t="s">
        <v>6893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7" t="n">
        <v>46219</v>
      </c>
      <c r="C8821" s="1" t="n">
        <v>11</v>
      </c>
      <c r="D8821" s="1" t="s">
        <v>3845</v>
      </c>
      <c r="E8821" s="1" t="n">
        <v>1636</v>
      </c>
      <c r="F8821" s="1" t="s">
        <v>91</v>
      </c>
      <c r="I8821" s="1" t="n">
        <v>3220224</v>
      </c>
      <c r="J8821" s="1" t="n">
        <v>66069</v>
      </c>
      <c r="K8821" s="1" t="n">
        <v>7896004010076</v>
      </c>
      <c r="L8821" s="1" t="s">
        <v>5650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7" t="n">
        <v>46219</v>
      </c>
      <c r="C8822" s="1" t="n">
        <v>11</v>
      </c>
      <c r="D8822" s="1" t="s">
        <v>3845</v>
      </c>
      <c r="E8822" s="1" t="n">
        <v>1636</v>
      </c>
      <c r="F8822" s="1" t="s">
        <v>91</v>
      </c>
      <c r="I8822" s="1" t="n">
        <v>3220224</v>
      </c>
      <c r="J8822" s="1" t="n">
        <v>67359</v>
      </c>
      <c r="K8822" s="1" t="n">
        <v>7891167831650</v>
      </c>
      <c r="L8822" s="1" t="s">
        <v>6894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7" t="n">
        <v>46219</v>
      </c>
      <c r="C8823" s="1" t="n">
        <v>11</v>
      </c>
      <c r="D8823" s="1" t="s">
        <v>3845</v>
      </c>
      <c r="E8823" s="1" t="n">
        <v>1636</v>
      </c>
      <c r="F8823" s="1" t="s">
        <v>91</v>
      </c>
      <c r="I8823" s="1" t="n">
        <v>3220224</v>
      </c>
      <c r="J8823" s="1" t="n">
        <v>67363</v>
      </c>
      <c r="K8823" s="1" t="n">
        <v>7891167831667</v>
      </c>
      <c r="L8823" s="1" t="s">
        <v>6895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7" t="n">
        <v>46219</v>
      </c>
      <c r="C8824" s="1" t="n">
        <v>11</v>
      </c>
      <c r="D8824" s="1" t="s">
        <v>3845</v>
      </c>
      <c r="E8824" s="1" t="n">
        <v>1636</v>
      </c>
      <c r="F8824" s="1" t="s">
        <v>91</v>
      </c>
      <c r="I8824" s="1" t="n">
        <v>3220224</v>
      </c>
      <c r="J8824" s="1" t="n">
        <v>71380</v>
      </c>
      <c r="K8824" s="1" t="n">
        <v>7896423488883</v>
      </c>
      <c r="L8824" s="1" t="s">
        <v>4626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7" t="n">
        <v>46219</v>
      </c>
      <c r="C8825" s="1" t="n">
        <v>11</v>
      </c>
      <c r="D8825" s="1" t="s">
        <v>3845</v>
      </c>
      <c r="E8825" s="1" t="n">
        <v>1636</v>
      </c>
      <c r="F8825" s="1" t="s">
        <v>91</v>
      </c>
      <c r="I8825" s="1" t="n">
        <v>3220224</v>
      </c>
      <c r="J8825" s="1" t="n">
        <v>74370</v>
      </c>
      <c r="K8825" s="1" t="n">
        <v>7896036001349</v>
      </c>
      <c r="L8825" s="1" t="s">
        <v>6896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7" t="n">
        <v>46219</v>
      </c>
      <c r="C8826" s="1" t="n">
        <v>11</v>
      </c>
      <c r="D8826" s="1" t="s">
        <v>3845</v>
      </c>
      <c r="E8826" s="1" t="n">
        <v>1636</v>
      </c>
      <c r="F8826" s="1" t="s">
        <v>91</v>
      </c>
      <c r="I8826" s="1" t="n">
        <v>3220224</v>
      </c>
      <c r="J8826" s="1" t="n">
        <v>75566</v>
      </c>
      <c r="K8826" s="1" t="n">
        <v>7896031230386</v>
      </c>
      <c r="L8826" s="1" t="s">
        <v>6897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7" t="n">
        <v>46219</v>
      </c>
      <c r="C8827" s="1" t="n">
        <v>11</v>
      </c>
      <c r="D8827" s="1" t="s">
        <v>3845</v>
      </c>
      <c r="E8827" s="1" t="n">
        <v>1636</v>
      </c>
      <c r="F8827" s="1" t="s">
        <v>91</v>
      </c>
      <c r="I8827" s="1" t="n">
        <v>3220224</v>
      </c>
      <c r="J8827" s="1" t="n">
        <v>80262</v>
      </c>
      <c r="K8827" s="1" t="n">
        <v>7896036001684</v>
      </c>
      <c r="L8827" s="1" t="s">
        <v>6898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7" t="n">
        <v>46219</v>
      </c>
      <c r="C8828" s="1" t="n">
        <v>22</v>
      </c>
      <c r="D8828" s="1" t="s">
        <v>3850</v>
      </c>
      <c r="E8828" s="1" t="n">
        <v>33</v>
      </c>
      <c r="F8828" s="1" t="s">
        <v>93</v>
      </c>
      <c r="I8828" s="1" t="n">
        <v>5306</v>
      </c>
      <c r="J8828" s="1" t="n">
        <v>100000</v>
      </c>
      <c r="K8828" s="1" t="n">
        <v>1</v>
      </c>
      <c r="L8828" s="1" t="s">
        <v>3851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7" t="n">
        <v>46219</v>
      </c>
      <c r="C8829" s="1" t="n">
        <v>22</v>
      </c>
      <c r="D8829" s="1" t="s">
        <v>3850</v>
      </c>
      <c r="E8829" s="1" t="n">
        <v>33</v>
      </c>
      <c r="F8829" s="1" t="s">
        <v>93</v>
      </c>
      <c r="I8829" s="1" t="n">
        <v>5306</v>
      </c>
      <c r="J8829" s="1" t="n">
        <v>100001</v>
      </c>
      <c r="K8829" s="1" t="n">
        <v>2</v>
      </c>
      <c r="L8829" s="1" t="s">
        <v>4138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7" t="n">
        <v>46219</v>
      </c>
      <c r="C8830" s="1" t="n">
        <v>22</v>
      </c>
      <c r="D8830" s="1" t="s">
        <v>3850</v>
      </c>
      <c r="E8830" s="1" t="n">
        <v>33</v>
      </c>
      <c r="F8830" s="1" t="s">
        <v>93</v>
      </c>
      <c r="I8830" s="1" t="n">
        <v>5306</v>
      </c>
      <c r="J8830" s="1" t="n">
        <v>100002</v>
      </c>
      <c r="K8830" s="1" t="n">
        <v>3</v>
      </c>
      <c r="L8830" s="1" t="s">
        <v>3872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7" t="n">
        <v>46219</v>
      </c>
      <c r="C8831" s="1" t="n">
        <v>22</v>
      </c>
      <c r="D8831" s="1" t="s">
        <v>3850</v>
      </c>
      <c r="E8831" s="1" t="n">
        <v>33</v>
      </c>
      <c r="F8831" s="1" t="s">
        <v>93</v>
      </c>
      <c r="I8831" s="1" t="n">
        <v>5306</v>
      </c>
      <c r="J8831" s="1" t="n">
        <v>100003</v>
      </c>
      <c r="K8831" s="1" t="n">
        <v>4</v>
      </c>
      <c r="L8831" s="1" t="s">
        <v>3873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7" t="n">
        <v>46219</v>
      </c>
      <c r="C8832" s="1" t="n">
        <v>22</v>
      </c>
      <c r="D8832" s="1" t="s">
        <v>3850</v>
      </c>
      <c r="E8832" s="1" t="n">
        <v>33</v>
      </c>
      <c r="F8832" s="1" t="s">
        <v>93</v>
      </c>
      <c r="I8832" s="1" t="n">
        <v>5306</v>
      </c>
      <c r="J8832" s="1" t="n">
        <v>100004</v>
      </c>
      <c r="K8832" s="1" t="n">
        <v>5</v>
      </c>
      <c r="L8832" s="1" t="s">
        <v>3852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7" t="n">
        <v>46219</v>
      </c>
      <c r="C8833" s="1" t="n">
        <v>22</v>
      </c>
      <c r="D8833" s="1" t="s">
        <v>3850</v>
      </c>
      <c r="E8833" s="1" t="n">
        <v>33</v>
      </c>
      <c r="F8833" s="1" t="s">
        <v>93</v>
      </c>
      <c r="I8833" s="1" t="n">
        <v>5306</v>
      </c>
      <c r="J8833" s="1" t="n">
        <v>100520</v>
      </c>
      <c r="K8833" s="1" t="n">
        <v>507</v>
      </c>
      <c r="L8833" s="1" t="s">
        <v>3868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7" t="n">
        <v>46219</v>
      </c>
      <c r="C8834" s="1" t="n">
        <v>22</v>
      </c>
      <c r="D8834" s="1" t="s">
        <v>3850</v>
      </c>
      <c r="E8834" s="1" t="n">
        <v>33</v>
      </c>
      <c r="F8834" s="1" t="s">
        <v>93</v>
      </c>
      <c r="I8834" s="1" t="n">
        <v>5306</v>
      </c>
      <c r="J8834" s="1" t="n">
        <v>110455</v>
      </c>
      <c r="K8834" s="1" t="n">
        <v>53212</v>
      </c>
      <c r="L8834" s="1" t="s">
        <v>3870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7" t="n">
        <v>46219</v>
      </c>
      <c r="C8835" s="1" t="n">
        <v>22</v>
      </c>
      <c r="D8835" s="1" t="s">
        <v>3850</v>
      </c>
      <c r="E8835" s="1" t="n">
        <v>33</v>
      </c>
      <c r="F8835" s="1" t="s">
        <v>93</v>
      </c>
      <c r="I8835" s="1" t="n">
        <v>5308</v>
      </c>
      <c r="J8835" s="1" t="n">
        <v>100000</v>
      </c>
      <c r="K8835" s="1" t="n">
        <v>1</v>
      </c>
      <c r="L8835" s="1" t="s">
        <v>3851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7" t="n">
        <v>46219</v>
      </c>
      <c r="C8836" s="1" t="n">
        <v>22</v>
      </c>
      <c r="D8836" s="1" t="s">
        <v>3850</v>
      </c>
      <c r="E8836" s="1" t="n">
        <v>33</v>
      </c>
      <c r="F8836" s="1" t="s">
        <v>93</v>
      </c>
      <c r="I8836" s="1" t="n">
        <v>5308</v>
      </c>
      <c r="J8836" s="1" t="n">
        <v>100006</v>
      </c>
      <c r="K8836" s="1" t="n">
        <v>7</v>
      </c>
      <c r="L8836" s="1" t="s">
        <v>3853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7" t="n">
        <v>46219</v>
      </c>
      <c r="C8837" s="1" t="n">
        <v>22</v>
      </c>
      <c r="D8837" s="1" t="s">
        <v>3850</v>
      </c>
      <c r="E8837" s="1" t="n">
        <v>33</v>
      </c>
      <c r="F8837" s="1" t="s">
        <v>93</v>
      </c>
      <c r="I8837" s="1" t="n">
        <v>5308</v>
      </c>
      <c r="J8837" s="1" t="n">
        <v>100007</v>
      </c>
      <c r="K8837" s="1" t="n">
        <v>8</v>
      </c>
      <c r="L8837" s="1" t="s">
        <v>3854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7" t="n">
        <v>46219</v>
      </c>
      <c r="C8838" s="1" t="n">
        <v>22</v>
      </c>
      <c r="D8838" s="1" t="s">
        <v>3850</v>
      </c>
      <c r="E8838" s="1" t="n">
        <v>33</v>
      </c>
      <c r="F8838" s="1" t="s">
        <v>93</v>
      </c>
      <c r="I8838" s="1" t="n">
        <v>5308</v>
      </c>
      <c r="J8838" s="1" t="n">
        <v>100008</v>
      </c>
      <c r="K8838" s="1" t="n">
        <v>9</v>
      </c>
      <c r="L8838" s="1" t="s">
        <v>3855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7" t="n">
        <v>46219</v>
      </c>
      <c r="C8839" s="1" t="n">
        <v>22</v>
      </c>
      <c r="D8839" s="1" t="s">
        <v>3850</v>
      </c>
      <c r="E8839" s="1" t="n">
        <v>33</v>
      </c>
      <c r="F8839" s="1" t="s">
        <v>93</v>
      </c>
      <c r="I8839" s="1" t="n">
        <v>5308</v>
      </c>
      <c r="J8839" s="1" t="n">
        <v>100011</v>
      </c>
      <c r="K8839" s="1" t="n">
        <v>12</v>
      </c>
      <c r="L8839" s="1" t="s">
        <v>3856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7" t="n">
        <v>46219</v>
      </c>
      <c r="C8840" s="1" t="n">
        <v>22</v>
      </c>
      <c r="D8840" s="1" t="s">
        <v>3850</v>
      </c>
      <c r="E8840" s="1" t="n">
        <v>33</v>
      </c>
      <c r="F8840" s="1" t="s">
        <v>93</v>
      </c>
      <c r="I8840" s="1" t="n">
        <v>5308</v>
      </c>
      <c r="J8840" s="1" t="n">
        <v>100012</v>
      </c>
      <c r="K8840" s="1" t="n">
        <v>13</v>
      </c>
      <c r="L8840" s="1" t="s">
        <v>3857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7" t="n">
        <v>46219</v>
      </c>
      <c r="C8841" s="1" t="n">
        <v>22</v>
      </c>
      <c r="D8841" s="1" t="s">
        <v>3850</v>
      </c>
      <c r="E8841" s="1" t="n">
        <v>33</v>
      </c>
      <c r="F8841" s="1" t="s">
        <v>93</v>
      </c>
      <c r="I8841" s="1" t="n">
        <v>5308</v>
      </c>
      <c r="J8841" s="1" t="n">
        <v>100013</v>
      </c>
      <c r="K8841" s="1" t="n">
        <v>14</v>
      </c>
      <c r="L8841" s="1" t="s">
        <v>3858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7" t="n">
        <v>46219</v>
      </c>
      <c r="C8842" s="1" t="n">
        <v>22</v>
      </c>
      <c r="D8842" s="1" t="s">
        <v>3850</v>
      </c>
      <c r="E8842" s="1" t="n">
        <v>33</v>
      </c>
      <c r="F8842" s="1" t="s">
        <v>93</v>
      </c>
      <c r="I8842" s="1" t="n">
        <v>5308</v>
      </c>
      <c r="J8842" s="1" t="n">
        <v>100014</v>
      </c>
      <c r="K8842" s="1" t="n">
        <v>15</v>
      </c>
      <c r="L8842" s="1" t="s">
        <v>3859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7" t="n">
        <v>46219</v>
      </c>
      <c r="C8843" s="1" t="n">
        <v>22</v>
      </c>
      <c r="D8843" s="1" t="s">
        <v>3850</v>
      </c>
      <c r="E8843" s="1" t="n">
        <v>33</v>
      </c>
      <c r="F8843" s="1" t="s">
        <v>93</v>
      </c>
      <c r="I8843" s="1" t="n">
        <v>5308</v>
      </c>
      <c r="J8843" s="1" t="n">
        <v>100015</v>
      </c>
      <c r="K8843" s="1" t="n">
        <v>16</v>
      </c>
      <c r="L8843" s="1" t="s">
        <v>3860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7" t="n">
        <v>46219</v>
      </c>
      <c r="C8844" s="1" t="n">
        <v>22</v>
      </c>
      <c r="D8844" s="1" t="s">
        <v>3850</v>
      </c>
      <c r="E8844" s="1" t="n">
        <v>33</v>
      </c>
      <c r="F8844" s="1" t="s">
        <v>93</v>
      </c>
      <c r="I8844" s="1" t="n">
        <v>5308</v>
      </c>
      <c r="J8844" s="1" t="n">
        <v>100016</v>
      </c>
      <c r="K8844" s="1" t="n">
        <v>17</v>
      </c>
      <c r="L8844" s="1" t="s">
        <v>3861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7" t="n">
        <v>46219</v>
      </c>
      <c r="C8845" s="1" t="n">
        <v>22</v>
      </c>
      <c r="D8845" s="1" t="s">
        <v>3850</v>
      </c>
      <c r="E8845" s="1" t="n">
        <v>33</v>
      </c>
      <c r="F8845" s="1" t="s">
        <v>93</v>
      </c>
      <c r="I8845" s="1" t="n">
        <v>5308</v>
      </c>
      <c r="J8845" s="1" t="n">
        <v>100017</v>
      </c>
      <c r="K8845" s="1" t="n">
        <v>18</v>
      </c>
      <c r="L8845" s="1" t="s">
        <v>3862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7" t="n">
        <v>46219</v>
      </c>
      <c r="C8846" s="1" t="n">
        <v>22</v>
      </c>
      <c r="D8846" s="1" t="s">
        <v>3850</v>
      </c>
      <c r="E8846" s="1" t="n">
        <v>33</v>
      </c>
      <c r="F8846" s="1" t="s">
        <v>93</v>
      </c>
      <c r="I8846" s="1" t="n">
        <v>5308</v>
      </c>
      <c r="J8846" s="1" t="n">
        <v>100019</v>
      </c>
      <c r="K8846" s="1" t="n">
        <v>20</v>
      </c>
      <c r="L8846" s="1" t="s">
        <v>3863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7" t="n">
        <v>46219</v>
      </c>
      <c r="C8847" s="1" t="n">
        <v>22</v>
      </c>
      <c r="D8847" s="1" t="s">
        <v>3850</v>
      </c>
      <c r="E8847" s="1" t="n">
        <v>33</v>
      </c>
      <c r="F8847" s="1" t="s">
        <v>93</v>
      </c>
      <c r="I8847" s="1" t="n">
        <v>5308</v>
      </c>
      <c r="J8847" s="1" t="n">
        <v>100020</v>
      </c>
      <c r="K8847" s="1" t="n">
        <v>21</v>
      </c>
      <c r="L8847" s="1" t="s">
        <v>3864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7" t="n">
        <v>46219</v>
      </c>
      <c r="C8848" s="1" t="n">
        <v>22</v>
      </c>
      <c r="D8848" s="1" t="s">
        <v>3850</v>
      </c>
      <c r="E8848" s="1" t="n">
        <v>33</v>
      </c>
      <c r="F8848" s="1" t="s">
        <v>93</v>
      </c>
      <c r="I8848" s="1" t="n">
        <v>5308</v>
      </c>
      <c r="J8848" s="1" t="n">
        <v>100053</v>
      </c>
      <c r="K8848" s="1" t="n">
        <v>54</v>
      </c>
      <c r="L8848" s="1" t="s">
        <v>3866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7" t="n">
        <v>46219</v>
      </c>
      <c r="C8849" s="1" t="n">
        <v>22</v>
      </c>
      <c r="D8849" s="1" t="s">
        <v>3850</v>
      </c>
      <c r="E8849" s="1" t="n">
        <v>33</v>
      </c>
      <c r="F8849" s="1" t="s">
        <v>93</v>
      </c>
      <c r="I8849" s="1" t="n">
        <v>5308</v>
      </c>
      <c r="J8849" s="1" t="n">
        <v>100638</v>
      </c>
      <c r="K8849" s="1" t="n">
        <v>508</v>
      </c>
      <c r="L8849" s="1" t="s">
        <v>3867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7" t="n">
        <v>46219</v>
      </c>
      <c r="C8850" s="1" t="n">
        <v>22</v>
      </c>
      <c r="D8850" s="1" t="s">
        <v>3850</v>
      </c>
      <c r="E8850" s="1" t="n">
        <v>33</v>
      </c>
      <c r="F8850" s="1" t="s">
        <v>93</v>
      </c>
      <c r="I8850" s="1" t="n">
        <v>5308</v>
      </c>
      <c r="J8850" s="1" t="n">
        <v>100520</v>
      </c>
      <c r="K8850" s="1" t="n">
        <v>507</v>
      </c>
      <c r="L8850" s="1" t="s">
        <v>3868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7" t="n">
        <v>46219</v>
      </c>
      <c r="C8851" s="1" t="n">
        <v>22</v>
      </c>
      <c r="D8851" s="1" t="s">
        <v>3850</v>
      </c>
      <c r="E8851" s="1" t="n">
        <v>33</v>
      </c>
      <c r="F8851" s="1" t="s">
        <v>93</v>
      </c>
      <c r="I8851" s="1" t="n">
        <v>5308</v>
      </c>
      <c r="J8851" s="1" t="n">
        <v>100319</v>
      </c>
      <c r="K8851" s="1" t="n">
        <v>73453</v>
      </c>
      <c r="L8851" s="1" t="s">
        <v>3869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7" t="n">
        <v>46219</v>
      </c>
      <c r="C8852" s="1" t="n">
        <v>22</v>
      </c>
      <c r="D8852" s="1" t="s">
        <v>3850</v>
      </c>
      <c r="E8852" s="1" t="n">
        <v>33</v>
      </c>
      <c r="F8852" s="1" t="s">
        <v>93</v>
      </c>
      <c r="I8852" s="1" t="n">
        <v>5308</v>
      </c>
      <c r="J8852" s="1" t="n">
        <v>110455</v>
      </c>
      <c r="K8852" s="1" t="n">
        <v>53212</v>
      </c>
      <c r="L8852" s="1" t="s">
        <v>3870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7" t="n">
        <v>46219</v>
      </c>
      <c r="C8853" s="1" t="n">
        <v>100</v>
      </c>
      <c r="D8853" s="1" t="s">
        <v>3877</v>
      </c>
      <c r="E8853" s="1" t="n">
        <v>33</v>
      </c>
      <c r="F8853" s="1" t="s">
        <v>93</v>
      </c>
      <c r="I8853" s="1" t="n">
        <v>1406995</v>
      </c>
      <c r="J8853" s="1" t="n">
        <v>100000</v>
      </c>
      <c r="K8853" s="1" t="n">
        <v>1</v>
      </c>
      <c r="L8853" s="1" t="s">
        <v>3851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7" t="n">
        <v>46219</v>
      </c>
      <c r="C8854" s="1" t="n">
        <v>100</v>
      </c>
      <c r="D8854" s="1" t="s">
        <v>3877</v>
      </c>
      <c r="E8854" s="1" t="n">
        <v>33</v>
      </c>
      <c r="F8854" s="1" t="s">
        <v>93</v>
      </c>
      <c r="I8854" s="1" t="n">
        <v>1406995</v>
      </c>
      <c r="J8854" s="1" t="n">
        <v>100001</v>
      </c>
      <c r="K8854" s="1" t="n">
        <v>2</v>
      </c>
      <c r="L8854" s="1" t="s">
        <v>4138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7" t="n">
        <v>46219</v>
      </c>
      <c r="C8855" s="1" t="n">
        <v>100</v>
      </c>
      <c r="D8855" s="1" t="s">
        <v>3877</v>
      </c>
      <c r="E8855" s="1" t="n">
        <v>33</v>
      </c>
      <c r="F8855" s="1" t="s">
        <v>93</v>
      </c>
      <c r="I8855" s="1" t="n">
        <v>1406995</v>
      </c>
      <c r="J8855" s="1" t="n">
        <v>100002</v>
      </c>
      <c r="K8855" s="1" t="n">
        <v>3</v>
      </c>
      <c r="L8855" s="1" t="s">
        <v>3872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7" t="n">
        <v>46219</v>
      </c>
      <c r="C8856" s="1" t="n">
        <v>100</v>
      </c>
      <c r="D8856" s="1" t="s">
        <v>3877</v>
      </c>
      <c r="E8856" s="1" t="n">
        <v>33</v>
      </c>
      <c r="F8856" s="1" t="s">
        <v>93</v>
      </c>
      <c r="I8856" s="1" t="n">
        <v>1406995</v>
      </c>
      <c r="J8856" s="1" t="n">
        <v>100003</v>
      </c>
      <c r="K8856" s="1" t="n">
        <v>4</v>
      </c>
      <c r="L8856" s="1" t="s">
        <v>3873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7" t="n">
        <v>46219</v>
      </c>
      <c r="C8857" s="1" t="n">
        <v>100</v>
      </c>
      <c r="D8857" s="1" t="s">
        <v>3877</v>
      </c>
      <c r="E8857" s="1" t="n">
        <v>33</v>
      </c>
      <c r="F8857" s="1" t="s">
        <v>93</v>
      </c>
      <c r="I8857" s="1" t="n">
        <v>1406995</v>
      </c>
      <c r="J8857" s="1" t="n">
        <v>100004</v>
      </c>
      <c r="K8857" s="1" t="n">
        <v>5</v>
      </c>
      <c r="L8857" s="1" t="s">
        <v>3852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7" t="n">
        <v>46219</v>
      </c>
      <c r="C8858" s="1" t="n">
        <v>100</v>
      </c>
      <c r="D8858" s="1" t="s">
        <v>3877</v>
      </c>
      <c r="E8858" s="1" t="n">
        <v>33</v>
      </c>
      <c r="F8858" s="1" t="s">
        <v>93</v>
      </c>
      <c r="I8858" s="1" t="n">
        <v>1406995</v>
      </c>
      <c r="J8858" s="1" t="n">
        <v>100520</v>
      </c>
      <c r="K8858" s="1" t="n">
        <v>507</v>
      </c>
      <c r="L8858" s="1" t="s">
        <v>3868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7" t="n">
        <v>46219</v>
      </c>
      <c r="C8859" s="1" t="n">
        <v>100</v>
      </c>
      <c r="D8859" s="1" t="s">
        <v>3877</v>
      </c>
      <c r="E8859" s="1" t="n">
        <v>33</v>
      </c>
      <c r="F8859" s="1" t="s">
        <v>93</v>
      </c>
      <c r="I8859" s="1" t="n">
        <v>1406995</v>
      </c>
      <c r="J8859" s="1" t="n">
        <v>110455</v>
      </c>
      <c r="K8859" s="1" t="n">
        <v>53212</v>
      </c>
      <c r="L8859" s="1" t="s">
        <v>3870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7" t="n">
        <v>46219</v>
      </c>
      <c r="C8860" s="1" t="n">
        <v>100</v>
      </c>
      <c r="D8860" s="1" t="s">
        <v>3877</v>
      </c>
      <c r="E8860" s="1" t="n">
        <v>33</v>
      </c>
      <c r="F8860" s="1" t="s">
        <v>93</v>
      </c>
      <c r="I8860" s="1" t="n">
        <v>1406998</v>
      </c>
      <c r="J8860" s="1" t="n">
        <v>100000</v>
      </c>
      <c r="K8860" s="1" t="n">
        <v>1</v>
      </c>
      <c r="L8860" s="1" t="s">
        <v>3851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7" t="n">
        <v>46219</v>
      </c>
      <c r="C8861" s="1" t="n">
        <v>100</v>
      </c>
      <c r="D8861" s="1" t="s">
        <v>3877</v>
      </c>
      <c r="E8861" s="1" t="n">
        <v>33</v>
      </c>
      <c r="F8861" s="1" t="s">
        <v>93</v>
      </c>
      <c r="I8861" s="1" t="n">
        <v>1406998</v>
      </c>
      <c r="J8861" s="1" t="n">
        <v>100006</v>
      </c>
      <c r="K8861" s="1" t="n">
        <v>7</v>
      </c>
      <c r="L8861" s="1" t="s">
        <v>3853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7" t="n">
        <v>46219</v>
      </c>
      <c r="C8862" s="1" t="n">
        <v>100</v>
      </c>
      <c r="D8862" s="1" t="s">
        <v>3877</v>
      </c>
      <c r="E8862" s="1" t="n">
        <v>33</v>
      </c>
      <c r="F8862" s="1" t="s">
        <v>93</v>
      </c>
      <c r="I8862" s="1" t="n">
        <v>1406998</v>
      </c>
      <c r="J8862" s="1" t="n">
        <v>100007</v>
      </c>
      <c r="K8862" s="1" t="n">
        <v>8</v>
      </c>
      <c r="L8862" s="1" t="s">
        <v>3854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7" t="n">
        <v>46219</v>
      </c>
      <c r="C8863" s="1" t="n">
        <v>100</v>
      </c>
      <c r="D8863" s="1" t="s">
        <v>3877</v>
      </c>
      <c r="E8863" s="1" t="n">
        <v>33</v>
      </c>
      <c r="F8863" s="1" t="s">
        <v>93</v>
      </c>
      <c r="I8863" s="1" t="n">
        <v>1406998</v>
      </c>
      <c r="J8863" s="1" t="n">
        <v>100008</v>
      </c>
      <c r="K8863" s="1" t="n">
        <v>9</v>
      </c>
      <c r="L8863" s="1" t="s">
        <v>3855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7" t="n">
        <v>46219</v>
      </c>
      <c r="C8864" s="1" t="n">
        <v>100</v>
      </c>
      <c r="D8864" s="1" t="s">
        <v>3877</v>
      </c>
      <c r="E8864" s="1" t="n">
        <v>33</v>
      </c>
      <c r="F8864" s="1" t="s">
        <v>93</v>
      </c>
      <c r="I8864" s="1" t="n">
        <v>1406998</v>
      </c>
      <c r="J8864" s="1" t="n">
        <v>100011</v>
      </c>
      <c r="K8864" s="1" t="n">
        <v>12</v>
      </c>
      <c r="L8864" s="1" t="s">
        <v>3856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7" t="n">
        <v>46219</v>
      </c>
      <c r="C8865" s="1" t="n">
        <v>100</v>
      </c>
      <c r="D8865" s="1" t="s">
        <v>3877</v>
      </c>
      <c r="E8865" s="1" t="n">
        <v>33</v>
      </c>
      <c r="F8865" s="1" t="s">
        <v>93</v>
      </c>
      <c r="I8865" s="1" t="n">
        <v>1406998</v>
      </c>
      <c r="J8865" s="1" t="n">
        <v>100012</v>
      </c>
      <c r="K8865" s="1" t="n">
        <v>13</v>
      </c>
      <c r="L8865" s="1" t="s">
        <v>3857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7" t="n">
        <v>46219</v>
      </c>
      <c r="C8866" s="1" t="n">
        <v>100</v>
      </c>
      <c r="D8866" s="1" t="s">
        <v>3877</v>
      </c>
      <c r="E8866" s="1" t="n">
        <v>33</v>
      </c>
      <c r="F8866" s="1" t="s">
        <v>93</v>
      </c>
      <c r="I8866" s="1" t="n">
        <v>1406998</v>
      </c>
      <c r="J8866" s="1" t="n">
        <v>100013</v>
      </c>
      <c r="K8866" s="1" t="n">
        <v>14</v>
      </c>
      <c r="L8866" s="1" t="s">
        <v>3858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7" t="n">
        <v>46219</v>
      </c>
      <c r="C8867" s="1" t="n">
        <v>100</v>
      </c>
      <c r="D8867" s="1" t="s">
        <v>3877</v>
      </c>
      <c r="E8867" s="1" t="n">
        <v>33</v>
      </c>
      <c r="F8867" s="1" t="s">
        <v>93</v>
      </c>
      <c r="I8867" s="1" t="n">
        <v>1406998</v>
      </c>
      <c r="J8867" s="1" t="n">
        <v>100014</v>
      </c>
      <c r="K8867" s="1" t="n">
        <v>15</v>
      </c>
      <c r="L8867" s="1" t="s">
        <v>3859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7" t="n">
        <v>46219</v>
      </c>
      <c r="C8868" s="1" t="n">
        <v>100</v>
      </c>
      <c r="D8868" s="1" t="s">
        <v>3877</v>
      </c>
      <c r="E8868" s="1" t="n">
        <v>33</v>
      </c>
      <c r="F8868" s="1" t="s">
        <v>93</v>
      </c>
      <c r="I8868" s="1" t="n">
        <v>1406998</v>
      </c>
      <c r="J8868" s="1" t="n">
        <v>100015</v>
      </c>
      <c r="K8868" s="1" t="n">
        <v>16</v>
      </c>
      <c r="L8868" s="1" t="s">
        <v>3860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7" t="n">
        <v>46219</v>
      </c>
      <c r="C8869" s="1" t="n">
        <v>100</v>
      </c>
      <c r="D8869" s="1" t="s">
        <v>3877</v>
      </c>
      <c r="E8869" s="1" t="n">
        <v>33</v>
      </c>
      <c r="F8869" s="1" t="s">
        <v>93</v>
      </c>
      <c r="I8869" s="1" t="n">
        <v>1406998</v>
      </c>
      <c r="J8869" s="1" t="n">
        <v>100016</v>
      </c>
      <c r="K8869" s="1" t="n">
        <v>17</v>
      </c>
      <c r="L8869" s="1" t="s">
        <v>3861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7" t="n">
        <v>46219</v>
      </c>
      <c r="C8870" s="1" t="n">
        <v>100</v>
      </c>
      <c r="D8870" s="1" t="s">
        <v>3877</v>
      </c>
      <c r="E8870" s="1" t="n">
        <v>33</v>
      </c>
      <c r="F8870" s="1" t="s">
        <v>93</v>
      </c>
      <c r="I8870" s="1" t="n">
        <v>1406998</v>
      </c>
      <c r="J8870" s="1" t="n">
        <v>100017</v>
      </c>
      <c r="K8870" s="1" t="n">
        <v>18</v>
      </c>
      <c r="L8870" s="1" t="s">
        <v>3862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7" t="n">
        <v>46219</v>
      </c>
      <c r="C8871" s="1" t="n">
        <v>100</v>
      </c>
      <c r="D8871" s="1" t="s">
        <v>3877</v>
      </c>
      <c r="E8871" s="1" t="n">
        <v>33</v>
      </c>
      <c r="F8871" s="1" t="s">
        <v>93</v>
      </c>
      <c r="I8871" s="1" t="n">
        <v>1406998</v>
      </c>
      <c r="J8871" s="1" t="n">
        <v>100019</v>
      </c>
      <c r="K8871" s="1" t="n">
        <v>20</v>
      </c>
      <c r="L8871" s="1" t="s">
        <v>3863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7" t="n">
        <v>46219</v>
      </c>
      <c r="C8872" s="1" t="n">
        <v>100</v>
      </c>
      <c r="D8872" s="1" t="s">
        <v>3877</v>
      </c>
      <c r="E8872" s="1" t="n">
        <v>33</v>
      </c>
      <c r="F8872" s="1" t="s">
        <v>93</v>
      </c>
      <c r="I8872" s="1" t="n">
        <v>1406998</v>
      </c>
      <c r="J8872" s="1" t="n">
        <v>100020</v>
      </c>
      <c r="K8872" s="1" t="n">
        <v>21</v>
      </c>
      <c r="L8872" s="1" t="s">
        <v>3864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7" t="n">
        <v>46219</v>
      </c>
      <c r="C8873" s="1" t="n">
        <v>100</v>
      </c>
      <c r="D8873" s="1" t="s">
        <v>3877</v>
      </c>
      <c r="E8873" s="1" t="n">
        <v>33</v>
      </c>
      <c r="F8873" s="1" t="s">
        <v>93</v>
      </c>
      <c r="I8873" s="1" t="n">
        <v>1406998</v>
      </c>
      <c r="J8873" s="1" t="n">
        <v>100053</v>
      </c>
      <c r="K8873" s="1" t="n">
        <v>54</v>
      </c>
      <c r="L8873" s="1" t="s">
        <v>3866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7" t="n">
        <v>46219</v>
      </c>
      <c r="C8874" s="1" t="n">
        <v>100</v>
      </c>
      <c r="D8874" s="1" t="s">
        <v>3877</v>
      </c>
      <c r="E8874" s="1" t="n">
        <v>33</v>
      </c>
      <c r="F8874" s="1" t="s">
        <v>93</v>
      </c>
      <c r="I8874" s="1" t="n">
        <v>1406998</v>
      </c>
      <c r="J8874" s="1" t="n">
        <v>100638</v>
      </c>
      <c r="K8874" s="1" t="n">
        <v>508</v>
      </c>
      <c r="L8874" s="1" t="s">
        <v>3867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7" t="n">
        <v>46219</v>
      </c>
      <c r="C8875" s="1" t="n">
        <v>100</v>
      </c>
      <c r="D8875" s="1" t="s">
        <v>3877</v>
      </c>
      <c r="E8875" s="1" t="n">
        <v>33</v>
      </c>
      <c r="F8875" s="1" t="s">
        <v>93</v>
      </c>
      <c r="I8875" s="1" t="n">
        <v>1406998</v>
      </c>
      <c r="J8875" s="1" t="n">
        <v>100520</v>
      </c>
      <c r="K8875" s="1" t="n">
        <v>507</v>
      </c>
      <c r="L8875" s="1" t="s">
        <v>3868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7" t="n">
        <v>46219</v>
      </c>
      <c r="C8876" s="1" t="n">
        <v>100</v>
      </c>
      <c r="D8876" s="1" t="s">
        <v>3877</v>
      </c>
      <c r="E8876" s="1" t="n">
        <v>33</v>
      </c>
      <c r="F8876" s="1" t="s">
        <v>93</v>
      </c>
      <c r="I8876" s="1" t="n">
        <v>1406998</v>
      </c>
      <c r="J8876" s="1" t="n">
        <v>100319</v>
      </c>
      <c r="K8876" s="1" t="n">
        <v>73453</v>
      </c>
      <c r="L8876" s="1" t="s">
        <v>3869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7" t="n">
        <v>46219</v>
      </c>
      <c r="C8877" s="1" t="n">
        <v>100</v>
      </c>
      <c r="D8877" s="1" t="s">
        <v>3877</v>
      </c>
      <c r="E8877" s="1" t="n">
        <v>33</v>
      </c>
      <c r="F8877" s="1" t="s">
        <v>93</v>
      </c>
      <c r="I8877" s="1" t="n">
        <v>1406998</v>
      </c>
      <c r="J8877" s="1" t="n">
        <v>110455</v>
      </c>
      <c r="K8877" s="1" t="n">
        <v>53212</v>
      </c>
      <c r="L8877" s="1" t="s">
        <v>3870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7" t="n">
        <v>46219</v>
      </c>
      <c r="C8878" s="1" t="n">
        <v>171</v>
      </c>
      <c r="D8878" s="1" t="s">
        <v>3878</v>
      </c>
      <c r="E8878" s="1" t="n">
        <v>1705</v>
      </c>
      <c r="F8878" s="1" t="s">
        <v>173</v>
      </c>
      <c r="I8878" s="1" t="n">
        <v>1884939</v>
      </c>
      <c r="J8878" s="1" t="n">
        <v>81446</v>
      </c>
      <c r="K8878" s="1" t="n">
        <v>814478</v>
      </c>
      <c r="L8878" s="1" t="s">
        <v>6899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7" t="n">
        <v>46219</v>
      </c>
      <c r="C8879" s="1" t="n">
        <v>171</v>
      </c>
      <c r="D8879" s="1" t="s">
        <v>3878</v>
      </c>
      <c r="E8879" s="1" t="n">
        <v>1705</v>
      </c>
      <c r="F8879" s="1" t="s">
        <v>173</v>
      </c>
      <c r="I8879" s="1" t="n">
        <v>1885313</v>
      </c>
      <c r="J8879" s="1" t="n">
        <v>81446</v>
      </c>
      <c r="K8879" s="1" t="n">
        <v>814478</v>
      </c>
      <c r="L8879" s="1" t="s">
        <v>6899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7" t="n">
        <v>46219</v>
      </c>
      <c r="C8880" s="1" t="n">
        <v>172</v>
      </c>
      <c r="D8880" s="1" t="s">
        <v>5274</v>
      </c>
      <c r="E8880" s="1" t="n">
        <v>1612</v>
      </c>
      <c r="F8880" s="1" t="s">
        <v>225</v>
      </c>
      <c r="I8880" s="1" t="n">
        <v>2301160</v>
      </c>
      <c r="J8880" s="1" t="n">
        <v>31157</v>
      </c>
      <c r="K8880" s="1" t="n">
        <v>7891150061057</v>
      </c>
      <c r="L8880" s="1" t="s">
        <v>4536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7" t="n">
        <v>46220</v>
      </c>
      <c r="C8881" s="1" t="n">
        <v>1</v>
      </c>
      <c r="D8881" s="1" t="s">
        <v>3781</v>
      </c>
      <c r="E8881" s="1" t="n">
        <v>10096</v>
      </c>
      <c r="F8881" s="1" t="s">
        <v>1716</v>
      </c>
      <c r="I8881" s="1" t="n">
        <v>1</v>
      </c>
      <c r="J8881" s="1" t="n">
        <v>61580</v>
      </c>
      <c r="K8881" s="1" t="n">
        <v>2258157</v>
      </c>
      <c r="L8881" s="1" t="s">
        <v>3816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7" t="n">
        <v>46220</v>
      </c>
      <c r="C8882" s="1" t="n">
        <v>1</v>
      </c>
      <c r="D8882" s="1" t="s">
        <v>3781</v>
      </c>
      <c r="E8882" s="1" t="n">
        <v>10096</v>
      </c>
      <c r="F8882" s="1" t="s">
        <v>1716</v>
      </c>
      <c r="I8882" s="1" t="n">
        <v>1</v>
      </c>
      <c r="J8882" s="1" t="n">
        <v>61597</v>
      </c>
      <c r="K8882" s="1" t="n">
        <v>2258188</v>
      </c>
      <c r="L8882" s="1" t="s">
        <v>3817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7" t="n">
        <v>46220</v>
      </c>
      <c r="C8883" s="1" t="n">
        <v>1</v>
      </c>
      <c r="D8883" s="1" t="s">
        <v>3781</v>
      </c>
      <c r="E8883" s="1" t="n">
        <v>10096</v>
      </c>
      <c r="F8883" s="1" t="s">
        <v>1716</v>
      </c>
      <c r="I8883" s="1" t="n">
        <v>24</v>
      </c>
      <c r="J8883" s="1" t="n">
        <v>61580</v>
      </c>
      <c r="K8883" s="1" t="n">
        <v>2258157</v>
      </c>
      <c r="L8883" s="1" t="s">
        <v>3816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7" t="n">
        <v>46220</v>
      </c>
      <c r="C8884" s="1" t="n">
        <v>1</v>
      </c>
      <c r="D8884" s="1" t="s">
        <v>3781</v>
      </c>
      <c r="E8884" s="1" t="n">
        <v>10096</v>
      </c>
      <c r="F8884" s="1" t="s">
        <v>1716</v>
      </c>
      <c r="I8884" s="1" t="n">
        <v>25</v>
      </c>
      <c r="J8884" s="1" t="n">
        <v>61580</v>
      </c>
      <c r="K8884" s="1" t="n">
        <v>2258157</v>
      </c>
      <c r="L8884" s="1" t="s">
        <v>3816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7" t="n">
        <v>46220</v>
      </c>
      <c r="C8885" s="1" t="n">
        <v>1</v>
      </c>
      <c r="D8885" s="1" t="s">
        <v>3781</v>
      </c>
      <c r="E8885" s="1" t="n">
        <v>10096</v>
      </c>
      <c r="F8885" s="1" t="s">
        <v>1716</v>
      </c>
      <c r="I8885" s="1" t="n">
        <v>25</v>
      </c>
      <c r="J8885" s="1" t="n">
        <v>61597</v>
      </c>
      <c r="K8885" s="1" t="n">
        <v>2258188</v>
      </c>
      <c r="L8885" s="1" t="s">
        <v>3817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7" t="n">
        <v>46220</v>
      </c>
      <c r="C8886" s="1" t="n">
        <v>1</v>
      </c>
      <c r="D8886" s="1" t="s">
        <v>3781</v>
      </c>
      <c r="E8886" s="1" t="n">
        <v>10096</v>
      </c>
      <c r="F8886" s="1" t="s">
        <v>1716</v>
      </c>
      <c r="I8886" s="1" t="n">
        <v>26</v>
      </c>
      <c r="J8886" s="1" t="n">
        <v>61580</v>
      </c>
      <c r="K8886" s="1" t="n">
        <v>2258157</v>
      </c>
      <c r="L8886" s="1" t="s">
        <v>3816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7" t="n">
        <v>46220</v>
      </c>
      <c r="C8887" s="1" t="n">
        <v>1</v>
      </c>
      <c r="D8887" s="1" t="s">
        <v>3781</v>
      </c>
      <c r="E8887" s="1" t="n">
        <v>10096</v>
      </c>
      <c r="F8887" s="1" t="s">
        <v>1716</v>
      </c>
      <c r="I8887" s="1" t="n">
        <v>26</v>
      </c>
      <c r="J8887" s="1" t="n">
        <v>61597</v>
      </c>
      <c r="K8887" s="1" t="n">
        <v>2258188</v>
      </c>
      <c r="L8887" s="1" t="s">
        <v>3817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7" t="n">
        <v>46220</v>
      </c>
      <c r="C8888" s="1" t="n">
        <v>1</v>
      </c>
      <c r="D8888" s="1" t="s">
        <v>3781</v>
      </c>
      <c r="E8888" s="1" t="n">
        <v>10096</v>
      </c>
      <c r="F8888" s="1" t="s">
        <v>1716</v>
      </c>
      <c r="I8888" s="1" t="n">
        <v>27</v>
      </c>
      <c r="J8888" s="1" t="n">
        <v>61580</v>
      </c>
      <c r="K8888" s="1" t="n">
        <v>2258157</v>
      </c>
      <c r="L8888" s="1" t="s">
        <v>3816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7" t="n">
        <v>46220</v>
      </c>
      <c r="C8889" s="1" t="n">
        <v>1</v>
      </c>
      <c r="D8889" s="1" t="s">
        <v>3781</v>
      </c>
      <c r="E8889" s="1" t="n">
        <v>10096</v>
      </c>
      <c r="F8889" s="1" t="s">
        <v>1716</v>
      </c>
      <c r="I8889" s="1" t="n">
        <v>28</v>
      </c>
      <c r="J8889" s="1" t="n">
        <v>61580</v>
      </c>
      <c r="K8889" s="1" t="n">
        <v>2258157</v>
      </c>
      <c r="L8889" s="1" t="s">
        <v>3816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7" t="n">
        <v>46220</v>
      </c>
      <c r="C8890" s="1" t="n">
        <v>1</v>
      </c>
      <c r="D8890" s="1" t="s">
        <v>3781</v>
      </c>
      <c r="E8890" s="1" t="n">
        <v>10096</v>
      </c>
      <c r="F8890" s="1" t="s">
        <v>1716</v>
      </c>
      <c r="I8890" s="1" t="n">
        <v>28</v>
      </c>
      <c r="J8890" s="1" t="n">
        <v>61597</v>
      </c>
      <c r="K8890" s="1" t="n">
        <v>2258188</v>
      </c>
      <c r="L8890" s="1" t="s">
        <v>3817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7" t="n">
        <v>46220</v>
      </c>
      <c r="C8891" s="1" t="n">
        <v>1</v>
      </c>
      <c r="D8891" s="1" t="s">
        <v>3781</v>
      </c>
      <c r="E8891" s="1" t="n">
        <v>10096</v>
      </c>
      <c r="F8891" s="1" t="s">
        <v>1716</v>
      </c>
      <c r="I8891" s="1" t="n">
        <v>29</v>
      </c>
      <c r="J8891" s="1" t="n">
        <v>61580</v>
      </c>
      <c r="K8891" s="1" t="n">
        <v>2258157</v>
      </c>
      <c r="L8891" s="1" t="s">
        <v>3816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7" t="n">
        <v>46220</v>
      </c>
      <c r="C8892" s="1" t="n">
        <v>1</v>
      </c>
      <c r="D8892" s="1" t="s">
        <v>3781</v>
      </c>
      <c r="E8892" s="1" t="n">
        <v>10096</v>
      </c>
      <c r="F8892" s="1" t="s">
        <v>1716</v>
      </c>
      <c r="I8892" s="1" t="n">
        <v>30</v>
      </c>
      <c r="J8892" s="1" t="n">
        <v>61580</v>
      </c>
      <c r="K8892" s="1" t="n">
        <v>2258157</v>
      </c>
      <c r="L8892" s="1" t="s">
        <v>3816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7" t="n">
        <v>46220</v>
      </c>
      <c r="C8893" s="1" t="n">
        <v>1</v>
      </c>
      <c r="D8893" s="1" t="s">
        <v>3781</v>
      </c>
      <c r="E8893" s="1" t="n">
        <v>10096</v>
      </c>
      <c r="F8893" s="1" t="s">
        <v>1716</v>
      </c>
      <c r="I8893" s="1" t="n">
        <v>30</v>
      </c>
      <c r="J8893" s="1" t="n">
        <v>61597</v>
      </c>
      <c r="K8893" s="1" t="n">
        <v>2258188</v>
      </c>
      <c r="L8893" s="1" t="s">
        <v>3817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7" t="n">
        <v>46220</v>
      </c>
      <c r="C8894" s="1" t="n">
        <v>1</v>
      </c>
      <c r="D8894" s="1" t="s">
        <v>3781</v>
      </c>
      <c r="E8894" s="1" t="n">
        <v>10096</v>
      </c>
      <c r="F8894" s="1" t="s">
        <v>1716</v>
      </c>
      <c r="I8894" s="1" t="n">
        <v>31</v>
      </c>
      <c r="J8894" s="1" t="n">
        <v>61580</v>
      </c>
      <c r="K8894" s="1" t="n">
        <v>2258157</v>
      </c>
      <c r="L8894" s="1" t="s">
        <v>3816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7" t="n">
        <v>46220</v>
      </c>
      <c r="C8895" s="1" t="n">
        <v>1</v>
      </c>
      <c r="D8895" s="1" t="s">
        <v>3781</v>
      </c>
      <c r="E8895" s="1" t="n">
        <v>10096</v>
      </c>
      <c r="F8895" s="1" t="s">
        <v>1716</v>
      </c>
      <c r="I8895" s="1" t="n">
        <v>31</v>
      </c>
      <c r="J8895" s="1" t="n">
        <v>61597</v>
      </c>
      <c r="K8895" s="1" t="n">
        <v>2258188</v>
      </c>
      <c r="L8895" s="1" t="s">
        <v>3817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7" t="n">
        <v>46220</v>
      </c>
      <c r="C8896" s="1" t="n">
        <v>1</v>
      </c>
      <c r="D8896" s="1" t="s">
        <v>3781</v>
      </c>
      <c r="E8896" s="1" t="n">
        <v>10096</v>
      </c>
      <c r="F8896" s="1" t="s">
        <v>1716</v>
      </c>
      <c r="I8896" s="1" t="n">
        <v>32</v>
      </c>
      <c r="J8896" s="1" t="n">
        <v>61580</v>
      </c>
      <c r="K8896" s="1" t="n">
        <v>2258157</v>
      </c>
      <c r="L8896" s="1" t="s">
        <v>3816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7" t="n">
        <v>46220</v>
      </c>
      <c r="C8897" s="1" t="n">
        <v>1</v>
      </c>
      <c r="D8897" s="1" t="s">
        <v>3781</v>
      </c>
      <c r="E8897" s="1" t="n">
        <v>10096</v>
      </c>
      <c r="F8897" s="1" t="s">
        <v>1716</v>
      </c>
      <c r="I8897" s="1" t="n">
        <v>32</v>
      </c>
      <c r="J8897" s="1" t="n">
        <v>61597</v>
      </c>
      <c r="K8897" s="1" t="n">
        <v>2258188</v>
      </c>
      <c r="L8897" s="1" t="s">
        <v>3817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7" t="n">
        <v>46220</v>
      </c>
      <c r="C8898" s="1" t="n">
        <v>1</v>
      </c>
      <c r="D8898" s="1" t="s">
        <v>3781</v>
      </c>
      <c r="E8898" s="1" t="n">
        <v>10096</v>
      </c>
      <c r="F8898" s="1" t="s">
        <v>1716</v>
      </c>
      <c r="I8898" s="1" t="n">
        <v>33</v>
      </c>
      <c r="J8898" s="1" t="n">
        <v>61580</v>
      </c>
      <c r="K8898" s="1" t="n">
        <v>2258157</v>
      </c>
      <c r="L8898" s="1" t="s">
        <v>3816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7" t="n">
        <v>46220</v>
      </c>
      <c r="C8899" s="1" t="n">
        <v>1</v>
      </c>
      <c r="D8899" s="1" t="s">
        <v>3781</v>
      </c>
      <c r="E8899" s="1" t="n">
        <v>10035</v>
      </c>
      <c r="F8899" s="1" t="s">
        <v>376</v>
      </c>
      <c r="I8899" s="1" t="n">
        <v>363</v>
      </c>
      <c r="J8899" s="1" t="n">
        <v>38652</v>
      </c>
      <c r="K8899" s="1" t="n">
        <v>7898994684220</v>
      </c>
      <c r="L8899" s="1" t="s">
        <v>4145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7" t="n">
        <v>46220</v>
      </c>
      <c r="C8900" s="1" t="n">
        <v>1</v>
      </c>
      <c r="D8900" s="1" t="s">
        <v>3781</v>
      </c>
      <c r="E8900" s="1" t="n">
        <v>978</v>
      </c>
      <c r="F8900" s="1" t="s">
        <v>118</v>
      </c>
      <c r="I8900" s="1" t="n">
        <v>375</v>
      </c>
      <c r="J8900" s="1" t="n">
        <v>61368</v>
      </c>
      <c r="K8900" s="1" t="n">
        <v>2257907</v>
      </c>
      <c r="L8900" s="1" t="s">
        <v>3782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7" t="n">
        <v>46220</v>
      </c>
      <c r="C8901" s="1" t="n">
        <v>1</v>
      </c>
      <c r="D8901" s="1" t="s">
        <v>3781</v>
      </c>
      <c r="E8901" s="1" t="n">
        <v>978</v>
      </c>
      <c r="F8901" s="1" t="s">
        <v>118</v>
      </c>
      <c r="I8901" s="1" t="n">
        <v>375</v>
      </c>
      <c r="J8901" s="1" t="n">
        <v>61378</v>
      </c>
      <c r="K8901" s="1" t="n">
        <v>2257914</v>
      </c>
      <c r="L8901" s="1" t="s">
        <v>3783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7" t="n">
        <v>46220</v>
      </c>
      <c r="C8902" s="1" t="n">
        <v>1</v>
      </c>
      <c r="D8902" s="1" t="s">
        <v>3781</v>
      </c>
      <c r="E8902" s="1" t="n">
        <v>978</v>
      </c>
      <c r="F8902" s="1" t="s">
        <v>118</v>
      </c>
      <c r="I8902" s="1" t="n">
        <v>375</v>
      </c>
      <c r="J8902" s="1" t="n">
        <v>61379</v>
      </c>
      <c r="K8902" s="1" t="n">
        <v>2257921</v>
      </c>
      <c r="L8902" s="1" t="s">
        <v>3784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7" t="n">
        <v>46220</v>
      </c>
      <c r="C8903" s="1" t="n">
        <v>1</v>
      </c>
      <c r="D8903" s="1" t="s">
        <v>3781</v>
      </c>
      <c r="E8903" s="1" t="n">
        <v>1615</v>
      </c>
      <c r="F8903" s="1" t="s">
        <v>253</v>
      </c>
      <c r="I8903" s="1" t="n">
        <v>14888</v>
      </c>
      <c r="J8903" s="1" t="n">
        <v>100101</v>
      </c>
      <c r="K8903" s="1" t="n">
        <v>102</v>
      </c>
      <c r="L8903" s="1" t="s">
        <v>4153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7" t="n">
        <v>46220</v>
      </c>
      <c r="C8904" s="1" t="n">
        <v>1</v>
      </c>
      <c r="D8904" s="1" t="s">
        <v>3781</v>
      </c>
      <c r="E8904" s="1" t="n">
        <v>1615</v>
      </c>
      <c r="F8904" s="1" t="s">
        <v>253</v>
      </c>
      <c r="I8904" s="1" t="n">
        <v>14888</v>
      </c>
      <c r="J8904" s="1" t="n">
        <v>100114</v>
      </c>
      <c r="K8904" s="1" t="n">
        <v>115</v>
      </c>
      <c r="L8904" s="1" t="s">
        <v>4154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7" t="n">
        <v>46220</v>
      </c>
      <c r="C8905" s="1" t="n">
        <v>1</v>
      </c>
      <c r="D8905" s="1" t="s">
        <v>3781</v>
      </c>
      <c r="E8905" s="1" t="n">
        <v>1615</v>
      </c>
      <c r="F8905" s="1" t="s">
        <v>253</v>
      </c>
      <c r="I8905" s="1" t="n">
        <v>14888</v>
      </c>
      <c r="J8905" s="1" t="n">
        <v>100119</v>
      </c>
      <c r="K8905" s="1" t="n">
        <v>120</v>
      </c>
      <c r="L8905" s="1" t="s">
        <v>6018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7" t="n">
        <v>46220</v>
      </c>
      <c r="C8906" s="1" t="n">
        <v>1</v>
      </c>
      <c r="D8906" s="1" t="s">
        <v>3781</v>
      </c>
      <c r="E8906" s="1" t="n">
        <v>1615</v>
      </c>
      <c r="F8906" s="1" t="s">
        <v>253</v>
      </c>
      <c r="I8906" s="1" t="n">
        <v>14888</v>
      </c>
      <c r="J8906" s="1" t="n">
        <v>37771</v>
      </c>
      <c r="K8906" s="1" t="n">
        <v>774574</v>
      </c>
      <c r="L8906" s="1" t="s">
        <v>4155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7" t="n">
        <v>46220</v>
      </c>
      <c r="C8907" s="1" t="n">
        <v>1</v>
      </c>
      <c r="D8907" s="1" t="s">
        <v>3781</v>
      </c>
      <c r="E8907" s="1" t="n">
        <v>1615</v>
      </c>
      <c r="F8907" s="1" t="s">
        <v>253</v>
      </c>
      <c r="I8907" s="1" t="n">
        <v>14888</v>
      </c>
      <c r="J8907" s="1" t="n">
        <v>51595</v>
      </c>
      <c r="K8907" s="1" t="n">
        <v>735810180542</v>
      </c>
      <c r="L8907" s="1" t="s">
        <v>4042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7" t="n">
        <v>46220</v>
      </c>
      <c r="C8908" s="1" t="n">
        <v>6</v>
      </c>
      <c r="D8908" s="1" t="s">
        <v>3844</v>
      </c>
      <c r="E8908" s="1" t="n">
        <v>33</v>
      </c>
      <c r="F8908" s="1" t="s">
        <v>93</v>
      </c>
      <c r="I8908" s="1" t="n">
        <v>5309</v>
      </c>
      <c r="J8908" s="1" t="n">
        <v>100062</v>
      </c>
      <c r="K8908" s="1" t="n">
        <v>63</v>
      </c>
      <c r="L8908" s="1" t="s">
        <v>4117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7" t="n">
        <v>46220</v>
      </c>
      <c r="C8909" s="1" t="n">
        <v>6</v>
      </c>
      <c r="D8909" s="1" t="s">
        <v>3844</v>
      </c>
      <c r="E8909" s="1" t="n">
        <v>33</v>
      </c>
      <c r="F8909" s="1" t="s">
        <v>93</v>
      </c>
      <c r="I8909" s="1" t="n">
        <v>5309</v>
      </c>
      <c r="J8909" s="1" t="n">
        <v>100104</v>
      </c>
      <c r="K8909" s="1" t="n">
        <v>105</v>
      </c>
      <c r="L8909" s="1" t="s">
        <v>4195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7" t="n">
        <v>46220</v>
      </c>
      <c r="C8910" s="1" t="n">
        <v>6</v>
      </c>
      <c r="D8910" s="1" t="s">
        <v>3844</v>
      </c>
      <c r="E8910" s="1" t="n">
        <v>33</v>
      </c>
      <c r="F8910" s="1" t="s">
        <v>93</v>
      </c>
      <c r="I8910" s="1" t="n">
        <v>5309</v>
      </c>
      <c r="J8910" s="1" t="n">
        <v>100105</v>
      </c>
      <c r="K8910" s="1" t="n">
        <v>106</v>
      </c>
      <c r="L8910" s="1" t="s">
        <v>4118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7" t="n">
        <v>46220</v>
      </c>
      <c r="C8911" s="1" t="n">
        <v>6</v>
      </c>
      <c r="D8911" s="1" t="s">
        <v>3844</v>
      </c>
      <c r="E8911" s="1" t="n">
        <v>33</v>
      </c>
      <c r="F8911" s="1" t="s">
        <v>93</v>
      </c>
      <c r="I8911" s="1" t="n">
        <v>5309</v>
      </c>
      <c r="J8911" s="1" t="n">
        <v>100106</v>
      </c>
      <c r="K8911" s="1" t="n">
        <v>107</v>
      </c>
      <c r="L8911" s="1" t="s">
        <v>6090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7" t="n">
        <v>46220</v>
      </c>
      <c r="C8912" s="1" t="n">
        <v>6</v>
      </c>
      <c r="D8912" s="1" t="s">
        <v>3844</v>
      </c>
      <c r="E8912" s="1" t="n">
        <v>33</v>
      </c>
      <c r="F8912" s="1" t="s">
        <v>93</v>
      </c>
      <c r="I8912" s="1" t="n">
        <v>5309</v>
      </c>
      <c r="J8912" s="1" t="n">
        <v>100107</v>
      </c>
      <c r="K8912" s="1" t="n">
        <v>108</v>
      </c>
      <c r="L8912" s="1" t="s">
        <v>4119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7" t="n">
        <v>46220</v>
      </c>
      <c r="C8913" s="1" t="n">
        <v>6</v>
      </c>
      <c r="D8913" s="1" t="s">
        <v>3844</v>
      </c>
      <c r="E8913" s="1" t="n">
        <v>33</v>
      </c>
      <c r="F8913" s="1" t="s">
        <v>93</v>
      </c>
      <c r="I8913" s="1" t="n">
        <v>5309</v>
      </c>
      <c r="J8913" s="1" t="n">
        <v>100109</v>
      </c>
      <c r="K8913" s="1" t="n">
        <v>110</v>
      </c>
      <c r="L8913" s="1" t="s">
        <v>4120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7" t="n">
        <v>46220</v>
      </c>
      <c r="C8914" s="1" t="n">
        <v>6</v>
      </c>
      <c r="D8914" s="1" t="s">
        <v>3844</v>
      </c>
      <c r="E8914" s="1" t="n">
        <v>33</v>
      </c>
      <c r="F8914" s="1" t="s">
        <v>93</v>
      </c>
      <c r="I8914" s="1" t="n">
        <v>5309</v>
      </c>
      <c r="J8914" s="1" t="n">
        <v>100110</v>
      </c>
      <c r="K8914" s="1" t="n">
        <v>111</v>
      </c>
      <c r="L8914" s="1" t="s">
        <v>4121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7" t="n">
        <v>46220</v>
      </c>
      <c r="C8915" s="1" t="n">
        <v>6</v>
      </c>
      <c r="D8915" s="1" t="s">
        <v>3844</v>
      </c>
      <c r="E8915" s="1" t="n">
        <v>33</v>
      </c>
      <c r="F8915" s="1" t="s">
        <v>93</v>
      </c>
      <c r="I8915" s="1" t="n">
        <v>5309</v>
      </c>
      <c r="J8915" s="1" t="n">
        <v>100112</v>
      </c>
      <c r="K8915" s="1" t="n">
        <v>113</v>
      </c>
      <c r="L8915" s="1" t="s">
        <v>4122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7" t="n">
        <v>46220</v>
      </c>
      <c r="C8916" s="1" t="n">
        <v>6</v>
      </c>
      <c r="D8916" s="1" t="s">
        <v>3844</v>
      </c>
      <c r="E8916" s="1" t="n">
        <v>33</v>
      </c>
      <c r="F8916" s="1" t="s">
        <v>93</v>
      </c>
      <c r="I8916" s="1" t="n">
        <v>5309</v>
      </c>
      <c r="J8916" s="1" t="n">
        <v>100116</v>
      </c>
      <c r="K8916" s="1" t="n">
        <v>117</v>
      </c>
      <c r="L8916" s="1" t="s">
        <v>4123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7" t="n">
        <v>46220</v>
      </c>
      <c r="C8917" s="1" t="n">
        <v>6</v>
      </c>
      <c r="D8917" s="1" t="s">
        <v>3844</v>
      </c>
      <c r="E8917" s="1" t="n">
        <v>33</v>
      </c>
      <c r="F8917" s="1" t="s">
        <v>93</v>
      </c>
      <c r="I8917" s="1" t="n">
        <v>5309</v>
      </c>
      <c r="J8917" s="1" t="n">
        <v>100118</v>
      </c>
      <c r="K8917" s="1" t="n">
        <v>119</v>
      </c>
      <c r="L8917" s="1" t="s">
        <v>4124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7" t="n">
        <v>46220</v>
      </c>
      <c r="C8918" s="1" t="n">
        <v>6</v>
      </c>
      <c r="D8918" s="1" t="s">
        <v>3844</v>
      </c>
      <c r="E8918" s="1" t="n">
        <v>33</v>
      </c>
      <c r="F8918" s="1" t="s">
        <v>93</v>
      </c>
      <c r="I8918" s="1" t="n">
        <v>5309</v>
      </c>
      <c r="J8918" s="1" t="n">
        <v>100121</v>
      </c>
      <c r="K8918" s="1" t="n">
        <v>122</v>
      </c>
      <c r="L8918" s="1" t="s">
        <v>4196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7" t="n">
        <v>46220</v>
      </c>
      <c r="C8919" s="1" t="n">
        <v>6</v>
      </c>
      <c r="D8919" s="1" t="s">
        <v>3844</v>
      </c>
      <c r="E8919" s="1" t="n">
        <v>33</v>
      </c>
      <c r="F8919" s="1" t="s">
        <v>93</v>
      </c>
      <c r="I8919" s="1" t="n">
        <v>5309</v>
      </c>
      <c r="J8919" s="1" t="n">
        <v>100122</v>
      </c>
      <c r="K8919" s="1" t="n">
        <v>123</v>
      </c>
      <c r="L8919" s="1" t="s">
        <v>4125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7" t="n">
        <v>46220</v>
      </c>
      <c r="C8920" s="1" t="n">
        <v>6</v>
      </c>
      <c r="D8920" s="1" t="s">
        <v>3844</v>
      </c>
      <c r="E8920" s="1" t="n">
        <v>33</v>
      </c>
      <c r="F8920" s="1" t="s">
        <v>93</v>
      </c>
      <c r="I8920" s="1" t="n">
        <v>5309</v>
      </c>
      <c r="J8920" s="1" t="n">
        <v>100123</v>
      </c>
      <c r="K8920" s="1" t="n">
        <v>124</v>
      </c>
      <c r="L8920" s="1" t="s">
        <v>4126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7" t="n">
        <v>46220</v>
      </c>
      <c r="C8921" s="1" t="n">
        <v>6</v>
      </c>
      <c r="D8921" s="1" t="s">
        <v>3844</v>
      </c>
      <c r="E8921" s="1" t="n">
        <v>33</v>
      </c>
      <c r="F8921" s="1" t="s">
        <v>93</v>
      </c>
      <c r="I8921" s="1" t="n">
        <v>5309</v>
      </c>
      <c r="J8921" s="1" t="n">
        <v>100124</v>
      </c>
      <c r="K8921" s="1" t="n">
        <v>125</v>
      </c>
      <c r="L8921" s="1" t="s">
        <v>4127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7" t="n">
        <v>46220</v>
      </c>
      <c r="C8922" s="1" t="n">
        <v>6</v>
      </c>
      <c r="D8922" s="1" t="s">
        <v>3844</v>
      </c>
      <c r="E8922" s="1" t="n">
        <v>33</v>
      </c>
      <c r="F8922" s="1" t="s">
        <v>93</v>
      </c>
      <c r="I8922" s="1" t="n">
        <v>5309</v>
      </c>
      <c r="J8922" s="1" t="n">
        <v>100125</v>
      </c>
      <c r="K8922" s="1" t="n">
        <v>126</v>
      </c>
      <c r="L8922" s="1" t="s">
        <v>4197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7" t="n">
        <v>46220</v>
      </c>
      <c r="C8923" s="1" t="n">
        <v>6</v>
      </c>
      <c r="D8923" s="1" t="s">
        <v>3844</v>
      </c>
      <c r="E8923" s="1" t="n">
        <v>33</v>
      </c>
      <c r="F8923" s="1" t="s">
        <v>93</v>
      </c>
      <c r="I8923" s="1" t="n">
        <v>5309</v>
      </c>
      <c r="J8923" s="1" t="n">
        <v>100131</v>
      </c>
      <c r="K8923" s="1" t="n">
        <v>132</v>
      </c>
      <c r="L8923" s="1" t="s">
        <v>4540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7" t="n">
        <v>46220</v>
      </c>
      <c r="C8924" s="1" t="n">
        <v>6</v>
      </c>
      <c r="D8924" s="1" t="s">
        <v>3844</v>
      </c>
      <c r="E8924" s="1" t="n">
        <v>33</v>
      </c>
      <c r="F8924" s="1" t="s">
        <v>93</v>
      </c>
      <c r="I8924" s="1" t="n">
        <v>5309</v>
      </c>
      <c r="J8924" s="1" t="n">
        <v>100133</v>
      </c>
      <c r="K8924" s="1" t="n">
        <v>134</v>
      </c>
      <c r="L8924" s="1" t="s">
        <v>4129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7" t="n">
        <v>46220</v>
      </c>
      <c r="C8925" s="1" t="n">
        <v>6</v>
      </c>
      <c r="D8925" s="1" t="s">
        <v>3844</v>
      </c>
      <c r="E8925" s="1" t="n">
        <v>33</v>
      </c>
      <c r="F8925" s="1" t="s">
        <v>93</v>
      </c>
      <c r="I8925" s="1" t="n">
        <v>5309</v>
      </c>
      <c r="J8925" s="1" t="n">
        <v>100138</v>
      </c>
      <c r="K8925" s="1" t="n">
        <v>139</v>
      </c>
      <c r="L8925" s="1" t="s">
        <v>4198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7" t="n">
        <v>46220</v>
      </c>
      <c r="C8926" s="1" t="n">
        <v>6</v>
      </c>
      <c r="D8926" s="1" t="s">
        <v>3844</v>
      </c>
      <c r="E8926" s="1" t="n">
        <v>33</v>
      </c>
      <c r="F8926" s="1" t="s">
        <v>93</v>
      </c>
      <c r="I8926" s="1" t="n">
        <v>5310</v>
      </c>
      <c r="J8926" s="1" t="n">
        <v>100113</v>
      </c>
      <c r="K8926" s="1" t="n">
        <v>114</v>
      </c>
      <c r="L8926" s="1" t="s">
        <v>4104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7" t="n">
        <v>46220</v>
      </c>
      <c r="C8927" s="1" t="n">
        <v>6</v>
      </c>
      <c r="D8927" s="1" t="s">
        <v>3844</v>
      </c>
      <c r="E8927" s="1" t="n">
        <v>33</v>
      </c>
      <c r="F8927" s="1" t="s">
        <v>93</v>
      </c>
      <c r="I8927" s="1" t="n">
        <v>5310</v>
      </c>
      <c r="J8927" s="1" t="n">
        <v>100132</v>
      </c>
      <c r="K8927" s="1" t="n">
        <v>133</v>
      </c>
      <c r="L8927" s="1" t="s">
        <v>4107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7" t="n">
        <v>46220</v>
      </c>
      <c r="C8928" s="1" t="n">
        <v>6</v>
      </c>
      <c r="D8928" s="1" t="s">
        <v>3844</v>
      </c>
      <c r="E8928" s="1" t="n">
        <v>33</v>
      </c>
      <c r="F8928" s="1" t="s">
        <v>93</v>
      </c>
      <c r="I8928" s="1" t="n">
        <v>5310</v>
      </c>
      <c r="J8928" s="1" t="n">
        <v>100135</v>
      </c>
      <c r="K8928" s="1" t="n">
        <v>136</v>
      </c>
      <c r="L8928" s="1" t="s">
        <v>4108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7" t="n">
        <v>46220</v>
      </c>
      <c r="C8929" s="1" t="n">
        <v>6</v>
      </c>
      <c r="D8929" s="1" t="s">
        <v>3844</v>
      </c>
      <c r="E8929" s="1" t="n">
        <v>33</v>
      </c>
      <c r="F8929" s="1" t="s">
        <v>93</v>
      </c>
      <c r="I8929" s="1" t="n">
        <v>5310</v>
      </c>
      <c r="J8929" s="1" t="n">
        <v>100148</v>
      </c>
      <c r="K8929" s="1" t="n">
        <v>149</v>
      </c>
      <c r="L8929" s="1" t="s">
        <v>4109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7" t="n">
        <v>46220</v>
      </c>
      <c r="C8930" s="1" t="n">
        <v>6</v>
      </c>
      <c r="D8930" s="1" t="s">
        <v>3844</v>
      </c>
      <c r="E8930" s="1" t="n">
        <v>33</v>
      </c>
      <c r="F8930" s="1" t="s">
        <v>93</v>
      </c>
      <c r="I8930" s="1" t="n">
        <v>5310</v>
      </c>
      <c r="J8930" s="1" t="n">
        <v>100297</v>
      </c>
      <c r="K8930" s="1" t="n">
        <v>70293</v>
      </c>
      <c r="L8930" s="1" t="s">
        <v>4110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7" t="n">
        <v>46220</v>
      </c>
      <c r="C8931" s="1" t="n">
        <v>6</v>
      </c>
      <c r="D8931" s="1" t="s">
        <v>3844</v>
      </c>
      <c r="E8931" s="1" t="n">
        <v>33</v>
      </c>
      <c r="F8931" s="1" t="s">
        <v>93</v>
      </c>
      <c r="I8931" s="1" t="n">
        <v>5310</v>
      </c>
      <c r="J8931" s="1" t="n">
        <v>110142</v>
      </c>
      <c r="K8931" s="1" t="n">
        <v>16699</v>
      </c>
      <c r="L8931" s="1" t="s">
        <v>4111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7" t="n">
        <v>46220</v>
      </c>
      <c r="C8932" s="1" t="n">
        <v>6</v>
      </c>
      <c r="D8932" s="1" t="s">
        <v>3844</v>
      </c>
      <c r="E8932" s="1" t="n">
        <v>33</v>
      </c>
      <c r="F8932" s="1" t="s">
        <v>93</v>
      </c>
      <c r="I8932" s="1" t="n">
        <v>5310</v>
      </c>
      <c r="J8932" s="1" t="n">
        <v>110168</v>
      </c>
      <c r="K8932" s="1" t="n">
        <v>37365</v>
      </c>
      <c r="L8932" s="1" t="s">
        <v>4112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7" t="n">
        <v>46220</v>
      </c>
      <c r="C8933" s="1" t="n">
        <v>6</v>
      </c>
      <c r="D8933" s="1" t="s">
        <v>3844</v>
      </c>
      <c r="E8933" s="1" t="n">
        <v>33</v>
      </c>
      <c r="F8933" s="1" t="s">
        <v>93</v>
      </c>
      <c r="I8933" s="1" t="n">
        <v>5310</v>
      </c>
      <c r="J8933" s="1" t="n">
        <v>110489</v>
      </c>
      <c r="K8933" s="1" t="n">
        <v>54743</v>
      </c>
      <c r="L8933" s="1" t="s">
        <v>4114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7" t="n">
        <v>46220</v>
      </c>
      <c r="C8934" s="1" t="n">
        <v>6</v>
      </c>
      <c r="D8934" s="1" t="s">
        <v>3844</v>
      </c>
      <c r="E8934" s="1" t="n">
        <v>33</v>
      </c>
      <c r="F8934" s="1" t="s">
        <v>93</v>
      </c>
      <c r="I8934" s="1" t="n">
        <v>5310</v>
      </c>
      <c r="J8934" s="1" t="n">
        <v>80078</v>
      </c>
      <c r="K8934" s="1" t="n">
        <v>710</v>
      </c>
      <c r="L8934" s="1" t="s">
        <v>4115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7" t="n">
        <v>46220</v>
      </c>
      <c r="C8935" s="1" t="n">
        <v>6</v>
      </c>
      <c r="D8935" s="1" t="s">
        <v>3844</v>
      </c>
      <c r="E8935" s="1" t="n">
        <v>33</v>
      </c>
      <c r="F8935" s="1" t="s">
        <v>93</v>
      </c>
      <c r="I8935" s="1" t="n">
        <v>5310</v>
      </c>
      <c r="J8935" s="1" t="n">
        <v>81106</v>
      </c>
      <c r="K8935" s="1" t="n">
        <v>1168</v>
      </c>
      <c r="L8935" s="1" t="s">
        <v>5540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7" t="n">
        <v>46220</v>
      </c>
      <c r="C8936" s="1" t="n">
        <v>11</v>
      </c>
      <c r="D8936" s="1" t="s">
        <v>3845</v>
      </c>
      <c r="E8936" s="1" t="n">
        <v>10018</v>
      </c>
      <c r="F8936" s="1" t="s">
        <v>368</v>
      </c>
      <c r="I8936" s="1" t="n">
        <v>336</v>
      </c>
      <c r="J8936" s="1" t="n">
        <v>100933</v>
      </c>
      <c r="K8936" s="1" t="n">
        <v>7896982100059</v>
      </c>
      <c r="L8936" s="1" t="s">
        <v>3880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7" t="n">
        <v>46220</v>
      </c>
      <c r="C8937" s="1" t="n">
        <v>11</v>
      </c>
      <c r="D8937" s="1" t="s">
        <v>3845</v>
      </c>
      <c r="E8937" s="1" t="n">
        <v>1899</v>
      </c>
      <c r="F8937" s="1" t="s">
        <v>97</v>
      </c>
      <c r="I8937" s="1" t="n">
        <v>718</v>
      </c>
      <c r="J8937" s="1" t="n">
        <v>55400</v>
      </c>
      <c r="K8937" s="1" t="n">
        <v>7000832967710</v>
      </c>
      <c r="L8937" s="1" t="s">
        <v>4149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7" t="n">
        <v>46220</v>
      </c>
      <c r="C8938" s="1" t="n">
        <v>11</v>
      </c>
      <c r="D8938" s="1" t="s">
        <v>3845</v>
      </c>
      <c r="E8938" s="1" t="n">
        <v>1899</v>
      </c>
      <c r="F8938" s="1" t="s">
        <v>97</v>
      </c>
      <c r="I8938" s="1" t="n">
        <v>718</v>
      </c>
      <c r="J8938" s="1" t="n">
        <v>73000</v>
      </c>
      <c r="K8938" s="1" t="n">
        <v>2266947</v>
      </c>
      <c r="L8938" s="1" t="s">
        <v>3882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7" t="n">
        <v>46220</v>
      </c>
      <c r="C8939" s="1" t="n">
        <v>11</v>
      </c>
      <c r="D8939" s="1" t="s">
        <v>3845</v>
      </c>
      <c r="E8939" s="1" t="n">
        <v>1899</v>
      </c>
      <c r="F8939" s="1" t="s">
        <v>97</v>
      </c>
      <c r="I8939" s="1" t="n">
        <v>718</v>
      </c>
      <c r="J8939" s="1" t="n">
        <v>77459</v>
      </c>
      <c r="K8939" s="1" t="n">
        <v>774604</v>
      </c>
      <c r="L8939" s="1" t="s">
        <v>3883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7" t="n">
        <v>46220</v>
      </c>
      <c r="C8940" s="1" t="n">
        <v>11</v>
      </c>
      <c r="D8940" s="1" t="s">
        <v>3845</v>
      </c>
      <c r="E8940" s="1" t="n">
        <v>1899</v>
      </c>
      <c r="F8940" s="1" t="s">
        <v>97</v>
      </c>
      <c r="I8940" s="1" t="n">
        <v>718</v>
      </c>
      <c r="J8940" s="1" t="n">
        <v>77463</v>
      </c>
      <c r="K8940" s="1" t="n">
        <v>774642</v>
      </c>
      <c r="L8940" s="1" t="s">
        <v>3884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7" t="n">
        <v>46220</v>
      </c>
      <c r="C8941" s="1" t="n">
        <v>11</v>
      </c>
      <c r="D8941" s="1" t="s">
        <v>3845</v>
      </c>
      <c r="E8941" s="1" t="n">
        <v>1899</v>
      </c>
      <c r="F8941" s="1" t="s">
        <v>97</v>
      </c>
      <c r="I8941" s="1" t="n">
        <v>720</v>
      </c>
      <c r="J8941" s="1" t="n">
        <v>79284</v>
      </c>
      <c r="K8941" s="1" t="n">
        <v>475</v>
      </c>
      <c r="L8941" s="1" t="s">
        <v>4147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7" t="n">
        <v>46220</v>
      </c>
      <c r="C8942" s="1" t="n">
        <v>11</v>
      </c>
      <c r="D8942" s="1" t="s">
        <v>3845</v>
      </c>
      <c r="E8942" s="1" t="n">
        <v>1899</v>
      </c>
      <c r="F8942" s="1" t="s">
        <v>97</v>
      </c>
      <c r="I8942" s="1" t="n">
        <v>720</v>
      </c>
      <c r="J8942" s="1" t="n">
        <v>79285</v>
      </c>
      <c r="K8942" s="1" t="n">
        <v>482</v>
      </c>
      <c r="L8942" s="1" t="s">
        <v>4148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7" t="n">
        <v>46220</v>
      </c>
      <c r="C8943" s="1" t="n">
        <v>11</v>
      </c>
      <c r="D8943" s="1" t="s">
        <v>3845</v>
      </c>
      <c r="E8943" s="1" t="n">
        <v>10014</v>
      </c>
      <c r="F8943" s="1" t="s">
        <v>436</v>
      </c>
      <c r="I8943" s="1" t="n">
        <v>3541</v>
      </c>
      <c r="J8943" s="1" t="n">
        <v>21360</v>
      </c>
      <c r="K8943" s="1" t="n">
        <v>7898555410503</v>
      </c>
      <c r="L8943" s="1" t="s">
        <v>6900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7" t="n">
        <v>46220</v>
      </c>
      <c r="C8944" s="1" t="n">
        <v>11</v>
      </c>
      <c r="D8944" s="1" t="s">
        <v>3845</v>
      </c>
      <c r="E8944" s="1" t="n">
        <v>10014</v>
      </c>
      <c r="F8944" s="1" t="s">
        <v>436</v>
      </c>
      <c r="I8944" s="1" t="n">
        <v>3541</v>
      </c>
      <c r="J8944" s="1" t="n">
        <v>36171</v>
      </c>
      <c r="K8944" s="1" t="n">
        <v>7898612671632</v>
      </c>
      <c r="L8944" s="1" t="s">
        <v>6901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7" t="n">
        <v>46220</v>
      </c>
      <c r="C8945" s="1" t="n">
        <v>11</v>
      </c>
      <c r="D8945" s="1" t="s">
        <v>3845</v>
      </c>
      <c r="E8945" s="1" t="n">
        <v>10014</v>
      </c>
      <c r="F8945" s="1" t="s">
        <v>436</v>
      </c>
      <c r="I8945" s="1" t="n">
        <v>3541</v>
      </c>
      <c r="J8945" s="1" t="n">
        <v>41747</v>
      </c>
      <c r="K8945" s="1" t="n">
        <v>7898514099909</v>
      </c>
      <c r="L8945" s="1" t="s">
        <v>6902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7" t="n">
        <v>46220</v>
      </c>
      <c r="C8946" s="1" t="n">
        <v>11</v>
      </c>
      <c r="D8946" s="1" t="s">
        <v>3845</v>
      </c>
      <c r="E8946" s="1" t="n">
        <v>10014</v>
      </c>
      <c r="F8946" s="1" t="s">
        <v>436</v>
      </c>
      <c r="I8946" s="1" t="n">
        <v>3541</v>
      </c>
      <c r="J8946" s="1" t="n">
        <v>41748</v>
      </c>
      <c r="K8946" s="1" t="n">
        <v>7898514099459</v>
      </c>
      <c r="L8946" s="1" t="s">
        <v>6903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7" t="n">
        <v>46220</v>
      </c>
      <c r="C8947" s="1" t="n">
        <v>11</v>
      </c>
      <c r="D8947" s="1" t="s">
        <v>3845</v>
      </c>
      <c r="E8947" s="1" t="n">
        <v>10014</v>
      </c>
      <c r="F8947" s="1" t="s">
        <v>436</v>
      </c>
      <c r="I8947" s="1" t="n">
        <v>3541</v>
      </c>
      <c r="J8947" s="1" t="n">
        <v>65705</v>
      </c>
      <c r="K8947" s="1" t="n">
        <v>7897938901553</v>
      </c>
      <c r="L8947" s="1" t="s">
        <v>6904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7" t="n">
        <v>46220</v>
      </c>
      <c r="C8948" s="1" t="n">
        <v>11</v>
      </c>
      <c r="D8948" s="1" t="s">
        <v>3845</v>
      </c>
      <c r="E8948" s="1" t="n">
        <v>10014</v>
      </c>
      <c r="F8948" s="1" t="s">
        <v>436</v>
      </c>
      <c r="I8948" s="1" t="n">
        <v>3541</v>
      </c>
      <c r="J8948" s="1" t="n">
        <v>65709</v>
      </c>
      <c r="K8948" s="1" t="n">
        <v>7897938901539</v>
      </c>
      <c r="L8948" s="1" t="s">
        <v>6904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7" t="n">
        <v>46220</v>
      </c>
      <c r="C8949" s="1" t="n">
        <v>11</v>
      </c>
      <c r="D8949" s="1" t="s">
        <v>3845</v>
      </c>
      <c r="E8949" s="1" t="n">
        <v>10014</v>
      </c>
      <c r="F8949" s="1" t="s">
        <v>436</v>
      </c>
      <c r="I8949" s="1" t="n">
        <v>3541</v>
      </c>
      <c r="J8949" s="1" t="n">
        <v>65712</v>
      </c>
      <c r="K8949" s="1" t="n">
        <v>7897938905438</v>
      </c>
      <c r="L8949" s="1" t="s">
        <v>6905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7" t="n">
        <v>46220</v>
      </c>
      <c r="C8950" s="1" t="n">
        <v>11</v>
      </c>
      <c r="D8950" s="1" t="s">
        <v>3845</v>
      </c>
      <c r="E8950" s="1" t="n">
        <v>10014</v>
      </c>
      <c r="F8950" s="1" t="s">
        <v>436</v>
      </c>
      <c r="I8950" s="1" t="n">
        <v>3541</v>
      </c>
      <c r="J8950" s="1" t="n">
        <v>65713</v>
      </c>
      <c r="K8950" s="1" t="n">
        <v>7897938905421</v>
      </c>
      <c r="L8950" s="1" t="s">
        <v>6906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7" t="n">
        <v>46220</v>
      </c>
      <c r="C8951" s="1" t="n">
        <v>11</v>
      </c>
      <c r="D8951" s="1" t="s">
        <v>3845</v>
      </c>
      <c r="E8951" s="1" t="n">
        <v>10014</v>
      </c>
      <c r="F8951" s="1" t="s">
        <v>436</v>
      </c>
      <c r="I8951" s="1" t="n">
        <v>3541</v>
      </c>
      <c r="J8951" s="1" t="n">
        <v>66521</v>
      </c>
      <c r="K8951" s="1" t="n">
        <v>7897938905391</v>
      </c>
      <c r="L8951" s="1" t="s">
        <v>6906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7" t="n">
        <v>46220</v>
      </c>
      <c r="C8952" s="1" t="n">
        <v>11</v>
      </c>
      <c r="D8952" s="1" t="s">
        <v>3845</v>
      </c>
      <c r="E8952" s="1" t="n">
        <v>10014</v>
      </c>
      <c r="F8952" s="1" t="s">
        <v>436</v>
      </c>
      <c r="I8952" s="1" t="n">
        <v>3541</v>
      </c>
      <c r="J8952" s="1" t="n">
        <v>67108</v>
      </c>
      <c r="K8952" s="1" t="n">
        <v>7897938902307</v>
      </c>
      <c r="L8952" s="1" t="s">
        <v>6907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7" t="n">
        <v>46220</v>
      </c>
      <c r="C8953" s="1" t="n">
        <v>11</v>
      </c>
      <c r="D8953" s="1" t="s">
        <v>3845</v>
      </c>
      <c r="E8953" s="1" t="n">
        <v>10014</v>
      </c>
      <c r="F8953" s="1" t="s">
        <v>436</v>
      </c>
      <c r="I8953" s="1" t="n">
        <v>3541</v>
      </c>
      <c r="J8953" s="1" t="n">
        <v>67728</v>
      </c>
      <c r="K8953" s="1" t="n">
        <v>7890923000293</v>
      </c>
      <c r="L8953" s="1" t="s">
        <v>6908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7" t="n">
        <v>46220</v>
      </c>
      <c r="C8954" s="1" t="n">
        <v>11</v>
      </c>
      <c r="D8954" s="1" t="s">
        <v>3845</v>
      </c>
      <c r="E8954" s="1" t="n">
        <v>10014</v>
      </c>
      <c r="F8954" s="1" t="s">
        <v>436</v>
      </c>
      <c r="I8954" s="1" t="n">
        <v>3541</v>
      </c>
      <c r="J8954" s="1" t="n">
        <v>68876</v>
      </c>
      <c r="K8954" s="1" t="n">
        <v>7898555419551</v>
      </c>
      <c r="L8954" s="1" t="s">
        <v>6909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7" t="n">
        <v>46220</v>
      </c>
      <c r="C8955" s="1" t="n">
        <v>11</v>
      </c>
      <c r="D8955" s="1" t="s">
        <v>3845</v>
      </c>
      <c r="E8955" s="1" t="n">
        <v>10014</v>
      </c>
      <c r="F8955" s="1" t="s">
        <v>436</v>
      </c>
      <c r="I8955" s="1" t="n">
        <v>3541</v>
      </c>
      <c r="J8955" s="1" t="n">
        <v>71494</v>
      </c>
      <c r="K8955" s="1" t="n">
        <v>7897938905377</v>
      </c>
      <c r="L8955" s="1" t="s">
        <v>6906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7" t="n">
        <v>46220</v>
      </c>
      <c r="C8956" s="1" t="n">
        <v>11</v>
      </c>
      <c r="D8956" s="1" t="s">
        <v>3845</v>
      </c>
      <c r="E8956" s="1" t="n">
        <v>10014</v>
      </c>
      <c r="F8956" s="1" t="s">
        <v>436</v>
      </c>
      <c r="I8956" s="1" t="n">
        <v>3541</v>
      </c>
      <c r="J8956" s="1" t="n">
        <v>75162</v>
      </c>
      <c r="K8956" s="1" t="n">
        <v>7898579647022</v>
      </c>
      <c r="L8956" s="1" t="s">
        <v>6910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7" t="n">
        <v>46220</v>
      </c>
      <c r="C8957" s="1" t="n">
        <v>11</v>
      </c>
      <c r="D8957" s="1" t="s">
        <v>3845</v>
      </c>
      <c r="E8957" s="1" t="n">
        <v>10014</v>
      </c>
      <c r="F8957" s="1" t="s">
        <v>436</v>
      </c>
      <c r="I8957" s="1" t="n">
        <v>3541</v>
      </c>
      <c r="J8957" s="1" t="n">
        <v>75168</v>
      </c>
      <c r="K8957" s="1" t="n">
        <v>7898579647039</v>
      </c>
      <c r="L8957" s="1" t="s">
        <v>6911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7" t="n">
        <v>46220</v>
      </c>
      <c r="C8958" s="1" t="n">
        <v>11</v>
      </c>
      <c r="D8958" s="1" t="s">
        <v>3845</v>
      </c>
      <c r="E8958" s="1" t="n">
        <v>10014</v>
      </c>
      <c r="F8958" s="1" t="s">
        <v>436</v>
      </c>
      <c r="I8958" s="1" t="n">
        <v>3541</v>
      </c>
      <c r="J8958" s="1" t="n">
        <v>78901</v>
      </c>
      <c r="K8958" s="1" t="n">
        <v>7898612674756</v>
      </c>
      <c r="L8958" s="1" t="s">
        <v>6912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7" t="n">
        <v>46220</v>
      </c>
      <c r="C8959" s="1" t="n">
        <v>11</v>
      </c>
      <c r="D8959" s="1" t="s">
        <v>3845</v>
      </c>
      <c r="E8959" s="1" t="n">
        <v>10014</v>
      </c>
      <c r="F8959" s="1" t="s">
        <v>436</v>
      </c>
      <c r="I8959" s="1" t="n">
        <v>3541</v>
      </c>
      <c r="J8959" s="1" t="n">
        <v>79180</v>
      </c>
      <c r="K8959" s="1" t="n">
        <v>7898612675142</v>
      </c>
      <c r="L8959" s="1" t="s">
        <v>3909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7" t="n">
        <v>46220</v>
      </c>
      <c r="C8960" s="1" t="n">
        <v>11</v>
      </c>
      <c r="D8960" s="1" t="s">
        <v>3845</v>
      </c>
      <c r="E8960" s="1" t="n">
        <v>10014</v>
      </c>
      <c r="F8960" s="1" t="s">
        <v>436</v>
      </c>
      <c r="I8960" s="1" t="n">
        <v>3541</v>
      </c>
      <c r="J8960" s="1" t="n">
        <v>81118</v>
      </c>
      <c r="K8960" s="1" t="n">
        <v>7898612675036</v>
      </c>
      <c r="L8960" s="1" t="s">
        <v>3915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7" t="n">
        <v>46220</v>
      </c>
      <c r="C8961" s="1" t="n">
        <v>11</v>
      </c>
      <c r="D8961" s="1" t="s">
        <v>3845</v>
      </c>
      <c r="E8961" s="1" t="n">
        <v>10014</v>
      </c>
      <c r="F8961" s="1" t="s">
        <v>436</v>
      </c>
      <c r="I8961" s="1" t="n">
        <v>3541</v>
      </c>
      <c r="J8961" s="1" t="n">
        <v>81759</v>
      </c>
      <c r="K8961" s="1" t="n">
        <v>7898555410664</v>
      </c>
      <c r="L8961" s="1" t="s">
        <v>6913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7" t="n">
        <v>46220</v>
      </c>
      <c r="C8962" s="1" t="n">
        <v>11</v>
      </c>
      <c r="D8962" s="1" t="s">
        <v>3845</v>
      </c>
      <c r="E8962" s="1" t="n">
        <v>10014</v>
      </c>
      <c r="F8962" s="1" t="s">
        <v>436</v>
      </c>
      <c r="I8962" s="1" t="n">
        <v>3541</v>
      </c>
      <c r="J8962" s="1" t="n">
        <v>81760</v>
      </c>
      <c r="K8962" s="1" t="n">
        <v>7898948712863</v>
      </c>
      <c r="L8962" s="1" t="s">
        <v>6914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7" t="n">
        <v>46220</v>
      </c>
      <c r="C8963" s="1" t="n">
        <v>11</v>
      </c>
      <c r="D8963" s="1" t="s">
        <v>3845</v>
      </c>
      <c r="E8963" s="1" t="n">
        <v>10014</v>
      </c>
      <c r="F8963" s="1" t="s">
        <v>436</v>
      </c>
      <c r="I8963" s="1" t="n">
        <v>3541</v>
      </c>
      <c r="J8963" s="1" t="n">
        <v>81761</v>
      </c>
      <c r="K8963" s="1" t="n">
        <v>7899606110953</v>
      </c>
      <c r="L8963" s="1" t="s">
        <v>6915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7" t="n">
        <v>46220</v>
      </c>
      <c r="C8964" s="1" t="n">
        <v>11</v>
      </c>
      <c r="D8964" s="1" t="s">
        <v>3845</v>
      </c>
      <c r="E8964" s="1" t="n">
        <v>10014</v>
      </c>
      <c r="F8964" s="1" t="s">
        <v>436</v>
      </c>
      <c r="I8964" s="1" t="n">
        <v>3541</v>
      </c>
      <c r="J8964" s="1" t="n">
        <v>81762</v>
      </c>
      <c r="K8964" s="1" t="n">
        <v>7899606110946</v>
      </c>
      <c r="L8964" s="1" t="s">
        <v>6916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7" t="n">
        <v>46220</v>
      </c>
      <c r="C8965" s="1" t="n">
        <v>11</v>
      </c>
      <c r="D8965" s="1" t="s">
        <v>3845</v>
      </c>
      <c r="E8965" s="1" t="n">
        <v>10014</v>
      </c>
      <c r="F8965" s="1" t="s">
        <v>436</v>
      </c>
      <c r="I8965" s="1" t="n">
        <v>3541</v>
      </c>
      <c r="J8965" s="1" t="n">
        <v>81763</v>
      </c>
      <c r="K8965" s="1" t="n">
        <v>7898652690822</v>
      </c>
      <c r="L8965" s="1" t="s">
        <v>6917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7" t="n">
        <v>46220</v>
      </c>
      <c r="C8966" s="1" t="n">
        <v>11</v>
      </c>
      <c r="D8966" s="1" t="s">
        <v>3845</v>
      </c>
      <c r="E8966" s="1" t="n">
        <v>10014</v>
      </c>
      <c r="F8966" s="1" t="s">
        <v>436</v>
      </c>
      <c r="I8966" s="1" t="n">
        <v>3541</v>
      </c>
      <c r="J8966" s="1" t="n">
        <v>81764</v>
      </c>
      <c r="K8966" s="1" t="n">
        <v>7898591350764</v>
      </c>
      <c r="L8966" s="1" t="s">
        <v>6918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7" t="n">
        <v>46220</v>
      </c>
      <c r="C8967" s="1" t="n">
        <v>11</v>
      </c>
      <c r="D8967" s="1" t="s">
        <v>3845</v>
      </c>
      <c r="E8967" s="1" t="n">
        <v>10014</v>
      </c>
      <c r="F8967" s="1" t="s">
        <v>436</v>
      </c>
      <c r="I8967" s="1" t="n">
        <v>3541</v>
      </c>
      <c r="J8967" s="1" t="n">
        <v>81765</v>
      </c>
      <c r="K8967" s="1" t="n">
        <v>7898591350795</v>
      </c>
      <c r="L8967" s="1" t="s">
        <v>6919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7" t="n">
        <v>46220</v>
      </c>
      <c r="C8968" s="1" t="n">
        <v>11</v>
      </c>
      <c r="D8968" s="1" t="s">
        <v>3845</v>
      </c>
      <c r="E8968" s="1" t="n">
        <v>1024</v>
      </c>
      <c r="F8968" s="1" t="s">
        <v>783</v>
      </c>
      <c r="I8968" s="1" t="n">
        <v>604178</v>
      </c>
      <c r="J8968" s="1" t="n">
        <v>103169</v>
      </c>
      <c r="K8968" s="1" t="n">
        <v>7898919635016</v>
      </c>
      <c r="L8968" s="1" t="s">
        <v>4745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7" t="n">
        <v>46220</v>
      </c>
      <c r="C8969" s="1" t="n">
        <v>11</v>
      </c>
      <c r="D8969" s="1" t="s">
        <v>3845</v>
      </c>
      <c r="E8969" s="1" t="n">
        <v>1024</v>
      </c>
      <c r="F8969" s="1" t="s">
        <v>783</v>
      </c>
      <c r="I8969" s="1" t="n">
        <v>604178</v>
      </c>
      <c r="J8969" s="1" t="n">
        <v>103170</v>
      </c>
      <c r="K8969" s="1" t="n">
        <v>7896792000020</v>
      </c>
      <c r="L8969" s="1" t="s">
        <v>4746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7" t="n">
        <v>46220</v>
      </c>
      <c r="C8970" s="1" t="n">
        <v>11</v>
      </c>
      <c r="D8970" s="1" t="s">
        <v>3845</v>
      </c>
      <c r="E8970" s="1" t="n">
        <v>1024</v>
      </c>
      <c r="F8970" s="1" t="s">
        <v>783</v>
      </c>
      <c r="I8970" s="1" t="n">
        <v>604178</v>
      </c>
      <c r="J8970" s="1" t="n">
        <v>104359</v>
      </c>
      <c r="K8970" s="1" t="n">
        <v>7896792350071</v>
      </c>
      <c r="L8970" s="1" t="s">
        <v>6920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7" t="n">
        <v>46220</v>
      </c>
      <c r="C8971" s="1" t="n">
        <v>11</v>
      </c>
      <c r="D8971" s="1" t="s">
        <v>3845</v>
      </c>
      <c r="E8971" s="1" t="n">
        <v>1024</v>
      </c>
      <c r="F8971" s="1" t="s">
        <v>783</v>
      </c>
      <c r="I8971" s="1" t="n">
        <v>604178</v>
      </c>
      <c r="J8971" s="1" t="n">
        <v>10276</v>
      </c>
      <c r="K8971" s="1" t="n">
        <v>7898919635030</v>
      </c>
      <c r="L8971" s="1" t="s">
        <v>4748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7" t="n">
        <v>46220</v>
      </c>
      <c r="C8972" s="1" t="n">
        <v>11</v>
      </c>
      <c r="D8972" s="1" t="s">
        <v>3845</v>
      </c>
      <c r="E8972" s="1" t="n">
        <v>1024</v>
      </c>
      <c r="F8972" s="1" t="s">
        <v>783</v>
      </c>
      <c r="I8972" s="1" t="n">
        <v>604178</v>
      </c>
      <c r="J8972" s="1" t="n">
        <v>30090</v>
      </c>
      <c r="K8972" s="1" t="n">
        <v>7896792510017</v>
      </c>
      <c r="L8972" s="1" t="s">
        <v>6921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7" t="n">
        <v>46220</v>
      </c>
      <c r="C8973" s="1" t="n">
        <v>11</v>
      </c>
      <c r="D8973" s="1" t="s">
        <v>3845</v>
      </c>
      <c r="E8973" s="1" t="n">
        <v>1024</v>
      </c>
      <c r="F8973" s="1" t="s">
        <v>783</v>
      </c>
      <c r="I8973" s="1" t="n">
        <v>604178</v>
      </c>
      <c r="J8973" s="1" t="n">
        <v>36458</v>
      </c>
      <c r="K8973" s="1" t="n">
        <v>7898654710122</v>
      </c>
      <c r="L8973" s="1" t="s">
        <v>4751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7" t="n">
        <v>46220</v>
      </c>
      <c r="C8974" s="1" t="n">
        <v>11</v>
      </c>
      <c r="D8974" s="1" t="s">
        <v>3845</v>
      </c>
      <c r="E8974" s="1" t="n">
        <v>1024</v>
      </c>
      <c r="F8974" s="1" t="s">
        <v>783</v>
      </c>
      <c r="I8974" s="1" t="n">
        <v>604178</v>
      </c>
      <c r="J8974" s="1" t="n">
        <v>43155</v>
      </c>
      <c r="K8974" s="1" t="n">
        <v>7898654710313</v>
      </c>
      <c r="L8974" s="1" t="s">
        <v>4752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7" t="n">
        <v>46220</v>
      </c>
      <c r="C8975" s="1" t="n">
        <v>11</v>
      </c>
      <c r="D8975" s="1" t="s">
        <v>3845</v>
      </c>
      <c r="E8975" s="1" t="n">
        <v>1613</v>
      </c>
      <c r="F8975" s="1" t="s">
        <v>240</v>
      </c>
      <c r="I8975" s="1" t="n">
        <v>1608648</v>
      </c>
      <c r="J8975" s="1" t="n">
        <v>100034</v>
      </c>
      <c r="K8975" s="1" t="n">
        <v>35</v>
      </c>
      <c r="L8975" s="1" t="s">
        <v>4935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7" t="n">
        <v>46220</v>
      </c>
      <c r="C8976" s="1" t="n">
        <v>11</v>
      </c>
      <c r="D8976" s="1" t="s">
        <v>3845</v>
      </c>
      <c r="E8976" s="1" t="n">
        <v>1613</v>
      </c>
      <c r="F8976" s="1" t="s">
        <v>240</v>
      </c>
      <c r="I8976" s="1" t="n">
        <v>1608648</v>
      </c>
      <c r="J8976" s="1" t="n">
        <v>100034</v>
      </c>
      <c r="K8976" s="1" t="n">
        <v>35</v>
      </c>
      <c r="L8976" s="1" t="s">
        <v>4935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7" t="n">
        <v>46220</v>
      </c>
      <c r="C8977" s="1" t="n">
        <v>11</v>
      </c>
      <c r="D8977" s="1" t="s">
        <v>3845</v>
      </c>
      <c r="E8977" s="1" t="n">
        <v>1613</v>
      </c>
      <c r="F8977" s="1" t="s">
        <v>240</v>
      </c>
      <c r="I8977" s="1" t="n">
        <v>1608648</v>
      </c>
      <c r="J8977" s="1" t="n">
        <v>110883</v>
      </c>
      <c r="K8977" s="1" t="n">
        <v>45</v>
      </c>
      <c r="L8977" s="1" t="s">
        <v>4937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7" t="n">
        <v>46220</v>
      </c>
      <c r="C8978" s="1" t="n">
        <v>11</v>
      </c>
      <c r="D8978" s="1" t="s">
        <v>3845</v>
      </c>
      <c r="E8978" s="1" t="n">
        <v>1613</v>
      </c>
      <c r="F8978" s="1" t="s">
        <v>240</v>
      </c>
      <c r="I8978" s="1" t="n">
        <v>1608648</v>
      </c>
      <c r="J8978" s="1" t="n">
        <v>100045</v>
      </c>
      <c r="K8978" s="1" t="n">
        <v>46</v>
      </c>
      <c r="L8978" s="1" t="s">
        <v>4360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7" t="n">
        <v>46220</v>
      </c>
      <c r="C8979" s="1" t="n">
        <v>11</v>
      </c>
      <c r="D8979" s="1" t="s">
        <v>3845</v>
      </c>
      <c r="E8979" s="1" t="n">
        <v>1613</v>
      </c>
      <c r="F8979" s="1" t="s">
        <v>240</v>
      </c>
      <c r="I8979" s="1" t="n">
        <v>1608648</v>
      </c>
      <c r="J8979" s="1" t="n">
        <v>100073</v>
      </c>
      <c r="K8979" s="1" t="n">
        <v>74</v>
      </c>
      <c r="L8979" s="1" t="s">
        <v>4939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7" t="n">
        <v>46220</v>
      </c>
      <c r="C8980" s="1" t="n">
        <v>11</v>
      </c>
      <c r="D8980" s="1" t="s">
        <v>3845</v>
      </c>
      <c r="E8980" s="1" t="n">
        <v>1613</v>
      </c>
      <c r="F8980" s="1" t="s">
        <v>240</v>
      </c>
      <c r="I8980" s="1" t="n">
        <v>1608648</v>
      </c>
      <c r="J8980" s="1" t="n">
        <v>102407</v>
      </c>
      <c r="K8980" s="1" t="n">
        <v>7893000394117</v>
      </c>
      <c r="L8980" s="1" t="s">
        <v>4940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7" t="n">
        <v>46220</v>
      </c>
      <c r="C8981" s="1" t="n">
        <v>11</v>
      </c>
      <c r="D8981" s="1" t="s">
        <v>3845</v>
      </c>
      <c r="E8981" s="1" t="n">
        <v>1613</v>
      </c>
      <c r="F8981" s="1" t="s">
        <v>240</v>
      </c>
      <c r="I8981" s="1" t="n">
        <v>1608648</v>
      </c>
      <c r="J8981" s="1" t="n">
        <v>103794</v>
      </c>
      <c r="K8981" s="1" t="n">
        <v>7893000488526</v>
      </c>
      <c r="L8981" s="1" t="s">
        <v>4941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7" t="n">
        <v>46220</v>
      </c>
      <c r="C8982" s="1" t="n">
        <v>11</v>
      </c>
      <c r="D8982" s="1" t="s">
        <v>3845</v>
      </c>
      <c r="E8982" s="1" t="n">
        <v>1613</v>
      </c>
      <c r="F8982" s="1" t="s">
        <v>240</v>
      </c>
      <c r="I8982" s="1" t="n">
        <v>1608648</v>
      </c>
      <c r="J8982" s="1" t="n">
        <v>103830</v>
      </c>
      <c r="K8982" s="1" t="n">
        <v>7893000394209</v>
      </c>
      <c r="L8982" s="1" t="s">
        <v>4944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7" t="n">
        <v>46220</v>
      </c>
      <c r="C8983" s="1" t="n">
        <v>11</v>
      </c>
      <c r="D8983" s="1" t="s">
        <v>3845</v>
      </c>
      <c r="E8983" s="1" t="n">
        <v>1613</v>
      </c>
      <c r="F8983" s="1" t="s">
        <v>240</v>
      </c>
      <c r="I8983" s="1" t="n">
        <v>1608648</v>
      </c>
      <c r="J8983" s="1" t="n">
        <v>105663</v>
      </c>
      <c r="K8983" s="1" t="n">
        <v>7893000980006</v>
      </c>
      <c r="L8983" s="1" t="s">
        <v>4949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7" t="n">
        <v>46220</v>
      </c>
      <c r="C8984" s="1" t="n">
        <v>11</v>
      </c>
      <c r="D8984" s="1" t="s">
        <v>3845</v>
      </c>
      <c r="E8984" s="1" t="n">
        <v>1613</v>
      </c>
      <c r="F8984" s="1" t="s">
        <v>240</v>
      </c>
      <c r="I8984" s="1" t="n">
        <v>1608648</v>
      </c>
      <c r="J8984" s="1" t="n">
        <v>109076</v>
      </c>
      <c r="K8984" s="1" t="n">
        <v>7891515989408</v>
      </c>
      <c r="L8984" s="1" t="s">
        <v>4953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7" t="n">
        <v>46220</v>
      </c>
      <c r="C8985" s="1" t="n">
        <v>11</v>
      </c>
      <c r="D8985" s="1" t="s">
        <v>3845</v>
      </c>
      <c r="E8985" s="1" t="n">
        <v>1613</v>
      </c>
      <c r="F8985" s="1" t="s">
        <v>240</v>
      </c>
      <c r="I8985" s="1" t="n">
        <v>1608648</v>
      </c>
      <c r="J8985" s="1" t="n">
        <v>23694</v>
      </c>
      <c r="K8985" s="1" t="n">
        <v>7891515474737</v>
      </c>
      <c r="L8985" s="1" t="s">
        <v>4962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7" t="n">
        <v>46220</v>
      </c>
      <c r="C8986" s="1" t="n">
        <v>11</v>
      </c>
      <c r="D8986" s="1" t="s">
        <v>3845</v>
      </c>
      <c r="E8986" s="1" t="n">
        <v>1613</v>
      </c>
      <c r="F8986" s="1" t="s">
        <v>240</v>
      </c>
      <c r="I8986" s="1" t="n">
        <v>1608648</v>
      </c>
      <c r="J8986" s="1" t="n">
        <v>36042</v>
      </c>
      <c r="K8986" s="1" t="n">
        <v>7891515428617</v>
      </c>
      <c r="L8986" s="1" t="s">
        <v>6922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7" t="n">
        <v>46220</v>
      </c>
      <c r="C8987" s="1" t="n">
        <v>11</v>
      </c>
      <c r="D8987" s="1" t="s">
        <v>3845</v>
      </c>
      <c r="E8987" s="1" t="n">
        <v>1613</v>
      </c>
      <c r="F8987" s="1" t="s">
        <v>240</v>
      </c>
      <c r="I8987" s="1" t="n">
        <v>1608648</v>
      </c>
      <c r="J8987" s="1" t="n">
        <v>110181</v>
      </c>
      <c r="K8987" s="1" t="n">
        <v>37389</v>
      </c>
      <c r="L8987" s="1" t="s">
        <v>4971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7" t="n">
        <v>46220</v>
      </c>
      <c r="C8988" s="1" t="n">
        <v>11</v>
      </c>
      <c r="D8988" s="1" t="s">
        <v>3845</v>
      </c>
      <c r="E8988" s="1" t="n">
        <v>1613</v>
      </c>
      <c r="F8988" s="1" t="s">
        <v>240</v>
      </c>
      <c r="I8988" s="1" t="n">
        <v>1608648</v>
      </c>
      <c r="J8988" s="1" t="n">
        <v>110181</v>
      </c>
      <c r="K8988" s="1" t="n">
        <v>37389</v>
      </c>
      <c r="L8988" s="1" t="s">
        <v>4971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7" t="n">
        <v>46220</v>
      </c>
      <c r="C8989" s="1" t="n">
        <v>11</v>
      </c>
      <c r="D8989" s="1" t="s">
        <v>3845</v>
      </c>
      <c r="E8989" s="1" t="n">
        <v>1613</v>
      </c>
      <c r="F8989" s="1" t="s">
        <v>240</v>
      </c>
      <c r="I8989" s="1" t="n">
        <v>1608648</v>
      </c>
      <c r="J8989" s="1" t="n">
        <v>53671</v>
      </c>
      <c r="K8989" s="1" t="n">
        <v>7891515592080</v>
      </c>
      <c r="L8989" s="1" t="s">
        <v>5528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7" t="n">
        <v>46220</v>
      </c>
      <c r="C8990" s="1" t="n">
        <v>11</v>
      </c>
      <c r="D8990" s="1" t="s">
        <v>3845</v>
      </c>
      <c r="E8990" s="1" t="n">
        <v>1608</v>
      </c>
      <c r="F8990" s="1" t="s">
        <v>75</v>
      </c>
      <c r="I8990" s="1" t="n">
        <v>1693814</v>
      </c>
      <c r="J8990" s="1" t="n">
        <v>50232</v>
      </c>
      <c r="K8990" s="1" t="n">
        <v>7891025123057</v>
      </c>
      <c r="L8990" s="1" t="s">
        <v>4061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7" t="n">
        <v>46220</v>
      </c>
      <c r="C8991" s="1" t="n">
        <v>11</v>
      </c>
      <c r="D8991" s="1" t="s">
        <v>3845</v>
      </c>
      <c r="E8991" s="1" t="n">
        <v>1608</v>
      </c>
      <c r="F8991" s="1" t="s">
        <v>75</v>
      </c>
      <c r="I8991" s="1" t="n">
        <v>1693814</v>
      </c>
      <c r="J8991" s="1" t="n">
        <v>16727</v>
      </c>
      <c r="K8991" s="1" t="n">
        <v>7893333325000</v>
      </c>
      <c r="L8991" s="1" t="s">
        <v>5351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7" t="n">
        <v>46220</v>
      </c>
      <c r="C8992" s="1" t="n">
        <v>11</v>
      </c>
      <c r="D8992" s="1" t="s">
        <v>3845</v>
      </c>
      <c r="E8992" s="1" t="n">
        <v>1608</v>
      </c>
      <c r="F8992" s="1" t="s">
        <v>75</v>
      </c>
      <c r="I8992" s="1" t="n">
        <v>1693814</v>
      </c>
      <c r="J8992" s="1" t="n">
        <v>17805</v>
      </c>
      <c r="K8992" s="1" t="n">
        <v>7893333325109</v>
      </c>
      <c r="L8992" s="1" t="s">
        <v>4062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7" t="n">
        <v>46220</v>
      </c>
      <c r="C8993" s="1" t="n">
        <v>11</v>
      </c>
      <c r="D8993" s="1" t="s">
        <v>3845</v>
      </c>
      <c r="E8993" s="1" t="n">
        <v>1608</v>
      </c>
      <c r="F8993" s="1" t="s">
        <v>75</v>
      </c>
      <c r="I8993" s="1" t="n">
        <v>1693814</v>
      </c>
      <c r="J8993" s="1" t="n">
        <v>19906</v>
      </c>
      <c r="K8993" s="1" t="n">
        <v>7898553442933</v>
      </c>
      <c r="L8993" s="1" t="s">
        <v>4064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7" t="n">
        <v>46220</v>
      </c>
      <c r="C8994" s="1" t="n">
        <v>11</v>
      </c>
      <c r="D8994" s="1" t="s">
        <v>3845</v>
      </c>
      <c r="E8994" s="1" t="n">
        <v>1608</v>
      </c>
      <c r="F8994" s="1" t="s">
        <v>75</v>
      </c>
      <c r="I8994" s="1" t="n">
        <v>1693814</v>
      </c>
      <c r="J8994" s="1" t="n">
        <v>20479</v>
      </c>
      <c r="K8994" s="1" t="n">
        <v>7891025101161</v>
      </c>
      <c r="L8994" s="1" t="s">
        <v>4065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7" t="n">
        <v>46220</v>
      </c>
      <c r="C8995" s="1" t="n">
        <v>11</v>
      </c>
      <c r="D8995" s="1" t="s">
        <v>3845</v>
      </c>
      <c r="E8995" s="1" t="n">
        <v>1608</v>
      </c>
      <c r="F8995" s="1" t="s">
        <v>75</v>
      </c>
      <c r="I8995" s="1" t="n">
        <v>1693814</v>
      </c>
      <c r="J8995" s="1" t="n">
        <v>24123</v>
      </c>
      <c r="K8995" s="1" t="n">
        <v>7891025109396</v>
      </c>
      <c r="L8995" s="1" t="s">
        <v>4068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7" t="n">
        <v>46220</v>
      </c>
      <c r="C8996" s="1" t="n">
        <v>11</v>
      </c>
      <c r="D8996" s="1" t="s">
        <v>3845</v>
      </c>
      <c r="E8996" s="1" t="n">
        <v>1608</v>
      </c>
      <c r="F8996" s="1" t="s">
        <v>75</v>
      </c>
      <c r="I8996" s="1" t="n">
        <v>1693814</v>
      </c>
      <c r="J8996" s="1" t="n">
        <v>24124</v>
      </c>
      <c r="K8996" s="1" t="n">
        <v>7891025109419</v>
      </c>
      <c r="L8996" s="1" t="s">
        <v>4069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7" t="n">
        <v>46220</v>
      </c>
      <c r="C8997" s="1" t="n">
        <v>11</v>
      </c>
      <c r="D8997" s="1" t="s">
        <v>3845</v>
      </c>
      <c r="E8997" s="1" t="n">
        <v>1608</v>
      </c>
      <c r="F8997" s="1" t="s">
        <v>75</v>
      </c>
      <c r="I8997" s="1" t="n">
        <v>1693814</v>
      </c>
      <c r="J8997" s="1" t="n">
        <v>24196</v>
      </c>
      <c r="K8997" s="1" t="n">
        <v>7891025109884</v>
      </c>
      <c r="L8997" s="1" t="s">
        <v>4070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7" t="n">
        <v>46220</v>
      </c>
      <c r="C8998" s="1" t="n">
        <v>11</v>
      </c>
      <c r="D8998" s="1" t="s">
        <v>3845</v>
      </c>
      <c r="E8998" s="1" t="n">
        <v>1608</v>
      </c>
      <c r="F8998" s="1" t="s">
        <v>75</v>
      </c>
      <c r="I8998" s="1" t="n">
        <v>1693814</v>
      </c>
      <c r="J8998" s="1" t="n">
        <v>24832</v>
      </c>
      <c r="K8998" s="1" t="n">
        <v>7891025109891</v>
      </c>
      <c r="L8998" s="1" t="s">
        <v>4071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7" t="n">
        <v>46220</v>
      </c>
      <c r="C8999" s="1" t="n">
        <v>11</v>
      </c>
      <c r="D8999" s="1" t="s">
        <v>3845</v>
      </c>
      <c r="E8999" s="1" t="n">
        <v>1608</v>
      </c>
      <c r="F8999" s="1" t="s">
        <v>75</v>
      </c>
      <c r="I8999" s="1" t="n">
        <v>1693814</v>
      </c>
      <c r="J8999" s="1" t="n">
        <v>27141</v>
      </c>
      <c r="K8999" s="1" t="n">
        <v>7899916900329</v>
      </c>
      <c r="L8999" s="1" t="s">
        <v>4072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7" t="n">
        <v>46220</v>
      </c>
      <c r="C9000" s="1" t="n">
        <v>11</v>
      </c>
      <c r="D9000" s="1" t="s">
        <v>3845</v>
      </c>
      <c r="E9000" s="1" t="n">
        <v>1608</v>
      </c>
      <c r="F9000" s="1" t="s">
        <v>75</v>
      </c>
      <c r="I9000" s="1" t="n">
        <v>1693814</v>
      </c>
      <c r="J9000" s="1" t="n">
        <v>28462</v>
      </c>
      <c r="K9000" s="1" t="n">
        <v>7891025121626</v>
      </c>
      <c r="L9000" s="1" t="s">
        <v>4073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7" t="n">
        <v>46220</v>
      </c>
      <c r="C9001" s="1" t="n">
        <v>11</v>
      </c>
      <c r="D9001" s="1" t="s">
        <v>3845</v>
      </c>
      <c r="E9001" s="1" t="n">
        <v>1608</v>
      </c>
      <c r="F9001" s="1" t="s">
        <v>75</v>
      </c>
      <c r="I9001" s="1" t="n">
        <v>1693814</v>
      </c>
      <c r="J9001" s="1" t="n">
        <v>28705</v>
      </c>
      <c r="K9001" s="1" t="n">
        <v>7891025121633</v>
      </c>
      <c r="L9001" s="1" t="s">
        <v>4074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7" t="n">
        <v>46220</v>
      </c>
      <c r="C9002" s="1" t="n">
        <v>11</v>
      </c>
      <c r="D9002" s="1" t="s">
        <v>3845</v>
      </c>
      <c r="E9002" s="1" t="n">
        <v>1608</v>
      </c>
      <c r="F9002" s="1" t="s">
        <v>75</v>
      </c>
      <c r="I9002" s="1" t="n">
        <v>1693814</v>
      </c>
      <c r="J9002" s="1" t="n">
        <v>29168</v>
      </c>
      <c r="K9002" s="1" t="n">
        <v>7891025115649</v>
      </c>
      <c r="L9002" s="1" t="s">
        <v>4386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7" t="n">
        <v>46220</v>
      </c>
      <c r="C9003" s="1" t="n">
        <v>11</v>
      </c>
      <c r="D9003" s="1" t="s">
        <v>3845</v>
      </c>
      <c r="E9003" s="1" t="n">
        <v>1608</v>
      </c>
      <c r="F9003" s="1" t="s">
        <v>75</v>
      </c>
      <c r="I9003" s="1" t="n">
        <v>1693814</v>
      </c>
      <c r="J9003" s="1" t="n">
        <v>29169</v>
      </c>
      <c r="K9003" s="1" t="n">
        <v>7891025115656</v>
      </c>
      <c r="L9003" s="1" t="s">
        <v>4075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7" t="n">
        <v>46220</v>
      </c>
      <c r="C9004" s="1" t="n">
        <v>11</v>
      </c>
      <c r="D9004" s="1" t="s">
        <v>3845</v>
      </c>
      <c r="E9004" s="1" t="n">
        <v>1608</v>
      </c>
      <c r="F9004" s="1" t="s">
        <v>75</v>
      </c>
      <c r="I9004" s="1" t="n">
        <v>1693814</v>
      </c>
      <c r="J9004" s="1" t="n">
        <v>29526</v>
      </c>
      <c r="K9004" s="1" t="n">
        <v>7891025114406</v>
      </c>
      <c r="L9004" s="1" t="s">
        <v>4076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7" t="n">
        <v>46220</v>
      </c>
      <c r="C9005" s="1" t="n">
        <v>11</v>
      </c>
      <c r="D9005" s="1" t="s">
        <v>3845</v>
      </c>
      <c r="E9005" s="1" t="n">
        <v>1608</v>
      </c>
      <c r="F9005" s="1" t="s">
        <v>75</v>
      </c>
      <c r="I9005" s="1" t="n">
        <v>1693814</v>
      </c>
      <c r="J9005" s="1" t="n">
        <v>29755</v>
      </c>
      <c r="K9005" s="1" t="n">
        <v>7891025115588</v>
      </c>
      <c r="L9005" s="1" t="s">
        <v>4077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7" t="n">
        <v>46220</v>
      </c>
      <c r="C9006" s="1" t="n">
        <v>11</v>
      </c>
      <c r="D9006" s="1" t="s">
        <v>3845</v>
      </c>
      <c r="E9006" s="1" t="n">
        <v>1608</v>
      </c>
      <c r="F9006" s="1" t="s">
        <v>75</v>
      </c>
      <c r="I9006" s="1" t="n">
        <v>1693814</v>
      </c>
      <c r="J9006" s="1" t="n">
        <v>29787</v>
      </c>
      <c r="K9006" s="1" t="n">
        <v>7891025115595</v>
      </c>
      <c r="L9006" s="1" t="s">
        <v>4078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7" t="n">
        <v>46220</v>
      </c>
      <c r="C9007" s="1" t="n">
        <v>11</v>
      </c>
      <c r="D9007" s="1" t="s">
        <v>3845</v>
      </c>
      <c r="E9007" s="1" t="n">
        <v>1608</v>
      </c>
      <c r="F9007" s="1" t="s">
        <v>75</v>
      </c>
      <c r="I9007" s="1" t="n">
        <v>1693814</v>
      </c>
      <c r="J9007" s="1" t="n">
        <v>31266</v>
      </c>
      <c r="K9007" s="1" t="n">
        <v>7899916900343</v>
      </c>
      <c r="L9007" s="1" t="s">
        <v>4079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7" t="n">
        <v>46220</v>
      </c>
      <c r="C9008" s="1" t="n">
        <v>11</v>
      </c>
      <c r="D9008" s="1" t="s">
        <v>3845</v>
      </c>
      <c r="E9008" s="1" t="n">
        <v>1608</v>
      </c>
      <c r="F9008" s="1" t="s">
        <v>75</v>
      </c>
      <c r="I9008" s="1" t="n">
        <v>1693814</v>
      </c>
      <c r="J9008" s="1" t="n">
        <v>31496</v>
      </c>
      <c r="K9008" s="1" t="n">
        <v>7891025117797</v>
      </c>
      <c r="L9008" s="1" t="s">
        <v>5354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7" t="n">
        <v>46220</v>
      </c>
      <c r="C9009" s="1" t="n">
        <v>11</v>
      </c>
      <c r="D9009" s="1" t="s">
        <v>3845</v>
      </c>
      <c r="E9009" s="1" t="n">
        <v>1608</v>
      </c>
      <c r="F9009" s="1" t="s">
        <v>75</v>
      </c>
      <c r="I9009" s="1" t="n">
        <v>1693814</v>
      </c>
      <c r="J9009" s="1" t="n">
        <v>31551</v>
      </c>
      <c r="K9009" s="1" t="n">
        <v>7891025117742</v>
      </c>
      <c r="L9009" s="1" t="s">
        <v>4081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7" t="n">
        <v>46220</v>
      </c>
      <c r="C9010" s="1" t="n">
        <v>11</v>
      </c>
      <c r="D9010" s="1" t="s">
        <v>3845</v>
      </c>
      <c r="E9010" s="1" t="n">
        <v>1608</v>
      </c>
      <c r="F9010" s="1" t="s">
        <v>75</v>
      </c>
      <c r="I9010" s="1" t="n">
        <v>1693814</v>
      </c>
      <c r="J9010" s="1" t="n">
        <v>32614</v>
      </c>
      <c r="K9010" s="1" t="n">
        <v>7891025119456</v>
      </c>
      <c r="L9010" s="1" t="s">
        <v>4083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7" t="n">
        <v>46220</v>
      </c>
      <c r="C9011" s="1" t="n">
        <v>11</v>
      </c>
      <c r="D9011" s="1" t="s">
        <v>3845</v>
      </c>
      <c r="E9011" s="1" t="n">
        <v>1608</v>
      </c>
      <c r="F9011" s="1" t="s">
        <v>75</v>
      </c>
      <c r="I9011" s="1" t="n">
        <v>1693814</v>
      </c>
      <c r="J9011" s="1" t="n">
        <v>35359</v>
      </c>
      <c r="K9011" s="1" t="n">
        <v>7891025119869</v>
      </c>
      <c r="L9011" s="1" t="s">
        <v>4084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7" t="n">
        <v>46220</v>
      </c>
      <c r="C9012" s="1" t="n">
        <v>11</v>
      </c>
      <c r="D9012" s="1" t="s">
        <v>3845</v>
      </c>
      <c r="E9012" s="1" t="n">
        <v>1608</v>
      </c>
      <c r="F9012" s="1" t="s">
        <v>75</v>
      </c>
      <c r="I9012" s="1" t="n">
        <v>1693814</v>
      </c>
      <c r="J9012" s="1" t="n">
        <v>35395</v>
      </c>
      <c r="K9012" s="1" t="n">
        <v>7891025119852</v>
      </c>
      <c r="L9012" s="1" t="s">
        <v>4085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7" t="n">
        <v>46220</v>
      </c>
      <c r="C9013" s="1" t="n">
        <v>11</v>
      </c>
      <c r="D9013" s="1" t="s">
        <v>3845</v>
      </c>
      <c r="E9013" s="1" t="n">
        <v>1608</v>
      </c>
      <c r="F9013" s="1" t="s">
        <v>75</v>
      </c>
      <c r="I9013" s="1" t="n">
        <v>1693814</v>
      </c>
      <c r="J9013" s="1" t="n">
        <v>35841</v>
      </c>
      <c r="K9013" s="1" t="n">
        <v>7891025120223</v>
      </c>
      <c r="L9013" s="1" t="s">
        <v>4086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7" t="n">
        <v>46220</v>
      </c>
      <c r="C9014" s="1" t="n">
        <v>11</v>
      </c>
      <c r="D9014" s="1" t="s">
        <v>3845</v>
      </c>
      <c r="E9014" s="1" t="n">
        <v>1608</v>
      </c>
      <c r="F9014" s="1" t="s">
        <v>75</v>
      </c>
      <c r="I9014" s="1" t="n">
        <v>1693814</v>
      </c>
      <c r="J9014" s="1" t="n">
        <v>35842</v>
      </c>
      <c r="K9014" s="1" t="n">
        <v>7891025120230</v>
      </c>
      <c r="L9014" s="1" t="s">
        <v>4087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7" t="n">
        <v>46220</v>
      </c>
      <c r="C9015" s="1" t="n">
        <v>11</v>
      </c>
      <c r="D9015" s="1" t="s">
        <v>3845</v>
      </c>
      <c r="E9015" s="1" t="n">
        <v>1608</v>
      </c>
      <c r="F9015" s="1" t="s">
        <v>75</v>
      </c>
      <c r="I9015" s="1" t="n">
        <v>1693814</v>
      </c>
      <c r="J9015" s="1" t="n">
        <v>37024</v>
      </c>
      <c r="K9015" s="1" t="n">
        <v>7891025121251</v>
      </c>
      <c r="L9015" s="1" t="s">
        <v>5355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7" t="n">
        <v>46220</v>
      </c>
      <c r="C9016" s="1" t="n">
        <v>11</v>
      </c>
      <c r="D9016" s="1" t="s">
        <v>3845</v>
      </c>
      <c r="E9016" s="1" t="n">
        <v>1608</v>
      </c>
      <c r="F9016" s="1" t="s">
        <v>75</v>
      </c>
      <c r="I9016" s="1" t="n">
        <v>1693814</v>
      </c>
      <c r="J9016" s="1" t="n">
        <v>37558</v>
      </c>
      <c r="K9016" s="1" t="n">
        <v>7891025101376</v>
      </c>
      <c r="L9016" s="1" t="s">
        <v>4088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7" t="n">
        <v>46220</v>
      </c>
      <c r="C9017" s="1" t="n">
        <v>11</v>
      </c>
      <c r="D9017" s="1" t="s">
        <v>3845</v>
      </c>
      <c r="E9017" s="1" t="n">
        <v>1608</v>
      </c>
      <c r="F9017" s="1" t="s">
        <v>75</v>
      </c>
      <c r="I9017" s="1" t="n">
        <v>1693814</v>
      </c>
      <c r="J9017" s="1" t="n">
        <v>37980</v>
      </c>
      <c r="K9017" s="1" t="n">
        <v>7891025121640</v>
      </c>
      <c r="L9017" s="1" t="s">
        <v>4089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7" t="n">
        <v>46220</v>
      </c>
      <c r="C9018" s="1" t="n">
        <v>11</v>
      </c>
      <c r="D9018" s="1" t="s">
        <v>3845</v>
      </c>
      <c r="E9018" s="1" t="n">
        <v>1608</v>
      </c>
      <c r="F9018" s="1" t="s">
        <v>75</v>
      </c>
      <c r="I9018" s="1" t="n">
        <v>1693814</v>
      </c>
      <c r="J9018" s="1" t="n">
        <v>48139</v>
      </c>
      <c r="K9018" s="1" t="n">
        <v>7891025122067</v>
      </c>
      <c r="L9018" s="1" t="s">
        <v>4090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7" t="n">
        <v>46220</v>
      </c>
      <c r="C9019" s="1" t="n">
        <v>11</v>
      </c>
      <c r="D9019" s="1" t="s">
        <v>3845</v>
      </c>
      <c r="E9019" s="1" t="n">
        <v>1608</v>
      </c>
      <c r="F9019" s="1" t="s">
        <v>75</v>
      </c>
      <c r="I9019" s="1" t="n">
        <v>1693814</v>
      </c>
      <c r="J9019" s="1" t="n">
        <v>50664</v>
      </c>
      <c r="K9019" s="1" t="n">
        <v>7891025123064</v>
      </c>
      <c r="L9019" s="1" t="s">
        <v>4091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7" t="n">
        <v>46220</v>
      </c>
      <c r="C9020" s="1" t="n">
        <v>11</v>
      </c>
      <c r="D9020" s="1" t="s">
        <v>3845</v>
      </c>
      <c r="E9020" s="1" t="n">
        <v>1608</v>
      </c>
      <c r="F9020" s="1" t="s">
        <v>75</v>
      </c>
      <c r="I9020" s="1" t="n">
        <v>1693814</v>
      </c>
      <c r="J9020" s="1" t="n">
        <v>50877</v>
      </c>
      <c r="K9020" s="1" t="n">
        <v>7891025123040</v>
      </c>
      <c r="L9020" s="1" t="s">
        <v>4092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7" t="n">
        <v>46220</v>
      </c>
      <c r="C9021" s="1" t="n">
        <v>11</v>
      </c>
      <c r="D9021" s="1" t="s">
        <v>3845</v>
      </c>
      <c r="E9021" s="1" t="n">
        <v>1608</v>
      </c>
      <c r="F9021" s="1" t="s">
        <v>75</v>
      </c>
      <c r="I9021" s="1" t="n">
        <v>1693814</v>
      </c>
      <c r="J9021" s="1" t="n">
        <v>55693</v>
      </c>
      <c r="K9021" s="1" t="n">
        <v>7891025124177</v>
      </c>
      <c r="L9021" s="1" t="s">
        <v>4094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7" t="n">
        <v>46220</v>
      </c>
      <c r="C9022" s="1" t="n">
        <v>11</v>
      </c>
      <c r="D9022" s="1" t="s">
        <v>3845</v>
      </c>
      <c r="E9022" s="1" t="n">
        <v>1608</v>
      </c>
      <c r="F9022" s="1" t="s">
        <v>75</v>
      </c>
      <c r="I9022" s="1" t="n">
        <v>1693814</v>
      </c>
      <c r="J9022" s="1" t="n">
        <v>59856</v>
      </c>
      <c r="K9022" s="1" t="n">
        <v>7891025124269</v>
      </c>
      <c r="L9022" s="1" t="s">
        <v>4095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7" t="n">
        <v>46220</v>
      </c>
      <c r="C9023" s="1" t="n">
        <v>11</v>
      </c>
      <c r="D9023" s="1" t="s">
        <v>3845</v>
      </c>
      <c r="E9023" s="1" t="n">
        <v>1608</v>
      </c>
      <c r="F9023" s="1" t="s">
        <v>75</v>
      </c>
      <c r="I9023" s="1" t="n">
        <v>1693814</v>
      </c>
      <c r="J9023" s="1" t="n">
        <v>65126</v>
      </c>
      <c r="K9023" s="1" t="n">
        <v>7891025124627</v>
      </c>
      <c r="L9023" s="1" t="s">
        <v>6923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7" t="n">
        <v>46220</v>
      </c>
      <c r="C9024" s="1" t="n">
        <v>11</v>
      </c>
      <c r="D9024" s="1" t="s">
        <v>3845</v>
      </c>
      <c r="E9024" s="1" t="n">
        <v>1608</v>
      </c>
      <c r="F9024" s="1" t="s">
        <v>75</v>
      </c>
      <c r="I9024" s="1" t="n">
        <v>1693814</v>
      </c>
      <c r="J9024" s="1" t="n">
        <v>66095</v>
      </c>
      <c r="K9024" s="1" t="n">
        <v>7891025124566</v>
      </c>
      <c r="L9024" s="1" t="s">
        <v>4097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7" t="n">
        <v>46220</v>
      </c>
      <c r="C9025" s="1" t="n">
        <v>11</v>
      </c>
      <c r="D9025" s="1" t="s">
        <v>3845</v>
      </c>
      <c r="E9025" s="1" t="n">
        <v>1608</v>
      </c>
      <c r="F9025" s="1" t="s">
        <v>75</v>
      </c>
      <c r="I9025" s="1" t="n">
        <v>1693814</v>
      </c>
      <c r="J9025" s="1" t="n">
        <v>67318</v>
      </c>
      <c r="K9025" s="1" t="n">
        <v>7891025121909</v>
      </c>
      <c r="L9025" s="1" t="s">
        <v>4098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7" t="n">
        <v>46220</v>
      </c>
      <c r="C9026" s="1" t="n">
        <v>11</v>
      </c>
      <c r="D9026" s="1" t="s">
        <v>3845</v>
      </c>
      <c r="E9026" s="1" t="n">
        <v>1608</v>
      </c>
      <c r="F9026" s="1" t="s">
        <v>75</v>
      </c>
      <c r="I9026" s="1" t="n">
        <v>1693814</v>
      </c>
      <c r="J9026" s="1" t="n">
        <v>69612</v>
      </c>
      <c r="K9026" s="1" t="n">
        <v>7891025123453</v>
      </c>
      <c r="L9026" s="1" t="s">
        <v>4099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7" t="n">
        <v>46220</v>
      </c>
      <c r="C9027" s="1" t="n">
        <v>11</v>
      </c>
      <c r="D9027" s="1" t="s">
        <v>3845</v>
      </c>
      <c r="E9027" s="1" t="n">
        <v>1608</v>
      </c>
      <c r="F9027" s="1" t="s">
        <v>75</v>
      </c>
      <c r="I9027" s="1" t="n">
        <v>1693814</v>
      </c>
      <c r="J9027" s="1" t="n">
        <v>69613</v>
      </c>
      <c r="K9027" s="1" t="n">
        <v>7891025123460</v>
      </c>
      <c r="L9027" s="1" t="s">
        <v>4100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7" t="n">
        <v>46220</v>
      </c>
      <c r="C9028" s="1" t="n">
        <v>11</v>
      </c>
      <c r="D9028" s="1" t="s">
        <v>3845</v>
      </c>
      <c r="E9028" s="1" t="n">
        <v>1608</v>
      </c>
      <c r="F9028" s="1" t="s">
        <v>75</v>
      </c>
      <c r="I9028" s="1" t="n">
        <v>1693814</v>
      </c>
      <c r="J9028" s="1" t="n">
        <v>79588</v>
      </c>
      <c r="K9028" s="1" t="n">
        <v>7891025125150</v>
      </c>
      <c r="L9028" s="1" t="s">
        <v>4388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7" t="n">
        <v>46220</v>
      </c>
      <c r="C9029" s="1" t="n">
        <v>11</v>
      </c>
      <c r="D9029" s="1" t="s">
        <v>3845</v>
      </c>
      <c r="E9029" s="1" t="n">
        <v>1608</v>
      </c>
      <c r="F9029" s="1" t="s">
        <v>75</v>
      </c>
      <c r="I9029" s="1" t="n">
        <v>1693814</v>
      </c>
      <c r="J9029" s="1" t="n">
        <v>79589</v>
      </c>
      <c r="K9029" s="1" t="n">
        <v>7891025125167</v>
      </c>
      <c r="L9029" s="1" t="s">
        <v>4389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7" t="n">
        <v>46220</v>
      </c>
      <c r="C9030" s="1" t="n">
        <v>11</v>
      </c>
      <c r="D9030" s="1" t="s">
        <v>3845</v>
      </c>
      <c r="E9030" s="1" t="n">
        <v>1608</v>
      </c>
      <c r="F9030" s="1" t="s">
        <v>75</v>
      </c>
      <c r="I9030" s="1" t="n">
        <v>1693814</v>
      </c>
      <c r="J9030" s="1" t="n">
        <v>80307</v>
      </c>
      <c r="K9030" s="1" t="n">
        <v>7891025125372</v>
      </c>
      <c r="L9030" s="1" t="s">
        <v>5357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7" t="n">
        <v>46220</v>
      </c>
      <c r="C9031" s="1" t="n">
        <v>11</v>
      </c>
      <c r="D9031" s="1" t="s">
        <v>3845</v>
      </c>
      <c r="E9031" s="1" t="n">
        <v>1608</v>
      </c>
      <c r="F9031" s="1" t="s">
        <v>75</v>
      </c>
      <c r="I9031" s="1" t="n">
        <v>1693814</v>
      </c>
      <c r="J9031" s="1" t="n">
        <v>80681</v>
      </c>
      <c r="K9031" s="1" t="n">
        <v>7891025125495</v>
      </c>
      <c r="L9031" s="1" t="s">
        <v>5359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7" t="n">
        <v>46220</v>
      </c>
      <c r="C9032" s="1" t="n">
        <v>11</v>
      </c>
      <c r="D9032" s="1" t="s">
        <v>3845</v>
      </c>
      <c r="E9032" s="1" t="n">
        <v>1608</v>
      </c>
      <c r="F9032" s="1" t="s">
        <v>75</v>
      </c>
      <c r="I9032" s="1" t="n">
        <v>1693814</v>
      </c>
      <c r="J9032" s="1" t="n">
        <v>81126</v>
      </c>
      <c r="K9032" s="1" t="n">
        <v>7891025125501</v>
      </c>
      <c r="L9032" s="1" t="s">
        <v>4103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7" t="n">
        <v>46220</v>
      </c>
      <c r="C9033" s="1" t="n">
        <v>11</v>
      </c>
      <c r="D9033" s="1" t="s">
        <v>3845</v>
      </c>
      <c r="E9033" s="1" t="n">
        <v>1608</v>
      </c>
      <c r="F9033" s="1" t="s">
        <v>75</v>
      </c>
      <c r="I9033" s="1" t="n">
        <v>1693814</v>
      </c>
      <c r="J9033" s="1" t="n">
        <v>81338</v>
      </c>
      <c r="K9033" s="1" t="n">
        <v>7891025125365</v>
      </c>
      <c r="L9033" s="1" t="s">
        <v>5360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7" t="n">
        <v>46220</v>
      </c>
      <c r="C9034" s="1" t="n">
        <v>11</v>
      </c>
      <c r="D9034" s="1" t="s">
        <v>3845</v>
      </c>
      <c r="E9034" s="1" t="n">
        <v>1608</v>
      </c>
      <c r="F9034" s="1" t="s">
        <v>75</v>
      </c>
      <c r="I9034" s="1" t="n">
        <v>1693814</v>
      </c>
      <c r="J9034" s="1" t="n">
        <v>81771</v>
      </c>
      <c r="K9034" s="1" t="n">
        <v>7898932702047</v>
      </c>
      <c r="L9034" s="1" t="s">
        <v>6924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7" t="n">
        <v>46220</v>
      </c>
      <c r="C9035" s="1" t="n">
        <v>11</v>
      </c>
      <c r="D9035" s="1" t="s">
        <v>3845</v>
      </c>
      <c r="E9035" s="1" t="n">
        <v>10012</v>
      </c>
      <c r="F9035" s="1" t="s">
        <v>236</v>
      </c>
      <c r="I9035" s="1" t="n">
        <v>1964147</v>
      </c>
      <c r="J9035" s="1" t="n">
        <v>100463</v>
      </c>
      <c r="K9035" s="1" t="n">
        <v>7896111907689</v>
      </c>
      <c r="L9035" s="1" t="s">
        <v>6925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7" t="n">
        <v>46220</v>
      </c>
      <c r="C9036" s="1" t="n">
        <v>11</v>
      </c>
      <c r="D9036" s="1" t="s">
        <v>3845</v>
      </c>
      <c r="E9036" s="1" t="n">
        <v>10012</v>
      </c>
      <c r="F9036" s="1" t="s">
        <v>236</v>
      </c>
      <c r="I9036" s="1" t="n">
        <v>1964147</v>
      </c>
      <c r="J9036" s="1" t="n">
        <v>101403</v>
      </c>
      <c r="K9036" s="1" t="n">
        <v>7891010031633</v>
      </c>
      <c r="L9036" s="1" t="s">
        <v>6926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7" t="n">
        <v>46220</v>
      </c>
      <c r="C9037" s="1" t="n">
        <v>11</v>
      </c>
      <c r="D9037" s="1" t="s">
        <v>3845</v>
      </c>
      <c r="E9037" s="1" t="n">
        <v>10012</v>
      </c>
      <c r="F9037" s="1" t="s">
        <v>236</v>
      </c>
      <c r="I9037" s="1" t="n">
        <v>1964147</v>
      </c>
      <c r="J9037" s="1" t="n">
        <v>101410</v>
      </c>
      <c r="K9037" s="1" t="n">
        <v>7891010035631</v>
      </c>
      <c r="L9037" s="1" t="s">
        <v>6927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7" t="n">
        <v>46220</v>
      </c>
      <c r="C9038" s="1" t="n">
        <v>11</v>
      </c>
      <c r="D9038" s="1" t="s">
        <v>3845</v>
      </c>
      <c r="E9038" s="1" t="n">
        <v>10012</v>
      </c>
      <c r="F9038" s="1" t="s">
        <v>236</v>
      </c>
      <c r="I9038" s="1" t="n">
        <v>1964147</v>
      </c>
      <c r="J9038" s="1" t="n">
        <v>102497</v>
      </c>
      <c r="K9038" s="1" t="n">
        <v>7891032013259</v>
      </c>
      <c r="L9038" s="1" t="s">
        <v>4987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7" t="n">
        <v>46220</v>
      </c>
      <c r="C9039" s="1" t="n">
        <v>11</v>
      </c>
      <c r="D9039" s="1" t="s">
        <v>3845</v>
      </c>
      <c r="E9039" s="1" t="n">
        <v>10012</v>
      </c>
      <c r="F9039" s="1" t="s">
        <v>236</v>
      </c>
      <c r="I9039" s="1" t="n">
        <v>1964147</v>
      </c>
      <c r="J9039" s="1" t="n">
        <v>102527</v>
      </c>
      <c r="K9039" s="1" t="n">
        <v>7891032016106</v>
      </c>
      <c r="L9039" s="1" t="s">
        <v>6928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7" t="n">
        <v>46220</v>
      </c>
      <c r="C9040" s="1" t="n">
        <v>11</v>
      </c>
      <c r="D9040" s="1" t="s">
        <v>3845</v>
      </c>
      <c r="E9040" s="1" t="n">
        <v>10012</v>
      </c>
      <c r="F9040" s="1" t="s">
        <v>236</v>
      </c>
      <c r="I9040" s="1" t="n">
        <v>1964147</v>
      </c>
      <c r="J9040" s="1" t="n">
        <v>102543</v>
      </c>
      <c r="K9040" s="1" t="n">
        <v>7891032016908</v>
      </c>
      <c r="L9040" s="1" t="s">
        <v>6929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7" t="n">
        <v>46220</v>
      </c>
      <c r="C9041" s="1" t="n">
        <v>11</v>
      </c>
      <c r="D9041" s="1" t="s">
        <v>3845</v>
      </c>
      <c r="E9041" s="1" t="n">
        <v>10012</v>
      </c>
      <c r="F9041" s="1" t="s">
        <v>236</v>
      </c>
      <c r="I9041" s="1" t="n">
        <v>1964147</v>
      </c>
      <c r="J9041" s="1" t="n">
        <v>106382</v>
      </c>
      <c r="K9041" s="1" t="n">
        <v>7896111907252</v>
      </c>
      <c r="L9041" s="1" t="s">
        <v>6930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7" t="n">
        <v>46220</v>
      </c>
      <c r="C9042" s="1" t="n">
        <v>11</v>
      </c>
      <c r="D9042" s="1" t="s">
        <v>3845</v>
      </c>
      <c r="E9042" s="1" t="n">
        <v>10012</v>
      </c>
      <c r="F9042" s="1" t="s">
        <v>236</v>
      </c>
      <c r="I9042" s="1" t="n">
        <v>1964147</v>
      </c>
      <c r="J9042" s="1" t="n">
        <v>109948</v>
      </c>
      <c r="K9042" s="1" t="n">
        <v>7891032013402</v>
      </c>
      <c r="L9042" s="1" t="s">
        <v>6931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7" t="n">
        <v>46220</v>
      </c>
      <c r="C9043" s="1" t="n">
        <v>11</v>
      </c>
      <c r="D9043" s="1" t="s">
        <v>3845</v>
      </c>
      <c r="E9043" s="1" t="n">
        <v>10012</v>
      </c>
      <c r="F9043" s="1" t="s">
        <v>236</v>
      </c>
      <c r="I9043" s="1" t="n">
        <v>1964147</v>
      </c>
      <c r="J9043" s="1" t="n">
        <v>10685</v>
      </c>
      <c r="K9043" s="1" t="n">
        <v>7891032012504</v>
      </c>
      <c r="L9043" s="1" t="s">
        <v>6932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7" t="n">
        <v>46220</v>
      </c>
      <c r="C9044" s="1" t="n">
        <v>11</v>
      </c>
      <c r="D9044" s="1" t="s">
        <v>3845</v>
      </c>
      <c r="E9044" s="1" t="n">
        <v>10012</v>
      </c>
      <c r="F9044" s="1" t="s">
        <v>236</v>
      </c>
      <c r="I9044" s="1" t="n">
        <v>1964147</v>
      </c>
      <c r="J9044" s="1" t="n">
        <v>10686</v>
      </c>
      <c r="K9044" s="1" t="n">
        <v>7891032013105</v>
      </c>
      <c r="L9044" s="1" t="s">
        <v>6933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7" t="n">
        <v>46220</v>
      </c>
      <c r="C9045" s="1" t="n">
        <v>11</v>
      </c>
      <c r="D9045" s="1" t="s">
        <v>3845</v>
      </c>
      <c r="E9045" s="1" t="n">
        <v>10012</v>
      </c>
      <c r="F9045" s="1" t="s">
        <v>236</v>
      </c>
      <c r="I9045" s="1" t="n">
        <v>1964147</v>
      </c>
      <c r="J9045" s="1" t="n">
        <v>10988</v>
      </c>
      <c r="K9045" s="1" t="n">
        <v>7891010010577</v>
      </c>
      <c r="L9045" s="1" t="s">
        <v>6934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7" t="n">
        <v>46220</v>
      </c>
      <c r="C9046" s="1" t="n">
        <v>11</v>
      </c>
      <c r="D9046" s="1" t="s">
        <v>3845</v>
      </c>
      <c r="E9046" s="1" t="n">
        <v>10012</v>
      </c>
      <c r="F9046" s="1" t="s">
        <v>236</v>
      </c>
      <c r="I9046" s="1" t="n">
        <v>1964147</v>
      </c>
      <c r="J9046" s="1" t="n">
        <v>13265</v>
      </c>
      <c r="K9046" s="1" t="n">
        <v>7891032015918</v>
      </c>
      <c r="L9046" s="1" t="s">
        <v>6935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7" t="n">
        <v>46220</v>
      </c>
      <c r="C9047" s="1" t="n">
        <v>11</v>
      </c>
      <c r="D9047" s="1" t="s">
        <v>3845</v>
      </c>
      <c r="E9047" s="1" t="n">
        <v>10012</v>
      </c>
      <c r="F9047" s="1" t="s">
        <v>236</v>
      </c>
      <c r="I9047" s="1" t="n">
        <v>1964147</v>
      </c>
      <c r="J9047" s="1" t="n">
        <v>13689</v>
      </c>
      <c r="K9047" s="1" t="n">
        <v>7896111907672</v>
      </c>
      <c r="L9047" s="1" t="s">
        <v>6936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7" t="n">
        <v>46220</v>
      </c>
      <c r="C9048" s="1" t="n">
        <v>11</v>
      </c>
      <c r="D9048" s="1" t="s">
        <v>3845</v>
      </c>
      <c r="E9048" s="1" t="n">
        <v>10012</v>
      </c>
      <c r="F9048" s="1" t="s">
        <v>236</v>
      </c>
      <c r="I9048" s="1" t="n">
        <v>1964147</v>
      </c>
      <c r="J9048" s="1" t="n">
        <v>13716</v>
      </c>
      <c r="K9048" s="1" t="n">
        <v>7891032014256</v>
      </c>
      <c r="L9048" s="1" t="s">
        <v>6937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7" t="n">
        <v>46220</v>
      </c>
      <c r="C9049" s="1" t="n">
        <v>11</v>
      </c>
      <c r="D9049" s="1" t="s">
        <v>3845</v>
      </c>
      <c r="E9049" s="1" t="n">
        <v>10012</v>
      </c>
      <c r="F9049" s="1" t="s">
        <v>236</v>
      </c>
      <c r="I9049" s="1" t="n">
        <v>1964147</v>
      </c>
      <c r="J9049" s="1" t="n">
        <v>14554</v>
      </c>
      <c r="K9049" s="1" t="n">
        <v>7891032015949</v>
      </c>
      <c r="L9049" s="1" t="s">
        <v>6938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7" t="n">
        <v>46220</v>
      </c>
      <c r="C9050" s="1" t="n">
        <v>11</v>
      </c>
      <c r="D9050" s="1" t="s">
        <v>3845</v>
      </c>
      <c r="E9050" s="1" t="n">
        <v>10012</v>
      </c>
      <c r="F9050" s="1" t="s">
        <v>236</v>
      </c>
      <c r="I9050" s="1" t="n">
        <v>1964147</v>
      </c>
      <c r="J9050" s="1" t="n">
        <v>15713</v>
      </c>
      <c r="K9050" s="1" t="n">
        <v>7891010886547</v>
      </c>
      <c r="L9050" s="1" t="s">
        <v>6939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7" t="n">
        <v>46220</v>
      </c>
      <c r="C9051" s="1" t="n">
        <v>11</v>
      </c>
      <c r="D9051" s="1" t="s">
        <v>3845</v>
      </c>
      <c r="E9051" s="1" t="n">
        <v>10012</v>
      </c>
      <c r="F9051" s="1" t="s">
        <v>236</v>
      </c>
      <c r="I9051" s="1" t="n">
        <v>1964147</v>
      </c>
      <c r="J9051" s="1" t="n">
        <v>15784</v>
      </c>
      <c r="K9051" s="1" t="n">
        <v>7891032015994</v>
      </c>
      <c r="L9051" s="1" t="s">
        <v>5001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7" t="n">
        <v>46220</v>
      </c>
      <c r="C9052" s="1" t="n">
        <v>11</v>
      </c>
      <c r="D9052" s="1" t="s">
        <v>3845</v>
      </c>
      <c r="E9052" s="1" t="n">
        <v>10012</v>
      </c>
      <c r="F9052" s="1" t="s">
        <v>236</v>
      </c>
      <c r="I9052" s="1" t="n">
        <v>1964147</v>
      </c>
      <c r="J9052" s="1" t="n">
        <v>16057</v>
      </c>
      <c r="K9052" s="1" t="n">
        <v>7891032013303</v>
      </c>
      <c r="L9052" s="1" t="s">
        <v>5002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7" t="n">
        <v>46220</v>
      </c>
      <c r="C9053" s="1" t="n">
        <v>11</v>
      </c>
      <c r="D9053" s="1" t="s">
        <v>3845</v>
      </c>
      <c r="E9053" s="1" t="n">
        <v>10012</v>
      </c>
      <c r="F9053" s="1" t="s">
        <v>236</v>
      </c>
      <c r="I9053" s="1" t="n">
        <v>1964147</v>
      </c>
      <c r="J9053" s="1" t="n">
        <v>16150</v>
      </c>
      <c r="K9053" s="1" t="n">
        <v>7896111907184</v>
      </c>
      <c r="L9053" s="1" t="s">
        <v>6940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7" t="n">
        <v>46220</v>
      </c>
      <c r="C9054" s="1" t="n">
        <v>11</v>
      </c>
      <c r="D9054" s="1" t="s">
        <v>3845</v>
      </c>
      <c r="E9054" s="1" t="n">
        <v>10012</v>
      </c>
      <c r="F9054" s="1" t="s">
        <v>236</v>
      </c>
      <c r="I9054" s="1" t="n">
        <v>1964147</v>
      </c>
      <c r="J9054" s="1" t="n">
        <v>16154</v>
      </c>
      <c r="K9054" s="1" t="n">
        <v>7896111941454</v>
      </c>
      <c r="L9054" s="1" t="s">
        <v>6941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7" t="n">
        <v>46220</v>
      </c>
      <c r="C9055" s="1" t="n">
        <v>11</v>
      </c>
      <c r="D9055" s="1" t="s">
        <v>3845</v>
      </c>
      <c r="E9055" s="1" t="n">
        <v>10012</v>
      </c>
      <c r="F9055" s="1" t="s">
        <v>236</v>
      </c>
      <c r="I9055" s="1" t="n">
        <v>1964147</v>
      </c>
      <c r="J9055" s="1" t="n">
        <v>16155</v>
      </c>
      <c r="K9055" s="1" t="n">
        <v>7896111944912</v>
      </c>
      <c r="L9055" s="1" t="s">
        <v>6942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7" t="n">
        <v>46220</v>
      </c>
      <c r="C9056" s="1" t="n">
        <v>11</v>
      </c>
      <c r="D9056" s="1" t="s">
        <v>3845</v>
      </c>
      <c r="E9056" s="1" t="n">
        <v>10012</v>
      </c>
      <c r="F9056" s="1" t="s">
        <v>236</v>
      </c>
      <c r="I9056" s="1" t="n">
        <v>1964147</v>
      </c>
      <c r="J9056" s="1" t="n">
        <v>16156</v>
      </c>
      <c r="K9056" s="1" t="n">
        <v>7896111947869</v>
      </c>
      <c r="L9056" s="1" t="s">
        <v>6943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7" t="n">
        <v>46220</v>
      </c>
      <c r="C9057" s="1" t="n">
        <v>11</v>
      </c>
      <c r="D9057" s="1" t="s">
        <v>3845</v>
      </c>
      <c r="E9057" s="1" t="n">
        <v>10012</v>
      </c>
      <c r="F9057" s="1" t="s">
        <v>236</v>
      </c>
      <c r="I9057" s="1" t="n">
        <v>1964147</v>
      </c>
      <c r="J9057" s="1" t="n">
        <v>16157</v>
      </c>
      <c r="K9057" s="1" t="n">
        <v>7896111913000</v>
      </c>
      <c r="L9057" s="1" t="s">
        <v>6944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7" t="n">
        <v>46220</v>
      </c>
      <c r="C9058" s="1" t="n">
        <v>11</v>
      </c>
      <c r="D9058" s="1" t="s">
        <v>3845</v>
      </c>
      <c r="E9058" s="1" t="n">
        <v>10012</v>
      </c>
      <c r="F9058" s="1" t="s">
        <v>236</v>
      </c>
      <c r="I9058" s="1" t="n">
        <v>1964147</v>
      </c>
      <c r="J9058" s="1" t="n">
        <v>16162</v>
      </c>
      <c r="K9058" s="1" t="n">
        <v>7896111907276</v>
      </c>
      <c r="L9058" s="1" t="s">
        <v>6945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7" t="n">
        <v>46220</v>
      </c>
      <c r="C9059" s="1" t="n">
        <v>11</v>
      </c>
      <c r="D9059" s="1" t="s">
        <v>3845</v>
      </c>
      <c r="E9059" s="1" t="n">
        <v>10012</v>
      </c>
      <c r="F9059" s="1" t="s">
        <v>236</v>
      </c>
      <c r="I9059" s="1" t="n">
        <v>1964147</v>
      </c>
      <c r="J9059" s="1" t="n">
        <v>16586</v>
      </c>
      <c r="K9059" s="1" t="n">
        <v>7896111930731</v>
      </c>
      <c r="L9059" s="1" t="s">
        <v>6946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7" t="n">
        <v>46220</v>
      </c>
      <c r="C9060" s="1" t="n">
        <v>11</v>
      </c>
      <c r="D9060" s="1" t="s">
        <v>3845</v>
      </c>
      <c r="E9060" s="1" t="n">
        <v>10012</v>
      </c>
      <c r="F9060" s="1" t="s">
        <v>236</v>
      </c>
      <c r="I9060" s="1" t="n">
        <v>1964147</v>
      </c>
      <c r="J9060" s="1" t="n">
        <v>16591</v>
      </c>
      <c r="K9060" s="1" t="n">
        <v>7896111927021</v>
      </c>
      <c r="L9060" s="1" t="s">
        <v>6947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7" t="n">
        <v>46220</v>
      </c>
      <c r="C9061" s="1" t="n">
        <v>11</v>
      </c>
      <c r="D9061" s="1" t="s">
        <v>3845</v>
      </c>
      <c r="E9061" s="1" t="n">
        <v>10012</v>
      </c>
      <c r="F9061" s="1" t="s">
        <v>236</v>
      </c>
      <c r="I9061" s="1" t="n">
        <v>1964147</v>
      </c>
      <c r="J9061" s="1" t="n">
        <v>17111</v>
      </c>
      <c r="K9061" s="1" t="n">
        <v>7896111947838</v>
      </c>
      <c r="L9061" s="1" t="s">
        <v>6948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7" t="n">
        <v>46220</v>
      </c>
      <c r="C9062" s="1" t="n">
        <v>11</v>
      </c>
      <c r="D9062" s="1" t="s">
        <v>3845</v>
      </c>
      <c r="E9062" s="1" t="n">
        <v>10012</v>
      </c>
      <c r="F9062" s="1" t="s">
        <v>236</v>
      </c>
      <c r="I9062" s="1" t="n">
        <v>1964147</v>
      </c>
      <c r="J9062" s="1" t="n">
        <v>17112</v>
      </c>
      <c r="K9062" s="1" t="n">
        <v>7896111948903</v>
      </c>
      <c r="L9062" s="1" t="s">
        <v>6949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7" t="n">
        <v>46220</v>
      </c>
      <c r="C9063" s="1" t="n">
        <v>11</v>
      </c>
      <c r="D9063" s="1" t="s">
        <v>3845</v>
      </c>
      <c r="E9063" s="1" t="n">
        <v>10012</v>
      </c>
      <c r="F9063" s="1" t="s">
        <v>236</v>
      </c>
      <c r="I9063" s="1" t="n">
        <v>1964147</v>
      </c>
      <c r="J9063" s="1" t="n">
        <v>17531</v>
      </c>
      <c r="K9063" s="1" t="n">
        <v>7896111921722</v>
      </c>
      <c r="L9063" s="1" t="s">
        <v>6950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7" t="n">
        <v>46220</v>
      </c>
      <c r="C9064" s="1" t="n">
        <v>11</v>
      </c>
      <c r="D9064" s="1" t="s">
        <v>3845</v>
      </c>
      <c r="E9064" s="1" t="n">
        <v>10012</v>
      </c>
      <c r="F9064" s="1" t="s">
        <v>236</v>
      </c>
      <c r="I9064" s="1" t="n">
        <v>1964147</v>
      </c>
      <c r="J9064" s="1" t="n">
        <v>19045</v>
      </c>
      <c r="K9064" s="1" t="n">
        <v>7896111952498</v>
      </c>
      <c r="L9064" s="1" t="s">
        <v>6951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7" t="n">
        <v>46220</v>
      </c>
      <c r="C9065" s="1" t="n">
        <v>11</v>
      </c>
      <c r="D9065" s="1" t="s">
        <v>3845</v>
      </c>
      <c r="E9065" s="1" t="n">
        <v>10012</v>
      </c>
      <c r="F9065" s="1" t="s">
        <v>236</v>
      </c>
      <c r="I9065" s="1" t="n">
        <v>1964147</v>
      </c>
      <c r="J9065" s="1" t="n">
        <v>19730</v>
      </c>
      <c r="K9065" s="1" t="n">
        <v>7896111954492</v>
      </c>
      <c r="L9065" s="1" t="s">
        <v>6952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7" t="n">
        <v>46220</v>
      </c>
      <c r="C9066" s="1" t="n">
        <v>11</v>
      </c>
      <c r="D9066" s="1" t="s">
        <v>3845</v>
      </c>
      <c r="E9066" s="1" t="n">
        <v>10012</v>
      </c>
      <c r="F9066" s="1" t="s">
        <v>236</v>
      </c>
      <c r="I9066" s="1" t="n">
        <v>1964147</v>
      </c>
      <c r="J9066" s="1" t="n">
        <v>22421</v>
      </c>
      <c r="K9066" s="1" t="n">
        <v>7891032013358</v>
      </c>
      <c r="L9066" s="1" t="s">
        <v>6953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7" t="n">
        <v>46220</v>
      </c>
      <c r="C9067" s="1" t="n">
        <v>11</v>
      </c>
      <c r="D9067" s="1" t="s">
        <v>3845</v>
      </c>
      <c r="E9067" s="1" t="n">
        <v>10012</v>
      </c>
      <c r="F9067" s="1" t="s">
        <v>236</v>
      </c>
      <c r="I9067" s="1" t="n">
        <v>1964147</v>
      </c>
      <c r="J9067" s="1" t="n">
        <v>22549</v>
      </c>
      <c r="K9067" s="1" t="n">
        <v>7897161371055</v>
      </c>
      <c r="L9067" s="1" t="s">
        <v>6954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7" t="n">
        <v>46220</v>
      </c>
      <c r="C9068" s="1" t="n">
        <v>11</v>
      </c>
      <c r="D9068" s="1" t="s">
        <v>3845</v>
      </c>
      <c r="E9068" s="1" t="n">
        <v>10012</v>
      </c>
      <c r="F9068" s="1" t="s">
        <v>236</v>
      </c>
      <c r="I9068" s="1" t="n">
        <v>1964147</v>
      </c>
      <c r="J9068" s="1" t="n">
        <v>22550</v>
      </c>
      <c r="K9068" s="1" t="n">
        <v>7897161371048</v>
      </c>
      <c r="L9068" s="1" t="s">
        <v>6955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7" t="n">
        <v>46220</v>
      </c>
      <c r="C9069" s="1" t="n">
        <v>11</v>
      </c>
      <c r="D9069" s="1" t="s">
        <v>3845</v>
      </c>
      <c r="E9069" s="1" t="n">
        <v>10012</v>
      </c>
      <c r="F9069" s="1" t="s">
        <v>236</v>
      </c>
      <c r="I9069" s="1" t="n">
        <v>1964147</v>
      </c>
      <c r="J9069" s="1" t="n">
        <v>24076</v>
      </c>
      <c r="K9069" s="1" t="n">
        <v>7891032014249</v>
      </c>
      <c r="L9069" s="1" t="s">
        <v>6956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7" t="n">
        <v>46220</v>
      </c>
      <c r="C9070" s="1" t="n">
        <v>11</v>
      </c>
      <c r="D9070" s="1" t="s">
        <v>3845</v>
      </c>
      <c r="E9070" s="1" t="n">
        <v>10012</v>
      </c>
      <c r="F9070" s="1" t="s">
        <v>236</v>
      </c>
      <c r="I9070" s="1" t="n">
        <v>1964147</v>
      </c>
      <c r="J9070" s="1" t="n">
        <v>24630</v>
      </c>
      <c r="K9070" s="1" t="n">
        <v>7896111913093</v>
      </c>
      <c r="L9070" s="1" t="s">
        <v>6957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7" t="n">
        <v>46220</v>
      </c>
      <c r="C9071" s="1" t="n">
        <v>11</v>
      </c>
      <c r="D9071" s="1" t="s">
        <v>3845</v>
      </c>
      <c r="E9071" s="1" t="n">
        <v>10012</v>
      </c>
      <c r="F9071" s="1" t="s">
        <v>236</v>
      </c>
      <c r="I9071" s="1" t="n">
        <v>1964147</v>
      </c>
      <c r="J9071" s="1" t="n">
        <v>26032</v>
      </c>
      <c r="K9071" s="1" t="n">
        <v>7896111947883</v>
      </c>
      <c r="L9071" s="1" t="s">
        <v>6958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7" t="n">
        <v>46220</v>
      </c>
      <c r="C9072" s="1" t="n">
        <v>11</v>
      </c>
      <c r="D9072" s="1" t="s">
        <v>3845</v>
      </c>
      <c r="E9072" s="1" t="n">
        <v>10012</v>
      </c>
      <c r="F9072" s="1" t="s">
        <v>236</v>
      </c>
      <c r="I9072" s="1" t="n">
        <v>1964147</v>
      </c>
      <c r="J9072" s="1" t="n">
        <v>26033</v>
      </c>
      <c r="K9072" s="1" t="n">
        <v>7896111942833</v>
      </c>
      <c r="L9072" s="1" t="s">
        <v>6959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7" t="n">
        <v>46220</v>
      </c>
      <c r="C9073" s="1" t="n">
        <v>11</v>
      </c>
      <c r="D9073" s="1" t="s">
        <v>3845</v>
      </c>
      <c r="E9073" s="1" t="n">
        <v>10012</v>
      </c>
      <c r="F9073" s="1" t="s">
        <v>236</v>
      </c>
      <c r="I9073" s="1" t="n">
        <v>1964147</v>
      </c>
      <c r="J9073" s="1" t="n">
        <v>26893</v>
      </c>
      <c r="K9073" s="1" t="n">
        <v>7896111976883</v>
      </c>
      <c r="L9073" s="1" t="s">
        <v>6960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7" t="n">
        <v>46220</v>
      </c>
      <c r="C9074" s="1" t="n">
        <v>11</v>
      </c>
      <c r="D9074" s="1" t="s">
        <v>3845</v>
      </c>
      <c r="E9074" s="1" t="n">
        <v>10012</v>
      </c>
      <c r="F9074" s="1" t="s">
        <v>236</v>
      </c>
      <c r="I9074" s="1" t="n">
        <v>1964147</v>
      </c>
      <c r="J9074" s="1" t="n">
        <v>27513</v>
      </c>
      <c r="K9074" s="1" t="n">
        <v>7896111976845</v>
      </c>
      <c r="L9074" s="1" t="s">
        <v>6960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7" t="n">
        <v>46220</v>
      </c>
      <c r="C9075" s="1" t="n">
        <v>11</v>
      </c>
      <c r="D9075" s="1" t="s">
        <v>3845</v>
      </c>
      <c r="E9075" s="1" t="n">
        <v>10012</v>
      </c>
      <c r="F9075" s="1" t="s">
        <v>236</v>
      </c>
      <c r="I9075" s="1" t="n">
        <v>1964147</v>
      </c>
      <c r="J9075" s="1" t="n">
        <v>29502</v>
      </c>
      <c r="K9075" s="1" t="n">
        <v>7891010245597</v>
      </c>
      <c r="L9075" s="1" t="s">
        <v>6961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7" t="n">
        <v>46220</v>
      </c>
      <c r="C9076" s="1" t="n">
        <v>11</v>
      </c>
      <c r="D9076" s="1" t="s">
        <v>3845</v>
      </c>
      <c r="E9076" s="1" t="n">
        <v>10012</v>
      </c>
      <c r="F9076" s="1" t="s">
        <v>236</v>
      </c>
      <c r="I9076" s="1" t="n">
        <v>1964147</v>
      </c>
      <c r="J9076" s="1" t="n">
        <v>33780</v>
      </c>
      <c r="K9076" s="1" t="n">
        <v>7896111986882</v>
      </c>
      <c r="L9076" s="1" t="s">
        <v>6962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7" t="n">
        <v>46220</v>
      </c>
      <c r="C9077" s="1" t="n">
        <v>11</v>
      </c>
      <c r="D9077" s="1" t="s">
        <v>3845</v>
      </c>
      <c r="E9077" s="1" t="n">
        <v>10012</v>
      </c>
      <c r="F9077" s="1" t="s">
        <v>236</v>
      </c>
      <c r="I9077" s="1" t="n">
        <v>1964147</v>
      </c>
      <c r="J9077" s="1" t="n">
        <v>33782</v>
      </c>
      <c r="K9077" s="1" t="n">
        <v>7896111986929</v>
      </c>
      <c r="L9077" s="1" t="s">
        <v>6963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7" t="n">
        <v>46220</v>
      </c>
      <c r="C9078" s="1" t="n">
        <v>11</v>
      </c>
      <c r="D9078" s="1" t="s">
        <v>3845</v>
      </c>
      <c r="E9078" s="1" t="n">
        <v>10012</v>
      </c>
      <c r="F9078" s="1" t="s">
        <v>236</v>
      </c>
      <c r="I9078" s="1" t="n">
        <v>1964147</v>
      </c>
      <c r="J9078" s="1" t="n">
        <v>33787</v>
      </c>
      <c r="K9078" s="1" t="n">
        <v>7896111986967</v>
      </c>
      <c r="L9078" s="1" t="s">
        <v>6964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7" t="n">
        <v>46220</v>
      </c>
      <c r="C9079" s="1" t="n">
        <v>11</v>
      </c>
      <c r="D9079" s="1" t="s">
        <v>3845</v>
      </c>
      <c r="E9079" s="1" t="n">
        <v>10012</v>
      </c>
      <c r="F9079" s="1" t="s">
        <v>236</v>
      </c>
      <c r="I9079" s="1" t="n">
        <v>1964147</v>
      </c>
      <c r="J9079" s="1" t="n">
        <v>33801</v>
      </c>
      <c r="K9079" s="1" t="n">
        <v>7896111986844</v>
      </c>
      <c r="L9079" s="1" t="s">
        <v>6965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7" t="n">
        <v>46220</v>
      </c>
      <c r="C9080" s="1" t="n">
        <v>11</v>
      </c>
      <c r="D9080" s="1" t="s">
        <v>3845</v>
      </c>
      <c r="E9080" s="1" t="n">
        <v>10012</v>
      </c>
      <c r="F9080" s="1" t="s">
        <v>236</v>
      </c>
      <c r="I9080" s="1" t="n">
        <v>1964147</v>
      </c>
      <c r="J9080" s="1" t="n">
        <v>33959</v>
      </c>
      <c r="K9080" s="1" t="n">
        <v>7896111987001</v>
      </c>
      <c r="L9080" s="1" t="s">
        <v>6966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7" t="n">
        <v>46220</v>
      </c>
      <c r="C9081" s="1" t="n">
        <v>11</v>
      </c>
      <c r="D9081" s="1" t="s">
        <v>3845</v>
      </c>
      <c r="E9081" s="1" t="n">
        <v>10012</v>
      </c>
      <c r="F9081" s="1" t="s">
        <v>236</v>
      </c>
      <c r="I9081" s="1" t="n">
        <v>1964147</v>
      </c>
      <c r="J9081" s="1" t="n">
        <v>37258</v>
      </c>
      <c r="K9081" s="1" t="n">
        <v>7896111992302</v>
      </c>
      <c r="L9081" s="1" t="s">
        <v>6967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7" t="n">
        <v>46220</v>
      </c>
      <c r="C9082" s="1" t="n">
        <v>11</v>
      </c>
      <c r="D9082" s="1" t="s">
        <v>3845</v>
      </c>
      <c r="E9082" s="1" t="n">
        <v>10012</v>
      </c>
      <c r="F9082" s="1" t="s">
        <v>236</v>
      </c>
      <c r="I9082" s="1" t="n">
        <v>1964147</v>
      </c>
      <c r="J9082" s="1" t="n">
        <v>38588</v>
      </c>
      <c r="K9082" s="1" t="n">
        <v>7896111912256</v>
      </c>
      <c r="L9082" s="1" t="s">
        <v>6968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7" t="n">
        <v>46220</v>
      </c>
      <c r="C9083" s="1" t="n">
        <v>11</v>
      </c>
      <c r="D9083" s="1" t="s">
        <v>3845</v>
      </c>
      <c r="E9083" s="1" t="n">
        <v>10012</v>
      </c>
      <c r="F9083" s="1" t="s">
        <v>236</v>
      </c>
      <c r="I9083" s="1" t="n">
        <v>1964147</v>
      </c>
      <c r="J9083" s="1" t="n">
        <v>38589</v>
      </c>
      <c r="K9083" s="1" t="n">
        <v>7896111907580</v>
      </c>
      <c r="L9083" s="1" t="s">
        <v>6969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7" t="n">
        <v>46220</v>
      </c>
      <c r="C9084" s="1" t="n">
        <v>11</v>
      </c>
      <c r="D9084" s="1" t="s">
        <v>3845</v>
      </c>
      <c r="E9084" s="1" t="n">
        <v>10012</v>
      </c>
      <c r="F9084" s="1" t="s">
        <v>236</v>
      </c>
      <c r="I9084" s="1" t="n">
        <v>1964147</v>
      </c>
      <c r="J9084" s="1" t="n">
        <v>41262</v>
      </c>
      <c r="K9084" s="1" t="n">
        <v>7896111913062</v>
      </c>
      <c r="L9084" s="1" t="s">
        <v>6970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7" t="n">
        <v>46220</v>
      </c>
      <c r="C9085" s="1" t="n">
        <v>11</v>
      </c>
      <c r="D9085" s="1" t="s">
        <v>3845</v>
      </c>
      <c r="E9085" s="1" t="n">
        <v>10012</v>
      </c>
      <c r="F9085" s="1" t="s">
        <v>236</v>
      </c>
      <c r="I9085" s="1" t="n">
        <v>1964147</v>
      </c>
      <c r="J9085" s="1" t="n">
        <v>41654</v>
      </c>
      <c r="K9085" s="1" t="n">
        <v>7896111992265</v>
      </c>
      <c r="L9085" s="1" t="s">
        <v>6971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7" t="n">
        <v>46220</v>
      </c>
      <c r="C9086" s="1" t="n">
        <v>11</v>
      </c>
      <c r="D9086" s="1" t="s">
        <v>3845</v>
      </c>
      <c r="E9086" s="1" t="n">
        <v>10012</v>
      </c>
      <c r="F9086" s="1" t="s">
        <v>236</v>
      </c>
      <c r="I9086" s="1" t="n">
        <v>1964147</v>
      </c>
      <c r="J9086" s="1" t="n">
        <v>41656</v>
      </c>
      <c r="K9086" s="1" t="n">
        <v>7896111992678</v>
      </c>
      <c r="L9086" s="1" t="s">
        <v>6972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7" t="n">
        <v>46220</v>
      </c>
      <c r="C9087" s="1" t="n">
        <v>11</v>
      </c>
      <c r="D9087" s="1" t="s">
        <v>3845</v>
      </c>
      <c r="E9087" s="1" t="n">
        <v>10012</v>
      </c>
      <c r="F9087" s="1" t="s">
        <v>236</v>
      </c>
      <c r="I9087" s="1" t="n">
        <v>1964147</v>
      </c>
      <c r="J9087" s="1" t="n">
        <v>45436</v>
      </c>
      <c r="K9087" s="1" t="n">
        <v>7896111992715</v>
      </c>
      <c r="L9087" s="1" t="s">
        <v>6973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7" t="n">
        <v>46220</v>
      </c>
      <c r="C9088" s="1" t="n">
        <v>11</v>
      </c>
      <c r="D9088" s="1" t="s">
        <v>3845</v>
      </c>
      <c r="E9088" s="1" t="n">
        <v>10012</v>
      </c>
      <c r="F9088" s="1" t="s">
        <v>236</v>
      </c>
      <c r="I9088" s="1" t="n">
        <v>1964147</v>
      </c>
      <c r="J9088" s="1" t="n">
        <v>46225</v>
      </c>
      <c r="K9088" s="1" t="n">
        <v>7891032014706</v>
      </c>
      <c r="L9088" s="1" t="s">
        <v>6974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7" t="n">
        <v>46220</v>
      </c>
      <c r="C9089" s="1" t="n">
        <v>11</v>
      </c>
      <c r="D9089" s="1" t="s">
        <v>3845</v>
      </c>
      <c r="E9089" s="1" t="n">
        <v>10012</v>
      </c>
      <c r="F9089" s="1" t="s">
        <v>236</v>
      </c>
      <c r="I9089" s="1" t="n">
        <v>1964147</v>
      </c>
      <c r="J9089" s="1" t="n">
        <v>47482</v>
      </c>
      <c r="K9089" s="1" t="n">
        <v>7891032014362</v>
      </c>
      <c r="L9089" s="1" t="s">
        <v>6975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7" t="n">
        <v>46220</v>
      </c>
      <c r="C9090" s="1" t="n">
        <v>11</v>
      </c>
      <c r="D9090" s="1" t="s">
        <v>3845</v>
      </c>
      <c r="E9090" s="1" t="n">
        <v>10012</v>
      </c>
      <c r="F9090" s="1" t="s">
        <v>236</v>
      </c>
      <c r="I9090" s="1" t="n">
        <v>1964147</v>
      </c>
      <c r="J9090" s="1" t="n">
        <v>47485</v>
      </c>
      <c r="K9090" s="1" t="n">
        <v>7891032014348</v>
      </c>
      <c r="L9090" s="1" t="s">
        <v>6976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7" t="n">
        <v>46220</v>
      </c>
      <c r="C9091" s="1" t="n">
        <v>11</v>
      </c>
      <c r="D9091" s="1" t="s">
        <v>3845</v>
      </c>
      <c r="E9091" s="1" t="n">
        <v>10012</v>
      </c>
      <c r="F9091" s="1" t="s">
        <v>236</v>
      </c>
      <c r="I9091" s="1" t="n">
        <v>1964147</v>
      </c>
      <c r="J9091" s="1" t="n">
        <v>51620</v>
      </c>
      <c r="K9091" s="1" t="n">
        <v>7896111908471</v>
      </c>
      <c r="L9091" s="1" t="s">
        <v>6977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7" t="n">
        <v>46220</v>
      </c>
      <c r="C9092" s="1" t="n">
        <v>11</v>
      </c>
      <c r="D9092" s="1" t="s">
        <v>3845</v>
      </c>
      <c r="E9092" s="1" t="n">
        <v>10012</v>
      </c>
      <c r="F9092" s="1" t="s">
        <v>236</v>
      </c>
      <c r="I9092" s="1" t="n">
        <v>1964147</v>
      </c>
      <c r="J9092" s="1" t="n">
        <v>55253</v>
      </c>
      <c r="K9092" s="1" t="n">
        <v>7896111997338</v>
      </c>
      <c r="L9092" s="1" t="s">
        <v>6978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7" t="n">
        <v>46220</v>
      </c>
      <c r="C9093" s="1" t="n">
        <v>11</v>
      </c>
      <c r="D9093" s="1" t="s">
        <v>3845</v>
      </c>
      <c r="E9093" s="1" t="n">
        <v>10012</v>
      </c>
      <c r="F9093" s="1" t="s">
        <v>236</v>
      </c>
      <c r="I9093" s="1" t="n">
        <v>1964147</v>
      </c>
      <c r="J9093" s="1" t="n">
        <v>59789</v>
      </c>
      <c r="K9093" s="1" t="n">
        <v>7891032015970</v>
      </c>
      <c r="L9093" s="1" t="s">
        <v>5076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7" t="n">
        <v>46220</v>
      </c>
      <c r="C9094" s="1" t="n">
        <v>11</v>
      </c>
      <c r="D9094" s="1" t="s">
        <v>3845</v>
      </c>
      <c r="E9094" s="1" t="n">
        <v>10012</v>
      </c>
      <c r="F9094" s="1" t="s">
        <v>236</v>
      </c>
      <c r="I9094" s="1" t="n">
        <v>1964147</v>
      </c>
      <c r="J9094" s="1" t="n">
        <v>67010</v>
      </c>
      <c r="K9094" s="1" t="n">
        <v>7896111999981</v>
      </c>
      <c r="L9094" s="1" t="s">
        <v>6971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7" t="n">
        <v>46220</v>
      </c>
      <c r="C9095" s="1" t="n">
        <v>11</v>
      </c>
      <c r="D9095" s="1" t="s">
        <v>3845</v>
      </c>
      <c r="E9095" s="1" t="n">
        <v>10012</v>
      </c>
      <c r="F9095" s="1" t="s">
        <v>236</v>
      </c>
      <c r="I9095" s="1" t="n">
        <v>1964147</v>
      </c>
      <c r="J9095" s="1" t="n">
        <v>79961</v>
      </c>
      <c r="K9095" s="1" t="n">
        <v>7896111904282</v>
      </c>
      <c r="L9095" s="1" t="s">
        <v>6979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7" t="n">
        <v>46220</v>
      </c>
      <c r="C9096" s="1" t="n">
        <v>11</v>
      </c>
      <c r="D9096" s="1" t="s">
        <v>3845</v>
      </c>
      <c r="E9096" s="1" t="n">
        <v>10012</v>
      </c>
      <c r="F9096" s="1" t="s">
        <v>236</v>
      </c>
      <c r="I9096" s="1" t="n">
        <v>1964147</v>
      </c>
      <c r="J9096" s="1" t="n">
        <v>79993</v>
      </c>
      <c r="K9096" s="1" t="n">
        <v>7896111904275</v>
      </c>
      <c r="L9096" s="1" t="s">
        <v>6980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7" t="n">
        <v>46220</v>
      </c>
      <c r="C9097" s="1" t="n">
        <v>11</v>
      </c>
      <c r="D9097" s="1" t="s">
        <v>3845</v>
      </c>
      <c r="E9097" s="1" t="n">
        <v>10012</v>
      </c>
      <c r="F9097" s="1" t="s">
        <v>236</v>
      </c>
      <c r="I9097" s="1" t="n">
        <v>1964147</v>
      </c>
      <c r="J9097" s="1" t="n">
        <v>79995</v>
      </c>
      <c r="K9097" s="1" t="n">
        <v>7896111904183</v>
      </c>
      <c r="L9097" s="1" t="s">
        <v>6981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7" t="n">
        <v>46220</v>
      </c>
      <c r="C9098" s="1" t="n">
        <v>11</v>
      </c>
      <c r="D9098" s="1" t="s">
        <v>3845</v>
      </c>
      <c r="E9098" s="1" t="n">
        <v>10012</v>
      </c>
      <c r="F9098" s="1" t="s">
        <v>236</v>
      </c>
      <c r="I9098" s="1" t="n">
        <v>1964147</v>
      </c>
      <c r="J9098" s="1" t="n">
        <v>81607</v>
      </c>
      <c r="K9098" s="1" t="n">
        <v>7896111906729</v>
      </c>
      <c r="L9098" s="1" t="s">
        <v>6982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7" t="n">
        <v>46220</v>
      </c>
      <c r="C9099" s="1" t="n">
        <v>11</v>
      </c>
      <c r="D9099" s="1" t="s">
        <v>3845</v>
      </c>
      <c r="E9099" s="1" t="n">
        <v>10012</v>
      </c>
      <c r="F9099" s="1" t="s">
        <v>236</v>
      </c>
      <c r="I9099" s="1" t="n">
        <v>1964147</v>
      </c>
      <c r="J9099" s="1" t="n">
        <v>81611</v>
      </c>
      <c r="K9099" s="1" t="n">
        <v>7896111906712</v>
      </c>
      <c r="L9099" s="1" t="s">
        <v>6983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7" t="n">
        <v>46220</v>
      </c>
      <c r="C9100" s="1" t="n">
        <v>11</v>
      </c>
      <c r="D9100" s="1" t="s">
        <v>3845</v>
      </c>
      <c r="E9100" s="1" t="n">
        <v>10012</v>
      </c>
      <c r="F9100" s="1" t="s">
        <v>236</v>
      </c>
      <c r="I9100" s="1" t="n">
        <v>1964147</v>
      </c>
      <c r="J9100" s="1" t="n">
        <v>81707</v>
      </c>
      <c r="K9100" s="1" t="n">
        <v>7896111906668</v>
      </c>
      <c r="L9100" s="1" t="s">
        <v>6984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7" t="n">
        <v>46220</v>
      </c>
      <c r="C9101" s="1" t="n">
        <v>11</v>
      </c>
      <c r="D9101" s="1" t="s">
        <v>3845</v>
      </c>
      <c r="E9101" s="1" t="n">
        <v>10012</v>
      </c>
      <c r="F9101" s="1" t="s">
        <v>236</v>
      </c>
      <c r="I9101" s="1" t="n">
        <v>1964147</v>
      </c>
      <c r="J9101" s="1" t="n">
        <v>81772</v>
      </c>
      <c r="K9101" s="1" t="n">
        <v>7896111906675</v>
      </c>
      <c r="L9101" s="1" t="s">
        <v>6985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7" t="n">
        <v>46221</v>
      </c>
      <c r="C9102" s="1" t="n">
        <v>1</v>
      </c>
      <c r="D9102" s="1" t="s">
        <v>3781</v>
      </c>
      <c r="E9102" s="1" t="n">
        <v>10096</v>
      </c>
      <c r="F9102" s="1" t="s">
        <v>1716</v>
      </c>
      <c r="I9102" s="1" t="n">
        <v>34</v>
      </c>
      <c r="J9102" s="1" t="n">
        <v>61580</v>
      </c>
      <c r="K9102" s="1" t="n">
        <v>2258157</v>
      </c>
      <c r="L9102" s="1" t="s">
        <v>3816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7" t="n">
        <v>46221</v>
      </c>
      <c r="C9103" s="1" t="n">
        <v>1</v>
      </c>
      <c r="D9103" s="1" t="s">
        <v>3781</v>
      </c>
      <c r="E9103" s="1" t="n">
        <v>10096</v>
      </c>
      <c r="F9103" s="1" t="s">
        <v>1716</v>
      </c>
      <c r="I9103" s="1" t="n">
        <v>34</v>
      </c>
      <c r="J9103" s="1" t="n">
        <v>61597</v>
      </c>
      <c r="K9103" s="1" t="n">
        <v>2258188</v>
      </c>
      <c r="L9103" s="1" t="s">
        <v>3817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7" t="n">
        <v>46221</v>
      </c>
      <c r="C9104" s="1" t="n">
        <v>1</v>
      </c>
      <c r="D9104" s="1" t="s">
        <v>3781</v>
      </c>
      <c r="E9104" s="1" t="n">
        <v>10035</v>
      </c>
      <c r="F9104" s="1" t="s">
        <v>376</v>
      </c>
      <c r="I9104" s="1" t="n">
        <v>369</v>
      </c>
      <c r="J9104" s="1" t="n">
        <v>43726</v>
      </c>
      <c r="K9104" s="1" t="n">
        <v>2245461</v>
      </c>
      <c r="L9104" s="1" t="s">
        <v>5422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7" t="n">
        <v>46221</v>
      </c>
      <c r="C9105" s="1" t="n">
        <v>11</v>
      </c>
      <c r="D9105" s="1" t="s">
        <v>3845</v>
      </c>
      <c r="E9105" s="1" t="n">
        <v>642</v>
      </c>
      <c r="F9105" s="1" t="s">
        <v>186</v>
      </c>
      <c r="I9105" s="1" t="n">
        <v>534</v>
      </c>
      <c r="J9105" s="1" t="n">
        <v>71766</v>
      </c>
      <c r="K9105" s="1" t="n">
        <v>779180</v>
      </c>
      <c r="L9105" s="1" t="s">
        <v>3881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7" t="n">
        <v>46221</v>
      </c>
      <c r="C9106" s="1" t="n">
        <v>11</v>
      </c>
      <c r="D9106" s="1" t="s">
        <v>3845</v>
      </c>
      <c r="E9106" s="1" t="n">
        <v>1625</v>
      </c>
      <c r="F9106" s="1" t="s">
        <v>243</v>
      </c>
      <c r="I9106" s="1" t="n">
        <v>14727</v>
      </c>
      <c r="J9106" s="1" t="n">
        <v>29079</v>
      </c>
      <c r="K9106" s="1" t="n">
        <v>55515</v>
      </c>
      <c r="L9106" s="1" t="s">
        <v>3818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7" t="n">
        <v>46221</v>
      </c>
      <c r="C9107" s="1" t="n">
        <v>11</v>
      </c>
      <c r="D9107" s="1" t="s">
        <v>3845</v>
      </c>
      <c r="E9107" s="1" t="n">
        <v>1625</v>
      </c>
      <c r="F9107" s="1" t="s">
        <v>243</v>
      </c>
      <c r="I9107" s="1" t="n">
        <v>14727</v>
      </c>
      <c r="J9107" s="1" t="n">
        <v>29079</v>
      </c>
      <c r="K9107" s="1" t="n">
        <v>55515</v>
      </c>
      <c r="L9107" s="1" t="s">
        <v>3818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7" t="n">
        <v>46221</v>
      </c>
      <c r="C9108" s="1" t="n">
        <v>11</v>
      </c>
      <c r="D9108" s="1" t="s">
        <v>3845</v>
      </c>
      <c r="E9108" s="1" t="n">
        <v>1625</v>
      </c>
      <c r="F9108" s="1" t="s">
        <v>243</v>
      </c>
      <c r="I9108" s="1" t="n">
        <v>14727</v>
      </c>
      <c r="J9108" s="1" t="n">
        <v>29080</v>
      </c>
      <c r="K9108" s="1" t="n">
        <v>55516</v>
      </c>
      <c r="L9108" s="1" t="s">
        <v>3819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7" t="n">
        <v>46221</v>
      </c>
      <c r="C9109" s="1" t="n">
        <v>11</v>
      </c>
      <c r="D9109" s="1" t="s">
        <v>3845</v>
      </c>
      <c r="E9109" s="1" t="n">
        <v>1955</v>
      </c>
      <c r="F9109" s="1" t="s">
        <v>1709</v>
      </c>
      <c r="I9109" s="1" t="n">
        <v>47382</v>
      </c>
      <c r="J9109" s="1" t="n">
        <v>45154</v>
      </c>
      <c r="K9109" s="1" t="n">
        <v>2246390</v>
      </c>
      <c r="L9109" s="1" t="s">
        <v>6986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7" t="n">
        <v>46221</v>
      </c>
      <c r="C9110" s="1" t="n">
        <v>11</v>
      </c>
      <c r="D9110" s="1" t="s">
        <v>3845</v>
      </c>
      <c r="E9110" s="1" t="n">
        <v>1723</v>
      </c>
      <c r="F9110" s="1" t="s">
        <v>302</v>
      </c>
      <c r="I9110" s="1" t="n">
        <v>173326</v>
      </c>
      <c r="J9110" s="1" t="n">
        <v>29079</v>
      </c>
      <c r="K9110" s="1" t="n">
        <v>55515</v>
      </c>
      <c r="L9110" s="1" t="s">
        <v>3818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7" t="n">
        <v>46221</v>
      </c>
      <c r="C9111" s="1" t="n">
        <v>11</v>
      </c>
      <c r="D9111" s="1" t="s">
        <v>3845</v>
      </c>
      <c r="E9111" s="1" t="n">
        <v>1723</v>
      </c>
      <c r="F9111" s="1" t="s">
        <v>302</v>
      </c>
      <c r="I9111" s="1" t="n">
        <v>173326</v>
      </c>
      <c r="J9111" s="1" t="n">
        <v>29080</v>
      </c>
      <c r="K9111" s="1" t="n">
        <v>55516</v>
      </c>
      <c r="L9111" s="1" t="s">
        <v>3819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7" t="n">
        <v>46221</v>
      </c>
      <c r="C9112" s="1" t="n">
        <v>11</v>
      </c>
      <c r="D9112" s="1" t="s">
        <v>3845</v>
      </c>
      <c r="E9112" s="1" t="n">
        <v>1675</v>
      </c>
      <c r="F9112" s="1" t="s">
        <v>103</v>
      </c>
      <c r="I9112" s="1" t="n">
        <v>502189</v>
      </c>
      <c r="J9112" s="1" t="n">
        <v>100367</v>
      </c>
      <c r="K9112" s="1" t="n">
        <v>7896806700014</v>
      </c>
      <c r="L9112" s="1" t="s">
        <v>6987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7" t="n">
        <v>46221</v>
      </c>
      <c r="C9113" s="1" t="n">
        <v>11</v>
      </c>
      <c r="D9113" s="1" t="s">
        <v>3845</v>
      </c>
      <c r="E9113" s="1" t="n">
        <v>1675</v>
      </c>
      <c r="F9113" s="1" t="s">
        <v>103</v>
      </c>
      <c r="I9113" s="1" t="n">
        <v>502189</v>
      </c>
      <c r="J9113" s="1" t="n">
        <v>100370</v>
      </c>
      <c r="K9113" s="1" t="n">
        <v>7896806700038</v>
      </c>
      <c r="L9113" s="1" t="s">
        <v>6988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7" t="n">
        <v>46221</v>
      </c>
      <c r="C9114" s="1" t="n">
        <v>11</v>
      </c>
      <c r="D9114" s="1" t="s">
        <v>3845</v>
      </c>
      <c r="E9114" s="1" t="n">
        <v>1675</v>
      </c>
      <c r="F9114" s="1" t="s">
        <v>103</v>
      </c>
      <c r="I9114" s="1" t="n">
        <v>502189</v>
      </c>
      <c r="J9114" s="1" t="n">
        <v>100453</v>
      </c>
      <c r="K9114" s="1" t="n">
        <v>7896806700076</v>
      </c>
      <c r="L9114" s="1" t="s">
        <v>4928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7" t="n">
        <v>46221</v>
      </c>
      <c r="C9115" s="1" t="n">
        <v>11</v>
      </c>
      <c r="D9115" s="1" t="s">
        <v>3845</v>
      </c>
      <c r="E9115" s="1" t="n">
        <v>1675</v>
      </c>
      <c r="F9115" s="1" t="s">
        <v>103</v>
      </c>
      <c r="I9115" s="1" t="n">
        <v>502189</v>
      </c>
      <c r="J9115" s="1" t="n">
        <v>100454</v>
      </c>
      <c r="K9115" s="1" t="n">
        <v>7896806700069</v>
      </c>
      <c r="L9115" s="1" t="s">
        <v>4929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7" t="n">
        <v>46221</v>
      </c>
      <c r="C9116" s="1" t="n">
        <v>11</v>
      </c>
      <c r="D9116" s="1" t="s">
        <v>3845</v>
      </c>
      <c r="E9116" s="1" t="n">
        <v>1675</v>
      </c>
      <c r="F9116" s="1" t="s">
        <v>103</v>
      </c>
      <c r="I9116" s="1" t="n">
        <v>502189</v>
      </c>
      <c r="J9116" s="1" t="n">
        <v>103221</v>
      </c>
      <c r="K9116" s="1" t="n">
        <v>78914957</v>
      </c>
      <c r="L9116" s="1" t="s">
        <v>6989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7" t="n">
        <v>46221</v>
      </c>
      <c r="C9117" s="1" t="n">
        <v>11</v>
      </c>
      <c r="D9117" s="1" t="s">
        <v>3845</v>
      </c>
      <c r="E9117" s="1" t="n">
        <v>1675</v>
      </c>
      <c r="F9117" s="1" t="s">
        <v>103</v>
      </c>
      <c r="I9117" s="1" t="n">
        <v>502189</v>
      </c>
      <c r="J9117" s="1" t="n">
        <v>103222</v>
      </c>
      <c r="K9117" s="1" t="n">
        <v>78907850</v>
      </c>
      <c r="L9117" s="1" t="s">
        <v>6990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7" t="n">
        <v>46221</v>
      </c>
      <c r="C9118" s="1" t="n">
        <v>11</v>
      </c>
      <c r="D9118" s="1" t="s">
        <v>3845</v>
      </c>
      <c r="E9118" s="1" t="n">
        <v>1675</v>
      </c>
      <c r="F9118" s="1" t="s">
        <v>103</v>
      </c>
      <c r="I9118" s="1" t="n">
        <v>502189</v>
      </c>
      <c r="J9118" s="1" t="n">
        <v>106547</v>
      </c>
      <c r="K9118" s="1" t="n">
        <v>7896064443180</v>
      </c>
      <c r="L9118" s="1" t="s">
        <v>5511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7" t="n">
        <v>46221</v>
      </c>
      <c r="C9119" s="1" t="n">
        <v>11</v>
      </c>
      <c r="D9119" s="1" t="s">
        <v>3845</v>
      </c>
      <c r="E9119" s="1" t="n">
        <v>1675</v>
      </c>
      <c r="F9119" s="1" t="s">
        <v>103</v>
      </c>
      <c r="I9119" s="1" t="n">
        <v>502189</v>
      </c>
      <c r="J9119" s="1" t="n">
        <v>109401</v>
      </c>
      <c r="K9119" s="1" t="n">
        <v>78922686</v>
      </c>
      <c r="L9119" s="1" t="s">
        <v>6991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7" t="n">
        <v>46221</v>
      </c>
      <c r="C9120" s="1" t="n">
        <v>11</v>
      </c>
      <c r="D9120" s="1" t="s">
        <v>3845</v>
      </c>
      <c r="E9120" s="1" t="n">
        <v>1675</v>
      </c>
      <c r="F9120" s="1" t="s">
        <v>103</v>
      </c>
      <c r="I9120" s="1" t="n">
        <v>502189</v>
      </c>
      <c r="J9120" s="1" t="n">
        <v>14742</v>
      </c>
      <c r="K9120" s="1" t="n">
        <v>7898148110407</v>
      </c>
      <c r="L9120" s="1" t="s">
        <v>6992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7" t="n">
        <v>46221</v>
      </c>
      <c r="C9121" s="1" t="n">
        <v>11</v>
      </c>
      <c r="D9121" s="1" t="s">
        <v>3845</v>
      </c>
      <c r="E9121" s="1" t="n">
        <v>1675</v>
      </c>
      <c r="F9121" s="1" t="s">
        <v>103</v>
      </c>
      <c r="I9121" s="1" t="n">
        <v>502189</v>
      </c>
      <c r="J9121" s="1" t="n">
        <v>18145</v>
      </c>
      <c r="K9121" s="1" t="n">
        <v>7896111907665</v>
      </c>
      <c r="L9121" s="1" t="s">
        <v>6993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7" t="n">
        <v>46221</v>
      </c>
      <c r="C9122" s="1" t="n">
        <v>11</v>
      </c>
      <c r="D9122" s="1" t="s">
        <v>3845</v>
      </c>
      <c r="E9122" s="1" t="n">
        <v>1675</v>
      </c>
      <c r="F9122" s="1" t="s">
        <v>103</v>
      </c>
      <c r="I9122" s="1" t="n">
        <v>502189</v>
      </c>
      <c r="J9122" s="1" t="n">
        <v>18576</v>
      </c>
      <c r="K9122" s="1" t="n">
        <v>7898211381239</v>
      </c>
      <c r="L9122" s="1" t="s">
        <v>6994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7" t="n">
        <v>46221</v>
      </c>
      <c r="C9123" s="1" t="n">
        <v>11</v>
      </c>
      <c r="D9123" s="1" t="s">
        <v>3845</v>
      </c>
      <c r="E9123" s="1" t="n">
        <v>1675</v>
      </c>
      <c r="F9123" s="1" t="s">
        <v>103</v>
      </c>
      <c r="I9123" s="1" t="n">
        <v>502189</v>
      </c>
      <c r="J9123" s="1" t="n">
        <v>19937</v>
      </c>
      <c r="K9123" s="1" t="n">
        <v>7898148110391</v>
      </c>
      <c r="L9123" s="1" t="s">
        <v>6995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7" t="n">
        <v>46221</v>
      </c>
      <c r="C9124" s="1" t="n">
        <v>11</v>
      </c>
      <c r="D9124" s="1" t="s">
        <v>3845</v>
      </c>
      <c r="E9124" s="1" t="n">
        <v>1675</v>
      </c>
      <c r="F9124" s="1" t="s">
        <v>103</v>
      </c>
      <c r="I9124" s="1" t="n">
        <v>502189</v>
      </c>
      <c r="J9124" s="1" t="n">
        <v>20374</v>
      </c>
      <c r="K9124" s="1" t="n">
        <v>7899026423398</v>
      </c>
      <c r="L9124" s="1" t="s">
        <v>6996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7" t="n">
        <v>46221</v>
      </c>
      <c r="C9125" s="1" t="n">
        <v>11</v>
      </c>
      <c r="D9125" s="1" t="s">
        <v>3845</v>
      </c>
      <c r="E9125" s="1" t="n">
        <v>1675</v>
      </c>
      <c r="F9125" s="1" t="s">
        <v>103</v>
      </c>
      <c r="I9125" s="1" t="n">
        <v>502189</v>
      </c>
      <c r="J9125" s="1" t="n">
        <v>20724</v>
      </c>
      <c r="K9125" s="1" t="n">
        <v>7898148110292</v>
      </c>
      <c r="L9125" s="1" t="s">
        <v>6997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7" t="n">
        <v>46221</v>
      </c>
      <c r="C9126" s="1" t="n">
        <v>11</v>
      </c>
      <c r="D9126" s="1" t="s">
        <v>3845</v>
      </c>
      <c r="E9126" s="1" t="n">
        <v>1675</v>
      </c>
      <c r="F9126" s="1" t="s">
        <v>103</v>
      </c>
      <c r="I9126" s="1" t="n">
        <v>502189</v>
      </c>
      <c r="J9126" s="1" t="n">
        <v>20725</v>
      </c>
      <c r="K9126" s="1" t="n">
        <v>7898148110315</v>
      </c>
      <c r="L9126" s="1" t="s">
        <v>6998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7" t="n">
        <v>46221</v>
      </c>
      <c r="C9127" s="1" t="n">
        <v>11</v>
      </c>
      <c r="D9127" s="1" t="s">
        <v>3845</v>
      </c>
      <c r="E9127" s="1" t="n">
        <v>1675</v>
      </c>
      <c r="F9127" s="1" t="s">
        <v>103</v>
      </c>
      <c r="I9127" s="1" t="n">
        <v>502189</v>
      </c>
      <c r="J9127" s="1" t="n">
        <v>21441</v>
      </c>
      <c r="K9127" s="1" t="n">
        <v>7791293025780</v>
      </c>
      <c r="L9127" s="1" t="s">
        <v>6999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7" t="n">
        <v>46221</v>
      </c>
      <c r="C9128" s="1" t="n">
        <v>11</v>
      </c>
      <c r="D9128" s="1" t="s">
        <v>3845</v>
      </c>
      <c r="E9128" s="1" t="n">
        <v>1675</v>
      </c>
      <c r="F9128" s="1" t="s">
        <v>103</v>
      </c>
      <c r="I9128" s="1" t="n">
        <v>502189</v>
      </c>
      <c r="J9128" s="1" t="n">
        <v>22246</v>
      </c>
      <c r="K9128" s="1" t="n">
        <v>7896000705952</v>
      </c>
      <c r="L9128" s="1" t="s">
        <v>7000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7" t="n">
        <v>46221</v>
      </c>
      <c r="C9129" s="1" t="n">
        <v>11</v>
      </c>
      <c r="D9129" s="1" t="s">
        <v>3845</v>
      </c>
      <c r="E9129" s="1" t="n">
        <v>1675</v>
      </c>
      <c r="F9129" s="1" t="s">
        <v>103</v>
      </c>
      <c r="I9129" s="1" t="n">
        <v>502189</v>
      </c>
      <c r="J9129" s="1" t="n">
        <v>22247</v>
      </c>
      <c r="K9129" s="1" t="n">
        <v>7896000705983</v>
      </c>
      <c r="L9129" s="1" t="s">
        <v>7001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7" t="n">
        <v>46221</v>
      </c>
      <c r="C9130" s="1" t="n">
        <v>11</v>
      </c>
      <c r="D9130" s="1" t="s">
        <v>3845</v>
      </c>
      <c r="E9130" s="1" t="n">
        <v>1675</v>
      </c>
      <c r="F9130" s="1" t="s">
        <v>103</v>
      </c>
      <c r="I9130" s="1" t="n">
        <v>502189</v>
      </c>
      <c r="J9130" s="1" t="n">
        <v>22253</v>
      </c>
      <c r="K9130" s="1" t="n">
        <v>7896000705969</v>
      </c>
      <c r="L9130" s="1" t="s">
        <v>7002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7" t="n">
        <v>46221</v>
      </c>
      <c r="C9131" s="1" t="n">
        <v>11</v>
      </c>
      <c r="D9131" s="1" t="s">
        <v>3845</v>
      </c>
      <c r="E9131" s="1" t="n">
        <v>1675</v>
      </c>
      <c r="F9131" s="1" t="s">
        <v>103</v>
      </c>
      <c r="I9131" s="1" t="n">
        <v>502189</v>
      </c>
      <c r="J9131" s="1" t="n">
        <v>22257</v>
      </c>
      <c r="K9131" s="1" t="n">
        <v>7896000705945</v>
      </c>
      <c r="L9131" s="1" t="s">
        <v>7003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7" t="n">
        <v>46221</v>
      </c>
      <c r="C9132" s="1" t="n">
        <v>11</v>
      </c>
      <c r="D9132" s="1" t="s">
        <v>3845</v>
      </c>
      <c r="E9132" s="1" t="n">
        <v>1675</v>
      </c>
      <c r="F9132" s="1" t="s">
        <v>103</v>
      </c>
      <c r="I9132" s="1" t="n">
        <v>502189</v>
      </c>
      <c r="J9132" s="1" t="n">
        <v>22259</v>
      </c>
      <c r="K9132" s="1" t="n">
        <v>7896000705976</v>
      </c>
      <c r="L9132" s="1" t="s">
        <v>7004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7" t="n">
        <v>46221</v>
      </c>
      <c r="C9133" s="1" t="n">
        <v>11</v>
      </c>
      <c r="D9133" s="1" t="s">
        <v>3845</v>
      </c>
      <c r="E9133" s="1" t="n">
        <v>1675</v>
      </c>
      <c r="F9133" s="1" t="s">
        <v>103</v>
      </c>
      <c r="I9133" s="1" t="n">
        <v>502189</v>
      </c>
      <c r="J9133" s="1" t="n">
        <v>25803</v>
      </c>
      <c r="K9133" s="1" t="n">
        <v>7891150049871</v>
      </c>
      <c r="L9133" s="1" t="s">
        <v>7005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7" t="n">
        <v>46221</v>
      </c>
      <c r="C9134" s="1" t="n">
        <v>11</v>
      </c>
      <c r="D9134" s="1" t="s">
        <v>3845</v>
      </c>
      <c r="E9134" s="1" t="n">
        <v>1675</v>
      </c>
      <c r="F9134" s="1" t="s">
        <v>103</v>
      </c>
      <c r="I9134" s="1" t="n">
        <v>502189</v>
      </c>
      <c r="J9134" s="1" t="n">
        <v>25804</v>
      </c>
      <c r="K9134" s="1" t="n">
        <v>7891150049895</v>
      </c>
      <c r="L9134" s="1" t="s">
        <v>7006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7" t="n">
        <v>46221</v>
      </c>
      <c r="C9135" s="1" t="n">
        <v>11</v>
      </c>
      <c r="D9135" s="1" t="s">
        <v>3845</v>
      </c>
      <c r="E9135" s="1" t="n">
        <v>1675</v>
      </c>
      <c r="F9135" s="1" t="s">
        <v>103</v>
      </c>
      <c r="I9135" s="1" t="n">
        <v>502189</v>
      </c>
      <c r="J9135" s="1" t="n">
        <v>26806</v>
      </c>
      <c r="K9135" s="1" t="n">
        <v>7898919411917</v>
      </c>
      <c r="L9135" s="1" t="s">
        <v>7007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7" t="n">
        <v>46221</v>
      </c>
      <c r="C9136" s="1" t="n">
        <v>11</v>
      </c>
      <c r="D9136" s="1" t="s">
        <v>3845</v>
      </c>
      <c r="E9136" s="1" t="n">
        <v>1675</v>
      </c>
      <c r="F9136" s="1" t="s">
        <v>103</v>
      </c>
      <c r="I9136" s="1" t="n">
        <v>502189</v>
      </c>
      <c r="J9136" s="1" t="n">
        <v>26807</v>
      </c>
      <c r="K9136" s="1" t="n">
        <v>7898919411931</v>
      </c>
      <c r="L9136" s="1" t="s">
        <v>7008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7" t="n">
        <v>46221</v>
      </c>
      <c r="C9137" s="1" t="n">
        <v>11</v>
      </c>
      <c r="D9137" s="1" t="s">
        <v>3845</v>
      </c>
      <c r="E9137" s="1" t="n">
        <v>1675</v>
      </c>
      <c r="F9137" s="1" t="s">
        <v>103</v>
      </c>
      <c r="I9137" s="1" t="n">
        <v>502189</v>
      </c>
      <c r="J9137" s="1" t="n">
        <v>30437</v>
      </c>
      <c r="K9137" s="1" t="n">
        <v>7896000727534</v>
      </c>
      <c r="L9137" s="1" t="s">
        <v>7009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7" t="n">
        <v>46221</v>
      </c>
      <c r="C9138" s="1" t="n">
        <v>11</v>
      </c>
      <c r="D9138" s="1" t="s">
        <v>3845</v>
      </c>
      <c r="E9138" s="1" t="n">
        <v>1675</v>
      </c>
      <c r="F9138" s="1" t="s">
        <v>103</v>
      </c>
      <c r="I9138" s="1" t="n">
        <v>502189</v>
      </c>
      <c r="J9138" s="1" t="n">
        <v>34405</v>
      </c>
      <c r="K9138" s="1" t="n">
        <v>7896064443029</v>
      </c>
      <c r="L9138" s="1" t="s">
        <v>5513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7" t="n">
        <v>46221</v>
      </c>
      <c r="C9139" s="1" t="n">
        <v>11</v>
      </c>
      <c r="D9139" s="1" t="s">
        <v>3845</v>
      </c>
      <c r="E9139" s="1" t="n">
        <v>1675</v>
      </c>
      <c r="F9139" s="1" t="s">
        <v>103</v>
      </c>
      <c r="I9139" s="1" t="n">
        <v>502189</v>
      </c>
      <c r="J9139" s="1" t="n">
        <v>34434</v>
      </c>
      <c r="K9139" s="1" t="n">
        <v>7506306233362</v>
      </c>
      <c r="L9139" s="1" t="s">
        <v>7010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7" t="n">
        <v>46221</v>
      </c>
      <c r="C9140" s="1" t="n">
        <v>11</v>
      </c>
      <c r="D9140" s="1" t="s">
        <v>3845</v>
      </c>
      <c r="E9140" s="1" t="n">
        <v>1675</v>
      </c>
      <c r="F9140" s="1" t="s">
        <v>103</v>
      </c>
      <c r="I9140" s="1" t="n">
        <v>502189</v>
      </c>
      <c r="J9140" s="1" t="n">
        <v>37692</v>
      </c>
      <c r="K9140" s="1" t="n">
        <v>7896111908488</v>
      </c>
      <c r="L9140" s="1" t="s">
        <v>7011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7" t="n">
        <v>46221</v>
      </c>
      <c r="C9141" s="1" t="n">
        <v>11</v>
      </c>
      <c r="D9141" s="1" t="s">
        <v>3845</v>
      </c>
      <c r="E9141" s="1" t="n">
        <v>1675</v>
      </c>
      <c r="F9141" s="1" t="s">
        <v>103</v>
      </c>
      <c r="I9141" s="1" t="n">
        <v>502189</v>
      </c>
      <c r="J9141" s="1" t="n">
        <v>47722</v>
      </c>
      <c r="K9141" s="1" t="n">
        <v>7896235354048</v>
      </c>
      <c r="L9141" s="1" t="s">
        <v>7012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7" t="n">
        <v>46221</v>
      </c>
      <c r="C9142" s="1" t="n">
        <v>11</v>
      </c>
      <c r="D9142" s="1" t="s">
        <v>3845</v>
      </c>
      <c r="E9142" s="1" t="n">
        <v>1675</v>
      </c>
      <c r="F9142" s="1" t="s">
        <v>103</v>
      </c>
      <c r="I9142" s="1" t="n">
        <v>502189</v>
      </c>
      <c r="J9142" s="1" t="n">
        <v>47723</v>
      </c>
      <c r="K9142" s="1" t="n">
        <v>7896235354024</v>
      </c>
      <c r="L9142" s="1" t="s">
        <v>7013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7" t="n">
        <v>46221</v>
      </c>
      <c r="C9143" s="1" t="n">
        <v>11</v>
      </c>
      <c r="D9143" s="1" t="s">
        <v>3845</v>
      </c>
      <c r="E9143" s="1" t="n">
        <v>1675</v>
      </c>
      <c r="F9143" s="1" t="s">
        <v>103</v>
      </c>
      <c r="I9143" s="1" t="n">
        <v>502189</v>
      </c>
      <c r="J9143" s="1" t="n">
        <v>47724</v>
      </c>
      <c r="K9143" s="1" t="n">
        <v>7896235354031</v>
      </c>
      <c r="L9143" s="1" t="s">
        <v>7014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7" t="n">
        <v>46221</v>
      </c>
      <c r="C9144" s="1" t="n">
        <v>11</v>
      </c>
      <c r="D9144" s="1" t="s">
        <v>3845</v>
      </c>
      <c r="E9144" s="1" t="n">
        <v>1675</v>
      </c>
      <c r="F9144" s="1" t="s">
        <v>103</v>
      </c>
      <c r="I9144" s="1" t="n">
        <v>502189</v>
      </c>
      <c r="J9144" s="1" t="n">
        <v>47731</v>
      </c>
      <c r="K9144" s="1" t="n">
        <v>7896235354017</v>
      </c>
      <c r="L9144" s="1" t="s">
        <v>7015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7" t="n">
        <v>46221</v>
      </c>
      <c r="C9145" s="1" t="n">
        <v>11</v>
      </c>
      <c r="D9145" s="1" t="s">
        <v>3845</v>
      </c>
      <c r="E9145" s="1" t="n">
        <v>1675</v>
      </c>
      <c r="F9145" s="1" t="s">
        <v>103</v>
      </c>
      <c r="I9145" s="1" t="n">
        <v>502189</v>
      </c>
      <c r="J9145" s="1" t="n">
        <v>48105</v>
      </c>
      <c r="K9145" s="1" t="n">
        <v>7896235354079</v>
      </c>
      <c r="L9145" s="1" t="s">
        <v>7016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7" t="n">
        <v>46221</v>
      </c>
      <c r="C9146" s="1" t="n">
        <v>11</v>
      </c>
      <c r="D9146" s="1" t="s">
        <v>3845</v>
      </c>
      <c r="E9146" s="1" t="n">
        <v>1675</v>
      </c>
      <c r="F9146" s="1" t="s">
        <v>103</v>
      </c>
      <c r="I9146" s="1" t="n">
        <v>502189</v>
      </c>
      <c r="J9146" s="1" t="n">
        <v>58278</v>
      </c>
      <c r="K9146" s="1" t="n">
        <v>7896064445276</v>
      </c>
      <c r="L9146" s="1" t="s">
        <v>7017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7" t="n">
        <v>46221</v>
      </c>
      <c r="C9147" s="1" t="n">
        <v>11</v>
      </c>
      <c r="D9147" s="1" t="s">
        <v>3845</v>
      </c>
      <c r="E9147" s="1" t="n">
        <v>1675</v>
      </c>
      <c r="F9147" s="1" t="s">
        <v>103</v>
      </c>
      <c r="I9147" s="1" t="n">
        <v>502189</v>
      </c>
      <c r="J9147" s="1" t="n">
        <v>63342</v>
      </c>
      <c r="K9147" s="1" t="n">
        <v>7896064445399</v>
      </c>
      <c r="L9147" s="1" t="s">
        <v>7018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7" t="n">
        <v>46221</v>
      </c>
      <c r="C9148" s="1" t="n">
        <v>11</v>
      </c>
      <c r="D9148" s="1" t="s">
        <v>3845</v>
      </c>
      <c r="E9148" s="1" t="n">
        <v>1675</v>
      </c>
      <c r="F9148" s="1" t="s">
        <v>103</v>
      </c>
      <c r="I9148" s="1" t="n">
        <v>502189</v>
      </c>
      <c r="J9148" s="1" t="n">
        <v>65219</v>
      </c>
      <c r="K9148" s="1" t="n">
        <v>7898211381857</v>
      </c>
      <c r="L9148" s="1" t="s">
        <v>7019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7" t="n">
        <v>46221</v>
      </c>
      <c r="C9149" s="1" t="n">
        <v>11</v>
      </c>
      <c r="D9149" s="1" t="s">
        <v>3845</v>
      </c>
      <c r="E9149" s="1" t="n">
        <v>1675</v>
      </c>
      <c r="F9149" s="1" t="s">
        <v>103</v>
      </c>
      <c r="I9149" s="1" t="n">
        <v>502189</v>
      </c>
      <c r="J9149" s="1" t="n">
        <v>67159</v>
      </c>
      <c r="K9149" s="1" t="n">
        <v>7898656391572</v>
      </c>
      <c r="L9149" s="1" t="s">
        <v>5381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7" t="n">
        <v>46221</v>
      </c>
      <c r="C9150" s="1" t="n">
        <v>11</v>
      </c>
      <c r="D9150" s="1" t="s">
        <v>3845</v>
      </c>
      <c r="E9150" s="1" t="n">
        <v>1675</v>
      </c>
      <c r="F9150" s="1" t="s">
        <v>103</v>
      </c>
      <c r="I9150" s="1" t="n">
        <v>502189</v>
      </c>
      <c r="J9150" s="1" t="n">
        <v>72114</v>
      </c>
      <c r="K9150" s="1" t="n">
        <v>7898656391619</v>
      </c>
      <c r="L9150" s="1" t="s">
        <v>5383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7" t="n">
        <v>46221</v>
      </c>
      <c r="C9151" s="1" t="n">
        <v>11</v>
      </c>
      <c r="D9151" s="1" t="s">
        <v>3845</v>
      </c>
      <c r="E9151" s="1" t="n">
        <v>1675</v>
      </c>
      <c r="F9151" s="1" t="s">
        <v>103</v>
      </c>
      <c r="I9151" s="1" t="n">
        <v>502189</v>
      </c>
      <c r="J9151" s="1" t="n">
        <v>78157</v>
      </c>
      <c r="K9151" s="1" t="n">
        <v>7899026414549</v>
      </c>
      <c r="L9151" s="1" t="s">
        <v>7020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7" t="n">
        <v>46221</v>
      </c>
      <c r="C9152" s="1" t="n">
        <v>11</v>
      </c>
      <c r="D9152" s="1" t="s">
        <v>3845</v>
      </c>
      <c r="E9152" s="1" t="n">
        <v>1675</v>
      </c>
      <c r="F9152" s="1" t="s">
        <v>103</v>
      </c>
      <c r="I9152" s="1" t="n">
        <v>502189</v>
      </c>
      <c r="J9152" s="1" t="n">
        <v>79808</v>
      </c>
      <c r="K9152" s="1" t="n">
        <v>7898211381949</v>
      </c>
      <c r="L9152" s="1" t="s">
        <v>7021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7" t="n">
        <v>46221</v>
      </c>
      <c r="C9153" s="1" t="n">
        <v>11</v>
      </c>
      <c r="D9153" s="1" t="s">
        <v>3845</v>
      </c>
      <c r="E9153" s="1" t="n">
        <v>1675</v>
      </c>
      <c r="F9153" s="1" t="s">
        <v>103</v>
      </c>
      <c r="I9153" s="1" t="n">
        <v>502189</v>
      </c>
      <c r="J9153" s="1" t="n">
        <v>81719</v>
      </c>
      <c r="K9153" s="1" t="n">
        <v>7891150095670</v>
      </c>
      <c r="L9153" s="1" t="s">
        <v>7022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7" t="n">
        <v>46221</v>
      </c>
      <c r="C9154" s="1" t="n">
        <v>11</v>
      </c>
      <c r="D9154" s="1" t="s">
        <v>3845</v>
      </c>
      <c r="E9154" s="1" t="n">
        <v>1675</v>
      </c>
      <c r="F9154" s="1" t="s">
        <v>103</v>
      </c>
      <c r="I9154" s="1" t="n">
        <v>502189</v>
      </c>
      <c r="J9154" s="1" t="n">
        <v>81720</v>
      </c>
      <c r="K9154" s="1" t="n">
        <v>7891150095694</v>
      </c>
      <c r="L9154" s="1" t="s">
        <v>7023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7" t="n">
        <v>46221</v>
      </c>
      <c r="C9155" s="1" t="n">
        <v>11</v>
      </c>
      <c r="D9155" s="1" t="s">
        <v>3845</v>
      </c>
      <c r="E9155" s="1" t="n">
        <v>1675</v>
      </c>
      <c r="F9155" s="1" t="s">
        <v>103</v>
      </c>
      <c r="I9155" s="1" t="n">
        <v>502189</v>
      </c>
      <c r="J9155" s="1" t="n">
        <v>81776</v>
      </c>
      <c r="K9155" s="1" t="n">
        <v>7891150081628</v>
      </c>
      <c r="L9155" s="1" t="s">
        <v>7024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7" t="n">
        <v>46221</v>
      </c>
      <c r="C9156" s="1" t="n">
        <v>11</v>
      </c>
      <c r="D9156" s="1" t="s">
        <v>3845</v>
      </c>
      <c r="E9156" s="1" t="n">
        <v>1675</v>
      </c>
      <c r="F9156" s="1" t="s">
        <v>103</v>
      </c>
      <c r="I9156" s="1" t="n">
        <v>502189</v>
      </c>
      <c r="J9156" s="1" t="n">
        <v>81777</v>
      </c>
      <c r="K9156" s="1" t="n">
        <v>7891150067561</v>
      </c>
      <c r="L9156" s="1" t="s">
        <v>7025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7" t="n">
        <v>46221</v>
      </c>
      <c r="C9157" s="1" t="n">
        <v>11</v>
      </c>
      <c r="D9157" s="1" t="s">
        <v>3845</v>
      </c>
      <c r="E9157" s="1" t="n">
        <v>1675</v>
      </c>
      <c r="F9157" s="1" t="s">
        <v>103</v>
      </c>
      <c r="I9157" s="1" t="n">
        <v>502189</v>
      </c>
      <c r="J9157" s="1" t="n">
        <v>81778</v>
      </c>
      <c r="K9157" s="1" t="n">
        <v>7899852027708</v>
      </c>
      <c r="L9157" s="1" t="s">
        <v>7026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7" t="n">
        <v>46221</v>
      </c>
      <c r="C9158" s="1" t="n">
        <v>11</v>
      </c>
      <c r="D9158" s="1" t="s">
        <v>3845</v>
      </c>
      <c r="E9158" s="1" t="n">
        <v>1675</v>
      </c>
      <c r="F9158" s="1" t="s">
        <v>103</v>
      </c>
      <c r="I9158" s="1" t="n">
        <v>502189</v>
      </c>
      <c r="J9158" s="1" t="n">
        <v>81779</v>
      </c>
      <c r="K9158" s="1" t="n">
        <v>7899852027715</v>
      </c>
      <c r="L9158" s="1" t="s">
        <v>7027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7" t="n">
        <v>46221</v>
      </c>
      <c r="C9159" s="1" t="n">
        <v>11</v>
      </c>
      <c r="D9159" s="1" t="s">
        <v>3845</v>
      </c>
      <c r="E9159" s="1" t="n">
        <v>1675</v>
      </c>
      <c r="F9159" s="1" t="s">
        <v>103</v>
      </c>
      <c r="I9159" s="1" t="n">
        <v>502189</v>
      </c>
      <c r="J9159" s="1" t="n">
        <v>81780</v>
      </c>
      <c r="K9159" s="1" t="n">
        <v>7896004790695</v>
      </c>
      <c r="L9159" s="1" t="s">
        <v>7028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7" t="n">
        <v>46221</v>
      </c>
      <c r="C9160" s="1" t="n">
        <v>22</v>
      </c>
      <c r="D9160" s="1" t="s">
        <v>3850</v>
      </c>
      <c r="E9160" s="1" t="n">
        <v>33</v>
      </c>
      <c r="F9160" s="1" t="s">
        <v>93</v>
      </c>
      <c r="I9160" s="1" t="n">
        <v>5312</v>
      </c>
      <c r="J9160" s="1" t="n">
        <v>100000</v>
      </c>
      <c r="K9160" s="1" t="n">
        <v>1</v>
      </c>
      <c r="L9160" s="1" t="s">
        <v>3851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7" t="n">
        <v>46221</v>
      </c>
      <c r="C9161" s="1" t="n">
        <v>22</v>
      </c>
      <c r="D9161" s="1" t="s">
        <v>3850</v>
      </c>
      <c r="E9161" s="1" t="n">
        <v>33</v>
      </c>
      <c r="F9161" s="1" t="s">
        <v>93</v>
      </c>
      <c r="I9161" s="1" t="n">
        <v>5312</v>
      </c>
      <c r="J9161" s="1" t="n">
        <v>100004</v>
      </c>
      <c r="K9161" s="1" t="n">
        <v>5</v>
      </c>
      <c r="L9161" s="1" t="s">
        <v>3852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7" t="n">
        <v>46221</v>
      </c>
      <c r="C9162" s="1" t="n">
        <v>22</v>
      </c>
      <c r="D9162" s="1" t="s">
        <v>3850</v>
      </c>
      <c r="E9162" s="1" t="n">
        <v>33</v>
      </c>
      <c r="F9162" s="1" t="s">
        <v>93</v>
      </c>
      <c r="I9162" s="1" t="n">
        <v>5312</v>
      </c>
      <c r="J9162" s="1" t="n">
        <v>100006</v>
      </c>
      <c r="K9162" s="1" t="n">
        <v>7</v>
      </c>
      <c r="L9162" s="1" t="s">
        <v>3853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7" t="n">
        <v>46221</v>
      </c>
      <c r="C9163" s="1" t="n">
        <v>22</v>
      </c>
      <c r="D9163" s="1" t="s">
        <v>3850</v>
      </c>
      <c r="E9163" s="1" t="n">
        <v>33</v>
      </c>
      <c r="F9163" s="1" t="s">
        <v>93</v>
      </c>
      <c r="I9163" s="1" t="n">
        <v>5312</v>
      </c>
      <c r="J9163" s="1" t="n">
        <v>100007</v>
      </c>
      <c r="K9163" s="1" t="n">
        <v>8</v>
      </c>
      <c r="L9163" s="1" t="s">
        <v>3854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7" t="n">
        <v>46221</v>
      </c>
      <c r="C9164" s="1" t="n">
        <v>22</v>
      </c>
      <c r="D9164" s="1" t="s">
        <v>3850</v>
      </c>
      <c r="E9164" s="1" t="n">
        <v>33</v>
      </c>
      <c r="F9164" s="1" t="s">
        <v>93</v>
      </c>
      <c r="I9164" s="1" t="n">
        <v>5312</v>
      </c>
      <c r="J9164" s="1" t="n">
        <v>100008</v>
      </c>
      <c r="K9164" s="1" t="n">
        <v>9</v>
      </c>
      <c r="L9164" s="1" t="s">
        <v>3855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7" t="n">
        <v>46221</v>
      </c>
      <c r="C9165" s="1" t="n">
        <v>22</v>
      </c>
      <c r="D9165" s="1" t="s">
        <v>3850</v>
      </c>
      <c r="E9165" s="1" t="n">
        <v>33</v>
      </c>
      <c r="F9165" s="1" t="s">
        <v>93</v>
      </c>
      <c r="I9165" s="1" t="n">
        <v>5312</v>
      </c>
      <c r="J9165" s="1" t="n">
        <v>100011</v>
      </c>
      <c r="K9165" s="1" t="n">
        <v>12</v>
      </c>
      <c r="L9165" s="1" t="s">
        <v>3856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7" t="n">
        <v>46221</v>
      </c>
      <c r="C9166" s="1" t="n">
        <v>22</v>
      </c>
      <c r="D9166" s="1" t="s">
        <v>3850</v>
      </c>
      <c r="E9166" s="1" t="n">
        <v>33</v>
      </c>
      <c r="F9166" s="1" t="s">
        <v>93</v>
      </c>
      <c r="I9166" s="1" t="n">
        <v>5312</v>
      </c>
      <c r="J9166" s="1" t="n">
        <v>100012</v>
      </c>
      <c r="K9166" s="1" t="n">
        <v>13</v>
      </c>
      <c r="L9166" s="1" t="s">
        <v>3857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7" t="n">
        <v>46221</v>
      </c>
      <c r="C9167" s="1" t="n">
        <v>22</v>
      </c>
      <c r="D9167" s="1" t="s">
        <v>3850</v>
      </c>
      <c r="E9167" s="1" t="n">
        <v>33</v>
      </c>
      <c r="F9167" s="1" t="s">
        <v>93</v>
      </c>
      <c r="I9167" s="1" t="n">
        <v>5312</v>
      </c>
      <c r="J9167" s="1" t="n">
        <v>100013</v>
      </c>
      <c r="K9167" s="1" t="n">
        <v>14</v>
      </c>
      <c r="L9167" s="1" t="s">
        <v>3858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7" t="n">
        <v>46221</v>
      </c>
      <c r="C9168" s="1" t="n">
        <v>22</v>
      </c>
      <c r="D9168" s="1" t="s">
        <v>3850</v>
      </c>
      <c r="E9168" s="1" t="n">
        <v>33</v>
      </c>
      <c r="F9168" s="1" t="s">
        <v>93</v>
      </c>
      <c r="I9168" s="1" t="n">
        <v>5312</v>
      </c>
      <c r="J9168" s="1" t="n">
        <v>100014</v>
      </c>
      <c r="K9168" s="1" t="n">
        <v>15</v>
      </c>
      <c r="L9168" s="1" t="s">
        <v>3859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7" t="n">
        <v>46221</v>
      </c>
      <c r="C9169" s="1" t="n">
        <v>22</v>
      </c>
      <c r="D9169" s="1" t="s">
        <v>3850</v>
      </c>
      <c r="E9169" s="1" t="n">
        <v>33</v>
      </c>
      <c r="F9169" s="1" t="s">
        <v>93</v>
      </c>
      <c r="I9169" s="1" t="n">
        <v>5312</v>
      </c>
      <c r="J9169" s="1" t="n">
        <v>100015</v>
      </c>
      <c r="K9169" s="1" t="n">
        <v>16</v>
      </c>
      <c r="L9169" s="1" t="s">
        <v>3860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7" t="n">
        <v>46221</v>
      </c>
      <c r="C9170" s="1" t="n">
        <v>22</v>
      </c>
      <c r="D9170" s="1" t="s">
        <v>3850</v>
      </c>
      <c r="E9170" s="1" t="n">
        <v>33</v>
      </c>
      <c r="F9170" s="1" t="s">
        <v>93</v>
      </c>
      <c r="I9170" s="1" t="n">
        <v>5312</v>
      </c>
      <c r="J9170" s="1" t="n">
        <v>100016</v>
      </c>
      <c r="K9170" s="1" t="n">
        <v>17</v>
      </c>
      <c r="L9170" s="1" t="s">
        <v>3861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7" t="n">
        <v>46221</v>
      </c>
      <c r="C9171" s="1" t="n">
        <v>22</v>
      </c>
      <c r="D9171" s="1" t="s">
        <v>3850</v>
      </c>
      <c r="E9171" s="1" t="n">
        <v>33</v>
      </c>
      <c r="F9171" s="1" t="s">
        <v>93</v>
      </c>
      <c r="I9171" s="1" t="n">
        <v>5312</v>
      </c>
      <c r="J9171" s="1" t="n">
        <v>100017</v>
      </c>
      <c r="K9171" s="1" t="n">
        <v>18</v>
      </c>
      <c r="L9171" s="1" t="s">
        <v>3862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7" t="n">
        <v>46221</v>
      </c>
      <c r="C9172" s="1" t="n">
        <v>22</v>
      </c>
      <c r="D9172" s="1" t="s">
        <v>3850</v>
      </c>
      <c r="E9172" s="1" t="n">
        <v>33</v>
      </c>
      <c r="F9172" s="1" t="s">
        <v>93</v>
      </c>
      <c r="I9172" s="1" t="n">
        <v>5312</v>
      </c>
      <c r="J9172" s="1" t="n">
        <v>100019</v>
      </c>
      <c r="K9172" s="1" t="n">
        <v>20</v>
      </c>
      <c r="L9172" s="1" t="s">
        <v>3863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7" t="n">
        <v>46221</v>
      </c>
      <c r="C9173" s="1" t="n">
        <v>22</v>
      </c>
      <c r="D9173" s="1" t="s">
        <v>3850</v>
      </c>
      <c r="E9173" s="1" t="n">
        <v>33</v>
      </c>
      <c r="F9173" s="1" t="s">
        <v>93</v>
      </c>
      <c r="I9173" s="1" t="n">
        <v>5312</v>
      </c>
      <c r="J9173" s="1" t="n">
        <v>100020</v>
      </c>
      <c r="K9173" s="1" t="n">
        <v>21</v>
      </c>
      <c r="L9173" s="1" t="s">
        <v>3864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7" t="n">
        <v>46221</v>
      </c>
      <c r="C9174" s="1" t="n">
        <v>22</v>
      </c>
      <c r="D9174" s="1" t="s">
        <v>3850</v>
      </c>
      <c r="E9174" s="1" t="n">
        <v>33</v>
      </c>
      <c r="F9174" s="1" t="s">
        <v>93</v>
      </c>
      <c r="I9174" s="1" t="n">
        <v>5312</v>
      </c>
      <c r="J9174" s="1" t="n">
        <v>100053</v>
      </c>
      <c r="K9174" s="1" t="n">
        <v>54</v>
      </c>
      <c r="L9174" s="1" t="s">
        <v>3866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7" t="n">
        <v>46221</v>
      </c>
      <c r="C9175" s="1" t="n">
        <v>22</v>
      </c>
      <c r="D9175" s="1" t="s">
        <v>3850</v>
      </c>
      <c r="E9175" s="1" t="n">
        <v>33</v>
      </c>
      <c r="F9175" s="1" t="s">
        <v>93</v>
      </c>
      <c r="I9175" s="1" t="n">
        <v>5312</v>
      </c>
      <c r="J9175" s="1" t="n">
        <v>100638</v>
      </c>
      <c r="K9175" s="1" t="n">
        <v>508</v>
      </c>
      <c r="L9175" s="1" t="s">
        <v>3867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7" t="n">
        <v>46221</v>
      </c>
      <c r="C9176" s="1" t="n">
        <v>22</v>
      </c>
      <c r="D9176" s="1" t="s">
        <v>3850</v>
      </c>
      <c r="E9176" s="1" t="n">
        <v>33</v>
      </c>
      <c r="F9176" s="1" t="s">
        <v>93</v>
      </c>
      <c r="I9176" s="1" t="n">
        <v>5312</v>
      </c>
      <c r="J9176" s="1" t="n">
        <v>100520</v>
      </c>
      <c r="K9176" s="1" t="n">
        <v>507</v>
      </c>
      <c r="L9176" s="1" t="s">
        <v>3868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7" t="n">
        <v>46221</v>
      </c>
      <c r="C9177" s="1" t="n">
        <v>22</v>
      </c>
      <c r="D9177" s="1" t="s">
        <v>3850</v>
      </c>
      <c r="E9177" s="1" t="n">
        <v>33</v>
      </c>
      <c r="F9177" s="1" t="s">
        <v>93</v>
      </c>
      <c r="I9177" s="1" t="n">
        <v>5312</v>
      </c>
      <c r="J9177" s="1" t="n">
        <v>100319</v>
      </c>
      <c r="K9177" s="1" t="n">
        <v>73453</v>
      </c>
      <c r="L9177" s="1" t="s">
        <v>3869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7" t="n">
        <v>46221</v>
      </c>
      <c r="C9178" s="1" t="n">
        <v>22</v>
      </c>
      <c r="D9178" s="1" t="s">
        <v>3850</v>
      </c>
      <c r="E9178" s="1" t="n">
        <v>33</v>
      </c>
      <c r="F9178" s="1" t="s">
        <v>93</v>
      </c>
      <c r="I9178" s="1" t="n">
        <v>5312</v>
      </c>
      <c r="J9178" s="1" t="n">
        <v>110455</v>
      </c>
      <c r="K9178" s="1" t="n">
        <v>53212</v>
      </c>
      <c r="L9178" s="1" t="s">
        <v>3870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7" t="n">
        <v>46221</v>
      </c>
      <c r="C9179" s="1" t="n">
        <v>22</v>
      </c>
      <c r="D9179" s="1" t="s">
        <v>3850</v>
      </c>
      <c r="E9179" s="1" t="n">
        <v>33</v>
      </c>
      <c r="F9179" s="1" t="s">
        <v>93</v>
      </c>
      <c r="I9179" s="1" t="n">
        <v>5314</v>
      </c>
      <c r="J9179" s="1" t="n">
        <v>100000</v>
      </c>
      <c r="K9179" s="1" t="n">
        <v>1</v>
      </c>
      <c r="L9179" s="1" t="s">
        <v>3851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7" t="n">
        <v>46221</v>
      </c>
      <c r="C9180" s="1" t="n">
        <v>22</v>
      </c>
      <c r="D9180" s="1" t="s">
        <v>3850</v>
      </c>
      <c r="E9180" s="1" t="n">
        <v>33</v>
      </c>
      <c r="F9180" s="1" t="s">
        <v>93</v>
      </c>
      <c r="I9180" s="1" t="n">
        <v>5314</v>
      </c>
      <c r="J9180" s="1" t="n">
        <v>100001</v>
      </c>
      <c r="K9180" s="1" t="n">
        <v>2</v>
      </c>
      <c r="L9180" s="1" t="s">
        <v>4138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7" t="n">
        <v>46221</v>
      </c>
      <c r="C9181" s="1" t="n">
        <v>22</v>
      </c>
      <c r="D9181" s="1" t="s">
        <v>3850</v>
      </c>
      <c r="E9181" s="1" t="n">
        <v>33</v>
      </c>
      <c r="F9181" s="1" t="s">
        <v>93</v>
      </c>
      <c r="I9181" s="1" t="n">
        <v>5314</v>
      </c>
      <c r="J9181" s="1" t="n">
        <v>100002</v>
      </c>
      <c r="K9181" s="1" t="n">
        <v>3</v>
      </c>
      <c r="L9181" s="1" t="s">
        <v>3872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7" t="n">
        <v>46221</v>
      </c>
      <c r="C9182" s="1" t="n">
        <v>22</v>
      </c>
      <c r="D9182" s="1" t="s">
        <v>3850</v>
      </c>
      <c r="E9182" s="1" t="n">
        <v>33</v>
      </c>
      <c r="F9182" s="1" t="s">
        <v>93</v>
      </c>
      <c r="I9182" s="1" t="n">
        <v>5314</v>
      </c>
      <c r="J9182" s="1" t="n">
        <v>100003</v>
      </c>
      <c r="K9182" s="1" t="n">
        <v>4</v>
      </c>
      <c r="L9182" s="1" t="s">
        <v>3873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7" t="n">
        <v>46221</v>
      </c>
      <c r="C9183" s="1" t="n">
        <v>22</v>
      </c>
      <c r="D9183" s="1" t="s">
        <v>3850</v>
      </c>
      <c r="E9183" s="1" t="n">
        <v>33</v>
      </c>
      <c r="F9183" s="1" t="s">
        <v>93</v>
      </c>
      <c r="I9183" s="1" t="n">
        <v>5314</v>
      </c>
      <c r="J9183" s="1" t="n">
        <v>100004</v>
      </c>
      <c r="K9183" s="1" t="n">
        <v>5</v>
      </c>
      <c r="L9183" s="1" t="s">
        <v>3852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7" t="n">
        <v>46221</v>
      </c>
      <c r="C9184" s="1" t="n">
        <v>22</v>
      </c>
      <c r="D9184" s="1" t="s">
        <v>3850</v>
      </c>
      <c r="E9184" s="1" t="n">
        <v>33</v>
      </c>
      <c r="F9184" s="1" t="s">
        <v>93</v>
      </c>
      <c r="I9184" s="1" t="n">
        <v>5314</v>
      </c>
      <c r="J9184" s="1" t="n">
        <v>100520</v>
      </c>
      <c r="K9184" s="1" t="n">
        <v>507</v>
      </c>
      <c r="L9184" s="1" t="s">
        <v>3868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7" t="n">
        <v>46221</v>
      </c>
      <c r="C9185" s="1" t="n">
        <v>22</v>
      </c>
      <c r="D9185" s="1" t="s">
        <v>3850</v>
      </c>
      <c r="E9185" s="1" t="n">
        <v>33</v>
      </c>
      <c r="F9185" s="1" t="s">
        <v>93</v>
      </c>
      <c r="I9185" s="1" t="n">
        <v>5314</v>
      </c>
      <c r="J9185" s="1" t="n">
        <v>110455</v>
      </c>
      <c r="K9185" s="1" t="n">
        <v>53212</v>
      </c>
      <c r="L9185" s="1" t="s">
        <v>3870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7" t="n">
        <v>46221</v>
      </c>
      <c r="C9186" s="1" t="n">
        <v>22</v>
      </c>
      <c r="D9186" s="1" t="s">
        <v>3850</v>
      </c>
      <c r="E9186" s="1" t="n">
        <v>33</v>
      </c>
      <c r="F9186" s="1" t="s">
        <v>93</v>
      </c>
      <c r="I9186" s="1" t="n">
        <v>5316</v>
      </c>
      <c r="J9186" s="1" t="n">
        <v>100000</v>
      </c>
      <c r="K9186" s="1" t="n">
        <v>1</v>
      </c>
      <c r="L9186" s="1" t="s">
        <v>3851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7" t="n">
        <v>46221</v>
      </c>
      <c r="C9187" s="1" t="n">
        <v>22</v>
      </c>
      <c r="D9187" s="1" t="s">
        <v>3850</v>
      </c>
      <c r="E9187" s="1" t="n">
        <v>33</v>
      </c>
      <c r="F9187" s="1" t="s">
        <v>93</v>
      </c>
      <c r="I9187" s="1" t="n">
        <v>5316</v>
      </c>
      <c r="J9187" s="1" t="n">
        <v>100001</v>
      </c>
      <c r="K9187" s="1" t="n">
        <v>2</v>
      </c>
      <c r="L9187" s="1" t="s">
        <v>4138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7" t="n">
        <v>46221</v>
      </c>
      <c r="C9188" s="1" t="n">
        <v>22</v>
      </c>
      <c r="D9188" s="1" t="s">
        <v>3850</v>
      </c>
      <c r="E9188" s="1" t="n">
        <v>33</v>
      </c>
      <c r="F9188" s="1" t="s">
        <v>93</v>
      </c>
      <c r="I9188" s="1" t="n">
        <v>5316</v>
      </c>
      <c r="J9188" s="1" t="n">
        <v>100002</v>
      </c>
      <c r="K9188" s="1" t="n">
        <v>3</v>
      </c>
      <c r="L9188" s="1" t="s">
        <v>3872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7" t="n">
        <v>46221</v>
      </c>
      <c r="C9189" s="1" t="n">
        <v>22</v>
      </c>
      <c r="D9189" s="1" t="s">
        <v>3850</v>
      </c>
      <c r="E9189" s="1" t="n">
        <v>33</v>
      </c>
      <c r="F9189" s="1" t="s">
        <v>93</v>
      </c>
      <c r="I9189" s="1" t="n">
        <v>5316</v>
      </c>
      <c r="J9189" s="1" t="n">
        <v>100003</v>
      </c>
      <c r="K9189" s="1" t="n">
        <v>4</v>
      </c>
      <c r="L9189" s="1" t="s">
        <v>3873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7" t="n">
        <v>46221</v>
      </c>
      <c r="C9190" s="1" t="n">
        <v>22</v>
      </c>
      <c r="D9190" s="1" t="s">
        <v>3850</v>
      </c>
      <c r="E9190" s="1" t="n">
        <v>33</v>
      </c>
      <c r="F9190" s="1" t="s">
        <v>93</v>
      </c>
      <c r="I9190" s="1" t="n">
        <v>5316</v>
      </c>
      <c r="J9190" s="1" t="n">
        <v>100004</v>
      </c>
      <c r="K9190" s="1" t="n">
        <v>5</v>
      </c>
      <c r="L9190" s="1" t="s">
        <v>3852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7" t="n">
        <v>46221</v>
      </c>
      <c r="C9191" s="1" t="n">
        <v>22</v>
      </c>
      <c r="D9191" s="1" t="s">
        <v>3850</v>
      </c>
      <c r="E9191" s="1" t="n">
        <v>33</v>
      </c>
      <c r="F9191" s="1" t="s">
        <v>93</v>
      </c>
      <c r="I9191" s="1" t="n">
        <v>5316</v>
      </c>
      <c r="J9191" s="1" t="n">
        <v>100520</v>
      </c>
      <c r="K9191" s="1" t="n">
        <v>507</v>
      </c>
      <c r="L9191" s="1" t="s">
        <v>3868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7" t="n">
        <v>46221</v>
      </c>
      <c r="C9192" s="1" t="n">
        <v>22</v>
      </c>
      <c r="D9192" s="1" t="s">
        <v>3850</v>
      </c>
      <c r="E9192" s="1" t="n">
        <v>33</v>
      </c>
      <c r="F9192" s="1" t="s">
        <v>93</v>
      </c>
      <c r="I9192" s="1" t="n">
        <v>5316</v>
      </c>
      <c r="J9192" s="1" t="n">
        <v>110455</v>
      </c>
      <c r="K9192" s="1" t="n">
        <v>53212</v>
      </c>
      <c r="L9192" s="1" t="s">
        <v>3870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7" t="n">
        <v>46221</v>
      </c>
      <c r="C9193" s="1" t="n">
        <v>22</v>
      </c>
      <c r="D9193" s="1" t="s">
        <v>3850</v>
      </c>
      <c r="E9193" s="1" t="n">
        <v>33</v>
      </c>
      <c r="F9193" s="1" t="s">
        <v>93</v>
      </c>
      <c r="I9193" s="1" t="n">
        <v>5318</v>
      </c>
      <c r="J9193" s="1" t="n">
        <v>100000</v>
      </c>
      <c r="K9193" s="1" t="n">
        <v>1</v>
      </c>
      <c r="L9193" s="1" t="s">
        <v>3851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7" t="n">
        <v>46221</v>
      </c>
      <c r="C9194" s="1" t="n">
        <v>22</v>
      </c>
      <c r="D9194" s="1" t="s">
        <v>3850</v>
      </c>
      <c r="E9194" s="1" t="n">
        <v>33</v>
      </c>
      <c r="F9194" s="1" t="s">
        <v>93</v>
      </c>
      <c r="I9194" s="1" t="n">
        <v>5318</v>
      </c>
      <c r="J9194" s="1" t="n">
        <v>100006</v>
      </c>
      <c r="K9194" s="1" t="n">
        <v>7</v>
      </c>
      <c r="L9194" s="1" t="s">
        <v>3853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7" t="n">
        <v>46221</v>
      </c>
      <c r="C9195" s="1" t="n">
        <v>22</v>
      </c>
      <c r="D9195" s="1" t="s">
        <v>3850</v>
      </c>
      <c r="E9195" s="1" t="n">
        <v>33</v>
      </c>
      <c r="F9195" s="1" t="s">
        <v>93</v>
      </c>
      <c r="I9195" s="1" t="n">
        <v>5318</v>
      </c>
      <c r="J9195" s="1" t="n">
        <v>100007</v>
      </c>
      <c r="K9195" s="1" t="n">
        <v>8</v>
      </c>
      <c r="L9195" s="1" t="s">
        <v>3854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7" t="n">
        <v>46221</v>
      </c>
      <c r="C9196" s="1" t="n">
        <v>22</v>
      </c>
      <c r="D9196" s="1" t="s">
        <v>3850</v>
      </c>
      <c r="E9196" s="1" t="n">
        <v>33</v>
      </c>
      <c r="F9196" s="1" t="s">
        <v>93</v>
      </c>
      <c r="I9196" s="1" t="n">
        <v>5318</v>
      </c>
      <c r="J9196" s="1" t="n">
        <v>100008</v>
      </c>
      <c r="K9196" s="1" t="n">
        <v>9</v>
      </c>
      <c r="L9196" s="1" t="s">
        <v>3855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7" t="n">
        <v>46221</v>
      </c>
      <c r="C9197" s="1" t="n">
        <v>22</v>
      </c>
      <c r="D9197" s="1" t="s">
        <v>3850</v>
      </c>
      <c r="E9197" s="1" t="n">
        <v>33</v>
      </c>
      <c r="F9197" s="1" t="s">
        <v>93</v>
      </c>
      <c r="I9197" s="1" t="n">
        <v>5318</v>
      </c>
      <c r="J9197" s="1" t="n">
        <v>100011</v>
      </c>
      <c r="K9197" s="1" t="n">
        <v>12</v>
      </c>
      <c r="L9197" s="1" t="s">
        <v>3856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7" t="n">
        <v>46221</v>
      </c>
      <c r="C9198" s="1" t="n">
        <v>22</v>
      </c>
      <c r="D9198" s="1" t="s">
        <v>3850</v>
      </c>
      <c r="E9198" s="1" t="n">
        <v>33</v>
      </c>
      <c r="F9198" s="1" t="s">
        <v>93</v>
      </c>
      <c r="I9198" s="1" t="n">
        <v>5318</v>
      </c>
      <c r="J9198" s="1" t="n">
        <v>100012</v>
      </c>
      <c r="K9198" s="1" t="n">
        <v>13</v>
      </c>
      <c r="L9198" s="1" t="s">
        <v>3857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7" t="n">
        <v>46221</v>
      </c>
      <c r="C9199" s="1" t="n">
        <v>22</v>
      </c>
      <c r="D9199" s="1" t="s">
        <v>3850</v>
      </c>
      <c r="E9199" s="1" t="n">
        <v>33</v>
      </c>
      <c r="F9199" s="1" t="s">
        <v>93</v>
      </c>
      <c r="I9199" s="1" t="n">
        <v>5318</v>
      </c>
      <c r="J9199" s="1" t="n">
        <v>100013</v>
      </c>
      <c r="K9199" s="1" t="n">
        <v>14</v>
      </c>
      <c r="L9199" s="1" t="s">
        <v>3858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7" t="n">
        <v>46221</v>
      </c>
      <c r="C9200" s="1" t="n">
        <v>22</v>
      </c>
      <c r="D9200" s="1" t="s">
        <v>3850</v>
      </c>
      <c r="E9200" s="1" t="n">
        <v>33</v>
      </c>
      <c r="F9200" s="1" t="s">
        <v>93</v>
      </c>
      <c r="I9200" s="1" t="n">
        <v>5318</v>
      </c>
      <c r="J9200" s="1" t="n">
        <v>100014</v>
      </c>
      <c r="K9200" s="1" t="n">
        <v>15</v>
      </c>
      <c r="L9200" s="1" t="s">
        <v>3859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7" t="n">
        <v>46221</v>
      </c>
      <c r="C9201" s="1" t="n">
        <v>22</v>
      </c>
      <c r="D9201" s="1" t="s">
        <v>3850</v>
      </c>
      <c r="E9201" s="1" t="n">
        <v>33</v>
      </c>
      <c r="F9201" s="1" t="s">
        <v>93</v>
      </c>
      <c r="I9201" s="1" t="n">
        <v>5318</v>
      </c>
      <c r="J9201" s="1" t="n">
        <v>100015</v>
      </c>
      <c r="K9201" s="1" t="n">
        <v>16</v>
      </c>
      <c r="L9201" s="1" t="s">
        <v>3860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7" t="n">
        <v>46221</v>
      </c>
      <c r="C9202" s="1" t="n">
        <v>22</v>
      </c>
      <c r="D9202" s="1" t="s">
        <v>3850</v>
      </c>
      <c r="E9202" s="1" t="n">
        <v>33</v>
      </c>
      <c r="F9202" s="1" t="s">
        <v>93</v>
      </c>
      <c r="I9202" s="1" t="n">
        <v>5318</v>
      </c>
      <c r="J9202" s="1" t="n">
        <v>100016</v>
      </c>
      <c r="K9202" s="1" t="n">
        <v>17</v>
      </c>
      <c r="L9202" s="1" t="s">
        <v>3861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7" t="n">
        <v>46221</v>
      </c>
      <c r="C9203" s="1" t="n">
        <v>22</v>
      </c>
      <c r="D9203" s="1" t="s">
        <v>3850</v>
      </c>
      <c r="E9203" s="1" t="n">
        <v>33</v>
      </c>
      <c r="F9203" s="1" t="s">
        <v>93</v>
      </c>
      <c r="I9203" s="1" t="n">
        <v>5318</v>
      </c>
      <c r="J9203" s="1" t="n">
        <v>100017</v>
      </c>
      <c r="K9203" s="1" t="n">
        <v>18</v>
      </c>
      <c r="L9203" s="1" t="s">
        <v>3862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7" t="n">
        <v>46221</v>
      </c>
      <c r="C9204" s="1" t="n">
        <v>22</v>
      </c>
      <c r="D9204" s="1" t="s">
        <v>3850</v>
      </c>
      <c r="E9204" s="1" t="n">
        <v>33</v>
      </c>
      <c r="F9204" s="1" t="s">
        <v>93</v>
      </c>
      <c r="I9204" s="1" t="n">
        <v>5318</v>
      </c>
      <c r="J9204" s="1" t="n">
        <v>100019</v>
      </c>
      <c r="K9204" s="1" t="n">
        <v>20</v>
      </c>
      <c r="L9204" s="1" t="s">
        <v>3863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7" t="n">
        <v>46221</v>
      </c>
      <c r="C9205" s="1" t="n">
        <v>22</v>
      </c>
      <c r="D9205" s="1" t="s">
        <v>3850</v>
      </c>
      <c r="E9205" s="1" t="n">
        <v>33</v>
      </c>
      <c r="F9205" s="1" t="s">
        <v>93</v>
      </c>
      <c r="I9205" s="1" t="n">
        <v>5318</v>
      </c>
      <c r="J9205" s="1" t="n">
        <v>100020</v>
      </c>
      <c r="K9205" s="1" t="n">
        <v>21</v>
      </c>
      <c r="L9205" s="1" t="s">
        <v>3864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7" t="n">
        <v>46221</v>
      </c>
      <c r="C9206" s="1" t="n">
        <v>22</v>
      </c>
      <c r="D9206" s="1" t="s">
        <v>3850</v>
      </c>
      <c r="E9206" s="1" t="n">
        <v>33</v>
      </c>
      <c r="F9206" s="1" t="s">
        <v>93</v>
      </c>
      <c r="I9206" s="1" t="n">
        <v>5318</v>
      </c>
      <c r="J9206" s="1" t="n">
        <v>100053</v>
      </c>
      <c r="K9206" s="1" t="n">
        <v>54</v>
      </c>
      <c r="L9206" s="1" t="s">
        <v>3866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7" t="n">
        <v>46221</v>
      </c>
      <c r="C9207" s="1" t="n">
        <v>22</v>
      </c>
      <c r="D9207" s="1" t="s">
        <v>3850</v>
      </c>
      <c r="E9207" s="1" t="n">
        <v>33</v>
      </c>
      <c r="F9207" s="1" t="s">
        <v>93</v>
      </c>
      <c r="I9207" s="1" t="n">
        <v>5318</v>
      </c>
      <c r="J9207" s="1" t="n">
        <v>100638</v>
      </c>
      <c r="K9207" s="1" t="n">
        <v>508</v>
      </c>
      <c r="L9207" s="1" t="s">
        <v>3867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7" t="n">
        <v>46221</v>
      </c>
      <c r="C9208" s="1" t="n">
        <v>22</v>
      </c>
      <c r="D9208" s="1" t="s">
        <v>3850</v>
      </c>
      <c r="E9208" s="1" t="n">
        <v>33</v>
      </c>
      <c r="F9208" s="1" t="s">
        <v>93</v>
      </c>
      <c r="I9208" s="1" t="n">
        <v>5318</v>
      </c>
      <c r="J9208" s="1" t="n">
        <v>100520</v>
      </c>
      <c r="K9208" s="1" t="n">
        <v>507</v>
      </c>
      <c r="L9208" s="1" t="s">
        <v>3868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7" t="n">
        <v>46221</v>
      </c>
      <c r="C9209" s="1" t="n">
        <v>22</v>
      </c>
      <c r="D9209" s="1" t="s">
        <v>3850</v>
      </c>
      <c r="E9209" s="1" t="n">
        <v>33</v>
      </c>
      <c r="F9209" s="1" t="s">
        <v>93</v>
      </c>
      <c r="I9209" s="1" t="n">
        <v>5318</v>
      </c>
      <c r="J9209" s="1" t="n">
        <v>100319</v>
      </c>
      <c r="K9209" s="1" t="n">
        <v>73453</v>
      </c>
      <c r="L9209" s="1" t="s">
        <v>3869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7" t="n">
        <v>46221</v>
      </c>
      <c r="C9210" s="1" t="n">
        <v>22</v>
      </c>
      <c r="D9210" s="1" t="s">
        <v>3850</v>
      </c>
      <c r="E9210" s="1" t="n">
        <v>33</v>
      </c>
      <c r="F9210" s="1" t="s">
        <v>93</v>
      </c>
      <c r="I9210" s="1" t="n">
        <v>5318</v>
      </c>
      <c r="J9210" s="1" t="n">
        <v>110455</v>
      </c>
      <c r="K9210" s="1" t="n">
        <v>53212</v>
      </c>
      <c r="L9210" s="1" t="s">
        <v>3870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7" t="n">
        <v>46221</v>
      </c>
      <c r="C9211" s="1" t="n">
        <v>100</v>
      </c>
      <c r="D9211" s="1" t="s">
        <v>3877</v>
      </c>
      <c r="E9211" s="1" t="n">
        <v>33</v>
      </c>
      <c r="F9211" s="1" t="s">
        <v>93</v>
      </c>
      <c r="I9211" s="1" t="n">
        <v>1415329</v>
      </c>
      <c r="J9211" s="1" t="n">
        <v>100000</v>
      </c>
      <c r="K9211" s="1" t="n">
        <v>1</v>
      </c>
      <c r="L9211" s="1" t="s">
        <v>3851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7" t="n">
        <v>46221</v>
      </c>
      <c r="C9212" s="1" t="n">
        <v>100</v>
      </c>
      <c r="D9212" s="1" t="s">
        <v>3877</v>
      </c>
      <c r="E9212" s="1" t="n">
        <v>33</v>
      </c>
      <c r="F9212" s="1" t="s">
        <v>93</v>
      </c>
      <c r="I9212" s="1" t="n">
        <v>1415329</v>
      </c>
      <c r="J9212" s="1" t="n">
        <v>100004</v>
      </c>
      <c r="K9212" s="1" t="n">
        <v>5</v>
      </c>
      <c r="L9212" s="1" t="s">
        <v>3852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7" t="n">
        <v>46221</v>
      </c>
      <c r="C9213" s="1" t="n">
        <v>100</v>
      </c>
      <c r="D9213" s="1" t="s">
        <v>3877</v>
      </c>
      <c r="E9213" s="1" t="n">
        <v>33</v>
      </c>
      <c r="F9213" s="1" t="s">
        <v>93</v>
      </c>
      <c r="I9213" s="1" t="n">
        <v>1415329</v>
      </c>
      <c r="J9213" s="1" t="n">
        <v>100006</v>
      </c>
      <c r="K9213" s="1" t="n">
        <v>7</v>
      </c>
      <c r="L9213" s="1" t="s">
        <v>3853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7" t="n">
        <v>46221</v>
      </c>
      <c r="C9214" s="1" t="n">
        <v>100</v>
      </c>
      <c r="D9214" s="1" t="s">
        <v>3877</v>
      </c>
      <c r="E9214" s="1" t="n">
        <v>33</v>
      </c>
      <c r="F9214" s="1" t="s">
        <v>93</v>
      </c>
      <c r="I9214" s="1" t="n">
        <v>1415329</v>
      </c>
      <c r="J9214" s="1" t="n">
        <v>100007</v>
      </c>
      <c r="K9214" s="1" t="n">
        <v>8</v>
      </c>
      <c r="L9214" s="1" t="s">
        <v>3854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7" t="n">
        <v>46221</v>
      </c>
      <c r="C9215" s="1" t="n">
        <v>100</v>
      </c>
      <c r="D9215" s="1" t="s">
        <v>3877</v>
      </c>
      <c r="E9215" s="1" t="n">
        <v>33</v>
      </c>
      <c r="F9215" s="1" t="s">
        <v>93</v>
      </c>
      <c r="I9215" s="1" t="n">
        <v>1415329</v>
      </c>
      <c r="J9215" s="1" t="n">
        <v>100008</v>
      </c>
      <c r="K9215" s="1" t="n">
        <v>9</v>
      </c>
      <c r="L9215" s="1" t="s">
        <v>3855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7" t="n">
        <v>46221</v>
      </c>
      <c r="C9216" s="1" t="n">
        <v>100</v>
      </c>
      <c r="D9216" s="1" t="s">
        <v>3877</v>
      </c>
      <c r="E9216" s="1" t="n">
        <v>33</v>
      </c>
      <c r="F9216" s="1" t="s">
        <v>93</v>
      </c>
      <c r="I9216" s="1" t="n">
        <v>1415329</v>
      </c>
      <c r="J9216" s="1" t="n">
        <v>100011</v>
      </c>
      <c r="K9216" s="1" t="n">
        <v>12</v>
      </c>
      <c r="L9216" s="1" t="s">
        <v>3856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7" t="n">
        <v>46221</v>
      </c>
      <c r="C9217" s="1" t="n">
        <v>100</v>
      </c>
      <c r="D9217" s="1" t="s">
        <v>3877</v>
      </c>
      <c r="E9217" s="1" t="n">
        <v>33</v>
      </c>
      <c r="F9217" s="1" t="s">
        <v>93</v>
      </c>
      <c r="I9217" s="1" t="n">
        <v>1415329</v>
      </c>
      <c r="J9217" s="1" t="n">
        <v>100012</v>
      </c>
      <c r="K9217" s="1" t="n">
        <v>13</v>
      </c>
      <c r="L9217" s="1" t="s">
        <v>3857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7" t="n">
        <v>46221</v>
      </c>
      <c r="C9218" s="1" t="n">
        <v>100</v>
      </c>
      <c r="D9218" s="1" t="s">
        <v>3877</v>
      </c>
      <c r="E9218" s="1" t="n">
        <v>33</v>
      </c>
      <c r="F9218" s="1" t="s">
        <v>93</v>
      </c>
      <c r="I9218" s="1" t="n">
        <v>1415329</v>
      </c>
      <c r="J9218" s="1" t="n">
        <v>100013</v>
      </c>
      <c r="K9218" s="1" t="n">
        <v>14</v>
      </c>
      <c r="L9218" s="1" t="s">
        <v>3858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7" t="n">
        <v>46221</v>
      </c>
      <c r="C9219" s="1" t="n">
        <v>100</v>
      </c>
      <c r="D9219" s="1" t="s">
        <v>3877</v>
      </c>
      <c r="E9219" s="1" t="n">
        <v>33</v>
      </c>
      <c r="F9219" s="1" t="s">
        <v>93</v>
      </c>
      <c r="I9219" s="1" t="n">
        <v>1415329</v>
      </c>
      <c r="J9219" s="1" t="n">
        <v>100014</v>
      </c>
      <c r="K9219" s="1" t="n">
        <v>15</v>
      </c>
      <c r="L9219" s="1" t="s">
        <v>3859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7" t="n">
        <v>46221</v>
      </c>
      <c r="C9220" s="1" t="n">
        <v>100</v>
      </c>
      <c r="D9220" s="1" t="s">
        <v>3877</v>
      </c>
      <c r="E9220" s="1" t="n">
        <v>33</v>
      </c>
      <c r="F9220" s="1" t="s">
        <v>93</v>
      </c>
      <c r="I9220" s="1" t="n">
        <v>1415329</v>
      </c>
      <c r="J9220" s="1" t="n">
        <v>100015</v>
      </c>
      <c r="K9220" s="1" t="n">
        <v>16</v>
      </c>
      <c r="L9220" s="1" t="s">
        <v>3860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7" t="n">
        <v>46221</v>
      </c>
      <c r="C9221" s="1" t="n">
        <v>100</v>
      </c>
      <c r="D9221" s="1" t="s">
        <v>3877</v>
      </c>
      <c r="E9221" s="1" t="n">
        <v>33</v>
      </c>
      <c r="F9221" s="1" t="s">
        <v>93</v>
      </c>
      <c r="I9221" s="1" t="n">
        <v>1415329</v>
      </c>
      <c r="J9221" s="1" t="n">
        <v>100016</v>
      </c>
      <c r="K9221" s="1" t="n">
        <v>17</v>
      </c>
      <c r="L9221" s="1" t="s">
        <v>3861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7" t="n">
        <v>46221</v>
      </c>
      <c r="C9222" s="1" t="n">
        <v>100</v>
      </c>
      <c r="D9222" s="1" t="s">
        <v>3877</v>
      </c>
      <c r="E9222" s="1" t="n">
        <v>33</v>
      </c>
      <c r="F9222" s="1" t="s">
        <v>93</v>
      </c>
      <c r="I9222" s="1" t="n">
        <v>1415329</v>
      </c>
      <c r="J9222" s="1" t="n">
        <v>100017</v>
      </c>
      <c r="K9222" s="1" t="n">
        <v>18</v>
      </c>
      <c r="L9222" s="1" t="s">
        <v>3862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7" t="n">
        <v>46221</v>
      </c>
      <c r="C9223" s="1" t="n">
        <v>100</v>
      </c>
      <c r="D9223" s="1" t="s">
        <v>3877</v>
      </c>
      <c r="E9223" s="1" t="n">
        <v>33</v>
      </c>
      <c r="F9223" s="1" t="s">
        <v>93</v>
      </c>
      <c r="I9223" s="1" t="n">
        <v>1415329</v>
      </c>
      <c r="J9223" s="1" t="n">
        <v>100019</v>
      </c>
      <c r="K9223" s="1" t="n">
        <v>20</v>
      </c>
      <c r="L9223" s="1" t="s">
        <v>3863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7" t="n">
        <v>46221</v>
      </c>
      <c r="C9224" s="1" t="n">
        <v>100</v>
      </c>
      <c r="D9224" s="1" t="s">
        <v>3877</v>
      </c>
      <c r="E9224" s="1" t="n">
        <v>33</v>
      </c>
      <c r="F9224" s="1" t="s">
        <v>93</v>
      </c>
      <c r="I9224" s="1" t="n">
        <v>1415329</v>
      </c>
      <c r="J9224" s="1" t="n">
        <v>100638</v>
      </c>
      <c r="K9224" s="1" t="n">
        <v>508</v>
      </c>
      <c r="L9224" s="1" t="s">
        <v>3867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7" t="n">
        <v>46221</v>
      </c>
      <c r="C9225" s="1" t="n">
        <v>100</v>
      </c>
      <c r="D9225" s="1" t="s">
        <v>3877</v>
      </c>
      <c r="E9225" s="1" t="n">
        <v>33</v>
      </c>
      <c r="F9225" s="1" t="s">
        <v>93</v>
      </c>
      <c r="I9225" s="1" t="n">
        <v>1415329</v>
      </c>
      <c r="J9225" s="1" t="n">
        <v>100520</v>
      </c>
      <c r="K9225" s="1" t="n">
        <v>507</v>
      </c>
      <c r="L9225" s="1" t="s">
        <v>3868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7" t="n">
        <v>46221</v>
      </c>
      <c r="C9226" s="1" t="n">
        <v>100</v>
      </c>
      <c r="D9226" s="1" t="s">
        <v>3877</v>
      </c>
      <c r="E9226" s="1" t="n">
        <v>33</v>
      </c>
      <c r="F9226" s="1" t="s">
        <v>93</v>
      </c>
      <c r="I9226" s="1" t="n">
        <v>1415329</v>
      </c>
      <c r="J9226" s="1" t="n">
        <v>100319</v>
      </c>
      <c r="K9226" s="1" t="n">
        <v>73453</v>
      </c>
      <c r="L9226" s="1" t="s">
        <v>3869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7" t="n">
        <v>46221</v>
      </c>
      <c r="C9227" s="1" t="n">
        <v>100</v>
      </c>
      <c r="D9227" s="1" t="s">
        <v>3877</v>
      </c>
      <c r="E9227" s="1" t="n">
        <v>33</v>
      </c>
      <c r="F9227" s="1" t="s">
        <v>93</v>
      </c>
      <c r="I9227" s="1" t="n">
        <v>1415329</v>
      </c>
      <c r="J9227" s="1" t="n">
        <v>110455</v>
      </c>
      <c r="K9227" s="1" t="n">
        <v>53212</v>
      </c>
      <c r="L9227" s="1" t="s">
        <v>3870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7" t="n">
        <v>46221</v>
      </c>
      <c r="C9228" s="1" t="n">
        <v>100</v>
      </c>
      <c r="D9228" s="1" t="s">
        <v>3877</v>
      </c>
      <c r="E9228" s="1" t="n">
        <v>33</v>
      </c>
      <c r="F9228" s="1" t="s">
        <v>93</v>
      </c>
      <c r="I9228" s="1" t="n">
        <v>1415335</v>
      </c>
      <c r="J9228" s="1" t="n">
        <v>100000</v>
      </c>
      <c r="K9228" s="1" t="n">
        <v>1</v>
      </c>
      <c r="L9228" s="1" t="s">
        <v>3851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7" t="n">
        <v>46221</v>
      </c>
      <c r="C9229" s="1" t="n">
        <v>100</v>
      </c>
      <c r="D9229" s="1" t="s">
        <v>3877</v>
      </c>
      <c r="E9229" s="1" t="n">
        <v>33</v>
      </c>
      <c r="F9229" s="1" t="s">
        <v>93</v>
      </c>
      <c r="I9229" s="1" t="n">
        <v>1415335</v>
      </c>
      <c r="J9229" s="1" t="n">
        <v>100006</v>
      </c>
      <c r="K9229" s="1" t="n">
        <v>7</v>
      </c>
      <c r="L9229" s="1" t="s">
        <v>3853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7" t="n">
        <v>46221</v>
      </c>
      <c r="C9230" s="1" t="n">
        <v>100</v>
      </c>
      <c r="D9230" s="1" t="s">
        <v>3877</v>
      </c>
      <c r="E9230" s="1" t="n">
        <v>33</v>
      </c>
      <c r="F9230" s="1" t="s">
        <v>93</v>
      </c>
      <c r="I9230" s="1" t="n">
        <v>1415335</v>
      </c>
      <c r="J9230" s="1" t="n">
        <v>100007</v>
      </c>
      <c r="K9230" s="1" t="n">
        <v>8</v>
      </c>
      <c r="L9230" s="1" t="s">
        <v>3854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7" t="n">
        <v>46221</v>
      </c>
      <c r="C9231" s="1" t="n">
        <v>100</v>
      </c>
      <c r="D9231" s="1" t="s">
        <v>3877</v>
      </c>
      <c r="E9231" s="1" t="n">
        <v>33</v>
      </c>
      <c r="F9231" s="1" t="s">
        <v>93</v>
      </c>
      <c r="I9231" s="1" t="n">
        <v>1415335</v>
      </c>
      <c r="J9231" s="1" t="n">
        <v>100008</v>
      </c>
      <c r="K9231" s="1" t="n">
        <v>9</v>
      </c>
      <c r="L9231" s="1" t="s">
        <v>3855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7" t="n">
        <v>46221</v>
      </c>
      <c r="C9232" s="1" t="n">
        <v>100</v>
      </c>
      <c r="D9232" s="1" t="s">
        <v>3877</v>
      </c>
      <c r="E9232" s="1" t="n">
        <v>33</v>
      </c>
      <c r="F9232" s="1" t="s">
        <v>93</v>
      </c>
      <c r="I9232" s="1" t="n">
        <v>1415335</v>
      </c>
      <c r="J9232" s="1" t="n">
        <v>100011</v>
      </c>
      <c r="K9232" s="1" t="n">
        <v>12</v>
      </c>
      <c r="L9232" s="1" t="s">
        <v>3856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7" t="n">
        <v>46221</v>
      </c>
      <c r="C9233" s="1" t="n">
        <v>100</v>
      </c>
      <c r="D9233" s="1" t="s">
        <v>3877</v>
      </c>
      <c r="E9233" s="1" t="n">
        <v>33</v>
      </c>
      <c r="F9233" s="1" t="s">
        <v>93</v>
      </c>
      <c r="I9233" s="1" t="n">
        <v>1415335</v>
      </c>
      <c r="J9233" s="1" t="n">
        <v>100012</v>
      </c>
      <c r="K9233" s="1" t="n">
        <v>13</v>
      </c>
      <c r="L9233" s="1" t="s">
        <v>3857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7" t="n">
        <v>46221</v>
      </c>
      <c r="C9234" s="1" t="n">
        <v>100</v>
      </c>
      <c r="D9234" s="1" t="s">
        <v>3877</v>
      </c>
      <c r="E9234" s="1" t="n">
        <v>33</v>
      </c>
      <c r="F9234" s="1" t="s">
        <v>93</v>
      </c>
      <c r="I9234" s="1" t="n">
        <v>1415335</v>
      </c>
      <c r="J9234" s="1" t="n">
        <v>100013</v>
      </c>
      <c r="K9234" s="1" t="n">
        <v>14</v>
      </c>
      <c r="L9234" s="1" t="s">
        <v>3858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7" t="n">
        <v>46221</v>
      </c>
      <c r="C9235" s="1" t="n">
        <v>100</v>
      </c>
      <c r="D9235" s="1" t="s">
        <v>3877</v>
      </c>
      <c r="E9235" s="1" t="n">
        <v>33</v>
      </c>
      <c r="F9235" s="1" t="s">
        <v>93</v>
      </c>
      <c r="I9235" s="1" t="n">
        <v>1415335</v>
      </c>
      <c r="J9235" s="1" t="n">
        <v>100014</v>
      </c>
      <c r="K9235" s="1" t="n">
        <v>15</v>
      </c>
      <c r="L9235" s="1" t="s">
        <v>3859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7" t="n">
        <v>46221</v>
      </c>
      <c r="C9236" s="1" t="n">
        <v>100</v>
      </c>
      <c r="D9236" s="1" t="s">
        <v>3877</v>
      </c>
      <c r="E9236" s="1" t="n">
        <v>33</v>
      </c>
      <c r="F9236" s="1" t="s">
        <v>93</v>
      </c>
      <c r="I9236" s="1" t="n">
        <v>1415335</v>
      </c>
      <c r="J9236" s="1" t="n">
        <v>100015</v>
      </c>
      <c r="K9236" s="1" t="n">
        <v>16</v>
      </c>
      <c r="L9236" s="1" t="s">
        <v>3860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7" t="n">
        <v>46221</v>
      </c>
      <c r="C9237" s="1" t="n">
        <v>100</v>
      </c>
      <c r="D9237" s="1" t="s">
        <v>3877</v>
      </c>
      <c r="E9237" s="1" t="n">
        <v>33</v>
      </c>
      <c r="F9237" s="1" t="s">
        <v>93</v>
      </c>
      <c r="I9237" s="1" t="n">
        <v>1415335</v>
      </c>
      <c r="J9237" s="1" t="n">
        <v>100016</v>
      </c>
      <c r="K9237" s="1" t="n">
        <v>17</v>
      </c>
      <c r="L9237" s="1" t="s">
        <v>3861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7" t="n">
        <v>46221</v>
      </c>
      <c r="C9238" s="1" t="n">
        <v>100</v>
      </c>
      <c r="D9238" s="1" t="s">
        <v>3877</v>
      </c>
      <c r="E9238" s="1" t="n">
        <v>33</v>
      </c>
      <c r="F9238" s="1" t="s">
        <v>93</v>
      </c>
      <c r="I9238" s="1" t="n">
        <v>1415335</v>
      </c>
      <c r="J9238" s="1" t="n">
        <v>100017</v>
      </c>
      <c r="K9238" s="1" t="n">
        <v>18</v>
      </c>
      <c r="L9238" s="1" t="s">
        <v>3862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7" t="n">
        <v>46221</v>
      </c>
      <c r="C9239" s="1" t="n">
        <v>100</v>
      </c>
      <c r="D9239" s="1" t="s">
        <v>3877</v>
      </c>
      <c r="E9239" s="1" t="n">
        <v>33</v>
      </c>
      <c r="F9239" s="1" t="s">
        <v>93</v>
      </c>
      <c r="I9239" s="1" t="n">
        <v>1415335</v>
      </c>
      <c r="J9239" s="1" t="n">
        <v>100019</v>
      </c>
      <c r="K9239" s="1" t="n">
        <v>20</v>
      </c>
      <c r="L9239" s="1" t="s">
        <v>3863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7" t="n">
        <v>46221</v>
      </c>
      <c r="C9240" s="1" t="n">
        <v>100</v>
      </c>
      <c r="D9240" s="1" t="s">
        <v>3877</v>
      </c>
      <c r="E9240" s="1" t="n">
        <v>33</v>
      </c>
      <c r="F9240" s="1" t="s">
        <v>93</v>
      </c>
      <c r="I9240" s="1" t="n">
        <v>1415335</v>
      </c>
      <c r="J9240" s="1" t="n">
        <v>100020</v>
      </c>
      <c r="K9240" s="1" t="n">
        <v>21</v>
      </c>
      <c r="L9240" s="1" t="s">
        <v>3864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7" t="n">
        <v>46221</v>
      </c>
      <c r="C9241" s="1" t="n">
        <v>100</v>
      </c>
      <c r="D9241" s="1" t="s">
        <v>3877</v>
      </c>
      <c r="E9241" s="1" t="n">
        <v>33</v>
      </c>
      <c r="F9241" s="1" t="s">
        <v>93</v>
      </c>
      <c r="I9241" s="1" t="n">
        <v>1415335</v>
      </c>
      <c r="J9241" s="1" t="n">
        <v>100053</v>
      </c>
      <c r="K9241" s="1" t="n">
        <v>54</v>
      </c>
      <c r="L9241" s="1" t="s">
        <v>3866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7" t="n">
        <v>46221</v>
      </c>
      <c r="C9242" s="1" t="n">
        <v>100</v>
      </c>
      <c r="D9242" s="1" t="s">
        <v>3877</v>
      </c>
      <c r="E9242" s="1" t="n">
        <v>33</v>
      </c>
      <c r="F9242" s="1" t="s">
        <v>93</v>
      </c>
      <c r="I9242" s="1" t="n">
        <v>1415335</v>
      </c>
      <c r="J9242" s="1" t="n">
        <v>100638</v>
      </c>
      <c r="K9242" s="1" t="n">
        <v>508</v>
      </c>
      <c r="L9242" s="1" t="s">
        <v>3867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7" t="n">
        <v>46221</v>
      </c>
      <c r="C9243" s="1" t="n">
        <v>100</v>
      </c>
      <c r="D9243" s="1" t="s">
        <v>3877</v>
      </c>
      <c r="E9243" s="1" t="n">
        <v>33</v>
      </c>
      <c r="F9243" s="1" t="s">
        <v>93</v>
      </c>
      <c r="I9243" s="1" t="n">
        <v>1415335</v>
      </c>
      <c r="J9243" s="1" t="n">
        <v>100520</v>
      </c>
      <c r="K9243" s="1" t="n">
        <v>507</v>
      </c>
      <c r="L9243" s="1" t="s">
        <v>3868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7" t="n">
        <v>46221</v>
      </c>
      <c r="C9244" s="1" t="n">
        <v>100</v>
      </c>
      <c r="D9244" s="1" t="s">
        <v>3877</v>
      </c>
      <c r="E9244" s="1" t="n">
        <v>33</v>
      </c>
      <c r="F9244" s="1" t="s">
        <v>93</v>
      </c>
      <c r="I9244" s="1" t="n">
        <v>1415335</v>
      </c>
      <c r="J9244" s="1" t="n">
        <v>100319</v>
      </c>
      <c r="K9244" s="1" t="n">
        <v>73453</v>
      </c>
      <c r="L9244" s="1" t="s">
        <v>3869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7" t="n">
        <v>46221</v>
      </c>
      <c r="C9245" s="1" t="n">
        <v>100</v>
      </c>
      <c r="D9245" s="1" t="s">
        <v>3877</v>
      </c>
      <c r="E9245" s="1" t="n">
        <v>33</v>
      </c>
      <c r="F9245" s="1" t="s">
        <v>93</v>
      </c>
      <c r="I9245" s="1" t="n">
        <v>1415335</v>
      </c>
      <c r="J9245" s="1" t="n">
        <v>110455</v>
      </c>
      <c r="K9245" s="1" t="n">
        <v>53212</v>
      </c>
      <c r="L9245" s="1" t="s">
        <v>3870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7" t="n">
        <v>46221</v>
      </c>
      <c r="C9246" s="1" t="n">
        <v>100</v>
      </c>
      <c r="D9246" s="1" t="s">
        <v>3877</v>
      </c>
      <c r="E9246" s="1" t="n">
        <v>33</v>
      </c>
      <c r="F9246" s="1" t="s">
        <v>93</v>
      </c>
      <c r="I9246" s="1" t="n">
        <v>1415342</v>
      </c>
      <c r="J9246" s="1" t="n">
        <v>100000</v>
      </c>
      <c r="K9246" s="1" t="n">
        <v>1</v>
      </c>
      <c r="L9246" s="1" t="s">
        <v>3851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7" t="n">
        <v>46221</v>
      </c>
      <c r="C9247" s="1" t="n">
        <v>100</v>
      </c>
      <c r="D9247" s="1" t="s">
        <v>3877</v>
      </c>
      <c r="E9247" s="1" t="n">
        <v>33</v>
      </c>
      <c r="F9247" s="1" t="s">
        <v>93</v>
      </c>
      <c r="I9247" s="1" t="n">
        <v>1415342</v>
      </c>
      <c r="J9247" s="1" t="n">
        <v>100001</v>
      </c>
      <c r="K9247" s="1" t="n">
        <v>2</v>
      </c>
      <c r="L9247" s="1" t="s">
        <v>4138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7" t="n">
        <v>46221</v>
      </c>
      <c r="C9248" s="1" t="n">
        <v>100</v>
      </c>
      <c r="D9248" s="1" t="s">
        <v>3877</v>
      </c>
      <c r="E9248" s="1" t="n">
        <v>33</v>
      </c>
      <c r="F9248" s="1" t="s">
        <v>93</v>
      </c>
      <c r="I9248" s="1" t="n">
        <v>1415342</v>
      </c>
      <c r="J9248" s="1" t="n">
        <v>100002</v>
      </c>
      <c r="K9248" s="1" t="n">
        <v>3</v>
      </c>
      <c r="L9248" s="1" t="s">
        <v>3872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7" t="n">
        <v>46221</v>
      </c>
      <c r="C9249" s="1" t="n">
        <v>100</v>
      </c>
      <c r="D9249" s="1" t="s">
        <v>3877</v>
      </c>
      <c r="E9249" s="1" t="n">
        <v>33</v>
      </c>
      <c r="F9249" s="1" t="s">
        <v>93</v>
      </c>
      <c r="I9249" s="1" t="n">
        <v>1415342</v>
      </c>
      <c r="J9249" s="1" t="n">
        <v>100003</v>
      </c>
      <c r="K9249" s="1" t="n">
        <v>4</v>
      </c>
      <c r="L9249" s="1" t="s">
        <v>3873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7" t="n">
        <v>46221</v>
      </c>
      <c r="C9250" s="1" t="n">
        <v>100</v>
      </c>
      <c r="D9250" s="1" t="s">
        <v>3877</v>
      </c>
      <c r="E9250" s="1" t="n">
        <v>33</v>
      </c>
      <c r="F9250" s="1" t="s">
        <v>93</v>
      </c>
      <c r="I9250" s="1" t="n">
        <v>1415342</v>
      </c>
      <c r="J9250" s="1" t="n">
        <v>100004</v>
      </c>
      <c r="K9250" s="1" t="n">
        <v>5</v>
      </c>
      <c r="L9250" s="1" t="s">
        <v>3852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7" t="n">
        <v>46221</v>
      </c>
      <c r="C9251" s="1" t="n">
        <v>100</v>
      </c>
      <c r="D9251" s="1" t="s">
        <v>3877</v>
      </c>
      <c r="E9251" s="1" t="n">
        <v>33</v>
      </c>
      <c r="F9251" s="1" t="s">
        <v>93</v>
      </c>
      <c r="I9251" s="1" t="n">
        <v>1415342</v>
      </c>
      <c r="J9251" s="1" t="n">
        <v>100520</v>
      </c>
      <c r="K9251" s="1" t="n">
        <v>507</v>
      </c>
      <c r="L9251" s="1" t="s">
        <v>3868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7" t="n">
        <v>46221</v>
      </c>
      <c r="C9252" s="1" t="n">
        <v>100</v>
      </c>
      <c r="D9252" s="1" t="s">
        <v>3877</v>
      </c>
      <c r="E9252" s="1" t="n">
        <v>33</v>
      </c>
      <c r="F9252" s="1" t="s">
        <v>93</v>
      </c>
      <c r="I9252" s="1" t="n">
        <v>1415342</v>
      </c>
      <c r="J9252" s="1" t="n">
        <v>110455</v>
      </c>
      <c r="K9252" s="1" t="n">
        <v>53212</v>
      </c>
      <c r="L9252" s="1" t="s">
        <v>3870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7" t="n">
        <v>46221</v>
      </c>
      <c r="C9253" s="1" t="n">
        <v>100</v>
      </c>
      <c r="D9253" s="1" t="s">
        <v>3877</v>
      </c>
      <c r="E9253" s="1" t="n">
        <v>33</v>
      </c>
      <c r="F9253" s="1" t="s">
        <v>93</v>
      </c>
      <c r="I9253" s="1" t="n">
        <v>1415511</v>
      </c>
      <c r="J9253" s="1" t="n">
        <v>100000</v>
      </c>
      <c r="K9253" s="1" t="n">
        <v>1</v>
      </c>
      <c r="L9253" s="1" t="s">
        <v>3851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7" t="n">
        <v>46221</v>
      </c>
      <c r="C9254" s="1" t="n">
        <v>100</v>
      </c>
      <c r="D9254" s="1" t="s">
        <v>3877</v>
      </c>
      <c r="E9254" s="1" t="n">
        <v>33</v>
      </c>
      <c r="F9254" s="1" t="s">
        <v>93</v>
      </c>
      <c r="I9254" s="1" t="n">
        <v>1415511</v>
      </c>
      <c r="J9254" s="1" t="n">
        <v>100001</v>
      </c>
      <c r="K9254" s="1" t="n">
        <v>2</v>
      </c>
      <c r="L9254" s="1" t="s">
        <v>4138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7" t="n">
        <v>46221</v>
      </c>
      <c r="C9255" s="1" t="n">
        <v>100</v>
      </c>
      <c r="D9255" s="1" t="s">
        <v>3877</v>
      </c>
      <c r="E9255" s="1" t="n">
        <v>33</v>
      </c>
      <c r="F9255" s="1" t="s">
        <v>93</v>
      </c>
      <c r="I9255" s="1" t="n">
        <v>1415511</v>
      </c>
      <c r="J9255" s="1" t="n">
        <v>100002</v>
      </c>
      <c r="K9255" s="1" t="n">
        <v>3</v>
      </c>
      <c r="L9255" s="1" t="s">
        <v>3872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7" t="n">
        <v>46221</v>
      </c>
      <c r="C9256" s="1" t="n">
        <v>100</v>
      </c>
      <c r="D9256" s="1" t="s">
        <v>3877</v>
      </c>
      <c r="E9256" s="1" t="n">
        <v>33</v>
      </c>
      <c r="F9256" s="1" t="s">
        <v>93</v>
      </c>
      <c r="I9256" s="1" t="n">
        <v>1415511</v>
      </c>
      <c r="J9256" s="1" t="n">
        <v>100003</v>
      </c>
      <c r="K9256" s="1" t="n">
        <v>4</v>
      </c>
      <c r="L9256" s="1" t="s">
        <v>3873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7" t="n">
        <v>46221</v>
      </c>
      <c r="C9257" s="1" t="n">
        <v>100</v>
      </c>
      <c r="D9257" s="1" t="s">
        <v>3877</v>
      </c>
      <c r="E9257" s="1" t="n">
        <v>33</v>
      </c>
      <c r="F9257" s="1" t="s">
        <v>93</v>
      </c>
      <c r="I9257" s="1" t="n">
        <v>1415511</v>
      </c>
      <c r="J9257" s="1" t="n">
        <v>100004</v>
      </c>
      <c r="K9257" s="1" t="n">
        <v>5</v>
      </c>
      <c r="L9257" s="1" t="s">
        <v>3852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7" t="n">
        <v>46221</v>
      </c>
      <c r="C9258" s="1" t="n">
        <v>100</v>
      </c>
      <c r="D9258" s="1" t="s">
        <v>3877</v>
      </c>
      <c r="E9258" s="1" t="n">
        <v>33</v>
      </c>
      <c r="F9258" s="1" t="s">
        <v>93</v>
      </c>
      <c r="I9258" s="1" t="n">
        <v>1415511</v>
      </c>
      <c r="J9258" s="1" t="n">
        <v>100520</v>
      </c>
      <c r="K9258" s="1" t="n">
        <v>507</v>
      </c>
      <c r="L9258" s="1" t="s">
        <v>3868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7" t="n">
        <v>46221</v>
      </c>
      <c r="C9259" s="1" t="n">
        <v>100</v>
      </c>
      <c r="D9259" s="1" t="s">
        <v>3877</v>
      </c>
      <c r="E9259" s="1" t="n">
        <v>33</v>
      </c>
      <c r="F9259" s="1" t="s">
        <v>93</v>
      </c>
      <c r="I9259" s="1" t="n">
        <v>1415511</v>
      </c>
      <c r="J9259" s="1" t="n">
        <v>110455</v>
      </c>
      <c r="K9259" s="1" t="n">
        <v>53212</v>
      </c>
      <c r="L9259" s="1" t="s">
        <v>3870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7" t="n">
        <v>46221</v>
      </c>
      <c r="C9260" s="1" t="n">
        <v>100</v>
      </c>
      <c r="D9260" s="1" t="s">
        <v>3877</v>
      </c>
      <c r="E9260" s="1" t="n">
        <v>33</v>
      </c>
      <c r="F9260" s="1" t="s">
        <v>93</v>
      </c>
      <c r="I9260" s="1" t="n">
        <v>1415518</v>
      </c>
      <c r="J9260" s="1" t="n">
        <v>100000</v>
      </c>
      <c r="K9260" s="1" t="n">
        <v>1</v>
      </c>
      <c r="L9260" s="1" t="s">
        <v>3851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7" t="n">
        <v>46221</v>
      </c>
      <c r="C9261" s="1" t="n">
        <v>100</v>
      </c>
      <c r="D9261" s="1" t="s">
        <v>3877</v>
      </c>
      <c r="E9261" s="1" t="n">
        <v>33</v>
      </c>
      <c r="F9261" s="1" t="s">
        <v>93</v>
      </c>
      <c r="I9261" s="1" t="n">
        <v>1415518</v>
      </c>
      <c r="J9261" s="1" t="n">
        <v>100006</v>
      </c>
      <c r="K9261" s="1" t="n">
        <v>7</v>
      </c>
      <c r="L9261" s="1" t="s">
        <v>3853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7" t="n">
        <v>46221</v>
      </c>
      <c r="C9262" s="1" t="n">
        <v>100</v>
      </c>
      <c r="D9262" s="1" t="s">
        <v>3877</v>
      </c>
      <c r="E9262" s="1" t="n">
        <v>33</v>
      </c>
      <c r="F9262" s="1" t="s">
        <v>93</v>
      </c>
      <c r="I9262" s="1" t="n">
        <v>1415518</v>
      </c>
      <c r="J9262" s="1" t="n">
        <v>100007</v>
      </c>
      <c r="K9262" s="1" t="n">
        <v>8</v>
      </c>
      <c r="L9262" s="1" t="s">
        <v>3854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7" t="n">
        <v>46221</v>
      </c>
      <c r="C9263" s="1" t="n">
        <v>100</v>
      </c>
      <c r="D9263" s="1" t="s">
        <v>3877</v>
      </c>
      <c r="E9263" s="1" t="n">
        <v>33</v>
      </c>
      <c r="F9263" s="1" t="s">
        <v>93</v>
      </c>
      <c r="I9263" s="1" t="n">
        <v>1415518</v>
      </c>
      <c r="J9263" s="1" t="n">
        <v>100008</v>
      </c>
      <c r="K9263" s="1" t="n">
        <v>9</v>
      </c>
      <c r="L9263" s="1" t="s">
        <v>3855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7" t="n">
        <v>46221</v>
      </c>
      <c r="C9264" s="1" t="n">
        <v>100</v>
      </c>
      <c r="D9264" s="1" t="s">
        <v>3877</v>
      </c>
      <c r="E9264" s="1" t="n">
        <v>33</v>
      </c>
      <c r="F9264" s="1" t="s">
        <v>93</v>
      </c>
      <c r="I9264" s="1" t="n">
        <v>1415518</v>
      </c>
      <c r="J9264" s="1" t="n">
        <v>100011</v>
      </c>
      <c r="K9264" s="1" t="n">
        <v>12</v>
      </c>
      <c r="L9264" s="1" t="s">
        <v>3856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7" t="n">
        <v>46221</v>
      </c>
      <c r="C9265" s="1" t="n">
        <v>100</v>
      </c>
      <c r="D9265" s="1" t="s">
        <v>3877</v>
      </c>
      <c r="E9265" s="1" t="n">
        <v>33</v>
      </c>
      <c r="F9265" s="1" t="s">
        <v>93</v>
      </c>
      <c r="I9265" s="1" t="n">
        <v>1415518</v>
      </c>
      <c r="J9265" s="1" t="n">
        <v>100012</v>
      </c>
      <c r="K9265" s="1" t="n">
        <v>13</v>
      </c>
      <c r="L9265" s="1" t="s">
        <v>3857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7" t="n">
        <v>46221</v>
      </c>
      <c r="C9266" s="1" t="n">
        <v>100</v>
      </c>
      <c r="D9266" s="1" t="s">
        <v>3877</v>
      </c>
      <c r="E9266" s="1" t="n">
        <v>33</v>
      </c>
      <c r="F9266" s="1" t="s">
        <v>93</v>
      </c>
      <c r="I9266" s="1" t="n">
        <v>1415518</v>
      </c>
      <c r="J9266" s="1" t="n">
        <v>100013</v>
      </c>
      <c r="K9266" s="1" t="n">
        <v>14</v>
      </c>
      <c r="L9266" s="1" t="s">
        <v>3858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7" t="n">
        <v>46221</v>
      </c>
      <c r="C9267" s="1" t="n">
        <v>100</v>
      </c>
      <c r="D9267" s="1" t="s">
        <v>3877</v>
      </c>
      <c r="E9267" s="1" t="n">
        <v>33</v>
      </c>
      <c r="F9267" s="1" t="s">
        <v>93</v>
      </c>
      <c r="I9267" s="1" t="n">
        <v>1415518</v>
      </c>
      <c r="J9267" s="1" t="n">
        <v>100014</v>
      </c>
      <c r="K9267" s="1" t="n">
        <v>15</v>
      </c>
      <c r="L9267" s="1" t="s">
        <v>3859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7" t="n">
        <v>46221</v>
      </c>
      <c r="C9268" s="1" t="n">
        <v>100</v>
      </c>
      <c r="D9268" s="1" t="s">
        <v>3877</v>
      </c>
      <c r="E9268" s="1" t="n">
        <v>33</v>
      </c>
      <c r="F9268" s="1" t="s">
        <v>93</v>
      </c>
      <c r="I9268" s="1" t="n">
        <v>1415518</v>
      </c>
      <c r="J9268" s="1" t="n">
        <v>100015</v>
      </c>
      <c r="K9268" s="1" t="n">
        <v>16</v>
      </c>
      <c r="L9268" s="1" t="s">
        <v>3860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7" t="n">
        <v>46221</v>
      </c>
      <c r="C9269" s="1" t="n">
        <v>100</v>
      </c>
      <c r="D9269" s="1" t="s">
        <v>3877</v>
      </c>
      <c r="E9269" s="1" t="n">
        <v>33</v>
      </c>
      <c r="F9269" s="1" t="s">
        <v>93</v>
      </c>
      <c r="I9269" s="1" t="n">
        <v>1415518</v>
      </c>
      <c r="J9269" s="1" t="n">
        <v>100016</v>
      </c>
      <c r="K9269" s="1" t="n">
        <v>17</v>
      </c>
      <c r="L9269" s="1" t="s">
        <v>3861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7" t="n">
        <v>46221</v>
      </c>
      <c r="C9270" s="1" t="n">
        <v>100</v>
      </c>
      <c r="D9270" s="1" t="s">
        <v>3877</v>
      </c>
      <c r="E9270" s="1" t="n">
        <v>33</v>
      </c>
      <c r="F9270" s="1" t="s">
        <v>93</v>
      </c>
      <c r="I9270" s="1" t="n">
        <v>1415518</v>
      </c>
      <c r="J9270" s="1" t="n">
        <v>100017</v>
      </c>
      <c r="K9270" s="1" t="n">
        <v>18</v>
      </c>
      <c r="L9270" s="1" t="s">
        <v>3862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7" t="n">
        <v>46221</v>
      </c>
      <c r="C9271" s="1" t="n">
        <v>100</v>
      </c>
      <c r="D9271" s="1" t="s">
        <v>3877</v>
      </c>
      <c r="E9271" s="1" t="n">
        <v>33</v>
      </c>
      <c r="F9271" s="1" t="s">
        <v>93</v>
      </c>
      <c r="I9271" s="1" t="n">
        <v>1415518</v>
      </c>
      <c r="J9271" s="1" t="n">
        <v>100019</v>
      </c>
      <c r="K9271" s="1" t="n">
        <v>20</v>
      </c>
      <c r="L9271" s="1" t="s">
        <v>3863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7" t="n">
        <v>46221</v>
      </c>
      <c r="C9272" s="1" t="n">
        <v>100</v>
      </c>
      <c r="D9272" s="1" t="s">
        <v>3877</v>
      </c>
      <c r="E9272" s="1" t="n">
        <v>33</v>
      </c>
      <c r="F9272" s="1" t="s">
        <v>93</v>
      </c>
      <c r="I9272" s="1" t="n">
        <v>1415518</v>
      </c>
      <c r="J9272" s="1" t="n">
        <v>100020</v>
      </c>
      <c r="K9272" s="1" t="n">
        <v>21</v>
      </c>
      <c r="L9272" s="1" t="s">
        <v>3864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7" t="n">
        <v>46221</v>
      </c>
      <c r="C9273" s="1" t="n">
        <v>100</v>
      </c>
      <c r="D9273" s="1" t="s">
        <v>3877</v>
      </c>
      <c r="E9273" s="1" t="n">
        <v>33</v>
      </c>
      <c r="F9273" s="1" t="s">
        <v>93</v>
      </c>
      <c r="I9273" s="1" t="n">
        <v>1415518</v>
      </c>
      <c r="J9273" s="1" t="n">
        <v>100053</v>
      </c>
      <c r="K9273" s="1" t="n">
        <v>54</v>
      </c>
      <c r="L9273" s="1" t="s">
        <v>3866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7" t="n">
        <v>46221</v>
      </c>
      <c r="C9274" s="1" t="n">
        <v>100</v>
      </c>
      <c r="D9274" s="1" t="s">
        <v>3877</v>
      </c>
      <c r="E9274" s="1" t="n">
        <v>33</v>
      </c>
      <c r="F9274" s="1" t="s">
        <v>93</v>
      </c>
      <c r="I9274" s="1" t="n">
        <v>1415518</v>
      </c>
      <c r="J9274" s="1" t="n">
        <v>100638</v>
      </c>
      <c r="K9274" s="1" t="n">
        <v>508</v>
      </c>
      <c r="L9274" s="1" t="s">
        <v>3867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7" t="n">
        <v>46221</v>
      </c>
      <c r="C9275" s="1" t="n">
        <v>100</v>
      </c>
      <c r="D9275" s="1" t="s">
        <v>3877</v>
      </c>
      <c r="E9275" s="1" t="n">
        <v>33</v>
      </c>
      <c r="F9275" s="1" t="s">
        <v>93</v>
      </c>
      <c r="I9275" s="1" t="n">
        <v>1415518</v>
      </c>
      <c r="J9275" s="1" t="n">
        <v>100520</v>
      </c>
      <c r="K9275" s="1" t="n">
        <v>507</v>
      </c>
      <c r="L9275" s="1" t="s">
        <v>3868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7" t="n">
        <v>46221</v>
      </c>
      <c r="C9276" s="1" t="n">
        <v>100</v>
      </c>
      <c r="D9276" s="1" t="s">
        <v>3877</v>
      </c>
      <c r="E9276" s="1" t="n">
        <v>33</v>
      </c>
      <c r="F9276" s="1" t="s">
        <v>93</v>
      </c>
      <c r="I9276" s="1" t="n">
        <v>1415518</v>
      </c>
      <c r="J9276" s="1" t="n">
        <v>100319</v>
      </c>
      <c r="K9276" s="1" t="n">
        <v>73453</v>
      </c>
      <c r="L9276" s="1" t="s">
        <v>3869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7" t="n">
        <v>46221</v>
      </c>
      <c r="C9277" s="1" t="n">
        <v>100</v>
      </c>
      <c r="D9277" s="1" t="s">
        <v>3877</v>
      </c>
      <c r="E9277" s="1" t="n">
        <v>33</v>
      </c>
      <c r="F9277" s="1" t="s">
        <v>93</v>
      </c>
      <c r="I9277" s="1" t="n">
        <v>1415518</v>
      </c>
      <c r="J9277" s="1" t="n">
        <v>110455</v>
      </c>
      <c r="K9277" s="1" t="n">
        <v>53212</v>
      </c>
      <c r="L9277" s="1" t="s">
        <v>3870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7" t="n">
        <v>46223</v>
      </c>
      <c r="C9278" s="1" t="n">
        <v>1</v>
      </c>
      <c r="D9278" s="1" t="s">
        <v>3781</v>
      </c>
      <c r="E9278" s="1" t="n">
        <v>978</v>
      </c>
      <c r="F9278" s="1" t="s">
        <v>118</v>
      </c>
      <c r="I9278" s="1" t="n">
        <v>381</v>
      </c>
      <c r="J9278" s="1" t="n">
        <v>61368</v>
      </c>
      <c r="K9278" s="1" t="n">
        <v>2257907</v>
      </c>
      <c r="L9278" s="1" t="s">
        <v>3782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7" t="n">
        <v>46223</v>
      </c>
      <c r="C9279" s="1" t="n">
        <v>1</v>
      </c>
      <c r="D9279" s="1" t="s">
        <v>3781</v>
      </c>
      <c r="E9279" s="1" t="n">
        <v>978</v>
      </c>
      <c r="F9279" s="1" t="s">
        <v>118</v>
      </c>
      <c r="I9279" s="1" t="n">
        <v>381</v>
      </c>
      <c r="J9279" s="1" t="n">
        <v>61378</v>
      </c>
      <c r="K9279" s="1" t="n">
        <v>2257914</v>
      </c>
      <c r="L9279" s="1" t="s">
        <v>3783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7" t="n">
        <v>46223</v>
      </c>
      <c r="C9280" s="1" t="n">
        <v>1</v>
      </c>
      <c r="D9280" s="1" t="s">
        <v>3781</v>
      </c>
      <c r="E9280" s="1" t="n">
        <v>978</v>
      </c>
      <c r="F9280" s="1" t="s">
        <v>118</v>
      </c>
      <c r="I9280" s="1" t="n">
        <v>381</v>
      </c>
      <c r="J9280" s="1" t="n">
        <v>61379</v>
      </c>
      <c r="K9280" s="1" t="n">
        <v>2257921</v>
      </c>
      <c r="L9280" s="1" t="s">
        <v>3784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7" t="n">
        <v>46223</v>
      </c>
      <c r="C9281" s="1" t="n">
        <v>1</v>
      </c>
      <c r="D9281" s="1" t="s">
        <v>3781</v>
      </c>
      <c r="E9281" s="1" t="n">
        <v>10098</v>
      </c>
      <c r="F9281" s="1" t="s">
        <v>1365</v>
      </c>
      <c r="I9281" s="1" t="n">
        <v>1140</v>
      </c>
      <c r="J9281" s="1" t="n">
        <v>81657</v>
      </c>
      <c r="K9281" s="1" t="n">
        <v>816588</v>
      </c>
      <c r="L9281" s="1" t="s">
        <v>6475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7" t="n">
        <v>46223</v>
      </c>
      <c r="C9282" s="1" t="n">
        <v>1</v>
      </c>
      <c r="D9282" s="1" t="s">
        <v>3781</v>
      </c>
      <c r="E9282" s="1" t="n">
        <v>10098</v>
      </c>
      <c r="F9282" s="1" t="s">
        <v>1365</v>
      </c>
      <c r="I9282" s="1" t="n">
        <v>1140</v>
      </c>
      <c r="J9282" s="1" t="n">
        <v>81672</v>
      </c>
      <c r="K9282" s="1" t="n">
        <v>816731</v>
      </c>
      <c r="L9282" s="1" t="s">
        <v>6477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7" t="n">
        <v>46223</v>
      </c>
      <c r="C9283" s="1" t="n">
        <v>6</v>
      </c>
      <c r="D9283" s="1" t="s">
        <v>3844</v>
      </c>
      <c r="E9283" s="1" t="n">
        <v>33</v>
      </c>
      <c r="F9283" s="1" t="s">
        <v>93</v>
      </c>
      <c r="I9283" s="1" t="n">
        <v>5319</v>
      </c>
      <c r="J9283" s="1" t="n">
        <v>11683</v>
      </c>
      <c r="K9283" s="1" t="n">
        <v>7898934529048</v>
      </c>
      <c r="L9283" s="1" t="s">
        <v>6648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7" t="n">
        <v>46223</v>
      </c>
      <c r="C9284" s="1" t="n">
        <v>6</v>
      </c>
      <c r="D9284" s="1" t="s">
        <v>3844</v>
      </c>
      <c r="E9284" s="1" t="n">
        <v>33</v>
      </c>
      <c r="F9284" s="1" t="s">
        <v>93</v>
      </c>
      <c r="I9284" s="1" t="n">
        <v>5319</v>
      </c>
      <c r="J9284" s="1" t="n">
        <v>20452</v>
      </c>
      <c r="K9284" s="1" t="n">
        <v>7898934529086</v>
      </c>
      <c r="L9284" s="1" t="s">
        <v>4201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7" t="n">
        <v>46223</v>
      </c>
      <c r="C9285" s="1" t="n">
        <v>6</v>
      </c>
      <c r="D9285" s="1" t="s">
        <v>3844</v>
      </c>
      <c r="E9285" s="1" t="n">
        <v>33</v>
      </c>
      <c r="F9285" s="1" t="s">
        <v>93</v>
      </c>
      <c r="I9285" s="1" t="n">
        <v>5320</v>
      </c>
      <c r="J9285" s="1" t="n">
        <v>75374</v>
      </c>
      <c r="K9285" s="1" t="n">
        <v>7898996471521</v>
      </c>
      <c r="L9285" s="1" t="s">
        <v>7029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7" t="n">
        <v>46223</v>
      </c>
      <c r="C9286" s="1" t="n">
        <v>6</v>
      </c>
      <c r="D9286" s="1" t="s">
        <v>3844</v>
      </c>
      <c r="E9286" s="1" t="n">
        <v>33</v>
      </c>
      <c r="F9286" s="1" t="s">
        <v>93</v>
      </c>
      <c r="I9286" s="1" t="n">
        <v>5320</v>
      </c>
      <c r="J9286" s="1" t="n">
        <v>81476</v>
      </c>
      <c r="K9286" s="1" t="n">
        <v>606529243579</v>
      </c>
      <c r="L9286" s="1" t="s">
        <v>6091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7" t="n">
        <v>46223</v>
      </c>
      <c r="C9287" s="1" t="n">
        <v>6</v>
      </c>
      <c r="D9287" s="1" t="s">
        <v>3844</v>
      </c>
      <c r="E9287" s="1" t="n">
        <v>33</v>
      </c>
      <c r="F9287" s="1" t="s">
        <v>93</v>
      </c>
      <c r="I9287" s="1" t="n">
        <v>5321</v>
      </c>
      <c r="J9287" s="1" t="n">
        <v>74674</v>
      </c>
      <c r="K9287" s="1" t="n">
        <v>741</v>
      </c>
      <c r="L9287" s="1" t="s">
        <v>4707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7" t="n">
        <v>46223</v>
      </c>
      <c r="C9288" s="1" t="n">
        <v>11</v>
      </c>
      <c r="D9288" s="1" t="s">
        <v>3845</v>
      </c>
      <c r="E9288" s="1" t="n">
        <v>1899</v>
      </c>
      <c r="F9288" s="1" t="s">
        <v>97</v>
      </c>
      <c r="I9288" s="1" t="n">
        <v>721</v>
      </c>
      <c r="J9288" s="1" t="n">
        <v>73000</v>
      </c>
      <c r="K9288" s="1" t="n">
        <v>2266947</v>
      </c>
      <c r="L9288" s="1" t="s">
        <v>3882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7" t="n">
        <v>46223</v>
      </c>
      <c r="C9289" s="1" t="n">
        <v>11</v>
      </c>
      <c r="D9289" s="1" t="s">
        <v>3845</v>
      </c>
      <c r="E9289" s="1" t="n">
        <v>1899</v>
      </c>
      <c r="F9289" s="1" t="s">
        <v>97</v>
      </c>
      <c r="I9289" s="1" t="n">
        <v>721</v>
      </c>
      <c r="J9289" s="1" t="n">
        <v>77459</v>
      </c>
      <c r="K9289" s="1" t="n">
        <v>774604</v>
      </c>
      <c r="L9289" s="1" t="s">
        <v>3883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7" t="n">
        <v>46223</v>
      </c>
      <c r="C9290" s="1" t="n">
        <v>11</v>
      </c>
      <c r="D9290" s="1" t="s">
        <v>3845</v>
      </c>
      <c r="E9290" s="1" t="n">
        <v>1899</v>
      </c>
      <c r="F9290" s="1" t="s">
        <v>97</v>
      </c>
      <c r="I9290" s="1" t="n">
        <v>721</v>
      </c>
      <c r="J9290" s="1" t="n">
        <v>77461</v>
      </c>
      <c r="K9290" s="1" t="n">
        <v>774628</v>
      </c>
      <c r="L9290" s="1" t="s">
        <v>4204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7" t="n">
        <v>46223</v>
      </c>
      <c r="C9291" s="1" t="n">
        <v>11</v>
      </c>
      <c r="D9291" s="1" t="s">
        <v>3845</v>
      </c>
      <c r="E9291" s="1" t="n">
        <v>1899</v>
      </c>
      <c r="F9291" s="1" t="s">
        <v>97</v>
      </c>
      <c r="I9291" s="1" t="n">
        <v>721</v>
      </c>
      <c r="J9291" s="1" t="n">
        <v>77463</v>
      </c>
      <c r="K9291" s="1" t="n">
        <v>774642</v>
      </c>
      <c r="L9291" s="1" t="s">
        <v>3884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7" t="n">
        <v>46223</v>
      </c>
      <c r="C9292" s="1" t="n">
        <v>11</v>
      </c>
      <c r="D9292" s="1" t="s">
        <v>3845</v>
      </c>
      <c r="E9292" s="1" t="n">
        <v>1899</v>
      </c>
      <c r="F9292" s="1" t="s">
        <v>97</v>
      </c>
      <c r="I9292" s="1" t="n">
        <v>721</v>
      </c>
      <c r="J9292" s="1" t="n">
        <v>77463</v>
      </c>
      <c r="K9292" s="1" t="n">
        <v>774642</v>
      </c>
      <c r="L9292" s="1" t="s">
        <v>3884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7" t="n">
        <v>46223</v>
      </c>
      <c r="C9293" s="1" t="n">
        <v>11</v>
      </c>
      <c r="D9293" s="1" t="s">
        <v>3845</v>
      </c>
      <c r="E9293" s="1" t="n">
        <v>1899</v>
      </c>
      <c r="F9293" s="1" t="s">
        <v>97</v>
      </c>
      <c r="I9293" s="1" t="n">
        <v>721</v>
      </c>
      <c r="J9293" s="1" t="n">
        <v>77465</v>
      </c>
      <c r="K9293" s="1" t="n">
        <v>774666</v>
      </c>
      <c r="L9293" s="1" t="s">
        <v>3885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7" t="n">
        <v>46223</v>
      </c>
      <c r="C9294" s="1" t="n">
        <v>11</v>
      </c>
      <c r="D9294" s="1" t="s">
        <v>3845</v>
      </c>
      <c r="E9294" s="1" t="n">
        <v>1899</v>
      </c>
      <c r="F9294" s="1" t="s">
        <v>97</v>
      </c>
      <c r="I9294" s="1" t="n">
        <v>721</v>
      </c>
      <c r="J9294" s="1" t="n">
        <v>77903</v>
      </c>
      <c r="K9294" s="1" t="n">
        <v>779043</v>
      </c>
      <c r="L9294" s="1" t="s">
        <v>3887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7" t="n">
        <v>46223</v>
      </c>
      <c r="C9295" s="1" t="n">
        <v>11</v>
      </c>
      <c r="D9295" s="1" t="s">
        <v>3845</v>
      </c>
      <c r="E9295" s="1" t="n">
        <v>1899</v>
      </c>
      <c r="F9295" s="1" t="s">
        <v>97</v>
      </c>
      <c r="I9295" s="1" t="n">
        <v>721</v>
      </c>
      <c r="J9295" s="1" t="n">
        <v>78013</v>
      </c>
      <c r="K9295" s="1" t="n">
        <v>780148</v>
      </c>
      <c r="L9295" s="1" t="s">
        <v>3886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7" t="n">
        <v>46223</v>
      </c>
      <c r="C9296" s="1" t="n">
        <v>11</v>
      </c>
      <c r="D9296" s="1" t="s">
        <v>3845</v>
      </c>
      <c r="E9296" s="1" t="n">
        <v>1292</v>
      </c>
      <c r="F9296" s="1" t="s">
        <v>361</v>
      </c>
      <c r="I9296" s="1" t="n">
        <v>3634</v>
      </c>
      <c r="J9296" s="1" t="n">
        <v>28572</v>
      </c>
      <c r="K9296" s="1" t="n">
        <v>70341037799</v>
      </c>
      <c r="L9296" s="1" t="s">
        <v>4335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7" t="n">
        <v>46223</v>
      </c>
      <c r="C9297" s="1" t="n">
        <v>11</v>
      </c>
      <c r="D9297" s="1" t="s">
        <v>3845</v>
      </c>
      <c r="E9297" s="1" t="n">
        <v>1292</v>
      </c>
      <c r="F9297" s="1" t="s">
        <v>361</v>
      </c>
      <c r="I9297" s="1" t="n">
        <v>3634</v>
      </c>
      <c r="J9297" s="1" t="n">
        <v>28574</v>
      </c>
      <c r="K9297" s="1" t="n">
        <v>7898028069009</v>
      </c>
      <c r="L9297" s="1" t="s">
        <v>4332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7" t="n">
        <v>46223</v>
      </c>
      <c r="C9298" s="1" t="n">
        <v>11</v>
      </c>
      <c r="D9298" s="1" t="s">
        <v>3845</v>
      </c>
      <c r="E9298" s="1" t="n">
        <v>1292</v>
      </c>
      <c r="F9298" s="1" t="s">
        <v>361</v>
      </c>
      <c r="I9298" s="1" t="n">
        <v>3634</v>
      </c>
      <c r="J9298" s="1" t="n">
        <v>58633</v>
      </c>
      <c r="K9298" s="1" t="n">
        <v>7891164025250</v>
      </c>
      <c r="L9298" s="1" t="s">
        <v>4333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7" t="n">
        <v>46223</v>
      </c>
      <c r="C9299" s="1" t="n">
        <v>11</v>
      </c>
      <c r="D9299" s="1" t="s">
        <v>3845</v>
      </c>
      <c r="E9299" s="1" t="n">
        <v>1676</v>
      </c>
      <c r="F9299" s="1" t="s">
        <v>231</v>
      </c>
      <c r="I9299" s="1" t="n">
        <v>10857</v>
      </c>
      <c r="J9299" s="1" t="n">
        <v>11839</v>
      </c>
      <c r="K9299" s="1" t="n">
        <v>7896025801196</v>
      </c>
      <c r="L9299" s="1" t="s">
        <v>7030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7" t="n">
        <v>46223</v>
      </c>
      <c r="C9300" s="1" t="n">
        <v>11</v>
      </c>
      <c r="D9300" s="1" t="s">
        <v>3845</v>
      </c>
      <c r="E9300" s="1" t="n">
        <v>1676</v>
      </c>
      <c r="F9300" s="1" t="s">
        <v>231</v>
      </c>
      <c r="I9300" s="1" t="n">
        <v>10857</v>
      </c>
      <c r="J9300" s="1" t="n">
        <v>13243</v>
      </c>
      <c r="K9300" s="1" t="n">
        <v>7896025800250</v>
      </c>
      <c r="L9300" s="1" t="s">
        <v>7031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7" t="n">
        <v>46223</v>
      </c>
      <c r="C9301" s="1" t="n">
        <v>11</v>
      </c>
      <c r="D9301" s="1" t="s">
        <v>3845</v>
      </c>
      <c r="E9301" s="1" t="n">
        <v>1676</v>
      </c>
      <c r="F9301" s="1" t="s">
        <v>231</v>
      </c>
      <c r="I9301" s="1" t="n">
        <v>10857</v>
      </c>
      <c r="J9301" s="1" t="n">
        <v>15607</v>
      </c>
      <c r="K9301" s="1" t="n">
        <v>7891340303714</v>
      </c>
      <c r="L9301" s="1" t="s">
        <v>7032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7" t="n">
        <v>46223</v>
      </c>
      <c r="C9302" s="1" t="n">
        <v>11</v>
      </c>
      <c r="D9302" s="1" t="s">
        <v>3845</v>
      </c>
      <c r="E9302" s="1" t="n">
        <v>1676</v>
      </c>
      <c r="F9302" s="1" t="s">
        <v>231</v>
      </c>
      <c r="I9302" s="1" t="n">
        <v>10857</v>
      </c>
      <c r="J9302" s="1" t="n">
        <v>15608</v>
      </c>
      <c r="K9302" s="1" t="n">
        <v>7891340303233</v>
      </c>
      <c r="L9302" s="1" t="s">
        <v>7033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7" t="n">
        <v>46223</v>
      </c>
      <c r="C9303" s="1" t="n">
        <v>11</v>
      </c>
      <c r="D9303" s="1" t="s">
        <v>3845</v>
      </c>
      <c r="E9303" s="1" t="n">
        <v>1676</v>
      </c>
      <c r="F9303" s="1" t="s">
        <v>231</v>
      </c>
      <c r="I9303" s="1" t="n">
        <v>10857</v>
      </c>
      <c r="J9303" s="1" t="n">
        <v>34557</v>
      </c>
      <c r="K9303" s="1" t="n">
        <v>7896025804609</v>
      </c>
      <c r="L9303" s="1" t="s">
        <v>7034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17" t="n">
        <v>46223</v>
      </c>
      <c r="C9304" s="1" t="n">
        <v>11</v>
      </c>
      <c r="D9304" s="1" t="s">
        <v>3845</v>
      </c>
      <c r="E9304" s="1" t="n">
        <v>1676</v>
      </c>
      <c r="F9304" s="1" t="s">
        <v>231</v>
      </c>
      <c r="I9304" s="1" t="n">
        <v>10857</v>
      </c>
      <c r="J9304" s="1" t="n">
        <v>35911</v>
      </c>
      <c r="K9304" s="1" t="n">
        <v>7891340365446</v>
      </c>
      <c r="L9304" s="1" t="s">
        <v>7035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17" t="n">
        <v>46223</v>
      </c>
      <c r="C9305" s="1" t="n">
        <v>11</v>
      </c>
      <c r="D9305" s="1" t="s">
        <v>3845</v>
      </c>
      <c r="E9305" s="1" t="n">
        <v>1676</v>
      </c>
      <c r="F9305" s="1" t="s">
        <v>231</v>
      </c>
      <c r="I9305" s="1" t="n">
        <v>10857</v>
      </c>
      <c r="J9305" s="1" t="n">
        <v>35912</v>
      </c>
      <c r="K9305" s="1" t="n">
        <v>7891340365439</v>
      </c>
      <c r="L9305" s="1" t="s">
        <v>7036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7" t="n">
        <v>46223</v>
      </c>
      <c r="C9306" s="1" t="n">
        <v>11</v>
      </c>
      <c r="D9306" s="1" t="s">
        <v>3845</v>
      </c>
      <c r="E9306" s="1" t="n">
        <v>1676</v>
      </c>
      <c r="F9306" s="1" t="s">
        <v>231</v>
      </c>
      <c r="I9306" s="1" t="n">
        <v>10857</v>
      </c>
      <c r="J9306" s="1" t="n">
        <v>37303</v>
      </c>
      <c r="K9306" s="1" t="n">
        <v>7891340365392</v>
      </c>
      <c r="L9306" s="1" t="s">
        <v>7037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7" t="n">
        <v>46223</v>
      </c>
      <c r="C9307" s="1" t="n">
        <v>11</v>
      </c>
      <c r="D9307" s="1" t="s">
        <v>3845</v>
      </c>
      <c r="E9307" s="1" t="n">
        <v>1676</v>
      </c>
      <c r="F9307" s="1" t="s">
        <v>231</v>
      </c>
      <c r="I9307" s="1" t="n">
        <v>10857</v>
      </c>
      <c r="J9307" s="1" t="n">
        <v>44695</v>
      </c>
      <c r="K9307" s="1" t="n">
        <v>7898916462103</v>
      </c>
      <c r="L9307" s="1" t="s">
        <v>4052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7" t="n">
        <v>46223</v>
      </c>
      <c r="C9308" s="1" t="n">
        <v>11</v>
      </c>
      <c r="D9308" s="1" t="s">
        <v>3845</v>
      </c>
      <c r="E9308" s="1" t="n">
        <v>1676</v>
      </c>
      <c r="F9308" s="1" t="s">
        <v>231</v>
      </c>
      <c r="I9308" s="1" t="n">
        <v>10857</v>
      </c>
      <c r="J9308" s="1" t="n">
        <v>44719</v>
      </c>
      <c r="K9308" s="1" t="n">
        <v>7896552906647</v>
      </c>
      <c r="L9308" s="1" t="s">
        <v>7038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7" t="n">
        <v>46223</v>
      </c>
      <c r="C9309" s="1" t="n">
        <v>11</v>
      </c>
      <c r="D9309" s="1" t="s">
        <v>3845</v>
      </c>
      <c r="E9309" s="1" t="n">
        <v>1676</v>
      </c>
      <c r="F9309" s="1" t="s">
        <v>231</v>
      </c>
      <c r="I9309" s="1" t="n">
        <v>10857</v>
      </c>
      <c r="J9309" s="1" t="n">
        <v>49142</v>
      </c>
      <c r="K9309" s="1" t="n">
        <v>7891340365576</v>
      </c>
      <c r="L9309" s="1" t="s">
        <v>7039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7" t="n">
        <v>46223</v>
      </c>
      <c r="C9310" s="1" t="n">
        <v>11</v>
      </c>
      <c r="D9310" s="1" t="s">
        <v>3845</v>
      </c>
      <c r="E9310" s="1" t="n">
        <v>1676</v>
      </c>
      <c r="F9310" s="1" t="s">
        <v>231</v>
      </c>
      <c r="I9310" s="1" t="n">
        <v>10857</v>
      </c>
      <c r="J9310" s="1" t="n">
        <v>50543</v>
      </c>
      <c r="K9310" s="1" t="n">
        <v>7896025804678</v>
      </c>
      <c r="L9310" s="1" t="s">
        <v>7040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7" t="n">
        <v>46223</v>
      </c>
      <c r="C9311" s="1" t="n">
        <v>11</v>
      </c>
      <c r="D9311" s="1" t="s">
        <v>3845</v>
      </c>
      <c r="E9311" s="1" t="n">
        <v>1676</v>
      </c>
      <c r="F9311" s="1" t="s">
        <v>231</v>
      </c>
      <c r="I9311" s="1" t="n">
        <v>10857</v>
      </c>
      <c r="J9311" s="1" t="n">
        <v>54406</v>
      </c>
      <c r="K9311" s="1" t="n">
        <v>7896025804692</v>
      </c>
      <c r="L9311" s="1" t="s">
        <v>7041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7" t="n">
        <v>46223</v>
      </c>
      <c r="C9312" s="1" t="n">
        <v>11</v>
      </c>
      <c r="D9312" s="1" t="s">
        <v>3845</v>
      </c>
      <c r="E9312" s="1" t="n">
        <v>1676</v>
      </c>
      <c r="F9312" s="1" t="s">
        <v>231</v>
      </c>
      <c r="I9312" s="1" t="n">
        <v>10857</v>
      </c>
      <c r="J9312" s="1" t="n">
        <v>56502</v>
      </c>
      <c r="K9312" s="1" t="n">
        <v>7891340365545</v>
      </c>
      <c r="L9312" s="1" t="s">
        <v>7042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7" t="n">
        <v>46223</v>
      </c>
      <c r="C9313" s="1" t="n">
        <v>11</v>
      </c>
      <c r="D9313" s="1" t="s">
        <v>3845</v>
      </c>
      <c r="E9313" s="1" t="n">
        <v>1676</v>
      </c>
      <c r="F9313" s="1" t="s">
        <v>231</v>
      </c>
      <c r="I9313" s="1" t="n">
        <v>10857</v>
      </c>
      <c r="J9313" s="1" t="n">
        <v>65180</v>
      </c>
      <c r="K9313" s="1" t="n">
        <v>7896523159959</v>
      </c>
      <c r="L9313" s="1" t="s">
        <v>7043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7" t="n">
        <v>46223</v>
      </c>
      <c r="C9314" s="1" t="n">
        <v>11</v>
      </c>
      <c r="D9314" s="1" t="s">
        <v>3845</v>
      </c>
      <c r="E9314" s="1" t="n">
        <v>1676</v>
      </c>
      <c r="F9314" s="1" t="s">
        <v>231</v>
      </c>
      <c r="I9314" s="1" t="n">
        <v>10857</v>
      </c>
      <c r="J9314" s="1" t="n">
        <v>66249</v>
      </c>
      <c r="K9314" s="1" t="n">
        <v>7896523158433</v>
      </c>
      <c r="L9314" s="1" t="s">
        <v>7044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7" t="n">
        <v>46223</v>
      </c>
      <c r="C9315" s="1" t="n">
        <v>11</v>
      </c>
      <c r="D9315" s="1" t="s">
        <v>3845</v>
      </c>
      <c r="E9315" s="1" t="n">
        <v>1676</v>
      </c>
      <c r="F9315" s="1" t="s">
        <v>231</v>
      </c>
      <c r="I9315" s="1" t="n">
        <v>10857</v>
      </c>
      <c r="J9315" s="1" t="n">
        <v>66251</v>
      </c>
      <c r="K9315" s="1" t="n">
        <v>7898961756073</v>
      </c>
      <c r="L9315" s="1" t="s">
        <v>7045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7" t="n">
        <v>46223</v>
      </c>
      <c r="C9316" s="1" t="n">
        <v>11</v>
      </c>
      <c r="D9316" s="1" t="s">
        <v>3845</v>
      </c>
      <c r="E9316" s="1" t="n">
        <v>1676</v>
      </c>
      <c r="F9316" s="1" t="s">
        <v>231</v>
      </c>
      <c r="I9316" s="1" t="n">
        <v>10857</v>
      </c>
      <c r="J9316" s="1" t="n">
        <v>66323</v>
      </c>
      <c r="K9316" s="1" t="n">
        <v>7896025805620</v>
      </c>
      <c r="L9316" s="1" t="s">
        <v>7046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7" t="n">
        <v>46223</v>
      </c>
      <c r="C9317" s="1" t="n">
        <v>11</v>
      </c>
      <c r="D9317" s="1" t="s">
        <v>3845</v>
      </c>
      <c r="E9317" s="1" t="n">
        <v>1676</v>
      </c>
      <c r="F9317" s="1" t="s">
        <v>231</v>
      </c>
      <c r="I9317" s="1" t="n">
        <v>10857</v>
      </c>
      <c r="J9317" s="1" t="n">
        <v>69114</v>
      </c>
      <c r="K9317" s="1" t="n">
        <v>7898075642279</v>
      </c>
      <c r="L9317" s="1" t="s">
        <v>7047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7" t="n">
        <v>46223</v>
      </c>
      <c r="C9318" s="1" t="n">
        <v>11</v>
      </c>
      <c r="D9318" s="1" t="s">
        <v>3845</v>
      </c>
      <c r="E9318" s="1" t="n">
        <v>1676</v>
      </c>
      <c r="F9318" s="1" t="s">
        <v>231</v>
      </c>
      <c r="I9318" s="1" t="n">
        <v>10857</v>
      </c>
      <c r="J9318" s="1" t="n">
        <v>69441</v>
      </c>
      <c r="K9318" s="1" t="n">
        <v>7896025803718</v>
      </c>
      <c r="L9318" s="1" t="s">
        <v>7048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7" t="n">
        <v>46223</v>
      </c>
      <c r="C9319" s="1" t="n">
        <v>11</v>
      </c>
      <c r="D9319" s="1" t="s">
        <v>3845</v>
      </c>
      <c r="E9319" s="1" t="n">
        <v>1676</v>
      </c>
      <c r="F9319" s="1" t="s">
        <v>231</v>
      </c>
      <c r="I9319" s="1" t="n">
        <v>10857</v>
      </c>
      <c r="J9319" s="1" t="n">
        <v>70468</v>
      </c>
      <c r="K9319" s="1" t="n">
        <v>7898617581752</v>
      </c>
      <c r="L9319" s="1" t="s">
        <v>7049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7" t="n">
        <v>46223</v>
      </c>
      <c r="C9320" s="1" t="n">
        <v>11</v>
      </c>
      <c r="D9320" s="1" t="s">
        <v>3845</v>
      </c>
      <c r="E9320" s="1" t="n">
        <v>1676</v>
      </c>
      <c r="F9320" s="1" t="s">
        <v>231</v>
      </c>
      <c r="I9320" s="1" t="n">
        <v>10857</v>
      </c>
      <c r="J9320" s="1" t="n">
        <v>78315</v>
      </c>
      <c r="K9320" s="1" t="n">
        <v>7898770870045</v>
      </c>
      <c r="L9320" s="1" t="s">
        <v>7050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7" t="n">
        <v>46223</v>
      </c>
      <c r="C9321" s="1" t="n">
        <v>11</v>
      </c>
      <c r="D9321" s="1" t="s">
        <v>3845</v>
      </c>
      <c r="E9321" s="1" t="n">
        <v>1676</v>
      </c>
      <c r="F9321" s="1" t="s">
        <v>231</v>
      </c>
      <c r="I9321" s="1" t="n">
        <v>10857</v>
      </c>
      <c r="J9321" s="1" t="n">
        <v>80162</v>
      </c>
      <c r="K9321" s="1" t="n">
        <v>7898736040017</v>
      </c>
      <c r="L9321" s="1" t="s">
        <v>7051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7" t="n">
        <v>46223</v>
      </c>
      <c r="C9322" s="1" t="n">
        <v>11</v>
      </c>
      <c r="D9322" s="1" t="s">
        <v>3845</v>
      </c>
      <c r="E9322" s="1" t="n">
        <v>1676</v>
      </c>
      <c r="F9322" s="1" t="s">
        <v>231</v>
      </c>
      <c r="I9322" s="1" t="n">
        <v>10857</v>
      </c>
      <c r="J9322" s="1" t="n">
        <v>80561</v>
      </c>
      <c r="K9322" s="1" t="n">
        <v>7896075301080</v>
      </c>
      <c r="L9322" s="1" t="s">
        <v>7052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7" t="n">
        <v>46223</v>
      </c>
      <c r="C9323" s="1" t="n">
        <v>11</v>
      </c>
      <c r="D9323" s="1" t="s">
        <v>3845</v>
      </c>
      <c r="E9323" s="1" t="n">
        <v>1676</v>
      </c>
      <c r="F9323" s="1" t="s">
        <v>231</v>
      </c>
      <c r="I9323" s="1" t="n">
        <v>10857</v>
      </c>
      <c r="J9323" s="1" t="n">
        <v>80723</v>
      </c>
      <c r="K9323" s="1" t="n">
        <v>7896552908115</v>
      </c>
      <c r="L9323" s="1" t="s">
        <v>7053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7" t="n">
        <v>46223</v>
      </c>
      <c r="C9324" s="1" t="n">
        <v>11</v>
      </c>
      <c r="D9324" s="1" t="s">
        <v>3845</v>
      </c>
      <c r="E9324" s="1" t="n">
        <v>1676</v>
      </c>
      <c r="F9324" s="1" t="s">
        <v>231</v>
      </c>
      <c r="I9324" s="1" t="n">
        <v>10857</v>
      </c>
      <c r="J9324" s="1" t="n">
        <v>81791</v>
      </c>
      <c r="K9324" s="1" t="n">
        <v>7898617580793</v>
      </c>
      <c r="L9324" s="1" t="s">
        <v>7054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7" t="n">
        <v>46223</v>
      </c>
      <c r="C9325" s="1" t="n">
        <v>11</v>
      </c>
      <c r="D9325" s="1" t="s">
        <v>3845</v>
      </c>
      <c r="E9325" s="1" t="n">
        <v>1676</v>
      </c>
      <c r="F9325" s="1" t="s">
        <v>231</v>
      </c>
      <c r="I9325" s="1" t="n">
        <v>10857</v>
      </c>
      <c r="J9325" s="1" t="n">
        <v>81792</v>
      </c>
      <c r="K9325" s="1" t="n">
        <v>7896048200105</v>
      </c>
      <c r="L9325" s="1" t="s">
        <v>7055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7" t="n">
        <v>46223</v>
      </c>
      <c r="C9326" s="1" t="n">
        <v>11</v>
      </c>
      <c r="D9326" s="1" t="s">
        <v>3845</v>
      </c>
      <c r="E9326" s="1" t="n">
        <v>1676</v>
      </c>
      <c r="F9326" s="1" t="s">
        <v>231</v>
      </c>
      <c r="I9326" s="1" t="n">
        <v>10857</v>
      </c>
      <c r="J9326" s="1" t="n">
        <v>81793</v>
      </c>
      <c r="K9326" s="1" t="n">
        <v>7908152302467</v>
      </c>
      <c r="L9326" s="1" t="s">
        <v>7056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7" t="n">
        <v>46223</v>
      </c>
      <c r="C9327" s="1" t="n">
        <v>11</v>
      </c>
      <c r="D9327" s="1" t="s">
        <v>3845</v>
      </c>
      <c r="E9327" s="1" t="n">
        <v>1676</v>
      </c>
      <c r="F9327" s="1" t="s">
        <v>231</v>
      </c>
      <c r="I9327" s="1" t="n">
        <v>10857</v>
      </c>
      <c r="J9327" s="1" t="n">
        <v>81794</v>
      </c>
      <c r="K9327" s="1" t="n">
        <v>7891032019336</v>
      </c>
      <c r="L9327" s="1" t="s">
        <v>7057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7" t="n">
        <v>46223</v>
      </c>
      <c r="C9328" s="1" t="n">
        <v>11</v>
      </c>
      <c r="D9328" s="1" t="s">
        <v>3845</v>
      </c>
      <c r="E9328" s="1" t="n">
        <v>1676</v>
      </c>
      <c r="F9328" s="1" t="s">
        <v>231</v>
      </c>
      <c r="I9328" s="1" t="n">
        <v>10857</v>
      </c>
      <c r="J9328" s="1" t="n">
        <v>81795</v>
      </c>
      <c r="K9328" s="1" t="n">
        <v>7898932863106</v>
      </c>
      <c r="L9328" s="1" t="s">
        <v>7058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7" t="n">
        <v>46223</v>
      </c>
      <c r="C9329" s="1" t="n">
        <v>11</v>
      </c>
      <c r="D9329" s="1" t="s">
        <v>3845</v>
      </c>
      <c r="E9329" s="1" t="n">
        <v>1676</v>
      </c>
      <c r="F9329" s="1" t="s">
        <v>231</v>
      </c>
      <c r="I9329" s="1" t="n">
        <v>10857</v>
      </c>
      <c r="J9329" s="1" t="n">
        <v>81796</v>
      </c>
      <c r="K9329" s="1" t="n">
        <v>7898932863069</v>
      </c>
      <c r="L9329" s="1" t="s">
        <v>7059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7" t="n">
        <v>46223</v>
      </c>
      <c r="C9330" s="1" t="n">
        <v>11</v>
      </c>
      <c r="D9330" s="1" t="s">
        <v>3845</v>
      </c>
      <c r="E9330" s="1" t="n">
        <v>1676</v>
      </c>
      <c r="F9330" s="1" t="s">
        <v>231</v>
      </c>
      <c r="I9330" s="1" t="n">
        <v>10857</v>
      </c>
      <c r="J9330" s="1" t="n">
        <v>81798</v>
      </c>
      <c r="K9330" s="1" t="n">
        <v>7891032019138</v>
      </c>
      <c r="L9330" s="1" t="s">
        <v>7060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7" t="n">
        <v>46223</v>
      </c>
      <c r="C9331" s="1" t="n">
        <v>11</v>
      </c>
      <c r="D9331" s="1" t="s">
        <v>3845</v>
      </c>
      <c r="E9331" s="1" t="n">
        <v>1614</v>
      </c>
      <c r="F9331" s="1" t="s">
        <v>89</v>
      </c>
      <c r="I9331" s="1" t="n">
        <v>11447</v>
      </c>
      <c r="J9331" s="1" t="n">
        <v>10841</v>
      </c>
      <c r="K9331" s="1" t="n">
        <v>7898317290435</v>
      </c>
      <c r="L9331" s="1" t="s">
        <v>4028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7" t="n">
        <v>46223</v>
      </c>
      <c r="C9332" s="1" t="n">
        <v>11</v>
      </c>
      <c r="D9332" s="1" t="s">
        <v>3845</v>
      </c>
      <c r="E9332" s="1" t="n">
        <v>1614</v>
      </c>
      <c r="F9332" s="1" t="s">
        <v>89</v>
      </c>
      <c r="I9332" s="1" t="n">
        <v>11447</v>
      </c>
      <c r="J9332" s="1" t="n">
        <v>11378</v>
      </c>
      <c r="K9332" s="1" t="n">
        <v>7898317290336</v>
      </c>
      <c r="L9332" s="1" t="s">
        <v>6016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7" t="n">
        <v>46223</v>
      </c>
      <c r="C9333" s="1" t="n">
        <v>11</v>
      </c>
      <c r="D9333" s="1" t="s">
        <v>3845</v>
      </c>
      <c r="E9333" s="1" t="n">
        <v>1614</v>
      </c>
      <c r="F9333" s="1" t="s">
        <v>89</v>
      </c>
      <c r="I9333" s="1" t="n">
        <v>11447</v>
      </c>
      <c r="J9333" s="1" t="n">
        <v>11379</v>
      </c>
      <c r="K9333" s="1" t="n">
        <v>7898317290121</v>
      </c>
      <c r="L9333" s="1" t="s">
        <v>6017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7" t="n">
        <v>46223</v>
      </c>
      <c r="C9334" s="1" t="n">
        <v>11</v>
      </c>
      <c r="D9334" s="1" t="s">
        <v>3845</v>
      </c>
      <c r="E9334" s="1" t="n">
        <v>1614</v>
      </c>
      <c r="F9334" s="1" t="s">
        <v>89</v>
      </c>
      <c r="I9334" s="1" t="n">
        <v>11447</v>
      </c>
      <c r="J9334" s="1" t="n">
        <v>11981</v>
      </c>
      <c r="K9334" s="1" t="n">
        <v>7898317290503</v>
      </c>
      <c r="L9334" s="1" t="s">
        <v>4337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7" t="n">
        <v>46223</v>
      </c>
      <c r="C9335" s="1" t="n">
        <v>11</v>
      </c>
      <c r="D9335" s="1" t="s">
        <v>3845</v>
      </c>
      <c r="E9335" s="1" t="n">
        <v>1614</v>
      </c>
      <c r="F9335" s="1" t="s">
        <v>89</v>
      </c>
      <c r="I9335" s="1" t="n">
        <v>11447</v>
      </c>
      <c r="J9335" s="1" t="n">
        <v>13023</v>
      </c>
      <c r="K9335" s="1" t="n">
        <v>7898317290534</v>
      </c>
      <c r="L9335" s="1" t="s">
        <v>4032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7" t="n">
        <v>46223</v>
      </c>
      <c r="C9336" s="1" t="n">
        <v>11</v>
      </c>
      <c r="D9336" s="1" t="s">
        <v>3845</v>
      </c>
      <c r="E9336" s="1" t="n">
        <v>1614</v>
      </c>
      <c r="F9336" s="1" t="s">
        <v>89</v>
      </c>
      <c r="I9336" s="1" t="n">
        <v>11447</v>
      </c>
      <c r="J9336" s="1" t="n">
        <v>13024</v>
      </c>
      <c r="K9336" s="1" t="n">
        <v>7898317290466</v>
      </c>
      <c r="L9336" s="1" t="s">
        <v>4033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7" t="n">
        <v>46223</v>
      </c>
      <c r="C9337" s="1" t="n">
        <v>11</v>
      </c>
      <c r="D9337" s="1" t="s">
        <v>3845</v>
      </c>
      <c r="E9337" s="1" t="n">
        <v>1614</v>
      </c>
      <c r="F9337" s="1" t="s">
        <v>89</v>
      </c>
      <c r="I9337" s="1" t="n">
        <v>11447</v>
      </c>
      <c r="J9337" s="1" t="n">
        <v>14440</v>
      </c>
      <c r="K9337" s="1" t="n">
        <v>7898317290527</v>
      </c>
      <c r="L9337" s="1" t="s">
        <v>4034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7" t="n">
        <v>46223</v>
      </c>
      <c r="C9338" s="1" t="n">
        <v>11</v>
      </c>
      <c r="D9338" s="1" t="s">
        <v>3845</v>
      </c>
      <c r="E9338" s="1" t="n">
        <v>1614</v>
      </c>
      <c r="F9338" s="1" t="s">
        <v>89</v>
      </c>
      <c r="I9338" s="1" t="n">
        <v>11447</v>
      </c>
      <c r="J9338" s="1" t="n">
        <v>14442</v>
      </c>
      <c r="K9338" s="1" t="n">
        <v>7898317290558</v>
      </c>
      <c r="L9338" s="1" t="s">
        <v>4341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7" t="n">
        <v>46223</v>
      </c>
      <c r="C9339" s="1" t="n">
        <v>11</v>
      </c>
      <c r="D9339" s="1" t="s">
        <v>3845</v>
      </c>
      <c r="E9339" s="1" t="n">
        <v>1614</v>
      </c>
      <c r="F9339" s="1" t="s">
        <v>89</v>
      </c>
      <c r="I9339" s="1" t="n">
        <v>11447</v>
      </c>
      <c r="J9339" s="1" t="n">
        <v>14443</v>
      </c>
      <c r="K9339" s="1" t="n">
        <v>7898317290497</v>
      </c>
      <c r="L9339" s="1" t="s">
        <v>4035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7" t="n">
        <v>46223</v>
      </c>
      <c r="C9340" s="1" t="n">
        <v>11</v>
      </c>
      <c r="D9340" s="1" t="s">
        <v>3845</v>
      </c>
      <c r="E9340" s="1" t="n">
        <v>1614</v>
      </c>
      <c r="F9340" s="1" t="s">
        <v>89</v>
      </c>
      <c r="I9340" s="1" t="n">
        <v>11447</v>
      </c>
      <c r="J9340" s="1" t="n">
        <v>15862</v>
      </c>
      <c r="K9340" s="1" t="n">
        <v>7898317291029</v>
      </c>
      <c r="L9340" s="1" t="s">
        <v>4036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7" t="n">
        <v>46223</v>
      </c>
      <c r="C9341" s="1" t="n">
        <v>11</v>
      </c>
      <c r="D9341" s="1" t="s">
        <v>3845</v>
      </c>
      <c r="E9341" s="1" t="n">
        <v>1614</v>
      </c>
      <c r="F9341" s="1" t="s">
        <v>89</v>
      </c>
      <c r="I9341" s="1" t="n">
        <v>11447</v>
      </c>
      <c r="J9341" s="1" t="n">
        <v>23408</v>
      </c>
      <c r="K9341" s="1" t="n">
        <v>7898317291012</v>
      </c>
      <c r="L9341" s="1" t="s">
        <v>4719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7" t="n">
        <v>46223</v>
      </c>
      <c r="C9342" s="1" t="n">
        <v>11</v>
      </c>
      <c r="D9342" s="1" t="s">
        <v>3845</v>
      </c>
      <c r="E9342" s="1" t="n">
        <v>1614</v>
      </c>
      <c r="F9342" s="1" t="s">
        <v>89</v>
      </c>
      <c r="I9342" s="1" t="n">
        <v>11447</v>
      </c>
      <c r="J9342" s="1" t="n">
        <v>23409</v>
      </c>
      <c r="K9342" s="1" t="n">
        <v>7898317290985</v>
      </c>
      <c r="L9342" s="1" t="s">
        <v>4038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7" t="n">
        <v>46223</v>
      </c>
      <c r="C9343" s="1" t="n">
        <v>11</v>
      </c>
      <c r="D9343" s="1" t="s">
        <v>3845</v>
      </c>
      <c r="E9343" s="1" t="n">
        <v>1614</v>
      </c>
      <c r="F9343" s="1" t="s">
        <v>89</v>
      </c>
      <c r="I9343" s="1" t="n">
        <v>11447</v>
      </c>
      <c r="J9343" s="1" t="n">
        <v>27400</v>
      </c>
      <c r="K9343" s="1" t="n">
        <v>7898317290978</v>
      </c>
      <c r="L9343" s="1" t="s">
        <v>4039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7" t="n">
        <v>46223</v>
      </c>
      <c r="C9344" s="1" t="n">
        <v>11</v>
      </c>
      <c r="D9344" s="1" t="s">
        <v>3845</v>
      </c>
      <c r="E9344" s="1" t="n">
        <v>1614</v>
      </c>
      <c r="F9344" s="1" t="s">
        <v>89</v>
      </c>
      <c r="I9344" s="1" t="n">
        <v>11447</v>
      </c>
      <c r="J9344" s="1" t="n">
        <v>30898</v>
      </c>
      <c r="K9344" s="1" t="n">
        <v>7898317290954</v>
      </c>
      <c r="L9344" s="1" t="s">
        <v>6126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7" t="n">
        <v>46223</v>
      </c>
      <c r="C9345" s="1" t="n">
        <v>11</v>
      </c>
      <c r="D9345" s="1" t="s">
        <v>3845</v>
      </c>
      <c r="E9345" s="1" t="n">
        <v>1614</v>
      </c>
      <c r="F9345" s="1" t="s">
        <v>89</v>
      </c>
      <c r="I9345" s="1" t="n">
        <v>11447</v>
      </c>
      <c r="J9345" s="1" t="n">
        <v>30899</v>
      </c>
      <c r="K9345" s="1" t="n">
        <v>7898317290930</v>
      </c>
      <c r="L9345" s="1" t="s">
        <v>6392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7" t="n">
        <v>46223</v>
      </c>
      <c r="C9346" s="1" t="n">
        <v>11</v>
      </c>
      <c r="D9346" s="1" t="s">
        <v>3845</v>
      </c>
      <c r="E9346" s="1" t="n">
        <v>1614</v>
      </c>
      <c r="F9346" s="1" t="s">
        <v>89</v>
      </c>
      <c r="I9346" s="1" t="n">
        <v>11447</v>
      </c>
      <c r="J9346" s="1" t="n">
        <v>30901</v>
      </c>
      <c r="K9346" s="1" t="n">
        <v>7898317290923</v>
      </c>
      <c r="L9346" s="1" t="s">
        <v>6394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7" t="n">
        <v>46223</v>
      </c>
      <c r="C9347" s="1" t="n">
        <v>11</v>
      </c>
      <c r="D9347" s="1" t="s">
        <v>3845</v>
      </c>
      <c r="E9347" s="1" t="n">
        <v>1614</v>
      </c>
      <c r="F9347" s="1" t="s">
        <v>89</v>
      </c>
      <c r="I9347" s="1" t="n">
        <v>11447</v>
      </c>
      <c r="J9347" s="1" t="n">
        <v>32360</v>
      </c>
      <c r="K9347" s="1" t="n">
        <v>7898317291050</v>
      </c>
      <c r="L9347" s="1" t="s">
        <v>4040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7" t="n">
        <v>46223</v>
      </c>
      <c r="C9348" s="1" t="n">
        <v>11</v>
      </c>
      <c r="D9348" s="1" t="s">
        <v>3845</v>
      </c>
      <c r="E9348" s="1" t="n">
        <v>1614</v>
      </c>
      <c r="F9348" s="1" t="s">
        <v>89</v>
      </c>
      <c r="I9348" s="1" t="n">
        <v>11447</v>
      </c>
      <c r="J9348" s="1" t="n">
        <v>36281</v>
      </c>
      <c r="K9348" s="1" t="n">
        <v>7898317291098</v>
      </c>
      <c r="L9348" s="1" t="s">
        <v>5429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7" t="n">
        <v>46223</v>
      </c>
      <c r="C9349" s="1" t="n">
        <v>11</v>
      </c>
      <c r="D9349" s="1" t="s">
        <v>3845</v>
      </c>
      <c r="E9349" s="1" t="n">
        <v>1614</v>
      </c>
      <c r="F9349" s="1" t="s">
        <v>89</v>
      </c>
      <c r="I9349" s="1" t="n">
        <v>11447</v>
      </c>
      <c r="J9349" s="1" t="n">
        <v>39922</v>
      </c>
      <c r="K9349" s="1" t="n">
        <v>7898317290909</v>
      </c>
      <c r="L9349" s="1" t="s">
        <v>4344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7" t="n">
        <v>46223</v>
      </c>
      <c r="C9350" s="1" t="n">
        <v>11</v>
      </c>
      <c r="D9350" s="1" t="s">
        <v>3845</v>
      </c>
      <c r="E9350" s="1" t="n">
        <v>1625</v>
      </c>
      <c r="F9350" s="1" t="s">
        <v>243</v>
      </c>
      <c r="I9350" s="1" t="n">
        <v>14750</v>
      </c>
      <c r="J9350" s="1" t="n">
        <v>29079</v>
      </c>
      <c r="K9350" s="1" t="n">
        <v>55515</v>
      </c>
      <c r="L9350" s="1" t="s">
        <v>3818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7" t="n">
        <v>46223</v>
      </c>
      <c r="C9351" s="1" t="n">
        <v>11</v>
      </c>
      <c r="D9351" s="1" t="s">
        <v>3845</v>
      </c>
      <c r="E9351" s="1" t="n">
        <v>1625</v>
      </c>
      <c r="F9351" s="1" t="s">
        <v>243</v>
      </c>
      <c r="I9351" s="1" t="n">
        <v>14750</v>
      </c>
      <c r="J9351" s="1" t="n">
        <v>29079</v>
      </c>
      <c r="K9351" s="1" t="n">
        <v>55515</v>
      </c>
      <c r="L9351" s="1" t="s">
        <v>3818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7" t="n">
        <v>46223</v>
      </c>
      <c r="C9352" s="1" t="n">
        <v>11</v>
      </c>
      <c r="D9352" s="1" t="s">
        <v>3845</v>
      </c>
      <c r="E9352" s="1" t="n">
        <v>1625</v>
      </c>
      <c r="F9352" s="1" t="s">
        <v>243</v>
      </c>
      <c r="I9352" s="1" t="n">
        <v>14750</v>
      </c>
      <c r="J9352" s="1" t="n">
        <v>29079</v>
      </c>
      <c r="K9352" s="1" t="n">
        <v>55515</v>
      </c>
      <c r="L9352" s="1" t="s">
        <v>3818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7" t="n">
        <v>46223</v>
      </c>
      <c r="C9353" s="1" t="n">
        <v>11</v>
      </c>
      <c r="D9353" s="1" t="s">
        <v>3845</v>
      </c>
      <c r="E9353" s="1" t="n">
        <v>1625</v>
      </c>
      <c r="F9353" s="1" t="s">
        <v>243</v>
      </c>
      <c r="I9353" s="1" t="n">
        <v>14750</v>
      </c>
      <c r="J9353" s="1" t="n">
        <v>29080</v>
      </c>
      <c r="K9353" s="1" t="n">
        <v>55516</v>
      </c>
      <c r="L9353" s="1" t="s">
        <v>3819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7" t="n">
        <v>46223</v>
      </c>
      <c r="C9354" s="1" t="n">
        <v>11</v>
      </c>
      <c r="D9354" s="1" t="s">
        <v>3845</v>
      </c>
      <c r="E9354" s="1" t="n">
        <v>1625</v>
      </c>
      <c r="F9354" s="1" t="s">
        <v>243</v>
      </c>
      <c r="I9354" s="1" t="n">
        <v>14759</v>
      </c>
      <c r="J9354" s="1" t="n">
        <v>29080</v>
      </c>
      <c r="K9354" s="1" t="n">
        <v>55516</v>
      </c>
      <c r="L9354" s="1" t="s">
        <v>3819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7" t="n">
        <v>46223</v>
      </c>
      <c r="C9355" s="1" t="n">
        <v>11</v>
      </c>
      <c r="D9355" s="1" t="s">
        <v>3845</v>
      </c>
      <c r="E9355" s="1" t="n">
        <v>1631</v>
      </c>
      <c r="F9355" s="1" t="s">
        <v>101</v>
      </c>
      <c r="I9355" s="1" t="n">
        <v>15153</v>
      </c>
      <c r="J9355" s="1" t="n">
        <v>108539</v>
      </c>
      <c r="K9355" s="1" t="n">
        <v>7898185800170</v>
      </c>
      <c r="L9355" s="1" t="s">
        <v>4221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7" t="n">
        <v>46223</v>
      </c>
      <c r="C9356" s="1" t="n">
        <v>11</v>
      </c>
      <c r="D9356" s="1" t="s">
        <v>3845</v>
      </c>
      <c r="E9356" s="1" t="n">
        <v>1631</v>
      </c>
      <c r="F9356" s="1" t="s">
        <v>101</v>
      </c>
      <c r="I9356" s="1" t="n">
        <v>15153</v>
      </c>
      <c r="J9356" s="1" t="n">
        <v>14393</v>
      </c>
      <c r="K9356" s="1" t="n">
        <v>7898185800125</v>
      </c>
      <c r="L9356" s="1" t="s">
        <v>4222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7" t="n">
        <v>46223</v>
      </c>
      <c r="C9357" s="1" t="n">
        <v>11</v>
      </c>
      <c r="D9357" s="1" t="s">
        <v>3845</v>
      </c>
      <c r="E9357" s="1" t="n">
        <v>1631</v>
      </c>
      <c r="F9357" s="1" t="s">
        <v>101</v>
      </c>
      <c r="I9357" s="1" t="n">
        <v>15153</v>
      </c>
      <c r="J9357" s="1" t="n">
        <v>19882</v>
      </c>
      <c r="K9357" s="1" t="n">
        <v>7898185800156</v>
      </c>
      <c r="L9357" s="1" t="s">
        <v>4223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7" t="n">
        <v>46223</v>
      </c>
      <c r="C9358" s="1" t="n">
        <v>11</v>
      </c>
      <c r="D9358" s="1" t="s">
        <v>3845</v>
      </c>
      <c r="E9358" s="1" t="n">
        <v>1631</v>
      </c>
      <c r="F9358" s="1" t="s">
        <v>101</v>
      </c>
      <c r="I9358" s="1" t="n">
        <v>15153</v>
      </c>
      <c r="J9358" s="1" t="n">
        <v>24098</v>
      </c>
      <c r="K9358" s="1" t="n">
        <v>7898185800385</v>
      </c>
      <c r="L9358" s="1" t="s">
        <v>4224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7" t="n">
        <v>46223</v>
      </c>
      <c r="C9359" s="1" t="n">
        <v>11</v>
      </c>
      <c r="D9359" s="1" t="s">
        <v>3845</v>
      </c>
      <c r="E9359" s="1" t="n">
        <v>1631</v>
      </c>
      <c r="F9359" s="1" t="s">
        <v>101</v>
      </c>
      <c r="I9359" s="1" t="n">
        <v>15153</v>
      </c>
      <c r="J9359" s="1" t="n">
        <v>25555</v>
      </c>
      <c r="K9359" s="1" t="n">
        <v>7898185800200</v>
      </c>
      <c r="L9359" s="1" t="s">
        <v>4225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7" t="n">
        <v>46223</v>
      </c>
      <c r="C9360" s="1" t="n">
        <v>11</v>
      </c>
      <c r="D9360" s="1" t="s">
        <v>3845</v>
      </c>
      <c r="E9360" s="1" t="n">
        <v>1631</v>
      </c>
      <c r="F9360" s="1" t="s">
        <v>101</v>
      </c>
      <c r="I9360" s="1" t="n">
        <v>15153</v>
      </c>
      <c r="J9360" s="1" t="n">
        <v>26573</v>
      </c>
      <c r="K9360" s="1" t="n">
        <v>7898185800347</v>
      </c>
      <c r="L9360" s="1" t="s">
        <v>4226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7" t="n">
        <v>46223</v>
      </c>
      <c r="C9361" s="1" t="n">
        <v>11</v>
      </c>
      <c r="D9361" s="1" t="s">
        <v>3845</v>
      </c>
      <c r="E9361" s="1" t="n">
        <v>1631</v>
      </c>
      <c r="F9361" s="1" t="s">
        <v>101</v>
      </c>
      <c r="I9361" s="1" t="n">
        <v>15153</v>
      </c>
      <c r="J9361" s="1" t="n">
        <v>26574</v>
      </c>
      <c r="K9361" s="1" t="n">
        <v>7898185800217</v>
      </c>
      <c r="L9361" s="1" t="s">
        <v>4227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7" t="n">
        <v>46223</v>
      </c>
      <c r="C9362" s="1" t="n">
        <v>11</v>
      </c>
      <c r="D9362" s="1" t="s">
        <v>3845</v>
      </c>
      <c r="E9362" s="1" t="n">
        <v>1631</v>
      </c>
      <c r="F9362" s="1" t="s">
        <v>101</v>
      </c>
      <c r="I9362" s="1" t="n">
        <v>15153</v>
      </c>
      <c r="J9362" s="1" t="n">
        <v>29648</v>
      </c>
      <c r="K9362" s="1" t="n">
        <v>7898185800071</v>
      </c>
      <c r="L9362" s="1" t="s">
        <v>4228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7" t="n">
        <v>46223</v>
      </c>
      <c r="C9363" s="1" t="n">
        <v>11</v>
      </c>
      <c r="D9363" s="1" t="s">
        <v>3845</v>
      </c>
      <c r="E9363" s="1" t="n">
        <v>1631</v>
      </c>
      <c r="F9363" s="1" t="s">
        <v>101</v>
      </c>
      <c r="I9363" s="1" t="n">
        <v>15153</v>
      </c>
      <c r="J9363" s="1" t="n">
        <v>30684</v>
      </c>
      <c r="K9363" s="1" t="n">
        <v>7898185800453</v>
      </c>
      <c r="L9363" s="1" t="s">
        <v>4229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7" t="n">
        <v>46223</v>
      </c>
      <c r="C9364" s="1" t="n">
        <v>11</v>
      </c>
      <c r="D9364" s="1" t="s">
        <v>3845</v>
      </c>
      <c r="E9364" s="1" t="n">
        <v>1631</v>
      </c>
      <c r="F9364" s="1" t="s">
        <v>101</v>
      </c>
      <c r="I9364" s="1" t="n">
        <v>15153</v>
      </c>
      <c r="J9364" s="1" t="n">
        <v>41356</v>
      </c>
      <c r="K9364" s="1" t="n">
        <v>7898185800163</v>
      </c>
      <c r="L9364" s="1" t="s">
        <v>4230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7" t="n">
        <v>46223</v>
      </c>
      <c r="C9365" s="1" t="n">
        <v>11</v>
      </c>
      <c r="D9365" s="1" t="s">
        <v>3845</v>
      </c>
      <c r="E9365" s="1" t="n">
        <v>1955</v>
      </c>
      <c r="F9365" s="1" t="s">
        <v>1709</v>
      </c>
      <c r="I9365" s="1" t="n">
        <v>47472</v>
      </c>
      <c r="J9365" s="1" t="n">
        <v>45153</v>
      </c>
      <c r="K9365" s="1" t="n">
        <v>7899403713715</v>
      </c>
      <c r="L9365" s="1" t="s">
        <v>7061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7" t="n">
        <v>46223</v>
      </c>
      <c r="C9366" s="1" t="n">
        <v>11</v>
      </c>
      <c r="D9366" s="1" t="s">
        <v>3845</v>
      </c>
      <c r="E9366" s="1" t="n">
        <v>1955</v>
      </c>
      <c r="F9366" s="1" t="s">
        <v>1709</v>
      </c>
      <c r="I9366" s="1" t="n">
        <v>47472</v>
      </c>
      <c r="J9366" s="1" t="n">
        <v>45154</v>
      </c>
      <c r="K9366" s="1" t="n">
        <v>2246390</v>
      </c>
      <c r="L9366" s="1" t="s">
        <v>6986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7" t="n">
        <v>46223</v>
      </c>
      <c r="C9367" s="1" t="n">
        <v>11</v>
      </c>
      <c r="D9367" s="1" t="s">
        <v>3845</v>
      </c>
      <c r="E9367" s="1" t="n">
        <v>1955</v>
      </c>
      <c r="F9367" s="1" t="s">
        <v>1709</v>
      </c>
      <c r="I9367" s="1" t="n">
        <v>47472</v>
      </c>
      <c r="J9367" s="1" t="n">
        <v>45155</v>
      </c>
      <c r="K9367" s="1" t="n">
        <v>2246406</v>
      </c>
      <c r="L9367" s="1" t="s">
        <v>7062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7" t="n">
        <v>46223</v>
      </c>
      <c r="C9368" s="1" t="n">
        <v>11</v>
      </c>
      <c r="D9368" s="1" t="s">
        <v>3845</v>
      </c>
      <c r="E9368" s="1" t="n">
        <v>1699</v>
      </c>
      <c r="F9368" s="1" t="s">
        <v>428</v>
      </c>
      <c r="I9368" s="1" t="n">
        <v>308176</v>
      </c>
      <c r="J9368" s="1" t="n">
        <v>102448</v>
      </c>
      <c r="K9368" s="1" t="n">
        <v>7896037514701</v>
      </c>
      <c r="L9368" s="1" t="s">
        <v>7063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7" t="n">
        <v>46223</v>
      </c>
      <c r="C9369" s="1" t="n">
        <v>11</v>
      </c>
      <c r="D9369" s="1" t="s">
        <v>3845</v>
      </c>
      <c r="E9369" s="1" t="n">
        <v>1699</v>
      </c>
      <c r="F9369" s="1" t="s">
        <v>428</v>
      </c>
      <c r="I9369" s="1" t="n">
        <v>308176</v>
      </c>
      <c r="J9369" s="1" t="n">
        <v>20485</v>
      </c>
      <c r="K9369" s="1" t="n">
        <v>7898342050240</v>
      </c>
      <c r="L9369" s="1" t="s">
        <v>6658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7" t="n">
        <v>46223</v>
      </c>
      <c r="C9370" s="1" t="n">
        <v>11</v>
      </c>
      <c r="D9370" s="1" t="s">
        <v>3845</v>
      </c>
      <c r="E9370" s="1" t="n">
        <v>1699</v>
      </c>
      <c r="F9370" s="1" t="s">
        <v>428</v>
      </c>
      <c r="I9370" s="1" t="n">
        <v>308176</v>
      </c>
      <c r="J9370" s="1" t="n">
        <v>28475</v>
      </c>
      <c r="K9370" s="1" t="n">
        <v>7896860546528</v>
      </c>
      <c r="L9370" s="1" t="s">
        <v>7064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7" t="n">
        <v>46223</v>
      </c>
      <c r="C9371" s="1" t="n">
        <v>11</v>
      </c>
      <c r="D9371" s="1" t="s">
        <v>3845</v>
      </c>
      <c r="E9371" s="1" t="n">
        <v>1699</v>
      </c>
      <c r="F9371" s="1" t="s">
        <v>428</v>
      </c>
      <c r="I9371" s="1" t="n">
        <v>308176</v>
      </c>
      <c r="J9371" s="1" t="n">
        <v>35098</v>
      </c>
      <c r="K9371" s="1" t="n">
        <v>7899567247309</v>
      </c>
      <c r="L9371" s="1" t="s">
        <v>5199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7" t="n">
        <v>46223</v>
      </c>
      <c r="C9372" s="1" t="n">
        <v>11</v>
      </c>
      <c r="D9372" s="1" t="s">
        <v>3845</v>
      </c>
      <c r="E9372" s="1" t="n">
        <v>1699</v>
      </c>
      <c r="F9372" s="1" t="s">
        <v>428</v>
      </c>
      <c r="I9372" s="1" t="n">
        <v>308176</v>
      </c>
      <c r="J9372" s="1" t="n">
        <v>62651</v>
      </c>
      <c r="K9372" s="1" t="n">
        <v>7899638359283</v>
      </c>
      <c r="L9372" s="1" t="s">
        <v>7065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7" t="n">
        <v>46223</v>
      </c>
      <c r="C9373" s="1" t="n">
        <v>11</v>
      </c>
      <c r="D9373" s="1" t="s">
        <v>3845</v>
      </c>
      <c r="E9373" s="1" t="n">
        <v>1107</v>
      </c>
      <c r="F9373" s="1" t="s">
        <v>155</v>
      </c>
      <c r="I9373" s="1" t="n">
        <v>430879</v>
      </c>
      <c r="J9373" s="1" t="n">
        <v>101714</v>
      </c>
      <c r="K9373" s="1" t="n">
        <v>7891962003894</v>
      </c>
      <c r="L9373" s="1" t="s">
        <v>7066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7" t="n">
        <v>46223</v>
      </c>
      <c r="C9374" s="1" t="n">
        <v>11</v>
      </c>
      <c r="D9374" s="1" t="s">
        <v>3845</v>
      </c>
      <c r="E9374" s="1" t="n">
        <v>1107</v>
      </c>
      <c r="F9374" s="1" t="s">
        <v>155</v>
      </c>
      <c r="I9374" s="1" t="n">
        <v>430879</v>
      </c>
      <c r="J9374" s="1" t="n">
        <v>102245</v>
      </c>
      <c r="K9374" s="1" t="n">
        <v>7891048040003</v>
      </c>
      <c r="L9374" s="1" t="s">
        <v>5723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7" t="n">
        <v>46223</v>
      </c>
      <c r="C9375" s="1" t="n">
        <v>11</v>
      </c>
      <c r="D9375" s="1" t="s">
        <v>3845</v>
      </c>
      <c r="E9375" s="1" t="n">
        <v>1107</v>
      </c>
      <c r="F9375" s="1" t="s">
        <v>155</v>
      </c>
      <c r="I9375" s="1" t="n">
        <v>430879</v>
      </c>
      <c r="J9375" s="1" t="n">
        <v>102599</v>
      </c>
      <c r="K9375" s="1" t="n">
        <v>7891048061695</v>
      </c>
      <c r="L9375" s="1" t="s">
        <v>5724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7" t="n">
        <v>46223</v>
      </c>
      <c r="C9376" s="1" t="n">
        <v>11</v>
      </c>
      <c r="D9376" s="1" t="s">
        <v>3845</v>
      </c>
      <c r="E9376" s="1" t="n">
        <v>1107</v>
      </c>
      <c r="F9376" s="1" t="s">
        <v>155</v>
      </c>
      <c r="I9376" s="1" t="n">
        <v>430879</v>
      </c>
      <c r="J9376" s="1" t="n">
        <v>102601</v>
      </c>
      <c r="K9376" s="1" t="n">
        <v>7891048061718</v>
      </c>
      <c r="L9376" s="1" t="s">
        <v>7067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7" t="n">
        <v>46223</v>
      </c>
      <c r="C9377" s="1" t="n">
        <v>11</v>
      </c>
      <c r="D9377" s="1" t="s">
        <v>3845</v>
      </c>
      <c r="E9377" s="1" t="n">
        <v>1107</v>
      </c>
      <c r="F9377" s="1" t="s">
        <v>155</v>
      </c>
      <c r="I9377" s="1" t="n">
        <v>430879</v>
      </c>
      <c r="J9377" s="1" t="n">
        <v>107697</v>
      </c>
      <c r="K9377" s="1" t="n">
        <v>7891048038000</v>
      </c>
      <c r="L9377" s="1" t="s">
        <v>7068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7" t="n">
        <v>46223</v>
      </c>
      <c r="C9378" s="1" t="n">
        <v>11</v>
      </c>
      <c r="D9378" s="1" t="s">
        <v>3845</v>
      </c>
      <c r="E9378" s="1" t="n">
        <v>1107</v>
      </c>
      <c r="F9378" s="1" t="s">
        <v>155</v>
      </c>
      <c r="I9378" s="1" t="n">
        <v>430879</v>
      </c>
      <c r="J9378" s="1" t="n">
        <v>107701</v>
      </c>
      <c r="K9378" s="1" t="n">
        <v>7891048038048</v>
      </c>
      <c r="L9378" s="1" t="s">
        <v>5727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7" t="n">
        <v>46223</v>
      </c>
      <c r="C9379" s="1" t="n">
        <v>11</v>
      </c>
      <c r="D9379" s="1" t="s">
        <v>3845</v>
      </c>
      <c r="E9379" s="1" t="n">
        <v>1107</v>
      </c>
      <c r="F9379" s="1" t="s">
        <v>155</v>
      </c>
      <c r="I9379" s="1" t="n">
        <v>430879</v>
      </c>
      <c r="J9379" s="1" t="n">
        <v>11279</v>
      </c>
      <c r="K9379" s="1" t="n">
        <v>7891048038031</v>
      </c>
      <c r="L9379" s="1" t="s">
        <v>7069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7" t="n">
        <v>46223</v>
      </c>
      <c r="C9380" s="1" t="n">
        <v>11</v>
      </c>
      <c r="D9380" s="1" t="s">
        <v>3845</v>
      </c>
      <c r="E9380" s="1" t="n">
        <v>1107</v>
      </c>
      <c r="F9380" s="1" t="s">
        <v>155</v>
      </c>
      <c r="I9380" s="1" t="n">
        <v>430879</v>
      </c>
      <c r="J9380" s="1" t="n">
        <v>11674</v>
      </c>
      <c r="K9380" s="1" t="n">
        <v>7891048038017</v>
      </c>
      <c r="L9380" s="1" t="s">
        <v>5728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7" t="n">
        <v>46223</v>
      </c>
      <c r="C9381" s="1" t="n">
        <v>11</v>
      </c>
      <c r="D9381" s="1" t="s">
        <v>3845</v>
      </c>
      <c r="E9381" s="1" t="n">
        <v>1107</v>
      </c>
      <c r="F9381" s="1" t="s">
        <v>155</v>
      </c>
      <c r="I9381" s="1" t="n">
        <v>430879</v>
      </c>
      <c r="J9381" s="1" t="n">
        <v>12704</v>
      </c>
      <c r="K9381" s="1" t="n">
        <v>7891048040089</v>
      </c>
      <c r="L9381" s="1" t="s">
        <v>5729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7" t="n">
        <v>46223</v>
      </c>
      <c r="C9382" s="1" t="n">
        <v>11</v>
      </c>
      <c r="D9382" s="1" t="s">
        <v>3845</v>
      </c>
      <c r="E9382" s="1" t="n">
        <v>1107</v>
      </c>
      <c r="F9382" s="1" t="s">
        <v>155</v>
      </c>
      <c r="I9382" s="1" t="n">
        <v>430879</v>
      </c>
      <c r="J9382" s="1" t="n">
        <v>14223</v>
      </c>
      <c r="K9382" s="1" t="n">
        <v>7891962035451</v>
      </c>
      <c r="L9382" s="1" t="s">
        <v>7070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7" t="n">
        <v>46223</v>
      </c>
      <c r="C9383" s="1" t="n">
        <v>11</v>
      </c>
      <c r="D9383" s="1" t="s">
        <v>3845</v>
      </c>
      <c r="E9383" s="1" t="n">
        <v>1107</v>
      </c>
      <c r="F9383" s="1" t="s">
        <v>155</v>
      </c>
      <c r="I9383" s="1" t="n">
        <v>430879</v>
      </c>
      <c r="J9383" s="1" t="n">
        <v>24270</v>
      </c>
      <c r="K9383" s="1" t="n">
        <v>7891962050089</v>
      </c>
      <c r="L9383" s="1" t="s">
        <v>5731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7" t="n">
        <v>46223</v>
      </c>
      <c r="C9384" s="1" t="n">
        <v>11</v>
      </c>
      <c r="D9384" s="1" t="s">
        <v>3845</v>
      </c>
      <c r="E9384" s="1" t="n">
        <v>1107</v>
      </c>
      <c r="F9384" s="1" t="s">
        <v>155</v>
      </c>
      <c r="I9384" s="1" t="n">
        <v>430879</v>
      </c>
      <c r="J9384" s="1" t="n">
        <v>24548</v>
      </c>
      <c r="K9384" s="1" t="n">
        <v>7891962050072</v>
      </c>
      <c r="L9384" s="1" t="s">
        <v>5732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7" t="n">
        <v>46223</v>
      </c>
      <c r="C9385" s="1" t="n">
        <v>11</v>
      </c>
      <c r="D9385" s="1" t="s">
        <v>3845</v>
      </c>
      <c r="E9385" s="1" t="n">
        <v>1107</v>
      </c>
      <c r="F9385" s="1" t="s">
        <v>155</v>
      </c>
      <c r="I9385" s="1" t="n">
        <v>430879</v>
      </c>
      <c r="J9385" s="1" t="n">
        <v>24780</v>
      </c>
      <c r="K9385" s="1" t="n">
        <v>7891962050065</v>
      </c>
      <c r="L9385" s="1" t="s">
        <v>5733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7" t="n">
        <v>46223</v>
      </c>
      <c r="C9386" s="1" t="n">
        <v>11</v>
      </c>
      <c r="D9386" s="1" t="s">
        <v>3845</v>
      </c>
      <c r="E9386" s="1" t="n">
        <v>1107</v>
      </c>
      <c r="F9386" s="1" t="s">
        <v>155</v>
      </c>
      <c r="I9386" s="1" t="n">
        <v>430879</v>
      </c>
      <c r="J9386" s="1" t="n">
        <v>25766</v>
      </c>
      <c r="K9386" s="1" t="n">
        <v>7891962051079</v>
      </c>
      <c r="L9386" s="1" t="s">
        <v>7071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7" t="n">
        <v>46223</v>
      </c>
      <c r="C9387" s="1" t="n">
        <v>11</v>
      </c>
      <c r="D9387" s="1" t="s">
        <v>3845</v>
      </c>
      <c r="E9387" s="1" t="n">
        <v>1107</v>
      </c>
      <c r="F9387" s="1" t="s">
        <v>155</v>
      </c>
      <c r="I9387" s="1" t="n">
        <v>430879</v>
      </c>
      <c r="J9387" s="1" t="n">
        <v>27395</v>
      </c>
      <c r="K9387" s="1" t="n">
        <v>7891962054117</v>
      </c>
      <c r="L9387" s="1" t="s">
        <v>5735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7" t="n">
        <v>46223</v>
      </c>
      <c r="C9388" s="1" t="n">
        <v>11</v>
      </c>
      <c r="D9388" s="1" t="s">
        <v>3845</v>
      </c>
      <c r="E9388" s="1" t="n">
        <v>1107</v>
      </c>
      <c r="F9388" s="1" t="s">
        <v>155</v>
      </c>
      <c r="I9388" s="1" t="n">
        <v>430879</v>
      </c>
      <c r="J9388" s="1" t="n">
        <v>27396</v>
      </c>
      <c r="K9388" s="1" t="n">
        <v>7891962054100</v>
      </c>
      <c r="L9388" s="1" t="s">
        <v>5264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7" t="n">
        <v>46223</v>
      </c>
      <c r="C9389" s="1" t="n">
        <v>11</v>
      </c>
      <c r="D9389" s="1" t="s">
        <v>3845</v>
      </c>
      <c r="E9389" s="1" t="n">
        <v>1107</v>
      </c>
      <c r="F9389" s="1" t="s">
        <v>155</v>
      </c>
      <c r="I9389" s="1" t="n">
        <v>430879</v>
      </c>
      <c r="J9389" s="1" t="n">
        <v>27481</v>
      </c>
      <c r="K9389" s="1" t="n">
        <v>7891962054810</v>
      </c>
      <c r="L9389" s="1" t="s">
        <v>5264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7" t="n">
        <v>46223</v>
      </c>
      <c r="C9390" s="1" t="n">
        <v>11</v>
      </c>
      <c r="D9390" s="1" t="s">
        <v>3845</v>
      </c>
      <c r="E9390" s="1" t="n">
        <v>1107</v>
      </c>
      <c r="F9390" s="1" t="s">
        <v>155</v>
      </c>
      <c r="I9390" s="1" t="n">
        <v>430879</v>
      </c>
      <c r="J9390" s="1" t="n">
        <v>27482</v>
      </c>
      <c r="K9390" s="1" t="n">
        <v>7891962054476</v>
      </c>
      <c r="L9390" s="1" t="s">
        <v>5737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7" t="n">
        <v>46223</v>
      </c>
      <c r="C9391" s="1" t="n">
        <v>11</v>
      </c>
      <c r="D9391" s="1" t="s">
        <v>3845</v>
      </c>
      <c r="E9391" s="1" t="n">
        <v>1107</v>
      </c>
      <c r="F9391" s="1" t="s">
        <v>155</v>
      </c>
      <c r="I9391" s="1" t="n">
        <v>430879</v>
      </c>
      <c r="J9391" s="1" t="n">
        <v>27646</v>
      </c>
      <c r="K9391" s="1" t="n">
        <v>7891048014318</v>
      </c>
      <c r="L9391" s="1" t="s">
        <v>7072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7" t="n">
        <v>46223</v>
      </c>
      <c r="C9392" s="1" t="n">
        <v>11</v>
      </c>
      <c r="D9392" s="1" t="s">
        <v>3845</v>
      </c>
      <c r="E9392" s="1" t="n">
        <v>1107</v>
      </c>
      <c r="F9392" s="1" t="s">
        <v>155</v>
      </c>
      <c r="I9392" s="1" t="n">
        <v>430879</v>
      </c>
      <c r="J9392" s="1" t="n">
        <v>27832</v>
      </c>
      <c r="K9392" s="1" t="n">
        <v>7891048014301</v>
      </c>
      <c r="L9392" s="1" t="s">
        <v>7073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7" t="n">
        <v>46223</v>
      </c>
      <c r="C9393" s="1" t="n">
        <v>11</v>
      </c>
      <c r="D9393" s="1" t="s">
        <v>3845</v>
      </c>
      <c r="E9393" s="1" t="n">
        <v>1107</v>
      </c>
      <c r="F9393" s="1" t="s">
        <v>155</v>
      </c>
      <c r="I9393" s="1" t="n">
        <v>430879</v>
      </c>
      <c r="J9393" s="1" t="n">
        <v>28164</v>
      </c>
      <c r="K9393" s="1" t="n">
        <v>7891962052564</v>
      </c>
      <c r="L9393" s="1" t="s">
        <v>5741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7" t="n">
        <v>46223</v>
      </c>
      <c r="C9394" s="1" t="n">
        <v>11</v>
      </c>
      <c r="D9394" s="1" t="s">
        <v>3845</v>
      </c>
      <c r="E9394" s="1" t="n">
        <v>1107</v>
      </c>
      <c r="F9394" s="1" t="s">
        <v>155</v>
      </c>
      <c r="I9394" s="1" t="n">
        <v>430879</v>
      </c>
      <c r="J9394" s="1" t="n">
        <v>29486</v>
      </c>
      <c r="K9394" s="1" t="n">
        <v>7891962053189</v>
      </c>
      <c r="L9394" s="1" t="s">
        <v>5743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7" t="n">
        <v>46223</v>
      </c>
      <c r="C9395" s="1" t="n">
        <v>11</v>
      </c>
      <c r="D9395" s="1" t="s">
        <v>3845</v>
      </c>
      <c r="E9395" s="1" t="n">
        <v>1107</v>
      </c>
      <c r="F9395" s="1" t="s">
        <v>155</v>
      </c>
      <c r="I9395" s="1" t="n">
        <v>430879</v>
      </c>
      <c r="J9395" s="1" t="n">
        <v>29634</v>
      </c>
      <c r="K9395" s="1" t="n">
        <v>7891962051338</v>
      </c>
      <c r="L9395" s="1" t="s">
        <v>5744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7" t="n">
        <v>46223</v>
      </c>
      <c r="C9396" s="1" t="n">
        <v>11</v>
      </c>
      <c r="D9396" s="1" t="s">
        <v>3845</v>
      </c>
      <c r="E9396" s="1" t="n">
        <v>1107</v>
      </c>
      <c r="F9396" s="1" t="s">
        <v>155</v>
      </c>
      <c r="I9396" s="1" t="n">
        <v>430879</v>
      </c>
      <c r="J9396" s="1" t="n">
        <v>29635</v>
      </c>
      <c r="K9396" s="1" t="n">
        <v>7891962051345</v>
      </c>
      <c r="L9396" s="1" t="s">
        <v>5265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7" t="n">
        <v>46223</v>
      </c>
      <c r="C9397" s="1" t="n">
        <v>11</v>
      </c>
      <c r="D9397" s="1" t="s">
        <v>3845</v>
      </c>
      <c r="E9397" s="1" t="n">
        <v>1107</v>
      </c>
      <c r="F9397" s="1" t="s">
        <v>155</v>
      </c>
      <c r="I9397" s="1" t="n">
        <v>430879</v>
      </c>
      <c r="J9397" s="1" t="n">
        <v>30041</v>
      </c>
      <c r="K9397" s="1" t="n">
        <v>7891962056500</v>
      </c>
      <c r="L9397" s="1" t="s">
        <v>5266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7" t="n">
        <v>46223</v>
      </c>
      <c r="C9398" s="1" t="n">
        <v>11</v>
      </c>
      <c r="D9398" s="1" t="s">
        <v>3845</v>
      </c>
      <c r="E9398" s="1" t="n">
        <v>1107</v>
      </c>
      <c r="F9398" s="1" t="s">
        <v>155</v>
      </c>
      <c r="I9398" s="1" t="n">
        <v>430879</v>
      </c>
      <c r="J9398" s="1" t="n">
        <v>30058</v>
      </c>
      <c r="K9398" s="1" t="n">
        <v>7891962056678</v>
      </c>
      <c r="L9398" s="1" t="s">
        <v>7074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7" t="n">
        <v>46223</v>
      </c>
      <c r="C9399" s="1" t="n">
        <v>11</v>
      </c>
      <c r="D9399" s="1" t="s">
        <v>3845</v>
      </c>
      <c r="E9399" s="1" t="n">
        <v>1107</v>
      </c>
      <c r="F9399" s="1" t="s">
        <v>155</v>
      </c>
      <c r="I9399" s="1" t="n">
        <v>430879</v>
      </c>
      <c r="J9399" s="1" t="n">
        <v>36857</v>
      </c>
      <c r="K9399" s="1" t="n">
        <v>7891962064048</v>
      </c>
      <c r="L9399" s="1" t="s">
        <v>5267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7" t="n">
        <v>46223</v>
      </c>
      <c r="C9400" s="1" t="n">
        <v>11</v>
      </c>
      <c r="D9400" s="1" t="s">
        <v>3845</v>
      </c>
      <c r="E9400" s="1" t="n">
        <v>1107</v>
      </c>
      <c r="F9400" s="1" t="s">
        <v>155</v>
      </c>
      <c r="I9400" s="1" t="n">
        <v>430879</v>
      </c>
      <c r="J9400" s="1" t="n">
        <v>36858</v>
      </c>
      <c r="K9400" s="1" t="n">
        <v>7891962064055</v>
      </c>
      <c r="L9400" s="1" t="s">
        <v>5270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7" t="n">
        <v>46223</v>
      </c>
      <c r="C9401" s="1" t="n">
        <v>11</v>
      </c>
      <c r="D9401" s="1" t="s">
        <v>3845</v>
      </c>
      <c r="E9401" s="1" t="n">
        <v>1107</v>
      </c>
      <c r="F9401" s="1" t="s">
        <v>155</v>
      </c>
      <c r="I9401" s="1" t="n">
        <v>430879</v>
      </c>
      <c r="J9401" s="1" t="n">
        <v>37148</v>
      </c>
      <c r="K9401" s="1" t="n">
        <v>7891962051574</v>
      </c>
      <c r="L9401" s="1" t="s">
        <v>5268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7" t="n">
        <v>46223</v>
      </c>
      <c r="C9402" s="1" t="n">
        <v>11</v>
      </c>
      <c r="D9402" s="1" t="s">
        <v>3845</v>
      </c>
      <c r="E9402" s="1" t="n">
        <v>1107</v>
      </c>
      <c r="F9402" s="1" t="s">
        <v>155</v>
      </c>
      <c r="I9402" s="1" t="n">
        <v>430879</v>
      </c>
      <c r="J9402" s="1" t="n">
        <v>54035</v>
      </c>
      <c r="K9402" s="1" t="n">
        <v>7891962067278</v>
      </c>
      <c r="L9402" s="1" t="s">
        <v>5750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7" t="n">
        <v>46223</v>
      </c>
      <c r="C9403" s="1" t="n">
        <v>11</v>
      </c>
      <c r="D9403" s="1" t="s">
        <v>3845</v>
      </c>
      <c r="E9403" s="1" t="n">
        <v>1107</v>
      </c>
      <c r="F9403" s="1" t="s">
        <v>155</v>
      </c>
      <c r="I9403" s="1" t="n">
        <v>430879</v>
      </c>
      <c r="J9403" s="1" t="n">
        <v>61192</v>
      </c>
      <c r="K9403" s="1" t="n">
        <v>7891962071763</v>
      </c>
      <c r="L9403" s="1" t="s">
        <v>7075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7" t="n">
        <v>46223</v>
      </c>
      <c r="C9404" s="1" t="n">
        <v>11</v>
      </c>
      <c r="D9404" s="1" t="s">
        <v>3845</v>
      </c>
      <c r="E9404" s="1" t="n">
        <v>1107</v>
      </c>
      <c r="F9404" s="1" t="s">
        <v>155</v>
      </c>
      <c r="I9404" s="1" t="n">
        <v>430879</v>
      </c>
      <c r="J9404" s="1" t="n">
        <v>62128</v>
      </c>
      <c r="K9404" s="1" t="n">
        <v>7891962071732</v>
      </c>
      <c r="L9404" s="1" t="s">
        <v>5269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7" t="n">
        <v>46223</v>
      </c>
      <c r="C9405" s="1" t="n">
        <v>11</v>
      </c>
      <c r="D9405" s="1" t="s">
        <v>3845</v>
      </c>
      <c r="E9405" s="1" t="n">
        <v>1107</v>
      </c>
      <c r="F9405" s="1" t="s">
        <v>155</v>
      </c>
      <c r="I9405" s="1" t="n">
        <v>430879</v>
      </c>
      <c r="J9405" s="1" t="n">
        <v>62129</v>
      </c>
      <c r="K9405" s="1" t="n">
        <v>7891962071749</v>
      </c>
      <c r="L9405" s="1" t="s">
        <v>7076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7" t="n">
        <v>46223</v>
      </c>
      <c r="C9406" s="1" t="n">
        <v>11</v>
      </c>
      <c r="D9406" s="1" t="s">
        <v>3845</v>
      </c>
      <c r="E9406" s="1" t="n">
        <v>1107</v>
      </c>
      <c r="F9406" s="1" t="s">
        <v>155</v>
      </c>
      <c r="I9406" s="1" t="n">
        <v>430879</v>
      </c>
      <c r="J9406" s="1" t="n">
        <v>62130</v>
      </c>
      <c r="K9406" s="1" t="n">
        <v>7891962071756</v>
      </c>
      <c r="L9406" s="1" t="s">
        <v>5751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7" t="n">
        <v>46223</v>
      </c>
      <c r="C9407" s="1" t="n">
        <v>11</v>
      </c>
      <c r="D9407" s="1" t="s">
        <v>3845</v>
      </c>
      <c r="E9407" s="1" t="n">
        <v>1107</v>
      </c>
      <c r="F9407" s="1" t="s">
        <v>155</v>
      </c>
      <c r="I9407" s="1" t="n">
        <v>430879</v>
      </c>
      <c r="J9407" s="1" t="n">
        <v>63956</v>
      </c>
      <c r="K9407" s="1" t="n">
        <v>7891962073811</v>
      </c>
      <c r="L9407" s="1" t="s">
        <v>5753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7" t="n">
        <v>46223</v>
      </c>
      <c r="C9408" s="1" t="n">
        <v>11</v>
      </c>
      <c r="D9408" s="1" t="s">
        <v>3845</v>
      </c>
      <c r="E9408" s="1" t="n">
        <v>1107</v>
      </c>
      <c r="F9408" s="1" t="s">
        <v>155</v>
      </c>
      <c r="I9408" s="1" t="n">
        <v>430879</v>
      </c>
      <c r="J9408" s="1" t="n">
        <v>65948</v>
      </c>
      <c r="K9408" s="1" t="n">
        <v>7891962007359</v>
      </c>
      <c r="L9408" s="1" t="s">
        <v>7077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7" t="n">
        <v>46223</v>
      </c>
      <c r="C9409" s="1" t="n">
        <v>11</v>
      </c>
      <c r="D9409" s="1" t="s">
        <v>3845</v>
      </c>
      <c r="E9409" s="1" t="n">
        <v>1107</v>
      </c>
      <c r="F9409" s="1" t="s">
        <v>155</v>
      </c>
      <c r="I9409" s="1" t="n">
        <v>430879</v>
      </c>
      <c r="J9409" s="1" t="n">
        <v>65949</v>
      </c>
      <c r="K9409" s="1" t="n">
        <v>7891962071688</v>
      </c>
      <c r="L9409" s="1" t="s">
        <v>5755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7" t="n">
        <v>46223</v>
      </c>
      <c r="C9410" s="1" t="n">
        <v>11</v>
      </c>
      <c r="D9410" s="1" t="s">
        <v>3845</v>
      </c>
      <c r="E9410" s="1" t="n">
        <v>1107</v>
      </c>
      <c r="F9410" s="1" t="s">
        <v>155</v>
      </c>
      <c r="I9410" s="1" t="n">
        <v>430879</v>
      </c>
      <c r="J9410" s="1" t="n">
        <v>65951</v>
      </c>
      <c r="K9410" s="1" t="n">
        <v>7891962071176</v>
      </c>
      <c r="L9410" s="1" t="s">
        <v>5756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7" t="n">
        <v>46223</v>
      </c>
      <c r="C9411" s="1" t="n">
        <v>11</v>
      </c>
      <c r="D9411" s="1" t="s">
        <v>3845</v>
      </c>
      <c r="E9411" s="1" t="n">
        <v>1107</v>
      </c>
      <c r="F9411" s="1" t="s">
        <v>155</v>
      </c>
      <c r="I9411" s="1" t="n">
        <v>430879</v>
      </c>
      <c r="J9411" s="1" t="n">
        <v>72134</v>
      </c>
      <c r="K9411" s="1" t="n">
        <v>7891962069043</v>
      </c>
      <c r="L9411" s="1" t="s">
        <v>7078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7" t="n">
        <v>46223</v>
      </c>
      <c r="C9412" s="1" t="n">
        <v>11</v>
      </c>
      <c r="D9412" s="1" t="s">
        <v>3845</v>
      </c>
      <c r="E9412" s="1" t="n">
        <v>1107</v>
      </c>
      <c r="F9412" s="1" t="s">
        <v>155</v>
      </c>
      <c r="I9412" s="1" t="n">
        <v>430879</v>
      </c>
      <c r="J9412" s="1" t="n">
        <v>75874</v>
      </c>
      <c r="K9412" s="1" t="n">
        <v>7891048000038</v>
      </c>
      <c r="L9412" s="1" t="s">
        <v>5760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7" t="n">
        <v>46223</v>
      </c>
      <c r="C9413" s="1" t="n">
        <v>11</v>
      </c>
      <c r="D9413" s="1" t="s">
        <v>3845</v>
      </c>
      <c r="E9413" s="1" t="n">
        <v>1107</v>
      </c>
      <c r="F9413" s="1" t="s">
        <v>155</v>
      </c>
      <c r="I9413" s="1" t="n">
        <v>430879</v>
      </c>
      <c r="J9413" s="1" t="n">
        <v>79578</v>
      </c>
      <c r="K9413" s="1" t="n">
        <v>7891962079585</v>
      </c>
      <c r="L9413" s="1" t="s">
        <v>7079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7" t="n">
        <v>46223</v>
      </c>
      <c r="C9414" s="1" t="n">
        <v>11</v>
      </c>
      <c r="D9414" s="1" t="s">
        <v>3845</v>
      </c>
      <c r="E9414" s="1" t="n">
        <v>1107</v>
      </c>
      <c r="F9414" s="1" t="s">
        <v>155</v>
      </c>
      <c r="I9414" s="1" t="n">
        <v>430879</v>
      </c>
      <c r="J9414" s="1" t="n">
        <v>80656</v>
      </c>
      <c r="K9414" s="1" t="n">
        <v>7891962075488</v>
      </c>
      <c r="L9414" s="1" t="s">
        <v>5761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7" t="n">
        <v>46223</v>
      </c>
      <c r="C9415" s="1" t="n">
        <v>11</v>
      </c>
      <c r="D9415" s="1" t="s">
        <v>3845</v>
      </c>
      <c r="E9415" s="1" t="n">
        <v>1107</v>
      </c>
      <c r="F9415" s="1" t="s">
        <v>155</v>
      </c>
      <c r="I9415" s="1" t="n">
        <v>430879</v>
      </c>
      <c r="J9415" s="1" t="n">
        <v>80890</v>
      </c>
      <c r="K9415" s="1" t="n">
        <v>7891048001943</v>
      </c>
      <c r="L9415" s="1" t="s">
        <v>7080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7" t="n">
        <v>46223</v>
      </c>
      <c r="C9416" s="1" t="n">
        <v>11</v>
      </c>
      <c r="D9416" s="1" t="s">
        <v>3845</v>
      </c>
      <c r="E9416" s="1" t="n">
        <v>1671</v>
      </c>
      <c r="F9416" s="1" t="s">
        <v>385</v>
      </c>
      <c r="I9416" s="1" t="n">
        <v>581015</v>
      </c>
      <c r="J9416" s="1" t="n">
        <v>104640</v>
      </c>
      <c r="K9416" s="1" t="n">
        <v>7791969016029</v>
      </c>
      <c r="L9416" s="1" t="s">
        <v>7081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7" t="n">
        <v>46223</v>
      </c>
      <c r="C9417" s="1" t="n">
        <v>11</v>
      </c>
      <c r="D9417" s="1" t="s">
        <v>3845</v>
      </c>
      <c r="E9417" s="1" t="n">
        <v>1671</v>
      </c>
      <c r="F9417" s="1" t="s">
        <v>385</v>
      </c>
      <c r="I9417" s="1" t="n">
        <v>581015</v>
      </c>
      <c r="J9417" s="1" t="n">
        <v>104641</v>
      </c>
      <c r="K9417" s="1" t="n">
        <v>7791969016036</v>
      </c>
      <c r="L9417" s="1" t="s">
        <v>7082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7" t="n">
        <v>46223</v>
      </c>
      <c r="C9418" s="1" t="n">
        <v>11</v>
      </c>
      <c r="D9418" s="1" t="s">
        <v>3845</v>
      </c>
      <c r="E9418" s="1" t="n">
        <v>1671</v>
      </c>
      <c r="F9418" s="1" t="s">
        <v>385</v>
      </c>
      <c r="I9418" s="1" t="n">
        <v>581015</v>
      </c>
      <c r="J9418" s="1" t="n">
        <v>11646</v>
      </c>
      <c r="K9418" s="1" t="n">
        <v>4005808257553</v>
      </c>
      <c r="L9418" s="1" t="s">
        <v>5417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7" t="n">
        <v>46223</v>
      </c>
      <c r="C9419" s="1" t="n">
        <v>11</v>
      </c>
      <c r="D9419" s="1" t="s">
        <v>3845</v>
      </c>
      <c r="E9419" s="1" t="n">
        <v>1671</v>
      </c>
      <c r="F9419" s="1" t="s">
        <v>385</v>
      </c>
      <c r="I9419" s="1" t="n">
        <v>581015</v>
      </c>
      <c r="J9419" s="1" t="n">
        <v>13399</v>
      </c>
      <c r="K9419" s="1" t="n">
        <v>4005808837311</v>
      </c>
      <c r="L9419" s="1" t="s">
        <v>7083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7" t="n">
        <v>46223</v>
      </c>
      <c r="C9420" s="1" t="n">
        <v>11</v>
      </c>
      <c r="D9420" s="1" t="s">
        <v>3845</v>
      </c>
      <c r="E9420" s="1" t="n">
        <v>1671</v>
      </c>
      <c r="F9420" s="1" t="s">
        <v>385</v>
      </c>
      <c r="I9420" s="1" t="n">
        <v>581015</v>
      </c>
      <c r="J9420" s="1" t="n">
        <v>13744</v>
      </c>
      <c r="K9420" s="1" t="n">
        <v>4005808257669</v>
      </c>
      <c r="L9420" s="1" t="s">
        <v>5418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7" t="n">
        <v>46223</v>
      </c>
      <c r="C9421" s="1" t="n">
        <v>11</v>
      </c>
      <c r="D9421" s="1" t="s">
        <v>3845</v>
      </c>
      <c r="E9421" s="1" t="n">
        <v>1671</v>
      </c>
      <c r="F9421" s="1" t="s">
        <v>385</v>
      </c>
      <c r="I9421" s="1" t="n">
        <v>581015</v>
      </c>
      <c r="J9421" s="1" t="n">
        <v>14049</v>
      </c>
      <c r="K9421" s="1" t="n">
        <v>4005808309436</v>
      </c>
      <c r="L9421" s="1" t="s">
        <v>7084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7" t="n">
        <v>46223</v>
      </c>
      <c r="C9422" s="1" t="n">
        <v>11</v>
      </c>
      <c r="D9422" s="1" t="s">
        <v>3845</v>
      </c>
      <c r="E9422" s="1" t="n">
        <v>1671</v>
      </c>
      <c r="F9422" s="1" t="s">
        <v>385</v>
      </c>
      <c r="I9422" s="1" t="n">
        <v>581015</v>
      </c>
      <c r="J9422" s="1" t="n">
        <v>14053</v>
      </c>
      <c r="K9422" s="1" t="n">
        <v>4005900036704</v>
      </c>
      <c r="L9422" s="1" t="s">
        <v>5419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7" t="n">
        <v>46223</v>
      </c>
      <c r="C9423" s="1" t="n">
        <v>11</v>
      </c>
      <c r="D9423" s="1" t="s">
        <v>3845</v>
      </c>
      <c r="E9423" s="1" t="n">
        <v>1671</v>
      </c>
      <c r="F9423" s="1" t="s">
        <v>385</v>
      </c>
      <c r="I9423" s="1" t="n">
        <v>581015</v>
      </c>
      <c r="J9423" s="1" t="n">
        <v>14941</v>
      </c>
      <c r="K9423" s="1" t="n">
        <v>4005900036728</v>
      </c>
      <c r="L9423" s="1" t="s">
        <v>7085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7" t="n">
        <v>46223</v>
      </c>
      <c r="C9424" s="1" t="n">
        <v>11</v>
      </c>
      <c r="D9424" s="1" t="s">
        <v>3845</v>
      </c>
      <c r="E9424" s="1" t="n">
        <v>1671</v>
      </c>
      <c r="F9424" s="1" t="s">
        <v>385</v>
      </c>
      <c r="I9424" s="1" t="n">
        <v>581015</v>
      </c>
      <c r="J9424" s="1" t="n">
        <v>14942</v>
      </c>
      <c r="K9424" s="1" t="n">
        <v>4005900036667</v>
      </c>
      <c r="L9424" s="1" t="s">
        <v>7086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7" t="n">
        <v>46223</v>
      </c>
      <c r="C9425" s="1" t="n">
        <v>11</v>
      </c>
      <c r="D9425" s="1" t="s">
        <v>3845</v>
      </c>
      <c r="E9425" s="1" t="n">
        <v>1671</v>
      </c>
      <c r="F9425" s="1" t="s">
        <v>385</v>
      </c>
      <c r="I9425" s="1" t="n">
        <v>581015</v>
      </c>
      <c r="J9425" s="1" t="n">
        <v>14943</v>
      </c>
      <c r="K9425" s="1" t="n">
        <v>4005900036759</v>
      </c>
      <c r="L9425" s="1" t="s">
        <v>5420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7" t="n">
        <v>46223</v>
      </c>
      <c r="C9426" s="1" t="n">
        <v>11</v>
      </c>
      <c r="D9426" s="1" t="s">
        <v>3845</v>
      </c>
      <c r="E9426" s="1" t="n">
        <v>1671</v>
      </c>
      <c r="F9426" s="1" t="s">
        <v>385</v>
      </c>
      <c r="I9426" s="1" t="n">
        <v>581015</v>
      </c>
      <c r="J9426" s="1" t="n">
        <v>23617</v>
      </c>
      <c r="K9426" s="1" t="n">
        <v>4005900130785</v>
      </c>
      <c r="L9426" s="1" t="s">
        <v>5418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7" t="n">
        <v>46223</v>
      </c>
      <c r="C9427" s="1" t="n">
        <v>11</v>
      </c>
      <c r="D9427" s="1" t="s">
        <v>3845</v>
      </c>
      <c r="E9427" s="1" t="n">
        <v>1671</v>
      </c>
      <c r="F9427" s="1" t="s">
        <v>385</v>
      </c>
      <c r="I9427" s="1" t="n">
        <v>581015</v>
      </c>
      <c r="J9427" s="1" t="n">
        <v>25700</v>
      </c>
      <c r="K9427" s="1" t="n">
        <v>4005900396938</v>
      </c>
      <c r="L9427" s="1" t="s">
        <v>7087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7" t="n">
        <v>46223</v>
      </c>
      <c r="C9428" s="1" t="n">
        <v>11</v>
      </c>
      <c r="D9428" s="1" t="s">
        <v>3845</v>
      </c>
      <c r="E9428" s="1" t="n">
        <v>1671</v>
      </c>
      <c r="F9428" s="1" t="s">
        <v>385</v>
      </c>
      <c r="I9428" s="1" t="n">
        <v>581015</v>
      </c>
      <c r="J9428" s="1" t="n">
        <v>27188</v>
      </c>
      <c r="K9428" s="1" t="n">
        <v>4005900294722</v>
      </c>
      <c r="L9428" s="1" t="s">
        <v>7088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7" t="n">
        <v>46223</v>
      </c>
      <c r="C9429" s="1" t="n">
        <v>11</v>
      </c>
      <c r="D9429" s="1" t="s">
        <v>3845</v>
      </c>
      <c r="E9429" s="1" t="n">
        <v>1671</v>
      </c>
      <c r="F9429" s="1" t="s">
        <v>385</v>
      </c>
      <c r="I9429" s="1" t="n">
        <v>581015</v>
      </c>
      <c r="J9429" s="1" t="n">
        <v>27191</v>
      </c>
      <c r="K9429" s="1" t="n">
        <v>4005900521934</v>
      </c>
      <c r="L9429" s="1" t="s">
        <v>7089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7" t="n">
        <v>46223</v>
      </c>
      <c r="C9430" s="1" t="n">
        <v>11</v>
      </c>
      <c r="D9430" s="1" t="s">
        <v>3845</v>
      </c>
      <c r="E9430" s="1" t="n">
        <v>1671</v>
      </c>
      <c r="F9430" s="1" t="s">
        <v>385</v>
      </c>
      <c r="I9430" s="1" t="n">
        <v>581015</v>
      </c>
      <c r="J9430" s="1" t="n">
        <v>28879</v>
      </c>
      <c r="K9430" s="1" t="n">
        <v>78906617</v>
      </c>
      <c r="L9430" s="1" t="s">
        <v>7090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7" t="n">
        <v>46223</v>
      </c>
      <c r="C9431" s="1" t="n">
        <v>11</v>
      </c>
      <c r="D9431" s="1" t="s">
        <v>3845</v>
      </c>
      <c r="E9431" s="1" t="n">
        <v>1671</v>
      </c>
      <c r="F9431" s="1" t="s">
        <v>385</v>
      </c>
      <c r="I9431" s="1" t="n">
        <v>581015</v>
      </c>
      <c r="J9431" s="1" t="n">
        <v>29713</v>
      </c>
      <c r="K9431" s="1" t="n">
        <v>4005900521910</v>
      </c>
      <c r="L9431" s="1" t="s">
        <v>7091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7" t="n">
        <v>46223</v>
      </c>
      <c r="C9432" s="1" t="n">
        <v>11</v>
      </c>
      <c r="D9432" s="1" t="s">
        <v>3845</v>
      </c>
      <c r="E9432" s="1" t="n">
        <v>1671</v>
      </c>
      <c r="F9432" s="1" t="s">
        <v>385</v>
      </c>
      <c r="I9432" s="1" t="n">
        <v>581015</v>
      </c>
      <c r="J9432" s="1" t="n">
        <v>29715</v>
      </c>
      <c r="K9432" s="1" t="n">
        <v>4005900522016</v>
      </c>
      <c r="L9432" s="1" t="s">
        <v>7092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7" t="n">
        <v>46223</v>
      </c>
      <c r="C9433" s="1" t="n">
        <v>11</v>
      </c>
      <c r="D9433" s="1" t="s">
        <v>3845</v>
      </c>
      <c r="E9433" s="1" t="n">
        <v>1671</v>
      </c>
      <c r="F9433" s="1" t="s">
        <v>385</v>
      </c>
      <c r="I9433" s="1" t="n">
        <v>581015</v>
      </c>
      <c r="J9433" s="1" t="n">
        <v>29798</v>
      </c>
      <c r="K9433" s="1" t="n">
        <v>4005900398598</v>
      </c>
      <c r="L9433" s="1" t="s">
        <v>7093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7" t="n">
        <v>46223</v>
      </c>
      <c r="C9434" s="1" t="n">
        <v>11</v>
      </c>
      <c r="D9434" s="1" t="s">
        <v>3845</v>
      </c>
      <c r="E9434" s="1" t="n">
        <v>1671</v>
      </c>
      <c r="F9434" s="1" t="s">
        <v>385</v>
      </c>
      <c r="I9434" s="1" t="n">
        <v>581015</v>
      </c>
      <c r="J9434" s="1" t="n">
        <v>32252</v>
      </c>
      <c r="K9434" s="1" t="n">
        <v>4005900095268</v>
      </c>
      <c r="L9434" s="1" t="s">
        <v>7094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7" t="n">
        <v>46223</v>
      </c>
      <c r="C9435" s="1" t="n">
        <v>11</v>
      </c>
      <c r="D9435" s="1" t="s">
        <v>3845</v>
      </c>
      <c r="E9435" s="1" t="n">
        <v>1671</v>
      </c>
      <c r="F9435" s="1" t="s">
        <v>385</v>
      </c>
      <c r="I9435" s="1" t="n">
        <v>581015</v>
      </c>
      <c r="J9435" s="1" t="n">
        <v>32253</v>
      </c>
      <c r="K9435" s="1" t="n">
        <v>7890704810516</v>
      </c>
      <c r="L9435" s="1" t="s">
        <v>7095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7" t="n">
        <v>46223</v>
      </c>
      <c r="C9436" s="1" t="n">
        <v>11</v>
      </c>
      <c r="D9436" s="1" t="s">
        <v>3845</v>
      </c>
      <c r="E9436" s="1" t="n">
        <v>1671</v>
      </c>
      <c r="F9436" s="1" t="s">
        <v>385</v>
      </c>
      <c r="I9436" s="1" t="n">
        <v>581015</v>
      </c>
      <c r="J9436" s="1" t="n">
        <v>33313</v>
      </c>
      <c r="K9436" s="1" t="n">
        <v>4005900219626</v>
      </c>
      <c r="L9436" s="1" t="s">
        <v>7096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7" t="n">
        <v>46223</v>
      </c>
      <c r="C9437" s="1" t="n">
        <v>11</v>
      </c>
      <c r="D9437" s="1" t="s">
        <v>3845</v>
      </c>
      <c r="E9437" s="1" t="n">
        <v>1671</v>
      </c>
      <c r="F9437" s="1" t="s">
        <v>385</v>
      </c>
      <c r="I9437" s="1" t="n">
        <v>581015</v>
      </c>
      <c r="J9437" s="1" t="n">
        <v>35095</v>
      </c>
      <c r="K9437" s="1" t="n">
        <v>7890704808131</v>
      </c>
      <c r="L9437" s="1" t="s">
        <v>7097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7" t="n">
        <v>46223</v>
      </c>
      <c r="C9438" s="1" t="n">
        <v>11</v>
      </c>
      <c r="D9438" s="1" t="s">
        <v>3845</v>
      </c>
      <c r="E9438" s="1" t="n">
        <v>1671</v>
      </c>
      <c r="F9438" s="1" t="s">
        <v>385</v>
      </c>
      <c r="I9438" s="1" t="n">
        <v>581015</v>
      </c>
      <c r="J9438" s="1" t="n">
        <v>36611</v>
      </c>
      <c r="K9438" s="1" t="n">
        <v>42360414</v>
      </c>
      <c r="L9438" s="1" t="s">
        <v>7098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7" t="n">
        <v>46223</v>
      </c>
      <c r="C9439" s="1" t="n">
        <v>11</v>
      </c>
      <c r="D9439" s="1" t="s">
        <v>3845</v>
      </c>
      <c r="E9439" s="1" t="n">
        <v>1671</v>
      </c>
      <c r="F9439" s="1" t="s">
        <v>385</v>
      </c>
      <c r="I9439" s="1" t="n">
        <v>581015</v>
      </c>
      <c r="J9439" s="1" t="n">
        <v>38966</v>
      </c>
      <c r="K9439" s="1" t="n">
        <v>4005900807861</v>
      </c>
      <c r="L9439" s="1" t="s">
        <v>7099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7" t="n">
        <v>46223</v>
      </c>
      <c r="C9440" s="1" t="n">
        <v>11</v>
      </c>
      <c r="D9440" s="1" t="s">
        <v>3845</v>
      </c>
      <c r="E9440" s="1" t="n">
        <v>1671</v>
      </c>
      <c r="F9440" s="1" t="s">
        <v>385</v>
      </c>
      <c r="I9440" s="1" t="n">
        <v>581015</v>
      </c>
      <c r="J9440" s="1" t="n">
        <v>40533</v>
      </c>
      <c r="K9440" s="1" t="n">
        <v>4005900527073</v>
      </c>
      <c r="L9440" s="1" t="s">
        <v>7100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7" t="n">
        <v>46223</v>
      </c>
      <c r="C9441" s="1" t="n">
        <v>11</v>
      </c>
      <c r="D9441" s="1" t="s">
        <v>3845</v>
      </c>
      <c r="E9441" s="1" t="n">
        <v>1671</v>
      </c>
      <c r="F9441" s="1" t="s">
        <v>385</v>
      </c>
      <c r="I9441" s="1" t="n">
        <v>581015</v>
      </c>
      <c r="J9441" s="1" t="n">
        <v>44410</v>
      </c>
      <c r="K9441" s="1" t="n">
        <v>4005900807854</v>
      </c>
      <c r="L9441" s="1" t="s">
        <v>7101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7" t="n">
        <v>46223</v>
      </c>
      <c r="C9442" s="1" t="n">
        <v>11</v>
      </c>
      <c r="D9442" s="1" t="s">
        <v>3845</v>
      </c>
      <c r="E9442" s="1" t="n">
        <v>1671</v>
      </c>
      <c r="F9442" s="1" t="s">
        <v>385</v>
      </c>
      <c r="I9442" s="1" t="n">
        <v>581015</v>
      </c>
      <c r="J9442" s="1" t="n">
        <v>81784</v>
      </c>
      <c r="K9442" s="1" t="n">
        <v>42495727</v>
      </c>
      <c r="L9442" s="1" t="s">
        <v>7102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7" t="n">
        <v>46223</v>
      </c>
      <c r="C9443" s="1" t="n">
        <v>11</v>
      </c>
      <c r="D9443" s="1" t="s">
        <v>3845</v>
      </c>
      <c r="E9443" s="1" t="n">
        <v>1671</v>
      </c>
      <c r="F9443" s="1" t="s">
        <v>385</v>
      </c>
      <c r="I9443" s="1" t="n">
        <v>581015</v>
      </c>
      <c r="J9443" s="1" t="n">
        <v>81797</v>
      </c>
      <c r="K9443" s="1" t="n">
        <v>4006000178899</v>
      </c>
      <c r="L9443" s="1" t="s">
        <v>7103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7" t="n">
        <v>46223</v>
      </c>
      <c r="C9444" s="1" t="n">
        <v>11</v>
      </c>
      <c r="D9444" s="1" t="s">
        <v>3845</v>
      </c>
      <c r="E9444" s="1" t="n">
        <v>1718</v>
      </c>
      <c r="F9444" s="1" t="s">
        <v>159</v>
      </c>
      <c r="I9444" s="1" t="n">
        <v>682525</v>
      </c>
      <c r="J9444" s="1" t="n">
        <v>21274</v>
      </c>
      <c r="K9444" s="1" t="n">
        <v>7622300830083</v>
      </c>
      <c r="L9444" s="1" t="s">
        <v>5588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7" t="n">
        <v>46223</v>
      </c>
      <c r="C9445" s="1" t="n">
        <v>11</v>
      </c>
      <c r="D9445" s="1" t="s">
        <v>3845</v>
      </c>
      <c r="E9445" s="1" t="n">
        <v>1718</v>
      </c>
      <c r="F9445" s="1" t="s">
        <v>159</v>
      </c>
      <c r="I9445" s="1" t="n">
        <v>682525</v>
      </c>
      <c r="J9445" s="1" t="n">
        <v>21275</v>
      </c>
      <c r="K9445" s="1" t="n">
        <v>7622300830151</v>
      </c>
      <c r="L9445" s="1" t="s">
        <v>5589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7" t="n">
        <v>46223</v>
      </c>
      <c r="C9446" s="1" t="n">
        <v>11</v>
      </c>
      <c r="D9446" s="1" t="s">
        <v>3845</v>
      </c>
      <c r="E9446" s="1" t="n">
        <v>1718</v>
      </c>
      <c r="F9446" s="1" t="s">
        <v>159</v>
      </c>
      <c r="I9446" s="1" t="n">
        <v>682525</v>
      </c>
      <c r="J9446" s="1" t="n">
        <v>22427</v>
      </c>
      <c r="K9446" s="1" t="n">
        <v>7622300873455</v>
      </c>
      <c r="L9446" s="1" t="s">
        <v>7104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7" t="n">
        <v>46223</v>
      </c>
      <c r="C9447" s="1" t="n">
        <v>11</v>
      </c>
      <c r="D9447" s="1" t="s">
        <v>3845</v>
      </c>
      <c r="E9447" s="1" t="n">
        <v>1718</v>
      </c>
      <c r="F9447" s="1" t="s">
        <v>159</v>
      </c>
      <c r="I9447" s="1" t="n">
        <v>682525</v>
      </c>
      <c r="J9447" s="1" t="n">
        <v>22869</v>
      </c>
      <c r="K9447" s="1" t="n">
        <v>7622300873554</v>
      </c>
      <c r="L9447" s="1" t="s">
        <v>5590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7" t="n">
        <v>46223</v>
      </c>
      <c r="C9448" s="1" t="n">
        <v>11</v>
      </c>
      <c r="D9448" s="1" t="s">
        <v>3845</v>
      </c>
      <c r="E9448" s="1" t="n">
        <v>1718</v>
      </c>
      <c r="F9448" s="1" t="s">
        <v>159</v>
      </c>
      <c r="I9448" s="1" t="n">
        <v>682525</v>
      </c>
      <c r="J9448" s="1" t="n">
        <v>24049</v>
      </c>
      <c r="K9448" s="1" t="n">
        <v>7622300990701</v>
      </c>
      <c r="L9448" s="1" t="s">
        <v>5592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7" t="n">
        <v>46223</v>
      </c>
      <c r="C9449" s="1" t="n">
        <v>11</v>
      </c>
      <c r="D9449" s="1" t="s">
        <v>3845</v>
      </c>
      <c r="E9449" s="1" t="n">
        <v>1718</v>
      </c>
      <c r="F9449" s="1" t="s">
        <v>159</v>
      </c>
      <c r="I9449" s="1" t="n">
        <v>682525</v>
      </c>
      <c r="J9449" s="1" t="n">
        <v>24066</v>
      </c>
      <c r="K9449" s="1" t="n">
        <v>7622300989408</v>
      </c>
      <c r="L9449" s="1" t="s">
        <v>5593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7" t="n">
        <v>46223</v>
      </c>
      <c r="C9450" s="1" t="n">
        <v>11</v>
      </c>
      <c r="D9450" s="1" t="s">
        <v>3845</v>
      </c>
      <c r="E9450" s="1" t="n">
        <v>1718</v>
      </c>
      <c r="F9450" s="1" t="s">
        <v>159</v>
      </c>
      <c r="I9450" s="1" t="n">
        <v>682525</v>
      </c>
      <c r="J9450" s="1" t="n">
        <v>25460</v>
      </c>
      <c r="K9450" s="1" t="n">
        <v>7622210661609</v>
      </c>
      <c r="L9450" s="1" t="s">
        <v>7105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7" t="n">
        <v>46223</v>
      </c>
      <c r="C9451" s="1" t="n">
        <v>11</v>
      </c>
      <c r="D9451" s="1" t="s">
        <v>3845</v>
      </c>
      <c r="E9451" s="1" t="n">
        <v>1718</v>
      </c>
      <c r="F9451" s="1" t="s">
        <v>159</v>
      </c>
      <c r="I9451" s="1" t="n">
        <v>682525</v>
      </c>
      <c r="J9451" s="1" t="n">
        <v>26009</v>
      </c>
      <c r="K9451" s="1" t="n">
        <v>7622210661661</v>
      </c>
      <c r="L9451" s="1" t="s">
        <v>5596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7" t="n">
        <v>46223</v>
      </c>
      <c r="C9452" s="1" t="n">
        <v>11</v>
      </c>
      <c r="D9452" s="1" t="s">
        <v>3845</v>
      </c>
      <c r="E9452" s="1" t="n">
        <v>1718</v>
      </c>
      <c r="F9452" s="1" t="s">
        <v>159</v>
      </c>
      <c r="I9452" s="1" t="n">
        <v>682525</v>
      </c>
      <c r="J9452" s="1" t="n">
        <v>39155</v>
      </c>
      <c r="K9452" s="1" t="n">
        <v>7622210933454</v>
      </c>
      <c r="L9452" s="1" t="s">
        <v>5600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7" t="n">
        <v>46223</v>
      </c>
      <c r="C9453" s="1" t="n">
        <v>11</v>
      </c>
      <c r="D9453" s="1" t="s">
        <v>3845</v>
      </c>
      <c r="E9453" s="1" t="n">
        <v>1637</v>
      </c>
      <c r="F9453" s="1" t="s">
        <v>68</v>
      </c>
      <c r="I9453" s="1" t="n">
        <v>1906316</v>
      </c>
      <c r="J9453" s="1" t="n">
        <v>102592</v>
      </c>
      <c r="K9453" s="1" t="n">
        <v>7891030003467</v>
      </c>
      <c r="L9453" s="1" t="s">
        <v>4349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7" t="n">
        <v>46223</v>
      </c>
      <c r="C9454" s="1" t="n">
        <v>11</v>
      </c>
      <c r="D9454" s="1" t="s">
        <v>3845</v>
      </c>
      <c r="E9454" s="1" t="n">
        <v>1637</v>
      </c>
      <c r="F9454" s="1" t="s">
        <v>68</v>
      </c>
      <c r="I9454" s="1" t="n">
        <v>1906316</v>
      </c>
      <c r="J9454" s="1" t="n">
        <v>59964</v>
      </c>
      <c r="K9454" s="1" t="n">
        <v>7898230897667</v>
      </c>
      <c r="L9454" s="1" t="s">
        <v>7106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7" t="n">
        <v>46223</v>
      </c>
      <c r="C9455" s="1" t="n">
        <v>11</v>
      </c>
      <c r="D9455" s="1" t="s">
        <v>3845</v>
      </c>
      <c r="E9455" s="1" t="n">
        <v>1637</v>
      </c>
      <c r="F9455" s="1" t="s">
        <v>68</v>
      </c>
      <c r="I9455" s="1" t="n">
        <v>1906317</v>
      </c>
      <c r="J9455" s="1" t="n">
        <v>27534</v>
      </c>
      <c r="K9455" s="1" t="n">
        <v>7898959504068</v>
      </c>
      <c r="L9455" s="1" t="s">
        <v>7107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7" t="n">
        <v>46223</v>
      </c>
      <c r="C9456" s="1" t="n">
        <v>11</v>
      </c>
      <c r="D9456" s="1" t="s">
        <v>3845</v>
      </c>
      <c r="E9456" s="1" t="n">
        <v>1637</v>
      </c>
      <c r="F9456" s="1" t="s">
        <v>68</v>
      </c>
      <c r="I9456" s="1" t="n">
        <v>1906317</v>
      </c>
      <c r="J9456" s="1" t="n">
        <v>57051</v>
      </c>
      <c r="K9456" s="1" t="n">
        <v>7896593403488</v>
      </c>
      <c r="L9456" s="1" t="s">
        <v>5175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7" t="n">
        <v>46223</v>
      </c>
      <c r="C9457" s="1" t="n">
        <v>22</v>
      </c>
      <c r="D9457" s="1" t="s">
        <v>3850</v>
      </c>
      <c r="E9457" s="1" t="n">
        <v>33</v>
      </c>
      <c r="F9457" s="1" t="s">
        <v>93</v>
      </c>
      <c r="I9457" s="1" t="n">
        <v>5323</v>
      </c>
      <c r="J9457" s="1" t="n">
        <v>100000</v>
      </c>
      <c r="K9457" s="1" t="n">
        <v>1</v>
      </c>
      <c r="L9457" s="1" t="s">
        <v>3851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7" t="n">
        <v>46223</v>
      </c>
      <c r="C9458" s="1" t="n">
        <v>22</v>
      </c>
      <c r="D9458" s="1" t="s">
        <v>3850</v>
      </c>
      <c r="E9458" s="1" t="n">
        <v>33</v>
      </c>
      <c r="F9458" s="1" t="s">
        <v>93</v>
      </c>
      <c r="I9458" s="1" t="n">
        <v>5323</v>
      </c>
      <c r="J9458" s="1" t="n">
        <v>100006</v>
      </c>
      <c r="K9458" s="1" t="n">
        <v>7</v>
      </c>
      <c r="L9458" s="1" t="s">
        <v>3853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7" t="n">
        <v>46223</v>
      </c>
      <c r="C9459" s="1" t="n">
        <v>22</v>
      </c>
      <c r="D9459" s="1" t="s">
        <v>3850</v>
      </c>
      <c r="E9459" s="1" t="n">
        <v>33</v>
      </c>
      <c r="F9459" s="1" t="s">
        <v>93</v>
      </c>
      <c r="I9459" s="1" t="n">
        <v>5323</v>
      </c>
      <c r="J9459" s="1" t="n">
        <v>100007</v>
      </c>
      <c r="K9459" s="1" t="n">
        <v>8</v>
      </c>
      <c r="L9459" s="1" t="s">
        <v>3854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7" t="n">
        <v>46223</v>
      </c>
      <c r="C9460" s="1" t="n">
        <v>22</v>
      </c>
      <c r="D9460" s="1" t="s">
        <v>3850</v>
      </c>
      <c r="E9460" s="1" t="n">
        <v>33</v>
      </c>
      <c r="F9460" s="1" t="s">
        <v>93</v>
      </c>
      <c r="I9460" s="1" t="n">
        <v>5323</v>
      </c>
      <c r="J9460" s="1" t="n">
        <v>100008</v>
      </c>
      <c r="K9460" s="1" t="n">
        <v>9</v>
      </c>
      <c r="L9460" s="1" t="s">
        <v>3855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7" t="n">
        <v>46223</v>
      </c>
      <c r="C9461" s="1" t="n">
        <v>22</v>
      </c>
      <c r="D9461" s="1" t="s">
        <v>3850</v>
      </c>
      <c r="E9461" s="1" t="n">
        <v>33</v>
      </c>
      <c r="F9461" s="1" t="s">
        <v>93</v>
      </c>
      <c r="I9461" s="1" t="n">
        <v>5323</v>
      </c>
      <c r="J9461" s="1" t="n">
        <v>100011</v>
      </c>
      <c r="K9461" s="1" t="n">
        <v>12</v>
      </c>
      <c r="L9461" s="1" t="s">
        <v>3856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7" t="n">
        <v>46223</v>
      </c>
      <c r="C9462" s="1" t="n">
        <v>22</v>
      </c>
      <c r="D9462" s="1" t="s">
        <v>3850</v>
      </c>
      <c r="E9462" s="1" t="n">
        <v>33</v>
      </c>
      <c r="F9462" s="1" t="s">
        <v>93</v>
      </c>
      <c r="I9462" s="1" t="n">
        <v>5323</v>
      </c>
      <c r="J9462" s="1" t="n">
        <v>100012</v>
      </c>
      <c r="K9462" s="1" t="n">
        <v>13</v>
      </c>
      <c r="L9462" s="1" t="s">
        <v>3857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7" t="n">
        <v>46223</v>
      </c>
      <c r="C9463" s="1" t="n">
        <v>22</v>
      </c>
      <c r="D9463" s="1" t="s">
        <v>3850</v>
      </c>
      <c r="E9463" s="1" t="n">
        <v>33</v>
      </c>
      <c r="F9463" s="1" t="s">
        <v>93</v>
      </c>
      <c r="I9463" s="1" t="n">
        <v>5323</v>
      </c>
      <c r="J9463" s="1" t="n">
        <v>100013</v>
      </c>
      <c r="K9463" s="1" t="n">
        <v>14</v>
      </c>
      <c r="L9463" s="1" t="s">
        <v>3858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7" t="n">
        <v>46223</v>
      </c>
      <c r="C9464" s="1" t="n">
        <v>22</v>
      </c>
      <c r="D9464" s="1" t="s">
        <v>3850</v>
      </c>
      <c r="E9464" s="1" t="n">
        <v>33</v>
      </c>
      <c r="F9464" s="1" t="s">
        <v>93</v>
      </c>
      <c r="I9464" s="1" t="n">
        <v>5323</v>
      </c>
      <c r="J9464" s="1" t="n">
        <v>100014</v>
      </c>
      <c r="K9464" s="1" t="n">
        <v>15</v>
      </c>
      <c r="L9464" s="1" t="s">
        <v>3859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7" t="n">
        <v>46223</v>
      </c>
      <c r="C9465" s="1" t="n">
        <v>22</v>
      </c>
      <c r="D9465" s="1" t="s">
        <v>3850</v>
      </c>
      <c r="E9465" s="1" t="n">
        <v>33</v>
      </c>
      <c r="F9465" s="1" t="s">
        <v>93</v>
      </c>
      <c r="I9465" s="1" t="n">
        <v>5323</v>
      </c>
      <c r="J9465" s="1" t="n">
        <v>100015</v>
      </c>
      <c r="K9465" s="1" t="n">
        <v>16</v>
      </c>
      <c r="L9465" s="1" t="s">
        <v>3860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7" t="n">
        <v>46223</v>
      </c>
      <c r="C9466" s="1" t="n">
        <v>22</v>
      </c>
      <c r="D9466" s="1" t="s">
        <v>3850</v>
      </c>
      <c r="E9466" s="1" t="n">
        <v>33</v>
      </c>
      <c r="F9466" s="1" t="s">
        <v>93</v>
      </c>
      <c r="I9466" s="1" t="n">
        <v>5323</v>
      </c>
      <c r="J9466" s="1" t="n">
        <v>100016</v>
      </c>
      <c r="K9466" s="1" t="n">
        <v>17</v>
      </c>
      <c r="L9466" s="1" t="s">
        <v>3861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7" t="n">
        <v>46223</v>
      </c>
      <c r="C9467" s="1" t="n">
        <v>22</v>
      </c>
      <c r="D9467" s="1" t="s">
        <v>3850</v>
      </c>
      <c r="E9467" s="1" t="n">
        <v>33</v>
      </c>
      <c r="F9467" s="1" t="s">
        <v>93</v>
      </c>
      <c r="I9467" s="1" t="n">
        <v>5323</v>
      </c>
      <c r="J9467" s="1" t="n">
        <v>100017</v>
      </c>
      <c r="K9467" s="1" t="n">
        <v>18</v>
      </c>
      <c r="L9467" s="1" t="s">
        <v>3862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7" t="n">
        <v>46223</v>
      </c>
      <c r="C9468" s="1" t="n">
        <v>22</v>
      </c>
      <c r="D9468" s="1" t="s">
        <v>3850</v>
      </c>
      <c r="E9468" s="1" t="n">
        <v>33</v>
      </c>
      <c r="F9468" s="1" t="s">
        <v>93</v>
      </c>
      <c r="I9468" s="1" t="n">
        <v>5323</v>
      </c>
      <c r="J9468" s="1" t="n">
        <v>100019</v>
      </c>
      <c r="K9468" s="1" t="n">
        <v>20</v>
      </c>
      <c r="L9468" s="1" t="s">
        <v>3863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7" t="n">
        <v>46223</v>
      </c>
      <c r="C9469" s="1" t="n">
        <v>22</v>
      </c>
      <c r="D9469" s="1" t="s">
        <v>3850</v>
      </c>
      <c r="E9469" s="1" t="n">
        <v>33</v>
      </c>
      <c r="F9469" s="1" t="s">
        <v>93</v>
      </c>
      <c r="I9469" s="1" t="n">
        <v>5323</v>
      </c>
      <c r="J9469" s="1" t="n">
        <v>100020</v>
      </c>
      <c r="K9469" s="1" t="n">
        <v>21</v>
      </c>
      <c r="L9469" s="1" t="s">
        <v>3864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7" t="n">
        <v>46223</v>
      </c>
      <c r="C9470" s="1" t="n">
        <v>22</v>
      </c>
      <c r="D9470" s="1" t="s">
        <v>3850</v>
      </c>
      <c r="E9470" s="1" t="n">
        <v>33</v>
      </c>
      <c r="F9470" s="1" t="s">
        <v>93</v>
      </c>
      <c r="I9470" s="1" t="n">
        <v>5323</v>
      </c>
      <c r="J9470" s="1" t="n">
        <v>100053</v>
      </c>
      <c r="K9470" s="1" t="n">
        <v>54</v>
      </c>
      <c r="L9470" s="1" t="s">
        <v>3866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7" t="n">
        <v>46223</v>
      </c>
      <c r="C9471" s="1" t="n">
        <v>22</v>
      </c>
      <c r="D9471" s="1" t="s">
        <v>3850</v>
      </c>
      <c r="E9471" s="1" t="n">
        <v>33</v>
      </c>
      <c r="F9471" s="1" t="s">
        <v>93</v>
      </c>
      <c r="I9471" s="1" t="n">
        <v>5323</v>
      </c>
      <c r="J9471" s="1" t="n">
        <v>100638</v>
      </c>
      <c r="K9471" s="1" t="n">
        <v>508</v>
      </c>
      <c r="L9471" s="1" t="s">
        <v>3867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7" t="n">
        <v>46223</v>
      </c>
      <c r="C9472" s="1" t="n">
        <v>22</v>
      </c>
      <c r="D9472" s="1" t="s">
        <v>3850</v>
      </c>
      <c r="E9472" s="1" t="n">
        <v>33</v>
      </c>
      <c r="F9472" s="1" t="s">
        <v>93</v>
      </c>
      <c r="I9472" s="1" t="n">
        <v>5323</v>
      </c>
      <c r="J9472" s="1" t="n">
        <v>100520</v>
      </c>
      <c r="K9472" s="1" t="n">
        <v>507</v>
      </c>
      <c r="L9472" s="1" t="s">
        <v>3868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7" t="n">
        <v>46223</v>
      </c>
      <c r="C9473" s="1" t="n">
        <v>22</v>
      </c>
      <c r="D9473" s="1" t="s">
        <v>3850</v>
      </c>
      <c r="E9473" s="1" t="n">
        <v>33</v>
      </c>
      <c r="F9473" s="1" t="s">
        <v>93</v>
      </c>
      <c r="I9473" s="1" t="n">
        <v>5323</v>
      </c>
      <c r="J9473" s="1" t="n">
        <v>100319</v>
      </c>
      <c r="K9473" s="1" t="n">
        <v>73453</v>
      </c>
      <c r="L9473" s="1" t="s">
        <v>3869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7" t="n">
        <v>46223</v>
      </c>
      <c r="C9474" s="1" t="n">
        <v>22</v>
      </c>
      <c r="D9474" s="1" t="s">
        <v>3850</v>
      </c>
      <c r="E9474" s="1" t="n">
        <v>33</v>
      </c>
      <c r="F9474" s="1" t="s">
        <v>93</v>
      </c>
      <c r="I9474" s="1" t="n">
        <v>5323</v>
      </c>
      <c r="J9474" s="1" t="n">
        <v>110455</v>
      </c>
      <c r="K9474" s="1" t="n">
        <v>53212</v>
      </c>
      <c r="L9474" s="1" t="s">
        <v>3870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7" t="n">
        <v>46223</v>
      </c>
      <c r="C9475" s="1" t="n">
        <v>22</v>
      </c>
      <c r="D9475" s="1" t="s">
        <v>3850</v>
      </c>
      <c r="E9475" s="1" t="n">
        <v>33</v>
      </c>
      <c r="F9475" s="1" t="s">
        <v>93</v>
      </c>
      <c r="I9475" s="1" t="n">
        <v>5323</v>
      </c>
      <c r="J9475" s="1" t="n">
        <v>78982</v>
      </c>
      <c r="K9475" s="1" t="n">
        <v>383</v>
      </c>
      <c r="L9475" s="1" t="s">
        <v>4202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7" t="n">
        <v>46223</v>
      </c>
      <c r="C9476" s="1" t="n">
        <v>22</v>
      </c>
      <c r="D9476" s="1" t="s">
        <v>3850</v>
      </c>
      <c r="E9476" s="1" t="n">
        <v>33</v>
      </c>
      <c r="F9476" s="1" t="s">
        <v>93</v>
      </c>
      <c r="I9476" s="1" t="n">
        <v>5325</v>
      </c>
      <c r="J9476" s="1" t="n">
        <v>100000</v>
      </c>
      <c r="K9476" s="1" t="n">
        <v>1</v>
      </c>
      <c r="L9476" s="1" t="s">
        <v>3851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7" t="n">
        <v>46223</v>
      </c>
      <c r="C9477" s="1" t="n">
        <v>22</v>
      </c>
      <c r="D9477" s="1" t="s">
        <v>3850</v>
      </c>
      <c r="E9477" s="1" t="n">
        <v>33</v>
      </c>
      <c r="F9477" s="1" t="s">
        <v>93</v>
      </c>
      <c r="I9477" s="1" t="n">
        <v>5325</v>
      </c>
      <c r="J9477" s="1" t="n">
        <v>100001</v>
      </c>
      <c r="K9477" s="1" t="n">
        <v>2</v>
      </c>
      <c r="L9477" s="1" t="s">
        <v>4138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7" t="n">
        <v>46223</v>
      </c>
      <c r="C9478" s="1" t="n">
        <v>22</v>
      </c>
      <c r="D9478" s="1" t="s">
        <v>3850</v>
      </c>
      <c r="E9478" s="1" t="n">
        <v>33</v>
      </c>
      <c r="F9478" s="1" t="s">
        <v>93</v>
      </c>
      <c r="I9478" s="1" t="n">
        <v>5325</v>
      </c>
      <c r="J9478" s="1" t="n">
        <v>100002</v>
      </c>
      <c r="K9478" s="1" t="n">
        <v>3</v>
      </c>
      <c r="L9478" s="1" t="s">
        <v>3872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7" t="n">
        <v>46223</v>
      </c>
      <c r="C9479" s="1" t="n">
        <v>22</v>
      </c>
      <c r="D9479" s="1" t="s">
        <v>3850</v>
      </c>
      <c r="E9479" s="1" t="n">
        <v>33</v>
      </c>
      <c r="F9479" s="1" t="s">
        <v>93</v>
      </c>
      <c r="I9479" s="1" t="n">
        <v>5325</v>
      </c>
      <c r="J9479" s="1" t="n">
        <v>100003</v>
      </c>
      <c r="K9479" s="1" t="n">
        <v>4</v>
      </c>
      <c r="L9479" s="1" t="s">
        <v>3873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7" t="n">
        <v>46223</v>
      </c>
      <c r="C9480" s="1" t="n">
        <v>22</v>
      </c>
      <c r="D9480" s="1" t="s">
        <v>3850</v>
      </c>
      <c r="E9480" s="1" t="n">
        <v>33</v>
      </c>
      <c r="F9480" s="1" t="s">
        <v>93</v>
      </c>
      <c r="I9480" s="1" t="n">
        <v>5325</v>
      </c>
      <c r="J9480" s="1" t="n">
        <v>100004</v>
      </c>
      <c r="K9480" s="1" t="n">
        <v>5</v>
      </c>
      <c r="L9480" s="1" t="s">
        <v>3852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7" t="n">
        <v>46223</v>
      </c>
      <c r="C9481" s="1" t="n">
        <v>22</v>
      </c>
      <c r="D9481" s="1" t="s">
        <v>3850</v>
      </c>
      <c r="E9481" s="1" t="n">
        <v>33</v>
      </c>
      <c r="F9481" s="1" t="s">
        <v>93</v>
      </c>
      <c r="I9481" s="1" t="n">
        <v>5325</v>
      </c>
      <c r="J9481" s="1" t="n">
        <v>100520</v>
      </c>
      <c r="K9481" s="1" t="n">
        <v>507</v>
      </c>
      <c r="L9481" s="1" t="s">
        <v>3868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7" t="n">
        <v>46223</v>
      </c>
      <c r="C9482" s="1" t="n">
        <v>22</v>
      </c>
      <c r="D9482" s="1" t="s">
        <v>3850</v>
      </c>
      <c r="E9482" s="1" t="n">
        <v>33</v>
      </c>
      <c r="F9482" s="1" t="s">
        <v>93</v>
      </c>
      <c r="I9482" s="1" t="n">
        <v>5325</v>
      </c>
      <c r="J9482" s="1" t="n">
        <v>110455</v>
      </c>
      <c r="K9482" s="1" t="n">
        <v>53212</v>
      </c>
      <c r="L9482" s="1" t="s">
        <v>3870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7" t="n">
        <v>46223</v>
      </c>
      <c r="C9483" s="1" t="n">
        <v>22</v>
      </c>
      <c r="D9483" s="1" t="s">
        <v>3850</v>
      </c>
      <c r="E9483" s="1" t="n">
        <v>33</v>
      </c>
      <c r="F9483" s="1" t="s">
        <v>93</v>
      </c>
      <c r="I9483" s="1" t="n">
        <v>5327</v>
      </c>
      <c r="J9483" s="1" t="n">
        <v>100000</v>
      </c>
      <c r="K9483" s="1" t="n">
        <v>1</v>
      </c>
      <c r="L9483" s="1" t="s">
        <v>3851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7" t="n">
        <v>46223</v>
      </c>
      <c r="C9484" s="1" t="n">
        <v>22</v>
      </c>
      <c r="D9484" s="1" t="s">
        <v>3850</v>
      </c>
      <c r="E9484" s="1" t="n">
        <v>33</v>
      </c>
      <c r="F9484" s="1" t="s">
        <v>93</v>
      </c>
      <c r="I9484" s="1" t="n">
        <v>5327</v>
      </c>
      <c r="J9484" s="1" t="n">
        <v>100001</v>
      </c>
      <c r="K9484" s="1" t="n">
        <v>2</v>
      </c>
      <c r="L9484" s="1" t="s">
        <v>4138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7" t="n">
        <v>46223</v>
      </c>
      <c r="C9485" s="1" t="n">
        <v>22</v>
      </c>
      <c r="D9485" s="1" t="s">
        <v>3850</v>
      </c>
      <c r="E9485" s="1" t="n">
        <v>33</v>
      </c>
      <c r="F9485" s="1" t="s">
        <v>93</v>
      </c>
      <c r="I9485" s="1" t="n">
        <v>5327</v>
      </c>
      <c r="J9485" s="1" t="n">
        <v>100002</v>
      </c>
      <c r="K9485" s="1" t="n">
        <v>3</v>
      </c>
      <c r="L9485" s="1" t="s">
        <v>3872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7" t="n">
        <v>46223</v>
      </c>
      <c r="C9486" s="1" t="n">
        <v>22</v>
      </c>
      <c r="D9486" s="1" t="s">
        <v>3850</v>
      </c>
      <c r="E9486" s="1" t="n">
        <v>33</v>
      </c>
      <c r="F9486" s="1" t="s">
        <v>93</v>
      </c>
      <c r="I9486" s="1" t="n">
        <v>5327</v>
      </c>
      <c r="J9486" s="1" t="n">
        <v>100003</v>
      </c>
      <c r="K9486" s="1" t="n">
        <v>4</v>
      </c>
      <c r="L9486" s="1" t="s">
        <v>3873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7" t="n">
        <v>46223</v>
      </c>
      <c r="C9487" s="1" t="n">
        <v>22</v>
      </c>
      <c r="D9487" s="1" t="s">
        <v>3850</v>
      </c>
      <c r="E9487" s="1" t="n">
        <v>33</v>
      </c>
      <c r="F9487" s="1" t="s">
        <v>93</v>
      </c>
      <c r="I9487" s="1" t="n">
        <v>5327</v>
      </c>
      <c r="J9487" s="1" t="n">
        <v>100004</v>
      </c>
      <c r="K9487" s="1" t="n">
        <v>5</v>
      </c>
      <c r="L9487" s="1" t="s">
        <v>3852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7" t="n">
        <v>46223</v>
      </c>
      <c r="C9488" s="1" t="n">
        <v>22</v>
      </c>
      <c r="D9488" s="1" t="s">
        <v>3850</v>
      </c>
      <c r="E9488" s="1" t="n">
        <v>33</v>
      </c>
      <c r="F9488" s="1" t="s">
        <v>93</v>
      </c>
      <c r="I9488" s="1" t="n">
        <v>5327</v>
      </c>
      <c r="J9488" s="1" t="n">
        <v>100520</v>
      </c>
      <c r="K9488" s="1" t="n">
        <v>507</v>
      </c>
      <c r="L9488" s="1" t="s">
        <v>3868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7" t="n">
        <v>46223</v>
      </c>
      <c r="C9489" s="1" t="n">
        <v>22</v>
      </c>
      <c r="D9489" s="1" t="s">
        <v>3850</v>
      </c>
      <c r="E9489" s="1" t="n">
        <v>33</v>
      </c>
      <c r="F9489" s="1" t="s">
        <v>93</v>
      </c>
      <c r="I9489" s="1" t="n">
        <v>5327</v>
      </c>
      <c r="J9489" s="1" t="n">
        <v>110455</v>
      </c>
      <c r="K9489" s="1" t="n">
        <v>53212</v>
      </c>
      <c r="L9489" s="1" t="s">
        <v>3870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7" t="n">
        <v>46223</v>
      </c>
      <c r="C9490" s="1" t="n">
        <v>100</v>
      </c>
      <c r="D9490" s="1" t="s">
        <v>3877</v>
      </c>
      <c r="E9490" s="1" t="n">
        <v>33</v>
      </c>
      <c r="F9490" s="1" t="s">
        <v>93</v>
      </c>
      <c r="I9490" s="1" t="n">
        <v>1425047</v>
      </c>
      <c r="J9490" s="1" t="n">
        <v>100000</v>
      </c>
      <c r="K9490" s="1" t="n">
        <v>1</v>
      </c>
      <c r="L9490" s="1" t="s">
        <v>3851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7" t="n">
        <v>46223</v>
      </c>
      <c r="C9491" s="1" t="n">
        <v>100</v>
      </c>
      <c r="D9491" s="1" t="s">
        <v>3877</v>
      </c>
      <c r="E9491" s="1" t="n">
        <v>33</v>
      </c>
      <c r="F9491" s="1" t="s">
        <v>93</v>
      </c>
      <c r="I9491" s="1" t="n">
        <v>1425047</v>
      </c>
      <c r="J9491" s="1" t="n">
        <v>100006</v>
      </c>
      <c r="K9491" s="1" t="n">
        <v>7</v>
      </c>
      <c r="L9491" s="1" t="s">
        <v>3853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7" t="n">
        <v>46223</v>
      </c>
      <c r="C9492" s="1" t="n">
        <v>100</v>
      </c>
      <c r="D9492" s="1" t="s">
        <v>3877</v>
      </c>
      <c r="E9492" s="1" t="n">
        <v>33</v>
      </c>
      <c r="F9492" s="1" t="s">
        <v>93</v>
      </c>
      <c r="I9492" s="1" t="n">
        <v>1425047</v>
      </c>
      <c r="J9492" s="1" t="n">
        <v>100007</v>
      </c>
      <c r="K9492" s="1" t="n">
        <v>8</v>
      </c>
      <c r="L9492" s="1" t="s">
        <v>3854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7" t="n">
        <v>46223</v>
      </c>
      <c r="C9493" s="1" t="n">
        <v>100</v>
      </c>
      <c r="D9493" s="1" t="s">
        <v>3877</v>
      </c>
      <c r="E9493" s="1" t="n">
        <v>33</v>
      </c>
      <c r="F9493" s="1" t="s">
        <v>93</v>
      </c>
      <c r="I9493" s="1" t="n">
        <v>1425047</v>
      </c>
      <c r="J9493" s="1" t="n">
        <v>100008</v>
      </c>
      <c r="K9493" s="1" t="n">
        <v>9</v>
      </c>
      <c r="L9493" s="1" t="s">
        <v>3855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7" t="n">
        <v>46223</v>
      </c>
      <c r="C9494" s="1" t="n">
        <v>100</v>
      </c>
      <c r="D9494" s="1" t="s">
        <v>3877</v>
      </c>
      <c r="E9494" s="1" t="n">
        <v>33</v>
      </c>
      <c r="F9494" s="1" t="s">
        <v>93</v>
      </c>
      <c r="I9494" s="1" t="n">
        <v>1425047</v>
      </c>
      <c r="J9494" s="1" t="n">
        <v>100011</v>
      </c>
      <c r="K9494" s="1" t="n">
        <v>12</v>
      </c>
      <c r="L9494" s="1" t="s">
        <v>3856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7" t="n">
        <v>46223</v>
      </c>
      <c r="C9495" s="1" t="n">
        <v>100</v>
      </c>
      <c r="D9495" s="1" t="s">
        <v>3877</v>
      </c>
      <c r="E9495" s="1" t="n">
        <v>33</v>
      </c>
      <c r="F9495" s="1" t="s">
        <v>93</v>
      </c>
      <c r="I9495" s="1" t="n">
        <v>1425047</v>
      </c>
      <c r="J9495" s="1" t="n">
        <v>100012</v>
      </c>
      <c r="K9495" s="1" t="n">
        <v>13</v>
      </c>
      <c r="L9495" s="1" t="s">
        <v>3857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7" t="n">
        <v>46223</v>
      </c>
      <c r="C9496" s="1" t="n">
        <v>100</v>
      </c>
      <c r="D9496" s="1" t="s">
        <v>3877</v>
      </c>
      <c r="E9496" s="1" t="n">
        <v>33</v>
      </c>
      <c r="F9496" s="1" t="s">
        <v>93</v>
      </c>
      <c r="I9496" s="1" t="n">
        <v>1425047</v>
      </c>
      <c r="J9496" s="1" t="n">
        <v>100013</v>
      </c>
      <c r="K9496" s="1" t="n">
        <v>14</v>
      </c>
      <c r="L9496" s="1" t="s">
        <v>3858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7" t="n">
        <v>46223</v>
      </c>
      <c r="C9497" s="1" t="n">
        <v>100</v>
      </c>
      <c r="D9497" s="1" t="s">
        <v>3877</v>
      </c>
      <c r="E9497" s="1" t="n">
        <v>33</v>
      </c>
      <c r="F9497" s="1" t="s">
        <v>93</v>
      </c>
      <c r="I9497" s="1" t="n">
        <v>1425047</v>
      </c>
      <c r="J9497" s="1" t="n">
        <v>100014</v>
      </c>
      <c r="K9497" s="1" t="n">
        <v>15</v>
      </c>
      <c r="L9497" s="1" t="s">
        <v>3859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7" t="n">
        <v>46223</v>
      </c>
      <c r="C9498" s="1" t="n">
        <v>100</v>
      </c>
      <c r="D9498" s="1" t="s">
        <v>3877</v>
      </c>
      <c r="E9498" s="1" t="n">
        <v>33</v>
      </c>
      <c r="F9498" s="1" t="s">
        <v>93</v>
      </c>
      <c r="I9498" s="1" t="n">
        <v>1425047</v>
      </c>
      <c r="J9498" s="1" t="n">
        <v>100015</v>
      </c>
      <c r="K9498" s="1" t="n">
        <v>16</v>
      </c>
      <c r="L9498" s="1" t="s">
        <v>3860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7" t="n">
        <v>46223</v>
      </c>
      <c r="C9499" s="1" t="n">
        <v>100</v>
      </c>
      <c r="D9499" s="1" t="s">
        <v>3877</v>
      </c>
      <c r="E9499" s="1" t="n">
        <v>33</v>
      </c>
      <c r="F9499" s="1" t="s">
        <v>93</v>
      </c>
      <c r="I9499" s="1" t="n">
        <v>1425047</v>
      </c>
      <c r="J9499" s="1" t="n">
        <v>100016</v>
      </c>
      <c r="K9499" s="1" t="n">
        <v>17</v>
      </c>
      <c r="L9499" s="1" t="s">
        <v>3861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7" t="n">
        <v>46223</v>
      </c>
      <c r="C9500" s="1" t="n">
        <v>100</v>
      </c>
      <c r="D9500" s="1" t="s">
        <v>3877</v>
      </c>
      <c r="E9500" s="1" t="n">
        <v>33</v>
      </c>
      <c r="F9500" s="1" t="s">
        <v>93</v>
      </c>
      <c r="I9500" s="1" t="n">
        <v>1425047</v>
      </c>
      <c r="J9500" s="1" t="n">
        <v>100017</v>
      </c>
      <c r="K9500" s="1" t="n">
        <v>18</v>
      </c>
      <c r="L9500" s="1" t="s">
        <v>3862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7" t="n">
        <v>46223</v>
      </c>
      <c r="C9501" s="1" t="n">
        <v>100</v>
      </c>
      <c r="D9501" s="1" t="s">
        <v>3877</v>
      </c>
      <c r="E9501" s="1" t="n">
        <v>33</v>
      </c>
      <c r="F9501" s="1" t="s">
        <v>93</v>
      </c>
      <c r="I9501" s="1" t="n">
        <v>1425047</v>
      </c>
      <c r="J9501" s="1" t="n">
        <v>100019</v>
      </c>
      <c r="K9501" s="1" t="n">
        <v>20</v>
      </c>
      <c r="L9501" s="1" t="s">
        <v>3863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7" t="n">
        <v>46223</v>
      </c>
      <c r="C9502" s="1" t="n">
        <v>100</v>
      </c>
      <c r="D9502" s="1" t="s">
        <v>3877</v>
      </c>
      <c r="E9502" s="1" t="n">
        <v>33</v>
      </c>
      <c r="F9502" s="1" t="s">
        <v>93</v>
      </c>
      <c r="I9502" s="1" t="n">
        <v>1425047</v>
      </c>
      <c r="J9502" s="1" t="n">
        <v>100020</v>
      </c>
      <c r="K9502" s="1" t="n">
        <v>21</v>
      </c>
      <c r="L9502" s="1" t="s">
        <v>3864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7" t="n">
        <v>46223</v>
      </c>
      <c r="C9503" s="1" t="n">
        <v>100</v>
      </c>
      <c r="D9503" s="1" t="s">
        <v>3877</v>
      </c>
      <c r="E9503" s="1" t="n">
        <v>33</v>
      </c>
      <c r="F9503" s="1" t="s">
        <v>93</v>
      </c>
      <c r="I9503" s="1" t="n">
        <v>1425047</v>
      </c>
      <c r="J9503" s="1" t="n">
        <v>100053</v>
      </c>
      <c r="K9503" s="1" t="n">
        <v>54</v>
      </c>
      <c r="L9503" s="1" t="s">
        <v>3866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7" t="n">
        <v>46223</v>
      </c>
      <c r="C9504" s="1" t="n">
        <v>100</v>
      </c>
      <c r="D9504" s="1" t="s">
        <v>3877</v>
      </c>
      <c r="E9504" s="1" t="n">
        <v>33</v>
      </c>
      <c r="F9504" s="1" t="s">
        <v>93</v>
      </c>
      <c r="I9504" s="1" t="n">
        <v>1425047</v>
      </c>
      <c r="J9504" s="1" t="n">
        <v>100638</v>
      </c>
      <c r="K9504" s="1" t="n">
        <v>508</v>
      </c>
      <c r="L9504" s="1" t="s">
        <v>3867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7" t="n">
        <v>46223</v>
      </c>
      <c r="C9505" s="1" t="n">
        <v>100</v>
      </c>
      <c r="D9505" s="1" t="s">
        <v>3877</v>
      </c>
      <c r="E9505" s="1" t="n">
        <v>33</v>
      </c>
      <c r="F9505" s="1" t="s">
        <v>93</v>
      </c>
      <c r="I9505" s="1" t="n">
        <v>1425047</v>
      </c>
      <c r="J9505" s="1" t="n">
        <v>100520</v>
      </c>
      <c r="K9505" s="1" t="n">
        <v>507</v>
      </c>
      <c r="L9505" s="1" t="s">
        <v>3868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7" t="n">
        <v>46223</v>
      </c>
      <c r="C9506" s="1" t="n">
        <v>100</v>
      </c>
      <c r="D9506" s="1" t="s">
        <v>3877</v>
      </c>
      <c r="E9506" s="1" t="n">
        <v>33</v>
      </c>
      <c r="F9506" s="1" t="s">
        <v>93</v>
      </c>
      <c r="I9506" s="1" t="n">
        <v>1425047</v>
      </c>
      <c r="J9506" s="1" t="n">
        <v>100319</v>
      </c>
      <c r="K9506" s="1" t="n">
        <v>73453</v>
      </c>
      <c r="L9506" s="1" t="s">
        <v>3869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7" t="n">
        <v>46223</v>
      </c>
      <c r="C9507" s="1" t="n">
        <v>100</v>
      </c>
      <c r="D9507" s="1" t="s">
        <v>3877</v>
      </c>
      <c r="E9507" s="1" t="n">
        <v>33</v>
      </c>
      <c r="F9507" s="1" t="s">
        <v>93</v>
      </c>
      <c r="I9507" s="1" t="n">
        <v>1425047</v>
      </c>
      <c r="J9507" s="1" t="n">
        <v>110455</v>
      </c>
      <c r="K9507" s="1" t="n">
        <v>53212</v>
      </c>
      <c r="L9507" s="1" t="s">
        <v>3870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7" t="n">
        <v>46223</v>
      </c>
      <c r="C9508" s="1" t="n">
        <v>100</v>
      </c>
      <c r="D9508" s="1" t="s">
        <v>3877</v>
      </c>
      <c r="E9508" s="1" t="n">
        <v>33</v>
      </c>
      <c r="F9508" s="1" t="s">
        <v>93</v>
      </c>
      <c r="I9508" s="1" t="n">
        <v>1425049</v>
      </c>
      <c r="J9508" s="1" t="n">
        <v>100000</v>
      </c>
      <c r="K9508" s="1" t="n">
        <v>1</v>
      </c>
      <c r="L9508" s="1" t="s">
        <v>3851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7" t="n">
        <v>46223</v>
      </c>
      <c r="C9509" s="1" t="n">
        <v>100</v>
      </c>
      <c r="D9509" s="1" t="s">
        <v>3877</v>
      </c>
      <c r="E9509" s="1" t="n">
        <v>33</v>
      </c>
      <c r="F9509" s="1" t="s">
        <v>93</v>
      </c>
      <c r="I9509" s="1" t="n">
        <v>1425049</v>
      </c>
      <c r="J9509" s="1" t="n">
        <v>100006</v>
      </c>
      <c r="K9509" s="1" t="n">
        <v>7</v>
      </c>
      <c r="L9509" s="1" t="s">
        <v>3853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7" t="n">
        <v>46223</v>
      </c>
      <c r="C9510" s="1" t="n">
        <v>100</v>
      </c>
      <c r="D9510" s="1" t="s">
        <v>3877</v>
      </c>
      <c r="E9510" s="1" t="n">
        <v>33</v>
      </c>
      <c r="F9510" s="1" t="s">
        <v>93</v>
      </c>
      <c r="I9510" s="1" t="n">
        <v>1425049</v>
      </c>
      <c r="J9510" s="1" t="n">
        <v>100007</v>
      </c>
      <c r="K9510" s="1" t="n">
        <v>8</v>
      </c>
      <c r="L9510" s="1" t="s">
        <v>3854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7" t="n">
        <v>46223</v>
      </c>
      <c r="C9511" s="1" t="n">
        <v>100</v>
      </c>
      <c r="D9511" s="1" t="s">
        <v>3877</v>
      </c>
      <c r="E9511" s="1" t="n">
        <v>33</v>
      </c>
      <c r="F9511" s="1" t="s">
        <v>93</v>
      </c>
      <c r="I9511" s="1" t="n">
        <v>1425049</v>
      </c>
      <c r="J9511" s="1" t="n">
        <v>100008</v>
      </c>
      <c r="K9511" s="1" t="n">
        <v>9</v>
      </c>
      <c r="L9511" s="1" t="s">
        <v>3855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7" t="n">
        <v>46223</v>
      </c>
      <c r="C9512" s="1" t="n">
        <v>100</v>
      </c>
      <c r="D9512" s="1" t="s">
        <v>3877</v>
      </c>
      <c r="E9512" s="1" t="n">
        <v>33</v>
      </c>
      <c r="F9512" s="1" t="s">
        <v>93</v>
      </c>
      <c r="I9512" s="1" t="n">
        <v>1425049</v>
      </c>
      <c r="J9512" s="1" t="n">
        <v>100011</v>
      </c>
      <c r="K9512" s="1" t="n">
        <v>12</v>
      </c>
      <c r="L9512" s="1" t="s">
        <v>3856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7" t="n">
        <v>46223</v>
      </c>
      <c r="C9513" s="1" t="n">
        <v>100</v>
      </c>
      <c r="D9513" s="1" t="s">
        <v>3877</v>
      </c>
      <c r="E9513" s="1" t="n">
        <v>33</v>
      </c>
      <c r="F9513" s="1" t="s">
        <v>93</v>
      </c>
      <c r="I9513" s="1" t="n">
        <v>1425049</v>
      </c>
      <c r="J9513" s="1" t="n">
        <v>100012</v>
      </c>
      <c r="K9513" s="1" t="n">
        <v>13</v>
      </c>
      <c r="L9513" s="1" t="s">
        <v>3857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7" t="n">
        <v>46223</v>
      </c>
      <c r="C9514" s="1" t="n">
        <v>100</v>
      </c>
      <c r="D9514" s="1" t="s">
        <v>3877</v>
      </c>
      <c r="E9514" s="1" t="n">
        <v>33</v>
      </c>
      <c r="F9514" s="1" t="s">
        <v>93</v>
      </c>
      <c r="I9514" s="1" t="n">
        <v>1425049</v>
      </c>
      <c r="J9514" s="1" t="n">
        <v>100013</v>
      </c>
      <c r="K9514" s="1" t="n">
        <v>14</v>
      </c>
      <c r="L9514" s="1" t="s">
        <v>3858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7" t="n">
        <v>46223</v>
      </c>
      <c r="C9515" s="1" t="n">
        <v>100</v>
      </c>
      <c r="D9515" s="1" t="s">
        <v>3877</v>
      </c>
      <c r="E9515" s="1" t="n">
        <v>33</v>
      </c>
      <c r="F9515" s="1" t="s">
        <v>93</v>
      </c>
      <c r="I9515" s="1" t="n">
        <v>1425049</v>
      </c>
      <c r="J9515" s="1" t="n">
        <v>100014</v>
      </c>
      <c r="K9515" s="1" t="n">
        <v>15</v>
      </c>
      <c r="L9515" s="1" t="s">
        <v>3859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7" t="n">
        <v>46223</v>
      </c>
      <c r="C9516" s="1" t="n">
        <v>100</v>
      </c>
      <c r="D9516" s="1" t="s">
        <v>3877</v>
      </c>
      <c r="E9516" s="1" t="n">
        <v>33</v>
      </c>
      <c r="F9516" s="1" t="s">
        <v>93</v>
      </c>
      <c r="I9516" s="1" t="n">
        <v>1425049</v>
      </c>
      <c r="J9516" s="1" t="n">
        <v>100015</v>
      </c>
      <c r="K9516" s="1" t="n">
        <v>16</v>
      </c>
      <c r="L9516" s="1" t="s">
        <v>3860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7" t="n">
        <v>46223</v>
      </c>
      <c r="C9517" s="1" t="n">
        <v>100</v>
      </c>
      <c r="D9517" s="1" t="s">
        <v>3877</v>
      </c>
      <c r="E9517" s="1" t="n">
        <v>33</v>
      </c>
      <c r="F9517" s="1" t="s">
        <v>93</v>
      </c>
      <c r="I9517" s="1" t="n">
        <v>1425049</v>
      </c>
      <c r="J9517" s="1" t="n">
        <v>100016</v>
      </c>
      <c r="K9517" s="1" t="n">
        <v>17</v>
      </c>
      <c r="L9517" s="1" t="s">
        <v>3861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7" t="n">
        <v>46223</v>
      </c>
      <c r="C9518" s="1" t="n">
        <v>100</v>
      </c>
      <c r="D9518" s="1" t="s">
        <v>3877</v>
      </c>
      <c r="E9518" s="1" t="n">
        <v>33</v>
      </c>
      <c r="F9518" s="1" t="s">
        <v>93</v>
      </c>
      <c r="I9518" s="1" t="n">
        <v>1425049</v>
      </c>
      <c r="J9518" s="1" t="n">
        <v>100017</v>
      </c>
      <c r="K9518" s="1" t="n">
        <v>18</v>
      </c>
      <c r="L9518" s="1" t="s">
        <v>3862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7" t="n">
        <v>46223</v>
      </c>
      <c r="C9519" s="1" t="n">
        <v>100</v>
      </c>
      <c r="D9519" s="1" t="s">
        <v>3877</v>
      </c>
      <c r="E9519" s="1" t="n">
        <v>33</v>
      </c>
      <c r="F9519" s="1" t="s">
        <v>93</v>
      </c>
      <c r="I9519" s="1" t="n">
        <v>1425049</v>
      </c>
      <c r="J9519" s="1" t="n">
        <v>100019</v>
      </c>
      <c r="K9519" s="1" t="n">
        <v>20</v>
      </c>
      <c r="L9519" s="1" t="s">
        <v>3863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7" t="n">
        <v>46223</v>
      </c>
      <c r="C9520" s="1" t="n">
        <v>100</v>
      </c>
      <c r="D9520" s="1" t="s">
        <v>3877</v>
      </c>
      <c r="E9520" s="1" t="n">
        <v>33</v>
      </c>
      <c r="F9520" s="1" t="s">
        <v>93</v>
      </c>
      <c r="I9520" s="1" t="n">
        <v>1425049</v>
      </c>
      <c r="J9520" s="1" t="n">
        <v>100020</v>
      </c>
      <c r="K9520" s="1" t="n">
        <v>21</v>
      </c>
      <c r="L9520" s="1" t="s">
        <v>3864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7" t="n">
        <v>46223</v>
      </c>
      <c r="C9521" s="1" t="n">
        <v>100</v>
      </c>
      <c r="D9521" s="1" t="s">
        <v>3877</v>
      </c>
      <c r="E9521" s="1" t="n">
        <v>33</v>
      </c>
      <c r="F9521" s="1" t="s">
        <v>93</v>
      </c>
      <c r="I9521" s="1" t="n">
        <v>1425049</v>
      </c>
      <c r="J9521" s="1" t="n">
        <v>100053</v>
      </c>
      <c r="K9521" s="1" t="n">
        <v>54</v>
      </c>
      <c r="L9521" s="1" t="s">
        <v>3866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7" t="n">
        <v>46223</v>
      </c>
      <c r="C9522" s="1" t="n">
        <v>100</v>
      </c>
      <c r="D9522" s="1" t="s">
        <v>3877</v>
      </c>
      <c r="E9522" s="1" t="n">
        <v>33</v>
      </c>
      <c r="F9522" s="1" t="s">
        <v>93</v>
      </c>
      <c r="I9522" s="1" t="n">
        <v>1425049</v>
      </c>
      <c r="J9522" s="1" t="n">
        <v>100638</v>
      </c>
      <c r="K9522" s="1" t="n">
        <v>508</v>
      </c>
      <c r="L9522" s="1" t="s">
        <v>3867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7" t="n">
        <v>46223</v>
      </c>
      <c r="C9523" s="1" t="n">
        <v>100</v>
      </c>
      <c r="D9523" s="1" t="s">
        <v>3877</v>
      </c>
      <c r="E9523" s="1" t="n">
        <v>33</v>
      </c>
      <c r="F9523" s="1" t="s">
        <v>93</v>
      </c>
      <c r="I9523" s="1" t="n">
        <v>1425049</v>
      </c>
      <c r="J9523" s="1" t="n">
        <v>100520</v>
      </c>
      <c r="K9523" s="1" t="n">
        <v>507</v>
      </c>
      <c r="L9523" s="1" t="s">
        <v>3868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7" t="n">
        <v>46223</v>
      </c>
      <c r="C9524" s="1" t="n">
        <v>100</v>
      </c>
      <c r="D9524" s="1" t="s">
        <v>3877</v>
      </c>
      <c r="E9524" s="1" t="n">
        <v>33</v>
      </c>
      <c r="F9524" s="1" t="s">
        <v>93</v>
      </c>
      <c r="I9524" s="1" t="n">
        <v>1425049</v>
      </c>
      <c r="J9524" s="1" t="n">
        <v>100319</v>
      </c>
      <c r="K9524" s="1" t="n">
        <v>73453</v>
      </c>
      <c r="L9524" s="1" t="s">
        <v>3869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7" t="n">
        <v>46223</v>
      </c>
      <c r="C9525" s="1" t="n">
        <v>100</v>
      </c>
      <c r="D9525" s="1" t="s">
        <v>3877</v>
      </c>
      <c r="E9525" s="1" t="n">
        <v>33</v>
      </c>
      <c r="F9525" s="1" t="s">
        <v>93</v>
      </c>
      <c r="I9525" s="1" t="n">
        <v>1425049</v>
      </c>
      <c r="J9525" s="1" t="n">
        <v>110455</v>
      </c>
      <c r="K9525" s="1" t="n">
        <v>53212</v>
      </c>
      <c r="L9525" s="1" t="s">
        <v>3870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7" t="n">
        <v>46223</v>
      </c>
      <c r="C9526" s="1" t="n">
        <v>100</v>
      </c>
      <c r="D9526" s="1" t="s">
        <v>3877</v>
      </c>
      <c r="E9526" s="1" t="n">
        <v>33</v>
      </c>
      <c r="F9526" s="1" t="s">
        <v>93</v>
      </c>
      <c r="I9526" s="1" t="n">
        <v>1425049</v>
      </c>
      <c r="J9526" s="1" t="n">
        <v>78982</v>
      </c>
      <c r="K9526" s="1" t="n">
        <v>383</v>
      </c>
      <c r="L9526" s="1" t="s">
        <v>4202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7" t="n">
        <v>46223</v>
      </c>
      <c r="C9527" s="1" t="n">
        <v>100</v>
      </c>
      <c r="D9527" s="1" t="s">
        <v>3877</v>
      </c>
      <c r="E9527" s="1" t="n">
        <v>33</v>
      </c>
      <c r="F9527" s="1" t="s">
        <v>93</v>
      </c>
      <c r="I9527" s="1" t="n">
        <v>1425051</v>
      </c>
      <c r="J9527" s="1" t="n">
        <v>100000</v>
      </c>
      <c r="K9527" s="1" t="n">
        <v>1</v>
      </c>
      <c r="L9527" s="1" t="s">
        <v>3851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7" t="n">
        <v>46223</v>
      </c>
      <c r="C9528" s="1" t="n">
        <v>100</v>
      </c>
      <c r="D9528" s="1" t="s">
        <v>3877</v>
      </c>
      <c r="E9528" s="1" t="n">
        <v>33</v>
      </c>
      <c r="F9528" s="1" t="s">
        <v>93</v>
      </c>
      <c r="I9528" s="1" t="n">
        <v>1425051</v>
      </c>
      <c r="J9528" s="1" t="n">
        <v>100006</v>
      </c>
      <c r="K9528" s="1" t="n">
        <v>7</v>
      </c>
      <c r="L9528" s="1" t="s">
        <v>3853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7" t="n">
        <v>46223</v>
      </c>
      <c r="C9529" s="1" t="n">
        <v>100</v>
      </c>
      <c r="D9529" s="1" t="s">
        <v>3877</v>
      </c>
      <c r="E9529" s="1" t="n">
        <v>33</v>
      </c>
      <c r="F9529" s="1" t="s">
        <v>93</v>
      </c>
      <c r="I9529" s="1" t="n">
        <v>1425051</v>
      </c>
      <c r="J9529" s="1" t="n">
        <v>100007</v>
      </c>
      <c r="K9529" s="1" t="n">
        <v>8</v>
      </c>
      <c r="L9529" s="1" t="s">
        <v>3854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7" t="n">
        <v>46223</v>
      </c>
      <c r="C9530" s="1" t="n">
        <v>100</v>
      </c>
      <c r="D9530" s="1" t="s">
        <v>3877</v>
      </c>
      <c r="E9530" s="1" t="n">
        <v>33</v>
      </c>
      <c r="F9530" s="1" t="s">
        <v>93</v>
      </c>
      <c r="I9530" s="1" t="n">
        <v>1425051</v>
      </c>
      <c r="J9530" s="1" t="n">
        <v>100008</v>
      </c>
      <c r="K9530" s="1" t="n">
        <v>9</v>
      </c>
      <c r="L9530" s="1" t="s">
        <v>3855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7" t="n">
        <v>46223</v>
      </c>
      <c r="C9531" s="1" t="n">
        <v>100</v>
      </c>
      <c r="D9531" s="1" t="s">
        <v>3877</v>
      </c>
      <c r="E9531" s="1" t="n">
        <v>33</v>
      </c>
      <c r="F9531" s="1" t="s">
        <v>93</v>
      </c>
      <c r="I9531" s="1" t="n">
        <v>1425051</v>
      </c>
      <c r="J9531" s="1" t="n">
        <v>100011</v>
      </c>
      <c r="K9531" s="1" t="n">
        <v>12</v>
      </c>
      <c r="L9531" s="1" t="s">
        <v>3856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7" t="n">
        <v>46223</v>
      </c>
      <c r="C9532" s="1" t="n">
        <v>100</v>
      </c>
      <c r="D9532" s="1" t="s">
        <v>3877</v>
      </c>
      <c r="E9532" s="1" t="n">
        <v>33</v>
      </c>
      <c r="F9532" s="1" t="s">
        <v>93</v>
      </c>
      <c r="I9532" s="1" t="n">
        <v>1425051</v>
      </c>
      <c r="J9532" s="1" t="n">
        <v>100012</v>
      </c>
      <c r="K9532" s="1" t="n">
        <v>13</v>
      </c>
      <c r="L9532" s="1" t="s">
        <v>3857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7" t="n">
        <v>46223</v>
      </c>
      <c r="C9533" s="1" t="n">
        <v>100</v>
      </c>
      <c r="D9533" s="1" t="s">
        <v>3877</v>
      </c>
      <c r="E9533" s="1" t="n">
        <v>33</v>
      </c>
      <c r="F9533" s="1" t="s">
        <v>93</v>
      </c>
      <c r="I9533" s="1" t="n">
        <v>1425051</v>
      </c>
      <c r="J9533" s="1" t="n">
        <v>100013</v>
      </c>
      <c r="K9533" s="1" t="n">
        <v>14</v>
      </c>
      <c r="L9533" s="1" t="s">
        <v>3858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7" t="n">
        <v>46223</v>
      </c>
      <c r="C9534" s="1" t="n">
        <v>100</v>
      </c>
      <c r="D9534" s="1" t="s">
        <v>3877</v>
      </c>
      <c r="E9534" s="1" t="n">
        <v>33</v>
      </c>
      <c r="F9534" s="1" t="s">
        <v>93</v>
      </c>
      <c r="I9534" s="1" t="n">
        <v>1425051</v>
      </c>
      <c r="J9534" s="1" t="n">
        <v>100014</v>
      </c>
      <c r="K9534" s="1" t="n">
        <v>15</v>
      </c>
      <c r="L9534" s="1" t="s">
        <v>3859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7" t="n">
        <v>46223</v>
      </c>
      <c r="C9535" s="1" t="n">
        <v>100</v>
      </c>
      <c r="D9535" s="1" t="s">
        <v>3877</v>
      </c>
      <c r="E9535" s="1" t="n">
        <v>33</v>
      </c>
      <c r="F9535" s="1" t="s">
        <v>93</v>
      </c>
      <c r="I9535" s="1" t="n">
        <v>1425051</v>
      </c>
      <c r="J9535" s="1" t="n">
        <v>100015</v>
      </c>
      <c r="K9535" s="1" t="n">
        <v>16</v>
      </c>
      <c r="L9535" s="1" t="s">
        <v>3860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7" t="n">
        <v>46223</v>
      </c>
      <c r="C9536" s="1" t="n">
        <v>100</v>
      </c>
      <c r="D9536" s="1" t="s">
        <v>3877</v>
      </c>
      <c r="E9536" s="1" t="n">
        <v>33</v>
      </c>
      <c r="F9536" s="1" t="s">
        <v>93</v>
      </c>
      <c r="I9536" s="1" t="n">
        <v>1425051</v>
      </c>
      <c r="J9536" s="1" t="n">
        <v>100016</v>
      </c>
      <c r="K9536" s="1" t="n">
        <v>17</v>
      </c>
      <c r="L9536" s="1" t="s">
        <v>3861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7" t="n">
        <v>46223</v>
      </c>
      <c r="C9537" s="1" t="n">
        <v>100</v>
      </c>
      <c r="D9537" s="1" t="s">
        <v>3877</v>
      </c>
      <c r="E9537" s="1" t="n">
        <v>33</v>
      </c>
      <c r="F9537" s="1" t="s">
        <v>93</v>
      </c>
      <c r="I9537" s="1" t="n">
        <v>1425051</v>
      </c>
      <c r="J9537" s="1" t="n">
        <v>100017</v>
      </c>
      <c r="K9537" s="1" t="n">
        <v>18</v>
      </c>
      <c r="L9537" s="1" t="s">
        <v>3862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7" t="n">
        <v>46223</v>
      </c>
      <c r="C9538" s="1" t="n">
        <v>100</v>
      </c>
      <c r="D9538" s="1" t="s">
        <v>3877</v>
      </c>
      <c r="E9538" s="1" t="n">
        <v>33</v>
      </c>
      <c r="F9538" s="1" t="s">
        <v>93</v>
      </c>
      <c r="I9538" s="1" t="n">
        <v>1425051</v>
      </c>
      <c r="J9538" s="1" t="n">
        <v>100019</v>
      </c>
      <c r="K9538" s="1" t="n">
        <v>20</v>
      </c>
      <c r="L9538" s="1" t="s">
        <v>3863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7" t="n">
        <v>46223</v>
      </c>
      <c r="C9539" s="1" t="n">
        <v>100</v>
      </c>
      <c r="D9539" s="1" t="s">
        <v>3877</v>
      </c>
      <c r="E9539" s="1" t="n">
        <v>33</v>
      </c>
      <c r="F9539" s="1" t="s">
        <v>93</v>
      </c>
      <c r="I9539" s="1" t="n">
        <v>1425051</v>
      </c>
      <c r="J9539" s="1" t="n">
        <v>100020</v>
      </c>
      <c r="K9539" s="1" t="n">
        <v>21</v>
      </c>
      <c r="L9539" s="1" t="s">
        <v>3864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7" t="n">
        <v>46223</v>
      </c>
      <c r="C9540" s="1" t="n">
        <v>100</v>
      </c>
      <c r="D9540" s="1" t="s">
        <v>3877</v>
      </c>
      <c r="E9540" s="1" t="n">
        <v>33</v>
      </c>
      <c r="F9540" s="1" t="s">
        <v>93</v>
      </c>
      <c r="I9540" s="1" t="n">
        <v>1425051</v>
      </c>
      <c r="J9540" s="1" t="n">
        <v>100053</v>
      </c>
      <c r="K9540" s="1" t="n">
        <v>54</v>
      </c>
      <c r="L9540" s="1" t="s">
        <v>3866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7" t="n">
        <v>46223</v>
      </c>
      <c r="C9541" s="1" t="n">
        <v>100</v>
      </c>
      <c r="D9541" s="1" t="s">
        <v>3877</v>
      </c>
      <c r="E9541" s="1" t="n">
        <v>33</v>
      </c>
      <c r="F9541" s="1" t="s">
        <v>93</v>
      </c>
      <c r="I9541" s="1" t="n">
        <v>1425051</v>
      </c>
      <c r="J9541" s="1" t="n">
        <v>100638</v>
      </c>
      <c r="K9541" s="1" t="n">
        <v>508</v>
      </c>
      <c r="L9541" s="1" t="s">
        <v>3867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7" t="n">
        <v>46223</v>
      </c>
      <c r="C9542" s="1" t="n">
        <v>100</v>
      </c>
      <c r="D9542" s="1" t="s">
        <v>3877</v>
      </c>
      <c r="E9542" s="1" t="n">
        <v>33</v>
      </c>
      <c r="F9542" s="1" t="s">
        <v>93</v>
      </c>
      <c r="I9542" s="1" t="n">
        <v>1425051</v>
      </c>
      <c r="J9542" s="1" t="n">
        <v>100520</v>
      </c>
      <c r="K9542" s="1" t="n">
        <v>507</v>
      </c>
      <c r="L9542" s="1" t="s">
        <v>3868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7" t="n">
        <v>46223</v>
      </c>
      <c r="C9543" s="1" t="n">
        <v>100</v>
      </c>
      <c r="D9543" s="1" t="s">
        <v>3877</v>
      </c>
      <c r="E9543" s="1" t="n">
        <v>33</v>
      </c>
      <c r="F9543" s="1" t="s">
        <v>93</v>
      </c>
      <c r="I9543" s="1" t="n">
        <v>1425051</v>
      </c>
      <c r="J9543" s="1" t="n">
        <v>100319</v>
      </c>
      <c r="K9543" s="1" t="n">
        <v>73453</v>
      </c>
      <c r="L9543" s="1" t="s">
        <v>3869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7" t="n">
        <v>46223</v>
      </c>
      <c r="C9544" s="1" t="n">
        <v>100</v>
      </c>
      <c r="D9544" s="1" t="s">
        <v>3877</v>
      </c>
      <c r="E9544" s="1" t="n">
        <v>33</v>
      </c>
      <c r="F9544" s="1" t="s">
        <v>93</v>
      </c>
      <c r="I9544" s="1" t="n">
        <v>1425051</v>
      </c>
      <c r="J9544" s="1" t="n">
        <v>110455</v>
      </c>
      <c r="K9544" s="1" t="n">
        <v>53212</v>
      </c>
      <c r="L9544" s="1" t="s">
        <v>3870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7" t="n">
        <v>46223</v>
      </c>
      <c r="C9545" s="1" t="n">
        <v>100</v>
      </c>
      <c r="D9545" s="1" t="s">
        <v>3877</v>
      </c>
      <c r="E9545" s="1" t="n">
        <v>33</v>
      </c>
      <c r="F9545" s="1" t="s">
        <v>93</v>
      </c>
      <c r="I9545" s="1" t="n">
        <v>1425055</v>
      </c>
      <c r="J9545" s="1" t="n">
        <v>100000</v>
      </c>
      <c r="K9545" s="1" t="n">
        <v>1</v>
      </c>
      <c r="L9545" s="1" t="s">
        <v>3851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7" t="n">
        <v>46223</v>
      </c>
      <c r="C9546" s="1" t="n">
        <v>100</v>
      </c>
      <c r="D9546" s="1" t="s">
        <v>3877</v>
      </c>
      <c r="E9546" s="1" t="n">
        <v>33</v>
      </c>
      <c r="F9546" s="1" t="s">
        <v>93</v>
      </c>
      <c r="I9546" s="1" t="n">
        <v>1425055</v>
      </c>
      <c r="J9546" s="1" t="n">
        <v>100001</v>
      </c>
      <c r="K9546" s="1" t="n">
        <v>2</v>
      </c>
      <c r="L9546" s="1" t="s">
        <v>4138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7" t="n">
        <v>46223</v>
      </c>
      <c r="C9547" s="1" t="n">
        <v>100</v>
      </c>
      <c r="D9547" s="1" t="s">
        <v>3877</v>
      </c>
      <c r="E9547" s="1" t="n">
        <v>33</v>
      </c>
      <c r="F9547" s="1" t="s">
        <v>93</v>
      </c>
      <c r="I9547" s="1" t="n">
        <v>1425055</v>
      </c>
      <c r="J9547" s="1" t="n">
        <v>100002</v>
      </c>
      <c r="K9547" s="1" t="n">
        <v>3</v>
      </c>
      <c r="L9547" s="1" t="s">
        <v>3872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7" t="n">
        <v>46223</v>
      </c>
      <c r="C9548" s="1" t="n">
        <v>100</v>
      </c>
      <c r="D9548" s="1" t="s">
        <v>3877</v>
      </c>
      <c r="E9548" s="1" t="n">
        <v>33</v>
      </c>
      <c r="F9548" s="1" t="s">
        <v>93</v>
      </c>
      <c r="I9548" s="1" t="n">
        <v>1425055</v>
      </c>
      <c r="J9548" s="1" t="n">
        <v>100003</v>
      </c>
      <c r="K9548" s="1" t="n">
        <v>4</v>
      </c>
      <c r="L9548" s="1" t="s">
        <v>3873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7" t="n">
        <v>46223</v>
      </c>
      <c r="C9549" s="1" t="n">
        <v>100</v>
      </c>
      <c r="D9549" s="1" t="s">
        <v>3877</v>
      </c>
      <c r="E9549" s="1" t="n">
        <v>33</v>
      </c>
      <c r="F9549" s="1" t="s">
        <v>93</v>
      </c>
      <c r="I9549" s="1" t="n">
        <v>1425055</v>
      </c>
      <c r="J9549" s="1" t="n">
        <v>100004</v>
      </c>
      <c r="K9549" s="1" t="n">
        <v>5</v>
      </c>
      <c r="L9549" s="1" t="s">
        <v>3852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7" t="n">
        <v>46223</v>
      </c>
      <c r="C9550" s="1" t="n">
        <v>100</v>
      </c>
      <c r="D9550" s="1" t="s">
        <v>3877</v>
      </c>
      <c r="E9550" s="1" t="n">
        <v>33</v>
      </c>
      <c r="F9550" s="1" t="s">
        <v>93</v>
      </c>
      <c r="I9550" s="1" t="n">
        <v>1425055</v>
      </c>
      <c r="J9550" s="1" t="n">
        <v>100520</v>
      </c>
      <c r="K9550" s="1" t="n">
        <v>507</v>
      </c>
      <c r="L9550" s="1" t="s">
        <v>3868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7" t="n">
        <v>46223</v>
      </c>
      <c r="C9551" s="1" t="n">
        <v>100</v>
      </c>
      <c r="D9551" s="1" t="s">
        <v>3877</v>
      </c>
      <c r="E9551" s="1" t="n">
        <v>33</v>
      </c>
      <c r="F9551" s="1" t="s">
        <v>93</v>
      </c>
      <c r="I9551" s="1" t="n">
        <v>1425055</v>
      </c>
      <c r="J9551" s="1" t="n">
        <v>110455</v>
      </c>
      <c r="K9551" s="1" t="n">
        <v>53212</v>
      </c>
      <c r="L9551" s="1" t="s">
        <v>3870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7" t="n">
        <v>46223</v>
      </c>
      <c r="C9552" s="1" t="n">
        <v>100</v>
      </c>
      <c r="D9552" s="1" t="s">
        <v>3877</v>
      </c>
      <c r="E9552" s="1" t="n">
        <v>33</v>
      </c>
      <c r="F9552" s="1" t="s">
        <v>93</v>
      </c>
      <c r="I9552" s="1" t="n">
        <v>1425301</v>
      </c>
      <c r="J9552" s="1" t="n">
        <v>100000</v>
      </c>
      <c r="K9552" s="1" t="n">
        <v>1</v>
      </c>
      <c r="L9552" s="1" t="s">
        <v>3851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7" t="n">
        <v>46223</v>
      </c>
      <c r="C9553" s="1" t="n">
        <v>100</v>
      </c>
      <c r="D9553" s="1" t="s">
        <v>3877</v>
      </c>
      <c r="E9553" s="1" t="n">
        <v>33</v>
      </c>
      <c r="F9553" s="1" t="s">
        <v>93</v>
      </c>
      <c r="I9553" s="1" t="n">
        <v>1425301</v>
      </c>
      <c r="J9553" s="1" t="n">
        <v>100001</v>
      </c>
      <c r="K9553" s="1" t="n">
        <v>2</v>
      </c>
      <c r="L9553" s="1" t="s">
        <v>4138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7" t="n">
        <v>46223</v>
      </c>
      <c r="C9554" s="1" t="n">
        <v>100</v>
      </c>
      <c r="D9554" s="1" t="s">
        <v>3877</v>
      </c>
      <c r="E9554" s="1" t="n">
        <v>33</v>
      </c>
      <c r="F9554" s="1" t="s">
        <v>93</v>
      </c>
      <c r="I9554" s="1" t="n">
        <v>1425301</v>
      </c>
      <c r="J9554" s="1" t="n">
        <v>100002</v>
      </c>
      <c r="K9554" s="1" t="n">
        <v>3</v>
      </c>
      <c r="L9554" s="1" t="s">
        <v>3872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7" t="n">
        <v>46223</v>
      </c>
      <c r="C9555" s="1" t="n">
        <v>100</v>
      </c>
      <c r="D9555" s="1" t="s">
        <v>3877</v>
      </c>
      <c r="E9555" s="1" t="n">
        <v>33</v>
      </c>
      <c r="F9555" s="1" t="s">
        <v>93</v>
      </c>
      <c r="I9555" s="1" t="n">
        <v>1425301</v>
      </c>
      <c r="J9555" s="1" t="n">
        <v>100003</v>
      </c>
      <c r="K9555" s="1" t="n">
        <v>4</v>
      </c>
      <c r="L9555" s="1" t="s">
        <v>3873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7" t="n">
        <v>46223</v>
      </c>
      <c r="C9556" s="1" t="n">
        <v>100</v>
      </c>
      <c r="D9556" s="1" t="s">
        <v>3877</v>
      </c>
      <c r="E9556" s="1" t="n">
        <v>33</v>
      </c>
      <c r="F9556" s="1" t="s">
        <v>93</v>
      </c>
      <c r="I9556" s="1" t="n">
        <v>1425301</v>
      </c>
      <c r="J9556" s="1" t="n">
        <v>100004</v>
      </c>
      <c r="K9556" s="1" t="n">
        <v>5</v>
      </c>
      <c r="L9556" s="1" t="s">
        <v>3852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7" t="n">
        <v>46223</v>
      </c>
      <c r="C9557" s="1" t="n">
        <v>100</v>
      </c>
      <c r="D9557" s="1" t="s">
        <v>3877</v>
      </c>
      <c r="E9557" s="1" t="n">
        <v>33</v>
      </c>
      <c r="F9557" s="1" t="s">
        <v>93</v>
      </c>
      <c r="I9557" s="1" t="n">
        <v>1425301</v>
      </c>
      <c r="J9557" s="1" t="n">
        <v>100520</v>
      </c>
      <c r="K9557" s="1" t="n">
        <v>507</v>
      </c>
      <c r="L9557" s="1" t="s">
        <v>3868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7" t="n">
        <v>46223</v>
      </c>
      <c r="C9558" s="1" t="n">
        <v>100</v>
      </c>
      <c r="D9558" s="1" t="s">
        <v>3877</v>
      </c>
      <c r="E9558" s="1" t="n">
        <v>33</v>
      </c>
      <c r="F9558" s="1" t="s">
        <v>93</v>
      </c>
      <c r="I9558" s="1" t="n">
        <v>1425301</v>
      </c>
      <c r="J9558" s="1" t="n">
        <v>110455</v>
      </c>
      <c r="K9558" s="1" t="n">
        <v>53212</v>
      </c>
      <c r="L9558" s="1" t="s">
        <v>3870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7" t="n">
        <v>46224</v>
      </c>
      <c r="C9559" s="1" t="n">
        <v>1</v>
      </c>
      <c r="D9559" s="1" t="s">
        <v>3781</v>
      </c>
      <c r="E9559" s="1" t="n">
        <v>10096</v>
      </c>
      <c r="F9559" s="1" t="s">
        <v>1716</v>
      </c>
      <c r="I9559" s="1" t="n">
        <v>66</v>
      </c>
      <c r="J9559" s="1" t="n">
        <v>61580</v>
      </c>
      <c r="K9559" s="1" t="n">
        <v>2258157</v>
      </c>
      <c r="L9559" s="1" t="s">
        <v>3816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7" t="n">
        <v>46224</v>
      </c>
      <c r="C9560" s="1" t="n">
        <v>1</v>
      </c>
      <c r="D9560" s="1" t="s">
        <v>3781</v>
      </c>
      <c r="E9560" s="1" t="n">
        <v>10096</v>
      </c>
      <c r="F9560" s="1" t="s">
        <v>1716</v>
      </c>
      <c r="I9560" s="1" t="n">
        <v>66</v>
      </c>
      <c r="J9560" s="1" t="n">
        <v>61597</v>
      </c>
      <c r="K9560" s="1" t="n">
        <v>2258188</v>
      </c>
      <c r="L9560" s="1" t="s">
        <v>3817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7" t="n">
        <v>46224</v>
      </c>
      <c r="C9561" s="1" t="n">
        <v>1</v>
      </c>
      <c r="D9561" s="1" t="s">
        <v>3781</v>
      </c>
      <c r="E9561" s="1" t="n">
        <v>1615</v>
      </c>
      <c r="F9561" s="1" t="s">
        <v>253</v>
      </c>
      <c r="I9561" s="1" t="n">
        <v>14911</v>
      </c>
      <c r="J9561" s="1" t="n">
        <v>100101</v>
      </c>
      <c r="K9561" s="1" t="n">
        <v>102</v>
      </c>
      <c r="L9561" s="1" t="s">
        <v>4153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7" t="n">
        <v>46224</v>
      </c>
      <c r="C9562" s="1" t="n">
        <v>1</v>
      </c>
      <c r="D9562" s="1" t="s">
        <v>3781</v>
      </c>
      <c r="E9562" s="1" t="n">
        <v>1615</v>
      </c>
      <c r="F9562" s="1" t="s">
        <v>253</v>
      </c>
      <c r="I9562" s="1" t="n">
        <v>14911</v>
      </c>
      <c r="J9562" s="1" t="n">
        <v>100114</v>
      </c>
      <c r="K9562" s="1" t="n">
        <v>115</v>
      </c>
      <c r="L9562" s="1" t="s">
        <v>4154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7" t="n">
        <v>46224</v>
      </c>
      <c r="C9563" s="1" t="n">
        <v>1</v>
      </c>
      <c r="D9563" s="1" t="s">
        <v>3781</v>
      </c>
      <c r="E9563" s="1" t="n">
        <v>1615</v>
      </c>
      <c r="F9563" s="1" t="s">
        <v>253</v>
      </c>
      <c r="I9563" s="1" t="n">
        <v>14911</v>
      </c>
      <c r="J9563" s="1" t="n">
        <v>100119</v>
      </c>
      <c r="K9563" s="1" t="n">
        <v>120</v>
      </c>
      <c r="L9563" s="1" t="s">
        <v>6018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7" t="n">
        <v>46224</v>
      </c>
      <c r="C9564" s="1" t="n">
        <v>1</v>
      </c>
      <c r="D9564" s="1" t="s">
        <v>3781</v>
      </c>
      <c r="E9564" s="1" t="n">
        <v>1615</v>
      </c>
      <c r="F9564" s="1" t="s">
        <v>253</v>
      </c>
      <c r="I9564" s="1" t="n">
        <v>14911</v>
      </c>
      <c r="J9564" s="1" t="n">
        <v>38520</v>
      </c>
      <c r="K9564" s="1" t="n">
        <v>700083262769</v>
      </c>
      <c r="L9564" s="1" t="s">
        <v>4041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7" t="n">
        <v>46224</v>
      </c>
      <c r="C9565" s="1" t="n">
        <v>6</v>
      </c>
      <c r="D9565" s="1" t="s">
        <v>3844</v>
      </c>
      <c r="E9565" s="1" t="n">
        <v>33</v>
      </c>
      <c r="F9565" s="1" t="s">
        <v>93</v>
      </c>
      <c r="I9565" s="1" t="n">
        <v>5328</v>
      </c>
      <c r="J9565" s="1" t="n">
        <v>100113</v>
      </c>
      <c r="K9565" s="1" t="n">
        <v>114</v>
      </c>
      <c r="L9565" s="1" t="s">
        <v>4104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7" t="n">
        <v>46224</v>
      </c>
      <c r="C9566" s="1" t="n">
        <v>6</v>
      </c>
      <c r="D9566" s="1" t="s">
        <v>3844</v>
      </c>
      <c r="E9566" s="1" t="n">
        <v>33</v>
      </c>
      <c r="F9566" s="1" t="s">
        <v>93</v>
      </c>
      <c r="I9566" s="1" t="n">
        <v>5328</v>
      </c>
      <c r="J9566" s="1" t="n">
        <v>100115</v>
      </c>
      <c r="K9566" s="1" t="n">
        <v>116</v>
      </c>
      <c r="L9566" s="1" t="s">
        <v>4105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7" t="n">
        <v>46224</v>
      </c>
      <c r="C9567" s="1" t="n">
        <v>6</v>
      </c>
      <c r="D9567" s="1" t="s">
        <v>3844</v>
      </c>
      <c r="E9567" s="1" t="n">
        <v>33</v>
      </c>
      <c r="F9567" s="1" t="s">
        <v>93</v>
      </c>
      <c r="I9567" s="1" t="n">
        <v>5328</v>
      </c>
      <c r="J9567" s="1" t="n">
        <v>100132</v>
      </c>
      <c r="K9567" s="1" t="n">
        <v>133</v>
      </c>
      <c r="L9567" s="1" t="s">
        <v>4107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7" t="n">
        <v>46224</v>
      </c>
      <c r="C9568" s="1" t="n">
        <v>6</v>
      </c>
      <c r="D9568" s="1" t="s">
        <v>3844</v>
      </c>
      <c r="E9568" s="1" t="n">
        <v>33</v>
      </c>
      <c r="F9568" s="1" t="s">
        <v>93</v>
      </c>
      <c r="I9568" s="1" t="n">
        <v>5328</v>
      </c>
      <c r="J9568" s="1" t="n">
        <v>100135</v>
      </c>
      <c r="K9568" s="1" t="n">
        <v>136</v>
      </c>
      <c r="L9568" s="1" t="s">
        <v>4108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7" t="n">
        <v>46224</v>
      </c>
      <c r="C9569" s="1" t="n">
        <v>6</v>
      </c>
      <c r="D9569" s="1" t="s">
        <v>3844</v>
      </c>
      <c r="E9569" s="1" t="n">
        <v>33</v>
      </c>
      <c r="F9569" s="1" t="s">
        <v>93</v>
      </c>
      <c r="I9569" s="1" t="n">
        <v>5328</v>
      </c>
      <c r="J9569" s="1" t="n">
        <v>100148</v>
      </c>
      <c r="K9569" s="1" t="n">
        <v>149</v>
      </c>
      <c r="L9569" s="1" t="s">
        <v>4109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7" t="n">
        <v>46224</v>
      </c>
      <c r="C9570" s="1" t="n">
        <v>6</v>
      </c>
      <c r="D9570" s="1" t="s">
        <v>3844</v>
      </c>
      <c r="E9570" s="1" t="n">
        <v>33</v>
      </c>
      <c r="F9570" s="1" t="s">
        <v>93</v>
      </c>
      <c r="I9570" s="1" t="n">
        <v>5328</v>
      </c>
      <c r="J9570" s="1" t="n">
        <v>100297</v>
      </c>
      <c r="K9570" s="1" t="n">
        <v>70293</v>
      </c>
      <c r="L9570" s="1" t="s">
        <v>4110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7" t="n">
        <v>46224</v>
      </c>
      <c r="C9571" s="1" t="n">
        <v>6</v>
      </c>
      <c r="D9571" s="1" t="s">
        <v>3844</v>
      </c>
      <c r="E9571" s="1" t="n">
        <v>33</v>
      </c>
      <c r="F9571" s="1" t="s">
        <v>93</v>
      </c>
      <c r="I9571" s="1" t="n">
        <v>5328</v>
      </c>
      <c r="J9571" s="1" t="n">
        <v>110142</v>
      </c>
      <c r="K9571" s="1" t="n">
        <v>16699</v>
      </c>
      <c r="L9571" s="1" t="s">
        <v>4111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7" t="n">
        <v>46224</v>
      </c>
      <c r="C9572" s="1" t="n">
        <v>6</v>
      </c>
      <c r="D9572" s="1" t="s">
        <v>3844</v>
      </c>
      <c r="E9572" s="1" t="n">
        <v>33</v>
      </c>
      <c r="F9572" s="1" t="s">
        <v>93</v>
      </c>
      <c r="I9572" s="1" t="n">
        <v>5328</v>
      </c>
      <c r="J9572" s="1" t="n">
        <v>110168</v>
      </c>
      <c r="K9572" s="1" t="n">
        <v>37365</v>
      </c>
      <c r="L9572" s="1" t="s">
        <v>4112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7" t="n">
        <v>46224</v>
      </c>
      <c r="C9573" s="1" t="n">
        <v>6</v>
      </c>
      <c r="D9573" s="1" t="s">
        <v>3844</v>
      </c>
      <c r="E9573" s="1" t="n">
        <v>33</v>
      </c>
      <c r="F9573" s="1" t="s">
        <v>93</v>
      </c>
      <c r="I9573" s="1" t="n">
        <v>5328</v>
      </c>
      <c r="J9573" s="1" t="n">
        <v>110489</v>
      </c>
      <c r="K9573" s="1" t="n">
        <v>54743</v>
      </c>
      <c r="L9573" s="1" t="s">
        <v>4114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7" t="n">
        <v>46224</v>
      </c>
      <c r="C9574" s="1" t="n">
        <v>6</v>
      </c>
      <c r="D9574" s="1" t="s">
        <v>3844</v>
      </c>
      <c r="E9574" s="1" t="n">
        <v>33</v>
      </c>
      <c r="F9574" s="1" t="s">
        <v>93</v>
      </c>
      <c r="I9574" s="1" t="n">
        <v>5328</v>
      </c>
      <c r="J9574" s="1" t="n">
        <v>80078</v>
      </c>
      <c r="K9574" s="1" t="n">
        <v>710</v>
      </c>
      <c r="L9574" s="1" t="s">
        <v>4115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7" t="n">
        <v>46224</v>
      </c>
      <c r="C9575" s="1" t="n">
        <v>6</v>
      </c>
      <c r="D9575" s="1" t="s">
        <v>3844</v>
      </c>
      <c r="E9575" s="1" t="n">
        <v>33</v>
      </c>
      <c r="F9575" s="1" t="s">
        <v>93</v>
      </c>
      <c r="I9575" s="1" t="n">
        <v>5329</v>
      </c>
      <c r="J9575" s="1" t="n">
        <v>100113</v>
      </c>
      <c r="K9575" s="1" t="n">
        <v>114</v>
      </c>
      <c r="L9575" s="1" t="s">
        <v>4104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7" t="n">
        <v>46224</v>
      </c>
      <c r="C9576" s="1" t="n">
        <v>6</v>
      </c>
      <c r="D9576" s="1" t="s">
        <v>3844</v>
      </c>
      <c r="E9576" s="1" t="n">
        <v>33</v>
      </c>
      <c r="F9576" s="1" t="s">
        <v>93</v>
      </c>
      <c r="I9576" s="1" t="n">
        <v>5330</v>
      </c>
      <c r="J9576" s="1" t="n">
        <v>100062</v>
      </c>
      <c r="K9576" s="1" t="n">
        <v>63</v>
      </c>
      <c r="L9576" s="1" t="s">
        <v>4117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7" t="n">
        <v>46224</v>
      </c>
      <c r="C9577" s="1" t="n">
        <v>6</v>
      </c>
      <c r="D9577" s="1" t="s">
        <v>3844</v>
      </c>
      <c r="E9577" s="1" t="n">
        <v>33</v>
      </c>
      <c r="F9577" s="1" t="s">
        <v>93</v>
      </c>
      <c r="I9577" s="1" t="n">
        <v>5330</v>
      </c>
      <c r="J9577" s="1" t="n">
        <v>100105</v>
      </c>
      <c r="K9577" s="1" t="n">
        <v>106</v>
      </c>
      <c r="L9577" s="1" t="s">
        <v>4118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7" t="n">
        <v>46224</v>
      </c>
      <c r="C9578" s="1" t="n">
        <v>6</v>
      </c>
      <c r="D9578" s="1" t="s">
        <v>3844</v>
      </c>
      <c r="E9578" s="1" t="n">
        <v>33</v>
      </c>
      <c r="F9578" s="1" t="s">
        <v>93</v>
      </c>
      <c r="I9578" s="1" t="n">
        <v>5330</v>
      </c>
      <c r="J9578" s="1" t="n">
        <v>100109</v>
      </c>
      <c r="K9578" s="1" t="n">
        <v>110</v>
      </c>
      <c r="L9578" s="1" t="s">
        <v>4120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7" t="n">
        <v>46224</v>
      </c>
      <c r="C9579" s="1" t="n">
        <v>6</v>
      </c>
      <c r="D9579" s="1" t="s">
        <v>3844</v>
      </c>
      <c r="E9579" s="1" t="n">
        <v>33</v>
      </c>
      <c r="F9579" s="1" t="s">
        <v>93</v>
      </c>
      <c r="I9579" s="1" t="n">
        <v>5330</v>
      </c>
      <c r="J9579" s="1" t="n">
        <v>100110</v>
      </c>
      <c r="K9579" s="1" t="n">
        <v>111</v>
      </c>
      <c r="L9579" s="1" t="s">
        <v>4121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7" t="n">
        <v>46224</v>
      </c>
      <c r="C9580" s="1" t="n">
        <v>6</v>
      </c>
      <c r="D9580" s="1" t="s">
        <v>3844</v>
      </c>
      <c r="E9580" s="1" t="n">
        <v>33</v>
      </c>
      <c r="F9580" s="1" t="s">
        <v>93</v>
      </c>
      <c r="I9580" s="1" t="n">
        <v>5330</v>
      </c>
      <c r="J9580" s="1" t="n">
        <v>100112</v>
      </c>
      <c r="K9580" s="1" t="n">
        <v>113</v>
      </c>
      <c r="L9580" s="1" t="s">
        <v>4122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7" t="n">
        <v>46224</v>
      </c>
      <c r="C9581" s="1" t="n">
        <v>6</v>
      </c>
      <c r="D9581" s="1" t="s">
        <v>3844</v>
      </c>
      <c r="E9581" s="1" t="n">
        <v>33</v>
      </c>
      <c r="F9581" s="1" t="s">
        <v>93</v>
      </c>
      <c r="I9581" s="1" t="n">
        <v>5330</v>
      </c>
      <c r="J9581" s="1" t="n">
        <v>100116</v>
      </c>
      <c r="K9581" s="1" t="n">
        <v>117</v>
      </c>
      <c r="L9581" s="1" t="s">
        <v>4123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7" t="n">
        <v>46224</v>
      </c>
      <c r="C9582" s="1" t="n">
        <v>6</v>
      </c>
      <c r="D9582" s="1" t="s">
        <v>3844</v>
      </c>
      <c r="E9582" s="1" t="n">
        <v>33</v>
      </c>
      <c r="F9582" s="1" t="s">
        <v>93</v>
      </c>
      <c r="I9582" s="1" t="n">
        <v>5330</v>
      </c>
      <c r="J9582" s="1" t="n">
        <v>100118</v>
      </c>
      <c r="K9582" s="1" t="n">
        <v>119</v>
      </c>
      <c r="L9582" s="1" t="s">
        <v>4124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7" t="n">
        <v>46224</v>
      </c>
      <c r="C9583" s="1" t="n">
        <v>6</v>
      </c>
      <c r="D9583" s="1" t="s">
        <v>3844</v>
      </c>
      <c r="E9583" s="1" t="n">
        <v>33</v>
      </c>
      <c r="F9583" s="1" t="s">
        <v>93</v>
      </c>
      <c r="I9583" s="1" t="n">
        <v>5330</v>
      </c>
      <c r="J9583" s="1" t="n">
        <v>100121</v>
      </c>
      <c r="K9583" s="1" t="n">
        <v>122</v>
      </c>
      <c r="L9583" s="1" t="s">
        <v>4196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7" t="n">
        <v>46224</v>
      </c>
      <c r="C9584" s="1" t="n">
        <v>6</v>
      </c>
      <c r="D9584" s="1" t="s">
        <v>3844</v>
      </c>
      <c r="E9584" s="1" t="n">
        <v>33</v>
      </c>
      <c r="F9584" s="1" t="s">
        <v>93</v>
      </c>
      <c r="I9584" s="1" t="n">
        <v>5330</v>
      </c>
      <c r="J9584" s="1" t="n">
        <v>100122</v>
      </c>
      <c r="K9584" s="1" t="n">
        <v>123</v>
      </c>
      <c r="L9584" s="1" t="s">
        <v>4125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7" t="n">
        <v>46224</v>
      </c>
      <c r="C9585" s="1" t="n">
        <v>6</v>
      </c>
      <c r="D9585" s="1" t="s">
        <v>3844</v>
      </c>
      <c r="E9585" s="1" t="n">
        <v>33</v>
      </c>
      <c r="F9585" s="1" t="s">
        <v>93</v>
      </c>
      <c r="I9585" s="1" t="n">
        <v>5330</v>
      </c>
      <c r="J9585" s="1" t="n">
        <v>100123</v>
      </c>
      <c r="K9585" s="1" t="n">
        <v>124</v>
      </c>
      <c r="L9585" s="1" t="s">
        <v>4126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7" t="n">
        <v>46224</v>
      </c>
      <c r="C9586" s="1" t="n">
        <v>6</v>
      </c>
      <c r="D9586" s="1" t="s">
        <v>3844</v>
      </c>
      <c r="E9586" s="1" t="n">
        <v>33</v>
      </c>
      <c r="F9586" s="1" t="s">
        <v>93</v>
      </c>
      <c r="I9586" s="1" t="n">
        <v>5330</v>
      </c>
      <c r="J9586" s="1" t="n">
        <v>100124</v>
      </c>
      <c r="K9586" s="1" t="n">
        <v>125</v>
      </c>
      <c r="L9586" s="1" t="s">
        <v>4127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7" t="n">
        <v>46224</v>
      </c>
      <c r="C9587" s="1" t="n">
        <v>6</v>
      </c>
      <c r="D9587" s="1" t="s">
        <v>3844</v>
      </c>
      <c r="E9587" s="1" t="n">
        <v>33</v>
      </c>
      <c r="F9587" s="1" t="s">
        <v>93</v>
      </c>
      <c r="I9587" s="1" t="n">
        <v>5330</v>
      </c>
      <c r="J9587" s="1" t="n">
        <v>100129</v>
      </c>
      <c r="K9587" s="1" t="n">
        <v>130</v>
      </c>
      <c r="L9587" s="1" t="s">
        <v>4128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7" t="n">
        <v>46224</v>
      </c>
      <c r="C9588" s="1" t="n">
        <v>6</v>
      </c>
      <c r="D9588" s="1" t="s">
        <v>3844</v>
      </c>
      <c r="E9588" s="1" t="n">
        <v>33</v>
      </c>
      <c r="F9588" s="1" t="s">
        <v>93</v>
      </c>
      <c r="I9588" s="1" t="n">
        <v>5330</v>
      </c>
      <c r="J9588" s="1" t="n">
        <v>100133</v>
      </c>
      <c r="K9588" s="1" t="n">
        <v>134</v>
      </c>
      <c r="L9588" s="1" t="s">
        <v>4129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7" t="n">
        <v>46224</v>
      </c>
      <c r="C9589" s="1" t="n">
        <v>11</v>
      </c>
      <c r="D9589" s="1" t="s">
        <v>3845</v>
      </c>
      <c r="E9589" s="1" t="n">
        <v>642</v>
      </c>
      <c r="F9589" s="1" t="s">
        <v>186</v>
      </c>
      <c r="I9589" s="1" t="n">
        <v>539</v>
      </c>
      <c r="J9589" s="1" t="n">
        <v>71766</v>
      </c>
      <c r="K9589" s="1" t="n">
        <v>779180</v>
      </c>
      <c r="L9589" s="1" t="s">
        <v>3881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7" t="n">
        <v>46224</v>
      </c>
      <c r="C9590" s="1" t="n">
        <v>11</v>
      </c>
      <c r="D9590" s="1" t="s">
        <v>3845</v>
      </c>
      <c r="E9590" s="1" t="n">
        <v>1899</v>
      </c>
      <c r="F9590" s="1" t="s">
        <v>97</v>
      </c>
      <c r="I9590" s="1" t="n">
        <v>723</v>
      </c>
      <c r="J9590" s="1" t="n">
        <v>79495</v>
      </c>
      <c r="K9590" s="1" t="n">
        <v>794961</v>
      </c>
      <c r="L9590" s="1" t="s">
        <v>6391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7" t="n">
        <v>46224</v>
      </c>
      <c r="C9591" s="1" t="n">
        <v>11</v>
      </c>
      <c r="D9591" s="1" t="s">
        <v>3845</v>
      </c>
      <c r="E9591" s="1" t="n">
        <v>1812</v>
      </c>
      <c r="F9591" s="1" t="s">
        <v>347</v>
      </c>
      <c r="I9591" s="1" t="n">
        <v>2741</v>
      </c>
      <c r="J9591" s="1" t="n">
        <v>10652</v>
      </c>
      <c r="K9591" s="1" t="n">
        <v>7898168330304</v>
      </c>
      <c r="L9591" s="1" t="s">
        <v>7108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7" t="n">
        <v>46224</v>
      </c>
      <c r="C9592" s="1" t="n">
        <v>11</v>
      </c>
      <c r="D9592" s="1" t="s">
        <v>3845</v>
      </c>
      <c r="E9592" s="1" t="n">
        <v>1812</v>
      </c>
      <c r="F9592" s="1" t="s">
        <v>347</v>
      </c>
      <c r="I9592" s="1" t="n">
        <v>2741</v>
      </c>
      <c r="J9592" s="1" t="n">
        <v>50021</v>
      </c>
      <c r="K9592" s="1" t="n">
        <v>7898690980008</v>
      </c>
      <c r="L9592" s="1" t="s">
        <v>7109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7" t="n">
        <v>46224</v>
      </c>
      <c r="C9593" s="1" t="n">
        <v>11</v>
      </c>
      <c r="D9593" s="1" t="s">
        <v>3845</v>
      </c>
      <c r="E9593" s="1" t="n">
        <v>1812</v>
      </c>
      <c r="F9593" s="1" t="s">
        <v>347</v>
      </c>
      <c r="I9593" s="1" t="n">
        <v>2741</v>
      </c>
      <c r="J9593" s="1" t="n">
        <v>52317</v>
      </c>
      <c r="K9593" s="1" t="n">
        <v>7898690980015</v>
      </c>
      <c r="L9593" s="1" t="s">
        <v>4865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7" t="n">
        <v>46224</v>
      </c>
      <c r="C9594" s="1" t="n">
        <v>11</v>
      </c>
      <c r="D9594" s="1" t="s">
        <v>3845</v>
      </c>
      <c r="E9594" s="1" t="n">
        <v>1812</v>
      </c>
      <c r="F9594" s="1" t="s">
        <v>347</v>
      </c>
      <c r="I9594" s="1" t="n">
        <v>2741</v>
      </c>
      <c r="J9594" s="1" t="n">
        <v>79429</v>
      </c>
      <c r="K9594" s="1" t="n">
        <v>7898213390161</v>
      </c>
      <c r="L9594" s="1" t="s">
        <v>7110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7" t="n">
        <v>46224</v>
      </c>
      <c r="C9595" s="1" t="n">
        <v>11</v>
      </c>
      <c r="D9595" s="1" t="s">
        <v>3845</v>
      </c>
      <c r="E9595" s="1" t="n">
        <v>1812</v>
      </c>
      <c r="F9595" s="1" t="s">
        <v>347</v>
      </c>
      <c r="I9595" s="1" t="n">
        <v>2741</v>
      </c>
      <c r="J9595" s="1" t="n">
        <v>81799</v>
      </c>
      <c r="K9595" s="1" t="n">
        <v>7898213390031</v>
      </c>
      <c r="L9595" s="1" t="s">
        <v>7111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7" t="n">
        <v>46224</v>
      </c>
      <c r="C9596" s="1" t="n">
        <v>11</v>
      </c>
      <c r="D9596" s="1" t="s">
        <v>3845</v>
      </c>
      <c r="E9596" s="1" t="n">
        <v>1363</v>
      </c>
      <c r="F9596" s="1" t="s">
        <v>180</v>
      </c>
      <c r="I9596" s="1" t="n">
        <v>3576</v>
      </c>
      <c r="J9596" s="1" t="n">
        <v>73511</v>
      </c>
      <c r="K9596" s="1" t="n">
        <v>609963171019</v>
      </c>
      <c r="L9596" s="1" t="s">
        <v>4208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7" t="n">
        <v>46224</v>
      </c>
      <c r="C9597" s="1" t="n">
        <v>11</v>
      </c>
      <c r="D9597" s="1" t="s">
        <v>3845</v>
      </c>
      <c r="E9597" s="1" t="n">
        <v>1363</v>
      </c>
      <c r="F9597" s="1" t="s">
        <v>180</v>
      </c>
      <c r="I9597" s="1" t="n">
        <v>3576</v>
      </c>
      <c r="J9597" s="1" t="n">
        <v>65493</v>
      </c>
      <c r="K9597" s="1" t="n">
        <v>609963171002</v>
      </c>
      <c r="L9597" s="1" t="s">
        <v>3888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7" t="n">
        <v>46224</v>
      </c>
      <c r="C9598" s="1" t="n">
        <v>11</v>
      </c>
      <c r="D9598" s="1" t="s">
        <v>3845</v>
      </c>
      <c r="E9598" s="1" t="n">
        <v>1363</v>
      </c>
      <c r="F9598" s="1" t="s">
        <v>180</v>
      </c>
      <c r="I9598" s="1" t="n">
        <v>3576</v>
      </c>
      <c r="J9598" s="1" t="n">
        <v>65494</v>
      </c>
      <c r="K9598" s="1" t="n">
        <v>618231677535</v>
      </c>
      <c r="L9598" s="1" t="s">
        <v>3889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7" t="n">
        <v>46224</v>
      </c>
      <c r="C9599" s="1" t="n">
        <v>11</v>
      </c>
      <c r="D9599" s="1" t="s">
        <v>3845</v>
      </c>
      <c r="E9599" s="1" t="n">
        <v>1363</v>
      </c>
      <c r="F9599" s="1" t="s">
        <v>180</v>
      </c>
      <c r="I9599" s="1" t="n">
        <v>3576</v>
      </c>
      <c r="J9599" s="1" t="n">
        <v>65621</v>
      </c>
      <c r="K9599" s="1" t="n">
        <v>618231677504</v>
      </c>
      <c r="L9599" s="1" t="s">
        <v>3891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7" t="n">
        <v>46224</v>
      </c>
      <c r="C9600" s="1" t="n">
        <v>11</v>
      </c>
      <c r="D9600" s="1" t="s">
        <v>3845</v>
      </c>
      <c r="E9600" s="1" t="n">
        <v>1363</v>
      </c>
      <c r="F9600" s="1" t="s">
        <v>180</v>
      </c>
      <c r="I9600" s="1" t="n">
        <v>3576</v>
      </c>
      <c r="J9600" s="1" t="n">
        <v>81006</v>
      </c>
      <c r="K9600" s="1" t="n">
        <v>810074</v>
      </c>
      <c r="L9600" s="1" t="s">
        <v>4554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7" t="n">
        <v>46224</v>
      </c>
      <c r="C9601" s="1" t="n">
        <v>11</v>
      </c>
      <c r="D9601" s="1" t="s">
        <v>3845</v>
      </c>
      <c r="E9601" s="1" t="n">
        <v>1328</v>
      </c>
      <c r="F9601" s="1" t="s">
        <v>363</v>
      </c>
      <c r="I9601" s="1" t="n">
        <v>4110</v>
      </c>
      <c r="J9601" s="1" t="n">
        <v>50310</v>
      </c>
      <c r="K9601" s="1" t="n">
        <v>7898588380101</v>
      </c>
      <c r="L9601" s="1" t="s">
        <v>6310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7" t="n">
        <v>46224</v>
      </c>
      <c r="C9602" s="1" t="n">
        <v>11</v>
      </c>
      <c r="D9602" s="1" t="s">
        <v>3845</v>
      </c>
      <c r="E9602" s="1" t="n">
        <v>1328</v>
      </c>
      <c r="F9602" s="1" t="s">
        <v>363</v>
      </c>
      <c r="I9602" s="1" t="n">
        <v>4110</v>
      </c>
      <c r="J9602" s="1" t="n">
        <v>21045</v>
      </c>
      <c r="K9602" s="1" t="n">
        <v>7898588380255</v>
      </c>
      <c r="L9602" s="1" t="s">
        <v>6123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7" t="n">
        <v>46224</v>
      </c>
      <c r="C9603" s="1" t="n">
        <v>11</v>
      </c>
      <c r="D9603" s="1" t="s">
        <v>3845</v>
      </c>
      <c r="E9603" s="1" t="n">
        <v>1328</v>
      </c>
      <c r="F9603" s="1" t="s">
        <v>363</v>
      </c>
      <c r="I9603" s="1" t="n">
        <v>4110</v>
      </c>
      <c r="J9603" s="1" t="n">
        <v>21060</v>
      </c>
      <c r="K9603" s="1" t="n">
        <v>7898588380118</v>
      </c>
      <c r="L9603" s="1" t="s">
        <v>3920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7" t="n">
        <v>46224</v>
      </c>
      <c r="C9604" s="1" t="n">
        <v>11</v>
      </c>
      <c r="D9604" s="1" t="s">
        <v>3845</v>
      </c>
      <c r="E9604" s="1" t="n">
        <v>1328</v>
      </c>
      <c r="F9604" s="1" t="s">
        <v>363</v>
      </c>
      <c r="I9604" s="1" t="n">
        <v>4110</v>
      </c>
      <c r="J9604" s="1" t="n">
        <v>31782</v>
      </c>
      <c r="K9604" s="1" t="n">
        <v>7898588380132</v>
      </c>
      <c r="L9604" s="1" t="s">
        <v>3921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7" t="n">
        <v>46224</v>
      </c>
      <c r="C9605" s="1" t="n">
        <v>11</v>
      </c>
      <c r="D9605" s="1" t="s">
        <v>3845</v>
      </c>
      <c r="E9605" s="1" t="n">
        <v>1328</v>
      </c>
      <c r="F9605" s="1" t="s">
        <v>363</v>
      </c>
      <c r="I9605" s="1" t="n">
        <v>4110</v>
      </c>
      <c r="J9605" s="1" t="n">
        <v>31784</v>
      </c>
      <c r="K9605" s="1" t="n">
        <v>7898588380545</v>
      </c>
      <c r="L9605" s="1" t="s">
        <v>3922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7" t="n">
        <v>46224</v>
      </c>
      <c r="C9606" s="1" t="n">
        <v>11</v>
      </c>
      <c r="D9606" s="1" t="s">
        <v>3845</v>
      </c>
      <c r="E9606" s="1" t="n">
        <v>1328</v>
      </c>
      <c r="F9606" s="1" t="s">
        <v>363</v>
      </c>
      <c r="I9606" s="1" t="n">
        <v>4110</v>
      </c>
      <c r="J9606" s="1" t="n">
        <v>31786</v>
      </c>
      <c r="K9606" s="1" t="n">
        <v>7898588380187</v>
      </c>
      <c r="L9606" s="1" t="s">
        <v>3923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7" t="n">
        <v>46224</v>
      </c>
      <c r="C9607" s="1" t="n">
        <v>11</v>
      </c>
      <c r="D9607" s="1" t="s">
        <v>3845</v>
      </c>
      <c r="E9607" s="1" t="n">
        <v>1328</v>
      </c>
      <c r="F9607" s="1" t="s">
        <v>363</v>
      </c>
      <c r="I9607" s="1" t="n">
        <v>4110</v>
      </c>
      <c r="J9607" s="1" t="n">
        <v>31787</v>
      </c>
      <c r="K9607" s="1" t="n">
        <v>7898588380125</v>
      </c>
      <c r="L9607" s="1" t="s">
        <v>4397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7" t="n">
        <v>46224</v>
      </c>
      <c r="C9608" s="1" t="n">
        <v>11</v>
      </c>
      <c r="D9608" s="1" t="s">
        <v>3845</v>
      </c>
      <c r="E9608" s="1" t="n">
        <v>1328</v>
      </c>
      <c r="F9608" s="1" t="s">
        <v>363</v>
      </c>
      <c r="I9608" s="1" t="n">
        <v>4110</v>
      </c>
      <c r="J9608" s="1" t="n">
        <v>31789</v>
      </c>
      <c r="K9608" s="1" t="n">
        <v>7898588380149</v>
      </c>
      <c r="L9608" s="1" t="s">
        <v>3885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7" t="n">
        <v>46224</v>
      </c>
      <c r="C9609" s="1" t="n">
        <v>11</v>
      </c>
      <c r="D9609" s="1" t="s">
        <v>3845</v>
      </c>
      <c r="E9609" s="1" t="n">
        <v>1328</v>
      </c>
      <c r="F9609" s="1" t="s">
        <v>363</v>
      </c>
      <c r="I9609" s="1" t="n">
        <v>4110</v>
      </c>
      <c r="J9609" s="1" t="n">
        <v>31790</v>
      </c>
      <c r="K9609" s="1" t="n">
        <v>7898588380231</v>
      </c>
      <c r="L9609" s="1" t="s">
        <v>3924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7" t="n">
        <v>46224</v>
      </c>
      <c r="C9610" s="1" t="n">
        <v>11</v>
      </c>
      <c r="D9610" s="1" t="s">
        <v>3845</v>
      </c>
      <c r="E9610" s="1" t="n">
        <v>1286</v>
      </c>
      <c r="F9610" s="1" t="s">
        <v>359</v>
      </c>
      <c r="I9610" s="1" t="n">
        <v>10334</v>
      </c>
      <c r="J9610" s="1" t="n">
        <v>78991</v>
      </c>
      <c r="K9610" s="1" t="n">
        <v>390</v>
      </c>
      <c r="L9610" s="1" t="s">
        <v>4152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7" t="n">
        <v>46224</v>
      </c>
      <c r="C9611" s="1" t="n">
        <v>11</v>
      </c>
      <c r="D9611" s="1" t="s">
        <v>3845</v>
      </c>
      <c r="E9611" s="1" t="n">
        <v>607</v>
      </c>
      <c r="F9611" s="1" t="s">
        <v>214</v>
      </c>
      <c r="I9611" s="1" t="n">
        <v>11134</v>
      </c>
      <c r="J9611" s="1" t="n">
        <v>70096</v>
      </c>
      <c r="K9611" s="1" t="n">
        <v>7898674092352</v>
      </c>
      <c r="L9611" s="1" t="s">
        <v>7112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7" t="n">
        <v>46224</v>
      </c>
      <c r="C9612" s="1" t="n">
        <v>11</v>
      </c>
      <c r="D9612" s="1" t="s">
        <v>3845</v>
      </c>
      <c r="E9612" s="1" t="n">
        <v>607</v>
      </c>
      <c r="F9612" s="1" t="s">
        <v>214</v>
      </c>
      <c r="I9612" s="1" t="n">
        <v>11134</v>
      </c>
      <c r="J9612" s="1" t="n">
        <v>81788</v>
      </c>
      <c r="K9612" s="1" t="n">
        <v>7898674093472</v>
      </c>
      <c r="L9612" s="1" t="s">
        <v>7113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7" t="n">
        <v>46224</v>
      </c>
      <c r="C9613" s="1" t="n">
        <v>11</v>
      </c>
      <c r="D9613" s="1" t="s">
        <v>3845</v>
      </c>
      <c r="E9613" s="1" t="n">
        <v>607</v>
      </c>
      <c r="F9613" s="1" t="s">
        <v>214</v>
      </c>
      <c r="I9613" s="1" t="n">
        <v>11134</v>
      </c>
      <c r="J9613" s="1" t="n">
        <v>81789</v>
      </c>
      <c r="K9613" s="1" t="n">
        <v>7898674093427</v>
      </c>
      <c r="L9613" s="1" t="s">
        <v>7114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7" t="n">
        <v>46224</v>
      </c>
      <c r="C9614" s="1" t="n">
        <v>11</v>
      </c>
      <c r="D9614" s="1" t="s">
        <v>3845</v>
      </c>
      <c r="E9614" s="1" t="n">
        <v>607</v>
      </c>
      <c r="F9614" s="1" t="s">
        <v>214</v>
      </c>
      <c r="I9614" s="1" t="n">
        <v>11134</v>
      </c>
      <c r="J9614" s="1" t="n">
        <v>81790</v>
      </c>
      <c r="K9614" s="1" t="n">
        <v>7898674093465</v>
      </c>
      <c r="L9614" s="1" t="s">
        <v>7115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7" t="n">
        <v>46224</v>
      </c>
      <c r="C9615" s="1" t="n">
        <v>11</v>
      </c>
      <c r="D9615" s="1" t="s">
        <v>3845</v>
      </c>
      <c r="E9615" s="1" t="n">
        <v>581</v>
      </c>
      <c r="F9615" s="1" t="s">
        <v>316</v>
      </c>
      <c r="I9615" s="1" t="n">
        <v>31493</v>
      </c>
      <c r="J9615" s="1" t="n">
        <v>48008</v>
      </c>
      <c r="K9615" s="1" t="n">
        <v>798190027999</v>
      </c>
      <c r="L9615" s="1" t="s">
        <v>4231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7" t="n">
        <v>46224</v>
      </c>
      <c r="C9616" s="1" t="n">
        <v>11</v>
      </c>
      <c r="D9616" s="1" t="s">
        <v>3845</v>
      </c>
      <c r="E9616" s="1" t="n">
        <v>581</v>
      </c>
      <c r="F9616" s="1" t="s">
        <v>316</v>
      </c>
      <c r="I9616" s="1" t="n">
        <v>31493</v>
      </c>
      <c r="J9616" s="1" t="n">
        <v>48009</v>
      </c>
      <c r="K9616" s="1" t="n">
        <v>798190028002</v>
      </c>
      <c r="L9616" s="1" t="s">
        <v>4232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7" t="n">
        <v>46224</v>
      </c>
      <c r="C9617" s="1" t="n">
        <v>11</v>
      </c>
      <c r="D9617" s="1" t="s">
        <v>3845</v>
      </c>
      <c r="E9617" s="1" t="n">
        <v>1114</v>
      </c>
      <c r="F9617" s="1" t="s">
        <v>169</v>
      </c>
      <c r="I9617" s="1" t="n">
        <v>41360</v>
      </c>
      <c r="J9617" s="1" t="n">
        <v>100240</v>
      </c>
      <c r="K9617" s="1" t="n">
        <v>70113</v>
      </c>
      <c r="L9617" s="1" t="s">
        <v>4234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7" t="n">
        <v>46224</v>
      </c>
      <c r="C9618" s="1" t="n">
        <v>11</v>
      </c>
      <c r="D9618" s="1" t="s">
        <v>3845</v>
      </c>
      <c r="E9618" s="1" t="n">
        <v>1114</v>
      </c>
      <c r="F9618" s="1" t="s">
        <v>169</v>
      </c>
      <c r="I9618" s="1" t="n">
        <v>41360</v>
      </c>
      <c r="J9618" s="1" t="n">
        <v>100291</v>
      </c>
      <c r="K9618" s="1" t="n">
        <v>70262</v>
      </c>
      <c r="L9618" s="1" t="s">
        <v>4251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7" t="n">
        <v>46224</v>
      </c>
      <c r="C9619" s="1" t="n">
        <v>11</v>
      </c>
      <c r="D9619" s="1" t="s">
        <v>3845</v>
      </c>
      <c r="E9619" s="1" t="n">
        <v>1114</v>
      </c>
      <c r="F9619" s="1" t="s">
        <v>169</v>
      </c>
      <c r="I9619" s="1" t="n">
        <v>41360</v>
      </c>
      <c r="J9619" s="1" t="n">
        <v>110730</v>
      </c>
      <c r="K9619" s="1" t="n">
        <v>70111</v>
      </c>
      <c r="L9619" s="1" t="s">
        <v>4252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7" t="n">
        <v>46224</v>
      </c>
      <c r="C9620" s="1" t="n">
        <v>11</v>
      </c>
      <c r="D9620" s="1" t="s">
        <v>3845</v>
      </c>
      <c r="E9620" s="1" t="n">
        <v>1114</v>
      </c>
      <c r="F9620" s="1" t="s">
        <v>169</v>
      </c>
      <c r="I9620" s="1" t="n">
        <v>41360</v>
      </c>
      <c r="J9620" s="1" t="n">
        <v>110729</v>
      </c>
      <c r="K9620" s="1" t="n">
        <v>70110</v>
      </c>
      <c r="L9620" s="1" t="s">
        <v>4253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7" t="n">
        <v>46224</v>
      </c>
      <c r="C9621" s="1" t="n">
        <v>11</v>
      </c>
      <c r="D9621" s="1" t="s">
        <v>3845</v>
      </c>
      <c r="E9621" s="1" t="n">
        <v>1114</v>
      </c>
      <c r="F9621" s="1" t="s">
        <v>169</v>
      </c>
      <c r="I9621" s="1" t="n">
        <v>41360</v>
      </c>
      <c r="J9621" s="1" t="n">
        <v>110731</v>
      </c>
      <c r="K9621" s="1" t="n">
        <v>70112</v>
      </c>
      <c r="L9621" s="1" t="s">
        <v>4254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7" t="n">
        <v>46224</v>
      </c>
      <c r="C9622" s="1" t="n">
        <v>11</v>
      </c>
      <c r="D9622" s="1" t="s">
        <v>3845</v>
      </c>
      <c r="E9622" s="1" t="n">
        <v>1114</v>
      </c>
      <c r="F9622" s="1" t="s">
        <v>169</v>
      </c>
      <c r="I9622" s="1" t="n">
        <v>41360</v>
      </c>
      <c r="J9622" s="1" t="n">
        <v>78991</v>
      </c>
      <c r="K9622" s="1" t="n">
        <v>390</v>
      </c>
      <c r="L9622" s="1" t="s">
        <v>4152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7" t="n">
        <v>46224</v>
      </c>
      <c r="C9623" s="1" t="n">
        <v>11</v>
      </c>
      <c r="D9623" s="1" t="s">
        <v>3845</v>
      </c>
      <c r="E9623" s="1" t="n">
        <v>1114</v>
      </c>
      <c r="F9623" s="1" t="s">
        <v>169</v>
      </c>
      <c r="I9623" s="1" t="n">
        <v>41617</v>
      </c>
      <c r="J9623" s="1" t="n">
        <v>100254</v>
      </c>
      <c r="K9623" s="1" t="n">
        <v>70127</v>
      </c>
      <c r="L9623" s="1" t="s">
        <v>4233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7" t="n">
        <v>46224</v>
      </c>
      <c r="C9624" s="1" t="n">
        <v>11</v>
      </c>
      <c r="D9624" s="1" t="s">
        <v>3845</v>
      </c>
      <c r="E9624" s="1" t="n">
        <v>1114</v>
      </c>
      <c r="F9624" s="1" t="s">
        <v>169</v>
      </c>
      <c r="I9624" s="1" t="n">
        <v>41617</v>
      </c>
      <c r="J9624" s="1" t="n">
        <v>100261</v>
      </c>
      <c r="K9624" s="1" t="n">
        <v>70135</v>
      </c>
      <c r="L9624" s="1" t="s">
        <v>6687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7" t="n">
        <v>46224</v>
      </c>
      <c r="C9625" s="1" t="n">
        <v>11</v>
      </c>
      <c r="D9625" s="1" t="s">
        <v>3845</v>
      </c>
      <c r="E9625" s="1" t="n">
        <v>1114</v>
      </c>
      <c r="F9625" s="1" t="s">
        <v>169</v>
      </c>
      <c r="I9625" s="1" t="n">
        <v>41617</v>
      </c>
      <c r="J9625" s="1" t="n">
        <v>100240</v>
      </c>
      <c r="K9625" s="1" t="n">
        <v>70113</v>
      </c>
      <c r="L9625" s="1" t="s">
        <v>4234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7" t="n">
        <v>46224</v>
      </c>
      <c r="C9626" s="1" t="n">
        <v>11</v>
      </c>
      <c r="D9626" s="1" t="s">
        <v>3845</v>
      </c>
      <c r="E9626" s="1" t="n">
        <v>1114</v>
      </c>
      <c r="F9626" s="1" t="s">
        <v>169</v>
      </c>
      <c r="I9626" s="1" t="n">
        <v>41617</v>
      </c>
      <c r="J9626" s="1" t="n">
        <v>100246</v>
      </c>
      <c r="K9626" s="1" t="n">
        <v>70119</v>
      </c>
      <c r="L9626" s="1" t="s">
        <v>4239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7" t="n">
        <v>46224</v>
      </c>
      <c r="C9627" s="1" t="n">
        <v>11</v>
      </c>
      <c r="D9627" s="1" t="s">
        <v>3845</v>
      </c>
      <c r="E9627" s="1" t="n">
        <v>1114</v>
      </c>
      <c r="F9627" s="1" t="s">
        <v>169</v>
      </c>
      <c r="I9627" s="1" t="n">
        <v>41617</v>
      </c>
      <c r="J9627" s="1" t="n">
        <v>100247</v>
      </c>
      <c r="K9627" s="1" t="n">
        <v>70120</v>
      </c>
      <c r="L9627" s="1" t="s">
        <v>4240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7" t="n">
        <v>46224</v>
      </c>
      <c r="C9628" s="1" t="n">
        <v>11</v>
      </c>
      <c r="D9628" s="1" t="s">
        <v>3845</v>
      </c>
      <c r="E9628" s="1" t="n">
        <v>1114</v>
      </c>
      <c r="F9628" s="1" t="s">
        <v>169</v>
      </c>
      <c r="I9628" s="1" t="n">
        <v>41617</v>
      </c>
      <c r="J9628" s="1" t="n">
        <v>100248</v>
      </c>
      <c r="K9628" s="1" t="n">
        <v>70121</v>
      </c>
      <c r="L9628" s="1" t="s">
        <v>4241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7" t="n">
        <v>46224</v>
      </c>
      <c r="C9629" s="1" t="n">
        <v>11</v>
      </c>
      <c r="D9629" s="1" t="s">
        <v>3845</v>
      </c>
      <c r="E9629" s="1" t="n">
        <v>1114</v>
      </c>
      <c r="F9629" s="1" t="s">
        <v>169</v>
      </c>
      <c r="I9629" s="1" t="n">
        <v>41617</v>
      </c>
      <c r="J9629" s="1" t="n">
        <v>100263</v>
      </c>
      <c r="K9629" s="1" t="n">
        <v>70137</v>
      </c>
      <c r="L9629" s="1" t="s">
        <v>6688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7" t="n">
        <v>46224</v>
      </c>
      <c r="C9630" s="1" t="n">
        <v>11</v>
      </c>
      <c r="D9630" s="1" t="s">
        <v>3845</v>
      </c>
      <c r="E9630" s="1" t="n">
        <v>1114</v>
      </c>
      <c r="F9630" s="1" t="s">
        <v>169</v>
      </c>
      <c r="I9630" s="1" t="n">
        <v>41617</v>
      </c>
      <c r="J9630" s="1" t="n">
        <v>100285</v>
      </c>
      <c r="K9630" s="1" t="n">
        <v>70255</v>
      </c>
      <c r="L9630" s="1" t="s">
        <v>4555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7" t="n">
        <v>46224</v>
      </c>
      <c r="C9631" s="1" t="n">
        <v>11</v>
      </c>
      <c r="D9631" s="1" t="s">
        <v>3845</v>
      </c>
      <c r="E9631" s="1" t="n">
        <v>1114</v>
      </c>
      <c r="F9631" s="1" t="s">
        <v>169</v>
      </c>
      <c r="I9631" s="1" t="n">
        <v>41617</v>
      </c>
      <c r="J9631" s="1" t="n">
        <v>100291</v>
      </c>
      <c r="K9631" s="1" t="n">
        <v>70262</v>
      </c>
      <c r="L9631" s="1" t="s">
        <v>4251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7" t="n">
        <v>46224</v>
      </c>
      <c r="C9632" s="1" t="n">
        <v>11</v>
      </c>
      <c r="D9632" s="1" t="s">
        <v>3845</v>
      </c>
      <c r="E9632" s="1" t="n">
        <v>1114</v>
      </c>
      <c r="F9632" s="1" t="s">
        <v>169</v>
      </c>
      <c r="I9632" s="1" t="n">
        <v>41617</v>
      </c>
      <c r="J9632" s="1" t="n">
        <v>110730</v>
      </c>
      <c r="K9632" s="1" t="n">
        <v>70111</v>
      </c>
      <c r="L9632" s="1" t="s">
        <v>4252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7" t="n">
        <v>46224</v>
      </c>
      <c r="C9633" s="1" t="n">
        <v>11</v>
      </c>
      <c r="D9633" s="1" t="s">
        <v>3845</v>
      </c>
      <c r="E9633" s="1" t="n">
        <v>1114</v>
      </c>
      <c r="F9633" s="1" t="s">
        <v>169</v>
      </c>
      <c r="I9633" s="1" t="n">
        <v>41617</v>
      </c>
      <c r="J9633" s="1" t="n">
        <v>110729</v>
      </c>
      <c r="K9633" s="1" t="n">
        <v>70110</v>
      </c>
      <c r="L9633" s="1" t="s">
        <v>4253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7" t="n">
        <v>46224</v>
      </c>
      <c r="C9634" s="1" t="n">
        <v>11</v>
      </c>
      <c r="D9634" s="1" t="s">
        <v>3845</v>
      </c>
      <c r="E9634" s="1" t="n">
        <v>1114</v>
      </c>
      <c r="F9634" s="1" t="s">
        <v>169</v>
      </c>
      <c r="I9634" s="1" t="n">
        <v>41617</v>
      </c>
      <c r="J9634" s="1" t="n">
        <v>110731</v>
      </c>
      <c r="K9634" s="1" t="n">
        <v>70112</v>
      </c>
      <c r="L9634" s="1" t="s">
        <v>4254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7" t="n">
        <v>46224</v>
      </c>
      <c r="C9635" s="1" t="n">
        <v>11</v>
      </c>
      <c r="D9635" s="1" t="s">
        <v>3845</v>
      </c>
      <c r="E9635" s="1" t="n">
        <v>1114</v>
      </c>
      <c r="F9635" s="1" t="s">
        <v>169</v>
      </c>
      <c r="I9635" s="1" t="n">
        <v>41617</v>
      </c>
      <c r="J9635" s="1" t="n">
        <v>110777</v>
      </c>
      <c r="K9635" s="1" t="n">
        <v>71895</v>
      </c>
      <c r="L9635" s="1" t="s">
        <v>4556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7" t="n">
        <v>46224</v>
      </c>
      <c r="C9636" s="1" t="n">
        <v>11</v>
      </c>
      <c r="D9636" s="1" t="s">
        <v>3845</v>
      </c>
      <c r="E9636" s="1" t="n">
        <v>1114</v>
      </c>
      <c r="F9636" s="1" t="s">
        <v>169</v>
      </c>
      <c r="I9636" s="1" t="n">
        <v>41617</v>
      </c>
      <c r="J9636" s="1" t="n">
        <v>78991</v>
      </c>
      <c r="K9636" s="1" t="n">
        <v>390</v>
      </c>
      <c r="L9636" s="1" t="s">
        <v>4152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7" t="n">
        <v>46224</v>
      </c>
      <c r="C9637" s="1" t="n">
        <v>11</v>
      </c>
      <c r="D9637" s="1" t="s">
        <v>3845</v>
      </c>
      <c r="E9637" s="1" t="n">
        <v>1123</v>
      </c>
      <c r="F9637" s="1" t="s">
        <v>247</v>
      </c>
      <c r="I9637" s="1" t="n">
        <v>43986</v>
      </c>
      <c r="J9637" s="1" t="n">
        <v>72629</v>
      </c>
      <c r="K9637" s="1" t="n">
        <v>7898055455356</v>
      </c>
      <c r="L9637" s="1" t="s">
        <v>4406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7" t="n">
        <v>46224</v>
      </c>
      <c r="C9638" s="1" t="n">
        <v>11</v>
      </c>
      <c r="D9638" s="1" t="s">
        <v>3845</v>
      </c>
      <c r="E9638" s="1" t="n">
        <v>1123</v>
      </c>
      <c r="F9638" s="1" t="s">
        <v>247</v>
      </c>
      <c r="I9638" s="1" t="n">
        <v>44115</v>
      </c>
      <c r="J9638" s="1" t="n">
        <v>72629</v>
      </c>
      <c r="K9638" s="1" t="n">
        <v>7898055455356</v>
      </c>
      <c r="L9638" s="1" t="s">
        <v>4406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7" t="n">
        <v>46224</v>
      </c>
      <c r="C9639" s="1" t="n">
        <v>11</v>
      </c>
      <c r="D9639" s="1" t="s">
        <v>3845</v>
      </c>
      <c r="E9639" s="1" t="n">
        <v>10002</v>
      </c>
      <c r="F9639" s="1" t="s">
        <v>291</v>
      </c>
      <c r="I9639" s="1" t="n">
        <v>196700</v>
      </c>
      <c r="J9639" s="1" t="n">
        <v>103116</v>
      </c>
      <c r="K9639" s="1" t="n">
        <v>7896014400461</v>
      </c>
      <c r="L9639" s="1" t="s">
        <v>4421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7" t="n">
        <v>46224</v>
      </c>
      <c r="C9640" s="1" t="n">
        <v>11</v>
      </c>
      <c r="D9640" s="1" t="s">
        <v>3845</v>
      </c>
      <c r="E9640" s="1" t="n">
        <v>10002</v>
      </c>
      <c r="F9640" s="1" t="s">
        <v>291</v>
      </c>
      <c r="I9640" s="1" t="n">
        <v>196700</v>
      </c>
      <c r="J9640" s="1" t="n">
        <v>103117</v>
      </c>
      <c r="K9640" s="1" t="n">
        <v>7896014400737</v>
      </c>
      <c r="L9640" s="1" t="s">
        <v>4422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7" t="n">
        <v>46224</v>
      </c>
      <c r="C9641" s="1" t="n">
        <v>11</v>
      </c>
      <c r="D9641" s="1" t="s">
        <v>3845</v>
      </c>
      <c r="E9641" s="1" t="n">
        <v>10002</v>
      </c>
      <c r="F9641" s="1" t="s">
        <v>291</v>
      </c>
      <c r="I9641" s="1" t="n">
        <v>196700</v>
      </c>
      <c r="J9641" s="1" t="n">
        <v>103118</v>
      </c>
      <c r="K9641" s="1" t="n">
        <v>7896014400645</v>
      </c>
      <c r="L9641" s="1" t="s">
        <v>4423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7" t="n">
        <v>46224</v>
      </c>
      <c r="C9642" s="1" t="n">
        <v>11</v>
      </c>
      <c r="D9642" s="1" t="s">
        <v>3845</v>
      </c>
      <c r="E9642" s="1" t="n">
        <v>10002</v>
      </c>
      <c r="F9642" s="1" t="s">
        <v>291</v>
      </c>
      <c r="I9642" s="1" t="n">
        <v>196700</v>
      </c>
      <c r="J9642" s="1" t="n">
        <v>103119</v>
      </c>
      <c r="K9642" s="1" t="n">
        <v>7896014400195</v>
      </c>
      <c r="L9642" s="1" t="s">
        <v>4424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7" t="n">
        <v>46224</v>
      </c>
      <c r="C9643" s="1" t="n">
        <v>11</v>
      </c>
      <c r="D9643" s="1" t="s">
        <v>3845</v>
      </c>
      <c r="E9643" s="1" t="n">
        <v>10002</v>
      </c>
      <c r="F9643" s="1" t="s">
        <v>291</v>
      </c>
      <c r="I9643" s="1" t="n">
        <v>196700</v>
      </c>
      <c r="J9643" s="1" t="n">
        <v>103120</v>
      </c>
      <c r="K9643" s="1" t="n">
        <v>7896014400287</v>
      </c>
      <c r="L9643" s="1" t="s">
        <v>5673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7" t="n">
        <v>46224</v>
      </c>
      <c r="C9644" s="1" t="n">
        <v>11</v>
      </c>
      <c r="D9644" s="1" t="s">
        <v>3845</v>
      </c>
      <c r="E9644" s="1" t="n">
        <v>10002</v>
      </c>
      <c r="F9644" s="1" t="s">
        <v>291</v>
      </c>
      <c r="I9644" s="1" t="n">
        <v>196700</v>
      </c>
      <c r="J9644" s="1" t="n">
        <v>103121</v>
      </c>
      <c r="K9644" s="1" t="n">
        <v>7896014400553</v>
      </c>
      <c r="L9644" s="1" t="s">
        <v>4425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7" t="n">
        <v>46224</v>
      </c>
      <c r="C9645" s="1" t="n">
        <v>11</v>
      </c>
      <c r="D9645" s="1" t="s">
        <v>3845</v>
      </c>
      <c r="E9645" s="1" t="n">
        <v>10002</v>
      </c>
      <c r="F9645" s="1" t="s">
        <v>291</v>
      </c>
      <c r="I9645" s="1" t="n">
        <v>196700</v>
      </c>
      <c r="J9645" s="1" t="n">
        <v>12081</v>
      </c>
      <c r="K9645" s="1" t="n">
        <v>7896014401079</v>
      </c>
      <c r="L9645" s="1" t="s">
        <v>4426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7" t="n">
        <v>46224</v>
      </c>
      <c r="C9646" s="1" t="n">
        <v>11</v>
      </c>
      <c r="D9646" s="1" t="s">
        <v>3845</v>
      </c>
      <c r="E9646" s="1" t="n">
        <v>10002</v>
      </c>
      <c r="F9646" s="1" t="s">
        <v>291</v>
      </c>
      <c r="I9646" s="1" t="n">
        <v>196700</v>
      </c>
      <c r="J9646" s="1" t="n">
        <v>12082</v>
      </c>
      <c r="K9646" s="1" t="n">
        <v>7896014400829</v>
      </c>
      <c r="L9646" s="1" t="s">
        <v>4427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7" t="n">
        <v>46224</v>
      </c>
      <c r="C9647" s="1" t="n">
        <v>11</v>
      </c>
      <c r="D9647" s="1" t="s">
        <v>3845</v>
      </c>
      <c r="E9647" s="1" t="n">
        <v>10002</v>
      </c>
      <c r="F9647" s="1" t="s">
        <v>291</v>
      </c>
      <c r="I9647" s="1" t="n">
        <v>196700</v>
      </c>
      <c r="J9647" s="1" t="n">
        <v>29066</v>
      </c>
      <c r="K9647" s="1" t="n">
        <v>7896014499007</v>
      </c>
      <c r="L9647" s="1" t="s">
        <v>5674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7" t="n">
        <v>46224</v>
      </c>
      <c r="C9648" s="1" t="n">
        <v>11</v>
      </c>
      <c r="D9648" s="1" t="s">
        <v>3845</v>
      </c>
      <c r="E9648" s="1" t="n">
        <v>10002</v>
      </c>
      <c r="F9648" s="1" t="s">
        <v>291</v>
      </c>
      <c r="I9648" s="1" t="n">
        <v>196700</v>
      </c>
      <c r="J9648" s="1" t="n">
        <v>30958</v>
      </c>
      <c r="K9648" s="1" t="n">
        <v>7896014400720</v>
      </c>
      <c r="L9648" s="1" t="s">
        <v>4423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7" t="n">
        <v>46224</v>
      </c>
      <c r="C9649" s="1" t="n">
        <v>11</v>
      </c>
      <c r="D9649" s="1" t="s">
        <v>3845</v>
      </c>
      <c r="E9649" s="1" t="n">
        <v>1650</v>
      </c>
      <c r="F9649" s="1" t="s">
        <v>99</v>
      </c>
      <c r="I9649" s="1" t="n">
        <v>226411</v>
      </c>
      <c r="J9649" s="1" t="n">
        <v>16172</v>
      </c>
      <c r="K9649" s="1" t="n">
        <v>7898055452188</v>
      </c>
      <c r="L9649" s="1" t="s">
        <v>4055</v>
      </c>
      <c r="N9649" s="1" t="n">
        <v>35</v>
      </c>
      <c r="O9649" s="1" t="n">
        <v>110.49</v>
      </c>
    </row>
    <row r="9650" customFormat="false" ht="15" hidden="false" customHeight="true" outlineLevel="0" collapsed="false">
      <c r="A9650" s="1" t="n">
        <v>1</v>
      </c>
      <c r="B9650" s="17" t="n">
        <v>46224</v>
      </c>
      <c r="C9650" s="1" t="n">
        <v>11</v>
      </c>
      <c r="D9650" s="1" t="s">
        <v>3845</v>
      </c>
      <c r="E9650" s="1" t="n">
        <v>1650</v>
      </c>
      <c r="F9650" s="1" t="s">
        <v>99</v>
      </c>
      <c r="I9650" s="1" t="n">
        <v>226411</v>
      </c>
      <c r="J9650" s="1" t="n">
        <v>16173</v>
      </c>
      <c r="K9650" s="1" t="n">
        <v>7898055452201</v>
      </c>
      <c r="L9650" s="1" t="s">
        <v>4056</v>
      </c>
      <c r="N9650" s="1" t="n">
        <v>12</v>
      </c>
      <c r="O9650" s="1" t="n">
        <v>46.57</v>
      </c>
    </row>
    <row r="9651" customFormat="false" ht="15" hidden="false" customHeight="true" outlineLevel="0" collapsed="false">
      <c r="A9651" s="1" t="n">
        <v>1</v>
      </c>
      <c r="B9651" s="17" t="n">
        <v>46224</v>
      </c>
      <c r="C9651" s="1" t="n">
        <v>11</v>
      </c>
      <c r="D9651" s="1" t="s">
        <v>3845</v>
      </c>
      <c r="E9651" s="1" t="n">
        <v>1650</v>
      </c>
      <c r="F9651" s="1" t="s">
        <v>99</v>
      </c>
      <c r="I9651" s="1" t="n">
        <v>226411</v>
      </c>
      <c r="J9651" s="1" t="n">
        <v>16174</v>
      </c>
      <c r="K9651" s="1" t="n">
        <v>7898055452195</v>
      </c>
      <c r="L9651" s="1" t="s">
        <v>4057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7" t="n">
        <v>46224</v>
      </c>
      <c r="C9652" s="1" t="n">
        <v>11</v>
      </c>
      <c r="D9652" s="1" t="s">
        <v>3845</v>
      </c>
      <c r="E9652" s="1" t="n">
        <v>1650</v>
      </c>
      <c r="F9652" s="1" t="s">
        <v>99</v>
      </c>
      <c r="I9652" s="1" t="n">
        <v>226411</v>
      </c>
      <c r="J9652" s="1" t="n">
        <v>20636</v>
      </c>
      <c r="K9652" s="1" t="n">
        <v>7898055450702</v>
      </c>
      <c r="L9652" s="1" t="s">
        <v>4429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7" t="n">
        <v>46224</v>
      </c>
      <c r="C9653" s="1" t="n">
        <v>11</v>
      </c>
      <c r="D9653" s="1" t="s">
        <v>3845</v>
      </c>
      <c r="E9653" s="1" t="n">
        <v>1650</v>
      </c>
      <c r="F9653" s="1" t="s">
        <v>99</v>
      </c>
      <c r="I9653" s="1" t="n">
        <v>226411</v>
      </c>
      <c r="J9653" s="1" t="n">
        <v>21048</v>
      </c>
      <c r="K9653" s="1" t="n">
        <v>7898055451532</v>
      </c>
      <c r="L9653" s="1" t="s">
        <v>4060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7" t="n">
        <v>46224</v>
      </c>
      <c r="C9654" s="1" t="n">
        <v>11</v>
      </c>
      <c r="D9654" s="1" t="s">
        <v>3845</v>
      </c>
      <c r="E9654" s="1" t="n">
        <v>1650</v>
      </c>
      <c r="F9654" s="1" t="s">
        <v>99</v>
      </c>
      <c r="I9654" s="1" t="n">
        <v>226411</v>
      </c>
      <c r="J9654" s="1" t="n">
        <v>21751</v>
      </c>
      <c r="K9654" s="1" t="n">
        <v>7898055451556</v>
      </c>
      <c r="L9654" s="1" t="s">
        <v>6580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7" t="n">
        <v>46224</v>
      </c>
      <c r="C9655" s="1" t="n">
        <v>11</v>
      </c>
      <c r="D9655" s="1" t="s">
        <v>3845</v>
      </c>
      <c r="E9655" s="1" t="n">
        <v>1650</v>
      </c>
      <c r="F9655" s="1" t="s">
        <v>99</v>
      </c>
      <c r="I9655" s="1" t="n">
        <v>226411</v>
      </c>
      <c r="J9655" s="1" t="n">
        <v>69556</v>
      </c>
      <c r="K9655" s="1" t="n">
        <v>7898055450740</v>
      </c>
      <c r="L9655" s="1" t="s">
        <v>4431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7" t="n">
        <v>46224</v>
      </c>
      <c r="C9656" s="1" t="n">
        <v>11</v>
      </c>
      <c r="D9656" s="1" t="s">
        <v>3845</v>
      </c>
      <c r="E9656" s="1" t="n">
        <v>1024</v>
      </c>
      <c r="F9656" s="1" t="s">
        <v>783</v>
      </c>
      <c r="I9656" s="1" t="n">
        <v>605021</v>
      </c>
      <c r="J9656" s="1" t="n">
        <v>60866</v>
      </c>
      <c r="K9656" s="1" t="n">
        <v>7898654710474</v>
      </c>
      <c r="L9656" s="1" t="s">
        <v>4754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7" t="n">
        <v>46224</v>
      </c>
      <c r="C9657" s="1" t="n">
        <v>11</v>
      </c>
      <c r="D9657" s="1" t="s">
        <v>3845</v>
      </c>
      <c r="E9657" s="1" t="n">
        <v>1642</v>
      </c>
      <c r="F9657" s="1" t="s">
        <v>184</v>
      </c>
      <c r="I9657" s="1" t="n">
        <v>1032212</v>
      </c>
      <c r="J9657" s="1" t="n">
        <v>104335</v>
      </c>
      <c r="K9657" s="1" t="n">
        <v>7896289210512</v>
      </c>
      <c r="L9657" s="1" t="s">
        <v>4163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7" t="n">
        <v>46224</v>
      </c>
      <c r="C9658" s="1" t="n">
        <v>11</v>
      </c>
      <c r="D9658" s="1" t="s">
        <v>3845</v>
      </c>
      <c r="E9658" s="1" t="n">
        <v>1642</v>
      </c>
      <c r="F9658" s="1" t="s">
        <v>184</v>
      </c>
      <c r="I9658" s="1" t="n">
        <v>1032212</v>
      </c>
      <c r="J9658" s="1" t="n">
        <v>105780</v>
      </c>
      <c r="K9658" s="1" t="n">
        <v>7896289210017</v>
      </c>
      <c r="L9658" s="1" t="s">
        <v>4164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7" t="n">
        <v>46224</v>
      </c>
      <c r="C9659" s="1" t="n">
        <v>11</v>
      </c>
      <c r="D9659" s="1" t="s">
        <v>3845</v>
      </c>
      <c r="E9659" s="1" t="n">
        <v>1642</v>
      </c>
      <c r="F9659" s="1" t="s">
        <v>184</v>
      </c>
      <c r="I9659" s="1" t="n">
        <v>1032212</v>
      </c>
      <c r="J9659" s="1" t="n">
        <v>105782</v>
      </c>
      <c r="K9659" s="1" t="n">
        <v>7896289210352</v>
      </c>
      <c r="L9659" s="1" t="s">
        <v>4165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7" t="n">
        <v>46224</v>
      </c>
      <c r="C9660" s="1" t="n">
        <v>11</v>
      </c>
      <c r="D9660" s="1" t="s">
        <v>3845</v>
      </c>
      <c r="E9660" s="1" t="n">
        <v>1642</v>
      </c>
      <c r="F9660" s="1" t="s">
        <v>184</v>
      </c>
      <c r="I9660" s="1" t="n">
        <v>1032212</v>
      </c>
      <c r="J9660" s="1" t="n">
        <v>106079</v>
      </c>
      <c r="K9660" s="1" t="n">
        <v>7896289210130</v>
      </c>
      <c r="L9660" s="1" t="s">
        <v>4166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7" t="n">
        <v>46224</v>
      </c>
      <c r="C9661" s="1" t="n">
        <v>11</v>
      </c>
      <c r="D9661" s="1" t="s">
        <v>3845</v>
      </c>
      <c r="E9661" s="1" t="n">
        <v>1642</v>
      </c>
      <c r="F9661" s="1" t="s">
        <v>184</v>
      </c>
      <c r="I9661" s="1" t="n">
        <v>1032212</v>
      </c>
      <c r="J9661" s="1" t="n">
        <v>106274</v>
      </c>
      <c r="K9661" s="1" t="n">
        <v>7896289210086</v>
      </c>
      <c r="L9661" s="1" t="s">
        <v>4167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7" t="n">
        <v>46224</v>
      </c>
      <c r="C9662" s="1" t="n">
        <v>11</v>
      </c>
      <c r="D9662" s="1" t="s">
        <v>3845</v>
      </c>
      <c r="E9662" s="1" t="n">
        <v>1642</v>
      </c>
      <c r="F9662" s="1" t="s">
        <v>184</v>
      </c>
      <c r="I9662" s="1" t="n">
        <v>1032212</v>
      </c>
      <c r="J9662" s="1" t="n">
        <v>106280</v>
      </c>
      <c r="K9662" s="1" t="n">
        <v>7896289210062</v>
      </c>
      <c r="L9662" s="1" t="s">
        <v>4168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7" t="n">
        <v>46224</v>
      </c>
      <c r="C9663" s="1" t="n">
        <v>11</v>
      </c>
      <c r="D9663" s="1" t="s">
        <v>3845</v>
      </c>
      <c r="E9663" s="1" t="n">
        <v>1642</v>
      </c>
      <c r="F9663" s="1" t="s">
        <v>184</v>
      </c>
      <c r="I9663" s="1" t="n">
        <v>1032212</v>
      </c>
      <c r="J9663" s="1" t="n">
        <v>106407</v>
      </c>
      <c r="K9663" s="1" t="n">
        <v>7896289210031</v>
      </c>
      <c r="L9663" s="1" t="s">
        <v>4169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7" t="n">
        <v>46224</v>
      </c>
      <c r="C9664" s="1" t="n">
        <v>11</v>
      </c>
      <c r="D9664" s="1" t="s">
        <v>3845</v>
      </c>
      <c r="E9664" s="1" t="n">
        <v>1642</v>
      </c>
      <c r="F9664" s="1" t="s">
        <v>184</v>
      </c>
      <c r="I9664" s="1" t="n">
        <v>1032774</v>
      </c>
      <c r="J9664" s="1" t="n">
        <v>102033</v>
      </c>
      <c r="K9664" s="1" t="n">
        <v>7896289210192</v>
      </c>
      <c r="L9664" s="1" t="s">
        <v>4162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7" t="n">
        <v>46224</v>
      </c>
      <c r="C9665" s="1" t="n">
        <v>11</v>
      </c>
      <c r="D9665" s="1" t="s">
        <v>3845</v>
      </c>
      <c r="E9665" s="1" t="n">
        <v>1642</v>
      </c>
      <c r="F9665" s="1" t="s">
        <v>184</v>
      </c>
      <c r="I9665" s="1" t="n">
        <v>1032774</v>
      </c>
      <c r="J9665" s="1" t="n">
        <v>104335</v>
      </c>
      <c r="K9665" s="1" t="n">
        <v>7896289210512</v>
      </c>
      <c r="L9665" s="1" t="s">
        <v>4163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7" t="n">
        <v>46224</v>
      </c>
      <c r="C9666" s="1" t="n">
        <v>11</v>
      </c>
      <c r="D9666" s="1" t="s">
        <v>3845</v>
      </c>
      <c r="E9666" s="1" t="n">
        <v>1642</v>
      </c>
      <c r="F9666" s="1" t="s">
        <v>184</v>
      </c>
      <c r="I9666" s="1" t="n">
        <v>1032774</v>
      </c>
      <c r="J9666" s="1" t="n">
        <v>105780</v>
      </c>
      <c r="K9666" s="1" t="n">
        <v>7896289210017</v>
      </c>
      <c r="L9666" s="1" t="s">
        <v>4164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7" t="n">
        <v>46224</v>
      </c>
      <c r="C9667" s="1" t="n">
        <v>11</v>
      </c>
      <c r="D9667" s="1" t="s">
        <v>3845</v>
      </c>
      <c r="E9667" s="1" t="n">
        <v>1642</v>
      </c>
      <c r="F9667" s="1" t="s">
        <v>184</v>
      </c>
      <c r="I9667" s="1" t="n">
        <v>1032774</v>
      </c>
      <c r="J9667" s="1" t="n">
        <v>105782</v>
      </c>
      <c r="K9667" s="1" t="n">
        <v>7896289210352</v>
      </c>
      <c r="L9667" s="1" t="s">
        <v>4165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7" t="n">
        <v>46224</v>
      </c>
      <c r="C9668" s="1" t="n">
        <v>11</v>
      </c>
      <c r="D9668" s="1" t="s">
        <v>3845</v>
      </c>
      <c r="E9668" s="1" t="n">
        <v>1642</v>
      </c>
      <c r="F9668" s="1" t="s">
        <v>184</v>
      </c>
      <c r="I9668" s="1" t="n">
        <v>1032774</v>
      </c>
      <c r="J9668" s="1" t="n">
        <v>106274</v>
      </c>
      <c r="K9668" s="1" t="n">
        <v>7896289210086</v>
      </c>
      <c r="L9668" s="1" t="s">
        <v>4167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7" t="n">
        <v>46224</v>
      </c>
      <c r="C9669" s="1" t="n">
        <v>11</v>
      </c>
      <c r="D9669" s="1" t="s">
        <v>3845</v>
      </c>
      <c r="E9669" s="1" t="n">
        <v>1642</v>
      </c>
      <c r="F9669" s="1" t="s">
        <v>184</v>
      </c>
      <c r="I9669" s="1" t="n">
        <v>1032774</v>
      </c>
      <c r="J9669" s="1" t="n">
        <v>106407</v>
      </c>
      <c r="K9669" s="1" t="n">
        <v>7896289210031</v>
      </c>
      <c r="L9669" s="1" t="s">
        <v>4169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7" t="n">
        <v>46224</v>
      </c>
      <c r="C9670" s="1" t="n">
        <v>11</v>
      </c>
      <c r="D9670" s="1" t="s">
        <v>3845</v>
      </c>
      <c r="E9670" s="1" t="n">
        <v>1642</v>
      </c>
      <c r="F9670" s="1" t="s">
        <v>184</v>
      </c>
      <c r="I9670" s="1" t="n">
        <v>1032774</v>
      </c>
      <c r="J9670" s="1" t="n">
        <v>29706</v>
      </c>
      <c r="K9670" s="1" t="n">
        <v>7896289240205</v>
      </c>
      <c r="L9670" s="1" t="s">
        <v>6671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7" t="n">
        <v>46224</v>
      </c>
      <c r="C9671" s="1" t="n">
        <v>11</v>
      </c>
      <c r="D9671" s="1" t="s">
        <v>3845</v>
      </c>
      <c r="E9671" s="1" t="n">
        <v>1740</v>
      </c>
      <c r="F9671" s="1" t="s">
        <v>296</v>
      </c>
      <c r="I9671" s="1" t="n">
        <v>1249231</v>
      </c>
      <c r="J9671" s="1" t="n">
        <v>100036</v>
      </c>
      <c r="K9671" s="1" t="n">
        <v>37</v>
      </c>
      <c r="L9671" s="1" t="s">
        <v>5686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7" t="n">
        <v>46224</v>
      </c>
      <c r="C9672" s="1" t="n">
        <v>11</v>
      </c>
      <c r="D9672" s="1" t="s">
        <v>3845</v>
      </c>
      <c r="E9672" s="1" t="n">
        <v>1740</v>
      </c>
      <c r="F9672" s="1" t="s">
        <v>296</v>
      </c>
      <c r="I9672" s="1" t="n">
        <v>1249231</v>
      </c>
      <c r="J9672" s="1" t="n">
        <v>55039</v>
      </c>
      <c r="K9672" s="1" t="n">
        <v>7891164027117</v>
      </c>
      <c r="L9672" s="1" t="s">
        <v>4333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7" t="n">
        <v>46224</v>
      </c>
      <c r="C9673" s="1" t="n">
        <v>11</v>
      </c>
      <c r="D9673" s="1" t="s">
        <v>3845</v>
      </c>
      <c r="E9673" s="1" t="n">
        <v>1740</v>
      </c>
      <c r="F9673" s="1" t="s">
        <v>296</v>
      </c>
      <c r="I9673" s="1" t="n">
        <v>1249231</v>
      </c>
      <c r="J9673" s="1" t="n">
        <v>61465</v>
      </c>
      <c r="K9673" s="1" t="n">
        <v>7891164018535</v>
      </c>
      <c r="L9673" s="1" t="s">
        <v>5689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7" t="n">
        <v>46224</v>
      </c>
      <c r="C9674" s="1" t="n">
        <v>11</v>
      </c>
      <c r="D9674" s="1" t="s">
        <v>3845</v>
      </c>
      <c r="E9674" s="1" t="n">
        <v>1740</v>
      </c>
      <c r="F9674" s="1" t="s">
        <v>296</v>
      </c>
      <c r="I9674" s="1" t="n">
        <v>1249231</v>
      </c>
      <c r="J9674" s="1" t="n">
        <v>61516</v>
      </c>
      <c r="K9674" s="1" t="n">
        <v>7891164007195</v>
      </c>
      <c r="L9674" s="1" t="s">
        <v>5690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7" t="n">
        <v>46224</v>
      </c>
      <c r="C9675" s="1" t="n">
        <v>11</v>
      </c>
      <c r="D9675" s="1" t="s">
        <v>3845</v>
      </c>
      <c r="E9675" s="1" t="n">
        <v>1740</v>
      </c>
      <c r="F9675" s="1" t="s">
        <v>296</v>
      </c>
      <c r="I9675" s="1" t="n">
        <v>1249231</v>
      </c>
      <c r="J9675" s="1" t="n">
        <v>61666</v>
      </c>
      <c r="K9675" s="1" t="n">
        <v>7891164007188</v>
      </c>
      <c r="L9675" s="1" t="s">
        <v>5691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7" t="n">
        <v>46224</v>
      </c>
      <c r="C9676" s="1" t="n">
        <v>11</v>
      </c>
      <c r="D9676" s="1" t="s">
        <v>3845</v>
      </c>
      <c r="E9676" s="1" t="n">
        <v>1740</v>
      </c>
      <c r="F9676" s="1" t="s">
        <v>296</v>
      </c>
      <c r="I9676" s="1" t="n">
        <v>1249231</v>
      </c>
      <c r="J9676" s="1" t="n">
        <v>65042</v>
      </c>
      <c r="K9676" s="1" t="n">
        <v>7891164116835</v>
      </c>
      <c r="L9676" s="1" t="s">
        <v>5696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7" t="n">
        <v>46225</v>
      </c>
      <c r="C9677" s="1" t="n">
        <v>1</v>
      </c>
      <c r="D9677" s="1" t="s">
        <v>3781</v>
      </c>
      <c r="E9677" s="1" t="n">
        <v>1316</v>
      </c>
      <c r="F9677" s="1" t="s">
        <v>1095</v>
      </c>
      <c r="I9677" s="1" t="n">
        <v>3896</v>
      </c>
      <c r="J9677" s="1" t="n">
        <v>37359</v>
      </c>
      <c r="K9677" s="1" t="n">
        <v>55526</v>
      </c>
      <c r="L9677" s="1" t="s">
        <v>3815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7" t="n">
        <v>46225</v>
      </c>
      <c r="C9678" s="1" t="n">
        <v>11</v>
      </c>
      <c r="D9678" s="1" t="s">
        <v>3845</v>
      </c>
      <c r="E9678" s="1" t="n">
        <v>1899</v>
      </c>
      <c r="F9678" s="1" t="s">
        <v>97</v>
      </c>
      <c r="I9678" s="1" t="n">
        <v>722</v>
      </c>
      <c r="J9678" s="1" t="n">
        <v>55400</v>
      </c>
      <c r="K9678" s="1" t="n">
        <v>7000832967710</v>
      </c>
      <c r="L9678" s="1" t="s">
        <v>4149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7" t="n">
        <v>46225</v>
      </c>
      <c r="C9679" s="1" t="n">
        <v>11</v>
      </c>
      <c r="D9679" s="1" t="s">
        <v>3845</v>
      </c>
      <c r="E9679" s="1" t="n">
        <v>1899</v>
      </c>
      <c r="F9679" s="1" t="s">
        <v>97</v>
      </c>
      <c r="I9679" s="1" t="n">
        <v>722</v>
      </c>
      <c r="J9679" s="1" t="n">
        <v>73000</v>
      </c>
      <c r="K9679" s="1" t="n">
        <v>2266947</v>
      </c>
      <c r="L9679" s="1" t="s">
        <v>3882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7" t="n">
        <v>46225</v>
      </c>
      <c r="C9680" s="1" t="n">
        <v>11</v>
      </c>
      <c r="D9680" s="1" t="s">
        <v>3845</v>
      </c>
      <c r="E9680" s="1" t="n">
        <v>1899</v>
      </c>
      <c r="F9680" s="1" t="s">
        <v>97</v>
      </c>
      <c r="I9680" s="1" t="n">
        <v>722</v>
      </c>
      <c r="J9680" s="1" t="n">
        <v>77459</v>
      </c>
      <c r="K9680" s="1" t="n">
        <v>774604</v>
      </c>
      <c r="L9680" s="1" t="s">
        <v>3883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7" t="n">
        <v>46225</v>
      </c>
      <c r="C9681" s="1" t="n">
        <v>11</v>
      </c>
      <c r="D9681" s="1" t="s">
        <v>3845</v>
      </c>
      <c r="E9681" s="1" t="n">
        <v>1899</v>
      </c>
      <c r="F9681" s="1" t="s">
        <v>97</v>
      </c>
      <c r="I9681" s="1" t="n">
        <v>722</v>
      </c>
      <c r="J9681" s="1" t="n">
        <v>77461</v>
      </c>
      <c r="K9681" s="1" t="n">
        <v>774628</v>
      </c>
      <c r="L9681" s="1" t="s">
        <v>4204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7" t="n">
        <v>46225</v>
      </c>
      <c r="C9682" s="1" t="n">
        <v>11</v>
      </c>
      <c r="D9682" s="1" t="s">
        <v>3845</v>
      </c>
      <c r="E9682" s="1" t="n">
        <v>1899</v>
      </c>
      <c r="F9682" s="1" t="s">
        <v>97</v>
      </c>
      <c r="I9682" s="1" t="n">
        <v>722</v>
      </c>
      <c r="J9682" s="1" t="n">
        <v>77463</v>
      </c>
      <c r="K9682" s="1" t="n">
        <v>774642</v>
      </c>
      <c r="L9682" s="1" t="s">
        <v>3884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7" t="n">
        <v>46225</v>
      </c>
      <c r="C9683" s="1" t="n">
        <v>11</v>
      </c>
      <c r="D9683" s="1" t="s">
        <v>3845</v>
      </c>
      <c r="E9683" s="1" t="n">
        <v>1899</v>
      </c>
      <c r="F9683" s="1" t="s">
        <v>97</v>
      </c>
      <c r="I9683" s="1" t="n">
        <v>722</v>
      </c>
      <c r="J9683" s="1" t="n">
        <v>78013</v>
      </c>
      <c r="K9683" s="1" t="n">
        <v>780148</v>
      </c>
      <c r="L9683" s="1" t="s">
        <v>3886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7" t="n">
        <v>46225</v>
      </c>
      <c r="C9684" s="1" t="n">
        <v>11</v>
      </c>
      <c r="D9684" s="1" t="s">
        <v>3845</v>
      </c>
      <c r="E9684" s="1" t="n">
        <v>1635</v>
      </c>
      <c r="F9684" s="1" t="s">
        <v>161</v>
      </c>
      <c r="I9684" s="1" t="n">
        <v>1350</v>
      </c>
      <c r="J9684" s="1" t="n">
        <v>100035</v>
      </c>
      <c r="K9684" s="1" t="n">
        <v>36</v>
      </c>
      <c r="L9684" s="1" t="s">
        <v>4926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7" t="n">
        <v>46225</v>
      </c>
      <c r="C9685" s="1" t="n">
        <v>11</v>
      </c>
      <c r="D9685" s="1" t="s">
        <v>3845</v>
      </c>
      <c r="E9685" s="1" t="n">
        <v>1270</v>
      </c>
      <c r="F9685" s="1" t="s">
        <v>349</v>
      </c>
      <c r="I9685" s="1" t="n">
        <v>2667</v>
      </c>
      <c r="J9685" s="1" t="n">
        <v>31012</v>
      </c>
      <c r="K9685" s="1" t="n">
        <v>7688659330605</v>
      </c>
      <c r="L9685" s="1" t="s">
        <v>7116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7" t="n">
        <v>46225</v>
      </c>
      <c r="C9686" s="1" t="n">
        <v>11</v>
      </c>
      <c r="D9686" s="1" t="s">
        <v>3845</v>
      </c>
      <c r="E9686" s="1" t="n">
        <v>1270</v>
      </c>
      <c r="F9686" s="1" t="s">
        <v>349</v>
      </c>
      <c r="I9686" s="1" t="n">
        <v>2667</v>
      </c>
      <c r="J9686" s="1" t="n">
        <v>31996</v>
      </c>
      <c r="K9686" s="1" t="n">
        <v>7688659330483</v>
      </c>
      <c r="L9686" s="1" t="s">
        <v>7117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7" t="n">
        <v>46225</v>
      </c>
      <c r="C9687" s="1" t="n">
        <v>11</v>
      </c>
      <c r="D9687" s="1" t="s">
        <v>3845</v>
      </c>
      <c r="E9687" s="1" t="n">
        <v>1270</v>
      </c>
      <c r="F9687" s="1" t="s">
        <v>349</v>
      </c>
      <c r="I9687" s="1" t="n">
        <v>2667</v>
      </c>
      <c r="J9687" s="1" t="n">
        <v>33524</v>
      </c>
      <c r="K9687" s="1" t="n">
        <v>7688659330582</v>
      </c>
      <c r="L9687" s="1" t="s">
        <v>7118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7" t="n">
        <v>46225</v>
      </c>
      <c r="C9688" s="1" t="n">
        <v>11</v>
      </c>
      <c r="D9688" s="1" t="s">
        <v>3845</v>
      </c>
      <c r="E9688" s="1" t="n">
        <v>1270</v>
      </c>
      <c r="F9688" s="1" t="s">
        <v>349</v>
      </c>
      <c r="I9688" s="1" t="n">
        <v>2667</v>
      </c>
      <c r="J9688" s="1" t="n">
        <v>36138</v>
      </c>
      <c r="K9688" s="1" t="n">
        <v>7688659330063</v>
      </c>
      <c r="L9688" s="1" t="s">
        <v>4712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7" t="n">
        <v>46225</v>
      </c>
      <c r="C9689" s="1" t="n">
        <v>11</v>
      </c>
      <c r="D9689" s="1" t="s">
        <v>3845</v>
      </c>
      <c r="E9689" s="1" t="n">
        <v>1270</v>
      </c>
      <c r="F9689" s="1" t="s">
        <v>349</v>
      </c>
      <c r="I9689" s="1" t="n">
        <v>2667</v>
      </c>
      <c r="J9689" s="1" t="n">
        <v>38052</v>
      </c>
      <c r="K9689" s="1" t="n">
        <v>7688659330070</v>
      </c>
      <c r="L9689" s="1" t="s">
        <v>4713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7" t="n">
        <v>46225</v>
      </c>
      <c r="C9690" s="1" t="n">
        <v>11</v>
      </c>
      <c r="D9690" s="1" t="s">
        <v>3845</v>
      </c>
      <c r="E9690" s="1" t="n">
        <v>1270</v>
      </c>
      <c r="F9690" s="1" t="s">
        <v>349</v>
      </c>
      <c r="I9690" s="1" t="n">
        <v>2667</v>
      </c>
      <c r="J9690" s="1" t="n">
        <v>38631</v>
      </c>
      <c r="K9690" s="1" t="n">
        <v>7688659330162</v>
      </c>
      <c r="L9690" s="1" t="s">
        <v>4329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7" t="n">
        <v>46225</v>
      </c>
      <c r="C9691" s="1" t="n">
        <v>11</v>
      </c>
      <c r="D9691" s="1" t="s">
        <v>3845</v>
      </c>
      <c r="E9691" s="1" t="n">
        <v>1270</v>
      </c>
      <c r="F9691" s="1" t="s">
        <v>349</v>
      </c>
      <c r="I9691" s="1" t="n">
        <v>2667</v>
      </c>
      <c r="J9691" s="1" t="n">
        <v>39212</v>
      </c>
      <c r="K9691" s="1" t="n">
        <v>7688659330186</v>
      </c>
      <c r="L9691" s="1" t="s">
        <v>6577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7" t="n">
        <v>46225</v>
      </c>
      <c r="C9692" s="1" t="n">
        <v>11</v>
      </c>
      <c r="D9692" s="1" t="s">
        <v>3845</v>
      </c>
      <c r="E9692" s="1" t="n">
        <v>1270</v>
      </c>
      <c r="F9692" s="1" t="s">
        <v>349</v>
      </c>
      <c r="I9692" s="1" t="n">
        <v>2667</v>
      </c>
      <c r="J9692" s="1" t="n">
        <v>39213</v>
      </c>
      <c r="K9692" s="1" t="n">
        <v>7688659330230</v>
      </c>
      <c r="L9692" s="1" t="s">
        <v>5548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7" t="n">
        <v>46225</v>
      </c>
      <c r="C9693" s="1" t="n">
        <v>11</v>
      </c>
      <c r="D9693" s="1" t="s">
        <v>3845</v>
      </c>
      <c r="E9693" s="1" t="n">
        <v>1270</v>
      </c>
      <c r="F9693" s="1" t="s">
        <v>349</v>
      </c>
      <c r="I9693" s="1" t="n">
        <v>2667</v>
      </c>
      <c r="J9693" s="1" t="n">
        <v>67105</v>
      </c>
      <c r="K9693" s="1" t="n">
        <v>7898733030233</v>
      </c>
      <c r="L9693" s="1" t="s">
        <v>4717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7" t="n">
        <v>46225</v>
      </c>
      <c r="C9694" s="1" t="n">
        <v>11</v>
      </c>
      <c r="D9694" s="1" t="s">
        <v>3845</v>
      </c>
      <c r="E9694" s="1" t="n">
        <v>1276</v>
      </c>
      <c r="F9694" s="1" t="s">
        <v>440</v>
      </c>
      <c r="I9694" s="1" t="n">
        <v>3067</v>
      </c>
      <c r="J9694" s="1" t="n">
        <v>70254</v>
      </c>
      <c r="K9694" s="1" t="n">
        <v>7902947673695</v>
      </c>
      <c r="L9694" s="1" t="s">
        <v>4150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7" t="n">
        <v>46225</v>
      </c>
      <c r="C9695" s="1" t="n">
        <v>11</v>
      </c>
      <c r="D9695" s="1" t="s">
        <v>3845</v>
      </c>
      <c r="E9695" s="1" t="n">
        <v>1276</v>
      </c>
      <c r="F9695" s="1" t="s">
        <v>440</v>
      </c>
      <c r="I9695" s="1" t="n">
        <v>3067</v>
      </c>
      <c r="J9695" s="1" t="n">
        <v>76242</v>
      </c>
      <c r="K9695" s="1" t="n">
        <v>7903056048954</v>
      </c>
      <c r="L9695" s="1" t="s">
        <v>4151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7" t="n">
        <v>46225</v>
      </c>
      <c r="C9696" s="1" t="n">
        <v>11</v>
      </c>
      <c r="D9696" s="1" t="s">
        <v>3845</v>
      </c>
      <c r="E9696" s="1" t="n">
        <v>10011</v>
      </c>
      <c r="F9696" s="1" t="s">
        <v>221</v>
      </c>
      <c r="I9696" s="1" t="n">
        <v>34737</v>
      </c>
      <c r="J9696" s="1" t="n">
        <v>28691</v>
      </c>
      <c r="K9696" s="1" t="n">
        <v>1038</v>
      </c>
      <c r="L9696" s="1" t="s">
        <v>7119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7" t="n">
        <v>46225</v>
      </c>
      <c r="C9697" s="1" t="n">
        <v>11</v>
      </c>
      <c r="D9697" s="1" t="s">
        <v>3845</v>
      </c>
      <c r="E9697" s="1" t="n">
        <v>10011</v>
      </c>
      <c r="F9697" s="1" t="s">
        <v>221</v>
      </c>
      <c r="I9697" s="1" t="n">
        <v>34737</v>
      </c>
      <c r="J9697" s="1" t="n">
        <v>35855</v>
      </c>
      <c r="K9697" s="1" t="n">
        <v>7896048915986</v>
      </c>
      <c r="L9697" s="1" t="s">
        <v>7120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7" t="n">
        <v>46225</v>
      </c>
      <c r="C9698" s="1" t="n">
        <v>11</v>
      </c>
      <c r="D9698" s="1" t="s">
        <v>3845</v>
      </c>
      <c r="E9698" s="1" t="n">
        <v>10011</v>
      </c>
      <c r="F9698" s="1" t="s">
        <v>221</v>
      </c>
      <c r="I9698" s="1" t="n">
        <v>34737</v>
      </c>
      <c r="J9698" s="1" t="n">
        <v>35856</v>
      </c>
      <c r="K9698" s="1" t="n">
        <v>7896048915993</v>
      </c>
      <c r="L9698" s="1" t="s">
        <v>7120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7" t="n">
        <v>46225</v>
      </c>
      <c r="C9699" s="1" t="n">
        <v>11</v>
      </c>
      <c r="D9699" s="1" t="s">
        <v>3845</v>
      </c>
      <c r="E9699" s="1" t="n">
        <v>10011</v>
      </c>
      <c r="F9699" s="1" t="s">
        <v>221</v>
      </c>
      <c r="I9699" s="1" t="n">
        <v>34737</v>
      </c>
      <c r="J9699" s="1" t="n">
        <v>35857</v>
      </c>
      <c r="K9699" s="1" t="n">
        <v>7896048915962</v>
      </c>
      <c r="L9699" s="1" t="s">
        <v>7121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7" t="n">
        <v>46225</v>
      </c>
      <c r="C9700" s="1" t="n">
        <v>11</v>
      </c>
      <c r="D9700" s="1" t="s">
        <v>3845</v>
      </c>
      <c r="E9700" s="1" t="n">
        <v>10011</v>
      </c>
      <c r="F9700" s="1" t="s">
        <v>221</v>
      </c>
      <c r="I9700" s="1" t="n">
        <v>34737</v>
      </c>
      <c r="J9700" s="1" t="n">
        <v>36574</v>
      </c>
      <c r="K9700" s="1" t="n">
        <v>7896048916020</v>
      </c>
      <c r="L9700" s="1" t="s">
        <v>7122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7" t="n">
        <v>46225</v>
      </c>
      <c r="C9701" s="1" t="n">
        <v>11</v>
      </c>
      <c r="D9701" s="1" t="s">
        <v>3845</v>
      </c>
      <c r="E9701" s="1" t="n">
        <v>10011</v>
      </c>
      <c r="F9701" s="1" t="s">
        <v>221</v>
      </c>
      <c r="I9701" s="1" t="n">
        <v>34737</v>
      </c>
      <c r="J9701" s="1" t="n">
        <v>36575</v>
      </c>
      <c r="K9701" s="1" t="n">
        <v>7896048916013</v>
      </c>
      <c r="L9701" s="1" t="s">
        <v>7123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7" t="n">
        <v>46225</v>
      </c>
      <c r="C9702" s="1" t="n">
        <v>11</v>
      </c>
      <c r="D9702" s="1" t="s">
        <v>3845</v>
      </c>
      <c r="E9702" s="1" t="n">
        <v>10011</v>
      </c>
      <c r="F9702" s="1" t="s">
        <v>221</v>
      </c>
      <c r="I9702" s="1" t="n">
        <v>34737</v>
      </c>
      <c r="J9702" s="1" t="n">
        <v>36576</v>
      </c>
      <c r="K9702" s="1" t="n">
        <v>7896048915955</v>
      </c>
      <c r="L9702" s="1" t="s">
        <v>7124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7" t="n">
        <v>46225</v>
      </c>
      <c r="C9703" s="1" t="n">
        <v>11</v>
      </c>
      <c r="D9703" s="1" t="s">
        <v>3845</v>
      </c>
      <c r="E9703" s="1" t="n">
        <v>10011</v>
      </c>
      <c r="F9703" s="1" t="s">
        <v>221</v>
      </c>
      <c r="I9703" s="1" t="n">
        <v>34737</v>
      </c>
      <c r="J9703" s="1" t="n">
        <v>36755</v>
      </c>
      <c r="K9703" s="1" t="n">
        <v>7896048915979</v>
      </c>
      <c r="L9703" s="1" t="s">
        <v>7125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7" t="n">
        <v>46225</v>
      </c>
      <c r="C9704" s="1" t="n">
        <v>11</v>
      </c>
      <c r="D9704" s="1" t="s">
        <v>3845</v>
      </c>
      <c r="E9704" s="1" t="n">
        <v>10011</v>
      </c>
      <c r="F9704" s="1" t="s">
        <v>221</v>
      </c>
      <c r="I9704" s="1" t="n">
        <v>34737</v>
      </c>
      <c r="J9704" s="1" t="n">
        <v>37841</v>
      </c>
      <c r="K9704" s="1" t="n">
        <v>7896048916495</v>
      </c>
      <c r="L9704" s="1" t="s">
        <v>7126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7" t="n">
        <v>46225</v>
      </c>
      <c r="C9705" s="1" t="n">
        <v>11</v>
      </c>
      <c r="D9705" s="1" t="s">
        <v>3845</v>
      </c>
      <c r="E9705" s="1" t="n">
        <v>10011</v>
      </c>
      <c r="F9705" s="1" t="s">
        <v>221</v>
      </c>
      <c r="I9705" s="1" t="n">
        <v>34737</v>
      </c>
      <c r="J9705" s="1" t="n">
        <v>38513</v>
      </c>
      <c r="K9705" s="1" t="n">
        <v>7896048916471</v>
      </c>
      <c r="L9705" s="1" t="s">
        <v>7127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7" t="n">
        <v>46225</v>
      </c>
      <c r="C9706" s="1" t="n">
        <v>11</v>
      </c>
      <c r="D9706" s="1" t="s">
        <v>3845</v>
      </c>
      <c r="E9706" s="1" t="n">
        <v>10011</v>
      </c>
      <c r="F9706" s="1" t="s">
        <v>221</v>
      </c>
      <c r="I9706" s="1" t="n">
        <v>34737</v>
      </c>
      <c r="J9706" s="1" t="n">
        <v>38514</v>
      </c>
      <c r="K9706" s="1" t="n">
        <v>7896048916518</v>
      </c>
      <c r="L9706" s="1" t="s">
        <v>7128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7" t="n">
        <v>46225</v>
      </c>
      <c r="C9707" s="1" t="n">
        <v>11</v>
      </c>
      <c r="D9707" s="1" t="s">
        <v>3845</v>
      </c>
      <c r="E9707" s="1" t="n">
        <v>1723</v>
      </c>
      <c r="F9707" s="1" t="s">
        <v>302</v>
      </c>
      <c r="I9707" s="1" t="n">
        <v>173548</v>
      </c>
      <c r="J9707" s="1" t="n">
        <v>29079</v>
      </c>
      <c r="K9707" s="1" t="n">
        <v>55515</v>
      </c>
      <c r="L9707" s="1" t="s">
        <v>3818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7" t="n">
        <v>46225</v>
      </c>
      <c r="C9708" s="1" t="n">
        <v>11</v>
      </c>
      <c r="D9708" s="1" t="s">
        <v>3845</v>
      </c>
      <c r="E9708" s="1" t="n">
        <v>1723</v>
      </c>
      <c r="F9708" s="1" t="s">
        <v>302</v>
      </c>
      <c r="I9708" s="1" t="n">
        <v>173548</v>
      </c>
      <c r="J9708" s="1" t="n">
        <v>29080</v>
      </c>
      <c r="K9708" s="1" t="n">
        <v>55516</v>
      </c>
      <c r="L9708" s="1" t="s">
        <v>3819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7" t="n">
        <v>46225</v>
      </c>
      <c r="C9709" s="1" t="n">
        <v>11</v>
      </c>
      <c r="D9709" s="1" t="s">
        <v>3845</v>
      </c>
      <c r="E9709" s="1" t="n">
        <v>1723</v>
      </c>
      <c r="F9709" s="1" t="s">
        <v>302</v>
      </c>
      <c r="I9709" s="1" t="n">
        <v>173548</v>
      </c>
      <c r="J9709" s="1" t="n">
        <v>78040</v>
      </c>
      <c r="K9709" s="1" t="n">
        <v>780414</v>
      </c>
      <c r="L9709" s="1" t="s">
        <v>7129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7" t="n">
        <v>46225</v>
      </c>
      <c r="C9710" s="1" t="n">
        <v>11</v>
      </c>
      <c r="D9710" s="1" t="s">
        <v>3845</v>
      </c>
      <c r="E9710" s="1" t="n">
        <v>1723</v>
      </c>
      <c r="F9710" s="1" t="s">
        <v>302</v>
      </c>
      <c r="I9710" s="1" t="n">
        <v>173595</v>
      </c>
      <c r="J9710" s="1" t="n">
        <v>29079</v>
      </c>
      <c r="K9710" s="1" t="n">
        <v>55515</v>
      </c>
      <c r="L9710" s="1" t="s">
        <v>3818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7" t="n">
        <v>46225</v>
      </c>
      <c r="C9711" s="1" t="n">
        <v>11</v>
      </c>
      <c r="D9711" s="1" t="s">
        <v>3845</v>
      </c>
      <c r="E9711" s="1" t="n">
        <v>1723</v>
      </c>
      <c r="F9711" s="1" t="s">
        <v>302</v>
      </c>
      <c r="I9711" s="1" t="n">
        <v>173595</v>
      </c>
      <c r="J9711" s="1" t="n">
        <v>29080</v>
      </c>
      <c r="K9711" s="1" t="n">
        <v>55516</v>
      </c>
      <c r="L9711" s="1" t="s">
        <v>3819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7" t="n">
        <v>46225</v>
      </c>
      <c r="C9712" s="1" t="n">
        <v>11</v>
      </c>
      <c r="D9712" s="1" t="s">
        <v>3845</v>
      </c>
      <c r="E9712" s="1" t="n">
        <v>10017</v>
      </c>
      <c r="F9712" s="1" t="s">
        <v>871</v>
      </c>
      <c r="I9712" s="1" t="n">
        <v>194574</v>
      </c>
      <c r="J9712" s="1" t="n">
        <v>101357</v>
      </c>
      <c r="K9712" s="1" t="n">
        <v>7896050502204</v>
      </c>
      <c r="L9712" s="1" t="s">
        <v>5552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7" t="n">
        <v>46225</v>
      </c>
      <c r="C9713" s="1" t="n">
        <v>11</v>
      </c>
      <c r="D9713" s="1" t="s">
        <v>3845</v>
      </c>
      <c r="E9713" s="1" t="n">
        <v>10017</v>
      </c>
      <c r="F9713" s="1" t="s">
        <v>871</v>
      </c>
      <c r="I9713" s="1" t="n">
        <v>194574</v>
      </c>
      <c r="J9713" s="1" t="n">
        <v>101358</v>
      </c>
      <c r="K9713" s="1" t="n">
        <v>78901919</v>
      </c>
      <c r="L9713" s="1" t="s">
        <v>5553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7" t="n">
        <v>46225</v>
      </c>
      <c r="C9714" s="1" t="n">
        <v>11</v>
      </c>
      <c r="D9714" s="1" t="s">
        <v>3845</v>
      </c>
      <c r="E9714" s="1" t="n">
        <v>10017</v>
      </c>
      <c r="F9714" s="1" t="s">
        <v>871</v>
      </c>
      <c r="I9714" s="1" t="n">
        <v>194574</v>
      </c>
      <c r="J9714" s="1" t="n">
        <v>103359</v>
      </c>
      <c r="K9714" s="1" t="n">
        <v>7896089011982</v>
      </c>
      <c r="L9714" s="1" t="s">
        <v>7130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7" t="n">
        <v>46225</v>
      </c>
      <c r="C9715" s="1" t="n">
        <v>11</v>
      </c>
      <c r="D9715" s="1" t="s">
        <v>3845</v>
      </c>
      <c r="E9715" s="1" t="n">
        <v>10017</v>
      </c>
      <c r="F9715" s="1" t="s">
        <v>871</v>
      </c>
      <c r="I9715" s="1" t="n">
        <v>194574</v>
      </c>
      <c r="J9715" s="1" t="n">
        <v>103460</v>
      </c>
      <c r="K9715" s="1" t="n">
        <v>7896050500286</v>
      </c>
      <c r="L9715" s="1" t="s">
        <v>7131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7" t="n">
        <v>46225</v>
      </c>
      <c r="C9716" s="1" t="n">
        <v>11</v>
      </c>
      <c r="D9716" s="1" t="s">
        <v>3845</v>
      </c>
      <c r="E9716" s="1" t="n">
        <v>10017</v>
      </c>
      <c r="F9716" s="1" t="s">
        <v>871</v>
      </c>
      <c r="I9716" s="1" t="n">
        <v>194574</v>
      </c>
      <c r="J9716" s="1" t="n">
        <v>105388</v>
      </c>
      <c r="K9716" s="1" t="n">
        <v>7891167021013</v>
      </c>
      <c r="L9716" s="1" t="s">
        <v>4855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7" t="n">
        <v>46225</v>
      </c>
      <c r="C9717" s="1" t="n">
        <v>11</v>
      </c>
      <c r="D9717" s="1" t="s">
        <v>3845</v>
      </c>
      <c r="E9717" s="1" t="n">
        <v>10017</v>
      </c>
      <c r="F9717" s="1" t="s">
        <v>871</v>
      </c>
      <c r="I9717" s="1" t="n">
        <v>194574</v>
      </c>
      <c r="J9717" s="1" t="n">
        <v>12974</v>
      </c>
      <c r="K9717" s="1" t="n">
        <v>7892300030671</v>
      </c>
      <c r="L9717" s="1" t="s">
        <v>5560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7" t="n">
        <v>46225</v>
      </c>
      <c r="C9718" s="1" t="n">
        <v>11</v>
      </c>
      <c r="D9718" s="1" t="s">
        <v>3845</v>
      </c>
      <c r="E9718" s="1" t="n">
        <v>10017</v>
      </c>
      <c r="F9718" s="1" t="s">
        <v>871</v>
      </c>
      <c r="I9718" s="1" t="n">
        <v>194574</v>
      </c>
      <c r="J9718" s="1" t="n">
        <v>19513</v>
      </c>
      <c r="K9718" s="1" t="n">
        <v>7896050500309</v>
      </c>
      <c r="L9718" s="1" t="s">
        <v>7132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7" t="n">
        <v>46225</v>
      </c>
      <c r="C9719" s="1" t="n">
        <v>11</v>
      </c>
      <c r="D9719" s="1" t="s">
        <v>3845</v>
      </c>
      <c r="E9719" s="1" t="n">
        <v>10017</v>
      </c>
      <c r="F9719" s="1" t="s">
        <v>871</v>
      </c>
      <c r="I9719" s="1" t="n">
        <v>194574</v>
      </c>
      <c r="J9719" s="1" t="n">
        <v>31117</v>
      </c>
      <c r="K9719" s="1" t="n">
        <v>7898176550312</v>
      </c>
      <c r="L9719" s="1" t="s">
        <v>7133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7" t="n">
        <v>46225</v>
      </c>
      <c r="C9720" s="1" t="n">
        <v>11</v>
      </c>
      <c r="D9720" s="1" t="s">
        <v>3845</v>
      </c>
      <c r="E9720" s="1" t="n">
        <v>10017</v>
      </c>
      <c r="F9720" s="1" t="s">
        <v>871</v>
      </c>
      <c r="I9720" s="1" t="n">
        <v>194574</v>
      </c>
      <c r="J9720" s="1" t="n">
        <v>31118</v>
      </c>
      <c r="K9720" s="1" t="n">
        <v>7898176550367</v>
      </c>
      <c r="L9720" s="1" t="s">
        <v>7134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7" t="n">
        <v>46225</v>
      </c>
      <c r="C9721" s="1" t="n">
        <v>11</v>
      </c>
      <c r="D9721" s="1" t="s">
        <v>3845</v>
      </c>
      <c r="E9721" s="1" t="n">
        <v>10017</v>
      </c>
      <c r="F9721" s="1" t="s">
        <v>871</v>
      </c>
      <c r="I9721" s="1" t="n">
        <v>194574</v>
      </c>
      <c r="J9721" s="1" t="n">
        <v>34936</v>
      </c>
      <c r="K9721" s="1" t="n">
        <v>7898916462127</v>
      </c>
      <c r="L9721" s="1" t="s">
        <v>4051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7" t="n">
        <v>46225</v>
      </c>
      <c r="C9722" s="1" t="n">
        <v>11</v>
      </c>
      <c r="D9722" s="1" t="s">
        <v>3845</v>
      </c>
      <c r="E9722" s="1" t="n">
        <v>10017</v>
      </c>
      <c r="F9722" s="1" t="s">
        <v>871</v>
      </c>
      <c r="I9722" s="1" t="n">
        <v>194574</v>
      </c>
      <c r="J9722" s="1" t="n">
        <v>37199</v>
      </c>
      <c r="K9722" s="1" t="n">
        <v>7892300002319</v>
      </c>
      <c r="L9722" s="1" t="s">
        <v>5574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7" t="n">
        <v>46225</v>
      </c>
      <c r="C9723" s="1" t="n">
        <v>11</v>
      </c>
      <c r="D9723" s="1" t="s">
        <v>3845</v>
      </c>
      <c r="E9723" s="1" t="n">
        <v>10017</v>
      </c>
      <c r="F9723" s="1" t="s">
        <v>871</v>
      </c>
      <c r="I9723" s="1" t="n">
        <v>194574</v>
      </c>
      <c r="J9723" s="1" t="n">
        <v>63176</v>
      </c>
      <c r="K9723" s="1" t="n">
        <v>7896031203359</v>
      </c>
      <c r="L9723" s="1" t="s">
        <v>7135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7" t="n">
        <v>46225</v>
      </c>
      <c r="C9724" s="1" t="n">
        <v>11</v>
      </c>
      <c r="D9724" s="1" t="s">
        <v>3845</v>
      </c>
      <c r="E9724" s="1" t="n">
        <v>10017</v>
      </c>
      <c r="F9724" s="1" t="s">
        <v>871</v>
      </c>
      <c r="I9724" s="1" t="n">
        <v>194574</v>
      </c>
      <c r="J9724" s="1" t="n">
        <v>81818</v>
      </c>
      <c r="K9724" s="1" t="n">
        <v>7896031230362</v>
      </c>
      <c r="L9724" s="1" t="s">
        <v>7136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7" t="n">
        <v>46225</v>
      </c>
      <c r="C9725" s="1" t="n">
        <v>11</v>
      </c>
      <c r="D9725" s="1" t="s">
        <v>3845</v>
      </c>
      <c r="E9725" s="1" t="n">
        <v>1666</v>
      </c>
      <c r="F9725" s="1" t="s">
        <v>56</v>
      </c>
      <c r="I9725" s="1" t="n">
        <v>567587</v>
      </c>
      <c r="J9725" s="1" t="n">
        <v>24990</v>
      </c>
      <c r="K9725" s="1" t="n">
        <v>78935761</v>
      </c>
      <c r="L9725" s="1" t="s">
        <v>4458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7" t="n">
        <v>46225</v>
      </c>
      <c r="C9726" s="1" t="n">
        <v>11</v>
      </c>
      <c r="D9726" s="1" t="s">
        <v>3845</v>
      </c>
      <c r="E9726" s="1" t="n">
        <v>1666</v>
      </c>
      <c r="F9726" s="1" t="s">
        <v>56</v>
      </c>
      <c r="I9726" s="1" t="n">
        <v>567587</v>
      </c>
      <c r="J9726" s="1" t="n">
        <v>37535</v>
      </c>
      <c r="K9726" s="1" t="n">
        <v>78942073</v>
      </c>
      <c r="L9726" s="1" t="s">
        <v>4459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7" t="n">
        <v>46225</v>
      </c>
      <c r="C9727" s="1" t="n">
        <v>11</v>
      </c>
      <c r="D9727" s="1" t="s">
        <v>3845</v>
      </c>
      <c r="E9727" s="1" t="n">
        <v>1666</v>
      </c>
      <c r="F9727" s="1" t="s">
        <v>56</v>
      </c>
      <c r="I9727" s="1" t="n">
        <v>567587</v>
      </c>
      <c r="J9727" s="1" t="n">
        <v>40750</v>
      </c>
      <c r="K9727" s="1" t="n">
        <v>78943032</v>
      </c>
      <c r="L9727" s="1" t="s">
        <v>5767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7" t="n">
        <v>46225</v>
      </c>
      <c r="C9728" s="1" t="n">
        <v>11</v>
      </c>
      <c r="D9728" s="1" t="s">
        <v>3845</v>
      </c>
      <c r="E9728" s="1" t="n">
        <v>1666</v>
      </c>
      <c r="F9728" s="1" t="s">
        <v>56</v>
      </c>
      <c r="I9728" s="1" t="n">
        <v>567587</v>
      </c>
      <c r="J9728" s="1" t="n">
        <v>67177</v>
      </c>
      <c r="K9728" s="1" t="n">
        <v>78944466</v>
      </c>
      <c r="L9728" s="1" t="s">
        <v>4465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7" t="n">
        <v>46225</v>
      </c>
      <c r="C9729" s="1" t="n">
        <v>11</v>
      </c>
      <c r="D9729" s="1" t="s">
        <v>3845</v>
      </c>
      <c r="E9729" s="1" t="n">
        <v>1666</v>
      </c>
      <c r="F9729" s="1" t="s">
        <v>56</v>
      </c>
      <c r="I9729" s="1" t="n">
        <v>567587</v>
      </c>
      <c r="J9729" s="1" t="n">
        <v>77084</v>
      </c>
      <c r="K9729" s="1" t="n">
        <v>78947535</v>
      </c>
      <c r="L9729" s="1" t="s">
        <v>4468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7" t="n">
        <v>46225</v>
      </c>
      <c r="C9730" s="1" t="n">
        <v>11</v>
      </c>
      <c r="D9730" s="1" t="s">
        <v>3845</v>
      </c>
      <c r="E9730" s="1" t="n">
        <v>1666</v>
      </c>
      <c r="F9730" s="1" t="s">
        <v>56</v>
      </c>
      <c r="I9730" s="1" t="n">
        <v>567587</v>
      </c>
      <c r="J9730" s="1" t="n">
        <v>78026</v>
      </c>
      <c r="K9730" s="1" t="n">
        <v>78947504</v>
      </c>
      <c r="L9730" s="1" t="s">
        <v>4469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7" t="n">
        <v>46225</v>
      </c>
      <c r="C9731" s="1" t="n">
        <v>11</v>
      </c>
      <c r="D9731" s="1" t="s">
        <v>3845</v>
      </c>
      <c r="E9731" s="1" t="n">
        <v>1666</v>
      </c>
      <c r="F9731" s="1" t="s">
        <v>56</v>
      </c>
      <c r="I9731" s="1" t="n">
        <v>567587</v>
      </c>
      <c r="J9731" s="1" t="n">
        <v>78629</v>
      </c>
      <c r="K9731" s="1" t="n">
        <v>786300</v>
      </c>
      <c r="L9731" s="1" t="s">
        <v>5770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7" t="n">
        <v>46225</v>
      </c>
      <c r="C9732" s="1" t="n">
        <v>11</v>
      </c>
      <c r="D9732" s="1" t="s">
        <v>3845</v>
      </c>
      <c r="E9732" s="1" t="n">
        <v>1666</v>
      </c>
      <c r="F9732" s="1" t="s">
        <v>56</v>
      </c>
      <c r="I9732" s="1" t="n">
        <v>567587</v>
      </c>
      <c r="J9732" s="1" t="n">
        <v>81691</v>
      </c>
      <c r="K9732" s="1" t="n">
        <v>78947610</v>
      </c>
      <c r="L9732" s="1" t="s">
        <v>6669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7" t="n">
        <v>46225</v>
      </c>
      <c r="C9733" s="1" t="n">
        <v>11</v>
      </c>
      <c r="D9733" s="1" t="s">
        <v>3845</v>
      </c>
      <c r="E9733" s="1" t="n">
        <v>1671</v>
      </c>
      <c r="F9733" s="1" t="s">
        <v>385</v>
      </c>
      <c r="I9733" s="1" t="n">
        <v>581016</v>
      </c>
      <c r="J9733" s="1" t="n">
        <v>15745</v>
      </c>
      <c r="K9733" s="1" t="n">
        <v>7896033221160</v>
      </c>
      <c r="L9733" s="1" t="s">
        <v>7137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7" t="n">
        <v>46225</v>
      </c>
      <c r="C9734" s="1" t="n">
        <v>11</v>
      </c>
      <c r="D9734" s="1" t="s">
        <v>3845</v>
      </c>
      <c r="E9734" s="1" t="n">
        <v>1671</v>
      </c>
      <c r="F9734" s="1" t="s">
        <v>385</v>
      </c>
      <c r="I9734" s="1" t="n">
        <v>581016</v>
      </c>
      <c r="J9734" s="1" t="n">
        <v>15747</v>
      </c>
      <c r="K9734" s="1" t="n">
        <v>7896033221153</v>
      </c>
      <c r="L9734" s="1" t="s">
        <v>7137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7" t="n">
        <v>46225</v>
      </c>
      <c r="C9735" s="1" t="n">
        <v>11</v>
      </c>
      <c r="D9735" s="1" t="s">
        <v>3845</v>
      </c>
      <c r="E9735" s="1" t="n">
        <v>1671</v>
      </c>
      <c r="F9735" s="1" t="s">
        <v>385</v>
      </c>
      <c r="I9735" s="1" t="n">
        <v>581016</v>
      </c>
      <c r="J9735" s="1" t="n">
        <v>24109</v>
      </c>
      <c r="K9735" s="1" t="n">
        <v>7896033203241</v>
      </c>
      <c r="L9735" s="1" t="s">
        <v>7138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7" t="n">
        <v>46225</v>
      </c>
      <c r="C9736" s="1" t="n">
        <v>11</v>
      </c>
      <c r="D9736" s="1" t="s">
        <v>3845</v>
      </c>
      <c r="E9736" s="1" t="n">
        <v>1671</v>
      </c>
      <c r="F9736" s="1" t="s">
        <v>385</v>
      </c>
      <c r="I9736" s="1" t="n">
        <v>581016</v>
      </c>
      <c r="J9736" s="1" t="n">
        <v>24110</v>
      </c>
      <c r="K9736" s="1" t="n">
        <v>7896033203258</v>
      </c>
      <c r="L9736" s="1" t="s">
        <v>7138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7" t="n">
        <v>46225</v>
      </c>
      <c r="C9737" s="1" t="n">
        <v>11</v>
      </c>
      <c r="D9737" s="1" t="s">
        <v>3845</v>
      </c>
      <c r="E9737" s="1" t="n">
        <v>1671</v>
      </c>
      <c r="F9737" s="1" t="s">
        <v>385</v>
      </c>
      <c r="I9737" s="1" t="n">
        <v>581016</v>
      </c>
      <c r="J9737" s="1" t="n">
        <v>27391</v>
      </c>
      <c r="K9737" s="1" t="n">
        <v>7896033221252</v>
      </c>
      <c r="L9737" s="1" t="s">
        <v>7139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7" t="n">
        <v>46225</v>
      </c>
      <c r="C9738" s="1" t="n">
        <v>11</v>
      </c>
      <c r="D9738" s="1" t="s">
        <v>3845</v>
      </c>
      <c r="E9738" s="1" t="n">
        <v>1671</v>
      </c>
      <c r="F9738" s="1" t="s">
        <v>385</v>
      </c>
      <c r="I9738" s="1" t="n">
        <v>581016</v>
      </c>
      <c r="J9738" s="1" t="n">
        <v>29518</v>
      </c>
      <c r="K9738" s="1" t="n">
        <v>7898623954076</v>
      </c>
      <c r="L9738" s="1" t="s">
        <v>7140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7" t="n">
        <v>46225</v>
      </c>
      <c r="C9739" s="1" t="n">
        <v>11</v>
      </c>
      <c r="D9739" s="1" t="s">
        <v>3845</v>
      </c>
      <c r="E9739" s="1" t="n">
        <v>1671</v>
      </c>
      <c r="F9739" s="1" t="s">
        <v>385</v>
      </c>
      <c r="I9739" s="1" t="n">
        <v>581016</v>
      </c>
      <c r="J9739" s="1" t="n">
        <v>32751</v>
      </c>
      <c r="K9739" s="1" t="n">
        <v>7896013564805</v>
      </c>
      <c r="L9739" s="1" t="s">
        <v>7141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7" t="n">
        <v>46225</v>
      </c>
      <c r="C9740" s="1" t="n">
        <v>11</v>
      </c>
      <c r="D9740" s="1" t="s">
        <v>3845</v>
      </c>
      <c r="E9740" s="1" t="n">
        <v>1671</v>
      </c>
      <c r="F9740" s="1" t="s">
        <v>385</v>
      </c>
      <c r="I9740" s="1" t="n">
        <v>581016</v>
      </c>
      <c r="J9740" s="1" t="n">
        <v>57709</v>
      </c>
      <c r="K9740" s="1" t="n">
        <v>7896033204972</v>
      </c>
      <c r="L9740" s="1" t="s">
        <v>7142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7" t="n">
        <v>46225</v>
      </c>
      <c r="C9741" s="1" t="n">
        <v>11</v>
      </c>
      <c r="D9741" s="1" t="s">
        <v>3845</v>
      </c>
      <c r="E9741" s="1" t="n">
        <v>1671</v>
      </c>
      <c r="F9741" s="1" t="s">
        <v>385</v>
      </c>
      <c r="I9741" s="1" t="n">
        <v>581016</v>
      </c>
      <c r="J9741" s="1" t="n">
        <v>57717</v>
      </c>
      <c r="K9741" s="1" t="n">
        <v>7896033201827</v>
      </c>
      <c r="L9741" s="1" t="s">
        <v>7143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7" t="n">
        <v>46225</v>
      </c>
      <c r="C9742" s="1" t="n">
        <v>11</v>
      </c>
      <c r="D9742" s="1" t="s">
        <v>3845</v>
      </c>
      <c r="E9742" s="1" t="n">
        <v>1671</v>
      </c>
      <c r="F9742" s="1" t="s">
        <v>385</v>
      </c>
      <c r="I9742" s="1" t="n">
        <v>581016</v>
      </c>
      <c r="J9742" s="1" t="n">
        <v>57727</v>
      </c>
      <c r="K9742" s="1" t="n">
        <v>7896033211307</v>
      </c>
      <c r="L9742" s="1" t="s">
        <v>7144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7" t="n">
        <v>46225</v>
      </c>
      <c r="C9743" s="1" t="n">
        <v>11</v>
      </c>
      <c r="D9743" s="1" t="s">
        <v>3845</v>
      </c>
      <c r="E9743" s="1" t="n">
        <v>1671</v>
      </c>
      <c r="F9743" s="1" t="s">
        <v>385</v>
      </c>
      <c r="I9743" s="1" t="n">
        <v>581016</v>
      </c>
      <c r="J9743" s="1" t="n">
        <v>57729</v>
      </c>
      <c r="K9743" s="1" t="n">
        <v>7896033211338</v>
      </c>
      <c r="L9743" s="1" t="s">
        <v>7145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7" t="n">
        <v>46225</v>
      </c>
      <c r="C9744" s="1" t="n">
        <v>11</v>
      </c>
      <c r="D9744" s="1" t="s">
        <v>3845</v>
      </c>
      <c r="E9744" s="1" t="n">
        <v>1671</v>
      </c>
      <c r="F9744" s="1" t="s">
        <v>385</v>
      </c>
      <c r="I9744" s="1" t="n">
        <v>581016</v>
      </c>
      <c r="J9744" s="1" t="n">
        <v>57732</v>
      </c>
      <c r="K9744" s="1" t="n">
        <v>7896033211345</v>
      </c>
      <c r="L9744" s="1" t="s">
        <v>7146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7" t="n">
        <v>46225</v>
      </c>
      <c r="C9745" s="1" t="n">
        <v>11</v>
      </c>
      <c r="D9745" s="1" t="s">
        <v>3845</v>
      </c>
      <c r="E9745" s="1" t="n">
        <v>1671</v>
      </c>
      <c r="F9745" s="1" t="s">
        <v>385</v>
      </c>
      <c r="I9745" s="1" t="n">
        <v>581016</v>
      </c>
      <c r="J9745" s="1" t="n">
        <v>61938</v>
      </c>
      <c r="K9745" s="1" t="n">
        <v>7896033211673</v>
      </c>
      <c r="L9745" s="1" t="s">
        <v>7147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7" t="n">
        <v>46225</v>
      </c>
      <c r="C9746" s="1" t="n">
        <v>11</v>
      </c>
      <c r="D9746" s="1" t="s">
        <v>3845</v>
      </c>
      <c r="E9746" s="1" t="n">
        <v>1671</v>
      </c>
      <c r="F9746" s="1" t="s">
        <v>385</v>
      </c>
      <c r="I9746" s="1" t="n">
        <v>581016</v>
      </c>
      <c r="J9746" s="1" t="n">
        <v>61939</v>
      </c>
      <c r="K9746" s="1" t="n">
        <v>7896033211963</v>
      </c>
      <c r="L9746" s="1" t="s">
        <v>7148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7" t="n">
        <v>46225</v>
      </c>
      <c r="C9747" s="1" t="n">
        <v>11</v>
      </c>
      <c r="D9747" s="1" t="s">
        <v>3845</v>
      </c>
      <c r="E9747" s="1" t="n">
        <v>1671</v>
      </c>
      <c r="F9747" s="1" t="s">
        <v>385</v>
      </c>
      <c r="I9747" s="1" t="n">
        <v>581016</v>
      </c>
      <c r="J9747" s="1" t="n">
        <v>61940</v>
      </c>
      <c r="K9747" s="1" t="n">
        <v>7896033211970</v>
      </c>
      <c r="L9747" s="1" t="s">
        <v>7149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7" t="n">
        <v>46225</v>
      </c>
      <c r="C9748" s="1" t="n">
        <v>11</v>
      </c>
      <c r="D9748" s="1" t="s">
        <v>3845</v>
      </c>
      <c r="E9748" s="1" t="n">
        <v>1671</v>
      </c>
      <c r="F9748" s="1" t="s">
        <v>385</v>
      </c>
      <c r="I9748" s="1" t="n">
        <v>581016</v>
      </c>
      <c r="J9748" s="1" t="n">
        <v>61942</v>
      </c>
      <c r="K9748" s="1" t="n">
        <v>7896033211291</v>
      </c>
      <c r="L9748" s="1" t="s">
        <v>7150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7" t="n">
        <v>46225</v>
      </c>
      <c r="C9749" s="1" t="n">
        <v>11</v>
      </c>
      <c r="D9749" s="1" t="s">
        <v>3845</v>
      </c>
      <c r="E9749" s="1" t="n">
        <v>1671</v>
      </c>
      <c r="F9749" s="1" t="s">
        <v>385</v>
      </c>
      <c r="I9749" s="1" t="n">
        <v>581016</v>
      </c>
      <c r="J9749" s="1" t="n">
        <v>62703</v>
      </c>
      <c r="K9749" s="1" t="n">
        <v>7896033203388</v>
      </c>
      <c r="L9749" s="1" t="s">
        <v>7151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7" t="n">
        <v>46225</v>
      </c>
      <c r="C9750" s="1" t="n">
        <v>11</v>
      </c>
      <c r="D9750" s="1" t="s">
        <v>3845</v>
      </c>
      <c r="E9750" s="1" t="n">
        <v>1671</v>
      </c>
      <c r="F9750" s="1" t="s">
        <v>385</v>
      </c>
      <c r="I9750" s="1" t="n">
        <v>581016</v>
      </c>
      <c r="J9750" s="1" t="n">
        <v>62706</v>
      </c>
      <c r="K9750" s="1" t="n">
        <v>7896033221245</v>
      </c>
      <c r="L9750" s="1" t="s">
        <v>7152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7" t="n">
        <v>46225</v>
      </c>
      <c r="C9751" s="1" t="n">
        <v>11</v>
      </c>
      <c r="D9751" s="1" t="s">
        <v>3845</v>
      </c>
      <c r="E9751" s="1" t="n">
        <v>1671</v>
      </c>
      <c r="F9751" s="1" t="s">
        <v>385</v>
      </c>
      <c r="I9751" s="1" t="n">
        <v>581016</v>
      </c>
      <c r="J9751" s="1" t="n">
        <v>63103</v>
      </c>
      <c r="K9751" s="1" t="n">
        <v>7896033212267</v>
      </c>
      <c r="L9751" s="1" t="s">
        <v>7153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7" t="n">
        <v>46225</v>
      </c>
      <c r="C9752" s="1" t="n">
        <v>11</v>
      </c>
      <c r="D9752" s="1" t="s">
        <v>3845</v>
      </c>
      <c r="E9752" s="1" t="n">
        <v>1671</v>
      </c>
      <c r="F9752" s="1" t="s">
        <v>385</v>
      </c>
      <c r="I9752" s="1" t="n">
        <v>581016</v>
      </c>
      <c r="J9752" s="1" t="n">
        <v>66728</v>
      </c>
      <c r="K9752" s="1" t="n">
        <v>7896033231091</v>
      </c>
      <c r="L9752" s="1" t="s">
        <v>7154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7" t="n">
        <v>46225</v>
      </c>
      <c r="C9753" s="1" t="n">
        <v>11</v>
      </c>
      <c r="D9753" s="1" t="s">
        <v>3845</v>
      </c>
      <c r="E9753" s="1" t="n">
        <v>1671</v>
      </c>
      <c r="F9753" s="1" t="s">
        <v>385</v>
      </c>
      <c r="I9753" s="1" t="n">
        <v>581016</v>
      </c>
      <c r="J9753" s="1" t="n">
        <v>66730</v>
      </c>
      <c r="K9753" s="1" t="n">
        <v>7896033231084</v>
      </c>
      <c r="L9753" s="1" t="s">
        <v>7154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7" t="n">
        <v>46225</v>
      </c>
      <c r="C9754" s="1" t="n">
        <v>11</v>
      </c>
      <c r="D9754" s="1" t="s">
        <v>3845</v>
      </c>
      <c r="E9754" s="1" t="n">
        <v>1671</v>
      </c>
      <c r="F9754" s="1" t="s">
        <v>385</v>
      </c>
      <c r="I9754" s="1" t="n">
        <v>581016</v>
      </c>
      <c r="J9754" s="1" t="n">
        <v>66789</v>
      </c>
      <c r="K9754" s="1" t="n">
        <v>7896033251020</v>
      </c>
      <c r="L9754" s="1" t="s">
        <v>7155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7" t="n">
        <v>46225</v>
      </c>
      <c r="C9755" s="1" t="n">
        <v>11</v>
      </c>
      <c r="D9755" s="1" t="s">
        <v>3845</v>
      </c>
      <c r="E9755" s="1" t="n">
        <v>1671</v>
      </c>
      <c r="F9755" s="1" t="s">
        <v>385</v>
      </c>
      <c r="I9755" s="1" t="n">
        <v>581016</v>
      </c>
      <c r="J9755" s="1" t="n">
        <v>66880</v>
      </c>
      <c r="K9755" s="1" t="n">
        <v>7896033204965</v>
      </c>
      <c r="L9755" s="1" t="s">
        <v>7156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7" t="n">
        <v>46225</v>
      </c>
      <c r="C9756" s="1" t="n">
        <v>11</v>
      </c>
      <c r="D9756" s="1" t="s">
        <v>3845</v>
      </c>
      <c r="E9756" s="1" t="n">
        <v>1671</v>
      </c>
      <c r="F9756" s="1" t="s">
        <v>385</v>
      </c>
      <c r="I9756" s="1" t="n">
        <v>581016</v>
      </c>
      <c r="J9756" s="1" t="n">
        <v>70872</v>
      </c>
      <c r="K9756" s="1" t="n">
        <v>7896033203111</v>
      </c>
      <c r="L9756" s="1" t="s">
        <v>7157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7" t="n">
        <v>46225</v>
      </c>
      <c r="C9757" s="1" t="n">
        <v>11</v>
      </c>
      <c r="D9757" s="1" t="s">
        <v>3845</v>
      </c>
      <c r="E9757" s="1" t="n">
        <v>1671</v>
      </c>
      <c r="F9757" s="1" t="s">
        <v>385</v>
      </c>
      <c r="I9757" s="1" t="n">
        <v>581016</v>
      </c>
      <c r="J9757" s="1" t="n">
        <v>70873</v>
      </c>
      <c r="K9757" s="1" t="n">
        <v>7896033203128</v>
      </c>
      <c r="L9757" s="1" t="s">
        <v>7157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7" t="n">
        <v>46225</v>
      </c>
      <c r="C9758" s="1" t="n">
        <v>11</v>
      </c>
      <c r="D9758" s="1" t="s">
        <v>3845</v>
      </c>
      <c r="E9758" s="1" t="n">
        <v>1671</v>
      </c>
      <c r="F9758" s="1" t="s">
        <v>385</v>
      </c>
      <c r="I9758" s="1" t="n">
        <v>581016</v>
      </c>
      <c r="J9758" s="1" t="n">
        <v>70906</v>
      </c>
      <c r="K9758" s="1" t="n">
        <v>7896033292979</v>
      </c>
      <c r="L9758" s="1" t="s">
        <v>7158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7" t="n">
        <v>46225</v>
      </c>
      <c r="C9759" s="1" t="n">
        <v>11</v>
      </c>
      <c r="D9759" s="1" t="s">
        <v>3845</v>
      </c>
      <c r="E9759" s="1" t="n">
        <v>1671</v>
      </c>
      <c r="F9759" s="1" t="s">
        <v>385</v>
      </c>
      <c r="I9759" s="1" t="n">
        <v>581016</v>
      </c>
      <c r="J9759" s="1" t="n">
        <v>81802</v>
      </c>
      <c r="K9759" s="1" t="n">
        <v>7896033211093</v>
      </c>
      <c r="L9759" s="1" t="s">
        <v>7159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7" t="n">
        <v>46225</v>
      </c>
      <c r="C9760" s="1" t="n">
        <v>11</v>
      </c>
      <c r="D9760" s="1" t="s">
        <v>3845</v>
      </c>
      <c r="E9760" s="1" t="n">
        <v>1671</v>
      </c>
      <c r="F9760" s="1" t="s">
        <v>385</v>
      </c>
      <c r="I9760" s="1" t="n">
        <v>581016</v>
      </c>
      <c r="J9760" s="1" t="n">
        <v>81803</v>
      </c>
      <c r="K9760" s="1" t="n">
        <v>7896033234214</v>
      </c>
      <c r="L9760" s="1" t="s">
        <v>7160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7" t="n">
        <v>46225</v>
      </c>
      <c r="C9761" s="1" t="n">
        <v>11</v>
      </c>
      <c r="D9761" s="1" t="s">
        <v>3845</v>
      </c>
      <c r="E9761" s="1" t="n">
        <v>1671</v>
      </c>
      <c r="F9761" s="1" t="s">
        <v>385</v>
      </c>
      <c r="I9761" s="1" t="n">
        <v>581016</v>
      </c>
      <c r="J9761" s="1" t="n">
        <v>81804</v>
      </c>
      <c r="K9761" s="1" t="n">
        <v>7896033251754</v>
      </c>
      <c r="L9761" s="1" t="s">
        <v>7161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7" t="n">
        <v>46225</v>
      </c>
      <c r="C9762" s="1" t="n">
        <v>11</v>
      </c>
      <c r="D9762" s="1" t="s">
        <v>3845</v>
      </c>
      <c r="E9762" s="1" t="n">
        <v>1671</v>
      </c>
      <c r="F9762" s="1" t="s">
        <v>385</v>
      </c>
      <c r="I9762" s="1" t="n">
        <v>581016</v>
      </c>
      <c r="J9762" s="1" t="n">
        <v>81805</v>
      </c>
      <c r="K9762" s="1" t="n">
        <v>7896033212274</v>
      </c>
      <c r="L9762" s="1" t="s">
        <v>7162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7" t="n">
        <v>46225</v>
      </c>
      <c r="C9763" s="1" t="n">
        <v>11</v>
      </c>
      <c r="D9763" s="1" t="s">
        <v>3845</v>
      </c>
      <c r="E9763" s="1" t="n">
        <v>1671</v>
      </c>
      <c r="F9763" s="1" t="s">
        <v>385</v>
      </c>
      <c r="I9763" s="1" t="n">
        <v>581016</v>
      </c>
      <c r="J9763" s="1" t="n">
        <v>81806</v>
      </c>
      <c r="K9763" s="1" t="n">
        <v>7896033203371</v>
      </c>
      <c r="L9763" s="1" t="s">
        <v>7163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7" t="n">
        <v>46225</v>
      </c>
      <c r="C9764" s="1" t="n">
        <v>11</v>
      </c>
      <c r="D9764" s="1" t="s">
        <v>3845</v>
      </c>
      <c r="E9764" s="1" t="n">
        <v>1671</v>
      </c>
      <c r="F9764" s="1" t="s">
        <v>385</v>
      </c>
      <c r="I9764" s="1" t="n">
        <v>581016</v>
      </c>
      <c r="J9764" s="1" t="n">
        <v>81807</v>
      </c>
      <c r="K9764" s="1" t="n">
        <v>7896033201810</v>
      </c>
      <c r="L9764" s="1" t="s">
        <v>7164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7" t="n">
        <v>46225</v>
      </c>
      <c r="C9765" s="1" t="n">
        <v>11</v>
      </c>
      <c r="D9765" s="1" t="s">
        <v>3845</v>
      </c>
      <c r="E9765" s="1" t="n">
        <v>1671</v>
      </c>
      <c r="F9765" s="1" t="s">
        <v>385</v>
      </c>
      <c r="I9765" s="1" t="n">
        <v>581016</v>
      </c>
      <c r="J9765" s="1" t="n">
        <v>81808</v>
      </c>
      <c r="K9765" s="1" t="n">
        <v>7896033211680</v>
      </c>
      <c r="L9765" s="1" t="s">
        <v>7165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7" t="n">
        <v>46225</v>
      </c>
      <c r="C9766" s="1" t="n">
        <v>11</v>
      </c>
      <c r="D9766" s="1" t="s">
        <v>3845</v>
      </c>
      <c r="E9766" s="1" t="n">
        <v>1671</v>
      </c>
      <c r="F9766" s="1" t="s">
        <v>385</v>
      </c>
      <c r="I9766" s="1" t="n">
        <v>581016</v>
      </c>
      <c r="J9766" s="1" t="n">
        <v>81809</v>
      </c>
      <c r="K9766" s="1" t="n">
        <v>7896033211086</v>
      </c>
      <c r="L9766" s="1" t="s">
        <v>7166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7" t="n">
        <v>46225</v>
      </c>
      <c r="C9767" s="1" t="n">
        <v>11</v>
      </c>
      <c r="D9767" s="1" t="s">
        <v>3845</v>
      </c>
      <c r="E9767" s="1" t="n">
        <v>1659</v>
      </c>
      <c r="F9767" s="1" t="s">
        <v>78</v>
      </c>
      <c r="I9767" s="1" t="n">
        <v>886068</v>
      </c>
      <c r="J9767" s="1" t="n">
        <v>100814</v>
      </c>
      <c r="K9767" s="1" t="n">
        <v>7897312400054</v>
      </c>
      <c r="L9767" s="1" t="s">
        <v>7167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7" t="n">
        <v>46225</v>
      </c>
      <c r="C9768" s="1" t="n">
        <v>11</v>
      </c>
      <c r="D9768" s="1" t="s">
        <v>3845</v>
      </c>
      <c r="E9768" s="1" t="n">
        <v>1659</v>
      </c>
      <c r="F9768" s="1" t="s">
        <v>78</v>
      </c>
      <c r="I9768" s="1" t="n">
        <v>886068</v>
      </c>
      <c r="J9768" s="1" t="n">
        <v>102350</v>
      </c>
      <c r="K9768" s="1" t="n">
        <v>7891030003016</v>
      </c>
      <c r="L9768" s="1" t="s">
        <v>4347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7" t="n">
        <v>46225</v>
      </c>
      <c r="C9769" s="1" t="n">
        <v>11</v>
      </c>
      <c r="D9769" s="1" t="s">
        <v>3845</v>
      </c>
      <c r="E9769" s="1" t="n">
        <v>1659</v>
      </c>
      <c r="F9769" s="1" t="s">
        <v>78</v>
      </c>
      <c r="I9769" s="1" t="n">
        <v>886068</v>
      </c>
      <c r="J9769" s="1" t="n">
        <v>102536</v>
      </c>
      <c r="K9769" s="1" t="n">
        <v>7896037514848</v>
      </c>
      <c r="L9769" s="1" t="s">
        <v>7168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7" t="n">
        <v>46225</v>
      </c>
      <c r="C9770" s="1" t="n">
        <v>11</v>
      </c>
      <c r="D9770" s="1" t="s">
        <v>3845</v>
      </c>
      <c r="E9770" s="1" t="n">
        <v>1659</v>
      </c>
      <c r="F9770" s="1" t="s">
        <v>78</v>
      </c>
      <c r="I9770" s="1" t="n">
        <v>886068</v>
      </c>
      <c r="J9770" s="1" t="n">
        <v>104910</v>
      </c>
      <c r="K9770" s="1" t="n">
        <v>7896098900406</v>
      </c>
      <c r="L9770" s="1" t="s">
        <v>7169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7" t="n">
        <v>46225</v>
      </c>
      <c r="C9771" s="1" t="n">
        <v>11</v>
      </c>
      <c r="D9771" s="1" t="s">
        <v>3845</v>
      </c>
      <c r="E9771" s="1" t="n">
        <v>1659</v>
      </c>
      <c r="F9771" s="1" t="s">
        <v>78</v>
      </c>
      <c r="I9771" s="1" t="n">
        <v>886068</v>
      </c>
      <c r="J9771" s="1" t="n">
        <v>107958</v>
      </c>
      <c r="K9771" s="1" t="n">
        <v>7898430866845</v>
      </c>
      <c r="L9771" s="1" t="s">
        <v>5995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7" t="n">
        <v>46225</v>
      </c>
      <c r="C9772" s="1" t="n">
        <v>11</v>
      </c>
      <c r="D9772" s="1" t="s">
        <v>3845</v>
      </c>
      <c r="E9772" s="1" t="n">
        <v>1659</v>
      </c>
      <c r="F9772" s="1" t="s">
        <v>78</v>
      </c>
      <c r="I9772" s="1" t="n">
        <v>886068</v>
      </c>
      <c r="J9772" s="1" t="n">
        <v>10644</v>
      </c>
      <c r="K9772" s="1" t="n">
        <v>7891030002033</v>
      </c>
      <c r="L9772" s="1" t="s">
        <v>4350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7" t="n">
        <v>46225</v>
      </c>
      <c r="C9773" s="1" t="n">
        <v>11</v>
      </c>
      <c r="D9773" s="1" t="s">
        <v>3845</v>
      </c>
      <c r="E9773" s="1" t="n">
        <v>1659</v>
      </c>
      <c r="F9773" s="1" t="s">
        <v>78</v>
      </c>
      <c r="I9773" s="1" t="n">
        <v>886068</v>
      </c>
      <c r="J9773" s="1" t="n">
        <v>11297</v>
      </c>
      <c r="K9773" s="1" t="n">
        <v>7898466107073</v>
      </c>
      <c r="L9773" s="1" t="s">
        <v>7170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7" t="n">
        <v>46225</v>
      </c>
      <c r="C9774" s="1" t="n">
        <v>11</v>
      </c>
      <c r="D9774" s="1" t="s">
        <v>3845</v>
      </c>
      <c r="E9774" s="1" t="n">
        <v>1659</v>
      </c>
      <c r="F9774" s="1" t="s">
        <v>78</v>
      </c>
      <c r="I9774" s="1" t="n">
        <v>886068</v>
      </c>
      <c r="J9774" s="1" t="n">
        <v>25964</v>
      </c>
      <c r="K9774" s="1" t="n">
        <v>7896763621858</v>
      </c>
      <c r="L9774" s="1" t="s">
        <v>4048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7" t="n">
        <v>46225</v>
      </c>
      <c r="C9775" s="1" t="n">
        <v>11</v>
      </c>
      <c r="D9775" s="1" t="s">
        <v>3845</v>
      </c>
      <c r="E9775" s="1" t="n">
        <v>1659</v>
      </c>
      <c r="F9775" s="1" t="s">
        <v>78</v>
      </c>
      <c r="I9775" s="1" t="n">
        <v>886068</v>
      </c>
      <c r="J9775" s="1" t="n">
        <v>28068</v>
      </c>
      <c r="K9775" s="1" t="n">
        <v>7899567245220</v>
      </c>
      <c r="L9775" s="1" t="s">
        <v>6128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7" t="n">
        <v>46225</v>
      </c>
      <c r="C9776" s="1" t="n">
        <v>11</v>
      </c>
      <c r="D9776" s="1" t="s">
        <v>3845</v>
      </c>
      <c r="E9776" s="1" t="n">
        <v>1659</v>
      </c>
      <c r="F9776" s="1" t="s">
        <v>78</v>
      </c>
      <c r="I9776" s="1" t="n">
        <v>886068</v>
      </c>
      <c r="J9776" s="1" t="n">
        <v>29497</v>
      </c>
      <c r="K9776" s="1" t="n">
        <v>7891030300207</v>
      </c>
      <c r="L9776" s="1" t="s">
        <v>4355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7" t="n">
        <v>46225</v>
      </c>
      <c r="C9777" s="1" t="n">
        <v>11</v>
      </c>
      <c r="D9777" s="1" t="s">
        <v>3845</v>
      </c>
      <c r="E9777" s="1" t="n">
        <v>1659</v>
      </c>
      <c r="F9777" s="1" t="s">
        <v>78</v>
      </c>
      <c r="I9777" s="1" t="n">
        <v>886068</v>
      </c>
      <c r="J9777" s="1" t="n">
        <v>31312</v>
      </c>
      <c r="K9777" s="1" t="n">
        <v>7891030300306</v>
      </c>
      <c r="L9777" s="1" t="s">
        <v>4384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7" t="n">
        <v>46225</v>
      </c>
      <c r="C9778" s="1" t="n">
        <v>11</v>
      </c>
      <c r="D9778" s="1" t="s">
        <v>3845</v>
      </c>
      <c r="E9778" s="1" t="n">
        <v>1659</v>
      </c>
      <c r="F9778" s="1" t="s">
        <v>78</v>
      </c>
      <c r="I9778" s="1" t="n">
        <v>886068</v>
      </c>
      <c r="J9778" s="1" t="n">
        <v>35117</v>
      </c>
      <c r="K9778" s="1" t="n">
        <v>7899567247262</v>
      </c>
      <c r="L9778" s="1" t="s">
        <v>5571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7" t="n">
        <v>46225</v>
      </c>
      <c r="C9779" s="1" t="n">
        <v>11</v>
      </c>
      <c r="D9779" s="1" t="s">
        <v>3845</v>
      </c>
      <c r="E9779" s="1" t="n">
        <v>1659</v>
      </c>
      <c r="F9779" s="1" t="s">
        <v>78</v>
      </c>
      <c r="I9779" s="1" t="n">
        <v>886068</v>
      </c>
      <c r="J9779" s="1" t="n">
        <v>52561</v>
      </c>
      <c r="K9779" s="1" t="n">
        <v>7897312404120</v>
      </c>
      <c r="L9779" s="1" t="s">
        <v>7171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7" t="n">
        <v>46225</v>
      </c>
      <c r="C9780" s="1" t="n">
        <v>11</v>
      </c>
      <c r="D9780" s="1" t="s">
        <v>3845</v>
      </c>
      <c r="E9780" s="1" t="n">
        <v>1659</v>
      </c>
      <c r="F9780" s="1" t="s">
        <v>78</v>
      </c>
      <c r="I9780" s="1" t="n">
        <v>886068</v>
      </c>
      <c r="J9780" s="1" t="n">
        <v>54424</v>
      </c>
      <c r="K9780" s="1" t="n">
        <v>7897312404144</v>
      </c>
      <c r="L9780" s="1" t="s">
        <v>7172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7" t="n">
        <v>46225</v>
      </c>
      <c r="C9781" s="1" t="n">
        <v>11</v>
      </c>
      <c r="D9781" s="1" t="s">
        <v>3845</v>
      </c>
      <c r="E9781" s="1" t="n">
        <v>1659</v>
      </c>
      <c r="F9781" s="1" t="s">
        <v>78</v>
      </c>
      <c r="I9781" s="1" t="n">
        <v>886068</v>
      </c>
      <c r="J9781" s="1" t="n">
        <v>59739</v>
      </c>
      <c r="K9781" s="1" t="n">
        <v>7899659901133</v>
      </c>
      <c r="L9781" s="1" t="s">
        <v>5684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7" t="n">
        <v>46225</v>
      </c>
      <c r="C9782" s="1" t="n">
        <v>11</v>
      </c>
      <c r="D9782" s="1" t="s">
        <v>3845</v>
      </c>
      <c r="E9782" s="1" t="n">
        <v>1672</v>
      </c>
      <c r="F9782" s="1" t="s">
        <v>171</v>
      </c>
      <c r="I9782" s="1" t="n">
        <v>1398219</v>
      </c>
      <c r="J9782" s="1" t="n">
        <v>101308</v>
      </c>
      <c r="K9782" s="1" t="n">
        <v>7896579330098</v>
      </c>
      <c r="L9782" s="1" t="s">
        <v>4805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7" t="n">
        <v>46225</v>
      </c>
      <c r="C9783" s="1" t="n">
        <v>11</v>
      </c>
      <c r="D9783" s="1" t="s">
        <v>3845</v>
      </c>
      <c r="E9783" s="1" t="n">
        <v>1672</v>
      </c>
      <c r="F9783" s="1" t="s">
        <v>171</v>
      </c>
      <c r="I9783" s="1" t="n">
        <v>1398219</v>
      </c>
      <c r="J9783" s="1" t="n">
        <v>102357</v>
      </c>
      <c r="K9783" s="1" t="n">
        <v>7896004400358</v>
      </c>
      <c r="L9783" s="1" t="s">
        <v>7173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7" t="n">
        <v>46225</v>
      </c>
      <c r="C9784" s="1" t="n">
        <v>11</v>
      </c>
      <c r="D9784" s="1" t="s">
        <v>3845</v>
      </c>
      <c r="E9784" s="1" t="n">
        <v>1672</v>
      </c>
      <c r="F9784" s="1" t="s">
        <v>171</v>
      </c>
      <c r="I9784" s="1" t="n">
        <v>1398219</v>
      </c>
      <c r="J9784" s="1" t="n">
        <v>103940</v>
      </c>
      <c r="K9784" s="1" t="n">
        <v>7896579330081</v>
      </c>
      <c r="L9784" s="1" t="s">
        <v>5794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7" t="n">
        <v>46225</v>
      </c>
      <c r="C9785" s="1" t="n">
        <v>11</v>
      </c>
      <c r="D9785" s="1" t="s">
        <v>3845</v>
      </c>
      <c r="E9785" s="1" t="n">
        <v>1672</v>
      </c>
      <c r="F9785" s="1" t="s">
        <v>171</v>
      </c>
      <c r="I9785" s="1" t="n">
        <v>1398219</v>
      </c>
      <c r="J9785" s="1" t="n">
        <v>104360</v>
      </c>
      <c r="K9785" s="1" t="n">
        <v>7896579330074</v>
      </c>
      <c r="L9785" s="1" t="s">
        <v>7174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7" t="n">
        <v>46225</v>
      </c>
      <c r="C9786" s="1" t="n">
        <v>11</v>
      </c>
      <c r="D9786" s="1" t="s">
        <v>3845</v>
      </c>
      <c r="E9786" s="1" t="n">
        <v>1672</v>
      </c>
      <c r="F9786" s="1" t="s">
        <v>171</v>
      </c>
      <c r="I9786" s="1" t="n">
        <v>1398219</v>
      </c>
      <c r="J9786" s="1" t="n">
        <v>106239</v>
      </c>
      <c r="K9786" s="1" t="n">
        <v>7896579390016</v>
      </c>
      <c r="L9786" s="1" t="s">
        <v>5795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7" t="n">
        <v>46225</v>
      </c>
      <c r="C9787" s="1" t="n">
        <v>11</v>
      </c>
      <c r="D9787" s="1" t="s">
        <v>3845</v>
      </c>
      <c r="E9787" s="1" t="n">
        <v>1672</v>
      </c>
      <c r="F9787" s="1" t="s">
        <v>171</v>
      </c>
      <c r="I9787" s="1" t="n">
        <v>1398219</v>
      </c>
      <c r="J9787" s="1" t="n">
        <v>108508</v>
      </c>
      <c r="K9787" s="1" t="n">
        <v>7896004401409</v>
      </c>
      <c r="L9787" s="1" t="s">
        <v>7175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7" t="n">
        <v>46225</v>
      </c>
      <c r="C9788" s="1" t="n">
        <v>11</v>
      </c>
      <c r="D9788" s="1" t="s">
        <v>3845</v>
      </c>
      <c r="E9788" s="1" t="n">
        <v>1672</v>
      </c>
      <c r="F9788" s="1" t="s">
        <v>171</v>
      </c>
      <c r="I9788" s="1" t="n">
        <v>1398219</v>
      </c>
      <c r="J9788" s="1" t="n">
        <v>12755</v>
      </c>
      <c r="K9788" s="1" t="n">
        <v>7896520027190</v>
      </c>
      <c r="L9788" s="1" t="s">
        <v>4811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7" t="n">
        <v>46225</v>
      </c>
      <c r="C9789" s="1" t="n">
        <v>11</v>
      </c>
      <c r="D9789" s="1" t="s">
        <v>3845</v>
      </c>
      <c r="E9789" s="1" t="n">
        <v>1672</v>
      </c>
      <c r="F9789" s="1" t="s">
        <v>171</v>
      </c>
      <c r="I9789" s="1" t="n">
        <v>1398219</v>
      </c>
      <c r="J9789" s="1" t="n">
        <v>13084</v>
      </c>
      <c r="K9789" s="1" t="n">
        <v>7896520026407</v>
      </c>
      <c r="L9789" s="1" t="s">
        <v>5796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7" t="n">
        <v>46225</v>
      </c>
      <c r="C9790" s="1" t="n">
        <v>11</v>
      </c>
      <c r="D9790" s="1" t="s">
        <v>3845</v>
      </c>
      <c r="E9790" s="1" t="n">
        <v>1672</v>
      </c>
      <c r="F9790" s="1" t="s">
        <v>171</v>
      </c>
      <c r="I9790" s="1" t="n">
        <v>1398219</v>
      </c>
      <c r="J9790" s="1" t="n">
        <v>13184</v>
      </c>
      <c r="K9790" s="1" t="n">
        <v>7896579310113</v>
      </c>
      <c r="L9790" s="1" t="s">
        <v>4812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7" t="n">
        <v>46225</v>
      </c>
      <c r="C9791" s="1" t="n">
        <v>11</v>
      </c>
      <c r="D9791" s="1" t="s">
        <v>3845</v>
      </c>
      <c r="E9791" s="1" t="n">
        <v>1672</v>
      </c>
      <c r="F9791" s="1" t="s">
        <v>171</v>
      </c>
      <c r="I9791" s="1" t="n">
        <v>1398219</v>
      </c>
      <c r="J9791" s="1" t="n">
        <v>16569</v>
      </c>
      <c r="K9791" s="1" t="n">
        <v>7896004401744</v>
      </c>
      <c r="L9791" s="1" t="s">
        <v>7176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7" t="n">
        <v>46225</v>
      </c>
      <c r="C9792" s="1" t="n">
        <v>11</v>
      </c>
      <c r="D9792" s="1" t="s">
        <v>3845</v>
      </c>
      <c r="E9792" s="1" t="n">
        <v>1672</v>
      </c>
      <c r="F9792" s="1" t="s">
        <v>171</v>
      </c>
      <c r="I9792" s="1" t="n">
        <v>1398219</v>
      </c>
      <c r="J9792" s="1" t="n">
        <v>23258</v>
      </c>
      <c r="K9792" s="1" t="n">
        <v>7899465200505</v>
      </c>
      <c r="L9792" s="1" t="s">
        <v>5323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7" t="n">
        <v>46225</v>
      </c>
      <c r="C9793" s="1" t="n">
        <v>11</v>
      </c>
      <c r="D9793" s="1" t="s">
        <v>3845</v>
      </c>
      <c r="E9793" s="1" t="n">
        <v>1672</v>
      </c>
      <c r="F9793" s="1" t="s">
        <v>171</v>
      </c>
      <c r="I9793" s="1" t="n">
        <v>1398219</v>
      </c>
      <c r="J9793" s="1" t="n">
        <v>26411</v>
      </c>
      <c r="K9793" s="1" t="n">
        <v>7899465200819</v>
      </c>
      <c r="L9793" s="1" t="s">
        <v>5324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7" t="n">
        <v>46225</v>
      </c>
      <c r="C9794" s="1" t="n">
        <v>11</v>
      </c>
      <c r="D9794" s="1" t="s">
        <v>3845</v>
      </c>
      <c r="E9794" s="1" t="n">
        <v>1672</v>
      </c>
      <c r="F9794" s="1" t="s">
        <v>171</v>
      </c>
      <c r="I9794" s="1" t="n">
        <v>1398219</v>
      </c>
      <c r="J9794" s="1" t="n">
        <v>27381</v>
      </c>
      <c r="K9794" s="1" t="n">
        <v>7896004401843</v>
      </c>
      <c r="L9794" s="1" t="s">
        <v>6457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7" t="n">
        <v>46225</v>
      </c>
      <c r="C9795" s="1" t="n">
        <v>11</v>
      </c>
      <c r="D9795" s="1" t="s">
        <v>3845</v>
      </c>
      <c r="E9795" s="1" t="n">
        <v>1672</v>
      </c>
      <c r="F9795" s="1" t="s">
        <v>171</v>
      </c>
      <c r="I9795" s="1" t="n">
        <v>1398219</v>
      </c>
      <c r="J9795" s="1" t="n">
        <v>37153</v>
      </c>
      <c r="K9795" s="1" t="n">
        <v>7896579310311</v>
      </c>
      <c r="L9795" s="1" t="s">
        <v>6461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7" t="n">
        <v>46225</v>
      </c>
      <c r="C9796" s="1" t="n">
        <v>11</v>
      </c>
      <c r="D9796" s="1" t="s">
        <v>3845</v>
      </c>
      <c r="E9796" s="1" t="n">
        <v>1672</v>
      </c>
      <c r="F9796" s="1" t="s">
        <v>171</v>
      </c>
      <c r="I9796" s="1" t="n">
        <v>1398219</v>
      </c>
      <c r="J9796" s="1" t="n">
        <v>37507</v>
      </c>
      <c r="K9796" s="1" t="n">
        <v>7896579310854</v>
      </c>
      <c r="L9796" s="1" t="s">
        <v>4806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7" t="n">
        <v>46225</v>
      </c>
      <c r="C9797" s="1" t="n">
        <v>11</v>
      </c>
      <c r="D9797" s="1" t="s">
        <v>3845</v>
      </c>
      <c r="E9797" s="1" t="n">
        <v>1672</v>
      </c>
      <c r="F9797" s="1" t="s">
        <v>171</v>
      </c>
      <c r="I9797" s="1" t="n">
        <v>1398219</v>
      </c>
      <c r="J9797" s="1" t="n">
        <v>38315</v>
      </c>
      <c r="K9797" s="1" t="n">
        <v>7896579320242</v>
      </c>
      <c r="L9797" s="1" t="s">
        <v>4820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7" t="n">
        <v>46225</v>
      </c>
      <c r="C9798" s="1" t="n">
        <v>11</v>
      </c>
      <c r="D9798" s="1" t="s">
        <v>3845</v>
      </c>
      <c r="E9798" s="1" t="n">
        <v>1672</v>
      </c>
      <c r="F9798" s="1" t="s">
        <v>171</v>
      </c>
      <c r="I9798" s="1" t="n">
        <v>1398219</v>
      </c>
      <c r="J9798" s="1" t="n">
        <v>41797</v>
      </c>
      <c r="K9798" s="1" t="n">
        <v>7899465200543</v>
      </c>
      <c r="L9798" s="1" t="s">
        <v>7177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7" t="n">
        <v>46225</v>
      </c>
      <c r="C9799" s="1" t="n">
        <v>11</v>
      </c>
      <c r="D9799" s="1" t="s">
        <v>3845</v>
      </c>
      <c r="E9799" s="1" t="n">
        <v>1672</v>
      </c>
      <c r="F9799" s="1" t="s">
        <v>171</v>
      </c>
      <c r="I9799" s="1" t="n">
        <v>1398219</v>
      </c>
      <c r="J9799" s="1" t="n">
        <v>61503</v>
      </c>
      <c r="K9799" s="1" t="n">
        <v>7896579310915</v>
      </c>
      <c r="L9799" s="1" t="s">
        <v>4822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7" t="n">
        <v>46225</v>
      </c>
      <c r="C9800" s="1" t="n">
        <v>11</v>
      </c>
      <c r="D9800" s="1" t="s">
        <v>3845</v>
      </c>
      <c r="E9800" s="1" t="n">
        <v>1672</v>
      </c>
      <c r="F9800" s="1" t="s">
        <v>171</v>
      </c>
      <c r="I9800" s="1" t="n">
        <v>1398219</v>
      </c>
      <c r="J9800" s="1" t="n">
        <v>65610</v>
      </c>
      <c r="K9800" s="1" t="n">
        <v>7896579340172</v>
      </c>
      <c r="L9800" s="1" t="s">
        <v>6466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7" t="n">
        <v>46225</v>
      </c>
      <c r="C9801" s="1" t="n">
        <v>11</v>
      </c>
      <c r="D9801" s="1" t="s">
        <v>3845</v>
      </c>
      <c r="E9801" s="1" t="n">
        <v>1672</v>
      </c>
      <c r="F9801" s="1" t="s">
        <v>171</v>
      </c>
      <c r="I9801" s="1" t="n">
        <v>1398219</v>
      </c>
      <c r="J9801" s="1" t="n">
        <v>80062</v>
      </c>
      <c r="K9801" s="1" t="n">
        <v>7896579390092</v>
      </c>
      <c r="L9801" s="1" t="s">
        <v>7178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7" t="n">
        <v>46225</v>
      </c>
      <c r="C9802" s="1" t="n">
        <v>11</v>
      </c>
      <c r="D9802" s="1" t="s">
        <v>3845</v>
      </c>
      <c r="E9802" s="1" t="n">
        <v>1672</v>
      </c>
      <c r="F9802" s="1" t="s">
        <v>171</v>
      </c>
      <c r="I9802" s="1" t="n">
        <v>1398219</v>
      </c>
      <c r="J9802" s="1" t="n">
        <v>81819</v>
      </c>
      <c r="K9802" s="1" t="n">
        <v>7896579390191</v>
      </c>
      <c r="L9802" s="1" t="s">
        <v>7179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7" t="n">
        <v>46225</v>
      </c>
      <c r="C9803" s="1" t="n">
        <v>11</v>
      </c>
      <c r="D9803" s="1" t="s">
        <v>3845</v>
      </c>
      <c r="E9803" s="1" t="n">
        <v>1672</v>
      </c>
      <c r="F9803" s="1" t="s">
        <v>171</v>
      </c>
      <c r="I9803" s="1" t="n">
        <v>1398219</v>
      </c>
      <c r="J9803" s="1" t="n">
        <v>81820</v>
      </c>
      <c r="K9803" s="1" t="n">
        <v>7896579390184</v>
      </c>
      <c r="L9803" s="1" t="s">
        <v>7180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7" t="n">
        <v>46225</v>
      </c>
      <c r="C9804" s="1" t="n">
        <v>11</v>
      </c>
      <c r="D9804" s="1" t="s">
        <v>3845</v>
      </c>
      <c r="E9804" s="1" t="n">
        <v>10009</v>
      </c>
      <c r="F9804" s="1" t="s">
        <v>233</v>
      </c>
      <c r="I9804" s="1" t="n">
        <v>1428642</v>
      </c>
      <c r="J9804" s="1" t="n">
        <v>102504</v>
      </c>
      <c r="K9804" s="1" t="n">
        <v>7891000502105</v>
      </c>
      <c r="L9804" s="1" t="s">
        <v>7181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7" t="n">
        <v>46225</v>
      </c>
      <c r="C9805" s="1" t="n">
        <v>11</v>
      </c>
      <c r="D9805" s="1" t="s">
        <v>3845</v>
      </c>
      <c r="E9805" s="1" t="n">
        <v>10009</v>
      </c>
      <c r="F9805" s="1" t="s">
        <v>233</v>
      </c>
      <c r="I9805" s="1" t="n">
        <v>1428642</v>
      </c>
      <c r="J9805" s="1" t="n">
        <v>102505</v>
      </c>
      <c r="K9805" s="1" t="n">
        <v>7891000502204</v>
      </c>
      <c r="L9805" s="1" t="s">
        <v>7182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7" t="n">
        <v>46225</v>
      </c>
      <c r="C9806" s="1" t="n">
        <v>11</v>
      </c>
      <c r="D9806" s="1" t="s">
        <v>3845</v>
      </c>
      <c r="E9806" s="1" t="n">
        <v>10009</v>
      </c>
      <c r="F9806" s="1" t="s">
        <v>233</v>
      </c>
      <c r="I9806" s="1" t="n">
        <v>1428642</v>
      </c>
      <c r="J9806" s="1" t="n">
        <v>11844</v>
      </c>
      <c r="K9806" s="1" t="n">
        <v>7891000070673</v>
      </c>
      <c r="L9806" s="1" t="s">
        <v>5233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7" t="n">
        <v>46225</v>
      </c>
      <c r="C9807" s="1" t="n">
        <v>11</v>
      </c>
      <c r="D9807" s="1" t="s">
        <v>3845</v>
      </c>
      <c r="E9807" s="1" t="n">
        <v>10009</v>
      </c>
      <c r="F9807" s="1" t="s">
        <v>233</v>
      </c>
      <c r="I9807" s="1" t="n">
        <v>1428642</v>
      </c>
      <c r="J9807" s="1" t="n">
        <v>16052</v>
      </c>
      <c r="K9807" s="1" t="n">
        <v>7891000037270</v>
      </c>
      <c r="L9807" s="1" t="s">
        <v>7183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7" t="n">
        <v>46225</v>
      </c>
      <c r="C9808" s="1" t="n">
        <v>11</v>
      </c>
      <c r="D9808" s="1" t="s">
        <v>3845</v>
      </c>
      <c r="E9808" s="1" t="n">
        <v>10009</v>
      </c>
      <c r="F9808" s="1" t="s">
        <v>233</v>
      </c>
      <c r="I9808" s="1" t="n">
        <v>1428642</v>
      </c>
      <c r="J9808" s="1" t="n">
        <v>16053</v>
      </c>
      <c r="K9808" s="1" t="n">
        <v>7891000037300</v>
      </c>
      <c r="L9808" s="1" t="s">
        <v>7184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7" t="n">
        <v>46225</v>
      </c>
      <c r="C9809" s="1" t="n">
        <v>11</v>
      </c>
      <c r="D9809" s="1" t="s">
        <v>3845</v>
      </c>
      <c r="E9809" s="1" t="n">
        <v>10009</v>
      </c>
      <c r="F9809" s="1" t="s">
        <v>233</v>
      </c>
      <c r="I9809" s="1" t="n">
        <v>1428642</v>
      </c>
      <c r="J9809" s="1" t="n">
        <v>19676</v>
      </c>
      <c r="K9809" s="1" t="n">
        <v>7891000066898</v>
      </c>
      <c r="L9809" s="1" t="s">
        <v>7185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7" t="n">
        <v>46225</v>
      </c>
      <c r="C9810" s="1" t="n">
        <v>11</v>
      </c>
      <c r="D9810" s="1" t="s">
        <v>3845</v>
      </c>
      <c r="E9810" s="1" t="n">
        <v>10009</v>
      </c>
      <c r="F9810" s="1" t="s">
        <v>233</v>
      </c>
      <c r="I9810" s="1" t="n">
        <v>1428642</v>
      </c>
      <c r="J9810" s="1" t="n">
        <v>20770</v>
      </c>
      <c r="K9810" s="1" t="n">
        <v>7891000037256</v>
      </c>
      <c r="L9810" s="1" t="s">
        <v>7186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7" t="n">
        <v>46225</v>
      </c>
      <c r="C9811" s="1" t="n">
        <v>11</v>
      </c>
      <c r="D9811" s="1" t="s">
        <v>3845</v>
      </c>
      <c r="E9811" s="1" t="n">
        <v>10009</v>
      </c>
      <c r="F9811" s="1" t="s">
        <v>233</v>
      </c>
      <c r="I9811" s="1" t="n">
        <v>1428642</v>
      </c>
      <c r="J9811" s="1" t="n">
        <v>25077</v>
      </c>
      <c r="K9811" s="1" t="n">
        <v>7891000115695</v>
      </c>
      <c r="L9811" s="1" t="s">
        <v>7187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17" t="n">
        <v>46225</v>
      </c>
      <c r="C9812" s="1" t="n">
        <v>11</v>
      </c>
      <c r="D9812" s="1" t="s">
        <v>3845</v>
      </c>
      <c r="E9812" s="1" t="n">
        <v>10009</v>
      </c>
      <c r="F9812" s="1" t="s">
        <v>233</v>
      </c>
      <c r="I9812" s="1" t="n">
        <v>1428642</v>
      </c>
      <c r="J9812" s="1" t="n">
        <v>25612</v>
      </c>
      <c r="K9812" s="1" t="n">
        <v>7891000115763</v>
      </c>
      <c r="L9812" s="1" t="s">
        <v>6693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17" t="n">
        <v>46225</v>
      </c>
      <c r="C9813" s="1" t="n">
        <v>11</v>
      </c>
      <c r="D9813" s="1" t="s">
        <v>3845</v>
      </c>
      <c r="E9813" s="1" t="n">
        <v>10009</v>
      </c>
      <c r="F9813" s="1" t="s">
        <v>233</v>
      </c>
      <c r="I9813" s="1" t="n">
        <v>1428642</v>
      </c>
      <c r="J9813" s="1" t="n">
        <v>27690</v>
      </c>
      <c r="K9813" s="1" t="n">
        <v>7891000111161</v>
      </c>
      <c r="L9813" s="1" t="s">
        <v>6494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17" t="n">
        <v>46225</v>
      </c>
      <c r="C9814" s="1" t="n">
        <v>11</v>
      </c>
      <c r="D9814" s="1" t="s">
        <v>3845</v>
      </c>
      <c r="E9814" s="1" t="n">
        <v>10009</v>
      </c>
      <c r="F9814" s="1" t="s">
        <v>233</v>
      </c>
      <c r="I9814" s="1" t="n">
        <v>1428642</v>
      </c>
      <c r="J9814" s="1" t="n">
        <v>28349</v>
      </c>
      <c r="K9814" s="1" t="n">
        <v>7891000258613</v>
      </c>
      <c r="L9814" s="1" t="s">
        <v>6495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7" t="n">
        <v>46225</v>
      </c>
      <c r="C9815" s="1" t="n">
        <v>11</v>
      </c>
      <c r="D9815" s="1" t="s">
        <v>3845</v>
      </c>
      <c r="E9815" s="1" t="n">
        <v>10009</v>
      </c>
      <c r="F9815" s="1" t="s">
        <v>233</v>
      </c>
      <c r="I9815" s="1" t="n">
        <v>1428642</v>
      </c>
      <c r="J9815" s="1" t="n">
        <v>28447</v>
      </c>
      <c r="K9815" s="1" t="n">
        <v>7891000118054</v>
      </c>
      <c r="L9815" s="1" t="s">
        <v>6694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7" t="n">
        <v>46225</v>
      </c>
      <c r="C9816" s="1" t="n">
        <v>11</v>
      </c>
      <c r="D9816" s="1" t="s">
        <v>3845</v>
      </c>
      <c r="E9816" s="1" t="n">
        <v>10009</v>
      </c>
      <c r="F9816" s="1" t="s">
        <v>233</v>
      </c>
      <c r="I9816" s="1" t="n">
        <v>1428642</v>
      </c>
      <c r="J9816" s="1" t="n">
        <v>29705</v>
      </c>
      <c r="K9816" s="1" t="n">
        <v>7891000118115</v>
      </c>
      <c r="L9816" s="1" t="s">
        <v>6695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7" t="n">
        <v>46225</v>
      </c>
      <c r="C9817" s="1" t="n">
        <v>11</v>
      </c>
      <c r="D9817" s="1" t="s">
        <v>3845</v>
      </c>
      <c r="E9817" s="1" t="n">
        <v>10009</v>
      </c>
      <c r="F9817" s="1" t="s">
        <v>233</v>
      </c>
      <c r="I9817" s="1" t="n">
        <v>1428642</v>
      </c>
      <c r="J9817" s="1" t="n">
        <v>33221</v>
      </c>
      <c r="K9817" s="1" t="n">
        <v>7891000118085</v>
      </c>
      <c r="L9817" s="1" t="s">
        <v>6696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7" t="n">
        <v>46225</v>
      </c>
      <c r="C9818" s="1" t="n">
        <v>11</v>
      </c>
      <c r="D9818" s="1" t="s">
        <v>3845</v>
      </c>
      <c r="E9818" s="1" t="n">
        <v>10009</v>
      </c>
      <c r="F9818" s="1" t="s">
        <v>233</v>
      </c>
      <c r="I9818" s="1" t="n">
        <v>1428642</v>
      </c>
      <c r="J9818" s="1" t="n">
        <v>33224</v>
      </c>
      <c r="K9818" s="1" t="n">
        <v>7891000244722</v>
      </c>
      <c r="L9818" s="1" t="s">
        <v>7188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7" t="n">
        <v>46225</v>
      </c>
      <c r="C9819" s="1" t="n">
        <v>11</v>
      </c>
      <c r="D9819" s="1" t="s">
        <v>3845</v>
      </c>
      <c r="E9819" s="1" t="n">
        <v>10009</v>
      </c>
      <c r="F9819" s="1" t="s">
        <v>233</v>
      </c>
      <c r="I9819" s="1" t="n">
        <v>1428642</v>
      </c>
      <c r="J9819" s="1" t="n">
        <v>35909</v>
      </c>
      <c r="K9819" s="1" t="n">
        <v>7891000244746</v>
      </c>
      <c r="L9819" s="1" t="s">
        <v>7189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7" t="n">
        <v>46225</v>
      </c>
      <c r="C9820" s="1" t="n">
        <v>11</v>
      </c>
      <c r="D9820" s="1" t="s">
        <v>3845</v>
      </c>
      <c r="E9820" s="1" t="n">
        <v>10009</v>
      </c>
      <c r="F9820" s="1" t="s">
        <v>233</v>
      </c>
      <c r="I9820" s="1" t="n">
        <v>1428642</v>
      </c>
      <c r="J9820" s="1" t="n">
        <v>50389</v>
      </c>
      <c r="K9820" s="1" t="n">
        <v>1328</v>
      </c>
      <c r="L9820" s="1" t="s">
        <v>7190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7" t="n">
        <v>46225</v>
      </c>
      <c r="C9821" s="1" t="n">
        <v>11</v>
      </c>
      <c r="D9821" s="1" t="s">
        <v>3845</v>
      </c>
      <c r="E9821" s="1" t="n">
        <v>10009</v>
      </c>
      <c r="F9821" s="1" t="s">
        <v>233</v>
      </c>
      <c r="I9821" s="1" t="n">
        <v>1428642</v>
      </c>
      <c r="J9821" s="1" t="n">
        <v>56381</v>
      </c>
      <c r="K9821" s="1" t="n">
        <v>7891000350973</v>
      </c>
      <c r="L9821" s="1" t="s">
        <v>7191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7" t="n">
        <v>46225</v>
      </c>
      <c r="C9822" s="1" t="n">
        <v>11</v>
      </c>
      <c r="D9822" s="1" t="s">
        <v>3845</v>
      </c>
      <c r="E9822" s="1" t="n">
        <v>10009</v>
      </c>
      <c r="F9822" s="1" t="s">
        <v>233</v>
      </c>
      <c r="I9822" s="1" t="n">
        <v>1428642</v>
      </c>
      <c r="J9822" s="1" t="n">
        <v>68668</v>
      </c>
      <c r="K9822" s="1" t="n">
        <v>7891000057452</v>
      </c>
      <c r="L9822" s="1" t="s">
        <v>7192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7" t="n">
        <v>46225</v>
      </c>
      <c r="C9823" s="1" t="n">
        <v>11</v>
      </c>
      <c r="D9823" s="1" t="s">
        <v>3845</v>
      </c>
      <c r="E9823" s="1" t="n">
        <v>10009</v>
      </c>
      <c r="F9823" s="1" t="s">
        <v>233</v>
      </c>
      <c r="I9823" s="1" t="n">
        <v>1428642</v>
      </c>
      <c r="J9823" s="1" t="n">
        <v>77926</v>
      </c>
      <c r="K9823" s="1" t="n">
        <v>7891000434802</v>
      </c>
      <c r="L9823" s="1" t="s">
        <v>7193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7" t="n">
        <v>46225</v>
      </c>
      <c r="C9824" s="1" t="n">
        <v>11</v>
      </c>
      <c r="D9824" s="1" t="s">
        <v>3845</v>
      </c>
      <c r="E9824" s="1" t="n">
        <v>10009</v>
      </c>
      <c r="F9824" s="1" t="s">
        <v>233</v>
      </c>
      <c r="I9824" s="1" t="n">
        <v>1428642</v>
      </c>
      <c r="J9824" s="1" t="n">
        <v>77927</v>
      </c>
      <c r="K9824" s="1" t="n">
        <v>7891000434796</v>
      </c>
      <c r="L9824" s="1" t="s">
        <v>7194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7" t="n">
        <v>46225</v>
      </c>
      <c r="C9825" s="1" t="n">
        <v>11</v>
      </c>
      <c r="D9825" s="1" t="s">
        <v>3845</v>
      </c>
      <c r="E9825" s="1" t="n">
        <v>10009</v>
      </c>
      <c r="F9825" s="1" t="s">
        <v>233</v>
      </c>
      <c r="I9825" s="1" t="n">
        <v>1428642</v>
      </c>
      <c r="J9825" s="1" t="n">
        <v>81810</v>
      </c>
      <c r="K9825" s="1" t="n">
        <v>7891000396377</v>
      </c>
      <c r="L9825" s="1" t="s">
        <v>7195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7" t="n">
        <v>46225</v>
      </c>
      <c r="C9826" s="1" t="n">
        <v>11</v>
      </c>
      <c r="D9826" s="1" t="s">
        <v>3845</v>
      </c>
      <c r="E9826" s="1" t="n">
        <v>10009</v>
      </c>
      <c r="F9826" s="1" t="s">
        <v>233</v>
      </c>
      <c r="I9826" s="1" t="n">
        <v>1428642</v>
      </c>
      <c r="J9826" s="1" t="n">
        <v>81811</v>
      </c>
      <c r="K9826" s="1" t="n">
        <v>7891000424841</v>
      </c>
      <c r="L9826" s="1" t="s">
        <v>7196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7" t="n">
        <v>46225</v>
      </c>
      <c r="C9827" s="1" t="n">
        <v>11</v>
      </c>
      <c r="D9827" s="1" t="s">
        <v>3845</v>
      </c>
      <c r="E9827" s="1" t="n">
        <v>10009</v>
      </c>
      <c r="F9827" s="1" t="s">
        <v>233</v>
      </c>
      <c r="I9827" s="1" t="n">
        <v>1428642</v>
      </c>
      <c r="J9827" s="1" t="n">
        <v>81812</v>
      </c>
      <c r="K9827" s="1" t="n">
        <v>7891000424896</v>
      </c>
      <c r="L9827" s="1" t="s">
        <v>7197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7" t="n">
        <v>46225</v>
      </c>
      <c r="C9828" s="1" t="n">
        <v>11</v>
      </c>
      <c r="D9828" s="1" t="s">
        <v>3845</v>
      </c>
      <c r="E9828" s="1" t="n">
        <v>10009</v>
      </c>
      <c r="F9828" s="1" t="s">
        <v>233</v>
      </c>
      <c r="I9828" s="1" t="n">
        <v>1428642</v>
      </c>
      <c r="J9828" s="1" t="n">
        <v>81813</v>
      </c>
      <c r="K9828" s="1" t="n">
        <v>7891000424971</v>
      </c>
      <c r="L9828" s="1" t="s">
        <v>7198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7" t="n">
        <v>46225</v>
      </c>
      <c r="C9829" s="1" t="n">
        <v>11</v>
      </c>
      <c r="D9829" s="1" t="s">
        <v>3845</v>
      </c>
      <c r="E9829" s="1" t="n">
        <v>10009</v>
      </c>
      <c r="F9829" s="1" t="s">
        <v>233</v>
      </c>
      <c r="I9829" s="1" t="n">
        <v>1428642</v>
      </c>
      <c r="J9829" s="1" t="n">
        <v>81814</v>
      </c>
      <c r="K9829" s="1" t="n">
        <v>7891000424988</v>
      </c>
      <c r="L9829" s="1" t="s">
        <v>7199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7" t="n">
        <v>46225</v>
      </c>
      <c r="C9830" s="1" t="n">
        <v>11</v>
      </c>
      <c r="D9830" s="1" t="s">
        <v>3845</v>
      </c>
      <c r="E9830" s="1" t="n">
        <v>10009</v>
      </c>
      <c r="F9830" s="1" t="s">
        <v>233</v>
      </c>
      <c r="I9830" s="1" t="n">
        <v>1428642</v>
      </c>
      <c r="J9830" s="1" t="n">
        <v>81815</v>
      </c>
      <c r="K9830" s="1" t="n">
        <v>7891000426081</v>
      </c>
      <c r="L9830" s="1" t="s">
        <v>7200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7" t="n">
        <v>46225</v>
      </c>
      <c r="C9831" s="1" t="n">
        <v>11</v>
      </c>
      <c r="D9831" s="1" t="s">
        <v>3845</v>
      </c>
      <c r="E9831" s="1" t="n">
        <v>10009</v>
      </c>
      <c r="F9831" s="1" t="s">
        <v>233</v>
      </c>
      <c r="I9831" s="1" t="n">
        <v>1428642</v>
      </c>
      <c r="J9831" s="1" t="n">
        <v>81816</v>
      </c>
      <c r="K9831" s="1" t="n">
        <v>7891000442845</v>
      </c>
      <c r="L9831" s="1" t="s">
        <v>7201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7" t="n">
        <v>46225</v>
      </c>
      <c r="C9832" s="1" t="n">
        <v>11</v>
      </c>
      <c r="D9832" s="1" t="s">
        <v>3845</v>
      </c>
      <c r="E9832" s="1" t="n">
        <v>10009</v>
      </c>
      <c r="F9832" s="1" t="s">
        <v>233</v>
      </c>
      <c r="I9832" s="1" t="n">
        <v>1428642</v>
      </c>
      <c r="J9832" s="1" t="n">
        <v>81817</v>
      </c>
      <c r="K9832" s="1" t="n">
        <v>7891000449486</v>
      </c>
      <c r="L9832" s="1" t="s">
        <v>7202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7" t="n">
        <v>46225</v>
      </c>
      <c r="C9833" s="1" t="n">
        <v>11</v>
      </c>
      <c r="D9833" s="1" t="s">
        <v>3845</v>
      </c>
      <c r="E9833" s="1" t="n">
        <v>10012</v>
      </c>
      <c r="F9833" s="1" t="s">
        <v>236</v>
      </c>
      <c r="I9833" s="1" t="n">
        <v>1964247</v>
      </c>
      <c r="J9833" s="1" t="n">
        <v>30309</v>
      </c>
      <c r="K9833" s="1" t="n">
        <v>7898146000038</v>
      </c>
      <c r="L9833" s="1" t="s">
        <v>7203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7" t="n">
        <v>46225</v>
      </c>
      <c r="C9834" s="1" t="n">
        <v>11</v>
      </c>
      <c r="D9834" s="1" t="s">
        <v>3845</v>
      </c>
      <c r="E9834" s="1" t="n">
        <v>10012</v>
      </c>
      <c r="F9834" s="1" t="s">
        <v>236</v>
      </c>
      <c r="I9834" s="1" t="n">
        <v>1964247</v>
      </c>
      <c r="J9834" s="1" t="n">
        <v>40402</v>
      </c>
      <c r="K9834" s="1" t="n">
        <v>7898146000021</v>
      </c>
      <c r="L9834" s="1" t="s">
        <v>7204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7" t="n">
        <v>46225</v>
      </c>
      <c r="C9835" s="1" t="n">
        <v>11</v>
      </c>
      <c r="D9835" s="1" t="s">
        <v>3845</v>
      </c>
      <c r="E9835" s="1" t="n">
        <v>10012</v>
      </c>
      <c r="F9835" s="1" t="s">
        <v>236</v>
      </c>
      <c r="I9835" s="1" t="n">
        <v>1964247</v>
      </c>
      <c r="J9835" s="1" t="n">
        <v>40404</v>
      </c>
      <c r="K9835" s="1" t="n">
        <v>7898146000014</v>
      </c>
      <c r="L9835" s="1" t="s">
        <v>7205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7" t="n">
        <v>46225</v>
      </c>
      <c r="C9836" s="1" t="n">
        <v>11</v>
      </c>
      <c r="D9836" s="1" t="s">
        <v>3845</v>
      </c>
      <c r="E9836" s="1" t="n">
        <v>10012</v>
      </c>
      <c r="F9836" s="1" t="s">
        <v>236</v>
      </c>
      <c r="I9836" s="1" t="n">
        <v>1964247</v>
      </c>
      <c r="J9836" s="1" t="n">
        <v>43694</v>
      </c>
      <c r="K9836" s="1" t="n">
        <v>7898146000762</v>
      </c>
      <c r="L9836" s="1" t="s">
        <v>7206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7" t="n">
        <v>46225</v>
      </c>
      <c r="C9837" s="1" t="n">
        <v>11</v>
      </c>
      <c r="D9837" s="1" t="s">
        <v>3845</v>
      </c>
      <c r="E9837" s="1" t="n">
        <v>10012</v>
      </c>
      <c r="F9837" s="1" t="s">
        <v>236</v>
      </c>
      <c r="I9837" s="1" t="n">
        <v>1964247</v>
      </c>
      <c r="J9837" s="1" t="n">
        <v>43695</v>
      </c>
      <c r="K9837" s="1" t="n">
        <v>7898146000151</v>
      </c>
      <c r="L9837" s="1" t="s">
        <v>7207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7" t="n">
        <v>46225</v>
      </c>
      <c r="C9838" s="1" t="n">
        <v>11</v>
      </c>
      <c r="D9838" s="1" t="s">
        <v>3845</v>
      </c>
      <c r="E9838" s="1" t="n">
        <v>10012</v>
      </c>
      <c r="F9838" s="1" t="s">
        <v>236</v>
      </c>
      <c r="I9838" s="1" t="n">
        <v>1964247</v>
      </c>
      <c r="J9838" s="1" t="n">
        <v>43697</v>
      </c>
      <c r="K9838" s="1" t="n">
        <v>7898146000137</v>
      </c>
      <c r="L9838" s="1" t="s">
        <v>7208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7" t="n">
        <v>46225</v>
      </c>
      <c r="C9839" s="1" t="n">
        <v>11</v>
      </c>
      <c r="D9839" s="1" t="s">
        <v>3845</v>
      </c>
      <c r="E9839" s="1" t="n">
        <v>10012</v>
      </c>
      <c r="F9839" s="1" t="s">
        <v>236</v>
      </c>
      <c r="I9839" s="1" t="n">
        <v>1964247</v>
      </c>
      <c r="J9839" s="1" t="n">
        <v>51927</v>
      </c>
      <c r="K9839" s="1" t="n">
        <v>7898146000045</v>
      </c>
      <c r="L9839" s="1" t="s">
        <v>7209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7" t="n">
        <v>46225</v>
      </c>
      <c r="C9840" s="1" t="n">
        <v>22</v>
      </c>
      <c r="D9840" s="1" t="s">
        <v>3850</v>
      </c>
      <c r="E9840" s="1" t="n">
        <v>33</v>
      </c>
      <c r="F9840" s="1" t="s">
        <v>93</v>
      </c>
      <c r="I9840" s="1" t="n">
        <v>5332</v>
      </c>
      <c r="J9840" s="1" t="n">
        <v>100004</v>
      </c>
      <c r="K9840" s="1" t="n">
        <v>5</v>
      </c>
      <c r="L9840" s="1" t="s">
        <v>3852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7" t="n">
        <v>46225</v>
      </c>
      <c r="C9841" s="1" t="n">
        <v>22</v>
      </c>
      <c r="D9841" s="1" t="s">
        <v>3850</v>
      </c>
      <c r="E9841" s="1" t="n">
        <v>33</v>
      </c>
      <c r="F9841" s="1" t="s">
        <v>93</v>
      </c>
      <c r="I9841" s="1" t="n">
        <v>5332</v>
      </c>
      <c r="J9841" s="1" t="n">
        <v>110455</v>
      </c>
      <c r="K9841" s="1" t="n">
        <v>53212</v>
      </c>
      <c r="L9841" s="1" t="s">
        <v>3870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7" t="n">
        <v>46225</v>
      </c>
      <c r="C9842" s="1" t="n">
        <v>22</v>
      </c>
      <c r="D9842" s="1" t="s">
        <v>3850</v>
      </c>
      <c r="E9842" s="1" t="n">
        <v>33</v>
      </c>
      <c r="F9842" s="1" t="s">
        <v>93</v>
      </c>
      <c r="I9842" s="1" t="n">
        <v>5332</v>
      </c>
      <c r="J9842" s="1" t="n">
        <v>110487</v>
      </c>
      <c r="K9842" s="1" t="n">
        <v>54688</v>
      </c>
      <c r="L9842" s="1" t="s">
        <v>3871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7" t="n">
        <v>46225</v>
      </c>
      <c r="C9843" s="1" t="n">
        <v>22</v>
      </c>
      <c r="D9843" s="1" t="s">
        <v>3850</v>
      </c>
      <c r="E9843" s="1" t="n">
        <v>33</v>
      </c>
      <c r="F9843" s="1" t="s">
        <v>93</v>
      </c>
      <c r="I9843" s="1" t="n">
        <v>5334</v>
      </c>
      <c r="J9843" s="1" t="n">
        <v>100000</v>
      </c>
      <c r="K9843" s="1" t="n">
        <v>1</v>
      </c>
      <c r="L9843" s="1" t="s">
        <v>3851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7" t="n">
        <v>46225</v>
      </c>
      <c r="C9844" s="1" t="n">
        <v>22</v>
      </c>
      <c r="D9844" s="1" t="s">
        <v>3850</v>
      </c>
      <c r="E9844" s="1" t="n">
        <v>33</v>
      </c>
      <c r="F9844" s="1" t="s">
        <v>93</v>
      </c>
      <c r="I9844" s="1" t="n">
        <v>5334</v>
      </c>
      <c r="J9844" s="1" t="n">
        <v>100001</v>
      </c>
      <c r="K9844" s="1" t="n">
        <v>2</v>
      </c>
      <c r="L9844" s="1" t="s">
        <v>4138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7" t="n">
        <v>46225</v>
      </c>
      <c r="C9845" s="1" t="n">
        <v>22</v>
      </c>
      <c r="D9845" s="1" t="s">
        <v>3850</v>
      </c>
      <c r="E9845" s="1" t="n">
        <v>33</v>
      </c>
      <c r="F9845" s="1" t="s">
        <v>93</v>
      </c>
      <c r="I9845" s="1" t="n">
        <v>5334</v>
      </c>
      <c r="J9845" s="1" t="n">
        <v>100002</v>
      </c>
      <c r="K9845" s="1" t="n">
        <v>3</v>
      </c>
      <c r="L9845" s="1" t="s">
        <v>3872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7" t="n">
        <v>46225</v>
      </c>
      <c r="C9846" s="1" t="n">
        <v>22</v>
      </c>
      <c r="D9846" s="1" t="s">
        <v>3850</v>
      </c>
      <c r="E9846" s="1" t="n">
        <v>33</v>
      </c>
      <c r="F9846" s="1" t="s">
        <v>93</v>
      </c>
      <c r="I9846" s="1" t="n">
        <v>5334</v>
      </c>
      <c r="J9846" s="1" t="n">
        <v>100003</v>
      </c>
      <c r="K9846" s="1" t="n">
        <v>4</v>
      </c>
      <c r="L9846" s="1" t="s">
        <v>3873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7" t="n">
        <v>46225</v>
      </c>
      <c r="C9847" s="1" t="n">
        <v>22</v>
      </c>
      <c r="D9847" s="1" t="s">
        <v>3850</v>
      </c>
      <c r="E9847" s="1" t="n">
        <v>33</v>
      </c>
      <c r="F9847" s="1" t="s">
        <v>93</v>
      </c>
      <c r="I9847" s="1" t="n">
        <v>5334</v>
      </c>
      <c r="J9847" s="1" t="n">
        <v>100004</v>
      </c>
      <c r="K9847" s="1" t="n">
        <v>5</v>
      </c>
      <c r="L9847" s="1" t="s">
        <v>3852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7" t="n">
        <v>46225</v>
      </c>
      <c r="C9848" s="1" t="n">
        <v>22</v>
      </c>
      <c r="D9848" s="1" t="s">
        <v>3850</v>
      </c>
      <c r="E9848" s="1" t="n">
        <v>33</v>
      </c>
      <c r="F9848" s="1" t="s">
        <v>93</v>
      </c>
      <c r="I9848" s="1" t="n">
        <v>5334</v>
      </c>
      <c r="J9848" s="1" t="n">
        <v>100520</v>
      </c>
      <c r="K9848" s="1" t="n">
        <v>507</v>
      </c>
      <c r="L9848" s="1" t="s">
        <v>3868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7" t="n">
        <v>46225</v>
      </c>
      <c r="C9849" s="1" t="n">
        <v>22</v>
      </c>
      <c r="D9849" s="1" t="s">
        <v>3850</v>
      </c>
      <c r="E9849" s="1" t="n">
        <v>33</v>
      </c>
      <c r="F9849" s="1" t="s">
        <v>93</v>
      </c>
      <c r="I9849" s="1" t="n">
        <v>5336</v>
      </c>
      <c r="J9849" s="1" t="n">
        <v>100000</v>
      </c>
      <c r="K9849" s="1" t="n">
        <v>1</v>
      </c>
      <c r="L9849" s="1" t="s">
        <v>3851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7" t="n">
        <v>46225</v>
      </c>
      <c r="C9850" s="1" t="n">
        <v>22</v>
      </c>
      <c r="D9850" s="1" t="s">
        <v>3850</v>
      </c>
      <c r="E9850" s="1" t="n">
        <v>33</v>
      </c>
      <c r="F9850" s="1" t="s">
        <v>93</v>
      </c>
      <c r="I9850" s="1" t="n">
        <v>5336</v>
      </c>
      <c r="J9850" s="1" t="n">
        <v>100006</v>
      </c>
      <c r="K9850" s="1" t="n">
        <v>7</v>
      </c>
      <c r="L9850" s="1" t="s">
        <v>3853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7" t="n">
        <v>46225</v>
      </c>
      <c r="C9851" s="1" t="n">
        <v>22</v>
      </c>
      <c r="D9851" s="1" t="s">
        <v>3850</v>
      </c>
      <c r="E9851" s="1" t="n">
        <v>33</v>
      </c>
      <c r="F9851" s="1" t="s">
        <v>93</v>
      </c>
      <c r="I9851" s="1" t="n">
        <v>5336</v>
      </c>
      <c r="J9851" s="1" t="n">
        <v>100007</v>
      </c>
      <c r="K9851" s="1" t="n">
        <v>8</v>
      </c>
      <c r="L9851" s="1" t="s">
        <v>3854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7" t="n">
        <v>46225</v>
      </c>
      <c r="C9852" s="1" t="n">
        <v>22</v>
      </c>
      <c r="D9852" s="1" t="s">
        <v>3850</v>
      </c>
      <c r="E9852" s="1" t="n">
        <v>33</v>
      </c>
      <c r="F9852" s="1" t="s">
        <v>93</v>
      </c>
      <c r="I9852" s="1" t="n">
        <v>5336</v>
      </c>
      <c r="J9852" s="1" t="n">
        <v>100008</v>
      </c>
      <c r="K9852" s="1" t="n">
        <v>9</v>
      </c>
      <c r="L9852" s="1" t="s">
        <v>3855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7" t="n">
        <v>46225</v>
      </c>
      <c r="C9853" s="1" t="n">
        <v>22</v>
      </c>
      <c r="D9853" s="1" t="s">
        <v>3850</v>
      </c>
      <c r="E9853" s="1" t="n">
        <v>33</v>
      </c>
      <c r="F9853" s="1" t="s">
        <v>93</v>
      </c>
      <c r="I9853" s="1" t="n">
        <v>5336</v>
      </c>
      <c r="J9853" s="1" t="n">
        <v>100011</v>
      </c>
      <c r="K9853" s="1" t="n">
        <v>12</v>
      </c>
      <c r="L9853" s="1" t="s">
        <v>3856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7" t="n">
        <v>46225</v>
      </c>
      <c r="C9854" s="1" t="n">
        <v>22</v>
      </c>
      <c r="D9854" s="1" t="s">
        <v>3850</v>
      </c>
      <c r="E9854" s="1" t="n">
        <v>33</v>
      </c>
      <c r="F9854" s="1" t="s">
        <v>93</v>
      </c>
      <c r="I9854" s="1" t="n">
        <v>5336</v>
      </c>
      <c r="J9854" s="1" t="n">
        <v>100012</v>
      </c>
      <c r="K9854" s="1" t="n">
        <v>13</v>
      </c>
      <c r="L9854" s="1" t="s">
        <v>3857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7" t="n">
        <v>46225</v>
      </c>
      <c r="C9855" s="1" t="n">
        <v>22</v>
      </c>
      <c r="D9855" s="1" t="s">
        <v>3850</v>
      </c>
      <c r="E9855" s="1" t="n">
        <v>33</v>
      </c>
      <c r="F9855" s="1" t="s">
        <v>93</v>
      </c>
      <c r="I9855" s="1" t="n">
        <v>5336</v>
      </c>
      <c r="J9855" s="1" t="n">
        <v>100013</v>
      </c>
      <c r="K9855" s="1" t="n">
        <v>14</v>
      </c>
      <c r="L9855" s="1" t="s">
        <v>3858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7" t="n">
        <v>46225</v>
      </c>
      <c r="C9856" s="1" t="n">
        <v>22</v>
      </c>
      <c r="D9856" s="1" t="s">
        <v>3850</v>
      </c>
      <c r="E9856" s="1" t="n">
        <v>33</v>
      </c>
      <c r="F9856" s="1" t="s">
        <v>93</v>
      </c>
      <c r="I9856" s="1" t="n">
        <v>5336</v>
      </c>
      <c r="J9856" s="1" t="n">
        <v>100014</v>
      </c>
      <c r="K9856" s="1" t="n">
        <v>15</v>
      </c>
      <c r="L9856" s="1" t="s">
        <v>3859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7" t="n">
        <v>46225</v>
      </c>
      <c r="C9857" s="1" t="n">
        <v>22</v>
      </c>
      <c r="D9857" s="1" t="s">
        <v>3850</v>
      </c>
      <c r="E9857" s="1" t="n">
        <v>33</v>
      </c>
      <c r="F9857" s="1" t="s">
        <v>93</v>
      </c>
      <c r="I9857" s="1" t="n">
        <v>5336</v>
      </c>
      <c r="J9857" s="1" t="n">
        <v>100015</v>
      </c>
      <c r="K9857" s="1" t="n">
        <v>16</v>
      </c>
      <c r="L9857" s="1" t="s">
        <v>3860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7" t="n">
        <v>46225</v>
      </c>
      <c r="C9858" s="1" t="n">
        <v>22</v>
      </c>
      <c r="D9858" s="1" t="s">
        <v>3850</v>
      </c>
      <c r="E9858" s="1" t="n">
        <v>33</v>
      </c>
      <c r="F9858" s="1" t="s">
        <v>93</v>
      </c>
      <c r="I9858" s="1" t="n">
        <v>5336</v>
      </c>
      <c r="J9858" s="1" t="n">
        <v>100016</v>
      </c>
      <c r="K9858" s="1" t="n">
        <v>17</v>
      </c>
      <c r="L9858" s="1" t="s">
        <v>3861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7" t="n">
        <v>46225</v>
      </c>
      <c r="C9859" s="1" t="n">
        <v>22</v>
      </c>
      <c r="D9859" s="1" t="s">
        <v>3850</v>
      </c>
      <c r="E9859" s="1" t="n">
        <v>33</v>
      </c>
      <c r="F9859" s="1" t="s">
        <v>93</v>
      </c>
      <c r="I9859" s="1" t="n">
        <v>5336</v>
      </c>
      <c r="J9859" s="1" t="n">
        <v>100017</v>
      </c>
      <c r="K9859" s="1" t="n">
        <v>18</v>
      </c>
      <c r="L9859" s="1" t="s">
        <v>3862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7" t="n">
        <v>46225</v>
      </c>
      <c r="C9860" s="1" t="n">
        <v>22</v>
      </c>
      <c r="D9860" s="1" t="s">
        <v>3850</v>
      </c>
      <c r="E9860" s="1" t="n">
        <v>33</v>
      </c>
      <c r="F9860" s="1" t="s">
        <v>93</v>
      </c>
      <c r="I9860" s="1" t="n">
        <v>5336</v>
      </c>
      <c r="J9860" s="1" t="n">
        <v>100019</v>
      </c>
      <c r="K9860" s="1" t="n">
        <v>20</v>
      </c>
      <c r="L9860" s="1" t="s">
        <v>3863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7" t="n">
        <v>46225</v>
      </c>
      <c r="C9861" s="1" t="n">
        <v>22</v>
      </c>
      <c r="D9861" s="1" t="s">
        <v>3850</v>
      </c>
      <c r="E9861" s="1" t="n">
        <v>33</v>
      </c>
      <c r="F9861" s="1" t="s">
        <v>93</v>
      </c>
      <c r="I9861" s="1" t="n">
        <v>5336</v>
      </c>
      <c r="J9861" s="1" t="n">
        <v>100020</v>
      </c>
      <c r="K9861" s="1" t="n">
        <v>21</v>
      </c>
      <c r="L9861" s="1" t="s">
        <v>3864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7" t="n">
        <v>46225</v>
      </c>
      <c r="C9862" s="1" t="n">
        <v>22</v>
      </c>
      <c r="D9862" s="1" t="s">
        <v>3850</v>
      </c>
      <c r="E9862" s="1" t="n">
        <v>33</v>
      </c>
      <c r="F9862" s="1" t="s">
        <v>93</v>
      </c>
      <c r="I9862" s="1" t="n">
        <v>5336</v>
      </c>
      <c r="J9862" s="1" t="n">
        <v>100053</v>
      </c>
      <c r="K9862" s="1" t="n">
        <v>54</v>
      </c>
      <c r="L9862" s="1" t="s">
        <v>3866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7" t="n">
        <v>46225</v>
      </c>
      <c r="C9863" s="1" t="n">
        <v>22</v>
      </c>
      <c r="D9863" s="1" t="s">
        <v>3850</v>
      </c>
      <c r="E9863" s="1" t="n">
        <v>33</v>
      </c>
      <c r="F9863" s="1" t="s">
        <v>93</v>
      </c>
      <c r="I9863" s="1" t="n">
        <v>5336</v>
      </c>
      <c r="J9863" s="1" t="n">
        <v>100638</v>
      </c>
      <c r="K9863" s="1" t="n">
        <v>508</v>
      </c>
      <c r="L9863" s="1" t="s">
        <v>3867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7" t="n">
        <v>46225</v>
      </c>
      <c r="C9864" s="1" t="n">
        <v>22</v>
      </c>
      <c r="D9864" s="1" t="s">
        <v>3850</v>
      </c>
      <c r="E9864" s="1" t="n">
        <v>33</v>
      </c>
      <c r="F9864" s="1" t="s">
        <v>93</v>
      </c>
      <c r="I9864" s="1" t="n">
        <v>5336</v>
      </c>
      <c r="J9864" s="1" t="n">
        <v>100520</v>
      </c>
      <c r="K9864" s="1" t="n">
        <v>507</v>
      </c>
      <c r="L9864" s="1" t="s">
        <v>3868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7" t="n">
        <v>46225</v>
      </c>
      <c r="C9865" s="1" t="n">
        <v>22</v>
      </c>
      <c r="D9865" s="1" t="s">
        <v>3850</v>
      </c>
      <c r="E9865" s="1" t="n">
        <v>33</v>
      </c>
      <c r="F9865" s="1" t="s">
        <v>93</v>
      </c>
      <c r="I9865" s="1" t="n">
        <v>5336</v>
      </c>
      <c r="J9865" s="1" t="n">
        <v>100319</v>
      </c>
      <c r="K9865" s="1" t="n">
        <v>73453</v>
      </c>
      <c r="L9865" s="1" t="s">
        <v>3869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7" t="n">
        <v>46225</v>
      </c>
      <c r="C9866" s="1" t="n">
        <v>22</v>
      </c>
      <c r="D9866" s="1" t="s">
        <v>3850</v>
      </c>
      <c r="E9866" s="1" t="n">
        <v>33</v>
      </c>
      <c r="F9866" s="1" t="s">
        <v>93</v>
      </c>
      <c r="I9866" s="1" t="n">
        <v>5336</v>
      </c>
      <c r="J9866" s="1" t="n">
        <v>110455</v>
      </c>
      <c r="K9866" s="1" t="n">
        <v>53212</v>
      </c>
      <c r="L9866" s="1" t="s">
        <v>3870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7" t="n">
        <v>46225</v>
      </c>
      <c r="C9867" s="1" t="n">
        <v>22</v>
      </c>
      <c r="D9867" s="1" t="s">
        <v>3850</v>
      </c>
      <c r="E9867" s="1" t="n">
        <v>33</v>
      </c>
      <c r="F9867" s="1" t="s">
        <v>93</v>
      </c>
      <c r="I9867" s="1" t="n">
        <v>5338</v>
      </c>
      <c r="J9867" s="1" t="n">
        <v>100000</v>
      </c>
      <c r="K9867" s="1" t="n">
        <v>1</v>
      </c>
      <c r="L9867" s="1" t="s">
        <v>3851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7" t="n">
        <v>46225</v>
      </c>
      <c r="C9868" s="1" t="n">
        <v>22</v>
      </c>
      <c r="D9868" s="1" t="s">
        <v>3850</v>
      </c>
      <c r="E9868" s="1" t="n">
        <v>33</v>
      </c>
      <c r="F9868" s="1" t="s">
        <v>93</v>
      </c>
      <c r="I9868" s="1" t="n">
        <v>5338</v>
      </c>
      <c r="J9868" s="1" t="n">
        <v>100001</v>
      </c>
      <c r="K9868" s="1" t="n">
        <v>2</v>
      </c>
      <c r="L9868" s="1" t="s">
        <v>4138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7" t="n">
        <v>46225</v>
      </c>
      <c r="C9869" s="1" t="n">
        <v>22</v>
      </c>
      <c r="D9869" s="1" t="s">
        <v>3850</v>
      </c>
      <c r="E9869" s="1" t="n">
        <v>33</v>
      </c>
      <c r="F9869" s="1" t="s">
        <v>93</v>
      </c>
      <c r="I9869" s="1" t="n">
        <v>5338</v>
      </c>
      <c r="J9869" s="1" t="n">
        <v>100002</v>
      </c>
      <c r="K9869" s="1" t="n">
        <v>3</v>
      </c>
      <c r="L9869" s="1" t="s">
        <v>3872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7" t="n">
        <v>46225</v>
      </c>
      <c r="C9870" s="1" t="n">
        <v>22</v>
      </c>
      <c r="D9870" s="1" t="s">
        <v>3850</v>
      </c>
      <c r="E9870" s="1" t="n">
        <v>33</v>
      </c>
      <c r="F9870" s="1" t="s">
        <v>93</v>
      </c>
      <c r="I9870" s="1" t="n">
        <v>5338</v>
      </c>
      <c r="J9870" s="1" t="n">
        <v>100003</v>
      </c>
      <c r="K9870" s="1" t="n">
        <v>4</v>
      </c>
      <c r="L9870" s="1" t="s">
        <v>3873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7" t="n">
        <v>46225</v>
      </c>
      <c r="C9871" s="1" t="n">
        <v>22</v>
      </c>
      <c r="D9871" s="1" t="s">
        <v>3850</v>
      </c>
      <c r="E9871" s="1" t="n">
        <v>33</v>
      </c>
      <c r="F9871" s="1" t="s">
        <v>93</v>
      </c>
      <c r="I9871" s="1" t="n">
        <v>5338</v>
      </c>
      <c r="J9871" s="1" t="n">
        <v>100004</v>
      </c>
      <c r="K9871" s="1" t="n">
        <v>5</v>
      </c>
      <c r="L9871" s="1" t="s">
        <v>3852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7" t="n">
        <v>46225</v>
      </c>
      <c r="C9872" s="1" t="n">
        <v>22</v>
      </c>
      <c r="D9872" s="1" t="s">
        <v>3850</v>
      </c>
      <c r="E9872" s="1" t="n">
        <v>33</v>
      </c>
      <c r="F9872" s="1" t="s">
        <v>93</v>
      </c>
      <c r="I9872" s="1" t="n">
        <v>5338</v>
      </c>
      <c r="J9872" s="1" t="n">
        <v>100520</v>
      </c>
      <c r="K9872" s="1" t="n">
        <v>507</v>
      </c>
      <c r="L9872" s="1" t="s">
        <v>3868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7" t="n">
        <v>46225</v>
      </c>
      <c r="C9873" s="1" t="n">
        <v>22</v>
      </c>
      <c r="D9873" s="1" t="s">
        <v>3850</v>
      </c>
      <c r="E9873" s="1" t="n">
        <v>33</v>
      </c>
      <c r="F9873" s="1" t="s">
        <v>93</v>
      </c>
      <c r="I9873" s="1" t="n">
        <v>5338</v>
      </c>
      <c r="J9873" s="1" t="n">
        <v>110455</v>
      </c>
      <c r="K9873" s="1" t="n">
        <v>53212</v>
      </c>
      <c r="L9873" s="1" t="s">
        <v>3870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7" t="n">
        <v>46225</v>
      </c>
      <c r="C9874" s="1" t="n">
        <v>100</v>
      </c>
      <c r="D9874" s="1" t="s">
        <v>3877</v>
      </c>
      <c r="E9874" s="1" t="n">
        <v>33</v>
      </c>
      <c r="F9874" s="1" t="s">
        <v>93</v>
      </c>
      <c r="I9874" s="1" t="n">
        <v>1435579</v>
      </c>
      <c r="J9874" s="1" t="n">
        <v>100004</v>
      </c>
      <c r="K9874" s="1" t="n">
        <v>5</v>
      </c>
      <c r="L9874" s="1" t="s">
        <v>3852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7" t="n">
        <v>46225</v>
      </c>
      <c r="C9875" s="1" t="n">
        <v>100</v>
      </c>
      <c r="D9875" s="1" t="s">
        <v>3877</v>
      </c>
      <c r="E9875" s="1" t="n">
        <v>33</v>
      </c>
      <c r="F9875" s="1" t="s">
        <v>93</v>
      </c>
      <c r="I9875" s="1" t="n">
        <v>1435579</v>
      </c>
      <c r="J9875" s="1" t="n">
        <v>110455</v>
      </c>
      <c r="K9875" s="1" t="n">
        <v>53212</v>
      </c>
      <c r="L9875" s="1" t="s">
        <v>3870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7" t="n">
        <v>46225</v>
      </c>
      <c r="C9876" s="1" t="n">
        <v>100</v>
      </c>
      <c r="D9876" s="1" t="s">
        <v>3877</v>
      </c>
      <c r="E9876" s="1" t="n">
        <v>33</v>
      </c>
      <c r="F9876" s="1" t="s">
        <v>93</v>
      </c>
      <c r="I9876" s="1" t="n">
        <v>1435579</v>
      </c>
      <c r="J9876" s="1" t="n">
        <v>110487</v>
      </c>
      <c r="K9876" s="1" t="n">
        <v>54688</v>
      </c>
      <c r="L9876" s="1" t="s">
        <v>3871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7" t="n">
        <v>46225</v>
      </c>
      <c r="C9877" s="1" t="n">
        <v>100</v>
      </c>
      <c r="D9877" s="1" t="s">
        <v>3877</v>
      </c>
      <c r="E9877" s="1" t="n">
        <v>33</v>
      </c>
      <c r="F9877" s="1" t="s">
        <v>93</v>
      </c>
      <c r="I9877" s="1" t="n">
        <v>1435583</v>
      </c>
      <c r="J9877" s="1" t="n">
        <v>100000</v>
      </c>
      <c r="K9877" s="1" t="n">
        <v>1</v>
      </c>
      <c r="L9877" s="1" t="s">
        <v>3851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7" t="n">
        <v>46225</v>
      </c>
      <c r="C9878" s="1" t="n">
        <v>100</v>
      </c>
      <c r="D9878" s="1" t="s">
        <v>3877</v>
      </c>
      <c r="E9878" s="1" t="n">
        <v>33</v>
      </c>
      <c r="F9878" s="1" t="s">
        <v>93</v>
      </c>
      <c r="I9878" s="1" t="n">
        <v>1435583</v>
      </c>
      <c r="J9878" s="1" t="n">
        <v>100001</v>
      </c>
      <c r="K9878" s="1" t="n">
        <v>2</v>
      </c>
      <c r="L9878" s="1" t="s">
        <v>4138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7" t="n">
        <v>46225</v>
      </c>
      <c r="C9879" s="1" t="n">
        <v>100</v>
      </c>
      <c r="D9879" s="1" t="s">
        <v>3877</v>
      </c>
      <c r="E9879" s="1" t="n">
        <v>33</v>
      </c>
      <c r="F9879" s="1" t="s">
        <v>93</v>
      </c>
      <c r="I9879" s="1" t="n">
        <v>1435583</v>
      </c>
      <c r="J9879" s="1" t="n">
        <v>100002</v>
      </c>
      <c r="K9879" s="1" t="n">
        <v>3</v>
      </c>
      <c r="L9879" s="1" t="s">
        <v>3872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7" t="n">
        <v>46225</v>
      </c>
      <c r="C9880" s="1" t="n">
        <v>100</v>
      </c>
      <c r="D9880" s="1" t="s">
        <v>3877</v>
      </c>
      <c r="E9880" s="1" t="n">
        <v>33</v>
      </c>
      <c r="F9880" s="1" t="s">
        <v>93</v>
      </c>
      <c r="I9880" s="1" t="n">
        <v>1435583</v>
      </c>
      <c r="J9880" s="1" t="n">
        <v>100003</v>
      </c>
      <c r="K9880" s="1" t="n">
        <v>4</v>
      </c>
      <c r="L9880" s="1" t="s">
        <v>3873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7" t="n">
        <v>46225</v>
      </c>
      <c r="C9881" s="1" t="n">
        <v>100</v>
      </c>
      <c r="D9881" s="1" t="s">
        <v>3877</v>
      </c>
      <c r="E9881" s="1" t="n">
        <v>33</v>
      </c>
      <c r="F9881" s="1" t="s">
        <v>93</v>
      </c>
      <c r="I9881" s="1" t="n">
        <v>1435583</v>
      </c>
      <c r="J9881" s="1" t="n">
        <v>100004</v>
      </c>
      <c r="K9881" s="1" t="n">
        <v>5</v>
      </c>
      <c r="L9881" s="1" t="s">
        <v>3852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7" t="n">
        <v>46225</v>
      </c>
      <c r="C9882" s="1" t="n">
        <v>100</v>
      </c>
      <c r="D9882" s="1" t="s">
        <v>3877</v>
      </c>
      <c r="E9882" s="1" t="n">
        <v>33</v>
      </c>
      <c r="F9882" s="1" t="s">
        <v>93</v>
      </c>
      <c r="I9882" s="1" t="n">
        <v>1435583</v>
      </c>
      <c r="J9882" s="1" t="n">
        <v>100520</v>
      </c>
      <c r="K9882" s="1" t="n">
        <v>507</v>
      </c>
      <c r="L9882" s="1" t="s">
        <v>3868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7" t="n">
        <v>46225</v>
      </c>
      <c r="C9883" s="1" t="n">
        <v>100</v>
      </c>
      <c r="D9883" s="1" t="s">
        <v>3877</v>
      </c>
      <c r="E9883" s="1" t="n">
        <v>33</v>
      </c>
      <c r="F9883" s="1" t="s">
        <v>93</v>
      </c>
      <c r="I9883" s="1" t="n">
        <v>1435595</v>
      </c>
      <c r="J9883" s="1" t="n">
        <v>100000</v>
      </c>
      <c r="K9883" s="1" t="n">
        <v>1</v>
      </c>
      <c r="L9883" s="1" t="s">
        <v>3851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7" t="n">
        <v>46225</v>
      </c>
      <c r="C9884" s="1" t="n">
        <v>100</v>
      </c>
      <c r="D9884" s="1" t="s">
        <v>3877</v>
      </c>
      <c r="E9884" s="1" t="n">
        <v>33</v>
      </c>
      <c r="F9884" s="1" t="s">
        <v>93</v>
      </c>
      <c r="I9884" s="1" t="n">
        <v>1435595</v>
      </c>
      <c r="J9884" s="1" t="n">
        <v>100006</v>
      </c>
      <c r="K9884" s="1" t="n">
        <v>7</v>
      </c>
      <c r="L9884" s="1" t="s">
        <v>3853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7" t="n">
        <v>46225</v>
      </c>
      <c r="C9885" s="1" t="n">
        <v>100</v>
      </c>
      <c r="D9885" s="1" t="s">
        <v>3877</v>
      </c>
      <c r="E9885" s="1" t="n">
        <v>33</v>
      </c>
      <c r="F9885" s="1" t="s">
        <v>93</v>
      </c>
      <c r="I9885" s="1" t="n">
        <v>1435595</v>
      </c>
      <c r="J9885" s="1" t="n">
        <v>100007</v>
      </c>
      <c r="K9885" s="1" t="n">
        <v>8</v>
      </c>
      <c r="L9885" s="1" t="s">
        <v>3854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7" t="n">
        <v>46225</v>
      </c>
      <c r="C9886" s="1" t="n">
        <v>100</v>
      </c>
      <c r="D9886" s="1" t="s">
        <v>3877</v>
      </c>
      <c r="E9886" s="1" t="n">
        <v>33</v>
      </c>
      <c r="F9886" s="1" t="s">
        <v>93</v>
      </c>
      <c r="I9886" s="1" t="n">
        <v>1435595</v>
      </c>
      <c r="J9886" s="1" t="n">
        <v>100008</v>
      </c>
      <c r="K9886" s="1" t="n">
        <v>9</v>
      </c>
      <c r="L9886" s="1" t="s">
        <v>3855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7" t="n">
        <v>46225</v>
      </c>
      <c r="C9887" s="1" t="n">
        <v>100</v>
      </c>
      <c r="D9887" s="1" t="s">
        <v>3877</v>
      </c>
      <c r="E9887" s="1" t="n">
        <v>33</v>
      </c>
      <c r="F9887" s="1" t="s">
        <v>93</v>
      </c>
      <c r="I9887" s="1" t="n">
        <v>1435595</v>
      </c>
      <c r="J9887" s="1" t="n">
        <v>100011</v>
      </c>
      <c r="K9887" s="1" t="n">
        <v>12</v>
      </c>
      <c r="L9887" s="1" t="s">
        <v>3856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7" t="n">
        <v>46225</v>
      </c>
      <c r="C9888" s="1" t="n">
        <v>100</v>
      </c>
      <c r="D9888" s="1" t="s">
        <v>3877</v>
      </c>
      <c r="E9888" s="1" t="n">
        <v>33</v>
      </c>
      <c r="F9888" s="1" t="s">
        <v>93</v>
      </c>
      <c r="I9888" s="1" t="n">
        <v>1435595</v>
      </c>
      <c r="J9888" s="1" t="n">
        <v>100012</v>
      </c>
      <c r="K9888" s="1" t="n">
        <v>13</v>
      </c>
      <c r="L9888" s="1" t="s">
        <v>3857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7" t="n">
        <v>46225</v>
      </c>
      <c r="C9889" s="1" t="n">
        <v>100</v>
      </c>
      <c r="D9889" s="1" t="s">
        <v>3877</v>
      </c>
      <c r="E9889" s="1" t="n">
        <v>33</v>
      </c>
      <c r="F9889" s="1" t="s">
        <v>93</v>
      </c>
      <c r="I9889" s="1" t="n">
        <v>1435595</v>
      </c>
      <c r="J9889" s="1" t="n">
        <v>100013</v>
      </c>
      <c r="K9889" s="1" t="n">
        <v>14</v>
      </c>
      <c r="L9889" s="1" t="s">
        <v>3858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7" t="n">
        <v>46225</v>
      </c>
      <c r="C9890" s="1" t="n">
        <v>100</v>
      </c>
      <c r="D9890" s="1" t="s">
        <v>3877</v>
      </c>
      <c r="E9890" s="1" t="n">
        <v>33</v>
      </c>
      <c r="F9890" s="1" t="s">
        <v>93</v>
      </c>
      <c r="I9890" s="1" t="n">
        <v>1435595</v>
      </c>
      <c r="J9890" s="1" t="n">
        <v>100014</v>
      </c>
      <c r="K9890" s="1" t="n">
        <v>15</v>
      </c>
      <c r="L9890" s="1" t="s">
        <v>3859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7" t="n">
        <v>46225</v>
      </c>
      <c r="C9891" s="1" t="n">
        <v>100</v>
      </c>
      <c r="D9891" s="1" t="s">
        <v>3877</v>
      </c>
      <c r="E9891" s="1" t="n">
        <v>33</v>
      </c>
      <c r="F9891" s="1" t="s">
        <v>93</v>
      </c>
      <c r="I9891" s="1" t="n">
        <v>1435595</v>
      </c>
      <c r="J9891" s="1" t="n">
        <v>100015</v>
      </c>
      <c r="K9891" s="1" t="n">
        <v>16</v>
      </c>
      <c r="L9891" s="1" t="s">
        <v>3860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7" t="n">
        <v>46225</v>
      </c>
      <c r="C9892" s="1" t="n">
        <v>100</v>
      </c>
      <c r="D9892" s="1" t="s">
        <v>3877</v>
      </c>
      <c r="E9892" s="1" t="n">
        <v>33</v>
      </c>
      <c r="F9892" s="1" t="s">
        <v>93</v>
      </c>
      <c r="I9892" s="1" t="n">
        <v>1435595</v>
      </c>
      <c r="J9892" s="1" t="n">
        <v>100016</v>
      </c>
      <c r="K9892" s="1" t="n">
        <v>17</v>
      </c>
      <c r="L9892" s="1" t="s">
        <v>3861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7" t="n">
        <v>46225</v>
      </c>
      <c r="C9893" s="1" t="n">
        <v>100</v>
      </c>
      <c r="D9893" s="1" t="s">
        <v>3877</v>
      </c>
      <c r="E9893" s="1" t="n">
        <v>33</v>
      </c>
      <c r="F9893" s="1" t="s">
        <v>93</v>
      </c>
      <c r="I9893" s="1" t="n">
        <v>1435595</v>
      </c>
      <c r="J9893" s="1" t="n">
        <v>100017</v>
      </c>
      <c r="K9893" s="1" t="n">
        <v>18</v>
      </c>
      <c r="L9893" s="1" t="s">
        <v>3862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7" t="n">
        <v>46225</v>
      </c>
      <c r="C9894" s="1" t="n">
        <v>100</v>
      </c>
      <c r="D9894" s="1" t="s">
        <v>3877</v>
      </c>
      <c r="E9894" s="1" t="n">
        <v>33</v>
      </c>
      <c r="F9894" s="1" t="s">
        <v>93</v>
      </c>
      <c r="I9894" s="1" t="n">
        <v>1435595</v>
      </c>
      <c r="J9894" s="1" t="n">
        <v>100019</v>
      </c>
      <c r="K9894" s="1" t="n">
        <v>20</v>
      </c>
      <c r="L9894" s="1" t="s">
        <v>3863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7" t="n">
        <v>46225</v>
      </c>
      <c r="C9895" s="1" t="n">
        <v>100</v>
      </c>
      <c r="D9895" s="1" t="s">
        <v>3877</v>
      </c>
      <c r="E9895" s="1" t="n">
        <v>33</v>
      </c>
      <c r="F9895" s="1" t="s">
        <v>93</v>
      </c>
      <c r="I9895" s="1" t="n">
        <v>1435595</v>
      </c>
      <c r="J9895" s="1" t="n">
        <v>100020</v>
      </c>
      <c r="K9895" s="1" t="n">
        <v>21</v>
      </c>
      <c r="L9895" s="1" t="s">
        <v>3864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7" t="n">
        <v>46225</v>
      </c>
      <c r="C9896" s="1" t="n">
        <v>100</v>
      </c>
      <c r="D9896" s="1" t="s">
        <v>3877</v>
      </c>
      <c r="E9896" s="1" t="n">
        <v>33</v>
      </c>
      <c r="F9896" s="1" t="s">
        <v>93</v>
      </c>
      <c r="I9896" s="1" t="n">
        <v>1435595</v>
      </c>
      <c r="J9896" s="1" t="n">
        <v>100053</v>
      </c>
      <c r="K9896" s="1" t="n">
        <v>54</v>
      </c>
      <c r="L9896" s="1" t="s">
        <v>3866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7" t="n">
        <v>46225</v>
      </c>
      <c r="C9897" s="1" t="n">
        <v>100</v>
      </c>
      <c r="D9897" s="1" t="s">
        <v>3877</v>
      </c>
      <c r="E9897" s="1" t="n">
        <v>33</v>
      </c>
      <c r="F9897" s="1" t="s">
        <v>93</v>
      </c>
      <c r="I9897" s="1" t="n">
        <v>1435595</v>
      </c>
      <c r="J9897" s="1" t="n">
        <v>100638</v>
      </c>
      <c r="K9897" s="1" t="n">
        <v>508</v>
      </c>
      <c r="L9897" s="1" t="s">
        <v>3867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7" t="n">
        <v>46225</v>
      </c>
      <c r="C9898" s="1" t="n">
        <v>100</v>
      </c>
      <c r="D9898" s="1" t="s">
        <v>3877</v>
      </c>
      <c r="E9898" s="1" t="n">
        <v>33</v>
      </c>
      <c r="F9898" s="1" t="s">
        <v>93</v>
      </c>
      <c r="I9898" s="1" t="n">
        <v>1435595</v>
      </c>
      <c r="J9898" s="1" t="n">
        <v>100520</v>
      </c>
      <c r="K9898" s="1" t="n">
        <v>507</v>
      </c>
      <c r="L9898" s="1" t="s">
        <v>3868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7" t="n">
        <v>46225</v>
      </c>
      <c r="C9899" s="1" t="n">
        <v>100</v>
      </c>
      <c r="D9899" s="1" t="s">
        <v>3877</v>
      </c>
      <c r="E9899" s="1" t="n">
        <v>33</v>
      </c>
      <c r="F9899" s="1" t="s">
        <v>93</v>
      </c>
      <c r="I9899" s="1" t="n">
        <v>1435595</v>
      </c>
      <c r="J9899" s="1" t="n">
        <v>100319</v>
      </c>
      <c r="K9899" s="1" t="n">
        <v>73453</v>
      </c>
      <c r="L9899" s="1" t="s">
        <v>3869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7" t="n">
        <v>46225</v>
      </c>
      <c r="C9900" s="1" t="n">
        <v>100</v>
      </c>
      <c r="D9900" s="1" t="s">
        <v>3877</v>
      </c>
      <c r="E9900" s="1" t="n">
        <v>33</v>
      </c>
      <c r="F9900" s="1" t="s">
        <v>93</v>
      </c>
      <c r="I9900" s="1" t="n">
        <v>1435595</v>
      </c>
      <c r="J9900" s="1" t="n">
        <v>110455</v>
      </c>
      <c r="K9900" s="1" t="n">
        <v>53212</v>
      </c>
      <c r="L9900" s="1" t="s">
        <v>3870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7" t="n">
        <v>46225</v>
      </c>
      <c r="C9901" s="1" t="n">
        <v>100</v>
      </c>
      <c r="D9901" s="1" t="s">
        <v>3877</v>
      </c>
      <c r="E9901" s="1" t="n">
        <v>33</v>
      </c>
      <c r="F9901" s="1" t="s">
        <v>93</v>
      </c>
      <c r="I9901" s="1" t="n">
        <v>1435762</v>
      </c>
      <c r="J9901" s="1" t="n">
        <v>100000</v>
      </c>
      <c r="K9901" s="1" t="n">
        <v>1</v>
      </c>
      <c r="L9901" s="1" t="s">
        <v>3851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7" t="n">
        <v>46225</v>
      </c>
      <c r="C9902" s="1" t="n">
        <v>100</v>
      </c>
      <c r="D9902" s="1" t="s">
        <v>3877</v>
      </c>
      <c r="E9902" s="1" t="n">
        <v>33</v>
      </c>
      <c r="F9902" s="1" t="s">
        <v>93</v>
      </c>
      <c r="I9902" s="1" t="n">
        <v>1435762</v>
      </c>
      <c r="J9902" s="1" t="n">
        <v>100001</v>
      </c>
      <c r="K9902" s="1" t="n">
        <v>2</v>
      </c>
      <c r="L9902" s="1" t="s">
        <v>4138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7" t="n">
        <v>46225</v>
      </c>
      <c r="C9903" s="1" t="n">
        <v>100</v>
      </c>
      <c r="D9903" s="1" t="s">
        <v>3877</v>
      </c>
      <c r="E9903" s="1" t="n">
        <v>33</v>
      </c>
      <c r="F9903" s="1" t="s">
        <v>93</v>
      </c>
      <c r="I9903" s="1" t="n">
        <v>1435762</v>
      </c>
      <c r="J9903" s="1" t="n">
        <v>100002</v>
      </c>
      <c r="K9903" s="1" t="n">
        <v>3</v>
      </c>
      <c r="L9903" s="1" t="s">
        <v>3872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7" t="n">
        <v>46225</v>
      </c>
      <c r="C9904" s="1" t="n">
        <v>100</v>
      </c>
      <c r="D9904" s="1" t="s">
        <v>3877</v>
      </c>
      <c r="E9904" s="1" t="n">
        <v>33</v>
      </c>
      <c r="F9904" s="1" t="s">
        <v>93</v>
      </c>
      <c r="I9904" s="1" t="n">
        <v>1435762</v>
      </c>
      <c r="J9904" s="1" t="n">
        <v>100003</v>
      </c>
      <c r="K9904" s="1" t="n">
        <v>4</v>
      </c>
      <c r="L9904" s="1" t="s">
        <v>3873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7" t="n">
        <v>46225</v>
      </c>
      <c r="C9905" s="1" t="n">
        <v>100</v>
      </c>
      <c r="D9905" s="1" t="s">
        <v>3877</v>
      </c>
      <c r="E9905" s="1" t="n">
        <v>33</v>
      </c>
      <c r="F9905" s="1" t="s">
        <v>93</v>
      </c>
      <c r="I9905" s="1" t="n">
        <v>1435762</v>
      </c>
      <c r="J9905" s="1" t="n">
        <v>100004</v>
      </c>
      <c r="K9905" s="1" t="n">
        <v>5</v>
      </c>
      <c r="L9905" s="1" t="s">
        <v>3852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7" t="n">
        <v>46225</v>
      </c>
      <c r="C9906" s="1" t="n">
        <v>100</v>
      </c>
      <c r="D9906" s="1" t="s">
        <v>3877</v>
      </c>
      <c r="E9906" s="1" t="n">
        <v>33</v>
      </c>
      <c r="F9906" s="1" t="s">
        <v>93</v>
      </c>
      <c r="I9906" s="1" t="n">
        <v>1435762</v>
      </c>
      <c r="J9906" s="1" t="n">
        <v>100520</v>
      </c>
      <c r="K9906" s="1" t="n">
        <v>507</v>
      </c>
      <c r="L9906" s="1" t="s">
        <v>3868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7" t="n">
        <v>46225</v>
      </c>
      <c r="C9907" s="1" t="n">
        <v>100</v>
      </c>
      <c r="D9907" s="1" t="s">
        <v>3877</v>
      </c>
      <c r="E9907" s="1" t="n">
        <v>33</v>
      </c>
      <c r="F9907" s="1" t="s">
        <v>93</v>
      </c>
      <c r="I9907" s="1" t="n">
        <v>1435762</v>
      </c>
      <c r="J9907" s="1" t="n">
        <v>110455</v>
      </c>
      <c r="K9907" s="1" t="n">
        <v>53212</v>
      </c>
      <c r="L9907" s="1" t="s">
        <v>3870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7" t="n">
        <v>46225</v>
      </c>
      <c r="C9908" s="1" t="n">
        <v>100</v>
      </c>
      <c r="D9908" s="1" t="s">
        <v>3877</v>
      </c>
      <c r="E9908" s="1" t="n">
        <v>33</v>
      </c>
      <c r="F9908" s="1" t="s">
        <v>93</v>
      </c>
      <c r="I9908" s="1" t="n">
        <v>1435768</v>
      </c>
      <c r="J9908" s="1" t="n">
        <v>100000</v>
      </c>
      <c r="K9908" s="1" t="n">
        <v>1</v>
      </c>
      <c r="L9908" s="1" t="s">
        <v>3851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7" t="n">
        <v>46225</v>
      </c>
      <c r="C9909" s="1" t="n">
        <v>100</v>
      </c>
      <c r="D9909" s="1" t="s">
        <v>3877</v>
      </c>
      <c r="E9909" s="1" t="n">
        <v>33</v>
      </c>
      <c r="F9909" s="1" t="s">
        <v>93</v>
      </c>
      <c r="I9909" s="1" t="n">
        <v>1435768</v>
      </c>
      <c r="J9909" s="1" t="n">
        <v>100006</v>
      </c>
      <c r="K9909" s="1" t="n">
        <v>7</v>
      </c>
      <c r="L9909" s="1" t="s">
        <v>3853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7" t="n">
        <v>46225</v>
      </c>
      <c r="C9910" s="1" t="n">
        <v>100</v>
      </c>
      <c r="D9910" s="1" t="s">
        <v>3877</v>
      </c>
      <c r="E9910" s="1" t="n">
        <v>33</v>
      </c>
      <c r="F9910" s="1" t="s">
        <v>93</v>
      </c>
      <c r="I9910" s="1" t="n">
        <v>1435768</v>
      </c>
      <c r="J9910" s="1" t="n">
        <v>100007</v>
      </c>
      <c r="K9910" s="1" t="n">
        <v>8</v>
      </c>
      <c r="L9910" s="1" t="s">
        <v>3854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7" t="n">
        <v>46225</v>
      </c>
      <c r="C9911" s="1" t="n">
        <v>100</v>
      </c>
      <c r="D9911" s="1" t="s">
        <v>3877</v>
      </c>
      <c r="E9911" s="1" t="n">
        <v>33</v>
      </c>
      <c r="F9911" s="1" t="s">
        <v>93</v>
      </c>
      <c r="I9911" s="1" t="n">
        <v>1435768</v>
      </c>
      <c r="J9911" s="1" t="n">
        <v>100008</v>
      </c>
      <c r="K9911" s="1" t="n">
        <v>9</v>
      </c>
      <c r="L9911" s="1" t="s">
        <v>3855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7" t="n">
        <v>46225</v>
      </c>
      <c r="C9912" s="1" t="n">
        <v>100</v>
      </c>
      <c r="D9912" s="1" t="s">
        <v>3877</v>
      </c>
      <c r="E9912" s="1" t="n">
        <v>33</v>
      </c>
      <c r="F9912" s="1" t="s">
        <v>93</v>
      </c>
      <c r="I9912" s="1" t="n">
        <v>1435768</v>
      </c>
      <c r="J9912" s="1" t="n">
        <v>100011</v>
      </c>
      <c r="K9912" s="1" t="n">
        <v>12</v>
      </c>
      <c r="L9912" s="1" t="s">
        <v>3856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7" t="n">
        <v>46225</v>
      </c>
      <c r="C9913" s="1" t="n">
        <v>100</v>
      </c>
      <c r="D9913" s="1" t="s">
        <v>3877</v>
      </c>
      <c r="E9913" s="1" t="n">
        <v>33</v>
      </c>
      <c r="F9913" s="1" t="s">
        <v>93</v>
      </c>
      <c r="I9913" s="1" t="n">
        <v>1435768</v>
      </c>
      <c r="J9913" s="1" t="n">
        <v>100012</v>
      </c>
      <c r="K9913" s="1" t="n">
        <v>13</v>
      </c>
      <c r="L9913" s="1" t="s">
        <v>3857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7" t="n">
        <v>46225</v>
      </c>
      <c r="C9914" s="1" t="n">
        <v>100</v>
      </c>
      <c r="D9914" s="1" t="s">
        <v>3877</v>
      </c>
      <c r="E9914" s="1" t="n">
        <v>33</v>
      </c>
      <c r="F9914" s="1" t="s">
        <v>93</v>
      </c>
      <c r="I9914" s="1" t="n">
        <v>1435768</v>
      </c>
      <c r="J9914" s="1" t="n">
        <v>100013</v>
      </c>
      <c r="K9914" s="1" t="n">
        <v>14</v>
      </c>
      <c r="L9914" s="1" t="s">
        <v>3858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7" t="n">
        <v>46225</v>
      </c>
      <c r="C9915" s="1" t="n">
        <v>100</v>
      </c>
      <c r="D9915" s="1" t="s">
        <v>3877</v>
      </c>
      <c r="E9915" s="1" t="n">
        <v>33</v>
      </c>
      <c r="F9915" s="1" t="s">
        <v>93</v>
      </c>
      <c r="I9915" s="1" t="n">
        <v>1435768</v>
      </c>
      <c r="J9915" s="1" t="n">
        <v>100014</v>
      </c>
      <c r="K9915" s="1" t="n">
        <v>15</v>
      </c>
      <c r="L9915" s="1" t="s">
        <v>3859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7" t="n">
        <v>46225</v>
      </c>
      <c r="C9916" s="1" t="n">
        <v>100</v>
      </c>
      <c r="D9916" s="1" t="s">
        <v>3877</v>
      </c>
      <c r="E9916" s="1" t="n">
        <v>33</v>
      </c>
      <c r="F9916" s="1" t="s">
        <v>93</v>
      </c>
      <c r="I9916" s="1" t="n">
        <v>1435768</v>
      </c>
      <c r="J9916" s="1" t="n">
        <v>100015</v>
      </c>
      <c r="K9916" s="1" t="n">
        <v>16</v>
      </c>
      <c r="L9916" s="1" t="s">
        <v>3860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7" t="n">
        <v>46225</v>
      </c>
      <c r="C9917" s="1" t="n">
        <v>100</v>
      </c>
      <c r="D9917" s="1" t="s">
        <v>3877</v>
      </c>
      <c r="E9917" s="1" t="n">
        <v>33</v>
      </c>
      <c r="F9917" s="1" t="s">
        <v>93</v>
      </c>
      <c r="I9917" s="1" t="n">
        <v>1435768</v>
      </c>
      <c r="J9917" s="1" t="n">
        <v>100016</v>
      </c>
      <c r="K9917" s="1" t="n">
        <v>17</v>
      </c>
      <c r="L9917" s="1" t="s">
        <v>3861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7" t="n">
        <v>46225</v>
      </c>
      <c r="C9918" s="1" t="n">
        <v>100</v>
      </c>
      <c r="D9918" s="1" t="s">
        <v>3877</v>
      </c>
      <c r="E9918" s="1" t="n">
        <v>33</v>
      </c>
      <c r="F9918" s="1" t="s">
        <v>93</v>
      </c>
      <c r="I9918" s="1" t="n">
        <v>1435768</v>
      </c>
      <c r="J9918" s="1" t="n">
        <v>100017</v>
      </c>
      <c r="K9918" s="1" t="n">
        <v>18</v>
      </c>
      <c r="L9918" s="1" t="s">
        <v>3862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7" t="n">
        <v>46225</v>
      </c>
      <c r="C9919" s="1" t="n">
        <v>100</v>
      </c>
      <c r="D9919" s="1" t="s">
        <v>3877</v>
      </c>
      <c r="E9919" s="1" t="n">
        <v>33</v>
      </c>
      <c r="F9919" s="1" t="s">
        <v>93</v>
      </c>
      <c r="I9919" s="1" t="n">
        <v>1435768</v>
      </c>
      <c r="J9919" s="1" t="n">
        <v>100019</v>
      </c>
      <c r="K9919" s="1" t="n">
        <v>20</v>
      </c>
      <c r="L9919" s="1" t="s">
        <v>3863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7" t="n">
        <v>46225</v>
      </c>
      <c r="C9920" s="1" t="n">
        <v>100</v>
      </c>
      <c r="D9920" s="1" t="s">
        <v>3877</v>
      </c>
      <c r="E9920" s="1" t="n">
        <v>33</v>
      </c>
      <c r="F9920" s="1" t="s">
        <v>93</v>
      </c>
      <c r="I9920" s="1" t="n">
        <v>1435768</v>
      </c>
      <c r="J9920" s="1" t="n">
        <v>100020</v>
      </c>
      <c r="K9920" s="1" t="n">
        <v>21</v>
      </c>
      <c r="L9920" s="1" t="s">
        <v>3864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7" t="n">
        <v>46225</v>
      </c>
      <c r="C9921" s="1" t="n">
        <v>100</v>
      </c>
      <c r="D9921" s="1" t="s">
        <v>3877</v>
      </c>
      <c r="E9921" s="1" t="n">
        <v>33</v>
      </c>
      <c r="F9921" s="1" t="s">
        <v>93</v>
      </c>
      <c r="I9921" s="1" t="n">
        <v>1435768</v>
      </c>
      <c r="J9921" s="1" t="n">
        <v>100053</v>
      </c>
      <c r="K9921" s="1" t="n">
        <v>54</v>
      </c>
      <c r="L9921" s="1" t="s">
        <v>3866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7" t="n">
        <v>46225</v>
      </c>
      <c r="C9922" s="1" t="n">
        <v>100</v>
      </c>
      <c r="D9922" s="1" t="s">
        <v>3877</v>
      </c>
      <c r="E9922" s="1" t="n">
        <v>33</v>
      </c>
      <c r="F9922" s="1" t="s">
        <v>93</v>
      </c>
      <c r="I9922" s="1" t="n">
        <v>1435768</v>
      </c>
      <c r="J9922" s="1" t="n">
        <v>100638</v>
      </c>
      <c r="K9922" s="1" t="n">
        <v>508</v>
      </c>
      <c r="L9922" s="1" t="s">
        <v>3867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7" t="n">
        <v>46225</v>
      </c>
      <c r="C9923" s="1" t="n">
        <v>100</v>
      </c>
      <c r="D9923" s="1" t="s">
        <v>3877</v>
      </c>
      <c r="E9923" s="1" t="n">
        <v>33</v>
      </c>
      <c r="F9923" s="1" t="s">
        <v>93</v>
      </c>
      <c r="I9923" s="1" t="n">
        <v>1435768</v>
      </c>
      <c r="J9923" s="1" t="n">
        <v>100520</v>
      </c>
      <c r="K9923" s="1" t="n">
        <v>507</v>
      </c>
      <c r="L9923" s="1" t="s">
        <v>3868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7" t="n">
        <v>46225</v>
      </c>
      <c r="C9924" s="1" t="n">
        <v>100</v>
      </c>
      <c r="D9924" s="1" t="s">
        <v>3877</v>
      </c>
      <c r="E9924" s="1" t="n">
        <v>33</v>
      </c>
      <c r="F9924" s="1" t="s">
        <v>93</v>
      </c>
      <c r="I9924" s="1" t="n">
        <v>1435768</v>
      </c>
      <c r="J9924" s="1" t="n">
        <v>100319</v>
      </c>
      <c r="K9924" s="1" t="n">
        <v>73453</v>
      </c>
      <c r="L9924" s="1" t="s">
        <v>3869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7" t="n">
        <v>46225</v>
      </c>
      <c r="C9925" s="1" t="n">
        <v>100</v>
      </c>
      <c r="D9925" s="1" t="s">
        <v>3877</v>
      </c>
      <c r="E9925" s="1" t="n">
        <v>33</v>
      </c>
      <c r="F9925" s="1" t="s">
        <v>93</v>
      </c>
      <c r="I9925" s="1" t="n">
        <v>1435768</v>
      </c>
      <c r="J9925" s="1" t="n">
        <v>110455</v>
      </c>
      <c r="K9925" s="1" t="n">
        <v>53212</v>
      </c>
      <c r="L9925" s="1" t="s">
        <v>3870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7" t="n">
        <v>46225</v>
      </c>
      <c r="C9926" s="1" t="n">
        <v>172</v>
      </c>
      <c r="D9926" s="1" t="s">
        <v>5274</v>
      </c>
      <c r="E9926" s="1" t="n">
        <v>1740</v>
      </c>
      <c r="F9926" s="1" t="s">
        <v>296</v>
      </c>
      <c r="I9926" s="1" t="n">
        <v>1248469</v>
      </c>
      <c r="J9926" s="1" t="n">
        <v>16602</v>
      </c>
      <c r="K9926" s="1" t="n">
        <v>7891000084649</v>
      </c>
      <c r="L9926" s="1" t="s">
        <v>4256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7" t="n">
        <v>46225</v>
      </c>
      <c r="C9927" s="1" t="n">
        <v>172</v>
      </c>
      <c r="D9927" s="1" t="s">
        <v>5274</v>
      </c>
      <c r="E9927" s="1" t="n">
        <v>1740</v>
      </c>
      <c r="F9927" s="1" t="s">
        <v>296</v>
      </c>
      <c r="I9927" s="1" t="n">
        <v>1248469</v>
      </c>
      <c r="J9927" s="1" t="n">
        <v>27878</v>
      </c>
      <c r="K9927" s="1" t="n">
        <v>7891000261026</v>
      </c>
      <c r="L9927" s="1" t="s">
        <v>4266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7" t="n">
        <v>46226</v>
      </c>
      <c r="C9928" s="1" t="n">
        <v>1</v>
      </c>
      <c r="D9928" s="1" t="s">
        <v>3781</v>
      </c>
      <c r="E9928" s="1" t="n">
        <v>10096</v>
      </c>
      <c r="F9928" s="1" t="s">
        <v>1716</v>
      </c>
      <c r="I9928" s="1" t="n">
        <v>71</v>
      </c>
      <c r="J9928" s="1" t="n">
        <v>61580</v>
      </c>
      <c r="K9928" s="1" t="n">
        <v>2258157</v>
      </c>
      <c r="L9928" s="1" t="s">
        <v>3816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7" t="n">
        <v>46226</v>
      </c>
      <c r="C9929" s="1" t="n">
        <v>1</v>
      </c>
      <c r="D9929" s="1" t="s">
        <v>3781</v>
      </c>
      <c r="E9929" s="1" t="n">
        <v>10096</v>
      </c>
      <c r="F9929" s="1" t="s">
        <v>1716</v>
      </c>
      <c r="I9929" s="1" t="n">
        <v>71</v>
      </c>
      <c r="J9929" s="1" t="n">
        <v>61597</v>
      </c>
      <c r="K9929" s="1" t="n">
        <v>2258188</v>
      </c>
      <c r="L9929" s="1" t="s">
        <v>3817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7" t="n">
        <v>46226</v>
      </c>
      <c r="C9930" s="1" t="n">
        <v>11</v>
      </c>
      <c r="D9930" s="1" t="s">
        <v>3845</v>
      </c>
      <c r="E9930" s="1" t="n">
        <v>1899</v>
      </c>
      <c r="F9930" s="1" t="s">
        <v>97</v>
      </c>
      <c r="I9930" s="1" t="n">
        <v>725</v>
      </c>
      <c r="J9930" s="1" t="n">
        <v>79284</v>
      </c>
      <c r="K9930" s="1" t="n">
        <v>475</v>
      </c>
      <c r="L9930" s="1" t="s">
        <v>4147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7" t="n">
        <v>46226</v>
      </c>
      <c r="C9931" s="1" t="n">
        <v>11</v>
      </c>
      <c r="D9931" s="1" t="s">
        <v>3845</v>
      </c>
      <c r="E9931" s="1" t="n">
        <v>1899</v>
      </c>
      <c r="F9931" s="1" t="s">
        <v>97</v>
      </c>
      <c r="I9931" s="1" t="n">
        <v>725</v>
      </c>
      <c r="J9931" s="1" t="n">
        <v>79285</v>
      </c>
      <c r="K9931" s="1" t="n">
        <v>482</v>
      </c>
      <c r="L9931" s="1" t="s">
        <v>4148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7" t="n">
        <v>46226</v>
      </c>
      <c r="C9932" s="1" t="n">
        <v>11</v>
      </c>
      <c r="D9932" s="1" t="s">
        <v>3845</v>
      </c>
      <c r="E9932" s="1" t="n">
        <v>1723</v>
      </c>
      <c r="F9932" s="1" t="s">
        <v>302</v>
      </c>
      <c r="I9932" s="1" t="n">
        <v>173664</v>
      </c>
      <c r="J9932" s="1" t="n">
        <v>29079</v>
      </c>
      <c r="K9932" s="1" t="n">
        <v>55515</v>
      </c>
      <c r="L9932" s="1" t="s">
        <v>3818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7" t="n">
        <v>46226</v>
      </c>
      <c r="C9933" s="1" t="n">
        <v>11</v>
      </c>
      <c r="D9933" s="1" t="s">
        <v>3845</v>
      </c>
      <c r="E9933" s="1" t="n">
        <v>1723</v>
      </c>
      <c r="F9933" s="1" t="s">
        <v>302</v>
      </c>
      <c r="I9933" s="1" t="n">
        <v>173664</v>
      </c>
      <c r="J9933" s="1" t="n">
        <v>29080</v>
      </c>
      <c r="K9933" s="1" t="n">
        <v>55516</v>
      </c>
      <c r="L9933" s="1" t="s">
        <v>3819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7" t="n">
        <v>46226</v>
      </c>
      <c r="C9934" s="1" t="n">
        <v>11</v>
      </c>
      <c r="D9934" s="1" t="s">
        <v>3845</v>
      </c>
      <c r="E9934" s="1" t="n">
        <v>1626</v>
      </c>
      <c r="F9934" s="1" t="s">
        <v>65</v>
      </c>
      <c r="I9934" s="1" t="n">
        <v>314382</v>
      </c>
      <c r="J9934" s="1" t="n">
        <v>16832</v>
      </c>
      <c r="K9934" s="1" t="n">
        <v>7894904500116</v>
      </c>
      <c r="L9934" s="1" t="s">
        <v>4439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7" t="n">
        <v>46226</v>
      </c>
      <c r="C9935" s="1" t="n">
        <v>11</v>
      </c>
      <c r="D9935" s="1" t="s">
        <v>3845</v>
      </c>
      <c r="E9935" s="1" t="n">
        <v>1626</v>
      </c>
      <c r="F9935" s="1" t="s">
        <v>65</v>
      </c>
      <c r="I9935" s="1" t="n">
        <v>314382</v>
      </c>
      <c r="J9935" s="1" t="n">
        <v>17305</v>
      </c>
      <c r="K9935" s="1" t="n">
        <v>7894904500383</v>
      </c>
      <c r="L9935" s="1" t="s">
        <v>4441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7" t="n">
        <v>46226</v>
      </c>
      <c r="C9936" s="1" t="n">
        <v>11</v>
      </c>
      <c r="D9936" s="1" t="s">
        <v>3845</v>
      </c>
      <c r="E9936" s="1" t="n">
        <v>1626</v>
      </c>
      <c r="F9936" s="1" t="s">
        <v>65</v>
      </c>
      <c r="I9936" s="1" t="n">
        <v>314382</v>
      </c>
      <c r="J9936" s="1" t="n">
        <v>17497</v>
      </c>
      <c r="K9936" s="1" t="n">
        <v>7898921567046</v>
      </c>
      <c r="L9936" s="1" t="s">
        <v>5918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7" t="n">
        <v>46226</v>
      </c>
      <c r="C9937" s="1" t="n">
        <v>11</v>
      </c>
      <c r="D9937" s="1" t="s">
        <v>3845</v>
      </c>
      <c r="E9937" s="1" t="n">
        <v>1626</v>
      </c>
      <c r="F9937" s="1" t="s">
        <v>65</v>
      </c>
      <c r="I9937" s="1" t="n">
        <v>314382</v>
      </c>
      <c r="J9937" s="1" t="n">
        <v>19609</v>
      </c>
      <c r="K9937" s="1" t="n">
        <v>7891143013919</v>
      </c>
      <c r="L9937" s="1" t="s">
        <v>4442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7" t="n">
        <v>46226</v>
      </c>
      <c r="C9938" s="1" t="n">
        <v>11</v>
      </c>
      <c r="D9938" s="1" t="s">
        <v>3845</v>
      </c>
      <c r="E9938" s="1" t="n">
        <v>1626</v>
      </c>
      <c r="F9938" s="1" t="s">
        <v>65</v>
      </c>
      <c r="I9938" s="1" t="n">
        <v>314382</v>
      </c>
      <c r="J9938" s="1" t="n">
        <v>21348</v>
      </c>
      <c r="K9938" s="1" t="n">
        <v>7891143013193</v>
      </c>
      <c r="L9938" s="1" t="s">
        <v>4443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7" t="n">
        <v>46226</v>
      </c>
      <c r="C9939" s="1" t="n">
        <v>11</v>
      </c>
      <c r="D9939" s="1" t="s">
        <v>3845</v>
      </c>
      <c r="E9939" s="1" t="n">
        <v>1626</v>
      </c>
      <c r="F9939" s="1" t="s">
        <v>65</v>
      </c>
      <c r="I9939" s="1" t="n">
        <v>314382</v>
      </c>
      <c r="J9939" s="1" t="n">
        <v>23413</v>
      </c>
      <c r="K9939" s="1" t="n">
        <v>7898542022900</v>
      </c>
      <c r="L9939" s="1" t="s">
        <v>6664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7" t="n">
        <v>46226</v>
      </c>
      <c r="C9940" s="1" t="n">
        <v>11</v>
      </c>
      <c r="D9940" s="1" t="s">
        <v>3845</v>
      </c>
      <c r="E9940" s="1" t="n">
        <v>1626</v>
      </c>
      <c r="F9940" s="1" t="s">
        <v>65</v>
      </c>
      <c r="I9940" s="1" t="n">
        <v>314382</v>
      </c>
      <c r="J9940" s="1" t="n">
        <v>29990</v>
      </c>
      <c r="K9940" s="1" t="n">
        <v>7894904574780</v>
      </c>
      <c r="L9940" s="1" t="s">
        <v>4444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7" t="n">
        <v>46226</v>
      </c>
      <c r="C9941" s="1" t="n">
        <v>11</v>
      </c>
      <c r="D9941" s="1" t="s">
        <v>3845</v>
      </c>
      <c r="E9941" s="1" t="n">
        <v>1626</v>
      </c>
      <c r="F9941" s="1" t="s">
        <v>65</v>
      </c>
      <c r="I9941" s="1" t="n">
        <v>314382</v>
      </c>
      <c r="J9941" s="1" t="n">
        <v>31195</v>
      </c>
      <c r="K9941" s="1" t="n">
        <v>7898955964750</v>
      </c>
      <c r="L9941" s="1" t="s">
        <v>7210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7" t="n">
        <v>46226</v>
      </c>
      <c r="C9942" s="1" t="n">
        <v>11</v>
      </c>
      <c r="D9942" s="1" t="s">
        <v>3845</v>
      </c>
      <c r="E9942" s="1" t="n">
        <v>1626</v>
      </c>
      <c r="F9942" s="1" t="s">
        <v>65</v>
      </c>
      <c r="I9942" s="1" t="n">
        <v>314382</v>
      </c>
      <c r="J9942" s="1" t="n">
        <v>31353</v>
      </c>
      <c r="K9942" s="1" t="n">
        <v>7894904571956</v>
      </c>
      <c r="L9942" s="1" t="s">
        <v>5284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7" t="n">
        <v>46226</v>
      </c>
      <c r="C9943" s="1" t="n">
        <v>11</v>
      </c>
      <c r="D9943" s="1" t="s">
        <v>3845</v>
      </c>
      <c r="E9943" s="1" t="n">
        <v>1626</v>
      </c>
      <c r="F9943" s="1" t="s">
        <v>65</v>
      </c>
      <c r="I9943" s="1" t="n">
        <v>314382</v>
      </c>
      <c r="J9943" s="1" t="n">
        <v>37747</v>
      </c>
      <c r="K9943" s="1" t="n">
        <v>7898968009004</v>
      </c>
      <c r="L9943" s="1" t="s">
        <v>4448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7" t="n">
        <v>46226</v>
      </c>
      <c r="C9944" s="1" t="n">
        <v>11</v>
      </c>
      <c r="D9944" s="1" t="s">
        <v>3845</v>
      </c>
      <c r="E9944" s="1" t="n">
        <v>1626</v>
      </c>
      <c r="F9944" s="1" t="s">
        <v>65</v>
      </c>
      <c r="I9944" s="1" t="n">
        <v>314382</v>
      </c>
      <c r="J9944" s="1" t="n">
        <v>38003</v>
      </c>
      <c r="K9944" s="1" t="n">
        <v>7898968009066</v>
      </c>
      <c r="L9944" s="1" t="s">
        <v>4449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7" t="n">
        <v>46226</v>
      </c>
      <c r="C9945" s="1" t="n">
        <v>11</v>
      </c>
      <c r="D9945" s="1" t="s">
        <v>3845</v>
      </c>
      <c r="E9945" s="1" t="n">
        <v>1626</v>
      </c>
      <c r="F9945" s="1" t="s">
        <v>65</v>
      </c>
      <c r="I9945" s="1" t="n">
        <v>314382</v>
      </c>
      <c r="J9945" s="1" t="n">
        <v>56951</v>
      </c>
      <c r="K9945" s="1" t="n">
        <v>7894904280001</v>
      </c>
      <c r="L9945" s="1" t="s">
        <v>4453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7" t="n">
        <v>46226</v>
      </c>
      <c r="C9946" s="1" t="n">
        <v>11</v>
      </c>
      <c r="D9946" s="1" t="s">
        <v>3845</v>
      </c>
      <c r="E9946" s="1" t="n">
        <v>1667</v>
      </c>
      <c r="F9946" s="1" t="s">
        <v>65</v>
      </c>
      <c r="I9946" s="1" t="n">
        <v>396990</v>
      </c>
      <c r="J9946" s="1" t="n">
        <v>75914</v>
      </c>
      <c r="K9946" s="1" t="n">
        <v>7898330152499</v>
      </c>
      <c r="L9946" s="1" t="s">
        <v>4739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7" t="n">
        <v>46226</v>
      </c>
      <c r="C9947" s="1" t="n">
        <v>11</v>
      </c>
      <c r="D9947" s="1" t="s">
        <v>3845</v>
      </c>
      <c r="E9947" s="1" t="n">
        <v>1667</v>
      </c>
      <c r="F9947" s="1" t="s">
        <v>65</v>
      </c>
      <c r="I9947" s="1" t="n">
        <v>396990</v>
      </c>
      <c r="J9947" s="1" t="n">
        <v>75915</v>
      </c>
      <c r="K9947" s="1" t="n">
        <v>7898330152390</v>
      </c>
      <c r="L9947" s="1" t="s">
        <v>4740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7" t="n">
        <v>46226</v>
      </c>
      <c r="C9948" s="1" t="n">
        <v>11</v>
      </c>
      <c r="D9948" s="1" t="s">
        <v>3845</v>
      </c>
      <c r="E9948" s="1" t="n">
        <v>1667</v>
      </c>
      <c r="F9948" s="1" t="s">
        <v>65</v>
      </c>
      <c r="I9948" s="1" t="n">
        <v>396990</v>
      </c>
      <c r="J9948" s="1" t="n">
        <v>76256</v>
      </c>
      <c r="K9948" s="1" t="n">
        <v>7898330152475</v>
      </c>
      <c r="L9948" s="1" t="s">
        <v>4741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7" t="n">
        <v>46226</v>
      </c>
      <c r="C9949" s="1" t="n">
        <v>11</v>
      </c>
      <c r="D9949" s="1" t="s">
        <v>3845</v>
      </c>
      <c r="E9949" s="1" t="n">
        <v>1667</v>
      </c>
      <c r="F9949" s="1" t="s">
        <v>65</v>
      </c>
      <c r="I9949" s="1" t="n">
        <v>396990</v>
      </c>
      <c r="J9949" s="1" t="n">
        <v>76257</v>
      </c>
      <c r="K9949" s="1" t="n">
        <v>7898330152413</v>
      </c>
      <c r="L9949" s="1" t="s">
        <v>4742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7" t="n">
        <v>46226</v>
      </c>
      <c r="C9950" s="1" t="n">
        <v>11</v>
      </c>
      <c r="D9950" s="1" t="s">
        <v>3845</v>
      </c>
      <c r="E9950" s="1" t="n">
        <v>1667</v>
      </c>
      <c r="F9950" s="1" t="s">
        <v>65</v>
      </c>
      <c r="I9950" s="1" t="n">
        <v>396990</v>
      </c>
      <c r="J9950" s="1" t="n">
        <v>79135</v>
      </c>
      <c r="K9950" s="1" t="n">
        <v>7898330152536</v>
      </c>
      <c r="L9950" s="1" t="s">
        <v>4743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7" t="n">
        <v>46226</v>
      </c>
      <c r="C9951" s="1" t="n">
        <v>11</v>
      </c>
      <c r="D9951" s="1" t="s">
        <v>3845</v>
      </c>
      <c r="E9951" s="1" t="n">
        <v>1667</v>
      </c>
      <c r="F9951" s="1" t="s">
        <v>65</v>
      </c>
      <c r="I9951" s="1" t="n">
        <v>396990</v>
      </c>
      <c r="J9951" s="1" t="n">
        <v>80210</v>
      </c>
      <c r="K9951" s="1" t="n">
        <v>7898330152512</v>
      </c>
      <c r="L9951" s="1" t="s">
        <v>4744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7" t="n">
        <v>46226</v>
      </c>
      <c r="C9952" s="1" t="n">
        <v>11</v>
      </c>
      <c r="D9952" s="1" t="s">
        <v>3845</v>
      </c>
      <c r="E9952" s="1" t="n">
        <v>1666</v>
      </c>
      <c r="F9952" s="1" t="s">
        <v>56</v>
      </c>
      <c r="I9952" s="1" t="n">
        <v>568312</v>
      </c>
      <c r="J9952" s="1" t="n">
        <v>24990</v>
      </c>
      <c r="K9952" s="1" t="n">
        <v>78935761</v>
      </c>
      <c r="L9952" s="1" t="s">
        <v>4458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7" t="n">
        <v>46226</v>
      </c>
      <c r="C9953" s="1" t="n">
        <v>11</v>
      </c>
      <c r="D9953" s="1" t="s">
        <v>3845</v>
      </c>
      <c r="E9953" s="1" t="n">
        <v>1666</v>
      </c>
      <c r="F9953" s="1" t="s">
        <v>56</v>
      </c>
      <c r="I9953" s="1" t="n">
        <v>568312</v>
      </c>
      <c r="J9953" s="1" t="n">
        <v>37535</v>
      </c>
      <c r="K9953" s="1" t="n">
        <v>78942073</v>
      </c>
      <c r="L9953" s="1" t="s">
        <v>4459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7" t="n">
        <v>46226</v>
      </c>
      <c r="C9954" s="1" t="n">
        <v>11</v>
      </c>
      <c r="D9954" s="1" t="s">
        <v>3845</v>
      </c>
      <c r="E9954" s="1" t="n">
        <v>1666</v>
      </c>
      <c r="F9954" s="1" t="s">
        <v>56</v>
      </c>
      <c r="I9954" s="1" t="n">
        <v>568312</v>
      </c>
      <c r="J9954" s="1" t="n">
        <v>37536</v>
      </c>
      <c r="K9954" s="1" t="n">
        <v>78942066</v>
      </c>
      <c r="L9954" s="1" t="s">
        <v>4460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7" t="n">
        <v>46226</v>
      </c>
      <c r="C9955" s="1" t="n">
        <v>11</v>
      </c>
      <c r="D9955" s="1" t="s">
        <v>3845</v>
      </c>
      <c r="E9955" s="1" t="n">
        <v>1666</v>
      </c>
      <c r="F9955" s="1" t="s">
        <v>56</v>
      </c>
      <c r="I9955" s="1" t="n">
        <v>568312</v>
      </c>
      <c r="J9955" s="1" t="n">
        <v>40750</v>
      </c>
      <c r="K9955" s="1" t="n">
        <v>78943032</v>
      </c>
      <c r="L9955" s="1" t="s">
        <v>5767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7" t="n">
        <v>46226</v>
      </c>
      <c r="C9956" s="1" t="n">
        <v>11</v>
      </c>
      <c r="D9956" s="1" t="s">
        <v>3845</v>
      </c>
      <c r="E9956" s="1" t="n">
        <v>1666</v>
      </c>
      <c r="F9956" s="1" t="s">
        <v>56</v>
      </c>
      <c r="I9956" s="1" t="n">
        <v>568312</v>
      </c>
      <c r="J9956" s="1" t="n">
        <v>47351</v>
      </c>
      <c r="K9956" s="1" t="n">
        <v>78919570</v>
      </c>
      <c r="L9956" s="1" t="s">
        <v>6117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7" t="n">
        <v>46226</v>
      </c>
      <c r="C9957" s="1" t="n">
        <v>11</v>
      </c>
      <c r="D9957" s="1" t="s">
        <v>3845</v>
      </c>
      <c r="E9957" s="1" t="n">
        <v>1666</v>
      </c>
      <c r="F9957" s="1" t="s">
        <v>56</v>
      </c>
      <c r="I9957" s="1" t="n">
        <v>568312</v>
      </c>
      <c r="J9957" s="1" t="n">
        <v>49090</v>
      </c>
      <c r="K9957" s="1" t="n">
        <v>78942813</v>
      </c>
      <c r="L9957" s="1" t="s">
        <v>4461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7" t="n">
        <v>46226</v>
      </c>
      <c r="C9958" s="1" t="n">
        <v>11</v>
      </c>
      <c r="D9958" s="1" t="s">
        <v>3845</v>
      </c>
      <c r="E9958" s="1" t="n">
        <v>1666</v>
      </c>
      <c r="F9958" s="1" t="s">
        <v>56</v>
      </c>
      <c r="I9958" s="1" t="n">
        <v>568312</v>
      </c>
      <c r="J9958" s="1" t="n">
        <v>50760</v>
      </c>
      <c r="K9958" s="1" t="n">
        <v>78943087</v>
      </c>
      <c r="L9958" s="1" t="s">
        <v>4462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7" t="n">
        <v>46226</v>
      </c>
      <c r="C9959" s="1" t="n">
        <v>11</v>
      </c>
      <c r="D9959" s="1" t="s">
        <v>3845</v>
      </c>
      <c r="E9959" s="1" t="n">
        <v>1666</v>
      </c>
      <c r="F9959" s="1" t="s">
        <v>56</v>
      </c>
      <c r="I9959" s="1" t="n">
        <v>568312</v>
      </c>
      <c r="J9959" s="1" t="n">
        <v>53207</v>
      </c>
      <c r="K9959" s="1" t="n">
        <v>78944480</v>
      </c>
      <c r="L9959" s="1" t="s">
        <v>4463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7" t="n">
        <v>46226</v>
      </c>
      <c r="C9960" s="1" t="n">
        <v>11</v>
      </c>
      <c r="D9960" s="1" t="s">
        <v>3845</v>
      </c>
      <c r="E9960" s="1" t="n">
        <v>1666</v>
      </c>
      <c r="F9960" s="1" t="s">
        <v>56</v>
      </c>
      <c r="I9960" s="1" t="n">
        <v>568312</v>
      </c>
      <c r="J9960" s="1" t="n">
        <v>57287</v>
      </c>
      <c r="K9960" s="1" t="n">
        <v>78944251</v>
      </c>
      <c r="L9960" s="1" t="s">
        <v>4464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7" t="n">
        <v>46226</v>
      </c>
      <c r="C9961" s="1" t="n">
        <v>11</v>
      </c>
      <c r="D9961" s="1" t="s">
        <v>3845</v>
      </c>
      <c r="E9961" s="1" t="n">
        <v>1666</v>
      </c>
      <c r="F9961" s="1" t="s">
        <v>56</v>
      </c>
      <c r="I9961" s="1" t="n">
        <v>568312</v>
      </c>
      <c r="J9961" s="1" t="n">
        <v>67177</v>
      </c>
      <c r="K9961" s="1" t="n">
        <v>78944466</v>
      </c>
      <c r="L9961" s="1" t="s">
        <v>4465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7" t="n">
        <v>46226</v>
      </c>
      <c r="C9962" s="1" t="n">
        <v>11</v>
      </c>
      <c r="D9962" s="1" t="s">
        <v>3845</v>
      </c>
      <c r="E9962" s="1" t="n">
        <v>1666</v>
      </c>
      <c r="F9962" s="1" t="s">
        <v>56</v>
      </c>
      <c r="I9962" s="1" t="n">
        <v>568312</v>
      </c>
      <c r="J9962" s="1" t="n">
        <v>68977</v>
      </c>
      <c r="K9962" s="1" t="n">
        <v>78946224</v>
      </c>
      <c r="L9962" s="1" t="s">
        <v>4466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7" t="n">
        <v>46226</v>
      </c>
      <c r="C9963" s="1" t="n">
        <v>11</v>
      </c>
      <c r="D9963" s="1" t="s">
        <v>3845</v>
      </c>
      <c r="E9963" s="1" t="n">
        <v>1666</v>
      </c>
      <c r="F9963" s="1" t="s">
        <v>56</v>
      </c>
      <c r="I9963" s="1" t="n">
        <v>568312</v>
      </c>
      <c r="J9963" s="1" t="n">
        <v>71518</v>
      </c>
      <c r="K9963" s="1" t="n">
        <v>78946200</v>
      </c>
      <c r="L9963" s="1" t="s">
        <v>4467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7" t="n">
        <v>46226</v>
      </c>
      <c r="C9964" s="1" t="n">
        <v>11</v>
      </c>
      <c r="D9964" s="1" t="s">
        <v>3845</v>
      </c>
      <c r="E9964" s="1" t="n">
        <v>1666</v>
      </c>
      <c r="F9964" s="1" t="s">
        <v>56</v>
      </c>
      <c r="I9964" s="1" t="n">
        <v>568312</v>
      </c>
      <c r="J9964" s="1" t="n">
        <v>77084</v>
      </c>
      <c r="K9964" s="1" t="n">
        <v>78947535</v>
      </c>
      <c r="L9964" s="1" t="s">
        <v>4468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7" t="n">
        <v>46226</v>
      </c>
      <c r="C9965" s="1" t="n">
        <v>11</v>
      </c>
      <c r="D9965" s="1" t="s">
        <v>3845</v>
      </c>
      <c r="E9965" s="1" t="n">
        <v>1666</v>
      </c>
      <c r="F9965" s="1" t="s">
        <v>56</v>
      </c>
      <c r="I9965" s="1" t="n">
        <v>568312</v>
      </c>
      <c r="J9965" s="1" t="n">
        <v>78026</v>
      </c>
      <c r="K9965" s="1" t="n">
        <v>78947504</v>
      </c>
      <c r="L9965" s="1" t="s">
        <v>4469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7" t="n">
        <v>46226</v>
      </c>
      <c r="C9966" s="1" t="n">
        <v>11</v>
      </c>
      <c r="D9966" s="1" t="s">
        <v>3845</v>
      </c>
      <c r="E9966" s="1" t="n">
        <v>1666</v>
      </c>
      <c r="F9966" s="1" t="s">
        <v>56</v>
      </c>
      <c r="I9966" s="1" t="n">
        <v>568312</v>
      </c>
      <c r="J9966" s="1" t="n">
        <v>81691</v>
      </c>
      <c r="K9966" s="1" t="n">
        <v>78947610</v>
      </c>
      <c r="L9966" s="1" t="s">
        <v>6669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7" t="n">
        <v>46226</v>
      </c>
      <c r="C9967" s="1" t="n">
        <v>11</v>
      </c>
      <c r="D9967" s="1" t="s">
        <v>3845</v>
      </c>
      <c r="E9967" s="1" t="n">
        <v>1608</v>
      </c>
      <c r="F9967" s="1" t="s">
        <v>75</v>
      </c>
      <c r="I9967" s="1" t="n">
        <v>1696209</v>
      </c>
      <c r="J9967" s="1" t="n">
        <v>102366</v>
      </c>
      <c r="K9967" s="1" t="n">
        <v>7894321722016</v>
      </c>
      <c r="L9967" s="1" t="s">
        <v>4348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7" t="n">
        <v>46226</v>
      </c>
      <c r="C9968" s="1" t="n">
        <v>11</v>
      </c>
      <c r="D9968" s="1" t="s">
        <v>3845</v>
      </c>
      <c r="E9968" s="1" t="n">
        <v>1608</v>
      </c>
      <c r="F9968" s="1" t="s">
        <v>75</v>
      </c>
      <c r="I9968" s="1" t="n">
        <v>1696209</v>
      </c>
      <c r="J9968" s="1" t="n">
        <v>31896</v>
      </c>
      <c r="K9968" s="1" t="n">
        <v>7894321242521</v>
      </c>
      <c r="L9968" s="1" t="s">
        <v>5362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7" t="n">
        <v>46226</v>
      </c>
      <c r="C9969" s="1" t="n">
        <v>11</v>
      </c>
      <c r="D9969" s="1" t="s">
        <v>3845</v>
      </c>
      <c r="E9969" s="1" t="n">
        <v>1608</v>
      </c>
      <c r="F9969" s="1" t="s">
        <v>75</v>
      </c>
      <c r="I9969" s="1" t="n">
        <v>1696209</v>
      </c>
      <c r="J9969" s="1" t="n">
        <v>36474</v>
      </c>
      <c r="K9969" s="1" t="n">
        <v>7892840815745</v>
      </c>
      <c r="L9969" s="1" t="s">
        <v>4174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7" t="n">
        <v>46226</v>
      </c>
      <c r="C9970" s="1" t="n">
        <v>11</v>
      </c>
      <c r="D9970" s="1" t="s">
        <v>3845</v>
      </c>
      <c r="E9970" s="1" t="n">
        <v>1608</v>
      </c>
      <c r="F9970" s="1" t="s">
        <v>75</v>
      </c>
      <c r="I9970" s="1" t="n">
        <v>1696209</v>
      </c>
      <c r="J9970" s="1" t="n">
        <v>38353</v>
      </c>
      <c r="K9970" s="1" t="n">
        <v>7892840817978</v>
      </c>
      <c r="L9970" s="1" t="s">
        <v>4175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7" t="n">
        <v>46226</v>
      </c>
      <c r="C9971" s="1" t="n">
        <v>11</v>
      </c>
      <c r="D9971" s="1" t="s">
        <v>3845</v>
      </c>
      <c r="E9971" s="1" t="n">
        <v>1608</v>
      </c>
      <c r="F9971" s="1" t="s">
        <v>75</v>
      </c>
      <c r="I9971" s="1" t="n">
        <v>1696209</v>
      </c>
      <c r="J9971" s="1" t="n">
        <v>54095</v>
      </c>
      <c r="K9971" s="1" t="n">
        <v>7892840820381</v>
      </c>
      <c r="L9971" s="1" t="s">
        <v>4828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7" t="n">
        <v>46226</v>
      </c>
      <c r="C9972" s="1" t="n">
        <v>11</v>
      </c>
      <c r="D9972" s="1" t="s">
        <v>3845</v>
      </c>
      <c r="E9972" s="1" t="n">
        <v>1608</v>
      </c>
      <c r="F9972" s="1" t="s">
        <v>75</v>
      </c>
      <c r="I9972" s="1" t="n">
        <v>1696209</v>
      </c>
      <c r="J9972" s="1" t="n">
        <v>65341</v>
      </c>
      <c r="K9972" s="1" t="n">
        <v>7892840822309</v>
      </c>
      <c r="L9972" s="1" t="s">
        <v>4829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7" t="n">
        <v>46226</v>
      </c>
      <c r="C9973" s="1" t="n">
        <v>11</v>
      </c>
      <c r="D9973" s="1" t="s">
        <v>3845</v>
      </c>
      <c r="E9973" s="1" t="n">
        <v>1608</v>
      </c>
      <c r="F9973" s="1" t="s">
        <v>75</v>
      </c>
      <c r="I9973" s="1" t="n">
        <v>1696209</v>
      </c>
      <c r="J9973" s="1" t="n">
        <v>65383</v>
      </c>
      <c r="K9973" s="1" t="n">
        <v>7892840822859</v>
      </c>
      <c r="L9973" s="1" t="s">
        <v>6298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7" t="n">
        <v>46226</v>
      </c>
      <c r="C9974" s="1" t="n">
        <v>11</v>
      </c>
      <c r="D9974" s="1" t="s">
        <v>3845</v>
      </c>
      <c r="E9974" s="1" t="n">
        <v>1608</v>
      </c>
      <c r="F9974" s="1" t="s">
        <v>75</v>
      </c>
      <c r="I9974" s="1" t="n">
        <v>1696209</v>
      </c>
      <c r="J9974" s="1" t="n">
        <v>65592</v>
      </c>
      <c r="K9974" s="1" t="n">
        <v>7892840822286</v>
      </c>
      <c r="L9974" s="1" t="s">
        <v>4178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7" t="n">
        <v>46226</v>
      </c>
      <c r="C9975" s="1" t="n">
        <v>11</v>
      </c>
      <c r="D9975" s="1" t="s">
        <v>3845</v>
      </c>
      <c r="E9975" s="1" t="n">
        <v>1608</v>
      </c>
      <c r="F9975" s="1" t="s">
        <v>75</v>
      </c>
      <c r="I9975" s="1" t="n">
        <v>1696209</v>
      </c>
      <c r="J9975" s="1" t="n">
        <v>65725</v>
      </c>
      <c r="K9975" s="1" t="n">
        <v>7892840822866</v>
      </c>
      <c r="L9975" s="1" t="s">
        <v>4835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7" t="n">
        <v>46226</v>
      </c>
      <c r="C9976" s="1" t="n">
        <v>11</v>
      </c>
      <c r="D9976" s="1" t="s">
        <v>3845</v>
      </c>
      <c r="E9976" s="1" t="n">
        <v>1608</v>
      </c>
      <c r="F9976" s="1" t="s">
        <v>75</v>
      </c>
      <c r="I9976" s="1" t="n">
        <v>1696209</v>
      </c>
      <c r="J9976" s="1" t="n">
        <v>65734</v>
      </c>
      <c r="K9976" s="1" t="n">
        <v>7892840823047</v>
      </c>
      <c r="L9976" s="1" t="s">
        <v>5363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7" t="n">
        <v>46226</v>
      </c>
      <c r="C9977" s="1" t="n">
        <v>11</v>
      </c>
      <c r="D9977" s="1" t="s">
        <v>3845</v>
      </c>
      <c r="E9977" s="1" t="n">
        <v>1608</v>
      </c>
      <c r="F9977" s="1" t="s">
        <v>75</v>
      </c>
      <c r="I9977" s="1" t="n">
        <v>1696209</v>
      </c>
      <c r="J9977" s="1" t="n">
        <v>65736</v>
      </c>
      <c r="K9977" s="1" t="n">
        <v>7892840823054</v>
      </c>
      <c r="L9977" s="1" t="s">
        <v>4181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7" t="n">
        <v>46226</v>
      </c>
      <c r="C9978" s="1" t="n">
        <v>11</v>
      </c>
      <c r="D9978" s="1" t="s">
        <v>3845</v>
      </c>
      <c r="E9978" s="1" t="n">
        <v>1608</v>
      </c>
      <c r="F9978" s="1" t="s">
        <v>75</v>
      </c>
      <c r="I9978" s="1" t="n">
        <v>1696209</v>
      </c>
      <c r="J9978" s="1" t="n">
        <v>66002</v>
      </c>
      <c r="K9978" s="1" t="n">
        <v>7892840823481</v>
      </c>
      <c r="L9978" s="1" t="s">
        <v>4832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7" t="n">
        <v>46226</v>
      </c>
      <c r="C9979" s="1" t="n">
        <v>11</v>
      </c>
      <c r="D9979" s="1" t="s">
        <v>3845</v>
      </c>
      <c r="E9979" s="1" t="n">
        <v>1608</v>
      </c>
      <c r="F9979" s="1" t="s">
        <v>75</v>
      </c>
      <c r="I9979" s="1" t="n">
        <v>1696209</v>
      </c>
      <c r="J9979" s="1" t="n">
        <v>68927</v>
      </c>
      <c r="K9979" s="1" t="n">
        <v>7892840823030</v>
      </c>
      <c r="L9979" s="1" t="s">
        <v>5365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7" t="n">
        <v>46226</v>
      </c>
      <c r="C9980" s="1" t="n">
        <v>11</v>
      </c>
      <c r="D9980" s="1" t="s">
        <v>3845</v>
      </c>
      <c r="E9980" s="1" t="n">
        <v>1608</v>
      </c>
      <c r="F9980" s="1" t="s">
        <v>75</v>
      </c>
      <c r="I9980" s="1" t="n">
        <v>1697653</v>
      </c>
      <c r="J9980" s="1" t="n">
        <v>66089</v>
      </c>
      <c r="K9980" s="1" t="n">
        <v>7892840822323</v>
      </c>
      <c r="L9980" s="1" t="s">
        <v>4185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7" t="n">
        <v>46226</v>
      </c>
      <c r="C9981" s="1" t="n">
        <v>11</v>
      </c>
      <c r="D9981" s="1" t="s">
        <v>3845</v>
      </c>
      <c r="E9981" s="1" t="n">
        <v>1612</v>
      </c>
      <c r="F9981" s="1" t="s">
        <v>225</v>
      </c>
      <c r="I9981" s="1" t="n">
        <v>2302521</v>
      </c>
      <c r="J9981" s="1" t="n">
        <v>103897</v>
      </c>
      <c r="K9981" s="1" t="n">
        <v>7896013100973</v>
      </c>
      <c r="L9981" s="1" t="s">
        <v>7211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7" t="n">
        <v>46226</v>
      </c>
      <c r="C9982" s="1" t="n">
        <v>11</v>
      </c>
      <c r="D9982" s="1" t="s">
        <v>3845</v>
      </c>
      <c r="E9982" s="1" t="n">
        <v>1612</v>
      </c>
      <c r="F9982" s="1" t="s">
        <v>225</v>
      </c>
      <c r="I9982" s="1" t="n">
        <v>2302521</v>
      </c>
      <c r="J9982" s="1" t="n">
        <v>17097</v>
      </c>
      <c r="K9982" s="1" t="n">
        <v>7898409951848</v>
      </c>
      <c r="L9982" s="1" t="s">
        <v>6830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7" t="n">
        <v>46226</v>
      </c>
      <c r="C9983" s="1" t="n">
        <v>11</v>
      </c>
      <c r="D9983" s="1" t="s">
        <v>3845</v>
      </c>
      <c r="E9983" s="1" t="n">
        <v>1612</v>
      </c>
      <c r="F9983" s="1" t="s">
        <v>225</v>
      </c>
      <c r="I9983" s="1" t="n">
        <v>2302521</v>
      </c>
      <c r="J9983" s="1" t="n">
        <v>20653</v>
      </c>
      <c r="K9983" s="1" t="n">
        <v>7898409951046</v>
      </c>
      <c r="L9983" s="1" t="s">
        <v>7212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7" t="n">
        <v>46226</v>
      </c>
      <c r="C9984" s="1" t="n">
        <v>11</v>
      </c>
      <c r="D9984" s="1" t="s">
        <v>3845</v>
      </c>
      <c r="E9984" s="1" t="n">
        <v>1612</v>
      </c>
      <c r="F9984" s="1" t="s">
        <v>225</v>
      </c>
      <c r="I9984" s="1" t="n">
        <v>2302521</v>
      </c>
      <c r="J9984" s="1" t="n">
        <v>26690</v>
      </c>
      <c r="K9984" s="1" t="n">
        <v>7898409957970</v>
      </c>
      <c r="L9984" s="1" t="s">
        <v>7213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7" t="n">
        <v>46226</v>
      </c>
      <c r="C9985" s="1" t="n">
        <v>11</v>
      </c>
      <c r="D9985" s="1" t="s">
        <v>3845</v>
      </c>
      <c r="E9985" s="1" t="n">
        <v>1612</v>
      </c>
      <c r="F9985" s="1" t="s">
        <v>225</v>
      </c>
      <c r="I9985" s="1" t="n">
        <v>2302521</v>
      </c>
      <c r="J9985" s="1" t="n">
        <v>27537</v>
      </c>
      <c r="K9985" s="1" t="n">
        <v>7896013106968</v>
      </c>
      <c r="L9985" s="1" t="s">
        <v>7214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7" t="n">
        <v>46226</v>
      </c>
      <c r="C9986" s="1" t="n">
        <v>11</v>
      </c>
      <c r="D9986" s="1" t="s">
        <v>3845</v>
      </c>
      <c r="E9986" s="1" t="n">
        <v>1612</v>
      </c>
      <c r="F9986" s="1" t="s">
        <v>225</v>
      </c>
      <c r="I9986" s="1" t="n">
        <v>2302521</v>
      </c>
      <c r="J9986" s="1" t="n">
        <v>29657</v>
      </c>
      <c r="K9986" s="1" t="n">
        <v>7896013107859</v>
      </c>
      <c r="L9986" s="1" t="s">
        <v>6832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7" t="n">
        <v>46226</v>
      </c>
      <c r="C9987" s="1" t="n">
        <v>11</v>
      </c>
      <c r="D9987" s="1" t="s">
        <v>3845</v>
      </c>
      <c r="E9987" s="1" t="n">
        <v>1612</v>
      </c>
      <c r="F9987" s="1" t="s">
        <v>225</v>
      </c>
      <c r="I9987" s="1" t="n">
        <v>2302521</v>
      </c>
      <c r="J9987" s="1" t="n">
        <v>29881</v>
      </c>
      <c r="K9987" s="1" t="n">
        <v>7896013107866</v>
      </c>
      <c r="L9987" s="1" t="s">
        <v>7215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7" t="n">
        <v>46226</v>
      </c>
      <c r="C9988" s="1" t="n">
        <v>11</v>
      </c>
      <c r="D9988" s="1" t="s">
        <v>3845</v>
      </c>
      <c r="E9988" s="1" t="n">
        <v>1612</v>
      </c>
      <c r="F9988" s="1" t="s">
        <v>225</v>
      </c>
      <c r="I9988" s="1" t="n">
        <v>2302521</v>
      </c>
      <c r="J9988" s="1" t="n">
        <v>31796</v>
      </c>
      <c r="K9988" s="1" t="n">
        <v>7896013107927</v>
      </c>
      <c r="L9988" s="1" t="s">
        <v>6833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7" t="n">
        <v>46226</v>
      </c>
      <c r="C9989" s="1" t="n">
        <v>11</v>
      </c>
      <c r="D9989" s="1" t="s">
        <v>3845</v>
      </c>
      <c r="E9989" s="1" t="n">
        <v>1612</v>
      </c>
      <c r="F9989" s="1" t="s">
        <v>225</v>
      </c>
      <c r="I9989" s="1" t="n">
        <v>2302521</v>
      </c>
      <c r="J9989" s="1" t="n">
        <v>38026</v>
      </c>
      <c r="K9989" s="1" t="n">
        <v>7898331012563</v>
      </c>
      <c r="L9989" s="1" t="s">
        <v>7216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7" t="n">
        <v>46226</v>
      </c>
      <c r="C9990" s="1" t="n">
        <v>11</v>
      </c>
      <c r="D9990" s="1" t="s">
        <v>3845</v>
      </c>
      <c r="E9990" s="1" t="n">
        <v>1612</v>
      </c>
      <c r="F9990" s="1" t="s">
        <v>225</v>
      </c>
      <c r="I9990" s="1" t="n">
        <v>2302521</v>
      </c>
      <c r="J9990" s="1" t="n">
        <v>46521</v>
      </c>
      <c r="K9990" s="1" t="n">
        <v>7898331012761</v>
      </c>
      <c r="L9990" s="1" t="s">
        <v>6834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7" t="n">
        <v>46226</v>
      </c>
      <c r="C9991" s="1" t="n">
        <v>11</v>
      </c>
      <c r="D9991" s="1" t="s">
        <v>3845</v>
      </c>
      <c r="E9991" s="1" t="n">
        <v>1612</v>
      </c>
      <c r="F9991" s="1" t="s">
        <v>225</v>
      </c>
      <c r="I9991" s="1" t="n">
        <v>2302521</v>
      </c>
      <c r="J9991" s="1" t="n">
        <v>46785</v>
      </c>
      <c r="K9991" s="1" t="n">
        <v>7898331012969</v>
      </c>
      <c r="L9991" s="1" t="s">
        <v>6835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7" t="n">
        <v>46226</v>
      </c>
      <c r="C9992" s="1" t="n">
        <v>22</v>
      </c>
      <c r="D9992" s="1" t="s">
        <v>3850</v>
      </c>
      <c r="E9992" s="1" t="n">
        <v>33</v>
      </c>
      <c r="F9992" s="1" t="s">
        <v>93</v>
      </c>
      <c r="I9992" s="1" t="n">
        <v>5340</v>
      </c>
      <c r="J9992" s="1" t="n">
        <v>100000</v>
      </c>
      <c r="K9992" s="1" t="n">
        <v>1</v>
      </c>
      <c r="L9992" s="1" t="s">
        <v>3851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7" t="n">
        <v>46226</v>
      </c>
      <c r="C9993" s="1" t="n">
        <v>22</v>
      </c>
      <c r="D9993" s="1" t="s">
        <v>3850</v>
      </c>
      <c r="E9993" s="1" t="n">
        <v>33</v>
      </c>
      <c r="F9993" s="1" t="s">
        <v>93</v>
      </c>
      <c r="I9993" s="1" t="n">
        <v>5340</v>
      </c>
      <c r="J9993" s="1" t="n">
        <v>100001</v>
      </c>
      <c r="K9993" s="1" t="n">
        <v>2</v>
      </c>
      <c r="L9993" s="1" t="s">
        <v>4138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7" t="n">
        <v>46226</v>
      </c>
      <c r="C9994" s="1" t="n">
        <v>22</v>
      </c>
      <c r="D9994" s="1" t="s">
        <v>3850</v>
      </c>
      <c r="E9994" s="1" t="n">
        <v>33</v>
      </c>
      <c r="F9994" s="1" t="s">
        <v>93</v>
      </c>
      <c r="I9994" s="1" t="n">
        <v>5340</v>
      </c>
      <c r="J9994" s="1" t="n">
        <v>100002</v>
      </c>
      <c r="K9994" s="1" t="n">
        <v>3</v>
      </c>
      <c r="L9994" s="1" t="s">
        <v>3872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7" t="n">
        <v>46226</v>
      </c>
      <c r="C9995" s="1" t="n">
        <v>22</v>
      </c>
      <c r="D9995" s="1" t="s">
        <v>3850</v>
      </c>
      <c r="E9995" s="1" t="n">
        <v>33</v>
      </c>
      <c r="F9995" s="1" t="s">
        <v>93</v>
      </c>
      <c r="I9995" s="1" t="n">
        <v>5340</v>
      </c>
      <c r="J9995" s="1" t="n">
        <v>100003</v>
      </c>
      <c r="K9995" s="1" t="n">
        <v>4</v>
      </c>
      <c r="L9995" s="1" t="s">
        <v>3873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7" t="n">
        <v>46226</v>
      </c>
      <c r="C9996" s="1" t="n">
        <v>22</v>
      </c>
      <c r="D9996" s="1" t="s">
        <v>3850</v>
      </c>
      <c r="E9996" s="1" t="n">
        <v>33</v>
      </c>
      <c r="F9996" s="1" t="s">
        <v>93</v>
      </c>
      <c r="I9996" s="1" t="n">
        <v>5340</v>
      </c>
      <c r="J9996" s="1" t="n">
        <v>100004</v>
      </c>
      <c r="K9996" s="1" t="n">
        <v>5</v>
      </c>
      <c r="L9996" s="1" t="s">
        <v>3852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7" t="n">
        <v>46226</v>
      </c>
      <c r="C9997" s="1" t="n">
        <v>22</v>
      </c>
      <c r="D9997" s="1" t="s">
        <v>3850</v>
      </c>
      <c r="E9997" s="1" t="n">
        <v>33</v>
      </c>
      <c r="F9997" s="1" t="s">
        <v>93</v>
      </c>
      <c r="I9997" s="1" t="n">
        <v>5340</v>
      </c>
      <c r="J9997" s="1" t="n">
        <v>100520</v>
      </c>
      <c r="K9997" s="1" t="n">
        <v>507</v>
      </c>
      <c r="L9997" s="1" t="s">
        <v>3868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7" t="n">
        <v>46226</v>
      </c>
      <c r="C9998" s="1" t="n">
        <v>22</v>
      </c>
      <c r="D9998" s="1" t="s">
        <v>3850</v>
      </c>
      <c r="E9998" s="1" t="n">
        <v>33</v>
      </c>
      <c r="F9998" s="1" t="s">
        <v>93</v>
      </c>
      <c r="I9998" s="1" t="n">
        <v>5340</v>
      </c>
      <c r="J9998" s="1" t="n">
        <v>110455</v>
      </c>
      <c r="K9998" s="1" t="n">
        <v>53212</v>
      </c>
      <c r="L9998" s="1" t="s">
        <v>3870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7" t="n">
        <v>46226</v>
      </c>
      <c r="C9999" s="1" t="n">
        <v>22</v>
      </c>
      <c r="D9999" s="1" t="s">
        <v>3850</v>
      </c>
      <c r="E9999" s="1" t="n">
        <v>33</v>
      </c>
      <c r="F9999" s="1" t="s">
        <v>93</v>
      </c>
      <c r="I9999" s="1" t="n">
        <v>5342</v>
      </c>
      <c r="J9999" s="1" t="n">
        <v>100000</v>
      </c>
      <c r="K9999" s="1" t="n">
        <v>1</v>
      </c>
      <c r="L9999" s="1" t="s">
        <v>3851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7" t="n">
        <v>46226</v>
      </c>
      <c r="C10000" s="1" t="n">
        <v>22</v>
      </c>
      <c r="D10000" s="1" t="s">
        <v>3850</v>
      </c>
      <c r="E10000" s="1" t="n">
        <v>33</v>
      </c>
      <c r="F10000" s="1" t="s">
        <v>93</v>
      </c>
      <c r="I10000" s="1" t="n">
        <v>5342</v>
      </c>
      <c r="J10000" s="1" t="n">
        <v>100006</v>
      </c>
      <c r="K10000" s="1" t="n">
        <v>7</v>
      </c>
      <c r="L10000" s="1" t="s">
        <v>3853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7" t="n">
        <v>46226</v>
      </c>
      <c r="C10001" s="1" t="n">
        <v>22</v>
      </c>
      <c r="D10001" s="1" t="s">
        <v>3850</v>
      </c>
      <c r="E10001" s="1" t="n">
        <v>33</v>
      </c>
      <c r="F10001" s="1" t="s">
        <v>93</v>
      </c>
      <c r="I10001" s="1" t="n">
        <v>5342</v>
      </c>
      <c r="J10001" s="1" t="n">
        <v>100007</v>
      </c>
      <c r="K10001" s="1" t="n">
        <v>8</v>
      </c>
      <c r="L10001" s="1" t="s">
        <v>3854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7" t="n">
        <v>46226</v>
      </c>
      <c r="C10002" s="1" t="n">
        <v>22</v>
      </c>
      <c r="D10002" s="1" t="s">
        <v>3850</v>
      </c>
      <c r="E10002" s="1" t="n">
        <v>33</v>
      </c>
      <c r="F10002" s="1" t="s">
        <v>93</v>
      </c>
      <c r="I10002" s="1" t="n">
        <v>5342</v>
      </c>
      <c r="J10002" s="1" t="n">
        <v>100008</v>
      </c>
      <c r="K10002" s="1" t="n">
        <v>9</v>
      </c>
      <c r="L10002" s="1" t="s">
        <v>3855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7" t="n">
        <v>46226</v>
      </c>
      <c r="C10003" s="1" t="n">
        <v>22</v>
      </c>
      <c r="D10003" s="1" t="s">
        <v>3850</v>
      </c>
      <c r="E10003" s="1" t="n">
        <v>33</v>
      </c>
      <c r="F10003" s="1" t="s">
        <v>93</v>
      </c>
      <c r="I10003" s="1" t="n">
        <v>5342</v>
      </c>
      <c r="J10003" s="1" t="n">
        <v>100011</v>
      </c>
      <c r="K10003" s="1" t="n">
        <v>12</v>
      </c>
      <c r="L10003" s="1" t="s">
        <v>3856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7" t="n">
        <v>46226</v>
      </c>
      <c r="C10004" s="1" t="n">
        <v>22</v>
      </c>
      <c r="D10004" s="1" t="s">
        <v>3850</v>
      </c>
      <c r="E10004" s="1" t="n">
        <v>33</v>
      </c>
      <c r="F10004" s="1" t="s">
        <v>93</v>
      </c>
      <c r="I10004" s="1" t="n">
        <v>5342</v>
      </c>
      <c r="J10004" s="1" t="n">
        <v>100012</v>
      </c>
      <c r="K10004" s="1" t="n">
        <v>13</v>
      </c>
      <c r="L10004" s="1" t="s">
        <v>3857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7" t="n">
        <v>46226</v>
      </c>
      <c r="C10005" s="1" t="n">
        <v>22</v>
      </c>
      <c r="D10005" s="1" t="s">
        <v>3850</v>
      </c>
      <c r="E10005" s="1" t="n">
        <v>33</v>
      </c>
      <c r="F10005" s="1" t="s">
        <v>93</v>
      </c>
      <c r="I10005" s="1" t="n">
        <v>5342</v>
      </c>
      <c r="J10005" s="1" t="n">
        <v>100013</v>
      </c>
      <c r="K10005" s="1" t="n">
        <v>14</v>
      </c>
      <c r="L10005" s="1" t="s">
        <v>3858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7" t="n">
        <v>46226</v>
      </c>
      <c r="C10006" s="1" t="n">
        <v>22</v>
      </c>
      <c r="D10006" s="1" t="s">
        <v>3850</v>
      </c>
      <c r="E10006" s="1" t="n">
        <v>33</v>
      </c>
      <c r="F10006" s="1" t="s">
        <v>93</v>
      </c>
      <c r="I10006" s="1" t="n">
        <v>5342</v>
      </c>
      <c r="J10006" s="1" t="n">
        <v>100014</v>
      </c>
      <c r="K10006" s="1" t="n">
        <v>15</v>
      </c>
      <c r="L10006" s="1" t="s">
        <v>3859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7" t="n">
        <v>46226</v>
      </c>
      <c r="C10007" s="1" t="n">
        <v>22</v>
      </c>
      <c r="D10007" s="1" t="s">
        <v>3850</v>
      </c>
      <c r="E10007" s="1" t="n">
        <v>33</v>
      </c>
      <c r="F10007" s="1" t="s">
        <v>93</v>
      </c>
      <c r="I10007" s="1" t="n">
        <v>5342</v>
      </c>
      <c r="J10007" s="1" t="n">
        <v>100015</v>
      </c>
      <c r="K10007" s="1" t="n">
        <v>16</v>
      </c>
      <c r="L10007" s="1" t="s">
        <v>3860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7" t="n">
        <v>46226</v>
      </c>
      <c r="C10008" s="1" t="n">
        <v>22</v>
      </c>
      <c r="D10008" s="1" t="s">
        <v>3850</v>
      </c>
      <c r="E10008" s="1" t="n">
        <v>33</v>
      </c>
      <c r="F10008" s="1" t="s">
        <v>93</v>
      </c>
      <c r="I10008" s="1" t="n">
        <v>5342</v>
      </c>
      <c r="J10008" s="1" t="n">
        <v>100016</v>
      </c>
      <c r="K10008" s="1" t="n">
        <v>17</v>
      </c>
      <c r="L10008" s="1" t="s">
        <v>3861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7" t="n">
        <v>46226</v>
      </c>
      <c r="C10009" s="1" t="n">
        <v>22</v>
      </c>
      <c r="D10009" s="1" t="s">
        <v>3850</v>
      </c>
      <c r="E10009" s="1" t="n">
        <v>33</v>
      </c>
      <c r="F10009" s="1" t="s">
        <v>93</v>
      </c>
      <c r="I10009" s="1" t="n">
        <v>5342</v>
      </c>
      <c r="J10009" s="1" t="n">
        <v>100017</v>
      </c>
      <c r="K10009" s="1" t="n">
        <v>18</v>
      </c>
      <c r="L10009" s="1" t="s">
        <v>3862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7" t="n">
        <v>46226</v>
      </c>
      <c r="C10010" s="1" t="n">
        <v>22</v>
      </c>
      <c r="D10010" s="1" t="s">
        <v>3850</v>
      </c>
      <c r="E10010" s="1" t="n">
        <v>33</v>
      </c>
      <c r="F10010" s="1" t="s">
        <v>93</v>
      </c>
      <c r="I10010" s="1" t="n">
        <v>5342</v>
      </c>
      <c r="J10010" s="1" t="n">
        <v>100019</v>
      </c>
      <c r="K10010" s="1" t="n">
        <v>20</v>
      </c>
      <c r="L10010" s="1" t="s">
        <v>3863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7" t="n">
        <v>46226</v>
      </c>
      <c r="C10011" s="1" t="n">
        <v>22</v>
      </c>
      <c r="D10011" s="1" t="s">
        <v>3850</v>
      </c>
      <c r="E10011" s="1" t="n">
        <v>33</v>
      </c>
      <c r="F10011" s="1" t="s">
        <v>93</v>
      </c>
      <c r="I10011" s="1" t="n">
        <v>5342</v>
      </c>
      <c r="J10011" s="1" t="n">
        <v>100020</v>
      </c>
      <c r="K10011" s="1" t="n">
        <v>21</v>
      </c>
      <c r="L10011" s="1" t="s">
        <v>3864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7" t="n">
        <v>46226</v>
      </c>
      <c r="C10012" s="1" t="n">
        <v>22</v>
      </c>
      <c r="D10012" s="1" t="s">
        <v>3850</v>
      </c>
      <c r="E10012" s="1" t="n">
        <v>33</v>
      </c>
      <c r="F10012" s="1" t="s">
        <v>93</v>
      </c>
      <c r="I10012" s="1" t="n">
        <v>5342</v>
      </c>
      <c r="J10012" s="1" t="n">
        <v>100053</v>
      </c>
      <c r="K10012" s="1" t="n">
        <v>54</v>
      </c>
      <c r="L10012" s="1" t="s">
        <v>3866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7" t="n">
        <v>46226</v>
      </c>
      <c r="C10013" s="1" t="n">
        <v>22</v>
      </c>
      <c r="D10013" s="1" t="s">
        <v>3850</v>
      </c>
      <c r="E10013" s="1" t="n">
        <v>33</v>
      </c>
      <c r="F10013" s="1" t="s">
        <v>93</v>
      </c>
      <c r="I10013" s="1" t="n">
        <v>5342</v>
      </c>
      <c r="J10013" s="1" t="n">
        <v>100520</v>
      </c>
      <c r="K10013" s="1" t="n">
        <v>507</v>
      </c>
      <c r="L10013" s="1" t="s">
        <v>3868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7" t="n">
        <v>46226</v>
      </c>
      <c r="C10014" s="1" t="n">
        <v>22</v>
      </c>
      <c r="D10014" s="1" t="s">
        <v>3850</v>
      </c>
      <c r="E10014" s="1" t="n">
        <v>33</v>
      </c>
      <c r="F10014" s="1" t="s">
        <v>93</v>
      </c>
      <c r="I10014" s="1" t="n">
        <v>5342</v>
      </c>
      <c r="J10014" s="1" t="n">
        <v>100319</v>
      </c>
      <c r="K10014" s="1" t="n">
        <v>73453</v>
      </c>
      <c r="L10014" s="1" t="s">
        <v>3869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7" t="n">
        <v>46226</v>
      </c>
      <c r="C10015" s="1" t="n">
        <v>22</v>
      </c>
      <c r="D10015" s="1" t="s">
        <v>3850</v>
      </c>
      <c r="E10015" s="1" t="n">
        <v>33</v>
      </c>
      <c r="F10015" s="1" t="s">
        <v>93</v>
      </c>
      <c r="I10015" s="1" t="n">
        <v>5342</v>
      </c>
      <c r="J10015" s="1" t="n">
        <v>110455</v>
      </c>
      <c r="K10015" s="1" t="n">
        <v>53212</v>
      </c>
      <c r="L10015" s="1" t="s">
        <v>3870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7" t="n">
        <v>46226</v>
      </c>
      <c r="C10016" s="1" t="n">
        <v>39</v>
      </c>
      <c r="D10016" s="1" t="s">
        <v>3875</v>
      </c>
      <c r="E10016" s="1" t="n">
        <v>1608</v>
      </c>
      <c r="F10016" s="1" t="s">
        <v>75</v>
      </c>
      <c r="I10016" s="1" t="n">
        <v>1697798</v>
      </c>
      <c r="J10016" s="1" t="n">
        <v>81061</v>
      </c>
      <c r="K10016" s="1" t="n">
        <v>7898927809034</v>
      </c>
      <c r="L10016" s="1" t="s">
        <v>4571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7" t="n">
        <v>46226</v>
      </c>
      <c r="C10017" s="1" t="n">
        <v>100</v>
      </c>
      <c r="D10017" s="1" t="s">
        <v>3877</v>
      </c>
      <c r="E10017" s="1" t="n">
        <v>33</v>
      </c>
      <c r="F10017" s="1" t="s">
        <v>93</v>
      </c>
      <c r="I10017" s="1" t="n">
        <v>1440239</v>
      </c>
      <c r="J10017" s="1" t="n">
        <v>100000</v>
      </c>
      <c r="K10017" s="1" t="n">
        <v>1</v>
      </c>
      <c r="L10017" s="1" t="s">
        <v>3851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7" t="n">
        <v>46226</v>
      </c>
      <c r="C10018" s="1" t="n">
        <v>100</v>
      </c>
      <c r="D10018" s="1" t="s">
        <v>3877</v>
      </c>
      <c r="E10018" s="1" t="n">
        <v>33</v>
      </c>
      <c r="F10018" s="1" t="s">
        <v>93</v>
      </c>
      <c r="I10018" s="1" t="n">
        <v>1440239</v>
      </c>
      <c r="J10018" s="1" t="n">
        <v>100001</v>
      </c>
      <c r="K10018" s="1" t="n">
        <v>2</v>
      </c>
      <c r="L10018" s="1" t="s">
        <v>4138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7" t="n">
        <v>46226</v>
      </c>
      <c r="C10019" s="1" t="n">
        <v>100</v>
      </c>
      <c r="D10019" s="1" t="s">
        <v>3877</v>
      </c>
      <c r="E10019" s="1" t="n">
        <v>33</v>
      </c>
      <c r="F10019" s="1" t="s">
        <v>93</v>
      </c>
      <c r="I10019" s="1" t="n">
        <v>1440239</v>
      </c>
      <c r="J10019" s="1" t="n">
        <v>100002</v>
      </c>
      <c r="K10019" s="1" t="n">
        <v>3</v>
      </c>
      <c r="L10019" s="1" t="s">
        <v>3872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7" t="n">
        <v>46226</v>
      </c>
      <c r="C10020" s="1" t="n">
        <v>100</v>
      </c>
      <c r="D10020" s="1" t="s">
        <v>3877</v>
      </c>
      <c r="E10020" s="1" t="n">
        <v>33</v>
      </c>
      <c r="F10020" s="1" t="s">
        <v>93</v>
      </c>
      <c r="I10020" s="1" t="n">
        <v>1440239</v>
      </c>
      <c r="J10020" s="1" t="n">
        <v>100003</v>
      </c>
      <c r="K10020" s="1" t="n">
        <v>4</v>
      </c>
      <c r="L10020" s="1" t="s">
        <v>3873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7" t="n">
        <v>46226</v>
      </c>
      <c r="C10021" s="1" t="n">
        <v>100</v>
      </c>
      <c r="D10021" s="1" t="s">
        <v>3877</v>
      </c>
      <c r="E10021" s="1" t="n">
        <v>33</v>
      </c>
      <c r="F10021" s="1" t="s">
        <v>93</v>
      </c>
      <c r="I10021" s="1" t="n">
        <v>1440239</v>
      </c>
      <c r="J10021" s="1" t="n">
        <v>100004</v>
      </c>
      <c r="K10021" s="1" t="n">
        <v>5</v>
      </c>
      <c r="L10021" s="1" t="s">
        <v>3852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7" t="n">
        <v>46226</v>
      </c>
      <c r="C10022" s="1" t="n">
        <v>100</v>
      </c>
      <c r="D10022" s="1" t="s">
        <v>3877</v>
      </c>
      <c r="E10022" s="1" t="n">
        <v>33</v>
      </c>
      <c r="F10022" s="1" t="s">
        <v>93</v>
      </c>
      <c r="I10022" s="1" t="n">
        <v>1440239</v>
      </c>
      <c r="J10022" s="1" t="n">
        <v>100520</v>
      </c>
      <c r="K10022" s="1" t="n">
        <v>507</v>
      </c>
      <c r="L10022" s="1" t="s">
        <v>3868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7" t="n">
        <v>46226</v>
      </c>
      <c r="C10023" s="1" t="n">
        <v>100</v>
      </c>
      <c r="D10023" s="1" t="s">
        <v>3877</v>
      </c>
      <c r="E10023" s="1" t="n">
        <v>33</v>
      </c>
      <c r="F10023" s="1" t="s">
        <v>93</v>
      </c>
      <c r="I10023" s="1" t="n">
        <v>1440239</v>
      </c>
      <c r="J10023" s="1" t="n">
        <v>110455</v>
      </c>
      <c r="K10023" s="1" t="n">
        <v>53212</v>
      </c>
      <c r="L10023" s="1" t="s">
        <v>3870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7" t="n">
        <v>46226</v>
      </c>
      <c r="C10024" s="1" t="n">
        <v>100</v>
      </c>
      <c r="D10024" s="1" t="s">
        <v>3877</v>
      </c>
      <c r="E10024" s="1" t="n">
        <v>33</v>
      </c>
      <c r="F10024" s="1" t="s">
        <v>93</v>
      </c>
      <c r="I10024" s="1" t="n">
        <v>1440243</v>
      </c>
      <c r="J10024" s="1" t="n">
        <v>100000</v>
      </c>
      <c r="K10024" s="1" t="n">
        <v>1</v>
      </c>
      <c r="L10024" s="1" t="s">
        <v>3851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7" t="n">
        <v>46226</v>
      </c>
      <c r="C10025" s="1" t="n">
        <v>100</v>
      </c>
      <c r="D10025" s="1" t="s">
        <v>3877</v>
      </c>
      <c r="E10025" s="1" t="n">
        <v>33</v>
      </c>
      <c r="F10025" s="1" t="s">
        <v>93</v>
      </c>
      <c r="I10025" s="1" t="n">
        <v>1440243</v>
      </c>
      <c r="J10025" s="1" t="n">
        <v>100006</v>
      </c>
      <c r="K10025" s="1" t="n">
        <v>7</v>
      </c>
      <c r="L10025" s="1" t="s">
        <v>3853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7" t="n">
        <v>46226</v>
      </c>
      <c r="C10026" s="1" t="n">
        <v>100</v>
      </c>
      <c r="D10026" s="1" t="s">
        <v>3877</v>
      </c>
      <c r="E10026" s="1" t="n">
        <v>33</v>
      </c>
      <c r="F10026" s="1" t="s">
        <v>93</v>
      </c>
      <c r="I10026" s="1" t="n">
        <v>1440243</v>
      </c>
      <c r="J10026" s="1" t="n">
        <v>100007</v>
      </c>
      <c r="K10026" s="1" t="n">
        <v>8</v>
      </c>
      <c r="L10026" s="1" t="s">
        <v>3854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7" t="n">
        <v>46226</v>
      </c>
      <c r="C10027" s="1" t="n">
        <v>100</v>
      </c>
      <c r="D10027" s="1" t="s">
        <v>3877</v>
      </c>
      <c r="E10027" s="1" t="n">
        <v>33</v>
      </c>
      <c r="F10027" s="1" t="s">
        <v>93</v>
      </c>
      <c r="I10027" s="1" t="n">
        <v>1440243</v>
      </c>
      <c r="J10027" s="1" t="n">
        <v>100008</v>
      </c>
      <c r="K10027" s="1" t="n">
        <v>9</v>
      </c>
      <c r="L10027" s="1" t="s">
        <v>3855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7" t="n">
        <v>46226</v>
      </c>
      <c r="C10028" s="1" t="n">
        <v>100</v>
      </c>
      <c r="D10028" s="1" t="s">
        <v>3877</v>
      </c>
      <c r="E10028" s="1" t="n">
        <v>33</v>
      </c>
      <c r="F10028" s="1" t="s">
        <v>93</v>
      </c>
      <c r="I10028" s="1" t="n">
        <v>1440243</v>
      </c>
      <c r="J10028" s="1" t="n">
        <v>100011</v>
      </c>
      <c r="K10028" s="1" t="n">
        <v>12</v>
      </c>
      <c r="L10028" s="1" t="s">
        <v>3856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7" t="n">
        <v>46226</v>
      </c>
      <c r="C10029" s="1" t="n">
        <v>100</v>
      </c>
      <c r="D10029" s="1" t="s">
        <v>3877</v>
      </c>
      <c r="E10029" s="1" t="n">
        <v>33</v>
      </c>
      <c r="F10029" s="1" t="s">
        <v>93</v>
      </c>
      <c r="I10029" s="1" t="n">
        <v>1440243</v>
      </c>
      <c r="J10029" s="1" t="n">
        <v>100012</v>
      </c>
      <c r="K10029" s="1" t="n">
        <v>13</v>
      </c>
      <c r="L10029" s="1" t="s">
        <v>3857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7" t="n">
        <v>46226</v>
      </c>
      <c r="C10030" s="1" t="n">
        <v>100</v>
      </c>
      <c r="D10030" s="1" t="s">
        <v>3877</v>
      </c>
      <c r="E10030" s="1" t="n">
        <v>33</v>
      </c>
      <c r="F10030" s="1" t="s">
        <v>93</v>
      </c>
      <c r="I10030" s="1" t="n">
        <v>1440243</v>
      </c>
      <c r="J10030" s="1" t="n">
        <v>100013</v>
      </c>
      <c r="K10030" s="1" t="n">
        <v>14</v>
      </c>
      <c r="L10030" s="1" t="s">
        <v>3858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7" t="n">
        <v>46226</v>
      </c>
      <c r="C10031" s="1" t="n">
        <v>100</v>
      </c>
      <c r="D10031" s="1" t="s">
        <v>3877</v>
      </c>
      <c r="E10031" s="1" t="n">
        <v>33</v>
      </c>
      <c r="F10031" s="1" t="s">
        <v>93</v>
      </c>
      <c r="I10031" s="1" t="n">
        <v>1440243</v>
      </c>
      <c r="J10031" s="1" t="n">
        <v>100014</v>
      </c>
      <c r="K10031" s="1" t="n">
        <v>15</v>
      </c>
      <c r="L10031" s="1" t="s">
        <v>3859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7" t="n">
        <v>46226</v>
      </c>
      <c r="C10032" s="1" t="n">
        <v>100</v>
      </c>
      <c r="D10032" s="1" t="s">
        <v>3877</v>
      </c>
      <c r="E10032" s="1" t="n">
        <v>33</v>
      </c>
      <c r="F10032" s="1" t="s">
        <v>93</v>
      </c>
      <c r="I10032" s="1" t="n">
        <v>1440243</v>
      </c>
      <c r="J10032" s="1" t="n">
        <v>100015</v>
      </c>
      <c r="K10032" s="1" t="n">
        <v>16</v>
      </c>
      <c r="L10032" s="1" t="s">
        <v>3860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7" t="n">
        <v>46226</v>
      </c>
      <c r="C10033" s="1" t="n">
        <v>100</v>
      </c>
      <c r="D10033" s="1" t="s">
        <v>3877</v>
      </c>
      <c r="E10033" s="1" t="n">
        <v>33</v>
      </c>
      <c r="F10033" s="1" t="s">
        <v>93</v>
      </c>
      <c r="I10033" s="1" t="n">
        <v>1440243</v>
      </c>
      <c r="J10033" s="1" t="n">
        <v>100016</v>
      </c>
      <c r="K10033" s="1" t="n">
        <v>17</v>
      </c>
      <c r="L10033" s="1" t="s">
        <v>3861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7" t="n">
        <v>46226</v>
      </c>
      <c r="C10034" s="1" t="n">
        <v>100</v>
      </c>
      <c r="D10034" s="1" t="s">
        <v>3877</v>
      </c>
      <c r="E10034" s="1" t="n">
        <v>33</v>
      </c>
      <c r="F10034" s="1" t="s">
        <v>93</v>
      </c>
      <c r="I10034" s="1" t="n">
        <v>1440243</v>
      </c>
      <c r="J10034" s="1" t="n">
        <v>100017</v>
      </c>
      <c r="K10034" s="1" t="n">
        <v>18</v>
      </c>
      <c r="L10034" s="1" t="s">
        <v>3862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7" t="n">
        <v>46226</v>
      </c>
      <c r="C10035" s="1" t="n">
        <v>100</v>
      </c>
      <c r="D10035" s="1" t="s">
        <v>3877</v>
      </c>
      <c r="E10035" s="1" t="n">
        <v>33</v>
      </c>
      <c r="F10035" s="1" t="s">
        <v>93</v>
      </c>
      <c r="I10035" s="1" t="n">
        <v>1440243</v>
      </c>
      <c r="J10035" s="1" t="n">
        <v>100019</v>
      </c>
      <c r="K10035" s="1" t="n">
        <v>20</v>
      </c>
      <c r="L10035" s="1" t="s">
        <v>3863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7" t="n">
        <v>46226</v>
      </c>
      <c r="C10036" s="1" t="n">
        <v>100</v>
      </c>
      <c r="D10036" s="1" t="s">
        <v>3877</v>
      </c>
      <c r="E10036" s="1" t="n">
        <v>33</v>
      </c>
      <c r="F10036" s="1" t="s">
        <v>93</v>
      </c>
      <c r="I10036" s="1" t="n">
        <v>1440243</v>
      </c>
      <c r="J10036" s="1" t="n">
        <v>100020</v>
      </c>
      <c r="K10036" s="1" t="n">
        <v>21</v>
      </c>
      <c r="L10036" s="1" t="s">
        <v>3864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7" t="n">
        <v>46226</v>
      </c>
      <c r="C10037" s="1" t="n">
        <v>100</v>
      </c>
      <c r="D10037" s="1" t="s">
        <v>3877</v>
      </c>
      <c r="E10037" s="1" t="n">
        <v>33</v>
      </c>
      <c r="F10037" s="1" t="s">
        <v>93</v>
      </c>
      <c r="I10037" s="1" t="n">
        <v>1440243</v>
      </c>
      <c r="J10037" s="1" t="n">
        <v>100053</v>
      </c>
      <c r="K10037" s="1" t="n">
        <v>54</v>
      </c>
      <c r="L10037" s="1" t="s">
        <v>3866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7" t="n">
        <v>46226</v>
      </c>
      <c r="C10038" s="1" t="n">
        <v>100</v>
      </c>
      <c r="D10038" s="1" t="s">
        <v>3877</v>
      </c>
      <c r="E10038" s="1" t="n">
        <v>33</v>
      </c>
      <c r="F10038" s="1" t="s">
        <v>93</v>
      </c>
      <c r="I10038" s="1" t="n">
        <v>1440243</v>
      </c>
      <c r="J10038" s="1" t="n">
        <v>100520</v>
      </c>
      <c r="K10038" s="1" t="n">
        <v>507</v>
      </c>
      <c r="L10038" s="1" t="s">
        <v>3868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7" t="n">
        <v>46226</v>
      </c>
      <c r="C10039" s="1" t="n">
        <v>100</v>
      </c>
      <c r="D10039" s="1" t="s">
        <v>3877</v>
      </c>
      <c r="E10039" s="1" t="n">
        <v>33</v>
      </c>
      <c r="F10039" s="1" t="s">
        <v>93</v>
      </c>
      <c r="I10039" s="1" t="n">
        <v>1440243</v>
      </c>
      <c r="J10039" s="1" t="n">
        <v>100319</v>
      </c>
      <c r="K10039" s="1" t="n">
        <v>73453</v>
      </c>
      <c r="L10039" s="1" t="s">
        <v>3869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7" t="n">
        <v>46226</v>
      </c>
      <c r="C10040" s="1" t="n">
        <v>100</v>
      </c>
      <c r="D10040" s="1" t="s">
        <v>3877</v>
      </c>
      <c r="E10040" s="1" t="n">
        <v>33</v>
      </c>
      <c r="F10040" s="1" t="s">
        <v>93</v>
      </c>
      <c r="I10040" s="1" t="n">
        <v>1440243</v>
      </c>
      <c r="J10040" s="1" t="n">
        <v>110455</v>
      </c>
      <c r="K10040" s="1" t="n">
        <v>53212</v>
      </c>
      <c r="L10040" s="1" t="s">
        <v>3870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7" t="n">
        <v>46227</v>
      </c>
      <c r="C10041" s="1" t="n">
        <v>1</v>
      </c>
      <c r="D10041" s="1" t="s">
        <v>3781</v>
      </c>
      <c r="E10041" s="1" t="n">
        <v>10096</v>
      </c>
      <c r="F10041" s="1" t="s">
        <v>1716</v>
      </c>
      <c r="I10041" s="1" t="n">
        <v>75</v>
      </c>
      <c r="J10041" s="1" t="n">
        <v>61580</v>
      </c>
      <c r="K10041" s="1" t="n">
        <v>2258157</v>
      </c>
      <c r="L10041" s="1" t="s">
        <v>3816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7" t="n">
        <v>46227</v>
      </c>
      <c r="C10042" s="1" t="n">
        <v>1</v>
      </c>
      <c r="D10042" s="1" t="s">
        <v>3781</v>
      </c>
      <c r="E10042" s="1" t="n">
        <v>10096</v>
      </c>
      <c r="F10042" s="1" t="s">
        <v>1716</v>
      </c>
      <c r="I10042" s="1" t="n">
        <v>75</v>
      </c>
      <c r="J10042" s="1" t="n">
        <v>61597</v>
      </c>
      <c r="K10042" s="1" t="n">
        <v>2258188</v>
      </c>
      <c r="L10042" s="1" t="s">
        <v>3817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7" t="n">
        <v>46227</v>
      </c>
      <c r="C10043" s="1" t="n">
        <v>1</v>
      </c>
      <c r="D10043" s="1" t="s">
        <v>3781</v>
      </c>
      <c r="E10043" s="1" t="n">
        <v>10035</v>
      </c>
      <c r="F10043" s="1" t="s">
        <v>376</v>
      </c>
      <c r="I10043" s="1" t="n">
        <v>377</v>
      </c>
      <c r="J10043" s="1" t="n">
        <v>38652</v>
      </c>
      <c r="K10043" s="1" t="n">
        <v>7898994684220</v>
      </c>
      <c r="L10043" s="1" t="s">
        <v>4145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7" t="n">
        <v>46227</v>
      </c>
      <c r="C10044" s="1" t="n">
        <v>1</v>
      </c>
      <c r="D10044" s="1" t="s">
        <v>3781</v>
      </c>
      <c r="E10044" s="1" t="n">
        <v>10035</v>
      </c>
      <c r="F10044" s="1" t="s">
        <v>376</v>
      </c>
      <c r="I10044" s="1" t="n">
        <v>377</v>
      </c>
      <c r="J10044" s="1" t="n">
        <v>43726</v>
      </c>
      <c r="K10044" s="1" t="n">
        <v>2245461</v>
      </c>
      <c r="L10044" s="1" t="s">
        <v>5422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7" t="n">
        <v>46227</v>
      </c>
      <c r="C10045" s="1" t="n">
        <v>1</v>
      </c>
      <c r="D10045" s="1" t="s">
        <v>3781</v>
      </c>
      <c r="E10045" s="1" t="n">
        <v>1615</v>
      </c>
      <c r="F10045" s="1" t="s">
        <v>253</v>
      </c>
      <c r="I10045" s="1" t="n">
        <v>14945</v>
      </c>
      <c r="J10045" s="1" t="n">
        <v>100114</v>
      </c>
      <c r="K10045" s="1" t="n">
        <v>115</v>
      </c>
      <c r="L10045" s="1" t="s">
        <v>4154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7" t="n">
        <v>46227</v>
      </c>
      <c r="C10046" s="1" t="n">
        <v>1</v>
      </c>
      <c r="D10046" s="1" t="s">
        <v>3781</v>
      </c>
      <c r="E10046" s="1" t="n">
        <v>1615</v>
      </c>
      <c r="F10046" s="1" t="s">
        <v>253</v>
      </c>
      <c r="I10046" s="1" t="n">
        <v>14945</v>
      </c>
      <c r="J10046" s="1" t="n">
        <v>37771</v>
      </c>
      <c r="K10046" s="1" t="n">
        <v>774574</v>
      </c>
      <c r="L10046" s="1" t="s">
        <v>4155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7" t="n">
        <v>46227</v>
      </c>
      <c r="C10047" s="1" t="n">
        <v>6</v>
      </c>
      <c r="D10047" s="1" t="s">
        <v>3844</v>
      </c>
      <c r="E10047" s="1" t="n">
        <v>33</v>
      </c>
      <c r="F10047" s="1" t="s">
        <v>93</v>
      </c>
      <c r="I10047" s="1" t="n">
        <v>5343</v>
      </c>
      <c r="J10047" s="1" t="n">
        <v>100113</v>
      </c>
      <c r="K10047" s="1" t="n">
        <v>114</v>
      </c>
      <c r="L10047" s="1" t="s">
        <v>4104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7" t="n">
        <v>46227</v>
      </c>
      <c r="C10048" s="1" t="n">
        <v>6</v>
      </c>
      <c r="D10048" s="1" t="s">
        <v>3844</v>
      </c>
      <c r="E10048" s="1" t="n">
        <v>33</v>
      </c>
      <c r="F10048" s="1" t="s">
        <v>93</v>
      </c>
      <c r="I10048" s="1" t="n">
        <v>5343</v>
      </c>
      <c r="J10048" s="1" t="n">
        <v>100115</v>
      </c>
      <c r="K10048" s="1" t="n">
        <v>116</v>
      </c>
      <c r="L10048" s="1" t="s">
        <v>4105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7" t="n">
        <v>46227</v>
      </c>
      <c r="C10049" s="1" t="n">
        <v>6</v>
      </c>
      <c r="D10049" s="1" t="s">
        <v>3844</v>
      </c>
      <c r="E10049" s="1" t="n">
        <v>33</v>
      </c>
      <c r="F10049" s="1" t="s">
        <v>93</v>
      </c>
      <c r="I10049" s="1" t="n">
        <v>5343</v>
      </c>
      <c r="J10049" s="1" t="n">
        <v>100130</v>
      </c>
      <c r="K10049" s="1" t="n">
        <v>131</v>
      </c>
      <c r="L10049" s="1" t="s">
        <v>4106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7" t="n">
        <v>46227</v>
      </c>
      <c r="C10050" s="1" t="n">
        <v>6</v>
      </c>
      <c r="D10050" s="1" t="s">
        <v>3844</v>
      </c>
      <c r="E10050" s="1" t="n">
        <v>33</v>
      </c>
      <c r="F10050" s="1" t="s">
        <v>93</v>
      </c>
      <c r="I10050" s="1" t="n">
        <v>5343</v>
      </c>
      <c r="J10050" s="1" t="n">
        <v>100132</v>
      </c>
      <c r="K10050" s="1" t="n">
        <v>133</v>
      </c>
      <c r="L10050" s="1" t="s">
        <v>4107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7" t="n">
        <v>46227</v>
      </c>
      <c r="C10051" s="1" t="n">
        <v>6</v>
      </c>
      <c r="D10051" s="1" t="s">
        <v>3844</v>
      </c>
      <c r="E10051" s="1" t="n">
        <v>33</v>
      </c>
      <c r="F10051" s="1" t="s">
        <v>93</v>
      </c>
      <c r="I10051" s="1" t="n">
        <v>5343</v>
      </c>
      <c r="J10051" s="1" t="n">
        <v>100135</v>
      </c>
      <c r="K10051" s="1" t="n">
        <v>136</v>
      </c>
      <c r="L10051" s="1" t="s">
        <v>4108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7" t="n">
        <v>46227</v>
      </c>
      <c r="C10052" s="1" t="n">
        <v>6</v>
      </c>
      <c r="D10052" s="1" t="s">
        <v>3844</v>
      </c>
      <c r="E10052" s="1" t="n">
        <v>33</v>
      </c>
      <c r="F10052" s="1" t="s">
        <v>93</v>
      </c>
      <c r="I10052" s="1" t="n">
        <v>5343</v>
      </c>
      <c r="J10052" s="1" t="n">
        <v>100148</v>
      </c>
      <c r="K10052" s="1" t="n">
        <v>149</v>
      </c>
      <c r="L10052" s="1" t="s">
        <v>4109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7" t="n">
        <v>46227</v>
      </c>
      <c r="C10053" s="1" t="n">
        <v>6</v>
      </c>
      <c r="D10053" s="1" t="s">
        <v>3844</v>
      </c>
      <c r="E10053" s="1" t="n">
        <v>33</v>
      </c>
      <c r="F10053" s="1" t="s">
        <v>93</v>
      </c>
      <c r="I10053" s="1" t="n">
        <v>5343</v>
      </c>
      <c r="J10053" s="1" t="n">
        <v>100297</v>
      </c>
      <c r="K10053" s="1" t="n">
        <v>70293</v>
      </c>
      <c r="L10053" s="1" t="s">
        <v>4110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7" t="n">
        <v>46227</v>
      </c>
      <c r="C10054" s="1" t="n">
        <v>6</v>
      </c>
      <c r="D10054" s="1" t="s">
        <v>3844</v>
      </c>
      <c r="E10054" s="1" t="n">
        <v>33</v>
      </c>
      <c r="F10054" s="1" t="s">
        <v>93</v>
      </c>
      <c r="I10054" s="1" t="n">
        <v>5343</v>
      </c>
      <c r="J10054" s="1" t="n">
        <v>110142</v>
      </c>
      <c r="K10054" s="1" t="n">
        <v>16699</v>
      </c>
      <c r="L10054" s="1" t="s">
        <v>4111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7" t="n">
        <v>46227</v>
      </c>
      <c r="C10055" s="1" t="n">
        <v>6</v>
      </c>
      <c r="D10055" s="1" t="s">
        <v>3844</v>
      </c>
      <c r="E10055" s="1" t="n">
        <v>33</v>
      </c>
      <c r="F10055" s="1" t="s">
        <v>93</v>
      </c>
      <c r="I10055" s="1" t="n">
        <v>5343</v>
      </c>
      <c r="J10055" s="1" t="n">
        <v>110165</v>
      </c>
      <c r="K10055" s="1" t="n">
        <v>37441</v>
      </c>
      <c r="L10055" s="1" t="s">
        <v>4199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7" t="n">
        <v>46227</v>
      </c>
      <c r="C10056" s="1" t="n">
        <v>6</v>
      </c>
      <c r="D10056" s="1" t="s">
        <v>3844</v>
      </c>
      <c r="E10056" s="1" t="n">
        <v>33</v>
      </c>
      <c r="F10056" s="1" t="s">
        <v>93</v>
      </c>
      <c r="I10056" s="1" t="n">
        <v>5343</v>
      </c>
      <c r="J10056" s="1" t="n">
        <v>110489</v>
      </c>
      <c r="K10056" s="1" t="n">
        <v>54743</v>
      </c>
      <c r="L10056" s="1" t="s">
        <v>4114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7" t="n">
        <v>46227</v>
      </c>
      <c r="C10057" s="1" t="n">
        <v>6</v>
      </c>
      <c r="D10057" s="1" t="s">
        <v>3844</v>
      </c>
      <c r="E10057" s="1" t="n">
        <v>33</v>
      </c>
      <c r="F10057" s="1" t="s">
        <v>93</v>
      </c>
      <c r="I10057" s="1" t="n">
        <v>5343</v>
      </c>
      <c r="J10057" s="1" t="n">
        <v>74674</v>
      </c>
      <c r="K10057" s="1" t="n">
        <v>741</v>
      </c>
      <c r="L10057" s="1" t="s">
        <v>4707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7" t="n">
        <v>46227</v>
      </c>
      <c r="C10058" s="1" t="n">
        <v>6</v>
      </c>
      <c r="D10058" s="1" t="s">
        <v>3844</v>
      </c>
      <c r="E10058" s="1" t="n">
        <v>33</v>
      </c>
      <c r="F10058" s="1" t="s">
        <v>93</v>
      </c>
      <c r="I10058" s="1" t="n">
        <v>5343</v>
      </c>
      <c r="J10058" s="1" t="n">
        <v>80078</v>
      </c>
      <c r="K10058" s="1" t="n">
        <v>710</v>
      </c>
      <c r="L10058" s="1" t="s">
        <v>4115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7" t="n">
        <v>46227</v>
      </c>
      <c r="C10059" s="1" t="n">
        <v>6</v>
      </c>
      <c r="D10059" s="1" t="s">
        <v>3844</v>
      </c>
      <c r="E10059" s="1" t="n">
        <v>33</v>
      </c>
      <c r="F10059" s="1" t="s">
        <v>93</v>
      </c>
      <c r="I10059" s="1" t="n">
        <v>5343</v>
      </c>
      <c r="J10059" s="1" t="n">
        <v>80156</v>
      </c>
      <c r="K10059" s="1" t="n">
        <v>727</v>
      </c>
      <c r="L10059" s="1" t="s">
        <v>6753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7" t="n">
        <v>46227</v>
      </c>
      <c r="C10060" s="1" t="n">
        <v>6</v>
      </c>
      <c r="D10060" s="1" t="s">
        <v>3844</v>
      </c>
      <c r="E10060" s="1" t="n">
        <v>33</v>
      </c>
      <c r="F10060" s="1" t="s">
        <v>93</v>
      </c>
      <c r="I10060" s="1" t="n">
        <v>5343</v>
      </c>
      <c r="J10060" s="1" t="n">
        <v>81699</v>
      </c>
      <c r="K10060" s="1" t="n">
        <v>1311</v>
      </c>
      <c r="L10060" s="1" t="s">
        <v>6650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7" t="n">
        <v>46227</v>
      </c>
      <c r="C10061" s="1" t="n">
        <v>6</v>
      </c>
      <c r="D10061" s="1" t="s">
        <v>3844</v>
      </c>
      <c r="E10061" s="1" t="n">
        <v>33</v>
      </c>
      <c r="F10061" s="1" t="s">
        <v>93</v>
      </c>
      <c r="I10061" s="1" t="n">
        <v>5344</v>
      </c>
      <c r="J10061" s="1" t="n">
        <v>100062</v>
      </c>
      <c r="K10061" s="1" t="n">
        <v>63</v>
      </c>
      <c r="L10061" s="1" t="s">
        <v>4117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7" t="n">
        <v>46227</v>
      </c>
      <c r="C10062" s="1" t="n">
        <v>6</v>
      </c>
      <c r="D10062" s="1" t="s">
        <v>3844</v>
      </c>
      <c r="E10062" s="1" t="n">
        <v>33</v>
      </c>
      <c r="F10062" s="1" t="s">
        <v>93</v>
      </c>
      <c r="I10062" s="1" t="n">
        <v>5344</v>
      </c>
      <c r="J10062" s="1" t="n">
        <v>100104</v>
      </c>
      <c r="K10062" s="1" t="n">
        <v>105</v>
      </c>
      <c r="L10062" s="1" t="s">
        <v>4195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7" t="n">
        <v>46227</v>
      </c>
      <c r="C10063" s="1" t="n">
        <v>6</v>
      </c>
      <c r="D10063" s="1" t="s">
        <v>3844</v>
      </c>
      <c r="E10063" s="1" t="n">
        <v>33</v>
      </c>
      <c r="F10063" s="1" t="s">
        <v>93</v>
      </c>
      <c r="I10063" s="1" t="n">
        <v>5344</v>
      </c>
      <c r="J10063" s="1" t="n">
        <v>100105</v>
      </c>
      <c r="K10063" s="1" t="n">
        <v>106</v>
      </c>
      <c r="L10063" s="1" t="s">
        <v>4118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7" t="n">
        <v>46227</v>
      </c>
      <c r="C10064" s="1" t="n">
        <v>6</v>
      </c>
      <c r="D10064" s="1" t="s">
        <v>3844</v>
      </c>
      <c r="E10064" s="1" t="n">
        <v>33</v>
      </c>
      <c r="F10064" s="1" t="s">
        <v>93</v>
      </c>
      <c r="I10064" s="1" t="n">
        <v>5344</v>
      </c>
      <c r="J10064" s="1" t="n">
        <v>100107</v>
      </c>
      <c r="K10064" s="1" t="n">
        <v>108</v>
      </c>
      <c r="L10064" s="1" t="s">
        <v>4119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7" t="n">
        <v>46227</v>
      </c>
      <c r="C10065" s="1" t="n">
        <v>6</v>
      </c>
      <c r="D10065" s="1" t="s">
        <v>3844</v>
      </c>
      <c r="E10065" s="1" t="n">
        <v>33</v>
      </c>
      <c r="F10065" s="1" t="s">
        <v>93</v>
      </c>
      <c r="I10065" s="1" t="n">
        <v>5344</v>
      </c>
      <c r="J10065" s="1" t="n">
        <v>100109</v>
      </c>
      <c r="K10065" s="1" t="n">
        <v>110</v>
      </c>
      <c r="L10065" s="1" t="s">
        <v>4120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7" t="n">
        <v>46227</v>
      </c>
      <c r="C10066" s="1" t="n">
        <v>6</v>
      </c>
      <c r="D10066" s="1" t="s">
        <v>3844</v>
      </c>
      <c r="E10066" s="1" t="n">
        <v>33</v>
      </c>
      <c r="F10066" s="1" t="s">
        <v>93</v>
      </c>
      <c r="I10066" s="1" t="n">
        <v>5344</v>
      </c>
      <c r="J10066" s="1" t="n">
        <v>100110</v>
      </c>
      <c r="K10066" s="1" t="n">
        <v>111</v>
      </c>
      <c r="L10066" s="1" t="s">
        <v>4121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7" t="n">
        <v>46227</v>
      </c>
      <c r="C10067" s="1" t="n">
        <v>6</v>
      </c>
      <c r="D10067" s="1" t="s">
        <v>3844</v>
      </c>
      <c r="E10067" s="1" t="n">
        <v>33</v>
      </c>
      <c r="F10067" s="1" t="s">
        <v>93</v>
      </c>
      <c r="I10067" s="1" t="n">
        <v>5344</v>
      </c>
      <c r="J10067" s="1" t="n">
        <v>100112</v>
      </c>
      <c r="K10067" s="1" t="n">
        <v>113</v>
      </c>
      <c r="L10067" s="1" t="s">
        <v>4122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7" t="n">
        <v>46227</v>
      </c>
      <c r="C10068" s="1" t="n">
        <v>6</v>
      </c>
      <c r="D10068" s="1" t="s">
        <v>3844</v>
      </c>
      <c r="E10068" s="1" t="n">
        <v>33</v>
      </c>
      <c r="F10068" s="1" t="s">
        <v>93</v>
      </c>
      <c r="I10068" s="1" t="n">
        <v>5344</v>
      </c>
      <c r="J10068" s="1" t="n">
        <v>100116</v>
      </c>
      <c r="K10068" s="1" t="n">
        <v>117</v>
      </c>
      <c r="L10068" s="1" t="s">
        <v>4123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7" t="n">
        <v>46227</v>
      </c>
      <c r="C10069" s="1" t="n">
        <v>6</v>
      </c>
      <c r="D10069" s="1" t="s">
        <v>3844</v>
      </c>
      <c r="E10069" s="1" t="n">
        <v>33</v>
      </c>
      <c r="F10069" s="1" t="s">
        <v>93</v>
      </c>
      <c r="I10069" s="1" t="n">
        <v>5344</v>
      </c>
      <c r="J10069" s="1" t="n">
        <v>100118</v>
      </c>
      <c r="K10069" s="1" t="n">
        <v>119</v>
      </c>
      <c r="L10069" s="1" t="s">
        <v>4124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7" t="n">
        <v>46227</v>
      </c>
      <c r="C10070" s="1" t="n">
        <v>6</v>
      </c>
      <c r="D10070" s="1" t="s">
        <v>3844</v>
      </c>
      <c r="E10070" s="1" t="n">
        <v>33</v>
      </c>
      <c r="F10070" s="1" t="s">
        <v>93</v>
      </c>
      <c r="I10070" s="1" t="n">
        <v>5344</v>
      </c>
      <c r="J10070" s="1" t="n">
        <v>100121</v>
      </c>
      <c r="K10070" s="1" t="n">
        <v>122</v>
      </c>
      <c r="L10070" s="1" t="s">
        <v>4196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7" t="n">
        <v>46227</v>
      </c>
      <c r="C10071" s="1" t="n">
        <v>6</v>
      </c>
      <c r="D10071" s="1" t="s">
        <v>3844</v>
      </c>
      <c r="E10071" s="1" t="n">
        <v>33</v>
      </c>
      <c r="F10071" s="1" t="s">
        <v>93</v>
      </c>
      <c r="I10071" s="1" t="n">
        <v>5344</v>
      </c>
      <c r="J10071" s="1" t="n">
        <v>100122</v>
      </c>
      <c r="K10071" s="1" t="n">
        <v>123</v>
      </c>
      <c r="L10071" s="1" t="s">
        <v>4125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7" t="n">
        <v>46227</v>
      </c>
      <c r="C10072" s="1" t="n">
        <v>6</v>
      </c>
      <c r="D10072" s="1" t="s">
        <v>3844</v>
      </c>
      <c r="E10072" s="1" t="n">
        <v>33</v>
      </c>
      <c r="F10072" s="1" t="s">
        <v>93</v>
      </c>
      <c r="I10072" s="1" t="n">
        <v>5344</v>
      </c>
      <c r="J10072" s="1" t="n">
        <v>100123</v>
      </c>
      <c r="K10072" s="1" t="n">
        <v>124</v>
      </c>
      <c r="L10072" s="1" t="s">
        <v>4126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7" t="n">
        <v>46227</v>
      </c>
      <c r="C10073" s="1" t="n">
        <v>6</v>
      </c>
      <c r="D10073" s="1" t="s">
        <v>3844</v>
      </c>
      <c r="E10073" s="1" t="n">
        <v>33</v>
      </c>
      <c r="F10073" s="1" t="s">
        <v>93</v>
      </c>
      <c r="I10073" s="1" t="n">
        <v>5344</v>
      </c>
      <c r="J10073" s="1" t="n">
        <v>100124</v>
      </c>
      <c r="K10073" s="1" t="n">
        <v>125</v>
      </c>
      <c r="L10073" s="1" t="s">
        <v>4127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7" t="n">
        <v>46227</v>
      </c>
      <c r="C10074" s="1" t="n">
        <v>6</v>
      </c>
      <c r="D10074" s="1" t="s">
        <v>3844</v>
      </c>
      <c r="E10074" s="1" t="n">
        <v>33</v>
      </c>
      <c r="F10074" s="1" t="s">
        <v>93</v>
      </c>
      <c r="I10074" s="1" t="n">
        <v>5344</v>
      </c>
      <c r="J10074" s="1" t="n">
        <v>100125</v>
      </c>
      <c r="K10074" s="1" t="n">
        <v>126</v>
      </c>
      <c r="L10074" s="1" t="s">
        <v>4197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7" t="n">
        <v>46227</v>
      </c>
      <c r="C10075" s="1" t="n">
        <v>6</v>
      </c>
      <c r="D10075" s="1" t="s">
        <v>3844</v>
      </c>
      <c r="E10075" s="1" t="n">
        <v>33</v>
      </c>
      <c r="F10075" s="1" t="s">
        <v>93</v>
      </c>
      <c r="I10075" s="1" t="n">
        <v>5344</v>
      </c>
      <c r="J10075" s="1" t="n">
        <v>100129</v>
      </c>
      <c r="K10075" s="1" t="n">
        <v>130</v>
      </c>
      <c r="L10075" s="1" t="s">
        <v>4128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7" t="n">
        <v>46227</v>
      </c>
      <c r="C10076" s="1" t="n">
        <v>6</v>
      </c>
      <c r="D10076" s="1" t="s">
        <v>3844</v>
      </c>
      <c r="E10076" s="1" t="n">
        <v>33</v>
      </c>
      <c r="F10076" s="1" t="s">
        <v>93</v>
      </c>
      <c r="I10076" s="1" t="n">
        <v>5344</v>
      </c>
      <c r="J10076" s="1" t="n">
        <v>100131</v>
      </c>
      <c r="K10076" s="1" t="n">
        <v>132</v>
      </c>
      <c r="L10076" s="1" t="s">
        <v>4540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7" t="n">
        <v>46227</v>
      </c>
      <c r="C10077" s="1" t="n">
        <v>6</v>
      </c>
      <c r="D10077" s="1" t="s">
        <v>3844</v>
      </c>
      <c r="E10077" s="1" t="n">
        <v>33</v>
      </c>
      <c r="F10077" s="1" t="s">
        <v>93</v>
      </c>
      <c r="I10077" s="1" t="n">
        <v>5344</v>
      </c>
      <c r="J10077" s="1" t="n">
        <v>100133</v>
      </c>
      <c r="K10077" s="1" t="n">
        <v>134</v>
      </c>
      <c r="L10077" s="1" t="s">
        <v>4129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7" t="n">
        <v>46227</v>
      </c>
      <c r="C10078" s="1" t="n">
        <v>11</v>
      </c>
      <c r="D10078" s="1" t="s">
        <v>3845</v>
      </c>
      <c r="E10078" s="1" t="n">
        <v>10018</v>
      </c>
      <c r="F10078" s="1" t="s">
        <v>368</v>
      </c>
      <c r="I10078" s="1" t="n">
        <v>343</v>
      </c>
      <c r="J10078" s="1" t="n">
        <v>100933</v>
      </c>
      <c r="K10078" s="1" t="n">
        <v>7896982100059</v>
      </c>
      <c r="L10078" s="1" t="s">
        <v>3880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7" t="n">
        <v>46227</v>
      </c>
      <c r="C10079" s="1" t="n">
        <v>11</v>
      </c>
      <c r="D10079" s="1" t="s">
        <v>3845</v>
      </c>
      <c r="E10079" s="1" t="n">
        <v>10018</v>
      </c>
      <c r="F10079" s="1" t="s">
        <v>368</v>
      </c>
      <c r="I10079" s="1" t="n">
        <v>343</v>
      </c>
      <c r="J10079" s="1" t="n">
        <v>81830</v>
      </c>
      <c r="K10079" s="1" t="n">
        <v>818315</v>
      </c>
      <c r="L10079" s="1" t="s">
        <v>7217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7" t="n">
        <v>46227</v>
      </c>
      <c r="C10080" s="1" t="n">
        <v>11</v>
      </c>
      <c r="D10080" s="1" t="s">
        <v>3845</v>
      </c>
      <c r="E10080" s="1" t="n">
        <v>1749</v>
      </c>
      <c r="F10080" s="1" t="s">
        <v>800</v>
      </c>
      <c r="I10080" s="1" t="n">
        <v>2785</v>
      </c>
      <c r="J10080" s="1" t="n">
        <v>101257</v>
      </c>
      <c r="K10080" s="1" t="n">
        <v>7897312400504</v>
      </c>
      <c r="L10080" s="1" t="s">
        <v>5160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7" t="n">
        <v>46227</v>
      </c>
      <c r="C10081" s="1" t="n">
        <v>11</v>
      </c>
      <c r="D10081" s="1" t="s">
        <v>3845</v>
      </c>
      <c r="E10081" s="1" t="n">
        <v>1749</v>
      </c>
      <c r="F10081" s="1" t="s">
        <v>800</v>
      </c>
      <c r="I10081" s="1" t="n">
        <v>2785</v>
      </c>
      <c r="J10081" s="1" t="n">
        <v>102300</v>
      </c>
      <c r="K10081" s="1" t="n">
        <v>7898062920014</v>
      </c>
      <c r="L10081" s="1" t="s">
        <v>5185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7" t="n">
        <v>46227</v>
      </c>
      <c r="C10082" s="1" t="n">
        <v>11</v>
      </c>
      <c r="D10082" s="1" t="s">
        <v>3845</v>
      </c>
      <c r="E10082" s="1" t="n">
        <v>1749</v>
      </c>
      <c r="F10082" s="1" t="s">
        <v>800</v>
      </c>
      <c r="I10082" s="1" t="n">
        <v>2785</v>
      </c>
      <c r="J10082" s="1" t="n">
        <v>104678</v>
      </c>
      <c r="K10082" s="1" t="n">
        <v>7898247780075</v>
      </c>
      <c r="L10082" s="1" t="s">
        <v>4205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7" t="n">
        <v>46227</v>
      </c>
      <c r="C10083" s="1" t="n">
        <v>11</v>
      </c>
      <c r="D10083" s="1" t="s">
        <v>3845</v>
      </c>
      <c r="E10083" s="1" t="n">
        <v>1749</v>
      </c>
      <c r="F10083" s="1" t="s">
        <v>800</v>
      </c>
      <c r="I10083" s="1" t="n">
        <v>2785</v>
      </c>
      <c r="J10083" s="1" t="n">
        <v>29846</v>
      </c>
      <c r="K10083" s="1" t="n">
        <v>7891097102059</v>
      </c>
      <c r="L10083" s="1" t="s">
        <v>4363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7" t="n">
        <v>46227</v>
      </c>
      <c r="C10084" s="1" t="n">
        <v>11</v>
      </c>
      <c r="D10084" s="1" t="s">
        <v>3845</v>
      </c>
      <c r="E10084" s="1" t="n">
        <v>1749</v>
      </c>
      <c r="F10084" s="1" t="s">
        <v>800</v>
      </c>
      <c r="I10084" s="1" t="n">
        <v>2785</v>
      </c>
      <c r="J10084" s="1" t="n">
        <v>36671</v>
      </c>
      <c r="K10084" s="1" t="n">
        <v>7898255491239</v>
      </c>
      <c r="L10084" s="1" t="s">
        <v>6105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7" t="n">
        <v>46227</v>
      </c>
      <c r="C10085" s="1" t="n">
        <v>11</v>
      </c>
      <c r="D10085" s="1" t="s">
        <v>3845</v>
      </c>
      <c r="E10085" s="1" t="n">
        <v>1749</v>
      </c>
      <c r="F10085" s="1" t="s">
        <v>800</v>
      </c>
      <c r="I10085" s="1" t="n">
        <v>2785</v>
      </c>
      <c r="J10085" s="1" t="n">
        <v>79295</v>
      </c>
      <c r="K10085" s="1" t="n">
        <v>7898962669693</v>
      </c>
      <c r="L10085" s="1" t="s">
        <v>7218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7" t="n">
        <v>46227</v>
      </c>
      <c r="C10086" s="1" t="n">
        <v>11</v>
      </c>
      <c r="D10086" s="1" t="s">
        <v>3845</v>
      </c>
      <c r="E10086" s="1" t="n">
        <v>1749</v>
      </c>
      <c r="F10086" s="1" t="s">
        <v>800</v>
      </c>
      <c r="I10086" s="1" t="n">
        <v>2785</v>
      </c>
      <c r="J10086" s="1" t="n">
        <v>80521</v>
      </c>
      <c r="K10086" s="1" t="n">
        <v>7898962669709</v>
      </c>
      <c r="L10086" s="1" t="s">
        <v>7219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7" t="n">
        <v>46227</v>
      </c>
      <c r="C10087" s="1" t="n">
        <v>11</v>
      </c>
      <c r="D10087" s="1" t="s">
        <v>3845</v>
      </c>
      <c r="E10087" s="1" t="n">
        <v>10099</v>
      </c>
      <c r="F10087" s="1" t="s">
        <v>2522</v>
      </c>
      <c r="I10087" s="1" t="n">
        <v>19144</v>
      </c>
      <c r="J10087" s="1" t="n">
        <v>81832</v>
      </c>
      <c r="K10087" s="1" t="n">
        <v>7898752403742</v>
      </c>
      <c r="L10087" s="1" t="s">
        <v>7220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7" t="n">
        <v>46227</v>
      </c>
      <c r="C10088" s="1" t="n">
        <v>11</v>
      </c>
      <c r="D10088" s="1" t="s">
        <v>3845</v>
      </c>
      <c r="E10088" s="1" t="n">
        <v>10099</v>
      </c>
      <c r="F10088" s="1" t="s">
        <v>2522</v>
      </c>
      <c r="I10088" s="1" t="n">
        <v>19144</v>
      </c>
      <c r="J10088" s="1" t="n">
        <v>81833</v>
      </c>
      <c r="K10088" s="1" t="n">
        <v>7898363312587</v>
      </c>
      <c r="L10088" s="1" t="s">
        <v>7221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7" t="n">
        <v>46227</v>
      </c>
      <c r="C10089" s="1" t="n">
        <v>11</v>
      </c>
      <c r="D10089" s="1" t="s">
        <v>3845</v>
      </c>
      <c r="E10089" s="1" t="n">
        <v>10099</v>
      </c>
      <c r="F10089" s="1" t="s">
        <v>2522</v>
      </c>
      <c r="I10089" s="1" t="n">
        <v>19144</v>
      </c>
      <c r="J10089" s="1" t="n">
        <v>81834</v>
      </c>
      <c r="K10089" s="1" t="n">
        <v>7898363311955</v>
      </c>
      <c r="L10089" s="1" t="s">
        <v>7222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7" t="n">
        <v>46227</v>
      </c>
      <c r="C10090" s="1" t="n">
        <v>11</v>
      </c>
      <c r="D10090" s="1" t="s">
        <v>3845</v>
      </c>
      <c r="E10090" s="1" t="n">
        <v>1921</v>
      </c>
      <c r="F10090" s="1" t="s">
        <v>276</v>
      </c>
      <c r="I10090" s="1" t="n">
        <v>21118</v>
      </c>
      <c r="J10090" s="1" t="n">
        <v>44581</v>
      </c>
      <c r="K10090" s="1" t="n">
        <v>144827</v>
      </c>
      <c r="L10090" s="1" t="s">
        <v>7223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7" t="n">
        <v>46227</v>
      </c>
      <c r="C10091" s="1" t="n">
        <v>11</v>
      </c>
      <c r="D10091" s="1" t="s">
        <v>3845</v>
      </c>
      <c r="E10091" s="1" t="n">
        <v>1921</v>
      </c>
      <c r="F10091" s="1" t="s">
        <v>276</v>
      </c>
      <c r="I10091" s="1" t="n">
        <v>21118</v>
      </c>
      <c r="J10091" s="1" t="n">
        <v>45435</v>
      </c>
      <c r="K10091" s="1" t="n">
        <v>7908031500694</v>
      </c>
      <c r="L10091" s="1" t="s">
        <v>4889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7" t="n">
        <v>46227</v>
      </c>
      <c r="C10092" s="1" t="n">
        <v>11</v>
      </c>
      <c r="D10092" s="1" t="s">
        <v>3845</v>
      </c>
      <c r="E10092" s="1" t="n">
        <v>1921</v>
      </c>
      <c r="F10092" s="1" t="s">
        <v>276</v>
      </c>
      <c r="I10092" s="1" t="n">
        <v>21118</v>
      </c>
      <c r="J10092" s="1" t="n">
        <v>45512</v>
      </c>
      <c r="K10092" s="1" t="n">
        <v>7899085120023</v>
      </c>
      <c r="L10092" s="1" t="s">
        <v>4890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7" t="n">
        <v>46227</v>
      </c>
      <c r="C10093" s="1" t="n">
        <v>11</v>
      </c>
      <c r="D10093" s="1" t="s">
        <v>3845</v>
      </c>
      <c r="E10093" s="1" t="n">
        <v>1921</v>
      </c>
      <c r="F10093" s="1" t="s">
        <v>276</v>
      </c>
      <c r="I10093" s="1" t="n">
        <v>21118</v>
      </c>
      <c r="J10093" s="1" t="n">
        <v>45677</v>
      </c>
      <c r="K10093" s="1" t="n">
        <v>7899085120627</v>
      </c>
      <c r="L10093" s="1" t="s">
        <v>4891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7" t="n">
        <v>46227</v>
      </c>
      <c r="C10094" s="1" t="n">
        <v>11</v>
      </c>
      <c r="D10094" s="1" t="s">
        <v>3845</v>
      </c>
      <c r="E10094" s="1" t="n">
        <v>1921</v>
      </c>
      <c r="F10094" s="1" t="s">
        <v>276</v>
      </c>
      <c r="I10094" s="1" t="n">
        <v>21118</v>
      </c>
      <c r="J10094" s="1" t="n">
        <v>45856</v>
      </c>
      <c r="K10094" s="1" t="n">
        <v>7899085120443</v>
      </c>
      <c r="L10094" s="1" t="s">
        <v>4892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7" t="n">
        <v>46227</v>
      </c>
      <c r="C10095" s="1" t="n">
        <v>11</v>
      </c>
      <c r="D10095" s="1" t="s">
        <v>3845</v>
      </c>
      <c r="E10095" s="1" t="n">
        <v>1921</v>
      </c>
      <c r="F10095" s="1" t="s">
        <v>276</v>
      </c>
      <c r="I10095" s="1" t="n">
        <v>21118</v>
      </c>
      <c r="J10095" s="1" t="n">
        <v>46078</v>
      </c>
      <c r="K10095" s="1" t="n">
        <v>7899085120016</v>
      </c>
      <c r="L10095" s="1" t="s">
        <v>4894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7" t="n">
        <v>46227</v>
      </c>
      <c r="C10096" s="1" t="n">
        <v>11</v>
      </c>
      <c r="D10096" s="1" t="s">
        <v>3845</v>
      </c>
      <c r="E10096" s="1" t="n">
        <v>1921</v>
      </c>
      <c r="F10096" s="1" t="s">
        <v>276</v>
      </c>
      <c r="I10096" s="1" t="n">
        <v>21118</v>
      </c>
      <c r="J10096" s="1" t="n">
        <v>46080</v>
      </c>
      <c r="K10096" s="1" t="n">
        <v>7899085120603</v>
      </c>
      <c r="L10096" s="1" t="s">
        <v>4895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7" t="n">
        <v>46227</v>
      </c>
      <c r="C10097" s="1" t="n">
        <v>11</v>
      </c>
      <c r="D10097" s="1" t="s">
        <v>3845</v>
      </c>
      <c r="E10097" s="1" t="n">
        <v>1921</v>
      </c>
      <c r="F10097" s="1" t="s">
        <v>276</v>
      </c>
      <c r="I10097" s="1" t="n">
        <v>21118</v>
      </c>
      <c r="J10097" s="1" t="n">
        <v>46087</v>
      </c>
      <c r="K10097" s="1" t="n">
        <v>7899085120559</v>
      </c>
      <c r="L10097" s="1" t="s">
        <v>4896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7" t="n">
        <v>46227</v>
      </c>
      <c r="C10098" s="1" t="n">
        <v>11</v>
      </c>
      <c r="D10098" s="1" t="s">
        <v>3845</v>
      </c>
      <c r="E10098" s="1" t="n">
        <v>1921</v>
      </c>
      <c r="F10098" s="1" t="s">
        <v>276</v>
      </c>
      <c r="I10098" s="1" t="n">
        <v>21118</v>
      </c>
      <c r="J10098" s="1" t="n">
        <v>46088</v>
      </c>
      <c r="K10098" s="1" t="n">
        <v>7899085120269</v>
      </c>
      <c r="L10098" s="1" t="s">
        <v>4897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7" t="n">
        <v>46227</v>
      </c>
      <c r="C10099" s="1" t="n">
        <v>11</v>
      </c>
      <c r="D10099" s="1" t="s">
        <v>3845</v>
      </c>
      <c r="E10099" s="1" t="n">
        <v>1921</v>
      </c>
      <c r="F10099" s="1" t="s">
        <v>276</v>
      </c>
      <c r="I10099" s="1" t="n">
        <v>21118</v>
      </c>
      <c r="J10099" s="1" t="n">
        <v>46089</v>
      </c>
      <c r="K10099" s="1" t="n">
        <v>7899085120542</v>
      </c>
      <c r="L10099" s="1" t="s">
        <v>4898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7" t="n">
        <v>46227</v>
      </c>
      <c r="C10100" s="1" t="n">
        <v>11</v>
      </c>
      <c r="D10100" s="1" t="s">
        <v>3845</v>
      </c>
      <c r="E10100" s="1" t="n">
        <v>1921</v>
      </c>
      <c r="F10100" s="1" t="s">
        <v>276</v>
      </c>
      <c r="I10100" s="1" t="n">
        <v>21118</v>
      </c>
      <c r="J10100" s="1" t="n">
        <v>46091</v>
      </c>
      <c r="K10100" s="1" t="n">
        <v>7899085120191</v>
      </c>
      <c r="L10100" s="1" t="s">
        <v>4899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7" t="n">
        <v>46227</v>
      </c>
      <c r="C10101" s="1" t="n">
        <v>11</v>
      </c>
      <c r="D10101" s="1" t="s">
        <v>3845</v>
      </c>
      <c r="E10101" s="1" t="n">
        <v>1921</v>
      </c>
      <c r="F10101" s="1" t="s">
        <v>276</v>
      </c>
      <c r="I10101" s="1" t="n">
        <v>21118</v>
      </c>
      <c r="J10101" s="1" t="n">
        <v>46093</v>
      </c>
      <c r="K10101" s="1" t="n">
        <v>7899085120597</v>
      </c>
      <c r="L10101" s="1" t="s">
        <v>4901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7" t="n">
        <v>46227</v>
      </c>
      <c r="C10102" s="1" t="n">
        <v>11</v>
      </c>
      <c r="D10102" s="1" t="s">
        <v>3845</v>
      </c>
      <c r="E10102" s="1" t="n">
        <v>1921</v>
      </c>
      <c r="F10102" s="1" t="s">
        <v>276</v>
      </c>
      <c r="I10102" s="1" t="n">
        <v>21118</v>
      </c>
      <c r="J10102" s="1" t="n">
        <v>46094</v>
      </c>
      <c r="K10102" s="1" t="n">
        <v>7899085120580</v>
      </c>
      <c r="L10102" s="1" t="s">
        <v>6313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7" t="n">
        <v>46227</v>
      </c>
      <c r="C10103" s="1" t="n">
        <v>11</v>
      </c>
      <c r="D10103" s="1" t="s">
        <v>3845</v>
      </c>
      <c r="E10103" s="1" t="n">
        <v>1921</v>
      </c>
      <c r="F10103" s="1" t="s">
        <v>276</v>
      </c>
      <c r="I10103" s="1" t="n">
        <v>21118</v>
      </c>
      <c r="J10103" s="1" t="n">
        <v>46588</v>
      </c>
      <c r="K10103" s="1" t="n">
        <v>7899085120924</v>
      </c>
      <c r="L10103" s="1" t="s">
        <v>4902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7" t="n">
        <v>46227</v>
      </c>
      <c r="C10104" s="1" t="n">
        <v>11</v>
      </c>
      <c r="D10104" s="1" t="s">
        <v>3845</v>
      </c>
      <c r="E10104" s="1" t="n">
        <v>1921</v>
      </c>
      <c r="F10104" s="1" t="s">
        <v>276</v>
      </c>
      <c r="I10104" s="1" t="n">
        <v>21118</v>
      </c>
      <c r="J10104" s="1" t="n">
        <v>47041</v>
      </c>
      <c r="K10104" s="1" t="n">
        <v>7899085120252</v>
      </c>
      <c r="L10104" s="1" t="s">
        <v>4904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7" t="n">
        <v>46227</v>
      </c>
      <c r="C10105" s="1" t="n">
        <v>11</v>
      </c>
      <c r="D10105" s="1" t="s">
        <v>3845</v>
      </c>
      <c r="E10105" s="1" t="n">
        <v>1921</v>
      </c>
      <c r="F10105" s="1" t="s">
        <v>276</v>
      </c>
      <c r="I10105" s="1" t="n">
        <v>21118</v>
      </c>
      <c r="J10105" s="1" t="n">
        <v>47044</v>
      </c>
      <c r="K10105" s="1" t="n">
        <v>7899085120290</v>
      </c>
      <c r="L10105" s="1" t="s">
        <v>4907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7" t="n">
        <v>46227</v>
      </c>
      <c r="C10106" s="1" t="n">
        <v>11</v>
      </c>
      <c r="D10106" s="1" t="s">
        <v>3845</v>
      </c>
      <c r="E10106" s="1" t="n">
        <v>1921</v>
      </c>
      <c r="F10106" s="1" t="s">
        <v>276</v>
      </c>
      <c r="I10106" s="1" t="n">
        <v>21118</v>
      </c>
      <c r="J10106" s="1" t="n">
        <v>47045</v>
      </c>
      <c r="K10106" s="1" t="n">
        <v>7899085120351</v>
      </c>
      <c r="L10106" s="1" t="s">
        <v>7224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7" t="n">
        <v>46227</v>
      </c>
      <c r="C10107" s="1" t="n">
        <v>11</v>
      </c>
      <c r="D10107" s="1" t="s">
        <v>3845</v>
      </c>
      <c r="E10107" s="1" t="n">
        <v>1921</v>
      </c>
      <c r="F10107" s="1" t="s">
        <v>276</v>
      </c>
      <c r="I10107" s="1" t="n">
        <v>21118</v>
      </c>
      <c r="J10107" s="1" t="n">
        <v>47047</v>
      </c>
      <c r="K10107" s="1" t="n">
        <v>7899085120108</v>
      </c>
      <c r="L10107" s="1" t="s">
        <v>4909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7" t="n">
        <v>46227</v>
      </c>
      <c r="C10108" s="1" t="n">
        <v>11</v>
      </c>
      <c r="D10108" s="1" t="s">
        <v>3845</v>
      </c>
      <c r="E10108" s="1" t="n">
        <v>1921</v>
      </c>
      <c r="F10108" s="1" t="s">
        <v>276</v>
      </c>
      <c r="I10108" s="1" t="n">
        <v>21118</v>
      </c>
      <c r="J10108" s="1" t="n">
        <v>47049</v>
      </c>
      <c r="K10108" s="1" t="n">
        <v>7899085120474</v>
      </c>
      <c r="L10108" s="1" t="s">
        <v>4911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7" t="n">
        <v>46227</v>
      </c>
      <c r="C10109" s="1" t="n">
        <v>11</v>
      </c>
      <c r="D10109" s="1" t="s">
        <v>3845</v>
      </c>
      <c r="E10109" s="1" t="n">
        <v>1921</v>
      </c>
      <c r="F10109" s="1" t="s">
        <v>276</v>
      </c>
      <c r="I10109" s="1" t="n">
        <v>21118</v>
      </c>
      <c r="J10109" s="1" t="n">
        <v>47051</v>
      </c>
      <c r="K10109" s="1" t="n">
        <v>7899085120825</v>
      </c>
      <c r="L10109" s="1" t="s">
        <v>6315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7" t="n">
        <v>46227</v>
      </c>
      <c r="C10110" s="1" t="n">
        <v>11</v>
      </c>
      <c r="D10110" s="1" t="s">
        <v>3845</v>
      </c>
      <c r="E10110" s="1" t="n">
        <v>1921</v>
      </c>
      <c r="F10110" s="1" t="s">
        <v>276</v>
      </c>
      <c r="I10110" s="1" t="n">
        <v>21118</v>
      </c>
      <c r="J10110" s="1" t="n">
        <v>47065</v>
      </c>
      <c r="K10110" s="1" t="n">
        <v>7899085120320</v>
      </c>
      <c r="L10110" s="1" t="s">
        <v>7225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7" t="n">
        <v>46227</v>
      </c>
      <c r="C10111" s="1" t="n">
        <v>11</v>
      </c>
      <c r="D10111" s="1" t="s">
        <v>3845</v>
      </c>
      <c r="E10111" s="1" t="n">
        <v>1921</v>
      </c>
      <c r="F10111" s="1" t="s">
        <v>276</v>
      </c>
      <c r="I10111" s="1" t="n">
        <v>21118</v>
      </c>
      <c r="J10111" s="1" t="n">
        <v>47067</v>
      </c>
      <c r="K10111" s="1" t="n">
        <v>7899085120573</v>
      </c>
      <c r="L10111" s="1" t="s">
        <v>4914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7" t="n">
        <v>46227</v>
      </c>
      <c r="C10112" s="1" t="n">
        <v>11</v>
      </c>
      <c r="D10112" s="1" t="s">
        <v>3845</v>
      </c>
      <c r="E10112" s="1" t="n">
        <v>1921</v>
      </c>
      <c r="F10112" s="1" t="s">
        <v>276</v>
      </c>
      <c r="I10112" s="1" t="n">
        <v>21118</v>
      </c>
      <c r="J10112" s="1" t="n">
        <v>48835</v>
      </c>
      <c r="K10112" s="1" t="n">
        <v>7899085120429</v>
      </c>
      <c r="L10112" s="1" t="s">
        <v>7226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7" t="n">
        <v>46227</v>
      </c>
      <c r="C10113" s="1" t="n">
        <v>11</v>
      </c>
      <c r="D10113" s="1" t="s">
        <v>3845</v>
      </c>
      <c r="E10113" s="1" t="n">
        <v>1921</v>
      </c>
      <c r="F10113" s="1" t="s">
        <v>276</v>
      </c>
      <c r="I10113" s="1" t="n">
        <v>21118</v>
      </c>
      <c r="J10113" s="1" t="n">
        <v>49143</v>
      </c>
      <c r="K10113" s="1" t="n">
        <v>7899085120412</v>
      </c>
      <c r="L10113" s="1" t="s">
        <v>7227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7" t="n">
        <v>46227</v>
      </c>
      <c r="C10114" s="1" t="n">
        <v>11</v>
      </c>
      <c r="D10114" s="1" t="s">
        <v>3845</v>
      </c>
      <c r="E10114" s="1" t="n">
        <v>1921</v>
      </c>
      <c r="F10114" s="1" t="s">
        <v>276</v>
      </c>
      <c r="I10114" s="1" t="n">
        <v>21118</v>
      </c>
      <c r="J10114" s="1" t="n">
        <v>49144</v>
      </c>
      <c r="K10114" s="1" t="n">
        <v>7899085120177</v>
      </c>
      <c r="L10114" s="1" t="s">
        <v>7228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7" t="n">
        <v>46227</v>
      </c>
      <c r="C10115" s="1" t="n">
        <v>11</v>
      </c>
      <c r="D10115" s="1" t="s">
        <v>3845</v>
      </c>
      <c r="E10115" s="1" t="n">
        <v>1921</v>
      </c>
      <c r="F10115" s="1" t="s">
        <v>276</v>
      </c>
      <c r="I10115" s="1" t="n">
        <v>21118</v>
      </c>
      <c r="J10115" s="1" t="n">
        <v>51244</v>
      </c>
      <c r="K10115" s="1" t="n">
        <v>7899085120818</v>
      </c>
      <c r="L10115" s="1" t="s">
        <v>7229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7" t="n">
        <v>46227</v>
      </c>
      <c r="C10116" s="1" t="n">
        <v>11</v>
      </c>
      <c r="D10116" s="1" t="s">
        <v>3845</v>
      </c>
      <c r="E10116" s="1" t="n">
        <v>1921</v>
      </c>
      <c r="F10116" s="1" t="s">
        <v>276</v>
      </c>
      <c r="I10116" s="1" t="n">
        <v>21118</v>
      </c>
      <c r="J10116" s="1" t="n">
        <v>51817</v>
      </c>
      <c r="K10116" s="1" t="n">
        <v>7899085120801</v>
      </c>
      <c r="L10116" s="1" t="s">
        <v>7230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7" t="n">
        <v>46227</v>
      </c>
      <c r="C10117" s="1" t="n">
        <v>11</v>
      </c>
      <c r="D10117" s="1" t="s">
        <v>3845</v>
      </c>
      <c r="E10117" s="1" t="n">
        <v>1921</v>
      </c>
      <c r="F10117" s="1" t="s">
        <v>276</v>
      </c>
      <c r="I10117" s="1" t="n">
        <v>21118</v>
      </c>
      <c r="J10117" s="1" t="n">
        <v>61476</v>
      </c>
      <c r="K10117" s="1" t="n">
        <v>7899085120795</v>
      </c>
      <c r="L10117" s="1" t="s">
        <v>7231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7" t="n">
        <v>46227</v>
      </c>
      <c r="C10118" s="1" t="n">
        <v>11</v>
      </c>
      <c r="D10118" s="1" t="s">
        <v>3845</v>
      </c>
      <c r="E10118" s="1" t="n">
        <v>1921</v>
      </c>
      <c r="F10118" s="1" t="s">
        <v>276</v>
      </c>
      <c r="I10118" s="1" t="n">
        <v>21118</v>
      </c>
      <c r="J10118" s="1" t="n">
        <v>71717</v>
      </c>
      <c r="K10118" s="1" t="n">
        <v>7899085121952</v>
      </c>
      <c r="L10118" s="1" t="s">
        <v>4919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7" t="n">
        <v>46227</v>
      </c>
      <c r="C10119" s="1" t="n">
        <v>11</v>
      </c>
      <c r="D10119" s="1" t="s">
        <v>3845</v>
      </c>
      <c r="E10119" s="1" t="n">
        <v>1723</v>
      </c>
      <c r="F10119" s="1" t="s">
        <v>302</v>
      </c>
      <c r="I10119" s="1" t="n">
        <v>173742</v>
      </c>
      <c r="J10119" s="1" t="n">
        <v>29079</v>
      </c>
      <c r="K10119" s="1" t="n">
        <v>55515</v>
      </c>
      <c r="L10119" s="1" t="s">
        <v>3818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7" t="n">
        <v>46227</v>
      </c>
      <c r="C10120" s="1" t="n">
        <v>11</v>
      </c>
      <c r="D10120" s="1" t="s">
        <v>3845</v>
      </c>
      <c r="E10120" s="1" t="n">
        <v>1723</v>
      </c>
      <c r="F10120" s="1" t="s">
        <v>302</v>
      </c>
      <c r="I10120" s="1" t="n">
        <v>173742</v>
      </c>
      <c r="J10120" s="1" t="n">
        <v>29080</v>
      </c>
      <c r="K10120" s="1" t="n">
        <v>55516</v>
      </c>
      <c r="L10120" s="1" t="s">
        <v>3819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7" t="n">
        <v>46227</v>
      </c>
      <c r="C10121" s="1" t="n">
        <v>11</v>
      </c>
      <c r="D10121" s="1" t="s">
        <v>3845</v>
      </c>
      <c r="E10121" s="1" t="n">
        <v>10017</v>
      </c>
      <c r="F10121" s="1" t="s">
        <v>871</v>
      </c>
      <c r="I10121" s="1" t="n">
        <v>194785</v>
      </c>
      <c r="J10121" s="1" t="n">
        <v>14128</v>
      </c>
      <c r="K10121" s="1" t="n">
        <v>7898080640611</v>
      </c>
      <c r="L10121" s="1" t="s">
        <v>6569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7" t="n">
        <v>46227</v>
      </c>
      <c r="C10122" s="1" t="n">
        <v>11</v>
      </c>
      <c r="D10122" s="1" t="s">
        <v>3845</v>
      </c>
      <c r="E10122" s="1" t="n">
        <v>10017</v>
      </c>
      <c r="F10122" s="1" t="s">
        <v>871</v>
      </c>
      <c r="I10122" s="1" t="n">
        <v>194785</v>
      </c>
      <c r="J10122" s="1" t="n">
        <v>14874</v>
      </c>
      <c r="K10122" s="1" t="n">
        <v>7896036095102</v>
      </c>
      <c r="L10122" s="1" t="s">
        <v>5562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7" t="n">
        <v>46227</v>
      </c>
      <c r="C10123" s="1" t="n">
        <v>11</v>
      </c>
      <c r="D10123" s="1" t="s">
        <v>3845</v>
      </c>
      <c r="E10123" s="1" t="n">
        <v>10017</v>
      </c>
      <c r="F10123" s="1" t="s">
        <v>871</v>
      </c>
      <c r="I10123" s="1" t="n">
        <v>194785</v>
      </c>
      <c r="J10123" s="1" t="n">
        <v>25964</v>
      </c>
      <c r="K10123" s="1" t="n">
        <v>7896763621858</v>
      </c>
      <c r="L10123" s="1" t="s">
        <v>4048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7" t="n">
        <v>46227</v>
      </c>
      <c r="C10124" s="1" t="n">
        <v>11</v>
      </c>
      <c r="D10124" s="1" t="s">
        <v>3845</v>
      </c>
      <c r="E10124" s="1" t="n">
        <v>10017</v>
      </c>
      <c r="F10124" s="1" t="s">
        <v>871</v>
      </c>
      <c r="I10124" s="1" t="n">
        <v>194785</v>
      </c>
      <c r="J10124" s="1" t="n">
        <v>33984</v>
      </c>
      <c r="K10124" s="1" t="n">
        <v>7896256601848</v>
      </c>
      <c r="L10124" s="1" t="s">
        <v>7232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7" t="n">
        <v>46227</v>
      </c>
      <c r="C10125" s="1" t="n">
        <v>11</v>
      </c>
      <c r="D10125" s="1" t="s">
        <v>3845</v>
      </c>
      <c r="E10125" s="1" t="n">
        <v>10017</v>
      </c>
      <c r="F10125" s="1" t="s">
        <v>871</v>
      </c>
      <c r="I10125" s="1" t="n">
        <v>194785</v>
      </c>
      <c r="J10125" s="1" t="n">
        <v>38630</v>
      </c>
      <c r="K10125" s="1" t="n">
        <v>7898556015035</v>
      </c>
      <c r="L10125" s="1" t="s">
        <v>4732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7" t="n">
        <v>46227</v>
      </c>
      <c r="C10126" s="1" t="n">
        <v>11</v>
      </c>
      <c r="D10126" s="1" t="s">
        <v>3845</v>
      </c>
      <c r="E10126" s="1" t="n">
        <v>1745</v>
      </c>
      <c r="F10126" s="1" t="s">
        <v>284</v>
      </c>
      <c r="I10126" s="1" t="n">
        <v>353326</v>
      </c>
      <c r="J10126" s="1" t="n">
        <v>101837</v>
      </c>
      <c r="K10126" s="1" t="n">
        <v>7896224800686</v>
      </c>
      <c r="L10126" s="1" t="s">
        <v>7233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7" t="n">
        <v>46227</v>
      </c>
      <c r="C10127" s="1" t="n">
        <v>11</v>
      </c>
      <c r="D10127" s="1" t="s">
        <v>3845</v>
      </c>
      <c r="E10127" s="1" t="n">
        <v>1745</v>
      </c>
      <c r="F10127" s="1" t="s">
        <v>284</v>
      </c>
      <c r="I10127" s="1" t="n">
        <v>353326</v>
      </c>
      <c r="J10127" s="1" t="n">
        <v>101838</v>
      </c>
      <c r="K10127" s="1" t="n">
        <v>7896224800709</v>
      </c>
      <c r="L10127" s="1" t="s">
        <v>7234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7" t="n">
        <v>46227</v>
      </c>
      <c r="C10128" s="1" t="n">
        <v>11</v>
      </c>
      <c r="D10128" s="1" t="s">
        <v>3845</v>
      </c>
      <c r="E10128" s="1" t="n">
        <v>1745</v>
      </c>
      <c r="F10128" s="1" t="s">
        <v>284</v>
      </c>
      <c r="I10128" s="1" t="n">
        <v>353326</v>
      </c>
      <c r="J10128" s="1" t="n">
        <v>101859</v>
      </c>
      <c r="K10128" s="1" t="n">
        <v>7896224807098</v>
      </c>
      <c r="L10128" s="1" t="s">
        <v>4601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7" t="n">
        <v>46227</v>
      </c>
      <c r="C10129" s="1" t="n">
        <v>11</v>
      </c>
      <c r="D10129" s="1" t="s">
        <v>3845</v>
      </c>
      <c r="E10129" s="1" t="n">
        <v>1745</v>
      </c>
      <c r="F10129" s="1" t="s">
        <v>284</v>
      </c>
      <c r="I10129" s="1" t="n">
        <v>353326</v>
      </c>
      <c r="J10129" s="1" t="n">
        <v>101860</v>
      </c>
      <c r="K10129" s="1" t="n">
        <v>7896224803069</v>
      </c>
      <c r="L10129" s="1" t="s">
        <v>4549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7" t="n">
        <v>46227</v>
      </c>
      <c r="C10130" s="1" t="n">
        <v>11</v>
      </c>
      <c r="D10130" s="1" t="s">
        <v>3845</v>
      </c>
      <c r="E10130" s="1" t="n">
        <v>1745</v>
      </c>
      <c r="F10130" s="1" t="s">
        <v>284</v>
      </c>
      <c r="I10130" s="1" t="n">
        <v>353326</v>
      </c>
      <c r="J10130" s="1" t="n">
        <v>101864</v>
      </c>
      <c r="K10130" s="1" t="n">
        <v>7896045100026</v>
      </c>
      <c r="L10130" s="1" t="s">
        <v>4603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7" t="n">
        <v>46227</v>
      </c>
      <c r="C10131" s="1" t="n">
        <v>11</v>
      </c>
      <c r="D10131" s="1" t="s">
        <v>3845</v>
      </c>
      <c r="E10131" s="1" t="n">
        <v>1745</v>
      </c>
      <c r="F10131" s="1" t="s">
        <v>284</v>
      </c>
      <c r="I10131" s="1" t="n">
        <v>353326</v>
      </c>
      <c r="J10131" s="1" t="n">
        <v>101877</v>
      </c>
      <c r="K10131" s="1" t="n">
        <v>7896224813082</v>
      </c>
      <c r="L10131" s="1" t="s">
        <v>4549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7" t="n">
        <v>46227</v>
      </c>
      <c r="C10132" s="1" t="n">
        <v>11</v>
      </c>
      <c r="D10132" s="1" t="s">
        <v>3845</v>
      </c>
      <c r="E10132" s="1" t="n">
        <v>1745</v>
      </c>
      <c r="F10132" s="1" t="s">
        <v>284</v>
      </c>
      <c r="I10132" s="1" t="n">
        <v>353326</v>
      </c>
      <c r="J10132" s="1" t="n">
        <v>101905</v>
      </c>
      <c r="K10132" s="1" t="n">
        <v>7896224800679</v>
      </c>
      <c r="L10132" s="1" t="s">
        <v>7235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7" t="n">
        <v>46227</v>
      </c>
      <c r="C10133" s="1" t="n">
        <v>11</v>
      </c>
      <c r="D10133" s="1" t="s">
        <v>3845</v>
      </c>
      <c r="E10133" s="1" t="n">
        <v>1745</v>
      </c>
      <c r="F10133" s="1" t="s">
        <v>284</v>
      </c>
      <c r="I10133" s="1" t="n">
        <v>353326</v>
      </c>
      <c r="J10133" s="1" t="n">
        <v>101908</v>
      </c>
      <c r="K10133" s="1" t="n">
        <v>7896224808101</v>
      </c>
      <c r="L10133" s="1" t="s">
        <v>4604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7" t="n">
        <v>46227</v>
      </c>
      <c r="C10134" s="1" t="n">
        <v>11</v>
      </c>
      <c r="D10134" s="1" t="s">
        <v>3845</v>
      </c>
      <c r="E10134" s="1" t="n">
        <v>1745</v>
      </c>
      <c r="F10134" s="1" t="s">
        <v>284</v>
      </c>
      <c r="I10134" s="1" t="n">
        <v>353326</v>
      </c>
      <c r="J10134" s="1" t="n">
        <v>102221</v>
      </c>
      <c r="K10134" s="1" t="n">
        <v>7896224803106</v>
      </c>
      <c r="L10134" s="1" t="s">
        <v>7236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7" t="n">
        <v>46227</v>
      </c>
      <c r="C10135" s="1" t="n">
        <v>11</v>
      </c>
      <c r="D10135" s="1" t="s">
        <v>3845</v>
      </c>
      <c r="E10135" s="1" t="n">
        <v>1745</v>
      </c>
      <c r="F10135" s="1" t="s">
        <v>284</v>
      </c>
      <c r="I10135" s="1" t="n">
        <v>353326</v>
      </c>
      <c r="J10135" s="1" t="n">
        <v>102222</v>
      </c>
      <c r="K10135" s="1" t="n">
        <v>7896224803090</v>
      </c>
      <c r="L10135" s="1" t="s">
        <v>7237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7" t="n">
        <v>46227</v>
      </c>
      <c r="C10136" s="1" t="n">
        <v>11</v>
      </c>
      <c r="D10136" s="1" t="s">
        <v>3845</v>
      </c>
      <c r="E10136" s="1" t="n">
        <v>1745</v>
      </c>
      <c r="F10136" s="1" t="s">
        <v>284</v>
      </c>
      <c r="I10136" s="1" t="n">
        <v>353326</v>
      </c>
      <c r="J10136" s="1" t="n">
        <v>103637</v>
      </c>
      <c r="K10136" s="1" t="n">
        <v>7896045112975</v>
      </c>
      <c r="L10136" s="1" t="s">
        <v>6035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7" t="n">
        <v>46227</v>
      </c>
      <c r="C10137" s="1" t="n">
        <v>11</v>
      </c>
      <c r="D10137" s="1" t="s">
        <v>3845</v>
      </c>
      <c r="E10137" s="1" t="n">
        <v>1745</v>
      </c>
      <c r="F10137" s="1" t="s">
        <v>284</v>
      </c>
      <c r="I10137" s="1" t="n">
        <v>353326</v>
      </c>
      <c r="J10137" s="1" t="n">
        <v>104013</v>
      </c>
      <c r="K10137" s="1" t="n">
        <v>7896005800652</v>
      </c>
      <c r="L10137" s="1" t="s">
        <v>7238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7" t="n">
        <v>46227</v>
      </c>
      <c r="C10138" s="1" t="n">
        <v>11</v>
      </c>
      <c r="D10138" s="1" t="s">
        <v>3845</v>
      </c>
      <c r="E10138" s="1" t="n">
        <v>1745</v>
      </c>
      <c r="F10138" s="1" t="s">
        <v>284</v>
      </c>
      <c r="I10138" s="1" t="n">
        <v>353326</v>
      </c>
      <c r="J10138" s="1" t="n">
        <v>104449</v>
      </c>
      <c r="K10138" s="1" t="n">
        <v>7896224800594</v>
      </c>
      <c r="L10138" s="1" t="s">
        <v>7239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7" t="n">
        <v>46227</v>
      </c>
      <c r="C10139" s="1" t="n">
        <v>11</v>
      </c>
      <c r="D10139" s="1" t="s">
        <v>3845</v>
      </c>
      <c r="E10139" s="1" t="n">
        <v>1745</v>
      </c>
      <c r="F10139" s="1" t="s">
        <v>284</v>
      </c>
      <c r="I10139" s="1" t="n">
        <v>353326</v>
      </c>
      <c r="J10139" s="1" t="n">
        <v>14567</v>
      </c>
      <c r="K10139" s="1" t="n">
        <v>7896224835787</v>
      </c>
      <c r="L10139" s="1" t="s">
        <v>7240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7" t="n">
        <v>46227</v>
      </c>
      <c r="C10140" s="1" t="n">
        <v>11</v>
      </c>
      <c r="D10140" s="1" t="s">
        <v>3845</v>
      </c>
      <c r="E10140" s="1" t="n">
        <v>1745</v>
      </c>
      <c r="F10140" s="1" t="s">
        <v>284</v>
      </c>
      <c r="I10140" s="1" t="n">
        <v>353326</v>
      </c>
      <c r="J10140" s="1" t="n">
        <v>16098</v>
      </c>
      <c r="K10140" s="1" t="n">
        <v>7896005803714</v>
      </c>
      <c r="L10140" s="1" t="s">
        <v>7241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7" t="n">
        <v>46227</v>
      </c>
      <c r="C10141" s="1" t="n">
        <v>11</v>
      </c>
      <c r="D10141" s="1" t="s">
        <v>3845</v>
      </c>
      <c r="E10141" s="1" t="n">
        <v>1745</v>
      </c>
      <c r="F10141" s="1" t="s">
        <v>284</v>
      </c>
      <c r="I10141" s="1" t="n">
        <v>353326</v>
      </c>
      <c r="J10141" s="1" t="n">
        <v>16099</v>
      </c>
      <c r="K10141" s="1" t="n">
        <v>7896005802892</v>
      </c>
      <c r="L10141" s="1" t="s">
        <v>7242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7" t="n">
        <v>46227</v>
      </c>
      <c r="C10142" s="1" t="n">
        <v>11</v>
      </c>
      <c r="D10142" s="1" t="s">
        <v>3845</v>
      </c>
      <c r="E10142" s="1" t="n">
        <v>1745</v>
      </c>
      <c r="F10142" s="1" t="s">
        <v>284</v>
      </c>
      <c r="I10142" s="1" t="n">
        <v>353326</v>
      </c>
      <c r="J10142" s="1" t="n">
        <v>16811</v>
      </c>
      <c r="K10142" s="1" t="n">
        <v>7896224835794</v>
      </c>
      <c r="L10142" s="1" t="s">
        <v>7243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7" t="n">
        <v>46227</v>
      </c>
      <c r="C10143" s="1" t="n">
        <v>11</v>
      </c>
      <c r="D10143" s="1" t="s">
        <v>3845</v>
      </c>
      <c r="E10143" s="1" t="n">
        <v>1745</v>
      </c>
      <c r="F10143" s="1" t="s">
        <v>284</v>
      </c>
      <c r="I10143" s="1" t="n">
        <v>353326</v>
      </c>
      <c r="J10143" s="1" t="n">
        <v>17536</v>
      </c>
      <c r="K10143" s="1" t="n">
        <v>7896005800669</v>
      </c>
      <c r="L10143" s="1" t="s">
        <v>7244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7" t="n">
        <v>46227</v>
      </c>
      <c r="C10144" s="1" t="n">
        <v>11</v>
      </c>
      <c r="D10144" s="1" t="s">
        <v>3845</v>
      </c>
      <c r="E10144" s="1" t="n">
        <v>1745</v>
      </c>
      <c r="F10144" s="1" t="s">
        <v>284</v>
      </c>
      <c r="I10144" s="1" t="n">
        <v>353326</v>
      </c>
      <c r="J10144" s="1" t="n">
        <v>25314</v>
      </c>
      <c r="K10144" s="1" t="n">
        <v>7896045112104</v>
      </c>
      <c r="L10144" s="1" t="s">
        <v>6036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7" t="n">
        <v>46227</v>
      </c>
      <c r="C10145" s="1" t="n">
        <v>11</v>
      </c>
      <c r="D10145" s="1" t="s">
        <v>3845</v>
      </c>
      <c r="E10145" s="1" t="n">
        <v>1745</v>
      </c>
      <c r="F10145" s="1" t="s">
        <v>284</v>
      </c>
      <c r="I10145" s="1" t="n">
        <v>353326</v>
      </c>
      <c r="J10145" s="1" t="n">
        <v>25747</v>
      </c>
      <c r="K10145" s="1" t="n">
        <v>7896005800157</v>
      </c>
      <c r="L10145" s="1" t="s">
        <v>7245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7" t="n">
        <v>46227</v>
      </c>
      <c r="C10146" s="1" t="n">
        <v>11</v>
      </c>
      <c r="D10146" s="1" t="s">
        <v>3845</v>
      </c>
      <c r="E10146" s="1" t="n">
        <v>1745</v>
      </c>
      <c r="F10146" s="1" t="s">
        <v>284</v>
      </c>
      <c r="I10146" s="1" t="n">
        <v>353326</v>
      </c>
      <c r="J10146" s="1" t="n">
        <v>45305</v>
      </c>
      <c r="K10146" s="1" t="n">
        <v>7896045104482</v>
      </c>
      <c r="L10146" s="1" t="s">
        <v>6038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7" t="n">
        <v>46227</v>
      </c>
      <c r="C10147" s="1" t="n">
        <v>11</v>
      </c>
      <c r="D10147" s="1" t="s">
        <v>3845</v>
      </c>
      <c r="E10147" s="1" t="n">
        <v>1745</v>
      </c>
      <c r="F10147" s="1" t="s">
        <v>284</v>
      </c>
      <c r="I10147" s="1" t="n">
        <v>353326</v>
      </c>
      <c r="J10147" s="1" t="n">
        <v>48485</v>
      </c>
      <c r="K10147" s="1" t="n">
        <v>7896045108763</v>
      </c>
      <c r="L10147" s="1" t="s">
        <v>7246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7" t="n">
        <v>46227</v>
      </c>
      <c r="C10148" s="1" t="n">
        <v>11</v>
      </c>
      <c r="D10148" s="1" t="s">
        <v>3845</v>
      </c>
      <c r="E10148" s="1" t="n">
        <v>1745</v>
      </c>
      <c r="F10148" s="1" t="s">
        <v>284</v>
      </c>
      <c r="I10148" s="1" t="n">
        <v>353326</v>
      </c>
      <c r="J10148" s="1" t="n">
        <v>48725</v>
      </c>
      <c r="K10148" s="1" t="n">
        <v>7896045109753</v>
      </c>
      <c r="L10148" s="1" t="s">
        <v>6039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7" t="n">
        <v>46227</v>
      </c>
      <c r="C10149" s="1" t="n">
        <v>11</v>
      </c>
      <c r="D10149" s="1" t="s">
        <v>3845</v>
      </c>
      <c r="E10149" s="1" t="n">
        <v>1745</v>
      </c>
      <c r="F10149" s="1" t="s">
        <v>284</v>
      </c>
      <c r="I10149" s="1" t="n">
        <v>353326</v>
      </c>
      <c r="J10149" s="1" t="n">
        <v>60542</v>
      </c>
      <c r="K10149" s="1" t="n">
        <v>7896045112098</v>
      </c>
      <c r="L10149" s="1" t="s">
        <v>6042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7" t="n">
        <v>46227</v>
      </c>
      <c r="C10150" s="1" t="n">
        <v>11</v>
      </c>
      <c r="D10150" s="1" t="s">
        <v>3845</v>
      </c>
      <c r="E10150" s="1" t="n">
        <v>1745</v>
      </c>
      <c r="F10150" s="1" t="s">
        <v>284</v>
      </c>
      <c r="I10150" s="1" t="n">
        <v>353326</v>
      </c>
      <c r="J10150" s="1" t="n">
        <v>60543</v>
      </c>
      <c r="K10150" s="1" t="n">
        <v>7896045112128</v>
      </c>
      <c r="L10150" s="1" t="s">
        <v>7247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7" t="n">
        <v>46227</v>
      </c>
      <c r="C10151" s="1" t="n">
        <v>11</v>
      </c>
      <c r="D10151" s="1" t="s">
        <v>3845</v>
      </c>
      <c r="E10151" s="1" t="n">
        <v>1745</v>
      </c>
      <c r="F10151" s="1" t="s">
        <v>284</v>
      </c>
      <c r="I10151" s="1" t="n">
        <v>353326</v>
      </c>
      <c r="J10151" s="1" t="n">
        <v>60545</v>
      </c>
      <c r="K10151" s="1" t="n">
        <v>7896045112142</v>
      </c>
      <c r="L10151" s="1" t="s">
        <v>6044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7" t="n">
        <v>46227</v>
      </c>
      <c r="C10152" s="1" t="n">
        <v>11</v>
      </c>
      <c r="D10152" s="1" t="s">
        <v>3845</v>
      </c>
      <c r="E10152" s="1" t="n">
        <v>1745</v>
      </c>
      <c r="F10152" s="1" t="s">
        <v>284</v>
      </c>
      <c r="I10152" s="1" t="n">
        <v>353326</v>
      </c>
      <c r="J10152" s="1" t="n">
        <v>60547</v>
      </c>
      <c r="K10152" s="1" t="n">
        <v>7896045112470</v>
      </c>
      <c r="L10152" s="1" t="s">
        <v>7248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7" t="n">
        <v>46227</v>
      </c>
      <c r="C10153" s="1" t="n">
        <v>11</v>
      </c>
      <c r="D10153" s="1" t="s">
        <v>3845</v>
      </c>
      <c r="E10153" s="1" t="n">
        <v>1745</v>
      </c>
      <c r="F10153" s="1" t="s">
        <v>284</v>
      </c>
      <c r="I10153" s="1" t="n">
        <v>353326</v>
      </c>
      <c r="J10153" s="1" t="n">
        <v>60548</v>
      </c>
      <c r="K10153" s="1" t="n">
        <v>7896045112623</v>
      </c>
      <c r="L10153" s="1" t="s">
        <v>7249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7" t="n">
        <v>46227</v>
      </c>
      <c r="C10154" s="1" t="n">
        <v>11</v>
      </c>
      <c r="D10154" s="1" t="s">
        <v>3845</v>
      </c>
      <c r="E10154" s="1" t="n">
        <v>1745</v>
      </c>
      <c r="F10154" s="1" t="s">
        <v>284</v>
      </c>
      <c r="I10154" s="1" t="n">
        <v>353326</v>
      </c>
      <c r="J10154" s="1" t="n">
        <v>61571</v>
      </c>
      <c r="K10154" s="1" t="n">
        <v>7896045112425</v>
      </c>
      <c r="L10154" s="1" t="s">
        <v>6045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7" t="n">
        <v>46227</v>
      </c>
      <c r="C10155" s="1" t="n">
        <v>11</v>
      </c>
      <c r="D10155" s="1" t="s">
        <v>3845</v>
      </c>
      <c r="E10155" s="1" t="n">
        <v>1745</v>
      </c>
      <c r="F10155" s="1" t="s">
        <v>284</v>
      </c>
      <c r="I10155" s="1" t="n">
        <v>353326</v>
      </c>
      <c r="J10155" s="1" t="n">
        <v>62661</v>
      </c>
      <c r="K10155" s="1" t="n">
        <v>7896045112111</v>
      </c>
      <c r="L10155" s="1" t="s">
        <v>7250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7" t="n">
        <v>46227</v>
      </c>
      <c r="C10156" s="1" t="n">
        <v>11</v>
      </c>
      <c r="D10156" s="1" t="s">
        <v>3845</v>
      </c>
      <c r="E10156" s="1" t="n">
        <v>1745</v>
      </c>
      <c r="F10156" s="1" t="s">
        <v>284</v>
      </c>
      <c r="I10156" s="1" t="n">
        <v>353326</v>
      </c>
      <c r="J10156" s="1" t="n">
        <v>66079</v>
      </c>
      <c r="K10156" s="1" t="n">
        <v>7896045113309</v>
      </c>
      <c r="L10156" s="1" t="s">
        <v>7251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7" t="n">
        <v>46227</v>
      </c>
      <c r="C10157" s="1" t="n">
        <v>11</v>
      </c>
      <c r="D10157" s="1" t="s">
        <v>3845</v>
      </c>
      <c r="E10157" s="1" t="n">
        <v>1745</v>
      </c>
      <c r="F10157" s="1" t="s">
        <v>284</v>
      </c>
      <c r="I10157" s="1" t="n">
        <v>353326</v>
      </c>
      <c r="J10157" s="1" t="n">
        <v>67726</v>
      </c>
      <c r="K10157" s="1" t="n">
        <v>7896045112968</v>
      </c>
      <c r="L10157" s="1" t="s">
        <v>7252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7" t="n">
        <v>46227</v>
      </c>
      <c r="C10158" s="1" t="n">
        <v>11</v>
      </c>
      <c r="D10158" s="1" t="s">
        <v>3845</v>
      </c>
      <c r="E10158" s="1" t="n">
        <v>1745</v>
      </c>
      <c r="F10158" s="1" t="s">
        <v>284</v>
      </c>
      <c r="I10158" s="1" t="n">
        <v>353326</v>
      </c>
      <c r="J10158" s="1" t="n">
        <v>70458</v>
      </c>
      <c r="K10158" s="1" t="n">
        <v>7896045113675</v>
      </c>
      <c r="L10158" s="1" t="s">
        <v>6046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7" t="n">
        <v>46227</v>
      </c>
      <c r="C10159" s="1" t="n">
        <v>11</v>
      </c>
      <c r="D10159" s="1" t="s">
        <v>3845</v>
      </c>
      <c r="E10159" s="1" t="n">
        <v>1745</v>
      </c>
      <c r="F10159" s="1" t="s">
        <v>284</v>
      </c>
      <c r="I10159" s="1" t="n">
        <v>353326</v>
      </c>
      <c r="J10159" s="1" t="n">
        <v>76461</v>
      </c>
      <c r="K10159" s="1" t="n">
        <v>7896045115365</v>
      </c>
      <c r="L10159" s="1" t="s">
        <v>7253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7" t="n">
        <v>46227</v>
      </c>
      <c r="C10160" s="1" t="n">
        <v>11</v>
      </c>
      <c r="D10160" s="1" t="s">
        <v>3845</v>
      </c>
      <c r="E10160" s="1" t="n">
        <v>1745</v>
      </c>
      <c r="F10160" s="1" t="s">
        <v>284</v>
      </c>
      <c r="I10160" s="1" t="n">
        <v>353326</v>
      </c>
      <c r="J10160" s="1" t="n">
        <v>78757</v>
      </c>
      <c r="K10160" s="1" t="n">
        <v>7896045113279</v>
      </c>
      <c r="L10160" s="1" t="s">
        <v>7254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7" t="n">
        <v>46227</v>
      </c>
      <c r="C10161" s="1" t="n">
        <v>11</v>
      </c>
      <c r="D10161" s="1" t="s">
        <v>3845</v>
      </c>
      <c r="E10161" s="1" t="n">
        <v>1616</v>
      </c>
      <c r="F10161" s="1" t="s">
        <v>590</v>
      </c>
      <c r="I10161" s="1" t="n">
        <v>651360</v>
      </c>
      <c r="J10161" s="1" t="n">
        <v>11583</v>
      </c>
      <c r="K10161" s="1" t="n">
        <v>7891022854244</v>
      </c>
      <c r="L10161" s="1" t="s">
        <v>7255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7" t="n">
        <v>46227</v>
      </c>
      <c r="C10162" s="1" t="n">
        <v>11</v>
      </c>
      <c r="D10162" s="1" t="s">
        <v>3845</v>
      </c>
      <c r="E10162" s="1" t="n">
        <v>1616</v>
      </c>
      <c r="F10162" s="1" t="s">
        <v>590</v>
      </c>
      <c r="I10162" s="1" t="n">
        <v>651360</v>
      </c>
      <c r="J10162" s="1" t="n">
        <v>11584</v>
      </c>
      <c r="K10162" s="1" t="n">
        <v>7891022854336</v>
      </c>
      <c r="L10162" s="1" t="s">
        <v>7256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7" t="n">
        <v>46227</v>
      </c>
      <c r="C10163" s="1" t="n">
        <v>11</v>
      </c>
      <c r="D10163" s="1" t="s">
        <v>3845</v>
      </c>
      <c r="E10163" s="1" t="n">
        <v>1616</v>
      </c>
      <c r="F10163" s="1" t="s">
        <v>590</v>
      </c>
      <c r="I10163" s="1" t="n">
        <v>651360</v>
      </c>
      <c r="J10163" s="1" t="n">
        <v>16109</v>
      </c>
      <c r="K10163" s="1" t="n">
        <v>78931251</v>
      </c>
      <c r="L10163" s="1" t="s">
        <v>7257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7" t="n">
        <v>46227</v>
      </c>
      <c r="C10164" s="1" t="n">
        <v>11</v>
      </c>
      <c r="D10164" s="1" t="s">
        <v>3845</v>
      </c>
      <c r="E10164" s="1" t="n">
        <v>1616</v>
      </c>
      <c r="F10164" s="1" t="s">
        <v>590</v>
      </c>
      <c r="I10164" s="1" t="n">
        <v>651360</v>
      </c>
      <c r="J10164" s="1" t="n">
        <v>16641</v>
      </c>
      <c r="K10164" s="1" t="n">
        <v>7891022855876</v>
      </c>
      <c r="L10164" s="1" t="s">
        <v>7258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7" t="n">
        <v>46227</v>
      </c>
      <c r="C10165" s="1" t="n">
        <v>11</v>
      </c>
      <c r="D10165" s="1" t="s">
        <v>3845</v>
      </c>
      <c r="E10165" s="1" t="n">
        <v>1616</v>
      </c>
      <c r="F10165" s="1" t="s">
        <v>590</v>
      </c>
      <c r="I10165" s="1" t="n">
        <v>651360</v>
      </c>
      <c r="J10165" s="1" t="n">
        <v>21704</v>
      </c>
      <c r="K10165" s="1" t="n">
        <v>7891022854787</v>
      </c>
      <c r="L10165" s="1" t="s">
        <v>7259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7" t="n">
        <v>46227</v>
      </c>
      <c r="C10166" s="1" t="n">
        <v>11</v>
      </c>
      <c r="D10166" s="1" t="s">
        <v>3845</v>
      </c>
      <c r="E10166" s="1" t="n">
        <v>1616</v>
      </c>
      <c r="F10166" s="1" t="s">
        <v>590</v>
      </c>
      <c r="I10166" s="1" t="n">
        <v>651360</v>
      </c>
      <c r="J10166" s="1" t="n">
        <v>26648</v>
      </c>
      <c r="K10166" s="1" t="n">
        <v>7896058257670</v>
      </c>
      <c r="L10166" s="1" t="s">
        <v>7260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7" t="n">
        <v>46227</v>
      </c>
      <c r="C10167" s="1" t="n">
        <v>11</v>
      </c>
      <c r="D10167" s="1" t="s">
        <v>3845</v>
      </c>
      <c r="E10167" s="1" t="n">
        <v>1616</v>
      </c>
      <c r="F10167" s="1" t="s">
        <v>590</v>
      </c>
      <c r="I10167" s="1" t="n">
        <v>651360</v>
      </c>
      <c r="J10167" s="1" t="n">
        <v>26649</v>
      </c>
      <c r="K10167" s="1" t="n">
        <v>7896058257656</v>
      </c>
      <c r="L10167" s="1" t="s">
        <v>7261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7" t="n">
        <v>46227</v>
      </c>
      <c r="C10168" s="1" t="n">
        <v>11</v>
      </c>
      <c r="D10168" s="1" t="s">
        <v>3845</v>
      </c>
      <c r="E10168" s="1" t="n">
        <v>1616</v>
      </c>
      <c r="F10168" s="1" t="s">
        <v>590</v>
      </c>
      <c r="I10168" s="1" t="n">
        <v>651360</v>
      </c>
      <c r="J10168" s="1" t="n">
        <v>27322</v>
      </c>
      <c r="K10168" s="1" t="n">
        <v>7896058257663</v>
      </c>
      <c r="L10168" s="1" t="s">
        <v>7262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7" t="n">
        <v>46227</v>
      </c>
      <c r="C10169" s="1" t="n">
        <v>11</v>
      </c>
      <c r="D10169" s="1" t="s">
        <v>3845</v>
      </c>
      <c r="E10169" s="1" t="n">
        <v>1616</v>
      </c>
      <c r="F10169" s="1" t="s">
        <v>590</v>
      </c>
      <c r="I10169" s="1" t="n">
        <v>651360</v>
      </c>
      <c r="J10169" s="1" t="n">
        <v>27325</v>
      </c>
      <c r="K10169" s="1" t="n">
        <v>7896058257236</v>
      </c>
      <c r="L10169" s="1" t="s">
        <v>7263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7" t="n">
        <v>46227</v>
      </c>
      <c r="C10170" s="1" t="n">
        <v>11</v>
      </c>
      <c r="D10170" s="1" t="s">
        <v>3845</v>
      </c>
      <c r="E10170" s="1" t="n">
        <v>1616</v>
      </c>
      <c r="F10170" s="1" t="s">
        <v>590</v>
      </c>
      <c r="I10170" s="1" t="n">
        <v>651360</v>
      </c>
      <c r="J10170" s="1" t="n">
        <v>27437</v>
      </c>
      <c r="K10170" s="1" t="n">
        <v>7896058257182</v>
      </c>
      <c r="L10170" s="1" t="s">
        <v>7264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7" t="n">
        <v>46227</v>
      </c>
      <c r="C10171" s="1" t="n">
        <v>11</v>
      </c>
      <c r="D10171" s="1" t="s">
        <v>3845</v>
      </c>
      <c r="E10171" s="1" t="n">
        <v>1616</v>
      </c>
      <c r="F10171" s="1" t="s">
        <v>590</v>
      </c>
      <c r="I10171" s="1" t="n">
        <v>651360</v>
      </c>
      <c r="J10171" s="1" t="n">
        <v>27438</v>
      </c>
      <c r="K10171" s="1" t="n">
        <v>7896058257199</v>
      </c>
      <c r="L10171" s="1" t="s">
        <v>7265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7" t="n">
        <v>46227</v>
      </c>
      <c r="C10172" s="1" t="n">
        <v>11</v>
      </c>
      <c r="D10172" s="1" t="s">
        <v>3845</v>
      </c>
      <c r="E10172" s="1" t="n">
        <v>1616</v>
      </c>
      <c r="F10172" s="1" t="s">
        <v>590</v>
      </c>
      <c r="I10172" s="1" t="n">
        <v>651360</v>
      </c>
      <c r="J10172" s="1" t="n">
        <v>27852</v>
      </c>
      <c r="K10172" s="1" t="n">
        <v>7891022860610</v>
      </c>
      <c r="L10172" s="1" t="s">
        <v>7266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7" t="n">
        <v>46227</v>
      </c>
      <c r="C10173" s="1" t="n">
        <v>11</v>
      </c>
      <c r="D10173" s="1" t="s">
        <v>3845</v>
      </c>
      <c r="E10173" s="1" t="n">
        <v>1616</v>
      </c>
      <c r="F10173" s="1" t="s">
        <v>590</v>
      </c>
      <c r="I10173" s="1" t="n">
        <v>651360</v>
      </c>
      <c r="J10173" s="1" t="n">
        <v>31636</v>
      </c>
      <c r="K10173" s="1" t="n">
        <v>7898142863798</v>
      </c>
      <c r="L10173" s="1" t="s">
        <v>7267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7" t="n">
        <v>46227</v>
      </c>
      <c r="C10174" s="1" t="n">
        <v>11</v>
      </c>
      <c r="D10174" s="1" t="s">
        <v>3845</v>
      </c>
      <c r="E10174" s="1" t="n">
        <v>1616</v>
      </c>
      <c r="F10174" s="1" t="s">
        <v>590</v>
      </c>
      <c r="I10174" s="1" t="n">
        <v>651360</v>
      </c>
      <c r="J10174" s="1" t="n">
        <v>31637</v>
      </c>
      <c r="K10174" s="1" t="n">
        <v>7898142863910</v>
      </c>
      <c r="L10174" s="1" t="s">
        <v>7268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7" t="n">
        <v>46227</v>
      </c>
      <c r="C10175" s="1" t="n">
        <v>11</v>
      </c>
      <c r="D10175" s="1" t="s">
        <v>3845</v>
      </c>
      <c r="E10175" s="1" t="n">
        <v>1616</v>
      </c>
      <c r="F10175" s="1" t="s">
        <v>590</v>
      </c>
      <c r="I10175" s="1" t="n">
        <v>651360</v>
      </c>
      <c r="J10175" s="1" t="n">
        <v>31638</v>
      </c>
      <c r="K10175" s="1" t="n">
        <v>7898142863972</v>
      </c>
      <c r="L10175" s="1" t="s">
        <v>7269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7" t="n">
        <v>46227</v>
      </c>
      <c r="C10176" s="1" t="n">
        <v>11</v>
      </c>
      <c r="D10176" s="1" t="s">
        <v>3845</v>
      </c>
      <c r="E10176" s="1" t="n">
        <v>1616</v>
      </c>
      <c r="F10176" s="1" t="s">
        <v>590</v>
      </c>
      <c r="I10176" s="1" t="n">
        <v>651360</v>
      </c>
      <c r="J10176" s="1" t="n">
        <v>36194</v>
      </c>
      <c r="K10176" s="1" t="n">
        <v>7898142863934</v>
      </c>
      <c r="L10176" s="1" t="s">
        <v>7270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7" t="n">
        <v>46227</v>
      </c>
      <c r="C10177" s="1" t="n">
        <v>11</v>
      </c>
      <c r="D10177" s="1" t="s">
        <v>3845</v>
      </c>
      <c r="E10177" s="1" t="n">
        <v>1616</v>
      </c>
      <c r="F10177" s="1" t="s">
        <v>590</v>
      </c>
      <c r="I10177" s="1" t="n">
        <v>651360</v>
      </c>
      <c r="J10177" s="1" t="n">
        <v>37218</v>
      </c>
      <c r="K10177" s="1" t="n">
        <v>7896058257724</v>
      </c>
      <c r="L10177" s="1" t="s">
        <v>7271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7" t="n">
        <v>46227</v>
      </c>
      <c r="C10178" s="1" t="n">
        <v>11</v>
      </c>
      <c r="D10178" s="1" t="s">
        <v>3845</v>
      </c>
      <c r="E10178" s="1" t="n">
        <v>1616</v>
      </c>
      <c r="F10178" s="1" t="s">
        <v>590</v>
      </c>
      <c r="I10178" s="1" t="n">
        <v>651360</v>
      </c>
      <c r="J10178" s="1" t="n">
        <v>40408</v>
      </c>
      <c r="K10178" s="1" t="n">
        <v>7896058257717</v>
      </c>
      <c r="L10178" s="1" t="s">
        <v>7272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7" t="n">
        <v>46227</v>
      </c>
      <c r="C10179" s="1" t="n">
        <v>11</v>
      </c>
      <c r="D10179" s="1" t="s">
        <v>3845</v>
      </c>
      <c r="E10179" s="1" t="n">
        <v>1616</v>
      </c>
      <c r="F10179" s="1" t="s">
        <v>590</v>
      </c>
      <c r="I10179" s="1" t="n">
        <v>651360</v>
      </c>
      <c r="J10179" s="1" t="n">
        <v>43018</v>
      </c>
      <c r="K10179" s="1" t="n">
        <v>7898142863835</v>
      </c>
      <c r="L10179" s="1" t="s">
        <v>7273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7" t="n">
        <v>46227</v>
      </c>
      <c r="C10180" s="1" t="n">
        <v>11</v>
      </c>
      <c r="D10180" s="1" t="s">
        <v>3845</v>
      </c>
      <c r="E10180" s="1" t="n">
        <v>1616</v>
      </c>
      <c r="F10180" s="1" t="s">
        <v>590</v>
      </c>
      <c r="I10180" s="1" t="n">
        <v>651360</v>
      </c>
      <c r="J10180" s="1" t="n">
        <v>45713</v>
      </c>
      <c r="K10180" s="1" t="n">
        <v>7896058200485</v>
      </c>
      <c r="L10180" s="1" t="s">
        <v>7274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7" t="n">
        <v>46227</v>
      </c>
      <c r="C10181" s="1" t="n">
        <v>11</v>
      </c>
      <c r="D10181" s="1" t="s">
        <v>3845</v>
      </c>
      <c r="E10181" s="1" t="n">
        <v>1616</v>
      </c>
      <c r="F10181" s="1" t="s">
        <v>590</v>
      </c>
      <c r="I10181" s="1" t="n">
        <v>651360</v>
      </c>
      <c r="J10181" s="1" t="n">
        <v>48993</v>
      </c>
      <c r="K10181" s="1" t="n">
        <v>78924888</v>
      </c>
      <c r="L10181" s="1" t="s">
        <v>7275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7" t="n">
        <v>46227</v>
      </c>
      <c r="C10182" s="1" t="n">
        <v>11</v>
      </c>
      <c r="D10182" s="1" t="s">
        <v>3845</v>
      </c>
      <c r="E10182" s="1" t="n">
        <v>1616</v>
      </c>
      <c r="F10182" s="1" t="s">
        <v>590</v>
      </c>
      <c r="I10182" s="1" t="n">
        <v>651360</v>
      </c>
      <c r="J10182" s="1" t="n">
        <v>50306</v>
      </c>
      <c r="K10182" s="1" t="n">
        <v>7896058258530</v>
      </c>
      <c r="L10182" s="1" t="s">
        <v>7276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7" t="n">
        <v>46227</v>
      </c>
      <c r="C10183" s="1" t="n">
        <v>11</v>
      </c>
      <c r="D10183" s="1" t="s">
        <v>3845</v>
      </c>
      <c r="E10183" s="1" t="n">
        <v>1616</v>
      </c>
      <c r="F10183" s="1" t="s">
        <v>590</v>
      </c>
      <c r="I10183" s="1" t="n">
        <v>651360</v>
      </c>
      <c r="J10183" s="1" t="n">
        <v>52675</v>
      </c>
      <c r="K10183" s="1" t="n">
        <v>7896058259018</v>
      </c>
      <c r="L10183" s="1" t="s">
        <v>7277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7" t="n">
        <v>46227</v>
      </c>
      <c r="C10184" s="1" t="n">
        <v>11</v>
      </c>
      <c r="D10184" s="1" t="s">
        <v>3845</v>
      </c>
      <c r="E10184" s="1" t="n">
        <v>1616</v>
      </c>
      <c r="F10184" s="1" t="s">
        <v>590</v>
      </c>
      <c r="I10184" s="1" t="n">
        <v>651360</v>
      </c>
      <c r="J10184" s="1" t="n">
        <v>52676</v>
      </c>
      <c r="K10184" s="1" t="n">
        <v>7896058259025</v>
      </c>
      <c r="L10184" s="1" t="s">
        <v>7278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7" t="n">
        <v>46227</v>
      </c>
      <c r="C10185" s="1" t="n">
        <v>11</v>
      </c>
      <c r="D10185" s="1" t="s">
        <v>3845</v>
      </c>
      <c r="E10185" s="1" t="n">
        <v>1616</v>
      </c>
      <c r="F10185" s="1" t="s">
        <v>590</v>
      </c>
      <c r="I10185" s="1" t="n">
        <v>651360</v>
      </c>
      <c r="J10185" s="1" t="n">
        <v>69120</v>
      </c>
      <c r="K10185" s="1" t="n">
        <v>7896002311427</v>
      </c>
      <c r="L10185" s="1" t="s">
        <v>7279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7" t="n">
        <v>46227</v>
      </c>
      <c r="C10186" s="1" t="n">
        <v>11</v>
      </c>
      <c r="D10186" s="1" t="s">
        <v>3845</v>
      </c>
      <c r="E10186" s="1" t="n">
        <v>1616</v>
      </c>
      <c r="F10186" s="1" t="s">
        <v>590</v>
      </c>
      <c r="I10186" s="1" t="n">
        <v>651360</v>
      </c>
      <c r="J10186" s="1" t="n">
        <v>69121</v>
      </c>
      <c r="K10186" s="1" t="n">
        <v>7896002311410</v>
      </c>
      <c r="L10186" s="1" t="s">
        <v>7280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7" t="n">
        <v>46227</v>
      </c>
      <c r="C10187" s="1" t="n">
        <v>11</v>
      </c>
      <c r="D10187" s="1" t="s">
        <v>3845</v>
      </c>
      <c r="E10187" s="1" t="n">
        <v>1616</v>
      </c>
      <c r="F10187" s="1" t="s">
        <v>590</v>
      </c>
      <c r="I10187" s="1" t="n">
        <v>651360</v>
      </c>
      <c r="J10187" s="1" t="n">
        <v>78485</v>
      </c>
      <c r="K10187" s="1" t="n">
        <v>7891118027200</v>
      </c>
      <c r="L10187" s="1" t="s">
        <v>7281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7" t="n">
        <v>46227</v>
      </c>
      <c r="C10188" s="1" t="n">
        <v>11</v>
      </c>
      <c r="D10188" s="1" t="s">
        <v>3845</v>
      </c>
      <c r="E10188" s="1" t="n">
        <v>1616</v>
      </c>
      <c r="F10188" s="1" t="s">
        <v>590</v>
      </c>
      <c r="I10188" s="1" t="n">
        <v>651360</v>
      </c>
      <c r="J10188" s="1" t="n">
        <v>78486</v>
      </c>
      <c r="K10188" s="1" t="n">
        <v>7891118027224</v>
      </c>
      <c r="L10188" s="1" t="s">
        <v>7282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7" t="n">
        <v>46227</v>
      </c>
      <c r="C10189" s="1" t="n">
        <v>11</v>
      </c>
      <c r="D10189" s="1" t="s">
        <v>3845</v>
      </c>
      <c r="E10189" s="1" t="n">
        <v>1616</v>
      </c>
      <c r="F10189" s="1" t="s">
        <v>590</v>
      </c>
      <c r="I10189" s="1" t="n">
        <v>651360</v>
      </c>
      <c r="J10189" s="1" t="n">
        <v>79689</v>
      </c>
      <c r="K10189" s="1" t="n">
        <v>7898142866843</v>
      </c>
      <c r="L10189" s="1" t="s">
        <v>7283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7" t="n">
        <v>46227</v>
      </c>
      <c r="C10190" s="1" t="n">
        <v>11</v>
      </c>
      <c r="D10190" s="1" t="s">
        <v>3845</v>
      </c>
      <c r="E10190" s="1" t="n">
        <v>1616</v>
      </c>
      <c r="F10190" s="1" t="s">
        <v>590</v>
      </c>
      <c r="I10190" s="1" t="n">
        <v>651360</v>
      </c>
      <c r="J10190" s="1" t="n">
        <v>81829</v>
      </c>
      <c r="K10190" s="1" t="n">
        <v>7891022867732</v>
      </c>
      <c r="L10190" s="1" t="s">
        <v>7284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7" t="n">
        <v>46227</v>
      </c>
      <c r="C10191" s="1" t="n">
        <v>11</v>
      </c>
      <c r="D10191" s="1" t="s">
        <v>3845</v>
      </c>
      <c r="E10191" s="1" t="n">
        <v>1616</v>
      </c>
      <c r="F10191" s="1" t="s">
        <v>590</v>
      </c>
      <c r="I10191" s="1" t="n">
        <v>651360</v>
      </c>
      <c r="J10191" s="1" t="n">
        <v>81849</v>
      </c>
      <c r="K10191" s="1" t="n">
        <v>7898142867314</v>
      </c>
      <c r="L10191" s="1" t="s">
        <v>7285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7" t="n">
        <v>46227</v>
      </c>
      <c r="C10192" s="1" t="n">
        <v>11</v>
      </c>
      <c r="D10192" s="1" t="s">
        <v>3845</v>
      </c>
      <c r="E10192" s="1" t="n">
        <v>1616</v>
      </c>
      <c r="F10192" s="1" t="s">
        <v>590</v>
      </c>
      <c r="I10192" s="1" t="n">
        <v>651360</v>
      </c>
      <c r="J10192" s="1" t="n">
        <v>81850</v>
      </c>
      <c r="K10192" s="1" t="n">
        <v>7898142866928</v>
      </c>
      <c r="L10192" s="1" t="s">
        <v>7286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7" t="n">
        <v>46227</v>
      </c>
      <c r="C10193" s="1" t="n">
        <v>11</v>
      </c>
      <c r="D10193" s="1" t="s">
        <v>3845</v>
      </c>
      <c r="E10193" s="1" t="n">
        <v>1616</v>
      </c>
      <c r="F10193" s="1" t="s">
        <v>590</v>
      </c>
      <c r="I10193" s="1" t="n">
        <v>651362</v>
      </c>
      <c r="J10193" s="1" t="n">
        <v>109972</v>
      </c>
      <c r="K10193" s="1" t="n">
        <v>5601252231058</v>
      </c>
      <c r="L10193" s="1" t="s">
        <v>7287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7" t="n">
        <v>46227</v>
      </c>
      <c r="C10194" s="1" t="n">
        <v>11</v>
      </c>
      <c r="D10194" s="1" t="s">
        <v>3845</v>
      </c>
      <c r="E10194" s="1" t="n">
        <v>1616</v>
      </c>
      <c r="F10194" s="1" t="s">
        <v>590</v>
      </c>
      <c r="I10194" s="1" t="n">
        <v>651362</v>
      </c>
      <c r="J10194" s="1" t="n">
        <v>13406</v>
      </c>
      <c r="K10194" s="1" t="n">
        <v>5601252100972</v>
      </c>
      <c r="L10194" s="1" t="s">
        <v>7288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7" t="n">
        <v>46227</v>
      </c>
      <c r="C10195" s="1" t="n">
        <v>11</v>
      </c>
      <c r="D10195" s="1" t="s">
        <v>3845</v>
      </c>
      <c r="E10195" s="1" t="n">
        <v>1616</v>
      </c>
      <c r="F10195" s="1" t="s">
        <v>590</v>
      </c>
      <c r="I10195" s="1" t="n">
        <v>651362</v>
      </c>
      <c r="J10195" s="1" t="n">
        <v>16423</v>
      </c>
      <c r="K10195" s="1" t="n">
        <v>7891331010508</v>
      </c>
      <c r="L10195" s="1" t="s">
        <v>5207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7" t="n">
        <v>46227</v>
      </c>
      <c r="C10196" s="1" t="n">
        <v>11</v>
      </c>
      <c r="D10196" s="1" t="s">
        <v>3845</v>
      </c>
      <c r="E10196" s="1" t="n">
        <v>1616</v>
      </c>
      <c r="F10196" s="1" t="s">
        <v>590</v>
      </c>
      <c r="I10196" s="1" t="n">
        <v>651362</v>
      </c>
      <c r="J10196" s="1" t="n">
        <v>17128</v>
      </c>
      <c r="K10196" s="1" t="n">
        <v>7896022203702</v>
      </c>
      <c r="L10196" s="1" t="s">
        <v>7289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7" t="n">
        <v>46227</v>
      </c>
      <c r="C10197" s="1" t="n">
        <v>11</v>
      </c>
      <c r="D10197" s="1" t="s">
        <v>3845</v>
      </c>
      <c r="E10197" s="1" t="n">
        <v>1616</v>
      </c>
      <c r="F10197" s="1" t="s">
        <v>590</v>
      </c>
      <c r="I10197" s="1" t="n">
        <v>651362</v>
      </c>
      <c r="J10197" s="1" t="n">
        <v>21007</v>
      </c>
      <c r="K10197" s="1" t="n">
        <v>7896022203566</v>
      </c>
      <c r="L10197" s="1" t="s">
        <v>7290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7" t="n">
        <v>46227</v>
      </c>
      <c r="C10198" s="1" t="n">
        <v>11</v>
      </c>
      <c r="D10198" s="1" t="s">
        <v>3845</v>
      </c>
      <c r="E10198" s="1" t="n">
        <v>1616</v>
      </c>
      <c r="F10198" s="1" t="s">
        <v>590</v>
      </c>
      <c r="I10198" s="1" t="n">
        <v>651362</v>
      </c>
      <c r="J10198" s="1" t="n">
        <v>26650</v>
      </c>
      <c r="K10198" s="1" t="n">
        <v>7896022204648</v>
      </c>
      <c r="L10198" s="1" t="s">
        <v>5209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7" t="n">
        <v>46227</v>
      </c>
      <c r="C10199" s="1" t="n">
        <v>11</v>
      </c>
      <c r="D10199" s="1" t="s">
        <v>3845</v>
      </c>
      <c r="E10199" s="1" t="n">
        <v>1616</v>
      </c>
      <c r="F10199" s="1" t="s">
        <v>590</v>
      </c>
      <c r="I10199" s="1" t="n">
        <v>651362</v>
      </c>
      <c r="J10199" s="1" t="n">
        <v>27778</v>
      </c>
      <c r="K10199" s="1" t="n">
        <v>7896022207076</v>
      </c>
      <c r="L10199" s="1" t="s">
        <v>5212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7" t="n">
        <v>46227</v>
      </c>
      <c r="C10200" s="1" t="n">
        <v>11</v>
      </c>
      <c r="D10200" s="1" t="s">
        <v>3845</v>
      </c>
      <c r="E10200" s="1" t="n">
        <v>1616</v>
      </c>
      <c r="F10200" s="1" t="s">
        <v>590</v>
      </c>
      <c r="I10200" s="1" t="n">
        <v>651362</v>
      </c>
      <c r="J10200" s="1" t="n">
        <v>29603</v>
      </c>
      <c r="K10200" s="1" t="n">
        <v>7896022204624</v>
      </c>
      <c r="L10200" s="1" t="s">
        <v>5213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7" t="n">
        <v>46227</v>
      </c>
      <c r="C10201" s="1" t="n">
        <v>11</v>
      </c>
      <c r="D10201" s="1" t="s">
        <v>3845</v>
      </c>
      <c r="E10201" s="1" t="n">
        <v>1616</v>
      </c>
      <c r="F10201" s="1" t="s">
        <v>590</v>
      </c>
      <c r="I10201" s="1" t="n">
        <v>651362</v>
      </c>
      <c r="J10201" s="1" t="n">
        <v>29632</v>
      </c>
      <c r="K10201" s="1" t="n">
        <v>7896001040724</v>
      </c>
      <c r="L10201" s="1" t="s">
        <v>7291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7" t="n">
        <v>46227</v>
      </c>
      <c r="C10202" s="1" t="n">
        <v>11</v>
      </c>
      <c r="D10202" s="1" t="s">
        <v>3845</v>
      </c>
      <c r="E10202" s="1" t="n">
        <v>1616</v>
      </c>
      <c r="F10202" s="1" t="s">
        <v>590</v>
      </c>
      <c r="I10202" s="1" t="n">
        <v>651362</v>
      </c>
      <c r="J10202" s="1" t="n">
        <v>29841</v>
      </c>
      <c r="K10202" s="1" t="n">
        <v>7896022204631</v>
      </c>
      <c r="L10202" s="1" t="s">
        <v>5214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7" t="n">
        <v>46227</v>
      </c>
      <c r="C10203" s="1" t="n">
        <v>11</v>
      </c>
      <c r="D10203" s="1" t="s">
        <v>3845</v>
      </c>
      <c r="E10203" s="1" t="n">
        <v>1616</v>
      </c>
      <c r="F10203" s="1" t="s">
        <v>590</v>
      </c>
      <c r="I10203" s="1" t="n">
        <v>651362</v>
      </c>
      <c r="J10203" s="1" t="n">
        <v>37737</v>
      </c>
      <c r="K10203" s="1" t="n">
        <v>7896022204945</v>
      </c>
      <c r="L10203" s="1" t="s">
        <v>7292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7" t="n">
        <v>46227</v>
      </c>
      <c r="C10204" s="1" t="n">
        <v>11</v>
      </c>
      <c r="D10204" s="1" t="s">
        <v>3845</v>
      </c>
      <c r="E10204" s="1" t="n">
        <v>1616</v>
      </c>
      <c r="F10204" s="1" t="s">
        <v>590</v>
      </c>
      <c r="I10204" s="1" t="n">
        <v>651362</v>
      </c>
      <c r="J10204" s="1" t="n">
        <v>37738</v>
      </c>
      <c r="K10204" s="1" t="n">
        <v>7896022204969</v>
      </c>
      <c r="L10204" s="1" t="s">
        <v>7293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7" t="n">
        <v>46227</v>
      </c>
      <c r="C10205" s="1" t="n">
        <v>11</v>
      </c>
      <c r="D10205" s="1" t="s">
        <v>3845</v>
      </c>
      <c r="E10205" s="1" t="n">
        <v>1616</v>
      </c>
      <c r="F10205" s="1" t="s">
        <v>590</v>
      </c>
      <c r="I10205" s="1" t="n">
        <v>651362</v>
      </c>
      <c r="J10205" s="1" t="n">
        <v>46614</v>
      </c>
      <c r="K10205" s="1" t="n">
        <v>7896022207533</v>
      </c>
      <c r="L10205" s="1" t="s">
        <v>7294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7" t="n">
        <v>46227</v>
      </c>
      <c r="C10206" s="1" t="n">
        <v>11</v>
      </c>
      <c r="D10206" s="1" t="s">
        <v>3845</v>
      </c>
      <c r="E10206" s="1" t="n">
        <v>1616</v>
      </c>
      <c r="F10206" s="1" t="s">
        <v>590</v>
      </c>
      <c r="I10206" s="1" t="n">
        <v>651362</v>
      </c>
      <c r="J10206" s="1" t="n">
        <v>47770</v>
      </c>
      <c r="K10206" s="1" t="n">
        <v>7896022207052</v>
      </c>
      <c r="L10206" s="1" t="s">
        <v>7295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7" t="n">
        <v>46227</v>
      </c>
      <c r="C10207" s="1" t="n">
        <v>11</v>
      </c>
      <c r="D10207" s="1" t="s">
        <v>3845</v>
      </c>
      <c r="E10207" s="1" t="n">
        <v>1616</v>
      </c>
      <c r="F10207" s="1" t="s">
        <v>590</v>
      </c>
      <c r="I10207" s="1" t="n">
        <v>651362</v>
      </c>
      <c r="J10207" s="1" t="n">
        <v>47958</v>
      </c>
      <c r="K10207" s="1" t="n">
        <v>7896022203184</v>
      </c>
      <c r="L10207" s="1" t="s">
        <v>7296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7" t="n">
        <v>46227</v>
      </c>
      <c r="C10208" s="1" t="n">
        <v>11</v>
      </c>
      <c r="D10208" s="1" t="s">
        <v>3845</v>
      </c>
      <c r="E10208" s="1" t="n">
        <v>1616</v>
      </c>
      <c r="F10208" s="1" t="s">
        <v>590</v>
      </c>
      <c r="I10208" s="1" t="n">
        <v>651362</v>
      </c>
      <c r="J10208" s="1" t="n">
        <v>65688</v>
      </c>
      <c r="K10208" s="1" t="n">
        <v>7896022203771</v>
      </c>
      <c r="L10208" s="1" t="s">
        <v>7297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7" t="n">
        <v>46227</v>
      </c>
      <c r="C10209" s="1" t="n">
        <v>11</v>
      </c>
      <c r="D10209" s="1" t="s">
        <v>3845</v>
      </c>
      <c r="E10209" s="1" t="n">
        <v>1616</v>
      </c>
      <c r="F10209" s="1" t="s">
        <v>590</v>
      </c>
      <c r="I10209" s="1" t="n">
        <v>651362</v>
      </c>
      <c r="J10209" s="1" t="n">
        <v>81846</v>
      </c>
      <c r="K10209" s="1" t="n">
        <v>7896022208035</v>
      </c>
      <c r="L10209" s="1" t="s">
        <v>7298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7" t="n">
        <v>46227</v>
      </c>
      <c r="C10210" s="1" t="n">
        <v>11</v>
      </c>
      <c r="D10210" s="1" t="s">
        <v>3845</v>
      </c>
      <c r="E10210" s="1" t="n">
        <v>1616</v>
      </c>
      <c r="F10210" s="1" t="s">
        <v>590</v>
      </c>
      <c r="I10210" s="1" t="n">
        <v>651362</v>
      </c>
      <c r="J10210" s="1" t="n">
        <v>81847</v>
      </c>
      <c r="K10210" s="1" t="n">
        <v>7896022203603</v>
      </c>
      <c r="L10210" s="1" t="s">
        <v>7299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7" t="n">
        <v>46227</v>
      </c>
      <c r="C10211" s="1" t="n">
        <v>11</v>
      </c>
      <c r="D10211" s="1" t="s">
        <v>3845</v>
      </c>
      <c r="E10211" s="1" t="n">
        <v>1616</v>
      </c>
      <c r="F10211" s="1" t="s">
        <v>590</v>
      </c>
      <c r="I10211" s="1" t="n">
        <v>651362</v>
      </c>
      <c r="J10211" s="1" t="n">
        <v>81848</v>
      </c>
      <c r="K10211" s="1" t="n">
        <v>7896022208028</v>
      </c>
      <c r="L10211" s="1" t="s">
        <v>7300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7" t="n">
        <v>46227</v>
      </c>
      <c r="C10212" s="1" t="n">
        <v>11</v>
      </c>
      <c r="D10212" s="1" t="s">
        <v>3845</v>
      </c>
      <c r="E10212" s="1" t="n">
        <v>1668</v>
      </c>
      <c r="F10212" s="1" t="s">
        <v>81</v>
      </c>
      <c r="I10212" s="1" t="n">
        <v>740923</v>
      </c>
      <c r="J10212" s="1" t="n">
        <v>103386</v>
      </c>
      <c r="K10212" s="1" t="n">
        <v>7896006413851</v>
      </c>
      <c r="L10212" s="1" t="s">
        <v>4640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7" t="n">
        <v>46227</v>
      </c>
      <c r="C10213" s="1" t="n">
        <v>11</v>
      </c>
      <c r="D10213" s="1" t="s">
        <v>3845</v>
      </c>
      <c r="E10213" s="1" t="n">
        <v>1668</v>
      </c>
      <c r="F10213" s="1" t="s">
        <v>81</v>
      </c>
      <c r="I10213" s="1" t="n">
        <v>740923</v>
      </c>
      <c r="J10213" s="1" t="n">
        <v>14898</v>
      </c>
      <c r="K10213" s="1" t="n">
        <v>7896006400158</v>
      </c>
      <c r="L10213" s="1" t="s">
        <v>4757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7" t="n">
        <v>46227</v>
      </c>
      <c r="C10214" s="1" t="n">
        <v>11</v>
      </c>
      <c r="D10214" s="1" t="s">
        <v>3845</v>
      </c>
      <c r="E10214" s="1" t="n">
        <v>1668</v>
      </c>
      <c r="F10214" s="1" t="s">
        <v>81</v>
      </c>
      <c r="I10214" s="1" t="n">
        <v>740923</v>
      </c>
      <c r="J10214" s="1" t="n">
        <v>32586</v>
      </c>
      <c r="K10214" s="1" t="n">
        <v>7898966794001</v>
      </c>
      <c r="L10214" s="1" t="s">
        <v>7301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7" t="n">
        <v>46227</v>
      </c>
      <c r="C10215" s="1" t="n">
        <v>11</v>
      </c>
      <c r="D10215" s="1" t="s">
        <v>3845</v>
      </c>
      <c r="E10215" s="1" t="n">
        <v>1668</v>
      </c>
      <c r="F10215" s="1" t="s">
        <v>81</v>
      </c>
      <c r="I10215" s="1" t="n">
        <v>740923</v>
      </c>
      <c r="J10215" s="1" t="n">
        <v>73996</v>
      </c>
      <c r="K10215" s="1" t="n">
        <v>7898966794216</v>
      </c>
      <c r="L10215" s="1" t="s">
        <v>7302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7" t="n">
        <v>46227</v>
      </c>
      <c r="C10216" s="1" t="n">
        <v>11</v>
      </c>
      <c r="D10216" s="1" t="s">
        <v>3845</v>
      </c>
      <c r="E10216" s="1" t="n">
        <v>1668</v>
      </c>
      <c r="F10216" s="1" t="s">
        <v>81</v>
      </c>
      <c r="I10216" s="1" t="n">
        <v>740923</v>
      </c>
      <c r="J10216" s="1" t="n">
        <v>76370</v>
      </c>
      <c r="K10216" s="1" t="n">
        <v>7898966794230</v>
      </c>
      <c r="L10216" s="1" t="s">
        <v>7303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7" t="n">
        <v>46227</v>
      </c>
      <c r="C10217" s="1" t="n">
        <v>11</v>
      </c>
      <c r="D10217" s="1" t="s">
        <v>3845</v>
      </c>
      <c r="E10217" s="1" t="n">
        <v>1705</v>
      </c>
      <c r="F10217" s="1" t="s">
        <v>173</v>
      </c>
      <c r="I10217" s="1" t="n">
        <v>1209351</v>
      </c>
      <c r="J10217" s="1" t="n">
        <v>102360</v>
      </c>
      <c r="K10217" s="1" t="n">
        <v>7894900593709</v>
      </c>
      <c r="L10217" s="1" t="s">
        <v>4471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7" t="n">
        <v>46227</v>
      </c>
      <c r="C10218" s="1" t="n">
        <v>11</v>
      </c>
      <c r="D10218" s="1" t="s">
        <v>3845</v>
      </c>
      <c r="E10218" s="1" t="n">
        <v>1705</v>
      </c>
      <c r="F10218" s="1" t="s">
        <v>173</v>
      </c>
      <c r="I10218" s="1" t="n">
        <v>1209351</v>
      </c>
      <c r="J10218" s="1" t="n">
        <v>102362</v>
      </c>
      <c r="K10218" s="1" t="n">
        <v>7894900583700</v>
      </c>
      <c r="L10218" s="1" t="s">
        <v>4473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7" t="n">
        <v>46227</v>
      </c>
      <c r="C10219" s="1" t="n">
        <v>11</v>
      </c>
      <c r="D10219" s="1" t="s">
        <v>3845</v>
      </c>
      <c r="E10219" s="1" t="n">
        <v>1705</v>
      </c>
      <c r="F10219" s="1" t="s">
        <v>173</v>
      </c>
      <c r="I10219" s="1" t="n">
        <v>1209351</v>
      </c>
      <c r="J10219" s="1" t="n">
        <v>103139</v>
      </c>
      <c r="K10219" s="1" t="n">
        <v>7894900051759</v>
      </c>
      <c r="L10219" s="1" t="s">
        <v>4502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7" t="n">
        <v>46227</v>
      </c>
      <c r="C10220" s="1" t="n">
        <v>11</v>
      </c>
      <c r="D10220" s="1" t="s">
        <v>3845</v>
      </c>
      <c r="E10220" s="1" t="n">
        <v>1705</v>
      </c>
      <c r="F10220" s="1" t="s">
        <v>173</v>
      </c>
      <c r="I10220" s="1" t="n">
        <v>1209351</v>
      </c>
      <c r="J10220" s="1" t="n">
        <v>103159</v>
      </c>
      <c r="K10220" s="1" t="n">
        <v>7894900050011</v>
      </c>
      <c r="L10220" s="1" t="s">
        <v>5533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7" t="n">
        <v>46227</v>
      </c>
      <c r="C10221" s="1" t="n">
        <v>11</v>
      </c>
      <c r="D10221" s="1" t="s">
        <v>3845</v>
      </c>
      <c r="E10221" s="1" t="n">
        <v>1705</v>
      </c>
      <c r="F10221" s="1" t="s">
        <v>173</v>
      </c>
      <c r="I10221" s="1" t="n">
        <v>1209351</v>
      </c>
      <c r="J10221" s="1" t="n">
        <v>104575</v>
      </c>
      <c r="K10221" s="1" t="n">
        <v>7898341430098</v>
      </c>
      <c r="L10221" s="1" t="s">
        <v>4476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7" t="n">
        <v>46227</v>
      </c>
      <c r="C10222" s="1" t="n">
        <v>11</v>
      </c>
      <c r="D10222" s="1" t="s">
        <v>3845</v>
      </c>
      <c r="E10222" s="1" t="n">
        <v>1705</v>
      </c>
      <c r="F10222" s="1" t="s">
        <v>173</v>
      </c>
      <c r="I10222" s="1" t="n">
        <v>1209351</v>
      </c>
      <c r="J10222" s="1" t="n">
        <v>24324</v>
      </c>
      <c r="K10222" s="1" t="n">
        <v>70847022015</v>
      </c>
      <c r="L10222" s="1" t="s">
        <v>4479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7" t="n">
        <v>46227</v>
      </c>
      <c r="C10223" s="1" t="n">
        <v>11</v>
      </c>
      <c r="D10223" s="1" t="s">
        <v>3845</v>
      </c>
      <c r="E10223" s="1" t="n">
        <v>1705</v>
      </c>
      <c r="F10223" s="1" t="s">
        <v>173</v>
      </c>
      <c r="I10223" s="1" t="n">
        <v>1209351</v>
      </c>
      <c r="J10223" s="1" t="n">
        <v>26843</v>
      </c>
      <c r="K10223" s="1" t="n">
        <v>7898367983790</v>
      </c>
      <c r="L10223" s="1" t="s">
        <v>5779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7" t="n">
        <v>46227</v>
      </c>
      <c r="C10224" s="1" t="n">
        <v>11</v>
      </c>
      <c r="D10224" s="1" t="s">
        <v>3845</v>
      </c>
      <c r="E10224" s="1" t="n">
        <v>1705</v>
      </c>
      <c r="F10224" s="1" t="s">
        <v>173</v>
      </c>
      <c r="I10224" s="1" t="n">
        <v>1209351</v>
      </c>
      <c r="J10224" s="1" t="n">
        <v>27643</v>
      </c>
      <c r="K10224" s="1" t="n">
        <v>7894900031713</v>
      </c>
      <c r="L10224" s="1" t="s">
        <v>4517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7" t="n">
        <v>46227</v>
      </c>
      <c r="C10225" s="1" t="n">
        <v>11</v>
      </c>
      <c r="D10225" s="1" t="s">
        <v>3845</v>
      </c>
      <c r="E10225" s="1" t="n">
        <v>1705</v>
      </c>
      <c r="F10225" s="1" t="s">
        <v>173</v>
      </c>
      <c r="I10225" s="1" t="n">
        <v>1209351</v>
      </c>
      <c r="J10225" s="1" t="n">
        <v>29747</v>
      </c>
      <c r="K10225" s="1" t="n">
        <v>70847022305</v>
      </c>
      <c r="L10225" s="1" t="s">
        <v>6881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7" t="n">
        <v>46227</v>
      </c>
      <c r="C10226" s="1" t="n">
        <v>11</v>
      </c>
      <c r="D10226" s="1" t="s">
        <v>3845</v>
      </c>
      <c r="E10226" s="1" t="n">
        <v>1705</v>
      </c>
      <c r="F10226" s="1" t="s">
        <v>173</v>
      </c>
      <c r="I10226" s="1" t="n">
        <v>1209351</v>
      </c>
      <c r="J10226" s="1" t="n">
        <v>45809</v>
      </c>
      <c r="K10226" s="1" t="n">
        <v>7896045505319</v>
      </c>
      <c r="L10226" s="1" t="s">
        <v>5781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7" t="n">
        <v>46227</v>
      </c>
      <c r="C10227" s="1" t="n">
        <v>11</v>
      </c>
      <c r="D10227" s="1" t="s">
        <v>3845</v>
      </c>
      <c r="E10227" s="1" t="n">
        <v>1705</v>
      </c>
      <c r="F10227" s="1" t="s">
        <v>173</v>
      </c>
      <c r="I10227" s="1" t="n">
        <v>1209351</v>
      </c>
      <c r="J10227" s="1" t="n">
        <v>78241</v>
      </c>
      <c r="K10227" s="1" t="n">
        <v>7898938890120</v>
      </c>
      <c r="L10227" s="1" t="s">
        <v>4498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7" t="n">
        <v>46227</v>
      </c>
      <c r="C10228" s="1" t="n">
        <v>11</v>
      </c>
      <c r="D10228" s="1" t="s">
        <v>3845</v>
      </c>
      <c r="E10228" s="1" t="n">
        <v>1705</v>
      </c>
      <c r="F10228" s="1" t="s">
        <v>173</v>
      </c>
      <c r="I10228" s="1" t="n">
        <v>1209351</v>
      </c>
      <c r="J10228" s="1" t="n">
        <v>79334</v>
      </c>
      <c r="K10228" s="1" t="n">
        <v>7894900531305</v>
      </c>
      <c r="L10228" s="1" t="s">
        <v>6296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7" t="n">
        <v>46227</v>
      </c>
      <c r="C10229" s="1" t="n">
        <v>11</v>
      </c>
      <c r="D10229" s="1" t="s">
        <v>3845</v>
      </c>
      <c r="E10229" s="1" t="n">
        <v>1705</v>
      </c>
      <c r="F10229" s="1" t="s">
        <v>173</v>
      </c>
      <c r="I10229" s="1" t="n">
        <v>1209351</v>
      </c>
      <c r="J10229" s="1" t="n">
        <v>79795</v>
      </c>
      <c r="K10229" s="1" t="n">
        <v>7894900530308</v>
      </c>
      <c r="L10229" s="1" t="s">
        <v>6297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7" t="n">
        <v>46227</v>
      </c>
      <c r="C10230" s="1" t="n">
        <v>11</v>
      </c>
      <c r="D10230" s="1" t="s">
        <v>3845</v>
      </c>
      <c r="E10230" s="1" t="n">
        <v>1613</v>
      </c>
      <c r="F10230" s="1" t="s">
        <v>240</v>
      </c>
      <c r="I10230" s="1" t="n">
        <v>1611343</v>
      </c>
      <c r="J10230" s="1" t="n">
        <v>108581</v>
      </c>
      <c r="K10230" s="1" t="n">
        <v>7893000949355</v>
      </c>
      <c r="L10230" s="1" t="s">
        <v>4951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7" t="n">
        <v>46227</v>
      </c>
      <c r="C10231" s="1" t="n">
        <v>11</v>
      </c>
      <c r="D10231" s="1" t="s">
        <v>3845</v>
      </c>
      <c r="E10231" s="1" t="n">
        <v>1613</v>
      </c>
      <c r="F10231" s="1" t="s">
        <v>240</v>
      </c>
      <c r="I10231" s="1" t="n">
        <v>1611343</v>
      </c>
      <c r="J10231" s="1" t="n">
        <v>108584</v>
      </c>
      <c r="K10231" s="1" t="n">
        <v>7893000949430</v>
      </c>
      <c r="L10231" s="1" t="s">
        <v>4952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7" t="n">
        <v>46227</v>
      </c>
      <c r="C10232" s="1" t="n">
        <v>11</v>
      </c>
      <c r="D10232" s="1" t="s">
        <v>3845</v>
      </c>
      <c r="E10232" s="1" t="n">
        <v>1613</v>
      </c>
      <c r="F10232" s="1" t="s">
        <v>240</v>
      </c>
      <c r="I10232" s="1" t="n">
        <v>1611343</v>
      </c>
      <c r="J10232" s="1" t="n">
        <v>12464</v>
      </c>
      <c r="K10232" s="1" t="n">
        <v>7891515775636</v>
      </c>
      <c r="L10232" s="1" t="s">
        <v>4954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7" t="n">
        <v>46227</v>
      </c>
      <c r="C10233" s="1" t="n">
        <v>11</v>
      </c>
      <c r="D10233" s="1" t="s">
        <v>3845</v>
      </c>
      <c r="E10233" s="1" t="n">
        <v>1613</v>
      </c>
      <c r="F10233" s="1" t="s">
        <v>240</v>
      </c>
      <c r="I10233" s="1" t="n">
        <v>1611343</v>
      </c>
      <c r="J10233" s="1" t="n">
        <v>25313</v>
      </c>
      <c r="K10233" s="1" t="n">
        <v>7891515485528</v>
      </c>
      <c r="L10233" s="1" t="s">
        <v>4965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7" t="n">
        <v>46227</v>
      </c>
      <c r="C10234" s="1" t="n">
        <v>11</v>
      </c>
      <c r="D10234" s="1" t="s">
        <v>3845</v>
      </c>
      <c r="E10234" s="1" t="n">
        <v>1613</v>
      </c>
      <c r="F10234" s="1" t="s">
        <v>240</v>
      </c>
      <c r="I10234" s="1" t="n">
        <v>1611343</v>
      </c>
      <c r="J10234" s="1" t="n">
        <v>25698</v>
      </c>
      <c r="K10234" s="1" t="n">
        <v>7891515485535</v>
      </c>
      <c r="L10234" s="1" t="s">
        <v>5698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7" t="n">
        <v>46227</v>
      </c>
      <c r="C10235" s="1" t="n">
        <v>11</v>
      </c>
      <c r="D10235" s="1" t="s">
        <v>3845</v>
      </c>
      <c r="E10235" s="1" t="n">
        <v>1613</v>
      </c>
      <c r="F10235" s="1" t="s">
        <v>240</v>
      </c>
      <c r="I10235" s="1" t="n">
        <v>1611343</v>
      </c>
      <c r="J10235" s="1" t="n">
        <v>31751</v>
      </c>
      <c r="K10235" s="1" t="n">
        <v>7891515517779</v>
      </c>
      <c r="L10235" s="1" t="s">
        <v>7304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7" t="n">
        <v>46227</v>
      </c>
      <c r="C10236" s="1" t="n">
        <v>11</v>
      </c>
      <c r="D10236" s="1" t="s">
        <v>3845</v>
      </c>
      <c r="E10236" s="1" t="n">
        <v>1613</v>
      </c>
      <c r="F10236" s="1" t="s">
        <v>240</v>
      </c>
      <c r="I10236" s="1" t="n">
        <v>1611343</v>
      </c>
      <c r="J10236" s="1" t="n">
        <v>77382</v>
      </c>
      <c r="K10236" s="1" t="n">
        <v>7891515644826</v>
      </c>
      <c r="L10236" s="1" t="s">
        <v>7305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7" t="n">
        <v>46227</v>
      </c>
      <c r="C10237" s="1" t="n">
        <v>11</v>
      </c>
      <c r="D10237" s="1" t="s">
        <v>3845</v>
      </c>
      <c r="E10237" s="1" t="n">
        <v>1705</v>
      </c>
      <c r="F10237" s="1" t="s">
        <v>173</v>
      </c>
      <c r="I10237" s="1" t="n">
        <v>1942481</v>
      </c>
      <c r="J10237" s="1" t="n">
        <v>103161</v>
      </c>
      <c r="K10237" s="1" t="n">
        <v>7894900010015</v>
      </c>
      <c r="L10237" s="1" t="s">
        <v>4505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7" t="n">
        <v>46227</v>
      </c>
      <c r="C10238" s="1" t="n">
        <v>11</v>
      </c>
      <c r="D10238" s="1" t="s">
        <v>3845</v>
      </c>
      <c r="E10238" s="1" t="n">
        <v>1705</v>
      </c>
      <c r="F10238" s="1" t="s">
        <v>173</v>
      </c>
      <c r="I10238" s="1" t="n">
        <v>1942481</v>
      </c>
      <c r="J10238" s="1" t="n">
        <v>105323</v>
      </c>
      <c r="K10238" s="1" t="n">
        <v>7894900701753</v>
      </c>
      <c r="L10238" s="1" t="s">
        <v>4507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7" t="n">
        <v>46227</v>
      </c>
      <c r="C10239" s="1" t="n">
        <v>11</v>
      </c>
      <c r="D10239" s="1" t="s">
        <v>3845</v>
      </c>
      <c r="E10239" s="1" t="n">
        <v>1705</v>
      </c>
      <c r="F10239" s="1" t="s">
        <v>173</v>
      </c>
      <c r="I10239" s="1" t="n">
        <v>1942481</v>
      </c>
      <c r="J10239" s="1" t="n">
        <v>107100</v>
      </c>
      <c r="K10239" s="1" t="n">
        <v>7894900700015</v>
      </c>
      <c r="L10239" s="1" t="s">
        <v>4509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7" t="n">
        <v>46227</v>
      </c>
      <c r="C10240" s="1" t="n">
        <v>11</v>
      </c>
      <c r="D10240" s="1" t="s">
        <v>3845</v>
      </c>
      <c r="E10240" s="1" t="n">
        <v>1705</v>
      </c>
      <c r="F10240" s="1" t="s">
        <v>173</v>
      </c>
      <c r="I10240" s="1" t="n">
        <v>1942481</v>
      </c>
      <c r="J10240" s="1" t="n">
        <v>21183</v>
      </c>
      <c r="K10240" s="1" t="n">
        <v>7894900556063</v>
      </c>
      <c r="L10240" s="1" t="s">
        <v>4511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7" t="n">
        <v>46227</v>
      </c>
      <c r="C10241" s="1" t="n">
        <v>11</v>
      </c>
      <c r="D10241" s="1" t="s">
        <v>3845</v>
      </c>
      <c r="E10241" s="1" t="n">
        <v>1705</v>
      </c>
      <c r="F10241" s="1" t="s">
        <v>173</v>
      </c>
      <c r="I10241" s="1" t="n">
        <v>1942481</v>
      </c>
      <c r="J10241" s="1" t="n">
        <v>22893</v>
      </c>
      <c r="K10241" s="1" t="n">
        <v>7894900550061</v>
      </c>
      <c r="L10241" s="1" t="s">
        <v>4514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7" t="n">
        <v>46227</v>
      </c>
      <c r="C10242" s="1" t="n">
        <v>11</v>
      </c>
      <c r="D10242" s="1" t="s">
        <v>3845</v>
      </c>
      <c r="E10242" s="1" t="n">
        <v>1705</v>
      </c>
      <c r="F10242" s="1" t="s">
        <v>173</v>
      </c>
      <c r="I10242" s="1" t="n">
        <v>1942481</v>
      </c>
      <c r="J10242" s="1" t="n">
        <v>30085</v>
      </c>
      <c r="K10242" s="1" t="n">
        <v>7894900054217</v>
      </c>
      <c r="L10242" s="1" t="s">
        <v>5803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7" t="n">
        <v>46227</v>
      </c>
      <c r="C10243" s="1" t="n">
        <v>11</v>
      </c>
      <c r="D10243" s="1" t="s">
        <v>3845</v>
      </c>
      <c r="E10243" s="1" t="n">
        <v>1705</v>
      </c>
      <c r="F10243" s="1" t="s">
        <v>173</v>
      </c>
      <c r="I10243" s="1" t="n">
        <v>1942481</v>
      </c>
      <c r="J10243" s="1" t="n">
        <v>31367</v>
      </c>
      <c r="K10243" s="1" t="n">
        <v>7894900704211</v>
      </c>
      <c r="L10243" s="1" t="s">
        <v>4523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7" t="n">
        <v>46227</v>
      </c>
      <c r="C10244" s="1" t="n">
        <v>11</v>
      </c>
      <c r="D10244" s="1" t="s">
        <v>3845</v>
      </c>
      <c r="E10244" s="1" t="n">
        <v>1705</v>
      </c>
      <c r="F10244" s="1" t="s">
        <v>173</v>
      </c>
      <c r="I10244" s="1" t="n">
        <v>1942481</v>
      </c>
      <c r="J10244" s="1" t="n">
        <v>31767</v>
      </c>
      <c r="K10244" s="1" t="n">
        <v>7897105250095</v>
      </c>
      <c r="L10244" s="1" t="s">
        <v>5537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7" t="n">
        <v>46227</v>
      </c>
      <c r="C10245" s="1" t="n">
        <v>11</v>
      </c>
      <c r="D10245" s="1" t="s">
        <v>3845</v>
      </c>
      <c r="E10245" s="1" t="n">
        <v>1705</v>
      </c>
      <c r="F10245" s="1" t="s">
        <v>173</v>
      </c>
      <c r="I10245" s="1" t="n">
        <v>1942481</v>
      </c>
      <c r="J10245" s="1" t="n">
        <v>56704</v>
      </c>
      <c r="K10245" s="1" t="n">
        <v>7894900093001</v>
      </c>
      <c r="L10245" s="1" t="s">
        <v>7306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7" t="n">
        <v>46227</v>
      </c>
      <c r="C10246" s="1" t="n">
        <v>22</v>
      </c>
      <c r="D10246" s="1" t="s">
        <v>3850</v>
      </c>
      <c r="E10246" s="1" t="n">
        <v>33</v>
      </c>
      <c r="F10246" s="1" t="s">
        <v>93</v>
      </c>
      <c r="I10246" s="1" t="n">
        <v>5346</v>
      </c>
      <c r="J10246" s="1" t="n">
        <v>100000</v>
      </c>
      <c r="K10246" s="1" t="n">
        <v>1</v>
      </c>
      <c r="L10246" s="1" t="s">
        <v>3851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7" t="n">
        <v>46227</v>
      </c>
      <c r="C10247" s="1" t="n">
        <v>22</v>
      </c>
      <c r="D10247" s="1" t="s">
        <v>3850</v>
      </c>
      <c r="E10247" s="1" t="n">
        <v>33</v>
      </c>
      <c r="F10247" s="1" t="s">
        <v>93</v>
      </c>
      <c r="I10247" s="1" t="n">
        <v>5346</v>
      </c>
      <c r="J10247" s="1" t="n">
        <v>100001</v>
      </c>
      <c r="K10247" s="1" t="n">
        <v>2</v>
      </c>
      <c r="L10247" s="1" t="s">
        <v>4138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7" t="n">
        <v>46227</v>
      </c>
      <c r="C10248" s="1" t="n">
        <v>22</v>
      </c>
      <c r="D10248" s="1" t="s">
        <v>3850</v>
      </c>
      <c r="E10248" s="1" t="n">
        <v>33</v>
      </c>
      <c r="F10248" s="1" t="s">
        <v>93</v>
      </c>
      <c r="I10248" s="1" t="n">
        <v>5346</v>
      </c>
      <c r="J10248" s="1" t="n">
        <v>100002</v>
      </c>
      <c r="K10248" s="1" t="n">
        <v>3</v>
      </c>
      <c r="L10248" s="1" t="s">
        <v>3872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7" t="n">
        <v>46227</v>
      </c>
      <c r="C10249" s="1" t="n">
        <v>22</v>
      </c>
      <c r="D10249" s="1" t="s">
        <v>3850</v>
      </c>
      <c r="E10249" s="1" t="n">
        <v>33</v>
      </c>
      <c r="F10249" s="1" t="s">
        <v>93</v>
      </c>
      <c r="I10249" s="1" t="n">
        <v>5346</v>
      </c>
      <c r="J10249" s="1" t="n">
        <v>100003</v>
      </c>
      <c r="K10249" s="1" t="n">
        <v>4</v>
      </c>
      <c r="L10249" s="1" t="s">
        <v>3873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7" t="n">
        <v>46227</v>
      </c>
      <c r="C10250" s="1" t="n">
        <v>22</v>
      </c>
      <c r="D10250" s="1" t="s">
        <v>3850</v>
      </c>
      <c r="E10250" s="1" t="n">
        <v>33</v>
      </c>
      <c r="F10250" s="1" t="s">
        <v>93</v>
      </c>
      <c r="I10250" s="1" t="n">
        <v>5346</v>
      </c>
      <c r="J10250" s="1" t="n">
        <v>100004</v>
      </c>
      <c r="K10250" s="1" t="n">
        <v>5</v>
      </c>
      <c r="L10250" s="1" t="s">
        <v>3852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7" t="n">
        <v>46227</v>
      </c>
      <c r="C10251" s="1" t="n">
        <v>22</v>
      </c>
      <c r="D10251" s="1" t="s">
        <v>3850</v>
      </c>
      <c r="E10251" s="1" t="n">
        <v>33</v>
      </c>
      <c r="F10251" s="1" t="s">
        <v>93</v>
      </c>
      <c r="I10251" s="1" t="n">
        <v>5346</v>
      </c>
      <c r="J10251" s="1" t="n">
        <v>100520</v>
      </c>
      <c r="K10251" s="1" t="n">
        <v>507</v>
      </c>
      <c r="L10251" s="1" t="s">
        <v>3868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7" t="n">
        <v>46227</v>
      </c>
      <c r="C10252" s="1" t="n">
        <v>22</v>
      </c>
      <c r="D10252" s="1" t="s">
        <v>3850</v>
      </c>
      <c r="E10252" s="1" t="n">
        <v>33</v>
      </c>
      <c r="F10252" s="1" t="s">
        <v>93</v>
      </c>
      <c r="I10252" s="1" t="n">
        <v>5346</v>
      </c>
      <c r="J10252" s="1" t="n">
        <v>110455</v>
      </c>
      <c r="K10252" s="1" t="n">
        <v>53212</v>
      </c>
      <c r="L10252" s="1" t="s">
        <v>3870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7" t="n">
        <v>46227</v>
      </c>
      <c r="C10253" s="1" t="n">
        <v>22</v>
      </c>
      <c r="D10253" s="1" t="s">
        <v>3850</v>
      </c>
      <c r="E10253" s="1" t="n">
        <v>33</v>
      </c>
      <c r="F10253" s="1" t="s">
        <v>93</v>
      </c>
      <c r="I10253" s="1" t="n">
        <v>5348</v>
      </c>
      <c r="J10253" s="1" t="n">
        <v>100000</v>
      </c>
      <c r="K10253" s="1" t="n">
        <v>1</v>
      </c>
      <c r="L10253" s="1" t="s">
        <v>3851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7" t="n">
        <v>46227</v>
      </c>
      <c r="C10254" s="1" t="n">
        <v>22</v>
      </c>
      <c r="D10254" s="1" t="s">
        <v>3850</v>
      </c>
      <c r="E10254" s="1" t="n">
        <v>33</v>
      </c>
      <c r="F10254" s="1" t="s">
        <v>93</v>
      </c>
      <c r="I10254" s="1" t="n">
        <v>5348</v>
      </c>
      <c r="J10254" s="1" t="n">
        <v>100006</v>
      </c>
      <c r="K10254" s="1" t="n">
        <v>7</v>
      </c>
      <c r="L10254" s="1" t="s">
        <v>3853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7" t="n">
        <v>46227</v>
      </c>
      <c r="C10255" s="1" t="n">
        <v>22</v>
      </c>
      <c r="D10255" s="1" t="s">
        <v>3850</v>
      </c>
      <c r="E10255" s="1" t="n">
        <v>33</v>
      </c>
      <c r="F10255" s="1" t="s">
        <v>93</v>
      </c>
      <c r="I10255" s="1" t="n">
        <v>5348</v>
      </c>
      <c r="J10255" s="1" t="n">
        <v>100007</v>
      </c>
      <c r="K10255" s="1" t="n">
        <v>8</v>
      </c>
      <c r="L10255" s="1" t="s">
        <v>3854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7" t="n">
        <v>46227</v>
      </c>
      <c r="C10256" s="1" t="n">
        <v>22</v>
      </c>
      <c r="D10256" s="1" t="s">
        <v>3850</v>
      </c>
      <c r="E10256" s="1" t="n">
        <v>33</v>
      </c>
      <c r="F10256" s="1" t="s">
        <v>93</v>
      </c>
      <c r="I10256" s="1" t="n">
        <v>5348</v>
      </c>
      <c r="J10256" s="1" t="n">
        <v>100008</v>
      </c>
      <c r="K10256" s="1" t="n">
        <v>9</v>
      </c>
      <c r="L10256" s="1" t="s">
        <v>3855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7" t="n">
        <v>46227</v>
      </c>
      <c r="C10257" s="1" t="n">
        <v>22</v>
      </c>
      <c r="D10257" s="1" t="s">
        <v>3850</v>
      </c>
      <c r="E10257" s="1" t="n">
        <v>33</v>
      </c>
      <c r="F10257" s="1" t="s">
        <v>93</v>
      </c>
      <c r="I10257" s="1" t="n">
        <v>5348</v>
      </c>
      <c r="J10257" s="1" t="n">
        <v>100011</v>
      </c>
      <c r="K10257" s="1" t="n">
        <v>12</v>
      </c>
      <c r="L10257" s="1" t="s">
        <v>3856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7" t="n">
        <v>46227</v>
      </c>
      <c r="C10258" s="1" t="n">
        <v>22</v>
      </c>
      <c r="D10258" s="1" t="s">
        <v>3850</v>
      </c>
      <c r="E10258" s="1" t="n">
        <v>33</v>
      </c>
      <c r="F10258" s="1" t="s">
        <v>93</v>
      </c>
      <c r="I10258" s="1" t="n">
        <v>5348</v>
      </c>
      <c r="J10258" s="1" t="n">
        <v>100012</v>
      </c>
      <c r="K10258" s="1" t="n">
        <v>13</v>
      </c>
      <c r="L10258" s="1" t="s">
        <v>3857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7" t="n">
        <v>46227</v>
      </c>
      <c r="C10259" s="1" t="n">
        <v>22</v>
      </c>
      <c r="D10259" s="1" t="s">
        <v>3850</v>
      </c>
      <c r="E10259" s="1" t="n">
        <v>33</v>
      </c>
      <c r="F10259" s="1" t="s">
        <v>93</v>
      </c>
      <c r="I10259" s="1" t="n">
        <v>5348</v>
      </c>
      <c r="J10259" s="1" t="n">
        <v>100013</v>
      </c>
      <c r="K10259" s="1" t="n">
        <v>14</v>
      </c>
      <c r="L10259" s="1" t="s">
        <v>3858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7" t="n">
        <v>46227</v>
      </c>
      <c r="C10260" s="1" t="n">
        <v>22</v>
      </c>
      <c r="D10260" s="1" t="s">
        <v>3850</v>
      </c>
      <c r="E10260" s="1" t="n">
        <v>33</v>
      </c>
      <c r="F10260" s="1" t="s">
        <v>93</v>
      </c>
      <c r="I10260" s="1" t="n">
        <v>5348</v>
      </c>
      <c r="J10260" s="1" t="n">
        <v>100014</v>
      </c>
      <c r="K10260" s="1" t="n">
        <v>15</v>
      </c>
      <c r="L10260" s="1" t="s">
        <v>3859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7" t="n">
        <v>46227</v>
      </c>
      <c r="C10261" s="1" t="n">
        <v>22</v>
      </c>
      <c r="D10261" s="1" t="s">
        <v>3850</v>
      </c>
      <c r="E10261" s="1" t="n">
        <v>33</v>
      </c>
      <c r="F10261" s="1" t="s">
        <v>93</v>
      </c>
      <c r="I10261" s="1" t="n">
        <v>5348</v>
      </c>
      <c r="J10261" s="1" t="n">
        <v>100015</v>
      </c>
      <c r="K10261" s="1" t="n">
        <v>16</v>
      </c>
      <c r="L10261" s="1" t="s">
        <v>3860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7" t="n">
        <v>46227</v>
      </c>
      <c r="C10262" s="1" t="n">
        <v>22</v>
      </c>
      <c r="D10262" s="1" t="s">
        <v>3850</v>
      </c>
      <c r="E10262" s="1" t="n">
        <v>33</v>
      </c>
      <c r="F10262" s="1" t="s">
        <v>93</v>
      </c>
      <c r="I10262" s="1" t="n">
        <v>5348</v>
      </c>
      <c r="J10262" s="1" t="n">
        <v>100016</v>
      </c>
      <c r="K10262" s="1" t="n">
        <v>17</v>
      </c>
      <c r="L10262" s="1" t="s">
        <v>3861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7" t="n">
        <v>46227</v>
      </c>
      <c r="C10263" s="1" t="n">
        <v>22</v>
      </c>
      <c r="D10263" s="1" t="s">
        <v>3850</v>
      </c>
      <c r="E10263" s="1" t="n">
        <v>33</v>
      </c>
      <c r="F10263" s="1" t="s">
        <v>93</v>
      </c>
      <c r="I10263" s="1" t="n">
        <v>5348</v>
      </c>
      <c r="J10263" s="1" t="n">
        <v>100017</v>
      </c>
      <c r="K10263" s="1" t="n">
        <v>18</v>
      </c>
      <c r="L10263" s="1" t="s">
        <v>3862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7" t="n">
        <v>46227</v>
      </c>
      <c r="C10264" s="1" t="n">
        <v>22</v>
      </c>
      <c r="D10264" s="1" t="s">
        <v>3850</v>
      </c>
      <c r="E10264" s="1" t="n">
        <v>33</v>
      </c>
      <c r="F10264" s="1" t="s">
        <v>93</v>
      </c>
      <c r="I10264" s="1" t="n">
        <v>5348</v>
      </c>
      <c r="J10264" s="1" t="n">
        <v>100019</v>
      </c>
      <c r="K10264" s="1" t="n">
        <v>20</v>
      </c>
      <c r="L10264" s="1" t="s">
        <v>3863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7" t="n">
        <v>46227</v>
      </c>
      <c r="C10265" s="1" t="n">
        <v>22</v>
      </c>
      <c r="D10265" s="1" t="s">
        <v>3850</v>
      </c>
      <c r="E10265" s="1" t="n">
        <v>33</v>
      </c>
      <c r="F10265" s="1" t="s">
        <v>93</v>
      </c>
      <c r="I10265" s="1" t="n">
        <v>5348</v>
      </c>
      <c r="J10265" s="1" t="n">
        <v>100020</v>
      </c>
      <c r="K10265" s="1" t="n">
        <v>21</v>
      </c>
      <c r="L10265" s="1" t="s">
        <v>3864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7" t="n">
        <v>46227</v>
      </c>
      <c r="C10266" s="1" t="n">
        <v>22</v>
      </c>
      <c r="D10266" s="1" t="s">
        <v>3850</v>
      </c>
      <c r="E10266" s="1" t="n">
        <v>33</v>
      </c>
      <c r="F10266" s="1" t="s">
        <v>93</v>
      </c>
      <c r="I10266" s="1" t="n">
        <v>5348</v>
      </c>
      <c r="J10266" s="1" t="n">
        <v>100053</v>
      </c>
      <c r="K10266" s="1" t="n">
        <v>54</v>
      </c>
      <c r="L10266" s="1" t="s">
        <v>3866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7" t="n">
        <v>46227</v>
      </c>
      <c r="C10267" s="1" t="n">
        <v>22</v>
      </c>
      <c r="D10267" s="1" t="s">
        <v>3850</v>
      </c>
      <c r="E10267" s="1" t="n">
        <v>33</v>
      </c>
      <c r="F10267" s="1" t="s">
        <v>93</v>
      </c>
      <c r="I10267" s="1" t="n">
        <v>5348</v>
      </c>
      <c r="J10267" s="1" t="n">
        <v>100638</v>
      </c>
      <c r="K10267" s="1" t="n">
        <v>508</v>
      </c>
      <c r="L10267" s="1" t="s">
        <v>3867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7" t="n">
        <v>46227</v>
      </c>
      <c r="C10268" s="1" t="n">
        <v>22</v>
      </c>
      <c r="D10268" s="1" t="s">
        <v>3850</v>
      </c>
      <c r="E10268" s="1" t="n">
        <v>33</v>
      </c>
      <c r="F10268" s="1" t="s">
        <v>93</v>
      </c>
      <c r="I10268" s="1" t="n">
        <v>5348</v>
      </c>
      <c r="J10268" s="1" t="n">
        <v>100520</v>
      </c>
      <c r="K10268" s="1" t="n">
        <v>507</v>
      </c>
      <c r="L10268" s="1" t="s">
        <v>3868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7" t="n">
        <v>46227</v>
      </c>
      <c r="C10269" s="1" t="n">
        <v>22</v>
      </c>
      <c r="D10269" s="1" t="s">
        <v>3850</v>
      </c>
      <c r="E10269" s="1" t="n">
        <v>33</v>
      </c>
      <c r="F10269" s="1" t="s">
        <v>93</v>
      </c>
      <c r="I10269" s="1" t="n">
        <v>5348</v>
      </c>
      <c r="J10269" s="1" t="n">
        <v>100319</v>
      </c>
      <c r="K10269" s="1" t="n">
        <v>73453</v>
      </c>
      <c r="L10269" s="1" t="s">
        <v>3869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7" t="n">
        <v>46227</v>
      </c>
      <c r="C10270" s="1" t="n">
        <v>22</v>
      </c>
      <c r="D10270" s="1" t="s">
        <v>3850</v>
      </c>
      <c r="E10270" s="1" t="n">
        <v>33</v>
      </c>
      <c r="F10270" s="1" t="s">
        <v>93</v>
      </c>
      <c r="I10270" s="1" t="n">
        <v>5348</v>
      </c>
      <c r="J10270" s="1" t="n">
        <v>110455</v>
      </c>
      <c r="K10270" s="1" t="n">
        <v>53212</v>
      </c>
      <c r="L10270" s="1" t="s">
        <v>3870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7" t="n">
        <v>46227</v>
      </c>
      <c r="C10271" s="1" t="n">
        <v>100</v>
      </c>
      <c r="D10271" s="1" t="s">
        <v>3877</v>
      </c>
      <c r="E10271" s="1" t="n">
        <v>33</v>
      </c>
      <c r="F10271" s="1" t="s">
        <v>93</v>
      </c>
      <c r="I10271" s="1" t="n">
        <v>1445197</v>
      </c>
      <c r="J10271" s="1" t="n">
        <v>100000</v>
      </c>
      <c r="K10271" s="1" t="n">
        <v>1</v>
      </c>
      <c r="L10271" s="1" t="s">
        <v>3851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7" t="n">
        <v>46227</v>
      </c>
      <c r="C10272" s="1" t="n">
        <v>100</v>
      </c>
      <c r="D10272" s="1" t="s">
        <v>3877</v>
      </c>
      <c r="E10272" s="1" t="n">
        <v>33</v>
      </c>
      <c r="F10272" s="1" t="s">
        <v>93</v>
      </c>
      <c r="I10272" s="1" t="n">
        <v>1445197</v>
      </c>
      <c r="J10272" s="1" t="n">
        <v>100001</v>
      </c>
      <c r="K10272" s="1" t="n">
        <v>2</v>
      </c>
      <c r="L10272" s="1" t="s">
        <v>4138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7" t="n">
        <v>46227</v>
      </c>
      <c r="C10273" s="1" t="n">
        <v>100</v>
      </c>
      <c r="D10273" s="1" t="s">
        <v>3877</v>
      </c>
      <c r="E10273" s="1" t="n">
        <v>33</v>
      </c>
      <c r="F10273" s="1" t="s">
        <v>93</v>
      </c>
      <c r="I10273" s="1" t="n">
        <v>1445197</v>
      </c>
      <c r="J10273" s="1" t="n">
        <v>100002</v>
      </c>
      <c r="K10273" s="1" t="n">
        <v>3</v>
      </c>
      <c r="L10273" s="1" t="s">
        <v>3872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7" t="n">
        <v>46227</v>
      </c>
      <c r="C10274" s="1" t="n">
        <v>100</v>
      </c>
      <c r="D10274" s="1" t="s">
        <v>3877</v>
      </c>
      <c r="E10274" s="1" t="n">
        <v>33</v>
      </c>
      <c r="F10274" s="1" t="s">
        <v>93</v>
      </c>
      <c r="I10274" s="1" t="n">
        <v>1445197</v>
      </c>
      <c r="J10274" s="1" t="n">
        <v>100003</v>
      </c>
      <c r="K10274" s="1" t="n">
        <v>4</v>
      </c>
      <c r="L10274" s="1" t="s">
        <v>3873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7" t="n">
        <v>46227</v>
      </c>
      <c r="C10275" s="1" t="n">
        <v>100</v>
      </c>
      <c r="D10275" s="1" t="s">
        <v>3877</v>
      </c>
      <c r="E10275" s="1" t="n">
        <v>33</v>
      </c>
      <c r="F10275" s="1" t="s">
        <v>93</v>
      </c>
      <c r="I10275" s="1" t="n">
        <v>1445197</v>
      </c>
      <c r="J10275" s="1" t="n">
        <v>100004</v>
      </c>
      <c r="K10275" s="1" t="n">
        <v>5</v>
      </c>
      <c r="L10275" s="1" t="s">
        <v>3852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7" t="n">
        <v>46227</v>
      </c>
      <c r="C10276" s="1" t="n">
        <v>100</v>
      </c>
      <c r="D10276" s="1" t="s">
        <v>3877</v>
      </c>
      <c r="E10276" s="1" t="n">
        <v>33</v>
      </c>
      <c r="F10276" s="1" t="s">
        <v>93</v>
      </c>
      <c r="I10276" s="1" t="n">
        <v>1445197</v>
      </c>
      <c r="J10276" s="1" t="n">
        <v>100520</v>
      </c>
      <c r="K10276" s="1" t="n">
        <v>507</v>
      </c>
      <c r="L10276" s="1" t="s">
        <v>3868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7" t="n">
        <v>46227</v>
      </c>
      <c r="C10277" s="1" t="n">
        <v>100</v>
      </c>
      <c r="D10277" s="1" t="s">
        <v>3877</v>
      </c>
      <c r="E10277" s="1" t="n">
        <v>33</v>
      </c>
      <c r="F10277" s="1" t="s">
        <v>93</v>
      </c>
      <c r="I10277" s="1" t="n">
        <v>1445197</v>
      </c>
      <c r="J10277" s="1" t="n">
        <v>110455</v>
      </c>
      <c r="K10277" s="1" t="n">
        <v>53212</v>
      </c>
      <c r="L10277" s="1" t="s">
        <v>3870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7" t="n">
        <v>46227</v>
      </c>
      <c r="C10278" s="1" t="n">
        <v>100</v>
      </c>
      <c r="D10278" s="1" t="s">
        <v>3877</v>
      </c>
      <c r="E10278" s="1" t="n">
        <v>33</v>
      </c>
      <c r="F10278" s="1" t="s">
        <v>93</v>
      </c>
      <c r="I10278" s="1" t="n">
        <v>1445209</v>
      </c>
      <c r="J10278" s="1" t="n">
        <v>100000</v>
      </c>
      <c r="K10278" s="1" t="n">
        <v>1</v>
      </c>
      <c r="L10278" s="1" t="s">
        <v>3851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7" t="n">
        <v>46227</v>
      </c>
      <c r="C10279" s="1" t="n">
        <v>100</v>
      </c>
      <c r="D10279" s="1" t="s">
        <v>3877</v>
      </c>
      <c r="E10279" s="1" t="n">
        <v>33</v>
      </c>
      <c r="F10279" s="1" t="s">
        <v>93</v>
      </c>
      <c r="I10279" s="1" t="n">
        <v>1445209</v>
      </c>
      <c r="J10279" s="1" t="n">
        <v>100006</v>
      </c>
      <c r="K10279" s="1" t="n">
        <v>7</v>
      </c>
      <c r="L10279" s="1" t="s">
        <v>3853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7" t="n">
        <v>46227</v>
      </c>
      <c r="C10280" s="1" t="n">
        <v>100</v>
      </c>
      <c r="D10280" s="1" t="s">
        <v>3877</v>
      </c>
      <c r="E10280" s="1" t="n">
        <v>33</v>
      </c>
      <c r="F10280" s="1" t="s">
        <v>93</v>
      </c>
      <c r="I10280" s="1" t="n">
        <v>1445209</v>
      </c>
      <c r="J10280" s="1" t="n">
        <v>100007</v>
      </c>
      <c r="K10280" s="1" t="n">
        <v>8</v>
      </c>
      <c r="L10280" s="1" t="s">
        <v>3854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7" t="n">
        <v>46227</v>
      </c>
      <c r="C10281" s="1" t="n">
        <v>100</v>
      </c>
      <c r="D10281" s="1" t="s">
        <v>3877</v>
      </c>
      <c r="E10281" s="1" t="n">
        <v>33</v>
      </c>
      <c r="F10281" s="1" t="s">
        <v>93</v>
      </c>
      <c r="I10281" s="1" t="n">
        <v>1445209</v>
      </c>
      <c r="J10281" s="1" t="n">
        <v>100008</v>
      </c>
      <c r="K10281" s="1" t="n">
        <v>9</v>
      </c>
      <c r="L10281" s="1" t="s">
        <v>3855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7" t="n">
        <v>46227</v>
      </c>
      <c r="C10282" s="1" t="n">
        <v>100</v>
      </c>
      <c r="D10282" s="1" t="s">
        <v>3877</v>
      </c>
      <c r="E10282" s="1" t="n">
        <v>33</v>
      </c>
      <c r="F10282" s="1" t="s">
        <v>93</v>
      </c>
      <c r="I10282" s="1" t="n">
        <v>1445209</v>
      </c>
      <c r="J10282" s="1" t="n">
        <v>100011</v>
      </c>
      <c r="K10282" s="1" t="n">
        <v>12</v>
      </c>
      <c r="L10282" s="1" t="s">
        <v>3856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7" t="n">
        <v>46227</v>
      </c>
      <c r="C10283" s="1" t="n">
        <v>100</v>
      </c>
      <c r="D10283" s="1" t="s">
        <v>3877</v>
      </c>
      <c r="E10283" s="1" t="n">
        <v>33</v>
      </c>
      <c r="F10283" s="1" t="s">
        <v>93</v>
      </c>
      <c r="I10283" s="1" t="n">
        <v>1445209</v>
      </c>
      <c r="J10283" s="1" t="n">
        <v>100012</v>
      </c>
      <c r="K10283" s="1" t="n">
        <v>13</v>
      </c>
      <c r="L10283" s="1" t="s">
        <v>3857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7" t="n">
        <v>46227</v>
      </c>
      <c r="C10284" s="1" t="n">
        <v>100</v>
      </c>
      <c r="D10284" s="1" t="s">
        <v>3877</v>
      </c>
      <c r="E10284" s="1" t="n">
        <v>33</v>
      </c>
      <c r="F10284" s="1" t="s">
        <v>93</v>
      </c>
      <c r="I10284" s="1" t="n">
        <v>1445209</v>
      </c>
      <c r="J10284" s="1" t="n">
        <v>100013</v>
      </c>
      <c r="K10284" s="1" t="n">
        <v>14</v>
      </c>
      <c r="L10284" s="1" t="s">
        <v>3858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7" t="n">
        <v>46227</v>
      </c>
      <c r="C10285" s="1" t="n">
        <v>100</v>
      </c>
      <c r="D10285" s="1" t="s">
        <v>3877</v>
      </c>
      <c r="E10285" s="1" t="n">
        <v>33</v>
      </c>
      <c r="F10285" s="1" t="s">
        <v>93</v>
      </c>
      <c r="I10285" s="1" t="n">
        <v>1445209</v>
      </c>
      <c r="J10285" s="1" t="n">
        <v>100014</v>
      </c>
      <c r="K10285" s="1" t="n">
        <v>15</v>
      </c>
      <c r="L10285" s="1" t="s">
        <v>3859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7" t="n">
        <v>46227</v>
      </c>
      <c r="C10286" s="1" t="n">
        <v>100</v>
      </c>
      <c r="D10286" s="1" t="s">
        <v>3877</v>
      </c>
      <c r="E10286" s="1" t="n">
        <v>33</v>
      </c>
      <c r="F10286" s="1" t="s">
        <v>93</v>
      </c>
      <c r="I10286" s="1" t="n">
        <v>1445209</v>
      </c>
      <c r="J10286" s="1" t="n">
        <v>100015</v>
      </c>
      <c r="K10286" s="1" t="n">
        <v>16</v>
      </c>
      <c r="L10286" s="1" t="s">
        <v>3860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7" t="n">
        <v>46227</v>
      </c>
      <c r="C10287" s="1" t="n">
        <v>100</v>
      </c>
      <c r="D10287" s="1" t="s">
        <v>3877</v>
      </c>
      <c r="E10287" s="1" t="n">
        <v>33</v>
      </c>
      <c r="F10287" s="1" t="s">
        <v>93</v>
      </c>
      <c r="I10287" s="1" t="n">
        <v>1445209</v>
      </c>
      <c r="J10287" s="1" t="n">
        <v>100016</v>
      </c>
      <c r="K10287" s="1" t="n">
        <v>17</v>
      </c>
      <c r="L10287" s="1" t="s">
        <v>3861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7" t="n">
        <v>46227</v>
      </c>
      <c r="C10288" s="1" t="n">
        <v>100</v>
      </c>
      <c r="D10288" s="1" t="s">
        <v>3877</v>
      </c>
      <c r="E10288" s="1" t="n">
        <v>33</v>
      </c>
      <c r="F10288" s="1" t="s">
        <v>93</v>
      </c>
      <c r="I10288" s="1" t="n">
        <v>1445209</v>
      </c>
      <c r="J10288" s="1" t="n">
        <v>100017</v>
      </c>
      <c r="K10288" s="1" t="n">
        <v>18</v>
      </c>
      <c r="L10288" s="1" t="s">
        <v>3862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7" t="n">
        <v>46227</v>
      </c>
      <c r="C10289" s="1" t="n">
        <v>100</v>
      </c>
      <c r="D10289" s="1" t="s">
        <v>3877</v>
      </c>
      <c r="E10289" s="1" t="n">
        <v>33</v>
      </c>
      <c r="F10289" s="1" t="s">
        <v>93</v>
      </c>
      <c r="I10289" s="1" t="n">
        <v>1445209</v>
      </c>
      <c r="J10289" s="1" t="n">
        <v>100019</v>
      </c>
      <c r="K10289" s="1" t="n">
        <v>20</v>
      </c>
      <c r="L10289" s="1" t="s">
        <v>3863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7" t="n">
        <v>46227</v>
      </c>
      <c r="C10290" s="1" t="n">
        <v>100</v>
      </c>
      <c r="D10290" s="1" t="s">
        <v>3877</v>
      </c>
      <c r="E10290" s="1" t="n">
        <v>33</v>
      </c>
      <c r="F10290" s="1" t="s">
        <v>93</v>
      </c>
      <c r="I10290" s="1" t="n">
        <v>1445209</v>
      </c>
      <c r="J10290" s="1" t="n">
        <v>100020</v>
      </c>
      <c r="K10290" s="1" t="n">
        <v>21</v>
      </c>
      <c r="L10290" s="1" t="s">
        <v>3864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7" t="n">
        <v>46227</v>
      </c>
      <c r="C10291" s="1" t="n">
        <v>100</v>
      </c>
      <c r="D10291" s="1" t="s">
        <v>3877</v>
      </c>
      <c r="E10291" s="1" t="n">
        <v>33</v>
      </c>
      <c r="F10291" s="1" t="s">
        <v>93</v>
      </c>
      <c r="I10291" s="1" t="n">
        <v>1445209</v>
      </c>
      <c r="J10291" s="1" t="n">
        <v>100053</v>
      </c>
      <c r="K10291" s="1" t="n">
        <v>54</v>
      </c>
      <c r="L10291" s="1" t="s">
        <v>3866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7" t="n">
        <v>46227</v>
      </c>
      <c r="C10292" s="1" t="n">
        <v>100</v>
      </c>
      <c r="D10292" s="1" t="s">
        <v>3877</v>
      </c>
      <c r="E10292" s="1" t="n">
        <v>33</v>
      </c>
      <c r="F10292" s="1" t="s">
        <v>93</v>
      </c>
      <c r="I10292" s="1" t="n">
        <v>1445209</v>
      </c>
      <c r="J10292" s="1" t="n">
        <v>100638</v>
      </c>
      <c r="K10292" s="1" t="n">
        <v>508</v>
      </c>
      <c r="L10292" s="1" t="s">
        <v>3867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7" t="n">
        <v>46227</v>
      </c>
      <c r="C10293" s="1" t="n">
        <v>100</v>
      </c>
      <c r="D10293" s="1" t="s">
        <v>3877</v>
      </c>
      <c r="E10293" s="1" t="n">
        <v>33</v>
      </c>
      <c r="F10293" s="1" t="s">
        <v>93</v>
      </c>
      <c r="I10293" s="1" t="n">
        <v>1445209</v>
      </c>
      <c r="J10293" s="1" t="n">
        <v>100520</v>
      </c>
      <c r="K10293" s="1" t="n">
        <v>507</v>
      </c>
      <c r="L10293" s="1" t="s">
        <v>3868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7" t="n">
        <v>46227</v>
      </c>
      <c r="C10294" s="1" t="n">
        <v>100</v>
      </c>
      <c r="D10294" s="1" t="s">
        <v>3877</v>
      </c>
      <c r="E10294" s="1" t="n">
        <v>33</v>
      </c>
      <c r="F10294" s="1" t="s">
        <v>93</v>
      </c>
      <c r="I10294" s="1" t="n">
        <v>1445209</v>
      </c>
      <c r="J10294" s="1" t="n">
        <v>100319</v>
      </c>
      <c r="K10294" s="1" t="n">
        <v>73453</v>
      </c>
      <c r="L10294" s="1" t="s">
        <v>3869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7" t="n">
        <v>46227</v>
      </c>
      <c r="C10295" s="1" t="n">
        <v>100</v>
      </c>
      <c r="D10295" s="1" t="s">
        <v>3877</v>
      </c>
      <c r="E10295" s="1" t="n">
        <v>33</v>
      </c>
      <c r="F10295" s="1" t="s">
        <v>93</v>
      </c>
      <c r="I10295" s="1" t="n">
        <v>1445209</v>
      </c>
      <c r="J10295" s="1" t="n">
        <v>110455</v>
      </c>
      <c r="K10295" s="1" t="n">
        <v>53212</v>
      </c>
      <c r="L10295" s="1" t="s">
        <v>3870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7" t="n">
        <v>46227</v>
      </c>
      <c r="C10296" s="1" t="n">
        <v>171</v>
      </c>
      <c r="D10296" s="1" t="s">
        <v>3878</v>
      </c>
      <c r="E10296" s="1" t="n">
        <v>1107</v>
      </c>
      <c r="F10296" s="1" t="s">
        <v>155</v>
      </c>
      <c r="I10296" s="1" t="n">
        <v>433030</v>
      </c>
      <c r="J10296" s="1" t="n">
        <v>36857</v>
      </c>
      <c r="K10296" s="1" t="n">
        <v>7891962064048</v>
      </c>
      <c r="L10296" s="1" t="s">
        <v>5267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7" t="n">
        <v>46228</v>
      </c>
      <c r="C10297" s="1" t="n">
        <v>1</v>
      </c>
      <c r="D10297" s="1" t="s">
        <v>3781</v>
      </c>
      <c r="E10297" s="1" t="n">
        <v>10096</v>
      </c>
      <c r="F10297" s="1" t="s">
        <v>1716</v>
      </c>
      <c r="I10297" s="1" t="n">
        <v>80</v>
      </c>
      <c r="J10297" s="1" t="n">
        <v>61580</v>
      </c>
      <c r="K10297" s="1" t="n">
        <v>2258157</v>
      </c>
      <c r="L10297" s="1" t="s">
        <v>3816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7" t="n">
        <v>46228</v>
      </c>
      <c r="C10298" s="1" t="n">
        <v>1</v>
      </c>
      <c r="D10298" s="1" t="s">
        <v>3781</v>
      </c>
      <c r="E10298" s="1" t="n">
        <v>10096</v>
      </c>
      <c r="F10298" s="1" t="s">
        <v>1716</v>
      </c>
      <c r="I10298" s="1" t="n">
        <v>80</v>
      </c>
      <c r="J10298" s="1" t="n">
        <v>61597</v>
      </c>
      <c r="K10298" s="1" t="n">
        <v>2258188</v>
      </c>
      <c r="L10298" s="1" t="s">
        <v>3817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7" t="n">
        <v>46228</v>
      </c>
      <c r="C10299" s="1" t="n">
        <v>1</v>
      </c>
      <c r="D10299" s="1" t="s">
        <v>3781</v>
      </c>
      <c r="E10299" s="1" t="n">
        <v>978</v>
      </c>
      <c r="F10299" s="1" t="s">
        <v>118</v>
      </c>
      <c r="I10299" s="1" t="n">
        <v>394</v>
      </c>
      <c r="J10299" s="1" t="n">
        <v>61368</v>
      </c>
      <c r="K10299" s="1" t="n">
        <v>2257907</v>
      </c>
      <c r="L10299" s="1" t="s">
        <v>3782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7" t="n">
        <v>46228</v>
      </c>
      <c r="C10300" s="1" t="n">
        <v>1</v>
      </c>
      <c r="D10300" s="1" t="s">
        <v>3781</v>
      </c>
      <c r="E10300" s="1" t="n">
        <v>978</v>
      </c>
      <c r="F10300" s="1" t="s">
        <v>118</v>
      </c>
      <c r="I10300" s="1" t="n">
        <v>394</v>
      </c>
      <c r="J10300" s="1" t="n">
        <v>61378</v>
      </c>
      <c r="K10300" s="1" t="n">
        <v>2257914</v>
      </c>
      <c r="L10300" s="1" t="s">
        <v>3783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7" t="n">
        <v>46228</v>
      </c>
      <c r="C10301" s="1" t="n">
        <v>1</v>
      </c>
      <c r="D10301" s="1" t="s">
        <v>3781</v>
      </c>
      <c r="E10301" s="1" t="n">
        <v>978</v>
      </c>
      <c r="F10301" s="1" t="s">
        <v>118</v>
      </c>
      <c r="I10301" s="1" t="n">
        <v>394</v>
      </c>
      <c r="J10301" s="1" t="n">
        <v>61379</v>
      </c>
      <c r="K10301" s="1" t="n">
        <v>2257921</v>
      </c>
      <c r="L10301" s="1" t="s">
        <v>3784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7" t="n">
        <v>46228</v>
      </c>
      <c r="C10302" s="1" t="n">
        <v>1</v>
      </c>
      <c r="D10302" s="1" t="s">
        <v>3781</v>
      </c>
      <c r="E10302" s="1" t="n">
        <v>1173</v>
      </c>
      <c r="F10302" s="1" t="s">
        <v>988</v>
      </c>
      <c r="I10302" s="1" t="n">
        <v>1036</v>
      </c>
      <c r="J10302" s="1" t="n">
        <v>77661</v>
      </c>
      <c r="K10302" s="1" t="n">
        <v>631430813825</v>
      </c>
      <c r="L10302" s="1" t="s">
        <v>5906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7" t="n">
        <v>46228</v>
      </c>
      <c r="C10303" s="1" t="n">
        <v>1</v>
      </c>
      <c r="D10303" s="1" t="s">
        <v>3781</v>
      </c>
      <c r="E10303" s="1" t="n">
        <v>1173</v>
      </c>
      <c r="F10303" s="1" t="s">
        <v>988</v>
      </c>
      <c r="I10303" s="1" t="n">
        <v>1036</v>
      </c>
      <c r="J10303" s="1" t="n">
        <v>77662</v>
      </c>
      <c r="K10303" s="1" t="n">
        <v>631430813818</v>
      </c>
      <c r="L10303" s="1" t="s">
        <v>5907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7" t="n">
        <v>46228</v>
      </c>
      <c r="C10304" s="1" t="n">
        <v>1</v>
      </c>
      <c r="D10304" s="1" t="s">
        <v>3781</v>
      </c>
      <c r="E10304" s="1" t="n">
        <v>1316</v>
      </c>
      <c r="F10304" s="1" t="s">
        <v>1095</v>
      </c>
      <c r="I10304" s="1" t="n">
        <v>3931</v>
      </c>
      <c r="J10304" s="1" t="n">
        <v>37359</v>
      </c>
      <c r="K10304" s="1" t="n">
        <v>55526</v>
      </c>
      <c r="L10304" s="1" t="s">
        <v>3815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7" t="n">
        <v>46228</v>
      </c>
      <c r="C10305" s="1" t="n">
        <v>11</v>
      </c>
      <c r="D10305" s="1" t="s">
        <v>3845</v>
      </c>
      <c r="E10305" s="1" t="n">
        <v>642</v>
      </c>
      <c r="F10305" s="1" t="s">
        <v>186</v>
      </c>
      <c r="I10305" s="1" t="n">
        <v>543</v>
      </c>
      <c r="J10305" s="1" t="n">
        <v>71766</v>
      </c>
      <c r="K10305" s="1" t="n">
        <v>779180</v>
      </c>
      <c r="L10305" s="1" t="s">
        <v>3881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7" t="n">
        <v>46228</v>
      </c>
      <c r="C10306" s="1" t="n">
        <v>11</v>
      </c>
      <c r="D10306" s="1" t="s">
        <v>3845</v>
      </c>
      <c r="E10306" s="1" t="n">
        <v>10037</v>
      </c>
      <c r="F10306" s="1" t="s">
        <v>615</v>
      </c>
      <c r="I10306" s="1" t="n">
        <v>2808</v>
      </c>
      <c r="J10306" s="1" t="n">
        <v>23255</v>
      </c>
      <c r="K10306" s="1" t="n">
        <v>7898374662794</v>
      </c>
      <c r="L10306" s="1" t="s">
        <v>5807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7" t="n">
        <v>46228</v>
      </c>
      <c r="C10307" s="1" t="n">
        <v>11</v>
      </c>
      <c r="D10307" s="1" t="s">
        <v>3845</v>
      </c>
      <c r="E10307" s="1" t="n">
        <v>10037</v>
      </c>
      <c r="F10307" s="1" t="s">
        <v>615</v>
      </c>
      <c r="I10307" s="1" t="n">
        <v>2808</v>
      </c>
      <c r="J10307" s="1" t="n">
        <v>27820</v>
      </c>
      <c r="K10307" s="1" t="n">
        <v>7899599608536</v>
      </c>
      <c r="L10307" s="1" t="s">
        <v>3788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7" t="n">
        <v>46228</v>
      </c>
      <c r="C10308" s="1" t="n">
        <v>11</v>
      </c>
      <c r="D10308" s="1" t="s">
        <v>3845</v>
      </c>
      <c r="E10308" s="1" t="n">
        <v>10037</v>
      </c>
      <c r="F10308" s="1" t="s">
        <v>615</v>
      </c>
      <c r="I10308" s="1" t="n">
        <v>2808</v>
      </c>
      <c r="J10308" s="1" t="n">
        <v>28394</v>
      </c>
      <c r="K10308" s="1" t="n">
        <v>7898104093522</v>
      </c>
      <c r="L10308" s="1" t="s">
        <v>7307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7" t="n">
        <v>46228</v>
      </c>
      <c r="C10309" s="1" t="n">
        <v>11</v>
      </c>
      <c r="D10309" s="1" t="s">
        <v>3845</v>
      </c>
      <c r="E10309" s="1" t="n">
        <v>10037</v>
      </c>
      <c r="F10309" s="1" t="s">
        <v>615</v>
      </c>
      <c r="I10309" s="1" t="n">
        <v>2808</v>
      </c>
      <c r="J10309" s="1" t="n">
        <v>34818</v>
      </c>
      <c r="K10309" s="1" t="n">
        <v>7898374660622</v>
      </c>
      <c r="L10309" s="1" t="s">
        <v>3797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7" t="n">
        <v>46228</v>
      </c>
      <c r="C10310" s="1" t="n">
        <v>11</v>
      </c>
      <c r="D10310" s="1" t="s">
        <v>3845</v>
      </c>
      <c r="E10310" s="1" t="n">
        <v>10037</v>
      </c>
      <c r="F10310" s="1" t="s">
        <v>615</v>
      </c>
      <c r="I10310" s="1" t="n">
        <v>2808</v>
      </c>
      <c r="J10310" s="1" t="n">
        <v>34990</v>
      </c>
      <c r="K10310" s="1" t="n">
        <v>7898589930367</v>
      </c>
      <c r="L10310" s="1" t="s">
        <v>6182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7" t="n">
        <v>46228</v>
      </c>
      <c r="C10311" s="1" t="n">
        <v>11</v>
      </c>
      <c r="D10311" s="1" t="s">
        <v>3845</v>
      </c>
      <c r="E10311" s="1" t="n">
        <v>10037</v>
      </c>
      <c r="F10311" s="1" t="s">
        <v>615</v>
      </c>
      <c r="I10311" s="1" t="n">
        <v>2808</v>
      </c>
      <c r="J10311" s="1" t="n">
        <v>45116</v>
      </c>
      <c r="K10311" s="1" t="n">
        <v>7899793802228</v>
      </c>
      <c r="L10311" s="1" t="s">
        <v>3806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7" t="n">
        <v>46228</v>
      </c>
      <c r="C10312" s="1" t="n">
        <v>11</v>
      </c>
      <c r="D10312" s="1" t="s">
        <v>3845</v>
      </c>
      <c r="E10312" s="1" t="n">
        <v>10037</v>
      </c>
      <c r="F10312" s="1" t="s">
        <v>615</v>
      </c>
      <c r="I10312" s="1" t="n">
        <v>2808</v>
      </c>
      <c r="J10312" s="1" t="n">
        <v>58678</v>
      </c>
      <c r="K10312" s="1" t="n">
        <v>7908405900303</v>
      </c>
      <c r="L10312" s="1" t="s">
        <v>7308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7" t="n">
        <v>46228</v>
      </c>
      <c r="C10313" s="1" t="n">
        <v>11</v>
      </c>
      <c r="D10313" s="1" t="s">
        <v>3845</v>
      </c>
      <c r="E10313" s="1" t="n">
        <v>10037</v>
      </c>
      <c r="F10313" s="1" t="s">
        <v>615</v>
      </c>
      <c r="I10313" s="1" t="n">
        <v>2808</v>
      </c>
      <c r="J10313" s="1" t="n">
        <v>58680</v>
      </c>
      <c r="K10313" s="1" t="n">
        <v>7908405900310</v>
      </c>
      <c r="L10313" s="1" t="s">
        <v>7308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7" t="n">
        <v>46228</v>
      </c>
      <c r="C10314" s="1" t="n">
        <v>11</v>
      </c>
      <c r="D10314" s="1" t="s">
        <v>3845</v>
      </c>
      <c r="E10314" s="1" t="n">
        <v>10037</v>
      </c>
      <c r="F10314" s="1" t="s">
        <v>615</v>
      </c>
      <c r="I10314" s="1" t="n">
        <v>2808</v>
      </c>
      <c r="J10314" s="1" t="n">
        <v>59884</v>
      </c>
      <c r="K10314" s="1" t="n">
        <v>7899599607911</v>
      </c>
      <c r="L10314" s="1" t="s">
        <v>7309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7" t="n">
        <v>46228</v>
      </c>
      <c r="C10315" s="1" t="n">
        <v>11</v>
      </c>
      <c r="D10315" s="1" t="s">
        <v>3845</v>
      </c>
      <c r="E10315" s="1" t="n">
        <v>10037</v>
      </c>
      <c r="F10315" s="1" t="s">
        <v>615</v>
      </c>
      <c r="I10315" s="1" t="n">
        <v>2808</v>
      </c>
      <c r="J10315" s="1" t="n">
        <v>59885</v>
      </c>
      <c r="K10315" s="1" t="n">
        <v>7899599607928</v>
      </c>
      <c r="L10315" s="1" t="s">
        <v>7310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7" t="n">
        <v>46228</v>
      </c>
      <c r="C10316" s="1" t="n">
        <v>11</v>
      </c>
      <c r="D10316" s="1" t="s">
        <v>3845</v>
      </c>
      <c r="E10316" s="1" t="n">
        <v>10037</v>
      </c>
      <c r="F10316" s="1" t="s">
        <v>615</v>
      </c>
      <c r="I10316" s="1" t="n">
        <v>2808</v>
      </c>
      <c r="J10316" s="1" t="n">
        <v>62221</v>
      </c>
      <c r="K10316" s="1" t="n">
        <v>7899599608048</v>
      </c>
      <c r="L10316" s="1" t="s">
        <v>7311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7" t="n">
        <v>46228</v>
      </c>
      <c r="C10317" s="1" t="n">
        <v>11</v>
      </c>
      <c r="D10317" s="1" t="s">
        <v>3845</v>
      </c>
      <c r="E10317" s="1" t="n">
        <v>10037</v>
      </c>
      <c r="F10317" s="1" t="s">
        <v>615</v>
      </c>
      <c r="I10317" s="1" t="n">
        <v>2808</v>
      </c>
      <c r="J10317" s="1" t="n">
        <v>69284</v>
      </c>
      <c r="K10317" s="1" t="n">
        <v>7898374664422</v>
      </c>
      <c r="L10317" s="1" t="s">
        <v>6190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7" t="n">
        <v>46228</v>
      </c>
      <c r="C10318" s="1" t="n">
        <v>11</v>
      </c>
      <c r="D10318" s="1" t="s">
        <v>3845</v>
      </c>
      <c r="E10318" s="1" t="n">
        <v>10037</v>
      </c>
      <c r="F10318" s="1" t="s">
        <v>615</v>
      </c>
      <c r="I10318" s="1" t="n">
        <v>2808</v>
      </c>
      <c r="J10318" s="1" t="n">
        <v>75563</v>
      </c>
      <c r="K10318" s="1" t="n">
        <v>7898962308660</v>
      </c>
      <c r="L10318" s="1" t="s">
        <v>3813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7" t="n">
        <v>46228</v>
      </c>
      <c r="C10319" s="1" t="n">
        <v>11</v>
      </c>
      <c r="D10319" s="1" t="s">
        <v>3845</v>
      </c>
      <c r="E10319" s="1" t="n">
        <v>10037</v>
      </c>
      <c r="F10319" s="1" t="s">
        <v>615</v>
      </c>
      <c r="I10319" s="1" t="n">
        <v>2808</v>
      </c>
      <c r="J10319" s="1" t="n">
        <v>76866</v>
      </c>
      <c r="K10319" s="1" t="n">
        <v>7908010308907</v>
      </c>
      <c r="L10319" s="1" t="s">
        <v>7312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7" t="n">
        <v>46228</v>
      </c>
      <c r="C10320" s="1" t="n">
        <v>11</v>
      </c>
      <c r="D10320" s="1" t="s">
        <v>3845</v>
      </c>
      <c r="E10320" s="1" t="n">
        <v>10037</v>
      </c>
      <c r="F10320" s="1" t="s">
        <v>615</v>
      </c>
      <c r="I10320" s="1" t="n">
        <v>2808</v>
      </c>
      <c r="J10320" s="1" t="n">
        <v>79552</v>
      </c>
      <c r="K10320" s="1" t="n">
        <v>7898031813552</v>
      </c>
      <c r="L10320" s="1" t="s">
        <v>6193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7" t="n">
        <v>46228</v>
      </c>
      <c r="C10321" s="1" t="n">
        <v>11</v>
      </c>
      <c r="D10321" s="1" t="s">
        <v>3845</v>
      </c>
      <c r="E10321" s="1" t="n">
        <v>10037</v>
      </c>
      <c r="F10321" s="1" t="s">
        <v>615</v>
      </c>
      <c r="I10321" s="1" t="n">
        <v>2808</v>
      </c>
      <c r="J10321" s="1" t="n">
        <v>79555</v>
      </c>
      <c r="K10321" s="1" t="n">
        <v>7898104092723</v>
      </c>
      <c r="L10321" s="1" t="s">
        <v>7313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7" t="n">
        <v>46228</v>
      </c>
      <c r="C10322" s="1" t="n">
        <v>11</v>
      </c>
      <c r="D10322" s="1" t="s">
        <v>3845</v>
      </c>
      <c r="E10322" s="1" t="n">
        <v>10037</v>
      </c>
      <c r="F10322" s="1" t="s">
        <v>615</v>
      </c>
      <c r="I10322" s="1" t="n">
        <v>2808</v>
      </c>
      <c r="J10322" s="1" t="n">
        <v>79556</v>
      </c>
      <c r="K10322" s="1" t="n">
        <v>7898104091375</v>
      </c>
      <c r="L10322" s="1" t="s">
        <v>7314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7" t="n">
        <v>46228</v>
      </c>
      <c r="C10323" s="1" t="n">
        <v>11</v>
      </c>
      <c r="D10323" s="1" t="s">
        <v>3845</v>
      </c>
      <c r="E10323" s="1" t="n">
        <v>10037</v>
      </c>
      <c r="F10323" s="1" t="s">
        <v>615</v>
      </c>
      <c r="I10323" s="1" t="n">
        <v>2808</v>
      </c>
      <c r="J10323" s="1" t="n">
        <v>81541</v>
      </c>
      <c r="K10323" s="1" t="n">
        <v>7898736270919</v>
      </c>
      <c r="L10323" s="1" t="s">
        <v>6200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7" t="n">
        <v>46228</v>
      </c>
      <c r="C10324" s="1" t="n">
        <v>11</v>
      </c>
      <c r="D10324" s="1" t="s">
        <v>3845</v>
      </c>
      <c r="E10324" s="1" t="n">
        <v>10037</v>
      </c>
      <c r="F10324" s="1" t="s">
        <v>615</v>
      </c>
      <c r="I10324" s="1" t="n">
        <v>2808</v>
      </c>
      <c r="J10324" s="1" t="n">
        <v>81548</v>
      </c>
      <c r="K10324" s="1" t="n">
        <v>7898727483144</v>
      </c>
      <c r="L10324" s="1" t="s">
        <v>6207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7" t="n">
        <v>46228</v>
      </c>
      <c r="C10325" s="1" t="n">
        <v>11</v>
      </c>
      <c r="D10325" s="1" t="s">
        <v>3845</v>
      </c>
      <c r="E10325" s="1" t="n">
        <v>10037</v>
      </c>
      <c r="F10325" s="1" t="s">
        <v>615</v>
      </c>
      <c r="I10325" s="1" t="n">
        <v>2808</v>
      </c>
      <c r="J10325" s="1" t="n">
        <v>81855</v>
      </c>
      <c r="K10325" s="1" t="n">
        <v>7901134490121</v>
      </c>
      <c r="L10325" s="1" t="s">
        <v>7315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7" t="n">
        <v>46228</v>
      </c>
      <c r="C10326" s="1" t="n">
        <v>11</v>
      </c>
      <c r="D10326" s="1" t="s">
        <v>3845</v>
      </c>
      <c r="E10326" s="1" t="n">
        <v>10037</v>
      </c>
      <c r="F10326" s="1" t="s">
        <v>615</v>
      </c>
      <c r="I10326" s="1" t="n">
        <v>2808</v>
      </c>
      <c r="J10326" s="1" t="n">
        <v>81856</v>
      </c>
      <c r="K10326" s="1" t="n">
        <v>7901134490114</v>
      </c>
      <c r="L10326" s="1" t="s">
        <v>7316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7" t="n">
        <v>46228</v>
      </c>
      <c r="C10327" s="1" t="n">
        <v>11</v>
      </c>
      <c r="D10327" s="1" t="s">
        <v>3845</v>
      </c>
      <c r="E10327" s="1" t="n">
        <v>1609</v>
      </c>
      <c r="F10327" s="1" t="s">
        <v>87</v>
      </c>
      <c r="I10327" s="1" t="n">
        <v>5843</v>
      </c>
      <c r="J10327" s="1" t="n">
        <v>102382</v>
      </c>
      <c r="K10327" s="1" t="n">
        <v>7896981600673</v>
      </c>
      <c r="L10327" s="1" t="s">
        <v>6106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7" t="n">
        <v>46228</v>
      </c>
      <c r="C10328" s="1" t="n">
        <v>11</v>
      </c>
      <c r="D10328" s="1" t="s">
        <v>3845</v>
      </c>
      <c r="E10328" s="1" t="n">
        <v>1609</v>
      </c>
      <c r="F10328" s="1" t="s">
        <v>87</v>
      </c>
      <c r="I10328" s="1" t="n">
        <v>5843</v>
      </c>
      <c r="J10328" s="1" t="n">
        <v>13225</v>
      </c>
      <c r="K10328" s="1" t="n">
        <v>7896981601151</v>
      </c>
      <c r="L10328" s="1" t="s">
        <v>6107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7" t="n">
        <v>46228</v>
      </c>
      <c r="C10329" s="1" t="n">
        <v>11</v>
      </c>
      <c r="D10329" s="1" t="s">
        <v>3845</v>
      </c>
      <c r="E10329" s="1" t="n">
        <v>1609</v>
      </c>
      <c r="F10329" s="1" t="s">
        <v>87</v>
      </c>
      <c r="I10329" s="1" t="n">
        <v>5843</v>
      </c>
      <c r="J10329" s="1" t="n">
        <v>13720</v>
      </c>
      <c r="K10329" s="1" t="n">
        <v>7896981600307</v>
      </c>
      <c r="L10329" s="1" t="s">
        <v>6108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7" t="n">
        <v>46228</v>
      </c>
      <c r="C10330" s="1" t="n">
        <v>11</v>
      </c>
      <c r="D10330" s="1" t="s">
        <v>3845</v>
      </c>
      <c r="E10330" s="1" t="n">
        <v>1609</v>
      </c>
      <c r="F10330" s="1" t="s">
        <v>87</v>
      </c>
      <c r="I10330" s="1" t="n">
        <v>5843</v>
      </c>
      <c r="J10330" s="1" t="n">
        <v>18382</v>
      </c>
      <c r="K10330" s="1" t="n">
        <v>7896878801190</v>
      </c>
      <c r="L10330" s="1" t="s">
        <v>5666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7" t="n">
        <v>46228</v>
      </c>
      <c r="C10331" s="1" t="n">
        <v>11</v>
      </c>
      <c r="D10331" s="1" t="s">
        <v>3845</v>
      </c>
      <c r="E10331" s="1" t="n">
        <v>1609</v>
      </c>
      <c r="F10331" s="1" t="s">
        <v>87</v>
      </c>
      <c r="I10331" s="1" t="n">
        <v>5843</v>
      </c>
      <c r="J10331" s="1" t="n">
        <v>18383</v>
      </c>
      <c r="K10331" s="1" t="n">
        <v>7896878801138</v>
      </c>
      <c r="L10331" s="1" t="s">
        <v>4209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7" t="n">
        <v>46228</v>
      </c>
      <c r="C10332" s="1" t="n">
        <v>11</v>
      </c>
      <c r="D10332" s="1" t="s">
        <v>3845</v>
      </c>
      <c r="E10332" s="1" t="n">
        <v>1609</v>
      </c>
      <c r="F10332" s="1" t="s">
        <v>87</v>
      </c>
      <c r="I10332" s="1" t="n">
        <v>5843</v>
      </c>
      <c r="J10332" s="1" t="n">
        <v>18384</v>
      </c>
      <c r="K10332" s="1" t="n">
        <v>7896878801206</v>
      </c>
      <c r="L10332" s="1" t="s">
        <v>4210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7" t="n">
        <v>46228</v>
      </c>
      <c r="C10333" s="1" t="n">
        <v>11</v>
      </c>
      <c r="D10333" s="1" t="s">
        <v>3845</v>
      </c>
      <c r="E10333" s="1" t="n">
        <v>1609</v>
      </c>
      <c r="F10333" s="1" t="s">
        <v>87</v>
      </c>
      <c r="I10333" s="1" t="n">
        <v>5843</v>
      </c>
      <c r="J10333" s="1" t="n">
        <v>18385</v>
      </c>
      <c r="K10333" s="1" t="n">
        <v>7896878801220</v>
      </c>
      <c r="L10333" s="1" t="s">
        <v>4211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7" t="n">
        <v>46228</v>
      </c>
      <c r="C10334" s="1" t="n">
        <v>11</v>
      </c>
      <c r="D10334" s="1" t="s">
        <v>3845</v>
      </c>
      <c r="E10334" s="1" t="n">
        <v>1609</v>
      </c>
      <c r="F10334" s="1" t="s">
        <v>87</v>
      </c>
      <c r="I10334" s="1" t="n">
        <v>5843</v>
      </c>
      <c r="J10334" s="1" t="n">
        <v>18910</v>
      </c>
      <c r="K10334" s="1" t="n">
        <v>7896878801176</v>
      </c>
      <c r="L10334" s="1" t="s">
        <v>4212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7" t="n">
        <v>46228</v>
      </c>
      <c r="C10335" s="1" t="n">
        <v>11</v>
      </c>
      <c r="D10335" s="1" t="s">
        <v>3845</v>
      </c>
      <c r="E10335" s="1" t="n">
        <v>1609</v>
      </c>
      <c r="F10335" s="1" t="s">
        <v>87</v>
      </c>
      <c r="I10335" s="1" t="n">
        <v>5843</v>
      </c>
      <c r="J10335" s="1" t="n">
        <v>18968</v>
      </c>
      <c r="K10335" s="1" t="n">
        <v>7896878801244</v>
      </c>
      <c r="L10335" s="1" t="s">
        <v>4213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7" t="n">
        <v>46228</v>
      </c>
      <c r="C10336" s="1" t="n">
        <v>11</v>
      </c>
      <c r="D10336" s="1" t="s">
        <v>3845</v>
      </c>
      <c r="E10336" s="1" t="n">
        <v>1609</v>
      </c>
      <c r="F10336" s="1" t="s">
        <v>87</v>
      </c>
      <c r="I10336" s="1" t="n">
        <v>5843</v>
      </c>
      <c r="J10336" s="1" t="n">
        <v>19201</v>
      </c>
      <c r="K10336" s="1" t="n">
        <v>7896878801015</v>
      </c>
      <c r="L10336" s="1" t="s">
        <v>5667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7" t="n">
        <v>46228</v>
      </c>
      <c r="C10337" s="1" t="n">
        <v>11</v>
      </c>
      <c r="D10337" s="1" t="s">
        <v>3845</v>
      </c>
      <c r="E10337" s="1" t="n">
        <v>1609</v>
      </c>
      <c r="F10337" s="1" t="s">
        <v>87</v>
      </c>
      <c r="I10337" s="1" t="n">
        <v>5843</v>
      </c>
      <c r="J10337" s="1" t="n">
        <v>20027</v>
      </c>
      <c r="K10337" s="1" t="n">
        <v>7896878801053</v>
      </c>
      <c r="L10337" s="1" t="s">
        <v>4214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7" t="n">
        <v>46228</v>
      </c>
      <c r="C10338" s="1" t="n">
        <v>11</v>
      </c>
      <c r="D10338" s="1" t="s">
        <v>3845</v>
      </c>
      <c r="E10338" s="1" t="n">
        <v>1609</v>
      </c>
      <c r="F10338" s="1" t="s">
        <v>87</v>
      </c>
      <c r="I10338" s="1" t="n">
        <v>5843</v>
      </c>
      <c r="J10338" s="1" t="n">
        <v>24963</v>
      </c>
      <c r="K10338" s="1" t="n">
        <v>7896878801060</v>
      </c>
      <c r="L10338" s="1" t="s">
        <v>4215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7" t="n">
        <v>46228</v>
      </c>
      <c r="C10339" s="1" t="n">
        <v>11</v>
      </c>
      <c r="D10339" s="1" t="s">
        <v>3845</v>
      </c>
      <c r="E10339" s="1" t="n">
        <v>1609</v>
      </c>
      <c r="F10339" s="1" t="s">
        <v>87</v>
      </c>
      <c r="I10339" s="1" t="n">
        <v>5843</v>
      </c>
      <c r="J10339" s="1" t="n">
        <v>24964</v>
      </c>
      <c r="K10339" s="1" t="n">
        <v>7896878801183</v>
      </c>
      <c r="L10339" s="1" t="s">
        <v>4216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7" t="n">
        <v>46228</v>
      </c>
      <c r="C10340" s="1" t="n">
        <v>11</v>
      </c>
      <c r="D10340" s="1" t="s">
        <v>3845</v>
      </c>
      <c r="E10340" s="1" t="n">
        <v>1609</v>
      </c>
      <c r="F10340" s="1" t="s">
        <v>87</v>
      </c>
      <c r="I10340" s="1" t="n">
        <v>5843</v>
      </c>
      <c r="J10340" s="1" t="n">
        <v>24965</v>
      </c>
      <c r="K10340" s="1" t="n">
        <v>7896878801107</v>
      </c>
      <c r="L10340" s="1" t="s">
        <v>4217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7" t="n">
        <v>46228</v>
      </c>
      <c r="C10341" s="1" t="n">
        <v>11</v>
      </c>
      <c r="D10341" s="1" t="s">
        <v>3845</v>
      </c>
      <c r="E10341" s="1" t="n">
        <v>1609</v>
      </c>
      <c r="F10341" s="1" t="s">
        <v>87</v>
      </c>
      <c r="I10341" s="1" t="n">
        <v>5843</v>
      </c>
      <c r="J10341" s="1" t="n">
        <v>32861</v>
      </c>
      <c r="K10341" s="1" t="n">
        <v>7896878801145</v>
      </c>
      <c r="L10341" s="1" t="s">
        <v>4218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7" t="n">
        <v>46228</v>
      </c>
      <c r="C10342" s="1" t="n">
        <v>11</v>
      </c>
      <c r="D10342" s="1" t="s">
        <v>3845</v>
      </c>
      <c r="E10342" s="1" t="n">
        <v>1609</v>
      </c>
      <c r="F10342" s="1" t="s">
        <v>87</v>
      </c>
      <c r="I10342" s="1" t="n">
        <v>5843</v>
      </c>
      <c r="J10342" s="1" t="n">
        <v>41614</v>
      </c>
      <c r="K10342" s="1" t="n">
        <v>7896878801213</v>
      </c>
      <c r="L10342" s="1" t="s">
        <v>4219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7" t="n">
        <v>46228</v>
      </c>
      <c r="C10343" s="1" t="n">
        <v>11</v>
      </c>
      <c r="D10343" s="1" t="s">
        <v>3845</v>
      </c>
      <c r="E10343" s="1" t="n">
        <v>1609</v>
      </c>
      <c r="F10343" s="1" t="s">
        <v>87</v>
      </c>
      <c r="I10343" s="1" t="n">
        <v>5843</v>
      </c>
      <c r="J10343" s="1" t="n">
        <v>80962</v>
      </c>
      <c r="K10343" s="1" t="n">
        <v>7890678801091</v>
      </c>
      <c r="L10343" s="1" t="s">
        <v>4220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7" t="n">
        <v>46228</v>
      </c>
      <c r="C10344" s="1" t="n">
        <v>11</v>
      </c>
      <c r="D10344" s="1" t="s">
        <v>3845</v>
      </c>
      <c r="E10344" s="1" t="n">
        <v>957</v>
      </c>
      <c r="F10344" s="1" t="s">
        <v>157</v>
      </c>
      <c r="I10344" s="1" t="n">
        <v>21188</v>
      </c>
      <c r="J10344" s="1" t="n">
        <v>100213</v>
      </c>
      <c r="K10344" s="1" t="n">
        <v>214</v>
      </c>
      <c r="L10344" s="1" t="s">
        <v>7317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7" t="n">
        <v>46228</v>
      </c>
      <c r="C10345" s="1" t="n">
        <v>11</v>
      </c>
      <c r="D10345" s="1" t="s">
        <v>3845</v>
      </c>
      <c r="E10345" s="1" t="n">
        <v>957</v>
      </c>
      <c r="F10345" s="1" t="s">
        <v>157</v>
      </c>
      <c r="I10345" s="1" t="n">
        <v>21188</v>
      </c>
      <c r="J10345" s="1" t="n">
        <v>100214</v>
      </c>
      <c r="K10345" s="1" t="n">
        <v>215</v>
      </c>
      <c r="L10345" s="1" t="s">
        <v>7318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7" t="n">
        <v>46228</v>
      </c>
      <c r="C10346" s="1" t="n">
        <v>11</v>
      </c>
      <c r="D10346" s="1" t="s">
        <v>3845</v>
      </c>
      <c r="E10346" s="1" t="n">
        <v>957</v>
      </c>
      <c r="F10346" s="1" t="s">
        <v>157</v>
      </c>
      <c r="I10346" s="1" t="n">
        <v>21188</v>
      </c>
      <c r="J10346" s="1" t="n">
        <v>100221</v>
      </c>
      <c r="K10346" s="1" t="n">
        <v>222</v>
      </c>
      <c r="L10346" s="1" t="s">
        <v>7319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7" t="n">
        <v>46228</v>
      </c>
      <c r="C10347" s="1" t="n">
        <v>11</v>
      </c>
      <c r="D10347" s="1" t="s">
        <v>3845</v>
      </c>
      <c r="E10347" s="1" t="n">
        <v>957</v>
      </c>
      <c r="F10347" s="1" t="s">
        <v>157</v>
      </c>
      <c r="I10347" s="1" t="n">
        <v>21188</v>
      </c>
      <c r="J10347" s="1" t="n">
        <v>100356</v>
      </c>
      <c r="K10347" s="1" t="n">
        <v>227</v>
      </c>
      <c r="L10347" s="1" t="s">
        <v>7320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7" t="n">
        <v>46228</v>
      </c>
      <c r="C10348" s="1" t="n">
        <v>11</v>
      </c>
      <c r="D10348" s="1" t="s">
        <v>3845</v>
      </c>
      <c r="E10348" s="1" t="n">
        <v>957</v>
      </c>
      <c r="F10348" s="1" t="s">
        <v>157</v>
      </c>
      <c r="I10348" s="1" t="n">
        <v>21188</v>
      </c>
      <c r="J10348" s="1" t="n">
        <v>100357</v>
      </c>
      <c r="K10348" s="1" t="n">
        <v>228</v>
      </c>
      <c r="L10348" s="1" t="s">
        <v>4401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7" t="n">
        <v>46228</v>
      </c>
      <c r="C10349" s="1" t="n">
        <v>11</v>
      </c>
      <c r="D10349" s="1" t="s">
        <v>3845</v>
      </c>
      <c r="E10349" s="1" t="n">
        <v>957</v>
      </c>
      <c r="F10349" s="1" t="s">
        <v>157</v>
      </c>
      <c r="I10349" s="1" t="n">
        <v>21188</v>
      </c>
      <c r="J10349" s="1" t="n">
        <v>100368</v>
      </c>
      <c r="K10349" s="1" t="n">
        <v>239</v>
      </c>
      <c r="L10349" s="1" t="s">
        <v>4402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7" t="n">
        <v>46228</v>
      </c>
      <c r="C10350" s="1" t="n">
        <v>11</v>
      </c>
      <c r="D10350" s="1" t="s">
        <v>3845</v>
      </c>
      <c r="E10350" s="1" t="n">
        <v>957</v>
      </c>
      <c r="F10350" s="1" t="s">
        <v>157</v>
      </c>
      <c r="I10350" s="1" t="n">
        <v>21188</v>
      </c>
      <c r="J10350" s="1" t="n">
        <v>21260</v>
      </c>
      <c r="K10350" s="1" t="n">
        <v>7896029069172</v>
      </c>
      <c r="L10350" s="1" t="s">
        <v>7321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7" t="n">
        <v>46228</v>
      </c>
      <c r="C10351" s="1" t="n">
        <v>11</v>
      </c>
      <c r="D10351" s="1" t="s">
        <v>3845</v>
      </c>
      <c r="E10351" s="1" t="n">
        <v>957</v>
      </c>
      <c r="F10351" s="1" t="s">
        <v>157</v>
      </c>
      <c r="I10351" s="1" t="n">
        <v>21188</v>
      </c>
      <c r="J10351" s="1" t="n">
        <v>110233</v>
      </c>
      <c r="K10351" s="1" t="n">
        <v>38376</v>
      </c>
      <c r="L10351" s="1" t="s">
        <v>4403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7" t="n">
        <v>46228</v>
      </c>
      <c r="C10352" s="1" t="n">
        <v>11</v>
      </c>
      <c r="D10352" s="1" t="s">
        <v>3845</v>
      </c>
      <c r="E10352" s="1" t="n">
        <v>957</v>
      </c>
      <c r="F10352" s="1" t="s">
        <v>157</v>
      </c>
      <c r="I10352" s="1" t="n">
        <v>21188</v>
      </c>
      <c r="J10352" s="1" t="n">
        <v>110679</v>
      </c>
      <c r="K10352" s="1" t="n">
        <v>67079</v>
      </c>
      <c r="L10352" s="1" t="s">
        <v>7322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7" t="n">
        <v>46228</v>
      </c>
      <c r="C10353" s="1" t="n">
        <v>11</v>
      </c>
      <c r="D10353" s="1" t="s">
        <v>3845</v>
      </c>
      <c r="E10353" s="1" t="n">
        <v>1078</v>
      </c>
      <c r="F10353" s="1" t="s">
        <v>81</v>
      </c>
      <c r="I10353" s="1" t="n">
        <v>29536</v>
      </c>
      <c r="J10353" s="1" t="n">
        <v>102404</v>
      </c>
      <c r="K10353" s="1" t="n">
        <v>7891080400605</v>
      </c>
      <c r="L10353" s="1" t="s">
        <v>6127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7" t="n">
        <v>46228</v>
      </c>
      <c r="C10354" s="1" t="n">
        <v>11</v>
      </c>
      <c r="D10354" s="1" t="s">
        <v>3845</v>
      </c>
      <c r="E10354" s="1" t="n">
        <v>1078</v>
      </c>
      <c r="F10354" s="1" t="s">
        <v>81</v>
      </c>
      <c r="I10354" s="1" t="n">
        <v>29536</v>
      </c>
      <c r="J10354" s="1" t="n">
        <v>103417</v>
      </c>
      <c r="K10354" s="1" t="n">
        <v>7891080400599</v>
      </c>
      <c r="L10354" s="1" t="s">
        <v>7323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7" t="n">
        <v>46228</v>
      </c>
      <c r="C10355" s="1" t="n">
        <v>11</v>
      </c>
      <c r="D10355" s="1" t="s">
        <v>3845</v>
      </c>
      <c r="E10355" s="1" t="n">
        <v>1078</v>
      </c>
      <c r="F10355" s="1" t="s">
        <v>81</v>
      </c>
      <c r="I10355" s="1" t="n">
        <v>29536</v>
      </c>
      <c r="J10355" s="1" t="n">
        <v>104810</v>
      </c>
      <c r="K10355" s="1" t="n">
        <v>7894904271535</v>
      </c>
      <c r="L10355" s="1" t="s">
        <v>7324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7" t="n">
        <v>46228</v>
      </c>
      <c r="C10356" s="1" t="n">
        <v>11</v>
      </c>
      <c r="D10356" s="1" t="s">
        <v>3845</v>
      </c>
      <c r="E10356" s="1" t="n">
        <v>1078</v>
      </c>
      <c r="F10356" s="1" t="s">
        <v>81</v>
      </c>
      <c r="I10356" s="1" t="n">
        <v>29536</v>
      </c>
      <c r="J10356" s="1" t="n">
        <v>81860</v>
      </c>
      <c r="K10356" s="1" t="n">
        <v>7894904271528</v>
      </c>
      <c r="L10356" s="1" t="s">
        <v>7325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7" t="n">
        <v>46228</v>
      </c>
      <c r="C10357" s="1" t="n">
        <v>11</v>
      </c>
      <c r="D10357" s="1" t="s">
        <v>3845</v>
      </c>
      <c r="E10357" s="1" t="n">
        <v>1078</v>
      </c>
      <c r="F10357" s="1" t="s">
        <v>81</v>
      </c>
      <c r="I10357" s="1" t="n">
        <v>29536</v>
      </c>
      <c r="J10357" s="1" t="n">
        <v>81861</v>
      </c>
      <c r="K10357" s="1" t="n">
        <v>7894904271573</v>
      </c>
      <c r="L10357" s="1" t="s">
        <v>7326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7" t="n">
        <v>46228</v>
      </c>
      <c r="C10358" s="1" t="n">
        <v>11</v>
      </c>
      <c r="D10358" s="1" t="s">
        <v>3845</v>
      </c>
      <c r="E10358" s="1" t="n">
        <v>10011</v>
      </c>
      <c r="F10358" s="1" t="s">
        <v>221</v>
      </c>
      <c r="I10358" s="1" t="n">
        <v>34780</v>
      </c>
      <c r="J10358" s="1" t="n">
        <v>41932</v>
      </c>
      <c r="K10358" s="1" t="n">
        <v>1236</v>
      </c>
      <c r="L10358" s="1" t="s">
        <v>6232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7" t="n">
        <v>46228</v>
      </c>
      <c r="C10359" s="1" t="n">
        <v>11</v>
      </c>
      <c r="D10359" s="1" t="s">
        <v>3845</v>
      </c>
      <c r="E10359" s="1" t="n">
        <v>10011</v>
      </c>
      <c r="F10359" s="1" t="s">
        <v>221</v>
      </c>
      <c r="I10359" s="1" t="n">
        <v>34780</v>
      </c>
      <c r="J10359" s="1" t="n">
        <v>41952</v>
      </c>
      <c r="K10359" s="1" t="n">
        <v>1243</v>
      </c>
      <c r="L10359" s="1" t="s">
        <v>6233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7" t="n">
        <v>46228</v>
      </c>
      <c r="C10360" s="1" t="n">
        <v>11</v>
      </c>
      <c r="D10360" s="1" t="s">
        <v>3845</v>
      </c>
      <c r="E10360" s="1" t="n">
        <v>10033</v>
      </c>
      <c r="F10360" s="1" t="s">
        <v>344</v>
      </c>
      <c r="I10360" s="1" t="n">
        <v>104754</v>
      </c>
      <c r="J10360" s="1" t="n">
        <v>28438</v>
      </c>
      <c r="K10360" s="1" t="n">
        <v>7896013544517</v>
      </c>
      <c r="L10360" s="1" t="s">
        <v>7327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7" t="n">
        <v>46228</v>
      </c>
      <c r="C10361" s="1" t="n">
        <v>11</v>
      </c>
      <c r="D10361" s="1" t="s">
        <v>3845</v>
      </c>
      <c r="E10361" s="1" t="n">
        <v>10033</v>
      </c>
      <c r="F10361" s="1" t="s">
        <v>344</v>
      </c>
      <c r="I10361" s="1" t="n">
        <v>104754</v>
      </c>
      <c r="J10361" s="1" t="n">
        <v>28439</v>
      </c>
      <c r="K10361" s="1" t="n">
        <v>7896013544197</v>
      </c>
      <c r="L10361" s="1" t="s">
        <v>7328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7" t="n">
        <v>46228</v>
      </c>
      <c r="C10362" s="1" t="n">
        <v>11</v>
      </c>
      <c r="D10362" s="1" t="s">
        <v>3845</v>
      </c>
      <c r="E10362" s="1" t="n">
        <v>10033</v>
      </c>
      <c r="F10362" s="1" t="s">
        <v>344</v>
      </c>
      <c r="I10362" s="1" t="n">
        <v>104754</v>
      </c>
      <c r="J10362" s="1" t="n">
        <v>28440</v>
      </c>
      <c r="K10362" s="1" t="n">
        <v>7896013544159</v>
      </c>
      <c r="L10362" s="1" t="s">
        <v>7329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7" t="n">
        <v>46228</v>
      </c>
      <c r="C10363" s="1" t="n">
        <v>11</v>
      </c>
      <c r="D10363" s="1" t="s">
        <v>3845</v>
      </c>
      <c r="E10363" s="1" t="n">
        <v>10033</v>
      </c>
      <c r="F10363" s="1" t="s">
        <v>344</v>
      </c>
      <c r="I10363" s="1" t="n">
        <v>104754</v>
      </c>
      <c r="J10363" s="1" t="n">
        <v>28441</v>
      </c>
      <c r="K10363" s="1" t="n">
        <v>7896013544098</v>
      </c>
      <c r="L10363" s="1" t="s">
        <v>7330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7" t="n">
        <v>46228</v>
      </c>
      <c r="C10364" s="1" t="n">
        <v>11</v>
      </c>
      <c r="D10364" s="1" t="s">
        <v>3845</v>
      </c>
      <c r="E10364" s="1" t="n">
        <v>10033</v>
      </c>
      <c r="F10364" s="1" t="s">
        <v>344</v>
      </c>
      <c r="I10364" s="1" t="n">
        <v>104754</v>
      </c>
      <c r="J10364" s="1" t="n">
        <v>28442</v>
      </c>
      <c r="K10364" s="1" t="n">
        <v>7896013544203</v>
      </c>
      <c r="L10364" s="1" t="s">
        <v>7331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7" t="n">
        <v>46228</v>
      </c>
      <c r="C10365" s="1" t="n">
        <v>11</v>
      </c>
      <c r="D10365" s="1" t="s">
        <v>3845</v>
      </c>
      <c r="E10365" s="1" t="n">
        <v>10033</v>
      </c>
      <c r="F10365" s="1" t="s">
        <v>344</v>
      </c>
      <c r="I10365" s="1" t="n">
        <v>104754</v>
      </c>
      <c r="J10365" s="1" t="n">
        <v>28443</v>
      </c>
      <c r="K10365" s="1" t="n">
        <v>7896013544210</v>
      </c>
      <c r="L10365" s="1" t="s">
        <v>7332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7" t="n">
        <v>46228</v>
      </c>
      <c r="C10366" s="1" t="n">
        <v>11</v>
      </c>
      <c r="D10366" s="1" t="s">
        <v>3845</v>
      </c>
      <c r="E10366" s="1" t="n">
        <v>10033</v>
      </c>
      <c r="F10366" s="1" t="s">
        <v>344</v>
      </c>
      <c r="I10366" s="1" t="n">
        <v>104754</v>
      </c>
      <c r="J10366" s="1" t="n">
        <v>29852</v>
      </c>
      <c r="K10366" s="1" t="n">
        <v>7896279117203</v>
      </c>
      <c r="L10366" s="1" t="s">
        <v>7333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7" t="n">
        <v>46228</v>
      </c>
      <c r="C10367" s="1" t="n">
        <v>11</v>
      </c>
      <c r="D10367" s="1" t="s">
        <v>3845</v>
      </c>
      <c r="E10367" s="1" t="n">
        <v>10033</v>
      </c>
      <c r="F10367" s="1" t="s">
        <v>344</v>
      </c>
      <c r="I10367" s="1" t="n">
        <v>104754</v>
      </c>
      <c r="J10367" s="1" t="n">
        <v>29853</v>
      </c>
      <c r="K10367" s="1" t="n">
        <v>7896279117173</v>
      </c>
      <c r="L10367" s="1" t="s">
        <v>7334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7" t="n">
        <v>46228</v>
      </c>
      <c r="C10368" s="1" t="n">
        <v>11</v>
      </c>
      <c r="D10368" s="1" t="s">
        <v>3845</v>
      </c>
      <c r="E10368" s="1" t="n">
        <v>10033</v>
      </c>
      <c r="F10368" s="1" t="s">
        <v>344</v>
      </c>
      <c r="I10368" s="1" t="n">
        <v>104754</v>
      </c>
      <c r="J10368" s="1" t="n">
        <v>30424</v>
      </c>
      <c r="K10368" s="1" t="n">
        <v>7896013567080</v>
      </c>
      <c r="L10368" s="1" t="s">
        <v>7335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7" t="n">
        <v>46228</v>
      </c>
      <c r="C10369" s="1" t="n">
        <v>11</v>
      </c>
      <c r="D10369" s="1" t="s">
        <v>3845</v>
      </c>
      <c r="E10369" s="1" t="n">
        <v>10033</v>
      </c>
      <c r="F10369" s="1" t="s">
        <v>344</v>
      </c>
      <c r="I10369" s="1" t="n">
        <v>104754</v>
      </c>
      <c r="J10369" s="1" t="n">
        <v>30426</v>
      </c>
      <c r="K10369" s="1" t="n">
        <v>7896013563532</v>
      </c>
      <c r="L10369" s="1" t="s">
        <v>7336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7" t="n">
        <v>46228</v>
      </c>
      <c r="C10370" s="1" t="n">
        <v>11</v>
      </c>
      <c r="D10370" s="1" t="s">
        <v>3845</v>
      </c>
      <c r="E10370" s="1" t="n">
        <v>10033</v>
      </c>
      <c r="F10370" s="1" t="s">
        <v>344</v>
      </c>
      <c r="I10370" s="1" t="n">
        <v>104754</v>
      </c>
      <c r="J10370" s="1" t="n">
        <v>30438</v>
      </c>
      <c r="K10370" s="1" t="n">
        <v>7896013544128</v>
      </c>
      <c r="L10370" s="1" t="s">
        <v>7337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7" t="n">
        <v>46228</v>
      </c>
      <c r="C10371" s="1" t="n">
        <v>11</v>
      </c>
      <c r="D10371" s="1" t="s">
        <v>3845</v>
      </c>
      <c r="E10371" s="1" t="n">
        <v>10033</v>
      </c>
      <c r="F10371" s="1" t="s">
        <v>344</v>
      </c>
      <c r="I10371" s="1" t="n">
        <v>104754</v>
      </c>
      <c r="J10371" s="1" t="n">
        <v>30439</v>
      </c>
      <c r="K10371" s="1" t="n">
        <v>7896013544319</v>
      </c>
      <c r="L10371" s="1" t="s">
        <v>7338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7" t="n">
        <v>46228</v>
      </c>
      <c r="C10372" s="1" t="n">
        <v>11</v>
      </c>
      <c r="D10372" s="1" t="s">
        <v>3845</v>
      </c>
      <c r="E10372" s="1" t="n">
        <v>10033</v>
      </c>
      <c r="F10372" s="1" t="s">
        <v>344</v>
      </c>
      <c r="I10372" s="1" t="n">
        <v>104754</v>
      </c>
      <c r="J10372" s="1" t="n">
        <v>30440</v>
      </c>
      <c r="K10372" s="1" t="n">
        <v>7896013544289</v>
      </c>
      <c r="L10372" s="1" t="s">
        <v>7339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7" t="n">
        <v>46228</v>
      </c>
      <c r="C10373" s="1" t="n">
        <v>11</v>
      </c>
      <c r="D10373" s="1" t="s">
        <v>3845</v>
      </c>
      <c r="E10373" s="1" t="n">
        <v>10033</v>
      </c>
      <c r="F10373" s="1" t="s">
        <v>344</v>
      </c>
      <c r="I10373" s="1" t="n">
        <v>104754</v>
      </c>
      <c r="J10373" s="1" t="n">
        <v>30442</v>
      </c>
      <c r="K10373" s="1" t="n">
        <v>7896013544241</v>
      </c>
      <c r="L10373" s="1" t="s">
        <v>7340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7" t="n">
        <v>46228</v>
      </c>
      <c r="C10374" s="1" t="n">
        <v>11</v>
      </c>
      <c r="D10374" s="1" t="s">
        <v>3845</v>
      </c>
      <c r="E10374" s="1" t="n">
        <v>10033</v>
      </c>
      <c r="F10374" s="1" t="s">
        <v>344</v>
      </c>
      <c r="I10374" s="1" t="n">
        <v>104754</v>
      </c>
      <c r="J10374" s="1" t="n">
        <v>30443</v>
      </c>
      <c r="K10374" s="1" t="n">
        <v>7896013544104</v>
      </c>
      <c r="L10374" s="1" t="s">
        <v>7341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7" t="n">
        <v>46228</v>
      </c>
      <c r="C10375" s="1" t="n">
        <v>11</v>
      </c>
      <c r="D10375" s="1" t="s">
        <v>3845</v>
      </c>
      <c r="E10375" s="1" t="n">
        <v>10033</v>
      </c>
      <c r="F10375" s="1" t="s">
        <v>344</v>
      </c>
      <c r="I10375" s="1" t="n">
        <v>104754</v>
      </c>
      <c r="J10375" s="1" t="n">
        <v>30444</v>
      </c>
      <c r="K10375" s="1" t="n">
        <v>7896013553021</v>
      </c>
      <c r="L10375" s="1" t="s">
        <v>7342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7" t="n">
        <v>46228</v>
      </c>
      <c r="C10376" s="1" t="n">
        <v>11</v>
      </c>
      <c r="D10376" s="1" t="s">
        <v>3845</v>
      </c>
      <c r="E10376" s="1" t="n">
        <v>10033</v>
      </c>
      <c r="F10376" s="1" t="s">
        <v>344</v>
      </c>
      <c r="I10376" s="1" t="n">
        <v>104754</v>
      </c>
      <c r="J10376" s="1" t="n">
        <v>32749</v>
      </c>
      <c r="K10376" s="1" t="n">
        <v>7896013553038</v>
      </c>
      <c r="L10376" s="1" t="s">
        <v>7343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7" t="n">
        <v>46228</v>
      </c>
      <c r="C10377" s="1" t="n">
        <v>11</v>
      </c>
      <c r="D10377" s="1" t="s">
        <v>3845</v>
      </c>
      <c r="E10377" s="1" t="n">
        <v>10033</v>
      </c>
      <c r="F10377" s="1" t="s">
        <v>344</v>
      </c>
      <c r="I10377" s="1" t="n">
        <v>104754</v>
      </c>
      <c r="J10377" s="1" t="n">
        <v>32870</v>
      </c>
      <c r="K10377" s="1" t="n">
        <v>7896013563839</v>
      </c>
      <c r="L10377" s="1" t="s">
        <v>7344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7" t="n">
        <v>46228</v>
      </c>
      <c r="C10378" s="1" t="n">
        <v>11</v>
      </c>
      <c r="D10378" s="1" t="s">
        <v>3845</v>
      </c>
      <c r="E10378" s="1" t="n">
        <v>10033</v>
      </c>
      <c r="F10378" s="1" t="s">
        <v>344</v>
      </c>
      <c r="I10378" s="1" t="n">
        <v>104754</v>
      </c>
      <c r="J10378" s="1" t="n">
        <v>33115</v>
      </c>
      <c r="K10378" s="1" t="n">
        <v>7896013563822</v>
      </c>
      <c r="L10378" s="1" t="s">
        <v>7345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7" t="n">
        <v>46228</v>
      </c>
      <c r="C10379" s="1" t="n">
        <v>11</v>
      </c>
      <c r="D10379" s="1" t="s">
        <v>3845</v>
      </c>
      <c r="E10379" s="1" t="n">
        <v>10033</v>
      </c>
      <c r="F10379" s="1" t="s">
        <v>344</v>
      </c>
      <c r="I10379" s="1" t="n">
        <v>104754</v>
      </c>
      <c r="J10379" s="1" t="n">
        <v>34910</v>
      </c>
      <c r="K10379" s="1" t="n">
        <v>7896279112727</v>
      </c>
      <c r="L10379" s="1" t="s">
        <v>7346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7" t="n">
        <v>46228</v>
      </c>
      <c r="C10380" s="1" t="n">
        <v>11</v>
      </c>
      <c r="D10380" s="1" t="s">
        <v>3845</v>
      </c>
      <c r="E10380" s="1" t="n">
        <v>10033</v>
      </c>
      <c r="F10380" s="1" t="s">
        <v>344</v>
      </c>
      <c r="I10380" s="1" t="n">
        <v>104754</v>
      </c>
      <c r="J10380" s="1" t="n">
        <v>34956</v>
      </c>
      <c r="K10380" s="1" t="n">
        <v>7896013544296</v>
      </c>
      <c r="L10380" s="1" t="s">
        <v>7347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7" t="n">
        <v>46228</v>
      </c>
      <c r="C10381" s="1" t="n">
        <v>11</v>
      </c>
      <c r="D10381" s="1" t="s">
        <v>3845</v>
      </c>
      <c r="E10381" s="1" t="n">
        <v>10033</v>
      </c>
      <c r="F10381" s="1" t="s">
        <v>344</v>
      </c>
      <c r="I10381" s="1" t="n">
        <v>104754</v>
      </c>
      <c r="J10381" s="1" t="n">
        <v>36494</v>
      </c>
      <c r="K10381" s="1" t="n">
        <v>7896013562689</v>
      </c>
      <c r="L10381" s="1" t="s">
        <v>7348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7" t="n">
        <v>46228</v>
      </c>
      <c r="C10382" s="1" t="n">
        <v>11</v>
      </c>
      <c r="D10382" s="1" t="s">
        <v>3845</v>
      </c>
      <c r="E10382" s="1" t="n">
        <v>10033</v>
      </c>
      <c r="F10382" s="1" t="s">
        <v>344</v>
      </c>
      <c r="I10382" s="1" t="n">
        <v>104754</v>
      </c>
      <c r="J10382" s="1" t="n">
        <v>36605</v>
      </c>
      <c r="K10382" s="1" t="n">
        <v>7896013544173</v>
      </c>
      <c r="L10382" s="1" t="s">
        <v>7349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7" t="n">
        <v>46228</v>
      </c>
      <c r="C10383" s="1" t="n">
        <v>11</v>
      </c>
      <c r="D10383" s="1" t="s">
        <v>3845</v>
      </c>
      <c r="E10383" s="1" t="n">
        <v>10033</v>
      </c>
      <c r="F10383" s="1" t="s">
        <v>344</v>
      </c>
      <c r="I10383" s="1" t="n">
        <v>104754</v>
      </c>
      <c r="J10383" s="1" t="n">
        <v>39129</v>
      </c>
      <c r="K10383" s="1" t="n">
        <v>7896013562252</v>
      </c>
      <c r="L10383" s="1" t="s">
        <v>7350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7" t="n">
        <v>46228</v>
      </c>
      <c r="C10384" s="1" t="n">
        <v>11</v>
      </c>
      <c r="D10384" s="1" t="s">
        <v>3845</v>
      </c>
      <c r="E10384" s="1" t="n">
        <v>10033</v>
      </c>
      <c r="F10384" s="1" t="s">
        <v>344</v>
      </c>
      <c r="I10384" s="1" t="n">
        <v>104754</v>
      </c>
      <c r="J10384" s="1" t="n">
        <v>42802</v>
      </c>
      <c r="K10384" s="1" t="n">
        <v>7896279122153</v>
      </c>
      <c r="L10384" s="1" t="s">
        <v>7351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7" t="n">
        <v>46228</v>
      </c>
      <c r="C10385" s="1" t="n">
        <v>11</v>
      </c>
      <c r="D10385" s="1" t="s">
        <v>3845</v>
      </c>
      <c r="E10385" s="1" t="n">
        <v>10033</v>
      </c>
      <c r="F10385" s="1" t="s">
        <v>344</v>
      </c>
      <c r="I10385" s="1" t="n">
        <v>104754</v>
      </c>
      <c r="J10385" s="1" t="n">
        <v>42803</v>
      </c>
      <c r="K10385" s="1" t="n">
        <v>7896279117234</v>
      </c>
      <c r="L10385" s="1" t="s">
        <v>7352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7" t="n">
        <v>46228</v>
      </c>
      <c r="C10386" s="1" t="n">
        <v>11</v>
      </c>
      <c r="D10386" s="1" t="s">
        <v>3845</v>
      </c>
      <c r="E10386" s="1" t="n">
        <v>10033</v>
      </c>
      <c r="F10386" s="1" t="s">
        <v>344</v>
      </c>
      <c r="I10386" s="1" t="n">
        <v>104754</v>
      </c>
      <c r="J10386" s="1" t="n">
        <v>59162</v>
      </c>
      <c r="K10386" s="1" t="n">
        <v>7896013506317</v>
      </c>
      <c r="L10386" s="1" t="s">
        <v>7353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7" t="n">
        <v>46228</v>
      </c>
      <c r="C10387" s="1" t="n">
        <v>11</v>
      </c>
      <c r="D10387" s="1" t="s">
        <v>3845</v>
      </c>
      <c r="E10387" s="1" t="n">
        <v>10033</v>
      </c>
      <c r="F10387" s="1" t="s">
        <v>344</v>
      </c>
      <c r="I10387" s="1" t="n">
        <v>104754</v>
      </c>
      <c r="J10387" s="1" t="n">
        <v>63415</v>
      </c>
      <c r="K10387" s="1" t="n">
        <v>7896279127073</v>
      </c>
      <c r="L10387" s="1" t="s">
        <v>7354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7" t="n">
        <v>46228</v>
      </c>
      <c r="C10388" s="1" t="n">
        <v>11</v>
      </c>
      <c r="D10388" s="1" t="s">
        <v>3845</v>
      </c>
      <c r="E10388" s="1" t="n">
        <v>10033</v>
      </c>
      <c r="F10388" s="1" t="s">
        <v>344</v>
      </c>
      <c r="I10388" s="1" t="n">
        <v>104754</v>
      </c>
      <c r="J10388" s="1" t="n">
        <v>63417</v>
      </c>
      <c r="K10388" s="1" t="n">
        <v>7896279127080</v>
      </c>
      <c r="L10388" s="1" t="s">
        <v>7354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7" t="n">
        <v>46228</v>
      </c>
      <c r="C10389" s="1" t="n">
        <v>11</v>
      </c>
      <c r="D10389" s="1" t="s">
        <v>3845</v>
      </c>
      <c r="E10389" s="1" t="n">
        <v>10033</v>
      </c>
      <c r="F10389" s="1" t="s">
        <v>344</v>
      </c>
      <c r="I10389" s="1" t="n">
        <v>104754</v>
      </c>
      <c r="J10389" s="1" t="n">
        <v>74690</v>
      </c>
      <c r="K10389" s="1" t="n">
        <v>7896013507024</v>
      </c>
      <c r="L10389" s="1" t="s">
        <v>7355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7" t="n">
        <v>46228</v>
      </c>
      <c r="C10390" s="1" t="n">
        <v>11</v>
      </c>
      <c r="D10390" s="1" t="s">
        <v>3845</v>
      </c>
      <c r="E10390" s="1" t="n">
        <v>10033</v>
      </c>
      <c r="F10390" s="1" t="s">
        <v>344</v>
      </c>
      <c r="I10390" s="1" t="n">
        <v>104754</v>
      </c>
      <c r="J10390" s="1" t="n">
        <v>81851</v>
      </c>
      <c r="K10390" s="1" t="n">
        <v>7896013561880</v>
      </c>
      <c r="L10390" s="1" t="s">
        <v>7356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7" t="n">
        <v>46228</v>
      </c>
      <c r="C10391" s="1" t="n">
        <v>11</v>
      </c>
      <c r="D10391" s="1" t="s">
        <v>3845</v>
      </c>
      <c r="E10391" s="1" t="n">
        <v>10033</v>
      </c>
      <c r="F10391" s="1" t="s">
        <v>344</v>
      </c>
      <c r="I10391" s="1" t="n">
        <v>104754</v>
      </c>
      <c r="J10391" s="1" t="n">
        <v>81852</v>
      </c>
      <c r="K10391" s="1" t="n">
        <v>7896013508540</v>
      </c>
      <c r="L10391" s="1" t="s">
        <v>7357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7" t="n">
        <v>46228</v>
      </c>
      <c r="C10392" s="1" t="n">
        <v>11</v>
      </c>
      <c r="D10392" s="1" t="s">
        <v>3845</v>
      </c>
      <c r="E10392" s="1" t="n">
        <v>10033</v>
      </c>
      <c r="F10392" s="1" t="s">
        <v>344</v>
      </c>
      <c r="I10392" s="1" t="n">
        <v>104754</v>
      </c>
      <c r="J10392" s="1" t="n">
        <v>81853</v>
      </c>
      <c r="K10392" s="1" t="n">
        <v>7896013507567</v>
      </c>
      <c r="L10392" s="1" t="s">
        <v>7358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7" t="n">
        <v>46228</v>
      </c>
      <c r="C10393" s="1" t="n">
        <v>11</v>
      </c>
      <c r="D10393" s="1" t="s">
        <v>3845</v>
      </c>
      <c r="E10393" s="1" t="n">
        <v>10021</v>
      </c>
      <c r="F10393" s="1" t="s">
        <v>2519</v>
      </c>
      <c r="I10393" s="1" t="n">
        <v>134703</v>
      </c>
      <c r="J10393" s="1" t="n">
        <v>70272</v>
      </c>
      <c r="K10393" s="1" t="n">
        <v>7898939952933</v>
      </c>
      <c r="L10393" s="1" t="s">
        <v>7359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7" t="n">
        <v>46228</v>
      </c>
      <c r="C10394" s="1" t="n">
        <v>11</v>
      </c>
      <c r="D10394" s="1" t="s">
        <v>3845</v>
      </c>
      <c r="E10394" s="1" t="n">
        <v>10021</v>
      </c>
      <c r="F10394" s="1" t="s">
        <v>2519</v>
      </c>
      <c r="I10394" s="1" t="n">
        <v>134703</v>
      </c>
      <c r="J10394" s="1" t="n">
        <v>48498</v>
      </c>
      <c r="K10394" s="1" t="n">
        <v>7898939952698</v>
      </c>
      <c r="L10394" s="1" t="s">
        <v>7359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7" t="n">
        <v>46228</v>
      </c>
      <c r="C10395" s="1" t="n">
        <v>11</v>
      </c>
      <c r="D10395" s="1" t="s">
        <v>3845</v>
      </c>
      <c r="E10395" s="1" t="n">
        <v>10021</v>
      </c>
      <c r="F10395" s="1" t="s">
        <v>2519</v>
      </c>
      <c r="I10395" s="1" t="n">
        <v>134703</v>
      </c>
      <c r="J10395" s="1" t="n">
        <v>48502</v>
      </c>
      <c r="K10395" s="1" t="n">
        <v>7898939952049</v>
      </c>
      <c r="L10395" s="1" t="s">
        <v>7360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7" t="n">
        <v>46228</v>
      </c>
      <c r="C10396" s="1" t="n">
        <v>11</v>
      </c>
      <c r="D10396" s="1" t="s">
        <v>3845</v>
      </c>
      <c r="E10396" s="1" t="n">
        <v>10021</v>
      </c>
      <c r="F10396" s="1" t="s">
        <v>2519</v>
      </c>
      <c r="I10396" s="1" t="n">
        <v>134703</v>
      </c>
      <c r="J10396" s="1" t="n">
        <v>48519</v>
      </c>
      <c r="K10396" s="1" t="n">
        <v>7898939952964</v>
      </c>
      <c r="L10396" s="1" t="s">
        <v>7361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7" t="n">
        <v>46228</v>
      </c>
      <c r="C10397" s="1" t="n">
        <v>11</v>
      </c>
      <c r="D10397" s="1" t="s">
        <v>3845</v>
      </c>
      <c r="E10397" s="1" t="n">
        <v>10021</v>
      </c>
      <c r="F10397" s="1" t="s">
        <v>2519</v>
      </c>
      <c r="I10397" s="1" t="n">
        <v>134703</v>
      </c>
      <c r="J10397" s="1" t="n">
        <v>49480</v>
      </c>
      <c r="K10397" s="1" t="n">
        <v>7898604431213</v>
      </c>
      <c r="L10397" s="1" t="s">
        <v>7362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7" t="n">
        <v>46228</v>
      </c>
      <c r="C10398" s="1" t="n">
        <v>11</v>
      </c>
      <c r="D10398" s="1" t="s">
        <v>3845</v>
      </c>
      <c r="E10398" s="1" t="n">
        <v>10021</v>
      </c>
      <c r="F10398" s="1" t="s">
        <v>2519</v>
      </c>
      <c r="I10398" s="1" t="n">
        <v>134703</v>
      </c>
      <c r="J10398" s="1" t="n">
        <v>110395</v>
      </c>
      <c r="K10398" s="1" t="n">
        <v>51176</v>
      </c>
      <c r="L10398" s="1" t="s">
        <v>7363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7" t="n">
        <v>46228</v>
      </c>
      <c r="C10399" s="1" t="n">
        <v>11</v>
      </c>
      <c r="D10399" s="1" t="s">
        <v>3845</v>
      </c>
      <c r="E10399" s="1" t="n">
        <v>10021</v>
      </c>
      <c r="F10399" s="1" t="s">
        <v>2519</v>
      </c>
      <c r="I10399" s="1" t="n">
        <v>134703</v>
      </c>
      <c r="J10399" s="1" t="n">
        <v>72021</v>
      </c>
      <c r="K10399" s="1" t="n">
        <v>7898604437260</v>
      </c>
      <c r="L10399" s="1" t="s">
        <v>7364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7" t="n">
        <v>46228</v>
      </c>
      <c r="C10400" s="1" t="n">
        <v>11</v>
      </c>
      <c r="D10400" s="1" t="s">
        <v>3845</v>
      </c>
      <c r="E10400" s="1" t="n">
        <v>10021</v>
      </c>
      <c r="F10400" s="1" t="s">
        <v>2519</v>
      </c>
      <c r="I10400" s="1" t="n">
        <v>134703</v>
      </c>
      <c r="J10400" s="1" t="n">
        <v>74564</v>
      </c>
      <c r="K10400" s="1" t="n">
        <v>7898604437246</v>
      </c>
      <c r="L10400" s="1" t="s">
        <v>7364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7" t="n">
        <v>46228</v>
      </c>
      <c r="C10401" s="1" t="n">
        <v>11</v>
      </c>
      <c r="D10401" s="1" t="s">
        <v>3845</v>
      </c>
      <c r="E10401" s="1" t="n">
        <v>1665</v>
      </c>
      <c r="F10401" s="1" t="s">
        <v>278</v>
      </c>
      <c r="I10401" s="1" t="n">
        <v>134892</v>
      </c>
      <c r="J10401" s="1" t="n">
        <v>25716</v>
      </c>
      <c r="K10401" s="1" t="n">
        <v>7896353301184</v>
      </c>
      <c r="L10401" s="1" t="s">
        <v>5505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7" t="n">
        <v>46228</v>
      </c>
      <c r="C10402" s="1" t="n">
        <v>11</v>
      </c>
      <c r="D10402" s="1" t="s">
        <v>3845</v>
      </c>
      <c r="E10402" s="1" t="n">
        <v>1665</v>
      </c>
      <c r="F10402" s="1" t="s">
        <v>278</v>
      </c>
      <c r="I10402" s="1" t="n">
        <v>134892</v>
      </c>
      <c r="J10402" s="1" t="n">
        <v>25717</v>
      </c>
      <c r="K10402" s="1" t="n">
        <v>7896353301191</v>
      </c>
      <c r="L10402" s="1" t="s">
        <v>5506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7" t="n">
        <v>46228</v>
      </c>
      <c r="C10403" s="1" t="n">
        <v>11</v>
      </c>
      <c r="D10403" s="1" t="s">
        <v>3845</v>
      </c>
      <c r="E10403" s="1" t="n">
        <v>1671</v>
      </c>
      <c r="F10403" s="1" t="s">
        <v>385</v>
      </c>
      <c r="I10403" s="1" t="n">
        <v>581288</v>
      </c>
      <c r="J10403" s="1" t="n">
        <v>30195</v>
      </c>
      <c r="K10403" s="1" t="n">
        <v>7891024035078</v>
      </c>
      <c r="L10403" s="1" t="s">
        <v>7365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7" t="n">
        <v>46228</v>
      </c>
      <c r="C10404" s="1" t="n">
        <v>11</v>
      </c>
      <c r="D10404" s="1" t="s">
        <v>3845</v>
      </c>
      <c r="E10404" s="1" t="n">
        <v>1671</v>
      </c>
      <c r="F10404" s="1" t="s">
        <v>385</v>
      </c>
      <c r="I10404" s="1" t="n">
        <v>581288</v>
      </c>
      <c r="J10404" s="1" t="n">
        <v>30197</v>
      </c>
      <c r="K10404" s="1" t="n">
        <v>7891024034910</v>
      </c>
      <c r="L10404" s="1" t="s">
        <v>5932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7" t="n">
        <v>46228</v>
      </c>
      <c r="C10405" s="1" t="n">
        <v>11</v>
      </c>
      <c r="D10405" s="1" t="s">
        <v>3845</v>
      </c>
      <c r="E10405" s="1" t="n">
        <v>1671</v>
      </c>
      <c r="F10405" s="1" t="s">
        <v>385</v>
      </c>
      <c r="I10405" s="1" t="n">
        <v>581288</v>
      </c>
      <c r="J10405" s="1" t="n">
        <v>30200</v>
      </c>
      <c r="K10405" s="1" t="n">
        <v>7891024035191</v>
      </c>
      <c r="L10405" s="1" t="s">
        <v>7366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7" t="n">
        <v>46228</v>
      </c>
      <c r="C10406" s="1" t="n">
        <v>11</v>
      </c>
      <c r="D10406" s="1" t="s">
        <v>3845</v>
      </c>
      <c r="E10406" s="1" t="n">
        <v>1671</v>
      </c>
      <c r="F10406" s="1" t="s">
        <v>385</v>
      </c>
      <c r="I10406" s="1" t="n">
        <v>581288</v>
      </c>
      <c r="J10406" s="1" t="n">
        <v>30201</v>
      </c>
      <c r="K10406" s="1" t="n">
        <v>7891024034996</v>
      </c>
      <c r="L10406" s="1" t="s">
        <v>7367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7" t="n">
        <v>46228</v>
      </c>
      <c r="C10407" s="1" t="n">
        <v>11</v>
      </c>
      <c r="D10407" s="1" t="s">
        <v>3845</v>
      </c>
      <c r="E10407" s="1" t="n">
        <v>1671</v>
      </c>
      <c r="F10407" s="1" t="s">
        <v>385</v>
      </c>
      <c r="I10407" s="1" t="n">
        <v>581288</v>
      </c>
      <c r="J10407" s="1" t="n">
        <v>40080</v>
      </c>
      <c r="K10407" s="1" t="n">
        <v>7509546675121</v>
      </c>
      <c r="L10407" s="1" t="s">
        <v>5824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7" t="n">
        <v>46228</v>
      </c>
      <c r="C10408" s="1" t="n">
        <v>11</v>
      </c>
      <c r="D10408" s="1" t="s">
        <v>3845</v>
      </c>
      <c r="E10408" s="1" t="n">
        <v>1671</v>
      </c>
      <c r="F10408" s="1" t="s">
        <v>385</v>
      </c>
      <c r="I10408" s="1" t="n">
        <v>581288</v>
      </c>
      <c r="J10408" s="1" t="n">
        <v>100967</v>
      </c>
      <c r="K10408" s="1" t="n">
        <v>7891024174210</v>
      </c>
      <c r="L10408" s="1" t="s">
        <v>7368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7" t="n">
        <v>46228</v>
      </c>
      <c r="C10409" s="1" t="n">
        <v>11</v>
      </c>
      <c r="D10409" s="1" t="s">
        <v>3845</v>
      </c>
      <c r="E10409" s="1" t="n">
        <v>1671</v>
      </c>
      <c r="F10409" s="1" t="s">
        <v>385</v>
      </c>
      <c r="I10409" s="1" t="n">
        <v>581288</v>
      </c>
      <c r="J10409" s="1" t="n">
        <v>101010</v>
      </c>
      <c r="K10409" s="1" t="n">
        <v>7891024181072</v>
      </c>
      <c r="L10409" s="1" t="s">
        <v>7369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7" t="n">
        <v>46228</v>
      </c>
      <c r="C10410" s="1" t="n">
        <v>11</v>
      </c>
      <c r="D10410" s="1" t="s">
        <v>3845</v>
      </c>
      <c r="E10410" s="1" t="n">
        <v>1671</v>
      </c>
      <c r="F10410" s="1" t="s">
        <v>385</v>
      </c>
      <c r="I10410" s="1" t="n">
        <v>581288</v>
      </c>
      <c r="J10410" s="1" t="n">
        <v>101153</v>
      </c>
      <c r="K10410" s="1" t="n">
        <v>7891024184271</v>
      </c>
      <c r="L10410" s="1" t="s">
        <v>5933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7" t="n">
        <v>46228</v>
      </c>
      <c r="C10411" s="1" t="n">
        <v>11</v>
      </c>
      <c r="D10411" s="1" t="s">
        <v>3845</v>
      </c>
      <c r="E10411" s="1" t="n">
        <v>1671</v>
      </c>
      <c r="F10411" s="1" t="s">
        <v>385</v>
      </c>
      <c r="I10411" s="1" t="n">
        <v>581288</v>
      </c>
      <c r="J10411" s="1" t="n">
        <v>101154</v>
      </c>
      <c r="K10411" s="1" t="n">
        <v>7891024182475</v>
      </c>
      <c r="L10411" s="1" t="s">
        <v>5934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7" t="n">
        <v>46228</v>
      </c>
      <c r="C10412" s="1" t="n">
        <v>11</v>
      </c>
      <c r="D10412" s="1" t="s">
        <v>3845</v>
      </c>
      <c r="E10412" s="1" t="n">
        <v>1671</v>
      </c>
      <c r="F10412" s="1" t="s">
        <v>385</v>
      </c>
      <c r="I10412" s="1" t="n">
        <v>581288</v>
      </c>
      <c r="J10412" s="1" t="n">
        <v>101300</v>
      </c>
      <c r="K10412" s="1" t="n">
        <v>7891024134610</v>
      </c>
      <c r="L10412" s="1" t="s">
        <v>5825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7" t="n">
        <v>46228</v>
      </c>
      <c r="C10413" s="1" t="n">
        <v>11</v>
      </c>
      <c r="D10413" s="1" t="s">
        <v>3845</v>
      </c>
      <c r="E10413" s="1" t="n">
        <v>1671</v>
      </c>
      <c r="F10413" s="1" t="s">
        <v>385</v>
      </c>
      <c r="I10413" s="1" t="n">
        <v>581288</v>
      </c>
      <c r="J10413" s="1" t="n">
        <v>101302</v>
      </c>
      <c r="K10413" s="1" t="n">
        <v>7891024132128</v>
      </c>
      <c r="L10413" s="1" t="s">
        <v>7370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7" t="n">
        <v>46228</v>
      </c>
      <c r="C10414" s="1" t="n">
        <v>11</v>
      </c>
      <c r="D10414" s="1" t="s">
        <v>3845</v>
      </c>
      <c r="E10414" s="1" t="n">
        <v>1671</v>
      </c>
      <c r="F10414" s="1" t="s">
        <v>385</v>
      </c>
      <c r="I10414" s="1" t="n">
        <v>581288</v>
      </c>
      <c r="J10414" s="1" t="n">
        <v>101303</v>
      </c>
      <c r="K10414" s="1" t="n">
        <v>7891024132005</v>
      </c>
      <c r="L10414" s="1" t="s">
        <v>5826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7" t="n">
        <v>46228</v>
      </c>
      <c r="C10415" s="1" t="n">
        <v>11</v>
      </c>
      <c r="D10415" s="1" t="s">
        <v>3845</v>
      </c>
      <c r="E10415" s="1" t="n">
        <v>1671</v>
      </c>
      <c r="F10415" s="1" t="s">
        <v>385</v>
      </c>
      <c r="I10415" s="1" t="n">
        <v>581288</v>
      </c>
      <c r="J10415" s="1" t="n">
        <v>101310</v>
      </c>
      <c r="K10415" s="1" t="n">
        <v>7891528038834</v>
      </c>
      <c r="L10415" s="1" t="s">
        <v>7371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7" t="n">
        <v>46228</v>
      </c>
      <c r="C10416" s="1" t="n">
        <v>11</v>
      </c>
      <c r="D10416" s="1" t="s">
        <v>3845</v>
      </c>
      <c r="E10416" s="1" t="n">
        <v>1671</v>
      </c>
      <c r="F10416" s="1" t="s">
        <v>385</v>
      </c>
      <c r="I10416" s="1" t="n">
        <v>581288</v>
      </c>
      <c r="J10416" s="1" t="n">
        <v>101339</v>
      </c>
      <c r="K10416" s="1" t="n">
        <v>7891528030142</v>
      </c>
      <c r="L10416" s="1" t="s">
        <v>5829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7" t="n">
        <v>46228</v>
      </c>
      <c r="C10417" s="1" t="n">
        <v>11</v>
      </c>
      <c r="D10417" s="1" t="s">
        <v>3845</v>
      </c>
      <c r="E10417" s="1" t="n">
        <v>1671</v>
      </c>
      <c r="F10417" s="1" t="s">
        <v>385</v>
      </c>
      <c r="I10417" s="1" t="n">
        <v>581288</v>
      </c>
      <c r="J10417" s="1" t="n">
        <v>101919</v>
      </c>
      <c r="K10417" s="1" t="n">
        <v>7896264601410</v>
      </c>
      <c r="L10417" s="1" t="s">
        <v>7372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7" t="n">
        <v>46228</v>
      </c>
      <c r="C10418" s="1" t="n">
        <v>11</v>
      </c>
      <c r="D10418" s="1" t="s">
        <v>3845</v>
      </c>
      <c r="E10418" s="1" t="n">
        <v>1671</v>
      </c>
      <c r="F10418" s="1" t="s">
        <v>385</v>
      </c>
      <c r="I10418" s="1" t="n">
        <v>581288</v>
      </c>
      <c r="J10418" s="1" t="n">
        <v>102713</v>
      </c>
      <c r="K10418" s="1" t="n">
        <v>7891528016498</v>
      </c>
      <c r="L10418" s="1" t="s">
        <v>7373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7" t="n">
        <v>46228</v>
      </c>
      <c r="C10419" s="1" t="n">
        <v>11</v>
      </c>
      <c r="D10419" s="1" t="s">
        <v>3845</v>
      </c>
      <c r="E10419" s="1" t="n">
        <v>1671</v>
      </c>
      <c r="F10419" s="1" t="s">
        <v>385</v>
      </c>
      <c r="I10419" s="1" t="n">
        <v>581288</v>
      </c>
      <c r="J10419" s="1" t="n">
        <v>103241</v>
      </c>
      <c r="K10419" s="1" t="n">
        <v>7891024158609</v>
      </c>
      <c r="L10419" s="1" t="s">
        <v>7374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7" t="n">
        <v>46228</v>
      </c>
      <c r="C10420" s="1" t="n">
        <v>11</v>
      </c>
      <c r="D10420" s="1" t="s">
        <v>3845</v>
      </c>
      <c r="E10420" s="1" t="n">
        <v>1671</v>
      </c>
      <c r="F10420" s="1" t="s">
        <v>385</v>
      </c>
      <c r="I10420" s="1" t="n">
        <v>581288</v>
      </c>
      <c r="J10420" s="1" t="n">
        <v>103592</v>
      </c>
      <c r="K10420" s="1" t="n">
        <v>7891528038568</v>
      </c>
      <c r="L10420" s="1" t="s">
        <v>5832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7" t="n">
        <v>46228</v>
      </c>
      <c r="C10421" s="1" t="n">
        <v>11</v>
      </c>
      <c r="D10421" s="1" t="s">
        <v>3845</v>
      </c>
      <c r="E10421" s="1" t="n">
        <v>1671</v>
      </c>
      <c r="F10421" s="1" t="s">
        <v>385</v>
      </c>
      <c r="I10421" s="1" t="n">
        <v>581288</v>
      </c>
      <c r="J10421" s="1" t="n">
        <v>103596</v>
      </c>
      <c r="K10421" s="1" t="n">
        <v>7891528016511</v>
      </c>
      <c r="L10421" s="1" t="s">
        <v>5935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7" t="n">
        <v>46228</v>
      </c>
      <c r="C10422" s="1" t="n">
        <v>11</v>
      </c>
      <c r="D10422" s="1" t="s">
        <v>3845</v>
      </c>
      <c r="E10422" s="1" t="n">
        <v>1671</v>
      </c>
      <c r="F10422" s="1" t="s">
        <v>385</v>
      </c>
      <c r="I10422" s="1" t="n">
        <v>581288</v>
      </c>
      <c r="J10422" s="1" t="n">
        <v>103813</v>
      </c>
      <c r="K10422" s="1" t="n">
        <v>7891024180877</v>
      </c>
      <c r="L10422" s="1" t="s">
        <v>7375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7" t="n">
        <v>46228</v>
      </c>
      <c r="C10423" s="1" t="n">
        <v>11</v>
      </c>
      <c r="D10423" s="1" t="s">
        <v>3845</v>
      </c>
      <c r="E10423" s="1" t="n">
        <v>1671</v>
      </c>
      <c r="F10423" s="1" t="s">
        <v>385</v>
      </c>
      <c r="I10423" s="1" t="n">
        <v>581288</v>
      </c>
      <c r="J10423" s="1" t="n">
        <v>104031</v>
      </c>
      <c r="K10423" s="1" t="n">
        <v>7891024134702</v>
      </c>
      <c r="L10423" s="1" t="s">
        <v>5833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7" t="n">
        <v>46228</v>
      </c>
      <c r="C10424" s="1" t="n">
        <v>11</v>
      </c>
      <c r="D10424" s="1" t="s">
        <v>3845</v>
      </c>
      <c r="E10424" s="1" t="n">
        <v>1671</v>
      </c>
      <c r="F10424" s="1" t="s">
        <v>385</v>
      </c>
      <c r="I10424" s="1" t="n">
        <v>581288</v>
      </c>
      <c r="J10424" s="1" t="n">
        <v>104211</v>
      </c>
      <c r="K10424" s="1" t="n">
        <v>7891528016504</v>
      </c>
      <c r="L10424" s="1" t="s">
        <v>7376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7" t="n">
        <v>46228</v>
      </c>
      <c r="C10425" s="1" t="n">
        <v>11</v>
      </c>
      <c r="D10425" s="1" t="s">
        <v>3845</v>
      </c>
      <c r="E10425" s="1" t="n">
        <v>1671</v>
      </c>
      <c r="F10425" s="1" t="s">
        <v>385</v>
      </c>
      <c r="I10425" s="1" t="n">
        <v>581288</v>
      </c>
      <c r="J10425" s="1" t="n">
        <v>104213</v>
      </c>
      <c r="K10425" s="1" t="n">
        <v>7891024174036</v>
      </c>
      <c r="L10425" s="1" t="s">
        <v>7377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7" t="n">
        <v>46228</v>
      </c>
      <c r="C10426" s="1" t="n">
        <v>11</v>
      </c>
      <c r="D10426" s="1" t="s">
        <v>3845</v>
      </c>
      <c r="E10426" s="1" t="n">
        <v>1671</v>
      </c>
      <c r="F10426" s="1" t="s">
        <v>385</v>
      </c>
      <c r="I10426" s="1" t="n">
        <v>581288</v>
      </c>
      <c r="J10426" s="1" t="n">
        <v>105080</v>
      </c>
      <c r="K10426" s="1" t="n">
        <v>7891024135310</v>
      </c>
      <c r="L10426" s="1" t="s">
        <v>7378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7" t="n">
        <v>46228</v>
      </c>
      <c r="C10427" s="1" t="n">
        <v>11</v>
      </c>
      <c r="D10427" s="1" t="s">
        <v>3845</v>
      </c>
      <c r="E10427" s="1" t="n">
        <v>1671</v>
      </c>
      <c r="F10427" s="1" t="s">
        <v>385</v>
      </c>
      <c r="I10427" s="1" t="n">
        <v>581288</v>
      </c>
      <c r="J10427" s="1" t="n">
        <v>106013</v>
      </c>
      <c r="K10427" s="1" t="n">
        <v>7891024194102</v>
      </c>
      <c r="L10427" s="1" t="s">
        <v>7379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7" t="n">
        <v>46228</v>
      </c>
      <c r="C10428" s="1" t="n">
        <v>11</v>
      </c>
      <c r="D10428" s="1" t="s">
        <v>3845</v>
      </c>
      <c r="E10428" s="1" t="n">
        <v>1671</v>
      </c>
      <c r="F10428" s="1" t="s">
        <v>385</v>
      </c>
      <c r="I10428" s="1" t="n">
        <v>581288</v>
      </c>
      <c r="J10428" s="1" t="n">
        <v>107590</v>
      </c>
      <c r="K10428" s="1" t="n">
        <v>7891024174135</v>
      </c>
      <c r="L10428" s="1" t="s">
        <v>7380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7" t="n">
        <v>46228</v>
      </c>
      <c r="C10429" s="1" t="n">
        <v>11</v>
      </c>
      <c r="D10429" s="1" t="s">
        <v>3845</v>
      </c>
      <c r="E10429" s="1" t="n">
        <v>1671</v>
      </c>
      <c r="F10429" s="1" t="s">
        <v>385</v>
      </c>
      <c r="I10429" s="1" t="n">
        <v>581288</v>
      </c>
      <c r="J10429" s="1" t="n">
        <v>11361</v>
      </c>
      <c r="K10429" s="1" t="n">
        <v>7891024174180</v>
      </c>
      <c r="L10429" s="1" t="s">
        <v>7381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7" t="n">
        <v>46228</v>
      </c>
      <c r="C10430" s="1" t="n">
        <v>11</v>
      </c>
      <c r="D10430" s="1" t="s">
        <v>3845</v>
      </c>
      <c r="E10430" s="1" t="n">
        <v>1671</v>
      </c>
      <c r="F10430" s="1" t="s">
        <v>385</v>
      </c>
      <c r="I10430" s="1" t="n">
        <v>581288</v>
      </c>
      <c r="J10430" s="1" t="n">
        <v>12480</v>
      </c>
      <c r="K10430" s="1" t="n">
        <v>7891024132371</v>
      </c>
      <c r="L10430" s="1" t="s">
        <v>5835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7" t="n">
        <v>46228</v>
      </c>
      <c r="C10431" s="1" t="n">
        <v>11</v>
      </c>
      <c r="D10431" s="1" t="s">
        <v>3845</v>
      </c>
      <c r="E10431" s="1" t="n">
        <v>1671</v>
      </c>
      <c r="F10431" s="1" t="s">
        <v>385</v>
      </c>
      <c r="I10431" s="1" t="n">
        <v>581288</v>
      </c>
      <c r="J10431" s="1" t="n">
        <v>15831</v>
      </c>
      <c r="K10431" s="1" t="n">
        <v>7891024183007</v>
      </c>
      <c r="L10431" s="1" t="s">
        <v>7382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7" t="n">
        <v>46228</v>
      </c>
      <c r="C10432" s="1" t="n">
        <v>11</v>
      </c>
      <c r="D10432" s="1" t="s">
        <v>3845</v>
      </c>
      <c r="E10432" s="1" t="n">
        <v>1671</v>
      </c>
      <c r="F10432" s="1" t="s">
        <v>385</v>
      </c>
      <c r="I10432" s="1" t="n">
        <v>581288</v>
      </c>
      <c r="J10432" s="1" t="n">
        <v>17581</v>
      </c>
      <c r="K10432" s="1" t="n">
        <v>7891528112534</v>
      </c>
      <c r="L10432" s="1" t="s">
        <v>7383</v>
      </c>
      <c r="N10432" s="1" t="n">
        <v>1</v>
      </c>
      <c r="O10432" s="1" t="n">
        <v>6.88</v>
      </c>
    </row>
    <row r="10433" customFormat="false" ht="15" hidden="false" customHeight="true" outlineLevel="0" collapsed="false">
      <c r="A10433" s="1" t="n">
        <v>1</v>
      </c>
      <c r="B10433" s="17" t="n">
        <v>46228</v>
      </c>
      <c r="C10433" s="1" t="n">
        <v>11</v>
      </c>
      <c r="D10433" s="1" t="s">
        <v>3845</v>
      </c>
      <c r="E10433" s="1" t="n">
        <v>1671</v>
      </c>
      <c r="F10433" s="1" t="s">
        <v>385</v>
      </c>
      <c r="I10433" s="1" t="n">
        <v>581288</v>
      </c>
      <c r="J10433" s="1" t="n">
        <v>19616</v>
      </c>
      <c r="K10433" s="1" t="n">
        <v>7891024024386</v>
      </c>
      <c r="L10433" s="1" t="s">
        <v>7384</v>
      </c>
      <c r="N10433" s="1" t="n">
        <v>12</v>
      </c>
      <c r="O10433" s="1" t="n">
        <v>48.12</v>
      </c>
    </row>
    <row r="10434" customFormat="false" ht="15" hidden="false" customHeight="true" outlineLevel="0" collapsed="false">
      <c r="A10434" s="1" t="n">
        <v>1</v>
      </c>
      <c r="B10434" s="17" t="n">
        <v>46228</v>
      </c>
      <c r="C10434" s="1" t="n">
        <v>11</v>
      </c>
      <c r="D10434" s="1" t="s">
        <v>3845</v>
      </c>
      <c r="E10434" s="1" t="n">
        <v>1671</v>
      </c>
      <c r="F10434" s="1" t="s">
        <v>385</v>
      </c>
      <c r="I10434" s="1" t="n">
        <v>581288</v>
      </c>
      <c r="J10434" s="1" t="n">
        <v>23272</v>
      </c>
      <c r="K10434" s="1" t="n">
        <v>7898279790400</v>
      </c>
      <c r="L10434" s="1" t="s">
        <v>5940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17" t="n">
        <v>46228</v>
      </c>
      <c r="C10435" s="1" t="n">
        <v>11</v>
      </c>
      <c r="D10435" s="1" t="s">
        <v>3845</v>
      </c>
      <c r="E10435" s="1" t="n">
        <v>1671</v>
      </c>
      <c r="F10435" s="1" t="s">
        <v>385</v>
      </c>
      <c r="I10435" s="1" t="n">
        <v>581288</v>
      </c>
      <c r="J10435" s="1" t="n">
        <v>23274</v>
      </c>
      <c r="K10435" s="1" t="n">
        <v>7898279790431</v>
      </c>
      <c r="L10435" s="1" t="s">
        <v>5941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7" t="n">
        <v>46228</v>
      </c>
      <c r="C10436" s="1" t="n">
        <v>11</v>
      </c>
      <c r="D10436" s="1" t="s">
        <v>3845</v>
      </c>
      <c r="E10436" s="1" t="n">
        <v>1671</v>
      </c>
      <c r="F10436" s="1" t="s">
        <v>385</v>
      </c>
      <c r="I10436" s="1" t="n">
        <v>581288</v>
      </c>
      <c r="J10436" s="1" t="n">
        <v>23279</v>
      </c>
      <c r="K10436" s="1" t="n">
        <v>7898279790417</v>
      </c>
      <c r="L10436" s="1" t="s">
        <v>5942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7" t="n">
        <v>46228</v>
      </c>
      <c r="C10437" s="1" t="n">
        <v>11</v>
      </c>
      <c r="D10437" s="1" t="s">
        <v>3845</v>
      </c>
      <c r="E10437" s="1" t="n">
        <v>1671</v>
      </c>
      <c r="F10437" s="1" t="s">
        <v>385</v>
      </c>
      <c r="I10437" s="1" t="n">
        <v>581288</v>
      </c>
      <c r="J10437" s="1" t="n">
        <v>23280</v>
      </c>
      <c r="K10437" s="1" t="n">
        <v>7898279790394</v>
      </c>
      <c r="L10437" s="1" t="s">
        <v>5943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7" t="n">
        <v>46228</v>
      </c>
      <c r="C10438" s="1" t="n">
        <v>11</v>
      </c>
      <c r="D10438" s="1" t="s">
        <v>3845</v>
      </c>
      <c r="E10438" s="1" t="n">
        <v>1671</v>
      </c>
      <c r="F10438" s="1" t="s">
        <v>385</v>
      </c>
      <c r="I10438" s="1" t="n">
        <v>581288</v>
      </c>
      <c r="J10438" s="1" t="n">
        <v>23468</v>
      </c>
      <c r="K10438" s="1" t="n">
        <v>7898279792039</v>
      </c>
      <c r="L10438" s="1" t="s">
        <v>5944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7" t="n">
        <v>46228</v>
      </c>
      <c r="C10439" s="1" t="n">
        <v>11</v>
      </c>
      <c r="D10439" s="1" t="s">
        <v>3845</v>
      </c>
      <c r="E10439" s="1" t="n">
        <v>1671</v>
      </c>
      <c r="F10439" s="1" t="s">
        <v>385</v>
      </c>
      <c r="I10439" s="1" t="n">
        <v>581288</v>
      </c>
      <c r="J10439" s="1" t="n">
        <v>24096</v>
      </c>
      <c r="K10439" s="1" t="n">
        <v>7898279790387</v>
      </c>
      <c r="L10439" s="1" t="s">
        <v>5946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7" t="n">
        <v>46228</v>
      </c>
      <c r="C10440" s="1" t="n">
        <v>11</v>
      </c>
      <c r="D10440" s="1" t="s">
        <v>3845</v>
      </c>
      <c r="E10440" s="1" t="n">
        <v>1671</v>
      </c>
      <c r="F10440" s="1" t="s">
        <v>385</v>
      </c>
      <c r="I10440" s="1" t="n">
        <v>581288</v>
      </c>
      <c r="J10440" s="1" t="n">
        <v>24753</v>
      </c>
      <c r="K10440" s="1" t="n">
        <v>7891024128510</v>
      </c>
      <c r="L10440" s="1" t="s">
        <v>7385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7" t="n">
        <v>46228</v>
      </c>
      <c r="C10441" s="1" t="n">
        <v>11</v>
      </c>
      <c r="D10441" s="1" t="s">
        <v>3845</v>
      </c>
      <c r="E10441" s="1" t="n">
        <v>1671</v>
      </c>
      <c r="F10441" s="1" t="s">
        <v>385</v>
      </c>
      <c r="I10441" s="1" t="n">
        <v>581288</v>
      </c>
      <c r="J10441" s="1" t="n">
        <v>25007</v>
      </c>
      <c r="K10441" s="1" t="n">
        <v>7898279794842</v>
      </c>
      <c r="L10441" s="1" t="s">
        <v>5950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7" t="n">
        <v>46228</v>
      </c>
      <c r="C10442" s="1" t="n">
        <v>11</v>
      </c>
      <c r="D10442" s="1" t="s">
        <v>3845</v>
      </c>
      <c r="E10442" s="1" t="n">
        <v>1671</v>
      </c>
      <c r="F10442" s="1" t="s">
        <v>385</v>
      </c>
      <c r="I10442" s="1" t="n">
        <v>581288</v>
      </c>
      <c r="J10442" s="1" t="n">
        <v>25038</v>
      </c>
      <c r="K10442" s="1" t="n">
        <v>8410525146435</v>
      </c>
      <c r="L10442" s="1" t="s">
        <v>7386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7" t="n">
        <v>46228</v>
      </c>
      <c r="C10443" s="1" t="n">
        <v>11</v>
      </c>
      <c r="D10443" s="1" t="s">
        <v>3845</v>
      </c>
      <c r="E10443" s="1" t="n">
        <v>1671</v>
      </c>
      <c r="F10443" s="1" t="s">
        <v>385</v>
      </c>
      <c r="I10443" s="1" t="n">
        <v>581288</v>
      </c>
      <c r="J10443" s="1" t="n">
        <v>25323</v>
      </c>
      <c r="K10443" s="1" t="n">
        <v>7898279790776</v>
      </c>
      <c r="L10443" s="1" t="s">
        <v>5951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7" t="n">
        <v>46228</v>
      </c>
      <c r="C10444" s="1" t="n">
        <v>11</v>
      </c>
      <c r="D10444" s="1" t="s">
        <v>3845</v>
      </c>
      <c r="E10444" s="1" t="n">
        <v>1671</v>
      </c>
      <c r="F10444" s="1" t="s">
        <v>385</v>
      </c>
      <c r="I10444" s="1" t="n">
        <v>581288</v>
      </c>
      <c r="J10444" s="1" t="n">
        <v>25325</v>
      </c>
      <c r="K10444" s="1" t="n">
        <v>7898279792077</v>
      </c>
      <c r="L10444" s="1" t="s">
        <v>5952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7" t="n">
        <v>46228</v>
      </c>
      <c r="C10445" s="1" t="n">
        <v>11</v>
      </c>
      <c r="D10445" s="1" t="s">
        <v>3845</v>
      </c>
      <c r="E10445" s="1" t="n">
        <v>1671</v>
      </c>
      <c r="F10445" s="1" t="s">
        <v>385</v>
      </c>
      <c r="I10445" s="1" t="n">
        <v>581288</v>
      </c>
      <c r="J10445" s="1" t="n">
        <v>25326</v>
      </c>
      <c r="K10445" s="1" t="n">
        <v>7898591451591</v>
      </c>
      <c r="L10445" s="1" t="s">
        <v>5953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7" t="n">
        <v>46228</v>
      </c>
      <c r="C10446" s="1" t="n">
        <v>11</v>
      </c>
      <c r="D10446" s="1" t="s">
        <v>3845</v>
      </c>
      <c r="E10446" s="1" t="n">
        <v>1671</v>
      </c>
      <c r="F10446" s="1" t="s">
        <v>385</v>
      </c>
      <c r="I10446" s="1" t="n">
        <v>581288</v>
      </c>
      <c r="J10446" s="1" t="n">
        <v>25435</v>
      </c>
      <c r="K10446" s="1" t="n">
        <v>7898279794859</v>
      </c>
      <c r="L10446" s="1" t="s">
        <v>5956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7" t="n">
        <v>46228</v>
      </c>
      <c r="C10447" s="1" t="n">
        <v>11</v>
      </c>
      <c r="D10447" s="1" t="s">
        <v>3845</v>
      </c>
      <c r="E10447" s="1" t="n">
        <v>1671</v>
      </c>
      <c r="F10447" s="1" t="s">
        <v>385</v>
      </c>
      <c r="I10447" s="1" t="n">
        <v>581288</v>
      </c>
      <c r="J10447" s="1" t="n">
        <v>25436</v>
      </c>
      <c r="K10447" s="1" t="n">
        <v>7898279795061</v>
      </c>
      <c r="L10447" s="1" t="s">
        <v>5957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7" t="n">
        <v>46228</v>
      </c>
      <c r="C10448" s="1" t="n">
        <v>11</v>
      </c>
      <c r="D10448" s="1" t="s">
        <v>3845</v>
      </c>
      <c r="E10448" s="1" t="n">
        <v>1671</v>
      </c>
      <c r="F10448" s="1" t="s">
        <v>385</v>
      </c>
      <c r="I10448" s="1" t="n">
        <v>581288</v>
      </c>
      <c r="J10448" s="1" t="n">
        <v>25537</v>
      </c>
      <c r="K10448" s="1" t="n">
        <v>7891024026434</v>
      </c>
      <c r="L10448" s="1" t="s">
        <v>7387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7" t="n">
        <v>46228</v>
      </c>
      <c r="C10449" s="1" t="n">
        <v>11</v>
      </c>
      <c r="D10449" s="1" t="s">
        <v>3845</v>
      </c>
      <c r="E10449" s="1" t="n">
        <v>1671</v>
      </c>
      <c r="F10449" s="1" t="s">
        <v>385</v>
      </c>
      <c r="I10449" s="1" t="n">
        <v>581288</v>
      </c>
      <c r="J10449" s="1" t="n">
        <v>26085</v>
      </c>
      <c r="K10449" s="1" t="n">
        <v>7891528029498</v>
      </c>
      <c r="L10449" s="1" t="s">
        <v>5847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7" t="n">
        <v>46228</v>
      </c>
      <c r="C10450" s="1" t="n">
        <v>11</v>
      </c>
      <c r="D10450" s="1" t="s">
        <v>3845</v>
      </c>
      <c r="E10450" s="1" t="n">
        <v>1671</v>
      </c>
      <c r="F10450" s="1" t="s">
        <v>385</v>
      </c>
      <c r="I10450" s="1" t="n">
        <v>581288</v>
      </c>
      <c r="J10450" s="1" t="n">
        <v>27687</v>
      </c>
      <c r="K10450" s="1" t="n">
        <v>7891024034828</v>
      </c>
      <c r="L10450" s="1" t="s">
        <v>7388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7" t="n">
        <v>46228</v>
      </c>
      <c r="C10451" s="1" t="n">
        <v>11</v>
      </c>
      <c r="D10451" s="1" t="s">
        <v>3845</v>
      </c>
      <c r="E10451" s="1" t="n">
        <v>1671</v>
      </c>
      <c r="F10451" s="1" t="s">
        <v>385</v>
      </c>
      <c r="I10451" s="1" t="n">
        <v>581288</v>
      </c>
      <c r="J10451" s="1" t="n">
        <v>27764</v>
      </c>
      <c r="K10451" s="1" t="n">
        <v>7891024034781</v>
      </c>
      <c r="L10451" s="1" t="s">
        <v>7389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7" t="n">
        <v>46228</v>
      </c>
      <c r="C10452" s="1" t="n">
        <v>11</v>
      </c>
      <c r="D10452" s="1" t="s">
        <v>3845</v>
      </c>
      <c r="E10452" s="1" t="n">
        <v>1671</v>
      </c>
      <c r="F10452" s="1" t="s">
        <v>385</v>
      </c>
      <c r="I10452" s="1" t="n">
        <v>581288</v>
      </c>
      <c r="J10452" s="1" t="n">
        <v>28340</v>
      </c>
      <c r="K10452" s="1" t="n">
        <v>7898591455025</v>
      </c>
      <c r="L10452" s="1" t="s">
        <v>7390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7" t="n">
        <v>46228</v>
      </c>
      <c r="C10453" s="1" t="n">
        <v>11</v>
      </c>
      <c r="D10453" s="1" t="s">
        <v>3845</v>
      </c>
      <c r="E10453" s="1" t="n">
        <v>1671</v>
      </c>
      <c r="F10453" s="1" t="s">
        <v>385</v>
      </c>
      <c r="I10453" s="1" t="n">
        <v>581288</v>
      </c>
      <c r="J10453" s="1" t="n">
        <v>29254</v>
      </c>
      <c r="K10453" s="1" t="n">
        <v>7891024034743</v>
      </c>
      <c r="L10453" s="1" t="s">
        <v>7391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7" t="n">
        <v>46228</v>
      </c>
      <c r="C10454" s="1" t="n">
        <v>11</v>
      </c>
      <c r="D10454" s="1" t="s">
        <v>3845</v>
      </c>
      <c r="E10454" s="1" t="n">
        <v>1671</v>
      </c>
      <c r="F10454" s="1" t="s">
        <v>385</v>
      </c>
      <c r="I10454" s="1" t="n">
        <v>581288</v>
      </c>
      <c r="J10454" s="1" t="n">
        <v>31096</v>
      </c>
      <c r="K10454" s="1" t="n">
        <v>7896001281899</v>
      </c>
      <c r="L10454" s="1" t="s">
        <v>7392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7" t="n">
        <v>46228</v>
      </c>
      <c r="C10455" s="1" t="n">
        <v>11</v>
      </c>
      <c r="D10455" s="1" t="s">
        <v>3845</v>
      </c>
      <c r="E10455" s="1" t="n">
        <v>1671</v>
      </c>
      <c r="F10455" s="1" t="s">
        <v>385</v>
      </c>
      <c r="I10455" s="1" t="n">
        <v>581288</v>
      </c>
      <c r="J10455" s="1" t="n">
        <v>32507</v>
      </c>
      <c r="K10455" s="1" t="n">
        <v>7891024042113</v>
      </c>
      <c r="L10455" s="1" t="s">
        <v>7393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7" t="n">
        <v>46228</v>
      </c>
      <c r="C10456" s="1" t="n">
        <v>11</v>
      </c>
      <c r="D10456" s="1" t="s">
        <v>3845</v>
      </c>
      <c r="E10456" s="1" t="n">
        <v>1671</v>
      </c>
      <c r="F10456" s="1" t="s">
        <v>385</v>
      </c>
      <c r="I10456" s="1" t="n">
        <v>581288</v>
      </c>
      <c r="J10456" s="1" t="n">
        <v>39269</v>
      </c>
      <c r="K10456" s="1" t="n">
        <v>7896024726582</v>
      </c>
      <c r="L10456" s="1" t="s">
        <v>7394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7" t="n">
        <v>46228</v>
      </c>
      <c r="C10457" s="1" t="n">
        <v>11</v>
      </c>
      <c r="D10457" s="1" t="s">
        <v>3845</v>
      </c>
      <c r="E10457" s="1" t="n">
        <v>1671</v>
      </c>
      <c r="F10457" s="1" t="s">
        <v>385</v>
      </c>
      <c r="I10457" s="1" t="n">
        <v>581288</v>
      </c>
      <c r="J10457" s="1" t="n">
        <v>39284</v>
      </c>
      <c r="K10457" s="1" t="n">
        <v>7896024726827</v>
      </c>
      <c r="L10457" s="1" t="s">
        <v>7395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7" t="n">
        <v>46228</v>
      </c>
      <c r="C10458" s="1" t="n">
        <v>11</v>
      </c>
      <c r="D10458" s="1" t="s">
        <v>3845</v>
      </c>
      <c r="E10458" s="1" t="n">
        <v>1671</v>
      </c>
      <c r="F10458" s="1" t="s">
        <v>385</v>
      </c>
      <c r="I10458" s="1" t="n">
        <v>581288</v>
      </c>
      <c r="J10458" s="1" t="n">
        <v>39286</v>
      </c>
      <c r="K10458" s="1" t="n">
        <v>7896024726667</v>
      </c>
      <c r="L10458" s="1" t="s">
        <v>7396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7" t="n">
        <v>46228</v>
      </c>
      <c r="C10459" s="1" t="n">
        <v>11</v>
      </c>
      <c r="D10459" s="1" t="s">
        <v>3845</v>
      </c>
      <c r="E10459" s="1" t="n">
        <v>1671</v>
      </c>
      <c r="F10459" s="1" t="s">
        <v>385</v>
      </c>
      <c r="I10459" s="1" t="n">
        <v>581288</v>
      </c>
      <c r="J10459" s="1" t="n">
        <v>40579</v>
      </c>
      <c r="K10459" s="1" t="n">
        <v>7896264670553</v>
      </c>
      <c r="L10459" s="1" t="s">
        <v>7397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7" t="n">
        <v>46228</v>
      </c>
      <c r="C10460" s="1" t="n">
        <v>11</v>
      </c>
      <c r="D10460" s="1" t="s">
        <v>3845</v>
      </c>
      <c r="E10460" s="1" t="n">
        <v>1671</v>
      </c>
      <c r="F10460" s="1" t="s">
        <v>385</v>
      </c>
      <c r="I10460" s="1" t="n">
        <v>581288</v>
      </c>
      <c r="J10460" s="1" t="n">
        <v>41772</v>
      </c>
      <c r="K10460" s="1" t="n">
        <v>7896024726742</v>
      </c>
      <c r="L10460" s="1" t="s">
        <v>7398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7" t="n">
        <v>46228</v>
      </c>
      <c r="C10461" s="1" t="n">
        <v>11</v>
      </c>
      <c r="D10461" s="1" t="s">
        <v>3845</v>
      </c>
      <c r="E10461" s="1" t="n">
        <v>1671</v>
      </c>
      <c r="F10461" s="1" t="s">
        <v>385</v>
      </c>
      <c r="I10461" s="1" t="n">
        <v>581288</v>
      </c>
      <c r="J10461" s="1" t="n">
        <v>47774</v>
      </c>
      <c r="K10461" s="1" t="n">
        <v>7509546678832</v>
      </c>
      <c r="L10461" s="1" t="s">
        <v>7399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7" t="n">
        <v>46228</v>
      </c>
      <c r="C10462" s="1" t="n">
        <v>11</v>
      </c>
      <c r="D10462" s="1" t="s">
        <v>3845</v>
      </c>
      <c r="E10462" s="1" t="n">
        <v>1671</v>
      </c>
      <c r="F10462" s="1" t="s">
        <v>385</v>
      </c>
      <c r="I10462" s="1" t="n">
        <v>581288</v>
      </c>
      <c r="J10462" s="1" t="n">
        <v>48529</v>
      </c>
      <c r="K10462" s="1" t="n">
        <v>7509546671574</v>
      </c>
      <c r="L10462" s="1" t="s">
        <v>7400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7" t="n">
        <v>46228</v>
      </c>
      <c r="C10463" s="1" t="n">
        <v>11</v>
      </c>
      <c r="D10463" s="1" t="s">
        <v>3845</v>
      </c>
      <c r="E10463" s="1" t="n">
        <v>1671</v>
      </c>
      <c r="F10463" s="1" t="s">
        <v>385</v>
      </c>
      <c r="I10463" s="1" t="n">
        <v>581288</v>
      </c>
      <c r="J10463" s="1" t="n">
        <v>50328</v>
      </c>
      <c r="K10463" s="1" t="n">
        <v>7509546681153</v>
      </c>
      <c r="L10463" s="1" t="s">
        <v>5973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7" t="n">
        <v>46228</v>
      </c>
      <c r="C10464" s="1" t="n">
        <v>11</v>
      </c>
      <c r="D10464" s="1" t="s">
        <v>3845</v>
      </c>
      <c r="E10464" s="1" t="n">
        <v>1671</v>
      </c>
      <c r="F10464" s="1" t="s">
        <v>385</v>
      </c>
      <c r="I10464" s="1" t="n">
        <v>581288</v>
      </c>
      <c r="J10464" s="1" t="n">
        <v>51612</v>
      </c>
      <c r="K10464" s="1" t="n">
        <v>7509546682600</v>
      </c>
      <c r="L10464" s="1" t="s">
        <v>7401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7" t="n">
        <v>46228</v>
      </c>
      <c r="C10465" s="1" t="n">
        <v>11</v>
      </c>
      <c r="D10465" s="1" t="s">
        <v>3845</v>
      </c>
      <c r="E10465" s="1" t="n">
        <v>1671</v>
      </c>
      <c r="F10465" s="1" t="s">
        <v>385</v>
      </c>
      <c r="I10465" s="1" t="n">
        <v>581288</v>
      </c>
      <c r="J10465" s="1" t="n">
        <v>52188</v>
      </c>
      <c r="K10465" s="1" t="n">
        <v>7509546674438</v>
      </c>
      <c r="L10465" s="1" t="s">
        <v>7402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7" t="n">
        <v>46228</v>
      </c>
      <c r="C10466" s="1" t="n">
        <v>11</v>
      </c>
      <c r="D10466" s="1" t="s">
        <v>3845</v>
      </c>
      <c r="E10466" s="1" t="n">
        <v>1671</v>
      </c>
      <c r="F10466" s="1" t="s">
        <v>385</v>
      </c>
      <c r="I10466" s="1" t="n">
        <v>581288</v>
      </c>
      <c r="J10466" s="1" t="n">
        <v>57369</v>
      </c>
      <c r="K10466" s="1" t="n">
        <v>7509546687537</v>
      </c>
      <c r="L10466" s="1" t="s">
        <v>5861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7" t="n">
        <v>46228</v>
      </c>
      <c r="C10467" s="1" t="n">
        <v>11</v>
      </c>
      <c r="D10467" s="1" t="s">
        <v>3845</v>
      </c>
      <c r="E10467" s="1" t="n">
        <v>1671</v>
      </c>
      <c r="F10467" s="1" t="s">
        <v>385</v>
      </c>
      <c r="I10467" s="1" t="n">
        <v>581288</v>
      </c>
      <c r="J10467" s="1" t="n">
        <v>60691</v>
      </c>
      <c r="K10467" s="1" t="n">
        <v>7896264671048</v>
      </c>
      <c r="L10467" s="1" t="s">
        <v>7403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7" t="n">
        <v>46228</v>
      </c>
      <c r="C10468" s="1" t="n">
        <v>11</v>
      </c>
      <c r="D10468" s="1" t="s">
        <v>3845</v>
      </c>
      <c r="E10468" s="1" t="n">
        <v>1671</v>
      </c>
      <c r="F10468" s="1" t="s">
        <v>385</v>
      </c>
      <c r="I10468" s="1" t="n">
        <v>581288</v>
      </c>
      <c r="J10468" s="1" t="n">
        <v>62033</v>
      </c>
      <c r="K10468" s="1" t="n">
        <v>7509546669670</v>
      </c>
      <c r="L10468" s="1" t="s">
        <v>5980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7" t="n">
        <v>46228</v>
      </c>
      <c r="C10469" s="1" t="n">
        <v>11</v>
      </c>
      <c r="D10469" s="1" t="s">
        <v>3845</v>
      </c>
      <c r="E10469" s="1" t="n">
        <v>1671</v>
      </c>
      <c r="F10469" s="1" t="s">
        <v>385</v>
      </c>
      <c r="I10469" s="1" t="n">
        <v>581288</v>
      </c>
      <c r="J10469" s="1" t="n">
        <v>62663</v>
      </c>
      <c r="K10469" s="1" t="n">
        <v>7896264671055</v>
      </c>
      <c r="L10469" s="1" t="s">
        <v>5587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7" t="n">
        <v>46228</v>
      </c>
      <c r="C10470" s="1" t="n">
        <v>11</v>
      </c>
      <c r="D10470" s="1" t="s">
        <v>3845</v>
      </c>
      <c r="E10470" s="1" t="n">
        <v>1671</v>
      </c>
      <c r="F10470" s="1" t="s">
        <v>385</v>
      </c>
      <c r="I10470" s="1" t="n">
        <v>581288</v>
      </c>
      <c r="J10470" s="1" t="n">
        <v>64801</v>
      </c>
      <c r="K10470" s="1" t="n">
        <v>7509546691251</v>
      </c>
      <c r="L10470" s="1" t="s">
        <v>7404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7" t="n">
        <v>46228</v>
      </c>
      <c r="C10471" s="1" t="n">
        <v>11</v>
      </c>
      <c r="D10471" s="1" t="s">
        <v>3845</v>
      </c>
      <c r="E10471" s="1" t="n">
        <v>1671</v>
      </c>
      <c r="F10471" s="1" t="s">
        <v>385</v>
      </c>
      <c r="I10471" s="1" t="n">
        <v>581288</v>
      </c>
      <c r="J10471" s="1" t="n">
        <v>78129</v>
      </c>
      <c r="K10471" s="1" t="n">
        <v>7891528038810</v>
      </c>
      <c r="L10471" s="1" t="s">
        <v>7405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7" t="n">
        <v>46228</v>
      </c>
      <c r="C10472" s="1" t="n">
        <v>11</v>
      </c>
      <c r="D10472" s="1" t="s">
        <v>3845</v>
      </c>
      <c r="E10472" s="1" t="n">
        <v>1671</v>
      </c>
      <c r="F10472" s="1" t="s">
        <v>385</v>
      </c>
      <c r="I10472" s="1" t="n">
        <v>581288</v>
      </c>
      <c r="J10472" s="1" t="n">
        <v>78213</v>
      </c>
      <c r="K10472" s="1" t="n">
        <v>7509546702605</v>
      </c>
      <c r="L10472" s="1" t="s">
        <v>5990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7" t="n">
        <v>46228</v>
      </c>
      <c r="C10473" s="1" t="n">
        <v>11</v>
      </c>
      <c r="D10473" s="1" t="s">
        <v>3845</v>
      </c>
      <c r="E10473" s="1" t="n">
        <v>1671</v>
      </c>
      <c r="F10473" s="1" t="s">
        <v>385</v>
      </c>
      <c r="I10473" s="1" t="n">
        <v>581288</v>
      </c>
      <c r="J10473" s="1" t="n">
        <v>80158</v>
      </c>
      <c r="K10473" s="1" t="n">
        <v>7509546702728</v>
      </c>
      <c r="L10473" s="1" t="s">
        <v>5863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7" t="n">
        <v>46228</v>
      </c>
      <c r="C10474" s="1" t="n">
        <v>11</v>
      </c>
      <c r="D10474" s="1" t="s">
        <v>3845</v>
      </c>
      <c r="E10474" s="1" t="n">
        <v>1671</v>
      </c>
      <c r="F10474" s="1" t="s">
        <v>385</v>
      </c>
      <c r="I10474" s="1" t="n">
        <v>581288</v>
      </c>
      <c r="J10474" s="1" t="n">
        <v>80578</v>
      </c>
      <c r="K10474" s="1" t="n">
        <v>7509546703602</v>
      </c>
      <c r="L10474" s="1" t="s">
        <v>5991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7" t="n">
        <v>46228</v>
      </c>
      <c r="C10475" s="1" t="n">
        <v>11</v>
      </c>
      <c r="D10475" s="1" t="s">
        <v>3845</v>
      </c>
      <c r="E10475" s="1" t="n">
        <v>1671</v>
      </c>
      <c r="F10475" s="1" t="s">
        <v>385</v>
      </c>
      <c r="I10475" s="1" t="n">
        <v>581288</v>
      </c>
      <c r="J10475" s="1" t="n">
        <v>81775</v>
      </c>
      <c r="K10475" s="1" t="n">
        <v>7896001284043</v>
      </c>
      <c r="L10475" s="1" t="s">
        <v>7406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7" t="n">
        <v>46228</v>
      </c>
      <c r="C10476" s="1" t="n">
        <v>11</v>
      </c>
      <c r="D10476" s="1" t="s">
        <v>3845</v>
      </c>
      <c r="E10476" s="1" t="n">
        <v>1671</v>
      </c>
      <c r="F10476" s="1" t="s">
        <v>385</v>
      </c>
      <c r="I10476" s="1" t="n">
        <v>581288</v>
      </c>
      <c r="J10476" s="1" t="n">
        <v>81782</v>
      </c>
      <c r="K10476" s="1" t="n">
        <v>7509546704340</v>
      </c>
      <c r="L10476" s="1" t="s">
        <v>7407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7" t="n">
        <v>46228</v>
      </c>
      <c r="C10477" s="1" t="n">
        <v>11</v>
      </c>
      <c r="D10477" s="1" t="s">
        <v>3845</v>
      </c>
      <c r="E10477" s="1" t="n">
        <v>1668</v>
      </c>
      <c r="F10477" s="1" t="s">
        <v>81</v>
      </c>
      <c r="I10477" s="1" t="n">
        <v>739552</v>
      </c>
      <c r="J10477" s="1" t="n">
        <v>29057</v>
      </c>
      <c r="K10477" s="1" t="n">
        <v>7908099900955</v>
      </c>
      <c r="L10477" s="1" t="s">
        <v>5516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7" t="n">
        <v>46228</v>
      </c>
      <c r="C10478" s="1" t="n">
        <v>11</v>
      </c>
      <c r="D10478" s="1" t="s">
        <v>3845</v>
      </c>
      <c r="E10478" s="1" t="n">
        <v>1740</v>
      </c>
      <c r="F10478" s="1" t="s">
        <v>296</v>
      </c>
      <c r="I10478" s="1" t="n">
        <v>1248470</v>
      </c>
      <c r="J10478" s="1" t="n">
        <v>106130</v>
      </c>
      <c r="K10478" s="1" t="n">
        <v>7891000340004</v>
      </c>
      <c r="L10478" s="1" t="s">
        <v>4255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7" t="n">
        <v>46228</v>
      </c>
      <c r="C10479" s="1" t="n">
        <v>11</v>
      </c>
      <c r="D10479" s="1" t="s">
        <v>3845</v>
      </c>
      <c r="E10479" s="1" t="n">
        <v>1740</v>
      </c>
      <c r="F10479" s="1" t="s">
        <v>296</v>
      </c>
      <c r="I10479" s="1" t="n">
        <v>1248470</v>
      </c>
      <c r="J10479" s="1" t="n">
        <v>14219</v>
      </c>
      <c r="K10479" s="1" t="n">
        <v>7891000072950</v>
      </c>
      <c r="L10479" s="1" t="s">
        <v>4791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7" t="n">
        <v>46228</v>
      </c>
      <c r="C10480" s="1" t="n">
        <v>11</v>
      </c>
      <c r="D10480" s="1" t="s">
        <v>3845</v>
      </c>
      <c r="E10480" s="1" t="n">
        <v>1740</v>
      </c>
      <c r="F10480" s="1" t="s">
        <v>296</v>
      </c>
      <c r="I10480" s="1" t="n">
        <v>1248470</v>
      </c>
      <c r="J10480" s="1" t="n">
        <v>14284</v>
      </c>
      <c r="K10480" s="1" t="n">
        <v>7891000073018</v>
      </c>
      <c r="L10480" s="1" t="s">
        <v>4792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7" t="n">
        <v>46228</v>
      </c>
      <c r="C10481" s="1" t="n">
        <v>11</v>
      </c>
      <c r="D10481" s="1" t="s">
        <v>3845</v>
      </c>
      <c r="E10481" s="1" t="n">
        <v>1740</v>
      </c>
      <c r="F10481" s="1" t="s">
        <v>296</v>
      </c>
      <c r="I10481" s="1" t="n">
        <v>1248470</v>
      </c>
      <c r="J10481" s="1" t="n">
        <v>16602</v>
      </c>
      <c r="K10481" s="1" t="n">
        <v>7891000084649</v>
      </c>
      <c r="L10481" s="1" t="s">
        <v>4256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7" t="n">
        <v>46228</v>
      </c>
      <c r="C10482" s="1" t="n">
        <v>11</v>
      </c>
      <c r="D10482" s="1" t="s">
        <v>3845</v>
      </c>
      <c r="E10482" s="1" t="n">
        <v>1740</v>
      </c>
      <c r="F10482" s="1" t="s">
        <v>296</v>
      </c>
      <c r="I10482" s="1" t="n">
        <v>1248470</v>
      </c>
      <c r="J10482" s="1" t="n">
        <v>16644</v>
      </c>
      <c r="K10482" s="1" t="n">
        <v>7891000084663</v>
      </c>
      <c r="L10482" s="1" t="s">
        <v>4543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7" t="n">
        <v>46228</v>
      </c>
      <c r="C10483" s="1" t="n">
        <v>11</v>
      </c>
      <c r="D10483" s="1" t="s">
        <v>3845</v>
      </c>
      <c r="E10483" s="1" t="n">
        <v>1740</v>
      </c>
      <c r="F10483" s="1" t="s">
        <v>296</v>
      </c>
      <c r="I10483" s="1" t="n">
        <v>1248470</v>
      </c>
      <c r="J10483" s="1" t="n">
        <v>18617</v>
      </c>
      <c r="K10483" s="1" t="n">
        <v>7891000096468</v>
      </c>
      <c r="L10483" s="1" t="s">
        <v>6132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7" t="n">
        <v>46228</v>
      </c>
      <c r="C10484" s="1" t="n">
        <v>11</v>
      </c>
      <c r="D10484" s="1" t="s">
        <v>3845</v>
      </c>
      <c r="E10484" s="1" t="n">
        <v>1740</v>
      </c>
      <c r="F10484" s="1" t="s">
        <v>296</v>
      </c>
      <c r="I10484" s="1" t="n">
        <v>1248470</v>
      </c>
      <c r="J10484" s="1" t="n">
        <v>19619</v>
      </c>
      <c r="K10484" s="1" t="n">
        <v>7891000094396</v>
      </c>
      <c r="L10484" s="1" t="s">
        <v>6436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7" t="n">
        <v>46228</v>
      </c>
      <c r="C10485" s="1" t="n">
        <v>11</v>
      </c>
      <c r="D10485" s="1" t="s">
        <v>3845</v>
      </c>
      <c r="E10485" s="1" t="n">
        <v>1740</v>
      </c>
      <c r="F10485" s="1" t="s">
        <v>296</v>
      </c>
      <c r="I10485" s="1" t="n">
        <v>1248470</v>
      </c>
      <c r="J10485" s="1" t="n">
        <v>19824</v>
      </c>
      <c r="K10485" s="1" t="n">
        <v>78928374</v>
      </c>
      <c r="L10485" s="1" t="s">
        <v>4794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7" t="n">
        <v>46228</v>
      </c>
      <c r="C10486" s="1" t="n">
        <v>11</v>
      </c>
      <c r="D10486" s="1" t="s">
        <v>3845</v>
      </c>
      <c r="E10486" s="1" t="n">
        <v>1740</v>
      </c>
      <c r="F10486" s="1" t="s">
        <v>296</v>
      </c>
      <c r="I10486" s="1" t="n">
        <v>1248470</v>
      </c>
      <c r="J10486" s="1" t="n">
        <v>20961</v>
      </c>
      <c r="K10486" s="1" t="n">
        <v>7891000104613</v>
      </c>
      <c r="L10486" s="1" t="s">
        <v>4260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7" t="n">
        <v>46228</v>
      </c>
      <c r="C10487" s="1" t="n">
        <v>11</v>
      </c>
      <c r="D10487" s="1" t="s">
        <v>3845</v>
      </c>
      <c r="E10487" s="1" t="n">
        <v>1740</v>
      </c>
      <c r="F10487" s="1" t="s">
        <v>296</v>
      </c>
      <c r="I10487" s="1" t="n">
        <v>1248470</v>
      </c>
      <c r="J10487" s="1" t="n">
        <v>25005</v>
      </c>
      <c r="K10487" s="1" t="n">
        <v>7891000110096</v>
      </c>
      <c r="L10487" s="1" t="s">
        <v>4795</v>
      </c>
      <c r="N10487" s="1" t="n">
        <v>2</v>
      </c>
      <c r="O10487" s="1" t="n">
        <v>16.6</v>
      </c>
    </row>
    <row r="10488" customFormat="false" ht="15" hidden="false" customHeight="true" outlineLevel="0" collapsed="false">
      <c r="A10488" s="1" t="n">
        <v>1</v>
      </c>
      <c r="B10488" s="17" t="n">
        <v>46228</v>
      </c>
      <c r="C10488" s="1" t="n">
        <v>11</v>
      </c>
      <c r="D10488" s="1" t="s">
        <v>3845</v>
      </c>
      <c r="E10488" s="1" t="n">
        <v>1740</v>
      </c>
      <c r="F10488" s="1" t="s">
        <v>296</v>
      </c>
      <c r="I10488" s="1" t="n">
        <v>1248470</v>
      </c>
      <c r="J10488" s="1" t="n">
        <v>25112</v>
      </c>
      <c r="K10488" s="1" t="n">
        <v>7891000244425</v>
      </c>
      <c r="L10488" s="1" t="s">
        <v>4261</v>
      </c>
      <c r="N10488" s="1" t="n">
        <v>2</v>
      </c>
      <c r="O10488" s="1" t="n">
        <v>24.58</v>
      </c>
    </row>
    <row r="10489" customFormat="false" ht="15" hidden="false" customHeight="true" outlineLevel="0" collapsed="false">
      <c r="A10489" s="1" t="n">
        <v>1</v>
      </c>
      <c r="B10489" s="17" t="n">
        <v>46228</v>
      </c>
      <c r="C10489" s="1" t="n">
        <v>11</v>
      </c>
      <c r="D10489" s="1" t="s">
        <v>3845</v>
      </c>
      <c r="E10489" s="1" t="n">
        <v>1740</v>
      </c>
      <c r="F10489" s="1" t="s">
        <v>296</v>
      </c>
      <c r="I10489" s="1" t="n">
        <v>1248470</v>
      </c>
      <c r="J10489" s="1" t="n">
        <v>25161</v>
      </c>
      <c r="K10489" s="1" t="n">
        <v>7891000241615</v>
      </c>
      <c r="L10489" s="1" t="s">
        <v>4263</v>
      </c>
      <c r="N10489" s="1" t="n">
        <v>2</v>
      </c>
      <c r="O10489" s="1" t="n">
        <v>22</v>
      </c>
    </row>
    <row r="10490" customFormat="false" ht="15" hidden="false" customHeight="true" outlineLevel="0" collapsed="false">
      <c r="A10490" s="1" t="n">
        <v>1</v>
      </c>
      <c r="B10490" s="17" t="n">
        <v>46228</v>
      </c>
      <c r="C10490" s="1" t="n">
        <v>11</v>
      </c>
      <c r="D10490" s="1" t="s">
        <v>3845</v>
      </c>
      <c r="E10490" s="1" t="n">
        <v>1740</v>
      </c>
      <c r="F10490" s="1" t="s">
        <v>296</v>
      </c>
      <c r="I10490" s="1" t="n">
        <v>1248470</v>
      </c>
      <c r="J10490" s="1" t="n">
        <v>25413</v>
      </c>
      <c r="K10490" s="1" t="n">
        <v>7891000241417</v>
      </c>
      <c r="L10490" s="1" t="s">
        <v>4264</v>
      </c>
      <c r="N10490" s="1" t="n">
        <v>2</v>
      </c>
      <c r="O10490" s="1" t="n">
        <v>24.58</v>
      </c>
    </row>
    <row r="10491" customFormat="false" ht="15" hidden="false" customHeight="true" outlineLevel="0" collapsed="false">
      <c r="A10491" s="1" t="n">
        <v>1</v>
      </c>
      <c r="B10491" s="17" t="n">
        <v>46228</v>
      </c>
      <c r="C10491" s="1" t="n">
        <v>11</v>
      </c>
      <c r="D10491" s="1" t="s">
        <v>3845</v>
      </c>
      <c r="E10491" s="1" t="n">
        <v>1740</v>
      </c>
      <c r="F10491" s="1" t="s">
        <v>296</v>
      </c>
      <c r="I10491" s="1" t="n">
        <v>1248470</v>
      </c>
      <c r="J10491" s="1" t="n">
        <v>27874</v>
      </c>
      <c r="K10491" s="1" t="n">
        <v>7891000260609</v>
      </c>
      <c r="L10491" s="1" t="s">
        <v>4797</v>
      </c>
      <c r="N10491" s="1" t="n">
        <v>3</v>
      </c>
      <c r="O10491" s="1" t="n">
        <v>10.65</v>
      </c>
    </row>
    <row r="10492" customFormat="false" ht="15" hidden="false" customHeight="true" outlineLevel="0" collapsed="false">
      <c r="A10492" s="1" t="n">
        <v>1</v>
      </c>
      <c r="B10492" s="17" t="n">
        <v>46228</v>
      </c>
      <c r="C10492" s="1" t="n">
        <v>11</v>
      </c>
      <c r="D10492" s="1" t="s">
        <v>3845</v>
      </c>
      <c r="E10492" s="1" t="n">
        <v>1740</v>
      </c>
      <c r="F10492" s="1" t="s">
        <v>296</v>
      </c>
      <c r="I10492" s="1" t="n">
        <v>1248470</v>
      </c>
      <c r="J10492" s="1" t="n">
        <v>27878</v>
      </c>
      <c r="K10492" s="1" t="n">
        <v>7891000261026</v>
      </c>
      <c r="L10492" s="1" t="s">
        <v>4266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7" t="n">
        <v>46228</v>
      </c>
      <c r="C10493" s="1" t="n">
        <v>11</v>
      </c>
      <c r="D10493" s="1" t="s">
        <v>3845</v>
      </c>
      <c r="E10493" s="1" t="n">
        <v>1740</v>
      </c>
      <c r="F10493" s="1" t="s">
        <v>296</v>
      </c>
      <c r="I10493" s="1" t="n">
        <v>1248470</v>
      </c>
      <c r="J10493" s="1" t="n">
        <v>28388</v>
      </c>
      <c r="K10493" s="1" t="n">
        <v>7891000260166</v>
      </c>
      <c r="L10493" s="1" t="s">
        <v>4799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7" t="n">
        <v>46228</v>
      </c>
      <c r="C10494" s="1" t="n">
        <v>11</v>
      </c>
      <c r="D10494" s="1" t="s">
        <v>3845</v>
      </c>
      <c r="E10494" s="1" t="n">
        <v>1740</v>
      </c>
      <c r="F10494" s="1" t="s">
        <v>296</v>
      </c>
      <c r="I10494" s="1" t="n">
        <v>1248470</v>
      </c>
      <c r="J10494" s="1" t="n">
        <v>28389</v>
      </c>
      <c r="K10494" s="1" t="n">
        <v>7891000261460</v>
      </c>
      <c r="L10494" s="1" t="s">
        <v>4267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7" t="n">
        <v>46228</v>
      </c>
      <c r="C10495" s="1" t="n">
        <v>11</v>
      </c>
      <c r="D10495" s="1" t="s">
        <v>3845</v>
      </c>
      <c r="E10495" s="1" t="n">
        <v>1740</v>
      </c>
      <c r="F10495" s="1" t="s">
        <v>296</v>
      </c>
      <c r="I10495" s="1" t="n">
        <v>1248470</v>
      </c>
      <c r="J10495" s="1" t="n">
        <v>44623</v>
      </c>
      <c r="K10495" s="1" t="n">
        <v>7891000305812</v>
      </c>
      <c r="L10495" s="1" t="s">
        <v>7408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7" t="n">
        <v>46228</v>
      </c>
      <c r="C10496" s="1" t="n">
        <v>11</v>
      </c>
      <c r="D10496" s="1" t="s">
        <v>3845</v>
      </c>
      <c r="E10496" s="1" t="n">
        <v>1740</v>
      </c>
      <c r="F10496" s="1" t="s">
        <v>296</v>
      </c>
      <c r="I10496" s="1" t="n">
        <v>1248470</v>
      </c>
      <c r="J10496" s="1" t="n">
        <v>47788</v>
      </c>
      <c r="K10496" s="1" t="n">
        <v>7891000363256</v>
      </c>
      <c r="L10496" s="1" t="s">
        <v>4800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7" t="n">
        <v>46228</v>
      </c>
      <c r="C10497" s="1" t="n">
        <v>11</v>
      </c>
      <c r="D10497" s="1" t="s">
        <v>3845</v>
      </c>
      <c r="E10497" s="1" t="n">
        <v>1740</v>
      </c>
      <c r="F10497" s="1" t="s">
        <v>296</v>
      </c>
      <c r="I10497" s="1" t="n">
        <v>1248470</v>
      </c>
      <c r="J10497" s="1" t="n">
        <v>47983</v>
      </c>
      <c r="K10497" s="1" t="n">
        <v>7891000360323</v>
      </c>
      <c r="L10497" s="1" t="s">
        <v>4801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7" t="n">
        <v>46228</v>
      </c>
      <c r="C10498" s="1" t="n">
        <v>11</v>
      </c>
      <c r="D10498" s="1" t="s">
        <v>3845</v>
      </c>
      <c r="E10498" s="1" t="n">
        <v>1740</v>
      </c>
      <c r="F10498" s="1" t="s">
        <v>296</v>
      </c>
      <c r="I10498" s="1" t="n">
        <v>1248470</v>
      </c>
      <c r="J10498" s="1" t="n">
        <v>50420</v>
      </c>
      <c r="K10498" s="1" t="n">
        <v>7898953148701</v>
      </c>
      <c r="L10498" s="1" t="s">
        <v>4270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7" t="n">
        <v>46228</v>
      </c>
      <c r="C10499" s="1" t="n">
        <v>11</v>
      </c>
      <c r="D10499" s="1" t="s">
        <v>3845</v>
      </c>
      <c r="E10499" s="1" t="n">
        <v>1740</v>
      </c>
      <c r="F10499" s="1" t="s">
        <v>296</v>
      </c>
      <c r="I10499" s="1" t="n">
        <v>1248470</v>
      </c>
      <c r="J10499" s="1" t="n">
        <v>50424</v>
      </c>
      <c r="K10499" s="1" t="n">
        <v>7898953148169</v>
      </c>
      <c r="L10499" s="1" t="s">
        <v>4272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7" t="n">
        <v>46228</v>
      </c>
      <c r="C10500" s="1" t="n">
        <v>11</v>
      </c>
      <c r="D10500" s="1" t="s">
        <v>3845</v>
      </c>
      <c r="E10500" s="1" t="n">
        <v>1740</v>
      </c>
      <c r="F10500" s="1" t="s">
        <v>296</v>
      </c>
      <c r="I10500" s="1" t="n">
        <v>1248470</v>
      </c>
      <c r="J10500" s="1" t="n">
        <v>53811</v>
      </c>
      <c r="K10500" s="1" t="n">
        <v>7891000360583</v>
      </c>
      <c r="L10500" s="1" t="s">
        <v>4273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7" t="n">
        <v>46228</v>
      </c>
      <c r="C10501" s="1" t="n">
        <v>11</v>
      </c>
      <c r="D10501" s="1" t="s">
        <v>3845</v>
      </c>
      <c r="E10501" s="1" t="n">
        <v>1740</v>
      </c>
      <c r="F10501" s="1" t="s">
        <v>296</v>
      </c>
      <c r="I10501" s="1" t="n">
        <v>1248470</v>
      </c>
      <c r="J10501" s="1" t="n">
        <v>53812</v>
      </c>
      <c r="K10501" s="1" t="n">
        <v>7891000360620</v>
      </c>
      <c r="L10501" s="1" t="s">
        <v>4274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7" t="n">
        <v>46228</v>
      </c>
      <c r="C10502" s="1" t="n">
        <v>11</v>
      </c>
      <c r="D10502" s="1" t="s">
        <v>3845</v>
      </c>
      <c r="E10502" s="1" t="n">
        <v>1740</v>
      </c>
      <c r="F10502" s="1" t="s">
        <v>296</v>
      </c>
      <c r="I10502" s="1" t="n">
        <v>1248470</v>
      </c>
      <c r="J10502" s="1" t="n">
        <v>64165</v>
      </c>
      <c r="K10502" s="1" t="n">
        <v>7891000396452</v>
      </c>
      <c r="L10502" s="1" t="s">
        <v>4276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7" t="n">
        <v>46228</v>
      </c>
      <c r="C10503" s="1" t="n">
        <v>11</v>
      </c>
      <c r="D10503" s="1" t="s">
        <v>3845</v>
      </c>
      <c r="E10503" s="1" t="n">
        <v>1740</v>
      </c>
      <c r="F10503" s="1" t="s">
        <v>296</v>
      </c>
      <c r="I10503" s="1" t="n">
        <v>1248470</v>
      </c>
      <c r="J10503" s="1" t="n">
        <v>68867</v>
      </c>
      <c r="K10503" s="1" t="n">
        <v>7898755200027</v>
      </c>
      <c r="L10503" s="1" t="s">
        <v>6368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7" t="n">
        <v>46228</v>
      </c>
      <c r="C10504" s="1" t="n">
        <v>11</v>
      </c>
      <c r="D10504" s="1" t="s">
        <v>3845</v>
      </c>
      <c r="E10504" s="1" t="n">
        <v>1740</v>
      </c>
      <c r="F10504" s="1" t="s">
        <v>296</v>
      </c>
      <c r="I10504" s="1" t="n">
        <v>1248470</v>
      </c>
      <c r="J10504" s="1" t="n">
        <v>73125</v>
      </c>
      <c r="K10504" s="1" t="n">
        <v>7891000305775</v>
      </c>
      <c r="L10504" s="1" t="s">
        <v>4278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7" t="n">
        <v>46228</v>
      </c>
      <c r="C10505" s="1" t="n">
        <v>11</v>
      </c>
      <c r="D10505" s="1" t="s">
        <v>3845</v>
      </c>
      <c r="E10505" s="1" t="n">
        <v>1740</v>
      </c>
      <c r="F10505" s="1" t="s">
        <v>296</v>
      </c>
      <c r="I10505" s="1" t="n">
        <v>1248470</v>
      </c>
      <c r="J10505" s="1" t="n">
        <v>73950</v>
      </c>
      <c r="K10505" s="1" t="n">
        <v>7891000409282</v>
      </c>
      <c r="L10505" s="1" t="s">
        <v>4274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7" t="n">
        <v>46228</v>
      </c>
      <c r="C10506" s="1" t="n">
        <v>11</v>
      </c>
      <c r="D10506" s="1" t="s">
        <v>3845</v>
      </c>
      <c r="E10506" s="1" t="n">
        <v>1740</v>
      </c>
      <c r="F10506" s="1" t="s">
        <v>296</v>
      </c>
      <c r="I10506" s="1" t="n">
        <v>1248470</v>
      </c>
      <c r="J10506" s="1" t="n">
        <v>79350</v>
      </c>
      <c r="K10506" s="1" t="n">
        <v>7898755200300</v>
      </c>
      <c r="L10506" s="1" t="s">
        <v>5543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7" t="n">
        <v>46228</v>
      </c>
      <c r="C10507" s="1" t="n">
        <v>11</v>
      </c>
      <c r="D10507" s="1" t="s">
        <v>3845</v>
      </c>
      <c r="E10507" s="1" t="n">
        <v>1740</v>
      </c>
      <c r="F10507" s="1" t="s">
        <v>296</v>
      </c>
      <c r="I10507" s="1" t="n">
        <v>1248470</v>
      </c>
      <c r="J10507" s="1" t="n">
        <v>79560</v>
      </c>
      <c r="K10507" s="1" t="n">
        <v>7898755200461</v>
      </c>
      <c r="L10507" s="1" t="s">
        <v>4279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7" t="n">
        <v>46228</v>
      </c>
      <c r="C10508" s="1" t="n">
        <v>11</v>
      </c>
      <c r="D10508" s="1" t="s">
        <v>3845</v>
      </c>
      <c r="E10508" s="1" t="n">
        <v>1740</v>
      </c>
      <c r="F10508" s="1" t="s">
        <v>296</v>
      </c>
      <c r="I10508" s="1" t="n">
        <v>1248470</v>
      </c>
      <c r="J10508" s="1" t="n">
        <v>79699</v>
      </c>
      <c r="K10508" s="1" t="n">
        <v>7898755200362</v>
      </c>
      <c r="L10508" s="1" t="s">
        <v>4280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7" t="n">
        <v>46228</v>
      </c>
      <c r="C10509" s="1" t="n">
        <v>11</v>
      </c>
      <c r="D10509" s="1" t="s">
        <v>3845</v>
      </c>
      <c r="E10509" s="1" t="n">
        <v>1740</v>
      </c>
      <c r="F10509" s="1" t="s">
        <v>296</v>
      </c>
      <c r="I10509" s="1" t="n">
        <v>1248470</v>
      </c>
      <c r="J10509" s="1" t="n">
        <v>79700</v>
      </c>
      <c r="K10509" s="1" t="n">
        <v>7898755200430</v>
      </c>
      <c r="L10509" s="1" t="s">
        <v>4281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7" t="n">
        <v>46228</v>
      </c>
      <c r="C10510" s="1" t="n">
        <v>11</v>
      </c>
      <c r="D10510" s="1" t="s">
        <v>3845</v>
      </c>
      <c r="E10510" s="1" t="n">
        <v>1740</v>
      </c>
      <c r="F10510" s="1" t="s">
        <v>296</v>
      </c>
      <c r="I10510" s="1" t="n">
        <v>1248470</v>
      </c>
      <c r="J10510" s="1" t="n">
        <v>80006</v>
      </c>
      <c r="K10510" s="1" t="n">
        <v>7898755200294</v>
      </c>
      <c r="L10510" s="1" t="s">
        <v>4545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7" t="n">
        <v>46228</v>
      </c>
      <c r="C10511" s="1" t="n">
        <v>11</v>
      </c>
      <c r="D10511" s="1" t="s">
        <v>3845</v>
      </c>
      <c r="E10511" s="1" t="n">
        <v>1740</v>
      </c>
      <c r="F10511" s="1" t="s">
        <v>296</v>
      </c>
      <c r="I10511" s="1" t="n">
        <v>1248470</v>
      </c>
      <c r="J10511" s="1" t="n">
        <v>80141</v>
      </c>
      <c r="K10511" s="1" t="n">
        <v>7898755200386</v>
      </c>
      <c r="L10511" s="1" t="s">
        <v>4283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7" t="n">
        <v>46228</v>
      </c>
      <c r="C10512" s="1" t="n">
        <v>11</v>
      </c>
      <c r="D10512" s="1" t="s">
        <v>3845</v>
      </c>
      <c r="E10512" s="1" t="n">
        <v>1740</v>
      </c>
      <c r="F10512" s="1" t="s">
        <v>296</v>
      </c>
      <c r="I10512" s="1" t="n">
        <v>1248470</v>
      </c>
      <c r="J10512" s="1" t="n">
        <v>80569</v>
      </c>
      <c r="K10512" s="1" t="n">
        <v>7898755200485</v>
      </c>
      <c r="L10512" s="1" t="s">
        <v>4285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7" t="n">
        <v>46228</v>
      </c>
      <c r="C10513" s="1" t="n">
        <v>11</v>
      </c>
      <c r="D10513" s="1" t="s">
        <v>3845</v>
      </c>
      <c r="E10513" s="1" t="n">
        <v>1740</v>
      </c>
      <c r="F10513" s="1" t="s">
        <v>296</v>
      </c>
      <c r="I10513" s="1" t="n">
        <v>1248470</v>
      </c>
      <c r="J10513" s="1" t="n">
        <v>80572</v>
      </c>
      <c r="K10513" s="1" t="n">
        <v>7898755200188</v>
      </c>
      <c r="L10513" s="1" t="s">
        <v>6371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7" t="n">
        <v>46228</v>
      </c>
      <c r="C10514" s="1" t="n">
        <v>11</v>
      </c>
      <c r="D10514" s="1" t="s">
        <v>3845</v>
      </c>
      <c r="E10514" s="1" t="n">
        <v>1740</v>
      </c>
      <c r="F10514" s="1" t="s">
        <v>296</v>
      </c>
      <c r="I10514" s="1" t="n">
        <v>1248470</v>
      </c>
      <c r="J10514" s="1" t="n">
        <v>81396</v>
      </c>
      <c r="K10514" s="1" t="n">
        <v>7898755200652</v>
      </c>
      <c r="L10514" s="1" t="s">
        <v>4862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7" t="n">
        <v>46228</v>
      </c>
      <c r="C10515" s="1" t="n">
        <v>11</v>
      </c>
      <c r="D10515" s="1" t="s">
        <v>3845</v>
      </c>
      <c r="E10515" s="1" t="n">
        <v>1740</v>
      </c>
      <c r="F10515" s="1" t="s">
        <v>296</v>
      </c>
      <c r="I10515" s="1" t="n">
        <v>1248470</v>
      </c>
      <c r="J10515" s="1" t="n">
        <v>81469</v>
      </c>
      <c r="K10515" s="1" t="n">
        <v>7898681940042</v>
      </c>
      <c r="L10515" s="1" t="s">
        <v>5612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7" t="n">
        <v>46228</v>
      </c>
      <c r="C10516" s="1" t="n">
        <v>11</v>
      </c>
      <c r="D10516" s="1" t="s">
        <v>3845</v>
      </c>
      <c r="E10516" s="1" t="n">
        <v>1740</v>
      </c>
      <c r="F10516" s="1" t="s">
        <v>296</v>
      </c>
      <c r="I10516" s="1" t="n">
        <v>1248470</v>
      </c>
      <c r="J10516" s="1" t="n">
        <v>81470</v>
      </c>
      <c r="K10516" s="1" t="n">
        <v>7898681940059</v>
      </c>
      <c r="L10516" s="1" t="s">
        <v>5613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7" t="n">
        <v>46228</v>
      </c>
      <c r="C10517" s="1" t="n">
        <v>11</v>
      </c>
      <c r="D10517" s="1" t="s">
        <v>3845</v>
      </c>
      <c r="E10517" s="1" t="n">
        <v>1740</v>
      </c>
      <c r="F10517" s="1" t="s">
        <v>296</v>
      </c>
      <c r="I10517" s="1" t="n">
        <v>1248470</v>
      </c>
      <c r="J10517" s="1" t="n">
        <v>81553</v>
      </c>
      <c r="K10517" s="1" t="n">
        <v>7891000027974</v>
      </c>
      <c r="L10517" s="1" t="s">
        <v>6144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7" t="n">
        <v>46228</v>
      </c>
      <c r="C10518" s="1" t="n">
        <v>11</v>
      </c>
      <c r="D10518" s="1" t="s">
        <v>3845</v>
      </c>
      <c r="E10518" s="1" t="n">
        <v>1740</v>
      </c>
      <c r="F10518" s="1" t="s">
        <v>296</v>
      </c>
      <c r="I10518" s="1" t="n">
        <v>1248470</v>
      </c>
      <c r="J10518" s="1" t="n">
        <v>81554</v>
      </c>
      <c r="K10518" s="1" t="n">
        <v>7891000120750</v>
      </c>
      <c r="L10518" s="1" t="s">
        <v>6145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7" t="n">
        <v>46228</v>
      </c>
      <c r="C10519" s="1" t="n">
        <v>11</v>
      </c>
      <c r="D10519" s="1" t="s">
        <v>3845</v>
      </c>
      <c r="E10519" s="1" t="n">
        <v>1740</v>
      </c>
      <c r="F10519" s="1" t="s">
        <v>296</v>
      </c>
      <c r="I10519" s="1" t="n">
        <v>1248470</v>
      </c>
      <c r="J10519" s="1" t="n">
        <v>81558</v>
      </c>
      <c r="K10519" s="1" t="n">
        <v>7891000334188</v>
      </c>
      <c r="L10519" s="1" t="s">
        <v>6149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7" t="n">
        <v>46228</v>
      </c>
      <c r="C10520" s="1" t="n">
        <v>11</v>
      </c>
      <c r="D10520" s="1" t="s">
        <v>3845</v>
      </c>
      <c r="E10520" s="1" t="n">
        <v>1740</v>
      </c>
      <c r="F10520" s="1" t="s">
        <v>296</v>
      </c>
      <c r="I10520" s="1" t="n">
        <v>1248470</v>
      </c>
      <c r="J10520" s="1" t="n">
        <v>81642</v>
      </c>
      <c r="K10520" s="1" t="n">
        <v>7898755200492</v>
      </c>
      <c r="L10520" s="1" t="s">
        <v>6376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7" t="n">
        <v>46228</v>
      </c>
      <c r="C10521" s="1" t="n">
        <v>11</v>
      </c>
      <c r="D10521" s="1" t="s">
        <v>3845</v>
      </c>
      <c r="E10521" s="1" t="n">
        <v>1740</v>
      </c>
      <c r="F10521" s="1" t="s">
        <v>296</v>
      </c>
      <c r="I10521" s="1" t="n">
        <v>1248470</v>
      </c>
      <c r="J10521" s="1" t="n">
        <v>81821</v>
      </c>
      <c r="K10521" s="1" t="n">
        <v>7891097108020</v>
      </c>
      <c r="L10521" s="1" t="s">
        <v>7409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7" t="n">
        <v>46228</v>
      </c>
      <c r="C10522" s="1" t="n">
        <v>11</v>
      </c>
      <c r="D10522" s="1" t="s">
        <v>3845</v>
      </c>
      <c r="E10522" s="1" t="n">
        <v>1740</v>
      </c>
      <c r="F10522" s="1" t="s">
        <v>296</v>
      </c>
      <c r="I10522" s="1" t="n">
        <v>1248470</v>
      </c>
      <c r="J10522" s="1" t="n">
        <v>81859</v>
      </c>
      <c r="K10522" s="1" t="n">
        <v>7898755200218</v>
      </c>
      <c r="L10522" s="1" t="s">
        <v>7410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7" t="n">
        <v>46228</v>
      </c>
      <c r="C10523" s="1" t="n">
        <v>11</v>
      </c>
      <c r="D10523" s="1" t="s">
        <v>3845</v>
      </c>
      <c r="E10523" s="1" t="n">
        <v>1740</v>
      </c>
      <c r="F10523" s="1" t="s">
        <v>296</v>
      </c>
      <c r="I10523" s="1" t="n">
        <v>1250798</v>
      </c>
      <c r="J10523" s="1" t="n">
        <v>106130</v>
      </c>
      <c r="K10523" s="1" t="n">
        <v>7891000340004</v>
      </c>
      <c r="L10523" s="1" t="s">
        <v>4255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7" t="n">
        <v>46228</v>
      </c>
      <c r="C10524" s="1" t="n">
        <v>11</v>
      </c>
      <c r="D10524" s="1" t="s">
        <v>3845</v>
      </c>
      <c r="E10524" s="1" t="n">
        <v>1740</v>
      </c>
      <c r="F10524" s="1" t="s">
        <v>296</v>
      </c>
      <c r="I10524" s="1" t="n">
        <v>1250798</v>
      </c>
      <c r="J10524" s="1" t="n">
        <v>16602</v>
      </c>
      <c r="K10524" s="1" t="n">
        <v>7891000084649</v>
      </c>
      <c r="L10524" s="1" t="s">
        <v>4256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7" t="n">
        <v>46228</v>
      </c>
      <c r="C10525" s="1" t="n">
        <v>11</v>
      </c>
      <c r="D10525" s="1" t="s">
        <v>3845</v>
      </c>
      <c r="E10525" s="1" t="n">
        <v>1740</v>
      </c>
      <c r="F10525" s="1" t="s">
        <v>296</v>
      </c>
      <c r="I10525" s="1" t="n">
        <v>1250798</v>
      </c>
      <c r="J10525" s="1" t="n">
        <v>16644</v>
      </c>
      <c r="K10525" s="1" t="n">
        <v>7891000084663</v>
      </c>
      <c r="L10525" s="1" t="s">
        <v>4543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7" t="n">
        <v>46228</v>
      </c>
      <c r="C10526" s="1" t="n">
        <v>11</v>
      </c>
      <c r="D10526" s="1" t="s">
        <v>3845</v>
      </c>
      <c r="E10526" s="1" t="n">
        <v>1740</v>
      </c>
      <c r="F10526" s="1" t="s">
        <v>296</v>
      </c>
      <c r="I10526" s="1" t="n">
        <v>1250798</v>
      </c>
      <c r="J10526" s="1" t="n">
        <v>19824</v>
      </c>
      <c r="K10526" s="1" t="n">
        <v>78928374</v>
      </c>
      <c r="L10526" s="1" t="s">
        <v>4794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7" t="n">
        <v>46228</v>
      </c>
      <c r="C10527" s="1" t="n">
        <v>11</v>
      </c>
      <c r="D10527" s="1" t="s">
        <v>3845</v>
      </c>
      <c r="E10527" s="1" t="n">
        <v>1740</v>
      </c>
      <c r="F10527" s="1" t="s">
        <v>296</v>
      </c>
      <c r="I10527" s="1" t="n">
        <v>1250798</v>
      </c>
      <c r="J10527" s="1" t="n">
        <v>20021</v>
      </c>
      <c r="K10527" s="1" t="n">
        <v>7891000103937</v>
      </c>
      <c r="L10527" s="1" t="s">
        <v>4257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7" t="n">
        <v>46228</v>
      </c>
      <c r="C10528" s="1" t="n">
        <v>11</v>
      </c>
      <c r="D10528" s="1" t="s">
        <v>3845</v>
      </c>
      <c r="E10528" s="1" t="n">
        <v>1740</v>
      </c>
      <c r="F10528" s="1" t="s">
        <v>296</v>
      </c>
      <c r="I10528" s="1" t="n">
        <v>1250798</v>
      </c>
      <c r="J10528" s="1" t="n">
        <v>20584</v>
      </c>
      <c r="K10528" s="1" t="n">
        <v>7891000103876</v>
      </c>
      <c r="L10528" s="1" t="s">
        <v>4259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7" t="n">
        <v>46228</v>
      </c>
      <c r="C10529" s="1" t="n">
        <v>11</v>
      </c>
      <c r="D10529" s="1" t="s">
        <v>3845</v>
      </c>
      <c r="E10529" s="1" t="n">
        <v>1740</v>
      </c>
      <c r="F10529" s="1" t="s">
        <v>296</v>
      </c>
      <c r="I10529" s="1" t="n">
        <v>1250798</v>
      </c>
      <c r="J10529" s="1" t="n">
        <v>22055</v>
      </c>
      <c r="K10529" s="1" t="n">
        <v>78936195</v>
      </c>
      <c r="L10529" s="1" t="s">
        <v>6133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7" t="n">
        <v>46228</v>
      </c>
      <c r="C10530" s="1" t="n">
        <v>11</v>
      </c>
      <c r="D10530" s="1" t="s">
        <v>3845</v>
      </c>
      <c r="E10530" s="1" t="n">
        <v>1740</v>
      </c>
      <c r="F10530" s="1" t="s">
        <v>296</v>
      </c>
      <c r="I10530" s="1" t="n">
        <v>1250798</v>
      </c>
      <c r="J10530" s="1" t="n">
        <v>25113</v>
      </c>
      <c r="K10530" s="1" t="n">
        <v>7891000244265</v>
      </c>
      <c r="L10530" s="1" t="s">
        <v>4262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7" t="n">
        <v>46228</v>
      </c>
      <c r="C10531" s="1" t="n">
        <v>11</v>
      </c>
      <c r="D10531" s="1" t="s">
        <v>3845</v>
      </c>
      <c r="E10531" s="1" t="n">
        <v>1740</v>
      </c>
      <c r="F10531" s="1" t="s">
        <v>296</v>
      </c>
      <c r="I10531" s="1" t="n">
        <v>1250798</v>
      </c>
      <c r="J10531" s="1" t="n">
        <v>26554</v>
      </c>
      <c r="K10531" s="1" t="n">
        <v>7891000252819</v>
      </c>
      <c r="L10531" s="1" t="s">
        <v>4265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7" t="n">
        <v>46228</v>
      </c>
      <c r="C10532" s="1" t="n">
        <v>11</v>
      </c>
      <c r="D10532" s="1" t="s">
        <v>3845</v>
      </c>
      <c r="E10532" s="1" t="n">
        <v>1740</v>
      </c>
      <c r="F10532" s="1" t="s">
        <v>296</v>
      </c>
      <c r="I10532" s="1" t="n">
        <v>1250798</v>
      </c>
      <c r="J10532" s="1" t="n">
        <v>27878</v>
      </c>
      <c r="K10532" s="1" t="n">
        <v>7891000261026</v>
      </c>
      <c r="L10532" s="1" t="s">
        <v>4266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7" t="n">
        <v>46228</v>
      </c>
      <c r="C10533" s="1" t="n">
        <v>11</v>
      </c>
      <c r="D10533" s="1" t="s">
        <v>3845</v>
      </c>
      <c r="E10533" s="1" t="n">
        <v>1740</v>
      </c>
      <c r="F10533" s="1" t="s">
        <v>296</v>
      </c>
      <c r="I10533" s="1" t="n">
        <v>1250798</v>
      </c>
      <c r="J10533" s="1" t="n">
        <v>47945</v>
      </c>
      <c r="K10533" s="1" t="n">
        <v>7891000360668</v>
      </c>
      <c r="L10533" s="1" t="s">
        <v>4269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7" t="n">
        <v>46228</v>
      </c>
      <c r="C10534" s="1" t="n">
        <v>11</v>
      </c>
      <c r="D10534" s="1" t="s">
        <v>3845</v>
      </c>
      <c r="E10534" s="1" t="n">
        <v>1740</v>
      </c>
      <c r="F10534" s="1" t="s">
        <v>296</v>
      </c>
      <c r="I10534" s="1" t="n">
        <v>1250798</v>
      </c>
      <c r="J10534" s="1" t="n">
        <v>50418</v>
      </c>
      <c r="K10534" s="1" t="n">
        <v>7898953148718</v>
      </c>
      <c r="L10534" s="1" t="s">
        <v>6134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7" t="n">
        <v>46228</v>
      </c>
      <c r="C10535" s="1" t="n">
        <v>11</v>
      </c>
      <c r="D10535" s="1" t="s">
        <v>3845</v>
      </c>
      <c r="E10535" s="1" t="n">
        <v>1740</v>
      </c>
      <c r="F10535" s="1" t="s">
        <v>296</v>
      </c>
      <c r="I10535" s="1" t="n">
        <v>1250798</v>
      </c>
      <c r="J10535" s="1" t="n">
        <v>50420</v>
      </c>
      <c r="K10535" s="1" t="n">
        <v>7898953148701</v>
      </c>
      <c r="L10535" s="1" t="s">
        <v>4270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7" t="n">
        <v>46228</v>
      </c>
      <c r="C10536" s="1" t="n">
        <v>11</v>
      </c>
      <c r="D10536" s="1" t="s">
        <v>3845</v>
      </c>
      <c r="E10536" s="1" t="n">
        <v>1740</v>
      </c>
      <c r="F10536" s="1" t="s">
        <v>296</v>
      </c>
      <c r="I10536" s="1" t="n">
        <v>1250798</v>
      </c>
      <c r="J10536" s="1" t="n">
        <v>50422</v>
      </c>
      <c r="K10536" s="1" t="n">
        <v>7898953148220</v>
      </c>
      <c r="L10536" s="1" t="s">
        <v>4271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7" t="n">
        <v>46228</v>
      </c>
      <c r="C10537" s="1" t="n">
        <v>11</v>
      </c>
      <c r="D10537" s="1" t="s">
        <v>3845</v>
      </c>
      <c r="E10537" s="1" t="n">
        <v>1740</v>
      </c>
      <c r="F10537" s="1" t="s">
        <v>296</v>
      </c>
      <c r="I10537" s="1" t="n">
        <v>1250798</v>
      </c>
      <c r="J10537" s="1" t="n">
        <v>50424</v>
      </c>
      <c r="K10537" s="1" t="n">
        <v>7898953148169</v>
      </c>
      <c r="L10537" s="1" t="s">
        <v>4272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7" t="n">
        <v>46228</v>
      </c>
      <c r="C10538" s="1" t="n">
        <v>11</v>
      </c>
      <c r="D10538" s="1" t="s">
        <v>3845</v>
      </c>
      <c r="E10538" s="1" t="n">
        <v>1740</v>
      </c>
      <c r="F10538" s="1" t="s">
        <v>296</v>
      </c>
      <c r="I10538" s="1" t="n">
        <v>1250798</v>
      </c>
      <c r="J10538" s="1" t="n">
        <v>62472</v>
      </c>
      <c r="K10538" s="1" t="n">
        <v>7891000390078</v>
      </c>
      <c r="L10538" s="1" t="s">
        <v>4804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7" t="n">
        <v>46228</v>
      </c>
      <c r="C10539" s="1" t="n">
        <v>11</v>
      </c>
      <c r="D10539" s="1" t="s">
        <v>3845</v>
      </c>
      <c r="E10539" s="1" t="n">
        <v>1740</v>
      </c>
      <c r="F10539" s="1" t="s">
        <v>296</v>
      </c>
      <c r="I10539" s="1" t="n">
        <v>1250798</v>
      </c>
      <c r="J10539" s="1" t="n">
        <v>69214</v>
      </c>
      <c r="K10539" s="1" t="n">
        <v>7898755200041</v>
      </c>
      <c r="L10539" s="1" t="s">
        <v>4277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7" t="n">
        <v>46228</v>
      </c>
      <c r="C10540" s="1" t="n">
        <v>11</v>
      </c>
      <c r="D10540" s="1" t="s">
        <v>3845</v>
      </c>
      <c r="E10540" s="1" t="n">
        <v>1740</v>
      </c>
      <c r="F10540" s="1" t="s">
        <v>296</v>
      </c>
      <c r="I10540" s="1" t="n">
        <v>1250798</v>
      </c>
      <c r="J10540" s="1" t="n">
        <v>75890</v>
      </c>
      <c r="K10540" s="1" t="n">
        <v>7898953148879</v>
      </c>
      <c r="L10540" s="1" t="s">
        <v>4272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7" t="n">
        <v>46228</v>
      </c>
      <c r="C10541" s="1" t="n">
        <v>11</v>
      </c>
      <c r="D10541" s="1" t="s">
        <v>3845</v>
      </c>
      <c r="E10541" s="1" t="n">
        <v>1740</v>
      </c>
      <c r="F10541" s="1" t="s">
        <v>296</v>
      </c>
      <c r="I10541" s="1" t="n">
        <v>1250798</v>
      </c>
      <c r="J10541" s="1" t="n">
        <v>79560</v>
      </c>
      <c r="K10541" s="1" t="n">
        <v>7898755200461</v>
      </c>
      <c r="L10541" s="1" t="s">
        <v>4279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7" t="n">
        <v>46228</v>
      </c>
      <c r="C10542" s="1" t="n">
        <v>11</v>
      </c>
      <c r="D10542" s="1" t="s">
        <v>3845</v>
      </c>
      <c r="E10542" s="1" t="n">
        <v>1740</v>
      </c>
      <c r="F10542" s="1" t="s">
        <v>296</v>
      </c>
      <c r="I10542" s="1" t="n">
        <v>1250798</v>
      </c>
      <c r="J10542" s="1" t="n">
        <v>81469</v>
      </c>
      <c r="K10542" s="1" t="n">
        <v>7898681940042</v>
      </c>
      <c r="L10542" s="1" t="s">
        <v>5612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7" t="n">
        <v>46228</v>
      </c>
      <c r="C10543" s="1" t="n">
        <v>11</v>
      </c>
      <c r="D10543" s="1" t="s">
        <v>3845</v>
      </c>
      <c r="E10543" s="1" t="n">
        <v>1740</v>
      </c>
      <c r="F10543" s="1" t="s">
        <v>296</v>
      </c>
      <c r="I10543" s="1" t="n">
        <v>1250798</v>
      </c>
      <c r="J10543" s="1" t="n">
        <v>81553</v>
      </c>
      <c r="K10543" s="1" t="n">
        <v>7891000027974</v>
      </c>
      <c r="L10543" s="1" t="s">
        <v>6144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7" t="n">
        <v>46228</v>
      </c>
      <c r="C10544" s="1" t="n">
        <v>11</v>
      </c>
      <c r="D10544" s="1" t="s">
        <v>3845</v>
      </c>
      <c r="E10544" s="1" t="n">
        <v>1608</v>
      </c>
      <c r="F10544" s="1" t="s">
        <v>75</v>
      </c>
      <c r="I10544" s="1" t="n">
        <v>1696462</v>
      </c>
      <c r="J10544" s="1" t="n">
        <v>101953</v>
      </c>
      <c r="K10544" s="1" t="n">
        <v>7891079000229</v>
      </c>
      <c r="L10544" s="1" t="s">
        <v>5614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7" t="n">
        <v>46228</v>
      </c>
      <c r="C10545" s="1" t="n">
        <v>11</v>
      </c>
      <c r="D10545" s="1" t="s">
        <v>3845</v>
      </c>
      <c r="E10545" s="1" t="n">
        <v>1608</v>
      </c>
      <c r="F10545" s="1" t="s">
        <v>75</v>
      </c>
      <c r="I10545" s="1" t="n">
        <v>1696462</v>
      </c>
      <c r="J10545" s="1" t="n">
        <v>30306</v>
      </c>
      <c r="K10545" s="1" t="n">
        <v>7896009301049</v>
      </c>
      <c r="L10545" s="1" t="s">
        <v>7411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7" t="n">
        <v>46228</v>
      </c>
      <c r="C10546" s="1" t="n">
        <v>11</v>
      </c>
      <c r="D10546" s="1" t="s">
        <v>3845</v>
      </c>
      <c r="E10546" s="1" t="n">
        <v>1608</v>
      </c>
      <c r="F10546" s="1" t="s">
        <v>75</v>
      </c>
      <c r="I10546" s="1" t="n">
        <v>1696462</v>
      </c>
      <c r="J10546" s="1" t="n">
        <v>30307</v>
      </c>
      <c r="K10546" s="1" t="n">
        <v>7896009301179</v>
      </c>
      <c r="L10546" s="1" t="s">
        <v>7412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7" t="n">
        <v>46228</v>
      </c>
      <c r="C10547" s="1" t="n">
        <v>11</v>
      </c>
      <c r="D10547" s="1" t="s">
        <v>3845</v>
      </c>
      <c r="E10547" s="1" t="n">
        <v>1608</v>
      </c>
      <c r="F10547" s="1" t="s">
        <v>75</v>
      </c>
      <c r="I10547" s="1" t="n">
        <v>1696462</v>
      </c>
      <c r="J10547" s="1" t="n">
        <v>101899</v>
      </c>
      <c r="K10547" s="1" t="n">
        <v>7891098001504</v>
      </c>
      <c r="L10547" s="1" t="s">
        <v>5615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7" t="n">
        <v>46228</v>
      </c>
      <c r="C10548" s="1" t="n">
        <v>11</v>
      </c>
      <c r="D10548" s="1" t="s">
        <v>3845</v>
      </c>
      <c r="E10548" s="1" t="n">
        <v>1608</v>
      </c>
      <c r="F10548" s="1" t="s">
        <v>75</v>
      </c>
      <c r="I10548" s="1" t="n">
        <v>1696462</v>
      </c>
      <c r="J10548" s="1" t="n">
        <v>101901</v>
      </c>
      <c r="K10548" s="1" t="n">
        <v>7891098000026</v>
      </c>
      <c r="L10548" s="1" t="s">
        <v>7413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7" t="n">
        <v>46228</v>
      </c>
      <c r="C10549" s="1" t="n">
        <v>11</v>
      </c>
      <c r="D10549" s="1" t="s">
        <v>3845</v>
      </c>
      <c r="E10549" s="1" t="n">
        <v>1608</v>
      </c>
      <c r="F10549" s="1" t="s">
        <v>75</v>
      </c>
      <c r="I10549" s="1" t="n">
        <v>1696462</v>
      </c>
      <c r="J10549" s="1" t="n">
        <v>101947</v>
      </c>
      <c r="K10549" s="1" t="n">
        <v>7891079001028</v>
      </c>
      <c r="L10549" s="1" t="s">
        <v>5616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7" t="n">
        <v>46228</v>
      </c>
      <c r="C10550" s="1" t="n">
        <v>11</v>
      </c>
      <c r="D10550" s="1" t="s">
        <v>3845</v>
      </c>
      <c r="E10550" s="1" t="n">
        <v>1608</v>
      </c>
      <c r="F10550" s="1" t="s">
        <v>75</v>
      </c>
      <c r="I10550" s="1" t="n">
        <v>1696462</v>
      </c>
      <c r="J10550" s="1" t="n">
        <v>101948</v>
      </c>
      <c r="K10550" s="1" t="n">
        <v>7891079001011</v>
      </c>
      <c r="L10550" s="1" t="s">
        <v>5617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7" t="n">
        <v>46228</v>
      </c>
      <c r="C10551" s="1" t="n">
        <v>11</v>
      </c>
      <c r="D10551" s="1" t="s">
        <v>3845</v>
      </c>
      <c r="E10551" s="1" t="n">
        <v>1608</v>
      </c>
      <c r="F10551" s="1" t="s">
        <v>75</v>
      </c>
      <c r="I10551" s="1" t="n">
        <v>1696462</v>
      </c>
      <c r="J10551" s="1" t="n">
        <v>101949</v>
      </c>
      <c r="K10551" s="1" t="n">
        <v>7891079001004</v>
      </c>
      <c r="L10551" s="1" t="s">
        <v>5618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7" t="n">
        <v>46228</v>
      </c>
      <c r="C10552" s="1" t="n">
        <v>11</v>
      </c>
      <c r="D10552" s="1" t="s">
        <v>3845</v>
      </c>
      <c r="E10552" s="1" t="n">
        <v>1608</v>
      </c>
      <c r="F10552" s="1" t="s">
        <v>75</v>
      </c>
      <c r="I10552" s="1" t="n">
        <v>1696462</v>
      </c>
      <c r="J10552" s="1" t="n">
        <v>101957</v>
      </c>
      <c r="K10552" s="1" t="n">
        <v>7891079000205</v>
      </c>
      <c r="L10552" s="1" t="s">
        <v>5620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7" t="n">
        <v>46228</v>
      </c>
      <c r="C10553" s="1" t="n">
        <v>11</v>
      </c>
      <c r="D10553" s="1" t="s">
        <v>3845</v>
      </c>
      <c r="E10553" s="1" t="n">
        <v>1608</v>
      </c>
      <c r="F10553" s="1" t="s">
        <v>75</v>
      </c>
      <c r="I10553" s="1" t="n">
        <v>1696462</v>
      </c>
      <c r="J10553" s="1" t="n">
        <v>103787</v>
      </c>
      <c r="K10553" s="1" t="n">
        <v>7891098000156</v>
      </c>
      <c r="L10553" s="1" t="s">
        <v>7414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7" t="n">
        <v>46228</v>
      </c>
      <c r="C10554" s="1" t="n">
        <v>11</v>
      </c>
      <c r="D10554" s="1" t="s">
        <v>3845</v>
      </c>
      <c r="E10554" s="1" t="n">
        <v>1608</v>
      </c>
      <c r="F10554" s="1" t="s">
        <v>75</v>
      </c>
      <c r="I10554" s="1" t="n">
        <v>1696462</v>
      </c>
      <c r="J10554" s="1" t="n">
        <v>104131</v>
      </c>
      <c r="K10554" s="1" t="n">
        <v>7891098000163</v>
      </c>
      <c r="L10554" s="1" t="s">
        <v>7415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7" t="n">
        <v>46228</v>
      </c>
      <c r="C10555" s="1" t="n">
        <v>11</v>
      </c>
      <c r="D10555" s="1" t="s">
        <v>3845</v>
      </c>
      <c r="E10555" s="1" t="n">
        <v>1608</v>
      </c>
      <c r="F10555" s="1" t="s">
        <v>75</v>
      </c>
      <c r="I10555" s="1" t="n">
        <v>1696462</v>
      </c>
      <c r="J10555" s="1" t="n">
        <v>104192</v>
      </c>
      <c r="K10555" s="1" t="n">
        <v>7891079011515</v>
      </c>
      <c r="L10555" s="1" t="s">
        <v>5621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7" t="n">
        <v>46228</v>
      </c>
      <c r="C10556" s="1" t="n">
        <v>11</v>
      </c>
      <c r="D10556" s="1" t="s">
        <v>3845</v>
      </c>
      <c r="E10556" s="1" t="n">
        <v>1608</v>
      </c>
      <c r="F10556" s="1" t="s">
        <v>75</v>
      </c>
      <c r="I10556" s="1" t="n">
        <v>1696462</v>
      </c>
      <c r="J10556" s="1" t="n">
        <v>20582</v>
      </c>
      <c r="K10556" s="1" t="n">
        <v>7790070225580</v>
      </c>
      <c r="L10556" s="1" t="s">
        <v>7416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7" t="n">
        <v>46228</v>
      </c>
      <c r="C10557" s="1" t="n">
        <v>11</v>
      </c>
      <c r="D10557" s="1" t="s">
        <v>3845</v>
      </c>
      <c r="E10557" s="1" t="n">
        <v>1608</v>
      </c>
      <c r="F10557" s="1" t="s">
        <v>75</v>
      </c>
      <c r="I10557" s="1" t="n">
        <v>1696462</v>
      </c>
      <c r="J10557" s="1" t="n">
        <v>26656</v>
      </c>
      <c r="K10557" s="1" t="n">
        <v>7891098038456</v>
      </c>
      <c r="L10557" s="1" t="s">
        <v>5624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7" t="n">
        <v>46228</v>
      </c>
      <c r="C10558" s="1" t="n">
        <v>11</v>
      </c>
      <c r="D10558" s="1" t="s">
        <v>3845</v>
      </c>
      <c r="E10558" s="1" t="n">
        <v>1608</v>
      </c>
      <c r="F10558" s="1" t="s">
        <v>75</v>
      </c>
      <c r="I10558" s="1" t="n">
        <v>1696462</v>
      </c>
      <c r="J10558" s="1" t="n">
        <v>27996</v>
      </c>
      <c r="K10558" s="1" t="n">
        <v>7891079013083</v>
      </c>
      <c r="L10558" s="1" t="s">
        <v>5625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7" t="n">
        <v>46228</v>
      </c>
      <c r="C10559" s="1" t="n">
        <v>11</v>
      </c>
      <c r="D10559" s="1" t="s">
        <v>3845</v>
      </c>
      <c r="E10559" s="1" t="n">
        <v>1608</v>
      </c>
      <c r="F10559" s="1" t="s">
        <v>75</v>
      </c>
      <c r="I10559" s="1" t="n">
        <v>1696462</v>
      </c>
      <c r="J10559" s="1" t="n">
        <v>27997</v>
      </c>
      <c r="K10559" s="1" t="n">
        <v>7891079013106</v>
      </c>
      <c r="L10559" s="1" t="s">
        <v>5626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7" t="n">
        <v>46228</v>
      </c>
      <c r="C10560" s="1" t="n">
        <v>11</v>
      </c>
      <c r="D10560" s="1" t="s">
        <v>3845</v>
      </c>
      <c r="E10560" s="1" t="n">
        <v>1608</v>
      </c>
      <c r="F10560" s="1" t="s">
        <v>75</v>
      </c>
      <c r="I10560" s="1" t="n">
        <v>1696462</v>
      </c>
      <c r="J10560" s="1" t="n">
        <v>27998</v>
      </c>
      <c r="K10560" s="1" t="n">
        <v>7891079013045</v>
      </c>
      <c r="L10560" s="1" t="s">
        <v>7417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7" t="n">
        <v>46228</v>
      </c>
      <c r="C10561" s="1" t="n">
        <v>11</v>
      </c>
      <c r="D10561" s="1" t="s">
        <v>3845</v>
      </c>
      <c r="E10561" s="1" t="n">
        <v>1608</v>
      </c>
      <c r="F10561" s="1" t="s">
        <v>75</v>
      </c>
      <c r="I10561" s="1" t="n">
        <v>1696462</v>
      </c>
      <c r="J10561" s="1" t="n">
        <v>27999</v>
      </c>
      <c r="K10561" s="1" t="n">
        <v>7891079013113</v>
      </c>
      <c r="L10561" s="1" t="s">
        <v>7418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7" t="n">
        <v>46228</v>
      </c>
      <c r="C10562" s="1" t="n">
        <v>11</v>
      </c>
      <c r="D10562" s="1" t="s">
        <v>3845</v>
      </c>
      <c r="E10562" s="1" t="n">
        <v>1608</v>
      </c>
      <c r="F10562" s="1" t="s">
        <v>75</v>
      </c>
      <c r="I10562" s="1" t="n">
        <v>1696462</v>
      </c>
      <c r="J10562" s="1" t="n">
        <v>28032</v>
      </c>
      <c r="K10562" s="1" t="n">
        <v>7891079013038</v>
      </c>
      <c r="L10562" s="1" t="s">
        <v>5627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7" t="n">
        <v>46228</v>
      </c>
      <c r="C10563" s="1" t="n">
        <v>11</v>
      </c>
      <c r="D10563" s="1" t="s">
        <v>3845</v>
      </c>
      <c r="E10563" s="1" t="n">
        <v>1608</v>
      </c>
      <c r="F10563" s="1" t="s">
        <v>75</v>
      </c>
      <c r="I10563" s="1" t="n">
        <v>1696462</v>
      </c>
      <c r="J10563" s="1" t="n">
        <v>28033</v>
      </c>
      <c r="K10563" s="1" t="n">
        <v>7891079013120</v>
      </c>
      <c r="L10563" s="1" t="s">
        <v>5628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7" t="n">
        <v>46228</v>
      </c>
      <c r="C10564" s="1" t="n">
        <v>11</v>
      </c>
      <c r="D10564" s="1" t="s">
        <v>3845</v>
      </c>
      <c r="E10564" s="1" t="n">
        <v>1608</v>
      </c>
      <c r="F10564" s="1" t="s">
        <v>75</v>
      </c>
      <c r="I10564" s="1" t="n">
        <v>1696462</v>
      </c>
      <c r="J10564" s="1" t="n">
        <v>28034</v>
      </c>
      <c r="K10564" s="1" t="n">
        <v>7891079013069</v>
      </c>
      <c r="L10564" s="1" t="s">
        <v>5629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7" t="n">
        <v>46228</v>
      </c>
      <c r="C10565" s="1" t="n">
        <v>11</v>
      </c>
      <c r="D10565" s="1" t="s">
        <v>3845</v>
      </c>
      <c r="E10565" s="1" t="n">
        <v>1608</v>
      </c>
      <c r="F10565" s="1" t="s">
        <v>75</v>
      </c>
      <c r="I10565" s="1" t="n">
        <v>1696462</v>
      </c>
      <c r="J10565" s="1" t="n">
        <v>28035</v>
      </c>
      <c r="K10565" s="1" t="n">
        <v>7891079013052</v>
      </c>
      <c r="L10565" s="1" t="s">
        <v>5630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7" t="n">
        <v>46228</v>
      </c>
      <c r="C10566" s="1" t="n">
        <v>11</v>
      </c>
      <c r="D10566" s="1" t="s">
        <v>3845</v>
      </c>
      <c r="E10566" s="1" t="n">
        <v>1608</v>
      </c>
      <c r="F10566" s="1" t="s">
        <v>75</v>
      </c>
      <c r="I10566" s="1" t="n">
        <v>1696462</v>
      </c>
      <c r="J10566" s="1" t="n">
        <v>29473</v>
      </c>
      <c r="K10566" s="1" t="n">
        <v>7891079013090</v>
      </c>
      <c r="L10566" s="1" t="s">
        <v>7419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7" t="n">
        <v>46228</v>
      </c>
      <c r="C10567" s="1" t="n">
        <v>11</v>
      </c>
      <c r="D10567" s="1" t="s">
        <v>3845</v>
      </c>
      <c r="E10567" s="1" t="n">
        <v>1608</v>
      </c>
      <c r="F10567" s="1" t="s">
        <v>75</v>
      </c>
      <c r="I10567" s="1" t="n">
        <v>1696462</v>
      </c>
      <c r="J10567" s="1" t="n">
        <v>29594</v>
      </c>
      <c r="K10567" s="1" t="n">
        <v>7896009301162</v>
      </c>
      <c r="L10567" s="1" t="s">
        <v>5631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7" t="n">
        <v>46228</v>
      </c>
      <c r="C10568" s="1" t="n">
        <v>11</v>
      </c>
      <c r="D10568" s="1" t="s">
        <v>3845</v>
      </c>
      <c r="E10568" s="1" t="n">
        <v>1608</v>
      </c>
      <c r="F10568" s="1" t="s">
        <v>75</v>
      </c>
      <c r="I10568" s="1" t="n">
        <v>1696462</v>
      </c>
      <c r="J10568" s="1" t="n">
        <v>29860</v>
      </c>
      <c r="K10568" s="1" t="n">
        <v>7896009301193</v>
      </c>
      <c r="L10568" s="1" t="s">
        <v>5632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7" t="n">
        <v>46228</v>
      </c>
      <c r="C10569" s="1" t="n">
        <v>11</v>
      </c>
      <c r="D10569" s="1" t="s">
        <v>3845</v>
      </c>
      <c r="E10569" s="1" t="n">
        <v>1608</v>
      </c>
      <c r="F10569" s="1" t="s">
        <v>75</v>
      </c>
      <c r="I10569" s="1" t="n">
        <v>1696462</v>
      </c>
      <c r="J10569" s="1" t="n">
        <v>30991</v>
      </c>
      <c r="K10569" s="1" t="n">
        <v>7891079013076</v>
      </c>
      <c r="L10569" s="1" t="s">
        <v>7420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7" t="n">
        <v>46228</v>
      </c>
      <c r="C10570" s="1" t="n">
        <v>11</v>
      </c>
      <c r="D10570" s="1" t="s">
        <v>3845</v>
      </c>
      <c r="E10570" s="1" t="n">
        <v>1608</v>
      </c>
      <c r="F10570" s="1" t="s">
        <v>75</v>
      </c>
      <c r="I10570" s="1" t="n">
        <v>1696462</v>
      </c>
      <c r="J10570" s="1" t="n">
        <v>30992</v>
      </c>
      <c r="K10570" s="1" t="n">
        <v>7891079013427</v>
      </c>
      <c r="L10570" s="1" t="s">
        <v>7421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7" t="n">
        <v>46228</v>
      </c>
      <c r="C10571" s="1" t="n">
        <v>11</v>
      </c>
      <c r="D10571" s="1" t="s">
        <v>3845</v>
      </c>
      <c r="E10571" s="1" t="n">
        <v>1608</v>
      </c>
      <c r="F10571" s="1" t="s">
        <v>75</v>
      </c>
      <c r="I10571" s="1" t="n">
        <v>1696462</v>
      </c>
      <c r="J10571" s="1" t="n">
        <v>32164</v>
      </c>
      <c r="K10571" s="1" t="n">
        <v>7891910020065</v>
      </c>
      <c r="L10571" s="1" t="s">
        <v>7422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7" t="n">
        <v>46228</v>
      </c>
      <c r="C10572" s="1" t="n">
        <v>11</v>
      </c>
      <c r="D10572" s="1" t="s">
        <v>3845</v>
      </c>
      <c r="E10572" s="1" t="n">
        <v>1608</v>
      </c>
      <c r="F10572" s="1" t="s">
        <v>75</v>
      </c>
      <c r="I10572" s="1" t="n">
        <v>1696462</v>
      </c>
      <c r="J10572" s="1" t="n">
        <v>36756</v>
      </c>
      <c r="K10572" s="1" t="n">
        <v>7896707341026</v>
      </c>
      <c r="L10572" s="1" t="s">
        <v>7423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7" t="n">
        <v>46228</v>
      </c>
      <c r="C10573" s="1" t="n">
        <v>11</v>
      </c>
      <c r="D10573" s="1" t="s">
        <v>3845</v>
      </c>
      <c r="E10573" s="1" t="n">
        <v>1608</v>
      </c>
      <c r="F10573" s="1" t="s">
        <v>75</v>
      </c>
      <c r="I10573" s="1" t="n">
        <v>1696462</v>
      </c>
      <c r="J10573" s="1" t="n">
        <v>62697</v>
      </c>
      <c r="K10573" s="1" t="n">
        <v>7896071030038</v>
      </c>
      <c r="L10573" s="1" t="s">
        <v>5635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7" t="n">
        <v>46228</v>
      </c>
      <c r="C10574" s="1" t="n">
        <v>11</v>
      </c>
      <c r="D10574" s="1" t="s">
        <v>3845</v>
      </c>
      <c r="E10574" s="1" t="n">
        <v>1608</v>
      </c>
      <c r="F10574" s="1" t="s">
        <v>75</v>
      </c>
      <c r="I10574" s="1" t="n">
        <v>1696462</v>
      </c>
      <c r="J10574" s="1" t="n">
        <v>61853</v>
      </c>
      <c r="K10574" s="1" t="n">
        <v>7896071030021</v>
      </c>
      <c r="L10574" s="1" t="s">
        <v>5637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7" t="n">
        <v>46228</v>
      </c>
      <c r="C10575" s="1" t="n">
        <v>11</v>
      </c>
      <c r="D10575" s="1" t="s">
        <v>3845</v>
      </c>
      <c r="E10575" s="1" t="n">
        <v>1608</v>
      </c>
      <c r="F10575" s="1" t="s">
        <v>75</v>
      </c>
      <c r="I10575" s="1" t="n">
        <v>1696462</v>
      </c>
      <c r="J10575" s="1" t="n">
        <v>62566</v>
      </c>
      <c r="K10575" s="1" t="n">
        <v>7896071030007</v>
      </c>
      <c r="L10575" s="1" t="s">
        <v>5638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7" t="n">
        <v>46228</v>
      </c>
      <c r="C10576" s="1" t="n">
        <v>11</v>
      </c>
      <c r="D10576" s="1" t="s">
        <v>3845</v>
      </c>
      <c r="E10576" s="1" t="n">
        <v>1608</v>
      </c>
      <c r="F10576" s="1" t="s">
        <v>75</v>
      </c>
      <c r="I10576" s="1" t="n">
        <v>1696462</v>
      </c>
      <c r="J10576" s="1" t="n">
        <v>62567</v>
      </c>
      <c r="K10576" s="1" t="n">
        <v>7896071030014</v>
      </c>
      <c r="L10576" s="1" t="s">
        <v>5639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7" t="n">
        <v>46228</v>
      </c>
      <c r="C10577" s="1" t="n">
        <v>11</v>
      </c>
      <c r="D10577" s="1" t="s">
        <v>3845</v>
      </c>
      <c r="E10577" s="1" t="n">
        <v>1608</v>
      </c>
      <c r="F10577" s="1" t="s">
        <v>75</v>
      </c>
      <c r="I10577" s="1" t="n">
        <v>1696462</v>
      </c>
      <c r="J10577" s="1" t="n">
        <v>66635</v>
      </c>
      <c r="K10577" s="1" t="n">
        <v>7891910030330</v>
      </c>
      <c r="L10577" s="1" t="s">
        <v>7424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7" t="n">
        <v>46228</v>
      </c>
      <c r="C10578" s="1" t="n">
        <v>11</v>
      </c>
      <c r="D10578" s="1" t="s">
        <v>3845</v>
      </c>
      <c r="E10578" s="1" t="n">
        <v>1608</v>
      </c>
      <c r="F10578" s="1" t="s">
        <v>75</v>
      </c>
      <c r="I10578" s="1" t="n">
        <v>1696462</v>
      </c>
      <c r="J10578" s="1" t="n">
        <v>75714</v>
      </c>
      <c r="K10578" s="1" t="n">
        <v>7891079014233</v>
      </c>
      <c r="L10578" s="1" t="s">
        <v>5640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7" t="n">
        <v>46228</v>
      </c>
      <c r="C10579" s="1" t="n">
        <v>11</v>
      </c>
      <c r="D10579" s="1" t="s">
        <v>3845</v>
      </c>
      <c r="E10579" s="1" t="n">
        <v>1608</v>
      </c>
      <c r="F10579" s="1" t="s">
        <v>75</v>
      </c>
      <c r="I10579" s="1" t="n">
        <v>1696462</v>
      </c>
      <c r="J10579" s="1" t="n">
        <v>80675</v>
      </c>
      <c r="K10579" s="1" t="n">
        <v>7896071030274</v>
      </c>
      <c r="L10579" s="1" t="s">
        <v>5643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7" t="n">
        <v>46228</v>
      </c>
      <c r="C10580" s="1" t="n">
        <v>11</v>
      </c>
      <c r="D10580" s="1" t="s">
        <v>3845</v>
      </c>
      <c r="E10580" s="1" t="n">
        <v>1608</v>
      </c>
      <c r="F10580" s="1" t="s">
        <v>75</v>
      </c>
      <c r="I10580" s="1" t="n">
        <v>1696462</v>
      </c>
      <c r="J10580" s="1" t="n">
        <v>80676</v>
      </c>
      <c r="K10580" s="1" t="n">
        <v>7896071030281</v>
      </c>
      <c r="L10580" s="1" t="s">
        <v>5644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7" t="n">
        <v>46228</v>
      </c>
      <c r="C10581" s="1" t="n">
        <v>11</v>
      </c>
      <c r="D10581" s="1" t="s">
        <v>3845</v>
      </c>
      <c r="E10581" s="1" t="n">
        <v>1608</v>
      </c>
      <c r="F10581" s="1" t="s">
        <v>75</v>
      </c>
      <c r="I10581" s="1" t="n">
        <v>1696462</v>
      </c>
      <c r="J10581" s="1" t="n">
        <v>81854</v>
      </c>
      <c r="K10581" s="1" t="n">
        <v>7896071030267</v>
      </c>
      <c r="L10581" s="1" t="s">
        <v>7425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7" t="n">
        <v>46228</v>
      </c>
      <c r="C10582" s="1" t="n">
        <v>11</v>
      </c>
      <c r="D10582" s="1" t="s">
        <v>3845</v>
      </c>
      <c r="E10582" s="1" t="n">
        <v>1608</v>
      </c>
      <c r="F10582" s="1" t="s">
        <v>75</v>
      </c>
      <c r="I10582" s="1" t="n">
        <v>1698036</v>
      </c>
      <c r="J10582" s="1" t="n">
        <v>50232</v>
      </c>
      <c r="K10582" s="1" t="n">
        <v>7891025123057</v>
      </c>
      <c r="L10582" s="1" t="s">
        <v>4061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7" t="n">
        <v>46228</v>
      </c>
      <c r="C10583" s="1" t="n">
        <v>11</v>
      </c>
      <c r="D10583" s="1" t="s">
        <v>3845</v>
      </c>
      <c r="E10583" s="1" t="n">
        <v>1608</v>
      </c>
      <c r="F10583" s="1" t="s">
        <v>75</v>
      </c>
      <c r="I10583" s="1" t="n">
        <v>1698036</v>
      </c>
      <c r="J10583" s="1" t="n">
        <v>19906</v>
      </c>
      <c r="K10583" s="1" t="n">
        <v>7898553442933</v>
      </c>
      <c r="L10583" s="1" t="s">
        <v>4064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7" t="n">
        <v>46228</v>
      </c>
      <c r="C10584" s="1" t="n">
        <v>11</v>
      </c>
      <c r="D10584" s="1" t="s">
        <v>3845</v>
      </c>
      <c r="E10584" s="1" t="n">
        <v>1608</v>
      </c>
      <c r="F10584" s="1" t="s">
        <v>75</v>
      </c>
      <c r="I10584" s="1" t="n">
        <v>1698036</v>
      </c>
      <c r="J10584" s="1" t="n">
        <v>20479</v>
      </c>
      <c r="K10584" s="1" t="n">
        <v>7891025101161</v>
      </c>
      <c r="L10584" s="1" t="s">
        <v>4065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7" t="n">
        <v>46228</v>
      </c>
      <c r="C10585" s="1" t="n">
        <v>11</v>
      </c>
      <c r="D10585" s="1" t="s">
        <v>3845</v>
      </c>
      <c r="E10585" s="1" t="n">
        <v>1608</v>
      </c>
      <c r="F10585" s="1" t="s">
        <v>75</v>
      </c>
      <c r="I10585" s="1" t="n">
        <v>1698036</v>
      </c>
      <c r="J10585" s="1" t="n">
        <v>20522</v>
      </c>
      <c r="K10585" s="1" t="n">
        <v>7891025106067</v>
      </c>
      <c r="L10585" s="1" t="s">
        <v>4066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7" t="n">
        <v>46228</v>
      </c>
      <c r="C10586" s="1" t="n">
        <v>11</v>
      </c>
      <c r="D10586" s="1" t="s">
        <v>3845</v>
      </c>
      <c r="E10586" s="1" t="n">
        <v>1608</v>
      </c>
      <c r="F10586" s="1" t="s">
        <v>75</v>
      </c>
      <c r="I10586" s="1" t="n">
        <v>1698036</v>
      </c>
      <c r="J10586" s="1" t="n">
        <v>22010</v>
      </c>
      <c r="K10586" s="1" t="n">
        <v>7891025107255</v>
      </c>
      <c r="L10586" s="1" t="s">
        <v>4067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7" t="n">
        <v>46228</v>
      </c>
      <c r="C10587" s="1" t="n">
        <v>11</v>
      </c>
      <c r="D10587" s="1" t="s">
        <v>3845</v>
      </c>
      <c r="E10587" s="1" t="n">
        <v>1608</v>
      </c>
      <c r="F10587" s="1" t="s">
        <v>75</v>
      </c>
      <c r="I10587" s="1" t="n">
        <v>1698036</v>
      </c>
      <c r="J10587" s="1" t="n">
        <v>23586</v>
      </c>
      <c r="K10587" s="1" t="n">
        <v>7899916904839</v>
      </c>
      <c r="L10587" s="1" t="s">
        <v>7426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7" t="n">
        <v>46228</v>
      </c>
      <c r="C10588" s="1" t="n">
        <v>11</v>
      </c>
      <c r="D10588" s="1" t="s">
        <v>3845</v>
      </c>
      <c r="E10588" s="1" t="n">
        <v>1608</v>
      </c>
      <c r="F10588" s="1" t="s">
        <v>75</v>
      </c>
      <c r="I10588" s="1" t="n">
        <v>1698036</v>
      </c>
      <c r="J10588" s="1" t="n">
        <v>24123</v>
      </c>
      <c r="K10588" s="1" t="n">
        <v>7891025109396</v>
      </c>
      <c r="L10588" s="1" t="s">
        <v>4068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7" t="n">
        <v>46228</v>
      </c>
      <c r="C10589" s="1" t="n">
        <v>11</v>
      </c>
      <c r="D10589" s="1" t="s">
        <v>3845</v>
      </c>
      <c r="E10589" s="1" t="n">
        <v>1608</v>
      </c>
      <c r="F10589" s="1" t="s">
        <v>75</v>
      </c>
      <c r="I10589" s="1" t="n">
        <v>1698036</v>
      </c>
      <c r="J10589" s="1" t="n">
        <v>24124</v>
      </c>
      <c r="K10589" s="1" t="n">
        <v>7891025109419</v>
      </c>
      <c r="L10589" s="1" t="s">
        <v>4069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7" t="n">
        <v>46228</v>
      </c>
      <c r="C10590" s="1" t="n">
        <v>11</v>
      </c>
      <c r="D10590" s="1" t="s">
        <v>3845</v>
      </c>
      <c r="E10590" s="1" t="n">
        <v>1608</v>
      </c>
      <c r="F10590" s="1" t="s">
        <v>75</v>
      </c>
      <c r="I10590" s="1" t="n">
        <v>1698036</v>
      </c>
      <c r="J10590" s="1" t="n">
        <v>24196</v>
      </c>
      <c r="K10590" s="1" t="n">
        <v>7891025109884</v>
      </c>
      <c r="L10590" s="1" t="s">
        <v>4070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7" t="n">
        <v>46228</v>
      </c>
      <c r="C10591" s="1" t="n">
        <v>11</v>
      </c>
      <c r="D10591" s="1" t="s">
        <v>3845</v>
      </c>
      <c r="E10591" s="1" t="n">
        <v>1608</v>
      </c>
      <c r="F10591" s="1" t="s">
        <v>75</v>
      </c>
      <c r="I10591" s="1" t="n">
        <v>1698036</v>
      </c>
      <c r="J10591" s="1" t="n">
        <v>28462</v>
      </c>
      <c r="K10591" s="1" t="n">
        <v>7891025121626</v>
      </c>
      <c r="L10591" s="1" t="s">
        <v>4073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7" t="n">
        <v>46228</v>
      </c>
      <c r="C10592" s="1" t="n">
        <v>11</v>
      </c>
      <c r="D10592" s="1" t="s">
        <v>3845</v>
      </c>
      <c r="E10592" s="1" t="n">
        <v>1608</v>
      </c>
      <c r="F10592" s="1" t="s">
        <v>75</v>
      </c>
      <c r="I10592" s="1" t="n">
        <v>1698036</v>
      </c>
      <c r="J10592" s="1" t="n">
        <v>28705</v>
      </c>
      <c r="K10592" s="1" t="n">
        <v>7891025121633</v>
      </c>
      <c r="L10592" s="1" t="s">
        <v>4074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7" t="n">
        <v>46228</v>
      </c>
      <c r="C10593" s="1" t="n">
        <v>11</v>
      </c>
      <c r="D10593" s="1" t="s">
        <v>3845</v>
      </c>
      <c r="E10593" s="1" t="n">
        <v>1608</v>
      </c>
      <c r="F10593" s="1" t="s">
        <v>75</v>
      </c>
      <c r="I10593" s="1" t="n">
        <v>1698036</v>
      </c>
      <c r="J10593" s="1" t="n">
        <v>29787</v>
      </c>
      <c r="K10593" s="1" t="n">
        <v>7891025115595</v>
      </c>
      <c r="L10593" s="1" t="s">
        <v>4078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7" t="n">
        <v>46228</v>
      </c>
      <c r="C10594" s="1" t="n">
        <v>11</v>
      </c>
      <c r="D10594" s="1" t="s">
        <v>3845</v>
      </c>
      <c r="E10594" s="1" t="n">
        <v>1608</v>
      </c>
      <c r="F10594" s="1" t="s">
        <v>75</v>
      </c>
      <c r="I10594" s="1" t="n">
        <v>1698036</v>
      </c>
      <c r="J10594" s="1" t="n">
        <v>31496</v>
      </c>
      <c r="K10594" s="1" t="n">
        <v>7891025117797</v>
      </c>
      <c r="L10594" s="1" t="s">
        <v>5354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7" t="n">
        <v>46228</v>
      </c>
      <c r="C10595" s="1" t="n">
        <v>11</v>
      </c>
      <c r="D10595" s="1" t="s">
        <v>3845</v>
      </c>
      <c r="E10595" s="1" t="n">
        <v>1608</v>
      </c>
      <c r="F10595" s="1" t="s">
        <v>75</v>
      </c>
      <c r="I10595" s="1" t="n">
        <v>1698036</v>
      </c>
      <c r="J10595" s="1" t="n">
        <v>31497</v>
      </c>
      <c r="K10595" s="1" t="n">
        <v>7891025117773</v>
      </c>
      <c r="L10595" s="1" t="s">
        <v>4080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7" t="n">
        <v>46228</v>
      </c>
      <c r="C10596" s="1" t="n">
        <v>11</v>
      </c>
      <c r="D10596" s="1" t="s">
        <v>3845</v>
      </c>
      <c r="E10596" s="1" t="n">
        <v>1608</v>
      </c>
      <c r="F10596" s="1" t="s">
        <v>75</v>
      </c>
      <c r="I10596" s="1" t="n">
        <v>1698036</v>
      </c>
      <c r="J10596" s="1" t="n">
        <v>31551</v>
      </c>
      <c r="K10596" s="1" t="n">
        <v>7891025117742</v>
      </c>
      <c r="L10596" s="1" t="s">
        <v>4081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7" t="n">
        <v>46228</v>
      </c>
      <c r="C10597" s="1" t="n">
        <v>11</v>
      </c>
      <c r="D10597" s="1" t="s">
        <v>3845</v>
      </c>
      <c r="E10597" s="1" t="n">
        <v>1608</v>
      </c>
      <c r="F10597" s="1" t="s">
        <v>75</v>
      </c>
      <c r="I10597" s="1" t="n">
        <v>1698036</v>
      </c>
      <c r="J10597" s="1" t="n">
        <v>32614</v>
      </c>
      <c r="K10597" s="1" t="n">
        <v>7891025119456</v>
      </c>
      <c r="L10597" s="1" t="s">
        <v>4083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7" t="n">
        <v>46228</v>
      </c>
      <c r="C10598" s="1" t="n">
        <v>11</v>
      </c>
      <c r="D10598" s="1" t="s">
        <v>3845</v>
      </c>
      <c r="E10598" s="1" t="n">
        <v>1608</v>
      </c>
      <c r="F10598" s="1" t="s">
        <v>75</v>
      </c>
      <c r="I10598" s="1" t="n">
        <v>1698036</v>
      </c>
      <c r="J10598" s="1" t="n">
        <v>35359</v>
      </c>
      <c r="K10598" s="1" t="n">
        <v>7891025119869</v>
      </c>
      <c r="L10598" s="1" t="s">
        <v>4084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7" t="n">
        <v>46228</v>
      </c>
      <c r="C10599" s="1" t="n">
        <v>11</v>
      </c>
      <c r="D10599" s="1" t="s">
        <v>3845</v>
      </c>
      <c r="E10599" s="1" t="n">
        <v>1608</v>
      </c>
      <c r="F10599" s="1" t="s">
        <v>75</v>
      </c>
      <c r="I10599" s="1" t="n">
        <v>1698036</v>
      </c>
      <c r="J10599" s="1" t="n">
        <v>35841</v>
      </c>
      <c r="K10599" s="1" t="n">
        <v>7891025120223</v>
      </c>
      <c r="L10599" s="1" t="s">
        <v>4086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7" t="n">
        <v>46228</v>
      </c>
      <c r="C10600" s="1" t="n">
        <v>11</v>
      </c>
      <c r="D10600" s="1" t="s">
        <v>3845</v>
      </c>
      <c r="E10600" s="1" t="n">
        <v>1608</v>
      </c>
      <c r="F10600" s="1" t="s">
        <v>75</v>
      </c>
      <c r="I10600" s="1" t="n">
        <v>1698036</v>
      </c>
      <c r="J10600" s="1" t="n">
        <v>35842</v>
      </c>
      <c r="K10600" s="1" t="n">
        <v>7891025120230</v>
      </c>
      <c r="L10600" s="1" t="s">
        <v>4087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7" t="n">
        <v>46228</v>
      </c>
      <c r="C10601" s="1" t="n">
        <v>11</v>
      </c>
      <c r="D10601" s="1" t="s">
        <v>3845</v>
      </c>
      <c r="E10601" s="1" t="n">
        <v>1608</v>
      </c>
      <c r="F10601" s="1" t="s">
        <v>75</v>
      </c>
      <c r="I10601" s="1" t="n">
        <v>1698036</v>
      </c>
      <c r="J10601" s="1" t="n">
        <v>37024</v>
      </c>
      <c r="K10601" s="1" t="n">
        <v>7891025121251</v>
      </c>
      <c r="L10601" s="1" t="s">
        <v>5355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7" t="n">
        <v>46228</v>
      </c>
      <c r="C10602" s="1" t="n">
        <v>11</v>
      </c>
      <c r="D10602" s="1" t="s">
        <v>3845</v>
      </c>
      <c r="E10602" s="1" t="n">
        <v>1608</v>
      </c>
      <c r="F10602" s="1" t="s">
        <v>75</v>
      </c>
      <c r="I10602" s="1" t="n">
        <v>1698036</v>
      </c>
      <c r="J10602" s="1" t="n">
        <v>37558</v>
      </c>
      <c r="K10602" s="1" t="n">
        <v>7891025101376</v>
      </c>
      <c r="L10602" s="1" t="s">
        <v>4088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7" t="n">
        <v>46228</v>
      </c>
      <c r="C10603" s="1" t="n">
        <v>11</v>
      </c>
      <c r="D10603" s="1" t="s">
        <v>3845</v>
      </c>
      <c r="E10603" s="1" t="n">
        <v>1608</v>
      </c>
      <c r="F10603" s="1" t="s">
        <v>75</v>
      </c>
      <c r="I10603" s="1" t="n">
        <v>1698036</v>
      </c>
      <c r="J10603" s="1" t="n">
        <v>50664</v>
      </c>
      <c r="K10603" s="1" t="n">
        <v>7891025123064</v>
      </c>
      <c r="L10603" s="1" t="s">
        <v>4091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7" t="n">
        <v>46228</v>
      </c>
      <c r="C10604" s="1" t="n">
        <v>11</v>
      </c>
      <c r="D10604" s="1" t="s">
        <v>3845</v>
      </c>
      <c r="E10604" s="1" t="n">
        <v>1608</v>
      </c>
      <c r="F10604" s="1" t="s">
        <v>75</v>
      </c>
      <c r="I10604" s="1" t="n">
        <v>1698036</v>
      </c>
      <c r="J10604" s="1" t="n">
        <v>50877</v>
      </c>
      <c r="K10604" s="1" t="n">
        <v>7891025123040</v>
      </c>
      <c r="L10604" s="1" t="s">
        <v>4092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7" t="n">
        <v>46228</v>
      </c>
      <c r="C10605" s="1" t="n">
        <v>11</v>
      </c>
      <c r="D10605" s="1" t="s">
        <v>3845</v>
      </c>
      <c r="E10605" s="1" t="n">
        <v>1608</v>
      </c>
      <c r="F10605" s="1" t="s">
        <v>75</v>
      </c>
      <c r="I10605" s="1" t="n">
        <v>1698036</v>
      </c>
      <c r="J10605" s="1" t="n">
        <v>55693</v>
      </c>
      <c r="K10605" s="1" t="n">
        <v>7891025124177</v>
      </c>
      <c r="L10605" s="1" t="s">
        <v>4094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7" t="n">
        <v>46228</v>
      </c>
      <c r="C10606" s="1" t="n">
        <v>11</v>
      </c>
      <c r="D10606" s="1" t="s">
        <v>3845</v>
      </c>
      <c r="E10606" s="1" t="n">
        <v>1608</v>
      </c>
      <c r="F10606" s="1" t="s">
        <v>75</v>
      </c>
      <c r="I10606" s="1" t="n">
        <v>1698036</v>
      </c>
      <c r="J10606" s="1" t="n">
        <v>69614</v>
      </c>
      <c r="K10606" s="1" t="n">
        <v>7891025123477</v>
      </c>
      <c r="L10606" s="1" t="s">
        <v>4101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7" t="n">
        <v>46228</v>
      </c>
      <c r="C10607" s="1" t="n">
        <v>11</v>
      </c>
      <c r="D10607" s="1" t="s">
        <v>3845</v>
      </c>
      <c r="E10607" s="1" t="n">
        <v>1608</v>
      </c>
      <c r="F10607" s="1" t="s">
        <v>75</v>
      </c>
      <c r="I10607" s="1" t="n">
        <v>1698036</v>
      </c>
      <c r="J10607" s="1" t="n">
        <v>75224</v>
      </c>
      <c r="K10607" s="1" t="n">
        <v>7891025124030</v>
      </c>
      <c r="L10607" s="1" t="s">
        <v>5898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7" t="n">
        <v>46228</v>
      </c>
      <c r="C10608" s="1" t="n">
        <v>11</v>
      </c>
      <c r="D10608" s="1" t="s">
        <v>3845</v>
      </c>
      <c r="E10608" s="1" t="n">
        <v>1608</v>
      </c>
      <c r="F10608" s="1" t="s">
        <v>75</v>
      </c>
      <c r="I10608" s="1" t="n">
        <v>1698036</v>
      </c>
      <c r="J10608" s="1" t="n">
        <v>79069</v>
      </c>
      <c r="K10608" s="1" t="n">
        <v>7899916919901</v>
      </c>
      <c r="L10608" s="1" t="s">
        <v>4387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7" t="n">
        <v>46228</v>
      </c>
      <c r="C10609" s="1" t="n">
        <v>11</v>
      </c>
      <c r="D10609" s="1" t="s">
        <v>3845</v>
      </c>
      <c r="E10609" s="1" t="n">
        <v>1608</v>
      </c>
      <c r="F10609" s="1" t="s">
        <v>75</v>
      </c>
      <c r="I10609" s="1" t="n">
        <v>1698036</v>
      </c>
      <c r="J10609" s="1" t="n">
        <v>80307</v>
      </c>
      <c r="K10609" s="1" t="n">
        <v>7891025125372</v>
      </c>
      <c r="L10609" s="1" t="s">
        <v>5357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7" t="n">
        <v>46228</v>
      </c>
      <c r="C10610" s="1" t="n">
        <v>11</v>
      </c>
      <c r="D10610" s="1" t="s">
        <v>3845</v>
      </c>
      <c r="E10610" s="1" t="n">
        <v>1608</v>
      </c>
      <c r="F10610" s="1" t="s">
        <v>75</v>
      </c>
      <c r="I10610" s="1" t="n">
        <v>1698036</v>
      </c>
      <c r="J10610" s="1" t="n">
        <v>80681</v>
      </c>
      <c r="K10610" s="1" t="n">
        <v>7891025125495</v>
      </c>
      <c r="L10610" s="1" t="s">
        <v>5359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7" t="n">
        <v>46228</v>
      </c>
      <c r="C10611" s="1" t="n">
        <v>11</v>
      </c>
      <c r="D10611" s="1" t="s">
        <v>3845</v>
      </c>
      <c r="E10611" s="1" t="n">
        <v>1608</v>
      </c>
      <c r="F10611" s="1" t="s">
        <v>75</v>
      </c>
      <c r="I10611" s="1" t="n">
        <v>1698036</v>
      </c>
      <c r="J10611" s="1" t="n">
        <v>81338</v>
      </c>
      <c r="K10611" s="1" t="n">
        <v>7891025125365</v>
      </c>
      <c r="L10611" s="1" t="s">
        <v>5360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7" t="n">
        <v>46228</v>
      </c>
      <c r="C10612" s="1" t="n">
        <v>11</v>
      </c>
      <c r="D10612" s="1" t="s">
        <v>3845</v>
      </c>
      <c r="E10612" s="1" t="n">
        <v>1608</v>
      </c>
      <c r="F10612" s="1" t="s">
        <v>75</v>
      </c>
      <c r="I10612" s="1" t="n">
        <v>1698036</v>
      </c>
      <c r="J10612" s="1" t="n">
        <v>81771</v>
      </c>
      <c r="K10612" s="1" t="n">
        <v>7898932702047</v>
      </c>
      <c r="L10612" s="1" t="s">
        <v>6924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7" t="n">
        <v>46228</v>
      </c>
      <c r="C10613" s="1" t="n">
        <v>39</v>
      </c>
      <c r="D10613" s="1" t="s">
        <v>3875</v>
      </c>
      <c r="E10613" s="1" t="n">
        <v>1402</v>
      </c>
      <c r="F10613" s="1" t="s">
        <v>716</v>
      </c>
      <c r="I10613" s="1" t="n">
        <v>3858</v>
      </c>
      <c r="J10613" s="1" t="n">
        <v>65707</v>
      </c>
      <c r="K10613" s="1" t="n">
        <v>7899874380126</v>
      </c>
      <c r="L10613" s="1" t="s">
        <v>7427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7" t="n">
        <v>46228</v>
      </c>
      <c r="C10614" s="1" t="n">
        <v>39</v>
      </c>
      <c r="D10614" s="1" t="s">
        <v>3875</v>
      </c>
      <c r="E10614" s="1" t="n">
        <v>1402</v>
      </c>
      <c r="F10614" s="1" t="s">
        <v>716</v>
      </c>
      <c r="I10614" s="1" t="n">
        <v>3858</v>
      </c>
      <c r="J10614" s="1" t="n">
        <v>74877</v>
      </c>
      <c r="K10614" s="1" t="n">
        <v>70341986783</v>
      </c>
      <c r="L10614" s="1" t="s">
        <v>7428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7" t="n">
        <v>46228</v>
      </c>
      <c r="C10615" s="1" t="n">
        <v>39</v>
      </c>
      <c r="D10615" s="1" t="s">
        <v>3875</v>
      </c>
      <c r="E10615" s="1" t="n">
        <v>1402</v>
      </c>
      <c r="F10615" s="1" t="s">
        <v>716</v>
      </c>
      <c r="I10615" s="1" t="n">
        <v>3858</v>
      </c>
      <c r="J10615" s="1" t="n">
        <v>81862</v>
      </c>
      <c r="K10615" s="1" t="n">
        <v>70341986806</v>
      </c>
      <c r="L10615" s="1" t="s">
        <v>7429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7" t="n">
        <v>46228</v>
      </c>
      <c r="C10616" s="1" t="n">
        <v>39</v>
      </c>
      <c r="D10616" s="1" t="s">
        <v>3875</v>
      </c>
      <c r="E10616" s="1" t="n">
        <v>1357</v>
      </c>
      <c r="F10616" s="1" t="s">
        <v>694</v>
      </c>
      <c r="I10616" s="1" t="n">
        <v>281541</v>
      </c>
      <c r="J10616" s="1" t="n">
        <v>70394</v>
      </c>
      <c r="K10616" s="1" t="n">
        <v>7891152500868</v>
      </c>
      <c r="L10616" s="1" t="s">
        <v>4572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7" t="n">
        <v>46228</v>
      </c>
      <c r="C10617" s="1" t="n">
        <v>45</v>
      </c>
      <c r="D10617" s="1" t="s">
        <v>7430</v>
      </c>
      <c r="E10617" s="1" t="n">
        <v>1402</v>
      </c>
      <c r="F10617" s="1" t="s">
        <v>716</v>
      </c>
      <c r="I10617" s="1" t="n">
        <v>3735</v>
      </c>
      <c r="J10617" s="1" t="n">
        <v>70313</v>
      </c>
      <c r="K10617" s="1" t="n">
        <v>7898934651008</v>
      </c>
      <c r="L10617" s="1" t="s">
        <v>3827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7" t="n">
        <v>46228</v>
      </c>
      <c r="C10618" s="1" t="n">
        <v>45</v>
      </c>
      <c r="D10618" s="1" t="s">
        <v>7430</v>
      </c>
      <c r="E10618" s="1" t="n">
        <v>1402</v>
      </c>
      <c r="F10618" s="1" t="s">
        <v>716</v>
      </c>
      <c r="I10618" s="1" t="n">
        <v>3735</v>
      </c>
      <c r="J10618" s="1" t="n">
        <v>75355</v>
      </c>
      <c r="K10618" s="1" t="n">
        <v>7898934651992</v>
      </c>
      <c r="L10618" s="1" t="s">
        <v>7431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7" t="n">
        <v>46228</v>
      </c>
      <c r="C10619" s="1" t="n">
        <v>45</v>
      </c>
      <c r="D10619" s="1" t="s">
        <v>7430</v>
      </c>
      <c r="E10619" s="1" t="n">
        <v>1402</v>
      </c>
      <c r="F10619" s="1" t="s">
        <v>716</v>
      </c>
      <c r="I10619" s="1" t="n">
        <v>3735</v>
      </c>
      <c r="J10619" s="1" t="n">
        <v>75359</v>
      </c>
      <c r="K10619" s="1" t="n">
        <v>7898666611028</v>
      </c>
      <c r="L10619" s="1" t="s">
        <v>3829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7" t="n">
        <v>46228</v>
      </c>
      <c r="C10620" s="1" t="n">
        <v>45</v>
      </c>
      <c r="D10620" s="1" t="s">
        <v>7430</v>
      </c>
      <c r="E10620" s="1" t="n">
        <v>1402</v>
      </c>
      <c r="F10620" s="1" t="s">
        <v>716</v>
      </c>
      <c r="I10620" s="1" t="n">
        <v>3735</v>
      </c>
      <c r="J10620" s="1" t="n">
        <v>77199</v>
      </c>
      <c r="K10620" s="1" t="n">
        <v>2270456</v>
      </c>
      <c r="L10620" s="1" t="s">
        <v>3830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7" t="n">
        <v>46228</v>
      </c>
      <c r="C10621" s="1" t="n">
        <v>45</v>
      </c>
      <c r="D10621" s="1" t="s">
        <v>7430</v>
      </c>
      <c r="E10621" s="1" t="n">
        <v>1402</v>
      </c>
      <c r="F10621" s="1" t="s">
        <v>716</v>
      </c>
      <c r="I10621" s="1" t="n">
        <v>3735</v>
      </c>
      <c r="J10621" s="1" t="n">
        <v>79089</v>
      </c>
      <c r="K10621" s="1" t="n">
        <v>618231463824</v>
      </c>
      <c r="L10621" s="1" t="s">
        <v>3831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7" t="n">
        <v>46228</v>
      </c>
      <c r="C10622" s="1" t="n">
        <v>45</v>
      </c>
      <c r="D10622" s="1" t="s">
        <v>7430</v>
      </c>
      <c r="E10622" s="1" t="n">
        <v>1402</v>
      </c>
      <c r="F10622" s="1" t="s">
        <v>716</v>
      </c>
      <c r="I10622" s="1" t="n">
        <v>3735</v>
      </c>
      <c r="J10622" s="1" t="n">
        <v>79238</v>
      </c>
      <c r="K10622" s="1" t="n">
        <v>7898934651022</v>
      </c>
      <c r="L10622" s="1" t="s">
        <v>3832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7" t="n">
        <v>46228</v>
      </c>
      <c r="C10623" s="1" t="n">
        <v>45</v>
      </c>
      <c r="D10623" s="1" t="s">
        <v>7430</v>
      </c>
      <c r="E10623" s="1" t="n">
        <v>1402</v>
      </c>
      <c r="F10623" s="1" t="s">
        <v>716</v>
      </c>
      <c r="I10623" s="1" t="n">
        <v>3735</v>
      </c>
      <c r="J10623" s="1" t="n">
        <v>81103</v>
      </c>
      <c r="K10623" s="1" t="n">
        <v>7898934651039</v>
      </c>
      <c r="L10623" s="1" t="s">
        <v>3833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7" t="n">
        <v>46228</v>
      </c>
      <c r="C10624" s="1" t="n">
        <v>45</v>
      </c>
      <c r="D10624" s="1" t="s">
        <v>7430</v>
      </c>
      <c r="E10624" s="1" t="n">
        <v>1402</v>
      </c>
      <c r="F10624" s="1" t="s">
        <v>716</v>
      </c>
      <c r="I10624" s="1" t="n">
        <v>3899</v>
      </c>
      <c r="J10624" s="1" t="n">
        <v>70313</v>
      </c>
      <c r="K10624" s="1" t="n">
        <v>7898934651008</v>
      </c>
      <c r="L10624" s="1" t="s">
        <v>3827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7" t="n">
        <v>46228</v>
      </c>
      <c r="C10625" s="1" t="n">
        <v>45</v>
      </c>
      <c r="D10625" s="1" t="s">
        <v>7430</v>
      </c>
      <c r="E10625" s="1" t="n">
        <v>1402</v>
      </c>
      <c r="F10625" s="1" t="s">
        <v>716</v>
      </c>
      <c r="I10625" s="1" t="n">
        <v>3899</v>
      </c>
      <c r="J10625" s="1" t="n">
        <v>75359</v>
      </c>
      <c r="K10625" s="1" t="n">
        <v>7898666611028</v>
      </c>
      <c r="L10625" s="1" t="s">
        <v>3829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7" t="n">
        <v>46228</v>
      </c>
      <c r="C10626" s="1" t="n">
        <v>45</v>
      </c>
      <c r="D10626" s="1" t="s">
        <v>7430</v>
      </c>
      <c r="E10626" s="1" t="n">
        <v>1402</v>
      </c>
      <c r="F10626" s="1" t="s">
        <v>716</v>
      </c>
      <c r="I10626" s="1" t="n">
        <v>3899</v>
      </c>
      <c r="J10626" s="1" t="n">
        <v>81104</v>
      </c>
      <c r="K10626" s="1" t="n">
        <v>811057</v>
      </c>
      <c r="L10626" s="1" t="s">
        <v>3834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7" t="n">
        <v>46228</v>
      </c>
      <c r="C10627" s="1" t="n">
        <v>45</v>
      </c>
      <c r="D10627" s="1" t="s">
        <v>7430</v>
      </c>
      <c r="E10627" s="1" t="n">
        <v>1668</v>
      </c>
      <c r="F10627" s="1" t="s">
        <v>81</v>
      </c>
      <c r="I10627" s="1" t="n">
        <v>739551</v>
      </c>
      <c r="J10627" s="1" t="n">
        <v>41481</v>
      </c>
      <c r="K10627" s="1" t="n">
        <v>7898963539469</v>
      </c>
      <c r="L10627" s="1" t="s">
        <v>5541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7" t="n">
        <v>46228</v>
      </c>
      <c r="C10628" s="1" t="n">
        <v>45</v>
      </c>
      <c r="D10628" s="1" t="s">
        <v>7430</v>
      </c>
      <c r="E10628" s="1" t="n">
        <v>1668</v>
      </c>
      <c r="F10628" s="1" t="s">
        <v>81</v>
      </c>
      <c r="I10628" s="1" t="n">
        <v>739551</v>
      </c>
      <c r="J10628" s="1" t="n">
        <v>43686</v>
      </c>
      <c r="K10628" s="1" t="n">
        <v>7896030899249</v>
      </c>
      <c r="L10628" s="1" t="s">
        <v>4758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7" t="n">
        <v>46228</v>
      </c>
      <c r="C10629" s="1" t="n">
        <v>45</v>
      </c>
      <c r="D10629" s="1" t="s">
        <v>7430</v>
      </c>
      <c r="E10629" s="1" t="n">
        <v>1668</v>
      </c>
      <c r="F10629" s="1" t="s">
        <v>81</v>
      </c>
      <c r="I10629" s="1" t="n">
        <v>739551</v>
      </c>
      <c r="J10629" s="1" t="n">
        <v>45825</v>
      </c>
      <c r="K10629" s="1" t="n">
        <v>7898948000038</v>
      </c>
      <c r="L10629" s="1" t="s">
        <v>7432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7" t="n">
        <v>46228</v>
      </c>
      <c r="C10630" s="1" t="n">
        <v>45</v>
      </c>
      <c r="D10630" s="1" t="s">
        <v>7430</v>
      </c>
      <c r="E10630" s="1" t="n">
        <v>1668</v>
      </c>
      <c r="F10630" s="1" t="s">
        <v>81</v>
      </c>
      <c r="I10630" s="1" t="n">
        <v>740924</v>
      </c>
      <c r="J10630" s="1" t="n">
        <v>70148</v>
      </c>
      <c r="K10630" s="1" t="n">
        <v>7898934651572</v>
      </c>
      <c r="L10630" s="1" t="s">
        <v>4755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7" t="n">
        <v>46228</v>
      </c>
      <c r="C10631" s="1" t="n">
        <v>45</v>
      </c>
      <c r="D10631" s="1" t="s">
        <v>7430</v>
      </c>
      <c r="E10631" s="1" t="n">
        <v>1668</v>
      </c>
      <c r="F10631" s="1" t="s">
        <v>81</v>
      </c>
      <c r="I10631" s="1" t="n">
        <v>740924</v>
      </c>
      <c r="J10631" s="1" t="n">
        <v>38341</v>
      </c>
      <c r="K10631" s="1" t="n">
        <v>7908099900900</v>
      </c>
      <c r="L10631" s="1" t="s">
        <v>7433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7" t="n">
        <v>46228</v>
      </c>
      <c r="C10632" s="1" t="n">
        <v>45</v>
      </c>
      <c r="D10632" s="1" t="s">
        <v>7430</v>
      </c>
      <c r="E10632" s="1" t="n">
        <v>1668</v>
      </c>
      <c r="F10632" s="1" t="s">
        <v>81</v>
      </c>
      <c r="I10632" s="1" t="n">
        <v>740924</v>
      </c>
      <c r="J10632" s="1" t="n">
        <v>75349</v>
      </c>
      <c r="K10632" s="1" t="n">
        <v>7898934651596</v>
      </c>
      <c r="L10632" s="1" t="s">
        <v>4763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7" t="n">
        <v>46228</v>
      </c>
      <c r="C10633" s="1" t="n">
        <v>45</v>
      </c>
      <c r="D10633" s="1" t="s">
        <v>7430</v>
      </c>
      <c r="E10633" s="1" t="n">
        <v>1668</v>
      </c>
      <c r="F10633" s="1" t="s">
        <v>81</v>
      </c>
      <c r="I10633" s="1" t="n">
        <v>740924</v>
      </c>
      <c r="J10633" s="1" t="n">
        <v>76137</v>
      </c>
      <c r="K10633" s="1" t="n">
        <v>7898934651589</v>
      </c>
      <c r="L10633" s="1" t="s">
        <v>7434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7" t="n">
        <v>46228</v>
      </c>
      <c r="C10634" s="1" t="n">
        <v>45</v>
      </c>
      <c r="D10634" s="1" t="s">
        <v>7430</v>
      </c>
      <c r="E10634" s="1" t="n">
        <v>1668</v>
      </c>
      <c r="F10634" s="1" t="s">
        <v>81</v>
      </c>
      <c r="I10634" s="1" t="n">
        <v>740924</v>
      </c>
      <c r="J10634" s="1" t="n">
        <v>81863</v>
      </c>
      <c r="K10634" s="1" t="n">
        <v>7896030896811</v>
      </c>
      <c r="L10634" s="1" t="s">
        <v>7435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7" t="n">
        <v>46228</v>
      </c>
      <c r="C10635" s="1" t="n">
        <v>45</v>
      </c>
      <c r="D10635" s="1" t="s">
        <v>7430</v>
      </c>
      <c r="E10635" s="1" t="n">
        <v>1668</v>
      </c>
      <c r="F10635" s="1" t="s">
        <v>81</v>
      </c>
      <c r="I10635" s="1" t="n">
        <v>740926</v>
      </c>
      <c r="J10635" s="1" t="n">
        <v>43686</v>
      </c>
      <c r="K10635" s="1" t="n">
        <v>7896030899249</v>
      </c>
      <c r="L10635" s="1" t="s">
        <v>4758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7" t="n">
        <v>46228</v>
      </c>
      <c r="C10636" s="1" t="n">
        <v>45</v>
      </c>
      <c r="D10636" s="1" t="s">
        <v>7430</v>
      </c>
      <c r="E10636" s="1" t="n">
        <v>1668</v>
      </c>
      <c r="F10636" s="1" t="s">
        <v>81</v>
      </c>
      <c r="I10636" s="1" t="n">
        <v>740926</v>
      </c>
      <c r="J10636" s="1" t="n">
        <v>45825</v>
      </c>
      <c r="K10636" s="1" t="n">
        <v>7898948000038</v>
      </c>
      <c r="L10636" s="1" t="s">
        <v>7432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7" t="n">
        <v>46228</v>
      </c>
      <c r="C10637" s="1" t="n">
        <v>171</v>
      </c>
      <c r="D10637" s="1" t="s">
        <v>3878</v>
      </c>
      <c r="E10637" s="1" t="n">
        <v>1671</v>
      </c>
      <c r="F10637" s="1" t="s">
        <v>385</v>
      </c>
      <c r="I10637" s="1" t="n">
        <v>581287</v>
      </c>
      <c r="J10637" s="1" t="n">
        <v>78068</v>
      </c>
      <c r="K10637" s="1" t="n">
        <v>7908228807445</v>
      </c>
      <c r="L10637" s="1" t="s">
        <v>7436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7" t="n">
        <v>46228</v>
      </c>
      <c r="C10638" s="1" t="n">
        <v>171</v>
      </c>
      <c r="D10638" s="1" t="s">
        <v>3878</v>
      </c>
      <c r="E10638" s="1" t="n">
        <v>1616</v>
      </c>
      <c r="F10638" s="1" t="s">
        <v>590</v>
      </c>
      <c r="I10638" s="1" t="n">
        <v>651361</v>
      </c>
      <c r="J10638" s="1" t="n">
        <v>26648</v>
      </c>
      <c r="K10638" s="1" t="n">
        <v>7896058257670</v>
      </c>
      <c r="L10638" s="1" t="s">
        <v>7260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7" t="n">
        <v>46228</v>
      </c>
      <c r="C10639" s="1" t="n">
        <v>171</v>
      </c>
      <c r="D10639" s="1" t="s">
        <v>3878</v>
      </c>
      <c r="E10639" s="1" t="n">
        <v>1616</v>
      </c>
      <c r="F10639" s="1" t="s">
        <v>590</v>
      </c>
      <c r="I10639" s="1" t="n">
        <v>651361</v>
      </c>
      <c r="J10639" s="1" t="n">
        <v>26649</v>
      </c>
      <c r="K10639" s="1" t="n">
        <v>7896058257656</v>
      </c>
      <c r="L10639" s="1" t="s">
        <v>7261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7" t="n">
        <v>46228</v>
      </c>
      <c r="C10640" s="1" t="n">
        <v>171</v>
      </c>
      <c r="D10640" s="1" t="s">
        <v>3878</v>
      </c>
      <c r="E10640" s="1" t="n">
        <v>1616</v>
      </c>
      <c r="F10640" s="1" t="s">
        <v>590</v>
      </c>
      <c r="I10640" s="1" t="n">
        <v>651361</v>
      </c>
      <c r="J10640" s="1" t="n">
        <v>27322</v>
      </c>
      <c r="K10640" s="1" t="n">
        <v>7896058257663</v>
      </c>
      <c r="L10640" s="1" t="s">
        <v>7262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7" t="n">
        <v>46228</v>
      </c>
      <c r="C10641" s="1" t="n">
        <v>171</v>
      </c>
      <c r="D10641" s="1" t="s">
        <v>3878</v>
      </c>
      <c r="E10641" s="1" t="n">
        <v>1740</v>
      </c>
      <c r="F10641" s="1" t="s">
        <v>296</v>
      </c>
      <c r="I10641" s="1" t="n">
        <v>1250799</v>
      </c>
      <c r="J10641" s="1" t="n">
        <v>27878</v>
      </c>
      <c r="K10641" s="1" t="n">
        <v>7891000261026</v>
      </c>
      <c r="L10641" s="1" t="s">
        <v>4266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7" t="n">
        <v>46228</v>
      </c>
      <c r="C10642" s="1" t="n">
        <v>171</v>
      </c>
      <c r="D10642" s="1" t="s">
        <v>3878</v>
      </c>
      <c r="E10642" s="1" t="n">
        <v>1740</v>
      </c>
      <c r="F10642" s="1" t="s">
        <v>296</v>
      </c>
      <c r="I10642" s="1" t="n">
        <v>1250799</v>
      </c>
      <c r="J10642" s="1" t="n">
        <v>47788</v>
      </c>
      <c r="K10642" s="1" t="n">
        <v>7891000363256</v>
      </c>
      <c r="L10642" s="1" t="s">
        <v>4800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7" t="n">
        <v>46228</v>
      </c>
      <c r="C10643" s="1" t="n">
        <v>171</v>
      </c>
      <c r="D10643" s="1" t="s">
        <v>3878</v>
      </c>
      <c r="E10643" s="1" t="n">
        <v>1740</v>
      </c>
      <c r="F10643" s="1" t="s">
        <v>296</v>
      </c>
      <c r="I10643" s="1" t="n">
        <v>1250799</v>
      </c>
      <c r="J10643" s="1" t="n">
        <v>47789</v>
      </c>
      <c r="K10643" s="1" t="n">
        <v>7891000362037</v>
      </c>
      <c r="L10643" s="1" t="s">
        <v>5607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7" t="n">
        <v>46230</v>
      </c>
      <c r="C10644" s="1" t="n">
        <v>1</v>
      </c>
      <c r="D10644" s="1" t="s">
        <v>3781</v>
      </c>
      <c r="E10644" s="1" t="n">
        <v>10096</v>
      </c>
      <c r="F10644" s="1" t="s">
        <v>1716</v>
      </c>
      <c r="I10644" s="1" t="n">
        <v>85</v>
      </c>
      <c r="J10644" s="1" t="n">
        <v>61580</v>
      </c>
      <c r="K10644" s="1" t="n">
        <v>2258157</v>
      </c>
      <c r="L10644" s="1" t="s">
        <v>3816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7" t="n">
        <v>46230</v>
      </c>
      <c r="C10645" s="1" t="n">
        <v>1</v>
      </c>
      <c r="D10645" s="1" t="s">
        <v>3781</v>
      </c>
      <c r="E10645" s="1" t="n">
        <v>10096</v>
      </c>
      <c r="F10645" s="1" t="s">
        <v>1716</v>
      </c>
      <c r="I10645" s="1" t="n">
        <v>85</v>
      </c>
      <c r="J10645" s="1" t="n">
        <v>61597</v>
      </c>
      <c r="K10645" s="1" t="n">
        <v>2258188</v>
      </c>
      <c r="L10645" s="1" t="s">
        <v>3817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7" t="n">
        <v>46230</v>
      </c>
      <c r="C10646" s="1" t="n">
        <v>1</v>
      </c>
      <c r="D10646" s="1" t="s">
        <v>3781</v>
      </c>
      <c r="E10646" s="1" t="n">
        <v>978</v>
      </c>
      <c r="F10646" s="1" t="s">
        <v>118</v>
      </c>
      <c r="I10646" s="1" t="n">
        <v>395</v>
      </c>
      <c r="J10646" s="1" t="n">
        <v>61368</v>
      </c>
      <c r="K10646" s="1" t="n">
        <v>2257907</v>
      </c>
      <c r="L10646" s="1" t="s">
        <v>3782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7" t="n">
        <v>46230</v>
      </c>
      <c r="C10647" s="1" t="n">
        <v>1</v>
      </c>
      <c r="D10647" s="1" t="s">
        <v>3781</v>
      </c>
      <c r="E10647" s="1" t="n">
        <v>978</v>
      </c>
      <c r="F10647" s="1" t="s">
        <v>118</v>
      </c>
      <c r="I10647" s="1" t="n">
        <v>395</v>
      </c>
      <c r="J10647" s="1" t="n">
        <v>61378</v>
      </c>
      <c r="K10647" s="1" t="n">
        <v>2257914</v>
      </c>
      <c r="L10647" s="1" t="s">
        <v>3783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7" t="n">
        <v>46230</v>
      </c>
      <c r="C10648" s="1" t="n">
        <v>1</v>
      </c>
      <c r="D10648" s="1" t="s">
        <v>3781</v>
      </c>
      <c r="E10648" s="1" t="n">
        <v>978</v>
      </c>
      <c r="F10648" s="1" t="s">
        <v>118</v>
      </c>
      <c r="I10648" s="1" t="n">
        <v>395</v>
      </c>
      <c r="J10648" s="1" t="n">
        <v>61379</v>
      </c>
      <c r="K10648" s="1" t="n">
        <v>2257921</v>
      </c>
      <c r="L10648" s="1" t="s">
        <v>3784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7" t="n">
        <v>46230</v>
      </c>
      <c r="C10649" s="1" t="n">
        <v>11</v>
      </c>
      <c r="D10649" s="1" t="s">
        <v>3845</v>
      </c>
      <c r="E10649" s="1" t="n">
        <v>10018</v>
      </c>
      <c r="F10649" s="1" t="s">
        <v>368</v>
      </c>
      <c r="I10649" s="1" t="n">
        <v>346</v>
      </c>
      <c r="J10649" s="1" t="n">
        <v>100933</v>
      </c>
      <c r="K10649" s="1" t="n">
        <v>7896982100059</v>
      </c>
      <c r="L10649" s="1" t="s">
        <v>3880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7" t="n">
        <v>46230</v>
      </c>
      <c r="C10650" s="1" t="n">
        <v>11</v>
      </c>
      <c r="D10650" s="1" t="s">
        <v>3845</v>
      </c>
      <c r="E10650" s="1" t="n">
        <v>1899</v>
      </c>
      <c r="F10650" s="1" t="s">
        <v>97</v>
      </c>
      <c r="I10650" s="1" t="n">
        <v>727</v>
      </c>
      <c r="J10650" s="1" t="n">
        <v>55400</v>
      </c>
      <c r="K10650" s="1" t="n">
        <v>7000832967710</v>
      </c>
      <c r="L10650" s="1" t="s">
        <v>4149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7" t="n">
        <v>46230</v>
      </c>
      <c r="C10651" s="1" t="n">
        <v>11</v>
      </c>
      <c r="D10651" s="1" t="s">
        <v>3845</v>
      </c>
      <c r="E10651" s="1" t="n">
        <v>1899</v>
      </c>
      <c r="F10651" s="1" t="s">
        <v>97</v>
      </c>
      <c r="I10651" s="1" t="n">
        <v>727</v>
      </c>
      <c r="J10651" s="1" t="n">
        <v>73000</v>
      </c>
      <c r="K10651" s="1" t="n">
        <v>2266947</v>
      </c>
      <c r="L10651" s="1" t="s">
        <v>3882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7" t="n">
        <v>46230</v>
      </c>
      <c r="C10652" s="1" t="n">
        <v>11</v>
      </c>
      <c r="D10652" s="1" t="s">
        <v>3845</v>
      </c>
      <c r="E10652" s="1" t="n">
        <v>1899</v>
      </c>
      <c r="F10652" s="1" t="s">
        <v>97</v>
      </c>
      <c r="I10652" s="1" t="n">
        <v>727</v>
      </c>
      <c r="J10652" s="1" t="n">
        <v>77459</v>
      </c>
      <c r="K10652" s="1" t="n">
        <v>774604</v>
      </c>
      <c r="L10652" s="1" t="s">
        <v>3883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7" t="n">
        <v>46230</v>
      </c>
      <c r="C10653" s="1" t="n">
        <v>11</v>
      </c>
      <c r="D10653" s="1" t="s">
        <v>3845</v>
      </c>
      <c r="E10653" s="1" t="n">
        <v>1899</v>
      </c>
      <c r="F10653" s="1" t="s">
        <v>97</v>
      </c>
      <c r="I10653" s="1" t="n">
        <v>727</v>
      </c>
      <c r="J10653" s="1" t="n">
        <v>77461</v>
      </c>
      <c r="K10653" s="1" t="n">
        <v>774628</v>
      </c>
      <c r="L10653" s="1" t="s">
        <v>4204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7" t="n">
        <v>46230</v>
      </c>
      <c r="C10654" s="1" t="n">
        <v>11</v>
      </c>
      <c r="D10654" s="1" t="s">
        <v>3845</v>
      </c>
      <c r="E10654" s="1" t="n">
        <v>1899</v>
      </c>
      <c r="F10654" s="1" t="s">
        <v>97</v>
      </c>
      <c r="I10654" s="1" t="n">
        <v>727</v>
      </c>
      <c r="J10654" s="1" t="n">
        <v>77463</v>
      </c>
      <c r="K10654" s="1" t="n">
        <v>774642</v>
      </c>
      <c r="L10654" s="1" t="s">
        <v>3884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7" t="n">
        <v>46230</v>
      </c>
      <c r="C10655" s="1" t="n">
        <v>11</v>
      </c>
      <c r="D10655" s="1" t="s">
        <v>3845</v>
      </c>
      <c r="E10655" s="1" t="n">
        <v>1899</v>
      </c>
      <c r="F10655" s="1" t="s">
        <v>97</v>
      </c>
      <c r="I10655" s="1" t="n">
        <v>727</v>
      </c>
      <c r="J10655" s="1" t="n">
        <v>77465</v>
      </c>
      <c r="K10655" s="1" t="n">
        <v>774666</v>
      </c>
      <c r="L10655" s="1" t="s">
        <v>3885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7" t="n">
        <v>46230</v>
      </c>
      <c r="C10656" s="1" t="n">
        <v>11</v>
      </c>
      <c r="D10656" s="1" t="s">
        <v>3845</v>
      </c>
      <c r="E10656" s="1" t="n">
        <v>1899</v>
      </c>
      <c r="F10656" s="1" t="s">
        <v>97</v>
      </c>
      <c r="I10656" s="1" t="n">
        <v>727</v>
      </c>
      <c r="J10656" s="1" t="n">
        <v>77903</v>
      </c>
      <c r="K10656" s="1" t="n">
        <v>779043</v>
      </c>
      <c r="L10656" s="1" t="s">
        <v>3887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7" t="n">
        <v>46230</v>
      </c>
      <c r="C10657" s="1" t="n">
        <v>11</v>
      </c>
      <c r="D10657" s="1" t="s">
        <v>3845</v>
      </c>
      <c r="E10657" s="1" t="n">
        <v>1899</v>
      </c>
      <c r="F10657" s="1" t="s">
        <v>97</v>
      </c>
      <c r="I10657" s="1" t="n">
        <v>727</v>
      </c>
      <c r="J10657" s="1" t="n">
        <v>78013</v>
      </c>
      <c r="K10657" s="1" t="n">
        <v>780148</v>
      </c>
      <c r="L10657" s="1" t="s">
        <v>3886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7" t="n">
        <v>46230</v>
      </c>
      <c r="C10658" s="1" t="n">
        <v>11</v>
      </c>
      <c r="D10658" s="1" t="s">
        <v>3845</v>
      </c>
      <c r="E10658" s="1" t="n">
        <v>1899</v>
      </c>
      <c r="F10658" s="1" t="s">
        <v>97</v>
      </c>
      <c r="I10658" s="1" t="n">
        <v>729</v>
      </c>
      <c r="J10658" s="1" t="n">
        <v>79284</v>
      </c>
      <c r="K10658" s="1" t="n">
        <v>475</v>
      </c>
      <c r="L10658" s="1" t="s">
        <v>4147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7" t="n">
        <v>46230</v>
      </c>
      <c r="C10659" s="1" t="n">
        <v>11</v>
      </c>
      <c r="D10659" s="1" t="s">
        <v>3845</v>
      </c>
      <c r="E10659" s="1" t="n">
        <v>1899</v>
      </c>
      <c r="F10659" s="1" t="s">
        <v>97</v>
      </c>
      <c r="I10659" s="1" t="n">
        <v>729</v>
      </c>
      <c r="J10659" s="1" t="n">
        <v>79285</v>
      </c>
      <c r="K10659" s="1" t="n">
        <v>482</v>
      </c>
      <c r="L10659" s="1" t="s">
        <v>4148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7" t="n">
        <v>46230</v>
      </c>
      <c r="C10660" s="1" t="n">
        <v>11</v>
      </c>
      <c r="D10660" s="1" t="s">
        <v>3845</v>
      </c>
      <c r="E10660" s="1" t="n">
        <v>1899</v>
      </c>
      <c r="F10660" s="1" t="s">
        <v>97</v>
      </c>
      <c r="I10660" s="1" t="n">
        <v>732</v>
      </c>
      <c r="J10660" s="1" t="n">
        <v>55400</v>
      </c>
      <c r="K10660" s="1" t="n">
        <v>7000832967710</v>
      </c>
      <c r="L10660" s="1" t="s">
        <v>4149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7" t="n">
        <v>46230</v>
      </c>
      <c r="C10661" s="1" t="n">
        <v>11</v>
      </c>
      <c r="D10661" s="1" t="s">
        <v>3845</v>
      </c>
      <c r="E10661" s="1" t="n">
        <v>1899</v>
      </c>
      <c r="F10661" s="1" t="s">
        <v>97</v>
      </c>
      <c r="I10661" s="1" t="n">
        <v>732</v>
      </c>
      <c r="J10661" s="1" t="n">
        <v>73000</v>
      </c>
      <c r="K10661" s="1" t="n">
        <v>2266947</v>
      </c>
      <c r="L10661" s="1" t="s">
        <v>3882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7" t="n">
        <v>46230</v>
      </c>
      <c r="C10662" s="1" t="n">
        <v>11</v>
      </c>
      <c r="D10662" s="1" t="s">
        <v>3845</v>
      </c>
      <c r="E10662" s="1" t="n">
        <v>1899</v>
      </c>
      <c r="F10662" s="1" t="s">
        <v>97</v>
      </c>
      <c r="I10662" s="1" t="n">
        <v>732</v>
      </c>
      <c r="J10662" s="1" t="n">
        <v>77459</v>
      </c>
      <c r="K10662" s="1" t="n">
        <v>774604</v>
      </c>
      <c r="L10662" s="1" t="s">
        <v>3883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7" t="n">
        <v>46230</v>
      </c>
      <c r="C10663" s="1" t="n">
        <v>11</v>
      </c>
      <c r="D10663" s="1" t="s">
        <v>3845</v>
      </c>
      <c r="E10663" s="1" t="n">
        <v>1899</v>
      </c>
      <c r="F10663" s="1" t="s">
        <v>97</v>
      </c>
      <c r="I10663" s="1" t="n">
        <v>732</v>
      </c>
      <c r="J10663" s="1" t="n">
        <v>77463</v>
      </c>
      <c r="K10663" s="1" t="n">
        <v>774642</v>
      </c>
      <c r="L10663" s="1" t="s">
        <v>3884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7" t="n">
        <v>46230</v>
      </c>
      <c r="C10664" s="1" t="n">
        <v>11</v>
      </c>
      <c r="D10664" s="1" t="s">
        <v>3845</v>
      </c>
      <c r="E10664" s="1" t="n">
        <v>1899</v>
      </c>
      <c r="F10664" s="1" t="s">
        <v>97</v>
      </c>
      <c r="I10664" s="1" t="n">
        <v>732</v>
      </c>
      <c r="J10664" s="1" t="n">
        <v>77465</v>
      </c>
      <c r="K10664" s="1" t="n">
        <v>774666</v>
      </c>
      <c r="L10664" s="1" t="s">
        <v>3885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7" t="n">
        <v>46230</v>
      </c>
      <c r="C10665" s="1" t="n">
        <v>11</v>
      </c>
      <c r="D10665" s="1" t="s">
        <v>3845</v>
      </c>
      <c r="E10665" s="1" t="n">
        <v>1899</v>
      </c>
      <c r="F10665" s="1" t="s">
        <v>97</v>
      </c>
      <c r="I10665" s="1" t="n">
        <v>732</v>
      </c>
      <c r="J10665" s="1" t="n">
        <v>78013</v>
      </c>
      <c r="K10665" s="1" t="n">
        <v>780148</v>
      </c>
      <c r="L10665" s="1" t="s">
        <v>3886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7" t="n">
        <v>46230</v>
      </c>
      <c r="C10666" s="1" t="n">
        <v>11</v>
      </c>
      <c r="D10666" s="1" t="s">
        <v>3845</v>
      </c>
      <c r="E10666" s="1" t="n">
        <v>1270</v>
      </c>
      <c r="F10666" s="1" t="s">
        <v>349</v>
      </c>
      <c r="I10666" s="1" t="n">
        <v>2702</v>
      </c>
      <c r="J10666" s="1" t="n">
        <v>35276</v>
      </c>
      <c r="K10666" s="1" t="n">
        <v>7688659330513</v>
      </c>
      <c r="L10666" s="1" t="s">
        <v>7437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7" t="n">
        <v>46230</v>
      </c>
      <c r="C10667" s="1" t="n">
        <v>11</v>
      </c>
      <c r="D10667" s="1" t="s">
        <v>3845</v>
      </c>
      <c r="E10667" s="1" t="n">
        <v>1270</v>
      </c>
      <c r="F10667" s="1" t="s">
        <v>349</v>
      </c>
      <c r="I10667" s="1" t="n">
        <v>2702</v>
      </c>
      <c r="J10667" s="1" t="n">
        <v>35987</v>
      </c>
      <c r="K10667" s="1" t="n">
        <v>7688659330056</v>
      </c>
      <c r="L10667" s="1" t="s">
        <v>4324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7" t="n">
        <v>46230</v>
      </c>
      <c r="C10668" s="1" t="n">
        <v>11</v>
      </c>
      <c r="D10668" s="1" t="s">
        <v>3845</v>
      </c>
      <c r="E10668" s="1" t="n">
        <v>1270</v>
      </c>
      <c r="F10668" s="1" t="s">
        <v>349</v>
      </c>
      <c r="I10668" s="1" t="n">
        <v>2702</v>
      </c>
      <c r="J10668" s="1" t="n">
        <v>35988</v>
      </c>
      <c r="K10668" s="1" t="n">
        <v>7688659330087</v>
      </c>
      <c r="L10668" s="1" t="s">
        <v>4711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7" t="n">
        <v>46230</v>
      </c>
      <c r="C10669" s="1" t="n">
        <v>11</v>
      </c>
      <c r="D10669" s="1" t="s">
        <v>3845</v>
      </c>
      <c r="E10669" s="1" t="n">
        <v>1270</v>
      </c>
      <c r="F10669" s="1" t="s">
        <v>349</v>
      </c>
      <c r="I10669" s="1" t="n">
        <v>2702</v>
      </c>
      <c r="J10669" s="1" t="n">
        <v>36283</v>
      </c>
      <c r="K10669" s="1" t="n">
        <v>7688659330049</v>
      </c>
      <c r="L10669" s="1" t="s">
        <v>4325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7" t="n">
        <v>46230</v>
      </c>
      <c r="C10670" s="1" t="n">
        <v>11</v>
      </c>
      <c r="D10670" s="1" t="s">
        <v>3845</v>
      </c>
      <c r="E10670" s="1" t="n">
        <v>1270</v>
      </c>
      <c r="F10670" s="1" t="s">
        <v>349</v>
      </c>
      <c r="I10670" s="1" t="n">
        <v>2702</v>
      </c>
      <c r="J10670" s="1" t="n">
        <v>37212</v>
      </c>
      <c r="K10670" s="1" t="n">
        <v>7688659330124</v>
      </c>
      <c r="L10670" s="1" t="s">
        <v>4326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7" t="n">
        <v>46230</v>
      </c>
      <c r="C10671" s="1" t="n">
        <v>11</v>
      </c>
      <c r="D10671" s="1" t="s">
        <v>3845</v>
      </c>
      <c r="E10671" s="1" t="n">
        <v>1270</v>
      </c>
      <c r="F10671" s="1" t="s">
        <v>349</v>
      </c>
      <c r="I10671" s="1" t="n">
        <v>2702</v>
      </c>
      <c r="J10671" s="1" t="n">
        <v>79302</v>
      </c>
      <c r="K10671" s="1" t="n">
        <v>7688659330858</v>
      </c>
      <c r="L10671" s="1" t="s">
        <v>7438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7" t="n">
        <v>46230</v>
      </c>
      <c r="C10672" s="1" t="n">
        <v>11</v>
      </c>
      <c r="D10672" s="1" t="s">
        <v>3845</v>
      </c>
      <c r="E10672" s="1" t="n">
        <v>1270</v>
      </c>
      <c r="F10672" s="1" t="s">
        <v>349</v>
      </c>
      <c r="I10672" s="1" t="n">
        <v>2702</v>
      </c>
      <c r="J10672" s="1" t="n">
        <v>80579</v>
      </c>
      <c r="K10672" s="1" t="n">
        <v>7898733030080</v>
      </c>
      <c r="L10672" s="1" t="s">
        <v>4331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7" t="n">
        <v>46230</v>
      </c>
      <c r="C10673" s="1" t="n">
        <v>11</v>
      </c>
      <c r="D10673" s="1" t="s">
        <v>3845</v>
      </c>
      <c r="E10673" s="1" t="n">
        <v>1363</v>
      </c>
      <c r="F10673" s="1" t="s">
        <v>180</v>
      </c>
      <c r="I10673" s="1" t="n">
        <v>3590</v>
      </c>
      <c r="J10673" s="1" t="n">
        <v>73511</v>
      </c>
      <c r="K10673" s="1" t="n">
        <v>609963171019</v>
      </c>
      <c r="L10673" s="1" t="s">
        <v>4208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7" t="n">
        <v>46230</v>
      </c>
      <c r="C10674" s="1" t="n">
        <v>11</v>
      </c>
      <c r="D10674" s="1" t="s">
        <v>3845</v>
      </c>
      <c r="E10674" s="1" t="n">
        <v>1363</v>
      </c>
      <c r="F10674" s="1" t="s">
        <v>180</v>
      </c>
      <c r="I10674" s="1" t="n">
        <v>3590</v>
      </c>
      <c r="J10674" s="1" t="n">
        <v>65493</v>
      </c>
      <c r="K10674" s="1" t="n">
        <v>609963171002</v>
      </c>
      <c r="L10674" s="1" t="s">
        <v>3888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7" t="n">
        <v>46230</v>
      </c>
      <c r="C10675" s="1" t="n">
        <v>11</v>
      </c>
      <c r="D10675" s="1" t="s">
        <v>3845</v>
      </c>
      <c r="E10675" s="1" t="n">
        <v>1363</v>
      </c>
      <c r="F10675" s="1" t="s">
        <v>180</v>
      </c>
      <c r="I10675" s="1" t="n">
        <v>3590</v>
      </c>
      <c r="J10675" s="1" t="n">
        <v>65494</v>
      </c>
      <c r="K10675" s="1" t="n">
        <v>618231677535</v>
      </c>
      <c r="L10675" s="1" t="s">
        <v>3889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7" t="n">
        <v>46230</v>
      </c>
      <c r="C10676" s="1" t="n">
        <v>11</v>
      </c>
      <c r="D10676" s="1" t="s">
        <v>3845</v>
      </c>
      <c r="E10676" s="1" t="n">
        <v>1363</v>
      </c>
      <c r="F10676" s="1" t="s">
        <v>180</v>
      </c>
      <c r="I10676" s="1" t="n">
        <v>3590</v>
      </c>
      <c r="J10676" s="1" t="n">
        <v>65621</v>
      </c>
      <c r="K10676" s="1" t="n">
        <v>618231677504</v>
      </c>
      <c r="L10676" s="1" t="s">
        <v>3891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7" t="n">
        <v>46230</v>
      </c>
      <c r="C10677" s="1" t="n">
        <v>11</v>
      </c>
      <c r="D10677" s="1" t="s">
        <v>3845</v>
      </c>
      <c r="E10677" s="1" t="n">
        <v>1363</v>
      </c>
      <c r="F10677" s="1" t="s">
        <v>180</v>
      </c>
      <c r="I10677" s="1" t="n">
        <v>3590</v>
      </c>
      <c r="J10677" s="1" t="n">
        <v>81006</v>
      </c>
      <c r="K10677" s="1" t="n">
        <v>810074</v>
      </c>
      <c r="L10677" s="1" t="s">
        <v>4554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7" t="n">
        <v>46230</v>
      </c>
      <c r="C10678" s="1" t="n">
        <v>11</v>
      </c>
      <c r="D10678" s="1" t="s">
        <v>3845</v>
      </c>
      <c r="E10678" s="1" t="n">
        <v>1328</v>
      </c>
      <c r="F10678" s="1" t="s">
        <v>363</v>
      </c>
      <c r="I10678" s="1" t="n">
        <v>4183</v>
      </c>
      <c r="J10678" s="1" t="n">
        <v>21060</v>
      </c>
      <c r="K10678" s="1" t="n">
        <v>7898588380118</v>
      </c>
      <c r="L10678" s="1" t="s">
        <v>3920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7" t="n">
        <v>46230</v>
      </c>
      <c r="C10679" s="1" t="n">
        <v>11</v>
      </c>
      <c r="D10679" s="1" t="s">
        <v>3845</v>
      </c>
      <c r="E10679" s="1" t="n">
        <v>1328</v>
      </c>
      <c r="F10679" s="1" t="s">
        <v>363</v>
      </c>
      <c r="I10679" s="1" t="n">
        <v>4183</v>
      </c>
      <c r="J10679" s="1" t="n">
        <v>31782</v>
      </c>
      <c r="K10679" s="1" t="n">
        <v>7898588380132</v>
      </c>
      <c r="L10679" s="1" t="s">
        <v>3921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7" t="n">
        <v>46230</v>
      </c>
      <c r="C10680" s="1" t="n">
        <v>11</v>
      </c>
      <c r="D10680" s="1" t="s">
        <v>3845</v>
      </c>
      <c r="E10680" s="1" t="n">
        <v>1328</v>
      </c>
      <c r="F10680" s="1" t="s">
        <v>363</v>
      </c>
      <c r="I10680" s="1" t="n">
        <v>4183</v>
      </c>
      <c r="J10680" s="1" t="n">
        <v>31784</v>
      </c>
      <c r="K10680" s="1" t="n">
        <v>7898588380545</v>
      </c>
      <c r="L10680" s="1" t="s">
        <v>3922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7" t="n">
        <v>46230</v>
      </c>
      <c r="C10681" s="1" t="n">
        <v>11</v>
      </c>
      <c r="D10681" s="1" t="s">
        <v>3845</v>
      </c>
      <c r="E10681" s="1" t="n">
        <v>1328</v>
      </c>
      <c r="F10681" s="1" t="s">
        <v>363</v>
      </c>
      <c r="I10681" s="1" t="n">
        <v>4183</v>
      </c>
      <c r="J10681" s="1" t="n">
        <v>31787</v>
      </c>
      <c r="K10681" s="1" t="n">
        <v>7898588380125</v>
      </c>
      <c r="L10681" s="1" t="s">
        <v>4397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7" t="n">
        <v>46230</v>
      </c>
      <c r="C10682" s="1" t="n">
        <v>11</v>
      </c>
      <c r="D10682" s="1" t="s">
        <v>3845</v>
      </c>
      <c r="E10682" s="1" t="n">
        <v>1328</v>
      </c>
      <c r="F10682" s="1" t="s">
        <v>363</v>
      </c>
      <c r="I10682" s="1" t="n">
        <v>4183</v>
      </c>
      <c r="J10682" s="1" t="n">
        <v>31789</v>
      </c>
      <c r="K10682" s="1" t="n">
        <v>7898588380149</v>
      </c>
      <c r="L10682" s="1" t="s">
        <v>3885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7" t="n">
        <v>46230</v>
      </c>
      <c r="C10683" s="1" t="n">
        <v>11</v>
      </c>
      <c r="D10683" s="1" t="s">
        <v>3845</v>
      </c>
      <c r="E10683" s="1" t="n">
        <v>1328</v>
      </c>
      <c r="F10683" s="1" t="s">
        <v>363</v>
      </c>
      <c r="I10683" s="1" t="n">
        <v>4183</v>
      </c>
      <c r="J10683" s="1" t="n">
        <v>31790</v>
      </c>
      <c r="K10683" s="1" t="n">
        <v>7898588380231</v>
      </c>
      <c r="L10683" s="1" t="s">
        <v>3924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7" t="n">
        <v>46230</v>
      </c>
      <c r="C10684" s="1" t="n">
        <v>11</v>
      </c>
      <c r="D10684" s="1" t="s">
        <v>3845</v>
      </c>
      <c r="E10684" s="1" t="n">
        <v>1328</v>
      </c>
      <c r="F10684" s="1" t="s">
        <v>363</v>
      </c>
      <c r="I10684" s="1" t="n">
        <v>4183</v>
      </c>
      <c r="J10684" s="1" t="n">
        <v>50308</v>
      </c>
      <c r="K10684" s="1" t="n">
        <v>7898588380033</v>
      </c>
      <c r="L10684" s="1" t="s">
        <v>7439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7" t="n">
        <v>46230</v>
      </c>
      <c r="C10685" s="1" t="n">
        <v>11</v>
      </c>
      <c r="D10685" s="1" t="s">
        <v>3845</v>
      </c>
      <c r="E10685" s="1" t="n">
        <v>1286</v>
      </c>
      <c r="F10685" s="1" t="s">
        <v>359</v>
      </c>
      <c r="I10685" s="1" t="n">
        <v>10372</v>
      </c>
      <c r="J10685" s="1" t="n">
        <v>78991</v>
      </c>
      <c r="K10685" s="1" t="n">
        <v>390</v>
      </c>
      <c r="L10685" s="1" t="s">
        <v>4152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7" t="n">
        <v>46230</v>
      </c>
      <c r="C10686" s="1" t="n">
        <v>11</v>
      </c>
      <c r="D10686" s="1" t="s">
        <v>3845</v>
      </c>
      <c r="E10686" s="1" t="n">
        <v>1643</v>
      </c>
      <c r="F10686" s="1" t="s">
        <v>1206</v>
      </c>
      <c r="I10686" s="1" t="n">
        <v>10753</v>
      </c>
      <c r="J10686" s="1" t="n">
        <v>63172</v>
      </c>
      <c r="K10686" s="1" t="n">
        <v>7898928536526</v>
      </c>
      <c r="L10686" s="1" t="s">
        <v>5668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7" t="n">
        <v>46230</v>
      </c>
      <c r="C10687" s="1" t="n">
        <v>11</v>
      </c>
      <c r="D10687" s="1" t="s">
        <v>3845</v>
      </c>
      <c r="E10687" s="1" t="n">
        <v>1643</v>
      </c>
      <c r="F10687" s="1" t="s">
        <v>1206</v>
      </c>
      <c r="I10687" s="1" t="n">
        <v>10753</v>
      </c>
      <c r="J10687" s="1" t="n">
        <v>63904</v>
      </c>
      <c r="K10687" s="1" t="n">
        <v>7898928536595</v>
      </c>
      <c r="L10687" s="1" t="s">
        <v>5669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7" t="n">
        <v>46230</v>
      </c>
      <c r="C10688" s="1" t="n">
        <v>11</v>
      </c>
      <c r="D10688" s="1" t="s">
        <v>3845</v>
      </c>
      <c r="E10688" s="1" t="n">
        <v>1643</v>
      </c>
      <c r="F10688" s="1" t="s">
        <v>1206</v>
      </c>
      <c r="I10688" s="1" t="n">
        <v>10753</v>
      </c>
      <c r="J10688" s="1" t="n">
        <v>64175</v>
      </c>
      <c r="K10688" s="1" t="n">
        <v>7898928536533</v>
      </c>
      <c r="L10688" s="1" t="s">
        <v>5669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7" t="n">
        <v>46230</v>
      </c>
      <c r="C10689" s="1" t="n">
        <v>11</v>
      </c>
      <c r="D10689" s="1" t="s">
        <v>3845</v>
      </c>
      <c r="E10689" s="1" t="n">
        <v>1614</v>
      </c>
      <c r="F10689" s="1" t="s">
        <v>89</v>
      </c>
      <c r="I10689" s="1" t="n">
        <v>11479</v>
      </c>
      <c r="J10689" s="1" t="n">
        <v>40142</v>
      </c>
      <c r="K10689" s="1" t="n">
        <v>7898317290961</v>
      </c>
      <c r="L10689" s="1" t="s">
        <v>4027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7" t="n">
        <v>46230</v>
      </c>
      <c r="C10690" s="1" t="n">
        <v>11</v>
      </c>
      <c r="D10690" s="1" t="s">
        <v>3845</v>
      </c>
      <c r="E10690" s="1" t="n">
        <v>1614</v>
      </c>
      <c r="F10690" s="1" t="s">
        <v>89</v>
      </c>
      <c r="I10690" s="1" t="n">
        <v>11479</v>
      </c>
      <c r="J10690" s="1" t="n">
        <v>10841</v>
      </c>
      <c r="K10690" s="1" t="n">
        <v>7898317290435</v>
      </c>
      <c r="L10690" s="1" t="s">
        <v>4028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7" t="n">
        <v>46230</v>
      </c>
      <c r="C10691" s="1" t="n">
        <v>11</v>
      </c>
      <c r="D10691" s="1" t="s">
        <v>3845</v>
      </c>
      <c r="E10691" s="1" t="n">
        <v>1614</v>
      </c>
      <c r="F10691" s="1" t="s">
        <v>89</v>
      </c>
      <c r="I10691" s="1" t="n">
        <v>11479</v>
      </c>
      <c r="J10691" s="1" t="n">
        <v>11377</v>
      </c>
      <c r="K10691" s="1" t="n">
        <v>7898317290305</v>
      </c>
      <c r="L10691" s="1" t="s">
        <v>4336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7" t="n">
        <v>46230</v>
      </c>
      <c r="C10692" s="1" t="n">
        <v>11</v>
      </c>
      <c r="D10692" s="1" t="s">
        <v>3845</v>
      </c>
      <c r="E10692" s="1" t="n">
        <v>1614</v>
      </c>
      <c r="F10692" s="1" t="s">
        <v>89</v>
      </c>
      <c r="I10692" s="1" t="n">
        <v>11479</v>
      </c>
      <c r="J10692" s="1" t="n">
        <v>11977</v>
      </c>
      <c r="K10692" s="1" t="n">
        <v>7898317290275</v>
      </c>
      <c r="L10692" s="1" t="s">
        <v>5427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7" t="n">
        <v>46230</v>
      </c>
      <c r="C10693" s="1" t="n">
        <v>11</v>
      </c>
      <c r="D10693" s="1" t="s">
        <v>3845</v>
      </c>
      <c r="E10693" s="1" t="n">
        <v>1614</v>
      </c>
      <c r="F10693" s="1" t="s">
        <v>89</v>
      </c>
      <c r="I10693" s="1" t="n">
        <v>11479</v>
      </c>
      <c r="J10693" s="1" t="n">
        <v>12927</v>
      </c>
      <c r="K10693" s="1" t="n">
        <v>7898317290077</v>
      </c>
      <c r="L10693" s="1" t="s">
        <v>4704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7" t="n">
        <v>46230</v>
      </c>
      <c r="C10694" s="1" t="n">
        <v>11</v>
      </c>
      <c r="D10694" s="1" t="s">
        <v>3845</v>
      </c>
      <c r="E10694" s="1" t="n">
        <v>1614</v>
      </c>
      <c r="F10694" s="1" t="s">
        <v>89</v>
      </c>
      <c r="I10694" s="1" t="n">
        <v>11479</v>
      </c>
      <c r="J10694" s="1" t="n">
        <v>13023</v>
      </c>
      <c r="K10694" s="1" t="n">
        <v>7898317290534</v>
      </c>
      <c r="L10694" s="1" t="s">
        <v>4032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7" t="n">
        <v>46230</v>
      </c>
      <c r="C10695" s="1" t="n">
        <v>11</v>
      </c>
      <c r="D10695" s="1" t="s">
        <v>3845</v>
      </c>
      <c r="E10695" s="1" t="n">
        <v>1614</v>
      </c>
      <c r="F10695" s="1" t="s">
        <v>89</v>
      </c>
      <c r="I10695" s="1" t="n">
        <v>11479</v>
      </c>
      <c r="J10695" s="1" t="n">
        <v>13024</v>
      </c>
      <c r="K10695" s="1" t="n">
        <v>7898317290466</v>
      </c>
      <c r="L10695" s="1" t="s">
        <v>4033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7" t="n">
        <v>46230</v>
      </c>
      <c r="C10696" s="1" t="n">
        <v>11</v>
      </c>
      <c r="D10696" s="1" t="s">
        <v>3845</v>
      </c>
      <c r="E10696" s="1" t="n">
        <v>1614</v>
      </c>
      <c r="F10696" s="1" t="s">
        <v>89</v>
      </c>
      <c r="I10696" s="1" t="n">
        <v>11479</v>
      </c>
      <c r="J10696" s="1" t="n">
        <v>13025</v>
      </c>
      <c r="K10696" s="1" t="n">
        <v>7898317290374</v>
      </c>
      <c r="L10696" s="1" t="s">
        <v>4339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7" t="n">
        <v>46230</v>
      </c>
      <c r="C10697" s="1" t="n">
        <v>11</v>
      </c>
      <c r="D10697" s="1" t="s">
        <v>3845</v>
      </c>
      <c r="E10697" s="1" t="n">
        <v>1614</v>
      </c>
      <c r="F10697" s="1" t="s">
        <v>89</v>
      </c>
      <c r="I10697" s="1" t="n">
        <v>11479</v>
      </c>
      <c r="J10697" s="1" t="n">
        <v>14440</v>
      </c>
      <c r="K10697" s="1" t="n">
        <v>7898317290527</v>
      </c>
      <c r="L10697" s="1" t="s">
        <v>4034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7" t="n">
        <v>46230</v>
      </c>
      <c r="C10698" s="1" t="n">
        <v>11</v>
      </c>
      <c r="D10698" s="1" t="s">
        <v>3845</v>
      </c>
      <c r="E10698" s="1" t="n">
        <v>1614</v>
      </c>
      <c r="F10698" s="1" t="s">
        <v>89</v>
      </c>
      <c r="I10698" s="1" t="n">
        <v>11479</v>
      </c>
      <c r="J10698" s="1" t="n">
        <v>14442</v>
      </c>
      <c r="K10698" s="1" t="n">
        <v>7898317290558</v>
      </c>
      <c r="L10698" s="1" t="s">
        <v>4341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7" t="n">
        <v>46230</v>
      </c>
      <c r="C10699" s="1" t="n">
        <v>11</v>
      </c>
      <c r="D10699" s="1" t="s">
        <v>3845</v>
      </c>
      <c r="E10699" s="1" t="n">
        <v>1614</v>
      </c>
      <c r="F10699" s="1" t="s">
        <v>89</v>
      </c>
      <c r="I10699" s="1" t="n">
        <v>11479</v>
      </c>
      <c r="J10699" s="1" t="n">
        <v>15862</v>
      </c>
      <c r="K10699" s="1" t="n">
        <v>7898317291029</v>
      </c>
      <c r="L10699" s="1" t="s">
        <v>4036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7" t="n">
        <v>46230</v>
      </c>
      <c r="C10700" s="1" t="n">
        <v>11</v>
      </c>
      <c r="D10700" s="1" t="s">
        <v>3845</v>
      </c>
      <c r="E10700" s="1" t="n">
        <v>1614</v>
      </c>
      <c r="F10700" s="1" t="s">
        <v>89</v>
      </c>
      <c r="I10700" s="1" t="n">
        <v>11479</v>
      </c>
      <c r="J10700" s="1" t="n">
        <v>19124</v>
      </c>
      <c r="K10700" s="1" t="n">
        <v>7898317290473</v>
      </c>
      <c r="L10700" s="1" t="s">
        <v>4037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7" t="n">
        <v>46230</v>
      </c>
      <c r="C10701" s="1" t="n">
        <v>11</v>
      </c>
      <c r="D10701" s="1" t="s">
        <v>3845</v>
      </c>
      <c r="E10701" s="1" t="n">
        <v>1614</v>
      </c>
      <c r="F10701" s="1" t="s">
        <v>89</v>
      </c>
      <c r="I10701" s="1" t="n">
        <v>11479</v>
      </c>
      <c r="J10701" s="1" t="n">
        <v>22821</v>
      </c>
      <c r="K10701" s="1" t="n">
        <v>7898317290398</v>
      </c>
      <c r="L10701" s="1" t="s">
        <v>4342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7" t="n">
        <v>46230</v>
      </c>
      <c r="C10702" s="1" t="n">
        <v>11</v>
      </c>
      <c r="D10702" s="1" t="s">
        <v>3845</v>
      </c>
      <c r="E10702" s="1" t="n">
        <v>1614</v>
      </c>
      <c r="F10702" s="1" t="s">
        <v>89</v>
      </c>
      <c r="I10702" s="1" t="n">
        <v>11479</v>
      </c>
      <c r="J10702" s="1" t="n">
        <v>23408</v>
      </c>
      <c r="K10702" s="1" t="n">
        <v>7898317291012</v>
      </c>
      <c r="L10702" s="1" t="s">
        <v>4719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7" t="n">
        <v>46230</v>
      </c>
      <c r="C10703" s="1" t="n">
        <v>11</v>
      </c>
      <c r="D10703" s="1" t="s">
        <v>3845</v>
      </c>
      <c r="E10703" s="1" t="n">
        <v>1614</v>
      </c>
      <c r="F10703" s="1" t="s">
        <v>89</v>
      </c>
      <c r="I10703" s="1" t="n">
        <v>11479</v>
      </c>
      <c r="J10703" s="1" t="n">
        <v>27400</v>
      </c>
      <c r="K10703" s="1" t="n">
        <v>7898317290978</v>
      </c>
      <c r="L10703" s="1" t="s">
        <v>4039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7" t="n">
        <v>46230</v>
      </c>
      <c r="C10704" s="1" t="n">
        <v>11</v>
      </c>
      <c r="D10704" s="1" t="s">
        <v>3845</v>
      </c>
      <c r="E10704" s="1" t="n">
        <v>1614</v>
      </c>
      <c r="F10704" s="1" t="s">
        <v>89</v>
      </c>
      <c r="I10704" s="1" t="n">
        <v>11479</v>
      </c>
      <c r="J10704" s="1" t="n">
        <v>30898</v>
      </c>
      <c r="K10704" s="1" t="n">
        <v>7898317290954</v>
      </c>
      <c r="L10704" s="1" t="s">
        <v>6126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7" t="n">
        <v>46230</v>
      </c>
      <c r="C10705" s="1" t="n">
        <v>11</v>
      </c>
      <c r="D10705" s="1" t="s">
        <v>3845</v>
      </c>
      <c r="E10705" s="1" t="n">
        <v>1614</v>
      </c>
      <c r="F10705" s="1" t="s">
        <v>89</v>
      </c>
      <c r="I10705" s="1" t="n">
        <v>11479</v>
      </c>
      <c r="J10705" s="1" t="n">
        <v>30899</v>
      </c>
      <c r="K10705" s="1" t="n">
        <v>7898317290930</v>
      </c>
      <c r="L10705" s="1" t="s">
        <v>6392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7" t="n">
        <v>46230</v>
      </c>
      <c r="C10706" s="1" t="n">
        <v>11</v>
      </c>
      <c r="D10706" s="1" t="s">
        <v>3845</v>
      </c>
      <c r="E10706" s="1" t="n">
        <v>1614</v>
      </c>
      <c r="F10706" s="1" t="s">
        <v>89</v>
      </c>
      <c r="I10706" s="1" t="n">
        <v>11479</v>
      </c>
      <c r="J10706" s="1" t="n">
        <v>30900</v>
      </c>
      <c r="K10706" s="1" t="n">
        <v>7898317290947</v>
      </c>
      <c r="L10706" s="1" t="s">
        <v>6393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7" t="n">
        <v>46230</v>
      </c>
      <c r="C10707" s="1" t="n">
        <v>11</v>
      </c>
      <c r="D10707" s="1" t="s">
        <v>3845</v>
      </c>
      <c r="E10707" s="1" t="n">
        <v>1614</v>
      </c>
      <c r="F10707" s="1" t="s">
        <v>89</v>
      </c>
      <c r="I10707" s="1" t="n">
        <v>11479</v>
      </c>
      <c r="J10707" s="1" t="n">
        <v>38947</v>
      </c>
      <c r="K10707" s="1" t="n">
        <v>7898317290701</v>
      </c>
      <c r="L10707" s="1" t="s">
        <v>4343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7" t="n">
        <v>46230</v>
      </c>
      <c r="C10708" s="1" t="n">
        <v>11</v>
      </c>
      <c r="D10708" s="1" t="s">
        <v>3845</v>
      </c>
      <c r="E10708" s="1" t="n">
        <v>1614</v>
      </c>
      <c r="F10708" s="1" t="s">
        <v>89</v>
      </c>
      <c r="I10708" s="1" t="n">
        <v>11479</v>
      </c>
      <c r="J10708" s="1" t="n">
        <v>39922</v>
      </c>
      <c r="K10708" s="1" t="n">
        <v>7898317290909</v>
      </c>
      <c r="L10708" s="1" t="s">
        <v>4344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7" t="n">
        <v>46230</v>
      </c>
      <c r="C10709" s="1" t="n">
        <v>11</v>
      </c>
      <c r="D10709" s="1" t="s">
        <v>3845</v>
      </c>
      <c r="E10709" s="1" t="n">
        <v>1614</v>
      </c>
      <c r="F10709" s="1" t="s">
        <v>89</v>
      </c>
      <c r="I10709" s="1" t="n">
        <v>11479</v>
      </c>
      <c r="J10709" s="1" t="n">
        <v>46124</v>
      </c>
      <c r="K10709" s="1" t="n">
        <v>7898317291104</v>
      </c>
      <c r="L10709" s="1" t="s">
        <v>7440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7" t="n">
        <v>46230</v>
      </c>
      <c r="C10710" s="1" t="n">
        <v>11</v>
      </c>
      <c r="D10710" s="1" t="s">
        <v>3845</v>
      </c>
      <c r="E10710" s="1" t="n">
        <v>1614</v>
      </c>
      <c r="F10710" s="1" t="s">
        <v>89</v>
      </c>
      <c r="I10710" s="1" t="n">
        <v>11479</v>
      </c>
      <c r="J10710" s="1" t="n">
        <v>70092</v>
      </c>
      <c r="K10710" s="1" t="n">
        <v>7898317290732</v>
      </c>
      <c r="L10710" s="1" t="s">
        <v>4705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7" t="n">
        <v>46230</v>
      </c>
      <c r="C10711" s="1" t="n">
        <v>11</v>
      </c>
      <c r="D10711" s="1" t="s">
        <v>3845</v>
      </c>
      <c r="E10711" s="1" t="n">
        <v>1625</v>
      </c>
      <c r="F10711" s="1" t="s">
        <v>243</v>
      </c>
      <c r="I10711" s="1" t="n">
        <v>14815</v>
      </c>
      <c r="J10711" s="1" t="n">
        <v>29079</v>
      </c>
      <c r="K10711" s="1" t="n">
        <v>55515</v>
      </c>
      <c r="L10711" s="1" t="s">
        <v>3818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7" t="n">
        <v>46230</v>
      </c>
      <c r="C10712" s="1" t="n">
        <v>11</v>
      </c>
      <c r="D10712" s="1" t="s">
        <v>3845</v>
      </c>
      <c r="E10712" s="1" t="n">
        <v>1625</v>
      </c>
      <c r="F10712" s="1" t="s">
        <v>243</v>
      </c>
      <c r="I10712" s="1" t="n">
        <v>14815</v>
      </c>
      <c r="J10712" s="1" t="n">
        <v>29079</v>
      </c>
      <c r="K10712" s="1" t="n">
        <v>55515</v>
      </c>
      <c r="L10712" s="1" t="s">
        <v>3818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7" t="n">
        <v>46230</v>
      </c>
      <c r="C10713" s="1" t="n">
        <v>11</v>
      </c>
      <c r="D10713" s="1" t="s">
        <v>3845</v>
      </c>
      <c r="E10713" s="1" t="n">
        <v>754</v>
      </c>
      <c r="F10713" s="1" t="s">
        <v>182</v>
      </c>
      <c r="I10713" s="1" t="n">
        <v>32050</v>
      </c>
      <c r="J10713" s="1" t="n">
        <v>29079</v>
      </c>
      <c r="K10713" s="1" t="n">
        <v>55515</v>
      </c>
      <c r="L10713" s="1" t="s">
        <v>3818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7" t="n">
        <v>46230</v>
      </c>
      <c r="C10714" s="1" t="n">
        <v>11</v>
      </c>
      <c r="D10714" s="1" t="s">
        <v>3845</v>
      </c>
      <c r="E10714" s="1" t="n">
        <v>754</v>
      </c>
      <c r="F10714" s="1" t="s">
        <v>182</v>
      </c>
      <c r="I10714" s="1" t="n">
        <v>32050</v>
      </c>
      <c r="J10714" s="1" t="n">
        <v>29080</v>
      </c>
      <c r="K10714" s="1" t="n">
        <v>55516</v>
      </c>
      <c r="L10714" s="1" t="s">
        <v>3819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7" t="n">
        <v>46230</v>
      </c>
      <c r="C10715" s="1" t="n">
        <v>11</v>
      </c>
      <c r="D10715" s="1" t="s">
        <v>3845</v>
      </c>
      <c r="E10715" s="1" t="n">
        <v>754</v>
      </c>
      <c r="F10715" s="1" t="s">
        <v>182</v>
      </c>
      <c r="I10715" s="1" t="n">
        <v>32051</v>
      </c>
      <c r="J10715" s="1" t="n">
        <v>110184</v>
      </c>
      <c r="K10715" s="1" t="n">
        <v>37393</v>
      </c>
      <c r="L10715" s="1" t="s">
        <v>5670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7" t="n">
        <v>46230</v>
      </c>
      <c r="C10716" s="1" t="n">
        <v>11</v>
      </c>
      <c r="D10716" s="1" t="s">
        <v>3845</v>
      </c>
      <c r="E10716" s="1" t="n">
        <v>1955</v>
      </c>
      <c r="F10716" s="1" t="s">
        <v>1709</v>
      </c>
      <c r="I10716" s="1" t="n">
        <v>47516</v>
      </c>
      <c r="J10716" s="1" t="n">
        <v>37742</v>
      </c>
      <c r="K10716" s="1" t="n">
        <v>7898575226504</v>
      </c>
      <c r="L10716" s="1" t="s">
        <v>7441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7" t="n">
        <v>46230</v>
      </c>
      <c r="C10717" s="1" t="n">
        <v>11</v>
      </c>
      <c r="D10717" s="1" t="s">
        <v>3845</v>
      </c>
      <c r="E10717" s="1" t="n">
        <v>1955</v>
      </c>
      <c r="F10717" s="1" t="s">
        <v>1709</v>
      </c>
      <c r="I10717" s="1" t="n">
        <v>47516</v>
      </c>
      <c r="J10717" s="1" t="n">
        <v>37744</v>
      </c>
      <c r="K10717" s="1" t="n">
        <v>7894537020739</v>
      </c>
      <c r="L10717" s="1" t="s">
        <v>7442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7" t="n">
        <v>46230</v>
      </c>
      <c r="C10718" s="1" t="n">
        <v>11</v>
      </c>
      <c r="D10718" s="1" t="s">
        <v>3845</v>
      </c>
      <c r="E10718" s="1" t="n">
        <v>1955</v>
      </c>
      <c r="F10718" s="1" t="s">
        <v>1709</v>
      </c>
      <c r="I10718" s="1" t="n">
        <v>47516</v>
      </c>
      <c r="J10718" s="1" t="n">
        <v>37745</v>
      </c>
      <c r="K10718" s="1" t="n">
        <v>7894537020746</v>
      </c>
      <c r="L10718" s="1" t="s">
        <v>7443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7" t="n">
        <v>46230</v>
      </c>
      <c r="C10719" s="1" t="n">
        <v>11</v>
      </c>
      <c r="D10719" s="1" t="s">
        <v>3845</v>
      </c>
      <c r="E10719" s="1" t="n">
        <v>1955</v>
      </c>
      <c r="F10719" s="1" t="s">
        <v>1709</v>
      </c>
      <c r="I10719" s="1" t="n">
        <v>47516</v>
      </c>
      <c r="J10719" s="1" t="n">
        <v>62812</v>
      </c>
      <c r="K10719" s="1" t="n">
        <v>7898933090877</v>
      </c>
      <c r="L10719" s="1" t="s">
        <v>7444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7" t="n">
        <v>46230</v>
      </c>
      <c r="C10720" s="1" t="n">
        <v>11</v>
      </c>
      <c r="D10720" s="1" t="s">
        <v>3845</v>
      </c>
      <c r="E10720" s="1" t="n">
        <v>1955</v>
      </c>
      <c r="F10720" s="1" t="s">
        <v>1709</v>
      </c>
      <c r="I10720" s="1" t="n">
        <v>47516</v>
      </c>
      <c r="J10720" s="1" t="n">
        <v>72901</v>
      </c>
      <c r="K10720" s="1" t="n">
        <v>7898602918563</v>
      </c>
      <c r="L10720" s="1" t="s">
        <v>7445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7" t="n">
        <v>46230</v>
      </c>
      <c r="C10721" s="1" t="n">
        <v>11</v>
      </c>
      <c r="D10721" s="1" t="s">
        <v>3845</v>
      </c>
      <c r="E10721" s="1" t="n">
        <v>1955</v>
      </c>
      <c r="F10721" s="1" t="s">
        <v>1709</v>
      </c>
      <c r="I10721" s="1" t="n">
        <v>47517</v>
      </c>
      <c r="J10721" s="1" t="n">
        <v>45155</v>
      </c>
      <c r="K10721" s="1" t="n">
        <v>2246406</v>
      </c>
      <c r="L10721" s="1" t="s">
        <v>7062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7" t="n">
        <v>46230</v>
      </c>
      <c r="C10722" s="1" t="n">
        <v>11</v>
      </c>
      <c r="D10722" s="1" t="s">
        <v>3845</v>
      </c>
      <c r="E10722" s="1" t="n">
        <v>1955</v>
      </c>
      <c r="F10722" s="1" t="s">
        <v>1709</v>
      </c>
      <c r="I10722" s="1" t="n">
        <v>47568</v>
      </c>
      <c r="J10722" s="1" t="n">
        <v>45154</v>
      </c>
      <c r="K10722" s="1" t="n">
        <v>2246390</v>
      </c>
      <c r="L10722" s="1" t="s">
        <v>6986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7" t="n">
        <v>46230</v>
      </c>
      <c r="C10723" s="1" t="n">
        <v>11</v>
      </c>
      <c r="D10723" s="1" t="s">
        <v>3845</v>
      </c>
      <c r="E10723" s="1" t="n">
        <v>1955</v>
      </c>
      <c r="F10723" s="1" t="s">
        <v>1709</v>
      </c>
      <c r="I10723" s="1" t="n">
        <v>47568</v>
      </c>
      <c r="J10723" s="1" t="n">
        <v>45155</v>
      </c>
      <c r="K10723" s="1" t="n">
        <v>2246406</v>
      </c>
      <c r="L10723" s="1" t="s">
        <v>7062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7" t="n">
        <v>46230</v>
      </c>
      <c r="C10724" s="1" t="n">
        <v>11</v>
      </c>
      <c r="D10724" s="1" t="s">
        <v>3845</v>
      </c>
      <c r="E10724" s="1" t="n">
        <v>1657</v>
      </c>
      <c r="F10724" s="1" t="s">
        <v>1204</v>
      </c>
      <c r="I10724" s="1" t="n">
        <v>296100</v>
      </c>
      <c r="J10724" s="1" t="n">
        <v>101231</v>
      </c>
      <c r="K10724" s="1" t="n">
        <v>7891022101492</v>
      </c>
      <c r="L10724" s="1" t="s">
        <v>7446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7" t="n">
        <v>46230</v>
      </c>
      <c r="C10725" s="1" t="n">
        <v>11</v>
      </c>
      <c r="D10725" s="1" t="s">
        <v>3845</v>
      </c>
      <c r="E10725" s="1" t="n">
        <v>1657</v>
      </c>
      <c r="F10725" s="1" t="s">
        <v>1204</v>
      </c>
      <c r="I10725" s="1" t="n">
        <v>296100</v>
      </c>
      <c r="J10725" s="1" t="n">
        <v>101232</v>
      </c>
      <c r="K10725" s="1" t="n">
        <v>7891022100990</v>
      </c>
      <c r="L10725" s="1" t="s">
        <v>7447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7" t="n">
        <v>46230</v>
      </c>
      <c r="C10726" s="1" t="n">
        <v>11</v>
      </c>
      <c r="D10726" s="1" t="s">
        <v>3845</v>
      </c>
      <c r="E10726" s="1" t="n">
        <v>1657</v>
      </c>
      <c r="F10726" s="1" t="s">
        <v>1204</v>
      </c>
      <c r="I10726" s="1" t="n">
        <v>296100</v>
      </c>
      <c r="J10726" s="1" t="n">
        <v>103781</v>
      </c>
      <c r="K10726" s="1" t="n">
        <v>7897006310027</v>
      </c>
      <c r="L10726" s="1" t="s">
        <v>7448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7" t="n">
        <v>46230</v>
      </c>
      <c r="C10727" s="1" t="n">
        <v>11</v>
      </c>
      <c r="D10727" s="1" t="s">
        <v>3845</v>
      </c>
      <c r="E10727" s="1" t="n">
        <v>1657</v>
      </c>
      <c r="F10727" s="1" t="s">
        <v>1204</v>
      </c>
      <c r="I10727" s="1" t="n">
        <v>296100</v>
      </c>
      <c r="J10727" s="1" t="n">
        <v>104252</v>
      </c>
      <c r="K10727" s="1" t="n">
        <v>7897006310089</v>
      </c>
      <c r="L10727" s="1" t="s">
        <v>6654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7" t="n">
        <v>46230</v>
      </c>
      <c r="C10728" s="1" t="n">
        <v>11</v>
      </c>
      <c r="D10728" s="1" t="s">
        <v>3845</v>
      </c>
      <c r="E10728" s="1" t="n">
        <v>1657</v>
      </c>
      <c r="F10728" s="1" t="s">
        <v>1204</v>
      </c>
      <c r="I10728" s="1" t="n">
        <v>296100</v>
      </c>
      <c r="J10728" s="1" t="n">
        <v>104907</v>
      </c>
      <c r="K10728" s="1" t="n">
        <v>7898910758011</v>
      </c>
      <c r="L10728" s="1" t="s">
        <v>5704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7" t="n">
        <v>46230</v>
      </c>
      <c r="C10729" s="1" t="n">
        <v>11</v>
      </c>
      <c r="D10729" s="1" t="s">
        <v>3845</v>
      </c>
      <c r="E10729" s="1" t="n">
        <v>1657</v>
      </c>
      <c r="F10729" s="1" t="s">
        <v>1204</v>
      </c>
      <c r="I10729" s="1" t="n">
        <v>296100</v>
      </c>
      <c r="J10729" s="1" t="n">
        <v>12541</v>
      </c>
      <c r="K10729" s="1" t="n">
        <v>7896180782392</v>
      </c>
      <c r="L10729" s="1" t="s">
        <v>5559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7" t="n">
        <v>46230</v>
      </c>
      <c r="C10730" s="1" t="n">
        <v>11</v>
      </c>
      <c r="D10730" s="1" t="s">
        <v>3845</v>
      </c>
      <c r="E10730" s="1" t="n">
        <v>1657</v>
      </c>
      <c r="F10730" s="1" t="s">
        <v>1204</v>
      </c>
      <c r="I10730" s="1" t="n">
        <v>296100</v>
      </c>
      <c r="J10730" s="1" t="n">
        <v>12673</v>
      </c>
      <c r="K10730" s="1" t="n">
        <v>7898910758158</v>
      </c>
      <c r="L10730" s="1" t="s">
        <v>7449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7" t="n">
        <v>46230</v>
      </c>
      <c r="C10731" s="1" t="n">
        <v>11</v>
      </c>
      <c r="D10731" s="1" t="s">
        <v>3845</v>
      </c>
      <c r="E10731" s="1" t="n">
        <v>1657</v>
      </c>
      <c r="F10731" s="1" t="s">
        <v>1204</v>
      </c>
      <c r="I10731" s="1" t="n">
        <v>296100</v>
      </c>
      <c r="J10731" s="1" t="n">
        <v>13912</v>
      </c>
      <c r="K10731" s="1" t="n">
        <v>7898910758189</v>
      </c>
      <c r="L10731" s="1" t="s">
        <v>7450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7" t="n">
        <v>46230</v>
      </c>
      <c r="C10732" s="1" t="n">
        <v>11</v>
      </c>
      <c r="D10732" s="1" t="s">
        <v>3845</v>
      </c>
      <c r="E10732" s="1" t="n">
        <v>1657</v>
      </c>
      <c r="F10732" s="1" t="s">
        <v>1204</v>
      </c>
      <c r="I10732" s="1" t="n">
        <v>296100</v>
      </c>
      <c r="J10732" s="1" t="n">
        <v>14177</v>
      </c>
      <c r="K10732" s="1" t="n">
        <v>7898910758165</v>
      </c>
      <c r="L10732" s="1" t="s">
        <v>7449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7" t="n">
        <v>46230</v>
      </c>
      <c r="C10733" s="1" t="n">
        <v>11</v>
      </c>
      <c r="D10733" s="1" t="s">
        <v>3845</v>
      </c>
      <c r="E10733" s="1" t="n">
        <v>1657</v>
      </c>
      <c r="F10733" s="1" t="s">
        <v>1204</v>
      </c>
      <c r="I10733" s="1" t="n">
        <v>296100</v>
      </c>
      <c r="J10733" s="1" t="n">
        <v>14259</v>
      </c>
      <c r="K10733" s="1" t="n">
        <v>7898910758172</v>
      </c>
      <c r="L10733" s="1" t="s">
        <v>7451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7" t="n">
        <v>46230</v>
      </c>
      <c r="C10734" s="1" t="n">
        <v>11</v>
      </c>
      <c r="D10734" s="1" t="s">
        <v>3845</v>
      </c>
      <c r="E10734" s="1" t="n">
        <v>1657</v>
      </c>
      <c r="F10734" s="1" t="s">
        <v>1204</v>
      </c>
      <c r="I10734" s="1" t="n">
        <v>296100</v>
      </c>
      <c r="J10734" s="1" t="n">
        <v>18957</v>
      </c>
      <c r="K10734" s="1" t="n">
        <v>7896072902921</v>
      </c>
      <c r="L10734" s="1" t="s">
        <v>5565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7" t="n">
        <v>46230</v>
      </c>
      <c r="C10735" s="1" t="n">
        <v>11</v>
      </c>
      <c r="D10735" s="1" t="s">
        <v>3845</v>
      </c>
      <c r="E10735" s="1" t="n">
        <v>1657</v>
      </c>
      <c r="F10735" s="1" t="s">
        <v>1204</v>
      </c>
      <c r="I10735" s="1" t="n">
        <v>296100</v>
      </c>
      <c r="J10735" s="1" t="n">
        <v>20432</v>
      </c>
      <c r="K10735" s="1" t="n">
        <v>7891022859515</v>
      </c>
      <c r="L10735" s="1" t="s">
        <v>7452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7" t="n">
        <v>46230</v>
      </c>
      <c r="C10736" s="1" t="n">
        <v>11</v>
      </c>
      <c r="D10736" s="1" t="s">
        <v>3845</v>
      </c>
      <c r="E10736" s="1" t="n">
        <v>1657</v>
      </c>
      <c r="F10736" s="1" t="s">
        <v>1204</v>
      </c>
      <c r="I10736" s="1" t="n">
        <v>296100</v>
      </c>
      <c r="J10736" s="1" t="n">
        <v>21478</v>
      </c>
      <c r="K10736" s="1" t="n">
        <v>7898956358015</v>
      </c>
      <c r="L10736" s="1" t="s">
        <v>7453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7" t="n">
        <v>46230</v>
      </c>
      <c r="C10737" s="1" t="n">
        <v>11</v>
      </c>
      <c r="D10737" s="1" t="s">
        <v>3845</v>
      </c>
      <c r="E10737" s="1" t="n">
        <v>1657</v>
      </c>
      <c r="F10737" s="1" t="s">
        <v>1204</v>
      </c>
      <c r="I10737" s="1" t="n">
        <v>296100</v>
      </c>
      <c r="J10737" s="1" t="n">
        <v>21479</v>
      </c>
      <c r="K10737" s="1" t="n">
        <v>7898956358077</v>
      </c>
      <c r="L10737" s="1" t="s">
        <v>5167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7" t="n">
        <v>46230</v>
      </c>
      <c r="C10738" s="1" t="n">
        <v>11</v>
      </c>
      <c r="D10738" s="1" t="s">
        <v>3845</v>
      </c>
      <c r="E10738" s="1" t="n">
        <v>1657</v>
      </c>
      <c r="F10738" s="1" t="s">
        <v>1204</v>
      </c>
      <c r="I10738" s="1" t="n">
        <v>296100</v>
      </c>
      <c r="J10738" s="1" t="n">
        <v>34020</v>
      </c>
      <c r="K10738" s="1" t="n">
        <v>7896360400085</v>
      </c>
      <c r="L10738" s="1" t="s">
        <v>7454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7" t="n">
        <v>46230</v>
      </c>
      <c r="C10739" s="1" t="n">
        <v>11</v>
      </c>
      <c r="D10739" s="1" t="s">
        <v>3845</v>
      </c>
      <c r="E10739" s="1" t="n">
        <v>1657</v>
      </c>
      <c r="F10739" s="1" t="s">
        <v>1204</v>
      </c>
      <c r="I10739" s="1" t="n">
        <v>296100</v>
      </c>
      <c r="J10739" s="1" t="n">
        <v>41678</v>
      </c>
      <c r="K10739" s="1" t="n">
        <v>7896180770764</v>
      </c>
      <c r="L10739" s="1" t="s">
        <v>7455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7" t="n">
        <v>46230</v>
      </c>
      <c r="C10740" s="1" t="n">
        <v>11</v>
      </c>
      <c r="D10740" s="1" t="s">
        <v>3845</v>
      </c>
      <c r="E10740" s="1" t="n">
        <v>1657</v>
      </c>
      <c r="F10740" s="1" t="s">
        <v>1204</v>
      </c>
      <c r="I10740" s="1" t="n">
        <v>296100</v>
      </c>
      <c r="J10740" s="1" t="n">
        <v>52458</v>
      </c>
      <c r="K10740" s="1" t="n">
        <v>7897312404199</v>
      </c>
      <c r="L10740" s="1" t="s">
        <v>7456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7" t="n">
        <v>46230</v>
      </c>
      <c r="C10741" s="1" t="n">
        <v>11</v>
      </c>
      <c r="D10741" s="1" t="s">
        <v>3845</v>
      </c>
      <c r="E10741" s="1" t="n">
        <v>1657</v>
      </c>
      <c r="F10741" s="1" t="s">
        <v>1204</v>
      </c>
      <c r="I10741" s="1" t="n">
        <v>296100</v>
      </c>
      <c r="J10741" s="1" t="n">
        <v>52756</v>
      </c>
      <c r="K10741" s="1" t="n">
        <v>7892300003392</v>
      </c>
      <c r="L10741" s="1" t="s">
        <v>7457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7" t="n">
        <v>46230</v>
      </c>
      <c r="C10742" s="1" t="n">
        <v>11</v>
      </c>
      <c r="D10742" s="1" t="s">
        <v>3845</v>
      </c>
      <c r="E10742" s="1" t="n">
        <v>1657</v>
      </c>
      <c r="F10742" s="1" t="s">
        <v>1204</v>
      </c>
      <c r="I10742" s="1" t="n">
        <v>296100</v>
      </c>
      <c r="J10742" s="1" t="n">
        <v>54681</v>
      </c>
      <c r="K10742" s="1" t="n">
        <v>7892300003408</v>
      </c>
      <c r="L10742" s="1" t="s">
        <v>7458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7" t="n">
        <v>46230</v>
      </c>
      <c r="C10743" s="1" t="n">
        <v>11</v>
      </c>
      <c r="D10743" s="1" t="s">
        <v>3845</v>
      </c>
      <c r="E10743" s="1" t="n">
        <v>1657</v>
      </c>
      <c r="F10743" s="1" t="s">
        <v>1204</v>
      </c>
      <c r="I10743" s="1" t="n">
        <v>296100</v>
      </c>
      <c r="J10743" s="1" t="n">
        <v>61653</v>
      </c>
      <c r="K10743" s="1" t="n">
        <v>7899674039378</v>
      </c>
      <c r="L10743" s="1" t="s">
        <v>7459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7" t="n">
        <v>46230</v>
      </c>
      <c r="C10744" s="1" t="n">
        <v>11</v>
      </c>
      <c r="D10744" s="1" t="s">
        <v>3845</v>
      </c>
      <c r="E10744" s="1" t="n">
        <v>1657</v>
      </c>
      <c r="F10744" s="1" t="s">
        <v>1204</v>
      </c>
      <c r="I10744" s="1" t="n">
        <v>296100</v>
      </c>
      <c r="J10744" s="1" t="n">
        <v>61654</v>
      </c>
      <c r="K10744" s="1" t="n">
        <v>7899674039385</v>
      </c>
      <c r="L10744" s="1" t="s">
        <v>7460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7" t="n">
        <v>46230</v>
      </c>
      <c r="C10745" s="1" t="n">
        <v>11</v>
      </c>
      <c r="D10745" s="1" t="s">
        <v>3845</v>
      </c>
      <c r="E10745" s="1" t="n">
        <v>1657</v>
      </c>
      <c r="F10745" s="1" t="s">
        <v>1204</v>
      </c>
      <c r="I10745" s="1" t="n">
        <v>296100</v>
      </c>
      <c r="J10745" s="1" t="n">
        <v>63391</v>
      </c>
      <c r="K10745" s="1" t="n">
        <v>7899674039514</v>
      </c>
      <c r="L10745" s="1" t="s">
        <v>7461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7" t="n">
        <v>46230</v>
      </c>
      <c r="C10746" s="1" t="n">
        <v>11</v>
      </c>
      <c r="D10746" s="1" t="s">
        <v>3845</v>
      </c>
      <c r="E10746" s="1" t="n">
        <v>1657</v>
      </c>
      <c r="F10746" s="1" t="s">
        <v>1204</v>
      </c>
      <c r="I10746" s="1" t="n">
        <v>296100</v>
      </c>
      <c r="J10746" s="1" t="n">
        <v>63545</v>
      </c>
      <c r="K10746" s="1" t="n">
        <v>7891122124544</v>
      </c>
      <c r="L10746" s="1" t="s">
        <v>5579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7" t="n">
        <v>46230</v>
      </c>
      <c r="C10747" s="1" t="n">
        <v>11</v>
      </c>
      <c r="D10747" s="1" t="s">
        <v>3845</v>
      </c>
      <c r="E10747" s="1" t="n">
        <v>1657</v>
      </c>
      <c r="F10747" s="1" t="s">
        <v>1204</v>
      </c>
      <c r="I10747" s="1" t="n">
        <v>296100</v>
      </c>
      <c r="J10747" s="1" t="n">
        <v>70989</v>
      </c>
      <c r="K10747" s="1" t="n">
        <v>7896607100174</v>
      </c>
      <c r="L10747" s="1" t="s">
        <v>7462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7" t="n">
        <v>46230</v>
      </c>
      <c r="C10748" s="1" t="n">
        <v>11</v>
      </c>
      <c r="D10748" s="1" t="s">
        <v>3845</v>
      </c>
      <c r="E10748" s="1" t="n">
        <v>1657</v>
      </c>
      <c r="F10748" s="1" t="s">
        <v>1204</v>
      </c>
      <c r="I10748" s="1" t="n">
        <v>296100</v>
      </c>
      <c r="J10748" s="1" t="n">
        <v>81868</v>
      </c>
      <c r="K10748" s="1" t="n">
        <v>7896607100938</v>
      </c>
      <c r="L10748" s="1" t="s">
        <v>7463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17" t="n">
        <v>46230</v>
      </c>
      <c r="C10749" s="1" t="n">
        <v>11</v>
      </c>
      <c r="D10749" s="1" t="s">
        <v>3845</v>
      </c>
      <c r="E10749" s="1" t="n">
        <v>1657</v>
      </c>
      <c r="F10749" s="1" t="s">
        <v>1204</v>
      </c>
      <c r="I10749" s="1" t="n">
        <v>296100</v>
      </c>
      <c r="J10749" s="1" t="n">
        <v>81869</v>
      </c>
      <c r="K10749" s="1" t="n">
        <v>7896180700013</v>
      </c>
      <c r="L10749" s="1" t="s">
        <v>7464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17" t="n">
        <v>46230</v>
      </c>
      <c r="C10750" s="1" t="n">
        <v>11</v>
      </c>
      <c r="D10750" s="1" t="s">
        <v>3845</v>
      </c>
      <c r="E10750" s="1" t="n">
        <v>1657</v>
      </c>
      <c r="F10750" s="1" t="s">
        <v>1204</v>
      </c>
      <c r="I10750" s="1" t="n">
        <v>296100</v>
      </c>
      <c r="J10750" s="1" t="n">
        <v>81870</v>
      </c>
      <c r="K10750" s="1" t="n">
        <v>7899674045935</v>
      </c>
      <c r="L10750" s="1" t="s">
        <v>7465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17" t="n">
        <v>46230</v>
      </c>
      <c r="C10751" s="1" t="n">
        <v>11</v>
      </c>
      <c r="D10751" s="1" t="s">
        <v>3845</v>
      </c>
      <c r="E10751" s="1" t="n">
        <v>1024</v>
      </c>
      <c r="F10751" s="1" t="s">
        <v>783</v>
      </c>
      <c r="I10751" s="1" t="n">
        <v>608658</v>
      </c>
      <c r="J10751" s="1" t="n">
        <v>103169</v>
      </c>
      <c r="K10751" s="1" t="n">
        <v>7898919635016</v>
      </c>
      <c r="L10751" s="1" t="s">
        <v>4745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7" t="n">
        <v>46230</v>
      </c>
      <c r="C10752" s="1" t="n">
        <v>11</v>
      </c>
      <c r="D10752" s="1" t="s">
        <v>3845</v>
      </c>
      <c r="E10752" s="1" t="n">
        <v>1024</v>
      </c>
      <c r="F10752" s="1" t="s">
        <v>783</v>
      </c>
      <c r="I10752" s="1" t="n">
        <v>608658</v>
      </c>
      <c r="J10752" s="1" t="n">
        <v>103170</v>
      </c>
      <c r="K10752" s="1" t="n">
        <v>7896792000020</v>
      </c>
      <c r="L10752" s="1" t="s">
        <v>4746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7" t="n">
        <v>46230</v>
      </c>
      <c r="C10753" s="1" t="n">
        <v>11</v>
      </c>
      <c r="D10753" s="1" t="s">
        <v>3845</v>
      </c>
      <c r="E10753" s="1" t="n">
        <v>1024</v>
      </c>
      <c r="F10753" s="1" t="s">
        <v>783</v>
      </c>
      <c r="I10753" s="1" t="n">
        <v>608658</v>
      </c>
      <c r="J10753" s="1" t="n">
        <v>10276</v>
      </c>
      <c r="K10753" s="1" t="n">
        <v>7898919635030</v>
      </c>
      <c r="L10753" s="1" t="s">
        <v>4748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7" t="n">
        <v>46230</v>
      </c>
      <c r="C10754" s="1" t="n">
        <v>11</v>
      </c>
      <c r="D10754" s="1" t="s">
        <v>3845</v>
      </c>
      <c r="E10754" s="1" t="n">
        <v>1621</v>
      </c>
      <c r="F10754" s="1" t="s">
        <v>351</v>
      </c>
      <c r="I10754" s="1" t="n">
        <v>920837</v>
      </c>
      <c r="J10754" s="1" t="n">
        <v>103129</v>
      </c>
      <c r="K10754" s="1" t="n">
        <v>7891991000840</v>
      </c>
      <c r="L10754" s="1" t="s">
        <v>6048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7" t="n">
        <v>46230</v>
      </c>
      <c r="C10755" s="1" t="n">
        <v>11</v>
      </c>
      <c r="D10755" s="1" t="s">
        <v>3845</v>
      </c>
      <c r="E10755" s="1" t="n">
        <v>1621</v>
      </c>
      <c r="F10755" s="1" t="s">
        <v>351</v>
      </c>
      <c r="I10755" s="1" t="n">
        <v>920837</v>
      </c>
      <c r="J10755" s="1" t="n">
        <v>30086</v>
      </c>
      <c r="K10755" s="1" t="n">
        <v>7891991012867</v>
      </c>
      <c r="L10755" s="1" t="s">
        <v>7466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7" t="n">
        <v>46230</v>
      </c>
      <c r="C10756" s="1" t="n">
        <v>11</v>
      </c>
      <c r="D10756" s="1" t="s">
        <v>3845</v>
      </c>
      <c r="E10756" s="1" t="n">
        <v>1621</v>
      </c>
      <c r="F10756" s="1" t="s">
        <v>351</v>
      </c>
      <c r="I10756" s="1" t="n">
        <v>920837</v>
      </c>
      <c r="J10756" s="1" t="n">
        <v>31032</v>
      </c>
      <c r="K10756" s="1" t="n">
        <v>7891991002561</v>
      </c>
      <c r="L10756" s="1" t="s">
        <v>4374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7" t="n">
        <v>46230</v>
      </c>
      <c r="C10757" s="1" t="n">
        <v>11</v>
      </c>
      <c r="D10757" s="1" t="s">
        <v>3845</v>
      </c>
      <c r="E10757" s="1" t="n">
        <v>1621</v>
      </c>
      <c r="F10757" s="1" t="s">
        <v>351</v>
      </c>
      <c r="I10757" s="1" t="n">
        <v>920837</v>
      </c>
      <c r="J10757" s="1" t="n">
        <v>38561</v>
      </c>
      <c r="K10757" s="1" t="n">
        <v>7891991295086</v>
      </c>
      <c r="L10757" s="1" t="s">
        <v>6061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7" t="n">
        <v>46230</v>
      </c>
      <c r="C10758" s="1" t="n">
        <v>11</v>
      </c>
      <c r="D10758" s="1" t="s">
        <v>3845</v>
      </c>
      <c r="E10758" s="1" t="n">
        <v>1621</v>
      </c>
      <c r="F10758" s="1" t="s">
        <v>351</v>
      </c>
      <c r="I10758" s="1" t="n">
        <v>920837</v>
      </c>
      <c r="J10758" s="1" t="n">
        <v>40755</v>
      </c>
      <c r="K10758" s="1" t="n">
        <v>7892840813505</v>
      </c>
      <c r="L10758" s="1" t="s">
        <v>7467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7" t="n">
        <v>46230</v>
      </c>
      <c r="C10759" s="1" t="n">
        <v>11</v>
      </c>
      <c r="D10759" s="1" t="s">
        <v>3845</v>
      </c>
      <c r="E10759" s="1" t="n">
        <v>1621</v>
      </c>
      <c r="F10759" s="1" t="s">
        <v>351</v>
      </c>
      <c r="I10759" s="1" t="n">
        <v>920837</v>
      </c>
      <c r="J10759" s="1" t="n">
        <v>44674</v>
      </c>
      <c r="K10759" s="1" t="n">
        <v>7891991297424</v>
      </c>
      <c r="L10759" s="1" t="s">
        <v>6062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7" t="n">
        <v>46230</v>
      </c>
      <c r="C10760" s="1" t="n">
        <v>11</v>
      </c>
      <c r="D10760" s="1" t="s">
        <v>3845</v>
      </c>
      <c r="E10760" s="1" t="n">
        <v>1621</v>
      </c>
      <c r="F10760" s="1" t="s">
        <v>351</v>
      </c>
      <c r="I10760" s="1" t="n">
        <v>920837</v>
      </c>
      <c r="J10760" s="1" t="n">
        <v>63479</v>
      </c>
      <c r="K10760" s="1" t="n">
        <v>7891991295055</v>
      </c>
      <c r="L10760" s="1" t="s">
        <v>6057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7" t="n">
        <v>46230</v>
      </c>
      <c r="C10761" s="1" t="n">
        <v>11</v>
      </c>
      <c r="D10761" s="1" t="s">
        <v>3845</v>
      </c>
      <c r="E10761" s="1" t="n">
        <v>1642</v>
      </c>
      <c r="F10761" s="1" t="s">
        <v>184</v>
      </c>
      <c r="I10761" s="1" t="n">
        <v>1033389</v>
      </c>
      <c r="J10761" s="1" t="n">
        <v>103855</v>
      </c>
      <c r="K10761" s="1" t="n">
        <v>7896289211267</v>
      </c>
      <c r="L10761" s="1" t="s">
        <v>5231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7" t="n">
        <v>46230</v>
      </c>
      <c r="C10762" s="1" t="n">
        <v>11</v>
      </c>
      <c r="D10762" s="1" t="s">
        <v>3845</v>
      </c>
      <c r="E10762" s="1" t="n">
        <v>1642</v>
      </c>
      <c r="F10762" s="1" t="s">
        <v>184</v>
      </c>
      <c r="I10762" s="1" t="n">
        <v>1033389</v>
      </c>
      <c r="J10762" s="1" t="n">
        <v>104335</v>
      </c>
      <c r="K10762" s="1" t="n">
        <v>7896289210512</v>
      </c>
      <c r="L10762" s="1" t="s">
        <v>4163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7" t="n">
        <v>46230</v>
      </c>
      <c r="C10763" s="1" t="n">
        <v>11</v>
      </c>
      <c r="D10763" s="1" t="s">
        <v>3845</v>
      </c>
      <c r="E10763" s="1" t="n">
        <v>1642</v>
      </c>
      <c r="F10763" s="1" t="s">
        <v>184</v>
      </c>
      <c r="I10763" s="1" t="n">
        <v>1033389</v>
      </c>
      <c r="J10763" s="1" t="n">
        <v>105780</v>
      </c>
      <c r="K10763" s="1" t="n">
        <v>7896289210017</v>
      </c>
      <c r="L10763" s="1" t="s">
        <v>4164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7" t="n">
        <v>46230</v>
      </c>
      <c r="C10764" s="1" t="n">
        <v>11</v>
      </c>
      <c r="D10764" s="1" t="s">
        <v>3845</v>
      </c>
      <c r="E10764" s="1" t="n">
        <v>1642</v>
      </c>
      <c r="F10764" s="1" t="s">
        <v>184</v>
      </c>
      <c r="I10764" s="1" t="n">
        <v>1033389</v>
      </c>
      <c r="J10764" s="1" t="n">
        <v>105782</v>
      </c>
      <c r="K10764" s="1" t="n">
        <v>7896289210352</v>
      </c>
      <c r="L10764" s="1" t="s">
        <v>4165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7" t="n">
        <v>46230</v>
      </c>
      <c r="C10765" s="1" t="n">
        <v>11</v>
      </c>
      <c r="D10765" s="1" t="s">
        <v>3845</v>
      </c>
      <c r="E10765" s="1" t="n">
        <v>1642</v>
      </c>
      <c r="F10765" s="1" t="s">
        <v>184</v>
      </c>
      <c r="I10765" s="1" t="n">
        <v>1033389</v>
      </c>
      <c r="J10765" s="1" t="n">
        <v>106079</v>
      </c>
      <c r="K10765" s="1" t="n">
        <v>7896289210130</v>
      </c>
      <c r="L10765" s="1" t="s">
        <v>4166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7" t="n">
        <v>46230</v>
      </c>
      <c r="C10766" s="1" t="n">
        <v>11</v>
      </c>
      <c r="D10766" s="1" t="s">
        <v>3845</v>
      </c>
      <c r="E10766" s="1" t="n">
        <v>1642</v>
      </c>
      <c r="F10766" s="1" t="s">
        <v>184</v>
      </c>
      <c r="I10766" s="1" t="n">
        <v>1033389</v>
      </c>
      <c r="J10766" s="1" t="n">
        <v>106274</v>
      </c>
      <c r="K10766" s="1" t="n">
        <v>7896289210086</v>
      </c>
      <c r="L10766" s="1" t="s">
        <v>4167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7" t="n">
        <v>46230</v>
      </c>
      <c r="C10767" s="1" t="n">
        <v>11</v>
      </c>
      <c r="D10767" s="1" t="s">
        <v>3845</v>
      </c>
      <c r="E10767" s="1" t="n">
        <v>1705</v>
      </c>
      <c r="F10767" s="1" t="s">
        <v>173</v>
      </c>
      <c r="I10767" s="1" t="n">
        <v>1216466</v>
      </c>
      <c r="J10767" s="1" t="n">
        <v>57635</v>
      </c>
      <c r="K10767" s="1" t="n">
        <v>2254500</v>
      </c>
      <c r="L10767" s="1" t="s">
        <v>5791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7" t="n">
        <v>46230</v>
      </c>
      <c r="C10768" s="1" t="n">
        <v>11</v>
      </c>
      <c r="D10768" s="1" t="s">
        <v>3845</v>
      </c>
      <c r="E10768" s="1" t="n">
        <v>1705</v>
      </c>
      <c r="F10768" s="1" t="s">
        <v>173</v>
      </c>
      <c r="I10768" s="1" t="n">
        <v>1216466</v>
      </c>
      <c r="J10768" s="1" t="n">
        <v>57640</v>
      </c>
      <c r="K10768" s="1" t="n">
        <v>2254517</v>
      </c>
      <c r="L10768" s="1" t="s">
        <v>5792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7" t="n">
        <v>46230</v>
      </c>
      <c r="C10769" s="1" t="n">
        <v>11</v>
      </c>
      <c r="D10769" s="1" t="s">
        <v>3845</v>
      </c>
      <c r="E10769" s="1" t="n">
        <v>1705</v>
      </c>
      <c r="F10769" s="1" t="s">
        <v>173</v>
      </c>
      <c r="I10769" s="1" t="n">
        <v>1216466</v>
      </c>
      <c r="J10769" s="1" t="n">
        <v>76553</v>
      </c>
      <c r="K10769" s="1" t="n">
        <v>7896045503476</v>
      </c>
      <c r="L10769" s="1" t="s">
        <v>5793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7" t="n">
        <v>46230</v>
      </c>
      <c r="C10770" s="1" t="n">
        <v>11</v>
      </c>
      <c r="D10770" s="1" t="s">
        <v>3845</v>
      </c>
      <c r="E10770" s="1" t="n">
        <v>1705</v>
      </c>
      <c r="F10770" s="1" t="s">
        <v>173</v>
      </c>
      <c r="I10770" s="1" t="n">
        <v>1216466</v>
      </c>
      <c r="J10770" s="1" t="n">
        <v>76553</v>
      </c>
      <c r="K10770" s="1" t="n">
        <v>7896045503476</v>
      </c>
      <c r="L10770" s="1" t="s">
        <v>5793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7" t="n">
        <v>46230</v>
      </c>
      <c r="C10771" s="1" t="n">
        <v>11</v>
      </c>
      <c r="D10771" s="1" t="s">
        <v>3845</v>
      </c>
      <c r="E10771" s="1" t="n">
        <v>1705</v>
      </c>
      <c r="F10771" s="1" t="s">
        <v>173</v>
      </c>
      <c r="I10771" s="1" t="n">
        <v>1217731</v>
      </c>
      <c r="J10771" s="1" t="n">
        <v>102360</v>
      </c>
      <c r="K10771" s="1" t="n">
        <v>7894900593709</v>
      </c>
      <c r="L10771" s="1" t="s">
        <v>4471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7" t="n">
        <v>46230</v>
      </c>
      <c r="C10772" s="1" t="n">
        <v>11</v>
      </c>
      <c r="D10772" s="1" t="s">
        <v>3845</v>
      </c>
      <c r="E10772" s="1" t="n">
        <v>1705</v>
      </c>
      <c r="F10772" s="1" t="s">
        <v>173</v>
      </c>
      <c r="I10772" s="1" t="n">
        <v>1217731</v>
      </c>
      <c r="J10772" s="1" t="n">
        <v>102361</v>
      </c>
      <c r="K10772" s="1" t="n">
        <v>7894900573701</v>
      </c>
      <c r="L10772" s="1" t="s">
        <v>4472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7" t="n">
        <v>46230</v>
      </c>
      <c r="C10773" s="1" t="n">
        <v>11</v>
      </c>
      <c r="D10773" s="1" t="s">
        <v>3845</v>
      </c>
      <c r="E10773" s="1" t="n">
        <v>1705</v>
      </c>
      <c r="F10773" s="1" t="s">
        <v>173</v>
      </c>
      <c r="I10773" s="1" t="n">
        <v>1217731</v>
      </c>
      <c r="J10773" s="1" t="n">
        <v>102363</v>
      </c>
      <c r="K10773" s="1" t="n">
        <v>7894900563702</v>
      </c>
      <c r="L10773" s="1" t="s">
        <v>4474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7" t="n">
        <v>46230</v>
      </c>
      <c r="C10774" s="1" t="n">
        <v>11</v>
      </c>
      <c r="D10774" s="1" t="s">
        <v>3845</v>
      </c>
      <c r="E10774" s="1" t="n">
        <v>1705</v>
      </c>
      <c r="F10774" s="1" t="s">
        <v>173</v>
      </c>
      <c r="I10774" s="1" t="n">
        <v>1217731</v>
      </c>
      <c r="J10774" s="1" t="n">
        <v>103139</v>
      </c>
      <c r="K10774" s="1" t="n">
        <v>7894900051759</v>
      </c>
      <c r="L10774" s="1" t="s">
        <v>4502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7" t="n">
        <v>46230</v>
      </c>
      <c r="C10775" s="1" t="n">
        <v>11</v>
      </c>
      <c r="D10775" s="1" t="s">
        <v>3845</v>
      </c>
      <c r="E10775" s="1" t="n">
        <v>1705</v>
      </c>
      <c r="F10775" s="1" t="s">
        <v>173</v>
      </c>
      <c r="I10775" s="1" t="n">
        <v>1217731</v>
      </c>
      <c r="J10775" s="1" t="n">
        <v>103140</v>
      </c>
      <c r="K10775" s="1" t="n">
        <v>7894900031751</v>
      </c>
      <c r="L10775" s="1" t="s">
        <v>5530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7" t="n">
        <v>46230</v>
      </c>
      <c r="C10776" s="1" t="n">
        <v>11</v>
      </c>
      <c r="D10776" s="1" t="s">
        <v>3845</v>
      </c>
      <c r="E10776" s="1" t="n">
        <v>1705</v>
      </c>
      <c r="F10776" s="1" t="s">
        <v>173</v>
      </c>
      <c r="I10776" s="1" t="n">
        <v>1217731</v>
      </c>
      <c r="J10776" s="1" t="n">
        <v>104575</v>
      </c>
      <c r="K10776" s="1" t="n">
        <v>7898341430098</v>
      </c>
      <c r="L10776" s="1" t="s">
        <v>4476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7" t="n">
        <v>46230</v>
      </c>
      <c r="C10777" s="1" t="n">
        <v>11</v>
      </c>
      <c r="D10777" s="1" t="s">
        <v>3845</v>
      </c>
      <c r="E10777" s="1" t="n">
        <v>1705</v>
      </c>
      <c r="F10777" s="1" t="s">
        <v>173</v>
      </c>
      <c r="I10777" s="1" t="n">
        <v>1217731</v>
      </c>
      <c r="J10777" s="1" t="n">
        <v>104576</v>
      </c>
      <c r="K10777" s="1" t="n">
        <v>7898341430111</v>
      </c>
      <c r="L10777" s="1" t="s">
        <v>4477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7" t="n">
        <v>46230</v>
      </c>
      <c r="C10778" s="1" t="n">
        <v>11</v>
      </c>
      <c r="D10778" s="1" t="s">
        <v>3845</v>
      </c>
      <c r="E10778" s="1" t="n">
        <v>1705</v>
      </c>
      <c r="F10778" s="1" t="s">
        <v>173</v>
      </c>
      <c r="I10778" s="1" t="n">
        <v>1217731</v>
      </c>
      <c r="J10778" s="1" t="n">
        <v>18192</v>
      </c>
      <c r="K10778" s="1" t="n">
        <v>7894900320015</v>
      </c>
      <c r="L10778" s="1" t="s">
        <v>4510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7" t="n">
        <v>46230</v>
      </c>
      <c r="C10779" s="1" t="n">
        <v>11</v>
      </c>
      <c r="D10779" s="1" t="s">
        <v>3845</v>
      </c>
      <c r="E10779" s="1" t="n">
        <v>1705</v>
      </c>
      <c r="F10779" s="1" t="s">
        <v>173</v>
      </c>
      <c r="I10779" s="1" t="n">
        <v>1217731</v>
      </c>
      <c r="J10779" s="1" t="n">
        <v>24324</v>
      </c>
      <c r="K10779" s="1" t="n">
        <v>70847022015</v>
      </c>
      <c r="L10779" s="1" t="s">
        <v>4479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7" t="n">
        <v>46230</v>
      </c>
      <c r="C10780" s="1" t="n">
        <v>11</v>
      </c>
      <c r="D10780" s="1" t="s">
        <v>3845</v>
      </c>
      <c r="E10780" s="1" t="n">
        <v>1705</v>
      </c>
      <c r="F10780" s="1" t="s">
        <v>173</v>
      </c>
      <c r="I10780" s="1" t="n">
        <v>1217731</v>
      </c>
      <c r="J10780" s="1" t="n">
        <v>24662</v>
      </c>
      <c r="K10780" s="1" t="n">
        <v>7897105250019</v>
      </c>
      <c r="L10780" s="1" t="s">
        <v>5536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7" t="n">
        <v>46230</v>
      </c>
      <c r="C10781" s="1" t="n">
        <v>11</v>
      </c>
      <c r="D10781" s="1" t="s">
        <v>3845</v>
      </c>
      <c r="E10781" s="1" t="n">
        <v>1705</v>
      </c>
      <c r="F10781" s="1" t="s">
        <v>173</v>
      </c>
      <c r="I10781" s="1" t="n">
        <v>1217731</v>
      </c>
      <c r="J10781" s="1" t="n">
        <v>25136</v>
      </c>
      <c r="K10781" s="1" t="n">
        <v>70847022206</v>
      </c>
      <c r="L10781" s="1" t="s">
        <v>4481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7" t="n">
        <v>46230</v>
      </c>
      <c r="C10782" s="1" t="n">
        <v>11</v>
      </c>
      <c r="D10782" s="1" t="s">
        <v>3845</v>
      </c>
      <c r="E10782" s="1" t="n">
        <v>1705</v>
      </c>
      <c r="F10782" s="1" t="s">
        <v>173</v>
      </c>
      <c r="I10782" s="1" t="n">
        <v>1217731</v>
      </c>
      <c r="J10782" s="1" t="n">
        <v>25752</v>
      </c>
      <c r="K10782" s="1" t="n">
        <v>7894900660302</v>
      </c>
      <c r="L10782" s="1" t="s">
        <v>6455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7" t="n">
        <v>46230</v>
      </c>
      <c r="C10783" s="1" t="n">
        <v>11</v>
      </c>
      <c r="D10783" s="1" t="s">
        <v>3845</v>
      </c>
      <c r="E10783" s="1" t="n">
        <v>1705</v>
      </c>
      <c r="F10783" s="1" t="s">
        <v>173</v>
      </c>
      <c r="I10783" s="1" t="n">
        <v>1217731</v>
      </c>
      <c r="J10783" s="1" t="n">
        <v>26159</v>
      </c>
      <c r="K10783" s="1" t="n">
        <v>7894900660319</v>
      </c>
      <c r="L10783" s="1" t="s">
        <v>5778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7" t="n">
        <v>46230</v>
      </c>
      <c r="C10784" s="1" t="n">
        <v>11</v>
      </c>
      <c r="D10784" s="1" t="s">
        <v>3845</v>
      </c>
      <c r="E10784" s="1" t="n">
        <v>1705</v>
      </c>
      <c r="F10784" s="1" t="s">
        <v>173</v>
      </c>
      <c r="I10784" s="1" t="n">
        <v>1217731</v>
      </c>
      <c r="J10784" s="1" t="n">
        <v>27873</v>
      </c>
      <c r="K10784" s="1" t="n">
        <v>7894900660333</v>
      </c>
      <c r="L10784" s="1" t="s">
        <v>5780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7" t="n">
        <v>46230</v>
      </c>
      <c r="C10785" s="1" t="n">
        <v>11</v>
      </c>
      <c r="D10785" s="1" t="s">
        <v>3845</v>
      </c>
      <c r="E10785" s="1" t="n">
        <v>1705</v>
      </c>
      <c r="F10785" s="1" t="s">
        <v>173</v>
      </c>
      <c r="I10785" s="1" t="n">
        <v>1217731</v>
      </c>
      <c r="J10785" s="1" t="n">
        <v>29747</v>
      </c>
      <c r="K10785" s="1" t="n">
        <v>70847022305</v>
      </c>
      <c r="L10785" s="1" t="s">
        <v>6881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7" t="n">
        <v>46230</v>
      </c>
      <c r="C10786" s="1" t="n">
        <v>11</v>
      </c>
      <c r="D10786" s="1" t="s">
        <v>3845</v>
      </c>
      <c r="E10786" s="1" t="n">
        <v>1705</v>
      </c>
      <c r="F10786" s="1" t="s">
        <v>173</v>
      </c>
      <c r="I10786" s="1" t="n">
        <v>1217731</v>
      </c>
      <c r="J10786" s="1" t="n">
        <v>29748</v>
      </c>
      <c r="K10786" s="1" t="n">
        <v>70847033301</v>
      </c>
      <c r="L10786" s="1" t="s">
        <v>4486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7" t="n">
        <v>46230</v>
      </c>
      <c r="C10787" s="1" t="n">
        <v>11</v>
      </c>
      <c r="D10787" s="1" t="s">
        <v>3845</v>
      </c>
      <c r="E10787" s="1" t="n">
        <v>1705</v>
      </c>
      <c r="F10787" s="1" t="s">
        <v>173</v>
      </c>
      <c r="I10787" s="1" t="n">
        <v>1217731</v>
      </c>
      <c r="J10787" s="1" t="n">
        <v>31928</v>
      </c>
      <c r="K10787" s="1" t="n">
        <v>70847034803</v>
      </c>
      <c r="L10787" s="1" t="s">
        <v>7468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7" t="n">
        <v>46230</v>
      </c>
      <c r="C10788" s="1" t="n">
        <v>11</v>
      </c>
      <c r="D10788" s="1" t="s">
        <v>3845</v>
      </c>
      <c r="E10788" s="1" t="n">
        <v>1705</v>
      </c>
      <c r="F10788" s="1" t="s">
        <v>173</v>
      </c>
      <c r="I10788" s="1" t="n">
        <v>1217731</v>
      </c>
      <c r="J10788" s="1" t="n">
        <v>35357</v>
      </c>
      <c r="K10788" s="1" t="n">
        <v>7894900681017</v>
      </c>
      <c r="L10788" s="1" t="s">
        <v>4488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7" t="n">
        <v>46230</v>
      </c>
      <c r="C10789" s="1" t="n">
        <v>11</v>
      </c>
      <c r="D10789" s="1" t="s">
        <v>3845</v>
      </c>
      <c r="E10789" s="1" t="n">
        <v>1705</v>
      </c>
      <c r="F10789" s="1" t="s">
        <v>173</v>
      </c>
      <c r="I10789" s="1" t="n">
        <v>1217731</v>
      </c>
      <c r="J10789" s="1" t="n">
        <v>36983</v>
      </c>
      <c r="K10789" s="1" t="n">
        <v>7894900087123</v>
      </c>
      <c r="L10789" s="1" t="s">
        <v>4489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7" t="n">
        <v>46230</v>
      </c>
      <c r="C10790" s="1" t="n">
        <v>11</v>
      </c>
      <c r="D10790" s="1" t="s">
        <v>3845</v>
      </c>
      <c r="E10790" s="1" t="n">
        <v>1705</v>
      </c>
      <c r="F10790" s="1" t="s">
        <v>173</v>
      </c>
      <c r="I10790" s="1" t="n">
        <v>1217731</v>
      </c>
      <c r="J10790" s="1" t="n">
        <v>38335</v>
      </c>
      <c r="K10790" s="1" t="n">
        <v>7894900660401</v>
      </c>
      <c r="L10790" s="1" t="s">
        <v>7469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7" t="n">
        <v>46230</v>
      </c>
      <c r="C10791" s="1" t="n">
        <v>11</v>
      </c>
      <c r="D10791" s="1" t="s">
        <v>3845</v>
      </c>
      <c r="E10791" s="1" t="n">
        <v>1705</v>
      </c>
      <c r="F10791" s="1" t="s">
        <v>173</v>
      </c>
      <c r="I10791" s="1" t="n">
        <v>1217731</v>
      </c>
      <c r="J10791" s="1" t="n">
        <v>41322</v>
      </c>
      <c r="K10791" s="1" t="n">
        <v>7897105200076</v>
      </c>
      <c r="L10791" s="1" t="s">
        <v>4530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7" t="n">
        <v>46230</v>
      </c>
      <c r="C10792" s="1" t="n">
        <v>11</v>
      </c>
      <c r="D10792" s="1" t="s">
        <v>3845</v>
      </c>
      <c r="E10792" s="1" t="n">
        <v>1705</v>
      </c>
      <c r="F10792" s="1" t="s">
        <v>173</v>
      </c>
      <c r="I10792" s="1" t="n">
        <v>1217731</v>
      </c>
      <c r="J10792" s="1" t="n">
        <v>45809</v>
      </c>
      <c r="K10792" s="1" t="n">
        <v>7896045505319</v>
      </c>
      <c r="L10792" s="1" t="s">
        <v>5781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7" t="n">
        <v>46230</v>
      </c>
      <c r="C10793" s="1" t="n">
        <v>11</v>
      </c>
      <c r="D10793" s="1" t="s">
        <v>3845</v>
      </c>
      <c r="E10793" s="1" t="n">
        <v>1705</v>
      </c>
      <c r="F10793" s="1" t="s">
        <v>173</v>
      </c>
      <c r="I10793" s="1" t="n">
        <v>1217731</v>
      </c>
      <c r="J10793" s="1" t="n">
        <v>61083</v>
      </c>
      <c r="K10793" s="1" t="n">
        <v>7894900503029</v>
      </c>
      <c r="L10793" s="1" t="s">
        <v>6582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7" t="n">
        <v>46230</v>
      </c>
      <c r="C10794" s="1" t="n">
        <v>11</v>
      </c>
      <c r="D10794" s="1" t="s">
        <v>3845</v>
      </c>
      <c r="E10794" s="1" t="n">
        <v>1705</v>
      </c>
      <c r="F10794" s="1" t="s">
        <v>173</v>
      </c>
      <c r="I10794" s="1" t="n">
        <v>1217731</v>
      </c>
      <c r="J10794" s="1" t="n">
        <v>62378</v>
      </c>
      <c r="K10794" s="1" t="n">
        <v>7896045506934</v>
      </c>
      <c r="L10794" s="1" t="s">
        <v>3879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7" t="n">
        <v>46230</v>
      </c>
      <c r="C10795" s="1" t="n">
        <v>11</v>
      </c>
      <c r="D10795" s="1" t="s">
        <v>3845</v>
      </c>
      <c r="E10795" s="1" t="n">
        <v>1705</v>
      </c>
      <c r="F10795" s="1" t="s">
        <v>173</v>
      </c>
      <c r="I10795" s="1" t="n">
        <v>1217731</v>
      </c>
      <c r="J10795" s="1" t="n">
        <v>62624</v>
      </c>
      <c r="K10795" s="1" t="n">
        <v>7896045506873</v>
      </c>
      <c r="L10795" s="1" t="s">
        <v>5786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7" t="n">
        <v>46230</v>
      </c>
      <c r="C10796" s="1" t="n">
        <v>11</v>
      </c>
      <c r="D10796" s="1" t="s">
        <v>3845</v>
      </c>
      <c r="E10796" s="1" t="n">
        <v>1705</v>
      </c>
      <c r="F10796" s="1" t="s">
        <v>173</v>
      </c>
      <c r="I10796" s="1" t="n">
        <v>1217731</v>
      </c>
      <c r="J10796" s="1" t="n">
        <v>66038</v>
      </c>
      <c r="K10796" s="1" t="n">
        <v>7898938890076</v>
      </c>
      <c r="L10796" s="1" t="s">
        <v>4496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7" t="n">
        <v>46230</v>
      </c>
      <c r="C10797" s="1" t="n">
        <v>11</v>
      </c>
      <c r="D10797" s="1" t="s">
        <v>3845</v>
      </c>
      <c r="E10797" s="1" t="n">
        <v>1705</v>
      </c>
      <c r="F10797" s="1" t="s">
        <v>173</v>
      </c>
      <c r="I10797" s="1" t="n">
        <v>1217731</v>
      </c>
      <c r="J10797" s="1" t="n">
        <v>79334</v>
      </c>
      <c r="K10797" s="1" t="n">
        <v>7894900531305</v>
      </c>
      <c r="L10797" s="1" t="s">
        <v>6296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7" t="n">
        <v>46230</v>
      </c>
      <c r="C10798" s="1" t="n">
        <v>11</v>
      </c>
      <c r="D10798" s="1" t="s">
        <v>3845</v>
      </c>
      <c r="E10798" s="1" t="n">
        <v>1705</v>
      </c>
      <c r="F10798" s="1" t="s">
        <v>173</v>
      </c>
      <c r="I10798" s="1" t="n">
        <v>1217731</v>
      </c>
      <c r="J10798" s="1" t="n">
        <v>79795</v>
      </c>
      <c r="K10798" s="1" t="n">
        <v>7894900530308</v>
      </c>
      <c r="L10798" s="1" t="s">
        <v>6297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7" t="n">
        <v>46230</v>
      </c>
      <c r="C10799" s="1" t="n">
        <v>11</v>
      </c>
      <c r="D10799" s="1" t="s">
        <v>3845</v>
      </c>
      <c r="E10799" s="1" t="n">
        <v>1705</v>
      </c>
      <c r="F10799" s="1" t="s">
        <v>173</v>
      </c>
      <c r="I10799" s="1" t="n">
        <v>1217731</v>
      </c>
      <c r="J10799" s="1" t="n">
        <v>80455</v>
      </c>
      <c r="K10799" s="1" t="n">
        <v>7894900508024</v>
      </c>
      <c r="L10799" s="1" t="s">
        <v>7470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7" t="n">
        <v>46230</v>
      </c>
      <c r="C10800" s="1" t="n">
        <v>11</v>
      </c>
      <c r="D10800" s="1" t="s">
        <v>3845</v>
      </c>
      <c r="E10800" s="1" t="n">
        <v>1705</v>
      </c>
      <c r="F10800" s="1" t="s">
        <v>173</v>
      </c>
      <c r="I10800" s="1" t="n">
        <v>1217731</v>
      </c>
      <c r="J10800" s="1" t="n">
        <v>80906</v>
      </c>
      <c r="K10800" s="1" t="n">
        <v>7894900509700</v>
      </c>
      <c r="L10800" s="1" t="s">
        <v>6585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7" t="n">
        <v>46230</v>
      </c>
      <c r="C10801" s="1" t="n">
        <v>11</v>
      </c>
      <c r="D10801" s="1" t="s">
        <v>3845</v>
      </c>
      <c r="E10801" s="1" t="n">
        <v>1705</v>
      </c>
      <c r="F10801" s="1" t="s">
        <v>173</v>
      </c>
      <c r="I10801" s="1" t="n">
        <v>1217731</v>
      </c>
      <c r="J10801" s="1" t="n">
        <v>81668</v>
      </c>
      <c r="K10801" s="1" t="n">
        <v>7898770420011</v>
      </c>
      <c r="L10801" s="1" t="s">
        <v>6882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7" t="n">
        <v>46230</v>
      </c>
      <c r="C10802" s="1" t="n">
        <v>11</v>
      </c>
      <c r="D10802" s="1" t="s">
        <v>3845</v>
      </c>
      <c r="E10802" s="1" t="n">
        <v>1705</v>
      </c>
      <c r="F10802" s="1" t="s">
        <v>173</v>
      </c>
      <c r="I10802" s="1" t="n">
        <v>1217731</v>
      </c>
      <c r="J10802" s="1" t="n">
        <v>81864</v>
      </c>
      <c r="K10802" s="1" t="n">
        <v>7896045507610</v>
      </c>
      <c r="L10802" s="1" t="s">
        <v>7471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7" t="n">
        <v>46230</v>
      </c>
      <c r="C10803" s="1" t="n">
        <v>11</v>
      </c>
      <c r="D10803" s="1" t="s">
        <v>3845</v>
      </c>
      <c r="E10803" s="1" t="n">
        <v>10009</v>
      </c>
      <c r="F10803" s="1" t="s">
        <v>233</v>
      </c>
      <c r="I10803" s="1" t="n">
        <v>1431398</v>
      </c>
      <c r="J10803" s="1" t="n">
        <v>102250</v>
      </c>
      <c r="K10803" s="1" t="n">
        <v>7891000100103</v>
      </c>
      <c r="L10803" s="1" t="s">
        <v>7472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7" t="n">
        <v>46230</v>
      </c>
      <c r="C10804" s="1" t="n">
        <v>11</v>
      </c>
      <c r="D10804" s="1" t="s">
        <v>3845</v>
      </c>
      <c r="E10804" s="1" t="n">
        <v>10009</v>
      </c>
      <c r="F10804" s="1" t="s">
        <v>233</v>
      </c>
      <c r="I10804" s="1" t="n">
        <v>1431398</v>
      </c>
      <c r="J10804" s="1" t="n">
        <v>102576</v>
      </c>
      <c r="K10804" s="1" t="n">
        <v>7891000126905</v>
      </c>
      <c r="L10804" s="1" t="s">
        <v>5232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7" t="n">
        <v>46230</v>
      </c>
      <c r="C10805" s="1" t="n">
        <v>11</v>
      </c>
      <c r="D10805" s="1" t="s">
        <v>3845</v>
      </c>
      <c r="E10805" s="1" t="n">
        <v>10009</v>
      </c>
      <c r="F10805" s="1" t="s">
        <v>233</v>
      </c>
      <c r="I10805" s="1" t="n">
        <v>1431398</v>
      </c>
      <c r="J10805" s="1" t="n">
        <v>12128</v>
      </c>
      <c r="K10805" s="1" t="n">
        <v>7891000065440</v>
      </c>
      <c r="L10805" s="1" t="s">
        <v>5996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7" t="n">
        <v>46230</v>
      </c>
      <c r="C10806" s="1" t="n">
        <v>11</v>
      </c>
      <c r="D10806" s="1" t="s">
        <v>3845</v>
      </c>
      <c r="E10806" s="1" t="n">
        <v>10009</v>
      </c>
      <c r="F10806" s="1" t="s">
        <v>233</v>
      </c>
      <c r="I10806" s="1" t="n">
        <v>1431398</v>
      </c>
      <c r="J10806" s="1" t="n">
        <v>12411</v>
      </c>
      <c r="K10806" s="1" t="n">
        <v>7891000050927</v>
      </c>
      <c r="L10806" s="1" t="s">
        <v>5234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7" t="n">
        <v>46230</v>
      </c>
      <c r="C10807" s="1" t="n">
        <v>11</v>
      </c>
      <c r="D10807" s="1" t="s">
        <v>3845</v>
      </c>
      <c r="E10807" s="1" t="n">
        <v>10009</v>
      </c>
      <c r="F10807" s="1" t="s">
        <v>233</v>
      </c>
      <c r="I10807" s="1" t="n">
        <v>1431398</v>
      </c>
      <c r="J10807" s="1" t="n">
        <v>36097</v>
      </c>
      <c r="K10807" s="1" t="n">
        <v>7891000305553</v>
      </c>
      <c r="L10807" s="1" t="s">
        <v>5253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7" t="n">
        <v>46230</v>
      </c>
      <c r="C10808" s="1" t="n">
        <v>11</v>
      </c>
      <c r="D10808" s="1" t="s">
        <v>3845</v>
      </c>
      <c r="E10808" s="1" t="n">
        <v>10009</v>
      </c>
      <c r="F10808" s="1" t="s">
        <v>233</v>
      </c>
      <c r="I10808" s="1" t="n">
        <v>1431708</v>
      </c>
      <c r="J10808" s="1" t="n">
        <v>101932</v>
      </c>
      <c r="K10808" s="1" t="n">
        <v>7891000582107</v>
      </c>
      <c r="L10808" s="1" t="s">
        <v>4130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7" t="n">
        <v>46230</v>
      </c>
      <c r="C10809" s="1" t="n">
        <v>11</v>
      </c>
      <c r="D10809" s="1" t="s">
        <v>3845</v>
      </c>
      <c r="E10809" s="1" t="n">
        <v>10009</v>
      </c>
      <c r="F10809" s="1" t="s">
        <v>233</v>
      </c>
      <c r="I10809" s="1" t="n">
        <v>1431708</v>
      </c>
      <c r="J10809" s="1" t="n">
        <v>102418</v>
      </c>
      <c r="K10809" s="1" t="n">
        <v>7891000460207</v>
      </c>
      <c r="L10809" s="1" t="s">
        <v>5329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7" t="n">
        <v>46230</v>
      </c>
      <c r="C10810" s="1" t="n">
        <v>11</v>
      </c>
      <c r="D10810" s="1" t="s">
        <v>3845</v>
      </c>
      <c r="E10810" s="1" t="n">
        <v>10009</v>
      </c>
      <c r="F10810" s="1" t="s">
        <v>233</v>
      </c>
      <c r="I10810" s="1" t="n">
        <v>1431708</v>
      </c>
      <c r="J10810" s="1" t="n">
        <v>102501</v>
      </c>
      <c r="K10810" s="1" t="n">
        <v>7891000502303</v>
      </c>
      <c r="L10810" s="1" t="s">
        <v>7473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7" t="n">
        <v>46230</v>
      </c>
      <c r="C10811" s="1" t="n">
        <v>11</v>
      </c>
      <c r="D10811" s="1" t="s">
        <v>3845</v>
      </c>
      <c r="E10811" s="1" t="n">
        <v>10009</v>
      </c>
      <c r="F10811" s="1" t="s">
        <v>233</v>
      </c>
      <c r="I10811" s="1" t="n">
        <v>1431708</v>
      </c>
      <c r="J10811" s="1" t="n">
        <v>102504</v>
      </c>
      <c r="K10811" s="1" t="n">
        <v>7891000502105</v>
      </c>
      <c r="L10811" s="1" t="s">
        <v>7181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7" t="n">
        <v>46230</v>
      </c>
      <c r="C10812" s="1" t="n">
        <v>11</v>
      </c>
      <c r="D10812" s="1" t="s">
        <v>3845</v>
      </c>
      <c r="E10812" s="1" t="n">
        <v>10009</v>
      </c>
      <c r="F10812" s="1" t="s">
        <v>233</v>
      </c>
      <c r="I10812" s="1" t="n">
        <v>1431708</v>
      </c>
      <c r="J10812" s="1" t="n">
        <v>102505</v>
      </c>
      <c r="K10812" s="1" t="n">
        <v>7891000502204</v>
      </c>
      <c r="L10812" s="1" t="s">
        <v>7182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7" t="n">
        <v>46230</v>
      </c>
      <c r="C10813" s="1" t="n">
        <v>11</v>
      </c>
      <c r="D10813" s="1" t="s">
        <v>3845</v>
      </c>
      <c r="E10813" s="1" t="n">
        <v>10009</v>
      </c>
      <c r="F10813" s="1" t="s">
        <v>233</v>
      </c>
      <c r="I10813" s="1" t="n">
        <v>1431708</v>
      </c>
      <c r="J10813" s="1" t="n">
        <v>103473</v>
      </c>
      <c r="K10813" s="1" t="n">
        <v>7891000367506</v>
      </c>
      <c r="L10813" s="1" t="s">
        <v>6489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7" t="n">
        <v>46230</v>
      </c>
      <c r="C10814" s="1" t="n">
        <v>11</v>
      </c>
      <c r="D10814" s="1" t="s">
        <v>3845</v>
      </c>
      <c r="E10814" s="1" t="n">
        <v>10009</v>
      </c>
      <c r="F10814" s="1" t="s">
        <v>233</v>
      </c>
      <c r="I10814" s="1" t="n">
        <v>1431708</v>
      </c>
      <c r="J10814" s="1" t="n">
        <v>104126</v>
      </c>
      <c r="K10814" s="1" t="n">
        <v>7891000582008</v>
      </c>
      <c r="L10814" s="1" t="s">
        <v>4131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7" t="n">
        <v>46230</v>
      </c>
      <c r="C10815" s="1" t="n">
        <v>11</v>
      </c>
      <c r="D10815" s="1" t="s">
        <v>3845</v>
      </c>
      <c r="E10815" s="1" t="n">
        <v>10009</v>
      </c>
      <c r="F10815" s="1" t="s">
        <v>233</v>
      </c>
      <c r="I10815" s="1" t="n">
        <v>1431708</v>
      </c>
      <c r="J10815" s="1" t="n">
        <v>11802</v>
      </c>
      <c r="K10815" s="1" t="n">
        <v>7891000049891</v>
      </c>
      <c r="L10815" s="1" t="s">
        <v>7474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7" t="n">
        <v>46230</v>
      </c>
      <c r="C10816" s="1" t="n">
        <v>11</v>
      </c>
      <c r="D10816" s="1" t="s">
        <v>3845</v>
      </c>
      <c r="E10816" s="1" t="n">
        <v>10009</v>
      </c>
      <c r="F10816" s="1" t="s">
        <v>233</v>
      </c>
      <c r="I10816" s="1" t="n">
        <v>1431708</v>
      </c>
      <c r="J10816" s="1" t="n">
        <v>12588</v>
      </c>
      <c r="K10816" s="1" t="n">
        <v>7891000067048</v>
      </c>
      <c r="L10816" s="1" t="s">
        <v>5235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7" t="n">
        <v>46230</v>
      </c>
      <c r="C10817" s="1" t="n">
        <v>11</v>
      </c>
      <c r="D10817" s="1" t="s">
        <v>3845</v>
      </c>
      <c r="E10817" s="1" t="n">
        <v>10009</v>
      </c>
      <c r="F10817" s="1" t="s">
        <v>233</v>
      </c>
      <c r="I10817" s="1" t="n">
        <v>1431708</v>
      </c>
      <c r="J10817" s="1" t="n">
        <v>14234</v>
      </c>
      <c r="K10817" s="1" t="n">
        <v>7891000081501</v>
      </c>
      <c r="L10817" s="1" t="s">
        <v>6691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7" t="n">
        <v>46230</v>
      </c>
      <c r="C10818" s="1" t="n">
        <v>11</v>
      </c>
      <c r="D10818" s="1" t="s">
        <v>3845</v>
      </c>
      <c r="E10818" s="1" t="n">
        <v>10009</v>
      </c>
      <c r="F10818" s="1" t="s">
        <v>233</v>
      </c>
      <c r="I10818" s="1" t="n">
        <v>1431708</v>
      </c>
      <c r="J10818" s="1" t="n">
        <v>15573</v>
      </c>
      <c r="K10818" s="1" t="n">
        <v>7891000089194</v>
      </c>
      <c r="L10818" s="1" t="s">
        <v>5239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7" t="n">
        <v>46230</v>
      </c>
      <c r="C10819" s="1" t="n">
        <v>11</v>
      </c>
      <c r="D10819" s="1" t="s">
        <v>3845</v>
      </c>
      <c r="E10819" s="1" t="n">
        <v>10009</v>
      </c>
      <c r="F10819" s="1" t="s">
        <v>233</v>
      </c>
      <c r="I10819" s="1" t="n">
        <v>1431708</v>
      </c>
      <c r="J10819" s="1" t="n">
        <v>15716</v>
      </c>
      <c r="K10819" s="1" t="n">
        <v>7891000089231</v>
      </c>
      <c r="L10819" s="1" t="s">
        <v>5240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7" t="n">
        <v>46230</v>
      </c>
      <c r="C10820" s="1" t="n">
        <v>11</v>
      </c>
      <c r="D10820" s="1" t="s">
        <v>3845</v>
      </c>
      <c r="E10820" s="1" t="n">
        <v>10009</v>
      </c>
      <c r="F10820" s="1" t="s">
        <v>233</v>
      </c>
      <c r="I10820" s="1" t="n">
        <v>1431708</v>
      </c>
      <c r="J10820" s="1" t="n">
        <v>15718</v>
      </c>
      <c r="K10820" s="1" t="n">
        <v>7891000089279</v>
      </c>
      <c r="L10820" s="1" t="s">
        <v>5242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7" t="n">
        <v>46230</v>
      </c>
      <c r="C10821" s="1" t="n">
        <v>11</v>
      </c>
      <c r="D10821" s="1" t="s">
        <v>3845</v>
      </c>
      <c r="E10821" s="1" t="n">
        <v>10009</v>
      </c>
      <c r="F10821" s="1" t="s">
        <v>233</v>
      </c>
      <c r="I10821" s="1" t="n">
        <v>1431708</v>
      </c>
      <c r="J10821" s="1" t="n">
        <v>16667</v>
      </c>
      <c r="K10821" s="1" t="n">
        <v>7891000090732</v>
      </c>
      <c r="L10821" s="1" t="s">
        <v>5243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7" t="n">
        <v>46230</v>
      </c>
      <c r="C10822" s="1" t="n">
        <v>11</v>
      </c>
      <c r="D10822" s="1" t="s">
        <v>3845</v>
      </c>
      <c r="E10822" s="1" t="n">
        <v>10009</v>
      </c>
      <c r="F10822" s="1" t="s">
        <v>233</v>
      </c>
      <c r="I10822" s="1" t="n">
        <v>1431708</v>
      </c>
      <c r="J10822" s="1" t="n">
        <v>19987</v>
      </c>
      <c r="K10822" s="1" t="n">
        <v>7891000101926</v>
      </c>
      <c r="L10822" s="1" t="s">
        <v>5247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7" t="n">
        <v>46230</v>
      </c>
      <c r="C10823" s="1" t="n">
        <v>11</v>
      </c>
      <c r="D10823" s="1" t="s">
        <v>3845</v>
      </c>
      <c r="E10823" s="1" t="n">
        <v>10009</v>
      </c>
      <c r="F10823" s="1" t="s">
        <v>233</v>
      </c>
      <c r="I10823" s="1" t="n">
        <v>1431708</v>
      </c>
      <c r="J10823" s="1" t="n">
        <v>24093</v>
      </c>
      <c r="K10823" s="1" t="n">
        <v>7891000118580</v>
      </c>
      <c r="L10823" s="1" t="s">
        <v>7475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7" t="n">
        <v>46230</v>
      </c>
      <c r="C10824" s="1" t="n">
        <v>11</v>
      </c>
      <c r="D10824" s="1" t="s">
        <v>3845</v>
      </c>
      <c r="E10824" s="1" t="n">
        <v>10009</v>
      </c>
      <c r="F10824" s="1" t="s">
        <v>233</v>
      </c>
      <c r="I10824" s="1" t="n">
        <v>1431708</v>
      </c>
      <c r="J10824" s="1" t="n">
        <v>25947</v>
      </c>
      <c r="K10824" s="1" t="n">
        <v>7891000247648</v>
      </c>
      <c r="L10824" s="1" t="s">
        <v>7476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7" t="n">
        <v>46230</v>
      </c>
      <c r="C10825" s="1" t="n">
        <v>11</v>
      </c>
      <c r="D10825" s="1" t="s">
        <v>3845</v>
      </c>
      <c r="E10825" s="1" t="n">
        <v>10009</v>
      </c>
      <c r="F10825" s="1" t="s">
        <v>233</v>
      </c>
      <c r="I10825" s="1" t="n">
        <v>1431708</v>
      </c>
      <c r="J10825" s="1" t="n">
        <v>26412</v>
      </c>
      <c r="K10825" s="1" t="n">
        <v>7891000248768</v>
      </c>
      <c r="L10825" s="1" t="s">
        <v>5331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7" t="n">
        <v>46230</v>
      </c>
      <c r="C10826" s="1" t="n">
        <v>11</v>
      </c>
      <c r="D10826" s="1" t="s">
        <v>3845</v>
      </c>
      <c r="E10826" s="1" t="n">
        <v>10009</v>
      </c>
      <c r="F10826" s="1" t="s">
        <v>233</v>
      </c>
      <c r="I10826" s="1" t="n">
        <v>1431708</v>
      </c>
      <c r="J10826" s="1" t="n">
        <v>26416</v>
      </c>
      <c r="K10826" s="1" t="n">
        <v>7891000251133</v>
      </c>
      <c r="L10826" s="1" t="s">
        <v>7477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7" t="n">
        <v>46230</v>
      </c>
      <c r="C10827" s="1" t="n">
        <v>11</v>
      </c>
      <c r="D10827" s="1" t="s">
        <v>3845</v>
      </c>
      <c r="E10827" s="1" t="n">
        <v>10009</v>
      </c>
      <c r="F10827" s="1" t="s">
        <v>233</v>
      </c>
      <c r="I10827" s="1" t="n">
        <v>1431708</v>
      </c>
      <c r="J10827" s="1" t="n">
        <v>38093</v>
      </c>
      <c r="K10827" s="1" t="n">
        <v>7891000113295</v>
      </c>
      <c r="L10827" s="1" t="s">
        <v>5254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7" t="n">
        <v>46230</v>
      </c>
      <c r="C10828" s="1" t="n">
        <v>11</v>
      </c>
      <c r="D10828" s="1" t="s">
        <v>3845</v>
      </c>
      <c r="E10828" s="1" t="n">
        <v>10009</v>
      </c>
      <c r="F10828" s="1" t="s">
        <v>233</v>
      </c>
      <c r="I10828" s="1" t="n">
        <v>1431708</v>
      </c>
      <c r="J10828" s="1" t="n">
        <v>46617</v>
      </c>
      <c r="K10828" s="1" t="n">
        <v>7891000350119</v>
      </c>
      <c r="L10828" s="1" t="s">
        <v>7478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7" t="n">
        <v>46230</v>
      </c>
      <c r="C10829" s="1" t="n">
        <v>11</v>
      </c>
      <c r="D10829" s="1" t="s">
        <v>3845</v>
      </c>
      <c r="E10829" s="1" t="n">
        <v>10009</v>
      </c>
      <c r="F10829" s="1" t="s">
        <v>233</v>
      </c>
      <c r="I10829" s="1" t="n">
        <v>1431708</v>
      </c>
      <c r="J10829" s="1" t="n">
        <v>47560</v>
      </c>
      <c r="K10829" s="1" t="n">
        <v>7891000319505</v>
      </c>
      <c r="L10829" s="1" t="s">
        <v>5255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7" t="n">
        <v>46230</v>
      </c>
      <c r="C10830" s="1" t="n">
        <v>11</v>
      </c>
      <c r="D10830" s="1" t="s">
        <v>3845</v>
      </c>
      <c r="E10830" s="1" t="n">
        <v>10009</v>
      </c>
      <c r="F10830" s="1" t="s">
        <v>233</v>
      </c>
      <c r="I10830" s="1" t="n">
        <v>1431708</v>
      </c>
      <c r="J10830" s="1" t="n">
        <v>47563</v>
      </c>
      <c r="K10830" s="1" t="n">
        <v>7891000319543</v>
      </c>
      <c r="L10830" s="1" t="s">
        <v>5256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7" t="n">
        <v>46230</v>
      </c>
      <c r="C10831" s="1" t="n">
        <v>11</v>
      </c>
      <c r="D10831" s="1" t="s">
        <v>3845</v>
      </c>
      <c r="E10831" s="1" t="n">
        <v>10009</v>
      </c>
      <c r="F10831" s="1" t="s">
        <v>233</v>
      </c>
      <c r="I10831" s="1" t="n">
        <v>1431708</v>
      </c>
      <c r="J10831" s="1" t="n">
        <v>47582</v>
      </c>
      <c r="K10831" s="1" t="n">
        <v>7891000350072</v>
      </c>
      <c r="L10831" s="1" t="s">
        <v>7479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7" t="n">
        <v>46230</v>
      </c>
      <c r="C10832" s="1" t="n">
        <v>11</v>
      </c>
      <c r="D10832" s="1" t="s">
        <v>3845</v>
      </c>
      <c r="E10832" s="1" t="n">
        <v>10009</v>
      </c>
      <c r="F10832" s="1" t="s">
        <v>233</v>
      </c>
      <c r="I10832" s="1" t="n">
        <v>1431708</v>
      </c>
      <c r="J10832" s="1" t="n">
        <v>48754</v>
      </c>
      <c r="K10832" s="1" t="n">
        <v>7891000339558</v>
      </c>
      <c r="L10832" s="1" t="s">
        <v>7480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7" t="n">
        <v>46230</v>
      </c>
      <c r="C10833" s="1" t="n">
        <v>11</v>
      </c>
      <c r="D10833" s="1" t="s">
        <v>3845</v>
      </c>
      <c r="E10833" s="1" t="n">
        <v>10009</v>
      </c>
      <c r="F10833" s="1" t="s">
        <v>233</v>
      </c>
      <c r="I10833" s="1" t="n">
        <v>1431708</v>
      </c>
      <c r="J10833" s="1" t="n">
        <v>48868</v>
      </c>
      <c r="K10833" s="1" t="n">
        <v>7891000359822</v>
      </c>
      <c r="L10833" s="1" t="s">
        <v>6698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7" t="n">
        <v>46230</v>
      </c>
      <c r="C10834" s="1" t="n">
        <v>11</v>
      </c>
      <c r="D10834" s="1" t="s">
        <v>3845</v>
      </c>
      <c r="E10834" s="1" t="n">
        <v>10009</v>
      </c>
      <c r="F10834" s="1" t="s">
        <v>233</v>
      </c>
      <c r="I10834" s="1" t="n">
        <v>1431708</v>
      </c>
      <c r="J10834" s="1" t="n">
        <v>50552</v>
      </c>
      <c r="K10834" s="1" t="n">
        <v>7891000369340</v>
      </c>
      <c r="L10834" s="1" t="s">
        <v>4358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7" t="n">
        <v>46230</v>
      </c>
      <c r="C10835" s="1" t="n">
        <v>11</v>
      </c>
      <c r="D10835" s="1" t="s">
        <v>3845</v>
      </c>
      <c r="E10835" s="1" t="n">
        <v>10009</v>
      </c>
      <c r="F10835" s="1" t="s">
        <v>233</v>
      </c>
      <c r="I10835" s="1" t="n">
        <v>1431708</v>
      </c>
      <c r="J10835" s="1" t="n">
        <v>51148</v>
      </c>
      <c r="K10835" s="1" t="n">
        <v>7891008124170</v>
      </c>
      <c r="L10835" s="1" t="s">
        <v>7481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7" t="n">
        <v>46230</v>
      </c>
      <c r="C10836" s="1" t="n">
        <v>11</v>
      </c>
      <c r="D10836" s="1" t="s">
        <v>3845</v>
      </c>
      <c r="E10836" s="1" t="n">
        <v>10009</v>
      </c>
      <c r="F10836" s="1" t="s">
        <v>233</v>
      </c>
      <c r="I10836" s="1" t="n">
        <v>1431708</v>
      </c>
      <c r="J10836" s="1" t="n">
        <v>51568</v>
      </c>
      <c r="K10836" s="1" t="n">
        <v>7891000368572</v>
      </c>
      <c r="L10836" s="1" t="s">
        <v>5334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7" t="n">
        <v>46230</v>
      </c>
      <c r="C10837" s="1" t="n">
        <v>11</v>
      </c>
      <c r="D10837" s="1" t="s">
        <v>3845</v>
      </c>
      <c r="E10837" s="1" t="n">
        <v>10009</v>
      </c>
      <c r="F10837" s="1" t="s">
        <v>233</v>
      </c>
      <c r="I10837" s="1" t="n">
        <v>1431708</v>
      </c>
      <c r="J10837" s="1" t="n">
        <v>51705</v>
      </c>
      <c r="K10837" s="1" t="n">
        <v>7891008124026</v>
      </c>
      <c r="L10837" s="1" t="s">
        <v>5349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7" t="n">
        <v>46230</v>
      </c>
      <c r="C10838" s="1" t="n">
        <v>11</v>
      </c>
      <c r="D10838" s="1" t="s">
        <v>3845</v>
      </c>
      <c r="E10838" s="1" t="n">
        <v>10009</v>
      </c>
      <c r="F10838" s="1" t="s">
        <v>233</v>
      </c>
      <c r="I10838" s="1" t="n">
        <v>1431708</v>
      </c>
      <c r="J10838" s="1" t="n">
        <v>52266</v>
      </c>
      <c r="K10838" s="1" t="n">
        <v>7891000369098</v>
      </c>
      <c r="L10838" s="1" t="s">
        <v>5336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7" t="n">
        <v>46230</v>
      </c>
      <c r="C10839" s="1" t="n">
        <v>11</v>
      </c>
      <c r="D10839" s="1" t="s">
        <v>3845</v>
      </c>
      <c r="E10839" s="1" t="n">
        <v>10009</v>
      </c>
      <c r="F10839" s="1" t="s">
        <v>233</v>
      </c>
      <c r="I10839" s="1" t="n">
        <v>1431708</v>
      </c>
      <c r="J10839" s="1" t="n">
        <v>53486</v>
      </c>
      <c r="K10839" s="1" t="n">
        <v>7891008125214</v>
      </c>
      <c r="L10839" s="1" t="s">
        <v>5350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7" t="n">
        <v>46230</v>
      </c>
      <c r="C10840" s="1" t="n">
        <v>11</v>
      </c>
      <c r="D10840" s="1" t="s">
        <v>3845</v>
      </c>
      <c r="E10840" s="1" t="n">
        <v>10009</v>
      </c>
      <c r="F10840" s="1" t="s">
        <v>233</v>
      </c>
      <c r="I10840" s="1" t="n">
        <v>1431708</v>
      </c>
      <c r="J10840" s="1" t="n">
        <v>53637</v>
      </c>
      <c r="K10840" s="1" t="n">
        <v>7891000368992</v>
      </c>
      <c r="L10840" s="1" t="s">
        <v>6378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7" t="n">
        <v>46230</v>
      </c>
      <c r="C10841" s="1" t="n">
        <v>11</v>
      </c>
      <c r="D10841" s="1" t="s">
        <v>3845</v>
      </c>
      <c r="E10841" s="1" t="n">
        <v>10009</v>
      </c>
      <c r="F10841" s="1" t="s">
        <v>233</v>
      </c>
      <c r="I10841" s="1" t="n">
        <v>1431708</v>
      </c>
      <c r="J10841" s="1" t="n">
        <v>54907</v>
      </c>
      <c r="K10841" s="1" t="n">
        <v>7891000376768</v>
      </c>
      <c r="L10841" s="1" t="s">
        <v>7482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7" t="n">
        <v>46230</v>
      </c>
      <c r="C10842" s="1" t="n">
        <v>11</v>
      </c>
      <c r="D10842" s="1" t="s">
        <v>3845</v>
      </c>
      <c r="E10842" s="1" t="n">
        <v>10009</v>
      </c>
      <c r="F10842" s="1" t="s">
        <v>233</v>
      </c>
      <c r="I10842" s="1" t="n">
        <v>1431708</v>
      </c>
      <c r="J10842" s="1" t="n">
        <v>55007</v>
      </c>
      <c r="K10842" s="1" t="n">
        <v>7891000368947</v>
      </c>
      <c r="L10842" s="1" t="s">
        <v>6380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7" t="n">
        <v>46230</v>
      </c>
      <c r="C10843" s="1" t="n">
        <v>11</v>
      </c>
      <c r="D10843" s="1" t="s">
        <v>3845</v>
      </c>
      <c r="E10843" s="1" t="n">
        <v>10009</v>
      </c>
      <c r="F10843" s="1" t="s">
        <v>233</v>
      </c>
      <c r="I10843" s="1" t="n">
        <v>1431708</v>
      </c>
      <c r="J10843" s="1" t="n">
        <v>55393</v>
      </c>
      <c r="K10843" s="1" t="n">
        <v>7891000307083</v>
      </c>
      <c r="L10843" s="1" t="s">
        <v>7483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7" t="n">
        <v>46230</v>
      </c>
      <c r="C10844" s="1" t="n">
        <v>11</v>
      </c>
      <c r="D10844" s="1" t="s">
        <v>3845</v>
      </c>
      <c r="E10844" s="1" t="n">
        <v>10009</v>
      </c>
      <c r="F10844" s="1" t="s">
        <v>233</v>
      </c>
      <c r="I10844" s="1" t="n">
        <v>1431708</v>
      </c>
      <c r="J10844" s="1" t="n">
        <v>55393</v>
      </c>
      <c r="K10844" s="1" t="n">
        <v>7891000307083</v>
      </c>
      <c r="L10844" s="1" t="s">
        <v>7483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7" t="n">
        <v>46230</v>
      </c>
      <c r="C10845" s="1" t="n">
        <v>11</v>
      </c>
      <c r="D10845" s="1" t="s">
        <v>3845</v>
      </c>
      <c r="E10845" s="1" t="n">
        <v>10009</v>
      </c>
      <c r="F10845" s="1" t="s">
        <v>233</v>
      </c>
      <c r="I10845" s="1" t="n">
        <v>1431708</v>
      </c>
      <c r="J10845" s="1" t="n">
        <v>55394</v>
      </c>
      <c r="K10845" s="1" t="n">
        <v>7891000307120</v>
      </c>
      <c r="L10845" s="1" t="s">
        <v>7484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7" t="n">
        <v>46230</v>
      </c>
      <c r="C10846" s="1" t="n">
        <v>11</v>
      </c>
      <c r="D10846" s="1" t="s">
        <v>3845</v>
      </c>
      <c r="E10846" s="1" t="n">
        <v>10009</v>
      </c>
      <c r="F10846" s="1" t="s">
        <v>233</v>
      </c>
      <c r="I10846" s="1" t="n">
        <v>1431708</v>
      </c>
      <c r="J10846" s="1" t="n">
        <v>55395</v>
      </c>
      <c r="K10846" s="1" t="n">
        <v>7891000307045</v>
      </c>
      <c r="L10846" s="1" t="s">
        <v>7485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7" t="n">
        <v>46230</v>
      </c>
      <c r="C10847" s="1" t="n">
        <v>11</v>
      </c>
      <c r="D10847" s="1" t="s">
        <v>3845</v>
      </c>
      <c r="E10847" s="1" t="n">
        <v>10009</v>
      </c>
      <c r="F10847" s="1" t="s">
        <v>233</v>
      </c>
      <c r="I10847" s="1" t="n">
        <v>1431708</v>
      </c>
      <c r="J10847" s="1" t="n">
        <v>58216</v>
      </c>
      <c r="K10847" s="1" t="n">
        <v>7891000376959</v>
      </c>
      <c r="L10847" s="1" t="s">
        <v>5260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7" t="n">
        <v>46230</v>
      </c>
      <c r="C10848" s="1" t="n">
        <v>11</v>
      </c>
      <c r="D10848" s="1" t="s">
        <v>3845</v>
      </c>
      <c r="E10848" s="1" t="n">
        <v>10009</v>
      </c>
      <c r="F10848" s="1" t="s">
        <v>233</v>
      </c>
      <c r="I10848" s="1" t="n">
        <v>1431708</v>
      </c>
      <c r="J10848" s="1" t="n">
        <v>58706</v>
      </c>
      <c r="K10848" s="1" t="n">
        <v>7891000376843</v>
      </c>
      <c r="L10848" s="1" t="s">
        <v>6502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7" t="n">
        <v>46230</v>
      </c>
      <c r="C10849" s="1" t="n">
        <v>11</v>
      </c>
      <c r="D10849" s="1" t="s">
        <v>3845</v>
      </c>
      <c r="E10849" s="1" t="n">
        <v>10009</v>
      </c>
      <c r="F10849" s="1" t="s">
        <v>233</v>
      </c>
      <c r="I10849" s="1" t="n">
        <v>1431708</v>
      </c>
      <c r="J10849" s="1" t="n">
        <v>61564</v>
      </c>
      <c r="K10849" s="1" t="n">
        <v>7891000366141</v>
      </c>
      <c r="L10849" s="1" t="s">
        <v>6700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7" t="n">
        <v>46230</v>
      </c>
      <c r="C10850" s="1" t="n">
        <v>11</v>
      </c>
      <c r="D10850" s="1" t="s">
        <v>3845</v>
      </c>
      <c r="E10850" s="1" t="n">
        <v>10009</v>
      </c>
      <c r="F10850" s="1" t="s">
        <v>233</v>
      </c>
      <c r="I10850" s="1" t="n">
        <v>1431708</v>
      </c>
      <c r="J10850" s="1" t="n">
        <v>62360</v>
      </c>
      <c r="K10850" s="1" t="n">
        <v>7891000184004</v>
      </c>
      <c r="L10850" s="1" t="s">
        <v>7486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7" t="n">
        <v>46230</v>
      </c>
      <c r="C10851" s="1" t="n">
        <v>11</v>
      </c>
      <c r="D10851" s="1" t="s">
        <v>3845</v>
      </c>
      <c r="E10851" s="1" t="n">
        <v>10009</v>
      </c>
      <c r="F10851" s="1" t="s">
        <v>233</v>
      </c>
      <c r="I10851" s="1" t="n">
        <v>1431708</v>
      </c>
      <c r="J10851" s="1" t="n">
        <v>67345</v>
      </c>
      <c r="K10851" s="1" t="n">
        <v>7891000402894</v>
      </c>
      <c r="L10851" s="1" t="s">
        <v>7487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7" t="n">
        <v>46230</v>
      </c>
      <c r="C10852" s="1" t="n">
        <v>11</v>
      </c>
      <c r="D10852" s="1" t="s">
        <v>3845</v>
      </c>
      <c r="E10852" s="1" t="n">
        <v>10009</v>
      </c>
      <c r="F10852" s="1" t="s">
        <v>233</v>
      </c>
      <c r="I10852" s="1" t="n">
        <v>1431708</v>
      </c>
      <c r="J10852" s="1" t="n">
        <v>79789</v>
      </c>
      <c r="K10852" s="1" t="n">
        <v>7891000410707</v>
      </c>
      <c r="L10852" s="1" t="s">
        <v>5338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7" t="n">
        <v>46230</v>
      </c>
      <c r="C10853" s="1" t="n">
        <v>11</v>
      </c>
      <c r="D10853" s="1" t="s">
        <v>3845</v>
      </c>
      <c r="E10853" s="1" t="n">
        <v>10009</v>
      </c>
      <c r="F10853" s="1" t="s">
        <v>233</v>
      </c>
      <c r="I10853" s="1" t="n">
        <v>1431708</v>
      </c>
      <c r="J10853" s="1" t="n">
        <v>81865</v>
      </c>
      <c r="K10853" s="1" t="n">
        <v>7891000491249</v>
      </c>
      <c r="L10853" s="1" t="s">
        <v>7488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7" t="n">
        <v>46230</v>
      </c>
      <c r="C10854" s="1" t="n">
        <v>11</v>
      </c>
      <c r="D10854" s="1" t="s">
        <v>3845</v>
      </c>
      <c r="E10854" s="1" t="n">
        <v>1613</v>
      </c>
      <c r="F10854" s="1" t="s">
        <v>240</v>
      </c>
      <c r="I10854" s="1" t="n">
        <v>1611963</v>
      </c>
      <c r="J10854" s="1" t="n">
        <v>100045</v>
      </c>
      <c r="K10854" s="1" t="n">
        <v>46</v>
      </c>
      <c r="L10854" s="1" t="s">
        <v>4360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7" t="n">
        <v>46230</v>
      </c>
      <c r="C10855" s="1" t="n">
        <v>11</v>
      </c>
      <c r="D10855" s="1" t="s">
        <v>3845</v>
      </c>
      <c r="E10855" s="1" t="n">
        <v>1608</v>
      </c>
      <c r="F10855" s="1" t="s">
        <v>75</v>
      </c>
      <c r="I10855" s="1" t="n">
        <v>1698394</v>
      </c>
      <c r="J10855" s="1" t="n">
        <v>32247</v>
      </c>
      <c r="K10855" s="1" t="n">
        <v>7892840815264</v>
      </c>
      <c r="L10855" s="1" t="s">
        <v>4173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7" t="n">
        <v>46230</v>
      </c>
      <c r="C10856" s="1" t="n">
        <v>11</v>
      </c>
      <c r="D10856" s="1" t="s">
        <v>3845</v>
      </c>
      <c r="E10856" s="1" t="n">
        <v>1608</v>
      </c>
      <c r="F10856" s="1" t="s">
        <v>75</v>
      </c>
      <c r="I10856" s="1" t="n">
        <v>1698394</v>
      </c>
      <c r="J10856" s="1" t="n">
        <v>32248</v>
      </c>
      <c r="K10856" s="1" t="n">
        <v>7892840815271</v>
      </c>
      <c r="L10856" s="1" t="s">
        <v>6746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7" t="n">
        <v>46230</v>
      </c>
      <c r="C10857" s="1" t="n">
        <v>11</v>
      </c>
      <c r="D10857" s="1" t="s">
        <v>3845</v>
      </c>
      <c r="E10857" s="1" t="n">
        <v>1608</v>
      </c>
      <c r="F10857" s="1" t="s">
        <v>75</v>
      </c>
      <c r="I10857" s="1" t="n">
        <v>1698394</v>
      </c>
      <c r="J10857" s="1" t="n">
        <v>42694</v>
      </c>
      <c r="K10857" s="1" t="n">
        <v>7892840814724</v>
      </c>
      <c r="L10857" s="1" t="s">
        <v>4176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7" t="n">
        <v>46230</v>
      </c>
      <c r="C10858" s="1" t="n">
        <v>11</v>
      </c>
      <c r="D10858" s="1" t="s">
        <v>3845</v>
      </c>
      <c r="E10858" s="1" t="n">
        <v>1608</v>
      </c>
      <c r="F10858" s="1" t="s">
        <v>75</v>
      </c>
      <c r="I10858" s="1" t="n">
        <v>1698394</v>
      </c>
      <c r="J10858" s="1" t="n">
        <v>65341</v>
      </c>
      <c r="K10858" s="1" t="n">
        <v>7892840822309</v>
      </c>
      <c r="L10858" s="1" t="s">
        <v>4829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7" t="n">
        <v>46230</v>
      </c>
      <c r="C10859" s="1" t="n">
        <v>11</v>
      </c>
      <c r="D10859" s="1" t="s">
        <v>3845</v>
      </c>
      <c r="E10859" s="1" t="n">
        <v>1608</v>
      </c>
      <c r="F10859" s="1" t="s">
        <v>75</v>
      </c>
      <c r="I10859" s="1" t="n">
        <v>1698394</v>
      </c>
      <c r="J10859" s="1" t="n">
        <v>65342</v>
      </c>
      <c r="K10859" s="1" t="n">
        <v>7892840822446</v>
      </c>
      <c r="L10859" s="1" t="s">
        <v>4186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7" t="n">
        <v>46230</v>
      </c>
      <c r="C10860" s="1" t="n">
        <v>11</v>
      </c>
      <c r="D10860" s="1" t="s">
        <v>3845</v>
      </c>
      <c r="E10860" s="1" t="n">
        <v>1608</v>
      </c>
      <c r="F10860" s="1" t="s">
        <v>75</v>
      </c>
      <c r="I10860" s="1" t="n">
        <v>1698394</v>
      </c>
      <c r="J10860" s="1" t="n">
        <v>65799</v>
      </c>
      <c r="K10860" s="1" t="n">
        <v>7892840822385</v>
      </c>
      <c r="L10860" s="1" t="s">
        <v>5364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7" t="n">
        <v>46230</v>
      </c>
      <c r="C10861" s="1" t="n">
        <v>11</v>
      </c>
      <c r="D10861" s="1" t="s">
        <v>3845</v>
      </c>
      <c r="E10861" s="1" t="n">
        <v>1608</v>
      </c>
      <c r="F10861" s="1" t="s">
        <v>75</v>
      </c>
      <c r="I10861" s="1" t="n">
        <v>1698394</v>
      </c>
      <c r="J10861" s="1" t="n">
        <v>66366</v>
      </c>
      <c r="K10861" s="1" t="n">
        <v>7892840822378</v>
      </c>
      <c r="L10861" s="1" t="s">
        <v>4833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7" t="n">
        <v>46230</v>
      </c>
      <c r="C10862" s="1" t="n">
        <v>11</v>
      </c>
      <c r="D10862" s="1" t="s">
        <v>3845</v>
      </c>
      <c r="E10862" s="1" t="n">
        <v>1608</v>
      </c>
      <c r="F10862" s="1" t="s">
        <v>75</v>
      </c>
      <c r="I10862" s="1" t="n">
        <v>1698394</v>
      </c>
      <c r="J10862" s="1" t="n">
        <v>66993</v>
      </c>
      <c r="K10862" s="1" t="n">
        <v>7892840822347</v>
      </c>
      <c r="L10862" s="1" t="s">
        <v>4186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7" t="n">
        <v>46230</v>
      </c>
      <c r="C10863" s="1" t="n">
        <v>11</v>
      </c>
      <c r="D10863" s="1" t="s">
        <v>3845</v>
      </c>
      <c r="E10863" s="1" t="n">
        <v>1608</v>
      </c>
      <c r="F10863" s="1" t="s">
        <v>75</v>
      </c>
      <c r="I10863" s="1" t="n">
        <v>1698394</v>
      </c>
      <c r="J10863" s="1" t="n">
        <v>80198</v>
      </c>
      <c r="K10863" s="1" t="n">
        <v>7892840824693</v>
      </c>
      <c r="L10863" s="1" t="s">
        <v>5368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7" t="n">
        <v>46230</v>
      </c>
      <c r="C10864" s="1" t="n">
        <v>11</v>
      </c>
      <c r="D10864" s="1" t="s">
        <v>3845</v>
      </c>
      <c r="E10864" s="1" t="n">
        <v>1608</v>
      </c>
      <c r="F10864" s="1" t="s">
        <v>75</v>
      </c>
      <c r="I10864" s="1" t="n">
        <v>1698394</v>
      </c>
      <c r="J10864" s="1" t="n">
        <v>80275</v>
      </c>
      <c r="K10864" s="1" t="n">
        <v>7892840825133</v>
      </c>
      <c r="L10864" s="1" t="s">
        <v>6299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7" t="n">
        <v>46230</v>
      </c>
      <c r="C10865" s="1" t="n">
        <v>11</v>
      </c>
      <c r="D10865" s="1" t="s">
        <v>3845</v>
      </c>
      <c r="E10865" s="1" t="n">
        <v>1637</v>
      </c>
      <c r="F10865" s="1" t="s">
        <v>68</v>
      </c>
      <c r="I10865" s="1" t="n">
        <v>1910465</v>
      </c>
      <c r="J10865" s="1" t="n">
        <v>102350</v>
      </c>
      <c r="K10865" s="1" t="n">
        <v>7891030003016</v>
      </c>
      <c r="L10865" s="1" t="s">
        <v>4347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7" t="n">
        <v>46230</v>
      </c>
      <c r="C10866" s="1" t="n">
        <v>11</v>
      </c>
      <c r="D10866" s="1" t="s">
        <v>3845</v>
      </c>
      <c r="E10866" s="1" t="n">
        <v>1637</v>
      </c>
      <c r="F10866" s="1" t="s">
        <v>68</v>
      </c>
      <c r="I10866" s="1" t="n">
        <v>1910465</v>
      </c>
      <c r="J10866" s="1" t="n">
        <v>102564</v>
      </c>
      <c r="K10866" s="1" t="n">
        <v>7898080640413</v>
      </c>
      <c r="L10866" s="1" t="s">
        <v>7489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7" t="n">
        <v>46230</v>
      </c>
      <c r="C10867" s="1" t="n">
        <v>11</v>
      </c>
      <c r="D10867" s="1" t="s">
        <v>3845</v>
      </c>
      <c r="E10867" s="1" t="n">
        <v>1637</v>
      </c>
      <c r="F10867" s="1" t="s">
        <v>68</v>
      </c>
      <c r="I10867" s="1" t="n">
        <v>1910465</v>
      </c>
      <c r="J10867" s="1" t="n">
        <v>27534</v>
      </c>
      <c r="K10867" s="1" t="n">
        <v>7898959504068</v>
      </c>
      <c r="L10867" s="1" t="s">
        <v>7107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7" t="n">
        <v>46230</v>
      </c>
      <c r="C10868" s="1" t="n">
        <v>11</v>
      </c>
      <c r="D10868" s="1" t="s">
        <v>3845</v>
      </c>
      <c r="E10868" s="1" t="n">
        <v>1637</v>
      </c>
      <c r="F10868" s="1" t="s">
        <v>68</v>
      </c>
      <c r="I10868" s="1" t="n">
        <v>1910465</v>
      </c>
      <c r="J10868" s="1" t="n">
        <v>29107</v>
      </c>
      <c r="K10868" s="1" t="n">
        <v>7896433800453</v>
      </c>
      <c r="L10868" s="1" t="s">
        <v>4844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7" t="n">
        <v>46230</v>
      </c>
      <c r="C10869" s="1" t="n">
        <v>11</v>
      </c>
      <c r="D10869" s="1" t="s">
        <v>3845</v>
      </c>
      <c r="E10869" s="1" t="n">
        <v>1637</v>
      </c>
      <c r="F10869" s="1" t="s">
        <v>68</v>
      </c>
      <c r="I10869" s="1" t="n">
        <v>1910465</v>
      </c>
      <c r="J10869" s="1" t="n">
        <v>48698</v>
      </c>
      <c r="K10869" s="1" t="n">
        <v>7891152801781</v>
      </c>
      <c r="L10869" s="1" t="s">
        <v>6593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7" t="n">
        <v>46230</v>
      </c>
      <c r="C10870" s="1" t="n">
        <v>11</v>
      </c>
      <c r="D10870" s="1" t="s">
        <v>3845</v>
      </c>
      <c r="E10870" s="1" t="n">
        <v>1637</v>
      </c>
      <c r="F10870" s="1" t="s">
        <v>68</v>
      </c>
      <c r="I10870" s="1" t="n">
        <v>1910465</v>
      </c>
      <c r="J10870" s="1" t="n">
        <v>48699</v>
      </c>
      <c r="K10870" s="1" t="n">
        <v>7891152801842</v>
      </c>
      <c r="L10870" s="1" t="s">
        <v>6604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7" t="n">
        <v>46230</v>
      </c>
      <c r="C10871" s="1" t="n">
        <v>11</v>
      </c>
      <c r="D10871" s="1" t="s">
        <v>3845</v>
      </c>
      <c r="E10871" s="1" t="n">
        <v>1637</v>
      </c>
      <c r="F10871" s="1" t="s">
        <v>68</v>
      </c>
      <c r="I10871" s="1" t="n">
        <v>1910465</v>
      </c>
      <c r="J10871" s="1" t="n">
        <v>48700</v>
      </c>
      <c r="K10871" s="1" t="n">
        <v>7891152801903</v>
      </c>
      <c r="L10871" s="1" t="s">
        <v>7490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7" t="n">
        <v>46230</v>
      </c>
      <c r="C10872" s="1" t="n">
        <v>11</v>
      </c>
      <c r="D10872" s="1" t="s">
        <v>3845</v>
      </c>
      <c r="E10872" s="1" t="n">
        <v>1637</v>
      </c>
      <c r="F10872" s="1" t="s">
        <v>68</v>
      </c>
      <c r="I10872" s="1" t="n">
        <v>1910465</v>
      </c>
      <c r="J10872" s="1" t="n">
        <v>49326</v>
      </c>
      <c r="K10872" s="1" t="n">
        <v>7891152801835</v>
      </c>
      <c r="L10872" s="1" t="s">
        <v>6607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7" t="n">
        <v>46230</v>
      </c>
      <c r="C10873" s="1" t="n">
        <v>11</v>
      </c>
      <c r="D10873" s="1" t="s">
        <v>3845</v>
      </c>
      <c r="E10873" s="1" t="n">
        <v>1637</v>
      </c>
      <c r="F10873" s="1" t="s">
        <v>68</v>
      </c>
      <c r="I10873" s="1" t="n">
        <v>1910466</v>
      </c>
      <c r="J10873" s="1" t="n">
        <v>102350</v>
      </c>
      <c r="K10873" s="1" t="n">
        <v>7891030003016</v>
      </c>
      <c r="L10873" s="1" t="s">
        <v>4347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7" t="n">
        <v>46230</v>
      </c>
      <c r="C10874" s="1" t="n">
        <v>11</v>
      </c>
      <c r="D10874" s="1" t="s">
        <v>3845</v>
      </c>
      <c r="E10874" s="1" t="n">
        <v>1637</v>
      </c>
      <c r="F10874" s="1" t="s">
        <v>68</v>
      </c>
      <c r="I10874" s="1" t="n">
        <v>1910466</v>
      </c>
      <c r="J10874" s="1" t="n">
        <v>102595</v>
      </c>
      <c r="K10874" s="1" t="n">
        <v>7896051115038</v>
      </c>
      <c r="L10874" s="1" t="s">
        <v>7491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7" t="n">
        <v>46230</v>
      </c>
      <c r="C10875" s="1" t="n">
        <v>11</v>
      </c>
      <c r="D10875" s="1" t="s">
        <v>3845</v>
      </c>
      <c r="E10875" s="1" t="n">
        <v>1637</v>
      </c>
      <c r="F10875" s="1" t="s">
        <v>68</v>
      </c>
      <c r="I10875" s="1" t="n">
        <v>1910466</v>
      </c>
      <c r="J10875" s="1" t="n">
        <v>105626</v>
      </c>
      <c r="K10875" s="1" t="n">
        <v>7898215152347</v>
      </c>
      <c r="L10875" s="1" t="s">
        <v>5994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7" t="n">
        <v>46230</v>
      </c>
      <c r="C10876" s="1" t="n">
        <v>11</v>
      </c>
      <c r="D10876" s="1" t="s">
        <v>3845</v>
      </c>
      <c r="E10876" s="1" t="n">
        <v>1637</v>
      </c>
      <c r="F10876" s="1" t="s">
        <v>68</v>
      </c>
      <c r="I10876" s="1" t="n">
        <v>1910466</v>
      </c>
      <c r="J10876" s="1" t="n">
        <v>48698</v>
      </c>
      <c r="K10876" s="1" t="n">
        <v>7891152801781</v>
      </c>
      <c r="L10876" s="1" t="s">
        <v>6593</v>
      </c>
      <c r="N10876" s="1" t="n">
        <v>36</v>
      </c>
      <c r="O10876" s="1" t="n">
        <v>81.85</v>
      </c>
    </row>
    <row r="10877" customFormat="false" ht="15" hidden="false" customHeight="true" outlineLevel="0" collapsed="false">
      <c r="A10877" s="1" t="n">
        <v>1</v>
      </c>
      <c r="B10877" s="17" t="n">
        <v>46230</v>
      </c>
      <c r="C10877" s="1" t="n">
        <v>11</v>
      </c>
      <c r="D10877" s="1" t="s">
        <v>3845</v>
      </c>
      <c r="E10877" s="1" t="n">
        <v>1637</v>
      </c>
      <c r="F10877" s="1" t="s">
        <v>68</v>
      </c>
      <c r="I10877" s="1" t="n">
        <v>1910466</v>
      </c>
      <c r="J10877" s="1" t="n">
        <v>48473</v>
      </c>
      <c r="K10877" s="1" t="n">
        <v>7891152801910</v>
      </c>
      <c r="L10877" s="1" t="s">
        <v>7492</v>
      </c>
      <c r="N10877" s="1" t="n">
        <v>40</v>
      </c>
      <c r="O10877" s="1" t="n">
        <v>33.6</v>
      </c>
    </row>
    <row r="10878" customFormat="false" ht="15" hidden="false" customHeight="true" outlineLevel="0" collapsed="false">
      <c r="A10878" s="1" t="n">
        <v>1</v>
      </c>
      <c r="B10878" s="17" t="n">
        <v>46230</v>
      </c>
      <c r="C10878" s="1" t="n">
        <v>11</v>
      </c>
      <c r="D10878" s="1" t="s">
        <v>3845</v>
      </c>
      <c r="E10878" s="1" t="n">
        <v>1637</v>
      </c>
      <c r="F10878" s="1" t="s">
        <v>68</v>
      </c>
      <c r="I10878" s="1" t="n">
        <v>1910466</v>
      </c>
      <c r="J10878" s="1" t="n">
        <v>48477</v>
      </c>
      <c r="K10878" s="1" t="n">
        <v>7891152801828</v>
      </c>
      <c r="L10878" s="1" t="s">
        <v>6601</v>
      </c>
      <c r="N10878" s="1" t="n">
        <v>36</v>
      </c>
      <c r="O10878" s="1" t="n">
        <v>81.85</v>
      </c>
    </row>
    <row r="10879" customFormat="false" ht="15" hidden="false" customHeight="true" outlineLevel="0" collapsed="false">
      <c r="A10879" s="1" t="n">
        <v>1</v>
      </c>
      <c r="B10879" s="17" t="n">
        <v>46230</v>
      </c>
      <c r="C10879" s="1" t="n">
        <v>11</v>
      </c>
      <c r="D10879" s="1" t="s">
        <v>3845</v>
      </c>
      <c r="E10879" s="1" t="n">
        <v>1637</v>
      </c>
      <c r="F10879" s="1" t="s">
        <v>68</v>
      </c>
      <c r="I10879" s="1" t="n">
        <v>1910466</v>
      </c>
      <c r="J10879" s="1" t="n">
        <v>48478</v>
      </c>
      <c r="K10879" s="1" t="n">
        <v>7891152801811</v>
      </c>
      <c r="L10879" s="1" t="s">
        <v>6602</v>
      </c>
      <c r="N10879" s="1" t="n">
        <v>36</v>
      </c>
      <c r="O10879" s="1" t="n">
        <v>81</v>
      </c>
    </row>
    <row r="10880" customFormat="false" ht="15" hidden="false" customHeight="true" outlineLevel="0" collapsed="false">
      <c r="A10880" s="1" t="n">
        <v>1</v>
      </c>
      <c r="B10880" s="17" t="n">
        <v>46230</v>
      </c>
      <c r="C10880" s="1" t="n">
        <v>11</v>
      </c>
      <c r="D10880" s="1" t="s">
        <v>3845</v>
      </c>
      <c r="E10880" s="1" t="n">
        <v>1637</v>
      </c>
      <c r="F10880" s="1" t="s">
        <v>68</v>
      </c>
      <c r="I10880" s="1" t="n">
        <v>1910466</v>
      </c>
      <c r="J10880" s="1" t="n">
        <v>48699</v>
      </c>
      <c r="K10880" s="1" t="n">
        <v>7891152801842</v>
      </c>
      <c r="L10880" s="1" t="s">
        <v>6604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7" t="n">
        <v>46230</v>
      </c>
      <c r="C10881" s="1" t="n">
        <v>11</v>
      </c>
      <c r="D10881" s="1" t="s">
        <v>3845</v>
      </c>
      <c r="E10881" s="1" t="n">
        <v>1637</v>
      </c>
      <c r="F10881" s="1" t="s">
        <v>68</v>
      </c>
      <c r="I10881" s="1" t="n">
        <v>1910466</v>
      </c>
      <c r="J10881" s="1" t="n">
        <v>48700</v>
      </c>
      <c r="K10881" s="1" t="n">
        <v>7891152801903</v>
      </c>
      <c r="L10881" s="1" t="s">
        <v>7490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7" t="n">
        <v>46230</v>
      </c>
      <c r="C10882" s="1" t="n">
        <v>11</v>
      </c>
      <c r="D10882" s="1" t="s">
        <v>3845</v>
      </c>
      <c r="E10882" s="1" t="n">
        <v>1637</v>
      </c>
      <c r="F10882" s="1" t="s">
        <v>68</v>
      </c>
      <c r="I10882" s="1" t="n">
        <v>1910467</v>
      </c>
      <c r="J10882" s="1" t="n">
        <v>102350</v>
      </c>
      <c r="K10882" s="1" t="n">
        <v>7891030003016</v>
      </c>
      <c r="L10882" s="1" t="s">
        <v>4347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7" t="n">
        <v>46230</v>
      </c>
      <c r="C10883" s="1" t="n">
        <v>11</v>
      </c>
      <c r="D10883" s="1" t="s">
        <v>3845</v>
      </c>
      <c r="E10883" s="1" t="n">
        <v>1637</v>
      </c>
      <c r="F10883" s="1" t="s">
        <v>68</v>
      </c>
      <c r="I10883" s="1" t="n">
        <v>1910467</v>
      </c>
      <c r="J10883" s="1" t="n">
        <v>102564</v>
      </c>
      <c r="K10883" s="1" t="n">
        <v>7898080640413</v>
      </c>
      <c r="L10883" s="1" t="s">
        <v>7489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7" t="n">
        <v>46230</v>
      </c>
      <c r="C10884" s="1" t="n">
        <v>11</v>
      </c>
      <c r="D10884" s="1" t="s">
        <v>3845</v>
      </c>
      <c r="E10884" s="1" t="n">
        <v>1637</v>
      </c>
      <c r="F10884" s="1" t="s">
        <v>68</v>
      </c>
      <c r="I10884" s="1" t="n">
        <v>1910467</v>
      </c>
      <c r="J10884" s="1" t="n">
        <v>105626</v>
      </c>
      <c r="K10884" s="1" t="n">
        <v>7898215152347</v>
      </c>
      <c r="L10884" s="1" t="s">
        <v>5994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7" t="n">
        <v>46230</v>
      </c>
      <c r="C10885" s="1" t="n">
        <v>11</v>
      </c>
      <c r="D10885" s="1" t="s">
        <v>3845</v>
      </c>
      <c r="E10885" s="1" t="n">
        <v>1637</v>
      </c>
      <c r="F10885" s="1" t="s">
        <v>68</v>
      </c>
      <c r="I10885" s="1" t="n">
        <v>1910467</v>
      </c>
      <c r="J10885" s="1" t="n">
        <v>48698</v>
      </c>
      <c r="K10885" s="1" t="n">
        <v>7891152801781</v>
      </c>
      <c r="L10885" s="1" t="s">
        <v>6593</v>
      </c>
      <c r="N10885" s="1" t="n">
        <v>72</v>
      </c>
      <c r="O10885" s="1" t="n">
        <v>163.7</v>
      </c>
    </row>
    <row r="10886" customFormat="false" ht="15" hidden="false" customHeight="true" outlineLevel="0" collapsed="false">
      <c r="A10886" s="1" t="n">
        <v>1</v>
      </c>
      <c r="B10886" s="17" t="n">
        <v>46230</v>
      </c>
      <c r="C10886" s="1" t="n">
        <v>11</v>
      </c>
      <c r="D10886" s="1" t="s">
        <v>3845</v>
      </c>
      <c r="E10886" s="1" t="n">
        <v>1637</v>
      </c>
      <c r="F10886" s="1" t="s">
        <v>68</v>
      </c>
      <c r="I10886" s="1" t="n">
        <v>1910467</v>
      </c>
      <c r="J10886" s="1" t="n">
        <v>48473</v>
      </c>
      <c r="K10886" s="1" t="n">
        <v>7891152801910</v>
      </c>
      <c r="L10886" s="1" t="s">
        <v>7492</v>
      </c>
      <c r="N10886" s="1" t="n">
        <v>36</v>
      </c>
      <c r="O10886" s="1" t="n">
        <v>33.6</v>
      </c>
    </row>
    <row r="10887" customFormat="false" ht="15" hidden="false" customHeight="true" outlineLevel="0" collapsed="false">
      <c r="A10887" s="1" t="n">
        <v>1</v>
      </c>
      <c r="B10887" s="17" t="n">
        <v>46230</v>
      </c>
      <c r="C10887" s="1" t="n">
        <v>11</v>
      </c>
      <c r="D10887" s="1" t="s">
        <v>3845</v>
      </c>
      <c r="E10887" s="1" t="n">
        <v>1637</v>
      </c>
      <c r="F10887" s="1" t="s">
        <v>68</v>
      </c>
      <c r="I10887" s="1" t="n">
        <v>1910467</v>
      </c>
      <c r="J10887" s="1" t="n">
        <v>48477</v>
      </c>
      <c r="K10887" s="1" t="n">
        <v>7891152801828</v>
      </c>
      <c r="L10887" s="1" t="s">
        <v>6601</v>
      </c>
      <c r="N10887" s="1" t="n">
        <v>36</v>
      </c>
      <c r="O10887" s="1" t="n">
        <v>81.85</v>
      </c>
    </row>
    <row r="10888" customFormat="false" ht="15" hidden="false" customHeight="true" outlineLevel="0" collapsed="false">
      <c r="A10888" s="1" t="n">
        <v>1</v>
      </c>
      <c r="B10888" s="17" t="n">
        <v>46230</v>
      </c>
      <c r="C10888" s="1" t="n">
        <v>11</v>
      </c>
      <c r="D10888" s="1" t="s">
        <v>3845</v>
      </c>
      <c r="E10888" s="1" t="n">
        <v>1637</v>
      </c>
      <c r="F10888" s="1" t="s">
        <v>68</v>
      </c>
      <c r="I10888" s="1" t="n">
        <v>1910467</v>
      </c>
      <c r="J10888" s="1" t="n">
        <v>48699</v>
      </c>
      <c r="K10888" s="1" t="n">
        <v>7891152801842</v>
      </c>
      <c r="L10888" s="1" t="s">
        <v>6604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7" t="n">
        <v>46230</v>
      </c>
      <c r="C10889" s="1" t="n">
        <v>11</v>
      </c>
      <c r="D10889" s="1" t="s">
        <v>3845</v>
      </c>
      <c r="E10889" s="1" t="n">
        <v>1705</v>
      </c>
      <c r="F10889" s="1" t="s">
        <v>173</v>
      </c>
      <c r="I10889" s="1" t="n">
        <v>1950823</v>
      </c>
      <c r="J10889" s="1" t="n">
        <v>59949</v>
      </c>
      <c r="K10889" s="1" t="n">
        <v>2256672</v>
      </c>
      <c r="L10889" s="1" t="s">
        <v>7493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7" t="n">
        <v>46230</v>
      </c>
      <c r="C10890" s="1" t="n">
        <v>11</v>
      </c>
      <c r="D10890" s="1" t="s">
        <v>3845</v>
      </c>
      <c r="E10890" s="1" t="n">
        <v>1705</v>
      </c>
      <c r="F10890" s="1" t="s">
        <v>173</v>
      </c>
      <c r="I10890" s="1" t="n">
        <v>1950823</v>
      </c>
      <c r="J10890" s="1" t="n">
        <v>59947</v>
      </c>
      <c r="K10890" s="1" t="n">
        <v>7894900015034</v>
      </c>
      <c r="L10890" s="1" t="s">
        <v>7494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7" t="n">
        <v>46230</v>
      </c>
      <c r="C10891" s="1" t="n">
        <v>11</v>
      </c>
      <c r="D10891" s="1" t="s">
        <v>3845</v>
      </c>
      <c r="E10891" s="1" t="n">
        <v>1705</v>
      </c>
      <c r="F10891" s="1" t="s">
        <v>173</v>
      </c>
      <c r="I10891" s="1" t="n">
        <v>1950823</v>
      </c>
      <c r="J10891" s="1" t="n">
        <v>81866</v>
      </c>
      <c r="K10891" s="1" t="n">
        <v>818674</v>
      </c>
      <c r="L10891" s="1" t="s">
        <v>7495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7" t="n">
        <v>46230</v>
      </c>
      <c r="C10892" s="1" t="n">
        <v>11</v>
      </c>
      <c r="D10892" s="1" t="s">
        <v>3845</v>
      </c>
      <c r="E10892" s="1" t="n">
        <v>1705</v>
      </c>
      <c r="F10892" s="1" t="s">
        <v>173</v>
      </c>
      <c r="I10892" s="1" t="n">
        <v>1951962</v>
      </c>
      <c r="J10892" s="1" t="n">
        <v>30188</v>
      </c>
      <c r="K10892" s="1" t="n">
        <v>78908901</v>
      </c>
      <c r="L10892" s="1" t="s">
        <v>7496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7" t="n">
        <v>46230</v>
      </c>
      <c r="C10893" s="1" t="n">
        <v>11</v>
      </c>
      <c r="D10893" s="1" t="s">
        <v>3845</v>
      </c>
      <c r="E10893" s="1" t="n">
        <v>1705</v>
      </c>
      <c r="F10893" s="1" t="s">
        <v>173</v>
      </c>
      <c r="I10893" s="1" t="n">
        <v>1951962</v>
      </c>
      <c r="J10893" s="1" t="n">
        <v>103142</v>
      </c>
      <c r="K10893" s="1" t="n">
        <v>7894900011753</v>
      </c>
      <c r="L10893" s="1" t="s">
        <v>4527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7" t="n">
        <v>46230</v>
      </c>
      <c r="C10894" s="1" t="n">
        <v>11</v>
      </c>
      <c r="D10894" s="1" t="s">
        <v>3845</v>
      </c>
      <c r="E10894" s="1" t="n">
        <v>1705</v>
      </c>
      <c r="F10894" s="1" t="s">
        <v>173</v>
      </c>
      <c r="I10894" s="1" t="n">
        <v>1951962</v>
      </c>
      <c r="J10894" s="1" t="n">
        <v>103146</v>
      </c>
      <c r="K10894" s="1" t="n">
        <v>7894900031515</v>
      </c>
      <c r="L10894" s="1" t="s">
        <v>4503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7" t="n">
        <v>46230</v>
      </c>
      <c r="C10895" s="1" t="n">
        <v>11</v>
      </c>
      <c r="D10895" s="1" t="s">
        <v>3845</v>
      </c>
      <c r="E10895" s="1" t="n">
        <v>1705</v>
      </c>
      <c r="F10895" s="1" t="s">
        <v>173</v>
      </c>
      <c r="I10895" s="1" t="n">
        <v>1951962</v>
      </c>
      <c r="J10895" s="1" t="n">
        <v>103159</v>
      </c>
      <c r="K10895" s="1" t="n">
        <v>7894900050011</v>
      </c>
      <c r="L10895" s="1" t="s">
        <v>5533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7" t="n">
        <v>46230</v>
      </c>
      <c r="C10896" s="1" t="n">
        <v>11</v>
      </c>
      <c r="D10896" s="1" t="s">
        <v>3845</v>
      </c>
      <c r="E10896" s="1" t="n">
        <v>1705</v>
      </c>
      <c r="F10896" s="1" t="s">
        <v>173</v>
      </c>
      <c r="I10896" s="1" t="n">
        <v>1951962</v>
      </c>
      <c r="J10896" s="1" t="n">
        <v>103160</v>
      </c>
      <c r="K10896" s="1" t="n">
        <v>7894900030013</v>
      </c>
      <c r="L10896" s="1" t="s">
        <v>4504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7" t="n">
        <v>46230</v>
      </c>
      <c r="C10897" s="1" t="n">
        <v>11</v>
      </c>
      <c r="D10897" s="1" t="s">
        <v>3845</v>
      </c>
      <c r="E10897" s="1" t="n">
        <v>1705</v>
      </c>
      <c r="F10897" s="1" t="s">
        <v>173</v>
      </c>
      <c r="I10897" s="1" t="n">
        <v>1951962</v>
      </c>
      <c r="J10897" s="1" t="n">
        <v>103161</v>
      </c>
      <c r="K10897" s="1" t="n">
        <v>7894900010015</v>
      </c>
      <c r="L10897" s="1" t="s">
        <v>4505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7" t="n">
        <v>46230</v>
      </c>
      <c r="C10898" s="1" t="n">
        <v>11</v>
      </c>
      <c r="D10898" s="1" t="s">
        <v>3845</v>
      </c>
      <c r="E10898" s="1" t="n">
        <v>1705</v>
      </c>
      <c r="F10898" s="1" t="s">
        <v>173</v>
      </c>
      <c r="I10898" s="1" t="n">
        <v>1951962</v>
      </c>
      <c r="J10898" s="1" t="n">
        <v>104051</v>
      </c>
      <c r="K10898" s="1" t="n">
        <v>7894900300017</v>
      </c>
      <c r="L10898" s="1" t="s">
        <v>5534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7" t="n">
        <v>46230</v>
      </c>
      <c r="C10899" s="1" t="n">
        <v>11</v>
      </c>
      <c r="D10899" s="1" t="s">
        <v>3845</v>
      </c>
      <c r="E10899" s="1" t="n">
        <v>1705</v>
      </c>
      <c r="F10899" s="1" t="s">
        <v>173</v>
      </c>
      <c r="I10899" s="1" t="n">
        <v>1951962</v>
      </c>
      <c r="J10899" s="1" t="n">
        <v>105323</v>
      </c>
      <c r="K10899" s="1" t="n">
        <v>7894900701753</v>
      </c>
      <c r="L10899" s="1" t="s">
        <v>4507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7" t="n">
        <v>46230</v>
      </c>
      <c r="C10900" s="1" t="n">
        <v>11</v>
      </c>
      <c r="D10900" s="1" t="s">
        <v>3845</v>
      </c>
      <c r="E10900" s="1" t="n">
        <v>1705</v>
      </c>
      <c r="F10900" s="1" t="s">
        <v>173</v>
      </c>
      <c r="I10900" s="1" t="n">
        <v>1951962</v>
      </c>
      <c r="J10900" s="1" t="n">
        <v>105631</v>
      </c>
      <c r="K10900" s="1" t="n">
        <v>7894900011609</v>
      </c>
      <c r="L10900" s="1" t="s">
        <v>6752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7" t="n">
        <v>46230</v>
      </c>
      <c r="C10901" s="1" t="n">
        <v>11</v>
      </c>
      <c r="D10901" s="1" t="s">
        <v>3845</v>
      </c>
      <c r="E10901" s="1" t="n">
        <v>1705</v>
      </c>
      <c r="F10901" s="1" t="s">
        <v>173</v>
      </c>
      <c r="I10901" s="1" t="n">
        <v>1951962</v>
      </c>
      <c r="J10901" s="1" t="n">
        <v>107100</v>
      </c>
      <c r="K10901" s="1" t="n">
        <v>7894900700015</v>
      </c>
      <c r="L10901" s="1" t="s">
        <v>4509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7" t="n">
        <v>46230</v>
      </c>
      <c r="C10902" s="1" t="n">
        <v>11</v>
      </c>
      <c r="D10902" s="1" t="s">
        <v>3845</v>
      </c>
      <c r="E10902" s="1" t="n">
        <v>1705</v>
      </c>
      <c r="F10902" s="1" t="s">
        <v>173</v>
      </c>
      <c r="I10902" s="1" t="n">
        <v>1951962</v>
      </c>
      <c r="J10902" s="1" t="n">
        <v>10830</v>
      </c>
      <c r="K10902" s="1" t="n">
        <v>7894900701517</v>
      </c>
      <c r="L10902" s="1" t="s">
        <v>5535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7" t="n">
        <v>46230</v>
      </c>
      <c r="C10903" s="1" t="n">
        <v>11</v>
      </c>
      <c r="D10903" s="1" t="s">
        <v>3845</v>
      </c>
      <c r="E10903" s="1" t="n">
        <v>1705</v>
      </c>
      <c r="F10903" s="1" t="s">
        <v>173</v>
      </c>
      <c r="I10903" s="1" t="n">
        <v>1951962</v>
      </c>
      <c r="J10903" s="1" t="n">
        <v>21183</v>
      </c>
      <c r="K10903" s="1" t="n">
        <v>7894900556063</v>
      </c>
      <c r="L10903" s="1" t="s">
        <v>4511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7" t="n">
        <v>46230</v>
      </c>
      <c r="C10904" s="1" t="n">
        <v>11</v>
      </c>
      <c r="D10904" s="1" t="s">
        <v>3845</v>
      </c>
      <c r="E10904" s="1" t="n">
        <v>1705</v>
      </c>
      <c r="F10904" s="1" t="s">
        <v>173</v>
      </c>
      <c r="I10904" s="1" t="n">
        <v>1951962</v>
      </c>
      <c r="J10904" s="1" t="n">
        <v>21425</v>
      </c>
      <c r="K10904" s="1" t="n">
        <v>7894900034219</v>
      </c>
      <c r="L10904" s="1" t="s">
        <v>4512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7" t="n">
        <v>46230</v>
      </c>
      <c r="C10905" s="1" t="n">
        <v>11</v>
      </c>
      <c r="D10905" s="1" t="s">
        <v>3845</v>
      </c>
      <c r="E10905" s="1" t="n">
        <v>1705</v>
      </c>
      <c r="F10905" s="1" t="s">
        <v>173</v>
      </c>
      <c r="I10905" s="1" t="n">
        <v>1951962</v>
      </c>
      <c r="J10905" s="1" t="n">
        <v>21426</v>
      </c>
      <c r="K10905" s="1" t="n">
        <v>7894900014211</v>
      </c>
      <c r="L10905" s="1" t="s">
        <v>4513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7" t="n">
        <v>46230</v>
      </c>
      <c r="C10906" s="1" t="n">
        <v>11</v>
      </c>
      <c r="D10906" s="1" t="s">
        <v>3845</v>
      </c>
      <c r="E10906" s="1" t="n">
        <v>1705</v>
      </c>
      <c r="F10906" s="1" t="s">
        <v>173</v>
      </c>
      <c r="I10906" s="1" t="n">
        <v>1951962</v>
      </c>
      <c r="J10906" s="1" t="n">
        <v>22893</v>
      </c>
      <c r="K10906" s="1" t="n">
        <v>7894900550061</v>
      </c>
      <c r="L10906" s="1" t="s">
        <v>4514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7" t="n">
        <v>46230</v>
      </c>
      <c r="C10907" s="1" t="n">
        <v>11</v>
      </c>
      <c r="D10907" s="1" t="s">
        <v>3845</v>
      </c>
      <c r="E10907" s="1" t="n">
        <v>1705</v>
      </c>
      <c r="F10907" s="1" t="s">
        <v>173</v>
      </c>
      <c r="I10907" s="1" t="n">
        <v>1951962</v>
      </c>
      <c r="J10907" s="1" t="n">
        <v>28739</v>
      </c>
      <c r="K10907" s="1" t="n">
        <v>7894900027044</v>
      </c>
      <c r="L10907" s="1" t="s">
        <v>4519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7" t="n">
        <v>46230</v>
      </c>
      <c r="C10908" s="1" t="n">
        <v>11</v>
      </c>
      <c r="D10908" s="1" t="s">
        <v>3845</v>
      </c>
      <c r="E10908" s="1" t="n">
        <v>1705</v>
      </c>
      <c r="F10908" s="1" t="s">
        <v>173</v>
      </c>
      <c r="I10908" s="1" t="n">
        <v>1951962</v>
      </c>
      <c r="J10908" s="1" t="n">
        <v>29509</v>
      </c>
      <c r="K10908" s="1" t="n">
        <v>78933873</v>
      </c>
      <c r="L10908" s="1" t="s">
        <v>4523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7" t="n">
        <v>46230</v>
      </c>
      <c r="C10909" s="1" t="n">
        <v>11</v>
      </c>
      <c r="D10909" s="1" t="s">
        <v>3845</v>
      </c>
      <c r="E10909" s="1" t="n">
        <v>1705</v>
      </c>
      <c r="F10909" s="1" t="s">
        <v>173</v>
      </c>
      <c r="I10909" s="1" t="n">
        <v>1951962</v>
      </c>
      <c r="J10909" s="1" t="n">
        <v>29614</v>
      </c>
      <c r="K10909" s="1" t="n">
        <v>7894900550030</v>
      </c>
      <c r="L10909" s="1" t="s">
        <v>4520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7" t="n">
        <v>46230</v>
      </c>
      <c r="C10910" s="1" t="n">
        <v>11</v>
      </c>
      <c r="D10910" s="1" t="s">
        <v>3845</v>
      </c>
      <c r="E10910" s="1" t="n">
        <v>1705</v>
      </c>
      <c r="F10910" s="1" t="s">
        <v>173</v>
      </c>
      <c r="I10910" s="1" t="n">
        <v>1951962</v>
      </c>
      <c r="J10910" s="1" t="n">
        <v>30017</v>
      </c>
      <c r="K10910" s="1" t="n">
        <v>7894900680508</v>
      </c>
      <c r="L10910" s="1" t="s">
        <v>4522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7" t="n">
        <v>46230</v>
      </c>
      <c r="C10911" s="1" t="n">
        <v>11</v>
      </c>
      <c r="D10911" s="1" t="s">
        <v>3845</v>
      </c>
      <c r="E10911" s="1" t="n">
        <v>1705</v>
      </c>
      <c r="F10911" s="1" t="s">
        <v>173</v>
      </c>
      <c r="I10911" s="1" t="n">
        <v>1951962</v>
      </c>
      <c r="J10911" s="1" t="n">
        <v>30085</v>
      </c>
      <c r="K10911" s="1" t="n">
        <v>7894900054217</v>
      </c>
      <c r="L10911" s="1" t="s">
        <v>5803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7" t="n">
        <v>46230</v>
      </c>
      <c r="C10912" s="1" t="n">
        <v>11</v>
      </c>
      <c r="D10912" s="1" t="s">
        <v>3845</v>
      </c>
      <c r="E10912" s="1" t="n">
        <v>1705</v>
      </c>
      <c r="F10912" s="1" t="s">
        <v>173</v>
      </c>
      <c r="I10912" s="1" t="n">
        <v>1951962</v>
      </c>
      <c r="J10912" s="1" t="n">
        <v>32339</v>
      </c>
      <c r="K10912" s="1" t="n">
        <v>7894900681000</v>
      </c>
      <c r="L10912" s="1" t="s">
        <v>4526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7" t="n">
        <v>46230</v>
      </c>
      <c r="C10913" s="1" t="n">
        <v>11</v>
      </c>
      <c r="D10913" s="1" t="s">
        <v>3845</v>
      </c>
      <c r="E10913" s="1" t="n">
        <v>1705</v>
      </c>
      <c r="F10913" s="1" t="s">
        <v>173</v>
      </c>
      <c r="I10913" s="1" t="n">
        <v>1951962</v>
      </c>
      <c r="J10913" s="1" t="n">
        <v>33864</v>
      </c>
      <c r="K10913" s="1" t="n">
        <v>7894900556162</v>
      </c>
      <c r="L10913" s="1" t="s">
        <v>5538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7" t="n">
        <v>46230</v>
      </c>
      <c r="C10914" s="1" t="n">
        <v>11</v>
      </c>
      <c r="D10914" s="1" t="s">
        <v>3845</v>
      </c>
      <c r="E10914" s="1" t="n">
        <v>1705</v>
      </c>
      <c r="F10914" s="1" t="s">
        <v>173</v>
      </c>
      <c r="I10914" s="1" t="n">
        <v>1951962</v>
      </c>
      <c r="J10914" s="1" t="n">
        <v>37279</v>
      </c>
      <c r="K10914" s="1" t="n">
        <v>7894900027013</v>
      </c>
      <c r="L10914" s="1" t="s">
        <v>4527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7" t="n">
        <v>46230</v>
      </c>
      <c r="C10915" s="1" t="n">
        <v>11</v>
      </c>
      <c r="D10915" s="1" t="s">
        <v>3845</v>
      </c>
      <c r="E10915" s="1" t="n">
        <v>1705</v>
      </c>
      <c r="F10915" s="1" t="s">
        <v>173</v>
      </c>
      <c r="I10915" s="1" t="n">
        <v>1951962</v>
      </c>
      <c r="J10915" s="1" t="n">
        <v>38060</v>
      </c>
      <c r="K10915" s="1" t="n">
        <v>7894900701609</v>
      </c>
      <c r="L10915" s="1" t="s">
        <v>5539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7" t="n">
        <v>46230</v>
      </c>
      <c r="C10916" s="1" t="n">
        <v>11</v>
      </c>
      <c r="D10916" s="1" t="s">
        <v>3845</v>
      </c>
      <c r="E10916" s="1" t="n">
        <v>1705</v>
      </c>
      <c r="F10916" s="1" t="s">
        <v>173</v>
      </c>
      <c r="I10916" s="1" t="n">
        <v>1951962</v>
      </c>
      <c r="J10916" s="1" t="n">
        <v>38984</v>
      </c>
      <c r="K10916" s="1" t="n">
        <v>7894900027457</v>
      </c>
      <c r="L10916" s="1" t="s">
        <v>4529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7" t="n">
        <v>46230</v>
      </c>
      <c r="C10917" s="1" t="n">
        <v>22</v>
      </c>
      <c r="D10917" s="1" t="s">
        <v>3850</v>
      </c>
      <c r="E10917" s="1" t="n">
        <v>33</v>
      </c>
      <c r="F10917" s="1" t="s">
        <v>93</v>
      </c>
      <c r="I10917" s="1" t="n">
        <v>5351</v>
      </c>
      <c r="J10917" s="1" t="n">
        <v>100000</v>
      </c>
      <c r="K10917" s="1" t="n">
        <v>1</v>
      </c>
      <c r="L10917" s="1" t="s">
        <v>3851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7" t="n">
        <v>46230</v>
      </c>
      <c r="C10918" s="1" t="n">
        <v>22</v>
      </c>
      <c r="D10918" s="1" t="s">
        <v>3850</v>
      </c>
      <c r="E10918" s="1" t="n">
        <v>33</v>
      </c>
      <c r="F10918" s="1" t="s">
        <v>93</v>
      </c>
      <c r="I10918" s="1" t="n">
        <v>5351</v>
      </c>
      <c r="J10918" s="1" t="n">
        <v>100001</v>
      </c>
      <c r="K10918" s="1" t="n">
        <v>2</v>
      </c>
      <c r="L10918" s="1" t="s">
        <v>4138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7" t="n">
        <v>46230</v>
      </c>
      <c r="C10919" s="1" t="n">
        <v>22</v>
      </c>
      <c r="D10919" s="1" t="s">
        <v>3850</v>
      </c>
      <c r="E10919" s="1" t="n">
        <v>33</v>
      </c>
      <c r="F10919" s="1" t="s">
        <v>93</v>
      </c>
      <c r="I10919" s="1" t="n">
        <v>5351</v>
      </c>
      <c r="J10919" s="1" t="n">
        <v>100002</v>
      </c>
      <c r="K10919" s="1" t="n">
        <v>3</v>
      </c>
      <c r="L10919" s="1" t="s">
        <v>3872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7" t="n">
        <v>46230</v>
      </c>
      <c r="C10920" s="1" t="n">
        <v>22</v>
      </c>
      <c r="D10920" s="1" t="s">
        <v>3850</v>
      </c>
      <c r="E10920" s="1" t="n">
        <v>33</v>
      </c>
      <c r="F10920" s="1" t="s">
        <v>93</v>
      </c>
      <c r="I10920" s="1" t="n">
        <v>5351</v>
      </c>
      <c r="J10920" s="1" t="n">
        <v>100003</v>
      </c>
      <c r="K10920" s="1" t="n">
        <v>4</v>
      </c>
      <c r="L10920" s="1" t="s">
        <v>3873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7" t="n">
        <v>46230</v>
      </c>
      <c r="C10921" s="1" t="n">
        <v>22</v>
      </c>
      <c r="D10921" s="1" t="s">
        <v>3850</v>
      </c>
      <c r="E10921" s="1" t="n">
        <v>33</v>
      </c>
      <c r="F10921" s="1" t="s">
        <v>93</v>
      </c>
      <c r="I10921" s="1" t="n">
        <v>5351</v>
      </c>
      <c r="J10921" s="1" t="n">
        <v>100004</v>
      </c>
      <c r="K10921" s="1" t="n">
        <v>5</v>
      </c>
      <c r="L10921" s="1" t="s">
        <v>3852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7" t="n">
        <v>46230</v>
      </c>
      <c r="C10922" s="1" t="n">
        <v>22</v>
      </c>
      <c r="D10922" s="1" t="s">
        <v>3850</v>
      </c>
      <c r="E10922" s="1" t="n">
        <v>33</v>
      </c>
      <c r="F10922" s="1" t="s">
        <v>93</v>
      </c>
      <c r="I10922" s="1" t="n">
        <v>5351</v>
      </c>
      <c r="J10922" s="1" t="n">
        <v>100520</v>
      </c>
      <c r="K10922" s="1" t="n">
        <v>507</v>
      </c>
      <c r="L10922" s="1" t="s">
        <v>3868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7" t="n">
        <v>46230</v>
      </c>
      <c r="C10923" s="1" t="n">
        <v>22</v>
      </c>
      <c r="D10923" s="1" t="s">
        <v>3850</v>
      </c>
      <c r="E10923" s="1" t="n">
        <v>33</v>
      </c>
      <c r="F10923" s="1" t="s">
        <v>93</v>
      </c>
      <c r="I10923" s="1" t="n">
        <v>5351</v>
      </c>
      <c r="J10923" s="1" t="n">
        <v>110455</v>
      </c>
      <c r="K10923" s="1" t="n">
        <v>53212</v>
      </c>
      <c r="L10923" s="1" t="s">
        <v>3870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7" t="n">
        <v>46230</v>
      </c>
      <c r="C10924" s="1" t="n">
        <v>22</v>
      </c>
      <c r="D10924" s="1" t="s">
        <v>3850</v>
      </c>
      <c r="E10924" s="1" t="n">
        <v>33</v>
      </c>
      <c r="F10924" s="1" t="s">
        <v>93</v>
      </c>
      <c r="I10924" s="1" t="n">
        <v>5353</v>
      </c>
      <c r="J10924" s="1" t="n">
        <v>100000</v>
      </c>
      <c r="K10924" s="1" t="n">
        <v>1</v>
      </c>
      <c r="L10924" s="1" t="s">
        <v>3851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7" t="n">
        <v>46230</v>
      </c>
      <c r="C10925" s="1" t="n">
        <v>22</v>
      </c>
      <c r="D10925" s="1" t="s">
        <v>3850</v>
      </c>
      <c r="E10925" s="1" t="n">
        <v>33</v>
      </c>
      <c r="F10925" s="1" t="s">
        <v>93</v>
      </c>
      <c r="I10925" s="1" t="n">
        <v>5353</v>
      </c>
      <c r="J10925" s="1" t="n">
        <v>100004</v>
      </c>
      <c r="K10925" s="1" t="n">
        <v>5</v>
      </c>
      <c r="L10925" s="1" t="s">
        <v>3852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7" t="n">
        <v>46230</v>
      </c>
      <c r="C10926" s="1" t="n">
        <v>22</v>
      </c>
      <c r="D10926" s="1" t="s">
        <v>3850</v>
      </c>
      <c r="E10926" s="1" t="n">
        <v>33</v>
      </c>
      <c r="F10926" s="1" t="s">
        <v>93</v>
      </c>
      <c r="I10926" s="1" t="n">
        <v>5353</v>
      </c>
      <c r="J10926" s="1" t="n">
        <v>100006</v>
      </c>
      <c r="K10926" s="1" t="n">
        <v>7</v>
      </c>
      <c r="L10926" s="1" t="s">
        <v>3853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7" t="n">
        <v>46230</v>
      </c>
      <c r="C10927" s="1" t="n">
        <v>22</v>
      </c>
      <c r="D10927" s="1" t="s">
        <v>3850</v>
      </c>
      <c r="E10927" s="1" t="n">
        <v>33</v>
      </c>
      <c r="F10927" s="1" t="s">
        <v>93</v>
      </c>
      <c r="I10927" s="1" t="n">
        <v>5353</v>
      </c>
      <c r="J10927" s="1" t="n">
        <v>100007</v>
      </c>
      <c r="K10927" s="1" t="n">
        <v>8</v>
      </c>
      <c r="L10927" s="1" t="s">
        <v>3854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7" t="n">
        <v>46230</v>
      </c>
      <c r="C10928" s="1" t="n">
        <v>22</v>
      </c>
      <c r="D10928" s="1" t="s">
        <v>3850</v>
      </c>
      <c r="E10928" s="1" t="n">
        <v>33</v>
      </c>
      <c r="F10928" s="1" t="s">
        <v>93</v>
      </c>
      <c r="I10928" s="1" t="n">
        <v>5353</v>
      </c>
      <c r="J10928" s="1" t="n">
        <v>100008</v>
      </c>
      <c r="K10928" s="1" t="n">
        <v>9</v>
      </c>
      <c r="L10928" s="1" t="s">
        <v>3855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7" t="n">
        <v>46230</v>
      </c>
      <c r="C10929" s="1" t="n">
        <v>22</v>
      </c>
      <c r="D10929" s="1" t="s">
        <v>3850</v>
      </c>
      <c r="E10929" s="1" t="n">
        <v>33</v>
      </c>
      <c r="F10929" s="1" t="s">
        <v>93</v>
      </c>
      <c r="I10929" s="1" t="n">
        <v>5353</v>
      </c>
      <c r="J10929" s="1" t="n">
        <v>100011</v>
      </c>
      <c r="K10929" s="1" t="n">
        <v>12</v>
      </c>
      <c r="L10929" s="1" t="s">
        <v>3856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7" t="n">
        <v>46230</v>
      </c>
      <c r="C10930" s="1" t="n">
        <v>22</v>
      </c>
      <c r="D10930" s="1" t="s">
        <v>3850</v>
      </c>
      <c r="E10930" s="1" t="n">
        <v>33</v>
      </c>
      <c r="F10930" s="1" t="s">
        <v>93</v>
      </c>
      <c r="I10930" s="1" t="n">
        <v>5353</v>
      </c>
      <c r="J10930" s="1" t="n">
        <v>100012</v>
      </c>
      <c r="K10930" s="1" t="n">
        <v>13</v>
      </c>
      <c r="L10930" s="1" t="s">
        <v>3857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7" t="n">
        <v>46230</v>
      </c>
      <c r="C10931" s="1" t="n">
        <v>22</v>
      </c>
      <c r="D10931" s="1" t="s">
        <v>3850</v>
      </c>
      <c r="E10931" s="1" t="n">
        <v>33</v>
      </c>
      <c r="F10931" s="1" t="s">
        <v>93</v>
      </c>
      <c r="I10931" s="1" t="n">
        <v>5353</v>
      </c>
      <c r="J10931" s="1" t="n">
        <v>100013</v>
      </c>
      <c r="K10931" s="1" t="n">
        <v>14</v>
      </c>
      <c r="L10931" s="1" t="s">
        <v>3858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7" t="n">
        <v>46230</v>
      </c>
      <c r="C10932" s="1" t="n">
        <v>22</v>
      </c>
      <c r="D10932" s="1" t="s">
        <v>3850</v>
      </c>
      <c r="E10932" s="1" t="n">
        <v>33</v>
      </c>
      <c r="F10932" s="1" t="s">
        <v>93</v>
      </c>
      <c r="I10932" s="1" t="n">
        <v>5353</v>
      </c>
      <c r="J10932" s="1" t="n">
        <v>100014</v>
      </c>
      <c r="K10932" s="1" t="n">
        <v>15</v>
      </c>
      <c r="L10932" s="1" t="s">
        <v>3859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7" t="n">
        <v>46230</v>
      </c>
      <c r="C10933" s="1" t="n">
        <v>22</v>
      </c>
      <c r="D10933" s="1" t="s">
        <v>3850</v>
      </c>
      <c r="E10933" s="1" t="n">
        <v>33</v>
      </c>
      <c r="F10933" s="1" t="s">
        <v>93</v>
      </c>
      <c r="I10933" s="1" t="n">
        <v>5353</v>
      </c>
      <c r="J10933" s="1" t="n">
        <v>100015</v>
      </c>
      <c r="K10933" s="1" t="n">
        <v>16</v>
      </c>
      <c r="L10933" s="1" t="s">
        <v>3860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7" t="n">
        <v>46230</v>
      </c>
      <c r="C10934" s="1" t="n">
        <v>22</v>
      </c>
      <c r="D10934" s="1" t="s">
        <v>3850</v>
      </c>
      <c r="E10934" s="1" t="n">
        <v>33</v>
      </c>
      <c r="F10934" s="1" t="s">
        <v>93</v>
      </c>
      <c r="I10934" s="1" t="n">
        <v>5353</v>
      </c>
      <c r="J10934" s="1" t="n">
        <v>100016</v>
      </c>
      <c r="K10934" s="1" t="n">
        <v>17</v>
      </c>
      <c r="L10934" s="1" t="s">
        <v>3861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7" t="n">
        <v>46230</v>
      </c>
      <c r="C10935" s="1" t="n">
        <v>22</v>
      </c>
      <c r="D10935" s="1" t="s">
        <v>3850</v>
      </c>
      <c r="E10935" s="1" t="n">
        <v>33</v>
      </c>
      <c r="F10935" s="1" t="s">
        <v>93</v>
      </c>
      <c r="I10935" s="1" t="n">
        <v>5353</v>
      </c>
      <c r="J10935" s="1" t="n">
        <v>100017</v>
      </c>
      <c r="K10935" s="1" t="n">
        <v>18</v>
      </c>
      <c r="L10935" s="1" t="s">
        <v>3862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7" t="n">
        <v>46230</v>
      </c>
      <c r="C10936" s="1" t="n">
        <v>22</v>
      </c>
      <c r="D10936" s="1" t="s">
        <v>3850</v>
      </c>
      <c r="E10936" s="1" t="n">
        <v>33</v>
      </c>
      <c r="F10936" s="1" t="s">
        <v>93</v>
      </c>
      <c r="I10936" s="1" t="n">
        <v>5353</v>
      </c>
      <c r="J10936" s="1" t="n">
        <v>100019</v>
      </c>
      <c r="K10936" s="1" t="n">
        <v>20</v>
      </c>
      <c r="L10936" s="1" t="s">
        <v>3863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7" t="n">
        <v>46230</v>
      </c>
      <c r="C10937" s="1" t="n">
        <v>22</v>
      </c>
      <c r="D10937" s="1" t="s">
        <v>3850</v>
      </c>
      <c r="E10937" s="1" t="n">
        <v>33</v>
      </c>
      <c r="F10937" s="1" t="s">
        <v>93</v>
      </c>
      <c r="I10937" s="1" t="n">
        <v>5353</v>
      </c>
      <c r="J10937" s="1" t="n">
        <v>100020</v>
      </c>
      <c r="K10937" s="1" t="n">
        <v>21</v>
      </c>
      <c r="L10937" s="1" t="s">
        <v>3864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7" t="n">
        <v>46230</v>
      </c>
      <c r="C10938" s="1" t="n">
        <v>22</v>
      </c>
      <c r="D10938" s="1" t="s">
        <v>3850</v>
      </c>
      <c r="E10938" s="1" t="n">
        <v>33</v>
      </c>
      <c r="F10938" s="1" t="s">
        <v>93</v>
      </c>
      <c r="I10938" s="1" t="n">
        <v>5353</v>
      </c>
      <c r="J10938" s="1" t="n">
        <v>100053</v>
      </c>
      <c r="K10938" s="1" t="n">
        <v>54</v>
      </c>
      <c r="L10938" s="1" t="s">
        <v>3866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7" t="n">
        <v>46230</v>
      </c>
      <c r="C10939" s="1" t="n">
        <v>22</v>
      </c>
      <c r="D10939" s="1" t="s">
        <v>3850</v>
      </c>
      <c r="E10939" s="1" t="n">
        <v>33</v>
      </c>
      <c r="F10939" s="1" t="s">
        <v>93</v>
      </c>
      <c r="I10939" s="1" t="n">
        <v>5353</v>
      </c>
      <c r="J10939" s="1" t="n">
        <v>100638</v>
      </c>
      <c r="K10939" s="1" t="n">
        <v>508</v>
      </c>
      <c r="L10939" s="1" t="s">
        <v>3867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7" t="n">
        <v>46230</v>
      </c>
      <c r="C10940" s="1" t="n">
        <v>22</v>
      </c>
      <c r="D10940" s="1" t="s">
        <v>3850</v>
      </c>
      <c r="E10940" s="1" t="n">
        <v>33</v>
      </c>
      <c r="F10940" s="1" t="s">
        <v>93</v>
      </c>
      <c r="I10940" s="1" t="n">
        <v>5353</v>
      </c>
      <c r="J10940" s="1" t="n">
        <v>100520</v>
      </c>
      <c r="K10940" s="1" t="n">
        <v>507</v>
      </c>
      <c r="L10940" s="1" t="s">
        <v>3868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7" t="n">
        <v>46230</v>
      </c>
      <c r="C10941" s="1" t="n">
        <v>22</v>
      </c>
      <c r="D10941" s="1" t="s">
        <v>3850</v>
      </c>
      <c r="E10941" s="1" t="n">
        <v>33</v>
      </c>
      <c r="F10941" s="1" t="s">
        <v>93</v>
      </c>
      <c r="I10941" s="1" t="n">
        <v>5353</v>
      </c>
      <c r="J10941" s="1" t="n">
        <v>100319</v>
      </c>
      <c r="K10941" s="1" t="n">
        <v>73453</v>
      </c>
      <c r="L10941" s="1" t="s">
        <v>3869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7" t="n">
        <v>46230</v>
      </c>
      <c r="C10942" s="1" t="n">
        <v>22</v>
      </c>
      <c r="D10942" s="1" t="s">
        <v>3850</v>
      </c>
      <c r="E10942" s="1" t="n">
        <v>33</v>
      </c>
      <c r="F10942" s="1" t="s">
        <v>93</v>
      </c>
      <c r="I10942" s="1" t="n">
        <v>5353</v>
      </c>
      <c r="J10942" s="1" t="n">
        <v>110455</v>
      </c>
      <c r="K10942" s="1" t="n">
        <v>53212</v>
      </c>
      <c r="L10942" s="1" t="s">
        <v>3870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7" t="n">
        <v>46230</v>
      </c>
      <c r="C10943" s="1" t="n">
        <v>22</v>
      </c>
      <c r="D10943" s="1" t="s">
        <v>3850</v>
      </c>
      <c r="E10943" s="1" t="n">
        <v>33</v>
      </c>
      <c r="F10943" s="1" t="s">
        <v>93</v>
      </c>
      <c r="I10943" s="1" t="n">
        <v>5353</v>
      </c>
      <c r="J10943" s="1" t="n">
        <v>110487</v>
      </c>
      <c r="K10943" s="1" t="n">
        <v>54688</v>
      </c>
      <c r="L10943" s="1" t="s">
        <v>3871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7" t="n">
        <v>46230</v>
      </c>
      <c r="C10944" s="1" t="n">
        <v>100</v>
      </c>
      <c r="D10944" s="1" t="s">
        <v>3877</v>
      </c>
      <c r="E10944" s="1" t="n">
        <v>33</v>
      </c>
      <c r="F10944" s="1" t="s">
        <v>93</v>
      </c>
      <c r="I10944" s="1" t="n">
        <v>1459468</v>
      </c>
      <c r="J10944" s="1" t="n">
        <v>100000</v>
      </c>
      <c r="K10944" s="1" t="n">
        <v>1</v>
      </c>
      <c r="L10944" s="1" t="s">
        <v>3851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7" t="n">
        <v>46230</v>
      </c>
      <c r="C10945" s="1" t="n">
        <v>100</v>
      </c>
      <c r="D10945" s="1" t="s">
        <v>3877</v>
      </c>
      <c r="E10945" s="1" t="n">
        <v>33</v>
      </c>
      <c r="F10945" s="1" t="s">
        <v>93</v>
      </c>
      <c r="I10945" s="1" t="n">
        <v>1459468</v>
      </c>
      <c r="J10945" s="1" t="n">
        <v>100001</v>
      </c>
      <c r="K10945" s="1" t="n">
        <v>2</v>
      </c>
      <c r="L10945" s="1" t="s">
        <v>4138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7" t="n">
        <v>46230</v>
      </c>
      <c r="C10946" s="1" t="n">
        <v>100</v>
      </c>
      <c r="D10946" s="1" t="s">
        <v>3877</v>
      </c>
      <c r="E10946" s="1" t="n">
        <v>33</v>
      </c>
      <c r="F10946" s="1" t="s">
        <v>93</v>
      </c>
      <c r="I10946" s="1" t="n">
        <v>1459468</v>
      </c>
      <c r="J10946" s="1" t="n">
        <v>100002</v>
      </c>
      <c r="K10946" s="1" t="n">
        <v>3</v>
      </c>
      <c r="L10946" s="1" t="s">
        <v>3872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7" t="n">
        <v>46230</v>
      </c>
      <c r="C10947" s="1" t="n">
        <v>100</v>
      </c>
      <c r="D10947" s="1" t="s">
        <v>3877</v>
      </c>
      <c r="E10947" s="1" t="n">
        <v>33</v>
      </c>
      <c r="F10947" s="1" t="s">
        <v>93</v>
      </c>
      <c r="I10947" s="1" t="n">
        <v>1459468</v>
      </c>
      <c r="J10947" s="1" t="n">
        <v>100003</v>
      </c>
      <c r="K10947" s="1" t="n">
        <v>4</v>
      </c>
      <c r="L10947" s="1" t="s">
        <v>3873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7" t="n">
        <v>46230</v>
      </c>
      <c r="C10948" s="1" t="n">
        <v>100</v>
      </c>
      <c r="D10948" s="1" t="s">
        <v>3877</v>
      </c>
      <c r="E10948" s="1" t="n">
        <v>33</v>
      </c>
      <c r="F10948" s="1" t="s">
        <v>93</v>
      </c>
      <c r="I10948" s="1" t="n">
        <v>1459468</v>
      </c>
      <c r="J10948" s="1" t="n">
        <v>100004</v>
      </c>
      <c r="K10948" s="1" t="n">
        <v>5</v>
      </c>
      <c r="L10948" s="1" t="s">
        <v>3852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7" t="n">
        <v>46230</v>
      </c>
      <c r="C10949" s="1" t="n">
        <v>100</v>
      </c>
      <c r="D10949" s="1" t="s">
        <v>3877</v>
      </c>
      <c r="E10949" s="1" t="n">
        <v>33</v>
      </c>
      <c r="F10949" s="1" t="s">
        <v>93</v>
      </c>
      <c r="I10949" s="1" t="n">
        <v>1459468</v>
      </c>
      <c r="J10949" s="1" t="n">
        <v>100520</v>
      </c>
      <c r="K10949" s="1" t="n">
        <v>507</v>
      </c>
      <c r="L10949" s="1" t="s">
        <v>3868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7" t="n">
        <v>46230</v>
      </c>
      <c r="C10950" s="1" t="n">
        <v>100</v>
      </c>
      <c r="D10950" s="1" t="s">
        <v>3877</v>
      </c>
      <c r="E10950" s="1" t="n">
        <v>33</v>
      </c>
      <c r="F10950" s="1" t="s">
        <v>93</v>
      </c>
      <c r="I10950" s="1" t="n">
        <v>1459468</v>
      </c>
      <c r="J10950" s="1" t="n">
        <v>110455</v>
      </c>
      <c r="K10950" s="1" t="n">
        <v>53212</v>
      </c>
      <c r="L10950" s="1" t="s">
        <v>3870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7" t="n">
        <v>46230</v>
      </c>
      <c r="C10951" s="1" t="n">
        <v>100</v>
      </c>
      <c r="D10951" s="1" t="s">
        <v>3877</v>
      </c>
      <c r="E10951" s="1" t="n">
        <v>33</v>
      </c>
      <c r="F10951" s="1" t="s">
        <v>93</v>
      </c>
      <c r="I10951" s="1" t="n">
        <v>1459475</v>
      </c>
      <c r="J10951" s="1" t="n">
        <v>100000</v>
      </c>
      <c r="K10951" s="1" t="n">
        <v>1</v>
      </c>
      <c r="L10951" s="1" t="s">
        <v>3851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7" t="n">
        <v>46230</v>
      </c>
      <c r="C10952" s="1" t="n">
        <v>100</v>
      </c>
      <c r="D10952" s="1" t="s">
        <v>3877</v>
      </c>
      <c r="E10952" s="1" t="n">
        <v>33</v>
      </c>
      <c r="F10952" s="1" t="s">
        <v>93</v>
      </c>
      <c r="I10952" s="1" t="n">
        <v>1459475</v>
      </c>
      <c r="J10952" s="1" t="n">
        <v>100004</v>
      </c>
      <c r="K10952" s="1" t="n">
        <v>5</v>
      </c>
      <c r="L10952" s="1" t="s">
        <v>3852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7" t="n">
        <v>46230</v>
      </c>
      <c r="C10953" s="1" t="n">
        <v>100</v>
      </c>
      <c r="D10953" s="1" t="s">
        <v>3877</v>
      </c>
      <c r="E10953" s="1" t="n">
        <v>33</v>
      </c>
      <c r="F10953" s="1" t="s">
        <v>93</v>
      </c>
      <c r="I10953" s="1" t="n">
        <v>1459475</v>
      </c>
      <c r="J10953" s="1" t="n">
        <v>100006</v>
      </c>
      <c r="K10953" s="1" t="n">
        <v>7</v>
      </c>
      <c r="L10953" s="1" t="s">
        <v>3853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7" t="n">
        <v>46230</v>
      </c>
      <c r="C10954" s="1" t="n">
        <v>100</v>
      </c>
      <c r="D10954" s="1" t="s">
        <v>3877</v>
      </c>
      <c r="E10954" s="1" t="n">
        <v>33</v>
      </c>
      <c r="F10954" s="1" t="s">
        <v>93</v>
      </c>
      <c r="I10954" s="1" t="n">
        <v>1459475</v>
      </c>
      <c r="J10954" s="1" t="n">
        <v>100007</v>
      </c>
      <c r="K10954" s="1" t="n">
        <v>8</v>
      </c>
      <c r="L10954" s="1" t="s">
        <v>3854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7" t="n">
        <v>46230</v>
      </c>
      <c r="C10955" s="1" t="n">
        <v>100</v>
      </c>
      <c r="D10955" s="1" t="s">
        <v>3877</v>
      </c>
      <c r="E10955" s="1" t="n">
        <v>33</v>
      </c>
      <c r="F10955" s="1" t="s">
        <v>93</v>
      </c>
      <c r="I10955" s="1" t="n">
        <v>1459475</v>
      </c>
      <c r="J10955" s="1" t="n">
        <v>100008</v>
      </c>
      <c r="K10955" s="1" t="n">
        <v>9</v>
      </c>
      <c r="L10955" s="1" t="s">
        <v>3855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7" t="n">
        <v>46230</v>
      </c>
      <c r="C10956" s="1" t="n">
        <v>100</v>
      </c>
      <c r="D10956" s="1" t="s">
        <v>3877</v>
      </c>
      <c r="E10956" s="1" t="n">
        <v>33</v>
      </c>
      <c r="F10956" s="1" t="s">
        <v>93</v>
      </c>
      <c r="I10956" s="1" t="n">
        <v>1459475</v>
      </c>
      <c r="J10956" s="1" t="n">
        <v>100011</v>
      </c>
      <c r="K10956" s="1" t="n">
        <v>12</v>
      </c>
      <c r="L10956" s="1" t="s">
        <v>3856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7" t="n">
        <v>46230</v>
      </c>
      <c r="C10957" s="1" t="n">
        <v>100</v>
      </c>
      <c r="D10957" s="1" t="s">
        <v>3877</v>
      </c>
      <c r="E10957" s="1" t="n">
        <v>33</v>
      </c>
      <c r="F10957" s="1" t="s">
        <v>93</v>
      </c>
      <c r="I10957" s="1" t="n">
        <v>1459475</v>
      </c>
      <c r="J10957" s="1" t="n">
        <v>100012</v>
      </c>
      <c r="K10957" s="1" t="n">
        <v>13</v>
      </c>
      <c r="L10957" s="1" t="s">
        <v>3857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7" t="n">
        <v>46230</v>
      </c>
      <c r="C10958" s="1" t="n">
        <v>100</v>
      </c>
      <c r="D10958" s="1" t="s">
        <v>3877</v>
      </c>
      <c r="E10958" s="1" t="n">
        <v>33</v>
      </c>
      <c r="F10958" s="1" t="s">
        <v>93</v>
      </c>
      <c r="I10958" s="1" t="n">
        <v>1459475</v>
      </c>
      <c r="J10958" s="1" t="n">
        <v>100013</v>
      </c>
      <c r="K10958" s="1" t="n">
        <v>14</v>
      </c>
      <c r="L10958" s="1" t="s">
        <v>3858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7" t="n">
        <v>46230</v>
      </c>
      <c r="C10959" s="1" t="n">
        <v>100</v>
      </c>
      <c r="D10959" s="1" t="s">
        <v>3877</v>
      </c>
      <c r="E10959" s="1" t="n">
        <v>33</v>
      </c>
      <c r="F10959" s="1" t="s">
        <v>93</v>
      </c>
      <c r="I10959" s="1" t="n">
        <v>1459475</v>
      </c>
      <c r="J10959" s="1" t="n">
        <v>100014</v>
      </c>
      <c r="K10959" s="1" t="n">
        <v>15</v>
      </c>
      <c r="L10959" s="1" t="s">
        <v>3859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7" t="n">
        <v>46230</v>
      </c>
      <c r="C10960" s="1" t="n">
        <v>100</v>
      </c>
      <c r="D10960" s="1" t="s">
        <v>3877</v>
      </c>
      <c r="E10960" s="1" t="n">
        <v>33</v>
      </c>
      <c r="F10960" s="1" t="s">
        <v>93</v>
      </c>
      <c r="I10960" s="1" t="n">
        <v>1459475</v>
      </c>
      <c r="J10960" s="1" t="n">
        <v>100015</v>
      </c>
      <c r="K10960" s="1" t="n">
        <v>16</v>
      </c>
      <c r="L10960" s="1" t="s">
        <v>3860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7" t="n">
        <v>46230</v>
      </c>
      <c r="C10961" s="1" t="n">
        <v>100</v>
      </c>
      <c r="D10961" s="1" t="s">
        <v>3877</v>
      </c>
      <c r="E10961" s="1" t="n">
        <v>33</v>
      </c>
      <c r="F10961" s="1" t="s">
        <v>93</v>
      </c>
      <c r="I10961" s="1" t="n">
        <v>1459475</v>
      </c>
      <c r="J10961" s="1" t="n">
        <v>100016</v>
      </c>
      <c r="K10961" s="1" t="n">
        <v>17</v>
      </c>
      <c r="L10961" s="1" t="s">
        <v>3861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7" t="n">
        <v>46230</v>
      </c>
      <c r="C10962" s="1" t="n">
        <v>100</v>
      </c>
      <c r="D10962" s="1" t="s">
        <v>3877</v>
      </c>
      <c r="E10962" s="1" t="n">
        <v>33</v>
      </c>
      <c r="F10962" s="1" t="s">
        <v>93</v>
      </c>
      <c r="I10962" s="1" t="n">
        <v>1459475</v>
      </c>
      <c r="J10962" s="1" t="n">
        <v>100017</v>
      </c>
      <c r="K10962" s="1" t="n">
        <v>18</v>
      </c>
      <c r="L10962" s="1" t="s">
        <v>3862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7" t="n">
        <v>46230</v>
      </c>
      <c r="C10963" s="1" t="n">
        <v>100</v>
      </c>
      <c r="D10963" s="1" t="s">
        <v>3877</v>
      </c>
      <c r="E10963" s="1" t="n">
        <v>33</v>
      </c>
      <c r="F10963" s="1" t="s">
        <v>93</v>
      </c>
      <c r="I10963" s="1" t="n">
        <v>1459475</v>
      </c>
      <c r="J10963" s="1" t="n">
        <v>100019</v>
      </c>
      <c r="K10963" s="1" t="n">
        <v>20</v>
      </c>
      <c r="L10963" s="1" t="s">
        <v>3863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7" t="n">
        <v>46230</v>
      </c>
      <c r="C10964" s="1" t="n">
        <v>100</v>
      </c>
      <c r="D10964" s="1" t="s">
        <v>3877</v>
      </c>
      <c r="E10964" s="1" t="n">
        <v>33</v>
      </c>
      <c r="F10964" s="1" t="s">
        <v>93</v>
      </c>
      <c r="I10964" s="1" t="n">
        <v>1459475</v>
      </c>
      <c r="J10964" s="1" t="n">
        <v>100638</v>
      </c>
      <c r="K10964" s="1" t="n">
        <v>508</v>
      </c>
      <c r="L10964" s="1" t="s">
        <v>3867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7" t="n">
        <v>46230</v>
      </c>
      <c r="C10965" s="1" t="n">
        <v>100</v>
      </c>
      <c r="D10965" s="1" t="s">
        <v>3877</v>
      </c>
      <c r="E10965" s="1" t="n">
        <v>33</v>
      </c>
      <c r="F10965" s="1" t="s">
        <v>93</v>
      </c>
      <c r="I10965" s="1" t="n">
        <v>1459475</v>
      </c>
      <c r="J10965" s="1" t="n">
        <v>100520</v>
      </c>
      <c r="K10965" s="1" t="n">
        <v>507</v>
      </c>
      <c r="L10965" s="1" t="s">
        <v>3868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7" t="n">
        <v>46230</v>
      </c>
      <c r="C10966" s="1" t="n">
        <v>100</v>
      </c>
      <c r="D10966" s="1" t="s">
        <v>3877</v>
      </c>
      <c r="E10966" s="1" t="n">
        <v>33</v>
      </c>
      <c r="F10966" s="1" t="s">
        <v>93</v>
      </c>
      <c r="I10966" s="1" t="n">
        <v>1459475</v>
      </c>
      <c r="J10966" s="1" t="n">
        <v>100319</v>
      </c>
      <c r="K10966" s="1" t="n">
        <v>73453</v>
      </c>
      <c r="L10966" s="1" t="s">
        <v>3869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7" t="n">
        <v>46230</v>
      </c>
      <c r="C10967" s="1" t="n">
        <v>100</v>
      </c>
      <c r="D10967" s="1" t="s">
        <v>3877</v>
      </c>
      <c r="E10967" s="1" t="n">
        <v>33</v>
      </c>
      <c r="F10967" s="1" t="s">
        <v>93</v>
      </c>
      <c r="I10967" s="1" t="n">
        <v>1459475</v>
      </c>
      <c r="J10967" s="1" t="n">
        <v>110455</v>
      </c>
      <c r="K10967" s="1" t="n">
        <v>53212</v>
      </c>
      <c r="L10967" s="1" t="s">
        <v>3870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7" t="n">
        <v>46230</v>
      </c>
      <c r="C10968" s="1" t="n">
        <v>100</v>
      </c>
      <c r="D10968" s="1" t="s">
        <v>3877</v>
      </c>
      <c r="E10968" s="1" t="n">
        <v>33</v>
      </c>
      <c r="F10968" s="1" t="s">
        <v>93</v>
      </c>
      <c r="I10968" s="1" t="n">
        <v>1459475</v>
      </c>
      <c r="J10968" s="1" t="n">
        <v>110487</v>
      </c>
      <c r="K10968" s="1" t="n">
        <v>54688</v>
      </c>
      <c r="L10968" s="1" t="s">
        <v>3871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7" t="n">
        <v>46230</v>
      </c>
      <c r="C10969" s="1" t="n">
        <v>100</v>
      </c>
      <c r="D10969" s="1" t="s">
        <v>3877</v>
      </c>
      <c r="E10969" s="1" t="n">
        <v>33</v>
      </c>
      <c r="F10969" s="1" t="s">
        <v>93</v>
      </c>
      <c r="I10969" s="1" t="n">
        <v>1459497</v>
      </c>
      <c r="J10969" s="1" t="n">
        <v>100000</v>
      </c>
      <c r="K10969" s="1" t="n">
        <v>1</v>
      </c>
      <c r="L10969" s="1" t="s">
        <v>3851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7" t="n">
        <v>46230</v>
      </c>
      <c r="C10970" s="1" t="n">
        <v>100</v>
      </c>
      <c r="D10970" s="1" t="s">
        <v>3877</v>
      </c>
      <c r="E10970" s="1" t="n">
        <v>33</v>
      </c>
      <c r="F10970" s="1" t="s">
        <v>93</v>
      </c>
      <c r="I10970" s="1" t="n">
        <v>1459497</v>
      </c>
      <c r="J10970" s="1" t="n">
        <v>100006</v>
      </c>
      <c r="K10970" s="1" t="n">
        <v>7</v>
      </c>
      <c r="L10970" s="1" t="s">
        <v>3853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7" t="n">
        <v>46230</v>
      </c>
      <c r="C10971" s="1" t="n">
        <v>100</v>
      </c>
      <c r="D10971" s="1" t="s">
        <v>3877</v>
      </c>
      <c r="E10971" s="1" t="n">
        <v>33</v>
      </c>
      <c r="F10971" s="1" t="s">
        <v>93</v>
      </c>
      <c r="I10971" s="1" t="n">
        <v>1459497</v>
      </c>
      <c r="J10971" s="1" t="n">
        <v>100007</v>
      </c>
      <c r="K10971" s="1" t="n">
        <v>8</v>
      </c>
      <c r="L10971" s="1" t="s">
        <v>3854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7" t="n">
        <v>46230</v>
      </c>
      <c r="C10972" s="1" t="n">
        <v>100</v>
      </c>
      <c r="D10972" s="1" t="s">
        <v>3877</v>
      </c>
      <c r="E10972" s="1" t="n">
        <v>33</v>
      </c>
      <c r="F10972" s="1" t="s">
        <v>93</v>
      </c>
      <c r="I10972" s="1" t="n">
        <v>1459497</v>
      </c>
      <c r="J10972" s="1" t="n">
        <v>100008</v>
      </c>
      <c r="K10972" s="1" t="n">
        <v>9</v>
      </c>
      <c r="L10972" s="1" t="s">
        <v>3855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7" t="n">
        <v>46230</v>
      </c>
      <c r="C10973" s="1" t="n">
        <v>100</v>
      </c>
      <c r="D10973" s="1" t="s">
        <v>3877</v>
      </c>
      <c r="E10973" s="1" t="n">
        <v>33</v>
      </c>
      <c r="F10973" s="1" t="s">
        <v>93</v>
      </c>
      <c r="I10973" s="1" t="n">
        <v>1459497</v>
      </c>
      <c r="J10973" s="1" t="n">
        <v>100011</v>
      </c>
      <c r="K10973" s="1" t="n">
        <v>12</v>
      </c>
      <c r="L10973" s="1" t="s">
        <v>3856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7" t="n">
        <v>46230</v>
      </c>
      <c r="C10974" s="1" t="n">
        <v>100</v>
      </c>
      <c r="D10974" s="1" t="s">
        <v>3877</v>
      </c>
      <c r="E10974" s="1" t="n">
        <v>33</v>
      </c>
      <c r="F10974" s="1" t="s">
        <v>93</v>
      </c>
      <c r="I10974" s="1" t="n">
        <v>1459497</v>
      </c>
      <c r="J10974" s="1" t="n">
        <v>100012</v>
      </c>
      <c r="K10974" s="1" t="n">
        <v>13</v>
      </c>
      <c r="L10974" s="1" t="s">
        <v>3857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7" t="n">
        <v>46230</v>
      </c>
      <c r="C10975" s="1" t="n">
        <v>100</v>
      </c>
      <c r="D10975" s="1" t="s">
        <v>3877</v>
      </c>
      <c r="E10975" s="1" t="n">
        <v>33</v>
      </c>
      <c r="F10975" s="1" t="s">
        <v>93</v>
      </c>
      <c r="I10975" s="1" t="n">
        <v>1459497</v>
      </c>
      <c r="J10975" s="1" t="n">
        <v>100013</v>
      </c>
      <c r="K10975" s="1" t="n">
        <v>14</v>
      </c>
      <c r="L10975" s="1" t="s">
        <v>3858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7" t="n">
        <v>46230</v>
      </c>
      <c r="C10976" s="1" t="n">
        <v>100</v>
      </c>
      <c r="D10976" s="1" t="s">
        <v>3877</v>
      </c>
      <c r="E10976" s="1" t="n">
        <v>33</v>
      </c>
      <c r="F10976" s="1" t="s">
        <v>93</v>
      </c>
      <c r="I10976" s="1" t="n">
        <v>1459497</v>
      </c>
      <c r="J10976" s="1" t="n">
        <v>100014</v>
      </c>
      <c r="K10976" s="1" t="n">
        <v>15</v>
      </c>
      <c r="L10976" s="1" t="s">
        <v>3859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7" t="n">
        <v>46230</v>
      </c>
      <c r="C10977" s="1" t="n">
        <v>100</v>
      </c>
      <c r="D10977" s="1" t="s">
        <v>3877</v>
      </c>
      <c r="E10977" s="1" t="n">
        <v>33</v>
      </c>
      <c r="F10977" s="1" t="s">
        <v>93</v>
      </c>
      <c r="I10977" s="1" t="n">
        <v>1459497</v>
      </c>
      <c r="J10977" s="1" t="n">
        <v>100015</v>
      </c>
      <c r="K10977" s="1" t="n">
        <v>16</v>
      </c>
      <c r="L10977" s="1" t="s">
        <v>3860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7" t="n">
        <v>46230</v>
      </c>
      <c r="C10978" s="1" t="n">
        <v>100</v>
      </c>
      <c r="D10978" s="1" t="s">
        <v>3877</v>
      </c>
      <c r="E10978" s="1" t="n">
        <v>33</v>
      </c>
      <c r="F10978" s="1" t="s">
        <v>93</v>
      </c>
      <c r="I10978" s="1" t="n">
        <v>1459497</v>
      </c>
      <c r="J10978" s="1" t="n">
        <v>100016</v>
      </c>
      <c r="K10978" s="1" t="n">
        <v>17</v>
      </c>
      <c r="L10978" s="1" t="s">
        <v>3861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7" t="n">
        <v>46230</v>
      </c>
      <c r="C10979" s="1" t="n">
        <v>100</v>
      </c>
      <c r="D10979" s="1" t="s">
        <v>3877</v>
      </c>
      <c r="E10979" s="1" t="n">
        <v>33</v>
      </c>
      <c r="F10979" s="1" t="s">
        <v>93</v>
      </c>
      <c r="I10979" s="1" t="n">
        <v>1459497</v>
      </c>
      <c r="J10979" s="1" t="n">
        <v>100017</v>
      </c>
      <c r="K10979" s="1" t="n">
        <v>18</v>
      </c>
      <c r="L10979" s="1" t="s">
        <v>3862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7" t="n">
        <v>46230</v>
      </c>
      <c r="C10980" s="1" t="n">
        <v>100</v>
      </c>
      <c r="D10980" s="1" t="s">
        <v>3877</v>
      </c>
      <c r="E10980" s="1" t="n">
        <v>33</v>
      </c>
      <c r="F10980" s="1" t="s">
        <v>93</v>
      </c>
      <c r="I10980" s="1" t="n">
        <v>1459497</v>
      </c>
      <c r="J10980" s="1" t="n">
        <v>100019</v>
      </c>
      <c r="K10980" s="1" t="n">
        <v>20</v>
      </c>
      <c r="L10980" s="1" t="s">
        <v>3863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7" t="n">
        <v>46230</v>
      </c>
      <c r="C10981" s="1" t="n">
        <v>100</v>
      </c>
      <c r="D10981" s="1" t="s">
        <v>3877</v>
      </c>
      <c r="E10981" s="1" t="n">
        <v>33</v>
      </c>
      <c r="F10981" s="1" t="s">
        <v>93</v>
      </c>
      <c r="I10981" s="1" t="n">
        <v>1459497</v>
      </c>
      <c r="J10981" s="1" t="n">
        <v>100020</v>
      </c>
      <c r="K10981" s="1" t="n">
        <v>21</v>
      </c>
      <c r="L10981" s="1" t="s">
        <v>3864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7" t="n">
        <v>46230</v>
      </c>
      <c r="C10982" s="1" t="n">
        <v>100</v>
      </c>
      <c r="D10982" s="1" t="s">
        <v>3877</v>
      </c>
      <c r="E10982" s="1" t="n">
        <v>33</v>
      </c>
      <c r="F10982" s="1" t="s">
        <v>93</v>
      </c>
      <c r="I10982" s="1" t="n">
        <v>1459497</v>
      </c>
      <c r="J10982" s="1" t="n">
        <v>100053</v>
      </c>
      <c r="K10982" s="1" t="n">
        <v>54</v>
      </c>
      <c r="L10982" s="1" t="s">
        <v>3866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7" t="n">
        <v>46230</v>
      </c>
      <c r="C10983" s="1" t="n">
        <v>100</v>
      </c>
      <c r="D10983" s="1" t="s">
        <v>3877</v>
      </c>
      <c r="E10983" s="1" t="n">
        <v>33</v>
      </c>
      <c r="F10983" s="1" t="s">
        <v>93</v>
      </c>
      <c r="I10983" s="1" t="n">
        <v>1459497</v>
      </c>
      <c r="J10983" s="1" t="n">
        <v>100638</v>
      </c>
      <c r="K10983" s="1" t="n">
        <v>508</v>
      </c>
      <c r="L10983" s="1" t="s">
        <v>3867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7" t="n">
        <v>46230</v>
      </c>
      <c r="C10984" s="1" t="n">
        <v>100</v>
      </c>
      <c r="D10984" s="1" t="s">
        <v>3877</v>
      </c>
      <c r="E10984" s="1" t="n">
        <v>33</v>
      </c>
      <c r="F10984" s="1" t="s">
        <v>93</v>
      </c>
      <c r="I10984" s="1" t="n">
        <v>1459497</v>
      </c>
      <c r="J10984" s="1" t="n">
        <v>100520</v>
      </c>
      <c r="K10984" s="1" t="n">
        <v>507</v>
      </c>
      <c r="L10984" s="1" t="s">
        <v>3868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7" t="n">
        <v>46230</v>
      </c>
      <c r="C10985" s="1" t="n">
        <v>100</v>
      </c>
      <c r="D10985" s="1" t="s">
        <v>3877</v>
      </c>
      <c r="E10985" s="1" t="n">
        <v>33</v>
      </c>
      <c r="F10985" s="1" t="s">
        <v>93</v>
      </c>
      <c r="I10985" s="1" t="n">
        <v>1459497</v>
      </c>
      <c r="J10985" s="1" t="n">
        <v>100319</v>
      </c>
      <c r="K10985" s="1" t="n">
        <v>73453</v>
      </c>
      <c r="L10985" s="1" t="s">
        <v>3869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7" t="n">
        <v>46230</v>
      </c>
      <c r="C10986" s="1" t="n">
        <v>100</v>
      </c>
      <c r="D10986" s="1" t="s">
        <v>3877</v>
      </c>
      <c r="E10986" s="1" t="n">
        <v>33</v>
      </c>
      <c r="F10986" s="1" t="s">
        <v>93</v>
      </c>
      <c r="I10986" s="1" t="n">
        <v>1459497</v>
      </c>
      <c r="J10986" s="1" t="n">
        <v>110455</v>
      </c>
      <c r="K10986" s="1" t="n">
        <v>53212</v>
      </c>
      <c r="L10986" s="1" t="s">
        <v>3870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7" t="n">
        <v>46230</v>
      </c>
      <c r="C10987" s="1" t="n">
        <v>100</v>
      </c>
      <c r="D10987" s="1" t="s">
        <v>3877</v>
      </c>
      <c r="E10987" s="1" t="n">
        <v>33</v>
      </c>
      <c r="F10987" s="1" t="s">
        <v>93</v>
      </c>
      <c r="I10987" s="1" t="n">
        <v>1459501</v>
      </c>
      <c r="J10987" s="1" t="n">
        <v>100000</v>
      </c>
      <c r="K10987" s="1" t="n">
        <v>1</v>
      </c>
      <c r="L10987" s="1" t="s">
        <v>3851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7" t="n">
        <v>46230</v>
      </c>
      <c r="C10988" s="1" t="n">
        <v>100</v>
      </c>
      <c r="D10988" s="1" t="s">
        <v>3877</v>
      </c>
      <c r="E10988" s="1" t="n">
        <v>33</v>
      </c>
      <c r="F10988" s="1" t="s">
        <v>93</v>
      </c>
      <c r="I10988" s="1" t="n">
        <v>1459501</v>
      </c>
      <c r="J10988" s="1" t="n">
        <v>100006</v>
      </c>
      <c r="K10988" s="1" t="n">
        <v>7</v>
      </c>
      <c r="L10988" s="1" t="s">
        <v>3853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7" t="n">
        <v>46230</v>
      </c>
      <c r="C10989" s="1" t="n">
        <v>100</v>
      </c>
      <c r="D10989" s="1" t="s">
        <v>3877</v>
      </c>
      <c r="E10989" s="1" t="n">
        <v>33</v>
      </c>
      <c r="F10989" s="1" t="s">
        <v>93</v>
      </c>
      <c r="I10989" s="1" t="n">
        <v>1459501</v>
      </c>
      <c r="J10989" s="1" t="n">
        <v>100007</v>
      </c>
      <c r="K10989" s="1" t="n">
        <v>8</v>
      </c>
      <c r="L10989" s="1" t="s">
        <v>3854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7" t="n">
        <v>46230</v>
      </c>
      <c r="C10990" s="1" t="n">
        <v>100</v>
      </c>
      <c r="D10990" s="1" t="s">
        <v>3877</v>
      </c>
      <c r="E10990" s="1" t="n">
        <v>33</v>
      </c>
      <c r="F10990" s="1" t="s">
        <v>93</v>
      </c>
      <c r="I10990" s="1" t="n">
        <v>1459501</v>
      </c>
      <c r="J10990" s="1" t="n">
        <v>100008</v>
      </c>
      <c r="K10990" s="1" t="n">
        <v>9</v>
      </c>
      <c r="L10990" s="1" t="s">
        <v>3855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7" t="n">
        <v>46230</v>
      </c>
      <c r="C10991" s="1" t="n">
        <v>100</v>
      </c>
      <c r="D10991" s="1" t="s">
        <v>3877</v>
      </c>
      <c r="E10991" s="1" t="n">
        <v>33</v>
      </c>
      <c r="F10991" s="1" t="s">
        <v>93</v>
      </c>
      <c r="I10991" s="1" t="n">
        <v>1459501</v>
      </c>
      <c r="J10991" s="1" t="n">
        <v>100011</v>
      </c>
      <c r="K10991" s="1" t="n">
        <v>12</v>
      </c>
      <c r="L10991" s="1" t="s">
        <v>3856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7" t="n">
        <v>46230</v>
      </c>
      <c r="C10992" s="1" t="n">
        <v>100</v>
      </c>
      <c r="D10992" s="1" t="s">
        <v>3877</v>
      </c>
      <c r="E10992" s="1" t="n">
        <v>33</v>
      </c>
      <c r="F10992" s="1" t="s">
        <v>93</v>
      </c>
      <c r="I10992" s="1" t="n">
        <v>1459501</v>
      </c>
      <c r="J10992" s="1" t="n">
        <v>100012</v>
      </c>
      <c r="K10992" s="1" t="n">
        <v>13</v>
      </c>
      <c r="L10992" s="1" t="s">
        <v>3857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7" t="n">
        <v>46230</v>
      </c>
      <c r="C10993" s="1" t="n">
        <v>100</v>
      </c>
      <c r="D10993" s="1" t="s">
        <v>3877</v>
      </c>
      <c r="E10993" s="1" t="n">
        <v>33</v>
      </c>
      <c r="F10993" s="1" t="s">
        <v>93</v>
      </c>
      <c r="I10993" s="1" t="n">
        <v>1459501</v>
      </c>
      <c r="J10993" s="1" t="n">
        <v>100013</v>
      </c>
      <c r="K10993" s="1" t="n">
        <v>14</v>
      </c>
      <c r="L10993" s="1" t="s">
        <v>3858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7" t="n">
        <v>46230</v>
      </c>
      <c r="C10994" s="1" t="n">
        <v>100</v>
      </c>
      <c r="D10994" s="1" t="s">
        <v>3877</v>
      </c>
      <c r="E10994" s="1" t="n">
        <v>33</v>
      </c>
      <c r="F10994" s="1" t="s">
        <v>93</v>
      </c>
      <c r="I10994" s="1" t="n">
        <v>1459501</v>
      </c>
      <c r="J10994" s="1" t="n">
        <v>100014</v>
      </c>
      <c r="K10994" s="1" t="n">
        <v>15</v>
      </c>
      <c r="L10994" s="1" t="s">
        <v>3859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7" t="n">
        <v>46230</v>
      </c>
      <c r="C10995" s="1" t="n">
        <v>100</v>
      </c>
      <c r="D10995" s="1" t="s">
        <v>3877</v>
      </c>
      <c r="E10995" s="1" t="n">
        <v>33</v>
      </c>
      <c r="F10995" s="1" t="s">
        <v>93</v>
      </c>
      <c r="I10995" s="1" t="n">
        <v>1459501</v>
      </c>
      <c r="J10995" s="1" t="n">
        <v>100015</v>
      </c>
      <c r="K10995" s="1" t="n">
        <v>16</v>
      </c>
      <c r="L10995" s="1" t="s">
        <v>3860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7" t="n">
        <v>46230</v>
      </c>
      <c r="C10996" s="1" t="n">
        <v>100</v>
      </c>
      <c r="D10996" s="1" t="s">
        <v>3877</v>
      </c>
      <c r="E10996" s="1" t="n">
        <v>33</v>
      </c>
      <c r="F10996" s="1" t="s">
        <v>93</v>
      </c>
      <c r="I10996" s="1" t="n">
        <v>1459501</v>
      </c>
      <c r="J10996" s="1" t="n">
        <v>100016</v>
      </c>
      <c r="K10996" s="1" t="n">
        <v>17</v>
      </c>
      <c r="L10996" s="1" t="s">
        <v>3861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7" t="n">
        <v>46230</v>
      </c>
      <c r="C10997" s="1" t="n">
        <v>100</v>
      </c>
      <c r="D10997" s="1" t="s">
        <v>3877</v>
      </c>
      <c r="E10997" s="1" t="n">
        <v>33</v>
      </c>
      <c r="F10997" s="1" t="s">
        <v>93</v>
      </c>
      <c r="I10997" s="1" t="n">
        <v>1459501</v>
      </c>
      <c r="J10997" s="1" t="n">
        <v>100017</v>
      </c>
      <c r="K10997" s="1" t="n">
        <v>18</v>
      </c>
      <c r="L10997" s="1" t="s">
        <v>3862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7" t="n">
        <v>46230</v>
      </c>
      <c r="C10998" s="1" t="n">
        <v>100</v>
      </c>
      <c r="D10998" s="1" t="s">
        <v>3877</v>
      </c>
      <c r="E10998" s="1" t="n">
        <v>33</v>
      </c>
      <c r="F10998" s="1" t="s">
        <v>93</v>
      </c>
      <c r="I10998" s="1" t="n">
        <v>1459501</v>
      </c>
      <c r="J10998" s="1" t="n">
        <v>100019</v>
      </c>
      <c r="K10998" s="1" t="n">
        <v>20</v>
      </c>
      <c r="L10998" s="1" t="s">
        <v>3863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7" t="n">
        <v>46230</v>
      </c>
      <c r="C10999" s="1" t="n">
        <v>100</v>
      </c>
      <c r="D10999" s="1" t="s">
        <v>3877</v>
      </c>
      <c r="E10999" s="1" t="n">
        <v>33</v>
      </c>
      <c r="F10999" s="1" t="s">
        <v>93</v>
      </c>
      <c r="I10999" s="1" t="n">
        <v>1459501</v>
      </c>
      <c r="J10999" s="1" t="n">
        <v>100020</v>
      </c>
      <c r="K10999" s="1" t="n">
        <v>21</v>
      </c>
      <c r="L10999" s="1" t="s">
        <v>3864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7" t="n">
        <v>46230</v>
      </c>
      <c r="C11000" s="1" t="n">
        <v>100</v>
      </c>
      <c r="D11000" s="1" t="s">
        <v>3877</v>
      </c>
      <c r="E11000" s="1" t="n">
        <v>33</v>
      </c>
      <c r="F11000" s="1" t="s">
        <v>93</v>
      </c>
      <c r="I11000" s="1" t="n">
        <v>1459501</v>
      </c>
      <c r="J11000" s="1" t="n">
        <v>100053</v>
      </c>
      <c r="K11000" s="1" t="n">
        <v>54</v>
      </c>
      <c r="L11000" s="1" t="s">
        <v>3866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7" t="n">
        <v>46230</v>
      </c>
      <c r="C11001" s="1" t="n">
        <v>100</v>
      </c>
      <c r="D11001" s="1" t="s">
        <v>3877</v>
      </c>
      <c r="E11001" s="1" t="n">
        <v>33</v>
      </c>
      <c r="F11001" s="1" t="s">
        <v>93</v>
      </c>
      <c r="I11001" s="1" t="n">
        <v>1459501</v>
      </c>
      <c r="J11001" s="1" t="n">
        <v>100638</v>
      </c>
      <c r="K11001" s="1" t="n">
        <v>508</v>
      </c>
      <c r="L11001" s="1" t="s">
        <v>3867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7" t="n">
        <v>46230</v>
      </c>
      <c r="C11002" s="1" t="n">
        <v>100</v>
      </c>
      <c r="D11002" s="1" t="s">
        <v>3877</v>
      </c>
      <c r="E11002" s="1" t="n">
        <v>33</v>
      </c>
      <c r="F11002" s="1" t="s">
        <v>93</v>
      </c>
      <c r="I11002" s="1" t="n">
        <v>1459501</v>
      </c>
      <c r="J11002" s="1" t="n">
        <v>100520</v>
      </c>
      <c r="K11002" s="1" t="n">
        <v>507</v>
      </c>
      <c r="L11002" s="1" t="s">
        <v>3868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7" t="n">
        <v>46230</v>
      </c>
      <c r="C11003" s="1" t="n">
        <v>100</v>
      </c>
      <c r="D11003" s="1" t="s">
        <v>3877</v>
      </c>
      <c r="E11003" s="1" t="n">
        <v>33</v>
      </c>
      <c r="F11003" s="1" t="s">
        <v>93</v>
      </c>
      <c r="I11003" s="1" t="n">
        <v>1459501</v>
      </c>
      <c r="J11003" s="1" t="n">
        <v>100319</v>
      </c>
      <c r="K11003" s="1" t="n">
        <v>73453</v>
      </c>
      <c r="L11003" s="1" t="s">
        <v>3869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7" t="n">
        <v>46230</v>
      </c>
      <c r="C11004" s="1" t="n">
        <v>100</v>
      </c>
      <c r="D11004" s="1" t="s">
        <v>3877</v>
      </c>
      <c r="E11004" s="1" t="n">
        <v>33</v>
      </c>
      <c r="F11004" s="1" t="s">
        <v>93</v>
      </c>
      <c r="I11004" s="1" t="n">
        <v>1459501</v>
      </c>
      <c r="J11004" s="1" t="n">
        <v>110455</v>
      </c>
      <c r="K11004" s="1" t="n">
        <v>53212</v>
      </c>
      <c r="L11004" s="1" t="s">
        <v>3870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7" t="n">
        <v>46231</v>
      </c>
      <c r="C11005" s="1" t="n">
        <v>1</v>
      </c>
      <c r="D11005" s="1" t="s">
        <v>3781</v>
      </c>
      <c r="E11005" s="1" t="n">
        <v>1615</v>
      </c>
      <c r="F11005" s="1" t="s">
        <v>253</v>
      </c>
      <c r="I11005" s="1" t="n">
        <v>14967</v>
      </c>
      <c r="J11005" s="1" t="n">
        <v>100114</v>
      </c>
      <c r="K11005" s="1" t="n">
        <v>115</v>
      </c>
      <c r="L11005" s="1" t="s">
        <v>4154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7" t="n">
        <v>46231</v>
      </c>
      <c r="C11006" s="1" t="n">
        <v>1</v>
      </c>
      <c r="D11006" s="1" t="s">
        <v>3781</v>
      </c>
      <c r="E11006" s="1" t="n">
        <v>1615</v>
      </c>
      <c r="F11006" s="1" t="s">
        <v>253</v>
      </c>
      <c r="I11006" s="1" t="n">
        <v>14967</v>
      </c>
      <c r="J11006" s="1" t="n">
        <v>37771</v>
      </c>
      <c r="K11006" s="1" t="n">
        <v>774574</v>
      </c>
      <c r="L11006" s="1" t="s">
        <v>4155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7" t="n">
        <v>46231</v>
      </c>
      <c r="C11007" s="1" t="n">
        <v>1</v>
      </c>
      <c r="D11007" s="1" t="s">
        <v>3781</v>
      </c>
      <c r="E11007" s="1" t="n">
        <v>1615</v>
      </c>
      <c r="F11007" s="1" t="s">
        <v>253</v>
      </c>
      <c r="I11007" s="1" t="n">
        <v>14967</v>
      </c>
      <c r="J11007" s="1" t="n">
        <v>38520</v>
      </c>
      <c r="K11007" s="1" t="n">
        <v>700083262769</v>
      </c>
      <c r="L11007" s="1" t="s">
        <v>4041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7" t="n">
        <v>46231</v>
      </c>
      <c r="C11008" s="1" t="n">
        <v>1</v>
      </c>
      <c r="D11008" s="1" t="s">
        <v>3781</v>
      </c>
      <c r="E11008" s="1" t="n">
        <v>1615</v>
      </c>
      <c r="F11008" s="1" t="s">
        <v>253</v>
      </c>
      <c r="I11008" s="1" t="n">
        <v>14967</v>
      </c>
      <c r="J11008" s="1" t="n">
        <v>51595</v>
      </c>
      <c r="K11008" s="1" t="n">
        <v>735810180542</v>
      </c>
      <c r="L11008" s="1" t="s">
        <v>4042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7" t="n">
        <v>46231</v>
      </c>
      <c r="C11009" s="1" t="n">
        <v>1</v>
      </c>
      <c r="D11009" s="1" t="s">
        <v>3781</v>
      </c>
      <c r="E11009" s="1" t="n">
        <v>1615</v>
      </c>
      <c r="F11009" s="1" t="s">
        <v>253</v>
      </c>
      <c r="I11009" s="1" t="n">
        <v>14967</v>
      </c>
      <c r="J11009" s="1" t="n">
        <v>55350</v>
      </c>
      <c r="K11009" s="1" t="n">
        <v>609963080076</v>
      </c>
      <c r="L11009" s="1" t="s">
        <v>4043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7" t="n">
        <v>46231</v>
      </c>
      <c r="C11010" s="1" t="n">
        <v>6</v>
      </c>
      <c r="D11010" s="1" t="s">
        <v>3844</v>
      </c>
      <c r="E11010" s="1" t="n">
        <v>33</v>
      </c>
      <c r="F11010" s="1" t="s">
        <v>93</v>
      </c>
      <c r="I11010" s="1" t="n">
        <v>5356</v>
      </c>
      <c r="J11010" s="1" t="n">
        <v>72679</v>
      </c>
      <c r="K11010" s="1" t="n">
        <v>246</v>
      </c>
      <c r="L11010" s="1" t="s">
        <v>212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7" t="n">
        <v>46231</v>
      </c>
      <c r="C11011" s="1" t="n">
        <v>6</v>
      </c>
      <c r="D11011" s="1" t="s">
        <v>3844</v>
      </c>
      <c r="E11011" s="1" t="n">
        <v>33</v>
      </c>
      <c r="F11011" s="1" t="s">
        <v>93</v>
      </c>
      <c r="I11011" s="1" t="n">
        <v>5357</v>
      </c>
      <c r="J11011" s="1" t="n">
        <v>72679</v>
      </c>
      <c r="K11011" s="1" t="n">
        <v>246</v>
      </c>
      <c r="L11011" s="1" t="s">
        <v>212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7" t="n">
        <v>46231</v>
      </c>
      <c r="C11012" s="1" t="n">
        <v>6</v>
      </c>
      <c r="D11012" s="1" t="s">
        <v>3844</v>
      </c>
      <c r="E11012" s="1" t="n">
        <v>33</v>
      </c>
      <c r="F11012" s="1" t="s">
        <v>93</v>
      </c>
      <c r="I11012" s="1" t="n">
        <v>5358</v>
      </c>
      <c r="J11012" s="1" t="n">
        <v>72679</v>
      </c>
      <c r="K11012" s="1" t="n">
        <v>246</v>
      </c>
      <c r="L11012" s="1" t="s">
        <v>212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7" t="n">
        <v>46231</v>
      </c>
      <c r="C11013" s="1" t="n">
        <v>6</v>
      </c>
      <c r="D11013" s="1" t="s">
        <v>3844</v>
      </c>
      <c r="E11013" s="1" t="n">
        <v>33</v>
      </c>
      <c r="F11013" s="1" t="s">
        <v>93</v>
      </c>
      <c r="I11013" s="1" t="n">
        <v>5359</v>
      </c>
      <c r="J11013" s="1" t="n">
        <v>72679</v>
      </c>
      <c r="K11013" s="1" t="n">
        <v>246</v>
      </c>
      <c r="L11013" s="1" t="s">
        <v>212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7" t="n">
        <v>46231</v>
      </c>
      <c r="C11014" s="1" t="n">
        <v>6</v>
      </c>
      <c r="D11014" s="1" t="s">
        <v>3844</v>
      </c>
      <c r="E11014" s="1" t="n">
        <v>33</v>
      </c>
      <c r="F11014" s="1" t="s">
        <v>93</v>
      </c>
      <c r="I11014" s="1" t="n">
        <v>5360</v>
      </c>
      <c r="J11014" s="1" t="n">
        <v>72679</v>
      </c>
      <c r="K11014" s="1" t="n">
        <v>246</v>
      </c>
      <c r="L11014" s="1" t="s">
        <v>212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7" t="n">
        <v>46231</v>
      </c>
      <c r="C11015" s="1" t="n">
        <v>6</v>
      </c>
      <c r="D11015" s="1" t="s">
        <v>3844</v>
      </c>
      <c r="E11015" s="1" t="n">
        <v>33</v>
      </c>
      <c r="F11015" s="1" t="s">
        <v>93</v>
      </c>
      <c r="I11015" s="1" t="n">
        <v>5361</v>
      </c>
      <c r="J11015" s="1" t="n">
        <v>72679</v>
      </c>
      <c r="K11015" s="1" t="n">
        <v>246</v>
      </c>
      <c r="L11015" s="1" t="s">
        <v>212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7" t="n">
        <v>46231</v>
      </c>
      <c r="C11016" s="1" t="n">
        <v>6</v>
      </c>
      <c r="D11016" s="1" t="s">
        <v>3844</v>
      </c>
      <c r="E11016" s="1" t="n">
        <v>33</v>
      </c>
      <c r="F11016" s="1" t="s">
        <v>93</v>
      </c>
      <c r="I11016" s="1" t="n">
        <v>5362</v>
      </c>
      <c r="J11016" s="1" t="n">
        <v>100105</v>
      </c>
      <c r="K11016" s="1" t="n">
        <v>106</v>
      </c>
      <c r="L11016" s="1" t="s">
        <v>4118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7" t="n">
        <v>46231</v>
      </c>
      <c r="C11017" s="1" t="n">
        <v>6</v>
      </c>
      <c r="D11017" s="1" t="s">
        <v>3844</v>
      </c>
      <c r="E11017" s="1" t="n">
        <v>33</v>
      </c>
      <c r="F11017" s="1" t="s">
        <v>93</v>
      </c>
      <c r="I11017" s="1" t="n">
        <v>5362</v>
      </c>
      <c r="J11017" s="1" t="n">
        <v>100109</v>
      </c>
      <c r="K11017" s="1" t="n">
        <v>110</v>
      </c>
      <c r="L11017" s="1" t="s">
        <v>4120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7" t="n">
        <v>46231</v>
      </c>
      <c r="C11018" s="1" t="n">
        <v>6</v>
      </c>
      <c r="D11018" s="1" t="s">
        <v>3844</v>
      </c>
      <c r="E11018" s="1" t="n">
        <v>33</v>
      </c>
      <c r="F11018" s="1" t="s">
        <v>93</v>
      </c>
      <c r="I11018" s="1" t="n">
        <v>5362</v>
      </c>
      <c r="J11018" s="1" t="n">
        <v>100110</v>
      </c>
      <c r="K11018" s="1" t="n">
        <v>111</v>
      </c>
      <c r="L11018" s="1" t="s">
        <v>4121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7" t="n">
        <v>46231</v>
      </c>
      <c r="C11019" s="1" t="n">
        <v>6</v>
      </c>
      <c r="D11019" s="1" t="s">
        <v>3844</v>
      </c>
      <c r="E11019" s="1" t="n">
        <v>33</v>
      </c>
      <c r="F11019" s="1" t="s">
        <v>93</v>
      </c>
      <c r="I11019" s="1" t="n">
        <v>5362</v>
      </c>
      <c r="J11019" s="1" t="n">
        <v>100116</v>
      </c>
      <c r="K11019" s="1" t="n">
        <v>117</v>
      </c>
      <c r="L11019" s="1" t="s">
        <v>4123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7" t="n">
        <v>46231</v>
      </c>
      <c r="C11020" s="1" t="n">
        <v>6</v>
      </c>
      <c r="D11020" s="1" t="s">
        <v>3844</v>
      </c>
      <c r="E11020" s="1" t="n">
        <v>33</v>
      </c>
      <c r="F11020" s="1" t="s">
        <v>93</v>
      </c>
      <c r="I11020" s="1" t="n">
        <v>5362</v>
      </c>
      <c r="J11020" s="1" t="n">
        <v>100118</v>
      </c>
      <c r="K11020" s="1" t="n">
        <v>119</v>
      </c>
      <c r="L11020" s="1" t="s">
        <v>4124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7" t="n">
        <v>46231</v>
      </c>
      <c r="C11021" s="1" t="n">
        <v>6</v>
      </c>
      <c r="D11021" s="1" t="s">
        <v>3844</v>
      </c>
      <c r="E11021" s="1" t="n">
        <v>33</v>
      </c>
      <c r="F11021" s="1" t="s">
        <v>93</v>
      </c>
      <c r="I11021" s="1" t="n">
        <v>5362</v>
      </c>
      <c r="J11021" s="1" t="n">
        <v>100121</v>
      </c>
      <c r="K11021" s="1" t="n">
        <v>122</v>
      </c>
      <c r="L11021" s="1" t="s">
        <v>4196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7" t="n">
        <v>46231</v>
      </c>
      <c r="C11022" s="1" t="n">
        <v>6</v>
      </c>
      <c r="D11022" s="1" t="s">
        <v>3844</v>
      </c>
      <c r="E11022" s="1" t="n">
        <v>33</v>
      </c>
      <c r="F11022" s="1" t="s">
        <v>93</v>
      </c>
      <c r="I11022" s="1" t="n">
        <v>5362</v>
      </c>
      <c r="J11022" s="1" t="n">
        <v>100122</v>
      </c>
      <c r="K11022" s="1" t="n">
        <v>123</v>
      </c>
      <c r="L11022" s="1" t="s">
        <v>4125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7" t="n">
        <v>46231</v>
      </c>
      <c r="C11023" s="1" t="n">
        <v>6</v>
      </c>
      <c r="D11023" s="1" t="s">
        <v>3844</v>
      </c>
      <c r="E11023" s="1" t="n">
        <v>33</v>
      </c>
      <c r="F11023" s="1" t="s">
        <v>93</v>
      </c>
      <c r="I11023" s="1" t="n">
        <v>5362</v>
      </c>
      <c r="J11023" s="1" t="n">
        <v>100125</v>
      </c>
      <c r="K11023" s="1" t="n">
        <v>126</v>
      </c>
      <c r="L11023" s="1" t="s">
        <v>4197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7" t="n">
        <v>46231</v>
      </c>
      <c r="C11024" s="1" t="n">
        <v>6</v>
      </c>
      <c r="D11024" s="1" t="s">
        <v>3844</v>
      </c>
      <c r="E11024" s="1" t="n">
        <v>33</v>
      </c>
      <c r="F11024" s="1" t="s">
        <v>93</v>
      </c>
      <c r="I11024" s="1" t="n">
        <v>5362</v>
      </c>
      <c r="J11024" s="1" t="n">
        <v>100129</v>
      </c>
      <c r="K11024" s="1" t="n">
        <v>130</v>
      </c>
      <c r="L11024" s="1" t="s">
        <v>4128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7" t="n">
        <v>46231</v>
      </c>
      <c r="C11025" s="1" t="n">
        <v>6</v>
      </c>
      <c r="D11025" s="1" t="s">
        <v>3844</v>
      </c>
      <c r="E11025" s="1" t="n">
        <v>33</v>
      </c>
      <c r="F11025" s="1" t="s">
        <v>93</v>
      </c>
      <c r="I11025" s="1" t="n">
        <v>5362</v>
      </c>
      <c r="J11025" s="1" t="n">
        <v>100133</v>
      </c>
      <c r="K11025" s="1" t="n">
        <v>134</v>
      </c>
      <c r="L11025" s="1" t="s">
        <v>4129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7" t="n">
        <v>46231</v>
      </c>
      <c r="C11026" s="1" t="n">
        <v>6</v>
      </c>
      <c r="D11026" s="1" t="s">
        <v>3844</v>
      </c>
      <c r="E11026" s="1" t="n">
        <v>33</v>
      </c>
      <c r="F11026" s="1" t="s">
        <v>93</v>
      </c>
      <c r="I11026" s="1" t="n">
        <v>5362</v>
      </c>
      <c r="J11026" s="1" t="n">
        <v>100138</v>
      </c>
      <c r="K11026" s="1" t="n">
        <v>139</v>
      </c>
      <c r="L11026" s="1" t="s">
        <v>4198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7" t="n">
        <v>46231</v>
      </c>
      <c r="C11027" s="1" t="n">
        <v>6</v>
      </c>
      <c r="D11027" s="1" t="s">
        <v>3844</v>
      </c>
      <c r="E11027" s="1" t="n">
        <v>33</v>
      </c>
      <c r="F11027" s="1" t="s">
        <v>93</v>
      </c>
      <c r="I11027" s="1" t="n">
        <v>5363</v>
      </c>
      <c r="J11027" s="1" t="n">
        <v>100113</v>
      </c>
      <c r="K11027" s="1" t="n">
        <v>114</v>
      </c>
      <c r="L11027" s="1" t="s">
        <v>4104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7" t="n">
        <v>46231</v>
      </c>
      <c r="C11028" s="1" t="n">
        <v>6</v>
      </c>
      <c r="D11028" s="1" t="s">
        <v>3844</v>
      </c>
      <c r="E11028" s="1" t="n">
        <v>33</v>
      </c>
      <c r="F11028" s="1" t="s">
        <v>93</v>
      </c>
      <c r="I11028" s="1" t="n">
        <v>5363</v>
      </c>
      <c r="J11028" s="1" t="n">
        <v>100115</v>
      </c>
      <c r="K11028" s="1" t="n">
        <v>116</v>
      </c>
      <c r="L11028" s="1" t="s">
        <v>4105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7" t="n">
        <v>46231</v>
      </c>
      <c r="C11029" s="1" t="n">
        <v>6</v>
      </c>
      <c r="D11029" s="1" t="s">
        <v>3844</v>
      </c>
      <c r="E11029" s="1" t="n">
        <v>33</v>
      </c>
      <c r="F11029" s="1" t="s">
        <v>93</v>
      </c>
      <c r="I11029" s="1" t="n">
        <v>5363</v>
      </c>
      <c r="J11029" s="1" t="n">
        <v>100130</v>
      </c>
      <c r="K11029" s="1" t="n">
        <v>131</v>
      </c>
      <c r="L11029" s="1" t="s">
        <v>4106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7" t="n">
        <v>46231</v>
      </c>
      <c r="C11030" s="1" t="n">
        <v>6</v>
      </c>
      <c r="D11030" s="1" t="s">
        <v>3844</v>
      </c>
      <c r="E11030" s="1" t="n">
        <v>33</v>
      </c>
      <c r="F11030" s="1" t="s">
        <v>93</v>
      </c>
      <c r="I11030" s="1" t="n">
        <v>5363</v>
      </c>
      <c r="J11030" s="1" t="n">
        <v>100132</v>
      </c>
      <c r="K11030" s="1" t="n">
        <v>133</v>
      </c>
      <c r="L11030" s="1" t="s">
        <v>4107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7" t="n">
        <v>46231</v>
      </c>
      <c r="C11031" s="1" t="n">
        <v>6</v>
      </c>
      <c r="D11031" s="1" t="s">
        <v>3844</v>
      </c>
      <c r="E11031" s="1" t="n">
        <v>33</v>
      </c>
      <c r="F11031" s="1" t="s">
        <v>93</v>
      </c>
      <c r="I11031" s="1" t="n">
        <v>5363</v>
      </c>
      <c r="J11031" s="1" t="n">
        <v>100148</v>
      </c>
      <c r="K11031" s="1" t="n">
        <v>149</v>
      </c>
      <c r="L11031" s="1" t="s">
        <v>4109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7" t="n">
        <v>46231</v>
      </c>
      <c r="C11032" s="1" t="n">
        <v>6</v>
      </c>
      <c r="D11032" s="1" t="s">
        <v>3844</v>
      </c>
      <c r="E11032" s="1" t="n">
        <v>33</v>
      </c>
      <c r="F11032" s="1" t="s">
        <v>93</v>
      </c>
      <c r="I11032" s="1" t="n">
        <v>5363</v>
      </c>
      <c r="J11032" s="1" t="n">
        <v>100297</v>
      </c>
      <c r="K11032" s="1" t="n">
        <v>70293</v>
      </c>
      <c r="L11032" s="1" t="s">
        <v>4110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7" t="n">
        <v>46231</v>
      </c>
      <c r="C11033" s="1" t="n">
        <v>6</v>
      </c>
      <c r="D11033" s="1" t="s">
        <v>3844</v>
      </c>
      <c r="E11033" s="1" t="n">
        <v>33</v>
      </c>
      <c r="F11033" s="1" t="s">
        <v>93</v>
      </c>
      <c r="I11033" s="1" t="n">
        <v>5363</v>
      </c>
      <c r="J11033" s="1" t="n">
        <v>110142</v>
      </c>
      <c r="K11033" s="1" t="n">
        <v>16699</v>
      </c>
      <c r="L11033" s="1" t="s">
        <v>4111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7" t="n">
        <v>46231</v>
      </c>
      <c r="C11034" s="1" t="n">
        <v>6</v>
      </c>
      <c r="D11034" s="1" t="s">
        <v>3844</v>
      </c>
      <c r="E11034" s="1" t="n">
        <v>33</v>
      </c>
      <c r="F11034" s="1" t="s">
        <v>93</v>
      </c>
      <c r="I11034" s="1" t="n">
        <v>5363</v>
      </c>
      <c r="J11034" s="1" t="n">
        <v>110168</v>
      </c>
      <c r="K11034" s="1" t="n">
        <v>37365</v>
      </c>
      <c r="L11034" s="1" t="s">
        <v>4112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7" t="n">
        <v>46231</v>
      </c>
      <c r="C11035" s="1" t="n">
        <v>6</v>
      </c>
      <c r="D11035" s="1" t="s">
        <v>3844</v>
      </c>
      <c r="E11035" s="1" t="n">
        <v>33</v>
      </c>
      <c r="F11035" s="1" t="s">
        <v>93</v>
      </c>
      <c r="I11035" s="1" t="n">
        <v>5363</v>
      </c>
      <c r="J11035" s="1" t="n">
        <v>110489</v>
      </c>
      <c r="K11035" s="1" t="n">
        <v>54743</v>
      </c>
      <c r="L11035" s="1" t="s">
        <v>4114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7" t="n">
        <v>46231</v>
      </c>
      <c r="C11036" s="1" t="n">
        <v>6</v>
      </c>
      <c r="D11036" s="1" t="s">
        <v>3844</v>
      </c>
      <c r="E11036" s="1" t="n">
        <v>33</v>
      </c>
      <c r="F11036" s="1" t="s">
        <v>93</v>
      </c>
      <c r="I11036" s="1" t="n">
        <v>5363</v>
      </c>
      <c r="J11036" s="1" t="n">
        <v>80078</v>
      </c>
      <c r="K11036" s="1" t="n">
        <v>710</v>
      </c>
      <c r="L11036" s="1" t="s">
        <v>4115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7" t="n">
        <v>46231</v>
      </c>
      <c r="C11037" s="1" t="n">
        <v>6</v>
      </c>
      <c r="D11037" s="1" t="s">
        <v>3844</v>
      </c>
      <c r="E11037" s="1" t="n">
        <v>33</v>
      </c>
      <c r="F11037" s="1" t="s">
        <v>93</v>
      </c>
      <c r="I11037" s="1" t="n">
        <v>5363</v>
      </c>
      <c r="J11037" s="1" t="n">
        <v>80308</v>
      </c>
      <c r="K11037" s="1" t="n">
        <v>1250</v>
      </c>
      <c r="L11037" s="1" t="s">
        <v>4116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7" t="n">
        <v>46231</v>
      </c>
      <c r="C11038" s="1" t="n">
        <v>6</v>
      </c>
      <c r="D11038" s="1" t="s">
        <v>3844</v>
      </c>
      <c r="E11038" s="1" t="n">
        <v>33</v>
      </c>
      <c r="F11038" s="1" t="s">
        <v>93</v>
      </c>
      <c r="I11038" s="1" t="n">
        <v>5363</v>
      </c>
      <c r="J11038" s="1" t="n">
        <v>81106</v>
      </c>
      <c r="K11038" s="1" t="n">
        <v>1168</v>
      </c>
      <c r="L11038" s="1" t="s">
        <v>5540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7" t="n">
        <v>46231</v>
      </c>
      <c r="C11039" s="1" t="n">
        <v>11</v>
      </c>
      <c r="D11039" s="1" t="s">
        <v>3845</v>
      </c>
      <c r="E11039" s="1" t="n">
        <v>10098</v>
      </c>
      <c r="F11039" s="1" t="s">
        <v>1365</v>
      </c>
      <c r="I11039" s="1" t="n">
        <v>1141</v>
      </c>
      <c r="J11039" s="1" t="n">
        <v>81657</v>
      </c>
      <c r="K11039" s="1" t="n">
        <v>816588</v>
      </c>
      <c r="L11039" s="1" t="s">
        <v>6475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7" t="n">
        <v>46231</v>
      </c>
      <c r="C11040" s="1" t="n">
        <v>11</v>
      </c>
      <c r="D11040" s="1" t="s">
        <v>3845</v>
      </c>
      <c r="E11040" s="1" t="n">
        <v>10098</v>
      </c>
      <c r="F11040" s="1" t="s">
        <v>1365</v>
      </c>
      <c r="I11040" s="1" t="n">
        <v>1146</v>
      </c>
      <c r="J11040" s="1" t="n">
        <v>81657</v>
      </c>
      <c r="K11040" s="1" t="n">
        <v>816588</v>
      </c>
      <c r="L11040" s="1" t="s">
        <v>6475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7" t="n">
        <v>46231</v>
      </c>
      <c r="C11041" s="1" t="n">
        <v>11</v>
      </c>
      <c r="D11041" s="1" t="s">
        <v>3845</v>
      </c>
      <c r="E11041" s="1" t="n">
        <v>10098</v>
      </c>
      <c r="F11041" s="1" t="s">
        <v>1365</v>
      </c>
      <c r="I11041" s="1" t="n">
        <v>1146</v>
      </c>
      <c r="J11041" s="1" t="n">
        <v>81672</v>
      </c>
      <c r="K11041" s="1" t="n">
        <v>816731</v>
      </c>
      <c r="L11041" s="1" t="s">
        <v>6477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7" t="n">
        <v>46231</v>
      </c>
      <c r="C11042" s="1" t="n">
        <v>11</v>
      </c>
      <c r="D11042" s="1" t="s">
        <v>3845</v>
      </c>
      <c r="E11042" s="1" t="n">
        <v>10098</v>
      </c>
      <c r="F11042" s="1" t="s">
        <v>1365</v>
      </c>
      <c r="I11042" s="1" t="n">
        <v>1148</v>
      </c>
      <c r="J11042" s="1" t="n">
        <v>81657</v>
      </c>
      <c r="K11042" s="1" t="n">
        <v>816588</v>
      </c>
      <c r="L11042" s="1" t="s">
        <v>6475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7" t="n">
        <v>46231</v>
      </c>
      <c r="C11043" s="1" t="n">
        <v>11</v>
      </c>
      <c r="D11043" s="1" t="s">
        <v>3845</v>
      </c>
      <c r="E11043" s="1" t="n">
        <v>10098</v>
      </c>
      <c r="F11043" s="1" t="s">
        <v>1365</v>
      </c>
      <c r="I11043" s="1" t="n">
        <v>1154</v>
      </c>
      <c r="J11043" s="1" t="n">
        <v>81657</v>
      </c>
      <c r="K11043" s="1" t="n">
        <v>816588</v>
      </c>
      <c r="L11043" s="1" t="s">
        <v>6475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7" t="n">
        <v>46231</v>
      </c>
      <c r="C11044" s="1" t="n">
        <v>11</v>
      </c>
      <c r="D11044" s="1" t="s">
        <v>3845</v>
      </c>
      <c r="E11044" s="1" t="n">
        <v>10098</v>
      </c>
      <c r="F11044" s="1" t="s">
        <v>1365</v>
      </c>
      <c r="I11044" s="1" t="n">
        <v>1154</v>
      </c>
      <c r="J11044" s="1" t="n">
        <v>81672</v>
      </c>
      <c r="K11044" s="1" t="n">
        <v>816731</v>
      </c>
      <c r="L11044" s="1" t="s">
        <v>6477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7" t="n">
        <v>46231</v>
      </c>
      <c r="C11045" s="1" t="n">
        <v>11</v>
      </c>
      <c r="D11045" s="1" t="s">
        <v>3845</v>
      </c>
      <c r="E11045" s="1" t="n">
        <v>794</v>
      </c>
      <c r="F11045" s="1" t="s">
        <v>365</v>
      </c>
      <c r="I11045" s="1" t="n">
        <v>8403</v>
      </c>
      <c r="J11045" s="1" t="n">
        <v>20298</v>
      </c>
      <c r="K11045" s="1" t="n">
        <v>7898202616036</v>
      </c>
      <c r="L11045" s="1" t="s">
        <v>4866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7" t="n">
        <v>46231</v>
      </c>
      <c r="C11046" s="1" t="n">
        <v>11</v>
      </c>
      <c r="D11046" s="1" t="s">
        <v>3845</v>
      </c>
      <c r="E11046" s="1" t="n">
        <v>794</v>
      </c>
      <c r="F11046" s="1" t="s">
        <v>365</v>
      </c>
      <c r="I11046" s="1" t="n">
        <v>8403</v>
      </c>
      <c r="J11046" s="1" t="n">
        <v>20301</v>
      </c>
      <c r="K11046" s="1" t="n">
        <v>7898927947064</v>
      </c>
      <c r="L11046" s="1" t="s">
        <v>7497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7" t="n">
        <v>46231</v>
      </c>
      <c r="C11047" s="1" t="n">
        <v>11</v>
      </c>
      <c r="D11047" s="1" t="s">
        <v>3845</v>
      </c>
      <c r="E11047" s="1" t="n">
        <v>794</v>
      </c>
      <c r="F11047" s="1" t="s">
        <v>365</v>
      </c>
      <c r="I11047" s="1" t="n">
        <v>8403</v>
      </c>
      <c r="J11047" s="1" t="n">
        <v>101276</v>
      </c>
      <c r="K11047" s="1" t="n">
        <v>7898903847043</v>
      </c>
      <c r="L11047" s="1" t="s">
        <v>7498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7" t="n">
        <v>46231</v>
      </c>
      <c r="C11048" s="1" t="n">
        <v>11</v>
      </c>
      <c r="D11048" s="1" t="s">
        <v>3845</v>
      </c>
      <c r="E11048" s="1" t="n">
        <v>794</v>
      </c>
      <c r="F11048" s="1" t="s">
        <v>365</v>
      </c>
      <c r="I11048" s="1" t="n">
        <v>8403</v>
      </c>
      <c r="J11048" s="1" t="n">
        <v>101277</v>
      </c>
      <c r="K11048" s="1" t="n">
        <v>7898903847050</v>
      </c>
      <c r="L11048" s="1" t="s">
        <v>7499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7" t="n">
        <v>46231</v>
      </c>
      <c r="C11049" s="1" t="n">
        <v>11</v>
      </c>
      <c r="D11049" s="1" t="s">
        <v>3845</v>
      </c>
      <c r="E11049" s="1" t="n">
        <v>794</v>
      </c>
      <c r="F11049" s="1" t="s">
        <v>365</v>
      </c>
      <c r="I11049" s="1" t="n">
        <v>8403</v>
      </c>
      <c r="J11049" s="1" t="n">
        <v>101278</v>
      </c>
      <c r="K11049" s="1" t="n">
        <v>7898903847067</v>
      </c>
      <c r="L11049" s="1" t="s">
        <v>3926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7" t="n">
        <v>46231</v>
      </c>
      <c r="C11050" s="1" t="n">
        <v>11</v>
      </c>
      <c r="D11050" s="1" t="s">
        <v>3845</v>
      </c>
      <c r="E11050" s="1" t="n">
        <v>794</v>
      </c>
      <c r="F11050" s="1" t="s">
        <v>365</v>
      </c>
      <c r="I11050" s="1" t="n">
        <v>8403</v>
      </c>
      <c r="J11050" s="1" t="n">
        <v>101282</v>
      </c>
      <c r="K11050" s="1" t="n">
        <v>7898202616029</v>
      </c>
      <c r="L11050" s="1" t="s">
        <v>7500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7" t="n">
        <v>46231</v>
      </c>
      <c r="C11051" s="1" t="n">
        <v>11</v>
      </c>
      <c r="D11051" s="1" t="s">
        <v>3845</v>
      </c>
      <c r="E11051" s="1" t="n">
        <v>794</v>
      </c>
      <c r="F11051" s="1" t="s">
        <v>365</v>
      </c>
      <c r="I11051" s="1" t="n">
        <v>8403</v>
      </c>
      <c r="J11051" s="1" t="n">
        <v>101457</v>
      </c>
      <c r="K11051" s="1" t="n">
        <v>7891055111604</v>
      </c>
      <c r="L11051" s="1" t="s">
        <v>7501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7" t="n">
        <v>46231</v>
      </c>
      <c r="C11052" s="1" t="n">
        <v>11</v>
      </c>
      <c r="D11052" s="1" t="s">
        <v>3845</v>
      </c>
      <c r="E11052" s="1" t="n">
        <v>794</v>
      </c>
      <c r="F11052" s="1" t="s">
        <v>365</v>
      </c>
      <c r="I11052" s="1" t="n">
        <v>8403</v>
      </c>
      <c r="J11052" s="1" t="n">
        <v>102898</v>
      </c>
      <c r="K11052" s="1" t="n">
        <v>7896058500738</v>
      </c>
      <c r="L11052" s="1" t="s">
        <v>6210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7" t="n">
        <v>46231</v>
      </c>
      <c r="C11053" s="1" t="n">
        <v>11</v>
      </c>
      <c r="D11053" s="1" t="s">
        <v>3845</v>
      </c>
      <c r="E11053" s="1" t="n">
        <v>794</v>
      </c>
      <c r="F11053" s="1" t="s">
        <v>365</v>
      </c>
      <c r="I11053" s="1" t="n">
        <v>8403</v>
      </c>
      <c r="J11053" s="1" t="n">
        <v>102899</v>
      </c>
      <c r="K11053" s="1" t="n">
        <v>7896058500721</v>
      </c>
      <c r="L11053" s="1" t="s">
        <v>6211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7" t="n">
        <v>46231</v>
      </c>
      <c r="C11054" s="1" t="n">
        <v>11</v>
      </c>
      <c r="D11054" s="1" t="s">
        <v>3845</v>
      </c>
      <c r="E11054" s="1" t="n">
        <v>794</v>
      </c>
      <c r="F11054" s="1" t="s">
        <v>365</v>
      </c>
      <c r="I11054" s="1" t="n">
        <v>8403</v>
      </c>
      <c r="J11054" s="1" t="n">
        <v>103817</v>
      </c>
      <c r="K11054" s="1" t="n">
        <v>7896030801822</v>
      </c>
      <c r="L11054" s="1" t="s">
        <v>7502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7" t="n">
        <v>46231</v>
      </c>
      <c r="C11055" s="1" t="n">
        <v>11</v>
      </c>
      <c r="D11055" s="1" t="s">
        <v>3845</v>
      </c>
      <c r="E11055" s="1" t="n">
        <v>794</v>
      </c>
      <c r="F11055" s="1" t="s">
        <v>365</v>
      </c>
      <c r="I11055" s="1" t="n">
        <v>8403</v>
      </c>
      <c r="J11055" s="1" t="n">
        <v>104074</v>
      </c>
      <c r="K11055" s="1" t="n">
        <v>7891055112403</v>
      </c>
      <c r="L11055" s="1" t="s">
        <v>3927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7" t="n">
        <v>46231</v>
      </c>
      <c r="C11056" s="1" t="n">
        <v>11</v>
      </c>
      <c r="D11056" s="1" t="s">
        <v>3845</v>
      </c>
      <c r="E11056" s="1" t="n">
        <v>794</v>
      </c>
      <c r="F11056" s="1" t="s">
        <v>365</v>
      </c>
      <c r="I11056" s="1" t="n">
        <v>8403</v>
      </c>
      <c r="J11056" s="1" t="n">
        <v>104075</v>
      </c>
      <c r="K11056" s="1" t="n">
        <v>7891055112502</v>
      </c>
      <c r="L11056" s="1" t="s">
        <v>7503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7" t="n">
        <v>46231</v>
      </c>
      <c r="C11057" s="1" t="n">
        <v>11</v>
      </c>
      <c r="D11057" s="1" t="s">
        <v>3845</v>
      </c>
      <c r="E11057" s="1" t="n">
        <v>794</v>
      </c>
      <c r="F11057" s="1" t="s">
        <v>365</v>
      </c>
      <c r="I11057" s="1" t="n">
        <v>8403</v>
      </c>
      <c r="J11057" s="1" t="n">
        <v>109253</v>
      </c>
      <c r="K11057" s="1" t="n">
        <v>7896725303662</v>
      </c>
      <c r="L11057" s="1" t="s">
        <v>7504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7" t="n">
        <v>46231</v>
      </c>
      <c r="C11058" s="1" t="n">
        <v>11</v>
      </c>
      <c r="D11058" s="1" t="s">
        <v>3845</v>
      </c>
      <c r="E11058" s="1" t="n">
        <v>794</v>
      </c>
      <c r="F11058" s="1" t="s">
        <v>365</v>
      </c>
      <c r="I11058" s="1" t="n">
        <v>8403</v>
      </c>
      <c r="J11058" s="1" t="n">
        <v>109932</v>
      </c>
      <c r="K11058" s="1" t="n">
        <v>7896042026961</v>
      </c>
      <c r="L11058" s="1" t="s">
        <v>7505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7" t="n">
        <v>46231</v>
      </c>
      <c r="C11059" s="1" t="n">
        <v>11</v>
      </c>
      <c r="D11059" s="1" t="s">
        <v>3845</v>
      </c>
      <c r="E11059" s="1" t="n">
        <v>794</v>
      </c>
      <c r="F11059" s="1" t="s">
        <v>365</v>
      </c>
      <c r="I11059" s="1" t="n">
        <v>8403</v>
      </c>
      <c r="J11059" s="1" t="n">
        <v>11215</v>
      </c>
      <c r="K11059" s="1" t="n">
        <v>7453010015787</v>
      </c>
      <c r="L11059" s="1" t="s">
        <v>4869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7" t="n">
        <v>46231</v>
      </c>
      <c r="C11060" s="1" t="n">
        <v>11</v>
      </c>
      <c r="D11060" s="1" t="s">
        <v>3845</v>
      </c>
      <c r="E11060" s="1" t="n">
        <v>794</v>
      </c>
      <c r="F11060" s="1" t="s">
        <v>365</v>
      </c>
      <c r="I11060" s="1" t="n">
        <v>8403</v>
      </c>
      <c r="J11060" s="1" t="n">
        <v>11563</v>
      </c>
      <c r="K11060" s="1" t="n">
        <v>7897765600315</v>
      </c>
      <c r="L11060" s="1" t="s">
        <v>7506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7" t="n">
        <v>46231</v>
      </c>
      <c r="C11061" s="1" t="n">
        <v>11</v>
      </c>
      <c r="D11061" s="1" t="s">
        <v>3845</v>
      </c>
      <c r="E11061" s="1" t="n">
        <v>794</v>
      </c>
      <c r="F11061" s="1" t="s">
        <v>365</v>
      </c>
      <c r="I11061" s="1" t="n">
        <v>8403</v>
      </c>
      <c r="J11061" s="1" t="n">
        <v>11810</v>
      </c>
      <c r="K11061" s="1" t="n">
        <v>7898927628222</v>
      </c>
      <c r="L11061" s="1" t="s">
        <v>7507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7" t="n">
        <v>46231</v>
      </c>
      <c r="C11062" s="1" t="n">
        <v>11</v>
      </c>
      <c r="D11062" s="1" t="s">
        <v>3845</v>
      </c>
      <c r="E11062" s="1" t="n">
        <v>794</v>
      </c>
      <c r="F11062" s="1" t="s">
        <v>365</v>
      </c>
      <c r="I11062" s="1" t="n">
        <v>8403</v>
      </c>
      <c r="J11062" s="1" t="n">
        <v>13485</v>
      </c>
      <c r="K11062" s="1" t="n">
        <v>7896058590500</v>
      </c>
      <c r="L11062" s="1" t="s">
        <v>4870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7" t="n">
        <v>46231</v>
      </c>
      <c r="C11063" s="1" t="n">
        <v>11</v>
      </c>
      <c r="D11063" s="1" t="s">
        <v>3845</v>
      </c>
      <c r="E11063" s="1" t="n">
        <v>794</v>
      </c>
      <c r="F11063" s="1" t="s">
        <v>365</v>
      </c>
      <c r="I11063" s="1" t="n">
        <v>8403</v>
      </c>
      <c r="J11063" s="1" t="n">
        <v>14546</v>
      </c>
      <c r="K11063" s="1" t="n">
        <v>7898927947187</v>
      </c>
      <c r="L11063" s="1" t="s">
        <v>3934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7" t="n">
        <v>46231</v>
      </c>
      <c r="C11064" s="1" t="n">
        <v>11</v>
      </c>
      <c r="D11064" s="1" t="s">
        <v>3845</v>
      </c>
      <c r="E11064" s="1" t="n">
        <v>794</v>
      </c>
      <c r="F11064" s="1" t="s">
        <v>365</v>
      </c>
      <c r="I11064" s="1" t="n">
        <v>8403</v>
      </c>
      <c r="J11064" s="1" t="n">
        <v>15255</v>
      </c>
      <c r="K11064" s="1" t="n">
        <v>7896849405501</v>
      </c>
      <c r="L11064" s="1" t="s">
        <v>7508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7" t="n">
        <v>46231</v>
      </c>
      <c r="C11065" s="1" t="n">
        <v>11</v>
      </c>
      <c r="D11065" s="1" t="s">
        <v>3845</v>
      </c>
      <c r="E11065" s="1" t="n">
        <v>794</v>
      </c>
      <c r="F11065" s="1" t="s">
        <v>365</v>
      </c>
      <c r="I11065" s="1" t="n">
        <v>8403</v>
      </c>
      <c r="J11065" s="1" t="n">
        <v>15330</v>
      </c>
      <c r="K11065" s="1" t="n">
        <v>7898923148526</v>
      </c>
      <c r="L11065" s="1" t="s">
        <v>7509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7" t="n">
        <v>46231</v>
      </c>
      <c r="C11066" s="1" t="n">
        <v>11</v>
      </c>
      <c r="D11066" s="1" t="s">
        <v>3845</v>
      </c>
      <c r="E11066" s="1" t="n">
        <v>794</v>
      </c>
      <c r="F11066" s="1" t="s">
        <v>365</v>
      </c>
      <c r="I11066" s="1" t="n">
        <v>8403</v>
      </c>
      <c r="J11066" s="1" t="n">
        <v>15614</v>
      </c>
      <c r="K11066" s="1" t="n">
        <v>7898927947057</v>
      </c>
      <c r="L11066" s="1" t="s">
        <v>3939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7" t="n">
        <v>46231</v>
      </c>
      <c r="C11067" s="1" t="n">
        <v>11</v>
      </c>
      <c r="D11067" s="1" t="s">
        <v>3845</v>
      </c>
      <c r="E11067" s="1" t="n">
        <v>794</v>
      </c>
      <c r="F11067" s="1" t="s">
        <v>365</v>
      </c>
      <c r="I11067" s="1" t="n">
        <v>8403</v>
      </c>
      <c r="J11067" s="1" t="n">
        <v>19339</v>
      </c>
      <c r="K11067" s="1" t="n">
        <v>7896849405815</v>
      </c>
      <c r="L11067" s="1" t="s">
        <v>7510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7" t="n">
        <v>46231</v>
      </c>
      <c r="C11068" s="1" t="n">
        <v>11</v>
      </c>
      <c r="D11068" s="1" t="s">
        <v>3845</v>
      </c>
      <c r="E11068" s="1" t="n">
        <v>794</v>
      </c>
      <c r="F11068" s="1" t="s">
        <v>365</v>
      </c>
      <c r="I11068" s="1" t="n">
        <v>8403</v>
      </c>
      <c r="J11068" s="1" t="n">
        <v>19658</v>
      </c>
      <c r="K11068" s="1" t="n">
        <v>7898927947217</v>
      </c>
      <c r="L11068" s="1" t="s">
        <v>3941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7" t="n">
        <v>46231</v>
      </c>
      <c r="C11069" s="1" t="n">
        <v>11</v>
      </c>
      <c r="D11069" s="1" t="s">
        <v>3845</v>
      </c>
      <c r="E11069" s="1" t="n">
        <v>794</v>
      </c>
      <c r="F11069" s="1" t="s">
        <v>365</v>
      </c>
      <c r="I11069" s="1" t="n">
        <v>8403</v>
      </c>
      <c r="J11069" s="1" t="n">
        <v>19907</v>
      </c>
      <c r="K11069" s="1" t="n">
        <v>7898927947200</v>
      </c>
      <c r="L11069" s="1" t="s">
        <v>7511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7" t="n">
        <v>46231</v>
      </c>
      <c r="C11070" s="1" t="n">
        <v>11</v>
      </c>
      <c r="D11070" s="1" t="s">
        <v>3845</v>
      </c>
      <c r="E11070" s="1" t="n">
        <v>794</v>
      </c>
      <c r="F11070" s="1" t="s">
        <v>365</v>
      </c>
      <c r="I11070" s="1" t="n">
        <v>8403</v>
      </c>
      <c r="J11070" s="1" t="n">
        <v>23697</v>
      </c>
      <c r="K11070" s="1" t="n">
        <v>7896058591156</v>
      </c>
      <c r="L11070" s="1" t="s">
        <v>7512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7" t="n">
        <v>46231</v>
      </c>
      <c r="C11071" s="1" t="n">
        <v>11</v>
      </c>
      <c r="D11071" s="1" t="s">
        <v>3845</v>
      </c>
      <c r="E11071" s="1" t="n">
        <v>794</v>
      </c>
      <c r="F11071" s="1" t="s">
        <v>365</v>
      </c>
      <c r="I11071" s="1" t="n">
        <v>8403</v>
      </c>
      <c r="J11071" s="1" t="n">
        <v>24943</v>
      </c>
      <c r="K11071" s="1" t="n">
        <v>7896058506105</v>
      </c>
      <c r="L11071" s="1" t="s">
        <v>6213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7" t="n">
        <v>46231</v>
      </c>
      <c r="C11072" s="1" t="n">
        <v>11</v>
      </c>
      <c r="D11072" s="1" t="s">
        <v>3845</v>
      </c>
      <c r="E11072" s="1" t="n">
        <v>794</v>
      </c>
      <c r="F11072" s="1" t="s">
        <v>365</v>
      </c>
      <c r="I11072" s="1" t="n">
        <v>8403</v>
      </c>
      <c r="J11072" s="1" t="n">
        <v>25489</v>
      </c>
      <c r="K11072" s="1" t="n">
        <v>7896849406454</v>
      </c>
      <c r="L11072" s="1" t="s">
        <v>7513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7" t="n">
        <v>46231</v>
      </c>
      <c r="C11073" s="1" t="n">
        <v>11</v>
      </c>
      <c r="D11073" s="1" t="s">
        <v>3845</v>
      </c>
      <c r="E11073" s="1" t="n">
        <v>794</v>
      </c>
      <c r="F11073" s="1" t="s">
        <v>365</v>
      </c>
      <c r="I11073" s="1" t="n">
        <v>8403</v>
      </c>
      <c r="J11073" s="1" t="n">
        <v>28206</v>
      </c>
      <c r="K11073" s="1" t="n">
        <v>7896058595291</v>
      </c>
      <c r="L11073" s="1" t="s">
        <v>7514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7" t="n">
        <v>46231</v>
      </c>
      <c r="C11074" s="1" t="n">
        <v>11</v>
      </c>
      <c r="D11074" s="1" t="s">
        <v>3845</v>
      </c>
      <c r="E11074" s="1" t="n">
        <v>794</v>
      </c>
      <c r="F11074" s="1" t="s">
        <v>365</v>
      </c>
      <c r="I11074" s="1" t="n">
        <v>8403</v>
      </c>
      <c r="J11074" s="1" t="n">
        <v>29823</v>
      </c>
      <c r="K11074" s="1" t="n">
        <v>7896058595307</v>
      </c>
      <c r="L11074" s="1" t="s">
        <v>7515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7" t="n">
        <v>46231</v>
      </c>
      <c r="C11075" s="1" t="n">
        <v>11</v>
      </c>
      <c r="D11075" s="1" t="s">
        <v>3845</v>
      </c>
      <c r="E11075" s="1" t="n">
        <v>794</v>
      </c>
      <c r="F11075" s="1" t="s">
        <v>365</v>
      </c>
      <c r="I11075" s="1" t="n">
        <v>8403</v>
      </c>
      <c r="J11075" s="1" t="n">
        <v>29902</v>
      </c>
      <c r="K11075" s="1" t="n">
        <v>7896058595321</v>
      </c>
      <c r="L11075" s="1" t="s">
        <v>7516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7" t="n">
        <v>46231</v>
      </c>
      <c r="C11076" s="1" t="n">
        <v>11</v>
      </c>
      <c r="D11076" s="1" t="s">
        <v>3845</v>
      </c>
      <c r="E11076" s="1" t="n">
        <v>794</v>
      </c>
      <c r="F11076" s="1" t="s">
        <v>365</v>
      </c>
      <c r="I11076" s="1" t="n">
        <v>8403</v>
      </c>
      <c r="J11076" s="1" t="n">
        <v>30617</v>
      </c>
      <c r="K11076" s="1" t="n">
        <v>7896849400230</v>
      </c>
      <c r="L11076" s="1" t="s">
        <v>7517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7" t="n">
        <v>46231</v>
      </c>
      <c r="C11077" s="1" t="n">
        <v>11</v>
      </c>
      <c r="D11077" s="1" t="s">
        <v>3845</v>
      </c>
      <c r="E11077" s="1" t="n">
        <v>794</v>
      </c>
      <c r="F11077" s="1" t="s">
        <v>365</v>
      </c>
      <c r="I11077" s="1" t="n">
        <v>8403</v>
      </c>
      <c r="J11077" s="1" t="n">
        <v>31877</v>
      </c>
      <c r="K11077" s="1" t="n">
        <v>7899808897935</v>
      </c>
      <c r="L11077" s="1" t="s">
        <v>3947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7" t="n">
        <v>46231</v>
      </c>
      <c r="C11078" s="1" t="n">
        <v>11</v>
      </c>
      <c r="D11078" s="1" t="s">
        <v>3845</v>
      </c>
      <c r="E11078" s="1" t="n">
        <v>794</v>
      </c>
      <c r="F11078" s="1" t="s">
        <v>365</v>
      </c>
      <c r="I11078" s="1" t="n">
        <v>8403</v>
      </c>
      <c r="J11078" s="1" t="n">
        <v>33711</v>
      </c>
      <c r="K11078" s="1" t="n">
        <v>7896849411908</v>
      </c>
      <c r="L11078" s="1" t="s">
        <v>7518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7" t="n">
        <v>46231</v>
      </c>
      <c r="C11079" s="1" t="n">
        <v>11</v>
      </c>
      <c r="D11079" s="1" t="s">
        <v>3845</v>
      </c>
      <c r="E11079" s="1" t="n">
        <v>794</v>
      </c>
      <c r="F11079" s="1" t="s">
        <v>365</v>
      </c>
      <c r="I11079" s="1" t="n">
        <v>8403</v>
      </c>
      <c r="J11079" s="1" t="n">
        <v>35025</v>
      </c>
      <c r="K11079" s="1" t="n">
        <v>7897765601558</v>
      </c>
      <c r="L11079" s="1" t="s">
        <v>7519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7" t="n">
        <v>46231</v>
      </c>
      <c r="C11080" s="1" t="n">
        <v>11</v>
      </c>
      <c r="D11080" s="1" t="s">
        <v>3845</v>
      </c>
      <c r="E11080" s="1" t="n">
        <v>794</v>
      </c>
      <c r="F11080" s="1" t="s">
        <v>365</v>
      </c>
      <c r="I11080" s="1" t="n">
        <v>8403</v>
      </c>
      <c r="J11080" s="1" t="n">
        <v>36351</v>
      </c>
      <c r="K11080" s="1" t="n">
        <v>7896849422683</v>
      </c>
      <c r="L11080" s="1" t="s">
        <v>7520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7" t="n">
        <v>46231</v>
      </c>
      <c r="C11081" s="1" t="n">
        <v>11</v>
      </c>
      <c r="D11081" s="1" t="s">
        <v>3845</v>
      </c>
      <c r="E11081" s="1" t="n">
        <v>794</v>
      </c>
      <c r="F11081" s="1" t="s">
        <v>365</v>
      </c>
      <c r="I11081" s="1" t="n">
        <v>8403</v>
      </c>
      <c r="J11081" s="1" t="n">
        <v>40637</v>
      </c>
      <c r="K11081" s="1" t="n">
        <v>7896725329396</v>
      </c>
      <c r="L11081" s="1" t="s">
        <v>7521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7" t="n">
        <v>46231</v>
      </c>
      <c r="C11082" s="1" t="n">
        <v>11</v>
      </c>
      <c r="D11082" s="1" t="s">
        <v>3845</v>
      </c>
      <c r="E11082" s="1" t="n">
        <v>794</v>
      </c>
      <c r="F11082" s="1" t="s">
        <v>365</v>
      </c>
      <c r="I11082" s="1" t="n">
        <v>8403</v>
      </c>
      <c r="J11082" s="1" t="n">
        <v>40639</v>
      </c>
      <c r="K11082" s="1" t="n">
        <v>7896725329402</v>
      </c>
      <c r="L11082" s="1" t="s">
        <v>7522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7" t="n">
        <v>46231</v>
      </c>
      <c r="C11083" s="1" t="n">
        <v>11</v>
      </c>
      <c r="D11083" s="1" t="s">
        <v>3845</v>
      </c>
      <c r="E11083" s="1" t="n">
        <v>794</v>
      </c>
      <c r="F11083" s="1" t="s">
        <v>365</v>
      </c>
      <c r="I11083" s="1" t="n">
        <v>8403</v>
      </c>
      <c r="J11083" s="1" t="n">
        <v>40850</v>
      </c>
      <c r="K11083" s="1" t="n">
        <v>7896042046396</v>
      </c>
      <c r="L11083" s="1" t="s">
        <v>7523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7" t="n">
        <v>46231</v>
      </c>
      <c r="C11084" s="1" t="n">
        <v>11</v>
      </c>
      <c r="D11084" s="1" t="s">
        <v>3845</v>
      </c>
      <c r="E11084" s="1" t="n">
        <v>794</v>
      </c>
      <c r="F11084" s="1" t="s">
        <v>365</v>
      </c>
      <c r="I11084" s="1" t="n">
        <v>8403</v>
      </c>
      <c r="J11084" s="1" t="n">
        <v>41101</v>
      </c>
      <c r="K11084" s="1" t="n">
        <v>7896849400247</v>
      </c>
      <c r="L11084" s="1" t="s">
        <v>7524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7" t="n">
        <v>46231</v>
      </c>
      <c r="C11085" s="1" t="n">
        <v>11</v>
      </c>
      <c r="D11085" s="1" t="s">
        <v>3845</v>
      </c>
      <c r="E11085" s="1" t="n">
        <v>794</v>
      </c>
      <c r="F11085" s="1" t="s">
        <v>365</v>
      </c>
      <c r="I11085" s="1" t="n">
        <v>8403</v>
      </c>
      <c r="J11085" s="1" t="n">
        <v>42753</v>
      </c>
      <c r="K11085" s="1" t="n">
        <v>7898932211785</v>
      </c>
      <c r="L11085" s="1" t="s">
        <v>7525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7" t="n">
        <v>46231</v>
      </c>
      <c r="C11086" s="1" t="n">
        <v>11</v>
      </c>
      <c r="D11086" s="1" t="s">
        <v>3845</v>
      </c>
      <c r="E11086" s="1" t="n">
        <v>794</v>
      </c>
      <c r="F11086" s="1" t="s">
        <v>365</v>
      </c>
      <c r="I11086" s="1" t="n">
        <v>8403</v>
      </c>
      <c r="J11086" s="1" t="n">
        <v>43274</v>
      </c>
      <c r="K11086" s="1" t="n">
        <v>7896042081465</v>
      </c>
      <c r="L11086" s="1" t="s">
        <v>7526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7" t="n">
        <v>46231</v>
      </c>
      <c r="C11087" s="1" t="n">
        <v>11</v>
      </c>
      <c r="D11087" s="1" t="s">
        <v>3845</v>
      </c>
      <c r="E11087" s="1" t="n">
        <v>794</v>
      </c>
      <c r="F11087" s="1" t="s">
        <v>365</v>
      </c>
      <c r="I11087" s="1" t="n">
        <v>8403</v>
      </c>
      <c r="J11087" s="1" t="n">
        <v>43855</v>
      </c>
      <c r="K11087" s="1" t="n">
        <v>7896042051093</v>
      </c>
      <c r="L11087" s="1" t="s">
        <v>7527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7" t="n">
        <v>46231</v>
      </c>
      <c r="C11088" s="1" t="n">
        <v>11</v>
      </c>
      <c r="D11088" s="1" t="s">
        <v>3845</v>
      </c>
      <c r="E11088" s="1" t="n">
        <v>794</v>
      </c>
      <c r="F11088" s="1" t="s">
        <v>365</v>
      </c>
      <c r="I11088" s="1" t="n">
        <v>8403</v>
      </c>
      <c r="J11088" s="1" t="n">
        <v>43856</v>
      </c>
      <c r="K11088" s="1" t="n">
        <v>7896042037271</v>
      </c>
      <c r="L11088" s="1" t="s">
        <v>7528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7" t="n">
        <v>46231</v>
      </c>
      <c r="C11089" s="1" t="n">
        <v>11</v>
      </c>
      <c r="D11089" s="1" t="s">
        <v>3845</v>
      </c>
      <c r="E11089" s="1" t="n">
        <v>794</v>
      </c>
      <c r="F11089" s="1" t="s">
        <v>365</v>
      </c>
      <c r="I11089" s="1" t="n">
        <v>8403</v>
      </c>
      <c r="J11089" s="1" t="n">
        <v>43916</v>
      </c>
      <c r="K11089" s="1" t="n">
        <v>7896042036403</v>
      </c>
      <c r="L11089" s="1" t="s">
        <v>7529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7" t="n">
        <v>46231</v>
      </c>
      <c r="C11090" s="1" t="n">
        <v>11</v>
      </c>
      <c r="D11090" s="1" t="s">
        <v>3845</v>
      </c>
      <c r="E11090" s="1" t="n">
        <v>794</v>
      </c>
      <c r="F11090" s="1" t="s">
        <v>365</v>
      </c>
      <c r="I11090" s="1" t="n">
        <v>8403</v>
      </c>
      <c r="J11090" s="1" t="n">
        <v>43985</v>
      </c>
      <c r="K11090" s="1" t="n">
        <v>7896042083162</v>
      </c>
      <c r="L11090" s="1" t="s">
        <v>7530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7" t="n">
        <v>46231</v>
      </c>
      <c r="C11091" s="1" t="n">
        <v>11</v>
      </c>
      <c r="D11091" s="1" t="s">
        <v>3845</v>
      </c>
      <c r="E11091" s="1" t="n">
        <v>794</v>
      </c>
      <c r="F11091" s="1" t="s">
        <v>365</v>
      </c>
      <c r="I11091" s="1" t="n">
        <v>8403</v>
      </c>
      <c r="J11091" s="1" t="n">
        <v>44597</v>
      </c>
      <c r="K11091" s="1" t="n">
        <v>7896042066981</v>
      </c>
      <c r="L11091" s="1" t="s">
        <v>7531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7" t="n">
        <v>46231</v>
      </c>
      <c r="C11092" s="1" t="n">
        <v>11</v>
      </c>
      <c r="D11092" s="1" t="s">
        <v>3845</v>
      </c>
      <c r="E11092" s="1" t="n">
        <v>794</v>
      </c>
      <c r="F11092" s="1" t="s">
        <v>365</v>
      </c>
      <c r="I11092" s="1" t="n">
        <v>8403</v>
      </c>
      <c r="J11092" s="1" t="n">
        <v>45318</v>
      </c>
      <c r="K11092" s="1" t="n">
        <v>7898941898526</v>
      </c>
      <c r="L11092" s="1" t="s">
        <v>3955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7" t="n">
        <v>46231</v>
      </c>
      <c r="C11093" s="1" t="n">
        <v>11</v>
      </c>
      <c r="D11093" s="1" t="s">
        <v>3845</v>
      </c>
      <c r="E11093" s="1" t="n">
        <v>794</v>
      </c>
      <c r="F11093" s="1" t="s">
        <v>365</v>
      </c>
      <c r="I11093" s="1" t="n">
        <v>8403</v>
      </c>
      <c r="J11093" s="1" t="n">
        <v>46194</v>
      </c>
      <c r="K11093" s="1" t="n">
        <v>7898519022247</v>
      </c>
      <c r="L11093" s="1" t="s">
        <v>7532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7" t="n">
        <v>46231</v>
      </c>
      <c r="C11094" s="1" t="n">
        <v>11</v>
      </c>
      <c r="D11094" s="1" t="s">
        <v>3845</v>
      </c>
      <c r="E11094" s="1" t="n">
        <v>794</v>
      </c>
      <c r="F11094" s="1" t="s">
        <v>365</v>
      </c>
      <c r="I11094" s="1" t="n">
        <v>8403</v>
      </c>
      <c r="J11094" s="1" t="n">
        <v>46412</v>
      </c>
      <c r="K11094" s="1" t="n">
        <v>7896042046525</v>
      </c>
      <c r="L11094" s="1" t="s">
        <v>7533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7" t="n">
        <v>46231</v>
      </c>
      <c r="C11095" s="1" t="n">
        <v>11</v>
      </c>
      <c r="D11095" s="1" t="s">
        <v>3845</v>
      </c>
      <c r="E11095" s="1" t="n">
        <v>794</v>
      </c>
      <c r="F11095" s="1" t="s">
        <v>365</v>
      </c>
      <c r="I11095" s="1" t="n">
        <v>8403</v>
      </c>
      <c r="J11095" s="1" t="n">
        <v>46415</v>
      </c>
      <c r="K11095" s="1" t="n">
        <v>7896042088242</v>
      </c>
      <c r="L11095" s="1" t="s">
        <v>7534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7" t="n">
        <v>46231</v>
      </c>
      <c r="C11096" s="1" t="n">
        <v>11</v>
      </c>
      <c r="D11096" s="1" t="s">
        <v>3845</v>
      </c>
      <c r="E11096" s="1" t="n">
        <v>794</v>
      </c>
      <c r="F11096" s="1" t="s">
        <v>365</v>
      </c>
      <c r="I11096" s="1" t="n">
        <v>8403</v>
      </c>
      <c r="J11096" s="1" t="n">
        <v>46416</v>
      </c>
      <c r="K11096" s="1" t="n">
        <v>7896042088259</v>
      </c>
      <c r="L11096" s="1" t="s">
        <v>7535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7" t="n">
        <v>46231</v>
      </c>
      <c r="C11097" s="1" t="n">
        <v>11</v>
      </c>
      <c r="D11097" s="1" t="s">
        <v>3845</v>
      </c>
      <c r="E11097" s="1" t="n">
        <v>794</v>
      </c>
      <c r="F11097" s="1" t="s">
        <v>365</v>
      </c>
      <c r="I11097" s="1" t="n">
        <v>8403</v>
      </c>
      <c r="J11097" s="1" t="n">
        <v>47131</v>
      </c>
      <c r="K11097" s="1" t="n">
        <v>7899808888964</v>
      </c>
      <c r="L11097" s="1" t="s">
        <v>7536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7" t="n">
        <v>46231</v>
      </c>
      <c r="C11098" s="1" t="n">
        <v>11</v>
      </c>
      <c r="D11098" s="1" t="s">
        <v>3845</v>
      </c>
      <c r="E11098" s="1" t="n">
        <v>794</v>
      </c>
      <c r="F11098" s="1" t="s">
        <v>365</v>
      </c>
      <c r="I11098" s="1" t="n">
        <v>8403</v>
      </c>
      <c r="J11098" s="1" t="n">
        <v>47857</v>
      </c>
      <c r="K11098" s="1" t="n">
        <v>7896042055985</v>
      </c>
      <c r="L11098" s="1" t="s">
        <v>7537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7" t="n">
        <v>46231</v>
      </c>
      <c r="C11099" s="1" t="n">
        <v>11</v>
      </c>
      <c r="D11099" s="1" t="s">
        <v>3845</v>
      </c>
      <c r="E11099" s="1" t="n">
        <v>794</v>
      </c>
      <c r="F11099" s="1" t="s">
        <v>365</v>
      </c>
      <c r="I11099" s="1" t="n">
        <v>8403</v>
      </c>
      <c r="J11099" s="1" t="n">
        <v>47993</v>
      </c>
      <c r="K11099" s="1" t="n">
        <v>7896042026077</v>
      </c>
      <c r="L11099" s="1" t="s">
        <v>7538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7" t="n">
        <v>46231</v>
      </c>
      <c r="C11100" s="1" t="n">
        <v>11</v>
      </c>
      <c r="D11100" s="1" t="s">
        <v>3845</v>
      </c>
      <c r="E11100" s="1" t="n">
        <v>794</v>
      </c>
      <c r="F11100" s="1" t="s">
        <v>365</v>
      </c>
      <c r="I11100" s="1" t="n">
        <v>8403</v>
      </c>
      <c r="J11100" s="1" t="n">
        <v>49111</v>
      </c>
      <c r="K11100" s="1" t="n">
        <v>7896849422539</v>
      </c>
      <c r="L11100" s="1" t="s">
        <v>3959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7" t="n">
        <v>46231</v>
      </c>
      <c r="C11101" s="1" t="n">
        <v>11</v>
      </c>
      <c r="D11101" s="1" t="s">
        <v>3845</v>
      </c>
      <c r="E11101" s="1" t="n">
        <v>794</v>
      </c>
      <c r="F11101" s="1" t="s">
        <v>365</v>
      </c>
      <c r="I11101" s="1" t="n">
        <v>8403</v>
      </c>
      <c r="J11101" s="1" t="n">
        <v>49379</v>
      </c>
      <c r="K11101" s="1" t="n">
        <v>7898948951026</v>
      </c>
      <c r="L11101" s="1" t="s">
        <v>7539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7" t="n">
        <v>46231</v>
      </c>
      <c r="C11102" s="1" t="n">
        <v>11</v>
      </c>
      <c r="D11102" s="1" t="s">
        <v>3845</v>
      </c>
      <c r="E11102" s="1" t="n">
        <v>794</v>
      </c>
      <c r="F11102" s="1" t="s">
        <v>365</v>
      </c>
      <c r="I11102" s="1" t="n">
        <v>8403</v>
      </c>
      <c r="J11102" s="1" t="n">
        <v>53400</v>
      </c>
      <c r="K11102" s="1" t="n">
        <v>7896058500202</v>
      </c>
      <c r="L11102" s="1" t="s">
        <v>7540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7" t="n">
        <v>46231</v>
      </c>
      <c r="C11103" s="1" t="n">
        <v>11</v>
      </c>
      <c r="D11103" s="1" t="s">
        <v>3845</v>
      </c>
      <c r="E11103" s="1" t="n">
        <v>794</v>
      </c>
      <c r="F11103" s="1" t="s">
        <v>365</v>
      </c>
      <c r="I11103" s="1" t="n">
        <v>8403</v>
      </c>
      <c r="J11103" s="1" t="n">
        <v>53542</v>
      </c>
      <c r="K11103" s="1" t="n">
        <v>7896042036304</v>
      </c>
      <c r="L11103" s="1" t="s">
        <v>7541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7" t="n">
        <v>46231</v>
      </c>
      <c r="C11104" s="1" t="n">
        <v>11</v>
      </c>
      <c r="D11104" s="1" t="s">
        <v>3845</v>
      </c>
      <c r="E11104" s="1" t="n">
        <v>794</v>
      </c>
      <c r="F11104" s="1" t="s">
        <v>365</v>
      </c>
      <c r="I11104" s="1" t="n">
        <v>8403</v>
      </c>
      <c r="J11104" s="1" t="n">
        <v>53543</v>
      </c>
      <c r="K11104" s="1" t="n">
        <v>7896042036243</v>
      </c>
      <c r="L11104" s="1" t="s">
        <v>7542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7" t="n">
        <v>46231</v>
      </c>
      <c r="C11105" s="1" t="n">
        <v>11</v>
      </c>
      <c r="D11105" s="1" t="s">
        <v>3845</v>
      </c>
      <c r="E11105" s="1" t="n">
        <v>794</v>
      </c>
      <c r="F11105" s="1" t="s">
        <v>365</v>
      </c>
      <c r="I11105" s="1" t="n">
        <v>8403</v>
      </c>
      <c r="J11105" s="1" t="n">
        <v>53780</v>
      </c>
      <c r="K11105" s="1" t="n">
        <v>7896058500196</v>
      </c>
      <c r="L11105" s="1" t="s">
        <v>7543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7" t="n">
        <v>46231</v>
      </c>
      <c r="C11106" s="1" t="n">
        <v>11</v>
      </c>
      <c r="D11106" s="1" t="s">
        <v>3845</v>
      </c>
      <c r="E11106" s="1" t="n">
        <v>794</v>
      </c>
      <c r="F11106" s="1" t="s">
        <v>365</v>
      </c>
      <c r="I11106" s="1" t="n">
        <v>8403</v>
      </c>
      <c r="J11106" s="1" t="n">
        <v>53782</v>
      </c>
      <c r="K11106" s="1" t="n">
        <v>7896058500219</v>
      </c>
      <c r="L11106" s="1" t="s">
        <v>7544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7" t="n">
        <v>46231</v>
      </c>
      <c r="C11107" s="1" t="n">
        <v>11</v>
      </c>
      <c r="D11107" s="1" t="s">
        <v>3845</v>
      </c>
      <c r="E11107" s="1" t="n">
        <v>794</v>
      </c>
      <c r="F11107" s="1" t="s">
        <v>365</v>
      </c>
      <c r="I11107" s="1" t="n">
        <v>8403</v>
      </c>
      <c r="J11107" s="1" t="n">
        <v>54497</v>
      </c>
      <c r="K11107" s="1" t="n">
        <v>7896042010076</v>
      </c>
      <c r="L11107" s="1" t="s">
        <v>7545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7" t="n">
        <v>46231</v>
      </c>
      <c r="C11108" s="1" t="n">
        <v>11</v>
      </c>
      <c r="D11108" s="1" t="s">
        <v>3845</v>
      </c>
      <c r="E11108" s="1" t="n">
        <v>794</v>
      </c>
      <c r="F11108" s="1" t="s">
        <v>365</v>
      </c>
      <c r="I11108" s="1" t="n">
        <v>8403</v>
      </c>
      <c r="J11108" s="1" t="n">
        <v>55069</v>
      </c>
      <c r="K11108" s="1" t="n">
        <v>7896058500639</v>
      </c>
      <c r="L11108" s="1" t="s">
        <v>7546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7" t="n">
        <v>46231</v>
      </c>
      <c r="C11109" s="1" t="n">
        <v>11</v>
      </c>
      <c r="D11109" s="1" t="s">
        <v>3845</v>
      </c>
      <c r="E11109" s="1" t="n">
        <v>794</v>
      </c>
      <c r="F11109" s="1" t="s">
        <v>365</v>
      </c>
      <c r="I11109" s="1" t="n">
        <v>8403</v>
      </c>
      <c r="J11109" s="1" t="n">
        <v>55341</v>
      </c>
      <c r="K11109" s="1" t="n">
        <v>7896849405082</v>
      </c>
      <c r="L11109" s="1" t="s">
        <v>7547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7" t="n">
        <v>46231</v>
      </c>
      <c r="C11110" s="1" t="n">
        <v>11</v>
      </c>
      <c r="D11110" s="1" t="s">
        <v>3845</v>
      </c>
      <c r="E11110" s="1" t="n">
        <v>794</v>
      </c>
      <c r="F11110" s="1" t="s">
        <v>365</v>
      </c>
      <c r="I11110" s="1" t="n">
        <v>8403</v>
      </c>
      <c r="J11110" s="1" t="n">
        <v>56239</v>
      </c>
      <c r="K11110" s="1" t="n">
        <v>7893020102785</v>
      </c>
      <c r="L11110" s="1" t="s">
        <v>3966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7" t="n">
        <v>46231</v>
      </c>
      <c r="C11111" s="1" t="n">
        <v>11</v>
      </c>
      <c r="D11111" s="1" t="s">
        <v>3845</v>
      </c>
      <c r="E11111" s="1" t="n">
        <v>794</v>
      </c>
      <c r="F11111" s="1" t="s">
        <v>365</v>
      </c>
      <c r="I11111" s="1" t="n">
        <v>8403</v>
      </c>
      <c r="J11111" s="1" t="n">
        <v>56240</v>
      </c>
      <c r="K11111" s="1" t="n">
        <v>7893020102747</v>
      </c>
      <c r="L11111" s="1" t="s">
        <v>3967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7" t="n">
        <v>46231</v>
      </c>
      <c r="C11112" s="1" t="n">
        <v>11</v>
      </c>
      <c r="D11112" s="1" t="s">
        <v>3845</v>
      </c>
      <c r="E11112" s="1" t="n">
        <v>794</v>
      </c>
      <c r="F11112" s="1" t="s">
        <v>365</v>
      </c>
      <c r="I11112" s="1" t="n">
        <v>8403</v>
      </c>
      <c r="J11112" s="1" t="n">
        <v>56241</v>
      </c>
      <c r="K11112" s="1" t="n">
        <v>7893020127009</v>
      </c>
      <c r="L11112" s="1" t="s">
        <v>3967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7" t="n">
        <v>46231</v>
      </c>
      <c r="C11113" s="1" t="n">
        <v>11</v>
      </c>
      <c r="D11113" s="1" t="s">
        <v>3845</v>
      </c>
      <c r="E11113" s="1" t="n">
        <v>794</v>
      </c>
      <c r="F11113" s="1" t="s">
        <v>365</v>
      </c>
      <c r="I11113" s="1" t="n">
        <v>8403</v>
      </c>
      <c r="J11113" s="1" t="n">
        <v>56264</v>
      </c>
      <c r="K11113" s="1" t="n">
        <v>7896849422546</v>
      </c>
      <c r="L11113" s="1" t="s">
        <v>7548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7" t="n">
        <v>46231</v>
      </c>
      <c r="C11114" s="1" t="n">
        <v>11</v>
      </c>
      <c r="D11114" s="1" t="s">
        <v>3845</v>
      </c>
      <c r="E11114" s="1" t="n">
        <v>794</v>
      </c>
      <c r="F11114" s="1" t="s">
        <v>365</v>
      </c>
      <c r="I11114" s="1" t="n">
        <v>8403</v>
      </c>
      <c r="J11114" s="1" t="n">
        <v>56402</v>
      </c>
      <c r="K11114" s="1" t="n">
        <v>7899808860960</v>
      </c>
      <c r="L11114" s="1" t="s">
        <v>7549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7" t="n">
        <v>46231</v>
      </c>
      <c r="C11115" s="1" t="n">
        <v>11</v>
      </c>
      <c r="D11115" s="1" t="s">
        <v>3845</v>
      </c>
      <c r="E11115" s="1" t="n">
        <v>794</v>
      </c>
      <c r="F11115" s="1" t="s">
        <v>365</v>
      </c>
      <c r="I11115" s="1" t="n">
        <v>8403</v>
      </c>
      <c r="J11115" s="1" t="n">
        <v>58255</v>
      </c>
      <c r="K11115" s="1" t="n">
        <v>7896042064000</v>
      </c>
      <c r="L11115" s="1" t="s">
        <v>7550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7" t="n">
        <v>46231</v>
      </c>
      <c r="C11116" s="1" t="n">
        <v>11</v>
      </c>
      <c r="D11116" s="1" t="s">
        <v>3845</v>
      </c>
      <c r="E11116" s="1" t="n">
        <v>794</v>
      </c>
      <c r="F11116" s="1" t="s">
        <v>365</v>
      </c>
      <c r="I11116" s="1" t="n">
        <v>8403</v>
      </c>
      <c r="J11116" s="1" t="n">
        <v>58256</v>
      </c>
      <c r="K11116" s="1" t="n">
        <v>7896042063997</v>
      </c>
      <c r="L11116" s="1" t="s">
        <v>7551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7" t="n">
        <v>46231</v>
      </c>
      <c r="C11117" s="1" t="n">
        <v>11</v>
      </c>
      <c r="D11117" s="1" t="s">
        <v>3845</v>
      </c>
      <c r="E11117" s="1" t="n">
        <v>794</v>
      </c>
      <c r="F11117" s="1" t="s">
        <v>365</v>
      </c>
      <c r="I11117" s="1" t="n">
        <v>8403</v>
      </c>
      <c r="J11117" s="1" t="n">
        <v>58264</v>
      </c>
      <c r="K11117" s="1" t="n">
        <v>7896042065397</v>
      </c>
      <c r="L11117" s="1" t="s">
        <v>7552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7" t="n">
        <v>46231</v>
      </c>
      <c r="C11118" s="1" t="n">
        <v>11</v>
      </c>
      <c r="D11118" s="1" t="s">
        <v>3845</v>
      </c>
      <c r="E11118" s="1" t="n">
        <v>794</v>
      </c>
      <c r="F11118" s="1" t="s">
        <v>365</v>
      </c>
      <c r="I11118" s="1" t="n">
        <v>8403</v>
      </c>
      <c r="J11118" s="1" t="n">
        <v>58265</v>
      </c>
      <c r="K11118" s="1" t="n">
        <v>7896042081700</v>
      </c>
      <c r="L11118" s="1" t="s">
        <v>7553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7" t="n">
        <v>46231</v>
      </c>
      <c r="C11119" s="1" t="n">
        <v>11</v>
      </c>
      <c r="D11119" s="1" t="s">
        <v>3845</v>
      </c>
      <c r="E11119" s="1" t="n">
        <v>794</v>
      </c>
      <c r="F11119" s="1" t="s">
        <v>365</v>
      </c>
      <c r="I11119" s="1" t="n">
        <v>8403</v>
      </c>
      <c r="J11119" s="1" t="n">
        <v>59953</v>
      </c>
      <c r="K11119" s="1" t="n">
        <v>7899808852705</v>
      </c>
      <c r="L11119" s="1" t="s">
        <v>7554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7" t="n">
        <v>46231</v>
      </c>
      <c r="C11120" s="1" t="n">
        <v>11</v>
      </c>
      <c r="D11120" s="1" t="s">
        <v>3845</v>
      </c>
      <c r="E11120" s="1" t="n">
        <v>794</v>
      </c>
      <c r="F11120" s="1" t="s">
        <v>365</v>
      </c>
      <c r="I11120" s="1" t="n">
        <v>8403</v>
      </c>
      <c r="J11120" s="1" t="n">
        <v>60135</v>
      </c>
      <c r="K11120" s="1" t="n">
        <v>7896808100218</v>
      </c>
      <c r="L11120" s="1" t="s">
        <v>7555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7" t="n">
        <v>46231</v>
      </c>
      <c r="C11121" s="1" t="n">
        <v>11</v>
      </c>
      <c r="D11121" s="1" t="s">
        <v>3845</v>
      </c>
      <c r="E11121" s="1" t="n">
        <v>794</v>
      </c>
      <c r="F11121" s="1" t="s">
        <v>365</v>
      </c>
      <c r="I11121" s="1" t="n">
        <v>8403</v>
      </c>
      <c r="J11121" s="1" t="n">
        <v>60741</v>
      </c>
      <c r="K11121" s="1" t="n">
        <v>618341872288</v>
      </c>
      <c r="L11121" s="1" t="s">
        <v>7556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7" t="n">
        <v>46231</v>
      </c>
      <c r="C11122" s="1" t="n">
        <v>11</v>
      </c>
      <c r="D11122" s="1" t="s">
        <v>3845</v>
      </c>
      <c r="E11122" s="1" t="n">
        <v>794</v>
      </c>
      <c r="F11122" s="1" t="s">
        <v>365</v>
      </c>
      <c r="I11122" s="1" t="n">
        <v>8403</v>
      </c>
      <c r="J11122" s="1" t="n">
        <v>61234</v>
      </c>
      <c r="K11122" s="1" t="n">
        <v>7896725315429</v>
      </c>
      <c r="L11122" s="1" t="s">
        <v>7557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7" t="n">
        <v>46231</v>
      </c>
      <c r="C11123" s="1" t="n">
        <v>11</v>
      </c>
      <c r="D11123" s="1" t="s">
        <v>3845</v>
      </c>
      <c r="E11123" s="1" t="n">
        <v>794</v>
      </c>
      <c r="F11123" s="1" t="s">
        <v>365</v>
      </c>
      <c r="I11123" s="1" t="n">
        <v>8403</v>
      </c>
      <c r="J11123" s="1" t="n">
        <v>61235</v>
      </c>
      <c r="K11123" s="1" t="n">
        <v>7896725315467</v>
      </c>
      <c r="L11123" s="1" t="s">
        <v>7558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7" t="n">
        <v>46231</v>
      </c>
      <c r="C11124" s="1" t="n">
        <v>11</v>
      </c>
      <c r="D11124" s="1" t="s">
        <v>3845</v>
      </c>
      <c r="E11124" s="1" t="n">
        <v>794</v>
      </c>
      <c r="F11124" s="1" t="s">
        <v>365</v>
      </c>
      <c r="I11124" s="1" t="n">
        <v>8403</v>
      </c>
      <c r="J11124" s="1" t="n">
        <v>61247</v>
      </c>
      <c r="K11124" s="1" t="n">
        <v>7899808893685</v>
      </c>
      <c r="L11124" s="1" t="s">
        <v>7559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7" t="n">
        <v>46231</v>
      </c>
      <c r="C11125" s="1" t="n">
        <v>11</v>
      </c>
      <c r="D11125" s="1" t="s">
        <v>3845</v>
      </c>
      <c r="E11125" s="1" t="n">
        <v>794</v>
      </c>
      <c r="F11125" s="1" t="s">
        <v>365</v>
      </c>
      <c r="I11125" s="1" t="n">
        <v>8403</v>
      </c>
      <c r="J11125" s="1" t="n">
        <v>62021</v>
      </c>
      <c r="K11125" s="1" t="n">
        <v>618341872318</v>
      </c>
      <c r="L11125" s="1" t="s">
        <v>7560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7" t="n">
        <v>46231</v>
      </c>
      <c r="C11126" s="1" t="n">
        <v>11</v>
      </c>
      <c r="D11126" s="1" t="s">
        <v>3845</v>
      </c>
      <c r="E11126" s="1" t="n">
        <v>794</v>
      </c>
      <c r="F11126" s="1" t="s">
        <v>365</v>
      </c>
      <c r="I11126" s="1" t="n">
        <v>8403</v>
      </c>
      <c r="J11126" s="1" t="n">
        <v>62043</v>
      </c>
      <c r="K11126" s="1" t="n">
        <v>7896058500646</v>
      </c>
      <c r="L11126" s="1" t="s">
        <v>7561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7" t="n">
        <v>46231</v>
      </c>
      <c r="C11127" s="1" t="n">
        <v>11</v>
      </c>
      <c r="D11127" s="1" t="s">
        <v>3845</v>
      </c>
      <c r="E11127" s="1" t="n">
        <v>794</v>
      </c>
      <c r="F11127" s="1" t="s">
        <v>365</v>
      </c>
      <c r="I11127" s="1" t="n">
        <v>8403</v>
      </c>
      <c r="J11127" s="1" t="n">
        <v>63947</v>
      </c>
      <c r="K11127" s="1" t="n">
        <v>7897765601695</v>
      </c>
      <c r="L11127" s="1" t="s">
        <v>7562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7" t="n">
        <v>46231</v>
      </c>
      <c r="C11128" s="1" t="n">
        <v>11</v>
      </c>
      <c r="D11128" s="1" t="s">
        <v>3845</v>
      </c>
      <c r="E11128" s="1" t="n">
        <v>794</v>
      </c>
      <c r="F11128" s="1" t="s">
        <v>365</v>
      </c>
      <c r="I11128" s="1" t="n">
        <v>8403</v>
      </c>
      <c r="J11128" s="1" t="n">
        <v>67475</v>
      </c>
      <c r="K11128" s="1" t="n">
        <v>7890000009195</v>
      </c>
      <c r="L11128" s="1" t="s">
        <v>7563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7" t="n">
        <v>46231</v>
      </c>
      <c r="C11129" s="1" t="n">
        <v>11</v>
      </c>
      <c r="D11129" s="1" t="s">
        <v>3845</v>
      </c>
      <c r="E11129" s="1" t="n">
        <v>794</v>
      </c>
      <c r="F11129" s="1" t="s">
        <v>365</v>
      </c>
      <c r="I11129" s="1" t="n">
        <v>8403</v>
      </c>
      <c r="J11129" s="1" t="n">
        <v>67476</v>
      </c>
      <c r="K11129" s="1" t="n">
        <v>7890780009446</v>
      </c>
      <c r="L11129" s="1" t="s">
        <v>7564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7" t="n">
        <v>46231</v>
      </c>
      <c r="C11130" s="1" t="n">
        <v>11</v>
      </c>
      <c r="D11130" s="1" t="s">
        <v>3845</v>
      </c>
      <c r="E11130" s="1" t="n">
        <v>794</v>
      </c>
      <c r="F11130" s="1" t="s">
        <v>365</v>
      </c>
      <c r="I11130" s="1" t="n">
        <v>8403</v>
      </c>
      <c r="J11130" s="1" t="n">
        <v>68475</v>
      </c>
      <c r="K11130" s="1" t="n">
        <v>7899808852712</v>
      </c>
      <c r="L11130" s="1" t="s">
        <v>7565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7" t="n">
        <v>46231</v>
      </c>
      <c r="C11131" s="1" t="n">
        <v>11</v>
      </c>
      <c r="D11131" s="1" t="s">
        <v>3845</v>
      </c>
      <c r="E11131" s="1" t="n">
        <v>794</v>
      </c>
      <c r="F11131" s="1" t="s">
        <v>365</v>
      </c>
      <c r="I11131" s="1" t="n">
        <v>8403</v>
      </c>
      <c r="J11131" s="1" t="n">
        <v>68586</v>
      </c>
      <c r="K11131" s="1" t="n">
        <v>7896103472515</v>
      </c>
      <c r="L11131" s="1" t="s">
        <v>7566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7" t="n">
        <v>46231</v>
      </c>
      <c r="C11132" s="1" t="n">
        <v>11</v>
      </c>
      <c r="D11132" s="1" t="s">
        <v>3845</v>
      </c>
      <c r="E11132" s="1" t="n">
        <v>794</v>
      </c>
      <c r="F11132" s="1" t="s">
        <v>365</v>
      </c>
      <c r="I11132" s="1" t="n">
        <v>8403</v>
      </c>
      <c r="J11132" s="1" t="n">
        <v>69928</v>
      </c>
      <c r="K11132" s="1" t="n">
        <v>7896849423758</v>
      </c>
      <c r="L11132" s="1" t="s">
        <v>7567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7" t="n">
        <v>46231</v>
      </c>
      <c r="C11133" s="1" t="n">
        <v>11</v>
      </c>
      <c r="D11133" s="1" t="s">
        <v>3845</v>
      </c>
      <c r="E11133" s="1" t="n">
        <v>794</v>
      </c>
      <c r="F11133" s="1" t="s">
        <v>365</v>
      </c>
      <c r="I11133" s="1" t="n">
        <v>8403</v>
      </c>
      <c r="J11133" s="1" t="n">
        <v>69929</v>
      </c>
      <c r="K11133" s="1" t="n">
        <v>7896849423840</v>
      </c>
      <c r="L11133" s="1" t="s">
        <v>7567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7" t="n">
        <v>46231</v>
      </c>
      <c r="C11134" s="1" t="n">
        <v>11</v>
      </c>
      <c r="D11134" s="1" t="s">
        <v>3845</v>
      </c>
      <c r="E11134" s="1" t="n">
        <v>794</v>
      </c>
      <c r="F11134" s="1" t="s">
        <v>365</v>
      </c>
      <c r="I11134" s="1" t="n">
        <v>8403</v>
      </c>
      <c r="J11134" s="1" t="n">
        <v>70450</v>
      </c>
      <c r="K11134" s="1" t="n">
        <v>7898211763547</v>
      </c>
      <c r="L11134" s="1" t="s">
        <v>7568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7" t="n">
        <v>46231</v>
      </c>
      <c r="C11135" s="1" t="n">
        <v>11</v>
      </c>
      <c r="D11135" s="1" t="s">
        <v>3845</v>
      </c>
      <c r="E11135" s="1" t="n">
        <v>794</v>
      </c>
      <c r="F11135" s="1" t="s">
        <v>365</v>
      </c>
      <c r="I11135" s="1" t="n">
        <v>8403</v>
      </c>
      <c r="J11135" s="1" t="n">
        <v>70453</v>
      </c>
      <c r="K11135" s="1" t="n">
        <v>7898211761673</v>
      </c>
      <c r="L11135" s="1" t="s">
        <v>7569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7" t="n">
        <v>46231</v>
      </c>
      <c r="C11136" s="1" t="n">
        <v>11</v>
      </c>
      <c r="D11136" s="1" t="s">
        <v>3845</v>
      </c>
      <c r="E11136" s="1" t="n">
        <v>794</v>
      </c>
      <c r="F11136" s="1" t="s">
        <v>365</v>
      </c>
      <c r="I11136" s="1" t="n">
        <v>8403</v>
      </c>
      <c r="J11136" s="1" t="n">
        <v>70463</v>
      </c>
      <c r="K11136" s="1" t="n">
        <v>7898211762946</v>
      </c>
      <c r="L11136" s="1" t="s">
        <v>7568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7" t="n">
        <v>46231</v>
      </c>
      <c r="C11137" s="1" t="n">
        <v>11</v>
      </c>
      <c r="D11137" s="1" t="s">
        <v>3845</v>
      </c>
      <c r="E11137" s="1" t="n">
        <v>794</v>
      </c>
      <c r="F11137" s="1" t="s">
        <v>365</v>
      </c>
      <c r="I11137" s="1" t="n">
        <v>8403</v>
      </c>
      <c r="J11137" s="1" t="n">
        <v>70529</v>
      </c>
      <c r="K11137" s="1" t="n">
        <v>7898211762953</v>
      </c>
      <c r="L11137" s="1" t="s">
        <v>7568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7" t="n">
        <v>46231</v>
      </c>
      <c r="C11138" s="1" t="n">
        <v>11</v>
      </c>
      <c r="D11138" s="1" t="s">
        <v>3845</v>
      </c>
      <c r="E11138" s="1" t="n">
        <v>794</v>
      </c>
      <c r="F11138" s="1" t="s">
        <v>365</v>
      </c>
      <c r="I11138" s="1" t="n">
        <v>8403</v>
      </c>
      <c r="J11138" s="1" t="n">
        <v>71368</v>
      </c>
      <c r="K11138" s="1" t="n">
        <v>7899808893524</v>
      </c>
      <c r="L11138" s="1" t="s">
        <v>7570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7" t="n">
        <v>46231</v>
      </c>
      <c r="C11139" s="1" t="n">
        <v>11</v>
      </c>
      <c r="D11139" s="1" t="s">
        <v>3845</v>
      </c>
      <c r="E11139" s="1" t="n">
        <v>794</v>
      </c>
      <c r="F11139" s="1" t="s">
        <v>365</v>
      </c>
      <c r="I11139" s="1" t="n">
        <v>8403</v>
      </c>
      <c r="J11139" s="1" t="n">
        <v>71634</v>
      </c>
      <c r="K11139" s="1" t="n">
        <v>7896042034942</v>
      </c>
      <c r="L11139" s="1" t="s">
        <v>7571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7" t="n">
        <v>46231</v>
      </c>
      <c r="C11140" s="1" t="n">
        <v>11</v>
      </c>
      <c r="D11140" s="1" t="s">
        <v>3845</v>
      </c>
      <c r="E11140" s="1" t="n">
        <v>794</v>
      </c>
      <c r="F11140" s="1" t="s">
        <v>365</v>
      </c>
      <c r="I11140" s="1" t="n">
        <v>8403</v>
      </c>
      <c r="J11140" s="1" t="n">
        <v>71642</v>
      </c>
      <c r="K11140" s="1" t="n">
        <v>7899808887981</v>
      </c>
      <c r="L11140" s="1" t="s">
        <v>7572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7" t="n">
        <v>46231</v>
      </c>
      <c r="C11141" s="1" t="n">
        <v>11</v>
      </c>
      <c r="D11141" s="1" t="s">
        <v>3845</v>
      </c>
      <c r="E11141" s="1" t="n">
        <v>794</v>
      </c>
      <c r="F11141" s="1" t="s">
        <v>365</v>
      </c>
      <c r="I11141" s="1" t="n">
        <v>8403</v>
      </c>
      <c r="J11141" s="1" t="n">
        <v>71648</v>
      </c>
      <c r="K11141" s="1" t="n">
        <v>7896042086965</v>
      </c>
      <c r="L11141" s="1" t="s">
        <v>7573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7" t="n">
        <v>46231</v>
      </c>
      <c r="C11142" s="1" t="n">
        <v>11</v>
      </c>
      <c r="D11142" s="1" t="s">
        <v>3845</v>
      </c>
      <c r="E11142" s="1" t="n">
        <v>794</v>
      </c>
      <c r="F11142" s="1" t="s">
        <v>365</v>
      </c>
      <c r="I11142" s="1" t="n">
        <v>8403</v>
      </c>
      <c r="J11142" s="1" t="n">
        <v>71649</v>
      </c>
      <c r="K11142" s="1" t="n">
        <v>7896042067414</v>
      </c>
      <c r="L11142" s="1" t="s">
        <v>7574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7" t="n">
        <v>46231</v>
      </c>
      <c r="C11143" s="1" t="n">
        <v>11</v>
      </c>
      <c r="D11143" s="1" t="s">
        <v>3845</v>
      </c>
      <c r="E11143" s="1" t="n">
        <v>794</v>
      </c>
      <c r="F11143" s="1" t="s">
        <v>365</v>
      </c>
      <c r="I11143" s="1" t="n">
        <v>8403</v>
      </c>
      <c r="J11143" s="1" t="n">
        <v>71836</v>
      </c>
      <c r="K11143" s="1" t="n">
        <v>7899808875407</v>
      </c>
      <c r="L11143" s="1" t="s">
        <v>7575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7" t="n">
        <v>46231</v>
      </c>
      <c r="C11144" s="1" t="n">
        <v>11</v>
      </c>
      <c r="D11144" s="1" t="s">
        <v>3845</v>
      </c>
      <c r="E11144" s="1" t="n">
        <v>794</v>
      </c>
      <c r="F11144" s="1" t="s">
        <v>365</v>
      </c>
      <c r="I11144" s="1" t="n">
        <v>8403</v>
      </c>
      <c r="J11144" s="1" t="n">
        <v>71859</v>
      </c>
      <c r="K11144" s="1" t="n">
        <v>7899808861875</v>
      </c>
      <c r="L11144" s="1" t="s">
        <v>7576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7" t="n">
        <v>46231</v>
      </c>
      <c r="C11145" s="1" t="n">
        <v>11</v>
      </c>
      <c r="D11145" s="1" t="s">
        <v>3845</v>
      </c>
      <c r="E11145" s="1" t="n">
        <v>794</v>
      </c>
      <c r="F11145" s="1" t="s">
        <v>365</v>
      </c>
      <c r="I11145" s="1" t="n">
        <v>8403</v>
      </c>
      <c r="J11145" s="1" t="n">
        <v>71853</v>
      </c>
      <c r="K11145" s="1" t="n">
        <v>7899808877234</v>
      </c>
      <c r="L11145" s="1" t="s">
        <v>7577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7" t="n">
        <v>46231</v>
      </c>
      <c r="C11146" s="1" t="n">
        <v>11</v>
      </c>
      <c r="D11146" s="1" t="s">
        <v>3845</v>
      </c>
      <c r="E11146" s="1" t="n">
        <v>794</v>
      </c>
      <c r="F11146" s="1" t="s">
        <v>365</v>
      </c>
      <c r="I11146" s="1" t="n">
        <v>8403</v>
      </c>
      <c r="J11146" s="1" t="n">
        <v>71854</v>
      </c>
      <c r="K11146" s="1" t="n">
        <v>7896042080383</v>
      </c>
      <c r="L11146" s="1" t="s">
        <v>7578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7" t="n">
        <v>46231</v>
      </c>
      <c r="C11147" s="1" t="n">
        <v>11</v>
      </c>
      <c r="D11147" s="1" t="s">
        <v>3845</v>
      </c>
      <c r="E11147" s="1" t="n">
        <v>794</v>
      </c>
      <c r="F11147" s="1" t="s">
        <v>365</v>
      </c>
      <c r="I11147" s="1" t="n">
        <v>8403</v>
      </c>
      <c r="J11147" s="1" t="n">
        <v>71858</v>
      </c>
      <c r="K11147" s="1" t="n">
        <v>7899808861882</v>
      </c>
      <c r="L11147" s="1" t="s">
        <v>7579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7" t="n">
        <v>46231</v>
      </c>
      <c r="C11148" s="1" t="n">
        <v>11</v>
      </c>
      <c r="D11148" s="1" t="s">
        <v>3845</v>
      </c>
      <c r="E11148" s="1" t="n">
        <v>794</v>
      </c>
      <c r="F11148" s="1" t="s">
        <v>365</v>
      </c>
      <c r="I11148" s="1" t="n">
        <v>8403</v>
      </c>
      <c r="J11148" s="1" t="n">
        <v>71860</v>
      </c>
      <c r="K11148" s="1" t="n">
        <v>7899808861868</v>
      </c>
      <c r="L11148" s="1" t="s">
        <v>7580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7" t="n">
        <v>46231</v>
      </c>
      <c r="C11149" s="1" t="n">
        <v>11</v>
      </c>
      <c r="D11149" s="1" t="s">
        <v>3845</v>
      </c>
      <c r="E11149" s="1" t="n">
        <v>794</v>
      </c>
      <c r="F11149" s="1" t="s">
        <v>365</v>
      </c>
      <c r="I11149" s="1" t="n">
        <v>8403</v>
      </c>
      <c r="J11149" s="1" t="n">
        <v>71863</v>
      </c>
      <c r="K11149" s="1" t="n">
        <v>7899808871065</v>
      </c>
      <c r="L11149" s="1" t="s">
        <v>7581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7" t="n">
        <v>46231</v>
      </c>
      <c r="C11150" s="1" t="n">
        <v>11</v>
      </c>
      <c r="D11150" s="1" t="s">
        <v>3845</v>
      </c>
      <c r="E11150" s="1" t="n">
        <v>794</v>
      </c>
      <c r="F11150" s="1" t="s">
        <v>365</v>
      </c>
      <c r="I11150" s="1" t="n">
        <v>8403</v>
      </c>
      <c r="J11150" s="1" t="n">
        <v>72459</v>
      </c>
      <c r="K11150" s="1" t="n">
        <v>7896103472454</v>
      </c>
      <c r="L11150" s="1" t="s">
        <v>7582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7" t="n">
        <v>46231</v>
      </c>
      <c r="C11151" s="1" t="n">
        <v>11</v>
      </c>
      <c r="D11151" s="1" t="s">
        <v>3845</v>
      </c>
      <c r="E11151" s="1" t="n">
        <v>794</v>
      </c>
      <c r="F11151" s="1" t="s">
        <v>365</v>
      </c>
      <c r="I11151" s="1" t="n">
        <v>8403</v>
      </c>
      <c r="J11151" s="1" t="n">
        <v>72494</v>
      </c>
      <c r="K11151" s="1" t="n">
        <v>7899808852828</v>
      </c>
      <c r="L11151" s="1" t="s">
        <v>7583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7" t="n">
        <v>46231</v>
      </c>
      <c r="C11152" s="1" t="n">
        <v>11</v>
      </c>
      <c r="D11152" s="1" t="s">
        <v>3845</v>
      </c>
      <c r="E11152" s="1" t="n">
        <v>794</v>
      </c>
      <c r="F11152" s="1" t="s">
        <v>365</v>
      </c>
      <c r="I11152" s="1" t="n">
        <v>8403</v>
      </c>
      <c r="J11152" s="1" t="n">
        <v>72992</v>
      </c>
      <c r="K11152" s="1" t="n">
        <v>7898211762991</v>
      </c>
      <c r="L11152" s="1" t="s">
        <v>7584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7" t="n">
        <v>46231</v>
      </c>
      <c r="C11153" s="1" t="n">
        <v>11</v>
      </c>
      <c r="D11153" s="1" t="s">
        <v>3845</v>
      </c>
      <c r="E11153" s="1" t="n">
        <v>794</v>
      </c>
      <c r="F11153" s="1" t="s">
        <v>365</v>
      </c>
      <c r="I11153" s="1" t="n">
        <v>8403</v>
      </c>
      <c r="J11153" s="1" t="n">
        <v>72994</v>
      </c>
      <c r="K11153" s="1" t="n">
        <v>7898211763530</v>
      </c>
      <c r="L11153" s="1" t="s">
        <v>7568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7" t="n">
        <v>46231</v>
      </c>
      <c r="C11154" s="1" t="n">
        <v>11</v>
      </c>
      <c r="D11154" s="1" t="s">
        <v>3845</v>
      </c>
      <c r="E11154" s="1" t="n">
        <v>794</v>
      </c>
      <c r="F11154" s="1" t="s">
        <v>365</v>
      </c>
      <c r="I11154" s="1" t="n">
        <v>8403</v>
      </c>
      <c r="J11154" s="1" t="n">
        <v>73681</v>
      </c>
      <c r="K11154" s="1" t="n">
        <v>7896042077888</v>
      </c>
      <c r="L11154" s="1" t="s">
        <v>7585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7" t="n">
        <v>46231</v>
      </c>
      <c r="C11155" s="1" t="n">
        <v>11</v>
      </c>
      <c r="D11155" s="1" t="s">
        <v>3845</v>
      </c>
      <c r="E11155" s="1" t="n">
        <v>794</v>
      </c>
      <c r="F11155" s="1" t="s">
        <v>365</v>
      </c>
      <c r="I11155" s="1" t="n">
        <v>8403</v>
      </c>
      <c r="J11155" s="1" t="n">
        <v>73684</v>
      </c>
      <c r="K11155" s="1" t="n">
        <v>7899808875414</v>
      </c>
      <c r="L11155" s="1" t="s">
        <v>7586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7" t="n">
        <v>46231</v>
      </c>
      <c r="C11156" s="1" t="n">
        <v>11</v>
      </c>
      <c r="D11156" s="1" t="s">
        <v>3845</v>
      </c>
      <c r="E11156" s="1" t="n">
        <v>794</v>
      </c>
      <c r="F11156" s="1" t="s">
        <v>365</v>
      </c>
      <c r="I11156" s="1" t="n">
        <v>8403</v>
      </c>
      <c r="J11156" s="1" t="n">
        <v>73692</v>
      </c>
      <c r="K11156" s="1" t="n">
        <v>7896042001302</v>
      </c>
      <c r="L11156" s="1" t="s">
        <v>7585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7" t="n">
        <v>46231</v>
      </c>
      <c r="C11157" s="1" t="n">
        <v>11</v>
      </c>
      <c r="D11157" s="1" t="s">
        <v>3845</v>
      </c>
      <c r="E11157" s="1" t="n">
        <v>794</v>
      </c>
      <c r="F11157" s="1" t="s">
        <v>365</v>
      </c>
      <c r="I11157" s="1" t="n">
        <v>8403</v>
      </c>
      <c r="J11157" s="1" t="n">
        <v>73693</v>
      </c>
      <c r="K11157" s="1" t="n">
        <v>7899808835074</v>
      </c>
      <c r="L11157" s="1" t="s">
        <v>7587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7" t="n">
        <v>46231</v>
      </c>
      <c r="C11158" s="1" t="n">
        <v>11</v>
      </c>
      <c r="D11158" s="1" t="s">
        <v>3845</v>
      </c>
      <c r="E11158" s="1" t="n">
        <v>794</v>
      </c>
      <c r="F11158" s="1" t="s">
        <v>365</v>
      </c>
      <c r="I11158" s="1" t="n">
        <v>8403</v>
      </c>
      <c r="J11158" s="1" t="n">
        <v>73696</v>
      </c>
      <c r="K11158" s="1" t="n">
        <v>7896042036564</v>
      </c>
      <c r="L11158" s="1" t="s">
        <v>7588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7" t="n">
        <v>46231</v>
      </c>
      <c r="C11159" s="1" t="n">
        <v>11</v>
      </c>
      <c r="D11159" s="1" t="s">
        <v>3845</v>
      </c>
      <c r="E11159" s="1" t="n">
        <v>794</v>
      </c>
      <c r="F11159" s="1" t="s">
        <v>365</v>
      </c>
      <c r="I11159" s="1" t="n">
        <v>8403</v>
      </c>
      <c r="J11159" s="1" t="n">
        <v>73701</v>
      </c>
      <c r="K11159" s="1" t="n">
        <v>7896042046389</v>
      </c>
      <c r="L11159" s="1" t="s">
        <v>7588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7" t="n">
        <v>46231</v>
      </c>
      <c r="C11160" s="1" t="n">
        <v>11</v>
      </c>
      <c r="D11160" s="1" t="s">
        <v>3845</v>
      </c>
      <c r="E11160" s="1" t="n">
        <v>794</v>
      </c>
      <c r="F11160" s="1" t="s">
        <v>365</v>
      </c>
      <c r="I11160" s="1" t="n">
        <v>8403</v>
      </c>
      <c r="J11160" s="1" t="n">
        <v>73711</v>
      </c>
      <c r="K11160" s="1" t="n">
        <v>7896042001715</v>
      </c>
      <c r="L11160" s="1" t="s">
        <v>7575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7" t="n">
        <v>46231</v>
      </c>
      <c r="C11161" s="1" t="n">
        <v>11</v>
      </c>
      <c r="D11161" s="1" t="s">
        <v>3845</v>
      </c>
      <c r="E11161" s="1" t="n">
        <v>794</v>
      </c>
      <c r="F11161" s="1" t="s">
        <v>365</v>
      </c>
      <c r="I11161" s="1" t="n">
        <v>8403</v>
      </c>
      <c r="J11161" s="1" t="n">
        <v>73718</v>
      </c>
      <c r="K11161" s="1" t="n">
        <v>7899808877272</v>
      </c>
      <c r="L11161" s="1" t="s">
        <v>7589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7" t="n">
        <v>46231</v>
      </c>
      <c r="C11162" s="1" t="n">
        <v>11</v>
      </c>
      <c r="D11162" s="1" t="s">
        <v>3845</v>
      </c>
      <c r="E11162" s="1" t="n">
        <v>794</v>
      </c>
      <c r="F11162" s="1" t="s">
        <v>365</v>
      </c>
      <c r="I11162" s="1" t="n">
        <v>8403</v>
      </c>
      <c r="J11162" s="1" t="n">
        <v>73724</v>
      </c>
      <c r="K11162" s="1" t="n">
        <v>7899808883129</v>
      </c>
      <c r="L11162" s="1" t="s">
        <v>7590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7" t="n">
        <v>46231</v>
      </c>
      <c r="C11163" s="1" t="n">
        <v>11</v>
      </c>
      <c r="D11163" s="1" t="s">
        <v>3845</v>
      </c>
      <c r="E11163" s="1" t="n">
        <v>794</v>
      </c>
      <c r="F11163" s="1" t="s">
        <v>365</v>
      </c>
      <c r="I11163" s="1" t="n">
        <v>8403</v>
      </c>
      <c r="J11163" s="1" t="n">
        <v>73725</v>
      </c>
      <c r="K11163" s="1" t="n">
        <v>7899808838518</v>
      </c>
      <c r="L11163" s="1" t="s">
        <v>7591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7" t="n">
        <v>46231</v>
      </c>
      <c r="C11164" s="1" t="n">
        <v>11</v>
      </c>
      <c r="D11164" s="1" t="s">
        <v>3845</v>
      </c>
      <c r="E11164" s="1" t="n">
        <v>794</v>
      </c>
      <c r="F11164" s="1" t="s">
        <v>365</v>
      </c>
      <c r="I11164" s="1" t="n">
        <v>8403</v>
      </c>
      <c r="J11164" s="1" t="n">
        <v>73726</v>
      </c>
      <c r="K11164" s="1" t="n">
        <v>7896042098463</v>
      </c>
      <c r="L11164" s="1" t="s">
        <v>7592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7" t="n">
        <v>46231</v>
      </c>
      <c r="C11165" s="1" t="n">
        <v>11</v>
      </c>
      <c r="D11165" s="1" t="s">
        <v>3845</v>
      </c>
      <c r="E11165" s="1" t="n">
        <v>794</v>
      </c>
      <c r="F11165" s="1" t="s">
        <v>365</v>
      </c>
      <c r="I11165" s="1" t="n">
        <v>8403</v>
      </c>
      <c r="J11165" s="1" t="n">
        <v>73738</v>
      </c>
      <c r="K11165" s="1" t="n">
        <v>7896042066974</v>
      </c>
      <c r="L11165" s="1" t="s">
        <v>7593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7" t="n">
        <v>46231</v>
      </c>
      <c r="C11166" s="1" t="n">
        <v>11</v>
      </c>
      <c r="D11166" s="1" t="s">
        <v>3845</v>
      </c>
      <c r="E11166" s="1" t="n">
        <v>794</v>
      </c>
      <c r="F11166" s="1" t="s">
        <v>365</v>
      </c>
      <c r="I11166" s="1" t="n">
        <v>8403</v>
      </c>
      <c r="J11166" s="1" t="n">
        <v>73740</v>
      </c>
      <c r="K11166" s="1" t="n">
        <v>7899808838365</v>
      </c>
      <c r="L11166" s="1" t="s">
        <v>7594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7" t="n">
        <v>46231</v>
      </c>
      <c r="C11167" s="1" t="n">
        <v>11</v>
      </c>
      <c r="D11167" s="1" t="s">
        <v>3845</v>
      </c>
      <c r="E11167" s="1" t="n">
        <v>794</v>
      </c>
      <c r="F11167" s="1" t="s">
        <v>365</v>
      </c>
      <c r="I11167" s="1" t="n">
        <v>8403</v>
      </c>
      <c r="J11167" s="1" t="n">
        <v>74235</v>
      </c>
      <c r="K11167" s="1" t="n">
        <v>7896103472508</v>
      </c>
      <c r="L11167" s="1" t="s">
        <v>7595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7" t="n">
        <v>46231</v>
      </c>
      <c r="C11168" s="1" t="n">
        <v>11</v>
      </c>
      <c r="D11168" s="1" t="s">
        <v>3845</v>
      </c>
      <c r="E11168" s="1" t="n">
        <v>794</v>
      </c>
      <c r="F11168" s="1" t="s">
        <v>365</v>
      </c>
      <c r="I11168" s="1" t="n">
        <v>8403</v>
      </c>
      <c r="J11168" s="1" t="n">
        <v>74304</v>
      </c>
      <c r="K11168" s="1" t="n">
        <v>7891115103747</v>
      </c>
      <c r="L11168" s="1" t="s">
        <v>3994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7" t="n">
        <v>46231</v>
      </c>
      <c r="C11169" s="1" t="n">
        <v>11</v>
      </c>
      <c r="D11169" s="1" t="s">
        <v>3845</v>
      </c>
      <c r="E11169" s="1" t="n">
        <v>794</v>
      </c>
      <c r="F11169" s="1" t="s">
        <v>365</v>
      </c>
      <c r="I11169" s="1" t="n">
        <v>8403</v>
      </c>
      <c r="J11169" s="1" t="n">
        <v>74762</v>
      </c>
      <c r="K11169" s="1" t="n">
        <v>7899808878521</v>
      </c>
      <c r="L11169" s="1" t="s">
        <v>7596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7" t="n">
        <v>46231</v>
      </c>
      <c r="C11170" s="1" t="n">
        <v>11</v>
      </c>
      <c r="D11170" s="1" t="s">
        <v>3845</v>
      </c>
      <c r="E11170" s="1" t="n">
        <v>794</v>
      </c>
      <c r="F11170" s="1" t="s">
        <v>365</v>
      </c>
      <c r="I11170" s="1" t="n">
        <v>8403</v>
      </c>
      <c r="J11170" s="1" t="n">
        <v>74766</v>
      </c>
      <c r="K11170" s="1" t="n">
        <v>7896042077666</v>
      </c>
      <c r="L11170" s="1" t="s">
        <v>7597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7" t="n">
        <v>46231</v>
      </c>
      <c r="C11171" s="1" t="n">
        <v>11</v>
      </c>
      <c r="D11171" s="1" t="s">
        <v>3845</v>
      </c>
      <c r="E11171" s="1" t="n">
        <v>794</v>
      </c>
      <c r="F11171" s="1" t="s">
        <v>365</v>
      </c>
      <c r="I11171" s="1" t="n">
        <v>8403</v>
      </c>
      <c r="J11171" s="1" t="n">
        <v>74773</v>
      </c>
      <c r="K11171" s="1" t="n">
        <v>7899808875193</v>
      </c>
      <c r="L11171" s="1" t="s">
        <v>7598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7" t="n">
        <v>46231</v>
      </c>
      <c r="C11172" s="1" t="n">
        <v>11</v>
      </c>
      <c r="D11172" s="1" t="s">
        <v>3845</v>
      </c>
      <c r="E11172" s="1" t="n">
        <v>794</v>
      </c>
      <c r="F11172" s="1" t="s">
        <v>365</v>
      </c>
      <c r="I11172" s="1" t="n">
        <v>8403</v>
      </c>
      <c r="J11172" s="1" t="n">
        <v>75396</v>
      </c>
      <c r="K11172" s="1" t="n">
        <v>7898211765152</v>
      </c>
      <c r="L11172" s="1" t="s">
        <v>7568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7" t="n">
        <v>46231</v>
      </c>
      <c r="C11173" s="1" t="n">
        <v>11</v>
      </c>
      <c r="D11173" s="1" t="s">
        <v>3845</v>
      </c>
      <c r="E11173" s="1" t="n">
        <v>794</v>
      </c>
      <c r="F11173" s="1" t="s">
        <v>365</v>
      </c>
      <c r="I11173" s="1" t="n">
        <v>8403</v>
      </c>
      <c r="J11173" s="1" t="n">
        <v>75397</v>
      </c>
      <c r="K11173" s="1" t="n">
        <v>7898211765169</v>
      </c>
      <c r="L11173" s="1" t="s">
        <v>7568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7" t="n">
        <v>46231</v>
      </c>
      <c r="C11174" s="1" t="n">
        <v>11</v>
      </c>
      <c r="D11174" s="1" t="s">
        <v>3845</v>
      </c>
      <c r="E11174" s="1" t="n">
        <v>794</v>
      </c>
      <c r="F11174" s="1" t="s">
        <v>365</v>
      </c>
      <c r="I11174" s="1" t="n">
        <v>8403</v>
      </c>
      <c r="J11174" s="1" t="n">
        <v>75399</v>
      </c>
      <c r="K11174" s="1" t="n">
        <v>7898211765183</v>
      </c>
      <c r="L11174" s="1" t="s">
        <v>7568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7" t="n">
        <v>46231</v>
      </c>
      <c r="C11175" s="1" t="n">
        <v>11</v>
      </c>
      <c r="D11175" s="1" t="s">
        <v>3845</v>
      </c>
      <c r="E11175" s="1" t="n">
        <v>794</v>
      </c>
      <c r="F11175" s="1" t="s">
        <v>365</v>
      </c>
      <c r="I11175" s="1" t="n">
        <v>8403</v>
      </c>
      <c r="J11175" s="1" t="n">
        <v>75407</v>
      </c>
      <c r="K11175" s="1" t="n">
        <v>7898211765176</v>
      </c>
      <c r="L11175" s="1" t="s">
        <v>7599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7" t="n">
        <v>46231</v>
      </c>
      <c r="C11176" s="1" t="n">
        <v>11</v>
      </c>
      <c r="D11176" s="1" t="s">
        <v>3845</v>
      </c>
      <c r="E11176" s="1" t="n">
        <v>794</v>
      </c>
      <c r="F11176" s="1" t="s">
        <v>365</v>
      </c>
      <c r="I11176" s="1" t="n">
        <v>8403</v>
      </c>
      <c r="J11176" s="1" t="n">
        <v>75410</v>
      </c>
      <c r="K11176" s="1" t="n">
        <v>7898211767279</v>
      </c>
      <c r="L11176" s="1" t="s">
        <v>7568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7" t="n">
        <v>46231</v>
      </c>
      <c r="C11177" s="1" t="n">
        <v>11</v>
      </c>
      <c r="D11177" s="1" t="s">
        <v>3845</v>
      </c>
      <c r="E11177" s="1" t="n">
        <v>794</v>
      </c>
      <c r="F11177" s="1" t="s">
        <v>365</v>
      </c>
      <c r="I11177" s="1" t="n">
        <v>8403</v>
      </c>
      <c r="J11177" s="1" t="n">
        <v>75412</v>
      </c>
      <c r="K11177" s="1" t="n">
        <v>7898211767255</v>
      </c>
      <c r="L11177" s="1" t="s">
        <v>7568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7" t="n">
        <v>46231</v>
      </c>
      <c r="C11178" s="1" t="n">
        <v>11</v>
      </c>
      <c r="D11178" s="1" t="s">
        <v>3845</v>
      </c>
      <c r="E11178" s="1" t="n">
        <v>794</v>
      </c>
      <c r="F11178" s="1" t="s">
        <v>365</v>
      </c>
      <c r="I11178" s="1" t="n">
        <v>8403</v>
      </c>
      <c r="J11178" s="1" t="n">
        <v>75416</v>
      </c>
      <c r="K11178" s="1" t="n">
        <v>7899808839287</v>
      </c>
      <c r="L11178" s="1" t="s">
        <v>7600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7" t="n">
        <v>46231</v>
      </c>
      <c r="C11179" s="1" t="n">
        <v>11</v>
      </c>
      <c r="D11179" s="1" t="s">
        <v>3845</v>
      </c>
      <c r="E11179" s="1" t="n">
        <v>794</v>
      </c>
      <c r="F11179" s="1" t="s">
        <v>365</v>
      </c>
      <c r="I11179" s="1" t="n">
        <v>8403</v>
      </c>
      <c r="J11179" s="1" t="n">
        <v>76500</v>
      </c>
      <c r="K11179" s="1" t="n">
        <v>7899808890912</v>
      </c>
      <c r="L11179" s="1" t="s">
        <v>3998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7" t="n">
        <v>46231</v>
      </c>
      <c r="C11180" s="1" t="n">
        <v>11</v>
      </c>
      <c r="D11180" s="1" t="s">
        <v>3845</v>
      </c>
      <c r="E11180" s="1" t="n">
        <v>794</v>
      </c>
      <c r="F11180" s="1" t="s">
        <v>365</v>
      </c>
      <c r="I11180" s="1" t="n">
        <v>8403</v>
      </c>
      <c r="J11180" s="1" t="n">
        <v>76501</v>
      </c>
      <c r="K11180" s="1" t="n">
        <v>7899808899700</v>
      </c>
      <c r="L11180" s="1" t="s">
        <v>3999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7" t="n">
        <v>46231</v>
      </c>
      <c r="C11181" s="1" t="n">
        <v>11</v>
      </c>
      <c r="D11181" s="1" t="s">
        <v>3845</v>
      </c>
      <c r="E11181" s="1" t="n">
        <v>794</v>
      </c>
      <c r="F11181" s="1" t="s">
        <v>365</v>
      </c>
      <c r="I11181" s="1" t="n">
        <v>8403</v>
      </c>
      <c r="J11181" s="1" t="n">
        <v>76519</v>
      </c>
      <c r="K11181" s="1" t="n">
        <v>7899808876206</v>
      </c>
      <c r="L11181" s="1" t="s">
        <v>4000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7" t="n">
        <v>46231</v>
      </c>
      <c r="C11182" s="1" t="n">
        <v>11</v>
      </c>
      <c r="D11182" s="1" t="s">
        <v>3845</v>
      </c>
      <c r="E11182" s="1" t="n">
        <v>794</v>
      </c>
      <c r="F11182" s="1" t="s">
        <v>365</v>
      </c>
      <c r="I11182" s="1" t="n">
        <v>8403</v>
      </c>
      <c r="J11182" s="1" t="n">
        <v>76598</v>
      </c>
      <c r="K11182" s="1" t="n">
        <v>7899808887431</v>
      </c>
      <c r="L11182" s="1" t="s">
        <v>7601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7" t="n">
        <v>46231</v>
      </c>
      <c r="C11183" s="1" t="n">
        <v>11</v>
      </c>
      <c r="D11183" s="1" t="s">
        <v>3845</v>
      </c>
      <c r="E11183" s="1" t="n">
        <v>794</v>
      </c>
      <c r="F11183" s="1" t="s">
        <v>365</v>
      </c>
      <c r="I11183" s="1" t="n">
        <v>8403</v>
      </c>
      <c r="J11183" s="1" t="n">
        <v>76599</v>
      </c>
      <c r="K11183" s="1" t="n">
        <v>7899808876213</v>
      </c>
      <c r="L11183" s="1" t="s">
        <v>7602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7" t="n">
        <v>46231</v>
      </c>
      <c r="C11184" s="1" t="n">
        <v>11</v>
      </c>
      <c r="D11184" s="1" t="s">
        <v>3845</v>
      </c>
      <c r="E11184" s="1" t="n">
        <v>794</v>
      </c>
      <c r="F11184" s="1" t="s">
        <v>365</v>
      </c>
      <c r="I11184" s="1" t="n">
        <v>8403</v>
      </c>
      <c r="J11184" s="1" t="n">
        <v>76600</v>
      </c>
      <c r="K11184" s="1" t="n">
        <v>7899808891025</v>
      </c>
      <c r="L11184" s="1" t="s">
        <v>7601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7" t="n">
        <v>46231</v>
      </c>
      <c r="C11185" s="1" t="n">
        <v>11</v>
      </c>
      <c r="D11185" s="1" t="s">
        <v>3845</v>
      </c>
      <c r="E11185" s="1" t="n">
        <v>794</v>
      </c>
      <c r="F11185" s="1" t="s">
        <v>365</v>
      </c>
      <c r="I11185" s="1" t="n">
        <v>8403</v>
      </c>
      <c r="J11185" s="1" t="n">
        <v>76601</v>
      </c>
      <c r="K11185" s="1" t="n">
        <v>7899808888957</v>
      </c>
      <c r="L11185" s="1" t="s">
        <v>7603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7" t="n">
        <v>46231</v>
      </c>
      <c r="C11186" s="1" t="n">
        <v>11</v>
      </c>
      <c r="D11186" s="1" t="s">
        <v>3845</v>
      </c>
      <c r="E11186" s="1" t="n">
        <v>794</v>
      </c>
      <c r="F11186" s="1" t="s">
        <v>365</v>
      </c>
      <c r="I11186" s="1" t="n">
        <v>8403</v>
      </c>
      <c r="J11186" s="1" t="n">
        <v>77046</v>
      </c>
      <c r="K11186" s="1" t="n">
        <v>7896042036571</v>
      </c>
      <c r="L11186" s="1" t="s">
        <v>7604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7" t="n">
        <v>46231</v>
      </c>
      <c r="C11187" s="1" t="n">
        <v>11</v>
      </c>
      <c r="D11187" s="1" t="s">
        <v>3845</v>
      </c>
      <c r="E11187" s="1" t="n">
        <v>794</v>
      </c>
      <c r="F11187" s="1" t="s">
        <v>365</v>
      </c>
      <c r="I11187" s="1" t="n">
        <v>8403</v>
      </c>
      <c r="J11187" s="1" t="n">
        <v>77050</v>
      </c>
      <c r="K11187" s="1" t="n">
        <v>7899808834978</v>
      </c>
      <c r="L11187" s="1" t="s">
        <v>7605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7" t="n">
        <v>46231</v>
      </c>
      <c r="C11188" s="1" t="n">
        <v>11</v>
      </c>
      <c r="D11188" s="1" t="s">
        <v>3845</v>
      </c>
      <c r="E11188" s="1" t="n">
        <v>794</v>
      </c>
      <c r="F11188" s="1" t="s">
        <v>365</v>
      </c>
      <c r="I11188" s="1" t="n">
        <v>8403</v>
      </c>
      <c r="J11188" s="1" t="n">
        <v>77052</v>
      </c>
      <c r="K11188" s="1" t="n">
        <v>7899808834961</v>
      </c>
      <c r="L11188" s="1" t="s">
        <v>7605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7" t="n">
        <v>46231</v>
      </c>
      <c r="C11189" s="1" t="n">
        <v>11</v>
      </c>
      <c r="D11189" s="1" t="s">
        <v>3845</v>
      </c>
      <c r="E11189" s="1" t="n">
        <v>794</v>
      </c>
      <c r="F11189" s="1" t="s">
        <v>365</v>
      </c>
      <c r="I11189" s="1" t="n">
        <v>8403</v>
      </c>
      <c r="J11189" s="1" t="n">
        <v>77053</v>
      </c>
      <c r="K11189" s="1" t="n">
        <v>7896042036359</v>
      </c>
      <c r="L11189" s="1" t="s">
        <v>7578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7" t="n">
        <v>46231</v>
      </c>
      <c r="C11190" s="1" t="n">
        <v>11</v>
      </c>
      <c r="D11190" s="1" t="s">
        <v>3845</v>
      </c>
      <c r="E11190" s="1" t="n">
        <v>794</v>
      </c>
      <c r="F11190" s="1" t="s">
        <v>365</v>
      </c>
      <c r="I11190" s="1" t="n">
        <v>8403</v>
      </c>
      <c r="J11190" s="1" t="n">
        <v>77055</v>
      </c>
      <c r="K11190" s="1" t="n">
        <v>7899808841877</v>
      </c>
      <c r="L11190" s="1" t="s">
        <v>7606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7" t="n">
        <v>46231</v>
      </c>
      <c r="C11191" s="1" t="n">
        <v>11</v>
      </c>
      <c r="D11191" s="1" t="s">
        <v>3845</v>
      </c>
      <c r="E11191" s="1" t="n">
        <v>794</v>
      </c>
      <c r="F11191" s="1" t="s">
        <v>365</v>
      </c>
      <c r="I11191" s="1" t="n">
        <v>8403</v>
      </c>
      <c r="J11191" s="1" t="n">
        <v>77059</v>
      </c>
      <c r="K11191" s="1" t="n">
        <v>7899808895498</v>
      </c>
      <c r="L11191" s="1" t="s">
        <v>7607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7" t="n">
        <v>46231</v>
      </c>
      <c r="C11192" s="1" t="n">
        <v>11</v>
      </c>
      <c r="D11192" s="1" t="s">
        <v>3845</v>
      </c>
      <c r="E11192" s="1" t="n">
        <v>794</v>
      </c>
      <c r="F11192" s="1" t="s">
        <v>365</v>
      </c>
      <c r="I11192" s="1" t="n">
        <v>8403</v>
      </c>
      <c r="J11192" s="1" t="n">
        <v>77061</v>
      </c>
      <c r="K11192" s="1" t="n">
        <v>7899808835036</v>
      </c>
      <c r="L11192" s="1" t="s">
        <v>7608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7" t="n">
        <v>46231</v>
      </c>
      <c r="C11193" s="1" t="n">
        <v>11</v>
      </c>
      <c r="D11193" s="1" t="s">
        <v>3845</v>
      </c>
      <c r="E11193" s="1" t="n">
        <v>794</v>
      </c>
      <c r="F11193" s="1" t="s">
        <v>365</v>
      </c>
      <c r="I11193" s="1" t="n">
        <v>8403</v>
      </c>
      <c r="J11193" s="1" t="n">
        <v>77062</v>
      </c>
      <c r="K11193" s="1" t="n">
        <v>7899808835067</v>
      </c>
      <c r="L11193" s="1" t="s">
        <v>7608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7" t="n">
        <v>46231</v>
      </c>
      <c r="C11194" s="1" t="n">
        <v>11</v>
      </c>
      <c r="D11194" s="1" t="s">
        <v>3845</v>
      </c>
      <c r="E11194" s="1" t="n">
        <v>794</v>
      </c>
      <c r="F11194" s="1" t="s">
        <v>365</v>
      </c>
      <c r="I11194" s="1" t="n">
        <v>8403</v>
      </c>
      <c r="J11194" s="1" t="n">
        <v>77063</v>
      </c>
      <c r="K11194" s="1" t="n">
        <v>7899808835050</v>
      </c>
      <c r="L11194" s="1" t="s">
        <v>7608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7" t="n">
        <v>46231</v>
      </c>
      <c r="C11195" s="1" t="n">
        <v>11</v>
      </c>
      <c r="D11195" s="1" t="s">
        <v>3845</v>
      </c>
      <c r="E11195" s="1" t="n">
        <v>794</v>
      </c>
      <c r="F11195" s="1" t="s">
        <v>365</v>
      </c>
      <c r="I11195" s="1" t="n">
        <v>8403</v>
      </c>
      <c r="J11195" s="1" t="n">
        <v>77064</v>
      </c>
      <c r="K11195" s="1" t="n">
        <v>7899808835043</v>
      </c>
      <c r="L11195" s="1" t="s">
        <v>7609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7" t="n">
        <v>46231</v>
      </c>
      <c r="C11196" s="1" t="n">
        <v>11</v>
      </c>
      <c r="D11196" s="1" t="s">
        <v>3845</v>
      </c>
      <c r="E11196" s="1" t="n">
        <v>794</v>
      </c>
      <c r="F11196" s="1" t="s">
        <v>365</v>
      </c>
      <c r="I11196" s="1" t="n">
        <v>8403</v>
      </c>
      <c r="J11196" s="1" t="n">
        <v>77065</v>
      </c>
      <c r="K11196" s="1" t="n">
        <v>7899808832479</v>
      </c>
      <c r="L11196" s="1" t="s">
        <v>7608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7" t="n">
        <v>46231</v>
      </c>
      <c r="C11197" s="1" t="n">
        <v>11</v>
      </c>
      <c r="D11197" s="1" t="s">
        <v>3845</v>
      </c>
      <c r="E11197" s="1" t="n">
        <v>794</v>
      </c>
      <c r="F11197" s="1" t="s">
        <v>365</v>
      </c>
      <c r="I11197" s="1" t="n">
        <v>8403</v>
      </c>
      <c r="J11197" s="1" t="n">
        <v>77814</v>
      </c>
      <c r="K11197" s="1" t="n">
        <v>7891115074498</v>
      </c>
      <c r="L11197" s="1" t="s">
        <v>7610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7" t="n">
        <v>46231</v>
      </c>
      <c r="C11198" s="1" t="n">
        <v>11</v>
      </c>
      <c r="D11198" s="1" t="s">
        <v>3845</v>
      </c>
      <c r="E11198" s="1" t="n">
        <v>794</v>
      </c>
      <c r="F11198" s="1" t="s">
        <v>365</v>
      </c>
      <c r="I11198" s="1" t="n">
        <v>8403</v>
      </c>
      <c r="J11198" s="1" t="n">
        <v>77816</v>
      </c>
      <c r="K11198" s="1" t="n">
        <v>7891115109596</v>
      </c>
      <c r="L11198" s="1" t="s">
        <v>7610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7" t="n">
        <v>46231</v>
      </c>
      <c r="C11199" s="1" t="n">
        <v>11</v>
      </c>
      <c r="D11199" s="1" t="s">
        <v>3845</v>
      </c>
      <c r="E11199" s="1" t="n">
        <v>794</v>
      </c>
      <c r="F11199" s="1" t="s">
        <v>365</v>
      </c>
      <c r="I11199" s="1" t="n">
        <v>8403</v>
      </c>
      <c r="J11199" s="1" t="n">
        <v>78388</v>
      </c>
      <c r="K11199" s="1" t="n">
        <v>7899808827215</v>
      </c>
      <c r="L11199" s="1" t="s">
        <v>7611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7" t="n">
        <v>46231</v>
      </c>
      <c r="C11200" s="1" t="n">
        <v>11</v>
      </c>
      <c r="D11200" s="1" t="s">
        <v>3845</v>
      </c>
      <c r="E11200" s="1" t="n">
        <v>794</v>
      </c>
      <c r="F11200" s="1" t="s">
        <v>365</v>
      </c>
      <c r="I11200" s="1" t="n">
        <v>8403</v>
      </c>
      <c r="J11200" s="1" t="n">
        <v>78389</v>
      </c>
      <c r="K11200" s="1" t="n">
        <v>7899808834039</v>
      </c>
      <c r="L11200" s="1" t="s">
        <v>7612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7" t="n">
        <v>46231</v>
      </c>
      <c r="C11201" s="1" t="n">
        <v>11</v>
      </c>
      <c r="D11201" s="1" t="s">
        <v>3845</v>
      </c>
      <c r="E11201" s="1" t="n">
        <v>794</v>
      </c>
      <c r="F11201" s="1" t="s">
        <v>365</v>
      </c>
      <c r="I11201" s="1" t="n">
        <v>8403</v>
      </c>
      <c r="J11201" s="1" t="n">
        <v>79299</v>
      </c>
      <c r="K11201" s="1" t="n">
        <v>7899808827192</v>
      </c>
      <c r="L11201" s="1" t="s">
        <v>7613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7" t="n">
        <v>46231</v>
      </c>
      <c r="C11202" s="1" t="n">
        <v>11</v>
      </c>
      <c r="D11202" s="1" t="s">
        <v>3845</v>
      </c>
      <c r="E11202" s="1" t="n">
        <v>794</v>
      </c>
      <c r="F11202" s="1" t="s">
        <v>365</v>
      </c>
      <c r="I11202" s="1" t="n">
        <v>8403</v>
      </c>
      <c r="J11202" s="1" t="n">
        <v>79300</v>
      </c>
      <c r="K11202" s="1" t="n">
        <v>7899808830710</v>
      </c>
      <c r="L11202" s="1" t="s">
        <v>7614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7" t="n">
        <v>46231</v>
      </c>
      <c r="C11203" s="1" t="n">
        <v>11</v>
      </c>
      <c r="D11203" s="1" t="s">
        <v>3845</v>
      </c>
      <c r="E11203" s="1" t="n">
        <v>794</v>
      </c>
      <c r="F11203" s="1" t="s">
        <v>365</v>
      </c>
      <c r="I11203" s="1" t="n">
        <v>8403</v>
      </c>
      <c r="J11203" s="1" t="n">
        <v>79301</v>
      </c>
      <c r="K11203" s="1" t="n">
        <v>7899808874745</v>
      </c>
      <c r="L11203" s="1" t="s">
        <v>7615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7" t="n">
        <v>46231</v>
      </c>
      <c r="C11204" s="1" t="n">
        <v>11</v>
      </c>
      <c r="D11204" s="1" t="s">
        <v>3845</v>
      </c>
      <c r="E11204" s="1" t="n">
        <v>794</v>
      </c>
      <c r="F11204" s="1" t="s">
        <v>365</v>
      </c>
      <c r="I11204" s="1" t="n">
        <v>8403</v>
      </c>
      <c r="J11204" s="1" t="n">
        <v>79637</v>
      </c>
      <c r="K11204" s="1" t="n">
        <v>7899808829974</v>
      </c>
      <c r="L11204" s="1" t="s">
        <v>7616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7" t="n">
        <v>46231</v>
      </c>
      <c r="C11205" s="1" t="n">
        <v>11</v>
      </c>
      <c r="D11205" s="1" t="s">
        <v>3845</v>
      </c>
      <c r="E11205" s="1" t="n">
        <v>794</v>
      </c>
      <c r="F11205" s="1" t="s">
        <v>365</v>
      </c>
      <c r="I11205" s="1" t="n">
        <v>8403</v>
      </c>
      <c r="J11205" s="1" t="n">
        <v>79639</v>
      </c>
      <c r="K11205" s="1" t="n">
        <v>7899808834015</v>
      </c>
      <c r="L11205" s="1" t="s">
        <v>7617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7" t="n">
        <v>46231</v>
      </c>
      <c r="C11206" s="1" t="n">
        <v>11</v>
      </c>
      <c r="D11206" s="1" t="s">
        <v>3845</v>
      </c>
      <c r="E11206" s="1" t="n">
        <v>794</v>
      </c>
      <c r="F11206" s="1" t="s">
        <v>365</v>
      </c>
      <c r="I11206" s="1" t="n">
        <v>8403</v>
      </c>
      <c r="J11206" s="1" t="n">
        <v>79640</v>
      </c>
      <c r="K11206" s="1" t="n">
        <v>7899808826904</v>
      </c>
      <c r="L11206" s="1" t="s">
        <v>7618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7" t="n">
        <v>46231</v>
      </c>
      <c r="C11207" s="1" t="n">
        <v>11</v>
      </c>
      <c r="D11207" s="1" t="s">
        <v>3845</v>
      </c>
      <c r="E11207" s="1" t="n">
        <v>794</v>
      </c>
      <c r="F11207" s="1" t="s">
        <v>365</v>
      </c>
      <c r="I11207" s="1" t="n">
        <v>8403</v>
      </c>
      <c r="J11207" s="1" t="n">
        <v>79641</v>
      </c>
      <c r="K11207" s="1" t="n">
        <v>7899808834008</v>
      </c>
      <c r="L11207" s="1" t="s">
        <v>7619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7" t="n">
        <v>46231</v>
      </c>
      <c r="C11208" s="1" t="n">
        <v>11</v>
      </c>
      <c r="D11208" s="1" t="s">
        <v>3845</v>
      </c>
      <c r="E11208" s="1" t="n">
        <v>794</v>
      </c>
      <c r="F11208" s="1" t="s">
        <v>365</v>
      </c>
      <c r="I11208" s="1" t="n">
        <v>8403</v>
      </c>
      <c r="J11208" s="1" t="n">
        <v>79642</v>
      </c>
      <c r="K11208" s="1" t="n">
        <v>7899808827208</v>
      </c>
      <c r="L11208" s="1" t="s">
        <v>7620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7" t="n">
        <v>46231</v>
      </c>
      <c r="C11209" s="1" t="n">
        <v>11</v>
      </c>
      <c r="D11209" s="1" t="s">
        <v>3845</v>
      </c>
      <c r="E11209" s="1" t="n">
        <v>794</v>
      </c>
      <c r="F11209" s="1" t="s">
        <v>365</v>
      </c>
      <c r="I11209" s="1" t="n">
        <v>8403</v>
      </c>
      <c r="J11209" s="1" t="n">
        <v>79644</v>
      </c>
      <c r="K11209" s="1" t="n">
        <v>7898211769136</v>
      </c>
      <c r="L11209" s="1" t="s">
        <v>7621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7" t="n">
        <v>46231</v>
      </c>
      <c r="C11210" s="1" t="n">
        <v>11</v>
      </c>
      <c r="D11210" s="1" t="s">
        <v>3845</v>
      </c>
      <c r="E11210" s="1" t="n">
        <v>794</v>
      </c>
      <c r="F11210" s="1" t="s">
        <v>365</v>
      </c>
      <c r="I11210" s="1" t="n">
        <v>8403</v>
      </c>
      <c r="J11210" s="1" t="n">
        <v>79647</v>
      </c>
      <c r="K11210" s="1" t="n">
        <v>7891115106403</v>
      </c>
      <c r="L11210" s="1" t="s">
        <v>7622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7" t="n">
        <v>46231</v>
      </c>
      <c r="C11211" s="1" t="n">
        <v>11</v>
      </c>
      <c r="D11211" s="1" t="s">
        <v>3845</v>
      </c>
      <c r="E11211" s="1" t="n">
        <v>794</v>
      </c>
      <c r="F11211" s="1" t="s">
        <v>365</v>
      </c>
      <c r="I11211" s="1" t="n">
        <v>8403</v>
      </c>
      <c r="J11211" s="1" t="n">
        <v>80280</v>
      </c>
      <c r="K11211" s="1" t="n">
        <v>7893095372052</v>
      </c>
      <c r="L11211" s="1" t="s">
        <v>4007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7" t="n">
        <v>46231</v>
      </c>
      <c r="C11212" s="1" t="n">
        <v>11</v>
      </c>
      <c r="D11212" s="1" t="s">
        <v>3845</v>
      </c>
      <c r="E11212" s="1" t="n">
        <v>794</v>
      </c>
      <c r="F11212" s="1" t="s">
        <v>365</v>
      </c>
      <c r="I11212" s="1" t="n">
        <v>8403</v>
      </c>
      <c r="J11212" s="1" t="n">
        <v>80281</v>
      </c>
      <c r="K11212" s="1" t="n">
        <v>7893095372045</v>
      </c>
      <c r="L11212" s="1" t="s">
        <v>4008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7" t="n">
        <v>46231</v>
      </c>
      <c r="C11213" s="1" t="n">
        <v>11</v>
      </c>
      <c r="D11213" s="1" t="s">
        <v>3845</v>
      </c>
      <c r="E11213" s="1" t="n">
        <v>794</v>
      </c>
      <c r="F11213" s="1" t="s">
        <v>365</v>
      </c>
      <c r="I11213" s="1" t="n">
        <v>8403</v>
      </c>
      <c r="J11213" s="1" t="n">
        <v>80342</v>
      </c>
      <c r="K11213" s="1" t="n">
        <v>7899808838464</v>
      </c>
      <c r="L11213" s="1" t="s">
        <v>7623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7" t="n">
        <v>46231</v>
      </c>
      <c r="C11214" s="1" t="n">
        <v>11</v>
      </c>
      <c r="D11214" s="1" t="s">
        <v>3845</v>
      </c>
      <c r="E11214" s="1" t="n">
        <v>794</v>
      </c>
      <c r="F11214" s="1" t="s">
        <v>365</v>
      </c>
      <c r="I11214" s="1" t="n">
        <v>8403</v>
      </c>
      <c r="J11214" s="1" t="n">
        <v>80348</v>
      </c>
      <c r="K11214" s="1" t="n">
        <v>7899808825280</v>
      </c>
      <c r="L11214" s="1" t="s">
        <v>7624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7" t="n">
        <v>46231</v>
      </c>
      <c r="C11215" s="1" t="n">
        <v>11</v>
      </c>
      <c r="D11215" s="1" t="s">
        <v>3845</v>
      </c>
      <c r="E11215" s="1" t="n">
        <v>794</v>
      </c>
      <c r="F11215" s="1" t="s">
        <v>365</v>
      </c>
      <c r="I11215" s="1" t="n">
        <v>8403</v>
      </c>
      <c r="J11215" s="1" t="n">
        <v>80349</v>
      </c>
      <c r="K11215" s="1" t="n">
        <v>7899808825266</v>
      </c>
      <c r="L11215" s="1" t="s">
        <v>7625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7" t="n">
        <v>46231</v>
      </c>
      <c r="C11216" s="1" t="n">
        <v>11</v>
      </c>
      <c r="D11216" s="1" t="s">
        <v>3845</v>
      </c>
      <c r="E11216" s="1" t="n">
        <v>794</v>
      </c>
      <c r="F11216" s="1" t="s">
        <v>365</v>
      </c>
      <c r="I11216" s="1" t="n">
        <v>8403</v>
      </c>
      <c r="J11216" s="1" t="n">
        <v>80356</v>
      </c>
      <c r="K11216" s="1" t="n">
        <v>7899808870525</v>
      </c>
      <c r="L11216" s="1" t="s">
        <v>7626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7" t="n">
        <v>46231</v>
      </c>
      <c r="C11217" s="1" t="n">
        <v>11</v>
      </c>
      <c r="D11217" s="1" t="s">
        <v>3845</v>
      </c>
      <c r="E11217" s="1" t="n">
        <v>794</v>
      </c>
      <c r="F11217" s="1" t="s">
        <v>365</v>
      </c>
      <c r="I11217" s="1" t="n">
        <v>8403</v>
      </c>
      <c r="J11217" s="1" t="n">
        <v>80357</v>
      </c>
      <c r="K11217" s="1" t="n">
        <v>7899808870228</v>
      </c>
      <c r="L11217" s="1" t="s">
        <v>7627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7" t="n">
        <v>46231</v>
      </c>
      <c r="C11218" s="1" t="n">
        <v>11</v>
      </c>
      <c r="D11218" s="1" t="s">
        <v>3845</v>
      </c>
      <c r="E11218" s="1" t="n">
        <v>794</v>
      </c>
      <c r="F11218" s="1" t="s">
        <v>365</v>
      </c>
      <c r="I11218" s="1" t="n">
        <v>8403</v>
      </c>
      <c r="J11218" s="1" t="n">
        <v>80358</v>
      </c>
      <c r="K11218" s="1" t="n">
        <v>7899808870518</v>
      </c>
      <c r="L11218" s="1" t="s">
        <v>7628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7" t="n">
        <v>46231</v>
      </c>
      <c r="C11219" s="1" t="n">
        <v>11</v>
      </c>
      <c r="D11219" s="1" t="s">
        <v>3845</v>
      </c>
      <c r="E11219" s="1" t="n">
        <v>794</v>
      </c>
      <c r="F11219" s="1" t="s">
        <v>365</v>
      </c>
      <c r="I11219" s="1" t="n">
        <v>8403</v>
      </c>
      <c r="J11219" s="1" t="n">
        <v>80361</v>
      </c>
      <c r="K11219" s="1" t="n">
        <v>7899808870600</v>
      </c>
      <c r="L11219" s="1" t="s">
        <v>7629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7" t="n">
        <v>46231</v>
      </c>
      <c r="C11220" s="1" t="n">
        <v>11</v>
      </c>
      <c r="D11220" s="1" t="s">
        <v>3845</v>
      </c>
      <c r="E11220" s="1" t="n">
        <v>794</v>
      </c>
      <c r="F11220" s="1" t="s">
        <v>365</v>
      </c>
      <c r="I11220" s="1" t="n">
        <v>8403</v>
      </c>
      <c r="J11220" s="1" t="n">
        <v>80362</v>
      </c>
      <c r="K11220" s="1" t="n">
        <v>7899808870594</v>
      </c>
      <c r="L11220" s="1" t="s">
        <v>7630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7" t="n">
        <v>46231</v>
      </c>
      <c r="C11221" s="1" t="n">
        <v>11</v>
      </c>
      <c r="D11221" s="1" t="s">
        <v>3845</v>
      </c>
      <c r="E11221" s="1" t="n">
        <v>794</v>
      </c>
      <c r="F11221" s="1" t="s">
        <v>365</v>
      </c>
      <c r="I11221" s="1" t="n">
        <v>8403</v>
      </c>
      <c r="J11221" s="1" t="n">
        <v>80363</v>
      </c>
      <c r="K11221" s="1" t="n">
        <v>7899808870297</v>
      </c>
      <c r="L11221" s="1" t="s">
        <v>7631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7" t="n">
        <v>46231</v>
      </c>
      <c r="C11222" s="1" t="n">
        <v>11</v>
      </c>
      <c r="D11222" s="1" t="s">
        <v>3845</v>
      </c>
      <c r="E11222" s="1" t="n">
        <v>794</v>
      </c>
      <c r="F11222" s="1" t="s">
        <v>365</v>
      </c>
      <c r="I11222" s="1" t="n">
        <v>8403</v>
      </c>
      <c r="J11222" s="1" t="n">
        <v>80364</v>
      </c>
      <c r="K11222" s="1" t="n">
        <v>7899808870303</v>
      </c>
      <c r="L11222" s="1" t="s">
        <v>7632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7" t="n">
        <v>46231</v>
      </c>
      <c r="C11223" s="1" t="n">
        <v>11</v>
      </c>
      <c r="D11223" s="1" t="s">
        <v>3845</v>
      </c>
      <c r="E11223" s="1" t="n">
        <v>794</v>
      </c>
      <c r="F11223" s="1" t="s">
        <v>365</v>
      </c>
      <c r="I11223" s="1" t="n">
        <v>8403</v>
      </c>
      <c r="J11223" s="1" t="n">
        <v>80365</v>
      </c>
      <c r="K11223" s="1" t="n">
        <v>7899808870532</v>
      </c>
      <c r="L11223" s="1" t="s">
        <v>7633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7" t="n">
        <v>46231</v>
      </c>
      <c r="C11224" s="1" t="n">
        <v>11</v>
      </c>
      <c r="D11224" s="1" t="s">
        <v>3845</v>
      </c>
      <c r="E11224" s="1" t="n">
        <v>794</v>
      </c>
      <c r="F11224" s="1" t="s">
        <v>365</v>
      </c>
      <c r="I11224" s="1" t="n">
        <v>8403</v>
      </c>
      <c r="J11224" s="1" t="n">
        <v>80366</v>
      </c>
      <c r="K11224" s="1" t="n">
        <v>7899808870235</v>
      </c>
      <c r="L11224" s="1" t="s">
        <v>7634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7" t="n">
        <v>46231</v>
      </c>
      <c r="C11225" s="1" t="n">
        <v>11</v>
      </c>
      <c r="D11225" s="1" t="s">
        <v>3845</v>
      </c>
      <c r="E11225" s="1" t="n">
        <v>794</v>
      </c>
      <c r="F11225" s="1" t="s">
        <v>365</v>
      </c>
      <c r="I11225" s="1" t="n">
        <v>8403</v>
      </c>
      <c r="J11225" s="1" t="n">
        <v>81085</v>
      </c>
      <c r="K11225" s="1" t="n">
        <v>7891115103761</v>
      </c>
      <c r="L11225" s="1" t="s">
        <v>4016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7" t="n">
        <v>46231</v>
      </c>
      <c r="C11226" s="1" t="n">
        <v>11</v>
      </c>
      <c r="D11226" s="1" t="s">
        <v>3845</v>
      </c>
      <c r="E11226" s="1" t="n">
        <v>794</v>
      </c>
      <c r="F11226" s="1" t="s">
        <v>365</v>
      </c>
      <c r="I11226" s="1" t="n">
        <v>8403</v>
      </c>
      <c r="J11226" s="1" t="n">
        <v>81094</v>
      </c>
      <c r="K11226" s="1" t="n">
        <v>7891115094397</v>
      </c>
      <c r="L11226" s="1" t="s">
        <v>4025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7" t="n">
        <v>46231</v>
      </c>
      <c r="C11227" s="1" t="n">
        <v>11</v>
      </c>
      <c r="D11227" s="1" t="s">
        <v>3845</v>
      </c>
      <c r="E11227" s="1" t="n">
        <v>794</v>
      </c>
      <c r="F11227" s="1" t="s">
        <v>365</v>
      </c>
      <c r="I11227" s="1" t="n">
        <v>8403</v>
      </c>
      <c r="J11227" s="1" t="n">
        <v>81871</v>
      </c>
      <c r="K11227" s="1" t="n">
        <v>7898211761147</v>
      </c>
      <c r="L11227" s="1" t="s">
        <v>7635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7" t="n">
        <v>46231</v>
      </c>
      <c r="C11228" s="1" t="n">
        <v>11</v>
      </c>
      <c r="D11228" s="1" t="s">
        <v>3845</v>
      </c>
      <c r="E11228" s="1" t="n">
        <v>794</v>
      </c>
      <c r="F11228" s="1" t="s">
        <v>365</v>
      </c>
      <c r="I11228" s="1" t="n">
        <v>8403</v>
      </c>
      <c r="J11228" s="1" t="n">
        <v>81872</v>
      </c>
      <c r="K11228" s="1" t="n">
        <v>7898211761130</v>
      </c>
      <c r="L11228" s="1" t="s">
        <v>7636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7" t="n">
        <v>46231</v>
      </c>
      <c r="C11229" s="1" t="n">
        <v>11</v>
      </c>
      <c r="D11229" s="1" t="s">
        <v>3845</v>
      </c>
      <c r="E11229" s="1" t="n">
        <v>794</v>
      </c>
      <c r="F11229" s="1" t="s">
        <v>365</v>
      </c>
      <c r="I11229" s="1" t="n">
        <v>8403</v>
      </c>
      <c r="J11229" s="1" t="n">
        <v>81873</v>
      </c>
      <c r="K11229" s="1" t="n">
        <v>7898211761703</v>
      </c>
      <c r="L11229" s="1" t="s">
        <v>7637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7" t="n">
        <v>46231</v>
      </c>
      <c r="C11230" s="1" t="n">
        <v>11</v>
      </c>
      <c r="D11230" s="1" t="s">
        <v>3845</v>
      </c>
      <c r="E11230" s="1" t="n">
        <v>794</v>
      </c>
      <c r="F11230" s="1" t="s">
        <v>365</v>
      </c>
      <c r="I11230" s="1" t="n">
        <v>8403</v>
      </c>
      <c r="J11230" s="1" t="n">
        <v>81874</v>
      </c>
      <c r="K11230" s="1" t="n">
        <v>7896725333546</v>
      </c>
      <c r="L11230" s="1" t="s">
        <v>7638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7" t="n">
        <v>46231</v>
      </c>
      <c r="C11231" s="1" t="n">
        <v>11</v>
      </c>
      <c r="D11231" s="1" t="s">
        <v>3845</v>
      </c>
      <c r="E11231" s="1" t="n">
        <v>794</v>
      </c>
      <c r="F11231" s="1" t="s">
        <v>365</v>
      </c>
      <c r="I11231" s="1" t="n">
        <v>8403</v>
      </c>
      <c r="J11231" s="1" t="n">
        <v>81875</v>
      </c>
      <c r="K11231" s="1" t="n">
        <v>7896725333553</v>
      </c>
      <c r="L11231" s="1" t="s">
        <v>7639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7" t="n">
        <v>46231</v>
      </c>
      <c r="C11232" s="1" t="n">
        <v>11</v>
      </c>
      <c r="D11232" s="1" t="s">
        <v>3845</v>
      </c>
      <c r="E11232" s="1" t="n">
        <v>794</v>
      </c>
      <c r="F11232" s="1" t="s">
        <v>365</v>
      </c>
      <c r="I11232" s="1" t="n">
        <v>8403</v>
      </c>
      <c r="J11232" s="1" t="n">
        <v>81876</v>
      </c>
      <c r="K11232" s="1" t="n">
        <v>7896725343286</v>
      </c>
      <c r="L11232" s="1" t="s">
        <v>7640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7" t="n">
        <v>46231</v>
      </c>
      <c r="C11233" s="1" t="n">
        <v>11</v>
      </c>
      <c r="D11233" s="1" t="s">
        <v>3845</v>
      </c>
      <c r="E11233" s="1" t="n">
        <v>794</v>
      </c>
      <c r="F11233" s="1" t="s">
        <v>365</v>
      </c>
      <c r="I11233" s="1" t="n">
        <v>8403</v>
      </c>
      <c r="J11233" s="1" t="n">
        <v>81877</v>
      </c>
      <c r="K11233" s="1" t="n">
        <v>7896725305031</v>
      </c>
      <c r="L11233" s="1" t="s">
        <v>7641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7" t="n">
        <v>46231</v>
      </c>
      <c r="C11234" s="1" t="n">
        <v>11</v>
      </c>
      <c r="D11234" s="1" t="s">
        <v>3845</v>
      </c>
      <c r="E11234" s="1" t="n">
        <v>794</v>
      </c>
      <c r="F11234" s="1" t="s">
        <v>365</v>
      </c>
      <c r="I11234" s="1" t="n">
        <v>8403</v>
      </c>
      <c r="J11234" s="1" t="n">
        <v>81878</v>
      </c>
      <c r="K11234" s="1" t="n">
        <v>7899808831991</v>
      </c>
      <c r="L11234" s="1" t="s">
        <v>7642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7" t="n">
        <v>46231</v>
      </c>
      <c r="C11235" s="1" t="n">
        <v>11</v>
      </c>
      <c r="D11235" s="1" t="s">
        <v>3845</v>
      </c>
      <c r="E11235" s="1" t="n">
        <v>794</v>
      </c>
      <c r="F11235" s="1" t="s">
        <v>365</v>
      </c>
      <c r="I11235" s="1" t="n">
        <v>8403</v>
      </c>
      <c r="J11235" s="1" t="n">
        <v>81879</v>
      </c>
      <c r="K11235" s="1" t="n">
        <v>7898211764780</v>
      </c>
      <c r="L11235" s="1" t="s">
        <v>7643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7" t="n">
        <v>46231</v>
      </c>
      <c r="C11236" s="1" t="n">
        <v>11</v>
      </c>
      <c r="D11236" s="1" t="s">
        <v>3845</v>
      </c>
      <c r="E11236" s="1" t="n">
        <v>794</v>
      </c>
      <c r="F11236" s="1" t="s">
        <v>365</v>
      </c>
      <c r="I11236" s="1" t="n">
        <v>8403</v>
      </c>
      <c r="J11236" s="1" t="n">
        <v>81880</v>
      </c>
      <c r="K11236" s="1" t="n">
        <v>7898211767224</v>
      </c>
      <c r="L11236" s="1" t="s">
        <v>7644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7" t="n">
        <v>46231</v>
      </c>
      <c r="C11237" s="1" t="n">
        <v>11</v>
      </c>
      <c r="D11237" s="1" t="s">
        <v>3845</v>
      </c>
      <c r="E11237" s="1" t="n">
        <v>794</v>
      </c>
      <c r="F11237" s="1" t="s">
        <v>365</v>
      </c>
      <c r="I11237" s="1" t="n">
        <v>8403</v>
      </c>
      <c r="J11237" s="1" t="n">
        <v>81881</v>
      </c>
      <c r="K11237" s="1" t="n">
        <v>7898211761758</v>
      </c>
      <c r="L11237" s="1" t="s">
        <v>7645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7" t="n">
        <v>46231</v>
      </c>
      <c r="C11238" s="1" t="n">
        <v>11</v>
      </c>
      <c r="D11238" s="1" t="s">
        <v>3845</v>
      </c>
      <c r="E11238" s="1" t="n">
        <v>794</v>
      </c>
      <c r="F11238" s="1" t="s">
        <v>365</v>
      </c>
      <c r="I11238" s="1" t="n">
        <v>8403</v>
      </c>
      <c r="J11238" s="1" t="n">
        <v>81882</v>
      </c>
      <c r="K11238" s="1" t="n">
        <v>7899808833995</v>
      </c>
      <c r="L11238" s="1" t="s">
        <v>7646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7" t="n">
        <v>46231</v>
      </c>
      <c r="C11239" s="1" t="n">
        <v>11</v>
      </c>
      <c r="D11239" s="1" t="s">
        <v>3845</v>
      </c>
      <c r="E11239" s="1" t="n">
        <v>794</v>
      </c>
      <c r="F11239" s="1" t="s">
        <v>365</v>
      </c>
      <c r="I11239" s="1" t="n">
        <v>8403</v>
      </c>
      <c r="J11239" s="1" t="n">
        <v>81883</v>
      </c>
      <c r="K11239" s="1" t="n">
        <v>7899808834022</v>
      </c>
      <c r="L11239" s="1" t="s">
        <v>7647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7" t="n">
        <v>46231</v>
      </c>
      <c r="C11240" s="1" t="n">
        <v>11</v>
      </c>
      <c r="D11240" s="1" t="s">
        <v>3845</v>
      </c>
      <c r="E11240" s="1" t="n">
        <v>794</v>
      </c>
      <c r="F11240" s="1" t="s">
        <v>365</v>
      </c>
      <c r="I11240" s="1" t="n">
        <v>8403</v>
      </c>
      <c r="J11240" s="1" t="n">
        <v>81884</v>
      </c>
      <c r="K11240" s="1" t="n">
        <v>7896725305123</v>
      </c>
      <c r="L11240" s="1" t="s">
        <v>7648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7" t="n">
        <v>46231</v>
      </c>
      <c r="C11241" s="1" t="n">
        <v>11</v>
      </c>
      <c r="D11241" s="1" t="s">
        <v>3845</v>
      </c>
      <c r="E11241" s="1" t="n">
        <v>794</v>
      </c>
      <c r="F11241" s="1" t="s">
        <v>365</v>
      </c>
      <c r="I11241" s="1" t="n">
        <v>8403</v>
      </c>
      <c r="J11241" s="1" t="n">
        <v>81885</v>
      </c>
      <c r="K11241" s="1" t="n">
        <v>7896103472492</v>
      </c>
      <c r="L11241" s="1" t="s">
        <v>7649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7" t="n">
        <v>46231</v>
      </c>
      <c r="C11242" s="1" t="n">
        <v>11</v>
      </c>
      <c r="D11242" s="1" t="s">
        <v>3845</v>
      </c>
      <c r="E11242" s="1" t="n">
        <v>794</v>
      </c>
      <c r="F11242" s="1" t="s">
        <v>365</v>
      </c>
      <c r="I11242" s="1" t="n">
        <v>8403</v>
      </c>
      <c r="J11242" s="1" t="n">
        <v>81886</v>
      </c>
      <c r="K11242" s="1" t="n">
        <v>7896103477442</v>
      </c>
      <c r="L11242" s="1" t="s">
        <v>7650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7" t="n">
        <v>46231</v>
      </c>
      <c r="C11243" s="1" t="n">
        <v>11</v>
      </c>
      <c r="D11243" s="1" t="s">
        <v>3845</v>
      </c>
      <c r="E11243" s="1" t="n">
        <v>794</v>
      </c>
      <c r="F11243" s="1" t="s">
        <v>365</v>
      </c>
      <c r="I11243" s="1" t="n">
        <v>8403</v>
      </c>
      <c r="J11243" s="1" t="n">
        <v>81887</v>
      </c>
      <c r="K11243" s="1" t="n">
        <v>7896103477459</v>
      </c>
      <c r="L11243" s="1" t="s">
        <v>7651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7" t="n">
        <v>46231</v>
      </c>
      <c r="C11244" s="1" t="n">
        <v>11</v>
      </c>
      <c r="D11244" s="1" t="s">
        <v>3845</v>
      </c>
      <c r="E11244" s="1" t="n">
        <v>794</v>
      </c>
      <c r="F11244" s="1" t="s">
        <v>365</v>
      </c>
      <c r="I11244" s="1" t="n">
        <v>8403</v>
      </c>
      <c r="J11244" s="1" t="n">
        <v>81888</v>
      </c>
      <c r="K11244" s="1" t="n">
        <v>7899808825532</v>
      </c>
      <c r="L11244" s="1" t="s">
        <v>7652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7" t="n">
        <v>46231</v>
      </c>
      <c r="C11245" s="1" t="n">
        <v>11</v>
      </c>
      <c r="D11245" s="1" t="s">
        <v>3845</v>
      </c>
      <c r="E11245" s="1" t="n">
        <v>794</v>
      </c>
      <c r="F11245" s="1" t="s">
        <v>365</v>
      </c>
      <c r="I11245" s="1" t="n">
        <v>8403</v>
      </c>
      <c r="J11245" s="1" t="n">
        <v>81889</v>
      </c>
      <c r="K11245" s="1" t="n">
        <v>7896103476230</v>
      </c>
      <c r="L11245" s="1" t="s">
        <v>7653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7" t="n">
        <v>46231</v>
      </c>
      <c r="C11246" s="1" t="n">
        <v>11</v>
      </c>
      <c r="D11246" s="1" t="s">
        <v>3845</v>
      </c>
      <c r="E11246" s="1" t="n">
        <v>794</v>
      </c>
      <c r="F11246" s="1" t="s">
        <v>365</v>
      </c>
      <c r="I11246" s="1" t="n">
        <v>8403</v>
      </c>
      <c r="J11246" s="1" t="n">
        <v>81890</v>
      </c>
      <c r="K11246" s="1" t="n">
        <v>7896103476247</v>
      </c>
      <c r="L11246" s="1" t="s">
        <v>7654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7" t="n">
        <v>46231</v>
      </c>
      <c r="C11247" s="1" t="n">
        <v>11</v>
      </c>
      <c r="D11247" s="1" t="s">
        <v>3845</v>
      </c>
      <c r="E11247" s="1" t="n">
        <v>794</v>
      </c>
      <c r="F11247" s="1" t="s">
        <v>365</v>
      </c>
      <c r="I11247" s="1" t="n">
        <v>8403</v>
      </c>
      <c r="J11247" s="1" t="n">
        <v>81891</v>
      </c>
      <c r="K11247" s="1" t="n">
        <v>7896103476223</v>
      </c>
      <c r="L11247" s="1" t="s">
        <v>7655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7" t="n">
        <v>46231</v>
      </c>
      <c r="C11248" s="1" t="n">
        <v>11</v>
      </c>
      <c r="D11248" s="1" t="s">
        <v>3845</v>
      </c>
      <c r="E11248" s="1" t="n">
        <v>794</v>
      </c>
      <c r="F11248" s="1" t="s">
        <v>365</v>
      </c>
      <c r="I11248" s="1" t="n">
        <v>8403</v>
      </c>
      <c r="J11248" s="1" t="n">
        <v>81892</v>
      </c>
      <c r="K11248" s="1" t="n">
        <v>7896725354916</v>
      </c>
      <c r="L11248" s="1" t="s">
        <v>7656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7" t="n">
        <v>46231</v>
      </c>
      <c r="C11249" s="1" t="n">
        <v>11</v>
      </c>
      <c r="D11249" s="1" t="s">
        <v>3845</v>
      </c>
      <c r="E11249" s="1" t="n">
        <v>794</v>
      </c>
      <c r="F11249" s="1" t="s">
        <v>365</v>
      </c>
      <c r="I11249" s="1" t="n">
        <v>8403</v>
      </c>
      <c r="J11249" s="1" t="n">
        <v>81893</v>
      </c>
      <c r="K11249" s="1" t="n">
        <v>7896725354923</v>
      </c>
      <c r="L11249" s="1" t="s">
        <v>7657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7" t="n">
        <v>46231</v>
      </c>
      <c r="C11250" s="1" t="n">
        <v>11</v>
      </c>
      <c r="D11250" s="1" t="s">
        <v>3845</v>
      </c>
      <c r="E11250" s="1" t="n">
        <v>794</v>
      </c>
      <c r="F11250" s="1" t="s">
        <v>365</v>
      </c>
      <c r="I11250" s="1" t="n">
        <v>8403</v>
      </c>
      <c r="J11250" s="1" t="n">
        <v>81894</v>
      </c>
      <c r="K11250" s="1" t="n">
        <v>7896725354930</v>
      </c>
      <c r="L11250" s="1" t="s">
        <v>7658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7" t="n">
        <v>46231</v>
      </c>
      <c r="C11251" s="1" t="n">
        <v>11</v>
      </c>
      <c r="D11251" s="1" t="s">
        <v>3845</v>
      </c>
      <c r="E11251" s="1" t="n">
        <v>794</v>
      </c>
      <c r="F11251" s="1" t="s">
        <v>365</v>
      </c>
      <c r="I11251" s="1" t="n">
        <v>8403</v>
      </c>
      <c r="J11251" s="1" t="n">
        <v>81895</v>
      </c>
      <c r="K11251" s="1" t="n">
        <v>7896103472003</v>
      </c>
      <c r="L11251" s="1" t="s">
        <v>7659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7" t="n">
        <v>46231</v>
      </c>
      <c r="C11252" s="1" t="n">
        <v>11</v>
      </c>
      <c r="D11252" s="1" t="s">
        <v>3845</v>
      </c>
      <c r="E11252" s="1" t="n">
        <v>794</v>
      </c>
      <c r="F11252" s="1" t="s">
        <v>365</v>
      </c>
      <c r="I11252" s="1" t="n">
        <v>8403</v>
      </c>
      <c r="J11252" s="1" t="n">
        <v>81896</v>
      </c>
      <c r="K11252" s="1" t="n">
        <v>7891115085982</v>
      </c>
      <c r="L11252" s="1" t="s">
        <v>7660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7" t="n">
        <v>46231</v>
      </c>
      <c r="C11253" s="1" t="n">
        <v>11</v>
      </c>
      <c r="D11253" s="1" t="s">
        <v>3845</v>
      </c>
      <c r="E11253" s="1" t="n">
        <v>794</v>
      </c>
      <c r="F11253" s="1" t="s">
        <v>365</v>
      </c>
      <c r="I11253" s="1" t="n">
        <v>8403</v>
      </c>
      <c r="J11253" s="1" t="n">
        <v>81897</v>
      </c>
      <c r="K11253" s="1" t="n">
        <v>7891115087566</v>
      </c>
      <c r="L11253" s="1" t="s">
        <v>7661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7" t="n">
        <v>46231</v>
      </c>
      <c r="C11254" s="1" t="n">
        <v>11</v>
      </c>
      <c r="D11254" s="1" t="s">
        <v>3845</v>
      </c>
      <c r="E11254" s="1" t="n">
        <v>794</v>
      </c>
      <c r="F11254" s="1" t="s">
        <v>365</v>
      </c>
      <c r="I11254" s="1" t="n">
        <v>8403</v>
      </c>
      <c r="J11254" s="1" t="n">
        <v>81898</v>
      </c>
      <c r="K11254" s="1" t="n">
        <v>7896725302641</v>
      </c>
      <c r="L11254" s="1" t="s">
        <v>7662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7" t="n">
        <v>46231</v>
      </c>
      <c r="C11255" s="1" t="n">
        <v>11</v>
      </c>
      <c r="D11255" s="1" t="s">
        <v>3845</v>
      </c>
      <c r="E11255" s="1" t="n">
        <v>794</v>
      </c>
      <c r="F11255" s="1" t="s">
        <v>365</v>
      </c>
      <c r="I11255" s="1" t="n">
        <v>8403</v>
      </c>
      <c r="J11255" s="1" t="n">
        <v>81899</v>
      </c>
      <c r="K11255" s="1" t="n">
        <v>7896103472683</v>
      </c>
      <c r="L11255" s="1" t="s">
        <v>7663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7" t="n">
        <v>46231</v>
      </c>
      <c r="C11256" s="1" t="n">
        <v>11</v>
      </c>
      <c r="D11256" s="1" t="s">
        <v>3845</v>
      </c>
      <c r="E11256" s="1" t="n">
        <v>794</v>
      </c>
      <c r="F11256" s="1" t="s">
        <v>365</v>
      </c>
      <c r="I11256" s="1" t="n">
        <v>8403</v>
      </c>
      <c r="J11256" s="1" t="n">
        <v>81900</v>
      </c>
      <c r="K11256" s="1" t="n">
        <v>7896103472669</v>
      </c>
      <c r="L11256" s="1" t="s">
        <v>7664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7" t="n">
        <v>46231</v>
      </c>
      <c r="C11257" s="1" t="n">
        <v>11</v>
      </c>
      <c r="D11257" s="1" t="s">
        <v>3845</v>
      </c>
      <c r="E11257" s="1" t="n">
        <v>794</v>
      </c>
      <c r="F11257" s="1" t="s">
        <v>365</v>
      </c>
      <c r="I11257" s="1" t="n">
        <v>8403</v>
      </c>
      <c r="J11257" s="1" t="n">
        <v>81901</v>
      </c>
      <c r="K11257" s="1" t="n">
        <v>7896103472676</v>
      </c>
      <c r="L11257" s="1" t="s">
        <v>7665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7" t="n">
        <v>46231</v>
      </c>
      <c r="C11258" s="1" t="n">
        <v>11</v>
      </c>
      <c r="D11258" s="1" t="s">
        <v>3845</v>
      </c>
      <c r="E11258" s="1" t="n">
        <v>794</v>
      </c>
      <c r="F11258" s="1" t="s">
        <v>365</v>
      </c>
      <c r="I11258" s="1" t="n">
        <v>8403</v>
      </c>
      <c r="J11258" s="1" t="n">
        <v>81902</v>
      </c>
      <c r="K11258" s="1" t="n">
        <v>7896103472652</v>
      </c>
      <c r="L11258" s="1" t="s">
        <v>7666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7" t="n">
        <v>46231</v>
      </c>
      <c r="C11259" s="1" t="n">
        <v>11</v>
      </c>
      <c r="D11259" s="1" t="s">
        <v>3845</v>
      </c>
      <c r="E11259" s="1" t="n">
        <v>794</v>
      </c>
      <c r="F11259" s="1" t="s">
        <v>365</v>
      </c>
      <c r="I11259" s="1" t="n">
        <v>8403</v>
      </c>
      <c r="J11259" s="1" t="n">
        <v>81903</v>
      </c>
      <c r="K11259" s="1" t="n">
        <v>7896103472768</v>
      </c>
      <c r="L11259" s="1" t="s">
        <v>7667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7" t="n">
        <v>46231</v>
      </c>
      <c r="C11260" s="1" t="n">
        <v>11</v>
      </c>
      <c r="D11260" s="1" t="s">
        <v>3845</v>
      </c>
      <c r="E11260" s="1" t="n">
        <v>794</v>
      </c>
      <c r="F11260" s="1" t="s">
        <v>365</v>
      </c>
      <c r="I11260" s="1" t="n">
        <v>8403</v>
      </c>
      <c r="J11260" s="1" t="n">
        <v>81904</v>
      </c>
      <c r="K11260" s="1" t="n">
        <v>7898211768962</v>
      </c>
      <c r="L11260" s="1" t="s">
        <v>7668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7" t="n">
        <v>46231</v>
      </c>
      <c r="C11261" s="1" t="n">
        <v>11</v>
      </c>
      <c r="D11261" s="1" t="s">
        <v>3845</v>
      </c>
      <c r="E11261" s="1" t="n">
        <v>794</v>
      </c>
      <c r="F11261" s="1" t="s">
        <v>365</v>
      </c>
      <c r="I11261" s="1" t="n">
        <v>8403</v>
      </c>
      <c r="J11261" s="1" t="n">
        <v>81905</v>
      </c>
      <c r="K11261" s="1" t="n">
        <v>7898211768979</v>
      </c>
      <c r="L11261" s="1" t="s">
        <v>7669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7" t="n">
        <v>46231</v>
      </c>
      <c r="C11262" s="1" t="n">
        <v>11</v>
      </c>
      <c r="D11262" s="1" t="s">
        <v>3845</v>
      </c>
      <c r="E11262" s="1" t="n">
        <v>794</v>
      </c>
      <c r="F11262" s="1" t="s">
        <v>365</v>
      </c>
      <c r="I11262" s="1" t="n">
        <v>8403</v>
      </c>
      <c r="J11262" s="1" t="n">
        <v>81906</v>
      </c>
      <c r="K11262" s="1" t="n">
        <v>7891115094502</v>
      </c>
      <c r="L11262" s="1" t="s">
        <v>7670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7" t="n">
        <v>46231</v>
      </c>
      <c r="C11263" s="1" t="n">
        <v>11</v>
      </c>
      <c r="D11263" s="1" t="s">
        <v>3845</v>
      </c>
      <c r="E11263" s="1" t="n">
        <v>794</v>
      </c>
      <c r="F11263" s="1" t="s">
        <v>365</v>
      </c>
      <c r="I11263" s="1" t="n">
        <v>8403</v>
      </c>
      <c r="J11263" s="1" t="n">
        <v>81907</v>
      </c>
      <c r="K11263" s="1" t="n">
        <v>7896042038360</v>
      </c>
      <c r="L11263" s="1" t="s">
        <v>7671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7" t="n">
        <v>46231</v>
      </c>
      <c r="C11264" s="1" t="n">
        <v>11</v>
      </c>
      <c r="D11264" s="1" t="s">
        <v>3845</v>
      </c>
      <c r="E11264" s="1" t="n">
        <v>794</v>
      </c>
      <c r="F11264" s="1" t="s">
        <v>365</v>
      </c>
      <c r="I11264" s="1" t="n">
        <v>8403</v>
      </c>
      <c r="J11264" s="1" t="n">
        <v>81908</v>
      </c>
      <c r="K11264" s="1" t="n">
        <v>7896725334765</v>
      </c>
      <c r="L11264" s="1" t="s">
        <v>7672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7" t="n">
        <v>46231</v>
      </c>
      <c r="C11265" s="1" t="n">
        <v>11</v>
      </c>
      <c r="D11265" s="1" t="s">
        <v>3845</v>
      </c>
      <c r="E11265" s="1" t="n">
        <v>794</v>
      </c>
      <c r="F11265" s="1" t="s">
        <v>365</v>
      </c>
      <c r="I11265" s="1" t="n">
        <v>8403</v>
      </c>
      <c r="J11265" s="1" t="n">
        <v>81909</v>
      </c>
      <c r="K11265" s="1" t="n">
        <v>7896725334758</v>
      </c>
      <c r="L11265" s="1" t="s">
        <v>7673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7" t="n">
        <v>46231</v>
      </c>
      <c r="C11266" s="1" t="n">
        <v>11</v>
      </c>
      <c r="D11266" s="1" t="s">
        <v>3845</v>
      </c>
      <c r="E11266" s="1" t="n">
        <v>794</v>
      </c>
      <c r="F11266" s="1" t="s">
        <v>365</v>
      </c>
      <c r="I11266" s="1" t="n">
        <v>8403</v>
      </c>
      <c r="J11266" s="1" t="n">
        <v>81910</v>
      </c>
      <c r="K11266" s="1" t="n">
        <v>7896725334741</v>
      </c>
      <c r="L11266" s="1" t="s">
        <v>7674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7" t="n">
        <v>46231</v>
      </c>
      <c r="C11267" s="1" t="n">
        <v>11</v>
      </c>
      <c r="D11267" s="1" t="s">
        <v>3845</v>
      </c>
      <c r="E11267" s="1" t="n">
        <v>794</v>
      </c>
      <c r="F11267" s="1" t="s">
        <v>365</v>
      </c>
      <c r="I11267" s="1" t="n">
        <v>8403</v>
      </c>
      <c r="J11267" s="1" t="n">
        <v>81911</v>
      </c>
      <c r="K11267" s="1" t="n">
        <v>7896725315443</v>
      </c>
      <c r="L11267" s="1" t="s">
        <v>7675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7" t="n">
        <v>46231</v>
      </c>
      <c r="C11268" s="1" t="n">
        <v>11</v>
      </c>
      <c r="D11268" s="1" t="s">
        <v>3845</v>
      </c>
      <c r="E11268" s="1" t="n">
        <v>794</v>
      </c>
      <c r="F11268" s="1" t="s">
        <v>365</v>
      </c>
      <c r="I11268" s="1" t="n">
        <v>8403</v>
      </c>
      <c r="J11268" s="1" t="n">
        <v>81912</v>
      </c>
      <c r="K11268" s="1" t="n">
        <v>7896103474991</v>
      </c>
      <c r="L11268" s="1" t="s">
        <v>7676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7" t="n">
        <v>46231</v>
      </c>
      <c r="C11269" s="1" t="n">
        <v>11</v>
      </c>
      <c r="D11269" s="1" t="s">
        <v>3845</v>
      </c>
      <c r="E11269" s="1" t="n">
        <v>794</v>
      </c>
      <c r="F11269" s="1" t="s">
        <v>365</v>
      </c>
      <c r="I11269" s="1" t="n">
        <v>8403</v>
      </c>
      <c r="J11269" s="1" t="n">
        <v>81913</v>
      </c>
      <c r="K11269" s="1" t="n">
        <v>7896103474984</v>
      </c>
      <c r="L11269" s="1" t="s">
        <v>7677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7" t="n">
        <v>46231</v>
      </c>
      <c r="C11270" s="1" t="n">
        <v>11</v>
      </c>
      <c r="D11270" s="1" t="s">
        <v>3845</v>
      </c>
      <c r="E11270" s="1" t="n">
        <v>794</v>
      </c>
      <c r="F11270" s="1" t="s">
        <v>365</v>
      </c>
      <c r="I11270" s="1" t="n">
        <v>8403</v>
      </c>
      <c r="J11270" s="1" t="n">
        <v>81914</v>
      </c>
      <c r="K11270" s="1" t="n">
        <v>7896103473505</v>
      </c>
      <c r="L11270" s="1" t="s">
        <v>7678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7" t="n">
        <v>46231</v>
      </c>
      <c r="C11271" s="1" t="n">
        <v>11</v>
      </c>
      <c r="D11271" s="1" t="s">
        <v>3845</v>
      </c>
      <c r="E11271" s="1" t="n">
        <v>794</v>
      </c>
      <c r="F11271" s="1" t="s">
        <v>365</v>
      </c>
      <c r="I11271" s="1" t="n">
        <v>8403</v>
      </c>
      <c r="J11271" s="1" t="n">
        <v>81915</v>
      </c>
      <c r="K11271" s="1" t="n">
        <v>7896103474298</v>
      </c>
      <c r="L11271" s="1" t="s">
        <v>7679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7" t="n">
        <v>46231</v>
      </c>
      <c r="C11272" s="1" t="n">
        <v>11</v>
      </c>
      <c r="D11272" s="1" t="s">
        <v>3845</v>
      </c>
      <c r="E11272" s="1" t="n">
        <v>794</v>
      </c>
      <c r="F11272" s="1" t="s">
        <v>365</v>
      </c>
      <c r="I11272" s="1" t="n">
        <v>8403</v>
      </c>
      <c r="J11272" s="1" t="n">
        <v>81916</v>
      </c>
      <c r="K11272" s="1" t="n">
        <v>7896103473512</v>
      </c>
      <c r="L11272" s="1" t="s">
        <v>7680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7" t="n">
        <v>46231</v>
      </c>
      <c r="C11273" s="1" t="n">
        <v>11</v>
      </c>
      <c r="D11273" s="1" t="s">
        <v>3845</v>
      </c>
      <c r="E11273" s="1" t="n">
        <v>1286</v>
      </c>
      <c r="F11273" s="1" t="s">
        <v>359</v>
      </c>
      <c r="I11273" s="1" t="n">
        <v>10389</v>
      </c>
      <c r="J11273" s="1" t="n">
        <v>78991</v>
      </c>
      <c r="K11273" s="1" t="n">
        <v>390</v>
      </c>
      <c r="L11273" s="1" t="s">
        <v>4152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7" t="n">
        <v>46231</v>
      </c>
      <c r="C11274" s="1" t="n">
        <v>11</v>
      </c>
      <c r="D11274" s="1" t="s">
        <v>3845</v>
      </c>
      <c r="E11274" s="1" t="n">
        <v>1631</v>
      </c>
      <c r="F11274" s="1" t="s">
        <v>101</v>
      </c>
      <c r="I11274" s="1" t="n">
        <v>15181</v>
      </c>
      <c r="J11274" s="1" t="n">
        <v>108539</v>
      </c>
      <c r="K11274" s="1" t="n">
        <v>7898185800170</v>
      </c>
      <c r="L11274" s="1" t="s">
        <v>4221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7" t="n">
        <v>46231</v>
      </c>
      <c r="C11275" s="1" t="n">
        <v>11</v>
      </c>
      <c r="D11275" s="1" t="s">
        <v>3845</v>
      </c>
      <c r="E11275" s="1" t="n">
        <v>1631</v>
      </c>
      <c r="F11275" s="1" t="s">
        <v>101</v>
      </c>
      <c r="I11275" s="1" t="n">
        <v>15181</v>
      </c>
      <c r="J11275" s="1" t="n">
        <v>14393</v>
      </c>
      <c r="K11275" s="1" t="n">
        <v>7898185800125</v>
      </c>
      <c r="L11275" s="1" t="s">
        <v>4222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7" t="n">
        <v>46231</v>
      </c>
      <c r="C11276" s="1" t="n">
        <v>11</v>
      </c>
      <c r="D11276" s="1" t="s">
        <v>3845</v>
      </c>
      <c r="E11276" s="1" t="n">
        <v>1631</v>
      </c>
      <c r="F11276" s="1" t="s">
        <v>101</v>
      </c>
      <c r="I11276" s="1" t="n">
        <v>15181</v>
      </c>
      <c r="J11276" s="1" t="n">
        <v>19882</v>
      </c>
      <c r="K11276" s="1" t="n">
        <v>7898185800156</v>
      </c>
      <c r="L11276" s="1" t="s">
        <v>4223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7" t="n">
        <v>46231</v>
      </c>
      <c r="C11277" s="1" t="n">
        <v>11</v>
      </c>
      <c r="D11277" s="1" t="s">
        <v>3845</v>
      </c>
      <c r="E11277" s="1" t="n">
        <v>1631</v>
      </c>
      <c r="F11277" s="1" t="s">
        <v>101</v>
      </c>
      <c r="I11277" s="1" t="n">
        <v>15181</v>
      </c>
      <c r="J11277" s="1" t="n">
        <v>24098</v>
      </c>
      <c r="K11277" s="1" t="n">
        <v>7898185800385</v>
      </c>
      <c r="L11277" s="1" t="s">
        <v>4224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7" t="n">
        <v>46231</v>
      </c>
      <c r="C11278" s="1" t="n">
        <v>11</v>
      </c>
      <c r="D11278" s="1" t="s">
        <v>3845</v>
      </c>
      <c r="E11278" s="1" t="n">
        <v>1631</v>
      </c>
      <c r="F11278" s="1" t="s">
        <v>101</v>
      </c>
      <c r="I11278" s="1" t="n">
        <v>15181</v>
      </c>
      <c r="J11278" s="1" t="n">
        <v>25555</v>
      </c>
      <c r="K11278" s="1" t="n">
        <v>7898185800200</v>
      </c>
      <c r="L11278" s="1" t="s">
        <v>4225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7" t="n">
        <v>46231</v>
      </c>
      <c r="C11279" s="1" t="n">
        <v>11</v>
      </c>
      <c r="D11279" s="1" t="s">
        <v>3845</v>
      </c>
      <c r="E11279" s="1" t="n">
        <v>1631</v>
      </c>
      <c r="F11279" s="1" t="s">
        <v>101</v>
      </c>
      <c r="I11279" s="1" t="n">
        <v>15181</v>
      </c>
      <c r="J11279" s="1" t="n">
        <v>26573</v>
      </c>
      <c r="K11279" s="1" t="n">
        <v>7898185800347</v>
      </c>
      <c r="L11279" s="1" t="s">
        <v>4226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7" t="n">
        <v>46231</v>
      </c>
      <c r="C11280" s="1" t="n">
        <v>11</v>
      </c>
      <c r="D11280" s="1" t="s">
        <v>3845</v>
      </c>
      <c r="E11280" s="1" t="n">
        <v>1631</v>
      </c>
      <c r="F11280" s="1" t="s">
        <v>101</v>
      </c>
      <c r="I11280" s="1" t="n">
        <v>15181</v>
      </c>
      <c r="J11280" s="1" t="n">
        <v>26574</v>
      </c>
      <c r="K11280" s="1" t="n">
        <v>7898185800217</v>
      </c>
      <c r="L11280" s="1" t="s">
        <v>4227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7" t="n">
        <v>46231</v>
      </c>
      <c r="C11281" s="1" t="n">
        <v>11</v>
      </c>
      <c r="D11281" s="1" t="s">
        <v>3845</v>
      </c>
      <c r="E11281" s="1" t="n">
        <v>1631</v>
      </c>
      <c r="F11281" s="1" t="s">
        <v>101</v>
      </c>
      <c r="I11281" s="1" t="n">
        <v>15181</v>
      </c>
      <c r="J11281" s="1" t="n">
        <v>29648</v>
      </c>
      <c r="K11281" s="1" t="n">
        <v>7898185800071</v>
      </c>
      <c r="L11281" s="1" t="s">
        <v>4228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7" t="n">
        <v>46231</v>
      </c>
      <c r="C11282" s="1" t="n">
        <v>11</v>
      </c>
      <c r="D11282" s="1" t="s">
        <v>3845</v>
      </c>
      <c r="E11282" s="1" t="n">
        <v>1631</v>
      </c>
      <c r="F11282" s="1" t="s">
        <v>101</v>
      </c>
      <c r="I11282" s="1" t="n">
        <v>15181</v>
      </c>
      <c r="J11282" s="1" t="n">
        <v>30684</v>
      </c>
      <c r="K11282" s="1" t="n">
        <v>7898185800453</v>
      </c>
      <c r="L11282" s="1" t="s">
        <v>4229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7" t="n">
        <v>46231</v>
      </c>
      <c r="C11283" s="1" t="n">
        <v>11</v>
      </c>
      <c r="D11283" s="1" t="s">
        <v>3845</v>
      </c>
      <c r="E11283" s="1" t="n">
        <v>1631</v>
      </c>
      <c r="F11283" s="1" t="s">
        <v>101</v>
      </c>
      <c r="I11283" s="1" t="n">
        <v>15181</v>
      </c>
      <c r="J11283" s="1" t="n">
        <v>41359</v>
      </c>
      <c r="K11283" s="1" t="n">
        <v>7898185800132</v>
      </c>
      <c r="L11283" s="1" t="s">
        <v>4399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7" t="n">
        <v>46231</v>
      </c>
      <c r="C11284" s="1" t="n">
        <v>11</v>
      </c>
      <c r="D11284" s="1" t="s">
        <v>3845</v>
      </c>
      <c r="E11284" s="1" t="n">
        <v>581</v>
      </c>
      <c r="F11284" s="1" t="s">
        <v>316</v>
      </c>
      <c r="I11284" s="1" t="n">
        <v>31601</v>
      </c>
      <c r="J11284" s="1" t="n">
        <v>48008</v>
      </c>
      <c r="K11284" s="1" t="n">
        <v>798190027999</v>
      </c>
      <c r="L11284" s="1" t="s">
        <v>4231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7" t="n">
        <v>46231</v>
      </c>
      <c r="C11285" s="1" t="n">
        <v>11</v>
      </c>
      <c r="D11285" s="1" t="s">
        <v>3845</v>
      </c>
      <c r="E11285" s="1" t="n">
        <v>581</v>
      </c>
      <c r="F11285" s="1" t="s">
        <v>316</v>
      </c>
      <c r="I11285" s="1" t="n">
        <v>31601</v>
      </c>
      <c r="J11285" s="1" t="n">
        <v>48009</v>
      </c>
      <c r="K11285" s="1" t="n">
        <v>798190028002</v>
      </c>
      <c r="L11285" s="1" t="s">
        <v>4232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7" t="n">
        <v>46231</v>
      </c>
      <c r="C11286" s="1" t="n">
        <v>11</v>
      </c>
      <c r="D11286" s="1" t="s">
        <v>3845</v>
      </c>
      <c r="E11286" s="1" t="n">
        <v>1114</v>
      </c>
      <c r="F11286" s="1" t="s">
        <v>169</v>
      </c>
      <c r="I11286" s="1" t="n">
        <v>41958</v>
      </c>
      <c r="J11286" s="1" t="n">
        <v>100254</v>
      </c>
      <c r="K11286" s="1" t="n">
        <v>70127</v>
      </c>
      <c r="L11286" s="1" t="s">
        <v>4233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7" t="n">
        <v>46231</v>
      </c>
      <c r="C11287" s="1" t="n">
        <v>11</v>
      </c>
      <c r="D11287" s="1" t="s">
        <v>3845</v>
      </c>
      <c r="E11287" s="1" t="n">
        <v>1114</v>
      </c>
      <c r="F11287" s="1" t="s">
        <v>169</v>
      </c>
      <c r="I11287" s="1" t="n">
        <v>41958</v>
      </c>
      <c r="J11287" s="1" t="n">
        <v>100240</v>
      </c>
      <c r="K11287" s="1" t="n">
        <v>70113</v>
      </c>
      <c r="L11287" s="1" t="s">
        <v>4234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7" t="n">
        <v>46231</v>
      </c>
      <c r="C11288" s="1" t="n">
        <v>11</v>
      </c>
      <c r="D11288" s="1" t="s">
        <v>3845</v>
      </c>
      <c r="E11288" s="1" t="n">
        <v>1114</v>
      </c>
      <c r="F11288" s="1" t="s">
        <v>169</v>
      </c>
      <c r="I11288" s="1" t="n">
        <v>41958</v>
      </c>
      <c r="J11288" s="1" t="n">
        <v>100241</v>
      </c>
      <c r="K11288" s="1" t="n">
        <v>70114</v>
      </c>
      <c r="L11288" s="1" t="s">
        <v>4235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7" t="n">
        <v>46231</v>
      </c>
      <c r="C11289" s="1" t="n">
        <v>11</v>
      </c>
      <c r="D11289" s="1" t="s">
        <v>3845</v>
      </c>
      <c r="E11289" s="1" t="n">
        <v>1114</v>
      </c>
      <c r="F11289" s="1" t="s">
        <v>169</v>
      </c>
      <c r="I11289" s="1" t="n">
        <v>41958</v>
      </c>
      <c r="J11289" s="1" t="n">
        <v>100242</v>
      </c>
      <c r="K11289" s="1" t="n">
        <v>70115</v>
      </c>
      <c r="L11289" s="1" t="s">
        <v>4236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7" t="n">
        <v>46231</v>
      </c>
      <c r="C11290" s="1" t="n">
        <v>11</v>
      </c>
      <c r="D11290" s="1" t="s">
        <v>3845</v>
      </c>
      <c r="E11290" s="1" t="n">
        <v>1114</v>
      </c>
      <c r="F11290" s="1" t="s">
        <v>169</v>
      </c>
      <c r="I11290" s="1" t="n">
        <v>41958</v>
      </c>
      <c r="J11290" s="1" t="n">
        <v>100243</v>
      </c>
      <c r="K11290" s="1" t="n">
        <v>70116</v>
      </c>
      <c r="L11290" s="1" t="s">
        <v>4237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7" t="n">
        <v>46231</v>
      </c>
      <c r="C11291" s="1" t="n">
        <v>11</v>
      </c>
      <c r="D11291" s="1" t="s">
        <v>3845</v>
      </c>
      <c r="E11291" s="1" t="n">
        <v>1114</v>
      </c>
      <c r="F11291" s="1" t="s">
        <v>169</v>
      </c>
      <c r="I11291" s="1" t="n">
        <v>41958</v>
      </c>
      <c r="J11291" s="1" t="n">
        <v>100244</v>
      </c>
      <c r="K11291" s="1" t="n">
        <v>70117</v>
      </c>
      <c r="L11291" s="1" t="s">
        <v>4238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7" t="n">
        <v>46231</v>
      </c>
      <c r="C11292" s="1" t="n">
        <v>11</v>
      </c>
      <c r="D11292" s="1" t="s">
        <v>3845</v>
      </c>
      <c r="E11292" s="1" t="n">
        <v>1114</v>
      </c>
      <c r="F11292" s="1" t="s">
        <v>169</v>
      </c>
      <c r="I11292" s="1" t="n">
        <v>41958</v>
      </c>
      <c r="J11292" s="1" t="n">
        <v>100245</v>
      </c>
      <c r="K11292" s="1" t="n">
        <v>70118</v>
      </c>
      <c r="L11292" s="1" t="s">
        <v>4721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7" t="n">
        <v>46231</v>
      </c>
      <c r="C11293" s="1" t="n">
        <v>11</v>
      </c>
      <c r="D11293" s="1" t="s">
        <v>3845</v>
      </c>
      <c r="E11293" s="1" t="n">
        <v>1114</v>
      </c>
      <c r="F11293" s="1" t="s">
        <v>169</v>
      </c>
      <c r="I11293" s="1" t="n">
        <v>41958</v>
      </c>
      <c r="J11293" s="1" t="n">
        <v>100251</v>
      </c>
      <c r="K11293" s="1" t="n">
        <v>70124</v>
      </c>
      <c r="L11293" s="1" t="s">
        <v>6765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7" t="n">
        <v>46231</v>
      </c>
      <c r="C11294" s="1" t="n">
        <v>11</v>
      </c>
      <c r="D11294" s="1" t="s">
        <v>3845</v>
      </c>
      <c r="E11294" s="1" t="n">
        <v>1114</v>
      </c>
      <c r="F11294" s="1" t="s">
        <v>169</v>
      </c>
      <c r="I11294" s="1" t="n">
        <v>41958</v>
      </c>
      <c r="J11294" s="1" t="n">
        <v>100270</v>
      </c>
      <c r="K11294" s="1" t="n">
        <v>70196</v>
      </c>
      <c r="L11294" s="1" t="s">
        <v>4247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7" t="n">
        <v>46231</v>
      </c>
      <c r="C11295" s="1" t="n">
        <v>11</v>
      </c>
      <c r="D11295" s="1" t="s">
        <v>3845</v>
      </c>
      <c r="E11295" s="1" t="n">
        <v>1114</v>
      </c>
      <c r="F11295" s="1" t="s">
        <v>169</v>
      </c>
      <c r="I11295" s="1" t="n">
        <v>41958</v>
      </c>
      <c r="J11295" s="1" t="n">
        <v>100272</v>
      </c>
      <c r="K11295" s="1" t="n">
        <v>70220</v>
      </c>
      <c r="L11295" s="1" t="s">
        <v>4248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7" t="n">
        <v>46231</v>
      </c>
      <c r="C11296" s="1" t="n">
        <v>11</v>
      </c>
      <c r="D11296" s="1" t="s">
        <v>3845</v>
      </c>
      <c r="E11296" s="1" t="n">
        <v>1114</v>
      </c>
      <c r="F11296" s="1" t="s">
        <v>169</v>
      </c>
      <c r="I11296" s="1" t="n">
        <v>41958</v>
      </c>
      <c r="J11296" s="1" t="n">
        <v>100285</v>
      </c>
      <c r="K11296" s="1" t="n">
        <v>70255</v>
      </c>
      <c r="L11296" s="1" t="s">
        <v>4555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7" t="n">
        <v>46231</v>
      </c>
      <c r="C11297" s="1" t="n">
        <v>11</v>
      </c>
      <c r="D11297" s="1" t="s">
        <v>3845</v>
      </c>
      <c r="E11297" s="1" t="n">
        <v>1114</v>
      </c>
      <c r="F11297" s="1" t="s">
        <v>169</v>
      </c>
      <c r="I11297" s="1" t="n">
        <v>41958</v>
      </c>
      <c r="J11297" s="1" t="n">
        <v>100286</v>
      </c>
      <c r="K11297" s="1" t="n">
        <v>70256</v>
      </c>
      <c r="L11297" s="1" t="s">
        <v>7681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7" t="n">
        <v>46231</v>
      </c>
      <c r="C11298" s="1" t="n">
        <v>11</v>
      </c>
      <c r="D11298" s="1" t="s">
        <v>3845</v>
      </c>
      <c r="E11298" s="1" t="n">
        <v>1114</v>
      </c>
      <c r="F11298" s="1" t="s">
        <v>169</v>
      </c>
      <c r="I11298" s="1" t="n">
        <v>41958</v>
      </c>
      <c r="J11298" s="1" t="n">
        <v>100287</v>
      </c>
      <c r="K11298" s="1" t="n">
        <v>70257</v>
      </c>
      <c r="L11298" s="1" t="s">
        <v>7682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7" t="n">
        <v>46231</v>
      </c>
      <c r="C11299" s="1" t="n">
        <v>11</v>
      </c>
      <c r="D11299" s="1" t="s">
        <v>3845</v>
      </c>
      <c r="E11299" s="1" t="n">
        <v>1114</v>
      </c>
      <c r="F11299" s="1" t="s">
        <v>169</v>
      </c>
      <c r="I11299" s="1" t="n">
        <v>41958</v>
      </c>
      <c r="J11299" s="1" t="n">
        <v>100292</v>
      </c>
      <c r="K11299" s="1" t="n">
        <v>70279</v>
      </c>
      <c r="L11299" s="1" t="s">
        <v>4722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7" t="n">
        <v>46231</v>
      </c>
      <c r="C11300" s="1" t="n">
        <v>11</v>
      </c>
      <c r="D11300" s="1" t="s">
        <v>3845</v>
      </c>
      <c r="E11300" s="1" t="n">
        <v>1114</v>
      </c>
      <c r="F11300" s="1" t="s">
        <v>169</v>
      </c>
      <c r="I11300" s="1" t="n">
        <v>41958</v>
      </c>
      <c r="J11300" s="1" t="n">
        <v>100293</v>
      </c>
      <c r="K11300" s="1" t="n">
        <v>70283</v>
      </c>
      <c r="L11300" s="1" t="s">
        <v>4723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7" t="n">
        <v>46231</v>
      </c>
      <c r="C11301" s="1" t="n">
        <v>11</v>
      </c>
      <c r="D11301" s="1" t="s">
        <v>3845</v>
      </c>
      <c r="E11301" s="1" t="n">
        <v>1114</v>
      </c>
      <c r="F11301" s="1" t="s">
        <v>169</v>
      </c>
      <c r="I11301" s="1" t="n">
        <v>41958</v>
      </c>
      <c r="J11301" s="1" t="n">
        <v>110730</v>
      </c>
      <c r="K11301" s="1" t="n">
        <v>70111</v>
      </c>
      <c r="L11301" s="1" t="s">
        <v>4252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7" t="n">
        <v>46231</v>
      </c>
      <c r="C11302" s="1" t="n">
        <v>11</v>
      </c>
      <c r="D11302" s="1" t="s">
        <v>3845</v>
      </c>
      <c r="E11302" s="1" t="n">
        <v>1114</v>
      </c>
      <c r="F11302" s="1" t="s">
        <v>169</v>
      </c>
      <c r="I11302" s="1" t="n">
        <v>41958</v>
      </c>
      <c r="J11302" s="1" t="n">
        <v>110729</v>
      </c>
      <c r="K11302" s="1" t="n">
        <v>70110</v>
      </c>
      <c r="L11302" s="1" t="s">
        <v>4253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7" t="n">
        <v>46231</v>
      </c>
      <c r="C11303" s="1" t="n">
        <v>11</v>
      </c>
      <c r="D11303" s="1" t="s">
        <v>3845</v>
      </c>
      <c r="E11303" s="1" t="n">
        <v>1114</v>
      </c>
      <c r="F11303" s="1" t="s">
        <v>169</v>
      </c>
      <c r="I11303" s="1" t="n">
        <v>41958</v>
      </c>
      <c r="J11303" s="1" t="n">
        <v>110731</v>
      </c>
      <c r="K11303" s="1" t="n">
        <v>70112</v>
      </c>
      <c r="L11303" s="1" t="s">
        <v>4254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7" t="n">
        <v>46231</v>
      </c>
      <c r="C11304" s="1" t="n">
        <v>11</v>
      </c>
      <c r="D11304" s="1" t="s">
        <v>3845</v>
      </c>
      <c r="E11304" s="1" t="n">
        <v>1114</v>
      </c>
      <c r="F11304" s="1" t="s">
        <v>169</v>
      </c>
      <c r="I11304" s="1" t="n">
        <v>41958</v>
      </c>
      <c r="J11304" s="1" t="n">
        <v>78991</v>
      </c>
      <c r="K11304" s="1" t="n">
        <v>390</v>
      </c>
      <c r="L11304" s="1" t="s">
        <v>4152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7" t="n">
        <v>46231</v>
      </c>
      <c r="C11305" s="1" t="n">
        <v>11</v>
      </c>
      <c r="D11305" s="1" t="s">
        <v>3845</v>
      </c>
      <c r="E11305" s="1" t="n">
        <v>1409</v>
      </c>
      <c r="F11305" s="1" t="s">
        <v>2788</v>
      </c>
      <c r="I11305" s="1" t="n">
        <v>105914</v>
      </c>
      <c r="J11305" s="1" t="n">
        <v>74882</v>
      </c>
      <c r="K11305" s="1" t="n">
        <v>7897154296549</v>
      </c>
      <c r="L11305" s="1" t="s">
        <v>7683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7" t="n">
        <v>46231</v>
      </c>
      <c r="C11306" s="1" t="n">
        <v>11</v>
      </c>
      <c r="D11306" s="1" t="s">
        <v>3845</v>
      </c>
      <c r="E11306" s="1" t="n">
        <v>1409</v>
      </c>
      <c r="F11306" s="1" t="s">
        <v>2788</v>
      </c>
      <c r="I11306" s="1" t="n">
        <v>105914</v>
      </c>
      <c r="J11306" s="1" t="n">
        <v>74883</v>
      </c>
      <c r="K11306" s="1" t="n">
        <v>7897154296761</v>
      </c>
      <c r="L11306" s="1" t="s">
        <v>7684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7" t="n">
        <v>46232</v>
      </c>
      <c r="C11307" s="1" t="n">
        <v>6</v>
      </c>
      <c r="D11307" s="1" t="s">
        <v>3844</v>
      </c>
      <c r="E11307" s="1" t="n">
        <v>33</v>
      </c>
      <c r="F11307" s="1" t="s">
        <v>93</v>
      </c>
      <c r="I11307" s="1" t="n">
        <v>5366</v>
      </c>
      <c r="J11307" s="1" t="n">
        <v>72679</v>
      </c>
      <c r="K11307" s="1" t="n">
        <v>246</v>
      </c>
      <c r="L11307" s="1" t="s">
        <v>212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7" t="n">
        <v>46232</v>
      </c>
      <c r="C11308" s="1" t="n">
        <v>6</v>
      </c>
      <c r="D11308" s="1" t="s">
        <v>3844</v>
      </c>
      <c r="E11308" s="1" t="n">
        <v>33</v>
      </c>
      <c r="F11308" s="1" t="s">
        <v>93</v>
      </c>
      <c r="I11308" s="1" t="n">
        <v>5367</v>
      </c>
      <c r="J11308" s="1" t="n">
        <v>72679</v>
      </c>
      <c r="K11308" s="1" t="n">
        <v>246</v>
      </c>
      <c r="L11308" s="1" t="s">
        <v>212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7" t="n">
        <v>46232</v>
      </c>
      <c r="C11309" s="1" t="n">
        <v>6</v>
      </c>
      <c r="D11309" s="1" t="s">
        <v>3844</v>
      </c>
      <c r="E11309" s="1" t="n">
        <v>33</v>
      </c>
      <c r="F11309" s="1" t="s">
        <v>93</v>
      </c>
      <c r="I11309" s="1" t="n">
        <v>5368</v>
      </c>
      <c r="J11309" s="1" t="n">
        <v>72679</v>
      </c>
      <c r="K11309" s="1" t="n">
        <v>246</v>
      </c>
      <c r="L11309" s="1" t="s">
        <v>212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7" t="n">
        <v>46232</v>
      </c>
      <c r="C11310" s="1" t="n">
        <v>6</v>
      </c>
      <c r="D11310" s="1" t="s">
        <v>3844</v>
      </c>
      <c r="E11310" s="1" t="n">
        <v>33</v>
      </c>
      <c r="F11310" s="1" t="s">
        <v>93</v>
      </c>
      <c r="I11310" s="1" t="n">
        <v>5369</v>
      </c>
      <c r="J11310" s="1" t="n">
        <v>72679</v>
      </c>
      <c r="K11310" s="1" t="n">
        <v>246</v>
      </c>
      <c r="L11310" s="1" t="s">
        <v>212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7" t="n">
        <v>46232</v>
      </c>
      <c r="C11311" s="1" t="n">
        <v>6</v>
      </c>
      <c r="D11311" s="1" t="s">
        <v>3844</v>
      </c>
      <c r="E11311" s="1" t="n">
        <v>33</v>
      </c>
      <c r="F11311" s="1" t="s">
        <v>93</v>
      </c>
      <c r="I11311" s="1" t="n">
        <v>5370</v>
      </c>
      <c r="J11311" s="1" t="n">
        <v>72679</v>
      </c>
      <c r="K11311" s="1" t="n">
        <v>246</v>
      </c>
      <c r="L11311" s="1" t="s">
        <v>212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7" t="n">
        <v>46232</v>
      </c>
      <c r="C11312" s="1" t="n">
        <v>6</v>
      </c>
      <c r="D11312" s="1" t="s">
        <v>3844</v>
      </c>
      <c r="E11312" s="1" t="n">
        <v>33</v>
      </c>
      <c r="F11312" s="1" t="s">
        <v>93</v>
      </c>
      <c r="I11312" s="1" t="n">
        <v>5371</v>
      </c>
      <c r="J11312" s="1" t="n">
        <v>72679</v>
      </c>
      <c r="K11312" s="1" t="n">
        <v>246</v>
      </c>
      <c r="L11312" s="1" t="s">
        <v>212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7" t="n">
        <v>46232</v>
      </c>
      <c r="C11313" s="1" t="n">
        <v>6</v>
      </c>
      <c r="D11313" s="1" t="s">
        <v>3844</v>
      </c>
      <c r="E11313" s="1" t="n">
        <v>33</v>
      </c>
      <c r="F11313" s="1" t="s">
        <v>93</v>
      </c>
      <c r="I11313" s="1" t="n">
        <v>5372</v>
      </c>
      <c r="J11313" s="1" t="n">
        <v>72679</v>
      </c>
      <c r="K11313" s="1" t="n">
        <v>246</v>
      </c>
      <c r="L11313" s="1" t="s">
        <v>212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7" t="n">
        <v>46232</v>
      </c>
      <c r="C11314" s="1" t="n">
        <v>6</v>
      </c>
      <c r="D11314" s="1" t="s">
        <v>3844</v>
      </c>
      <c r="E11314" s="1" t="n">
        <v>33</v>
      </c>
      <c r="F11314" s="1" t="s">
        <v>93</v>
      </c>
      <c r="I11314" s="1" t="n">
        <v>5373</v>
      </c>
      <c r="J11314" s="1" t="n">
        <v>72679</v>
      </c>
      <c r="K11314" s="1" t="n">
        <v>246</v>
      </c>
      <c r="L11314" s="1" t="s">
        <v>212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7" t="n">
        <v>46232</v>
      </c>
      <c r="C11315" s="1" t="n">
        <v>6</v>
      </c>
      <c r="D11315" s="1" t="s">
        <v>3844</v>
      </c>
      <c r="E11315" s="1" t="n">
        <v>33</v>
      </c>
      <c r="F11315" s="1" t="s">
        <v>93</v>
      </c>
      <c r="I11315" s="1" t="n">
        <v>5374</v>
      </c>
      <c r="J11315" s="1" t="n">
        <v>72679</v>
      </c>
      <c r="K11315" s="1" t="n">
        <v>246</v>
      </c>
      <c r="L11315" s="1" t="s">
        <v>212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7" t="n">
        <v>46232</v>
      </c>
      <c r="C11316" s="1" t="n">
        <v>6</v>
      </c>
      <c r="D11316" s="1" t="s">
        <v>3844</v>
      </c>
      <c r="E11316" s="1" t="n">
        <v>33</v>
      </c>
      <c r="F11316" s="1" t="s">
        <v>93</v>
      </c>
      <c r="I11316" s="1" t="n">
        <v>5387</v>
      </c>
      <c r="J11316" s="1" t="n">
        <v>100024</v>
      </c>
      <c r="K11316" s="1" t="n">
        <v>25</v>
      </c>
      <c r="L11316" s="1" t="s">
        <v>4139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7" t="n">
        <v>46232</v>
      </c>
      <c r="C11317" s="1" t="n">
        <v>6</v>
      </c>
      <c r="D11317" s="1" t="s">
        <v>3844</v>
      </c>
      <c r="E11317" s="1" t="n">
        <v>33</v>
      </c>
      <c r="F11317" s="1" t="s">
        <v>93</v>
      </c>
      <c r="I11317" s="1" t="n">
        <v>5387</v>
      </c>
      <c r="J11317" s="1" t="n">
        <v>100025</v>
      </c>
      <c r="K11317" s="1" t="n">
        <v>26</v>
      </c>
      <c r="L11317" s="1" t="s">
        <v>4140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7" t="n">
        <v>46232</v>
      </c>
      <c r="C11318" s="1" t="n">
        <v>6</v>
      </c>
      <c r="D11318" s="1" t="s">
        <v>3844</v>
      </c>
      <c r="E11318" s="1" t="n">
        <v>33</v>
      </c>
      <c r="F11318" s="1" t="s">
        <v>93</v>
      </c>
      <c r="I11318" s="1" t="n">
        <v>5387</v>
      </c>
      <c r="J11318" s="1" t="n">
        <v>100026</v>
      </c>
      <c r="K11318" s="1" t="n">
        <v>27</v>
      </c>
      <c r="L11318" s="1" t="s">
        <v>4141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7" t="n">
        <v>46232</v>
      </c>
      <c r="C11319" s="1" t="n">
        <v>6</v>
      </c>
      <c r="D11319" s="1" t="s">
        <v>3844</v>
      </c>
      <c r="E11319" s="1" t="n">
        <v>33</v>
      </c>
      <c r="F11319" s="1" t="s">
        <v>93</v>
      </c>
      <c r="I11319" s="1" t="n">
        <v>5387</v>
      </c>
      <c r="J11319" s="1" t="n">
        <v>100027</v>
      </c>
      <c r="K11319" s="1" t="n">
        <v>28</v>
      </c>
      <c r="L11319" s="1" t="s">
        <v>4142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7" t="n">
        <v>46232</v>
      </c>
      <c r="C11320" s="1" t="n">
        <v>6</v>
      </c>
      <c r="D11320" s="1" t="s">
        <v>3844</v>
      </c>
      <c r="E11320" s="1" t="n">
        <v>33</v>
      </c>
      <c r="F11320" s="1" t="s">
        <v>93</v>
      </c>
      <c r="I11320" s="1" t="n">
        <v>5387</v>
      </c>
      <c r="J11320" s="1" t="n">
        <v>100028</v>
      </c>
      <c r="K11320" s="1" t="n">
        <v>29</v>
      </c>
      <c r="L11320" s="1" t="s">
        <v>4143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7" t="n">
        <v>46232</v>
      </c>
      <c r="C11321" s="1" t="n">
        <v>6</v>
      </c>
      <c r="D11321" s="1" t="s">
        <v>3844</v>
      </c>
      <c r="E11321" s="1" t="n">
        <v>33</v>
      </c>
      <c r="F11321" s="1" t="s">
        <v>93</v>
      </c>
      <c r="I11321" s="1" t="n">
        <v>5387</v>
      </c>
      <c r="J11321" s="1" t="n">
        <v>110455</v>
      </c>
      <c r="K11321" s="1" t="n">
        <v>53212</v>
      </c>
      <c r="L11321" s="1" t="s">
        <v>3870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7" t="n">
        <v>46232</v>
      </c>
      <c r="C11322" s="1" t="n">
        <v>6</v>
      </c>
      <c r="D11322" s="1" t="s">
        <v>3844</v>
      </c>
      <c r="E11322" s="1" t="n">
        <v>33</v>
      </c>
      <c r="F11322" s="1" t="s">
        <v>93</v>
      </c>
      <c r="I11322" s="1" t="n">
        <v>5387</v>
      </c>
      <c r="J11322" s="1" t="n">
        <v>110515</v>
      </c>
      <c r="K11322" s="1" t="n">
        <v>56821</v>
      </c>
      <c r="L11322" s="1" t="s">
        <v>4144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7" t="n">
        <v>46232</v>
      </c>
      <c r="C11323" s="1" t="n">
        <v>11</v>
      </c>
      <c r="D11323" s="1" t="s">
        <v>3845</v>
      </c>
      <c r="E11323" s="1" t="n">
        <v>642</v>
      </c>
      <c r="F11323" s="1" t="s">
        <v>186</v>
      </c>
      <c r="I11323" s="1" t="n">
        <v>550</v>
      </c>
      <c r="J11323" s="1" t="n">
        <v>71766</v>
      </c>
      <c r="K11323" s="1" t="n">
        <v>779180</v>
      </c>
      <c r="L11323" s="1" t="s">
        <v>3881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7" t="n">
        <v>46232</v>
      </c>
      <c r="C11324" s="1" t="n">
        <v>11</v>
      </c>
      <c r="D11324" s="1" t="s">
        <v>3845</v>
      </c>
      <c r="E11324" s="1" t="n">
        <v>1625</v>
      </c>
      <c r="F11324" s="1" t="s">
        <v>243</v>
      </c>
      <c r="I11324" s="1" t="n">
        <v>14838</v>
      </c>
      <c r="J11324" s="1" t="n">
        <v>29079</v>
      </c>
      <c r="K11324" s="1" t="n">
        <v>55515</v>
      </c>
      <c r="L11324" s="1" t="s">
        <v>3818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7" t="n">
        <v>46232</v>
      </c>
      <c r="C11325" s="1" t="n">
        <v>11</v>
      </c>
      <c r="D11325" s="1" t="s">
        <v>3845</v>
      </c>
      <c r="E11325" s="1" t="n">
        <v>754</v>
      </c>
      <c r="F11325" s="1" t="s">
        <v>182</v>
      </c>
      <c r="I11325" s="1" t="n">
        <v>32114</v>
      </c>
      <c r="J11325" s="1" t="n">
        <v>29079</v>
      </c>
      <c r="K11325" s="1" t="n">
        <v>55515</v>
      </c>
      <c r="L11325" s="1" t="s">
        <v>3818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7" t="n">
        <v>46232</v>
      </c>
      <c r="C11326" s="1" t="n">
        <v>11</v>
      </c>
      <c r="D11326" s="1" t="s">
        <v>3845</v>
      </c>
      <c r="E11326" s="1" t="n">
        <v>754</v>
      </c>
      <c r="F11326" s="1" t="s">
        <v>182</v>
      </c>
      <c r="I11326" s="1" t="n">
        <v>32114</v>
      </c>
      <c r="J11326" s="1" t="n">
        <v>29080</v>
      </c>
      <c r="K11326" s="1" t="n">
        <v>55516</v>
      </c>
      <c r="L11326" s="1" t="s">
        <v>3819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7" t="n">
        <v>46232</v>
      </c>
      <c r="C11327" s="1" t="n">
        <v>11</v>
      </c>
      <c r="D11327" s="1" t="s">
        <v>3845</v>
      </c>
      <c r="E11327" s="1" t="n">
        <v>1664</v>
      </c>
      <c r="F11327" s="1" t="s">
        <v>1160</v>
      </c>
      <c r="I11327" s="1" t="n">
        <v>79231</v>
      </c>
      <c r="J11327" s="1" t="n">
        <v>30574</v>
      </c>
      <c r="K11327" s="1" t="n">
        <v>7898080662668</v>
      </c>
      <c r="L11327" s="1" t="s">
        <v>4696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7" t="n">
        <v>46232</v>
      </c>
      <c r="C11328" s="1" t="n">
        <v>11</v>
      </c>
      <c r="D11328" s="1" t="s">
        <v>3845</v>
      </c>
      <c r="E11328" s="1" t="n">
        <v>1664</v>
      </c>
      <c r="F11328" s="1" t="s">
        <v>1160</v>
      </c>
      <c r="I11328" s="1" t="n">
        <v>79231</v>
      </c>
      <c r="J11328" s="1" t="n">
        <v>41169</v>
      </c>
      <c r="K11328" s="1" t="n">
        <v>7898080664112</v>
      </c>
      <c r="L11328" s="1" t="s">
        <v>4412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7" t="n">
        <v>46232</v>
      </c>
      <c r="C11329" s="1" t="n">
        <v>11</v>
      </c>
      <c r="D11329" s="1" t="s">
        <v>3845</v>
      </c>
      <c r="E11329" s="1" t="n">
        <v>1664</v>
      </c>
      <c r="F11329" s="1" t="s">
        <v>1160</v>
      </c>
      <c r="I11329" s="1" t="n">
        <v>79231</v>
      </c>
      <c r="J11329" s="1" t="n">
        <v>47398</v>
      </c>
      <c r="K11329" s="1" t="n">
        <v>7898080664389</v>
      </c>
      <c r="L11329" s="1" t="s">
        <v>4414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7" t="n">
        <v>46232</v>
      </c>
      <c r="C11330" s="1" t="n">
        <v>11</v>
      </c>
      <c r="D11330" s="1" t="s">
        <v>3845</v>
      </c>
      <c r="E11330" s="1" t="n">
        <v>1664</v>
      </c>
      <c r="F11330" s="1" t="s">
        <v>1160</v>
      </c>
      <c r="I11330" s="1" t="n">
        <v>79231</v>
      </c>
      <c r="J11330" s="1" t="n">
        <v>58699</v>
      </c>
      <c r="K11330" s="1" t="n">
        <v>7898080664563</v>
      </c>
      <c r="L11330" s="1" t="s">
        <v>4416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7" t="n">
        <v>46232</v>
      </c>
      <c r="C11331" s="1" t="n">
        <v>11</v>
      </c>
      <c r="D11331" s="1" t="s">
        <v>3845</v>
      </c>
      <c r="E11331" s="1" t="n">
        <v>1664</v>
      </c>
      <c r="F11331" s="1" t="s">
        <v>1160</v>
      </c>
      <c r="I11331" s="1" t="n">
        <v>79231</v>
      </c>
      <c r="J11331" s="1" t="n">
        <v>81244</v>
      </c>
      <c r="K11331" s="1" t="n">
        <v>7898080666161</v>
      </c>
      <c r="L11331" s="1" t="s">
        <v>4418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7" t="n">
        <v>46232</v>
      </c>
      <c r="C11332" s="1" t="n">
        <v>11</v>
      </c>
      <c r="D11332" s="1" t="s">
        <v>3845</v>
      </c>
      <c r="E11332" s="1" t="n">
        <v>1810</v>
      </c>
      <c r="F11332" s="1" t="s">
        <v>280</v>
      </c>
      <c r="I11332" s="1" t="n">
        <v>85345</v>
      </c>
      <c r="J11332" s="1" t="n">
        <v>30240</v>
      </c>
      <c r="K11332" s="1" t="n">
        <v>7898922012248</v>
      </c>
      <c r="L11332" s="1" t="s">
        <v>7685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7" t="n">
        <v>46232</v>
      </c>
      <c r="C11333" s="1" t="n">
        <v>11</v>
      </c>
      <c r="D11333" s="1" t="s">
        <v>3845</v>
      </c>
      <c r="E11333" s="1" t="n">
        <v>1810</v>
      </c>
      <c r="F11333" s="1" t="s">
        <v>280</v>
      </c>
      <c r="I11333" s="1" t="n">
        <v>85345</v>
      </c>
      <c r="J11333" s="1" t="n">
        <v>27944</v>
      </c>
      <c r="K11333" s="1" t="n">
        <v>7896116900784</v>
      </c>
      <c r="L11333" s="1" t="s">
        <v>7686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7" t="n">
        <v>46232</v>
      </c>
      <c r="C11334" s="1" t="n">
        <v>11</v>
      </c>
      <c r="D11334" s="1" t="s">
        <v>3845</v>
      </c>
      <c r="E11334" s="1" t="n">
        <v>1810</v>
      </c>
      <c r="F11334" s="1" t="s">
        <v>280</v>
      </c>
      <c r="I11334" s="1" t="n">
        <v>85345</v>
      </c>
      <c r="J11334" s="1" t="n">
        <v>33535</v>
      </c>
      <c r="K11334" s="1" t="n">
        <v>7898922012163</v>
      </c>
      <c r="L11334" s="1" t="s">
        <v>7687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7" t="n">
        <v>46232</v>
      </c>
      <c r="C11335" s="1" t="n">
        <v>11</v>
      </c>
      <c r="D11335" s="1" t="s">
        <v>3845</v>
      </c>
      <c r="E11335" s="1" t="n">
        <v>1810</v>
      </c>
      <c r="F11335" s="1" t="s">
        <v>280</v>
      </c>
      <c r="I11335" s="1" t="n">
        <v>85345</v>
      </c>
      <c r="J11335" s="1" t="n">
        <v>62385</v>
      </c>
      <c r="K11335" s="1" t="n">
        <v>7898922012040</v>
      </c>
      <c r="L11335" s="1" t="s">
        <v>7688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7" t="n">
        <v>46232</v>
      </c>
      <c r="C11336" s="1" t="n">
        <v>11</v>
      </c>
      <c r="D11336" s="1" t="s">
        <v>3845</v>
      </c>
      <c r="E11336" s="1" t="n">
        <v>1810</v>
      </c>
      <c r="F11336" s="1" t="s">
        <v>280</v>
      </c>
      <c r="I11336" s="1" t="n">
        <v>85345</v>
      </c>
      <c r="J11336" s="1" t="n">
        <v>62655</v>
      </c>
      <c r="K11336" s="1" t="n">
        <v>7897136405211</v>
      </c>
      <c r="L11336" s="1" t="s">
        <v>7689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7" t="n">
        <v>46232</v>
      </c>
      <c r="C11337" s="1" t="n">
        <v>11</v>
      </c>
      <c r="D11337" s="1" t="s">
        <v>3845</v>
      </c>
      <c r="E11337" s="1" t="n">
        <v>1810</v>
      </c>
      <c r="F11337" s="1" t="s">
        <v>280</v>
      </c>
      <c r="I11337" s="1" t="n">
        <v>85346</v>
      </c>
      <c r="J11337" s="1" t="n">
        <v>22142</v>
      </c>
      <c r="K11337" s="1" t="n">
        <v>7898922012019</v>
      </c>
      <c r="L11337" s="1" t="s">
        <v>7690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7" t="n">
        <v>46232</v>
      </c>
      <c r="C11338" s="1" t="n">
        <v>11</v>
      </c>
      <c r="D11338" s="1" t="s">
        <v>3845</v>
      </c>
      <c r="E11338" s="1" t="n">
        <v>1810</v>
      </c>
      <c r="F11338" s="1" t="s">
        <v>280</v>
      </c>
      <c r="I11338" s="1" t="n">
        <v>85346</v>
      </c>
      <c r="J11338" s="1" t="n">
        <v>23197</v>
      </c>
      <c r="K11338" s="1" t="n">
        <v>7896116900029</v>
      </c>
      <c r="L11338" s="1" t="s">
        <v>7691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7" t="n">
        <v>46232</v>
      </c>
      <c r="C11339" s="1" t="n">
        <v>11</v>
      </c>
      <c r="D11339" s="1" t="s">
        <v>3845</v>
      </c>
      <c r="E11339" s="1" t="n">
        <v>1810</v>
      </c>
      <c r="F11339" s="1" t="s">
        <v>280</v>
      </c>
      <c r="I11339" s="1" t="n">
        <v>85346</v>
      </c>
      <c r="J11339" s="1" t="n">
        <v>24024</v>
      </c>
      <c r="K11339" s="1" t="n">
        <v>7896116900432</v>
      </c>
      <c r="L11339" s="1" t="s">
        <v>7692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7" t="n">
        <v>46232</v>
      </c>
      <c r="C11340" s="1" t="n">
        <v>11</v>
      </c>
      <c r="D11340" s="1" t="s">
        <v>3845</v>
      </c>
      <c r="E11340" s="1" t="n">
        <v>1810</v>
      </c>
      <c r="F11340" s="1" t="s">
        <v>280</v>
      </c>
      <c r="I11340" s="1" t="n">
        <v>85346</v>
      </c>
      <c r="J11340" s="1" t="n">
        <v>24025</v>
      </c>
      <c r="K11340" s="1" t="n">
        <v>7896116900050</v>
      </c>
      <c r="L11340" s="1" t="s">
        <v>6114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7" t="n">
        <v>46232</v>
      </c>
      <c r="C11341" s="1" t="n">
        <v>11</v>
      </c>
      <c r="D11341" s="1" t="s">
        <v>3845</v>
      </c>
      <c r="E11341" s="1" t="n">
        <v>1810</v>
      </c>
      <c r="F11341" s="1" t="s">
        <v>280</v>
      </c>
      <c r="I11341" s="1" t="n">
        <v>85346</v>
      </c>
      <c r="J11341" s="1" t="n">
        <v>24026</v>
      </c>
      <c r="K11341" s="1" t="n">
        <v>7896116901385</v>
      </c>
      <c r="L11341" s="1" t="s">
        <v>7693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7" t="n">
        <v>46232</v>
      </c>
      <c r="C11342" s="1" t="n">
        <v>11</v>
      </c>
      <c r="D11342" s="1" t="s">
        <v>3845</v>
      </c>
      <c r="E11342" s="1" t="n">
        <v>1810</v>
      </c>
      <c r="F11342" s="1" t="s">
        <v>280</v>
      </c>
      <c r="I11342" s="1" t="n">
        <v>85346</v>
      </c>
      <c r="J11342" s="1" t="n">
        <v>24027</v>
      </c>
      <c r="K11342" s="1" t="n">
        <v>7896116900425</v>
      </c>
      <c r="L11342" s="1" t="s">
        <v>7694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7" t="n">
        <v>46232</v>
      </c>
      <c r="C11343" s="1" t="n">
        <v>11</v>
      </c>
      <c r="D11343" s="1" t="s">
        <v>3845</v>
      </c>
      <c r="E11343" s="1" t="n">
        <v>1810</v>
      </c>
      <c r="F11343" s="1" t="s">
        <v>280</v>
      </c>
      <c r="I11343" s="1" t="n">
        <v>85346</v>
      </c>
      <c r="J11343" s="1" t="n">
        <v>31500</v>
      </c>
      <c r="K11343" s="1" t="n">
        <v>7898922012378</v>
      </c>
      <c r="L11343" s="1" t="s">
        <v>7695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7" t="n">
        <v>46232</v>
      </c>
      <c r="C11344" s="1" t="n">
        <v>11</v>
      </c>
      <c r="D11344" s="1" t="s">
        <v>3845</v>
      </c>
      <c r="E11344" s="1" t="n">
        <v>1810</v>
      </c>
      <c r="F11344" s="1" t="s">
        <v>280</v>
      </c>
      <c r="I11344" s="1" t="n">
        <v>85346</v>
      </c>
      <c r="J11344" s="1" t="n">
        <v>31798</v>
      </c>
      <c r="K11344" s="1" t="n">
        <v>7898922012392</v>
      </c>
      <c r="L11344" s="1" t="s">
        <v>6115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7" t="n">
        <v>46232</v>
      </c>
      <c r="C11345" s="1" t="n">
        <v>11</v>
      </c>
      <c r="D11345" s="1" t="s">
        <v>3845</v>
      </c>
      <c r="E11345" s="1" t="n">
        <v>1810</v>
      </c>
      <c r="F11345" s="1" t="s">
        <v>280</v>
      </c>
      <c r="I11345" s="1" t="n">
        <v>85346</v>
      </c>
      <c r="J11345" s="1" t="n">
        <v>31859</v>
      </c>
      <c r="K11345" s="1" t="n">
        <v>7898922012385</v>
      </c>
      <c r="L11345" s="1" t="s">
        <v>6677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7" t="n">
        <v>46232</v>
      </c>
      <c r="C11346" s="1" t="n">
        <v>11</v>
      </c>
      <c r="D11346" s="1" t="s">
        <v>3845</v>
      </c>
      <c r="E11346" s="1" t="n">
        <v>1810</v>
      </c>
      <c r="F11346" s="1" t="s">
        <v>280</v>
      </c>
      <c r="I11346" s="1" t="n">
        <v>85346</v>
      </c>
      <c r="J11346" s="1" t="n">
        <v>33534</v>
      </c>
      <c r="K11346" s="1" t="n">
        <v>7898922012408</v>
      </c>
      <c r="L11346" s="1" t="s">
        <v>7696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7" t="n">
        <v>46232</v>
      </c>
      <c r="C11347" s="1" t="n">
        <v>11</v>
      </c>
      <c r="D11347" s="1" t="s">
        <v>3845</v>
      </c>
      <c r="E11347" s="1" t="n">
        <v>1723</v>
      </c>
      <c r="F11347" s="1" t="s">
        <v>302</v>
      </c>
      <c r="I11347" s="1" t="n">
        <v>173886</v>
      </c>
      <c r="J11347" s="1" t="n">
        <v>29079</v>
      </c>
      <c r="K11347" s="1" t="n">
        <v>55515</v>
      </c>
      <c r="L11347" s="1" t="s">
        <v>3818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7" t="n">
        <v>46232</v>
      </c>
      <c r="C11348" s="1" t="n">
        <v>11</v>
      </c>
      <c r="D11348" s="1" t="s">
        <v>3845</v>
      </c>
      <c r="E11348" s="1" t="n">
        <v>1723</v>
      </c>
      <c r="F11348" s="1" t="s">
        <v>302</v>
      </c>
      <c r="I11348" s="1" t="n">
        <v>173886</v>
      </c>
      <c r="J11348" s="1" t="n">
        <v>29080</v>
      </c>
      <c r="K11348" s="1" t="n">
        <v>55516</v>
      </c>
      <c r="L11348" s="1" t="s">
        <v>3819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7" t="n">
        <v>46232</v>
      </c>
      <c r="C11349" s="1" t="n">
        <v>11</v>
      </c>
      <c r="D11349" s="1" t="s">
        <v>3845</v>
      </c>
      <c r="E11349" s="1" t="n">
        <v>1624</v>
      </c>
      <c r="F11349" s="1" t="s">
        <v>282</v>
      </c>
      <c r="I11349" s="1" t="n">
        <v>665164</v>
      </c>
      <c r="J11349" s="1" t="n">
        <v>100420</v>
      </c>
      <c r="K11349" s="1" t="n">
        <v>291</v>
      </c>
      <c r="L11349" s="1" t="s">
        <v>7697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7" t="n">
        <v>46232</v>
      </c>
      <c r="C11350" s="1" t="n">
        <v>11</v>
      </c>
      <c r="D11350" s="1" t="s">
        <v>3845</v>
      </c>
      <c r="E11350" s="1" t="n">
        <v>1624</v>
      </c>
      <c r="F11350" s="1" t="s">
        <v>282</v>
      </c>
      <c r="I11350" s="1" t="n">
        <v>665164</v>
      </c>
      <c r="J11350" s="1" t="n">
        <v>100419</v>
      </c>
      <c r="K11350" s="1" t="n">
        <v>290</v>
      </c>
      <c r="L11350" s="1" t="s">
        <v>7698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7" t="n">
        <v>46232</v>
      </c>
      <c r="C11351" s="1" t="n">
        <v>11</v>
      </c>
      <c r="D11351" s="1" t="s">
        <v>3845</v>
      </c>
      <c r="E11351" s="1" t="n">
        <v>1624</v>
      </c>
      <c r="F11351" s="1" t="s">
        <v>282</v>
      </c>
      <c r="I11351" s="1" t="n">
        <v>665164</v>
      </c>
      <c r="J11351" s="1" t="n">
        <v>100421</v>
      </c>
      <c r="K11351" s="1" t="n">
        <v>292</v>
      </c>
      <c r="L11351" s="1" t="s">
        <v>7699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7" t="n">
        <v>46232</v>
      </c>
      <c r="C11352" s="1" t="n">
        <v>11</v>
      </c>
      <c r="D11352" s="1" t="s">
        <v>3845</v>
      </c>
      <c r="E11352" s="1" t="n">
        <v>1624</v>
      </c>
      <c r="F11352" s="1" t="s">
        <v>282</v>
      </c>
      <c r="I11352" s="1" t="n">
        <v>665164</v>
      </c>
      <c r="J11352" s="1" t="n">
        <v>100422</v>
      </c>
      <c r="K11352" s="1" t="n">
        <v>293</v>
      </c>
      <c r="L11352" s="1" t="s">
        <v>6713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7" t="n">
        <v>46232</v>
      </c>
      <c r="C11353" s="1" t="n">
        <v>11</v>
      </c>
      <c r="D11353" s="1" t="s">
        <v>3845</v>
      </c>
      <c r="E11353" s="1" t="n">
        <v>1624</v>
      </c>
      <c r="F11353" s="1" t="s">
        <v>282</v>
      </c>
      <c r="I11353" s="1" t="n">
        <v>665164</v>
      </c>
      <c r="J11353" s="1" t="n">
        <v>21132</v>
      </c>
      <c r="K11353" s="1" t="n">
        <v>7896273800033</v>
      </c>
      <c r="L11353" s="1" t="s">
        <v>4559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7" t="n">
        <v>46232</v>
      </c>
      <c r="C11354" s="1" t="n">
        <v>11</v>
      </c>
      <c r="D11354" s="1" t="s">
        <v>3845</v>
      </c>
      <c r="E11354" s="1" t="n">
        <v>1624</v>
      </c>
      <c r="F11354" s="1" t="s">
        <v>282</v>
      </c>
      <c r="I11354" s="1" t="n">
        <v>665164</v>
      </c>
      <c r="J11354" s="1" t="n">
        <v>21133</v>
      </c>
      <c r="K11354" s="1" t="n">
        <v>7896273805182</v>
      </c>
      <c r="L11354" s="1" t="s">
        <v>4560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7" t="n">
        <v>46232</v>
      </c>
      <c r="C11355" s="1" t="n">
        <v>11</v>
      </c>
      <c r="D11355" s="1" t="s">
        <v>3845</v>
      </c>
      <c r="E11355" s="1" t="n">
        <v>1624</v>
      </c>
      <c r="F11355" s="1" t="s">
        <v>282</v>
      </c>
      <c r="I11355" s="1" t="n">
        <v>665164</v>
      </c>
      <c r="J11355" s="1" t="n">
        <v>46675</v>
      </c>
      <c r="K11355" s="1" t="n">
        <v>7898996004125</v>
      </c>
      <c r="L11355" s="1" t="s">
        <v>6716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7" t="n">
        <v>46232</v>
      </c>
      <c r="C11356" s="1" t="n">
        <v>11</v>
      </c>
      <c r="D11356" s="1" t="s">
        <v>3845</v>
      </c>
      <c r="E11356" s="1" t="n">
        <v>1624</v>
      </c>
      <c r="F11356" s="1" t="s">
        <v>282</v>
      </c>
      <c r="I11356" s="1" t="n">
        <v>665164</v>
      </c>
      <c r="J11356" s="1" t="n">
        <v>47075</v>
      </c>
      <c r="K11356" s="1" t="n">
        <v>795487</v>
      </c>
      <c r="L11356" s="1" t="s">
        <v>4565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7" t="n">
        <v>46232</v>
      </c>
      <c r="C11357" s="1" t="n">
        <v>11</v>
      </c>
      <c r="D11357" s="1" t="s">
        <v>3845</v>
      </c>
      <c r="E11357" s="1" t="n">
        <v>1624</v>
      </c>
      <c r="F11357" s="1" t="s">
        <v>282</v>
      </c>
      <c r="I11357" s="1" t="n">
        <v>665164</v>
      </c>
      <c r="J11357" s="1" t="n">
        <v>47077</v>
      </c>
      <c r="K11357" s="1" t="n">
        <v>7898274860030</v>
      </c>
      <c r="L11357" s="1" t="s">
        <v>4566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7" t="n">
        <v>46232</v>
      </c>
      <c r="C11358" s="1" t="n">
        <v>11</v>
      </c>
      <c r="D11358" s="1" t="s">
        <v>3845</v>
      </c>
      <c r="E11358" s="1" t="n">
        <v>1624</v>
      </c>
      <c r="F11358" s="1" t="s">
        <v>282</v>
      </c>
      <c r="I11358" s="1" t="n">
        <v>665164</v>
      </c>
      <c r="J11358" s="1" t="n">
        <v>47078</v>
      </c>
      <c r="K11358" s="1" t="n">
        <v>7898274860023</v>
      </c>
      <c r="L11358" s="1" t="s">
        <v>4567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7" t="n">
        <v>46232</v>
      </c>
      <c r="C11359" s="1" t="n">
        <v>11</v>
      </c>
      <c r="D11359" s="1" t="s">
        <v>3845</v>
      </c>
      <c r="E11359" s="1" t="n">
        <v>1624</v>
      </c>
      <c r="F11359" s="1" t="s">
        <v>282</v>
      </c>
      <c r="I11359" s="1" t="n">
        <v>665164</v>
      </c>
      <c r="J11359" s="1" t="n">
        <v>53374</v>
      </c>
      <c r="K11359" s="1" t="n">
        <v>7896273809197</v>
      </c>
      <c r="L11359" s="1" t="s">
        <v>4568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7" t="n">
        <v>46232</v>
      </c>
      <c r="C11360" s="1" t="n">
        <v>11</v>
      </c>
      <c r="D11360" s="1" t="s">
        <v>3845</v>
      </c>
      <c r="E11360" s="1" t="n">
        <v>1624</v>
      </c>
      <c r="F11360" s="1" t="s">
        <v>282</v>
      </c>
      <c r="I11360" s="1" t="n">
        <v>665164</v>
      </c>
      <c r="J11360" s="1" t="n">
        <v>110552</v>
      </c>
      <c r="K11360" s="1" t="n">
        <v>60139</v>
      </c>
      <c r="L11360" s="1" t="s">
        <v>4570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7" t="n">
        <v>46232</v>
      </c>
      <c r="C11361" s="1" t="n">
        <v>11</v>
      </c>
      <c r="D11361" s="1" t="s">
        <v>3845</v>
      </c>
      <c r="E11361" s="1" t="n">
        <v>1624</v>
      </c>
      <c r="F11361" s="1" t="s">
        <v>282</v>
      </c>
      <c r="I11361" s="1" t="n">
        <v>665164</v>
      </c>
      <c r="J11361" s="1" t="n">
        <v>63661</v>
      </c>
      <c r="K11361" s="1" t="n">
        <v>7896273809357</v>
      </c>
      <c r="L11361" s="1" t="s">
        <v>6717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7" t="n">
        <v>46232</v>
      </c>
      <c r="C11362" s="1" t="n">
        <v>11</v>
      </c>
      <c r="D11362" s="1" t="s">
        <v>3845</v>
      </c>
      <c r="E11362" s="1" t="n">
        <v>1624</v>
      </c>
      <c r="F11362" s="1" t="s">
        <v>282</v>
      </c>
      <c r="I11362" s="1" t="n">
        <v>665164</v>
      </c>
      <c r="J11362" s="1" t="n">
        <v>65193</v>
      </c>
      <c r="K11362" s="1" t="n">
        <v>7896273809418</v>
      </c>
      <c r="L11362" s="1" t="s">
        <v>7700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7" t="n">
        <v>46232</v>
      </c>
      <c r="C11363" s="1" t="n">
        <v>11</v>
      </c>
      <c r="D11363" s="1" t="s">
        <v>3845</v>
      </c>
      <c r="E11363" s="1" t="n">
        <v>1624</v>
      </c>
      <c r="F11363" s="1" t="s">
        <v>282</v>
      </c>
      <c r="I11363" s="1" t="n">
        <v>665164</v>
      </c>
      <c r="J11363" s="1" t="n">
        <v>67723</v>
      </c>
      <c r="K11363" s="1" t="n">
        <v>7896273809265</v>
      </c>
      <c r="L11363" s="1" t="s">
        <v>7701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7" t="n">
        <v>46232</v>
      </c>
      <c r="C11364" s="1" t="n">
        <v>11</v>
      </c>
      <c r="D11364" s="1" t="s">
        <v>3845</v>
      </c>
      <c r="E11364" s="1" t="n">
        <v>1659</v>
      </c>
      <c r="F11364" s="1" t="s">
        <v>78</v>
      </c>
      <c r="I11364" s="1" t="n">
        <v>885524</v>
      </c>
      <c r="J11364" s="1" t="n">
        <v>37500</v>
      </c>
      <c r="K11364" s="1" t="n">
        <v>7909510417298</v>
      </c>
      <c r="L11364" s="1" t="s">
        <v>7702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7" t="n">
        <v>46232</v>
      </c>
      <c r="C11365" s="1" t="n">
        <v>11</v>
      </c>
      <c r="D11365" s="1" t="s">
        <v>3845</v>
      </c>
      <c r="E11365" s="1" t="n">
        <v>1659</v>
      </c>
      <c r="F11365" s="1" t="s">
        <v>78</v>
      </c>
      <c r="I11365" s="1" t="n">
        <v>885524</v>
      </c>
      <c r="J11365" s="1" t="n">
        <v>69249</v>
      </c>
      <c r="K11365" s="1" t="n">
        <v>7909937245054</v>
      </c>
      <c r="L11365" s="1" t="s">
        <v>7703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7" t="n">
        <v>46232</v>
      </c>
      <c r="C11366" s="1" t="n">
        <v>11</v>
      </c>
      <c r="D11366" s="1" t="s">
        <v>3845</v>
      </c>
      <c r="E11366" s="1" t="n">
        <v>1659</v>
      </c>
      <c r="F11366" s="1" t="s">
        <v>78</v>
      </c>
      <c r="I11366" s="1" t="n">
        <v>885524</v>
      </c>
      <c r="J11366" s="1" t="n">
        <v>78933</v>
      </c>
      <c r="K11366" s="1" t="n">
        <v>7900204464345</v>
      </c>
      <c r="L11366" s="1" t="s">
        <v>7704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7" t="n">
        <v>46232</v>
      </c>
      <c r="C11367" s="1" t="n">
        <v>11</v>
      </c>
      <c r="D11367" s="1" t="s">
        <v>3845</v>
      </c>
      <c r="E11367" s="1" t="n">
        <v>1659</v>
      </c>
      <c r="F11367" s="1" t="s">
        <v>78</v>
      </c>
      <c r="I11367" s="1" t="n">
        <v>885524</v>
      </c>
      <c r="J11367" s="1" t="n">
        <v>78968</v>
      </c>
      <c r="K11367" s="1" t="n">
        <v>7900204672450</v>
      </c>
      <c r="L11367" s="1" t="s">
        <v>7705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7" t="n">
        <v>46232</v>
      </c>
      <c r="C11368" s="1" t="n">
        <v>11</v>
      </c>
      <c r="D11368" s="1" t="s">
        <v>3845</v>
      </c>
      <c r="E11368" s="1" t="n">
        <v>1659</v>
      </c>
      <c r="F11368" s="1" t="s">
        <v>78</v>
      </c>
      <c r="I11368" s="1" t="n">
        <v>885524</v>
      </c>
      <c r="J11368" s="1" t="n">
        <v>81921</v>
      </c>
      <c r="K11368" s="1" t="n">
        <v>7900204492256</v>
      </c>
      <c r="L11368" s="1" t="s">
        <v>7706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7" t="n">
        <v>46232</v>
      </c>
      <c r="C11369" s="1" t="n">
        <v>11</v>
      </c>
      <c r="D11369" s="1" t="s">
        <v>3845</v>
      </c>
      <c r="E11369" s="1" t="n">
        <v>1659</v>
      </c>
      <c r="F11369" s="1" t="s">
        <v>78</v>
      </c>
      <c r="I11369" s="1" t="n">
        <v>885524</v>
      </c>
      <c r="J11369" s="1" t="n">
        <v>81923</v>
      </c>
      <c r="K11369" s="1" t="n">
        <v>7900204492430</v>
      </c>
      <c r="L11369" s="1" t="s">
        <v>7707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7" t="n">
        <v>46232</v>
      </c>
      <c r="C11370" s="1" t="n">
        <v>11</v>
      </c>
      <c r="D11370" s="1" t="s">
        <v>3845</v>
      </c>
      <c r="E11370" s="1" t="n">
        <v>1659</v>
      </c>
      <c r="F11370" s="1" t="s">
        <v>78</v>
      </c>
      <c r="I11370" s="1" t="n">
        <v>885524</v>
      </c>
      <c r="J11370" s="1" t="n">
        <v>81925</v>
      </c>
      <c r="K11370" s="1" t="n">
        <v>7900204492317</v>
      </c>
      <c r="L11370" s="1" t="s">
        <v>7708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7" t="n">
        <v>46232</v>
      </c>
      <c r="C11371" s="1" t="n">
        <v>11</v>
      </c>
      <c r="D11371" s="1" t="s">
        <v>3845</v>
      </c>
      <c r="E11371" s="1" t="n">
        <v>1637</v>
      </c>
      <c r="F11371" s="1" t="s">
        <v>68</v>
      </c>
      <c r="I11371" s="1" t="n">
        <v>1911152</v>
      </c>
      <c r="J11371" s="1" t="n">
        <v>41545</v>
      </c>
      <c r="K11371" s="1" t="n">
        <v>7896213005771</v>
      </c>
      <c r="L11371" s="1" t="s">
        <v>7709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7" t="n">
        <v>46232</v>
      </c>
      <c r="C11372" s="1" t="n">
        <v>11</v>
      </c>
      <c r="D11372" s="1" t="s">
        <v>3845</v>
      </c>
      <c r="E11372" s="1" t="n">
        <v>1636</v>
      </c>
      <c r="F11372" s="1" t="s">
        <v>91</v>
      </c>
      <c r="I11372" s="1" t="n">
        <v>3223292</v>
      </c>
      <c r="J11372" s="1" t="n">
        <v>13397</v>
      </c>
      <c r="K11372" s="1" t="n">
        <v>7891095008452</v>
      </c>
      <c r="L11372" s="1" t="s">
        <v>7710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7" t="n">
        <v>46232</v>
      </c>
      <c r="C11373" s="1" t="n">
        <v>11</v>
      </c>
      <c r="D11373" s="1" t="s">
        <v>3845</v>
      </c>
      <c r="E11373" s="1" t="n">
        <v>1636</v>
      </c>
      <c r="F11373" s="1" t="s">
        <v>91</v>
      </c>
      <c r="I11373" s="1" t="n">
        <v>3223292</v>
      </c>
      <c r="J11373" s="1" t="n">
        <v>25479</v>
      </c>
      <c r="K11373" s="1" t="n">
        <v>7896040705325</v>
      </c>
      <c r="L11373" s="1" t="s">
        <v>5370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7" t="n">
        <v>46232</v>
      </c>
      <c r="C11374" s="1" t="n">
        <v>11</v>
      </c>
      <c r="D11374" s="1" t="s">
        <v>3845</v>
      </c>
      <c r="E11374" s="1" t="n">
        <v>1636</v>
      </c>
      <c r="F11374" s="1" t="s">
        <v>91</v>
      </c>
      <c r="I11374" s="1" t="n">
        <v>3223292</v>
      </c>
      <c r="J11374" s="1" t="n">
        <v>28043</v>
      </c>
      <c r="K11374" s="1" t="n">
        <v>7896040706186</v>
      </c>
      <c r="L11374" s="1" t="s">
        <v>5371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7" t="n">
        <v>46232</v>
      </c>
      <c r="C11375" s="1" t="n">
        <v>11</v>
      </c>
      <c r="D11375" s="1" t="s">
        <v>3845</v>
      </c>
      <c r="E11375" s="1" t="n">
        <v>1636</v>
      </c>
      <c r="F11375" s="1" t="s">
        <v>91</v>
      </c>
      <c r="I11375" s="1" t="n">
        <v>3223292</v>
      </c>
      <c r="J11375" s="1" t="n">
        <v>28171</v>
      </c>
      <c r="K11375" s="1" t="n">
        <v>7896040700207</v>
      </c>
      <c r="L11375" s="1" t="s">
        <v>5372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7" t="n">
        <v>46232</v>
      </c>
      <c r="C11376" s="1" t="n">
        <v>11</v>
      </c>
      <c r="D11376" s="1" t="s">
        <v>3845</v>
      </c>
      <c r="E11376" s="1" t="n">
        <v>1636</v>
      </c>
      <c r="F11376" s="1" t="s">
        <v>91</v>
      </c>
      <c r="I11376" s="1" t="n">
        <v>3223292</v>
      </c>
      <c r="J11376" s="1" t="n">
        <v>28173</v>
      </c>
      <c r="K11376" s="1" t="n">
        <v>7896040701389</v>
      </c>
      <c r="L11376" s="1" t="s">
        <v>7711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7" t="n">
        <v>46232</v>
      </c>
      <c r="C11377" s="1" t="n">
        <v>11</v>
      </c>
      <c r="D11377" s="1" t="s">
        <v>3845</v>
      </c>
      <c r="E11377" s="1" t="n">
        <v>1636</v>
      </c>
      <c r="F11377" s="1" t="s">
        <v>91</v>
      </c>
      <c r="I11377" s="1" t="n">
        <v>3223292</v>
      </c>
      <c r="J11377" s="1" t="n">
        <v>30414</v>
      </c>
      <c r="K11377" s="1" t="n">
        <v>7898953823967</v>
      </c>
      <c r="L11377" s="1" t="s">
        <v>5373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7" t="n">
        <v>46232</v>
      </c>
      <c r="C11378" s="1" t="n">
        <v>11</v>
      </c>
      <c r="D11378" s="1" t="s">
        <v>3845</v>
      </c>
      <c r="E11378" s="1" t="n">
        <v>1636</v>
      </c>
      <c r="F11378" s="1" t="s">
        <v>91</v>
      </c>
      <c r="I11378" s="1" t="n">
        <v>3223292</v>
      </c>
      <c r="J11378" s="1" t="n">
        <v>30415</v>
      </c>
      <c r="K11378" s="1" t="n">
        <v>7898953823950</v>
      </c>
      <c r="L11378" s="1" t="s">
        <v>5374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7" t="n">
        <v>46232</v>
      </c>
      <c r="C11379" s="1" t="n">
        <v>11</v>
      </c>
      <c r="D11379" s="1" t="s">
        <v>3845</v>
      </c>
      <c r="E11379" s="1" t="n">
        <v>1636</v>
      </c>
      <c r="F11379" s="1" t="s">
        <v>91</v>
      </c>
      <c r="I11379" s="1" t="n">
        <v>3223292</v>
      </c>
      <c r="J11379" s="1" t="n">
        <v>31059</v>
      </c>
      <c r="K11379" s="1" t="n">
        <v>7898962794142</v>
      </c>
      <c r="L11379" s="1" t="s">
        <v>4641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7" t="n">
        <v>46232</v>
      </c>
      <c r="C11380" s="1" t="n">
        <v>11</v>
      </c>
      <c r="D11380" s="1" t="s">
        <v>3845</v>
      </c>
      <c r="E11380" s="1" t="n">
        <v>1636</v>
      </c>
      <c r="F11380" s="1" t="s">
        <v>91</v>
      </c>
      <c r="I11380" s="1" t="n">
        <v>3223292</v>
      </c>
      <c r="J11380" s="1" t="n">
        <v>31251</v>
      </c>
      <c r="K11380" s="1" t="n">
        <v>7896040705318</v>
      </c>
      <c r="L11380" s="1" t="s">
        <v>5376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7" t="n">
        <v>46232</v>
      </c>
      <c r="C11381" s="1" t="n">
        <v>11</v>
      </c>
      <c r="D11381" s="1" t="s">
        <v>3845</v>
      </c>
      <c r="E11381" s="1" t="n">
        <v>1636</v>
      </c>
      <c r="F11381" s="1" t="s">
        <v>91</v>
      </c>
      <c r="I11381" s="1" t="n">
        <v>3223292</v>
      </c>
      <c r="J11381" s="1" t="n">
        <v>31777</v>
      </c>
      <c r="K11381" s="1" t="n">
        <v>7898656390186</v>
      </c>
      <c r="L11381" s="1" t="s">
        <v>7712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7" t="n">
        <v>46232</v>
      </c>
      <c r="C11382" s="1" t="n">
        <v>11</v>
      </c>
      <c r="D11382" s="1" t="s">
        <v>3845</v>
      </c>
      <c r="E11382" s="1" t="n">
        <v>1636</v>
      </c>
      <c r="F11382" s="1" t="s">
        <v>91</v>
      </c>
      <c r="I11382" s="1" t="n">
        <v>3223292</v>
      </c>
      <c r="J11382" s="1" t="n">
        <v>32206</v>
      </c>
      <c r="K11382" s="1" t="n">
        <v>7896040707336</v>
      </c>
      <c r="L11382" s="1" t="s">
        <v>7713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7" t="n">
        <v>46232</v>
      </c>
      <c r="C11383" s="1" t="n">
        <v>11</v>
      </c>
      <c r="D11383" s="1" t="s">
        <v>3845</v>
      </c>
      <c r="E11383" s="1" t="n">
        <v>1636</v>
      </c>
      <c r="F11383" s="1" t="s">
        <v>91</v>
      </c>
      <c r="I11383" s="1" t="n">
        <v>3223292</v>
      </c>
      <c r="J11383" s="1" t="n">
        <v>33361</v>
      </c>
      <c r="K11383" s="1" t="n">
        <v>7891095023264</v>
      </c>
      <c r="L11383" s="1" t="s">
        <v>7714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7" t="n">
        <v>46232</v>
      </c>
      <c r="C11384" s="1" t="n">
        <v>11</v>
      </c>
      <c r="D11384" s="1" t="s">
        <v>3845</v>
      </c>
      <c r="E11384" s="1" t="n">
        <v>1636</v>
      </c>
      <c r="F11384" s="1" t="s">
        <v>91</v>
      </c>
      <c r="I11384" s="1" t="n">
        <v>3223292</v>
      </c>
      <c r="J11384" s="1" t="n">
        <v>33363</v>
      </c>
      <c r="K11384" s="1" t="n">
        <v>7891095023271</v>
      </c>
      <c r="L11384" s="1" t="s">
        <v>7715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7" t="n">
        <v>46232</v>
      </c>
      <c r="C11385" s="1" t="n">
        <v>11</v>
      </c>
      <c r="D11385" s="1" t="s">
        <v>3845</v>
      </c>
      <c r="E11385" s="1" t="n">
        <v>1636</v>
      </c>
      <c r="F11385" s="1" t="s">
        <v>91</v>
      </c>
      <c r="I11385" s="1" t="n">
        <v>3223292</v>
      </c>
      <c r="J11385" s="1" t="n">
        <v>33450</v>
      </c>
      <c r="K11385" s="1" t="n">
        <v>7898962794159</v>
      </c>
      <c r="L11385" s="1" t="s">
        <v>7716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7" t="n">
        <v>46232</v>
      </c>
      <c r="C11386" s="1" t="n">
        <v>11</v>
      </c>
      <c r="D11386" s="1" t="s">
        <v>3845</v>
      </c>
      <c r="E11386" s="1" t="n">
        <v>1636</v>
      </c>
      <c r="F11386" s="1" t="s">
        <v>91</v>
      </c>
      <c r="I11386" s="1" t="n">
        <v>3223292</v>
      </c>
      <c r="J11386" s="1" t="n">
        <v>35261</v>
      </c>
      <c r="K11386" s="1" t="n">
        <v>7891095031139</v>
      </c>
      <c r="L11386" s="1" t="s">
        <v>5378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7" t="n">
        <v>46232</v>
      </c>
      <c r="C11387" s="1" t="n">
        <v>11</v>
      </c>
      <c r="D11387" s="1" t="s">
        <v>3845</v>
      </c>
      <c r="E11387" s="1" t="n">
        <v>1636</v>
      </c>
      <c r="F11387" s="1" t="s">
        <v>91</v>
      </c>
      <c r="I11387" s="1" t="n">
        <v>3223292</v>
      </c>
      <c r="J11387" s="1" t="n">
        <v>35262</v>
      </c>
      <c r="K11387" s="1" t="n">
        <v>7891095023226</v>
      </c>
      <c r="L11387" s="1" t="s">
        <v>5379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7" t="n">
        <v>46232</v>
      </c>
      <c r="C11388" s="1" t="n">
        <v>11</v>
      </c>
      <c r="D11388" s="1" t="s">
        <v>3845</v>
      </c>
      <c r="E11388" s="1" t="n">
        <v>1636</v>
      </c>
      <c r="F11388" s="1" t="s">
        <v>91</v>
      </c>
      <c r="I11388" s="1" t="n">
        <v>3223292</v>
      </c>
      <c r="J11388" s="1" t="n">
        <v>41837</v>
      </c>
      <c r="K11388" s="1" t="n">
        <v>7896040704656</v>
      </c>
      <c r="L11388" s="1" t="s">
        <v>7717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7" t="n">
        <v>46232</v>
      </c>
      <c r="C11389" s="1" t="n">
        <v>11</v>
      </c>
      <c r="D11389" s="1" t="s">
        <v>3845</v>
      </c>
      <c r="E11389" s="1" t="n">
        <v>1636</v>
      </c>
      <c r="F11389" s="1" t="s">
        <v>91</v>
      </c>
      <c r="I11389" s="1" t="n">
        <v>3223292</v>
      </c>
      <c r="J11389" s="1" t="n">
        <v>41838</v>
      </c>
      <c r="K11389" s="1" t="n">
        <v>7896040704618</v>
      </c>
      <c r="L11389" s="1" t="s">
        <v>7718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7" t="n">
        <v>46232</v>
      </c>
      <c r="C11390" s="1" t="n">
        <v>11</v>
      </c>
      <c r="D11390" s="1" t="s">
        <v>3845</v>
      </c>
      <c r="E11390" s="1" t="n">
        <v>1636</v>
      </c>
      <c r="F11390" s="1" t="s">
        <v>91</v>
      </c>
      <c r="I11390" s="1" t="n">
        <v>3223292</v>
      </c>
      <c r="J11390" s="1" t="n">
        <v>43784</v>
      </c>
      <c r="K11390" s="1" t="n">
        <v>7896040704625</v>
      </c>
      <c r="L11390" s="1" t="s">
        <v>7719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7" t="n">
        <v>46232</v>
      </c>
      <c r="C11391" s="1" t="n">
        <v>11</v>
      </c>
      <c r="D11391" s="1" t="s">
        <v>3845</v>
      </c>
      <c r="E11391" s="1" t="n">
        <v>1636</v>
      </c>
      <c r="F11391" s="1" t="s">
        <v>91</v>
      </c>
      <c r="I11391" s="1" t="n">
        <v>3223292</v>
      </c>
      <c r="J11391" s="1" t="n">
        <v>43785</v>
      </c>
      <c r="K11391" s="1" t="n">
        <v>7896040704632</v>
      </c>
      <c r="L11391" s="1" t="s">
        <v>7720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7" t="n">
        <v>46232</v>
      </c>
      <c r="C11392" s="1" t="n">
        <v>11</v>
      </c>
      <c r="D11392" s="1" t="s">
        <v>3845</v>
      </c>
      <c r="E11392" s="1" t="n">
        <v>1636</v>
      </c>
      <c r="F11392" s="1" t="s">
        <v>91</v>
      </c>
      <c r="I11392" s="1" t="n">
        <v>3223292</v>
      </c>
      <c r="J11392" s="1" t="n">
        <v>46122</v>
      </c>
      <c r="K11392" s="1" t="n">
        <v>7896040706247</v>
      </c>
      <c r="L11392" s="1" t="s">
        <v>7721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7" t="n">
        <v>46232</v>
      </c>
      <c r="C11393" s="1" t="n">
        <v>11</v>
      </c>
      <c r="D11393" s="1" t="s">
        <v>3845</v>
      </c>
      <c r="E11393" s="1" t="n">
        <v>1636</v>
      </c>
      <c r="F11393" s="1" t="s">
        <v>91</v>
      </c>
      <c r="I11393" s="1" t="n">
        <v>3223292</v>
      </c>
      <c r="J11393" s="1" t="n">
        <v>51680</v>
      </c>
      <c r="K11393" s="1" t="n">
        <v>7896040707312</v>
      </c>
      <c r="L11393" s="1" t="s">
        <v>7722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7" t="n">
        <v>46232</v>
      </c>
      <c r="C11394" s="1" t="n">
        <v>11</v>
      </c>
      <c r="D11394" s="1" t="s">
        <v>3845</v>
      </c>
      <c r="E11394" s="1" t="n">
        <v>1636</v>
      </c>
      <c r="F11394" s="1" t="s">
        <v>91</v>
      </c>
      <c r="I11394" s="1" t="n">
        <v>3223292</v>
      </c>
      <c r="J11394" s="1" t="n">
        <v>61716</v>
      </c>
      <c r="K11394" s="1" t="n">
        <v>7891172523311</v>
      </c>
      <c r="L11394" s="1" t="s">
        <v>7723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7" t="n">
        <v>46232</v>
      </c>
      <c r="C11395" s="1" t="n">
        <v>11</v>
      </c>
      <c r="D11395" s="1" t="s">
        <v>3845</v>
      </c>
      <c r="E11395" s="1" t="n">
        <v>1636</v>
      </c>
      <c r="F11395" s="1" t="s">
        <v>91</v>
      </c>
      <c r="I11395" s="1" t="n">
        <v>3223292</v>
      </c>
      <c r="J11395" s="1" t="n">
        <v>61721</v>
      </c>
      <c r="K11395" s="1" t="n">
        <v>7891172523328</v>
      </c>
      <c r="L11395" s="1" t="s">
        <v>7724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7" t="n">
        <v>46232</v>
      </c>
      <c r="C11396" s="1" t="n">
        <v>11</v>
      </c>
      <c r="D11396" s="1" t="s">
        <v>3845</v>
      </c>
      <c r="E11396" s="1" t="n">
        <v>1636</v>
      </c>
      <c r="F11396" s="1" t="s">
        <v>91</v>
      </c>
      <c r="I11396" s="1" t="n">
        <v>3223292</v>
      </c>
      <c r="J11396" s="1" t="n">
        <v>70978</v>
      </c>
      <c r="K11396" s="1" t="n">
        <v>7891095002160</v>
      </c>
      <c r="L11396" s="1" t="s">
        <v>5382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7" t="n">
        <v>46232</v>
      </c>
      <c r="C11397" s="1" t="n">
        <v>11</v>
      </c>
      <c r="D11397" s="1" t="s">
        <v>3845</v>
      </c>
      <c r="E11397" s="1" t="n">
        <v>1636</v>
      </c>
      <c r="F11397" s="1" t="s">
        <v>91</v>
      </c>
      <c r="I11397" s="1" t="n">
        <v>3223292</v>
      </c>
      <c r="J11397" s="1" t="n">
        <v>70982</v>
      </c>
      <c r="K11397" s="1" t="n">
        <v>7891095023134</v>
      </c>
      <c r="L11397" s="1" t="s">
        <v>7725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7" t="n">
        <v>46232</v>
      </c>
      <c r="C11398" s="1" t="n">
        <v>11</v>
      </c>
      <c r="D11398" s="1" t="s">
        <v>3845</v>
      </c>
      <c r="E11398" s="1" t="n">
        <v>1636</v>
      </c>
      <c r="F11398" s="1" t="s">
        <v>91</v>
      </c>
      <c r="I11398" s="1" t="n">
        <v>3223292</v>
      </c>
      <c r="J11398" s="1" t="n">
        <v>71355</v>
      </c>
      <c r="K11398" s="1" t="n">
        <v>7896040709446</v>
      </c>
      <c r="L11398" s="1" t="s">
        <v>5376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7" t="n">
        <v>46232</v>
      </c>
      <c r="C11399" s="1" t="n">
        <v>11</v>
      </c>
      <c r="D11399" s="1" t="s">
        <v>3845</v>
      </c>
      <c r="E11399" s="1" t="n">
        <v>1636</v>
      </c>
      <c r="F11399" s="1" t="s">
        <v>91</v>
      </c>
      <c r="I11399" s="1" t="n">
        <v>3223292</v>
      </c>
      <c r="J11399" s="1" t="n">
        <v>71614</v>
      </c>
      <c r="K11399" s="1" t="n">
        <v>7898656391053</v>
      </c>
      <c r="L11399" s="1" t="s">
        <v>7726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7" t="n">
        <v>46232</v>
      </c>
      <c r="C11400" s="1" t="n">
        <v>11</v>
      </c>
      <c r="D11400" s="1" t="s">
        <v>3845</v>
      </c>
      <c r="E11400" s="1" t="n">
        <v>1636</v>
      </c>
      <c r="F11400" s="1" t="s">
        <v>91</v>
      </c>
      <c r="I11400" s="1" t="n">
        <v>3223292</v>
      </c>
      <c r="J11400" s="1" t="n">
        <v>71977</v>
      </c>
      <c r="K11400" s="1" t="n">
        <v>7896040708890</v>
      </c>
      <c r="L11400" s="1" t="s">
        <v>7727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7" t="n">
        <v>46232</v>
      </c>
      <c r="C11401" s="1" t="n">
        <v>11</v>
      </c>
      <c r="D11401" s="1" t="s">
        <v>3845</v>
      </c>
      <c r="E11401" s="1" t="n">
        <v>1636</v>
      </c>
      <c r="F11401" s="1" t="s">
        <v>91</v>
      </c>
      <c r="I11401" s="1" t="n">
        <v>3223292</v>
      </c>
      <c r="J11401" s="1" t="n">
        <v>72222</v>
      </c>
      <c r="K11401" s="1" t="n">
        <v>7896219184180</v>
      </c>
      <c r="L11401" s="1" t="s">
        <v>5385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7" t="n">
        <v>46232</v>
      </c>
      <c r="C11402" s="1" t="n">
        <v>11</v>
      </c>
      <c r="D11402" s="1" t="s">
        <v>3845</v>
      </c>
      <c r="E11402" s="1" t="n">
        <v>1636</v>
      </c>
      <c r="F11402" s="1" t="s">
        <v>91</v>
      </c>
      <c r="I11402" s="1" t="n">
        <v>3223292</v>
      </c>
      <c r="J11402" s="1" t="n">
        <v>72570</v>
      </c>
      <c r="K11402" s="1" t="n">
        <v>7896040709590</v>
      </c>
      <c r="L11402" s="1" t="s">
        <v>5384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7" t="n">
        <v>46232</v>
      </c>
      <c r="C11403" s="1" t="n">
        <v>11</v>
      </c>
      <c r="D11403" s="1" t="s">
        <v>3845</v>
      </c>
      <c r="E11403" s="1" t="n">
        <v>1636</v>
      </c>
      <c r="F11403" s="1" t="s">
        <v>91</v>
      </c>
      <c r="I11403" s="1" t="n">
        <v>3223292</v>
      </c>
      <c r="J11403" s="1" t="n">
        <v>75866</v>
      </c>
      <c r="K11403" s="1" t="n">
        <v>7891095911905</v>
      </c>
      <c r="L11403" s="1" t="s">
        <v>7728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7" t="n">
        <v>46232</v>
      </c>
      <c r="C11404" s="1" t="n">
        <v>11</v>
      </c>
      <c r="D11404" s="1" t="s">
        <v>3845</v>
      </c>
      <c r="E11404" s="1" t="n">
        <v>1636</v>
      </c>
      <c r="F11404" s="1" t="s">
        <v>91</v>
      </c>
      <c r="I11404" s="1" t="n">
        <v>3223292</v>
      </c>
      <c r="J11404" s="1" t="n">
        <v>76671</v>
      </c>
      <c r="K11404" s="1" t="n">
        <v>7896219184203</v>
      </c>
      <c r="L11404" s="1" t="s">
        <v>7729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7" t="n">
        <v>46232</v>
      </c>
      <c r="C11405" s="1" t="n">
        <v>11</v>
      </c>
      <c r="D11405" s="1" t="s">
        <v>3845</v>
      </c>
      <c r="E11405" s="1" t="n">
        <v>1636</v>
      </c>
      <c r="F11405" s="1" t="s">
        <v>91</v>
      </c>
      <c r="I11405" s="1" t="n">
        <v>3223292</v>
      </c>
      <c r="J11405" s="1" t="n">
        <v>79175</v>
      </c>
      <c r="K11405" s="1" t="n">
        <v>7891095911776</v>
      </c>
      <c r="L11405" s="1" t="s">
        <v>5388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7" t="n">
        <v>46232</v>
      </c>
      <c r="C11406" s="1" t="n">
        <v>11</v>
      </c>
      <c r="D11406" s="1" t="s">
        <v>3845</v>
      </c>
      <c r="E11406" s="1" t="n">
        <v>1636</v>
      </c>
      <c r="F11406" s="1" t="s">
        <v>91</v>
      </c>
      <c r="I11406" s="1" t="n">
        <v>3223292</v>
      </c>
      <c r="J11406" s="1" t="n">
        <v>79176</v>
      </c>
      <c r="K11406" s="1" t="n">
        <v>7891095911783</v>
      </c>
      <c r="L11406" s="1" t="s">
        <v>5389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7" t="n">
        <v>46232</v>
      </c>
      <c r="C11407" s="1" t="n">
        <v>11</v>
      </c>
      <c r="D11407" s="1" t="s">
        <v>3845</v>
      </c>
      <c r="E11407" s="1" t="n">
        <v>1636</v>
      </c>
      <c r="F11407" s="1" t="s">
        <v>91</v>
      </c>
      <c r="I11407" s="1" t="n">
        <v>3223292</v>
      </c>
      <c r="J11407" s="1" t="n">
        <v>79177</v>
      </c>
      <c r="K11407" s="1" t="n">
        <v>7891095911868</v>
      </c>
      <c r="L11407" s="1" t="s">
        <v>5390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7" t="n">
        <v>46232</v>
      </c>
      <c r="C11408" s="1" t="n">
        <v>11</v>
      </c>
      <c r="D11408" s="1" t="s">
        <v>3845</v>
      </c>
      <c r="E11408" s="1" t="n">
        <v>1636</v>
      </c>
      <c r="F11408" s="1" t="s">
        <v>91</v>
      </c>
      <c r="I11408" s="1" t="n">
        <v>3223292</v>
      </c>
      <c r="J11408" s="1" t="n">
        <v>81917</v>
      </c>
      <c r="K11408" s="1" t="n">
        <v>7896219184579</v>
      </c>
      <c r="L11408" s="1" t="s">
        <v>7730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7" t="n">
        <v>46232</v>
      </c>
      <c r="C11409" s="1" t="n">
        <v>11</v>
      </c>
      <c r="D11409" s="1" t="s">
        <v>3845</v>
      </c>
      <c r="E11409" s="1" t="n">
        <v>1636</v>
      </c>
      <c r="F11409" s="1" t="s">
        <v>91</v>
      </c>
      <c r="I11409" s="1" t="n">
        <v>3223292</v>
      </c>
      <c r="J11409" s="1" t="n">
        <v>81918</v>
      </c>
      <c r="K11409" s="1" t="n">
        <v>7896219184586</v>
      </c>
      <c r="L11409" s="1" t="s">
        <v>7731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7" t="n">
        <v>46232</v>
      </c>
      <c r="C11410" s="1" t="n">
        <v>11</v>
      </c>
      <c r="D11410" s="1" t="s">
        <v>3845</v>
      </c>
      <c r="E11410" s="1" t="n">
        <v>1636</v>
      </c>
      <c r="F11410" s="1" t="s">
        <v>91</v>
      </c>
      <c r="I11410" s="1" t="n">
        <v>3223292</v>
      </c>
      <c r="J11410" s="1" t="n">
        <v>81919</v>
      </c>
      <c r="K11410" s="1" t="n">
        <v>7896219184739</v>
      </c>
      <c r="L11410" s="1" t="s">
        <v>7732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7" t="n">
        <v>46232</v>
      </c>
      <c r="C11411" s="1" t="n">
        <v>14</v>
      </c>
      <c r="D11411" s="1" t="s">
        <v>7733</v>
      </c>
      <c r="E11411" s="1" t="n">
        <v>1009</v>
      </c>
      <c r="F11411" s="1" t="s">
        <v>564</v>
      </c>
      <c r="I11411" s="1" t="n">
        <v>250486</v>
      </c>
      <c r="J11411" s="1" t="n">
        <v>81975</v>
      </c>
      <c r="K11411" s="1" t="n">
        <v>7891298001052</v>
      </c>
      <c r="L11411" s="1" t="s">
        <v>7734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7" t="n">
        <v>46232</v>
      </c>
      <c r="C11412" s="1" t="n">
        <v>14</v>
      </c>
      <c r="D11412" s="1" t="s">
        <v>7733</v>
      </c>
      <c r="E11412" s="1" t="n">
        <v>1009</v>
      </c>
      <c r="F11412" s="1" t="s">
        <v>564</v>
      </c>
      <c r="I11412" s="1" t="n">
        <v>250486</v>
      </c>
      <c r="J11412" s="1" t="n">
        <v>81976</v>
      </c>
      <c r="K11412" s="1" t="n">
        <v>7897725414167</v>
      </c>
      <c r="L11412" s="1" t="s">
        <v>7735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7" t="n">
        <v>46232</v>
      </c>
      <c r="C11413" s="1" t="n">
        <v>14</v>
      </c>
      <c r="D11413" s="1" t="s">
        <v>7733</v>
      </c>
      <c r="E11413" s="1" t="n">
        <v>10060</v>
      </c>
      <c r="F11413" s="1" t="s">
        <v>3757</v>
      </c>
      <c r="I11413" s="1" t="n">
        <v>458036</v>
      </c>
      <c r="J11413" s="1" t="n">
        <v>81977</v>
      </c>
      <c r="K11413" s="1" t="n">
        <v>819787</v>
      </c>
      <c r="L11413" s="1" t="s">
        <v>7736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7" t="n">
        <v>46232</v>
      </c>
      <c r="C11414" s="1" t="n">
        <v>14</v>
      </c>
      <c r="D11414" s="1" t="s">
        <v>7733</v>
      </c>
      <c r="E11414" s="1" t="n">
        <v>10060</v>
      </c>
      <c r="F11414" s="1" t="s">
        <v>3757</v>
      </c>
      <c r="I11414" s="1" t="n">
        <v>459461</v>
      </c>
      <c r="J11414" s="1" t="n">
        <v>80526</v>
      </c>
      <c r="K11414" s="1" t="n">
        <v>805278</v>
      </c>
      <c r="L11414" s="1" t="s">
        <v>7737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7" t="n">
        <v>46232</v>
      </c>
      <c r="C11415" s="1" t="n">
        <v>14</v>
      </c>
      <c r="D11415" s="1" t="s">
        <v>7733</v>
      </c>
      <c r="E11415" s="1" t="n">
        <v>10060</v>
      </c>
      <c r="F11415" s="1" t="s">
        <v>3757</v>
      </c>
      <c r="I11415" s="1" t="n">
        <v>459461</v>
      </c>
      <c r="J11415" s="1" t="n">
        <v>80528</v>
      </c>
      <c r="K11415" s="1" t="n">
        <v>805292</v>
      </c>
      <c r="L11415" s="1" t="s">
        <v>7738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7" t="n">
        <v>46232</v>
      </c>
      <c r="C11416" s="1" t="n">
        <v>14</v>
      </c>
      <c r="D11416" s="1" t="s">
        <v>7733</v>
      </c>
      <c r="E11416" s="1" t="n">
        <v>10060</v>
      </c>
      <c r="F11416" s="1" t="s">
        <v>3757</v>
      </c>
      <c r="I11416" s="1" t="n">
        <v>459461</v>
      </c>
      <c r="J11416" s="1" t="n">
        <v>81998</v>
      </c>
      <c r="K11416" s="1" t="n">
        <v>819992</v>
      </c>
      <c r="L11416" s="1" t="s">
        <v>7739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7" t="n">
        <v>46232</v>
      </c>
      <c r="C11417" s="1" t="n">
        <v>14</v>
      </c>
      <c r="D11417" s="1" t="s">
        <v>7733</v>
      </c>
      <c r="E11417" s="1" t="n">
        <v>10060</v>
      </c>
      <c r="F11417" s="1" t="s">
        <v>3757</v>
      </c>
      <c r="I11417" s="1" t="n">
        <v>459597</v>
      </c>
      <c r="J11417" s="1" t="n">
        <v>82000</v>
      </c>
      <c r="K11417" s="1" t="n">
        <v>820011</v>
      </c>
      <c r="L11417" s="1" t="s">
        <v>7740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7" t="n">
        <v>46232</v>
      </c>
      <c r="C11418" s="1" t="n">
        <v>14</v>
      </c>
      <c r="D11418" s="1" t="s">
        <v>7733</v>
      </c>
      <c r="E11418" s="1" t="n">
        <v>10060</v>
      </c>
      <c r="F11418" s="1" t="s">
        <v>3757</v>
      </c>
      <c r="I11418" s="1" t="n">
        <v>459615</v>
      </c>
      <c r="J11418" s="1" t="n">
        <v>80522</v>
      </c>
      <c r="K11418" s="1" t="n">
        <v>805230</v>
      </c>
      <c r="L11418" s="1" t="s">
        <v>7741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7" t="n">
        <v>46232</v>
      </c>
      <c r="C11419" s="1" t="n">
        <v>22</v>
      </c>
      <c r="D11419" s="1" t="s">
        <v>3850</v>
      </c>
      <c r="E11419" s="1" t="n">
        <v>33</v>
      </c>
      <c r="F11419" s="1" t="s">
        <v>93</v>
      </c>
      <c r="I11419" s="1" t="n">
        <v>5382</v>
      </c>
      <c r="J11419" s="1" t="n">
        <v>100000</v>
      </c>
      <c r="K11419" s="1" t="n">
        <v>1</v>
      </c>
      <c r="L11419" s="1" t="s">
        <v>3851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7" t="n">
        <v>46232</v>
      </c>
      <c r="C11420" s="1" t="n">
        <v>22</v>
      </c>
      <c r="D11420" s="1" t="s">
        <v>3850</v>
      </c>
      <c r="E11420" s="1" t="n">
        <v>33</v>
      </c>
      <c r="F11420" s="1" t="s">
        <v>93</v>
      </c>
      <c r="I11420" s="1" t="n">
        <v>5382</v>
      </c>
      <c r="J11420" s="1" t="n">
        <v>100006</v>
      </c>
      <c r="K11420" s="1" t="n">
        <v>7</v>
      </c>
      <c r="L11420" s="1" t="s">
        <v>3853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7" t="n">
        <v>46232</v>
      </c>
      <c r="C11421" s="1" t="n">
        <v>22</v>
      </c>
      <c r="D11421" s="1" t="s">
        <v>3850</v>
      </c>
      <c r="E11421" s="1" t="n">
        <v>33</v>
      </c>
      <c r="F11421" s="1" t="s">
        <v>93</v>
      </c>
      <c r="I11421" s="1" t="n">
        <v>5382</v>
      </c>
      <c r="J11421" s="1" t="n">
        <v>100007</v>
      </c>
      <c r="K11421" s="1" t="n">
        <v>8</v>
      </c>
      <c r="L11421" s="1" t="s">
        <v>3854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7" t="n">
        <v>46232</v>
      </c>
      <c r="C11422" s="1" t="n">
        <v>22</v>
      </c>
      <c r="D11422" s="1" t="s">
        <v>3850</v>
      </c>
      <c r="E11422" s="1" t="n">
        <v>33</v>
      </c>
      <c r="F11422" s="1" t="s">
        <v>93</v>
      </c>
      <c r="I11422" s="1" t="n">
        <v>5382</v>
      </c>
      <c r="J11422" s="1" t="n">
        <v>100008</v>
      </c>
      <c r="K11422" s="1" t="n">
        <v>9</v>
      </c>
      <c r="L11422" s="1" t="s">
        <v>3855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7" t="n">
        <v>46232</v>
      </c>
      <c r="C11423" s="1" t="n">
        <v>22</v>
      </c>
      <c r="D11423" s="1" t="s">
        <v>3850</v>
      </c>
      <c r="E11423" s="1" t="n">
        <v>33</v>
      </c>
      <c r="F11423" s="1" t="s">
        <v>93</v>
      </c>
      <c r="I11423" s="1" t="n">
        <v>5382</v>
      </c>
      <c r="J11423" s="1" t="n">
        <v>100011</v>
      </c>
      <c r="K11423" s="1" t="n">
        <v>12</v>
      </c>
      <c r="L11423" s="1" t="s">
        <v>3856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7" t="n">
        <v>46232</v>
      </c>
      <c r="C11424" s="1" t="n">
        <v>22</v>
      </c>
      <c r="D11424" s="1" t="s">
        <v>3850</v>
      </c>
      <c r="E11424" s="1" t="n">
        <v>33</v>
      </c>
      <c r="F11424" s="1" t="s">
        <v>93</v>
      </c>
      <c r="I11424" s="1" t="n">
        <v>5382</v>
      </c>
      <c r="J11424" s="1" t="n">
        <v>100012</v>
      </c>
      <c r="K11424" s="1" t="n">
        <v>13</v>
      </c>
      <c r="L11424" s="1" t="s">
        <v>3857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7" t="n">
        <v>46232</v>
      </c>
      <c r="C11425" s="1" t="n">
        <v>22</v>
      </c>
      <c r="D11425" s="1" t="s">
        <v>3850</v>
      </c>
      <c r="E11425" s="1" t="n">
        <v>33</v>
      </c>
      <c r="F11425" s="1" t="s">
        <v>93</v>
      </c>
      <c r="I11425" s="1" t="n">
        <v>5382</v>
      </c>
      <c r="J11425" s="1" t="n">
        <v>100013</v>
      </c>
      <c r="K11425" s="1" t="n">
        <v>14</v>
      </c>
      <c r="L11425" s="1" t="s">
        <v>3858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7" t="n">
        <v>46232</v>
      </c>
      <c r="C11426" s="1" t="n">
        <v>22</v>
      </c>
      <c r="D11426" s="1" t="s">
        <v>3850</v>
      </c>
      <c r="E11426" s="1" t="n">
        <v>33</v>
      </c>
      <c r="F11426" s="1" t="s">
        <v>93</v>
      </c>
      <c r="I11426" s="1" t="n">
        <v>5382</v>
      </c>
      <c r="J11426" s="1" t="n">
        <v>100014</v>
      </c>
      <c r="K11426" s="1" t="n">
        <v>15</v>
      </c>
      <c r="L11426" s="1" t="s">
        <v>3859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7" t="n">
        <v>46232</v>
      </c>
      <c r="C11427" s="1" t="n">
        <v>22</v>
      </c>
      <c r="D11427" s="1" t="s">
        <v>3850</v>
      </c>
      <c r="E11427" s="1" t="n">
        <v>33</v>
      </c>
      <c r="F11427" s="1" t="s">
        <v>93</v>
      </c>
      <c r="I11427" s="1" t="n">
        <v>5382</v>
      </c>
      <c r="J11427" s="1" t="n">
        <v>100015</v>
      </c>
      <c r="K11427" s="1" t="n">
        <v>16</v>
      </c>
      <c r="L11427" s="1" t="s">
        <v>3860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7" t="n">
        <v>46232</v>
      </c>
      <c r="C11428" s="1" t="n">
        <v>22</v>
      </c>
      <c r="D11428" s="1" t="s">
        <v>3850</v>
      </c>
      <c r="E11428" s="1" t="n">
        <v>33</v>
      </c>
      <c r="F11428" s="1" t="s">
        <v>93</v>
      </c>
      <c r="I11428" s="1" t="n">
        <v>5382</v>
      </c>
      <c r="J11428" s="1" t="n">
        <v>100016</v>
      </c>
      <c r="K11428" s="1" t="n">
        <v>17</v>
      </c>
      <c r="L11428" s="1" t="s">
        <v>3861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7" t="n">
        <v>46232</v>
      </c>
      <c r="C11429" s="1" t="n">
        <v>22</v>
      </c>
      <c r="D11429" s="1" t="s">
        <v>3850</v>
      </c>
      <c r="E11429" s="1" t="n">
        <v>33</v>
      </c>
      <c r="F11429" s="1" t="s">
        <v>93</v>
      </c>
      <c r="I11429" s="1" t="n">
        <v>5382</v>
      </c>
      <c r="J11429" s="1" t="n">
        <v>100017</v>
      </c>
      <c r="K11429" s="1" t="n">
        <v>18</v>
      </c>
      <c r="L11429" s="1" t="s">
        <v>3862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7" t="n">
        <v>46232</v>
      </c>
      <c r="C11430" s="1" t="n">
        <v>22</v>
      </c>
      <c r="D11430" s="1" t="s">
        <v>3850</v>
      </c>
      <c r="E11430" s="1" t="n">
        <v>33</v>
      </c>
      <c r="F11430" s="1" t="s">
        <v>93</v>
      </c>
      <c r="I11430" s="1" t="n">
        <v>5382</v>
      </c>
      <c r="J11430" s="1" t="n">
        <v>100019</v>
      </c>
      <c r="K11430" s="1" t="n">
        <v>20</v>
      </c>
      <c r="L11430" s="1" t="s">
        <v>3863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7" t="n">
        <v>46232</v>
      </c>
      <c r="C11431" s="1" t="n">
        <v>22</v>
      </c>
      <c r="D11431" s="1" t="s">
        <v>3850</v>
      </c>
      <c r="E11431" s="1" t="n">
        <v>33</v>
      </c>
      <c r="F11431" s="1" t="s">
        <v>93</v>
      </c>
      <c r="I11431" s="1" t="n">
        <v>5382</v>
      </c>
      <c r="J11431" s="1" t="n">
        <v>100020</v>
      </c>
      <c r="K11431" s="1" t="n">
        <v>21</v>
      </c>
      <c r="L11431" s="1" t="s">
        <v>3864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7" t="n">
        <v>46232</v>
      </c>
      <c r="C11432" s="1" t="n">
        <v>22</v>
      </c>
      <c r="D11432" s="1" t="s">
        <v>3850</v>
      </c>
      <c r="E11432" s="1" t="n">
        <v>33</v>
      </c>
      <c r="F11432" s="1" t="s">
        <v>93</v>
      </c>
      <c r="I11432" s="1" t="n">
        <v>5382</v>
      </c>
      <c r="J11432" s="1" t="n">
        <v>100053</v>
      </c>
      <c r="K11432" s="1" t="n">
        <v>54</v>
      </c>
      <c r="L11432" s="1" t="s">
        <v>3866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7" t="n">
        <v>46232</v>
      </c>
      <c r="C11433" s="1" t="n">
        <v>22</v>
      </c>
      <c r="D11433" s="1" t="s">
        <v>3850</v>
      </c>
      <c r="E11433" s="1" t="n">
        <v>33</v>
      </c>
      <c r="F11433" s="1" t="s">
        <v>93</v>
      </c>
      <c r="I11433" s="1" t="n">
        <v>5382</v>
      </c>
      <c r="J11433" s="1" t="n">
        <v>100638</v>
      </c>
      <c r="K11433" s="1" t="n">
        <v>508</v>
      </c>
      <c r="L11433" s="1" t="s">
        <v>3867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7" t="n">
        <v>46232</v>
      </c>
      <c r="C11434" s="1" t="n">
        <v>22</v>
      </c>
      <c r="D11434" s="1" t="s">
        <v>3850</v>
      </c>
      <c r="E11434" s="1" t="n">
        <v>33</v>
      </c>
      <c r="F11434" s="1" t="s">
        <v>93</v>
      </c>
      <c r="I11434" s="1" t="n">
        <v>5382</v>
      </c>
      <c r="J11434" s="1" t="n">
        <v>100520</v>
      </c>
      <c r="K11434" s="1" t="n">
        <v>507</v>
      </c>
      <c r="L11434" s="1" t="s">
        <v>3868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7" t="n">
        <v>46232</v>
      </c>
      <c r="C11435" s="1" t="n">
        <v>22</v>
      </c>
      <c r="D11435" s="1" t="s">
        <v>3850</v>
      </c>
      <c r="E11435" s="1" t="n">
        <v>33</v>
      </c>
      <c r="F11435" s="1" t="s">
        <v>93</v>
      </c>
      <c r="I11435" s="1" t="n">
        <v>5382</v>
      </c>
      <c r="J11435" s="1" t="n">
        <v>100319</v>
      </c>
      <c r="K11435" s="1" t="n">
        <v>73453</v>
      </c>
      <c r="L11435" s="1" t="s">
        <v>3869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7" t="n">
        <v>46232</v>
      </c>
      <c r="C11436" s="1" t="n">
        <v>22</v>
      </c>
      <c r="D11436" s="1" t="s">
        <v>3850</v>
      </c>
      <c r="E11436" s="1" t="n">
        <v>33</v>
      </c>
      <c r="F11436" s="1" t="s">
        <v>93</v>
      </c>
      <c r="I11436" s="1" t="n">
        <v>5382</v>
      </c>
      <c r="J11436" s="1" t="n">
        <v>110455</v>
      </c>
      <c r="K11436" s="1" t="n">
        <v>53212</v>
      </c>
      <c r="L11436" s="1" t="s">
        <v>3870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7" t="n">
        <v>46232</v>
      </c>
      <c r="C11437" s="1" t="n">
        <v>22</v>
      </c>
      <c r="D11437" s="1" t="s">
        <v>3850</v>
      </c>
      <c r="E11437" s="1" t="n">
        <v>33</v>
      </c>
      <c r="F11437" s="1" t="s">
        <v>93</v>
      </c>
      <c r="I11437" s="1" t="n">
        <v>5384</v>
      </c>
      <c r="J11437" s="1" t="n">
        <v>100000</v>
      </c>
      <c r="K11437" s="1" t="n">
        <v>1</v>
      </c>
      <c r="L11437" s="1" t="s">
        <v>3851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7" t="n">
        <v>46232</v>
      </c>
      <c r="C11438" s="1" t="n">
        <v>22</v>
      </c>
      <c r="D11438" s="1" t="s">
        <v>3850</v>
      </c>
      <c r="E11438" s="1" t="n">
        <v>33</v>
      </c>
      <c r="F11438" s="1" t="s">
        <v>93</v>
      </c>
      <c r="I11438" s="1" t="n">
        <v>5384</v>
      </c>
      <c r="J11438" s="1" t="n">
        <v>100001</v>
      </c>
      <c r="K11438" s="1" t="n">
        <v>2</v>
      </c>
      <c r="L11438" s="1" t="s">
        <v>4138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7" t="n">
        <v>46232</v>
      </c>
      <c r="C11439" s="1" t="n">
        <v>22</v>
      </c>
      <c r="D11439" s="1" t="s">
        <v>3850</v>
      </c>
      <c r="E11439" s="1" t="n">
        <v>33</v>
      </c>
      <c r="F11439" s="1" t="s">
        <v>93</v>
      </c>
      <c r="I11439" s="1" t="n">
        <v>5384</v>
      </c>
      <c r="J11439" s="1" t="n">
        <v>100002</v>
      </c>
      <c r="K11439" s="1" t="n">
        <v>3</v>
      </c>
      <c r="L11439" s="1" t="s">
        <v>3872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7" t="n">
        <v>46232</v>
      </c>
      <c r="C11440" s="1" t="n">
        <v>22</v>
      </c>
      <c r="D11440" s="1" t="s">
        <v>3850</v>
      </c>
      <c r="E11440" s="1" t="n">
        <v>33</v>
      </c>
      <c r="F11440" s="1" t="s">
        <v>93</v>
      </c>
      <c r="I11440" s="1" t="n">
        <v>5384</v>
      </c>
      <c r="J11440" s="1" t="n">
        <v>100003</v>
      </c>
      <c r="K11440" s="1" t="n">
        <v>4</v>
      </c>
      <c r="L11440" s="1" t="s">
        <v>3873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7" t="n">
        <v>46232</v>
      </c>
      <c r="C11441" s="1" t="n">
        <v>22</v>
      </c>
      <c r="D11441" s="1" t="s">
        <v>3850</v>
      </c>
      <c r="E11441" s="1" t="n">
        <v>33</v>
      </c>
      <c r="F11441" s="1" t="s">
        <v>93</v>
      </c>
      <c r="I11441" s="1" t="n">
        <v>5384</v>
      </c>
      <c r="J11441" s="1" t="n">
        <v>100004</v>
      </c>
      <c r="K11441" s="1" t="n">
        <v>5</v>
      </c>
      <c r="L11441" s="1" t="s">
        <v>3852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7" t="n">
        <v>46232</v>
      </c>
      <c r="C11442" s="1" t="n">
        <v>22</v>
      </c>
      <c r="D11442" s="1" t="s">
        <v>3850</v>
      </c>
      <c r="E11442" s="1" t="n">
        <v>33</v>
      </c>
      <c r="F11442" s="1" t="s">
        <v>93</v>
      </c>
      <c r="I11442" s="1" t="n">
        <v>5384</v>
      </c>
      <c r="J11442" s="1" t="n">
        <v>100520</v>
      </c>
      <c r="K11442" s="1" t="n">
        <v>507</v>
      </c>
      <c r="L11442" s="1" t="s">
        <v>3868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7" t="n">
        <v>46232</v>
      </c>
      <c r="C11443" s="1" t="n">
        <v>22</v>
      </c>
      <c r="D11443" s="1" t="s">
        <v>3850</v>
      </c>
      <c r="E11443" s="1" t="n">
        <v>33</v>
      </c>
      <c r="F11443" s="1" t="s">
        <v>93</v>
      </c>
      <c r="I11443" s="1" t="n">
        <v>5384</v>
      </c>
      <c r="J11443" s="1" t="n">
        <v>110455</v>
      </c>
      <c r="K11443" s="1" t="n">
        <v>53212</v>
      </c>
      <c r="L11443" s="1" t="s">
        <v>3870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7" t="n">
        <v>46232</v>
      </c>
      <c r="C11444" s="1" t="n">
        <v>22</v>
      </c>
      <c r="D11444" s="1" t="s">
        <v>3850</v>
      </c>
      <c r="E11444" s="1" t="n">
        <v>33</v>
      </c>
      <c r="F11444" s="1" t="s">
        <v>93</v>
      </c>
      <c r="I11444" s="1" t="n">
        <v>5386</v>
      </c>
      <c r="J11444" s="1" t="n">
        <v>100000</v>
      </c>
      <c r="K11444" s="1" t="n">
        <v>1</v>
      </c>
      <c r="L11444" s="1" t="s">
        <v>3851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7" t="n">
        <v>46232</v>
      </c>
      <c r="C11445" s="1" t="n">
        <v>22</v>
      </c>
      <c r="D11445" s="1" t="s">
        <v>3850</v>
      </c>
      <c r="E11445" s="1" t="n">
        <v>33</v>
      </c>
      <c r="F11445" s="1" t="s">
        <v>93</v>
      </c>
      <c r="I11445" s="1" t="n">
        <v>5386</v>
      </c>
      <c r="J11445" s="1" t="n">
        <v>100006</v>
      </c>
      <c r="K11445" s="1" t="n">
        <v>7</v>
      </c>
      <c r="L11445" s="1" t="s">
        <v>3853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7" t="n">
        <v>46232</v>
      </c>
      <c r="C11446" s="1" t="n">
        <v>22</v>
      </c>
      <c r="D11446" s="1" t="s">
        <v>3850</v>
      </c>
      <c r="E11446" s="1" t="n">
        <v>33</v>
      </c>
      <c r="F11446" s="1" t="s">
        <v>93</v>
      </c>
      <c r="I11446" s="1" t="n">
        <v>5386</v>
      </c>
      <c r="J11446" s="1" t="n">
        <v>100007</v>
      </c>
      <c r="K11446" s="1" t="n">
        <v>8</v>
      </c>
      <c r="L11446" s="1" t="s">
        <v>3854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7" t="n">
        <v>46232</v>
      </c>
      <c r="C11447" s="1" t="n">
        <v>22</v>
      </c>
      <c r="D11447" s="1" t="s">
        <v>3850</v>
      </c>
      <c r="E11447" s="1" t="n">
        <v>33</v>
      </c>
      <c r="F11447" s="1" t="s">
        <v>93</v>
      </c>
      <c r="I11447" s="1" t="n">
        <v>5386</v>
      </c>
      <c r="J11447" s="1" t="n">
        <v>100008</v>
      </c>
      <c r="K11447" s="1" t="n">
        <v>9</v>
      </c>
      <c r="L11447" s="1" t="s">
        <v>3855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7" t="n">
        <v>46232</v>
      </c>
      <c r="C11448" s="1" t="n">
        <v>22</v>
      </c>
      <c r="D11448" s="1" t="s">
        <v>3850</v>
      </c>
      <c r="E11448" s="1" t="n">
        <v>33</v>
      </c>
      <c r="F11448" s="1" t="s">
        <v>93</v>
      </c>
      <c r="I11448" s="1" t="n">
        <v>5386</v>
      </c>
      <c r="J11448" s="1" t="n">
        <v>100011</v>
      </c>
      <c r="K11448" s="1" t="n">
        <v>12</v>
      </c>
      <c r="L11448" s="1" t="s">
        <v>3856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7" t="n">
        <v>46232</v>
      </c>
      <c r="C11449" s="1" t="n">
        <v>22</v>
      </c>
      <c r="D11449" s="1" t="s">
        <v>3850</v>
      </c>
      <c r="E11449" s="1" t="n">
        <v>33</v>
      </c>
      <c r="F11449" s="1" t="s">
        <v>93</v>
      </c>
      <c r="I11449" s="1" t="n">
        <v>5386</v>
      </c>
      <c r="J11449" s="1" t="n">
        <v>100012</v>
      </c>
      <c r="K11449" s="1" t="n">
        <v>13</v>
      </c>
      <c r="L11449" s="1" t="s">
        <v>3857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7" t="n">
        <v>46232</v>
      </c>
      <c r="C11450" s="1" t="n">
        <v>22</v>
      </c>
      <c r="D11450" s="1" t="s">
        <v>3850</v>
      </c>
      <c r="E11450" s="1" t="n">
        <v>33</v>
      </c>
      <c r="F11450" s="1" t="s">
        <v>93</v>
      </c>
      <c r="I11450" s="1" t="n">
        <v>5386</v>
      </c>
      <c r="J11450" s="1" t="n">
        <v>100013</v>
      </c>
      <c r="K11450" s="1" t="n">
        <v>14</v>
      </c>
      <c r="L11450" s="1" t="s">
        <v>3858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7" t="n">
        <v>46232</v>
      </c>
      <c r="C11451" s="1" t="n">
        <v>22</v>
      </c>
      <c r="D11451" s="1" t="s">
        <v>3850</v>
      </c>
      <c r="E11451" s="1" t="n">
        <v>33</v>
      </c>
      <c r="F11451" s="1" t="s">
        <v>93</v>
      </c>
      <c r="I11451" s="1" t="n">
        <v>5386</v>
      </c>
      <c r="J11451" s="1" t="n">
        <v>100014</v>
      </c>
      <c r="K11451" s="1" t="n">
        <v>15</v>
      </c>
      <c r="L11451" s="1" t="s">
        <v>3859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7" t="n">
        <v>46232</v>
      </c>
      <c r="C11452" s="1" t="n">
        <v>22</v>
      </c>
      <c r="D11452" s="1" t="s">
        <v>3850</v>
      </c>
      <c r="E11452" s="1" t="n">
        <v>33</v>
      </c>
      <c r="F11452" s="1" t="s">
        <v>93</v>
      </c>
      <c r="I11452" s="1" t="n">
        <v>5386</v>
      </c>
      <c r="J11452" s="1" t="n">
        <v>100015</v>
      </c>
      <c r="K11452" s="1" t="n">
        <v>16</v>
      </c>
      <c r="L11452" s="1" t="s">
        <v>3860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7" t="n">
        <v>46232</v>
      </c>
      <c r="C11453" s="1" t="n">
        <v>22</v>
      </c>
      <c r="D11453" s="1" t="s">
        <v>3850</v>
      </c>
      <c r="E11453" s="1" t="n">
        <v>33</v>
      </c>
      <c r="F11453" s="1" t="s">
        <v>93</v>
      </c>
      <c r="I11453" s="1" t="n">
        <v>5386</v>
      </c>
      <c r="J11453" s="1" t="n">
        <v>100016</v>
      </c>
      <c r="K11453" s="1" t="n">
        <v>17</v>
      </c>
      <c r="L11453" s="1" t="s">
        <v>3861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7" t="n">
        <v>46232</v>
      </c>
      <c r="C11454" s="1" t="n">
        <v>22</v>
      </c>
      <c r="D11454" s="1" t="s">
        <v>3850</v>
      </c>
      <c r="E11454" s="1" t="n">
        <v>33</v>
      </c>
      <c r="F11454" s="1" t="s">
        <v>93</v>
      </c>
      <c r="I11454" s="1" t="n">
        <v>5386</v>
      </c>
      <c r="J11454" s="1" t="n">
        <v>100017</v>
      </c>
      <c r="K11454" s="1" t="n">
        <v>18</v>
      </c>
      <c r="L11454" s="1" t="s">
        <v>3862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7" t="n">
        <v>46232</v>
      </c>
      <c r="C11455" s="1" t="n">
        <v>22</v>
      </c>
      <c r="D11455" s="1" t="s">
        <v>3850</v>
      </c>
      <c r="E11455" s="1" t="n">
        <v>33</v>
      </c>
      <c r="F11455" s="1" t="s">
        <v>93</v>
      </c>
      <c r="I11455" s="1" t="n">
        <v>5386</v>
      </c>
      <c r="J11455" s="1" t="n">
        <v>100019</v>
      </c>
      <c r="K11455" s="1" t="n">
        <v>20</v>
      </c>
      <c r="L11455" s="1" t="s">
        <v>3863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7" t="n">
        <v>46232</v>
      </c>
      <c r="C11456" s="1" t="n">
        <v>22</v>
      </c>
      <c r="D11456" s="1" t="s">
        <v>3850</v>
      </c>
      <c r="E11456" s="1" t="n">
        <v>33</v>
      </c>
      <c r="F11456" s="1" t="s">
        <v>93</v>
      </c>
      <c r="I11456" s="1" t="n">
        <v>5386</v>
      </c>
      <c r="J11456" s="1" t="n">
        <v>100020</v>
      </c>
      <c r="K11456" s="1" t="n">
        <v>21</v>
      </c>
      <c r="L11456" s="1" t="s">
        <v>3864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7" t="n">
        <v>46232</v>
      </c>
      <c r="C11457" s="1" t="n">
        <v>22</v>
      </c>
      <c r="D11457" s="1" t="s">
        <v>3850</v>
      </c>
      <c r="E11457" s="1" t="n">
        <v>33</v>
      </c>
      <c r="F11457" s="1" t="s">
        <v>93</v>
      </c>
      <c r="I11457" s="1" t="n">
        <v>5386</v>
      </c>
      <c r="J11457" s="1" t="n">
        <v>100053</v>
      </c>
      <c r="K11457" s="1" t="n">
        <v>54</v>
      </c>
      <c r="L11457" s="1" t="s">
        <v>3866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7" t="n">
        <v>46232</v>
      </c>
      <c r="C11458" s="1" t="n">
        <v>22</v>
      </c>
      <c r="D11458" s="1" t="s">
        <v>3850</v>
      </c>
      <c r="E11458" s="1" t="n">
        <v>33</v>
      </c>
      <c r="F11458" s="1" t="s">
        <v>93</v>
      </c>
      <c r="I11458" s="1" t="n">
        <v>5386</v>
      </c>
      <c r="J11458" s="1" t="n">
        <v>100638</v>
      </c>
      <c r="K11458" s="1" t="n">
        <v>508</v>
      </c>
      <c r="L11458" s="1" t="s">
        <v>3867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7" t="n">
        <v>46232</v>
      </c>
      <c r="C11459" s="1" t="n">
        <v>22</v>
      </c>
      <c r="D11459" s="1" t="s">
        <v>3850</v>
      </c>
      <c r="E11459" s="1" t="n">
        <v>33</v>
      </c>
      <c r="F11459" s="1" t="s">
        <v>93</v>
      </c>
      <c r="I11459" s="1" t="n">
        <v>5386</v>
      </c>
      <c r="J11459" s="1" t="n">
        <v>100520</v>
      </c>
      <c r="K11459" s="1" t="n">
        <v>507</v>
      </c>
      <c r="L11459" s="1" t="s">
        <v>3868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7" t="n">
        <v>46232</v>
      </c>
      <c r="C11460" s="1" t="n">
        <v>22</v>
      </c>
      <c r="D11460" s="1" t="s">
        <v>3850</v>
      </c>
      <c r="E11460" s="1" t="n">
        <v>33</v>
      </c>
      <c r="F11460" s="1" t="s">
        <v>93</v>
      </c>
      <c r="I11460" s="1" t="n">
        <v>5386</v>
      </c>
      <c r="J11460" s="1" t="n">
        <v>100319</v>
      </c>
      <c r="K11460" s="1" t="n">
        <v>73453</v>
      </c>
      <c r="L11460" s="1" t="s">
        <v>3869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7" t="n">
        <v>46232</v>
      </c>
      <c r="C11461" s="1" t="n">
        <v>22</v>
      </c>
      <c r="D11461" s="1" t="s">
        <v>3850</v>
      </c>
      <c r="E11461" s="1" t="n">
        <v>33</v>
      </c>
      <c r="F11461" s="1" t="s">
        <v>93</v>
      </c>
      <c r="I11461" s="1" t="n">
        <v>5389</v>
      </c>
      <c r="J11461" s="1" t="n">
        <v>100000</v>
      </c>
      <c r="K11461" s="1" t="n">
        <v>1</v>
      </c>
      <c r="L11461" s="1" t="s">
        <v>3851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7" t="n">
        <v>46232</v>
      </c>
      <c r="C11462" s="1" t="n">
        <v>22</v>
      </c>
      <c r="D11462" s="1" t="s">
        <v>3850</v>
      </c>
      <c r="E11462" s="1" t="n">
        <v>33</v>
      </c>
      <c r="F11462" s="1" t="s">
        <v>93</v>
      </c>
      <c r="I11462" s="1" t="n">
        <v>5389</v>
      </c>
      <c r="J11462" s="1" t="n">
        <v>100001</v>
      </c>
      <c r="K11462" s="1" t="n">
        <v>2</v>
      </c>
      <c r="L11462" s="1" t="s">
        <v>4138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7" t="n">
        <v>46232</v>
      </c>
      <c r="C11463" s="1" t="n">
        <v>22</v>
      </c>
      <c r="D11463" s="1" t="s">
        <v>3850</v>
      </c>
      <c r="E11463" s="1" t="n">
        <v>33</v>
      </c>
      <c r="F11463" s="1" t="s">
        <v>93</v>
      </c>
      <c r="I11463" s="1" t="n">
        <v>5389</v>
      </c>
      <c r="J11463" s="1" t="n">
        <v>100002</v>
      </c>
      <c r="K11463" s="1" t="n">
        <v>3</v>
      </c>
      <c r="L11463" s="1" t="s">
        <v>3872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7" t="n">
        <v>46232</v>
      </c>
      <c r="C11464" s="1" t="n">
        <v>22</v>
      </c>
      <c r="D11464" s="1" t="s">
        <v>3850</v>
      </c>
      <c r="E11464" s="1" t="n">
        <v>33</v>
      </c>
      <c r="F11464" s="1" t="s">
        <v>93</v>
      </c>
      <c r="I11464" s="1" t="n">
        <v>5389</v>
      </c>
      <c r="J11464" s="1" t="n">
        <v>100003</v>
      </c>
      <c r="K11464" s="1" t="n">
        <v>4</v>
      </c>
      <c r="L11464" s="1" t="s">
        <v>3873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7" t="n">
        <v>46232</v>
      </c>
      <c r="C11465" s="1" t="n">
        <v>22</v>
      </c>
      <c r="D11465" s="1" t="s">
        <v>3850</v>
      </c>
      <c r="E11465" s="1" t="n">
        <v>33</v>
      </c>
      <c r="F11465" s="1" t="s">
        <v>93</v>
      </c>
      <c r="I11465" s="1" t="n">
        <v>5389</v>
      </c>
      <c r="J11465" s="1" t="n">
        <v>100004</v>
      </c>
      <c r="K11465" s="1" t="n">
        <v>5</v>
      </c>
      <c r="L11465" s="1" t="s">
        <v>3852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7" t="n">
        <v>46232</v>
      </c>
      <c r="C11466" s="1" t="n">
        <v>22</v>
      </c>
      <c r="D11466" s="1" t="s">
        <v>3850</v>
      </c>
      <c r="E11466" s="1" t="n">
        <v>33</v>
      </c>
      <c r="F11466" s="1" t="s">
        <v>93</v>
      </c>
      <c r="I11466" s="1" t="n">
        <v>5389</v>
      </c>
      <c r="J11466" s="1" t="n">
        <v>100040</v>
      </c>
      <c r="K11466" s="1" t="n">
        <v>41</v>
      </c>
      <c r="L11466" s="1" t="s">
        <v>3874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7" t="n">
        <v>46232</v>
      </c>
      <c r="C11467" s="1" t="n">
        <v>22</v>
      </c>
      <c r="D11467" s="1" t="s">
        <v>3850</v>
      </c>
      <c r="E11467" s="1" t="n">
        <v>33</v>
      </c>
      <c r="F11467" s="1" t="s">
        <v>93</v>
      </c>
      <c r="I11467" s="1" t="n">
        <v>5389</v>
      </c>
      <c r="J11467" s="1" t="n">
        <v>100520</v>
      </c>
      <c r="K11467" s="1" t="n">
        <v>507</v>
      </c>
      <c r="L11467" s="1" t="s">
        <v>3868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7" t="n">
        <v>46232</v>
      </c>
      <c r="C11468" s="1" t="n">
        <v>22</v>
      </c>
      <c r="D11468" s="1" t="s">
        <v>3850</v>
      </c>
      <c r="E11468" s="1" t="n">
        <v>33</v>
      </c>
      <c r="F11468" s="1" t="s">
        <v>93</v>
      </c>
      <c r="I11468" s="1" t="n">
        <v>5389</v>
      </c>
      <c r="J11468" s="1" t="n">
        <v>110455</v>
      </c>
      <c r="K11468" s="1" t="n">
        <v>53212</v>
      </c>
      <c r="L11468" s="1" t="s">
        <v>3870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7" t="n">
        <v>46232</v>
      </c>
      <c r="C11469" s="1" t="n">
        <v>22</v>
      </c>
      <c r="D11469" s="1" t="s">
        <v>3850</v>
      </c>
      <c r="E11469" s="1" t="n">
        <v>33</v>
      </c>
      <c r="F11469" s="1" t="s">
        <v>93</v>
      </c>
      <c r="I11469" s="1" t="n">
        <v>5391</v>
      </c>
      <c r="J11469" s="1" t="n">
        <v>100000</v>
      </c>
      <c r="K11469" s="1" t="n">
        <v>1</v>
      </c>
      <c r="L11469" s="1" t="s">
        <v>3851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7" t="n">
        <v>46232</v>
      </c>
      <c r="C11470" s="1" t="n">
        <v>22</v>
      </c>
      <c r="D11470" s="1" t="s">
        <v>3850</v>
      </c>
      <c r="E11470" s="1" t="n">
        <v>33</v>
      </c>
      <c r="F11470" s="1" t="s">
        <v>93</v>
      </c>
      <c r="I11470" s="1" t="n">
        <v>5391</v>
      </c>
      <c r="J11470" s="1" t="n">
        <v>100004</v>
      </c>
      <c r="K11470" s="1" t="n">
        <v>5</v>
      </c>
      <c r="L11470" s="1" t="s">
        <v>3852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7" t="n">
        <v>46232</v>
      </c>
      <c r="C11471" s="1" t="n">
        <v>22</v>
      </c>
      <c r="D11471" s="1" t="s">
        <v>3850</v>
      </c>
      <c r="E11471" s="1" t="n">
        <v>33</v>
      </c>
      <c r="F11471" s="1" t="s">
        <v>93</v>
      </c>
      <c r="I11471" s="1" t="n">
        <v>5391</v>
      </c>
      <c r="J11471" s="1" t="n">
        <v>100006</v>
      </c>
      <c r="K11471" s="1" t="n">
        <v>7</v>
      </c>
      <c r="L11471" s="1" t="s">
        <v>3853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7" t="n">
        <v>46232</v>
      </c>
      <c r="C11472" s="1" t="n">
        <v>22</v>
      </c>
      <c r="D11472" s="1" t="s">
        <v>3850</v>
      </c>
      <c r="E11472" s="1" t="n">
        <v>33</v>
      </c>
      <c r="F11472" s="1" t="s">
        <v>93</v>
      </c>
      <c r="I11472" s="1" t="n">
        <v>5391</v>
      </c>
      <c r="J11472" s="1" t="n">
        <v>100007</v>
      </c>
      <c r="K11472" s="1" t="n">
        <v>8</v>
      </c>
      <c r="L11472" s="1" t="s">
        <v>3854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7" t="n">
        <v>46232</v>
      </c>
      <c r="C11473" s="1" t="n">
        <v>22</v>
      </c>
      <c r="D11473" s="1" t="s">
        <v>3850</v>
      </c>
      <c r="E11473" s="1" t="n">
        <v>33</v>
      </c>
      <c r="F11473" s="1" t="s">
        <v>93</v>
      </c>
      <c r="I11473" s="1" t="n">
        <v>5391</v>
      </c>
      <c r="J11473" s="1" t="n">
        <v>100008</v>
      </c>
      <c r="K11473" s="1" t="n">
        <v>9</v>
      </c>
      <c r="L11473" s="1" t="s">
        <v>3855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7" t="n">
        <v>46232</v>
      </c>
      <c r="C11474" s="1" t="n">
        <v>22</v>
      </c>
      <c r="D11474" s="1" t="s">
        <v>3850</v>
      </c>
      <c r="E11474" s="1" t="n">
        <v>33</v>
      </c>
      <c r="F11474" s="1" t="s">
        <v>93</v>
      </c>
      <c r="I11474" s="1" t="n">
        <v>5391</v>
      </c>
      <c r="J11474" s="1" t="n">
        <v>100011</v>
      </c>
      <c r="K11474" s="1" t="n">
        <v>12</v>
      </c>
      <c r="L11474" s="1" t="s">
        <v>3856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7" t="n">
        <v>46232</v>
      </c>
      <c r="C11475" s="1" t="n">
        <v>22</v>
      </c>
      <c r="D11475" s="1" t="s">
        <v>3850</v>
      </c>
      <c r="E11475" s="1" t="n">
        <v>33</v>
      </c>
      <c r="F11475" s="1" t="s">
        <v>93</v>
      </c>
      <c r="I11475" s="1" t="n">
        <v>5391</v>
      </c>
      <c r="J11475" s="1" t="n">
        <v>100012</v>
      </c>
      <c r="K11475" s="1" t="n">
        <v>13</v>
      </c>
      <c r="L11475" s="1" t="s">
        <v>3857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7" t="n">
        <v>46232</v>
      </c>
      <c r="C11476" s="1" t="n">
        <v>22</v>
      </c>
      <c r="D11476" s="1" t="s">
        <v>3850</v>
      </c>
      <c r="E11476" s="1" t="n">
        <v>33</v>
      </c>
      <c r="F11476" s="1" t="s">
        <v>93</v>
      </c>
      <c r="I11476" s="1" t="n">
        <v>5391</v>
      </c>
      <c r="J11476" s="1" t="n">
        <v>100013</v>
      </c>
      <c r="K11476" s="1" t="n">
        <v>14</v>
      </c>
      <c r="L11476" s="1" t="s">
        <v>3858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7" t="n">
        <v>46232</v>
      </c>
      <c r="C11477" s="1" t="n">
        <v>22</v>
      </c>
      <c r="D11477" s="1" t="s">
        <v>3850</v>
      </c>
      <c r="E11477" s="1" t="n">
        <v>33</v>
      </c>
      <c r="F11477" s="1" t="s">
        <v>93</v>
      </c>
      <c r="I11477" s="1" t="n">
        <v>5391</v>
      </c>
      <c r="J11477" s="1" t="n">
        <v>100014</v>
      </c>
      <c r="K11477" s="1" t="n">
        <v>15</v>
      </c>
      <c r="L11477" s="1" t="s">
        <v>3859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7" t="n">
        <v>46232</v>
      </c>
      <c r="C11478" s="1" t="n">
        <v>22</v>
      </c>
      <c r="D11478" s="1" t="s">
        <v>3850</v>
      </c>
      <c r="E11478" s="1" t="n">
        <v>33</v>
      </c>
      <c r="F11478" s="1" t="s">
        <v>93</v>
      </c>
      <c r="I11478" s="1" t="n">
        <v>5391</v>
      </c>
      <c r="J11478" s="1" t="n">
        <v>100015</v>
      </c>
      <c r="K11478" s="1" t="n">
        <v>16</v>
      </c>
      <c r="L11478" s="1" t="s">
        <v>3860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7" t="n">
        <v>46232</v>
      </c>
      <c r="C11479" s="1" t="n">
        <v>22</v>
      </c>
      <c r="D11479" s="1" t="s">
        <v>3850</v>
      </c>
      <c r="E11479" s="1" t="n">
        <v>33</v>
      </c>
      <c r="F11479" s="1" t="s">
        <v>93</v>
      </c>
      <c r="I11479" s="1" t="n">
        <v>5391</v>
      </c>
      <c r="J11479" s="1" t="n">
        <v>100016</v>
      </c>
      <c r="K11479" s="1" t="n">
        <v>17</v>
      </c>
      <c r="L11479" s="1" t="s">
        <v>3861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7" t="n">
        <v>46232</v>
      </c>
      <c r="C11480" s="1" t="n">
        <v>22</v>
      </c>
      <c r="D11480" s="1" t="s">
        <v>3850</v>
      </c>
      <c r="E11480" s="1" t="n">
        <v>33</v>
      </c>
      <c r="F11480" s="1" t="s">
        <v>93</v>
      </c>
      <c r="I11480" s="1" t="n">
        <v>5391</v>
      </c>
      <c r="J11480" s="1" t="n">
        <v>100017</v>
      </c>
      <c r="K11480" s="1" t="n">
        <v>18</v>
      </c>
      <c r="L11480" s="1" t="s">
        <v>3862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7" t="n">
        <v>46232</v>
      </c>
      <c r="C11481" s="1" t="n">
        <v>22</v>
      </c>
      <c r="D11481" s="1" t="s">
        <v>3850</v>
      </c>
      <c r="E11481" s="1" t="n">
        <v>33</v>
      </c>
      <c r="F11481" s="1" t="s">
        <v>93</v>
      </c>
      <c r="I11481" s="1" t="n">
        <v>5391</v>
      </c>
      <c r="J11481" s="1" t="n">
        <v>100019</v>
      </c>
      <c r="K11481" s="1" t="n">
        <v>20</v>
      </c>
      <c r="L11481" s="1" t="s">
        <v>3863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7" t="n">
        <v>46232</v>
      </c>
      <c r="C11482" s="1" t="n">
        <v>22</v>
      </c>
      <c r="D11482" s="1" t="s">
        <v>3850</v>
      </c>
      <c r="E11482" s="1" t="n">
        <v>33</v>
      </c>
      <c r="F11482" s="1" t="s">
        <v>93</v>
      </c>
      <c r="I11482" s="1" t="n">
        <v>5391</v>
      </c>
      <c r="J11482" s="1" t="n">
        <v>100021</v>
      </c>
      <c r="K11482" s="1" t="n">
        <v>22</v>
      </c>
      <c r="L11482" s="1" t="s">
        <v>3865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7" t="n">
        <v>46232</v>
      </c>
      <c r="C11483" s="1" t="n">
        <v>22</v>
      </c>
      <c r="D11483" s="1" t="s">
        <v>3850</v>
      </c>
      <c r="E11483" s="1" t="n">
        <v>33</v>
      </c>
      <c r="F11483" s="1" t="s">
        <v>93</v>
      </c>
      <c r="I11483" s="1" t="n">
        <v>5391</v>
      </c>
      <c r="J11483" s="1" t="n">
        <v>100053</v>
      </c>
      <c r="K11483" s="1" t="n">
        <v>54</v>
      </c>
      <c r="L11483" s="1" t="s">
        <v>3866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7" t="n">
        <v>46232</v>
      </c>
      <c r="C11484" s="1" t="n">
        <v>22</v>
      </c>
      <c r="D11484" s="1" t="s">
        <v>3850</v>
      </c>
      <c r="E11484" s="1" t="n">
        <v>33</v>
      </c>
      <c r="F11484" s="1" t="s">
        <v>93</v>
      </c>
      <c r="I11484" s="1" t="n">
        <v>5391</v>
      </c>
      <c r="J11484" s="1" t="n">
        <v>100638</v>
      </c>
      <c r="K11484" s="1" t="n">
        <v>508</v>
      </c>
      <c r="L11484" s="1" t="s">
        <v>3867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7" t="n">
        <v>46232</v>
      </c>
      <c r="C11485" s="1" t="n">
        <v>22</v>
      </c>
      <c r="D11485" s="1" t="s">
        <v>3850</v>
      </c>
      <c r="E11485" s="1" t="n">
        <v>33</v>
      </c>
      <c r="F11485" s="1" t="s">
        <v>93</v>
      </c>
      <c r="I11485" s="1" t="n">
        <v>5391</v>
      </c>
      <c r="J11485" s="1" t="n">
        <v>100520</v>
      </c>
      <c r="K11485" s="1" t="n">
        <v>507</v>
      </c>
      <c r="L11485" s="1" t="s">
        <v>3868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7" t="n">
        <v>46232</v>
      </c>
      <c r="C11486" s="1" t="n">
        <v>22</v>
      </c>
      <c r="D11486" s="1" t="s">
        <v>3850</v>
      </c>
      <c r="E11486" s="1" t="n">
        <v>33</v>
      </c>
      <c r="F11486" s="1" t="s">
        <v>93</v>
      </c>
      <c r="I11486" s="1" t="n">
        <v>5391</v>
      </c>
      <c r="J11486" s="1" t="n">
        <v>100319</v>
      </c>
      <c r="K11486" s="1" t="n">
        <v>73453</v>
      </c>
      <c r="L11486" s="1" t="s">
        <v>3869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7" t="n">
        <v>46232</v>
      </c>
      <c r="C11487" s="1" t="n">
        <v>22</v>
      </c>
      <c r="D11487" s="1" t="s">
        <v>3850</v>
      </c>
      <c r="E11487" s="1" t="n">
        <v>33</v>
      </c>
      <c r="F11487" s="1" t="s">
        <v>93</v>
      </c>
      <c r="I11487" s="1" t="n">
        <v>5391</v>
      </c>
      <c r="J11487" s="1" t="n">
        <v>110455</v>
      </c>
      <c r="K11487" s="1" t="n">
        <v>53212</v>
      </c>
      <c r="L11487" s="1" t="s">
        <v>3870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7" t="n">
        <v>46232</v>
      </c>
      <c r="C11488" s="1" t="n">
        <v>22</v>
      </c>
      <c r="D11488" s="1" t="s">
        <v>3850</v>
      </c>
      <c r="E11488" s="1" t="n">
        <v>33</v>
      </c>
      <c r="F11488" s="1" t="s">
        <v>93</v>
      </c>
      <c r="I11488" s="1" t="n">
        <v>5391</v>
      </c>
      <c r="J11488" s="1" t="n">
        <v>110487</v>
      </c>
      <c r="K11488" s="1" t="n">
        <v>54688</v>
      </c>
      <c r="L11488" s="1" t="s">
        <v>3871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7" t="n">
        <v>46232</v>
      </c>
      <c r="C11489" s="1" t="n">
        <v>39</v>
      </c>
      <c r="D11489" s="1" t="s">
        <v>3875</v>
      </c>
      <c r="E11489" s="1" t="n">
        <v>10029</v>
      </c>
      <c r="F11489" s="1" t="s">
        <v>1353</v>
      </c>
      <c r="I11489" s="1" t="n">
        <v>151</v>
      </c>
      <c r="J11489" s="1" t="n">
        <v>53532</v>
      </c>
      <c r="K11489" s="1" t="n">
        <v>700013661853</v>
      </c>
      <c r="L11489" s="1" t="s">
        <v>7742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7" t="n">
        <v>46232</v>
      </c>
      <c r="C11490" s="1" t="n">
        <v>39</v>
      </c>
      <c r="D11490" s="1" t="s">
        <v>3875</v>
      </c>
      <c r="E11490" s="1" t="n">
        <v>10069</v>
      </c>
      <c r="F11490" s="1" t="s">
        <v>3674</v>
      </c>
      <c r="I11490" s="1" t="n">
        <v>563175</v>
      </c>
      <c r="J11490" s="1" t="n">
        <v>80783</v>
      </c>
      <c r="K11490" s="1" t="n">
        <v>807845</v>
      </c>
      <c r="L11490" s="1" t="s">
        <v>4693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7" t="n">
        <v>46232</v>
      </c>
      <c r="C11491" s="1" t="n">
        <v>39</v>
      </c>
      <c r="D11491" s="1" t="s">
        <v>3875</v>
      </c>
      <c r="E11491" s="1" t="n">
        <v>10069</v>
      </c>
      <c r="F11491" s="1" t="s">
        <v>3674</v>
      </c>
      <c r="I11491" s="1" t="n">
        <v>563175</v>
      </c>
      <c r="J11491" s="1" t="n">
        <v>80785</v>
      </c>
      <c r="K11491" s="1" t="n">
        <v>807869</v>
      </c>
      <c r="L11491" s="1" t="s">
        <v>4694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7" t="n">
        <v>46232</v>
      </c>
      <c r="C11492" s="1" t="n">
        <v>39</v>
      </c>
      <c r="D11492" s="1" t="s">
        <v>3875</v>
      </c>
      <c r="E11492" s="1" t="n">
        <v>10069</v>
      </c>
      <c r="F11492" s="1" t="s">
        <v>3674</v>
      </c>
      <c r="I11492" s="1" t="n">
        <v>596639</v>
      </c>
      <c r="J11492" s="1" t="n">
        <v>80783</v>
      </c>
      <c r="K11492" s="1" t="n">
        <v>807845</v>
      </c>
      <c r="L11492" s="1" t="s">
        <v>4693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7" t="n">
        <v>46232</v>
      </c>
      <c r="C11493" s="1" t="n">
        <v>39</v>
      </c>
      <c r="D11493" s="1" t="s">
        <v>3875</v>
      </c>
      <c r="E11493" s="1" t="n">
        <v>10069</v>
      </c>
      <c r="F11493" s="1" t="s">
        <v>3674</v>
      </c>
      <c r="I11493" s="1" t="n">
        <v>596639</v>
      </c>
      <c r="J11493" s="1" t="n">
        <v>80785</v>
      </c>
      <c r="K11493" s="1" t="n">
        <v>807869</v>
      </c>
      <c r="L11493" s="1" t="s">
        <v>4694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7" t="n">
        <v>46232</v>
      </c>
      <c r="C11494" s="1" t="n">
        <v>100</v>
      </c>
      <c r="D11494" s="1" t="s">
        <v>3877</v>
      </c>
      <c r="E11494" s="1" t="n">
        <v>33</v>
      </c>
      <c r="F11494" s="1" t="s">
        <v>93</v>
      </c>
      <c r="I11494" s="1" t="n">
        <v>1469338</v>
      </c>
      <c r="J11494" s="1" t="n">
        <v>100000</v>
      </c>
      <c r="K11494" s="1" t="n">
        <v>1</v>
      </c>
      <c r="L11494" s="1" t="s">
        <v>3851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7" t="n">
        <v>46232</v>
      </c>
      <c r="C11495" s="1" t="n">
        <v>100</v>
      </c>
      <c r="D11495" s="1" t="s">
        <v>3877</v>
      </c>
      <c r="E11495" s="1" t="n">
        <v>33</v>
      </c>
      <c r="F11495" s="1" t="s">
        <v>93</v>
      </c>
      <c r="I11495" s="1" t="n">
        <v>1469338</v>
      </c>
      <c r="J11495" s="1" t="n">
        <v>100006</v>
      </c>
      <c r="K11495" s="1" t="n">
        <v>7</v>
      </c>
      <c r="L11495" s="1" t="s">
        <v>3853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7" t="n">
        <v>46232</v>
      </c>
      <c r="C11496" s="1" t="n">
        <v>100</v>
      </c>
      <c r="D11496" s="1" t="s">
        <v>3877</v>
      </c>
      <c r="E11496" s="1" t="n">
        <v>33</v>
      </c>
      <c r="F11496" s="1" t="s">
        <v>93</v>
      </c>
      <c r="I11496" s="1" t="n">
        <v>1469338</v>
      </c>
      <c r="J11496" s="1" t="n">
        <v>100007</v>
      </c>
      <c r="K11496" s="1" t="n">
        <v>8</v>
      </c>
      <c r="L11496" s="1" t="s">
        <v>3854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7" t="n">
        <v>46232</v>
      </c>
      <c r="C11497" s="1" t="n">
        <v>100</v>
      </c>
      <c r="D11497" s="1" t="s">
        <v>3877</v>
      </c>
      <c r="E11497" s="1" t="n">
        <v>33</v>
      </c>
      <c r="F11497" s="1" t="s">
        <v>93</v>
      </c>
      <c r="I11497" s="1" t="n">
        <v>1469338</v>
      </c>
      <c r="J11497" s="1" t="n">
        <v>100008</v>
      </c>
      <c r="K11497" s="1" t="n">
        <v>9</v>
      </c>
      <c r="L11497" s="1" t="s">
        <v>3855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7" t="n">
        <v>46232</v>
      </c>
      <c r="C11498" s="1" t="n">
        <v>100</v>
      </c>
      <c r="D11498" s="1" t="s">
        <v>3877</v>
      </c>
      <c r="E11498" s="1" t="n">
        <v>33</v>
      </c>
      <c r="F11498" s="1" t="s">
        <v>93</v>
      </c>
      <c r="I11498" s="1" t="n">
        <v>1469338</v>
      </c>
      <c r="J11498" s="1" t="n">
        <v>100011</v>
      </c>
      <c r="K11498" s="1" t="n">
        <v>12</v>
      </c>
      <c r="L11498" s="1" t="s">
        <v>3856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7" t="n">
        <v>46232</v>
      </c>
      <c r="C11499" s="1" t="n">
        <v>100</v>
      </c>
      <c r="D11499" s="1" t="s">
        <v>3877</v>
      </c>
      <c r="E11499" s="1" t="n">
        <v>33</v>
      </c>
      <c r="F11499" s="1" t="s">
        <v>93</v>
      </c>
      <c r="I11499" s="1" t="n">
        <v>1469338</v>
      </c>
      <c r="J11499" s="1" t="n">
        <v>100012</v>
      </c>
      <c r="K11499" s="1" t="n">
        <v>13</v>
      </c>
      <c r="L11499" s="1" t="s">
        <v>3857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7" t="n">
        <v>46232</v>
      </c>
      <c r="C11500" s="1" t="n">
        <v>100</v>
      </c>
      <c r="D11500" s="1" t="s">
        <v>3877</v>
      </c>
      <c r="E11500" s="1" t="n">
        <v>33</v>
      </c>
      <c r="F11500" s="1" t="s">
        <v>93</v>
      </c>
      <c r="I11500" s="1" t="n">
        <v>1469338</v>
      </c>
      <c r="J11500" s="1" t="n">
        <v>100013</v>
      </c>
      <c r="K11500" s="1" t="n">
        <v>14</v>
      </c>
      <c r="L11500" s="1" t="s">
        <v>3858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7" t="n">
        <v>46232</v>
      </c>
      <c r="C11501" s="1" t="n">
        <v>100</v>
      </c>
      <c r="D11501" s="1" t="s">
        <v>3877</v>
      </c>
      <c r="E11501" s="1" t="n">
        <v>33</v>
      </c>
      <c r="F11501" s="1" t="s">
        <v>93</v>
      </c>
      <c r="I11501" s="1" t="n">
        <v>1469338</v>
      </c>
      <c r="J11501" s="1" t="n">
        <v>100014</v>
      </c>
      <c r="K11501" s="1" t="n">
        <v>15</v>
      </c>
      <c r="L11501" s="1" t="s">
        <v>3859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7" t="n">
        <v>46232</v>
      </c>
      <c r="C11502" s="1" t="n">
        <v>100</v>
      </c>
      <c r="D11502" s="1" t="s">
        <v>3877</v>
      </c>
      <c r="E11502" s="1" t="n">
        <v>33</v>
      </c>
      <c r="F11502" s="1" t="s">
        <v>93</v>
      </c>
      <c r="I11502" s="1" t="n">
        <v>1469338</v>
      </c>
      <c r="J11502" s="1" t="n">
        <v>100015</v>
      </c>
      <c r="K11502" s="1" t="n">
        <v>16</v>
      </c>
      <c r="L11502" s="1" t="s">
        <v>3860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7" t="n">
        <v>46232</v>
      </c>
      <c r="C11503" s="1" t="n">
        <v>100</v>
      </c>
      <c r="D11503" s="1" t="s">
        <v>3877</v>
      </c>
      <c r="E11503" s="1" t="n">
        <v>33</v>
      </c>
      <c r="F11503" s="1" t="s">
        <v>93</v>
      </c>
      <c r="I11503" s="1" t="n">
        <v>1469338</v>
      </c>
      <c r="J11503" s="1" t="n">
        <v>100016</v>
      </c>
      <c r="K11503" s="1" t="n">
        <v>17</v>
      </c>
      <c r="L11503" s="1" t="s">
        <v>3861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7" t="n">
        <v>46232</v>
      </c>
      <c r="C11504" s="1" t="n">
        <v>100</v>
      </c>
      <c r="D11504" s="1" t="s">
        <v>3877</v>
      </c>
      <c r="E11504" s="1" t="n">
        <v>33</v>
      </c>
      <c r="F11504" s="1" t="s">
        <v>93</v>
      </c>
      <c r="I11504" s="1" t="n">
        <v>1469338</v>
      </c>
      <c r="J11504" s="1" t="n">
        <v>100017</v>
      </c>
      <c r="K11504" s="1" t="n">
        <v>18</v>
      </c>
      <c r="L11504" s="1" t="s">
        <v>3862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7" t="n">
        <v>46232</v>
      </c>
      <c r="C11505" s="1" t="n">
        <v>100</v>
      </c>
      <c r="D11505" s="1" t="s">
        <v>3877</v>
      </c>
      <c r="E11505" s="1" t="n">
        <v>33</v>
      </c>
      <c r="F11505" s="1" t="s">
        <v>93</v>
      </c>
      <c r="I11505" s="1" t="n">
        <v>1469338</v>
      </c>
      <c r="J11505" s="1" t="n">
        <v>100019</v>
      </c>
      <c r="K11505" s="1" t="n">
        <v>20</v>
      </c>
      <c r="L11505" s="1" t="s">
        <v>3863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7" t="n">
        <v>46232</v>
      </c>
      <c r="C11506" s="1" t="n">
        <v>100</v>
      </c>
      <c r="D11506" s="1" t="s">
        <v>3877</v>
      </c>
      <c r="E11506" s="1" t="n">
        <v>33</v>
      </c>
      <c r="F11506" s="1" t="s">
        <v>93</v>
      </c>
      <c r="I11506" s="1" t="n">
        <v>1469338</v>
      </c>
      <c r="J11506" s="1" t="n">
        <v>100020</v>
      </c>
      <c r="K11506" s="1" t="n">
        <v>21</v>
      </c>
      <c r="L11506" s="1" t="s">
        <v>3864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7" t="n">
        <v>46232</v>
      </c>
      <c r="C11507" s="1" t="n">
        <v>100</v>
      </c>
      <c r="D11507" s="1" t="s">
        <v>3877</v>
      </c>
      <c r="E11507" s="1" t="n">
        <v>33</v>
      </c>
      <c r="F11507" s="1" t="s">
        <v>93</v>
      </c>
      <c r="I11507" s="1" t="n">
        <v>1469338</v>
      </c>
      <c r="J11507" s="1" t="n">
        <v>100053</v>
      </c>
      <c r="K11507" s="1" t="n">
        <v>54</v>
      </c>
      <c r="L11507" s="1" t="s">
        <v>3866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7" t="n">
        <v>46232</v>
      </c>
      <c r="C11508" s="1" t="n">
        <v>100</v>
      </c>
      <c r="D11508" s="1" t="s">
        <v>3877</v>
      </c>
      <c r="E11508" s="1" t="n">
        <v>33</v>
      </c>
      <c r="F11508" s="1" t="s">
        <v>93</v>
      </c>
      <c r="I11508" s="1" t="n">
        <v>1469338</v>
      </c>
      <c r="J11508" s="1" t="n">
        <v>100638</v>
      </c>
      <c r="K11508" s="1" t="n">
        <v>508</v>
      </c>
      <c r="L11508" s="1" t="s">
        <v>3867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7" t="n">
        <v>46232</v>
      </c>
      <c r="C11509" s="1" t="n">
        <v>100</v>
      </c>
      <c r="D11509" s="1" t="s">
        <v>3877</v>
      </c>
      <c r="E11509" s="1" t="n">
        <v>33</v>
      </c>
      <c r="F11509" s="1" t="s">
        <v>93</v>
      </c>
      <c r="I11509" s="1" t="n">
        <v>1469338</v>
      </c>
      <c r="J11509" s="1" t="n">
        <v>100520</v>
      </c>
      <c r="K11509" s="1" t="n">
        <v>507</v>
      </c>
      <c r="L11509" s="1" t="s">
        <v>3868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7" t="n">
        <v>46232</v>
      </c>
      <c r="C11510" s="1" t="n">
        <v>100</v>
      </c>
      <c r="D11510" s="1" t="s">
        <v>3877</v>
      </c>
      <c r="E11510" s="1" t="n">
        <v>33</v>
      </c>
      <c r="F11510" s="1" t="s">
        <v>93</v>
      </c>
      <c r="I11510" s="1" t="n">
        <v>1469338</v>
      </c>
      <c r="J11510" s="1" t="n">
        <v>100319</v>
      </c>
      <c r="K11510" s="1" t="n">
        <v>73453</v>
      </c>
      <c r="L11510" s="1" t="s">
        <v>3869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7" t="n">
        <v>46232</v>
      </c>
      <c r="C11511" s="1" t="n">
        <v>100</v>
      </c>
      <c r="D11511" s="1" t="s">
        <v>3877</v>
      </c>
      <c r="E11511" s="1" t="n">
        <v>33</v>
      </c>
      <c r="F11511" s="1" t="s">
        <v>93</v>
      </c>
      <c r="I11511" s="1" t="n">
        <v>1469338</v>
      </c>
      <c r="J11511" s="1" t="n">
        <v>110455</v>
      </c>
      <c r="K11511" s="1" t="n">
        <v>53212</v>
      </c>
      <c r="L11511" s="1" t="s">
        <v>3870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7" t="n">
        <v>46232</v>
      </c>
      <c r="C11512" s="1" t="n">
        <v>100</v>
      </c>
      <c r="D11512" s="1" t="s">
        <v>3877</v>
      </c>
      <c r="E11512" s="1" t="n">
        <v>33</v>
      </c>
      <c r="F11512" s="1" t="s">
        <v>93</v>
      </c>
      <c r="I11512" s="1" t="n">
        <v>1469493</v>
      </c>
      <c r="J11512" s="1" t="n">
        <v>100000</v>
      </c>
      <c r="K11512" s="1" t="n">
        <v>1</v>
      </c>
      <c r="L11512" s="1" t="s">
        <v>3851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7" t="n">
        <v>46232</v>
      </c>
      <c r="C11513" s="1" t="n">
        <v>100</v>
      </c>
      <c r="D11513" s="1" t="s">
        <v>3877</v>
      </c>
      <c r="E11513" s="1" t="n">
        <v>33</v>
      </c>
      <c r="F11513" s="1" t="s">
        <v>93</v>
      </c>
      <c r="I11513" s="1" t="n">
        <v>1469493</v>
      </c>
      <c r="J11513" s="1" t="n">
        <v>100001</v>
      </c>
      <c r="K11513" s="1" t="n">
        <v>2</v>
      </c>
      <c r="L11513" s="1" t="s">
        <v>4138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7" t="n">
        <v>46232</v>
      </c>
      <c r="C11514" s="1" t="n">
        <v>100</v>
      </c>
      <c r="D11514" s="1" t="s">
        <v>3877</v>
      </c>
      <c r="E11514" s="1" t="n">
        <v>33</v>
      </c>
      <c r="F11514" s="1" t="s">
        <v>93</v>
      </c>
      <c r="I11514" s="1" t="n">
        <v>1469493</v>
      </c>
      <c r="J11514" s="1" t="n">
        <v>100002</v>
      </c>
      <c r="K11514" s="1" t="n">
        <v>3</v>
      </c>
      <c r="L11514" s="1" t="s">
        <v>3872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7" t="n">
        <v>46232</v>
      </c>
      <c r="C11515" s="1" t="n">
        <v>100</v>
      </c>
      <c r="D11515" s="1" t="s">
        <v>3877</v>
      </c>
      <c r="E11515" s="1" t="n">
        <v>33</v>
      </c>
      <c r="F11515" s="1" t="s">
        <v>93</v>
      </c>
      <c r="I11515" s="1" t="n">
        <v>1469493</v>
      </c>
      <c r="J11515" s="1" t="n">
        <v>100003</v>
      </c>
      <c r="K11515" s="1" t="n">
        <v>4</v>
      </c>
      <c r="L11515" s="1" t="s">
        <v>3873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7" t="n">
        <v>46232</v>
      </c>
      <c r="C11516" s="1" t="n">
        <v>100</v>
      </c>
      <c r="D11516" s="1" t="s">
        <v>3877</v>
      </c>
      <c r="E11516" s="1" t="n">
        <v>33</v>
      </c>
      <c r="F11516" s="1" t="s">
        <v>93</v>
      </c>
      <c r="I11516" s="1" t="n">
        <v>1469493</v>
      </c>
      <c r="J11516" s="1" t="n">
        <v>100004</v>
      </c>
      <c r="K11516" s="1" t="n">
        <v>5</v>
      </c>
      <c r="L11516" s="1" t="s">
        <v>3852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7" t="n">
        <v>46232</v>
      </c>
      <c r="C11517" s="1" t="n">
        <v>100</v>
      </c>
      <c r="D11517" s="1" t="s">
        <v>3877</v>
      </c>
      <c r="E11517" s="1" t="n">
        <v>33</v>
      </c>
      <c r="F11517" s="1" t="s">
        <v>93</v>
      </c>
      <c r="I11517" s="1" t="n">
        <v>1469493</v>
      </c>
      <c r="J11517" s="1" t="n">
        <v>100520</v>
      </c>
      <c r="K11517" s="1" t="n">
        <v>507</v>
      </c>
      <c r="L11517" s="1" t="s">
        <v>3868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7" t="n">
        <v>46232</v>
      </c>
      <c r="C11518" s="1" t="n">
        <v>100</v>
      </c>
      <c r="D11518" s="1" t="s">
        <v>3877</v>
      </c>
      <c r="E11518" s="1" t="n">
        <v>33</v>
      </c>
      <c r="F11518" s="1" t="s">
        <v>93</v>
      </c>
      <c r="I11518" s="1" t="n">
        <v>1469493</v>
      </c>
      <c r="J11518" s="1" t="n">
        <v>110455</v>
      </c>
      <c r="K11518" s="1" t="n">
        <v>53212</v>
      </c>
      <c r="L11518" s="1" t="s">
        <v>3870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7" t="n">
        <v>46232</v>
      </c>
      <c r="C11519" s="1" t="n">
        <v>100</v>
      </c>
      <c r="D11519" s="1" t="s">
        <v>3877</v>
      </c>
      <c r="E11519" s="1" t="n">
        <v>33</v>
      </c>
      <c r="F11519" s="1" t="s">
        <v>93</v>
      </c>
      <c r="I11519" s="1" t="n">
        <v>1469496</v>
      </c>
      <c r="J11519" s="1" t="n">
        <v>100000</v>
      </c>
      <c r="K11519" s="1" t="n">
        <v>1</v>
      </c>
      <c r="L11519" s="1" t="s">
        <v>3851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7" t="n">
        <v>46232</v>
      </c>
      <c r="C11520" s="1" t="n">
        <v>100</v>
      </c>
      <c r="D11520" s="1" t="s">
        <v>3877</v>
      </c>
      <c r="E11520" s="1" t="n">
        <v>33</v>
      </c>
      <c r="F11520" s="1" t="s">
        <v>93</v>
      </c>
      <c r="I11520" s="1" t="n">
        <v>1469496</v>
      </c>
      <c r="J11520" s="1" t="n">
        <v>100006</v>
      </c>
      <c r="K11520" s="1" t="n">
        <v>7</v>
      </c>
      <c r="L11520" s="1" t="s">
        <v>3853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7" t="n">
        <v>46232</v>
      </c>
      <c r="C11521" s="1" t="n">
        <v>100</v>
      </c>
      <c r="D11521" s="1" t="s">
        <v>3877</v>
      </c>
      <c r="E11521" s="1" t="n">
        <v>33</v>
      </c>
      <c r="F11521" s="1" t="s">
        <v>93</v>
      </c>
      <c r="I11521" s="1" t="n">
        <v>1469496</v>
      </c>
      <c r="J11521" s="1" t="n">
        <v>100007</v>
      </c>
      <c r="K11521" s="1" t="n">
        <v>8</v>
      </c>
      <c r="L11521" s="1" t="s">
        <v>3854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7" t="n">
        <v>46232</v>
      </c>
      <c r="C11522" s="1" t="n">
        <v>100</v>
      </c>
      <c r="D11522" s="1" t="s">
        <v>3877</v>
      </c>
      <c r="E11522" s="1" t="n">
        <v>33</v>
      </c>
      <c r="F11522" s="1" t="s">
        <v>93</v>
      </c>
      <c r="I11522" s="1" t="n">
        <v>1469496</v>
      </c>
      <c r="J11522" s="1" t="n">
        <v>100008</v>
      </c>
      <c r="K11522" s="1" t="n">
        <v>9</v>
      </c>
      <c r="L11522" s="1" t="s">
        <v>3855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7" t="n">
        <v>46232</v>
      </c>
      <c r="C11523" s="1" t="n">
        <v>100</v>
      </c>
      <c r="D11523" s="1" t="s">
        <v>3877</v>
      </c>
      <c r="E11523" s="1" t="n">
        <v>33</v>
      </c>
      <c r="F11523" s="1" t="s">
        <v>93</v>
      </c>
      <c r="I11523" s="1" t="n">
        <v>1469496</v>
      </c>
      <c r="J11523" s="1" t="n">
        <v>100011</v>
      </c>
      <c r="K11523" s="1" t="n">
        <v>12</v>
      </c>
      <c r="L11523" s="1" t="s">
        <v>3856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7" t="n">
        <v>46232</v>
      </c>
      <c r="C11524" s="1" t="n">
        <v>100</v>
      </c>
      <c r="D11524" s="1" t="s">
        <v>3877</v>
      </c>
      <c r="E11524" s="1" t="n">
        <v>33</v>
      </c>
      <c r="F11524" s="1" t="s">
        <v>93</v>
      </c>
      <c r="I11524" s="1" t="n">
        <v>1469496</v>
      </c>
      <c r="J11524" s="1" t="n">
        <v>100012</v>
      </c>
      <c r="K11524" s="1" t="n">
        <v>13</v>
      </c>
      <c r="L11524" s="1" t="s">
        <v>3857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7" t="n">
        <v>46232</v>
      </c>
      <c r="C11525" s="1" t="n">
        <v>100</v>
      </c>
      <c r="D11525" s="1" t="s">
        <v>3877</v>
      </c>
      <c r="E11525" s="1" t="n">
        <v>33</v>
      </c>
      <c r="F11525" s="1" t="s">
        <v>93</v>
      </c>
      <c r="I11525" s="1" t="n">
        <v>1469496</v>
      </c>
      <c r="J11525" s="1" t="n">
        <v>100013</v>
      </c>
      <c r="K11525" s="1" t="n">
        <v>14</v>
      </c>
      <c r="L11525" s="1" t="s">
        <v>3858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7" t="n">
        <v>46232</v>
      </c>
      <c r="C11526" s="1" t="n">
        <v>100</v>
      </c>
      <c r="D11526" s="1" t="s">
        <v>3877</v>
      </c>
      <c r="E11526" s="1" t="n">
        <v>33</v>
      </c>
      <c r="F11526" s="1" t="s">
        <v>93</v>
      </c>
      <c r="I11526" s="1" t="n">
        <v>1469496</v>
      </c>
      <c r="J11526" s="1" t="n">
        <v>100014</v>
      </c>
      <c r="K11526" s="1" t="n">
        <v>15</v>
      </c>
      <c r="L11526" s="1" t="s">
        <v>3859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7" t="n">
        <v>46232</v>
      </c>
      <c r="C11527" s="1" t="n">
        <v>100</v>
      </c>
      <c r="D11527" s="1" t="s">
        <v>3877</v>
      </c>
      <c r="E11527" s="1" t="n">
        <v>33</v>
      </c>
      <c r="F11527" s="1" t="s">
        <v>93</v>
      </c>
      <c r="I11527" s="1" t="n">
        <v>1469496</v>
      </c>
      <c r="J11527" s="1" t="n">
        <v>100015</v>
      </c>
      <c r="K11527" s="1" t="n">
        <v>16</v>
      </c>
      <c r="L11527" s="1" t="s">
        <v>3860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7" t="n">
        <v>46232</v>
      </c>
      <c r="C11528" s="1" t="n">
        <v>100</v>
      </c>
      <c r="D11528" s="1" t="s">
        <v>3877</v>
      </c>
      <c r="E11528" s="1" t="n">
        <v>33</v>
      </c>
      <c r="F11528" s="1" t="s">
        <v>93</v>
      </c>
      <c r="I11528" s="1" t="n">
        <v>1469496</v>
      </c>
      <c r="J11528" s="1" t="n">
        <v>100016</v>
      </c>
      <c r="K11528" s="1" t="n">
        <v>17</v>
      </c>
      <c r="L11528" s="1" t="s">
        <v>3861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7" t="n">
        <v>46232</v>
      </c>
      <c r="C11529" s="1" t="n">
        <v>100</v>
      </c>
      <c r="D11529" s="1" t="s">
        <v>3877</v>
      </c>
      <c r="E11529" s="1" t="n">
        <v>33</v>
      </c>
      <c r="F11529" s="1" t="s">
        <v>93</v>
      </c>
      <c r="I11529" s="1" t="n">
        <v>1469496</v>
      </c>
      <c r="J11529" s="1" t="n">
        <v>100017</v>
      </c>
      <c r="K11529" s="1" t="n">
        <v>18</v>
      </c>
      <c r="L11529" s="1" t="s">
        <v>3862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7" t="n">
        <v>46232</v>
      </c>
      <c r="C11530" s="1" t="n">
        <v>100</v>
      </c>
      <c r="D11530" s="1" t="s">
        <v>3877</v>
      </c>
      <c r="E11530" s="1" t="n">
        <v>33</v>
      </c>
      <c r="F11530" s="1" t="s">
        <v>93</v>
      </c>
      <c r="I11530" s="1" t="n">
        <v>1469496</v>
      </c>
      <c r="J11530" s="1" t="n">
        <v>100019</v>
      </c>
      <c r="K11530" s="1" t="n">
        <v>20</v>
      </c>
      <c r="L11530" s="1" t="s">
        <v>3863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7" t="n">
        <v>46232</v>
      </c>
      <c r="C11531" s="1" t="n">
        <v>100</v>
      </c>
      <c r="D11531" s="1" t="s">
        <v>3877</v>
      </c>
      <c r="E11531" s="1" t="n">
        <v>33</v>
      </c>
      <c r="F11531" s="1" t="s">
        <v>93</v>
      </c>
      <c r="I11531" s="1" t="n">
        <v>1469496</v>
      </c>
      <c r="J11531" s="1" t="n">
        <v>100020</v>
      </c>
      <c r="K11531" s="1" t="n">
        <v>21</v>
      </c>
      <c r="L11531" s="1" t="s">
        <v>3864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7" t="n">
        <v>46232</v>
      </c>
      <c r="C11532" s="1" t="n">
        <v>100</v>
      </c>
      <c r="D11532" s="1" t="s">
        <v>3877</v>
      </c>
      <c r="E11532" s="1" t="n">
        <v>33</v>
      </c>
      <c r="F11532" s="1" t="s">
        <v>93</v>
      </c>
      <c r="I11532" s="1" t="n">
        <v>1469496</v>
      </c>
      <c r="J11532" s="1" t="n">
        <v>100053</v>
      </c>
      <c r="K11532" s="1" t="n">
        <v>54</v>
      </c>
      <c r="L11532" s="1" t="s">
        <v>3866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7" t="n">
        <v>46232</v>
      </c>
      <c r="C11533" s="1" t="n">
        <v>100</v>
      </c>
      <c r="D11533" s="1" t="s">
        <v>3877</v>
      </c>
      <c r="E11533" s="1" t="n">
        <v>33</v>
      </c>
      <c r="F11533" s="1" t="s">
        <v>93</v>
      </c>
      <c r="I11533" s="1" t="n">
        <v>1469496</v>
      </c>
      <c r="J11533" s="1" t="n">
        <v>100638</v>
      </c>
      <c r="K11533" s="1" t="n">
        <v>508</v>
      </c>
      <c r="L11533" s="1" t="s">
        <v>3867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7" t="n">
        <v>46232</v>
      </c>
      <c r="C11534" s="1" t="n">
        <v>100</v>
      </c>
      <c r="D11534" s="1" t="s">
        <v>3877</v>
      </c>
      <c r="E11534" s="1" t="n">
        <v>33</v>
      </c>
      <c r="F11534" s="1" t="s">
        <v>93</v>
      </c>
      <c r="I11534" s="1" t="n">
        <v>1469496</v>
      </c>
      <c r="J11534" s="1" t="n">
        <v>100520</v>
      </c>
      <c r="K11534" s="1" t="n">
        <v>507</v>
      </c>
      <c r="L11534" s="1" t="s">
        <v>3868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7" t="n">
        <v>46232</v>
      </c>
      <c r="C11535" s="1" t="n">
        <v>100</v>
      </c>
      <c r="D11535" s="1" t="s">
        <v>3877</v>
      </c>
      <c r="E11535" s="1" t="n">
        <v>33</v>
      </c>
      <c r="F11535" s="1" t="s">
        <v>93</v>
      </c>
      <c r="I11535" s="1" t="n">
        <v>1469496</v>
      </c>
      <c r="J11535" s="1" t="n">
        <v>100319</v>
      </c>
      <c r="K11535" s="1" t="n">
        <v>73453</v>
      </c>
      <c r="L11535" s="1" t="s">
        <v>3869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7" t="n">
        <v>46232</v>
      </c>
      <c r="C11536" s="1" t="n">
        <v>100</v>
      </c>
      <c r="D11536" s="1" t="s">
        <v>3877</v>
      </c>
      <c r="E11536" s="1" t="n">
        <v>33</v>
      </c>
      <c r="F11536" s="1" t="s">
        <v>93</v>
      </c>
      <c r="I11536" s="1" t="n">
        <v>1469667</v>
      </c>
      <c r="J11536" s="1" t="n">
        <v>100000</v>
      </c>
      <c r="K11536" s="1" t="n">
        <v>1</v>
      </c>
      <c r="L11536" s="1" t="s">
        <v>3851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7" t="n">
        <v>46232</v>
      </c>
      <c r="C11537" s="1" t="n">
        <v>100</v>
      </c>
      <c r="D11537" s="1" t="s">
        <v>3877</v>
      </c>
      <c r="E11537" s="1" t="n">
        <v>33</v>
      </c>
      <c r="F11537" s="1" t="s">
        <v>93</v>
      </c>
      <c r="I11537" s="1" t="n">
        <v>1469667</v>
      </c>
      <c r="J11537" s="1" t="n">
        <v>100001</v>
      </c>
      <c r="K11537" s="1" t="n">
        <v>2</v>
      </c>
      <c r="L11537" s="1" t="s">
        <v>4138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7" t="n">
        <v>46232</v>
      </c>
      <c r="C11538" s="1" t="n">
        <v>100</v>
      </c>
      <c r="D11538" s="1" t="s">
        <v>3877</v>
      </c>
      <c r="E11538" s="1" t="n">
        <v>33</v>
      </c>
      <c r="F11538" s="1" t="s">
        <v>93</v>
      </c>
      <c r="I11538" s="1" t="n">
        <v>1469667</v>
      </c>
      <c r="J11538" s="1" t="n">
        <v>100002</v>
      </c>
      <c r="K11538" s="1" t="n">
        <v>3</v>
      </c>
      <c r="L11538" s="1" t="s">
        <v>3872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7" t="n">
        <v>46232</v>
      </c>
      <c r="C11539" s="1" t="n">
        <v>100</v>
      </c>
      <c r="D11539" s="1" t="s">
        <v>3877</v>
      </c>
      <c r="E11539" s="1" t="n">
        <v>33</v>
      </c>
      <c r="F11539" s="1" t="s">
        <v>93</v>
      </c>
      <c r="I11539" s="1" t="n">
        <v>1469667</v>
      </c>
      <c r="J11539" s="1" t="n">
        <v>100003</v>
      </c>
      <c r="K11539" s="1" t="n">
        <v>4</v>
      </c>
      <c r="L11539" s="1" t="s">
        <v>3873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7" t="n">
        <v>46232</v>
      </c>
      <c r="C11540" s="1" t="n">
        <v>100</v>
      </c>
      <c r="D11540" s="1" t="s">
        <v>3877</v>
      </c>
      <c r="E11540" s="1" t="n">
        <v>33</v>
      </c>
      <c r="F11540" s="1" t="s">
        <v>93</v>
      </c>
      <c r="I11540" s="1" t="n">
        <v>1469667</v>
      </c>
      <c r="J11540" s="1" t="n">
        <v>100004</v>
      </c>
      <c r="K11540" s="1" t="n">
        <v>5</v>
      </c>
      <c r="L11540" s="1" t="s">
        <v>3852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7" t="n">
        <v>46232</v>
      </c>
      <c r="C11541" s="1" t="n">
        <v>100</v>
      </c>
      <c r="D11541" s="1" t="s">
        <v>3877</v>
      </c>
      <c r="E11541" s="1" t="n">
        <v>33</v>
      </c>
      <c r="F11541" s="1" t="s">
        <v>93</v>
      </c>
      <c r="I11541" s="1" t="n">
        <v>1469667</v>
      </c>
      <c r="J11541" s="1" t="n">
        <v>100040</v>
      </c>
      <c r="K11541" s="1" t="n">
        <v>41</v>
      </c>
      <c r="L11541" s="1" t="s">
        <v>3874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7" t="n">
        <v>46232</v>
      </c>
      <c r="C11542" s="1" t="n">
        <v>100</v>
      </c>
      <c r="D11542" s="1" t="s">
        <v>3877</v>
      </c>
      <c r="E11542" s="1" t="n">
        <v>33</v>
      </c>
      <c r="F11542" s="1" t="s">
        <v>93</v>
      </c>
      <c r="I11542" s="1" t="n">
        <v>1469667</v>
      </c>
      <c r="J11542" s="1" t="n">
        <v>100520</v>
      </c>
      <c r="K11542" s="1" t="n">
        <v>507</v>
      </c>
      <c r="L11542" s="1" t="s">
        <v>3868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7" t="n">
        <v>46232</v>
      </c>
      <c r="C11543" s="1" t="n">
        <v>100</v>
      </c>
      <c r="D11543" s="1" t="s">
        <v>3877</v>
      </c>
      <c r="E11543" s="1" t="n">
        <v>33</v>
      </c>
      <c r="F11543" s="1" t="s">
        <v>93</v>
      </c>
      <c r="I11543" s="1" t="n">
        <v>1469667</v>
      </c>
      <c r="J11543" s="1" t="n">
        <v>110455</v>
      </c>
      <c r="K11543" s="1" t="n">
        <v>53212</v>
      </c>
      <c r="L11543" s="1" t="s">
        <v>3870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7" t="n">
        <v>46232</v>
      </c>
      <c r="C11544" s="1" t="n">
        <v>100</v>
      </c>
      <c r="D11544" s="1" t="s">
        <v>3877</v>
      </c>
      <c r="E11544" s="1" t="n">
        <v>33</v>
      </c>
      <c r="F11544" s="1" t="s">
        <v>93</v>
      </c>
      <c r="I11544" s="1" t="n">
        <v>1469669</v>
      </c>
      <c r="J11544" s="1" t="n">
        <v>100000</v>
      </c>
      <c r="K11544" s="1" t="n">
        <v>1</v>
      </c>
      <c r="L11544" s="1" t="s">
        <v>3851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7" t="n">
        <v>46232</v>
      </c>
      <c r="C11545" s="1" t="n">
        <v>100</v>
      </c>
      <c r="D11545" s="1" t="s">
        <v>3877</v>
      </c>
      <c r="E11545" s="1" t="n">
        <v>33</v>
      </c>
      <c r="F11545" s="1" t="s">
        <v>93</v>
      </c>
      <c r="I11545" s="1" t="n">
        <v>1469669</v>
      </c>
      <c r="J11545" s="1" t="n">
        <v>100004</v>
      </c>
      <c r="K11545" s="1" t="n">
        <v>5</v>
      </c>
      <c r="L11545" s="1" t="s">
        <v>3852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7" t="n">
        <v>46232</v>
      </c>
      <c r="C11546" s="1" t="n">
        <v>100</v>
      </c>
      <c r="D11546" s="1" t="s">
        <v>3877</v>
      </c>
      <c r="E11546" s="1" t="n">
        <v>33</v>
      </c>
      <c r="F11546" s="1" t="s">
        <v>93</v>
      </c>
      <c r="I11546" s="1" t="n">
        <v>1469669</v>
      </c>
      <c r="J11546" s="1" t="n">
        <v>100006</v>
      </c>
      <c r="K11546" s="1" t="n">
        <v>7</v>
      </c>
      <c r="L11546" s="1" t="s">
        <v>3853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7" t="n">
        <v>46232</v>
      </c>
      <c r="C11547" s="1" t="n">
        <v>100</v>
      </c>
      <c r="D11547" s="1" t="s">
        <v>3877</v>
      </c>
      <c r="E11547" s="1" t="n">
        <v>33</v>
      </c>
      <c r="F11547" s="1" t="s">
        <v>93</v>
      </c>
      <c r="I11547" s="1" t="n">
        <v>1469669</v>
      </c>
      <c r="J11547" s="1" t="n">
        <v>100007</v>
      </c>
      <c r="K11547" s="1" t="n">
        <v>8</v>
      </c>
      <c r="L11547" s="1" t="s">
        <v>3854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7" t="n">
        <v>46232</v>
      </c>
      <c r="C11548" s="1" t="n">
        <v>100</v>
      </c>
      <c r="D11548" s="1" t="s">
        <v>3877</v>
      </c>
      <c r="E11548" s="1" t="n">
        <v>33</v>
      </c>
      <c r="F11548" s="1" t="s">
        <v>93</v>
      </c>
      <c r="I11548" s="1" t="n">
        <v>1469669</v>
      </c>
      <c r="J11548" s="1" t="n">
        <v>100008</v>
      </c>
      <c r="K11548" s="1" t="n">
        <v>9</v>
      </c>
      <c r="L11548" s="1" t="s">
        <v>3855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7" t="n">
        <v>46232</v>
      </c>
      <c r="C11549" s="1" t="n">
        <v>100</v>
      </c>
      <c r="D11549" s="1" t="s">
        <v>3877</v>
      </c>
      <c r="E11549" s="1" t="n">
        <v>33</v>
      </c>
      <c r="F11549" s="1" t="s">
        <v>93</v>
      </c>
      <c r="I11549" s="1" t="n">
        <v>1469669</v>
      </c>
      <c r="J11549" s="1" t="n">
        <v>100011</v>
      </c>
      <c r="K11549" s="1" t="n">
        <v>12</v>
      </c>
      <c r="L11549" s="1" t="s">
        <v>3856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7" t="n">
        <v>46232</v>
      </c>
      <c r="C11550" s="1" t="n">
        <v>100</v>
      </c>
      <c r="D11550" s="1" t="s">
        <v>3877</v>
      </c>
      <c r="E11550" s="1" t="n">
        <v>33</v>
      </c>
      <c r="F11550" s="1" t="s">
        <v>93</v>
      </c>
      <c r="I11550" s="1" t="n">
        <v>1469669</v>
      </c>
      <c r="J11550" s="1" t="n">
        <v>100012</v>
      </c>
      <c r="K11550" s="1" t="n">
        <v>13</v>
      </c>
      <c r="L11550" s="1" t="s">
        <v>3857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7" t="n">
        <v>46232</v>
      </c>
      <c r="C11551" s="1" t="n">
        <v>100</v>
      </c>
      <c r="D11551" s="1" t="s">
        <v>3877</v>
      </c>
      <c r="E11551" s="1" t="n">
        <v>33</v>
      </c>
      <c r="F11551" s="1" t="s">
        <v>93</v>
      </c>
      <c r="I11551" s="1" t="n">
        <v>1469669</v>
      </c>
      <c r="J11551" s="1" t="n">
        <v>100013</v>
      </c>
      <c r="K11551" s="1" t="n">
        <v>14</v>
      </c>
      <c r="L11551" s="1" t="s">
        <v>3858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7" t="n">
        <v>46232</v>
      </c>
      <c r="C11552" s="1" t="n">
        <v>100</v>
      </c>
      <c r="D11552" s="1" t="s">
        <v>3877</v>
      </c>
      <c r="E11552" s="1" t="n">
        <v>33</v>
      </c>
      <c r="F11552" s="1" t="s">
        <v>93</v>
      </c>
      <c r="I11552" s="1" t="n">
        <v>1469669</v>
      </c>
      <c r="J11552" s="1" t="n">
        <v>100014</v>
      </c>
      <c r="K11552" s="1" t="n">
        <v>15</v>
      </c>
      <c r="L11552" s="1" t="s">
        <v>3859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7" t="n">
        <v>46232</v>
      </c>
      <c r="C11553" s="1" t="n">
        <v>100</v>
      </c>
      <c r="D11553" s="1" t="s">
        <v>3877</v>
      </c>
      <c r="E11553" s="1" t="n">
        <v>33</v>
      </c>
      <c r="F11553" s="1" t="s">
        <v>93</v>
      </c>
      <c r="I11553" s="1" t="n">
        <v>1469669</v>
      </c>
      <c r="J11553" s="1" t="n">
        <v>100015</v>
      </c>
      <c r="K11553" s="1" t="n">
        <v>16</v>
      </c>
      <c r="L11553" s="1" t="s">
        <v>3860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7" t="n">
        <v>46232</v>
      </c>
      <c r="C11554" s="1" t="n">
        <v>100</v>
      </c>
      <c r="D11554" s="1" t="s">
        <v>3877</v>
      </c>
      <c r="E11554" s="1" t="n">
        <v>33</v>
      </c>
      <c r="F11554" s="1" t="s">
        <v>93</v>
      </c>
      <c r="I11554" s="1" t="n">
        <v>1469669</v>
      </c>
      <c r="J11554" s="1" t="n">
        <v>100016</v>
      </c>
      <c r="K11554" s="1" t="n">
        <v>17</v>
      </c>
      <c r="L11554" s="1" t="s">
        <v>3861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7" t="n">
        <v>46232</v>
      </c>
      <c r="C11555" s="1" t="n">
        <v>100</v>
      </c>
      <c r="D11555" s="1" t="s">
        <v>3877</v>
      </c>
      <c r="E11555" s="1" t="n">
        <v>33</v>
      </c>
      <c r="F11555" s="1" t="s">
        <v>93</v>
      </c>
      <c r="I11555" s="1" t="n">
        <v>1469669</v>
      </c>
      <c r="J11555" s="1" t="n">
        <v>100017</v>
      </c>
      <c r="K11555" s="1" t="n">
        <v>18</v>
      </c>
      <c r="L11555" s="1" t="s">
        <v>3862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7" t="n">
        <v>46232</v>
      </c>
      <c r="C11556" s="1" t="n">
        <v>100</v>
      </c>
      <c r="D11556" s="1" t="s">
        <v>3877</v>
      </c>
      <c r="E11556" s="1" t="n">
        <v>33</v>
      </c>
      <c r="F11556" s="1" t="s">
        <v>93</v>
      </c>
      <c r="I11556" s="1" t="n">
        <v>1469669</v>
      </c>
      <c r="J11556" s="1" t="n">
        <v>100019</v>
      </c>
      <c r="K11556" s="1" t="n">
        <v>20</v>
      </c>
      <c r="L11556" s="1" t="s">
        <v>3863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7" t="n">
        <v>46232</v>
      </c>
      <c r="C11557" s="1" t="n">
        <v>100</v>
      </c>
      <c r="D11557" s="1" t="s">
        <v>3877</v>
      </c>
      <c r="E11557" s="1" t="n">
        <v>33</v>
      </c>
      <c r="F11557" s="1" t="s">
        <v>93</v>
      </c>
      <c r="I11557" s="1" t="n">
        <v>1469669</v>
      </c>
      <c r="J11557" s="1" t="n">
        <v>100021</v>
      </c>
      <c r="K11557" s="1" t="n">
        <v>22</v>
      </c>
      <c r="L11557" s="1" t="s">
        <v>3865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7" t="n">
        <v>46232</v>
      </c>
      <c r="C11558" s="1" t="n">
        <v>100</v>
      </c>
      <c r="D11558" s="1" t="s">
        <v>3877</v>
      </c>
      <c r="E11558" s="1" t="n">
        <v>33</v>
      </c>
      <c r="F11558" s="1" t="s">
        <v>93</v>
      </c>
      <c r="I11558" s="1" t="n">
        <v>1469669</v>
      </c>
      <c r="J11558" s="1" t="n">
        <v>100053</v>
      </c>
      <c r="K11558" s="1" t="n">
        <v>54</v>
      </c>
      <c r="L11558" s="1" t="s">
        <v>3866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7" t="n">
        <v>46232</v>
      </c>
      <c r="C11559" s="1" t="n">
        <v>100</v>
      </c>
      <c r="D11559" s="1" t="s">
        <v>3877</v>
      </c>
      <c r="E11559" s="1" t="n">
        <v>33</v>
      </c>
      <c r="F11559" s="1" t="s">
        <v>93</v>
      </c>
      <c r="I11559" s="1" t="n">
        <v>1469669</v>
      </c>
      <c r="J11559" s="1" t="n">
        <v>100638</v>
      </c>
      <c r="K11559" s="1" t="n">
        <v>508</v>
      </c>
      <c r="L11559" s="1" t="s">
        <v>3867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7" t="n">
        <v>46232</v>
      </c>
      <c r="C11560" s="1" t="n">
        <v>100</v>
      </c>
      <c r="D11560" s="1" t="s">
        <v>3877</v>
      </c>
      <c r="E11560" s="1" t="n">
        <v>33</v>
      </c>
      <c r="F11560" s="1" t="s">
        <v>93</v>
      </c>
      <c r="I11560" s="1" t="n">
        <v>1469669</v>
      </c>
      <c r="J11560" s="1" t="n">
        <v>100520</v>
      </c>
      <c r="K11560" s="1" t="n">
        <v>507</v>
      </c>
      <c r="L11560" s="1" t="s">
        <v>3868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7" t="n">
        <v>46232</v>
      </c>
      <c r="C11561" s="1" t="n">
        <v>100</v>
      </c>
      <c r="D11561" s="1" t="s">
        <v>3877</v>
      </c>
      <c r="E11561" s="1" t="n">
        <v>33</v>
      </c>
      <c r="F11561" s="1" t="s">
        <v>93</v>
      </c>
      <c r="I11561" s="1" t="n">
        <v>1469669</v>
      </c>
      <c r="J11561" s="1" t="n">
        <v>100319</v>
      </c>
      <c r="K11561" s="1" t="n">
        <v>73453</v>
      </c>
      <c r="L11561" s="1" t="s">
        <v>3869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7" t="n">
        <v>46232</v>
      </c>
      <c r="C11562" s="1" t="n">
        <v>100</v>
      </c>
      <c r="D11562" s="1" t="s">
        <v>3877</v>
      </c>
      <c r="E11562" s="1" t="n">
        <v>33</v>
      </c>
      <c r="F11562" s="1" t="s">
        <v>93</v>
      </c>
      <c r="I11562" s="1" t="n">
        <v>1469669</v>
      </c>
      <c r="J11562" s="1" t="n">
        <v>110455</v>
      </c>
      <c r="K11562" s="1" t="n">
        <v>53212</v>
      </c>
      <c r="L11562" s="1" t="s">
        <v>3870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7" t="n">
        <v>46232</v>
      </c>
      <c r="C11563" s="1" t="n">
        <v>100</v>
      </c>
      <c r="D11563" s="1" t="s">
        <v>3877</v>
      </c>
      <c r="E11563" s="1" t="n">
        <v>33</v>
      </c>
      <c r="F11563" s="1" t="s">
        <v>93</v>
      </c>
      <c r="I11563" s="1" t="n">
        <v>1469669</v>
      </c>
      <c r="J11563" s="1" t="n">
        <v>110487</v>
      </c>
      <c r="K11563" s="1" t="n">
        <v>54688</v>
      </c>
      <c r="L11563" s="1" t="s">
        <v>3871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7" t="n">
        <v>46232</v>
      </c>
      <c r="C11564" s="1" t="n">
        <v>171</v>
      </c>
      <c r="D11564" s="1" t="s">
        <v>3878</v>
      </c>
      <c r="E11564" s="1" t="n">
        <v>1664</v>
      </c>
      <c r="F11564" s="1" t="s">
        <v>1160</v>
      </c>
      <c r="I11564" s="1" t="n">
        <v>79232</v>
      </c>
      <c r="J11564" s="1" t="n">
        <v>66941</v>
      </c>
      <c r="K11564" s="1" t="n">
        <v>7898080665355</v>
      </c>
      <c r="L11564" s="1" t="s">
        <v>4920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7" t="n">
        <v>46232</v>
      </c>
      <c r="C11565" s="1" t="n">
        <v>171</v>
      </c>
      <c r="D11565" s="1" t="s">
        <v>3878</v>
      </c>
      <c r="E11565" s="1" t="n">
        <v>1664</v>
      </c>
      <c r="F11565" s="1" t="s">
        <v>1160</v>
      </c>
      <c r="I11565" s="1" t="n">
        <v>79232</v>
      </c>
      <c r="J11565" s="1" t="n">
        <v>73961</v>
      </c>
      <c r="K11565" s="1" t="n">
        <v>7898080665379</v>
      </c>
      <c r="L11565" s="1" t="s">
        <v>7743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7" t="n">
        <v>46232</v>
      </c>
      <c r="C11566" s="1" t="n">
        <v>171</v>
      </c>
      <c r="D11566" s="1" t="s">
        <v>3878</v>
      </c>
      <c r="E11566" s="1" t="n">
        <v>1621</v>
      </c>
      <c r="F11566" s="1" t="s">
        <v>351</v>
      </c>
      <c r="I11566" s="1" t="n">
        <v>875365</v>
      </c>
      <c r="J11566" s="1" t="n">
        <v>103133</v>
      </c>
      <c r="K11566" s="1" t="n">
        <v>7891991001373</v>
      </c>
      <c r="L11566" s="1" t="s">
        <v>4370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7" t="n">
        <v>46232</v>
      </c>
      <c r="C11567" s="1" t="n">
        <v>171</v>
      </c>
      <c r="D11567" s="1" t="s">
        <v>3878</v>
      </c>
      <c r="E11567" s="1" t="n">
        <v>1621</v>
      </c>
      <c r="F11567" s="1" t="s">
        <v>351</v>
      </c>
      <c r="I11567" s="1" t="n">
        <v>875365</v>
      </c>
      <c r="J11567" s="1" t="n">
        <v>73806</v>
      </c>
      <c r="K11567" s="1" t="n">
        <v>7891991011235</v>
      </c>
      <c r="L11567" s="1" t="s">
        <v>4787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7" t="n">
        <v>46232</v>
      </c>
      <c r="C11568" s="1" t="n">
        <v>171</v>
      </c>
      <c r="D11568" s="1" t="s">
        <v>3878</v>
      </c>
      <c r="E11568" s="1" t="n">
        <v>1621</v>
      </c>
      <c r="F11568" s="1" t="s">
        <v>351</v>
      </c>
      <c r="I11568" s="1" t="n">
        <v>920838</v>
      </c>
      <c r="J11568" s="1" t="n">
        <v>69039</v>
      </c>
      <c r="K11568" s="1" t="n">
        <v>7891991305655</v>
      </c>
      <c r="L11568" s="1" t="s">
        <v>6445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7" t="n">
        <v>46233</v>
      </c>
      <c r="C11569" s="1" t="n">
        <v>1</v>
      </c>
      <c r="D11569" s="1" t="s">
        <v>3781</v>
      </c>
      <c r="E11569" s="1" t="n">
        <v>10096</v>
      </c>
      <c r="F11569" s="1" t="s">
        <v>1716</v>
      </c>
      <c r="I11569" s="1" t="n">
        <v>96</v>
      </c>
      <c r="J11569" s="1" t="n">
        <v>61580</v>
      </c>
      <c r="K11569" s="1" t="n">
        <v>2258157</v>
      </c>
      <c r="L11569" s="1" t="s">
        <v>3816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7" t="n">
        <v>46233</v>
      </c>
      <c r="C11570" s="1" t="n">
        <v>1</v>
      </c>
      <c r="D11570" s="1" t="s">
        <v>3781</v>
      </c>
      <c r="E11570" s="1" t="n">
        <v>10096</v>
      </c>
      <c r="F11570" s="1" t="s">
        <v>1716</v>
      </c>
      <c r="I11570" s="1" t="n">
        <v>96</v>
      </c>
      <c r="J11570" s="1" t="n">
        <v>61597</v>
      </c>
      <c r="K11570" s="1" t="n">
        <v>2258188</v>
      </c>
      <c r="L11570" s="1" t="s">
        <v>3817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7" t="n">
        <v>46233</v>
      </c>
      <c r="C11571" s="1" t="n">
        <v>1</v>
      </c>
      <c r="D11571" s="1" t="s">
        <v>3781</v>
      </c>
      <c r="E11571" s="1" t="n">
        <v>10096</v>
      </c>
      <c r="F11571" s="1" t="s">
        <v>1716</v>
      </c>
      <c r="I11571" s="1" t="n">
        <v>97</v>
      </c>
      <c r="J11571" s="1" t="n">
        <v>61580</v>
      </c>
      <c r="K11571" s="1" t="n">
        <v>2258157</v>
      </c>
      <c r="L11571" s="1" t="s">
        <v>3816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7" t="n">
        <v>46233</v>
      </c>
      <c r="C11572" s="1" t="n">
        <v>1</v>
      </c>
      <c r="D11572" s="1" t="s">
        <v>3781</v>
      </c>
      <c r="E11572" s="1" t="n">
        <v>10096</v>
      </c>
      <c r="F11572" s="1" t="s">
        <v>1716</v>
      </c>
      <c r="I11572" s="1" t="n">
        <v>97</v>
      </c>
      <c r="J11572" s="1" t="n">
        <v>61597</v>
      </c>
      <c r="K11572" s="1" t="n">
        <v>2258188</v>
      </c>
      <c r="L11572" s="1" t="s">
        <v>3817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7" t="n">
        <v>46233</v>
      </c>
      <c r="C11573" s="1" t="n">
        <v>1</v>
      </c>
      <c r="D11573" s="1" t="s">
        <v>3781</v>
      </c>
      <c r="E11573" s="1" t="n">
        <v>10096</v>
      </c>
      <c r="F11573" s="1" t="s">
        <v>1716</v>
      </c>
      <c r="I11573" s="1" t="n">
        <v>98</v>
      </c>
      <c r="J11573" s="1" t="n">
        <v>61580</v>
      </c>
      <c r="K11573" s="1" t="n">
        <v>2258157</v>
      </c>
      <c r="L11573" s="1" t="s">
        <v>3816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7" t="n">
        <v>46233</v>
      </c>
      <c r="C11574" s="1" t="n">
        <v>1</v>
      </c>
      <c r="D11574" s="1" t="s">
        <v>3781</v>
      </c>
      <c r="E11574" s="1" t="n">
        <v>10096</v>
      </c>
      <c r="F11574" s="1" t="s">
        <v>1716</v>
      </c>
      <c r="I11574" s="1" t="n">
        <v>98</v>
      </c>
      <c r="J11574" s="1" t="n">
        <v>61597</v>
      </c>
      <c r="K11574" s="1" t="n">
        <v>2258188</v>
      </c>
      <c r="L11574" s="1" t="s">
        <v>3817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7" t="n">
        <v>46233</v>
      </c>
      <c r="C11575" s="1" t="n">
        <v>1</v>
      </c>
      <c r="D11575" s="1" t="s">
        <v>3781</v>
      </c>
      <c r="E11575" s="1" t="n">
        <v>1683</v>
      </c>
      <c r="F11575" s="1" t="s">
        <v>677</v>
      </c>
      <c r="I11575" s="1" t="n">
        <v>1655915</v>
      </c>
      <c r="J11575" s="1" t="n">
        <v>37361</v>
      </c>
      <c r="K11575" s="1" t="n">
        <v>2240817</v>
      </c>
      <c r="L11575" s="1" t="s">
        <v>3824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7" t="n">
        <v>46233</v>
      </c>
      <c r="C11576" s="1" t="n">
        <v>1</v>
      </c>
      <c r="D11576" s="1" t="s">
        <v>3781</v>
      </c>
      <c r="E11576" s="1" t="n">
        <v>1683</v>
      </c>
      <c r="F11576" s="1" t="s">
        <v>677</v>
      </c>
      <c r="I11576" s="1" t="n">
        <v>1655918</v>
      </c>
      <c r="J11576" s="1" t="n">
        <v>109791</v>
      </c>
      <c r="K11576" s="1" t="n">
        <v>9667</v>
      </c>
      <c r="L11576" s="1" t="s">
        <v>4824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7" t="n">
        <v>46233</v>
      </c>
      <c r="C11577" s="1" t="n">
        <v>1</v>
      </c>
      <c r="D11577" s="1" t="s">
        <v>3781</v>
      </c>
      <c r="E11577" s="1" t="n">
        <v>1683</v>
      </c>
      <c r="F11577" s="1" t="s">
        <v>677</v>
      </c>
      <c r="I11577" s="1" t="n">
        <v>1655918</v>
      </c>
      <c r="J11577" s="1" t="n">
        <v>37361</v>
      </c>
      <c r="K11577" s="1" t="n">
        <v>2240817</v>
      </c>
      <c r="L11577" s="1" t="s">
        <v>3824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7" t="n">
        <v>46233</v>
      </c>
      <c r="C11578" s="1" t="n">
        <v>1</v>
      </c>
      <c r="D11578" s="1" t="s">
        <v>3781</v>
      </c>
      <c r="E11578" s="1" t="n">
        <v>1683</v>
      </c>
      <c r="F11578" s="1" t="s">
        <v>677</v>
      </c>
      <c r="I11578" s="1" t="n">
        <v>1655921</v>
      </c>
      <c r="J11578" s="1" t="n">
        <v>109791</v>
      </c>
      <c r="K11578" s="1" t="n">
        <v>9667</v>
      </c>
      <c r="L11578" s="1" t="s">
        <v>4824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7" t="n">
        <v>46233</v>
      </c>
      <c r="C11579" s="1" t="n">
        <v>1</v>
      </c>
      <c r="D11579" s="1" t="s">
        <v>3781</v>
      </c>
      <c r="E11579" s="1" t="n">
        <v>1683</v>
      </c>
      <c r="F11579" s="1" t="s">
        <v>677</v>
      </c>
      <c r="I11579" s="1" t="n">
        <v>1655921</v>
      </c>
      <c r="J11579" s="1" t="n">
        <v>37361</v>
      </c>
      <c r="K11579" s="1" t="n">
        <v>2240817</v>
      </c>
      <c r="L11579" s="1" t="s">
        <v>3824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7" t="n">
        <v>46233</v>
      </c>
      <c r="C11580" s="1" t="n">
        <v>1</v>
      </c>
      <c r="D11580" s="1" t="s">
        <v>3781</v>
      </c>
      <c r="E11580" s="1" t="n">
        <v>1683</v>
      </c>
      <c r="F11580" s="1" t="s">
        <v>677</v>
      </c>
      <c r="I11580" s="1" t="n">
        <v>1655928</v>
      </c>
      <c r="J11580" s="1" t="n">
        <v>109791</v>
      </c>
      <c r="K11580" s="1" t="n">
        <v>9667</v>
      </c>
      <c r="L11580" s="1" t="s">
        <v>4824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7" t="n">
        <v>46233</v>
      </c>
      <c r="C11581" s="1" t="n">
        <v>1</v>
      </c>
      <c r="D11581" s="1" t="s">
        <v>3781</v>
      </c>
      <c r="E11581" s="1" t="n">
        <v>1683</v>
      </c>
      <c r="F11581" s="1" t="s">
        <v>677</v>
      </c>
      <c r="I11581" s="1" t="n">
        <v>1655928</v>
      </c>
      <c r="J11581" s="1" t="n">
        <v>37361</v>
      </c>
      <c r="K11581" s="1" t="n">
        <v>2240817</v>
      </c>
      <c r="L11581" s="1" t="s">
        <v>3824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7" t="n">
        <v>46233</v>
      </c>
      <c r="C11582" s="1" t="n">
        <v>1</v>
      </c>
      <c r="D11582" s="1" t="s">
        <v>3781</v>
      </c>
      <c r="E11582" s="1" t="n">
        <v>1683</v>
      </c>
      <c r="F11582" s="1" t="s">
        <v>677</v>
      </c>
      <c r="I11582" s="1" t="n">
        <v>1655930</v>
      </c>
      <c r="J11582" s="1" t="n">
        <v>37361</v>
      </c>
      <c r="K11582" s="1" t="n">
        <v>2240817</v>
      </c>
      <c r="L11582" s="1" t="s">
        <v>3824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7" t="n">
        <v>46233</v>
      </c>
      <c r="C11583" s="1" t="n">
        <v>1</v>
      </c>
      <c r="D11583" s="1" t="s">
        <v>3781</v>
      </c>
      <c r="E11583" s="1" t="n">
        <v>1683</v>
      </c>
      <c r="F11583" s="1" t="s">
        <v>677</v>
      </c>
      <c r="I11583" s="1" t="n">
        <v>1655931</v>
      </c>
      <c r="J11583" s="1" t="n">
        <v>109791</v>
      </c>
      <c r="K11583" s="1" t="n">
        <v>9667</v>
      </c>
      <c r="L11583" s="1" t="s">
        <v>4824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7" t="n">
        <v>46233</v>
      </c>
      <c r="C11584" s="1" t="n">
        <v>1</v>
      </c>
      <c r="D11584" s="1" t="s">
        <v>3781</v>
      </c>
      <c r="E11584" s="1" t="n">
        <v>1683</v>
      </c>
      <c r="F11584" s="1" t="s">
        <v>677</v>
      </c>
      <c r="I11584" s="1" t="n">
        <v>1655931</v>
      </c>
      <c r="J11584" s="1" t="n">
        <v>37361</v>
      </c>
      <c r="K11584" s="1" t="n">
        <v>2240817</v>
      </c>
      <c r="L11584" s="1" t="s">
        <v>3824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7" t="n">
        <v>46233</v>
      </c>
      <c r="C11585" s="1" t="n">
        <v>1</v>
      </c>
      <c r="D11585" s="1" t="s">
        <v>3781</v>
      </c>
      <c r="E11585" s="1" t="n">
        <v>1683</v>
      </c>
      <c r="F11585" s="1" t="s">
        <v>677</v>
      </c>
      <c r="I11585" s="1" t="n">
        <v>1655934</v>
      </c>
      <c r="J11585" s="1" t="n">
        <v>37361</v>
      </c>
      <c r="K11585" s="1" t="n">
        <v>2240817</v>
      </c>
      <c r="L11585" s="1" t="s">
        <v>3824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7" t="n">
        <v>46233</v>
      </c>
      <c r="C11586" s="1" t="n">
        <v>1</v>
      </c>
      <c r="D11586" s="1" t="s">
        <v>3781</v>
      </c>
      <c r="E11586" s="1" t="n">
        <v>1683</v>
      </c>
      <c r="F11586" s="1" t="s">
        <v>677</v>
      </c>
      <c r="I11586" s="1" t="n">
        <v>1655935</v>
      </c>
      <c r="J11586" s="1" t="n">
        <v>109791</v>
      </c>
      <c r="K11586" s="1" t="n">
        <v>9667</v>
      </c>
      <c r="L11586" s="1" t="s">
        <v>4824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7" t="n">
        <v>46233</v>
      </c>
      <c r="C11587" s="1" t="n">
        <v>1</v>
      </c>
      <c r="D11587" s="1" t="s">
        <v>3781</v>
      </c>
      <c r="E11587" s="1" t="n">
        <v>1683</v>
      </c>
      <c r="F11587" s="1" t="s">
        <v>677</v>
      </c>
      <c r="I11587" s="1" t="n">
        <v>1655935</v>
      </c>
      <c r="J11587" s="1" t="n">
        <v>37361</v>
      </c>
      <c r="K11587" s="1" t="n">
        <v>2240817</v>
      </c>
      <c r="L11587" s="1" t="s">
        <v>3824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7" t="n">
        <v>46233</v>
      </c>
      <c r="C11588" s="1" t="n">
        <v>11</v>
      </c>
      <c r="D11588" s="1" t="s">
        <v>3845</v>
      </c>
      <c r="E11588" s="1" t="n">
        <v>10018</v>
      </c>
      <c r="F11588" s="1" t="s">
        <v>368</v>
      </c>
      <c r="I11588" s="1" t="n">
        <v>352</v>
      </c>
      <c r="J11588" s="1" t="n">
        <v>100827</v>
      </c>
      <c r="K11588" s="1" t="n">
        <v>7897312400078</v>
      </c>
      <c r="L11588" s="1" t="s">
        <v>7744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7" t="n">
        <v>46233</v>
      </c>
      <c r="C11589" s="1" t="n">
        <v>11</v>
      </c>
      <c r="D11589" s="1" t="s">
        <v>3845</v>
      </c>
      <c r="E11589" s="1" t="n">
        <v>10018</v>
      </c>
      <c r="F11589" s="1" t="s">
        <v>368</v>
      </c>
      <c r="I11589" s="1" t="n">
        <v>352</v>
      </c>
      <c r="J11589" s="1" t="n">
        <v>100933</v>
      </c>
      <c r="K11589" s="1" t="n">
        <v>7896982100059</v>
      </c>
      <c r="L11589" s="1" t="s">
        <v>3880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7" t="n">
        <v>46233</v>
      </c>
      <c r="C11590" s="1" t="n">
        <v>11</v>
      </c>
      <c r="D11590" s="1" t="s">
        <v>3845</v>
      </c>
      <c r="E11590" s="1" t="n">
        <v>10018</v>
      </c>
      <c r="F11590" s="1" t="s">
        <v>368</v>
      </c>
      <c r="I11590" s="1" t="n">
        <v>352</v>
      </c>
      <c r="J11590" s="1" t="n">
        <v>101974</v>
      </c>
      <c r="K11590" s="1" t="n">
        <v>7897272900120</v>
      </c>
      <c r="L11590" s="1" t="s">
        <v>6306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7" t="n">
        <v>46233</v>
      </c>
      <c r="C11591" s="1" t="n">
        <v>11</v>
      </c>
      <c r="D11591" s="1" t="s">
        <v>3845</v>
      </c>
      <c r="E11591" s="1" t="n">
        <v>10018</v>
      </c>
      <c r="F11591" s="1" t="s">
        <v>368</v>
      </c>
      <c r="I11591" s="1" t="n">
        <v>352</v>
      </c>
      <c r="J11591" s="1" t="n">
        <v>101977</v>
      </c>
      <c r="K11591" s="1" t="n">
        <v>7897272900151</v>
      </c>
      <c r="L11591" s="1" t="s">
        <v>6307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7" t="n">
        <v>46233</v>
      </c>
      <c r="C11592" s="1" t="n">
        <v>11</v>
      </c>
      <c r="D11592" s="1" t="s">
        <v>3845</v>
      </c>
      <c r="E11592" s="1" t="n">
        <v>10018</v>
      </c>
      <c r="F11592" s="1" t="s">
        <v>368</v>
      </c>
      <c r="I11592" s="1" t="n">
        <v>352</v>
      </c>
      <c r="J11592" s="1" t="n">
        <v>102054</v>
      </c>
      <c r="K11592" s="1" t="n">
        <v>7894000030470</v>
      </c>
      <c r="L11592" s="1" t="s">
        <v>6308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7" t="n">
        <v>46233</v>
      </c>
      <c r="C11593" s="1" t="n">
        <v>11</v>
      </c>
      <c r="D11593" s="1" t="s">
        <v>3845</v>
      </c>
      <c r="E11593" s="1" t="n">
        <v>10018</v>
      </c>
      <c r="F11593" s="1" t="s">
        <v>368</v>
      </c>
      <c r="I11593" s="1" t="n">
        <v>352</v>
      </c>
      <c r="J11593" s="1" t="n">
        <v>102408</v>
      </c>
      <c r="K11593" s="1" t="n">
        <v>7891515602918</v>
      </c>
      <c r="L11593" s="1" t="s">
        <v>4551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7" t="n">
        <v>46233</v>
      </c>
      <c r="C11594" s="1" t="n">
        <v>11</v>
      </c>
      <c r="D11594" s="1" t="s">
        <v>3845</v>
      </c>
      <c r="E11594" s="1" t="n">
        <v>1899</v>
      </c>
      <c r="F11594" s="1" t="s">
        <v>97</v>
      </c>
      <c r="I11594" s="1" t="n">
        <v>733</v>
      </c>
      <c r="J11594" s="1" t="n">
        <v>55400</v>
      </c>
      <c r="K11594" s="1" t="n">
        <v>7000832967710</v>
      </c>
      <c r="L11594" s="1" t="s">
        <v>4149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7" t="n">
        <v>46233</v>
      </c>
      <c r="C11595" s="1" t="n">
        <v>11</v>
      </c>
      <c r="D11595" s="1" t="s">
        <v>3845</v>
      </c>
      <c r="E11595" s="1" t="n">
        <v>1899</v>
      </c>
      <c r="F11595" s="1" t="s">
        <v>97</v>
      </c>
      <c r="I11595" s="1" t="n">
        <v>733</v>
      </c>
      <c r="J11595" s="1" t="n">
        <v>73000</v>
      </c>
      <c r="K11595" s="1" t="n">
        <v>2266947</v>
      </c>
      <c r="L11595" s="1" t="s">
        <v>3882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7" t="n">
        <v>46233</v>
      </c>
      <c r="C11596" s="1" t="n">
        <v>11</v>
      </c>
      <c r="D11596" s="1" t="s">
        <v>3845</v>
      </c>
      <c r="E11596" s="1" t="n">
        <v>1899</v>
      </c>
      <c r="F11596" s="1" t="s">
        <v>97</v>
      </c>
      <c r="I11596" s="1" t="n">
        <v>733</v>
      </c>
      <c r="J11596" s="1" t="n">
        <v>77459</v>
      </c>
      <c r="K11596" s="1" t="n">
        <v>774604</v>
      </c>
      <c r="L11596" s="1" t="s">
        <v>3883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7" t="n">
        <v>46233</v>
      </c>
      <c r="C11597" s="1" t="n">
        <v>11</v>
      </c>
      <c r="D11597" s="1" t="s">
        <v>3845</v>
      </c>
      <c r="E11597" s="1" t="n">
        <v>1899</v>
      </c>
      <c r="F11597" s="1" t="s">
        <v>97</v>
      </c>
      <c r="I11597" s="1" t="n">
        <v>733</v>
      </c>
      <c r="J11597" s="1" t="n">
        <v>77461</v>
      </c>
      <c r="K11597" s="1" t="n">
        <v>774628</v>
      </c>
      <c r="L11597" s="1" t="s">
        <v>4204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7" t="n">
        <v>46233</v>
      </c>
      <c r="C11598" s="1" t="n">
        <v>11</v>
      </c>
      <c r="D11598" s="1" t="s">
        <v>3845</v>
      </c>
      <c r="E11598" s="1" t="n">
        <v>1899</v>
      </c>
      <c r="F11598" s="1" t="s">
        <v>97</v>
      </c>
      <c r="I11598" s="1" t="n">
        <v>733</v>
      </c>
      <c r="J11598" s="1" t="n">
        <v>77463</v>
      </c>
      <c r="K11598" s="1" t="n">
        <v>774642</v>
      </c>
      <c r="L11598" s="1" t="s">
        <v>3884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7" t="n">
        <v>46233</v>
      </c>
      <c r="C11599" s="1" t="n">
        <v>11</v>
      </c>
      <c r="D11599" s="1" t="s">
        <v>3845</v>
      </c>
      <c r="E11599" s="1" t="n">
        <v>1899</v>
      </c>
      <c r="F11599" s="1" t="s">
        <v>97</v>
      </c>
      <c r="I11599" s="1" t="n">
        <v>733</v>
      </c>
      <c r="J11599" s="1" t="n">
        <v>77465</v>
      </c>
      <c r="K11599" s="1" t="n">
        <v>774666</v>
      </c>
      <c r="L11599" s="1" t="s">
        <v>3885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7" t="n">
        <v>46233</v>
      </c>
      <c r="C11600" s="1" t="n">
        <v>11</v>
      </c>
      <c r="D11600" s="1" t="s">
        <v>3845</v>
      </c>
      <c r="E11600" s="1" t="n">
        <v>1899</v>
      </c>
      <c r="F11600" s="1" t="s">
        <v>97</v>
      </c>
      <c r="I11600" s="1" t="n">
        <v>733</v>
      </c>
      <c r="J11600" s="1" t="n">
        <v>77903</v>
      </c>
      <c r="K11600" s="1" t="n">
        <v>779043</v>
      </c>
      <c r="L11600" s="1" t="s">
        <v>3887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7" t="n">
        <v>46233</v>
      </c>
      <c r="C11601" s="1" t="n">
        <v>11</v>
      </c>
      <c r="D11601" s="1" t="s">
        <v>3845</v>
      </c>
      <c r="E11601" s="1" t="n">
        <v>1899</v>
      </c>
      <c r="F11601" s="1" t="s">
        <v>97</v>
      </c>
      <c r="I11601" s="1" t="n">
        <v>733</v>
      </c>
      <c r="J11601" s="1" t="n">
        <v>78013</v>
      </c>
      <c r="K11601" s="1" t="n">
        <v>780148</v>
      </c>
      <c r="L11601" s="1" t="s">
        <v>3886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7" t="n">
        <v>46233</v>
      </c>
      <c r="C11602" s="1" t="n">
        <v>11</v>
      </c>
      <c r="D11602" s="1" t="s">
        <v>3845</v>
      </c>
      <c r="E11602" s="1" t="n">
        <v>1899</v>
      </c>
      <c r="F11602" s="1" t="s">
        <v>97</v>
      </c>
      <c r="I11602" s="1" t="n">
        <v>733</v>
      </c>
      <c r="J11602" s="1" t="n">
        <v>79495</v>
      </c>
      <c r="K11602" s="1" t="n">
        <v>794961</v>
      </c>
      <c r="L11602" s="1" t="s">
        <v>6391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7" t="n">
        <v>46233</v>
      </c>
      <c r="C11603" s="1" t="n">
        <v>11</v>
      </c>
      <c r="D11603" s="1" t="s">
        <v>3845</v>
      </c>
      <c r="E11603" s="1" t="n">
        <v>1899</v>
      </c>
      <c r="F11603" s="1" t="s">
        <v>97</v>
      </c>
      <c r="I11603" s="1" t="n">
        <v>734</v>
      </c>
      <c r="J11603" s="1" t="n">
        <v>79284</v>
      </c>
      <c r="K11603" s="1" t="n">
        <v>475</v>
      </c>
      <c r="L11603" s="1" t="s">
        <v>4147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7" t="n">
        <v>46233</v>
      </c>
      <c r="C11604" s="1" t="n">
        <v>11</v>
      </c>
      <c r="D11604" s="1" t="s">
        <v>3845</v>
      </c>
      <c r="E11604" s="1" t="n">
        <v>1899</v>
      </c>
      <c r="F11604" s="1" t="s">
        <v>97</v>
      </c>
      <c r="I11604" s="1" t="n">
        <v>734</v>
      </c>
      <c r="J11604" s="1" t="n">
        <v>79285</v>
      </c>
      <c r="K11604" s="1" t="n">
        <v>482</v>
      </c>
      <c r="L11604" s="1" t="s">
        <v>4148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7" t="n">
        <v>46233</v>
      </c>
      <c r="C11605" s="1" t="n">
        <v>11</v>
      </c>
      <c r="D11605" s="1" t="s">
        <v>3845</v>
      </c>
      <c r="E11605" s="1" t="n">
        <v>1899</v>
      </c>
      <c r="F11605" s="1" t="s">
        <v>97</v>
      </c>
      <c r="I11605" s="1" t="n">
        <v>736</v>
      </c>
      <c r="J11605" s="1" t="n">
        <v>55400</v>
      </c>
      <c r="K11605" s="1" t="n">
        <v>7000832967710</v>
      </c>
      <c r="L11605" s="1" t="s">
        <v>4149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7" t="n">
        <v>46233</v>
      </c>
      <c r="C11606" s="1" t="n">
        <v>11</v>
      </c>
      <c r="D11606" s="1" t="s">
        <v>3845</v>
      </c>
      <c r="E11606" s="1" t="n">
        <v>1899</v>
      </c>
      <c r="F11606" s="1" t="s">
        <v>97</v>
      </c>
      <c r="I11606" s="1" t="n">
        <v>736</v>
      </c>
      <c r="J11606" s="1" t="n">
        <v>77463</v>
      </c>
      <c r="K11606" s="1" t="n">
        <v>774642</v>
      </c>
      <c r="L11606" s="1" t="s">
        <v>3884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7" t="n">
        <v>46233</v>
      </c>
      <c r="C11607" s="1" t="n">
        <v>11</v>
      </c>
      <c r="D11607" s="1" t="s">
        <v>3845</v>
      </c>
      <c r="E11607" s="1" t="n">
        <v>1899</v>
      </c>
      <c r="F11607" s="1" t="s">
        <v>97</v>
      </c>
      <c r="I11607" s="1" t="n">
        <v>736</v>
      </c>
      <c r="J11607" s="1" t="n">
        <v>77903</v>
      </c>
      <c r="K11607" s="1" t="n">
        <v>779043</v>
      </c>
      <c r="L11607" s="1" t="s">
        <v>3887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7" t="n">
        <v>46233</v>
      </c>
      <c r="C11608" s="1" t="n">
        <v>11</v>
      </c>
      <c r="D11608" s="1" t="s">
        <v>3845</v>
      </c>
      <c r="E11608" s="1" t="n">
        <v>1899</v>
      </c>
      <c r="F11608" s="1" t="s">
        <v>97</v>
      </c>
      <c r="I11608" s="1" t="n">
        <v>736</v>
      </c>
      <c r="J11608" s="1" t="n">
        <v>78013</v>
      </c>
      <c r="K11608" s="1" t="n">
        <v>780148</v>
      </c>
      <c r="L11608" s="1" t="s">
        <v>3886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7" t="n">
        <v>46233</v>
      </c>
      <c r="C11609" s="1" t="n">
        <v>11</v>
      </c>
      <c r="D11609" s="1" t="s">
        <v>3845</v>
      </c>
      <c r="E11609" s="1" t="n">
        <v>1899</v>
      </c>
      <c r="F11609" s="1" t="s">
        <v>97</v>
      </c>
      <c r="I11609" s="1" t="n">
        <v>738</v>
      </c>
      <c r="J11609" s="1" t="n">
        <v>79284</v>
      </c>
      <c r="K11609" s="1" t="n">
        <v>475</v>
      </c>
      <c r="L11609" s="1" t="s">
        <v>4147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7" t="n">
        <v>46233</v>
      </c>
      <c r="C11610" s="1" t="n">
        <v>11</v>
      </c>
      <c r="D11610" s="1" t="s">
        <v>3845</v>
      </c>
      <c r="E11610" s="1" t="n">
        <v>1899</v>
      </c>
      <c r="F11610" s="1" t="s">
        <v>97</v>
      </c>
      <c r="I11610" s="1" t="n">
        <v>738</v>
      </c>
      <c r="J11610" s="1" t="n">
        <v>79285</v>
      </c>
      <c r="K11610" s="1" t="n">
        <v>482</v>
      </c>
      <c r="L11610" s="1" t="s">
        <v>4148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7" t="n">
        <v>46233</v>
      </c>
      <c r="C11611" s="1" t="n">
        <v>11</v>
      </c>
      <c r="D11611" s="1" t="s">
        <v>3845</v>
      </c>
      <c r="E11611" s="1" t="n">
        <v>1276</v>
      </c>
      <c r="F11611" s="1" t="s">
        <v>440</v>
      </c>
      <c r="I11611" s="1" t="n">
        <v>3104</v>
      </c>
      <c r="J11611" s="1" t="n">
        <v>70254</v>
      </c>
      <c r="K11611" s="1" t="n">
        <v>7902947673695</v>
      </c>
      <c r="L11611" s="1" t="s">
        <v>4150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7" t="n">
        <v>46233</v>
      </c>
      <c r="C11612" s="1" t="n">
        <v>11</v>
      </c>
      <c r="D11612" s="1" t="s">
        <v>3845</v>
      </c>
      <c r="E11612" s="1" t="n">
        <v>1276</v>
      </c>
      <c r="F11612" s="1" t="s">
        <v>440</v>
      </c>
      <c r="I11612" s="1" t="n">
        <v>3104</v>
      </c>
      <c r="J11612" s="1" t="n">
        <v>76242</v>
      </c>
      <c r="K11612" s="1" t="n">
        <v>7903056048954</v>
      </c>
      <c r="L11612" s="1" t="s">
        <v>4151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7" t="n">
        <v>46233</v>
      </c>
      <c r="C11613" s="1" t="n">
        <v>11</v>
      </c>
      <c r="D11613" s="1" t="s">
        <v>3845</v>
      </c>
      <c r="E11613" s="1" t="n">
        <v>1328</v>
      </c>
      <c r="F11613" s="1" t="s">
        <v>363</v>
      </c>
      <c r="I11613" s="1" t="n">
        <v>4203</v>
      </c>
      <c r="J11613" s="1" t="n">
        <v>21060</v>
      </c>
      <c r="K11613" s="1" t="n">
        <v>7898588380118</v>
      </c>
      <c r="L11613" s="1" t="s">
        <v>3920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7" t="n">
        <v>46233</v>
      </c>
      <c r="C11614" s="1" t="n">
        <v>11</v>
      </c>
      <c r="D11614" s="1" t="s">
        <v>3845</v>
      </c>
      <c r="E11614" s="1" t="n">
        <v>1328</v>
      </c>
      <c r="F11614" s="1" t="s">
        <v>363</v>
      </c>
      <c r="I11614" s="1" t="n">
        <v>4203</v>
      </c>
      <c r="J11614" s="1" t="n">
        <v>31782</v>
      </c>
      <c r="K11614" s="1" t="n">
        <v>7898588380132</v>
      </c>
      <c r="L11614" s="1" t="s">
        <v>3921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7" t="n">
        <v>46233</v>
      </c>
      <c r="C11615" s="1" t="n">
        <v>11</v>
      </c>
      <c r="D11615" s="1" t="s">
        <v>3845</v>
      </c>
      <c r="E11615" s="1" t="n">
        <v>1328</v>
      </c>
      <c r="F11615" s="1" t="s">
        <v>363</v>
      </c>
      <c r="I11615" s="1" t="n">
        <v>4203</v>
      </c>
      <c r="J11615" s="1" t="n">
        <v>31784</v>
      </c>
      <c r="K11615" s="1" t="n">
        <v>7898588380545</v>
      </c>
      <c r="L11615" s="1" t="s">
        <v>3922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7" t="n">
        <v>46233</v>
      </c>
      <c r="C11616" s="1" t="n">
        <v>11</v>
      </c>
      <c r="D11616" s="1" t="s">
        <v>3845</v>
      </c>
      <c r="E11616" s="1" t="n">
        <v>1328</v>
      </c>
      <c r="F11616" s="1" t="s">
        <v>363</v>
      </c>
      <c r="I11616" s="1" t="n">
        <v>4203</v>
      </c>
      <c r="J11616" s="1" t="n">
        <v>31786</v>
      </c>
      <c r="K11616" s="1" t="n">
        <v>7898588380187</v>
      </c>
      <c r="L11616" s="1" t="s">
        <v>3923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7" t="n">
        <v>46233</v>
      </c>
      <c r="C11617" s="1" t="n">
        <v>11</v>
      </c>
      <c r="D11617" s="1" t="s">
        <v>3845</v>
      </c>
      <c r="E11617" s="1" t="n">
        <v>1328</v>
      </c>
      <c r="F11617" s="1" t="s">
        <v>363</v>
      </c>
      <c r="I11617" s="1" t="n">
        <v>4203</v>
      </c>
      <c r="J11617" s="1" t="n">
        <v>31787</v>
      </c>
      <c r="K11617" s="1" t="n">
        <v>7898588380125</v>
      </c>
      <c r="L11617" s="1" t="s">
        <v>4397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7" t="n">
        <v>46233</v>
      </c>
      <c r="C11618" s="1" t="n">
        <v>11</v>
      </c>
      <c r="D11618" s="1" t="s">
        <v>3845</v>
      </c>
      <c r="E11618" s="1" t="n">
        <v>1328</v>
      </c>
      <c r="F11618" s="1" t="s">
        <v>363</v>
      </c>
      <c r="I11618" s="1" t="n">
        <v>4203</v>
      </c>
      <c r="J11618" s="1" t="n">
        <v>31789</v>
      </c>
      <c r="K11618" s="1" t="n">
        <v>7898588380149</v>
      </c>
      <c r="L11618" s="1" t="s">
        <v>3885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7" t="n">
        <v>46233</v>
      </c>
      <c r="C11619" s="1" t="n">
        <v>11</v>
      </c>
      <c r="D11619" s="1" t="s">
        <v>3845</v>
      </c>
      <c r="E11619" s="1" t="n">
        <v>1328</v>
      </c>
      <c r="F11619" s="1" t="s">
        <v>363</v>
      </c>
      <c r="I11619" s="1" t="n">
        <v>4203</v>
      </c>
      <c r="J11619" s="1" t="n">
        <v>31790</v>
      </c>
      <c r="K11619" s="1" t="n">
        <v>7898588380231</v>
      </c>
      <c r="L11619" s="1" t="s">
        <v>3924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7" t="n">
        <v>46233</v>
      </c>
      <c r="C11620" s="1" t="n">
        <v>11</v>
      </c>
      <c r="D11620" s="1" t="s">
        <v>3845</v>
      </c>
      <c r="E11620" s="1" t="n">
        <v>1609</v>
      </c>
      <c r="F11620" s="1" t="s">
        <v>87</v>
      </c>
      <c r="I11620" s="1" t="n">
        <v>5888</v>
      </c>
      <c r="J11620" s="1" t="n">
        <v>13225</v>
      </c>
      <c r="K11620" s="1" t="n">
        <v>7896981601151</v>
      </c>
      <c r="L11620" s="1" t="s">
        <v>6107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7" t="n">
        <v>46233</v>
      </c>
      <c r="C11621" s="1" t="n">
        <v>11</v>
      </c>
      <c r="D11621" s="1" t="s">
        <v>3845</v>
      </c>
      <c r="E11621" s="1" t="n">
        <v>1609</v>
      </c>
      <c r="F11621" s="1" t="s">
        <v>87</v>
      </c>
      <c r="I11621" s="1" t="n">
        <v>5888</v>
      </c>
      <c r="J11621" s="1" t="n">
        <v>13720</v>
      </c>
      <c r="K11621" s="1" t="n">
        <v>7896981600307</v>
      </c>
      <c r="L11621" s="1" t="s">
        <v>6108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7" t="n">
        <v>46233</v>
      </c>
      <c r="C11622" s="1" t="n">
        <v>11</v>
      </c>
      <c r="D11622" s="1" t="s">
        <v>3845</v>
      </c>
      <c r="E11622" s="1" t="n">
        <v>1609</v>
      </c>
      <c r="F11622" s="1" t="s">
        <v>87</v>
      </c>
      <c r="I11622" s="1" t="n">
        <v>5888</v>
      </c>
      <c r="J11622" s="1" t="n">
        <v>18382</v>
      </c>
      <c r="K11622" s="1" t="n">
        <v>7896878801190</v>
      </c>
      <c r="L11622" s="1" t="s">
        <v>5666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7" t="n">
        <v>46233</v>
      </c>
      <c r="C11623" s="1" t="n">
        <v>11</v>
      </c>
      <c r="D11623" s="1" t="s">
        <v>3845</v>
      </c>
      <c r="E11623" s="1" t="n">
        <v>1609</v>
      </c>
      <c r="F11623" s="1" t="s">
        <v>87</v>
      </c>
      <c r="I11623" s="1" t="n">
        <v>5888</v>
      </c>
      <c r="J11623" s="1" t="n">
        <v>18384</v>
      </c>
      <c r="K11623" s="1" t="n">
        <v>7896878801206</v>
      </c>
      <c r="L11623" s="1" t="s">
        <v>4210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7" t="n">
        <v>46233</v>
      </c>
      <c r="C11624" s="1" t="n">
        <v>11</v>
      </c>
      <c r="D11624" s="1" t="s">
        <v>3845</v>
      </c>
      <c r="E11624" s="1" t="n">
        <v>1609</v>
      </c>
      <c r="F11624" s="1" t="s">
        <v>87</v>
      </c>
      <c r="I11624" s="1" t="n">
        <v>5888</v>
      </c>
      <c r="J11624" s="1" t="n">
        <v>18968</v>
      </c>
      <c r="K11624" s="1" t="n">
        <v>7896878801244</v>
      </c>
      <c r="L11624" s="1" t="s">
        <v>4213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7" t="n">
        <v>46233</v>
      </c>
      <c r="C11625" s="1" t="n">
        <v>11</v>
      </c>
      <c r="D11625" s="1" t="s">
        <v>3845</v>
      </c>
      <c r="E11625" s="1" t="n">
        <v>1609</v>
      </c>
      <c r="F11625" s="1" t="s">
        <v>87</v>
      </c>
      <c r="I11625" s="1" t="n">
        <v>5888</v>
      </c>
      <c r="J11625" s="1" t="n">
        <v>41614</v>
      </c>
      <c r="K11625" s="1" t="n">
        <v>7896878801213</v>
      </c>
      <c r="L11625" s="1" t="s">
        <v>4219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7" t="n">
        <v>46233</v>
      </c>
      <c r="C11626" s="1" t="n">
        <v>11</v>
      </c>
      <c r="D11626" s="1" t="s">
        <v>3845</v>
      </c>
      <c r="E11626" s="1" t="n">
        <v>1286</v>
      </c>
      <c r="F11626" s="1" t="s">
        <v>359</v>
      </c>
      <c r="I11626" s="1" t="n">
        <v>10419</v>
      </c>
      <c r="J11626" s="1" t="n">
        <v>78991</v>
      </c>
      <c r="K11626" s="1" t="n">
        <v>390</v>
      </c>
      <c r="L11626" s="1" t="s">
        <v>4152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7" t="n">
        <v>46233</v>
      </c>
      <c r="C11627" s="1" t="n">
        <v>11</v>
      </c>
      <c r="D11627" s="1" t="s">
        <v>3845</v>
      </c>
      <c r="E11627" s="1" t="n">
        <v>1614</v>
      </c>
      <c r="F11627" s="1" t="s">
        <v>89</v>
      </c>
      <c r="I11627" s="1" t="n">
        <v>11493</v>
      </c>
      <c r="J11627" s="1" t="n">
        <v>10841</v>
      </c>
      <c r="K11627" s="1" t="n">
        <v>7898317290435</v>
      </c>
      <c r="L11627" s="1" t="s">
        <v>4028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7" t="n">
        <v>46233</v>
      </c>
      <c r="C11628" s="1" t="n">
        <v>11</v>
      </c>
      <c r="D11628" s="1" t="s">
        <v>3845</v>
      </c>
      <c r="E11628" s="1" t="n">
        <v>1614</v>
      </c>
      <c r="F11628" s="1" t="s">
        <v>89</v>
      </c>
      <c r="I11628" s="1" t="n">
        <v>11493</v>
      </c>
      <c r="J11628" s="1" t="n">
        <v>10847</v>
      </c>
      <c r="K11628" s="1" t="n">
        <v>7898317290251</v>
      </c>
      <c r="L11628" s="1" t="s">
        <v>4029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7" t="n">
        <v>46233</v>
      </c>
      <c r="C11629" s="1" t="n">
        <v>11</v>
      </c>
      <c r="D11629" s="1" t="s">
        <v>3845</v>
      </c>
      <c r="E11629" s="1" t="n">
        <v>1614</v>
      </c>
      <c r="F11629" s="1" t="s">
        <v>89</v>
      </c>
      <c r="I11629" s="1" t="n">
        <v>11493</v>
      </c>
      <c r="J11629" s="1" t="n">
        <v>10849</v>
      </c>
      <c r="K11629" s="1" t="n">
        <v>7898317290107</v>
      </c>
      <c r="L11629" s="1" t="s">
        <v>4703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7" t="n">
        <v>46233</v>
      </c>
      <c r="C11630" s="1" t="n">
        <v>11</v>
      </c>
      <c r="D11630" s="1" t="s">
        <v>3845</v>
      </c>
      <c r="E11630" s="1" t="n">
        <v>1614</v>
      </c>
      <c r="F11630" s="1" t="s">
        <v>89</v>
      </c>
      <c r="I11630" s="1" t="n">
        <v>11493</v>
      </c>
      <c r="J11630" s="1" t="n">
        <v>11981</v>
      </c>
      <c r="K11630" s="1" t="n">
        <v>7898317290503</v>
      </c>
      <c r="L11630" s="1" t="s">
        <v>4337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7" t="n">
        <v>46233</v>
      </c>
      <c r="C11631" s="1" t="n">
        <v>11</v>
      </c>
      <c r="D11631" s="1" t="s">
        <v>3845</v>
      </c>
      <c r="E11631" s="1" t="n">
        <v>1614</v>
      </c>
      <c r="F11631" s="1" t="s">
        <v>89</v>
      </c>
      <c r="I11631" s="1" t="n">
        <v>11493</v>
      </c>
      <c r="J11631" s="1" t="n">
        <v>23408</v>
      </c>
      <c r="K11631" s="1" t="n">
        <v>7898317291012</v>
      </c>
      <c r="L11631" s="1" t="s">
        <v>4719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7" t="n">
        <v>46233</v>
      </c>
      <c r="C11632" s="1" t="n">
        <v>11</v>
      </c>
      <c r="D11632" s="1" t="s">
        <v>3845</v>
      </c>
      <c r="E11632" s="1" t="n">
        <v>1614</v>
      </c>
      <c r="F11632" s="1" t="s">
        <v>89</v>
      </c>
      <c r="I11632" s="1" t="n">
        <v>11493</v>
      </c>
      <c r="J11632" s="1" t="n">
        <v>23409</v>
      </c>
      <c r="K11632" s="1" t="n">
        <v>7898317290985</v>
      </c>
      <c r="L11632" s="1" t="s">
        <v>4038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7" t="n">
        <v>46233</v>
      </c>
      <c r="C11633" s="1" t="n">
        <v>11</v>
      </c>
      <c r="D11633" s="1" t="s">
        <v>3845</v>
      </c>
      <c r="E11633" s="1" t="n">
        <v>1614</v>
      </c>
      <c r="F11633" s="1" t="s">
        <v>89</v>
      </c>
      <c r="I11633" s="1" t="n">
        <v>11493</v>
      </c>
      <c r="J11633" s="1" t="n">
        <v>27400</v>
      </c>
      <c r="K11633" s="1" t="n">
        <v>7898317290978</v>
      </c>
      <c r="L11633" s="1" t="s">
        <v>4039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7" t="n">
        <v>46233</v>
      </c>
      <c r="C11634" s="1" t="n">
        <v>11</v>
      </c>
      <c r="D11634" s="1" t="s">
        <v>3845</v>
      </c>
      <c r="E11634" s="1" t="n">
        <v>1614</v>
      </c>
      <c r="F11634" s="1" t="s">
        <v>89</v>
      </c>
      <c r="I11634" s="1" t="n">
        <v>11493</v>
      </c>
      <c r="J11634" s="1" t="n">
        <v>30897</v>
      </c>
      <c r="K11634" s="1" t="n">
        <v>7898317290916</v>
      </c>
      <c r="L11634" s="1" t="s">
        <v>6125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7" t="n">
        <v>46233</v>
      </c>
      <c r="C11635" s="1" t="n">
        <v>11</v>
      </c>
      <c r="D11635" s="1" t="s">
        <v>3845</v>
      </c>
      <c r="E11635" s="1" t="n">
        <v>1614</v>
      </c>
      <c r="F11635" s="1" t="s">
        <v>89</v>
      </c>
      <c r="I11635" s="1" t="n">
        <v>11493</v>
      </c>
      <c r="J11635" s="1" t="n">
        <v>30898</v>
      </c>
      <c r="K11635" s="1" t="n">
        <v>7898317290954</v>
      </c>
      <c r="L11635" s="1" t="s">
        <v>6126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7" t="n">
        <v>46233</v>
      </c>
      <c r="C11636" s="1" t="n">
        <v>11</v>
      </c>
      <c r="D11636" s="1" t="s">
        <v>3845</v>
      </c>
      <c r="E11636" s="1" t="n">
        <v>1614</v>
      </c>
      <c r="F11636" s="1" t="s">
        <v>89</v>
      </c>
      <c r="I11636" s="1" t="n">
        <v>11493</v>
      </c>
      <c r="J11636" s="1" t="n">
        <v>30899</v>
      </c>
      <c r="K11636" s="1" t="n">
        <v>7898317290930</v>
      </c>
      <c r="L11636" s="1" t="s">
        <v>6392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7" t="n">
        <v>46233</v>
      </c>
      <c r="C11637" s="1" t="n">
        <v>11</v>
      </c>
      <c r="D11637" s="1" t="s">
        <v>3845</v>
      </c>
      <c r="E11637" s="1" t="n">
        <v>1614</v>
      </c>
      <c r="F11637" s="1" t="s">
        <v>89</v>
      </c>
      <c r="I11637" s="1" t="n">
        <v>11493</v>
      </c>
      <c r="J11637" s="1" t="n">
        <v>32360</v>
      </c>
      <c r="K11637" s="1" t="n">
        <v>7898317291050</v>
      </c>
      <c r="L11637" s="1" t="s">
        <v>4040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7" t="n">
        <v>46233</v>
      </c>
      <c r="C11638" s="1" t="n">
        <v>11</v>
      </c>
      <c r="D11638" s="1" t="s">
        <v>3845</v>
      </c>
      <c r="E11638" s="1" t="n">
        <v>1614</v>
      </c>
      <c r="F11638" s="1" t="s">
        <v>89</v>
      </c>
      <c r="I11638" s="1" t="n">
        <v>11493</v>
      </c>
      <c r="J11638" s="1" t="n">
        <v>39922</v>
      </c>
      <c r="K11638" s="1" t="n">
        <v>7898317290909</v>
      </c>
      <c r="L11638" s="1" t="s">
        <v>4344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7" t="n">
        <v>46233</v>
      </c>
      <c r="C11639" s="1" t="n">
        <v>11</v>
      </c>
      <c r="D11639" s="1" t="s">
        <v>3845</v>
      </c>
      <c r="E11639" s="1" t="n">
        <v>1114</v>
      </c>
      <c r="F11639" s="1" t="s">
        <v>169</v>
      </c>
      <c r="I11639" s="1" t="n">
        <v>42217</v>
      </c>
      <c r="J11639" s="1" t="n">
        <v>100258</v>
      </c>
      <c r="K11639" s="1" t="n">
        <v>70132</v>
      </c>
      <c r="L11639" s="1" t="s">
        <v>4244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7" t="n">
        <v>46233</v>
      </c>
      <c r="C11640" s="1" t="n">
        <v>11</v>
      </c>
      <c r="D11640" s="1" t="s">
        <v>3845</v>
      </c>
      <c r="E11640" s="1" t="n">
        <v>1114</v>
      </c>
      <c r="F11640" s="1" t="s">
        <v>169</v>
      </c>
      <c r="I11640" s="1" t="n">
        <v>42217</v>
      </c>
      <c r="J11640" s="1" t="n">
        <v>100262</v>
      </c>
      <c r="K11640" s="1" t="n">
        <v>70136</v>
      </c>
      <c r="L11640" s="1" t="s">
        <v>4246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7" t="n">
        <v>46233</v>
      </c>
      <c r="C11641" s="1" t="n">
        <v>11</v>
      </c>
      <c r="D11641" s="1" t="s">
        <v>3845</v>
      </c>
      <c r="E11641" s="1" t="n">
        <v>1114</v>
      </c>
      <c r="F11641" s="1" t="s">
        <v>169</v>
      </c>
      <c r="I11641" s="1" t="n">
        <v>42217</v>
      </c>
      <c r="J11641" s="1" t="n">
        <v>100264</v>
      </c>
      <c r="K11641" s="1" t="n">
        <v>70141</v>
      </c>
      <c r="L11641" s="1" t="s">
        <v>4404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7" t="n">
        <v>46233</v>
      </c>
      <c r="C11642" s="1" t="n">
        <v>11</v>
      </c>
      <c r="D11642" s="1" t="s">
        <v>3845</v>
      </c>
      <c r="E11642" s="1" t="n">
        <v>1114</v>
      </c>
      <c r="F11642" s="1" t="s">
        <v>169</v>
      </c>
      <c r="I11642" s="1" t="n">
        <v>42217</v>
      </c>
      <c r="J11642" s="1" t="n">
        <v>100284</v>
      </c>
      <c r="K11642" s="1" t="n">
        <v>70253</v>
      </c>
      <c r="L11642" s="1" t="s">
        <v>4250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7" t="n">
        <v>46233</v>
      </c>
      <c r="C11643" s="1" t="n">
        <v>11</v>
      </c>
      <c r="D11643" s="1" t="s">
        <v>3845</v>
      </c>
      <c r="E11643" s="1" t="n">
        <v>1114</v>
      </c>
      <c r="F11643" s="1" t="s">
        <v>169</v>
      </c>
      <c r="I11643" s="1" t="n">
        <v>42217</v>
      </c>
      <c r="J11643" s="1" t="n">
        <v>110729</v>
      </c>
      <c r="K11643" s="1" t="n">
        <v>70110</v>
      </c>
      <c r="L11643" s="1" t="s">
        <v>4253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7" t="n">
        <v>46233</v>
      </c>
      <c r="C11644" s="1" t="n">
        <v>11</v>
      </c>
      <c r="D11644" s="1" t="s">
        <v>3845</v>
      </c>
      <c r="E11644" s="1" t="n">
        <v>1114</v>
      </c>
      <c r="F11644" s="1" t="s">
        <v>169</v>
      </c>
      <c r="I11644" s="1" t="n">
        <v>42217</v>
      </c>
      <c r="J11644" s="1" t="n">
        <v>78570</v>
      </c>
      <c r="K11644" s="1" t="n">
        <v>277</v>
      </c>
      <c r="L11644" s="1" t="s">
        <v>4405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7" t="n">
        <v>46233</v>
      </c>
      <c r="C11645" s="1" t="n">
        <v>11</v>
      </c>
      <c r="D11645" s="1" t="s">
        <v>3845</v>
      </c>
      <c r="E11645" s="1" t="n">
        <v>1114</v>
      </c>
      <c r="F11645" s="1" t="s">
        <v>169</v>
      </c>
      <c r="I11645" s="1" t="n">
        <v>42217</v>
      </c>
      <c r="J11645" s="1" t="n">
        <v>78991</v>
      </c>
      <c r="K11645" s="1" t="n">
        <v>390</v>
      </c>
      <c r="L11645" s="1" t="s">
        <v>4152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7" t="n">
        <v>46233</v>
      </c>
      <c r="C11646" s="1" t="n">
        <v>11</v>
      </c>
      <c r="D11646" s="1" t="s">
        <v>3845</v>
      </c>
      <c r="E11646" s="1" t="n">
        <v>1123</v>
      </c>
      <c r="F11646" s="1" t="s">
        <v>247</v>
      </c>
      <c r="I11646" s="1" t="n">
        <v>44711</v>
      </c>
      <c r="J11646" s="1" t="n">
        <v>72629</v>
      </c>
      <c r="K11646" s="1" t="n">
        <v>7898055455356</v>
      </c>
      <c r="L11646" s="1" t="s">
        <v>4406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7" t="n">
        <v>46233</v>
      </c>
      <c r="C11647" s="1" t="n">
        <v>11</v>
      </c>
      <c r="D11647" s="1" t="s">
        <v>3845</v>
      </c>
      <c r="E11647" s="1" t="n">
        <v>1955</v>
      </c>
      <c r="F11647" s="1" t="s">
        <v>1709</v>
      </c>
      <c r="I11647" s="1" t="n">
        <v>47670</v>
      </c>
      <c r="J11647" s="1" t="n">
        <v>37740</v>
      </c>
      <c r="K11647" s="1" t="n">
        <v>7899403635857</v>
      </c>
      <c r="L11647" s="1" t="s">
        <v>7745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7" t="n">
        <v>46233</v>
      </c>
      <c r="C11648" s="1" t="n">
        <v>11</v>
      </c>
      <c r="D11648" s="1" t="s">
        <v>3845</v>
      </c>
      <c r="E11648" s="1" t="n">
        <v>1955</v>
      </c>
      <c r="F11648" s="1" t="s">
        <v>1709</v>
      </c>
      <c r="I11648" s="1" t="n">
        <v>47670</v>
      </c>
      <c r="J11648" s="1" t="n">
        <v>37742</v>
      </c>
      <c r="K11648" s="1" t="n">
        <v>7898575226504</v>
      </c>
      <c r="L11648" s="1" t="s">
        <v>7441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7" t="n">
        <v>46233</v>
      </c>
      <c r="C11649" s="1" t="n">
        <v>11</v>
      </c>
      <c r="D11649" s="1" t="s">
        <v>3845</v>
      </c>
      <c r="E11649" s="1" t="n">
        <v>1955</v>
      </c>
      <c r="F11649" s="1" t="s">
        <v>1709</v>
      </c>
      <c r="I11649" s="1" t="n">
        <v>47670</v>
      </c>
      <c r="J11649" s="1" t="n">
        <v>37744</v>
      </c>
      <c r="K11649" s="1" t="n">
        <v>7894537020739</v>
      </c>
      <c r="L11649" s="1" t="s">
        <v>7442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7" t="n">
        <v>46233</v>
      </c>
      <c r="C11650" s="1" t="n">
        <v>11</v>
      </c>
      <c r="D11650" s="1" t="s">
        <v>3845</v>
      </c>
      <c r="E11650" s="1" t="n">
        <v>1955</v>
      </c>
      <c r="F11650" s="1" t="s">
        <v>1709</v>
      </c>
      <c r="I11650" s="1" t="n">
        <v>47670</v>
      </c>
      <c r="J11650" s="1" t="n">
        <v>37744</v>
      </c>
      <c r="K11650" s="1" t="n">
        <v>7894537020739</v>
      </c>
      <c r="L11650" s="1" t="s">
        <v>7442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7" t="n">
        <v>46233</v>
      </c>
      <c r="C11651" s="1" t="n">
        <v>11</v>
      </c>
      <c r="D11651" s="1" t="s">
        <v>3845</v>
      </c>
      <c r="E11651" s="1" t="n">
        <v>1955</v>
      </c>
      <c r="F11651" s="1" t="s">
        <v>1709</v>
      </c>
      <c r="I11651" s="1" t="n">
        <v>47670</v>
      </c>
      <c r="J11651" s="1" t="n">
        <v>37745</v>
      </c>
      <c r="K11651" s="1" t="n">
        <v>7894537020746</v>
      </c>
      <c r="L11651" s="1" t="s">
        <v>7443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7" t="n">
        <v>46233</v>
      </c>
      <c r="C11652" s="1" t="n">
        <v>11</v>
      </c>
      <c r="D11652" s="1" t="s">
        <v>3845</v>
      </c>
      <c r="E11652" s="1" t="n">
        <v>1955</v>
      </c>
      <c r="F11652" s="1" t="s">
        <v>1709</v>
      </c>
      <c r="I11652" s="1" t="n">
        <v>47670</v>
      </c>
      <c r="J11652" s="1" t="n">
        <v>37858</v>
      </c>
      <c r="K11652" s="1" t="n">
        <v>7899403636076</v>
      </c>
      <c r="L11652" s="1" t="s">
        <v>7746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7" t="n">
        <v>46233</v>
      </c>
      <c r="C11653" s="1" t="n">
        <v>11</v>
      </c>
      <c r="D11653" s="1" t="s">
        <v>3845</v>
      </c>
      <c r="E11653" s="1" t="n">
        <v>1955</v>
      </c>
      <c r="F11653" s="1" t="s">
        <v>1709</v>
      </c>
      <c r="I11653" s="1" t="n">
        <v>47670</v>
      </c>
      <c r="J11653" s="1" t="n">
        <v>50870</v>
      </c>
      <c r="K11653" s="1" t="n">
        <v>7899403636373</v>
      </c>
      <c r="L11653" s="1" t="s">
        <v>7747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7" t="n">
        <v>46233</v>
      </c>
      <c r="C11654" s="1" t="n">
        <v>11</v>
      </c>
      <c r="D11654" s="1" t="s">
        <v>3845</v>
      </c>
      <c r="E11654" s="1" t="n">
        <v>1955</v>
      </c>
      <c r="F11654" s="1" t="s">
        <v>1709</v>
      </c>
      <c r="I11654" s="1" t="n">
        <v>47670</v>
      </c>
      <c r="J11654" s="1" t="n">
        <v>62812</v>
      </c>
      <c r="K11654" s="1" t="n">
        <v>7898933090877</v>
      </c>
      <c r="L11654" s="1" t="s">
        <v>7444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7" t="n">
        <v>46233</v>
      </c>
      <c r="C11655" s="1" t="n">
        <v>11</v>
      </c>
      <c r="D11655" s="1" t="s">
        <v>3845</v>
      </c>
      <c r="E11655" s="1" t="n">
        <v>1955</v>
      </c>
      <c r="F11655" s="1" t="s">
        <v>1709</v>
      </c>
      <c r="I11655" s="1" t="n">
        <v>47670</v>
      </c>
      <c r="J11655" s="1" t="n">
        <v>72901</v>
      </c>
      <c r="K11655" s="1" t="n">
        <v>7898602918563</v>
      </c>
      <c r="L11655" s="1" t="s">
        <v>7445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7" t="n">
        <v>46233</v>
      </c>
      <c r="C11656" s="1" t="n">
        <v>11</v>
      </c>
      <c r="D11656" s="1" t="s">
        <v>3845</v>
      </c>
      <c r="E11656" s="1" t="n">
        <v>1955</v>
      </c>
      <c r="F11656" s="1" t="s">
        <v>1709</v>
      </c>
      <c r="I11656" s="1" t="n">
        <v>47671</v>
      </c>
      <c r="J11656" s="1" t="n">
        <v>45154</v>
      </c>
      <c r="K11656" s="1" t="n">
        <v>2246390</v>
      </c>
      <c r="L11656" s="1" t="s">
        <v>6986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7" t="n">
        <v>46233</v>
      </c>
      <c r="C11657" s="1" t="n">
        <v>11</v>
      </c>
      <c r="D11657" s="1" t="s">
        <v>3845</v>
      </c>
      <c r="E11657" s="1" t="n">
        <v>1658</v>
      </c>
      <c r="F11657" s="1" t="s">
        <v>438</v>
      </c>
      <c r="I11657" s="1" t="n">
        <v>145468</v>
      </c>
      <c r="J11657" s="1" t="n">
        <v>43287</v>
      </c>
      <c r="K11657" s="1" t="n">
        <v>7898055454809</v>
      </c>
      <c r="L11657" s="1" t="s">
        <v>7748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7" t="n">
        <v>46233</v>
      </c>
      <c r="C11658" s="1" t="n">
        <v>11</v>
      </c>
      <c r="D11658" s="1" t="s">
        <v>3845</v>
      </c>
      <c r="E11658" s="1" t="n">
        <v>1658</v>
      </c>
      <c r="F11658" s="1" t="s">
        <v>438</v>
      </c>
      <c r="I11658" s="1" t="n">
        <v>145468</v>
      </c>
      <c r="J11658" s="1" t="n">
        <v>43291</v>
      </c>
      <c r="K11658" s="1" t="n">
        <v>7898055454816</v>
      </c>
      <c r="L11658" s="1" t="s">
        <v>4158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7" t="n">
        <v>46233</v>
      </c>
      <c r="C11659" s="1" t="n">
        <v>11</v>
      </c>
      <c r="D11659" s="1" t="s">
        <v>3845</v>
      </c>
      <c r="E11659" s="1" t="n">
        <v>1658</v>
      </c>
      <c r="F11659" s="1" t="s">
        <v>438</v>
      </c>
      <c r="I11659" s="1" t="n">
        <v>145468</v>
      </c>
      <c r="J11659" s="1" t="n">
        <v>59459</v>
      </c>
      <c r="K11659" s="1" t="n">
        <v>7898055455134</v>
      </c>
      <c r="L11659" s="1" t="s">
        <v>4160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7" t="n">
        <v>46233</v>
      </c>
      <c r="C11660" s="1" t="n">
        <v>11</v>
      </c>
      <c r="D11660" s="1" t="s">
        <v>3845</v>
      </c>
      <c r="E11660" s="1" t="n">
        <v>1650</v>
      </c>
      <c r="F11660" s="1" t="s">
        <v>99</v>
      </c>
      <c r="I11660" s="1" t="n">
        <v>227030</v>
      </c>
      <c r="J11660" s="1" t="n">
        <v>16172</v>
      </c>
      <c r="K11660" s="1" t="n">
        <v>7898055452188</v>
      </c>
      <c r="L11660" s="1" t="s">
        <v>4055</v>
      </c>
      <c r="N11660" s="1" t="n">
        <v>35</v>
      </c>
      <c r="O11660" s="1" t="n">
        <v>110.49</v>
      </c>
    </row>
    <row r="11661" customFormat="false" ht="15" hidden="false" customHeight="true" outlineLevel="0" collapsed="false">
      <c r="A11661" s="1" t="n">
        <v>1</v>
      </c>
      <c r="B11661" s="17" t="n">
        <v>46233</v>
      </c>
      <c r="C11661" s="1" t="n">
        <v>11</v>
      </c>
      <c r="D11661" s="1" t="s">
        <v>3845</v>
      </c>
      <c r="E11661" s="1" t="n">
        <v>1650</v>
      </c>
      <c r="F11661" s="1" t="s">
        <v>99</v>
      </c>
      <c r="I11661" s="1" t="n">
        <v>227030</v>
      </c>
      <c r="J11661" s="1" t="n">
        <v>16173</v>
      </c>
      <c r="K11661" s="1" t="n">
        <v>7898055452201</v>
      </c>
      <c r="L11661" s="1" t="s">
        <v>4056</v>
      </c>
      <c r="N11661" s="1" t="n">
        <v>12</v>
      </c>
      <c r="O11661" s="1" t="n">
        <v>46.57</v>
      </c>
    </row>
    <row r="11662" customFormat="false" ht="15" hidden="false" customHeight="true" outlineLevel="0" collapsed="false">
      <c r="A11662" s="1" t="n">
        <v>1</v>
      </c>
      <c r="B11662" s="17" t="n">
        <v>46233</v>
      </c>
      <c r="C11662" s="1" t="n">
        <v>11</v>
      </c>
      <c r="D11662" s="1" t="s">
        <v>3845</v>
      </c>
      <c r="E11662" s="1" t="n">
        <v>1650</v>
      </c>
      <c r="F11662" s="1" t="s">
        <v>99</v>
      </c>
      <c r="I11662" s="1" t="n">
        <v>227030</v>
      </c>
      <c r="J11662" s="1" t="n">
        <v>16540</v>
      </c>
      <c r="K11662" s="1" t="n">
        <v>7898055453154</v>
      </c>
      <c r="L11662" s="1" t="s">
        <v>5282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7" t="n">
        <v>46233</v>
      </c>
      <c r="C11663" s="1" t="n">
        <v>11</v>
      </c>
      <c r="D11663" s="1" t="s">
        <v>3845</v>
      </c>
      <c r="E11663" s="1" t="n">
        <v>1650</v>
      </c>
      <c r="F11663" s="1" t="s">
        <v>99</v>
      </c>
      <c r="I11663" s="1" t="n">
        <v>227030</v>
      </c>
      <c r="J11663" s="1" t="n">
        <v>21048</v>
      </c>
      <c r="K11663" s="1" t="n">
        <v>7898055451532</v>
      </c>
      <c r="L11663" s="1" t="s">
        <v>4060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7" t="n">
        <v>46233</v>
      </c>
      <c r="C11664" s="1" t="n">
        <v>11</v>
      </c>
      <c r="D11664" s="1" t="s">
        <v>3845</v>
      </c>
      <c r="E11664" s="1" t="n">
        <v>1650</v>
      </c>
      <c r="F11664" s="1" t="s">
        <v>99</v>
      </c>
      <c r="I11664" s="1" t="n">
        <v>227030</v>
      </c>
      <c r="J11664" s="1" t="n">
        <v>69556</v>
      </c>
      <c r="K11664" s="1" t="n">
        <v>7898055450740</v>
      </c>
      <c r="L11664" s="1" t="s">
        <v>4431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7" t="n">
        <v>46233</v>
      </c>
      <c r="C11665" s="1" t="n">
        <v>11</v>
      </c>
      <c r="D11665" s="1" t="s">
        <v>3845</v>
      </c>
      <c r="E11665" s="1" t="n">
        <v>1634</v>
      </c>
      <c r="F11665" s="1" t="s">
        <v>2622</v>
      </c>
      <c r="I11665" s="1" t="n">
        <v>329028</v>
      </c>
      <c r="J11665" s="1" t="n">
        <v>104907</v>
      </c>
      <c r="K11665" s="1" t="n">
        <v>7898910758011</v>
      </c>
      <c r="L11665" s="1" t="s">
        <v>5704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7" t="n">
        <v>46233</v>
      </c>
      <c r="C11666" s="1" t="n">
        <v>11</v>
      </c>
      <c r="D11666" s="1" t="s">
        <v>3845</v>
      </c>
      <c r="E11666" s="1" t="n">
        <v>1634</v>
      </c>
      <c r="F11666" s="1" t="s">
        <v>2622</v>
      </c>
      <c r="I11666" s="1" t="n">
        <v>329028</v>
      </c>
      <c r="J11666" s="1" t="n">
        <v>12855</v>
      </c>
      <c r="K11666" s="1" t="n">
        <v>7898910758127</v>
      </c>
      <c r="L11666" s="1" t="s">
        <v>6531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7" t="n">
        <v>46233</v>
      </c>
      <c r="C11667" s="1" t="n">
        <v>11</v>
      </c>
      <c r="D11667" s="1" t="s">
        <v>3845</v>
      </c>
      <c r="E11667" s="1" t="n">
        <v>1634</v>
      </c>
      <c r="F11667" s="1" t="s">
        <v>2622</v>
      </c>
      <c r="I11667" s="1" t="n">
        <v>329028</v>
      </c>
      <c r="J11667" s="1" t="n">
        <v>13165</v>
      </c>
      <c r="K11667" s="1" t="n">
        <v>7896037913139</v>
      </c>
      <c r="L11667" s="1" t="s">
        <v>7749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7" t="n">
        <v>46233</v>
      </c>
      <c r="C11668" s="1" t="n">
        <v>11</v>
      </c>
      <c r="D11668" s="1" t="s">
        <v>3845</v>
      </c>
      <c r="E11668" s="1" t="n">
        <v>1634</v>
      </c>
      <c r="F11668" s="1" t="s">
        <v>2622</v>
      </c>
      <c r="I11668" s="1" t="n">
        <v>329028</v>
      </c>
      <c r="J11668" s="1" t="n">
        <v>14904</v>
      </c>
      <c r="K11668" s="1" t="n">
        <v>7896037913665</v>
      </c>
      <c r="L11668" s="1" t="s">
        <v>7750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7" t="n">
        <v>46233</v>
      </c>
      <c r="C11669" s="1" t="n">
        <v>11</v>
      </c>
      <c r="D11669" s="1" t="s">
        <v>3845</v>
      </c>
      <c r="E11669" s="1" t="n">
        <v>1634</v>
      </c>
      <c r="F11669" s="1" t="s">
        <v>2622</v>
      </c>
      <c r="I11669" s="1" t="n">
        <v>329028</v>
      </c>
      <c r="J11669" s="1" t="n">
        <v>27241</v>
      </c>
      <c r="K11669" s="1" t="n">
        <v>7898910758639</v>
      </c>
      <c r="L11669" s="1" t="s">
        <v>5700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7" t="n">
        <v>46233</v>
      </c>
      <c r="C11670" s="1" t="n">
        <v>11</v>
      </c>
      <c r="D11670" s="1" t="s">
        <v>3845</v>
      </c>
      <c r="E11670" s="1" t="n">
        <v>1634</v>
      </c>
      <c r="F11670" s="1" t="s">
        <v>2622</v>
      </c>
      <c r="I11670" s="1" t="n">
        <v>329028</v>
      </c>
      <c r="J11670" s="1" t="n">
        <v>27242</v>
      </c>
      <c r="K11670" s="1" t="n">
        <v>7898910758622</v>
      </c>
      <c r="L11670" s="1" t="s">
        <v>5701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7" t="n">
        <v>46233</v>
      </c>
      <c r="C11671" s="1" t="n">
        <v>11</v>
      </c>
      <c r="D11671" s="1" t="s">
        <v>3845</v>
      </c>
      <c r="E11671" s="1" t="n">
        <v>1642</v>
      </c>
      <c r="F11671" s="1" t="s">
        <v>184</v>
      </c>
      <c r="I11671" s="1" t="n">
        <v>1033944</v>
      </c>
      <c r="J11671" s="1" t="n">
        <v>105780</v>
      </c>
      <c r="K11671" s="1" t="n">
        <v>7896289210017</v>
      </c>
      <c r="L11671" s="1" t="s">
        <v>4164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7" t="n">
        <v>46233</v>
      </c>
      <c r="C11672" s="1" t="n">
        <v>11</v>
      </c>
      <c r="D11672" s="1" t="s">
        <v>3845</v>
      </c>
      <c r="E11672" s="1" t="n">
        <v>1642</v>
      </c>
      <c r="F11672" s="1" t="s">
        <v>184</v>
      </c>
      <c r="I11672" s="1" t="n">
        <v>1033944</v>
      </c>
      <c r="J11672" s="1" t="n">
        <v>105782</v>
      </c>
      <c r="K11672" s="1" t="n">
        <v>7896289210352</v>
      </c>
      <c r="L11672" s="1" t="s">
        <v>4165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7" t="n">
        <v>46233</v>
      </c>
      <c r="C11673" s="1" t="n">
        <v>11</v>
      </c>
      <c r="D11673" s="1" t="s">
        <v>3845</v>
      </c>
      <c r="E11673" s="1" t="n">
        <v>1642</v>
      </c>
      <c r="F11673" s="1" t="s">
        <v>184</v>
      </c>
      <c r="I11673" s="1" t="n">
        <v>1033944</v>
      </c>
      <c r="J11673" s="1" t="n">
        <v>106079</v>
      </c>
      <c r="K11673" s="1" t="n">
        <v>7896289210130</v>
      </c>
      <c r="L11673" s="1" t="s">
        <v>4166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7" t="n">
        <v>46233</v>
      </c>
      <c r="C11674" s="1" t="n">
        <v>11</v>
      </c>
      <c r="D11674" s="1" t="s">
        <v>3845</v>
      </c>
      <c r="E11674" s="1" t="n">
        <v>1642</v>
      </c>
      <c r="F11674" s="1" t="s">
        <v>184</v>
      </c>
      <c r="I11674" s="1" t="n">
        <v>1033944</v>
      </c>
      <c r="J11674" s="1" t="n">
        <v>106280</v>
      </c>
      <c r="K11674" s="1" t="n">
        <v>7896289210062</v>
      </c>
      <c r="L11674" s="1" t="s">
        <v>4168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7" t="n">
        <v>46233</v>
      </c>
      <c r="C11675" s="1" t="n">
        <v>11</v>
      </c>
      <c r="D11675" s="1" t="s">
        <v>3845</v>
      </c>
      <c r="E11675" s="1" t="n">
        <v>1642</v>
      </c>
      <c r="F11675" s="1" t="s">
        <v>184</v>
      </c>
      <c r="I11675" s="1" t="n">
        <v>1033944</v>
      </c>
      <c r="J11675" s="1" t="n">
        <v>106407</v>
      </c>
      <c r="K11675" s="1" t="n">
        <v>7896289210031</v>
      </c>
      <c r="L11675" s="1" t="s">
        <v>4169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7" t="n">
        <v>46233</v>
      </c>
      <c r="C11676" s="1" t="n">
        <v>11</v>
      </c>
      <c r="D11676" s="1" t="s">
        <v>3845</v>
      </c>
      <c r="E11676" s="1" t="n">
        <v>1705</v>
      </c>
      <c r="F11676" s="1" t="s">
        <v>173</v>
      </c>
      <c r="I11676" s="1" t="n">
        <v>1224519</v>
      </c>
      <c r="J11676" s="1" t="n">
        <v>24651</v>
      </c>
      <c r="K11676" s="1" t="n">
        <v>78936683</v>
      </c>
      <c r="L11676" s="1" t="s">
        <v>4480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7" t="n">
        <v>46233</v>
      </c>
      <c r="C11677" s="1" t="n">
        <v>11</v>
      </c>
      <c r="D11677" s="1" t="s">
        <v>3845</v>
      </c>
      <c r="E11677" s="1" t="n">
        <v>1705</v>
      </c>
      <c r="F11677" s="1" t="s">
        <v>173</v>
      </c>
      <c r="I11677" s="1" t="n">
        <v>1225932</v>
      </c>
      <c r="J11677" s="1" t="n">
        <v>102360</v>
      </c>
      <c r="K11677" s="1" t="n">
        <v>7894900593709</v>
      </c>
      <c r="L11677" s="1" t="s">
        <v>4471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7" t="n">
        <v>46233</v>
      </c>
      <c r="C11678" s="1" t="n">
        <v>11</v>
      </c>
      <c r="D11678" s="1" t="s">
        <v>3845</v>
      </c>
      <c r="E11678" s="1" t="n">
        <v>1705</v>
      </c>
      <c r="F11678" s="1" t="s">
        <v>173</v>
      </c>
      <c r="I11678" s="1" t="n">
        <v>1225932</v>
      </c>
      <c r="J11678" s="1" t="n">
        <v>102362</v>
      </c>
      <c r="K11678" s="1" t="n">
        <v>7894900583700</v>
      </c>
      <c r="L11678" s="1" t="s">
        <v>4473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7" t="n">
        <v>46233</v>
      </c>
      <c r="C11679" s="1" t="n">
        <v>11</v>
      </c>
      <c r="D11679" s="1" t="s">
        <v>3845</v>
      </c>
      <c r="E11679" s="1" t="n">
        <v>1705</v>
      </c>
      <c r="F11679" s="1" t="s">
        <v>173</v>
      </c>
      <c r="I11679" s="1" t="n">
        <v>1225932</v>
      </c>
      <c r="J11679" s="1" t="n">
        <v>102363</v>
      </c>
      <c r="K11679" s="1" t="n">
        <v>7894900563702</v>
      </c>
      <c r="L11679" s="1" t="s">
        <v>4474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7" t="n">
        <v>46233</v>
      </c>
      <c r="C11680" s="1" t="n">
        <v>11</v>
      </c>
      <c r="D11680" s="1" t="s">
        <v>3845</v>
      </c>
      <c r="E11680" s="1" t="n">
        <v>1705</v>
      </c>
      <c r="F11680" s="1" t="s">
        <v>173</v>
      </c>
      <c r="I11680" s="1" t="n">
        <v>1225932</v>
      </c>
      <c r="J11680" s="1" t="n">
        <v>103139</v>
      </c>
      <c r="K11680" s="1" t="n">
        <v>7894900051759</v>
      </c>
      <c r="L11680" s="1" t="s">
        <v>4502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7" t="n">
        <v>46233</v>
      </c>
      <c r="C11681" s="1" t="n">
        <v>11</v>
      </c>
      <c r="D11681" s="1" t="s">
        <v>3845</v>
      </c>
      <c r="E11681" s="1" t="n">
        <v>1705</v>
      </c>
      <c r="F11681" s="1" t="s">
        <v>173</v>
      </c>
      <c r="I11681" s="1" t="n">
        <v>1225932</v>
      </c>
      <c r="J11681" s="1" t="n">
        <v>103140</v>
      </c>
      <c r="K11681" s="1" t="n">
        <v>7894900031751</v>
      </c>
      <c r="L11681" s="1" t="s">
        <v>5530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7" t="n">
        <v>46233</v>
      </c>
      <c r="C11682" s="1" t="n">
        <v>11</v>
      </c>
      <c r="D11682" s="1" t="s">
        <v>3845</v>
      </c>
      <c r="E11682" s="1" t="n">
        <v>1705</v>
      </c>
      <c r="F11682" s="1" t="s">
        <v>173</v>
      </c>
      <c r="I11682" s="1" t="n">
        <v>1225932</v>
      </c>
      <c r="J11682" s="1" t="n">
        <v>103158</v>
      </c>
      <c r="K11682" s="1" t="n">
        <v>7894900060010</v>
      </c>
      <c r="L11682" s="1" t="s">
        <v>4475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7" t="n">
        <v>46233</v>
      </c>
      <c r="C11683" s="1" t="n">
        <v>11</v>
      </c>
      <c r="D11683" s="1" t="s">
        <v>3845</v>
      </c>
      <c r="E11683" s="1" t="n">
        <v>1705</v>
      </c>
      <c r="F11683" s="1" t="s">
        <v>173</v>
      </c>
      <c r="I11683" s="1" t="n">
        <v>1225932</v>
      </c>
      <c r="J11683" s="1" t="n">
        <v>14885</v>
      </c>
      <c r="K11683" s="1" t="n">
        <v>7896052601882</v>
      </c>
      <c r="L11683" s="1" t="s">
        <v>6453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7" t="n">
        <v>46233</v>
      </c>
      <c r="C11684" s="1" t="n">
        <v>11</v>
      </c>
      <c r="D11684" s="1" t="s">
        <v>3845</v>
      </c>
      <c r="E11684" s="1" t="n">
        <v>1705</v>
      </c>
      <c r="F11684" s="1" t="s">
        <v>173</v>
      </c>
      <c r="I11684" s="1" t="n">
        <v>1225932</v>
      </c>
      <c r="J11684" s="1" t="n">
        <v>22346</v>
      </c>
      <c r="K11684" s="1" t="n">
        <v>7894900150018</v>
      </c>
      <c r="L11684" s="1" t="s">
        <v>6302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7" t="n">
        <v>46233</v>
      </c>
      <c r="C11685" s="1" t="n">
        <v>11</v>
      </c>
      <c r="D11685" s="1" t="s">
        <v>3845</v>
      </c>
      <c r="E11685" s="1" t="n">
        <v>1705</v>
      </c>
      <c r="F11685" s="1" t="s">
        <v>173</v>
      </c>
      <c r="I11685" s="1" t="n">
        <v>1225932</v>
      </c>
      <c r="J11685" s="1" t="n">
        <v>24324</v>
      </c>
      <c r="K11685" s="1" t="n">
        <v>70847022015</v>
      </c>
      <c r="L11685" s="1" t="s">
        <v>4479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7" t="n">
        <v>46233</v>
      </c>
      <c r="C11686" s="1" t="n">
        <v>11</v>
      </c>
      <c r="D11686" s="1" t="s">
        <v>3845</v>
      </c>
      <c r="E11686" s="1" t="n">
        <v>1705</v>
      </c>
      <c r="F11686" s="1" t="s">
        <v>173</v>
      </c>
      <c r="I11686" s="1" t="n">
        <v>1225932</v>
      </c>
      <c r="J11686" s="1" t="n">
        <v>27643</v>
      </c>
      <c r="K11686" s="1" t="n">
        <v>7894900031713</v>
      </c>
      <c r="L11686" s="1" t="s">
        <v>4517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7" t="n">
        <v>46233</v>
      </c>
      <c r="C11687" s="1" t="n">
        <v>11</v>
      </c>
      <c r="D11687" s="1" t="s">
        <v>3845</v>
      </c>
      <c r="E11687" s="1" t="n">
        <v>1705</v>
      </c>
      <c r="F11687" s="1" t="s">
        <v>173</v>
      </c>
      <c r="I11687" s="1" t="n">
        <v>1225932</v>
      </c>
      <c r="J11687" s="1" t="n">
        <v>27673</v>
      </c>
      <c r="K11687" s="1" t="n">
        <v>7894900701715</v>
      </c>
      <c r="L11687" s="1" t="s">
        <v>4518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7" t="n">
        <v>46233</v>
      </c>
      <c r="C11688" s="1" t="n">
        <v>11</v>
      </c>
      <c r="D11688" s="1" t="s">
        <v>3845</v>
      </c>
      <c r="E11688" s="1" t="n">
        <v>1705</v>
      </c>
      <c r="F11688" s="1" t="s">
        <v>173</v>
      </c>
      <c r="I11688" s="1" t="n">
        <v>1225932</v>
      </c>
      <c r="J11688" s="1" t="n">
        <v>35357</v>
      </c>
      <c r="K11688" s="1" t="n">
        <v>7894900681017</v>
      </c>
      <c r="L11688" s="1" t="s">
        <v>4488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7" t="n">
        <v>46233</v>
      </c>
      <c r="C11689" s="1" t="n">
        <v>11</v>
      </c>
      <c r="D11689" s="1" t="s">
        <v>3845</v>
      </c>
      <c r="E11689" s="1" t="n">
        <v>1705</v>
      </c>
      <c r="F11689" s="1" t="s">
        <v>173</v>
      </c>
      <c r="I11689" s="1" t="n">
        <v>1225932</v>
      </c>
      <c r="J11689" s="1" t="n">
        <v>47082</v>
      </c>
      <c r="K11689" s="1" t="n">
        <v>1220000250031</v>
      </c>
      <c r="L11689" s="1" t="s">
        <v>4492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7" t="n">
        <v>46233</v>
      </c>
      <c r="C11690" s="1" t="n">
        <v>11</v>
      </c>
      <c r="D11690" s="1" t="s">
        <v>3845</v>
      </c>
      <c r="E11690" s="1" t="n">
        <v>1705</v>
      </c>
      <c r="F11690" s="1" t="s">
        <v>173</v>
      </c>
      <c r="I11690" s="1" t="n">
        <v>1225932</v>
      </c>
      <c r="J11690" s="1" t="n">
        <v>62378</v>
      </c>
      <c r="K11690" s="1" t="n">
        <v>7896045506934</v>
      </c>
      <c r="L11690" s="1" t="s">
        <v>3879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7" t="n">
        <v>46233</v>
      </c>
      <c r="C11691" s="1" t="n">
        <v>11</v>
      </c>
      <c r="D11691" s="1" t="s">
        <v>3845</v>
      </c>
      <c r="E11691" s="1" t="n">
        <v>1705</v>
      </c>
      <c r="F11691" s="1" t="s">
        <v>173</v>
      </c>
      <c r="I11691" s="1" t="n">
        <v>1225932</v>
      </c>
      <c r="J11691" s="1" t="n">
        <v>66038</v>
      </c>
      <c r="K11691" s="1" t="n">
        <v>7898938890076</v>
      </c>
      <c r="L11691" s="1" t="s">
        <v>4496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7" t="n">
        <v>46233</v>
      </c>
      <c r="C11692" s="1" t="n">
        <v>11</v>
      </c>
      <c r="D11692" s="1" t="s">
        <v>3845</v>
      </c>
      <c r="E11692" s="1" t="n">
        <v>1705</v>
      </c>
      <c r="F11692" s="1" t="s">
        <v>173</v>
      </c>
      <c r="I11692" s="1" t="n">
        <v>1225932</v>
      </c>
      <c r="J11692" s="1" t="n">
        <v>79795</v>
      </c>
      <c r="K11692" s="1" t="n">
        <v>7894900530308</v>
      </c>
      <c r="L11692" s="1" t="s">
        <v>6297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7" t="n">
        <v>46233</v>
      </c>
      <c r="C11693" s="1" t="n">
        <v>11</v>
      </c>
      <c r="D11693" s="1" t="s">
        <v>3845</v>
      </c>
      <c r="E11693" s="1" t="n">
        <v>1705</v>
      </c>
      <c r="F11693" s="1" t="s">
        <v>173</v>
      </c>
      <c r="I11693" s="1" t="n">
        <v>1225932</v>
      </c>
      <c r="J11693" s="1" t="n">
        <v>81668</v>
      </c>
      <c r="K11693" s="1" t="n">
        <v>7898770420011</v>
      </c>
      <c r="L11693" s="1" t="s">
        <v>6882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7" t="n">
        <v>46233</v>
      </c>
      <c r="C11694" s="1" t="n">
        <v>11</v>
      </c>
      <c r="D11694" s="1" t="s">
        <v>3845</v>
      </c>
      <c r="E11694" s="1" t="n">
        <v>1608</v>
      </c>
      <c r="F11694" s="1" t="s">
        <v>75</v>
      </c>
      <c r="I11694" s="1" t="n">
        <v>1701960</v>
      </c>
      <c r="J11694" s="1" t="n">
        <v>36474</v>
      </c>
      <c r="K11694" s="1" t="n">
        <v>7892840815745</v>
      </c>
      <c r="L11694" s="1" t="s">
        <v>4174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7" t="n">
        <v>46233</v>
      </c>
      <c r="C11695" s="1" t="n">
        <v>11</v>
      </c>
      <c r="D11695" s="1" t="s">
        <v>3845</v>
      </c>
      <c r="E11695" s="1" t="n">
        <v>1608</v>
      </c>
      <c r="F11695" s="1" t="s">
        <v>75</v>
      </c>
      <c r="I11695" s="1" t="n">
        <v>1701960</v>
      </c>
      <c r="J11695" s="1" t="n">
        <v>38353</v>
      </c>
      <c r="K11695" s="1" t="n">
        <v>7892840817978</v>
      </c>
      <c r="L11695" s="1" t="s">
        <v>4175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7" t="n">
        <v>46233</v>
      </c>
      <c r="C11696" s="1" t="n">
        <v>11</v>
      </c>
      <c r="D11696" s="1" t="s">
        <v>3845</v>
      </c>
      <c r="E11696" s="1" t="n">
        <v>1608</v>
      </c>
      <c r="F11696" s="1" t="s">
        <v>75</v>
      </c>
      <c r="I11696" s="1" t="n">
        <v>1701960</v>
      </c>
      <c r="J11696" s="1" t="n">
        <v>38354</v>
      </c>
      <c r="K11696" s="1" t="n">
        <v>7892840818159</v>
      </c>
      <c r="L11696" s="1" t="s">
        <v>4827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7" t="n">
        <v>46233</v>
      </c>
      <c r="C11697" s="1" t="n">
        <v>11</v>
      </c>
      <c r="D11697" s="1" t="s">
        <v>3845</v>
      </c>
      <c r="E11697" s="1" t="n">
        <v>1608</v>
      </c>
      <c r="F11697" s="1" t="s">
        <v>75</v>
      </c>
      <c r="I11697" s="1" t="n">
        <v>1701960</v>
      </c>
      <c r="J11697" s="1" t="n">
        <v>65341</v>
      </c>
      <c r="K11697" s="1" t="n">
        <v>7892840822309</v>
      </c>
      <c r="L11697" s="1" t="s">
        <v>4829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7" t="n">
        <v>46233</v>
      </c>
      <c r="C11698" s="1" t="n">
        <v>11</v>
      </c>
      <c r="D11698" s="1" t="s">
        <v>3845</v>
      </c>
      <c r="E11698" s="1" t="n">
        <v>1608</v>
      </c>
      <c r="F11698" s="1" t="s">
        <v>75</v>
      </c>
      <c r="I11698" s="1" t="n">
        <v>1701960</v>
      </c>
      <c r="J11698" s="1" t="n">
        <v>65592</v>
      </c>
      <c r="K11698" s="1" t="n">
        <v>7892840822286</v>
      </c>
      <c r="L11698" s="1" t="s">
        <v>4178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7" t="n">
        <v>46233</v>
      </c>
      <c r="C11699" s="1" t="n">
        <v>11</v>
      </c>
      <c r="D11699" s="1" t="s">
        <v>3845</v>
      </c>
      <c r="E11699" s="1" t="n">
        <v>1608</v>
      </c>
      <c r="F11699" s="1" t="s">
        <v>75</v>
      </c>
      <c r="I11699" s="1" t="n">
        <v>1701960</v>
      </c>
      <c r="J11699" s="1" t="n">
        <v>65597</v>
      </c>
      <c r="K11699" s="1" t="n">
        <v>7892840822736</v>
      </c>
      <c r="L11699" s="1" t="s">
        <v>4179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7" t="n">
        <v>46233</v>
      </c>
      <c r="C11700" s="1" t="n">
        <v>11</v>
      </c>
      <c r="D11700" s="1" t="s">
        <v>3845</v>
      </c>
      <c r="E11700" s="1" t="n">
        <v>1608</v>
      </c>
      <c r="F11700" s="1" t="s">
        <v>75</v>
      </c>
      <c r="I11700" s="1" t="n">
        <v>1701960</v>
      </c>
      <c r="J11700" s="1" t="n">
        <v>65598</v>
      </c>
      <c r="K11700" s="1" t="n">
        <v>7892840822361</v>
      </c>
      <c r="L11700" s="1" t="s">
        <v>4180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7" t="n">
        <v>46233</v>
      </c>
      <c r="C11701" s="1" t="n">
        <v>11</v>
      </c>
      <c r="D11701" s="1" t="s">
        <v>3845</v>
      </c>
      <c r="E11701" s="1" t="n">
        <v>1608</v>
      </c>
      <c r="F11701" s="1" t="s">
        <v>75</v>
      </c>
      <c r="I11701" s="1" t="n">
        <v>1701960</v>
      </c>
      <c r="J11701" s="1" t="n">
        <v>65736</v>
      </c>
      <c r="K11701" s="1" t="n">
        <v>7892840823054</v>
      </c>
      <c r="L11701" s="1" t="s">
        <v>4181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7" t="n">
        <v>46233</v>
      </c>
      <c r="C11702" s="1" t="n">
        <v>11</v>
      </c>
      <c r="D11702" s="1" t="s">
        <v>3845</v>
      </c>
      <c r="E11702" s="1" t="n">
        <v>1608</v>
      </c>
      <c r="F11702" s="1" t="s">
        <v>75</v>
      </c>
      <c r="I11702" s="1" t="n">
        <v>1701960</v>
      </c>
      <c r="J11702" s="1" t="n">
        <v>65799</v>
      </c>
      <c r="K11702" s="1" t="n">
        <v>7892840822385</v>
      </c>
      <c r="L11702" s="1" t="s">
        <v>5364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7" t="n">
        <v>46233</v>
      </c>
      <c r="C11703" s="1" t="n">
        <v>11</v>
      </c>
      <c r="D11703" s="1" t="s">
        <v>3845</v>
      </c>
      <c r="E11703" s="1" t="n">
        <v>1608</v>
      </c>
      <c r="F11703" s="1" t="s">
        <v>75</v>
      </c>
      <c r="I11703" s="1" t="n">
        <v>1701960</v>
      </c>
      <c r="J11703" s="1" t="n">
        <v>66993</v>
      </c>
      <c r="K11703" s="1" t="n">
        <v>7892840822347</v>
      </c>
      <c r="L11703" s="1" t="s">
        <v>4186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7" t="n">
        <v>46233</v>
      </c>
      <c r="C11704" s="1" t="n">
        <v>11</v>
      </c>
      <c r="D11704" s="1" t="s">
        <v>3845</v>
      </c>
      <c r="E11704" s="1" t="n">
        <v>1608</v>
      </c>
      <c r="F11704" s="1" t="s">
        <v>75</v>
      </c>
      <c r="I11704" s="1" t="n">
        <v>1701960</v>
      </c>
      <c r="J11704" s="1" t="n">
        <v>80195</v>
      </c>
      <c r="K11704" s="1" t="n">
        <v>7892840824976</v>
      </c>
      <c r="L11704" s="1" t="s">
        <v>4191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7" t="n">
        <v>46233</v>
      </c>
      <c r="C11705" s="1" t="n">
        <v>11</v>
      </c>
      <c r="D11705" s="1" t="s">
        <v>3845</v>
      </c>
      <c r="E11705" s="1" t="n">
        <v>1608</v>
      </c>
      <c r="F11705" s="1" t="s">
        <v>75</v>
      </c>
      <c r="I11705" s="1" t="n">
        <v>1701960</v>
      </c>
      <c r="J11705" s="1" t="n">
        <v>80196</v>
      </c>
      <c r="K11705" s="1" t="n">
        <v>7892840824662</v>
      </c>
      <c r="L11705" s="1" t="s">
        <v>5366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7" t="n">
        <v>46233</v>
      </c>
      <c r="C11706" s="1" t="n">
        <v>11</v>
      </c>
      <c r="D11706" s="1" t="s">
        <v>3845</v>
      </c>
      <c r="E11706" s="1" t="n">
        <v>1608</v>
      </c>
      <c r="F11706" s="1" t="s">
        <v>75</v>
      </c>
      <c r="I11706" s="1" t="n">
        <v>1701960</v>
      </c>
      <c r="J11706" s="1" t="n">
        <v>80198</v>
      </c>
      <c r="K11706" s="1" t="n">
        <v>7892840824693</v>
      </c>
      <c r="L11706" s="1" t="s">
        <v>5368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7" t="n">
        <v>46233</v>
      </c>
      <c r="C11707" s="1" t="n">
        <v>11</v>
      </c>
      <c r="D11707" s="1" t="s">
        <v>3845</v>
      </c>
      <c r="E11707" s="1" t="n">
        <v>1608</v>
      </c>
      <c r="F11707" s="1" t="s">
        <v>75</v>
      </c>
      <c r="I11707" s="1" t="n">
        <v>1701960</v>
      </c>
      <c r="J11707" s="1" t="n">
        <v>80383</v>
      </c>
      <c r="K11707" s="1" t="n">
        <v>7892840824495</v>
      </c>
      <c r="L11707" s="1" t="s">
        <v>4837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7" t="n">
        <v>46233</v>
      </c>
      <c r="C11708" s="1" t="n">
        <v>11</v>
      </c>
      <c r="D11708" s="1" t="s">
        <v>3845</v>
      </c>
      <c r="E11708" s="1" t="n">
        <v>1608</v>
      </c>
      <c r="F11708" s="1" t="s">
        <v>75</v>
      </c>
      <c r="I11708" s="1" t="n">
        <v>1701960</v>
      </c>
      <c r="J11708" s="1" t="n">
        <v>80384</v>
      </c>
      <c r="K11708" s="1" t="n">
        <v>7892840824396</v>
      </c>
      <c r="L11708" s="1" t="s">
        <v>4838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7" t="n">
        <v>46233</v>
      </c>
      <c r="C11709" s="1" t="n">
        <v>11</v>
      </c>
      <c r="D11709" s="1" t="s">
        <v>3845</v>
      </c>
      <c r="E11709" s="1" t="n">
        <v>1611</v>
      </c>
      <c r="F11709" s="1" t="s">
        <v>238</v>
      </c>
      <c r="I11709" s="1" t="n">
        <v>1784397</v>
      </c>
      <c r="J11709" s="1" t="n">
        <v>102903</v>
      </c>
      <c r="K11709" s="1" t="n">
        <v>7896020417149</v>
      </c>
      <c r="L11709" s="1" t="s">
        <v>4843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7" t="n">
        <v>46233</v>
      </c>
      <c r="C11710" s="1" t="n">
        <v>11</v>
      </c>
      <c r="D11710" s="1" t="s">
        <v>3845</v>
      </c>
      <c r="E11710" s="1" t="n">
        <v>1611</v>
      </c>
      <c r="F11710" s="1" t="s">
        <v>238</v>
      </c>
      <c r="I11710" s="1" t="n">
        <v>1784397</v>
      </c>
      <c r="J11710" s="1" t="n">
        <v>19872</v>
      </c>
      <c r="K11710" s="1" t="n">
        <v>7896067203460</v>
      </c>
      <c r="L11710" s="1" t="s">
        <v>7751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7" t="n">
        <v>46233</v>
      </c>
      <c r="C11711" s="1" t="n">
        <v>11</v>
      </c>
      <c r="D11711" s="1" t="s">
        <v>3845</v>
      </c>
      <c r="E11711" s="1" t="n">
        <v>1611</v>
      </c>
      <c r="F11711" s="1" t="s">
        <v>238</v>
      </c>
      <c r="I11711" s="1" t="n">
        <v>1784397</v>
      </c>
      <c r="J11711" s="1" t="n">
        <v>22890</v>
      </c>
      <c r="K11711" s="1" t="n">
        <v>7896020417156</v>
      </c>
      <c r="L11711" s="1" t="s">
        <v>7752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7" t="n">
        <v>46233</v>
      </c>
      <c r="C11712" s="1" t="n">
        <v>11</v>
      </c>
      <c r="D11712" s="1" t="s">
        <v>3845</v>
      </c>
      <c r="E11712" s="1" t="n">
        <v>1611</v>
      </c>
      <c r="F11712" s="1" t="s">
        <v>238</v>
      </c>
      <c r="I11712" s="1" t="n">
        <v>1784397</v>
      </c>
      <c r="J11712" s="1" t="n">
        <v>28981</v>
      </c>
      <c r="K11712" s="1" t="n">
        <v>58572</v>
      </c>
      <c r="L11712" s="1" t="s">
        <v>6515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7" t="n">
        <v>46233</v>
      </c>
      <c r="C11713" s="1" t="n">
        <v>11</v>
      </c>
      <c r="D11713" s="1" t="s">
        <v>3845</v>
      </c>
      <c r="E11713" s="1" t="n">
        <v>1611</v>
      </c>
      <c r="F11713" s="1" t="s">
        <v>238</v>
      </c>
      <c r="I11713" s="1" t="n">
        <v>1784397</v>
      </c>
      <c r="J11713" s="1" t="n">
        <v>41880</v>
      </c>
      <c r="K11713" s="1" t="n">
        <v>70330631328</v>
      </c>
      <c r="L11713" s="1" t="s">
        <v>5810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7" t="n">
        <v>46233</v>
      </c>
      <c r="C11714" s="1" t="n">
        <v>11</v>
      </c>
      <c r="D11714" s="1" t="s">
        <v>3845</v>
      </c>
      <c r="E11714" s="1" t="n">
        <v>1611</v>
      </c>
      <c r="F11714" s="1" t="s">
        <v>238</v>
      </c>
      <c r="I11714" s="1" t="n">
        <v>1784397</v>
      </c>
      <c r="J11714" s="1" t="n">
        <v>56643</v>
      </c>
      <c r="K11714" s="1" t="n">
        <v>7896480668860</v>
      </c>
      <c r="L11714" s="1" t="s">
        <v>7753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7" t="n">
        <v>46233</v>
      </c>
      <c r="C11715" s="1" t="n">
        <v>11</v>
      </c>
      <c r="D11715" s="1" t="s">
        <v>3845</v>
      </c>
      <c r="E11715" s="1" t="n">
        <v>1611</v>
      </c>
      <c r="F11715" s="1" t="s">
        <v>238</v>
      </c>
      <c r="I11715" s="1" t="n">
        <v>1784397</v>
      </c>
      <c r="J11715" s="1" t="n">
        <v>77087</v>
      </c>
      <c r="K11715" s="1" t="n">
        <v>7891249058951</v>
      </c>
      <c r="L11715" s="1" t="s">
        <v>7754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7" t="n">
        <v>46233</v>
      </c>
      <c r="C11716" s="1" t="n">
        <v>11</v>
      </c>
      <c r="D11716" s="1" t="s">
        <v>3845</v>
      </c>
      <c r="E11716" s="1" t="n">
        <v>1611</v>
      </c>
      <c r="F11716" s="1" t="s">
        <v>238</v>
      </c>
      <c r="I11716" s="1" t="n">
        <v>1784398</v>
      </c>
      <c r="J11716" s="1" t="n">
        <v>12703</v>
      </c>
      <c r="K11716" s="1" t="n">
        <v>70330710221</v>
      </c>
      <c r="L11716" s="1" t="s">
        <v>5836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7" t="n">
        <v>46233</v>
      </c>
      <c r="C11717" s="1" t="n">
        <v>11</v>
      </c>
      <c r="D11717" s="1" t="s">
        <v>3845</v>
      </c>
      <c r="E11717" s="1" t="n">
        <v>1611</v>
      </c>
      <c r="F11717" s="1" t="s">
        <v>238</v>
      </c>
      <c r="I11717" s="1" t="n">
        <v>1784398</v>
      </c>
      <c r="J11717" s="1" t="n">
        <v>44591</v>
      </c>
      <c r="K11717" s="1" t="n">
        <v>7898059540898</v>
      </c>
      <c r="L11717" s="1" t="s">
        <v>7755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7" t="n">
        <v>46233</v>
      </c>
      <c r="C11718" s="1" t="n">
        <v>11</v>
      </c>
      <c r="D11718" s="1" t="s">
        <v>3845</v>
      </c>
      <c r="E11718" s="1" t="n">
        <v>1611</v>
      </c>
      <c r="F11718" s="1" t="s">
        <v>238</v>
      </c>
      <c r="I11718" s="1" t="n">
        <v>1784398</v>
      </c>
      <c r="J11718" s="1" t="n">
        <v>46834</v>
      </c>
      <c r="K11718" s="1" t="n">
        <v>7898059540997</v>
      </c>
      <c r="L11718" s="1" t="s">
        <v>7756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7" t="n">
        <v>46233</v>
      </c>
      <c r="C11719" s="1" t="n">
        <v>11</v>
      </c>
      <c r="D11719" s="1" t="s">
        <v>3845</v>
      </c>
      <c r="E11719" s="1" t="n">
        <v>1705</v>
      </c>
      <c r="F11719" s="1" t="s">
        <v>173</v>
      </c>
      <c r="I11719" s="1" t="n">
        <v>1959703</v>
      </c>
      <c r="J11719" s="1" t="n">
        <v>30188</v>
      </c>
      <c r="K11719" s="1" t="n">
        <v>78908901</v>
      </c>
      <c r="L11719" s="1" t="s">
        <v>7496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7" t="n">
        <v>46233</v>
      </c>
      <c r="C11720" s="1" t="n">
        <v>11</v>
      </c>
      <c r="D11720" s="1" t="s">
        <v>3845</v>
      </c>
      <c r="E11720" s="1" t="n">
        <v>1705</v>
      </c>
      <c r="F11720" s="1" t="s">
        <v>173</v>
      </c>
      <c r="I11720" s="1" t="n">
        <v>1959703</v>
      </c>
      <c r="J11720" s="1" t="n">
        <v>103142</v>
      </c>
      <c r="K11720" s="1" t="n">
        <v>7894900011753</v>
      </c>
      <c r="L11720" s="1" t="s">
        <v>4527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7" t="n">
        <v>46233</v>
      </c>
      <c r="C11721" s="1" t="n">
        <v>11</v>
      </c>
      <c r="D11721" s="1" t="s">
        <v>3845</v>
      </c>
      <c r="E11721" s="1" t="n">
        <v>1705</v>
      </c>
      <c r="F11721" s="1" t="s">
        <v>173</v>
      </c>
      <c r="I11721" s="1" t="n">
        <v>1959703</v>
      </c>
      <c r="J11721" s="1" t="n">
        <v>103146</v>
      </c>
      <c r="K11721" s="1" t="n">
        <v>7894900031515</v>
      </c>
      <c r="L11721" s="1" t="s">
        <v>4503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7" t="n">
        <v>46233</v>
      </c>
      <c r="C11722" s="1" t="n">
        <v>11</v>
      </c>
      <c r="D11722" s="1" t="s">
        <v>3845</v>
      </c>
      <c r="E11722" s="1" t="n">
        <v>1705</v>
      </c>
      <c r="F11722" s="1" t="s">
        <v>173</v>
      </c>
      <c r="I11722" s="1" t="n">
        <v>1959703</v>
      </c>
      <c r="J11722" s="1" t="n">
        <v>103159</v>
      </c>
      <c r="K11722" s="1" t="n">
        <v>7894900050011</v>
      </c>
      <c r="L11722" s="1" t="s">
        <v>5533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7" t="n">
        <v>46233</v>
      </c>
      <c r="C11723" s="1" t="n">
        <v>11</v>
      </c>
      <c r="D11723" s="1" t="s">
        <v>3845</v>
      </c>
      <c r="E11723" s="1" t="n">
        <v>1705</v>
      </c>
      <c r="F11723" s="1" t="s">
        <v>173</v>
      </c>
      <c r="I11723" s="1" t="n">
        <v>1959703</v>
      </c>
      <c r="J11723" s="1" t="n">
        <v>103161</v>
      </c>
      <c r="K11723" s="1" t="n">
        <v>7894900010015</v>
      </c>
      <c r="L11723" s="1" t="s">
        <v>4505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7" t="n">
        <v>46233</v>
      </c>
      <c r="C11724" s="1" t="n">
        <v>11</v>
      </c>
      <c r="D11724" s="1" t="s">
        <v>3845</v>
      </c>
      <c r="E11724" s="1" t="n">
        <v>1705</v>
      </c>
      <c r="F11724" s="1" t="s">
        <v>173</v>
      </c>
      <c r="I11724" s="1" t="n">
        <v>1959703</v>
      </c>
      <c r="J11724" s="1" t="n">
        <v>104472</v>
      </c>
      <c r="K11724" s="1" t="n">
        <v>7897105200038</v>
      </c>
      <c r="L11724" s="1" t="s">
        <v>4506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7" t="n">
        <v>46233</v>
      </c>
      <c r="C11725" s="1" t="n">
        <v>11</v>
      </c>
      <c r="D11725" s="1" t="s">
        <v>3845</v>
      </c>
      <c r="E11725" s="1" t="n">
        <v>1705</v>
      </c>
      <c r="F11725" s="1" t="s">
        <v>173</v>
      </c>
      <c r="I11725" s="1" t="n">
        <v>1959703</v>
      </c>
      <c r="J11725" s="1" t="n">
        <v>105323</v>
      </c>
      <c r="K11725" s="1" t="n">
        <v>7894900701753</v>
      </c>
      <c r="L11725" s="1" t="s">
        <v>4507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7" t="n">
        <v>46233</v>
      </c>
      <c r="C11726" s="1" t="n">
        <v>11</v>
      </c>
      <c r="D11726" s="1" t="s">
        <v>3845</v>
      </c>
      <c r="E11726" s="1" t="n">
        <v>1705</v>
      </c>
      <c r="F11726" s="1" t="s">
        <v>173</v>
      </c>
      <c r="I11726" s="1" t="n">
        <v>1959703</v>
      </c>
      <c r="J11726" s="1" t="n">
        <v>107100</v>
      </c>
      <c r="K11726" s="1" t="n">
        <v>7894900700015</v>
      </c>
      <c r="L11726" s="1" t="s">
        <v>4509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7" t="n">
        <v>46233</v>
      </c>
      <c r="C11727" s="1" t="n">
        <v>11</v>
      </c>
      <c r="D11727" s="1" t="s">
        <v>3845</v>
      </c>
      <c r="E11727" s="1" t="n">
        <v>1705</v>
      </c>
      <c r="F11727" s="1" t="s">
        <v>173</v>
      </c>
      <c r="I11727" s="1" t="n">
        <v>1959703</v>
      </c>
      <c r="J11727" s="1" t="n">
        <v>10830</v>
      </c>
      <c r="K11727" s="1" t="n">
        <v>7894900701517</v>
      </c>
      <c r="L11727" s="1" t="s">
        <v>5535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7" t="n">
        <v>46233</v>
      </c>
      <c r="C11728" s="1" t="n">
        <v>11</v>
      </c>
      <c r="D11728" s="1" t="s">
        <v>3845</v>
      </c>
      <c r="E11728" s="1" t="n">
        <v>1705</v>
      </c>
      <c r="F11728" s="1" t="s">
        <v>173</v>
      </c>
      <c r="I11728" s="1" t="n">
        <v>1959703</v>
      </c>
      <c r="J11728" s="1" t="n">
        <v>21425</v>
      </c>
      <c r="K11728" s="1" t="n">
        <v>7894900034219</v>
      </c>
      <c r="L11728" s="1" t="s">
        <v>4512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7" t="n">
        <v>46233</v>
      </c>
      <c r="C11729" s="1" t="n">
        <v>11</v>
      </c>
      <c r="D11729" s="1" t="s">
        <v>3845</v>
      </c>
      <c r="E11729" s="1" t="n">
        <v>1705</v>
      </c>
      <c r="F11729" s="1" t="s">
        <v>173</v>
      </c>
      <c r="I11729" s="1" t="n">
        <v>1959703</v>
      </c>
      <c r="J11729" s="1" t="n">
        <v>21426</v>
      </c>
      <c r="K11729" s="1" t="n">
        <v>7894900014211</v>
      </c>
      <c r="L11729" s="1" t="s">
        <v>4513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7" t="n">
        <v>46233</v>
      </c>
      <c r="C11730" s="1" t="n">
        <v>11</v>
      </c>
      <c r="D11730" s="1" t="s">
        <v>3845</v>
      </c>
      <c r="E11730" s="1" t="n">
        <v>1705</v>
      </c>
      <c r="F11730" s="1" t="s">
        <v>173</v>
      </c>
      <c r="I11730" s="1" t="n">
        <v>1959703</v>
      </c>
      <c r="J11730" s="1" t="n">
        <v>22893</v>
      </c>
      <c r="K11730" s="1" t="n">
        <v>7894900550061</v>
      </c>
      <c r="L11730" s="1" t="s">
        <v>4514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7" t="n">
        <v>46233</v>
      </c>
      <c r="C11731" s="1" t="n">
        <v>11</v>
      </c>
      <c r="D11731" s="1" t="s">
        <v>3845</v>
      </c>
      <c r="E11731" s="1" t="n">
        <v>1705</v>
      </c>
      <c r="F11731" s="1" t="s">
        <v>173</v>
      </c>
      <c r="I11731" s="1" t="n">
        <v>1959703</v>
      </c>
      <c r="J11731" s="1" t="n">
        <v>24286</v>
      </c>
      <c r="K11731" s="1" t="n">
        <v>7894900556087</v>
      </c>
      <c r="L11731" s="1" t="s">
        <v>4516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7" t="n">
        <v>46233</v>
      </c>
      <c r="C11732" s="1" t="n">
        <v>11</v>
      </c>
      <c r="D11732" s="1" t="s">
        <v>3845</v>
      </c>
      <c r="E11732" s="1" t="n">
        <v>1705</v>
      </c>
      <c r="F11732" s="1" t="s">
        <v>173</v>
      </c>
      <c r="I11732" s="1" t="n">
        <v>1959703</v>
      </c>
      <c r="J11732" s="1" t="n">
        <v>24662</v>
      </c>
      <c r="K11732" s="1" t="n">
        <v>7897105250019</v>
      </c>
      <c r="L11732" s="1" t="s">
        <v>5536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7" t="n">
        <v>46233</v>
      </c>
      <c r="C11733" s="1" t="n">
        <v>11</v>
      </c>
      <c r="D11733" s="1" t="s">
        <v>3845</v>
      </c>
      <c r="E11733" s="1" t="n">
        <v>1705</v>
      </c>
      <c r="F11733" s="1" t="s">
        <v>173</v>
      </c>
      <c r="I11733" s="1" t="n">
        <v>1959703</v>
      </c>
      <c r="J11733" s="1" t="n">
        <v>28739</v>
      </c>
      <c r="K11733" s="1" t="n">
        <v>7894900027044</v>
      </c>
      <c r="L11733" s="1" t="s">
        <v>4519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7" t="n">
        <v>46233</v>
      </c>
      <c r="C11734" s="1" t="n">
        <v>11</v>
      </c>
      <c r="D11734" s="1" t="s">
        <v>3845</v>
      </c>
      <c r="E11734" s="1" t="n">
        <v>1705</v>
      </c>
      <c r="F11734" s="1" t="s">
        <v>173</v>
      </c>
      <c r="I11734" s="1" t="n">
        <v>1959703</v>
      </c>
      <c r="J11734" s="1" t="n">
        <v>29509</v>
      </c>
      <c r="K11734" s="1" t="n">
        <v>78933873</v>
      </c>
      <c r="L11734" s="1" t="s">
        <v>4523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7" t="n">
        <v>46233</v>
      </c>
      <c r="C11735" s="1" t="n">
        <v>11</v>
      </c>
      <c r="D11735" s="1" t="s">
        <v>3845</v>
      </c>
      <c r="E11735" s="1" t="n">
        <v>1705</v>
      </c>
      <c r="F11735" s="1" t="s">
        <v>173</v>
      </c>
      <c r="I11735" s="1" t="n">
        <v>1959703</v>
      </c>
      <c r="J11735" s="1" t="n">
        <v>30017</v>
      </c>
      <c r="K11735" s="1" t="n">
        <v>7894900680508</v>
      </c>
      <c r="L11735" s="1" t="s">
        <v>4522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7" t="n">
        <v>46233</v>
      </c>
      <c r="C11736" s="1" t="n">
        <v>11</v>
      </c>
      <c r="D11736" s="1" t="s">
        <v>3845</v>
      </c>
      <c r="E11736" s="1" t="n">
        <v>1705</v>
      </c>
      <c r="F11736" s="1" t="s">
        <v>173</v>
      </c>
      <c r="I11736" s="1" t="n">
        <v>1959703</v>
      </c>
      <c r="J11736" s="1" t="n">
        <v>31367</v>
      </c>
      <c r="K11736" s="1" t="n">
        <v>7894900704211</v>
      </c>
      <c r="L11736" s="1" t="s">
        <v>4523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7" t="n">
        <v>46233</v>
      </c>
      <c r="C11737" s="1" t="n">
        <v>11</v>
      </c>
      <c r="D11737" s="1" t="s">
        <v>3845</v>
      </c>
      <c r="E11737" s="1" t="n">
        <v>1705</v>
      </c>
      <c r="F11737" s="1" t="s">
        <v>173</v>
      </c>
      <c r="I11737" s="1" t="n">
        <v>1959703</v>
      </c>
      <c r="J11737" s="1" t="n">
        <v>32339</v>
      </c>
      <c r="K11737" s="1" t="n">
        <v>7894900681000</v>
      </c>
      <c r="L11737" s="1" t="s">
        <v>4526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7" t="n">
        <v>46233</v>
      </c>
      <c r="C11738" s="1" t="n">
        <v>11</v>
      </c>
      <c r="D11738" s="1" t="s">
        <v>3845</v>
      </c>
      <c r="E11738" s="1" t="n">
        <v>1705</v>
      </c>
      <c r="F11738" s="1" t="s">
        <v>173</v>
      </c>
      <c r="I11738" s="1" t="n">
        <v>1959703</v>
      </c>
      <c r="J11738" s="1" t="n">
        <v>37279</v>
      </c>
      <c r="K11738" s="1" t="n">
        <v>7894900027013</v>
      </c>
      <c r="L11738" s="1" t="s">
        <v>4527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7" t="n">
        <v>46233</v>
      </c>
      <c r="C11739" s="1" t="n">
        <v>11</v>
      </c>
      <c r="D11739" s="1" t="s">
        <v>3845</v>
      </c>
      <c r="E11739" s="1" t="n">
        <v>1705</v>
      </c>
      <c r="F11739" s="1" t="s">
        <v>173</v>
      </c>
      <c r="I11739" s="1" t="n">
        <v>1959703</v>
      </c>
      <c r="J11739" s="1" t="n">
        <v>38060</v>
      </c>
      <c r="K11739" s="1" t="n">
        <v>7894900701609</v>
      </c>
      <c r="L11739" s="1" t="s">
        <v>5539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7" t="n">
        <v>46233</v>
      </c>
      <c r="C11740" s="1" t="n">
        <v>11</v>
      </c>
      <c r="D11740" s="1" t="s">
        <v>3845</v>
      </c>
      <c r="E11740" s="1" t="n">
        <v>1705</v>
      </c>
      <c r="F11740" s="1" t="s">
        <v>173</v>
      </c>
      <c r="I11740" s="1" t="n">
        <v>1959703</v>
      </c>
      <c r="J11740" s="1" t="n">
        <v>38984</v>
      </c>
      <c r="K11740" s="1" t="n">
        <v>7894900027457</v>
      </c>
      <c r="L11740" s="1" t="s">
        <v>4529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7" t="n">
        <v>46233</v>
      </c>
      <c r="C11741" s="1" t="n">
        <v>39</v>
      </c>
      <c r="D11741" s="1" t="s">
        <v>3875</v>
      </c>
      <c r="E11741" s="1" t="n">
        <v>1842</v>
      </c>
      <c r="F11741" s="1" t="s">
        <v>718</v>
      </c>
      <c r="I11741" s="1" t="n">
        <v>7730</v>
      </c>
      <c r="J11741" s="1" t="n">
        <v>62484</v>
      </c>
      <c r="K11741" s="1" t="n">
        <v>2259116</v>
      </c>
      <c r="L11741" s="1" t="s">
        <v>7757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7" t="n">
        <v>46234</v>
      </c>
      <c r="C11742" s="1" t="n">
        <v>1</v>
      </c>
      <c r="D11742" s="1" t="s">
        <v>3781</v>
      </c>
      <c r="E11742" s="1" t="n">
        <v>10035</v>
      </c>
      <c r="F11742" s="1" t="s">
        <v>376</v>
      </c>
      <c r="I11742" s="1" t="n">
        <v>387</v>
      </c>
      <c r="J11742" s="1" t="n">
        <v>38652</v>
      </c>
      <c r="K11742" s="1" t="n">
        <v>7898994684220</v>
      </c>
      <c r="L11742" s="1" t="s">
        <v>4145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7" t="n">
        <v>46234</v>
      </c>
      <c r="C11743" s="1" t="n">
        <v>1</v>
      </c>
      <c r="D11743" s="1" t="s">
        <v>3781</v>
      </c>
      <c r="E11743" s="1" t="n">
        <v>10035</v>
      </c>
      <c r="F11743" s="1" t="s">
        <v>376</v>
      </c>
      <c r="I11743" s="1" t="n">
        <v>387</v>
      </c>
      <c r="J11743" s="1" t="n">
        <v>38653</v>
      </c>
      <c r="K11743" s="1" t="n">
        <v>7898994684275</v>
      </c>
      <c r="L11743" s="1" t="s">
        <v>4146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7" t="n">
        <v>46234</v>
      </c>
      <c r="C11744" s="1" t="n">
        <v>1</v>
      </c>
      <c r="D11744" s="1" t="s">
        <v>3781</v>
      </c>
      <c r="E11744" s="1" t="n">
        <v>10035</v>
      </c>
      <c r="F11744" s="1" t="s">
        <v>376</v>
      </c>
      <c r="I11744" s="1" t="n">
        <v>387</v>
      </c>
      <c r="J11744" s="1" t="n">
        <v>43726</v>
      </c>
      <c r="K11744" s="1" t="n">
        <v>2245461</v>
      </c>
      <c r="L11744" s="1" t="s">
        <v>5422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7" t="n">
        <v>46234</v>
      </c>
      <c r="C11745" s="1" t="n">
        <v>1</v>
      </c>
      <c r="D11745" s="1" t="s">
        <v>3781</v>
      </c>
      <c r="E11745" s="1" t="n">
        <v>1391</v>
      </c>
      <c r="F11745" s="1" t="s">
        <v>445</v>
      </c>
      <c r="I11745" s="1" t="n">
        <v>413</v>
      </c>
      <c r="J11745" s="1" t="n">
        <v>109807</v>
      </c>
      <c r="K11745" s="1" t="n">
        <v>9678</v>
      </c>
      <c r="L11745" s="1" t="s">
        <v>4708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7" t="n">
        <v>46234</v>
      </c>
      <c r="C11746" s="1" t="n">
        <v>1</v>
      </c>
      <c r="D11746" s="1" t="s">
        <v>3781</v>
      </c>
      <c r="E11746" s="1" t="n">
        <v>978</v>
      </c>
      <c r="F11746" s="1" t="s">
        <v>118</v>
      </c>
      <c r="I11746" s="1" t="n">
        <v>413</v>
      </c>
      <c r="J11746" s="1" t="n">
        <v>61368</v>
      </c>
      <c r="K11746" s="1" t="n">
        <v>2257907</v>
      </c>
      <c r="L11746" s="1" t="s">
        <v>3782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7" t="n">
        <v>46234</v>
      </c>
      <c r="C11747" s="1" t="n">
        <v>1</v>
      </c>
      <c r="D11747" s="1" t="s">
        <v>3781</v>
      </c>
      <c r="E11747" s="1" t="n">
        <v>978</v>
      </c>
      <c r="F11747" s="1" t="s">
        <v>118</v>
      </c>
      <c r="I11747" s="1" t="n">
        <v>413</v>
      </c>
      <c r="J11747" s="1" t="n">
        <v>61378</v>
      </c>
      <c r="K11747" s="1" t="n">
        <v>2257914</v>
      </c>
      <c r="L11747" s="1" t="s">
        <v>3783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7" t="n">
        <v>46234</v>
      </c>
      <c r="C11748" s="1" t="n">
        <v>1</v>
      </c>
      <c r="D11748" s="1" t="s">
        <v>3781</v>
      </c>
      <c r="E11748" s="1" t="n">
        <v>978</v>
      </c>
      <c r="F11748" s="1" t="s">
        <v>118</v>
      </c>
      <c r="I11748" s="1" t="n">
        <v>413</v>
      </c>
      <c r="J11748" s="1" t="n">
        <v>61379</v>
      </c>
      <c r="K11748" s="1" t="n">
        <v>2257921</v>
      </c>
      <c r="L11748" s="1" t="s">
        <v>3784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7" t="n">
        <v>46234</v>
      </c>
      <c r="C11749" s="1" t="n">
        <v>1</v>
      </c>
      <c r="D11749" s="1" t="s">
        <v>3781</v>
      </c>
      <c r="E11749" s="1" t="n">
        <v>1316</v>
      </c>
      <c r="F11749" s="1" t="s">
        <v>1095</v>
      </c>
      <c r="I11749" s="1" t="n">
        <v>3978</v>
      </c>
      <c r="J11749" s="1" t="n">
        <v>37359</v>
      </c>
      <c r="K11749" s="1" t="n">
        <v>55526</v>
      </c>
      <c r="L11749" s="1" t="s">
        <v>3815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7" t="n">
        <v>46234</v>
      </c>
      <c r="C11750" s="1" t="n">
        <v>1</v>
      </c>
      <c r="D11750" s="1" t="s">
        <v>3781</v>
      </c>
      <c r="E11750" s="1" t="n">
        <v>1615</v>
      </c>
      <c r="F11750" s="1" t="s">
        <v>253</v>
      </c>
      <c r="I11750" s="1" t="n">
        <v>14996</v>
      </c>
      <c r="J11750" s="1" t="n">
        <v>100101</v>
      </c>
      <c r="K11750" s="1" t="n">
        <v>102</v>
      </c>
      <c r="L11750" s="1" t="s">
        <v>4153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7" t="n">
        <v>46234</v>
      </c>
      <c r="C11751" s="1" t="n">
        <v>1</v>
      </c>
      <c r="D11751" s="1" t="s">
        <v>3781</v>
      </c>
      <c r="E11751" s="1" t="n">
        <v>1615</v>
      </c>
      <c r="F11751" s="1" t="s">
        <v>253</v>
      </c>
      <c r="I11751" s="1" t="n">
        <v>14996</v>
      </c>
      <c r="J11751" s="1" t="n">
        <v>100114</v>
      </c>
      <c r="K11751" s="1" t="n">
        <v>115</v>
      </c>
      <c r="L11751" s="1" t="s">
        <v>4154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7" t="n">
        <v>46234</v>
      </c>
      <c r="C11752" s="1" t="n">
        <v>1</v>
      </c>
      <c r="D11752" s="1" t="s">
        <v>3781</v>
      </c>
      <c r="E11752" s="1" t="n">
        <v>1615</v>
      </c>
      <c r="F11752" s="1" t="s">
        <v>253</v>
      </c>
      <c r="I11752" s="1" t="n">
        <v>14996</v>
      </c>
      <c r="J11752" s="1" t="n">
        <v>100119</v>
      </c>
      <c r="K11752" s="1" t="n">
        <v>120</v>
      </c>
      <c r="L11752" s="1" t="s">
        <v>6018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7" t="n">
        <v>46234</v>
      </c>
      <c r="C11753" s="1" t="n">
        <v>1</v>
      </c>
      <c r="D11753" s="1" t="s">
        <v>3781</v>
      </c>
      <c r="E11753" s="1" t="n">
        <v>1615</v>
      </c>
      <c r="F11753" s="1" t="s">
        <v>253</v>
      </c>
      <c r="I11753" s="1" t="n">
        <v>14996</v>
      </c>
      <c r="J11753" s="1" t="n">
        <v>51595</v>
      </c>
      <c r="K11753" s="1" t="n">
        <v>735810180542</v>
      </c>
      <c r="L11753" s="1" t="s">
        <v>4042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7" t="n">
        <v>46234</v>
      </c>
      <c r="C11754" s="1" t="n">
        <v>1</v>
      </c>
      <c r="D11754" s="1" t="s">
        <v>3781</v>
      </c>
      <c r="E11754" s="1" t="n">
        <v>1683</v>
      </c>
      <c r="F11754" s="1" t="s">
        <v>677</v>
      </c>
      <c r="I11754" s="1" t="n">
        <v>1656236</v>
      </c>
      <c r="J11754" s="1" t="n">
        <v>109791</v>
      </c>
      <c r="K11754" s="1" t="n">
        <v>9667</v>
      </c>
      <c r="L11754" s="1" t="s">
        <v>4824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7" t="n">
        <v>46234</v>
      </c>
      <c r="C11755" s="1" t="n">
        <v>1</v>
      </c>
      <c r="D11755" s="1" t="s">
        <v>3781</v>
      </c>
      <c r="E11755" s="1" t="n">
        <v>1683</v>
      </c>
      <c r="F11755" s="1" t="s">
        <v>677</v>
      </c>
      <c r="I11755" s="1" t="n">
        <v>1656236</v>
      </c>
      <c r="J11755" s="1" t="n">
        <v>37361</v>
      </c>
      <c r="K11755" s="1" t="n">
        <v>2240817</v>
      </c>
      <c r="L11755" s="1" t="s">
        <v>3824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7" t="n">
        <v>46234</v>
      </c>
      <c r="C11756" s="1" t="n">
        <v>6</v>
      </c>
      <c r="D11756" s="1" t="s">
        <v>3844</v>
      </c>
      <c r="E11756" s="1" t="n">
        <v>33</v>
      </c>
      <c r="F11756" s="1" t="s">
        <v>93</v>
      </c>
      <c r="I11756" s="1" t="n">
        <v>5400</v>
      </c>
      <c r="J11756" s="1" t="n">
        <v>20452</v>
      </c>
      <c r="K11756" s="1" t="n">
        <v>7898934529086</v>
      </c>
      <c r="L11756" s="1" t="s">
        <v>4201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7" t="n">
        <v>46234</v>
      </c>
      <c r="C11757" s="1" t="n">
        <v>6</v>
      </c>
      <c r="D11757" s="1" t="s">
        <v>3844</v>
      </c>
      <c r="E11757" s="1" t="n">
        <v>33</v>
      </c>
      <c r="F11757" s="1" t="s">
        <v>93</v>
      </c>
      <c r="I11757" s="1" t="n">
        <v>5400</v>
      </c>
      <c r="J11757" s="1" t="n">
        <v>26175</v>
      </c>
      <c r="K11757" s="1" t="n">
        <v>7898934529024</v>
      </c>
      <c r="L11757" s="1" t="s">
        <v>7758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7" t="n">
        <v>46234</v>
      </c>
      <c r="C11758" s="1" t="n">
        <v>6</v>
      </c>
      <c r="D11758" s="1" t="s">
        <v>3844</v>
      </c>
      <c r="E11758" s="1" t="n">
        <v>33</v>
      </c>
      <c r="F11758" s="1" t="s">
        <v>93</v>
      </c>
      <c r="I11758" s="1" t="n">
        <v>5407</v>
      </c>
      <c r="J11758" s="1" t="n">
        <v>100062</v>
      </c>
      <c r="K11758" s="1" t="n">
        <v>63</v>
      </c>
      <c r="L11758" s="1" t="s">
        <v>4117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7" t="n">
        <v>46234</v>
      </c>
      <c r="C11759" s="1" t="n">
        <v>6</v>
      </c>
      <c r="D11759" s="1" t="s">
        <v>3844</v>
      </c>
      <c r="E11759" s="1" t="n">
        <v>33</v>
      </c>
      <c r="F11759" s="1" t="s">
        <v>93</v>
      </c>
      <c r="I11759" s="1" t="n">
        <v>5407</v>
      </c>
      <c r="J11759" s="1" t="n">
        <v>100104</v>
      </c>
      <c r="K11759" s="1" t="n">
        <v>105</v>
      </c>
      <c r="L11759" s="1" t="s">
        <v>4195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7" t="n">
        <v>46234</v>
      </c>
      <c r="C11760" s="1" t="n">
        <v>6</v>
      </c>
      <c r="D11760" s="1" t="s">
        <v>3844</v>
      </c>
      <c r="E11760" s="1" t="n">
        <v>33</v>
      </c>
      <c r="F11760" s="1" t="s">
        <v>93</v>
      </c>
      <c r="I11760" s="1" t="n">
        <v>5407</v>
      </c>
      <c r="J11760" s="1" t="n">
        <v>100105</v>
      </c>
      <c r="K11760" s="1" t="n">
        <v>106</v>
      </c>
      <c r="L11760" s="1" t="s">
        <v>4118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7" t="n">
        <v>46234</v>
      </c>
      <c r="C11761" s="1" t="n">
        <v>6</v>
      </c>
      <c r="D11761" s="1" t="s">
        <v>3844</v>
      </c>
      <c r="E11761" s="1" t="n">
        <v>33</v>
      </c>
      <c r="F11761" s="1" t="s">
        <v>93</v>
      </c>
      <c r="I11761" s="1" t="n">
        <v>5407</v>
      </c>
      <c r="J11761" s="1" t="n">
        <v>100107</v>
      </c>
      <c r="K11761" s="1" t="n">
        <v>108</v>
      </c>
      <c r="L11761" s="1" t="s">
        <v>4119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7" t="n">
        <v>46234</v>
      </c>
      <c r="C11762" s="1" t="n">
        <v>6</v>
      </c>
      <c r="D11762" s="1" t="s">
        <v>3844</v>
      </c>
      <c r="E11762" s="1" t="n">
        <v>33</v>
      </c>
      <c r="F11762" s="1" t="s">
        <v>93</v>
      </c>
      <c r="I11762" s="1" t="n">
        <v>5407</v>
      </c>
      <c r="J11762" s="1" t="n">
        <v>100109</v>
      </c>
      <c r="K11762" s="1" t="n">
        <v>110</v>
      </c>
      <c r="L11762" s="1" t="s">
        <v>4120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7" t="n">
        <v>46234</v>
      </c>
      <c r="C11763" s="1" t="n">
        <v>6</v>
      </c>
      <c r="D11763" s="1" t="s">
        <v>3844</v>
      </c>
      <c r="E11763" s="1" t="n">
        <v>33</v>
      </c>
      <c r="F11763" s="1" t="s">
        <v>93</v>
      </c>
      <c r="I11763" s="1" t="n">
        <v>5407</v>
      </c>
      <c r="J11763" s="1" t="n">
        <v>100110</v>
      </c>
      <c r="K11763" s="1" t="n">
        <v>111</v>
      </c>
      <c r="L11763" s="1" t="s">
        <v>4121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7" t="n">
        <v>46234</v>
      </c>
      <c r="C11764" s="1" t="n">
        <v>6</v>
      </c>
      <c r="D11764" s="1" t="s">
        <v>3844</v>
      </c>
      <c r="E11764" s="1" t="n">
        <v>33</v>
      </c>
      <c r="F11764" s="1" t="s">
        <v>93</v>
      </c>
      <c r="I11764" s="1" t="n">
        <v>5407</v>
      </c>
      <c r="J11764" s="1" t="n">
        <v>100112</v>
      </c>
      <c r="K11764" s="1" t="n">
        <v>113</v>
      </c>
      <c r="L11764" s="1" t="s">
        <v>4122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7" t="n">
        <v>46234</v>
      </c>
      <c r="C11765" s="1" t="n">
        <v>6</v>
      </c>
      <c r="D11765" s="1" t="s">
        <v>3844</v>
      </c>
      <c r="E11765" s="1" t="n">
        <v>33</v>
      </c>
      <c r="F11765" s="1" t="s">
        <v>93</v>
      </c>
      <c r="I11765" s="1" t="n">
        <v>5407</v>
      </c>
      <c r="J11765" s="1" t="n">
        <v>100116</v>
      </c>
      <c r="K11765" s="1" t="n">
        <v>117</v>
      </c>
      <c r="L11765" s="1" t="s">
        <v>4123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7" t="n">
        <v>46234</v>
      </c>
      <c r="C11766" s="1" t="n">
        <v>6</v>
      </c>
      <c r="D11766" s="1" t="s">
        <v>3844</v>
      </c>
      <c r="E11766" s="1" t="n">
        <v>33</v>
      </c>
      <c r="F11766" s="1" t="s">
        <v>93</v>
      </c>
      <c r="I11766" s="1" t="n">
        <v>5407</v>
      </c>
      <c r="J11766" s="1" t="n">
        <v>100118</v>
      </c>
      <c r="K11766" s="1" t="n">
        <v>119</v>
      </c>
      <c r="L11766" s="1" t="s">
        <v>4124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7" t="n">
        <v>46234</v>
      </c>
      <c r="C11767" s="1" t="n">
        <v>6</v>
      </c>
      <c r="D11767" s="1" t="s">
        <v>3844</v>
      </c>
      <c r="E11767" s="1" t="n">
        <v>33</v>
      </c>
      <c r="F11767" s="1" t="s">
        <v>93</v>
      </c>
      <c r="I11767" s="1" t="n">
        <v>5407</v>
      </c>
      <c r="J11767" s="1" t="n">
        <v>100121</v>
      </c>
      <c r="K11767" s="1" t="n">
        <v>122</v>
      </c>
      <c r="L11767" s="1" t="s">
        <v>4196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7" t="n">
        <v>46234</v>
      </c>
      <c r="C11768" s="1" t="n">
        <v>6</v>
      </c>
      <c r="D11768" s="1" t="s">
        <v>3844</v>
      </c>
      <c r="E11768" s="1" t="n">
        <v>33</v>
      </c>
      <c r="F11768" s="1" t="s">
        <v>93</v>
      </c>
      <c r="I11768" s="1" t="n">
        <v>5407</v>
      </c>
      <c r="J11768" s="1" t="n">
        <v>100122</v>
      </c>
      <c r="K11768" s="1" t="n">
        <v>123</v>
      </c>
      <c r="L11768" s="1" t="s">
        <v>4125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7" t="n">
        <v>46234</v>
      </c>
      <c r="C11769" s="1" t="n">
        <v>6</v>
      </c>
      <c r="D11769" s="1" t="s">
        <v>3844</v>
      </c>
      <c r="E11769" s="1" t="n">
        <v>33</v>
      </c>
      <c r="F11769" s="1" t="s">
        <v>93</v>
      </c>
      <c r="I11769" s="1" t="n">
        <v>5407</v>
      </c>
      <c r="J11769" s="1" t="n">
        <v>100123</v>
      </c>
      <c r="K11769" s="1" t="n">
        <v>124</v>
      </c>
      <c r="L11769" s="1" t="s">
        <v>4126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7" t="n">
        <v>46234</v>
      </c>
      <c r="C11770" s="1" t="n">
        <v>6</v>
      </c>
      <c r="D11770" s="1" t="s">
        <v>3844</v>
      </c>
      <c r="E11770" s="1" t="n">
        <v>33</v>
      </c>
      <c r="F11770" s="1" t="s">
        <v>93</v>
      </c>
      <c r="I11770" s="1" t="n">
        <v>5407</v>
      </c>
      <c r="J11770" s="1" t="n">
        <v>100124</v>
      </c>
      <c r="K11770" s="1" t="n">
        <v>125</v>
      </c>
      <c r="L11770" s="1" t="s">
        <v>4127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7" t="n">
        <v>46234</v>
      </c>
      <c r="C11771" s="1" t="n">
        <v>6</v>
      </c>
      <c r="D11771" s="1" t="s">
        <v>3844</v>
      </c>
      <c r="E11771" s="1" t="n">
        <v>33</v>
      </c>
      <c r="F11771" s="1" t="s">
        <v>93</v>
      </c>
      <c r="I11771" s="1" t="n">
        <v>5407</v>
      </c>
      <c r="J11771" s="1" t="n">
        <v>100125</v>
      </c>
      <c r="K11771" s="1" t="n">
        <v>126</v>
      </c>
      <c r="L11771" s="1" t="s">
        <v>4197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7" t="n">
        <v>46234</v>
      </c>
      <c r="C11772" s="1" t="n">
        <v>6</v>
      </c>
      <c r="D11772" s="1" t="s">
        <v>3844</v>
      </c>
      <c r="E11772" s="1" t="n">
        <v>33</v>
      </c>
      <c r="F11772" s="1" t="s">
        <v>93</v>
      </c>
      <c r="I11772" s="1" t="n">
        <v>5407</v>
      </c>
      <c r="J11772" s="1" t="n">
        <v>100131</v>
      </c>
      <c r="K11772" s="1" t="n">
        <v>132</v>
      </c>
      <c r="L11772" s="1" t="s">
        <v>4540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7" t="n">
        <v>46234</v>
      </c>
      <c r="C11773" s="1" t="n">
        <v>6</v>
      </c>
      <c r="D11773" s="1" t="s">
        <v>3844</v>
      </c>
      <c r="E11773" s="1" t="n">
        <v>33</v>
      </c>
      <c r="F11773" s="1" t="s">
        <v>93</v>
      </c>
      <c r="I11773" s="1" t="n">
        <v>5407</v>
      </c>
      <c r="J11773" s="1" t="n">
        <v>100133</v>
      </c>
      <c r="K11773" s="1" t="n">
        <v>134</v>
      </c>
      <c r="L11773" s="1" t="s">
        <v>4129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7" t="n">
        <v>46234</v>
      </c>
      <c r="C11774" s="1" t="n">
        <v>6</v>
      </c>
      <c r="D11774" s="1" t="s">
        <v>3844</v>
      </c>
      <c r="E11774" s="1" t="n">
        <v>33</v>
      </c>
      <c r="F11774" s="1" t="s">
        <v>93</v>
      </c>
      <c r="I11774" s="1" t="n">
        <v>5419</v>
      </c>
      <c r="J11774" s="1" t="n">
        <v>100113</v>
      </c>
      <c r="K11774" s="1" t="n">
        <v>114</v>
      </c>
      <c r="L11774" s="1" t="s">
        <v>4104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7" t="n">
        <v>46234</v>
      </c>
      <c r="C11775" s="1" t="n">
        <v>6</v>
      </c>
      <c r="D11775" s="1" t="s">
        <v>3844</v>
      </c>
      <c r="E11775" s="1" t="n">
        <v>33</v>
      </c>
      <c r="F11775" s="1" t="s">
        <v>93</v>
      </c>
      <c r="I11775" s="1" t="n">
        <v>5419</v>
      </c>
      <c r="J11775" s="1" t="n">
        <v>100115</v>
      </c>
      <c r="K11775" s="1" t="n">
        <v>116</v>
      </c>
      <c r="L11775" s="1" t="s">
        <v>4105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7" t="n">
        <v>46234</v>
      </c>
      <c r="C11776" s="1" t="n">
        <v>6</v>
      </c>
      <c r="D11776" s="1" t="s">
        <v>3844</v>
      </c>
      <c r="E11776" s="1" t="n">
        <v>33</v>
      </c>
      <c r="F11776" s="1" t="s">
        <v>93</v>
      </c>
      <c r="I11776" s="1" t="n">
        <v>5419</v>
      </c>
      <c r="J11776" s="1" t="n">
        <v>100132</v>
      </c>
      <c r="K11776" s="1" t="n">
        <v>133</v>
      </c>
      <c r="L11776" s="1" t="s">
        <v>4107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7" t="n">
        <v>46234</v>
      </c>
      <c r="C11777" s="1" t="n">
        <v>6</v>
      </c>
      <c r="D11777" s="1" t="s">
        <v>3844</v>
      </c>
      <c r="E11777" s="1" t="n">
        <v>33</v>
      </c>
      <c r="F11777" s="1" t="s">
        <v>93</v>
      </c>
      <c r="I11777" s="1" t="n">
        <v>5419</v>
      </c>
      <c r="J11777" s="1" t="n">
        <v>100135</v>
      </c>
      <c r="K11777" s="1" t="n">
        <v>136</v>
      </c>
      <c r="L11777" s="1" t="s">
        <v>4108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7" t="n">
        <v>46234</v>
      </c>
      <c r="C11778" s="1" t="n">
        <v>6</v>
      </c>
      <c r="D11778" s="1" t="s">
        <v>3844</v>
      </c>
      <c r="E11778" s="1" t="n">
        <v>33</v>
      </c>
      <c r="F11778" s="1" t="s">
        <v>93</v>
      </c>
      <c r="I11778" s="1" t="n">
        <v>5419</v>
      </c>
      <c r="J11778" s="1" t="n">
        <v>100297</v>
      </c>
      <c r="K11778" s="1" t="n">
        <v>70293</v>
      </c>
      <c r="L11778" s="1" t="s">
        <v>4110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7" t="n">
        <v>46234</v>
      </c>
      <c r="C11779" s="1" t="n">
        <v>6</v>
      </c>
      <c r="D11779" s="1" t="s">
        <v>3844</v>
      </c>
      <c r="E11779" s="1" t="n">
        <v>33</v>
      </c>
      <c r="F11779" s="1" t="s">
        <v>93</v>
      </c>
      <c r="I11779" s="1" t="n">
        <v>5419</v>
      </c>
      <c r="J11779" s="1" t="n">
        <v>110142</v>
      </c>
      <c r="K11779" s="1" t="n">
        <v>16699</v>
      </c>
      <c r="L11779" s="1" t="s">
        <v>4111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7" t="n">
        <v>46234</v>
      </c>
      <c r="C11780" s="1" t="n">
        <v>6</v>
      </c>
      <c r="D11780" s="1" t="s">
        <v>3844</v>
      </c>
      <c r="E11780" s="1" t="n">
        <v>33</v>
      </c>
      <c r="F11780" s="1" t="s">
        <v>93</v>
      </c>
      <c r="I11780" s="1" t="n">
        <v>5419</v>
      </c>
      <c r="J11780" s="1" t="n">
        <v>110489</v>
      </c>
      <c r="K11780" s="1" t="n">
        <v>54743</v>
      </c>
      <c r="L11780" s="1" t="s">
        <v>4114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7" t="n">
        <v>46234</v>
      </c>
      <c r="C11781" s="1" t="n">
        <v>6</v>
      </c>
      <c r="D11781" s="1" t="s">
        <v>3844</v>
      </c>
      <c r="E11781" s="1" t="n">
        <v>33</v>
      </c>
      <c r="F11781" s="1" t="s">
        <v>93</v>
      </c>
      <c r="I11781" s="1" t="n">
        <v>5419</v>
      </c>
      <c r="J11781" s="1" t="n">
        <v>80078</v>
      </c>
      <c r="K11781" s="1" t="n">
        <v>710</v>
      </c>
      <c r="L11781" s="1" t="s">
        <v>4115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7" t="n">
        <v>46234</v>
      </c>
      <c r="C11782" s="1" t="n">
        <v>6</v>
      </c>
      <c r="D11782" s="1" t="s">
        <v>3844</v>
      </c>
      <c r="E11782" s="1" t="n">
        <v>33</v>
      </c>
      <c r="F11782" s="1" t="s">
        <v>93</v>
      </c>
      <c r="I11782" s="1" t="n">
        <v>5419</v>
      </c>
      <c r="J11782" s="1" t="n">
        <v>80156</v>
      </c>
      <c r="K11782" s="1" t="n">
        <v>727</v>
      </c>
      <c r="L11782" s="1" t="s">
        <v>6753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7" t="n">
        <v>46234</v>
      </c>
      <c r="C11783" s="1" t="n">
        <v>6</v>
      </c>
      <c r="D11783" s="1" t="s">
        <v>3844</v>
      </c>
      <c r="E11783" s="1" t="n">
        <v>33</v>
      </c>
      <c r="F11783" s="1" t="s">
        <v>93</v>
      </c>
      <c r="I11783" s="1" t="n">
        <v>5419</v>
      </c>
      <c r="J11783" s="1" t="n">
        <v>81106</v>
      </c>
      <c r="K11783" s="1" t="n">
        <v>1168</v>
      </c>
      <c r="L11783" s="1" t="s">
        <v>5540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7" t="n">
        <v>46234</v>
      </c>
      <c r="C11784" s="1" t="n">
        <v>6</v>
      </c>
      <c r="D11784" s="1" t="s">
        <v>3844</v>
      </c>
      <c r="E11784" s="1" t="n">
        <v>33</v>
      </c>
      <c r="F11784" s="1" t="s">
        <v>93</v>
      </c>
      <c r="I11784" s="1" t="n">
        <v>5421</v>
      </c>
      <c r="J11784" s="1" t="n">
        <v>74674</v>
      </c>
      <c r="K11784" s="1" t="n">
        <v>741</v>
      </c>
      <c r="L11784" s="1" t="s">
        <v>4707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7" t="n">
        <v>46234</v>
      </c>
      <c r="C11785" s="1" t="n">
        <v>11</v>
      </c>
      <c r="D11785" s="1" t="s">
        <v>3845</v>
      </c>
      <c r="E11785" s="1" t="n">
        <v>1391</v>
      </c>
      <c r="F11785" s="1" t="s">
        <v>445</v>
      </c>
      <c r="I11785" s="1" t="n">
        <v>412</v>
      </c>
      <c r="J11785" s="1" t="n">
        <v>25750</v>
      </c>
      <c r="K11785" s="1" t="n">
        <v>78937529</v>
      </c>
      <c r="L11785" s="1" t="s">
        <v>4296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7" t="n">
        <v>46234</v>
      </c>
      <c r="C11786" s="1" t="n">
        <v>11</v>
      </c>
      <c r="D11786" s="1" t="s">
        <v>3845</v>
      </c>
      <c r="E11786" s="1" t="n">
        <v>1391</v>
      </c>
      <c r="F11786" s="1" t="s">
        <v>445</v>
      </c>
      <c r="I11786" s="1" t="n">
        <v>412</v>
      </c>
      <c r="J11786" s="1" t="n">
        <v>25750</v>
      </c>
      <c r="K11786" s="1" t="n">
        <v>78937529</v>
      </c>
      <c r="L11786" s="1" t="s">
        <v>4296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7" t="n">
        <v>46234</v>
      </c>
      <c r="C11787" s="1" t="n">
        <v>11</v>
      </c>
      <c r="D11787" s="1" t="s">
        <v>3845</v>
      </c>
      <c r="E11787" s="1" t="n">
        <v>1391</v>
      </c>
      <c r="F11787" s="1" t="s">
        <v>445</v>
      </c>
      <c r="I11787" s="1" t="n">
        <v>412</v>
      </c>
      <c r="J11787" s="1" t="n">
        <v>28771</v>
      </c>
      <c r="K11787" s="1" t="n">
        <v>78939028</v>
      </c>
      <c r="L11787" s="1" t="s">
        <v>4297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7" t="n">
        <v>46234</v>
      </c>
      <c r="C11788" s="1" t="n">
        <v>11</v>
      </c>
      <c r="D11788" s="1" t="s">
        <v>3845</v>
      </c>
      <c r="E11788" s="1" t="n">
        <v>1391</v>
      </c>
      <c r="F11788" s="1" t="s">
        <v>445</v>
      </c>
      <c r="I11788" s="1" t="n">
        <v>412</v>
      </c>
      <c r="J11788" s="1" t="n">
        <v>36733</v>
      </c>
      <c r="K11788" s="1" t="n">
        <v>78939035</v>
      </c>
      <c r="L11788" s="1" t="s">
        <v>4297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7" t="n">
        <v>46234</v>
      </c>
      <c r="C11789" s="1" t="n">
        <v>11</v>
      </c>
      <c r="D11789" s="1" t="s">
        <v>3845</v>
      </c>
      <c r="E11789" s="1" t="n">
        <v>1391</v>
      </c>
      <c r="F11789" s="1" t="s">
        <v>445</v>
      </c>
      <c r="I11789" s="1" t="n">
        <v>412</v>
      </c>
      <c r="J11789" s="1" t="n">
        <v>37448</v>
      </c>
      <c r="K11789" s="1" t="n">
        <v>795845</v>
      </c>
      <c r="L11789" s="1" t="s">
        <v>7759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7" t="n">
        <v>46234</v>
      </c>
      <c r="C11790" s="1" t="n">
        <v>11</v>
      </c>
      <c r="D11790" s="1" t="s">
        <v>3845</v>
      </c>
      <c r="E11790" s="1" t="n">
        <v>1391</v>
      </c>
      <c r="F11790" s="1" t="s">
        <v>445</v>
      </c>
      <c r="I11790" s="1" t="n">
        <v>412</v>
      </c>
      <c r="J11790" s="1" t="n">
        <v>43140</v>
      </c>
      <c r="K11790" s="1" t="n">
        <v>7896579310847</v>
      </c>
      <c r="L11790" s="1" t="s">
        <v>6462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7" t="n">
        <v>46234</v>
      </c>
      <c r="C11791" s="1" t="n">
        <v>11</v>
      </c>
      <c r="D11791" s="1" t="s">
        <v>3845</v>
      </c>
      <c r="E11791" s="1" t="n">
        <v>10098</v>
      </c>
      <c r="F11791" s="1" t="s">
        <v>1365</v>
      </c>
      <c r="I11791" s="1" t="n">
        <v>1155</v>
      </c>
      <c r="J11791" s="1" t="n">
        <v>81657</v>
      </c>
      <c r="K11791" s="1" t="n">
        <v>816588</v>
      </c>
      <c r="L11791" s="1" t="s">
        <v>6475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7" t="n">
        <v>46234</v>
      </c>
      <c r="C11792" s="1" t="n">
        <v>11</v>
      </c>
      <c r="D11792" s="1" t="s">
        <v>3845</v>
      </c>
      <c r="E11792" s="1" t="n">
        <v>10098</v>
      </c>
      <c r="F11792" s="1" t="s">
        <v>1365</v>
      </c>
      <c r="I11792" s="1" t="n">
        <v>1155</v>
      </c>
      <c r="J11792" s="1" t="n">
        <v>81672</v>
      </c>
      <c r="K11792" s="1" t="n">
        <v>816731</v>
      </c>
      <c r="L11792" s="1" t="s">
        <v>6477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7" t="n">
        <v>46234</v>
      </c>
      <c r="C11793" s="1" t="n">
        <v>11</v>
      </c>
      <c r="D11793" s="1" t="s">
        <v>3845</v>
      </c>
      <c r="E11793" s="1" t="n">
        <v>875</v>
      </c>
      <c r="F11793" s="1" t="s">
        <v>981</v>
      </c>
      <c r="I11793" s="1" t="n">
        <v>1862</v>
      </c>
      <c r="J11793" s="1" t="n">
        <v>59622</v>
      </c>
      <c r="K11793" s="1" t="n">
        <v>819725</v>
      </c>
      <c r="L11793" s="1" t="s">
        <v>7760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7" t="n">
        <v>46234</v>
      </c>
      <c r="C11794" s="1" t="n">
        <v>11</v>
      </c>
      <c r="D11794" s="1" t="s">
        <v>3845</v>
      </c>
      <c r="E11794" s="1" t="n">
        <v>875</v>
      </c>
      <c r="F11794" s="1" t="s">
        <v>981</v>
      </c>
      <c r="I11794" s="1" t="n">
        <v>1862</v>
      </c>
      <c r="J11794" s="1" t="n">
        <v>61719</v>
      </c>
      <c r="K11794" s="1" t="n">
        <v>7893095424829</v>
      </c>
      <c r="L11794" s="1" t="s">
        <v>7761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7" t="n">
        <v>46234</v>
      </c>
      <c r="C11795" s="1" t="n">
        <v>11</v>
      </c>
      <c r="D11795" s="1" t="s">
        <v>3845</v>
      </c>
      <c r="E11795" s="1" t="n">
        <v>875</v>
      </c>
      <c r="F11795" s="1" t="s">
        <v>981</v>
      </c>
      <c r="I11795" s="1" t="n">
        <v>1862</v>
      </c>
      <c r="J11795" s="1" t="n">
        <v>63003</v>
      </c>
      <c r="K11795" s="1" t="n">
        <v>7899454402521</v>
      </c>
      <c r="L11795" s="1" t="s">
        <v>7762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7" t="n">
        <v>46234</v>
      </c>
      <c r="C11796" s="1" t="n">
        <v>11</v>
      </c>
      <c r="D11796" s="1" t="s">
        <v>3845</v>
      </c>
      <c r="E11796" s="1" t="n">
        <v>875</v>
      </c>
      <c r="F11796" s="1" t="s">
        <v>981</v>
      </c>
      <c r="I11796" s="1" t="n">
        <v>1862</v>
      </c>
      <c r="J11796" s="1" t="n">
        <v>63614</v>
      </c>
      <c r="K11796" s="1" t="n">
        <v>7899085590482</v>
      </c>
      <c r="L11796" s="1" t="s">
        <v>7763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7" t="n">
        <v>46234</v>
      </c>
      <c r="C11797" s="1" t="n">
        <v>11</v>
      </c>
      <c r="D11797" s="1" t="s">
        <v>3845</v>
      </c>
      <c r="E11797" s="1" t="n">
        <v>875</v>
      </c>
      <c r="F11797" s="1" t="s">
        <v>981</v>
      </c>
      <c r="I11797" s="1" t="n">
        <v>1862</v>
      </c>
      <c r="J11797" s="1" t="n">
        <v>64243</v>
      </c>
      <c r="K11797" s="1" t="n">
        <v>7897867980148</v>
      </c>
      <c r="L11797" s="1" t="s">
        <v>7764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7" t="n">
        <v>46234</v>
      </c>
      <c r="C11798" s="1" t="n">
        <v>11</v>
      </c>
      <c r="D11798" s="1" t="s">
        <v>3845</v>
      </c>
      <c r="E11798" s="1" t="n">
        <v>875</v>
      </c>
      <c r="F11798" s="1" t="s">
        <v>981</v>
      </c>
      <c r="I11798" s="1" t="n">
        <v>1862</v>
      </c>
      <c r="J11798" s="1" t="n">
        <v>64457</v>
      </c>
      <c r="K11798" s="1" t="n">
        <v>7899632517405</v>
      </c>
      <c r="L11798" s="1" t="s">
        <v>7765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7" t="n">
        <v>46234</v>
      </c>
      <c r="C11799" s="1" t="n">
        <v>11</v>
      </c>
      <c r="D11799" s="1" t="s">
        <v>3845</v>
      </c>
      <c r="E11799" s="1" t="n">
        <v>875</v>
      </c>
      <c r="F11799" s="1" t="s">
        <v>981</v>
      </c>
      <c r="I11799" s="1" t="n">
        <v>1862</v>
      </c>
      <c r="J11799" s="1" t="n">
        <v>65458</v>
      </c>
      <c r="K11799" s="1" t="n">
        <v>7898729410872</v>
      </c>
      <c r="L11799" s="1" t="s">
        <v>7766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7" t="n">
        <v>46234</v>
      </c>
      <c r="C11800" s="1" t="n">
        <v>11</v>
      </c>
      <c r="D11800" s="1" t="s">
        <v>3845</v>
      </c>
      <c r="E11800" s="1" t="n">
        <v>875</v>
      </c>
      <c r="F11800" s="1" t="s">
        <v>981</v>
      </c>
      <c r="I11800" s="1" t="n">
        <v>1862</v>
      </c>
      <c r="J11800" s="1" t="n">
        <v>65505</v>
      </c>
      <c r="K11800" s="1" t="n">
        <v>7899085714109</v>
      </c>
      <c r="L11800" s="1" t="s">
        <v>7767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7" t="n">
        <v>46234</v>
      </c>
      <c r="C11801" s="1" t="n">
        <v>11</v>
      </c>
      <c r="D11801" s="1" t="s">
        <v>3845</v>
      </c>
      <c r="E11801" s="1" t="n">
        <v>875</v>
      </c>
      <c r="F11801" s="1" t="s">
        <v>981</v>
      </c>
      <c r="I11801" s="1" t="n">
        <v>1862</v>
      </c>
      <c r="J11801" s="1" t="n">
        <v>68285</v>
      </c>
      <c r="K11801" s="1" t="n">
        <v>7899085714130</v>
      </c>
      <c r="L11801" s="1" t="s">
        <v>7768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7" t="n">
        <v>46234</v>
      </c>
      <c r="C11802" s="1" t="n">
        <v>11</v>
      </c>
      <c r="D11802" s="1" t="s">
        <v>3845</v>
      </c>
      <c r="E11802" s="1" t="n">
        <v>875</v>
      </c>
      <c r="F11802" s="1" t="s">
        <v>981</v>
      </c>
      <c r="I11802" s="1" t="n">
        <v>1862</v>
      </c>
      <c r="J11802" s="1" t="n">
        <v>68313</v>
      </c>
      <c r="K11802" s="1" t="n">
        <v>7893095425888</v>
      </c>
      <c r="L11802" s="1" t="s">
        <v>7769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7" t="n">
        <v>46234</v>
      </c>
      <c r="C11803" s="1" t="n">
        <v>11</v>
      </c>
      <c r="D11803" s="1" t="s">
        <v>3845</v>
      </c>
      <c r="E11803" s="1" t="n">
        <v>875</v>
      </c>
      <c r="F11803" s="1" t="s">
        <v>981</v>
      </c>
      <c r="I11803" s="1" t="n">
        <v>1862</v>
      </c>
      <c r="J11803" s="1" t="n">
        <v>68654</v>
      </c>
      <c r="K11803" s="1" t="n">
        <v>7893095417906</v>
      </c>
      <c r="L11803" s="1" t="s">
        <v>7770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7" t="n">
        <v>46234</v>
      </c>
      <c r="C11804" s="1" t="n">
        <v>11</v>
      </c>
      <c r="D11804" s="1" t="s">
        <v>3845</v>
      </c>
      <c r="E11804" s="1" t="n">
        <v>875</v>
      </c>
      <c r="F11804" s="1" t="s">
        <v>981</v>
      </c>
      <c r="I11804" s="1" t="n">
        <v>1862</v>
      </c>
      <c r="J11804" s="1" t="n">
        <v>70657</v>
      </c>
      <c r="K11804" s="1" t="n">
        <v>7893095426540</v>
      </c>
      <c r="L11804" s="1" t="s">
        <v>7771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7" t="n">
        <v>46234</v>
      </c>
      <c r="C11805" s="1" t="n">
        <v>11</v>
      </c>
      <c r="D11805" s="1" t="s">
        <v>3845</v>
      </c>
      <c r="E11805" s="1" t="n">
        <v>875</v>
      </c>
      <c r="F11805" s="1" t="s">
        <v>981</v>
      </c>
      <c r="I11805" s="1" t="n">
        <v>1862</v>
      </c>
      <c r="J11805" s="1" t="n">
        <v>70846</v>
      </c>
      <c r="K11805" s="1" t="n">
        <v>6956198940250</v>
      </c>
      <c r="L11805" s="1" t="s">
        <v>7772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7" t="n">
        <v>46234</v>
      </c>
      <c r="C11806" s="1" t="n">
        <v>11</v>
      </c>
      <c r="D11806" s="1" t="s">
        <v>3845</v>
      </c>
      <c r="E11806" s="1" t="n">
        <v>875</v>
      </c>
      <c r="F11806" s="1" t="s">
        <v>981</v>
      </c>
      <c r="I11806" s="1" t="n">
        <v>1862</v>
      </c>
      <c r="J11806" s="1" t="n">
        <v>74012</v>
      </c>
      <c r="K11806" s="1" t="n">
        <v>7908782200836</v>
      </c>
      <c r="L11806" s="1" t="s">
        <v>7773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7" t="n">
        <v>46234</v>
      </c>
      <c r="C11807" s="1" t="n">
        <v>11</v>
      </c>
      <c r="D11807" s="1" t="s">
        <v>3845</v>
      </c>
      <c r="E11807" s="1" t="n">
        <v>875</v>
      </c>
      <c r="F11807" s="1" t="s">
        <v>981</v>
      </c>
      <c r="I11807" s="1" t="n">
        <v>1862</v>
      </c>
      <c r="J11807" s="1" t="n">
        <v>78585</v>
      </c>
      <c r="K11807" s="1" t="n">
        <v>785860</v>
      </c>
      <c r="L11807" s="1" t="s">
        <v>7774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7" t="n">
        <v>46234</v>
      </c>
      <c r="C11808" s="1" t="n">
        <v>11</v>
      </c>
      <c r="D11808" s="1" t="s">
        <v>3845</v>
      </c>
      <c r="E11808" s="1" t="n">
        <v>875</v>
      </c>
      <c r="F11808" s="1" t="s">
        <v>981</v>
      </c>
      <c r="I11808" s="1" t="n">
        <v>1862</v>
      </c>
      <c r="J11808" s="1" t="n">
        <v>78638</v>
      </c>
      <c r="K11808" s="1" t="n">
        <v>7908338408563</v>
      </c>
      <c r="L11808" s="1" t="s">
        <v>7775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7" t="n">
        <v>46234</v>
      </c>
      <c r="C11809" s="1" t="n">
        <v>11</v>
      </c>
      <c r="D11809" s="1" t="s">
        <v>3845</v>
      </c>
      <c r="E11809" s="1" t="n">
        <v>875</v>
      </c>
      <c r="F11809" s="1" t="s">
        <v>981</v>
      </c>
      <c r="I11809" s="1" t="n">
        <v>1862</v>
      </c>
      <c r="J11809" s="1" t="n">
        <v>78639</v>
      </c>
      <c r="K11809" s="1" t="n">
        <v>7908338408556</v>
      </c>
      <c r="L11809" s="1" t="s">
        <v>7776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7" t="n">
        <v>46234</v>
      </c>
      <c r="C11810" s="1" t="n">
        <v>11</v>
      </c>
      <c r="D11810" s="1" t="s">
        <v>3845</v>
      </c>
      <c r="E11810" s="1" t="n">
        <v>875</v>
      </c>
      <c r="F11810" s="1" t="s">
        <v>981</v>
      </c>
      <c r="I11810" s="1" t="n">
        <v>1862</v>
      </c>
      <c r="J11810" s="1" t="n">
        <v>78683</v>
      </c>
      <c r="K11810" s="1" t="n">
        <v>7898970743910</v>
      </c>
      <c r="L11810" s="1" t="s">
        <v>7777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7" t="n">
        <v>46234</v>
      </c>
      <c r="C11811" s="1" t="n">
        <v>11</v>
      </c>
      <c r="D11811" s="1" t="s">
        <v>3845</v>
      </c>
      <c r="E11811" s="1" t="n">
        <v>875</v>
      </c>
      <c r="F11811" s="1" t="s">
        <v>981</v>
      </c>
      <c r="I11811" s="1" t="n">
        <v>1862</v>
      </c>
      <c r="J11811" s="1" t="n">
        <v>78839</v>
      </c>
      <c r="K11811" s="1" t="n">
        <v>6920230829100</v>
      </c>
      <c r="L11811" s="1" t="s">
        <v>7778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7" t="n">
        <v>46234</v>
      </c>
      <c r="C11812" s="1" t="n">
        <v>11</v>
      </c>
      <c r="D11812" s="1" t="s">
        <v>3845</v>
      </c>
      <c r="E11812" s="1" t="n">
        <v>875</v>
      </c>
      <c r="F11812" s="1" t="s">
        <v>981</v>
      </c>
      <c r="I11812" s="1" t="n">
        <v>1862</v>
      </c>
      <c r="J11812" s="1" t="n">
        <v>79834</v>
      </c>
      <c r="K11812" s="1" t="n">
        <v>798358</v>
      </c>
      <c r="L11812" s="1" t="s">
        <v>7779</v>
      </c>
      <c r="N11812" s="1" t="n">
        <v>8</v>
      </c>
      <c r="O11812" s="1" t="n">
        <v>28</v>
      </c>
    </row>
    <row r="11813" customFormat="false" ht="15" hidden="false" customHeight="true" outlineLevel="0" collapsed="false">
      <c r="A11813" s="1" t="n">
        <v>1</v>
      </c>
      <c r="B11813" s="17" t="n">
        <v>46234</v>
      </c>
      <c r="C11813" s="1" t="n">
        <v>11</v>
      </c>
      <c r="D11813" s="1" t="s">
        <v>3845</v>
      </c>
      <c r="E11813" s="1" t="n">
        <v>875</v>
      </c>
      <c r="F11813" s="1" t="s">
        <v>981</v>
      </c>
      <c r="I11813" s="1" t="n">
        <v>1862</v>
      </c>
      <c r="J11813" s="1" t="n">
        <v>80132</v>
      </c>
      <c r="K11813" s="1" t="n">
        <v>7908125203883</v>
      </c>
      <c r="L11813" s="1" t="s">
        <v>7780</v>
      </c>
      <c r="N11813" s="1" t="n">
        <v>2</v>
      </c>
      <c r="O11813" s="1" t="n">
        <v>26</v>
      </c>
    </row>
    <row r="11814" customFormat="false" ht="15" hidden="false" customHeight="true" outlineLevel="0" collapsed="false">
      <c r="A11814" s="1" t="n">
        <v>1</v>
      </c>
      <c r="B11814" s="17" t="n">
        <v>46234</v>
      </c>
      <c r="C11814" s="1" t="n">
        <v>11</v>
      </c>
      <c r="D11814" s="1" t="s">
        <v>3845</v>
      </c>
      <c r="E11814" s="1" t="n">
        <v>875</v>
      </c>
      <c r="F11814" s="1" t="s">
        <v>981</v>
      </c>
      <c r="I11814" s="1" t="n">
        <v>1862</v>
      </c>
      <c r="J11814" s="1" t="n">
        <v>80133</v>
      </c>
      <c r="K11814" s="1" t="n">
        <v>7908125211635</v>
      </c>
      <c r="L11814" s="1" t="s">
        <v>7781</v>
      </c>
      <c r="N11814" s="1" t="n">
        <v>2</v>
      </c>
      <c r="O11814" s="1" t="n">
        <v>28</v>
      </c>
    </row>
    <row r="11815" customFormat="false" ht="15" hidden="false" customHeight="true" outlineLevel="0" collapsed="false">
      <c r="A11815" s="1" t="n">
        <v>1</v>
      </c>
      <c r="B11815" s="17" t="n">
        <v>46234</v>
      </c>
      <c r="C11815" s="1" t="n">
        <v>11</v>
      </c>
      <c r="D11815" s="1" t="s">
        <v>3845</v>
      </c>
      <c r="E11815" s="1" t="n">
        <v>875</v>
      </c>
      <c r="F11815" s="1" t="s">
        <v>981</v>
      </c>
      <c r="I11815" s="1" t="n">
        <v>1862</v>
      </c>
      <c r="J11815" s="1" t="n">
        <v>81036</v>
      </c>
      <c r="K11815" s="1" t="n">
        <v>7893095800692</v>
      </c>
      <c r="L11815" s="1" t="s">
        <v>7782</v>
      </c>
      <c r="N11815" s="1" t="n">
        <v>3</v>
      </c>
      <c r="O11815" s="1" t="n">
        <v>60</v>
      </c>
    </row>
    <row r="11816" customFormat="false" ht="15" hidden="false" customHeight="true" outlineLevel="0" collapsed="false">
      <c r="A11816" s="1" t="n">
        <v>1</v>
      </c>
      <c r="B11816" s="17" t="n">
        <v>46234</v>
      </c>
      <c r="C11816" s="1" t="n">
        <v>11</v>
      </c>
      <c r="D11816" s="1" t="s">
        <v>3845</v>
      </c>
      <c r="E11816" s="1" t="n">
        <v>875</v>
      </c>
      <c r="F11816" s="1" t="s">
        <v>981</v>
      </c>
      <c r="I11816" s="1" t="n">
        <v>1862</v>
      </c>
      <c r="J11816" s="1" t="n">
        <v>81048</v>
      </c>
      <c r="K11816" s="1" t="n">
        <v>7448070403551</v>
      </c>
      <c r="L11816" s="1" t="s">
        <v>7783</v>
      </c>
      <c r="N11816" s="1" t="n">
        <v>12</v>
      </c>
      <c r="O11816" s="1" t="n">
        <v>144</v>
      </c>
    </row>
    <row r="11817" customFormat="false" ht="15" hidden="false" customHeight="true" outlineLevel="0" collapsed="false">
      <c r="A11817" s="1" t="n">
        <v>1</v>
      </c>
      <c r="B11817" s="17" t="n">
        <v>46234</v>
      </c>
      <c r="C11817" s="1" t="n">
        <v>11</v>
      </c>
      <c r="D11817" s="1" t="s">
        <v>3845</v>
      </c>
      <c r="E11817" s="1" t="n">
        <v>875</v>
      </c>
      <c r="F11817" s="1" t="s">
        <v>981</v>
      </c>
      <c r="I11817" s="1" t="n">
        <v>1862</v>
      </c>
      <c r="J11817" s="1" t="n">
        <v>81049</v>
      </c>
      <c r="K11817" s="1" t="n">
        <v>7908657615161</v>
      </c>
      <c r="L11817" s="1" t="s">
        <v>7784</v>
      </c>
      <c r="N11817" s="1" t="n">
        <v>3</v>
      </c>
      <c r="O11817" s="1" t="n">
        <v>48</v>
      </c>
    </row>
    <row r="11818" customFormat="false" ht="15" hidden="false" customHeight="true" outlineLevel="0" collapsed="false">
      <c r="A11818" s="1" t="n">
        <v>1</v>
      </c>
      <c r="B11818" s="17" t="n">
        <v>46234</v>
      </c>
      <c r="C11818" s="1" t="n">
        <v>11</v>
      </c>
      <c r="D11818" s="1" t="s">
        <v>3845</v>
      </c>
      <c r="E11818" s="1" t="n">
        <v>875</v>
      </c>
      <c r="F11818" s="1" t="s">
        <v>981</v>
      </c>
      <c r="I11818" s="1" t="n">
        <v>1862</v>
      </c>
      <c r="J11818" s="1" t="n">
        <v>81050</v>
      </c>
      <c r="K11818" s="1" t="n">
        <v>7908657609375</v>
      </c>
      <c r="L11818" s="1" t="s">
        <v>7785</v>
      </c>
      <c r="N11818" s="1" t="n">
        <v>3</v>
      </c>
      <c r="O11818" s="1" t="n">
        <v>30</v>
      </c>
    </row>
    <row r="11819" customFormat="false" ht="15" hidden="false" customHeight="true" outlineLevel="0" collapsed="false">
      <c r="A11819" s="1" t="n">
        <v>1</v>
      </c>
      <c r="B11819" s="17" t="n">
        <v>46234</v>
      </c>
      <c r="C11819" s="1" t="n">
        <v>11</v>
      </c>
      <c r="D11819" s="1" t="s">
        <v>3845</v>
      </c>
      <c r="E11819" s="1" t="n">
        <v>875</v>
      </c>
      <c r="F11819" s="1" t="s">
        <v>981</v>
      </c>
      <c r="I11819" s="1" t="n">
        <v>1862</v>
      </c>
      <c r="J11819" s="1" t="n">
        <v>81070</v>
      </c>
      <c r="K11819" s="1" t="n">
        <v>7908782201185</v>
      </c>
      <c r="L11819" s="1" t="s">
        <v>7786</v>
      </c>
      <c r="N11819" s="1" t="n">
        <v>6</v>
      </c>
      <c r="O11819" s="1" t="n">
        <v>96</v>
      </c>
    </row>
    <row r="11820" customFormat="false" ht="15" hidden="false" customHeight="true" outlineLevel="0" collapsed="false">
      <c r="A11820" s="1" t="n">
        <v>1</v>
      </c>
      <c r="B11820" s="17" t="n">
        <v>46234</v>
      </c>
      <c r="C11820" s="1" t="n">
        <v>11</v>
      </c>
      <c r="D11820" s="1" t="s">
        <v>3845</v>
      </c>
      <c r="E11820" s="1" t="n">
        <v>875</v>
      </c>
      <c r="F11820" s="1" t="s">
        <v>981</v>
      </c>
      <c r="I11820" s="1" t="n">
        <v>1862</v>
      </c>
      <c r="J11820" s="1" t="n">
        <v>81251</v>
      </c>
      <c r="K11820" s="1" t="n">
        <v>7898729417321</v>
      </c>
      <c r="L11820" s="1" t="s">
        <v>7787</v>
      </c>
      <c r="N11820" s="1" t="n">
        <v>2</v>
      </c>
      <c r="O11820" s="1" t="n">
        <v>122</v>
      </c>
    </row>
    <row r="11821" customFormat="false" ht="15" hidden="false" customHeight="true" outlineLevel="0" collapsed="false">
      <c r="A11821" s="1" t="n">
        <v>1</v>
      </c>
      <c r="B11821" s="17" t="n">
        <v>46234</v>
      </c>
      <c r="C11821" s="1" t="n">
        <v>11</v>
      </c>
      <c r="D11821" s="1" t="s">
        <v>3845</v>
      </c>
      <c r="E11821" s="1" t="n">
        <v>875</v>
      </c>
      <c r="F11821" s="1" t="s">
        <v>981</v>
      </c>
      <c r="I11821" s="1" t="n">
        <v>1862</v>
      </c>
      <c r="J11821" s="1" t="n">
        <v>81255</v>
      </c>
      <c r="K11821" s="1" t="n">
        <v>7448070332967</v>
      </c>
      <c r="L11821" s="1" t="s">
        <v>7788</v>
      </c>
      <c r="N11821" s="1" t="n">
        <v>3</v>
      </c>
      <c r="O11821" s="1" t="n">
        <v>126</v>
      </c>
    </row>
    <row r="11822" customFormat="false" ht="15" hidden="false" customHeight="true" outlineLevel="0" collapsed="false">
      <c r="A11822" s="1" t="n">
        <v>1</v>
      </c>
      <c r="B11822" s="17" t="n">
        <v>46234</v>
      </c>
      <c r="C11822" s="1" t="n">
        <v>11</v>
      </c>
      <c r="D11822" s="1" t="s">
        <v>3845</v>
      </c>
      <c r="E11822" s="1" t="n">
        <v>875</v>
      </c>
      <c r="F11822" s="1" t="s">
        <v>981</v>
      </c>
      <c r="I11822" s="1" t="n">
        <v>1862</v>
      </c>
      <c r="J11822" s="1" t="n">
        <v>81257</v>
      </c>
      <c r="K11822" s="1" t="n">
        <v>7448070332820</v>
      </c>
      <c r="L11822" s="1" t="s">
        <v>7789</v>
      </c>
      <c r="N11822" s="1" t="n">
        <v>3</v>
      </c>
      <c r="O11822" s="1" t="n">
        <v>111</v>
      </c>
    </row>
    <row r="11823" customFormat="false" ht="15" hidden="false" customHeight="true" outlineLevel="0" collapsed="false">
      <c r="A11823" s="1" t="n">
        <v>1</v>
      </c>
      <c r="B11823" s="17" t="n">
        <v>46234</v>
      </c>
      <c r="C11823" s="1" t="n">
        <v>11</v>
      </c>
      <c r="D11823" s="1" t="s">
        <v>3845</v>
      </c>
      <c r="E11823" s="1" t="n">
        <v>875</v>
      </c>
      <c r="F11823" s="1" t="s">
        <v>981</v>
      </c>
      <c r="I11823" s="1" t="n">
        <v>1862</v>
      </c>
      <c r="J11823" s="1" t="n">
        <v>81258</v>
      </c>
      <c r="K11823" s="1" t="n">
        <v>812597</v>
      </c>
      <c r="L11823" s="1" t="s">
        <v>7790</v>
      </c>
      <c r="N11823" s="1" t="n">
        <v>4</v>
      </c>
      <c r="O11823" s="1" t="n">
        <v>108</v>
      </c>
    </row>
    <row r="11824" customFormat="false" ht="15" hidden="false" customHeight="true" outlineLevel="0" collapsed="false">
      <c r="A11824" s="1" t="n">
        <v>1</v>
      </c>
      <c r="B11824" s="17" t="n">
        <v>46234</v>
      </c>
      <c r="C11824" s="1" t="n">
        <v>11</v>
      </c>
      <c r="D11824" s="1" t="s">
        <v>3845</v>
      </c>
      <c r="E11824" s="1" t="n">
        <v>875</v>
      </c>
      <c r="F11824" s="1" t="s">
        <v>981</v>
      </c>
      <c r="I11824" s="1" t="n">
        <v>1862</v>
      </c>
      <c r="J11824" s="1" t="n">
        <v>81270</v>
      </c>
      <c r="K11824" s="1" t="n">
        <v>7908338407467</v>
      </c>
      <c r="L11824" s="1" t="s">
        <v>7791</v>
      </c>
      <c r="N11824" s="1" t="n">
        <v>1</v>
      </c>
      <c r="O11824" s="1" t="n">
        <v>11</v>
      </c>
    </row>
    <row r="11825" customFormat="false" ht="15" hidden="false" customHeight="true" outlineLevel="0" collapsed="false">
      <c r="A11825" s="1" t="n">
        <v>1</v>
      </c>
      <c r="B11825" s="17" t="n">
        <v>46234</v>
      </c>
      <c r="C11825" s="1" t="n">
        <v>11</v>
      </c>
      <c r="D11825" s="1" t="s">
        <v>3845</v>
      </c>
      <c r="E11825" s="1" t="n">
        <v>875</v>
      </c>
      <c r="F11825" s="1" t="s">
        <v>981</v>
      </c>
      <c r="I11825" s="1" t="n">
        <v>1862</v>
      </c>
      <c r="J11825" s="1" t="n">
        <v>81273</v>
      </c>
      <c r="K11825" s="1" t="n">
        <v>7898729413194</v>
      </c>
      <c r="L11825" s="1" t="s">
        <v>7792</v>
      </c>
      <c r="N11825" s="1" t="n">
        <v>1</v>
      </c>
      <c r="O11825" s="1" t="n">
        <v>100</v>
      </c>
    </row>
    <row r="11826" customFormat="false" ht="15" hidden="false" customHeight="true" outlineLevel="0" collapsed="false">
      <c r="A11826" s="1" t="n">
        <v>1</v>
      </c>
      <c r="B11826" s="17" t="n">
        <v>46234</v>
      </c>
      <c r="C11826" s="1" t="n">
        <v>11</v>
      </c>
      <c r="D11826" s="1" t="s">
        <v>3845</v>
      </c>
      <c r="E11826" s="1" t="n">
        <v>875</v>
      </c>
      <c r="F11826" s="1" t="s">
        <v>981</v>
      </c>
      <c r="I11826" s="1" t="n">
        <v>1862</v>
      </c>
      <c r="J11826" s="1" t="n">
        <v>81274</v>
      </c>
      <c r="K11826" s="1" t="n">
        <v>7448070327154</v>
      </c>
      <c r="L11826" s="1" t="s">
        <v>7793</v>
      </c>
      <c r="N11826" s="1" t="n">
        <v>3</v>
      </c>
      <c r="O11826" s="1" t="n">
        <v>60</v>
      </c>
    </row>
    <row r="11827" customFormat="false" ht="15" hidden="false" customHeight="true" outlineLevel="0" collapsed="false">
      <c r="A11827" s="1" t="n">
        <v>1</v>
      </c>
      <c r="B11827" s="17" t="n">
        <v>46234</v>
      </c>
      <c r="C11827" s="1" t="n">
        <v>11</v>
      </c>
      <c r="D11827" s="1" t="s">
        <v>3845</v>
      </c>
      <c r="E11827" s="1" t="n">
        <v>875</v>
      </c>
      <c r="F11827" s="1" t="s">
        <v>981</v>
      </c>
      <c r="I11827" s="1" t="n">
        <v>1862</v>
      </c>
      <c r="J11827" s="1" t="n">
        <v>81275</v>
      </c>
      <c r="K11827" s="1" t="n">
        <v>7898970743934</v>
      </c>
      <c r="L11827" s="1" t="s">
        <v>7794</v>
      </c>
      <c r="N11827" s="1" t="n">
        <v>12</v>
      </c>
      <c r="O11827" s="1" t="n">
        <v>144</v>
      </c>
    </row>
    <row r="11828" customFormat="false" ht="15" hidden="false" customHeight="true" outlineLevel="0" collapsed="false">
      <c r="A11828" s="1" t="n">
        <v>1</v>
      </c>
      <c r="B11828" s="17" t="n">
        <v>46234</v>
      </c>
      <c r="C11828" s="1" t="n">
        <v>11</v>
      </c>
      <c r="D11828" s="1" t="s">
        <v>3845</v>
      </c>
      <c r="E11828" s="1" t="n">
        <v>875</v>
      </c>
      <c r="F11828" s="1" t="s">
        <v>981</v>
      </c>
      <c r="I11828" s="1" t="n">
        <v>1862</v>
      </c>
      <c r="J11828" s="1" t="n">
        <v>81281</v>
      </c>
      <c r="K11828" s="1" t="n">
        <v>812825</v>
      </c>
      <c r="L11828" s="1" t="s">
        <v>7795</v>
      </c>
      <c r="N11828" s="1" t="n">
        <v>10</v>
      </c>
      <c r="O11828" s="1" t="n">
        <v>25</v>
      </c>
    </row>
    <row r="11829" customFormat="false" ht="15" hidden="false" customHeight="true" outlineLevel="0" collapsed="false">
      <c r="A11829" s="1" t="n">
        <v>1</v>
      </c>
      <c r="B11829" s="17" t="n">
        <v>46234</v>
      </c>
      <c r="C11829" s="1" t="n">
        <v>11</v>
      </c>
      <c r="D11829" s="1" t="s">
        <v>3845</v>
      </c>
      <c r="E11829" s="1" t="n">
        <v>875</v>
      </c>
      <c r="F11829" s="1" t="s">
        <v>981</v>
      </c>
      <c r="I11829" s="1" t="n">
        <v>1862</v>
      </c>
      <c r="J11829" s="1" t="n">
        <v>81308</v>
      </c>
      <c r="K11829" s="1" t="n">
        <v>7898070367245</v>
      </c>
      <c r="L11829" s="1" t="s">
        <v>7796</v>
      </c>
      <c r="N11829" s="1" t="n">
        <v>3</v>
      </c>
      <c r="O11829" s="1" t="n">
        <v>117</v>
      </c>
    </row>
    <row r="11830" customFormat="false" ht="15" hidden="false" customHeight="true" outlineLevel="0" collapsed="false">
      <c r="A11830" s="1" t="n">
        <v>1</v>
      </c>
      <c r="B11830" s="17" t="n">
        <v>46234</v>
      </c>
      <c r="C11830" s="1" t="n">
        <v>11</v>
      </c>
      <c r="D11830" s="1" t="s">
        <v>3845</v>
      </c>
      <c r="E11830" s="1" t="n">
        <v>875</v>
      </c>
      <c r="F11830" s="1" t="s">
        <v>981</v>
      </c>
      <c r="I11830" s="1" t="n">
        <v>1862</v>
      </c>
      <c r="J11830" s="1" t="n">
        <v>81356</v>
      </c>
      <c r="K11830" s="1" t="n">
        <v>7893095800456</v>
      </c>
      <c r="L11830" s="1" t="s">
        <v>7797</v>
      </c>
      <c r="N11830" s="1" t="n">
        <v>3</v>
      </c>
      <c r="O11830" s="1" t="n">
        <v>93</v>
      </c>
    </row>
    <row r="11831" customFormat="false" ht="15" hidden="false" customHeight="true" outlineLevel="0" collapsed="false">
      <c r="A11831" s="1" t="n">
        <v>1</v>
      </c>
      <c r="B11831" s="17" t="n">
        <v>46234</v>
      </c>
      <c r="C11831" s="1" t="n">
        <v>11</v>
      </c>
      <c r="D11831" s="1" t="s">
        <v>3845</v>
      </c>
      <c r="E11831" s="1" t="n">
        <v>875</v>
      </c>
      <c r="F11831" s="1" t="s">
        <v>981</v>
      </c>
      <c r="I11831" s="1" t="n">
        <v>1862</v>
      </c>
      <c r="J11831" s="1" t="n">
        <v>81357</v>
      </c>
      <c r="K11831" s="1" t="n">
        <v>7893095504088</v>
      </c>
      <c r="L11831" s="1" t="s">
        <v>7798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17" t="n">
        <v>46234</v>
      </c>
      <c r="C11832" s="1" t="n">
        <v>11</v>
      </c>
      <c r="D11832" s="1" t="s">
        <v>3845</v>
      </c>
      <c r="E11832" s="1" t="n">
        <v>875</v>
      </c>
      <c r="F11832" s="1" t="s">
        <v>981</v>
      </c>
      <c r="I11832" s="1" t="n">
        <v>1862</v>
      </c>
      <c r="J11832" s="1" t="n">
        <v>81358</v>
      </c>
      <c r="K11832" s="1" t="n">
        <v>7898729419479</v>
      </c>
      <c r="L11832" s="1" t="s">
        <v>7799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17" t="n">
        <v>46234</v>
      </c>
      <c r="C11833" s="1" t="n">
        <v>11</v>
      </c>
      <c r="D11833" s="1" t="s">
        <v>3845</v>
      </c>
      <c r="E11833" s="1" t="n">
        <v>875</v>
      </c>
      <c r="F11833" s="1" t="s">
        <v>981</v>
      </c>
      <c r="I11833" s="1" t="n">
        <v>1862</v>
      </c>
      <c r="J11833" s="1" t="n">
        <v>81359</v>
      </c>
      <c r="K11833" s="1" t="n">
        <v>7898729417345</v>
      </c>
      <c r="L11833" s="1" t="s">
        <v>7800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7" t="n">
        <v>46234</v>
      </c>
      <c r="C11834" s="1" t="n">
        <v>11</v>
      </c>
      <c r="D11834" s="1" t="s">
        <v>3845</v>
      </c>
      <c r="E11834" s="1" t="n">
        <v>875</v>
      </c>
      <c r="F11834" s="1" t="s">
        <v>981</v>
      </c>
      <c r="I11834" s="1" t="n">
        <v>1862</v>
      </c>
      <c r="J11834" s="1" t="n">
        <v>81360</v>
      </c>
      <c r="K11834" s="1" t="n">
        <v>7898729417307</v>
      </c>
      <c r="L11834" s="1" t="s">
        <v>7801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7" t="n">
        <v>46234</v>
      </c>
      <c r="C11835" s="1" t="n">
        <v>11</v>
      </c>
      <c r="D11835" s="1" t="s">
        <v>3845</v>
      </c>
      <c r="E11835" s="1" t="n">
        <v>875</v>
      </c>
      <c r="F11835" s="1" t="s">
        <v>981</v>
      </c>
      <c r="I11835" s="1" t="n">
        <v>1862</v>
      </c>
      <c r="J11835" s="1" t="n">
        <v>81361</v>
      </c>
      <c r="K11835" s="1" t="n">
        <v>7898729417284</v>
      </c>
      <c r="L11835" s="1" t="s">
        <v>7802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7" t="n">
        <v>46234</v>
      </c>
      <c r="C11836" s="1" t="n">
        <v>11</v>
      </c>
      <c r="D11836" s="1" t="s">
        <v>3845</v>
      </c>
      <c r="E11836" s="1" t="n">
        <v>875</v>
      </c>
      <c r="F11836" s="1" t="s">
        <v>981</v>
      </c>
      <c r="I11836" s="1" t="n">
        <v>1862</v>
      </c>
      <c r="J11836" s="1" t="n">
        <v>81363</v>
      </c>
      <c r="K11836" s="1" t="n">
        <v>7893095512441</v>
      </c>
      <c r="L11836" s="1" t="s">
        <v>7803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7" t="n">
        <v>46234</v>
      </c>
      <c r="C11837" s="1" t="n">
        <v>11</v>
      </c>
      <c r="D11837" s="1" t="s">
        <v>3845</v>
      </c>
      <c r="E11837" s="1" t="n">
        <v>875</v>
      </c>
      <c r="F11837" s="1" t="s">
        <v>981</v>
      </c>
      <c r="I11837" s="1" t="n">
        <v>1862</v>
      </c>
      <c r="J11837" s="1" t="n">
        <v>81364</v>
      </c>
      <c r="K11837" s="1" t="n">
        <v>7908552011761</v>
      </c>
      <c r="L11837" s="1" t="s">
        <v>7804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7" t="n">
        <v>46234</v>
      </c>
      <c r="C11838" s="1" t="n">
        <v>11</v>
      </c>
      <c r="D11838" s="1" t="s">
        <v>3845</v>
      </c>
      <c r="E11838" s="1" t="n">
        <v>875</v>
      </c>
      <c r="F11838" s="1" t="s">
        <v>981</v>
      </c>
      <c r="I11838" s="1" t="n">
        <v>1862</v>
      </c>
      <c r="J11838" s="1" t="n">
        <v>81366</v>
      </c>
      <c r="K11838" s="1" t="n">
        <v>7908782217971</v>
      </c>
      <c r="L11838" s="1" t="s">
        <v>7805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7" t="n">
        <v>46234</v>
      </c>
      <c r="C11839" s="1" t="n">
        <v>11</v>
      </c>
      <c r="D11839" s="1" t="s">
        <v>3845</v>
      </c>
      <c r="E11839" s="1" t="n">
        <v>875</v>
      </c>
      <c r="F11839" s="1" t="s">
        <v>981</v>
      </c>
      <c r="I11839" s="1" t="n">
        <v>1862</v>
      </c>
      <c r="J11839" s="1" t="n">
        <v>81368</v>
      </c>
      <c r="K11839" s="1" t="n">
        <v>7908782216042</v>
      </c>
      <c r="L11839" s="1" t="s">
        <v>7806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7" t="n">
        <v>46234</v>
      </c>
      <c r="C11840" s="1" t="n">
        <v>11</v>
      </c>
      <c r="D11840" s="1" t="s">
        <v>3845</v>
      </c>
      <c r="E11840" s="1" t="n">
        <v>875</v>
      </c>
      <c r="F11840" s="1" t="s">
        <v>981</v>
      </c>
      <c r="I11840" s="1" t="n">
        <v>1862</v>
      </c>
      <c r="J11840" s="1" t="n">
        <v>81370</v>
      </c>
      <c r="K11840" s="1" t="n">
        <v>6931121189722</v>
      </c>
      <c r="L11840" s="1" t="s">
        <v>7807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7" t="n">
        <v>46234</v>
      </c>
      <c r="C11841" s="1" t="n">
        <v>11</v>
      </c>
      <c r="D11841" s="1" t="s">
        <v>3845</v>
      </c>
      <c r="E11841" s="1" t="n">
        <v>875</v>
      </c>
      <c r="F11841" s="1" t="s">
        <v>981</v>
      </c>
      <c r="I11841" s="1" t="n">
        <v>1862</v>
      </c>
      <c r="J11841" s="1" t="n">
        <v>81371</v>
      </c>
      <c r="K11841" s="1" t="n">
        <v>7892305050261</v>
      </c>
      <c r="L11841" s="1" t="s">
        <v>7808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7" t="n">
        <v>46234</v>
      </c>
      <c r="C11842" s="1" t="n">
        <v>11</v>
      </c>
      <c r="D11842" s="1" t="s">
        <v>3845</v>
      </c>
      <c r="E11842" s="1" t="n">
        <v>875</v>
      </c>
      <c r="F11842" s="1" t="s">
        <v>981</v>
      </c>
      <c r="I11842" s="1" t="n">
        <v>1862</v>
      </c>
      <c r="J11842" s="1" t="n">
        <v>81372</v>
      </c>
      <c r="K11842" s="1" t="n">
        <v>7908161406910</v>
      </c>
      <c r="L11842" s="1" t="s">
        <v>7809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7" t="n">
        <v>46234</v>
      </c>
      <c r="C11843" s="1" t="n">
        <v>11</v>
      </c>
      <c r="D11843" s="1" t="s">
        <v>3845</v>
      </c>
      <c r="E11843" s="1" t="n">
        <v>875</v>
      </c>
      <c r="F11843" s="1" t="s">
        <v>981</v>
      </c>
      <c r="I11843" s="1" t="n">
        <v>1862</v>
      </c>
      <c r="J11843" s="1" t="n">
        <v>81373</v>
      </c>
      <c r="K11843" s="1" t="n">
        <v>7893095807585</v>
      </c>
      <c r="L11843" s="1" t="s">
        <v>7810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7" t="n">
        <v>46234</v>
      </c>
      <c r="C11844" s="1" t="n">
        <v>11</v>
      </c>
      <c r="D11844" s="1" t="s">
        <v>3845</v>
      </c>
      <c r="E11844" s="1" t="n">
        <v>875</v>
      </c>
      <c r="F11844" s="1" t="s">
        <v>981</v>
      </c>
      <c r="I11844" s="1" t="n">
        <v>1862</v>
      </c>
      <c r="J11844" s="1" t="n">
        <v>81374</v>
      </c>
      <c r="K11844" s="1" t="n">
        <v>7893095511079</v>
      </c>
      <c r="L11844" s="1" t="s">
        <v>7811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7" t="n">
        <v>46234</v>
      </c>
      <c r="C11845" s="1" t="n">
        <v>11</v>
      </c>
      <c r="D11845" s="1" t="s">
        <v>3845</v>
      </c>
      <c r="E11845" s="1" t="n">
        <v>875</v>
      </c>
      <c r="F11845" s="1" t="s">
        <v>981</v>
      </c>
      <c r="I11845" s="1" t="n">
        <v>1862</v>
      </c>
      <c r="J11845" s="1" t="n">
        <v>81674</v>
      </c>
      <c r="K11845" s="1" t="n">
        <v>7893095427608</v>
      </c>
      <c r="L11845" s="1" t="s">
        <v>7812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7" t="n">
        <v>46234</v>
      </c>
      <c r="C11846" s="1" t="n">
        <v>11</v>
      </c>
      <c r="D11846" s="1" t="s">
        <v>3845</v>
      </c>
      <c r="E11846" s="1" t="n">
        <v>875</v>
      </c>
      <c r="F11846" s="1" t="s">
        <v>981</v>
      </c>
      <c r="I11846" s="1" t="n">
        <v>1862</v>
      </c>
      <c r="J11846" s="1" t="n">
        <v>81728</v>
      </c>
      <c r="K11846" s="1" t="n">
        <v>7908782212358</v>
      </c>
      <c r="L11846" s="1" t="s">
        <v>7813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7" t="n">
        <v>46234</v>
      </c>
      <c r="C11847" s="1" t="n">
        <v>11</v>
      </c>
      <c r="D11847" s="1" t="s">
        <v>3845</v>
      </c>
      <c r="E11847" s="1" t="n">
        <v>875</v>
      </c>
      <c r="F11847" s="1" t="s">
        <v>981</v>
      </c>
      <c r="I11847" s="1" t="n">
        <v>1862</v>
      </c>
      <c r="J11847" s="1" t="n">
        <v>81729</v>
      </c>
      <c r="K11847" s="1" t="n">
        <v>7448070282262</v>
      </c>
      <c r="L11847" s="1" t="s">
        <v>7814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7" t="n">
        <v>46234</v>
      </c>
      <c r="C11848" s="1" t="n">
        <v>11</v>
      </c>
      <c r="D11848" s="1" t="s">
        <v>3845</v>
      </c>
      <c r="E11848" s="1" t="n">
        <v>875</v>
      </c>
      <c r="F11848" s="1" t="s">
        <v>981</v>
      </c>
      <c r="I11848" s="1" t="n">
        <v>1862</v>
      </c>
      <c r="J11848" s="1" t="n">
        <v>81730</v>
      </c>
      <c r="K11848" s="1" t="n">
        <v>7448070282279</v>
      </c>
      <c r="L11848" s="1" t="s">
        <v>7815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7" t="n">
        <v>46234</v>
      </c>
      <c r="C11849" s="1" t="n">
        <v>11</v>
      </c>
      <c r="D11849" s="1" t="s">
        <v>3845</v>
      </c>
      <c r="E11849" s="1" t="n">
        <v>875</v>
      </c>
      <c r="F11849" s="1" t="s">
        <v>981</v>
      </c>
      <c r="I11849" s="1" t="n">
        <v>1862</v>
      </c>
      <c r="J11849" s="1" t="n">
        <v>81731</v>
      </c>
      <c r="K11849" s="1" t="n">
        <v>7901029801513</v>
      </c>
      <c r="L11849" s="1" t="s">
        <v>7816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7" t="n">
        <v>46234</v>
      </c>
      <c r="C11850" s="1" t="n">
        <v>11</v>
      </c>
      <c r="D11850" s="1" t="s">
        <v>3845</v>
      </c>
      <c r="E11850" s="1" t="n">
        <v>875</v>
      </c>
      <c r="F11850" s="1" t="s">
        <v>981</v>
      </c>
      <c r="I11850" s="1" t="n">
        <v>1862</v>
      </c>
      <c r="J11850" s="1" t="n">
        <v>81732</v>
      </c>
      <c r="K11850" s="1" t="n">
        <v>6920231213021</v>
      </c>
      <c r="L11850" s="1" t="s">
        <v>7817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7" t="n">
        <v>46234</v>
      </c>
      <c r="C11851" s="1" t="n">
        <v>11</v>
      </c>
      <c r="D11851" s="1" t="s">
        <v>3845</v>
      </c>
      <c r="E11851" s="1" t="n">
        <v>875</v>
      </c>
      <c r="F11851" s="1" t="s">
        <v>981</v>
      </c>
      <c r="I11851" s="1" t="n">
        <v>1862</v>
      </c>
      <c r="J11851" s="1" t="n">
        <v>81960</v>
      </c>
      <c r="K11851" s="1" t="n">
        <v>7908782220667</v>
      </c>
      <c r="L11851" s="1" t="s">
        <v>7818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7" t="n">
        <v>46234</v>
      </c>
      <c r="C11852" s="1" t="n">
        <v>11</v>
      </c>
      <c r="D11852" s="1" t="s">
        <v>3845</v>
      </c>
      <c r="E11852" s="1" t="n">
        <v>1270</v>
      </c>
      <c r="F11852" s="1" t="s">
        <v>349</v>
      </c>
      <c r="I11852" s="1" t="n">
        <v>2736</v>
      </c>
      <c r="J11852" s="1" t="n">
        <v>34976</v>
      </c>
      <c r="K11852" s="1" t="n">
        <v>7688659330131</v>
      </c>
      <c r="L11852" s="1" t="s">
        <v>7819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7" t="n">
        <v>46234</v>
      </c>
      <c r="C11853" s="1" t="n">
        <v>11</v>
      </c>
      <c r="D11853" s="1" t="s">
        <v>3845</v>
      </c>
      <c r="E11853" s="1" t="n">
        <v>1270</v>
      </c>
      <c r="F11853" s="1" t="s">
        <v>349</v>
      </c>
      <c r="I11853" s="1" t="n">
        <v>2736</v>
      </c>
      <c r="J11853" s="1" t="n">
        <v>36138</v>
      </c>
      <c r="K11853" s="1" t="n">
        <v>7688659330063</v>
      </c>
      <c r="L11853" s="1" t="s">
        <v>4712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7" t="n">
        <v>46234</v>
      </c>
      <c r="C11854" s="1" t="n">
        <v>11</v>
      </c>
      <c r="D11854" s="1" t="s">
        <v>3845</v>
      </c>
      <c r="E11854" s="1" t="n">
        <v>1270</v>
      </c>
      <c r="F11854" s="1" t="s">
        <v>349</v>
      </c>
      <c r="I11854" s="1" t="n">
        <v>2736</v>
      </c>
      <c r="J11854" s="1" t="n">
        <v>37667</v>
      </c>
      <c r="K11854" s="1" t="n">
        <v>7688659330018</v>
      </c>
      <c r="L11854" s="1" t="s">
        <v>7820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7" t="n">
        <v>46234</v>
      </c>
      <c r="C11855" s="1" t="n">
        <v>11</v>
      </c>
      <c r="D11855" s="1" t="s">
        <v>3845</v>
      </c>
      <c r="E11855" s="1" t="n">
        <v>1270</v>
      </c>
      <c r="F11855" s="1" t="s">
        <v>349</v>
      </c>
      <c r="I11855" s="1" t="n">
        <v>2736</v>
      </c>
      <c r="J11855" s="1" t="n">
        <v>38052</v>
      </c>
      <c r="K11855" s="1" t="n">
        <v>7688659330070</v>
      </c>
      <c r="L11855" s="1" t="s">
        <v>4713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7" t="n">
        <v>46234</v>
      </c>
      <c r="C11856" s="1" t="n">
        <v>11</v>
      </c>
      <c r="D11856" s="1" t="s">
        <v>3845</v>
      </c>
      <c r="E11856" s="1" t="n">
        <v>1270</v>
      </c>
      <c r="F11856" s="1" t="s">
        <v>349</v>
      </c>
      <c r="I11856" s="1" t="n">
        <v>2736</v>
      </c>
      <c r="J11856" s="1" t="n">
        <v>38502</v>
      </c>
      <c r="K11856" s="1" t="n">
        <v>7898065000058</v>
      </c>
      <c r="L11856" s="1" t="s">
        <v>4714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7" t="n">
        <v>46234</v>
      </c>
      <c r="C11857" s="1" t="n">
        <v>11</v>
      </c>
      <c r="D11857" s="1" t="s">
        <v>3845</v>
      </c>
      <c r="E11857" s="1" t="n">
        <v>1270</v>
      </c>
      <c r="F11857" s="1" t="s">
        <v>349</v>
      </c>
      <c r="I11857" s="1" t="n">
        <v>2736</v>
      </c>
      <c r="J11857" s="1" t="n">
        <v>38631</v>
      </c>
      <c r="K11857" s="1" t="n">
        <v>7688659330162</v>
      </c>
      <c r="L11857" s="1" t="s">
        <v>4329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7" t="n">
        <v>46234</v>
      </c>
      <c r="C11858" s="1" t="n">
        <v>11</v>
      </c>
      <c r="D11858" s="1" t="s">
        <v>3845</v>
      </c>
      <c r="E11858" s="1" t="n">
        <v>1625</v>
      </c>
      <c r="F11858" s="1" t="s">
        <v>243</v>
      </c>
      <c r="I11858" s="1" t="n">
        <v>14881</v>
      </c>
      <c r="J11858" s="1" t="n">
        <v>29079</v>
      </c>
      <c r="K11858" s="1" t="n">
        <v>55515</v>
      </c>
      <c r="L11858" s="1" t="s">
        <v>3818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7" t="n">
        <v>46234</v>
      </c>
      <c r="C11859" s="1" t="n">
        <v>11</v>
      </c>
      <c r="D11859" s="1" t="s">
        <v>3845</v>
      </c>
      <c r="E11859" s="1" t="n">
        <v>1625</v>
      </c>
      <c r="F11859" s="1" t="s">
        <v>243</v>
      </c>
      <c r="I11859" s="1" t="n">
        <v>14881</v>
      </c>
      <c r="J11859" s="1" t="n">
        <v>29080</v>
      </c>
      <c r="K11859" s="1" t="n">
        <v>55516</v>
      </c>
      <c r="L11859" s="1" t="s">
        <v>3819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7" t="n">
        <v>46234</v>
      </c>
      <c r="C11860" s="1" t="n">
        <v>11</v>
      </c>
      <c r="D11860" s="1" t="s">
        <v>3845</v>
      </c>
      <c r="E11860" s="1" t="n">
        <v>1625</v>
      </c>
      <c r="F11860" s="1" t="s">
        <v>243</v>
      </c>
      <c r="I11860" s="1" t="n">
        <v>14881</v>
      </c>
      <c r="J11860" s="1" t="n">
        <v>77455</v>
      </c>
      <c r="K11860" s="1" t="n">
        <v>774567</v>
      </c>
      <c r="L11860" s="1" t="s">
        <v>3820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7" t="n">
        <v>46234</v>
      </c>
      <c r="C11861" s="1" t="n">
        <v>11</v>
      </c>
      <c r="D11861" s="1" t="s">
        <v>3845</v>
      </c>
      <c r="E11861" s="1" t="n">
        <v>1625</v>
      </c>
      <c r="F11861" s="1" t="s">
        <v>243</v>
      </c>
      <c r="I11861" s="1" t="n">
        <v>14881</v>
      </c>
      <c r="J11861" s="1" t="n">
        <v>77455</v>
      </c>
      <c r="K11861" s="1" t="n">
        <v>774567</v>
      </c>
      <c r="L11861" s="1" t="s">
        <v>3820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7" t="n">
        <v>46234</v>
      </c>
      <c r="C11862" s="1" t="n">
        <v>11</v>
      </c>
      <c r="D11862" s="1" t="s">
        <v>3845</v>
      </c>
      <c r="E11862" s="1" t="n">
        <v>10011</v>
      </c>
      <c r="F11862" s="1" t="s">
        <v>221</v>
      </c>
      <c r="I11862" s="1" t="n">
        <v>34855</v>
      </c>
      <c r="J11862" s="1" t="n">
        <v>81944</v>
      </c>
      <c r="K11862" s="1" t="n">
        <v>1335</v>
      </c>
      <c r="L11862" s="1" t="s">
        <v>7821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7" t="n">
        <v>46234</v>
      </c>
      <c r="C11863" s="1" t="n">
        <v>11</v>
      </c>
      <c r="D11863" s="1" t="s">
        <v>3845</v>
      </c>
      <c r="E11863" s="1" t="n">
        <v>1723</v>
      </c>
      <c r="F11863" s="1" t="s">
        <v>302</v>
      </c>
      <c r="I11863" s="1" t="n">
        <v>174095</v>
      </c>
      <c r="J11863" s="1" t="n">
        <v>29079</v>
      </c>
      <c r="K11863" s="1" t="n">
        <v>55515</v>
      </c>
      <c r="L11863" s="1" t="s">
        <v>3818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7" t="n">
        <v>46234</v>
      </c>
      <c r="C11864" s="1" t="n">
        <v>11</v>
      </c>
      <c r="D11864" s="1" t="s">
        <v>3845</v>
      </c>
      <c r="E11864" s="1" t="n">
        <v>1723</v>
      </c>
      <c r="F11864" s="1" t="s">
        <v>302</v>
      </c>
      <c r="I11864" s="1" t="n">
        <v>174095</v>
      </c>
      <c r="J11864" s="1" t="n">
        <v>29080</v>
      </c>
      <c r="K11864" s="1" t="n">
        <v>55516</v>
      </c>
      <c r="L11864" s="1" t="s">
        <v>3819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7" t="n">
        <v>46234</v>
      </c>
      <c r="C11865" s="1" t="n">
        <v>11</v>
      </c>
      <c r="D11865" s="1" t="s">
        <v>3845</v>
      </c>
      <c r="E11865" s="1" t="n">
        <v>1699</v>
      </c>
      <c r="F11865" s="1" t="s">
        <v>428</v>
      </c>
      <c r="I11865" s="1" t="n">
        <v>309642</v>
      </c>
      <c r="J11865" s="1" t="n">
        <v>104477</v>
      </c>
      <c r="K11865" s="1" t="n">
        <v>7898286190323</v>
      </c>
      <c r="L11865" s="1" t="s">
        <v>7822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7" t="n">
        <v>46234</v>
      </c>
      <c r="C11866" s="1" t="n">
        <v>11</v>
      </c>
      <c r="D11866" s="1" t="s">
        <v>3845</v>
      </c>
      <c r="E11866" s="1" t="n">
        <v>1699</v>
      </c>
      <c r="F11866" s="1" t="s">
        <v>428</v>
      </c>
      <c r="I11866" s="1" t="n">
        <v>309642</v>
      </c>
      <c r="J11866" s="1" t="n">
        <v>105668</v>
      </c>
      <c r="K11866" s="1" t="n">
        <v>7896547500126</v>
      </c>
      <c r="L11866" s="1" t="s">
        <v>5163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7" t="n">
        <v>46234</v>
      </c>
      <c r="C11867" s="1" t="n">
        <v>11</v>
      </c>
      <c r="D11867" s="1" t="s">
        <v>3845</v>
      </c>
      <c r="E11867" s="1" t="n">
        <v>1699</v>
      </c>
      <c r="F11867" s="1" t="s">
        <v>428</v>
      </c>
      <c r="I11867" s="1" t="n">
        <v>309642</v>
      </c>
      <c r="J11867" s="1" t="n">
        <v>12122</v>
      </c>
      <c r="K11867" s="1" t="n">
        <v>7898286190354</v>
      </c>
      <c r="L11867" s="1" t="s">
        <v>4727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7" t="n">
        <v>46234</v>
      </c>
      <c r="C11868" s="1" t="n">
        <v>11</v>
      </c>
      <c r="D11868" s="1" t="s">
        <v>3845</v>
      </c>
      <c r="E11868" s="1" t="n">
        <v>1699</v>
      </c>
      <c r="F11868" s="1" t="s">
        <v>428</v>
      </c>
      <c r="I11868" s="1" t="n">
        <v>309642</v>
      </c>
      <c r="J11868" s="1" t="n">
        <v>12529</v>
      </c>
      <c r="K11868" s="1" t="n">
        <v>7898286190361</v>
      </c>
      <c r="L11868" s="1" t="s">
        <v>4728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7" t="n">
        <v>46234</v>
      </c>
      <c r="C11869" s="1" t="n">
        <v>11</v>
      </c>
      <c r="D11869" s="1" t="s">
        <v>3845</v>
      </c>
      <c r="E11869" s="1" t="n">
        <v>1699</v>
      </c>
      <c r="F11869" s="1" t="s">
        <v>428</v>
      </c>
      <c r="I11869" s="1" t="n">
        <v>309642</v>
      </c>
      <c r="J11869" s="1" t="n">
        <v>23650</v>
      </c>
      <c r="K11869" s="1" t="n">
        <v>7898286190392</v>
      </c>
      <c r="L11869" s="1" t="s">
        <v>7823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7" t="n">
        <v>46234</v>
      </c>
      <c r="C11870" s="1" t="n">
        <v>11</v>
      </c>
      <c r="D11870" s="1" t="s">
        <v>3845</v>
      </c>
      <c r="E11870" s="1" t="n">
        <v>1699</v>
      </c>
      <c r="F11870" s="1" t="s">
        <v>428</v>
      </c>
      <c r="I11870" s="1" t="n">
        <v>309642</v>
      </c>
      <c r="J11870" s="1" t="n">
        <v>25579</v>
      </c>
      <c r="K11870" s="1" t="n">
        <v>7506306241183</v>
      </c>
      <c r="L11870" s="1" t="s">
        <v>5195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7" t="n">
        <v>46234</v>
      </c>
      <c r="C11871" s="1" t="n">
        <v>11</v>
      </c>
      <c r="D11871" s="1" t="s">
        <v>3845</v>
      </c>
      <c r="E11871" s="1" t="n">
        <v>1699</v>
      </c>
      <c r="F11871" s="1" t="s">
        <v>428</v>
      </c>
      <c r="I11871" s="1" t="n">
        <v>309642</v>
      </c>
      <c r="J11871" s="1" t="n">
        <v>29846</v>
      </c>
      <c r="K11871" s="1" t="n">
        <v>7891097102059</v>
      </c>
      <c r="L11871" s="1" t="s">
        <v>4363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7" t="n">
        <v>46234</v>
      </c>
      <c r="C11872" s="1" t="n">
        <v>11</v>
      </c>
      <c r="D11872" s="1" t="s">
        <v>3845</v>
      </c>
      <c r="E11872" s="1" t="n">
        <v>1699</v>
      </c>
      <c r="F11872" s="1" t="s">
        <v>428</v>
      </c>
      <c r="I11872" s="1" t="n">
        <v>309642</v>
      </c>
      <c r="J11872" s="1" t="n">
        <v>30035</v>
      </c>
      <c r="K11872" s="1" t="n">
        <v>7891097101489</v>
      </c>
      <c r="L11872" s="1" t="s">
        <v>4364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7" t="n">
        <v>46234</v>
      </c>
      <c r="C11873" s="1" t="n">
        <v>11</v>
      </c>
      <c r="D11873" s="1" t="s">
        <v>3845</v>
      </c>
      <c r="E11873" s="1" t="n">
        <v>1699</v>
      </c>
      <c r="F11873" s="1" t="s">
        <v>428</v>
      </c>
      <c r="I11873" s="1" t="n">
        <v>309642</v>
      </c>
      <c r="J11873" s="1" t="n">
        <v>32805</v>
      </c>
      <c r="K11873" s="1" t="n">
        <v>7896433800378</v>
      </c>
      <c r="L11873" s="1" t="s">
        <v>6255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7" t="n">
        <v>46234</v>
      </c>
      <c r="C11874" s="1" t="n">
        <v>11</v>
      </c>
      <c r="D11874" s="1" t="s">
        <v>3845</v>
      </c>
      <c r="E11874" s="1" t="n">
        <v>1699</v>
      </c>
      <c r="F11874" s="1" t="s">
        <v>428</v>
      </c>
      <c r="I11874" s="1" t="n">
        <v>309642</v>
      </c>
      <c r="J11874" s="1" t="n">
        <v>35098</v>
      </c>
      <c r="K11874" s="1" t="n">
        <v>7899567247309</v>
      </c>
      <c r="L11874" s="1" t="s">
        <v>5199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7" t="n">
        <v>46234</v>
      </c>
      <c r="C11875" s="1" t="n">
        <v>11</v>
      </c>
      <c r="D11875" s="1" t="s">
        <v>3845</v>
      </c>
      <c r="E11875" s="1" t="n">
        <v>1699</v>
      </c>
      <c r="F11875" s="1" t="s">
        <v>428</v>
      </c>
      <c r="I11875" s="1" t="n">
        <v>309642</v>
      </c>
      <c r="J11875" s="1" t="n">
        <v>36969</v>
      </c>
      <c r="K11875" s="1" t="n">
        <v>7891000325858</v>
      </c>
      <c r="L11875" s="1" t="s">
        <v>4365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7" t="n">
        <v>46234</v>
      </c>
      <c r="C11876" s="1" t="n">
        <v>11</v>
      </c>
      <c r="D11876" s="1" t="s">
        <v>3845</v>
      </c>
      <c r="E11876" s="1" t="n">
        <v>1699</v>
      </c>
      <c r="F11876" s="1" t="s">
        <v>428</v>
      </c>
      <c r="I11876" s="1" t="n">
        <v>309642</v>
      </c>
      <c r="J11876" s="1" t="n">
        <v>41904</v>
      </c>
      <c r="K11876" s="1" t="n">
        <v>7898286190941</v>
      </c>
      <c r="L11876" s="1" t="s">
        <v>7824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7" t="n">
        <v>46234</v>
      </c>
      <c r="C11877" s="1" t="n">
        <v>11</v>
      </c>
      <c r="D11877" s="1" t="s">
        <v>3845</v>
      </c>
      <c r="E11877" s="1" t="n">
        <v>1699</v>
      </c>
      <c r="F11877" s="1" t="s">
        <v>428</v>
      </c>
      <c r="I11877" s="1" t="n">
        <v>309642</v>
      </c>
      <c r="J11877" s="1" t="n">
        <v>57687</v>
      </c>
      <c r="K11877" s="1" t="n">
        <v>7898286191467</v>
      </c>
      <c r="L11877" s="1" t="s">
        <v>7825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7" t="n">
        <v>46234</v>
      </c>
      <c r="C11878" s="1" t="n">
        <v>11</v>
      </c>
      <c r="D11878" s="1" t="s">
        <v>3845</v>
      </c>
      <c r="E11878" s="1" t="n">
        <v>1699</v>
      </c>
      <c r="F11878" s="1" t="s">
        <v>428</v>
      </c>
      <c r="I11878" s="1" t="n">
        <v>309642</v>
      </c>
      <c r="J11878" s="1" t="n">
        <v>74146</v>
      </c>
      <c r="K11878" s="1" t="n">
        <v>7896031230379</v>
      </c>
      <c r="L11878" s="1" t="s">
        <v>7826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7" t="n">
        <v>46234</v>
      </c>
      <c r="C11879" s="1" t="n">
        <v>11</v>
      </c>
      <c r="D11879" s="1" t="s">
        <v>3845</v>
      </c>
      <c r="E11879" s="1" t="n">
        <v>1621</v>
      </c>
      <c r="F11879" s="1" t="s">
        <v>351</v>
      </c>
      <c r="I11879" s="1" t="n">
        <v>931982</v>
      </c>
      <c r="J11879" s="1" t="n">
        <v>24129</v>
      </c>
      <c r="K11879" s="1" t="n">
        <v>7891991011877</v>
      </c>
      <c r="L11879" s="1" t="s">
        <v>4372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7" t="n">
        <v>46234</v>
      </c>
      <c r="C11880" s="1" t="n">
        <v>11</v>
      </c>
      <c r="D11880" s="1" t="s">
        <v>3845</v>
      </c>
      <c r="E11880" s="1" t="n">
        <v>1621</v>
      </c>
      <c r="F11880" s="1" t="s">
        <v>351</v>
      </c>
      <c r="I11880" s="1" t="n">
        <v>931982</v>
      </c>
      <c r="J11880" s="1" t="n">
        <v>48997</v>
      </c>
      <c r="K11880" s="1" t="n">
        <v>7891991302029</v>
      </c>
      <c r="L11880" s="1" t="s">
        <v>7827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7" t="n">
        <v>46234</v>
      </c>
      <c r="C11881" s="1" t="n">
        <v>11</v>
      </c>
      <c r="D11881" s="1" t="s">
        <v>3845</v>
      </c>
      <c r="E11881" s="1" t="n">
        <v>1621</v>
      </c>
      <c r="F11881" s="1" t="s">
        <v>351</v>
      </c>
      <c r="I11881" s="1" t="n">
        <v>931982</v>
      </c>
      <c r="J11881" s="1" t="n">
        <v>73807</v>
      </c>
      <c r="K11881" s="1" t="n">
        <v>7891991306485</v>
      </c>
      <c r="L11881" s="1" t="s">
        <v>6059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7" t="n">
        <v>46234</v>
      </c>
      <c r="C11882" s="1" t="n">
        <v>11</v>
      </c>
      <c r="D11882" s="1" t="s">
        <v>3845</v>
      </c>
      <c r="E11882" s="1" t="n">
        <v>1621</v>
      </c>
      <c r="F11882" s="1" t="s">
        <v>351</v>
      </c>
      <c r="I11882" s="1" t="n">
        <v>931982</v>
      </c>
      <c r="J11882" s="1" t="n">
        <v>78311</v>
      </c>
      <c r="K11882" s="1" t="n">
        <v>7891149108763</v>
      </c>
      <c r="L11882" s="1" t="s">
        <v>6064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7" t="n">
        <v>46234</v>
      </c>
      <c r="C11883" s="1" t="n">
        <v>11</v>
      </c>
      <c r="D11883" s="1" t="s">
        <v>3845</v>
      </c>
      <c r="E11883" s="1" t="n">
        <v>1621</v>
      </c>
      <c r="F11883" s="1" t="s">
        <v>351</v>
      </c>
      <c r="I11883" s="1" t="n">
        <v>931983</v>
      </c>
      <c r="J11883" s="1" t="n">
        <v>20242</v>
      </c>
      <c r="K11883" s="1" t="n">
        <v>7891149104932</v>
      </c>
      <c r="L11883" s="1" t="s">
        <v>6060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7" t="n">
        <v>46234</v>
      </c>
      <c r="C11884" s="1" t="n">
        <v>11</v>
      </c>
      <c r="D11884" s="1" t="s">
        <v>3845</v>
      </c>
      <c r="E11884" s="1" t="n">
        <v>1621</v>
      </c>
      <c r="F11884" s="1" t="s">
        <v>351</v>
      </c>
      <c r="I11884" s="1" t="n">
        <v>931983</v>
      </c>
      <c r="J11884" s="1" t="n">
        <v>52560</v>
      </c>
      <c r="K11884" s="1" t="n">
        <v>7891991299619</v>
      </c>
      <c r="L11884" s="1" t="s">
        <v>7828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7" t="n">
        <v>46234</v>
      </c>
      <c r="C11885" s="1" t="n">
        <v>11</v>
      </c>
      <c r="D11885" s="1" t="s">
        <v>3845</v>
      </c>
      <c r="E11885" s="1" t="n">
        <v>1621</v>
      </c>
      <c r="F11885" s="1" t="s">
        <v>351</v>
      </c>
      <c r="I11885" s="1" t="n">
        <v>933624</v>
      </c>
      <c r="J11885" s="1" t="n">
        <v>12669</v>
      </c>
      <c r="K11885" s="1" t="n">
        <v>7891991010351</v>
      </c>
      <c r="L11885" s="1" t="s">
        <v>6051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7" t="n">
        <v>46234</v>
      </c>
      <c r="C11886" s="1" t="n">
        <v>11</v>
      </c>
      <c r="D11886" s="1" t="s">
        <v>3845</v>
      </c>
      <c r="E11886" s="1" t="n">
        <v>1621</v>
      </c>
      <c r="F11886" s="1" t="s">
        <v>351</v>
      </c>
      <c r="I11886" s="1" t="n">
        <v>933624</v>
      </c>
      <c r="J11886" s="1" t="n">
        <v>16653</v>
      </c>
      <c r="K11886" s="1" t="n">
        <v>7891149103065</v>
      </c>
      <c r="L11886" s="1" t="s">
        <v>6053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7" t="n">
        <v>46234</v>
      </c>
      <c r="C11887" s="1" t="n">
        <v>11</v>
      </c>
      <c r="D11887" s="1" t="s">
        <v>3845</v>
      </c>
      <c r="E11887" s="1" t="n">
        <v>1621</v>
      </c>
      <c r="F11887" s="1" t="s">
        <v>351</v>
      </c>
      <c r="I11887" s="1" t="n">
        <v>933624</v>
      </c>
      <c r="J11887" s="1" t="n">
        <v>34937</v>
      </c>
      <c r="K11887" s="1" t="n">
        <v>7891991015462</v>
      </c>
      <c r="L11887" s="1" t="s">
        <v>6055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7" t="n">
        <v>46234</v>
      </c>
      <c r="C11888" s="1" t="n">
        <v>11</v>
      </c>
      <c r="D11888" s="1" t="s">
        <v>3845</v>
      </c>
      <c r="E11888" s="1" t="n">
        <v>1621</v>
      </c>
      <c r="F11888" s="1" t="s">
        <v>351</v>
      </c>
      <c r="I11888" s="1" t="n">
        <v>933624</v>
      </c>
      <c r="J11888" s="1" t="n">
        <v>35190</v>
      </c>
      <c r="K11888" s="1" t="n">
        <v>7891991016223</v>
      </c>
      <c r="L11888" s="1" t="s">
        <v>6056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7" t="n">
        <v>46234</v>
      </c>
      <c r="C11889" s="1" t="n">
        <v>11</v>
      </c>
      <c r="D11889" s="1" t="s">
        <v>3845</v>
      </c>
      <c r="E11889" s="1" t="n">
        <v>1621</v>
      </c>
      <c r="F11889" s="1" t="s">
        <v>351</v>
      </c>
      <c r="I11889" s="1" t="n">
        <v>933624</v>
      </c>
      <c r="J11889" s="1" t="n">
        <v>44674</v>
      </c>
      <c r="K11889" s="1" t="n">
        <v>7891991297424</v>
      </c>
      <c r="L11889" s="1" t="s">
        <v>6062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7" t="n">
        <v>46234</v>
      </c>
      <c r="C11890" s="1" t="n">
        <v>11</v>
      </c>
      <c r="D11890" s="1" t="s">
        <v>3845</v>
      </c>
      <c r="E11890" s="1" t="n">
        <v>1621</v>
      </c>
      <c r="F11890" s="1" t="s">
        <v>351</v>
      </c>
      <c r="I11890" s="1" t="n">
        <v>933624</v>
      </c>
      <c r="J11890" s="1" t="n">
        <v>52435</v>
      </c>
      <c r="K11890" s="1" t="n">
        <v>7891991295109</v>
      </c>
      <c r="L11890" s="1" t="s">
        <v>7829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7" t="n">
        <v>46234</v>
      </c>
      <c r="C11891" s="1" t="n">
        <v>11</v>
      </c>
      <c r="D11891" s="1" t="s">
        <v>3845</v>
      </c>
      <c r="E11891" s="1" t="n">
        <v>1621</v>
      </c>
      <c r="F11891" s="1" t="s">
        <v>351</v>
      </c>
      <c r="I11891" s="1" t="n">
        <v>933624</v>
      </c>
      <c r="J11891" s="1" t="n">
        <v>55510</v>
      </c>
      <c r="K11891" s="1" t="n">
        <v>7891991303347</v>
      </c>
      <c r="L11891" s="1" t="s">
        <v>4378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7" t="n">
        <v>46234</v>
      </c>
      <c r="C11892" s="1" t="n">
        <v>11</v>
      </c>
      <c r="D11892" s="1" t="s">
        <v>3845</v>
      </c>
      <c r="E11892" s="1" t="n">
        <v>1621</v>
      </c>
      <c r="F11892" s="1" t="s">
        <v>351</v>
      </c>
      <c r="I11892" s="1" t="n">
        <v>933624</v>
      </c>
      <c r="J11892" s="1" t="n">
        <v>63479</v>
      </c>
      <c r="K11892" s="1" t="n">
        <v>7891991295055</v>
      </c>
      <c r="L11892" s="1" t="s">
        <v>6057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7" t="n">
        <v>46234</v>
      </c>
      <c r="C11893" s="1" t="n">
        <v>11</v>
      </c>
      <c r="D11893" s="1" t="s">
        <v>3845</v>
      </c>
      <c r="E11893" s="1" t="n">
        <v>1621</v>
      </c>
      <c r="F11893" s="1" t="s">
        <v>351</v>
      </c>
      <c r="I11893" s="1" t="n">
        <v>933624</v>
      </c>
      <c r="J11893" s="1" t="n">
        <v>66375</v>
      </c>
      <c r="K11893" s="1" t="n">
        <v>7891991306324</v>
      </c>
      <c r="L11893" s="1" t="s">
        <v>6058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7" t="n">
        <v>46234</v>
      </c>
      <c r="C11894" s="1" t="n">
        <v>11</v>
      </c>
      <c r="D11894" s="1" t="s">
        <v>3845</v>
      </c>
      <c r="E11894" s="1" t="n">
        <v>1621</v>
      </c>
      <c r="F11894" s="1" t="s">
        <v>351</v>
      </c>
      <c r="I11894" s="1" t="n">
        <v>933624</v>
      </c>
      <c r="J11894" s="1" t="n">
        <v>71497</v>
      </c>
      <c r="K11894" s="1" t="n">
        <v>7891991304184</v>
      </c>
      <c r="L11894" s="1" t="s">
        <v>7830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7" t="n">
        <v>46234</v>
      </c>
      <c r="C11895" s="1" t="n">
        <v>11</v>
      </c>
      <c r="D11895" s="1" t="s">
        <v>3845</v>
      </c>
      <c r="E11895" s="1" t="n">
        <v>1621</v>
      </c>
      <c r="F11895" s="1" t="s">
        <v>351</v>
      </c>
      <c r="I11895" s="1" t="n">
        <v>933624</v>
      </c>
      <c r="J11895" s="1" t="n">
        <v>78062</v>
      </c>
      <c r="K11895" s="1" t="n">
        <v>7891991305440</v>
      </c>
      <c r="L11895" s="1" t="s">
        <v>4789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7" t="n">
        <v>46234</v>
      </c>
      <c r="C11896" s="1" t="n">
        <v>11</v>
      </c>
      <c r="D11896" s="1" t="s">
        <v>3845</v>
      </c>
      <c r="E11896" s="1" t="n">
        <v>1621</v>
      </c>
      <c r="F11896" s="1" t="s">
        <v>351</v>
      </c>
      <c r="I11896" s="1" t="n">
        <v>933624</v>
      </c>
      <c r="J11896" s="1" t="n">
        <v>78063</v>
      </c>
      <c r="K11896" s="1" t="n">
        <v>7891149108718</v>
      </c>
      <c r="L11896" s="1" t="s">
        <v>4382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7" t="n">
        <v>46234</v>
      </c>
      <c r="C11897" s="1" t="n">
        <v>11</v>
      </c>
      <c r="D11897" s="1" t="s">
        <v>3845</v>
      </c>
      <c r="E11897" s="1" t="n">
        <v>1621</v>
      </c>
      <c r="F11897" s="1" t="s">
        <v>351</v>
      </c>
      <c r="I11897" s="1" t="n">
        <v>933624</v>
      </c>
      <c r="J11897" s="1" t="n">
        <v>78502</v>
      </c>
      <c r="K11897" s="1" t="n">
        <v>7891991306461</v>
      </c>
      <c r="L11897" s="1" t="s">
        <v>5526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7" t="n">
        <v>46234</v>
      </c>
      <c r="C11898" s="1" t="n">
        <v>11</v>
      </c>
      <c r="D11898" s="1" t="s">
        <v>3845</v>
      </c>
      <c r="E11898" s="1" t="n">
        <v>1621</v>
      </c>
      <c r="F11898" s="1" t="s">
        <v>351</v>
      </c>
      <c r="I11898" s="1" t="n">
        <v>933625</v>
      </c>
      <c r="J11898" s="1" t="n">
        <v>46066</v>
      </c>
      <c r="K11898" s="1" t="n">
        <v>7891991295277</v>
      </c>
      <c r="L11898" s="1" t="s">
        <v>4784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7" t="n">
        <v>46234</v>
      </c>
      <c r="C11899" s="1" t="n">
        <v>11</v>
      </c>
      <c r="D11899" s="1" t="s">
        <v>3845</v>
      </c>
      <c r="E11899" s="1" t="n">
        <v>1621</v>
      </c>
      <c r="F11899" s="1" t="s">
        <v>351</v>
      </c>
      <c r="I11899" s="1" t="n">
        <v>933625</v>
      </c>
      <c r="J11899" s="1" t="n">
        <v>71497</v>
      </c>
      <c r="K11899" s="1" t="n">
        <v>7891991304184</v>
      </c>
      <c r="L11899" s="1" t="s">
        <v>7830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7" t="n">
        <v>46234</v>
      </c>
      <c r="C11900" s="1" t="n">
        <v>11</v>
      </c>
      <c r="D11900" s="1" t="s">
        <v>3845</v>
      </c>
      <c r="E11900" s="1" t="n">
        <v>1621</v>
      </c>
      <c r="F11900" s="1" t="s">
        <v>351</v>
      </c>
      <c r="I11900" s="1" t="n">
        <v>933625</v>
      </c>
      <c r="J11900" s="1" t="n">
        <v>76289</v>
      </c>
      <c r="K11900" s="1" t="n">
        <v>7891991307505</v>
      </c>
      <c r="L11900" s="1" t="s">
        <v>7831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7" t="n">
        <v>46234</v>
      </c>
      <c r="C11901" s="1" t="n">
        <v>11</v>
      </c>
      <c r="D11901" s="1" t="s">
        <v>3845</v>
      </c>
      <c r="E11901" s="1" t="n">
        <v>1740</v>
      </c>
      <c r="F11901" s="1" t="s">
        <v>296</v>
      </c>
      <c r="I11901" s="1" t="n">
        <v>1253285</v>
      </c>
      <c r="J11901" s="1" t="n">
        <v>106130</v>
      </c>
      <c r="K11901" s="1" t="n">
        <v>7891000340004</v>
      </c>
      <c r="L11901" s="1" t="s">
        <v>4255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7" t="n">
        <v>46234</v>
      </c>
      <c r="C11902" s="1" t="n">
        <v>11</v>
      </c>
      <c r="D11902" s="1" t="s">
        <v>3845</v>
      </c>
      <c r="E11902" s="1" t="n">
        <v>1740</v>
      </c>
      <c r="F11902" s="1" t="s">
        <v>296</v>
      </c>
      <c r="I11902" s="1" t="n">
        <v>1253285</v>
      </c>
      <c r="J11902" s="1" t="n">
        <v>14218</v>
      </c>
      <c r="K11902" s="1" t="n">
        <v>7891000072974</v>
      </c>
      <c r="L11902" s="1" t="s">
        <v>6131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7" t="n">
        <v>46234</v>
      </c>
      <c r="C11903" s="1" t="n">
        <v>11</v>
      </c>
      <c r="D11903" s="1" t="s">
        <v>3845</v>
      </c>
      <c r="E11903" s="1" t="n">
        <v>1740</v>
      </c>
      <c r="F11903" s="1" t="s">
        <v>296</v>
      </c>
      <c r="I11903" s="1" t="n">
        <v>1253285</v>
      </c>
      <c r="J11903" s="1" t="n">
        <v>14219</v>
      </c>
      <c r="K11903" s="1" t="n">
        <v>7891000072950</v>
      </c>
      <c r="L11903" s="1" t="s">
        <v>4791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7" t="n">
        <v>46234</v>
      </c>
      <c r="C11904" s="1" t="n">
        <v>11</v>
      </c>
      <c r="D11904" s="1" t="s">
        <v>3845</v>
      </c>
      <c r="E11904" s="1" t="n">
        <v>1740</v>
      </c>
      <c r="F11904" s="1" t="s">
        <v>296</v>
      </c>
      <c r="I11904" s="1" t="n">
        <v>1253285</v>
      </c>
      <c r="J11904" s="1" t="n">
        <v>14220</v>
      </c>
      <c r="K11904" s="1" t="n">
        <v>7891000072998</v>
      </c>
      <c r="L11904" s="1" t="s">
        <v>7832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7" t="n">
        <v>46234</v>
      </c>
      <c r="C11905" s="1" t="n">
        <v>11</v>
      </c>
      <c r="D11905" s="1" t="s">
        <v>3845</v>
      </c>
      <c r="E11905" s="1" t="n">
        <v>1740</v>
      </c>
      <c r="F11905" s="1" t="s">
        <v>296</v>
      </c>
      <c r="I11905" s="1" t="n">
        <v>1253285</v>
      </c>
      <c r="J11905" s="1" t="n">
        <v>16602</v>
      </c>
      <c r="K11905" s="1" t="n">
        <v>7891000084649</v>
      </c>
      <c r="L11905" s="1" t="s">
        <v>4256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7" t="n">
        <v>46234</v>
      </c>
      <c r="C11906" s="1" t="n">
        <v>11</v>
      </c>
      <c r="D11906" s="1" t="s">
        <v>3845</v>
      </c>
      <c r="E11906" s="1" t="n">
        <v>1740</v>
      </c>
      <c r="F11906" s="1" t="s">
        <v>296</v>
      </c>
      <c r="I11906" s="1" t="n">
        <v>1253285</v>
      </c>
      <c r="J11906" s="1" t="n">
        <v>16644</v>
      </c>
      <c r="K11906" s="1" t="n">
        <v>7891000084663</v>
      </c>
      <c r="L11906" s="1" t="s">
        <v>4543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7" t="n">
        <v>46234</v>
      </c>
      <c r="C11907" s="1" t="n">
        <v>11</v>
      </c>
      <c r="D11907" s="1" t="s">
        <v>3845</v>
      </c>
      <c r="E11907" s="1" t="n">
        <v>1740</v>
      </c>
      <c r="F11907" s="1" t="s">
        <v>296</v>
      </c>
      <c r="I11907" s="1" t="n">
        <v>1253285</v>
      </c>
      <c r="J11907" s="1" t="n">
        <v>18617</v>
      </c>
      <c r="K11907" s="1" t="n">
        <v>7891000096468</v>
      </c>
      <c r="L11907" s="1" t="s">
        <v>6132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7" t="n">
        <v>46234</v>
      </c>
      <c r="C11908" s="1" t="n">
        <v>11</v>
      </c>
      <c r="D11908" s="1" t="s">
        <v>3845</v>
      </c>
      <c r="E11908" s="1" t="n">
        <v>1740</v>
      </c>
      <c r="F11908" s="1" t="s">
        <v>296</v>
      </c>
      <c r="I11908" s="1" t="n">
        <v>1253285</v>
      </c>
      <c r="J11908" s="1" t="n">
        <v>19619</v>
      </c>
      <c r="K11908" s="1" t="n">
        <v>7891000094396</v>
      </c>
      <c r="L11908" s="1" t="s">
        <v>6436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7" t="n">
        <v>46234</v>
      </c>
      <c r="C11909" s="1" t="n">
        <v>11</v>
      </c>
      <c r="D11909" s="1" t="s">
        <v>3845</v>
      </c>
      <c r="E11909" s="1" t="n">
        <v>1740</v>
      </c>
      <c r="F11909" s="1" t="s">
        <v>296</v>
      </c>
      <c r="I11909" s="1" t="n">
        <v>1253285</v>
      </c>
      <c r="J11909" s="1" t="n">
        <v>19824</v>
      </c>
      <c r="K11909" s="1" t="n">
        <v>78928374</v>
      </c>
      <c r="L11909" s="1" t="s">
        <v>4794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7" t="n">
        <v>46234</v>
      </c>
      <c r="C11910" s="1" t="n">
        <v>11</v>
      </c>
      <c r="D11910" s="1" t="s">
        <v>3845</v>
      </c>
      <c r="E11910" s="1" t="n">
        <v>1740</v>
      </c>
      <c r="F11910" s="1" t="s">
        <v>296</v>
      </c>
      <c r="I11910" s="1" t="n">
        <v>1253285</v>
      </c>
      <c r="J11910" s="1" t="n">
        <v>20584</v>
      </c>
      <c r="K11910" s="1" t="n">
        <v>7891000103876</v>
      </c>
      <c r="L11910" s="1" t="s">
        <v>4259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7" t="n">
        <v>46234</v>
      </c>
      <c r="C11911" s="1" t="n">
        <v>11</v>
      </c>
      <c r="D11911" s="1" t="s">
        <v>3845</v>
      </c>
      <c r="E11911" s="1" t="n">
        <v>1740</v>
      </c>
      <c r="F11911" s="1" t="s">
        <v>296</v>
      </c>
      <c r="I11911" s="1" t="n">
        <v>1253285</v>
      </c>
      <c r="J11911" s="1" t="n">
        <v>25005</v>
      </c>
      <c r="K11911" s="1" t="n">
        <v>7891000110096</v>
      </c>
      <c r="L11911" s="1" t="s">
        <v>4795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7" t="n">
        <v>46234</v>
      </c>
      <c r="C11912" s="1" t="n">
        <v>11</v>
      </c>
      <c r="D11912" s="1" t="s">
        <v>3845</v>
      </c>
      <c r="E11912" s="1" t="n">
        <v>1740</v>
      </c>
      <c r="F11912" s="1" t="s">
        <v>296</v>
      </c>
      <c r="I11912" s="1" t="n">
        <v>1253285</v>
      </c>
      <c r="J11912" s="1" t="n">
        <v>25413</v>
      </c>
      <c r="K11912" s="1" t="n">
        <v>7891000241417</v>
      </c>
      <c r="L11912" s="1" t="s">
        <v>4264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7" t="n">
        <v>46234</v>
      </c>
      <c r="C11913" s="1" t="n">
        <v>11</v>
      </c>
      <c r="D11913" s="1" t="s">
        <v>3845</v>
      </c>
      <c r="E11913" s="1" t="n">
        <v>1740</v>
      </c>
      <c r="F11913" s="1" t="s">
        <v>296</v>
      </c>
      <c r="I11913" s="1" t="n">
        <v>1253285</v>
      </c>
      <c r="J11913" s="1" t="n">
        <v>26803</v>
      </c>
      <c r="K11913" s="1" t="n">
        <v>7891000252833</v>
      </c>
      <c r="L11913" s="1" t="s">
        <v>4796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7" t="n">
        <v>46234</v>
      </c>
      <c r="C11914" s="1" t="n">
        <v>11</v>
      </c>
      <c r="D11914" s="1" t="s">
        <v>3845</v>
      </c>
      <c r="E11914" s="1" t="n">
        <v>1740</v>
      </c>
      <c r="F11914" s="1" t="s">
        <v>296</v>
      </c>
      <c r="I11914" s="1" t="n">
        <v>1253285</v>
      </c>
      <c r="J11914" s="1" t="n">
        <v>27878</v>
      </c>
      <c r="K11914" s="1" t="n">
        <v>7891000261026</v>
      </c>
      <c r="L11914" s="1" t="s">
        <v>4266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7" t="n">
        <v>46234</v>
      </c>
      <c r="C11915" s="1" t="n">
        <v>11</v>
      </c>
      <c r="D11915" s="1" t="s">
        <v>3845</v>
      </c>
      <c r="E11915" s="1" t="n">
        <v>1740</v>
      </c>
      <c r="F11915" s="1" t="s">
        <v>296</v>
      </c>
      <c r="I11915" s="1" t="n">
        <v>1253285</v>
      </c>
      <c r="J11915" s="1" t="n">
        <v>28388</v>
      </c>
      <c r="K11915" s="1" t="n">
        <v>7891000260166</v>
      </c>
      <c r="L11915" s="1" t="s">
        <v>4799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7" t="n">
        <v>46234</v>
      </c>
      <c r="C11916" s="1" t="n">
        <v>11</v>
      </c>
      <c r="D11916" s="1" t="s">
        <v>3845</v>
      </c>
      <c r="E11916" s="1" t="n">
        <v>1740</v>
      </c>
      <c r="F11916" s="1" t="s">
        <v>296</v>
      </c>
      <c r="I11916" s="1" t="n">
        <v>1253285</v>
      </c>
      <c r="J11916" s="1" t="n">
        <v>47789</v>
      </c>
      <c r="K11916" s="1" t="n">
        <v>7891000362037</v>
      </c>
      <c r="L11916" s="1" t="s">
        <v>5607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7" t="n">
        <v>46234</v>
      </c>
      <c r="C11917" s="1" t="n">
        <v>11</v>
      </c>
      <c r="D11917" s="1" t="s">
        <v>3845</v>
      </c>
      <c r="E11917" s="1" t="n">
        <v>1740</v>
      </c>
      <c r="F11917" s="1" t="s">
        <v>296</v>
      </c>
      <c r="I11917" s="1" t="n">
        <v>1253285</v>
      </c>
      <c r="J11917" s="1" t="n">
        <v>50424</v>
      </c>
      <c r="K11917" s="1" t="n">
        <v>7898953148169</v>
      </c>
      <c r="L11917" s="1" t="s">
        <v>4272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7" t="n">
        <v>46234</v>
      </c>
      <c r="C11918" s="1" t="n">
        <v>11</v>
      </c>
      <c r="D11918" s="1" t="s">
        <v>3845</v>
      </c>
      <c r="E11918" s="1" t="n">
        <v>1740</v>
      </c>
      <c r="F11918" s="1" t="s">
        <v>296</v>
      </c>
      <c r="I11918" s="1" t="n">
        <v>1253285</v>
      </c>
      <c r="J11918" s="1" t="n">
        <v>61680</v>
      </c>
      <c r="K11918" s="1" t="n">
        <v>7891000394632</v>
      </c>
      <c r="L11918" s="1" t="s">
        <v>4803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7" t="n">
        <v>46234</v>
      </c>
      <c r="C11919" s="1" t="n">
        <v>11</v>
      </c>
      <c r="D11919" s="1" t="s">
        <v>3845</v>
      </c>
      <c r="E11919" s="1" t="n">
        <v>1740</v>
      </c>
      <c r="F11919" s="1" t="s">
        <v>296</v>
      </c>
      <c r="I11919" s="1" t="n">
        <v>1253285</v>
      </c>
      <c r="J11919" s="1" t="n">
        <v>61867</v>
      </c>
      <c r="K11919" s="1" t="n">
        <v>7891000103913</v>
      </c>
      <c r="L11919" s="1" t="s">
        <v>4257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7" t="n">
        <v>46234</v>
      </c>
      <c r="C11920" s="1" t="n">
        <v>11</v>
      </c>
      <c r="D11920" s="1" t="s">
        <v>3845</v>
      </c>
      <c r="E11920" s="1" t="n">
        <v>1740</v>
      </c>
      <c r="F11920" s="1" t="s">
        <v>296</v>
      </c>
      <c r="I11920" s="1" t="n">
        <v>1253285</v>
      </c>
      <c r="J11920" s="1" t="n">
        <v>64795</v>
      </c>
      <c r="K11920" s="1" t="n">
        <v>7891097105739</v>
      </c>
      <c r="L11920" s="1" t="s">
        <v>6137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7" t="n">
        <v>46234</v>
      </c>
      <c r="C11921" s="1" t="n">
        <v>11</v>
      </c>
      <c r="D11921" s="1" t="s">
        <v>3845</v>
      </c>
      <c r="E11921" s="1" t="n">
        <v>1740</v>
      </c>
      <c r="F11921" s="1" t="s">
        <v>296</v>
      </c>
      <c r="I11921" s="1" t="n">
        <v>1253285</v>
      </c>
      <c r="J11921" s="1" t="n">
        <v>79350</v>
      </c>
      <c r="K11921" s="1" t="n">
        <v>7898755200300</v>
      </c>
      <c r="L11921" s="1" t="s">
        <v>5543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7" t="n">
        <v>46234</v>
      </c>
      <c r="C11922" s="1" t="n">
        <v>11</v>
      </c>
      <c r="D11922" s="1" t="s">
        <v>3845</v>
      </c>
      <c r="E11922" s="1" t="n">
        <v>1740</v>
      </c>
      <c r="F11922" s="1" t="s">
        <v>296</v>
      </c>
      <c r="I11922" s="1" t="n">
        <v>1253285</v>
      </c>
      <c r="J11922" s="1" t="n">
        <v>79560</v>
      </c>
      <c r="K11922" s="1" t="n">
        <v>7898755200461</v>
      </c>
      <c r="L11922" s="1" t="s">
        <v>4279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7" t="n">
        <v>46234</v>
      </c>
      <c r="C11923" s="1" t="n">
        <v>11</v>
      </c>
      <c r="D11923" s="1" t="s">
        <v>3845</v>
      </c>
      <c r="E11923" s="1" t="n">
        <v>1740</v>
      </c>
      <c r="F11923" s="1" t="s">
        <v>296</v>
      </c>
      <c r="I11923" s="1" t="n">
        <v>1253285</v>
      </c>
      <c r="J11923" s="1" t="n">
        <v>79699</v>
      </c>
      <c r="K11923" s="1" t="n">
        <v>7898755200362</v>
      </c>
      <c r="L11923" s="1" t="s">
        <v>4280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7" t="n">
        <v>46234</v>
      </c>
      <c r="C11924" s="1" t="n">
        <v>11</v>
      </c>
      <c r="D11924" s="1" t="s">
        <v>3845</v>
      </c>
      <c r="E11924" s="1" t="n">
        <v>1740</v>
      </c>
      <c r="F11924" s="1" t="s">
        <v>296</v>
      </c>
      <c r="I11924" s="1" t="n">
        <v>1253285</v>
      </c>
      <c r="J11924" s="1" t="n">
        <v>79700</v>
      </c>
      <c r="K11924" s="1" t="n">
        <v>7898755200430</v>
      </c>
      <c r="L11924" s="1" t="s">
        <v>4281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7" t="n">
        <v>46234</v>
      </c>
      <c r="C11925" s="1" t="n">
        <v>11</v>
      </c>
      <c r="D11925" s="1" t="s">
        <v>3845</v>
      </c>
      <c r="E11925" s="1" t="n">
        <v>1740</v>
      </c>
      <c r="F11925" s="1" t="s">
        <v>296</v>
      </c>
      <c r="I11925" s="1" t="n">
        <v>1253285</v>
      </c>
      <c r="J11925" s="1" t="n">
        <v>80006</v>
      </c>
      <c r="K11925" s="1" t="n">
        <v>7898755200294</v>
      </c>
      <c r="L11925" s="1" t="s">
        <v>4545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7" t="n">
        <v>46234</v>
      </c>
      <c r="C11926" s="1" t="n">
        <v>11</v>
      </c>
      <c r="D11926" s="1" t="s">
        <v>3845</v>
      </c>
      <c r="E11926" s="1" t="n">
        <v>1740</v>
      </c>
      <c r="F11926" s="1" t="s">
        <v>296</v>
      </c>
      <c r="I11926" s="1" t="n">
        <v>1253285</v>
      </c>
      <c r="J11926" s="1" t="n">
        <v>80879</v>
      </c>
      <c r="K11926" s="1" t="n">
        <v>7898755200126</v>
      </c>
      <c r="L11926" s="1" t="s">
        <v>7833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7" t="n">
        <v>46234</v>
      </c>
      <c r="C11927" s="1" t="n">
        <v>11</v>
      </c>
      <c r="D11927" s="1" t="s">
        <v>3845</v>
      </c>
      <c r="E11927" s="1" t="n">
        <v>1740</v>
      </c>
      <c r="F11927" s="1" t="s">
        <v>296</v>
      </c>
      <c r="I11927" s="1" t="n">
        <v>1253285</v>
      </c>
      <c r="J11927" s="1" t="n">
        <v>81468</v>
      </c>
      <c r="K11927" s="1" t="n">
        <v>7898755200676</v>
      </c>
      <c r="L11927" s="1" t="s">
        <v>5611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7" t="n">
        <v>46234</v>
      </c>
      <c r="C11928" s="1" t="n">
        <v>11</v>
      </c>
      <c r="D11928" s="1" t="s">
        <v>3845</v>
      </c>
      <c r="E11928" s="1" t="n">
        <v>1740</v>
      </c>
      <c r="F11928" s="1" t="s">
        <v>296</v>
      </c>
      <c r="I11928" s="1" t="n">
        <v>1253285</v>
      </c>
      <c r="J11928" s="1" t="n">
        <v>81553</v>
      </c>
      <c r="K11928" s="1" t="n">
        <v>7891000027974</v>
      </c>
      <c r="L11928" s="1" t="s">
        <v>6144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7" t="n">
        <v>46234</v>
      </c>
      <c r="C11929" s="1" t="n">
        <v>11</v>
      </c>
      <c r="D11929" s="1" t="s">
        <v>3845</v>
      </c>
      <c r="E11929" s="1" t="n">
        <v>1740</v>
      </c>
      <c r="F11929" s="1" t="s">
        <v>296</v>
      </c>
      <c r="I11929" s="1" t="n">
        <v>1253285</v>
      </c>
      <c r="J11929" s="1" t="n">
        <v>81558</v>
      </c>
      <c r="K11929" s="1" t="n">
        <v>7891000334188</v>
      </c>
      <c r="L11929" s="1" t="s">
        <v>6149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7" t="n">
        <v>46234</v>
      </c>
      <c r="C11930" s="1" t="n">
        <v>11</v>
      </c>
      <c r="D11930" s="1" t="s">
        <v>3845</v>
      </c>
      <c r="E11930" s="1" t="n">
        <v>1740</v>
      </c>
      <c r="F11930" s="1" t="s">
        <v>296</v>
      </c>
      <c r="I11930" s="1" t="n">
        <v>1253285</v>
      </c>
      <c r="J11930" s="1" t="n">
        <v>81643</v>
      </c>
      <c r="K11930" s="1" t="n">
        <v>7898953148831</v>
      </c>
      <c r="L11930" s="1" t="s">
        <v>6377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7" t="n">
        <v>46234</v>
      </c>
      <c r="C11931" s="1" t="n">
        <v>11</v>
      </c>
      <c r="D11931" s="1" t="s">
        <v>3845</v>
      </c>
      <c r="E11931" s="1" t="n">
        <v>1740</v>
      </c>
      <c r="F11931" s="1" t="s">
        <v>296</v>
      </c>
      <c r="I11931" s="1" t="n">
        <v>1253285</v>
      </c>
      <c r="J11931" s="1" t="n">
        <v>81693</v>
      </c>
      <c r="K11931" s="1" t="n">
        <v>7891097107238</v>
      </c>
      <c r="L11931" s="1" t="s">
        <v>6673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7" t="n">
        <v>46234</v>
      </c>
      <c r="C11932" s="1" t="n">
        <v>11</v>
      </c>
      <c r="D11932" s="1" t="s">
        <v>3845</v>
      </c>
      <c r="E11932" s="1" t="n">
        <v>1740</v>
      </c>
      <c r="F11932" s="1" t="s">
        <v>296</v>
      </c>
      <c r="I11932" s="1" t="n">
        <v>1253285</v>
      </c>
      <c r="J11932" s="1" t="n">
        <v>81943</v>
      </c>
      <c r="K11932" s="1" t="n">
        <v>7898953148954</v>
      </c>
      <c r="L11932" s="1" t="s">
        <v>7834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7" t="n">
        <v>46234</v>
      </c>
      <c r="C11933" s="1" t="n">
        <v>11</v>
      </c>
      <c r="D11933" s="1" t="s">
        <v>3845</v>
      </c>
      <c r="E11933" s="1" t="n">
        <v>1608</v>
      </c>
      <c r="F11933" s="1" t="s">
        <v>75</v>
      </c>
      <c r="I11933" s="1" t="n">
        <v>1701839</v>
      </c>
      <c r="J11933" s="1" t="n">
        <v>50232</v>
      </c>
      <c r="K11933" s="1" t="n">
        <v>7891025123057</v>
      </c>
      <c r="L11933" s="1" t="s">
        <v>4061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7" t="n">
        <v>46234</v>
      </c>
      <c r="C11934" s="1" t="n">
        <v>11</v>
      </c>
      <c r="D11934" s="1" t="s">
        <v>3845</v>
      </c>
      <c r="E11934" s="1" t="n">
        <v>1608</v>
      </c>
      <c r="F11934" s="1" t="s">
        <v>75</v>
      </c>
      <c r="I11934" s="1" t="n">
        <v>1701839</v>
      </c>
      <c r="J11934" s="1" t="n">
        <v>18949</v>
      </c>
      <c r="K11934" s="1" t="n">
        <v>7891025699880</v>
      </c>
      <c r="L11934" s="1" t="s">
        <v>4063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7" t="n">
        <v>46234</v>
      </c>
      <c r="C11935" s="1" t="n">
        <v>11</v>
      </c>
      <c r="D11935" s="1" t="s">
        <v>3845</v>
      </c>
      <c r="E11935" s="1" t="n">
        <v>1608</v>
      </c>
      <c r="F11935" s="1" t="s">
        <v>75</v>
      </c>
      <c r="I11935" s="1" t="n">
        <v>1701839</v>
      </c>
      <c r="J11935" s="1" t="n">
        <v>19906</v>
      </c>
      <c r="K11935" s="1" t="n">
        <v>7898553442933</v>
      </c>
      <c r="L11935" s="1" t="s">
        <v>4064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7" t="n">
        <v>46234</v>
      </c>
      <c r="C11936" s="1" t="n">
        <v>11</v>
      </c>
      <c r="D11936" s="1" t="s">
        <v>3845</v>
      </c>
      <c r="E11936" s="1" t="n">
        <v>1608</v>
      </c>
      <c r="F11936" s="1" t="s">
        <v>75</v>
      </c>
      <c r="I11936" s="1" t="n">
        <v>1701839</v>
      </c>
      <c r="J11936" s="1" t="n">
        <v>20479</v>
      </c>
      <c r="K11936" s="1" t="n">
        <v>7891025101161</v>
      </c>
      <c r="L11936" s="1" t="s">
        <v>4065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7" t="n">
        <v>46234</v>
      </c>
      <c r="C11937" s="1" t="n">
        <v>11</v>
      </c>
      <c r="D11937" s="1" t="s">
        <v>3845</v>
      </c>
      <c r="E11937" s="1" t="n">
        <v>1608</v>
      </c>
      <c r="F11937" s="1" t="s">
        <v>75</v>
      </c>
      <c r="I11937" s="1" t="n">
        <v>1701839</v>
      </c>
      <c r="J11937" s="1" t="n">
        <v>20522</v>
      </c>
      <c r="K11937" s="1" t="n">
        <v>7891025106067</v>
      </c>
      <c r="L11937" s="1" t="s">
        <v>4066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7" t="n">
        <v>46234</v>
      </c>
      <c r="C11938" s="1" t="n">
        <v>11</v>
      </c>
      <c r="D11938" s="1" t="s">
        <v>3845</v>
      </c>
      <c r="E11938" s="1" t="n">
        <v>1608</v>
      </c>
      <c r="F11938" s="1" t="s">
        <v>75</v>
      </c>
      <c r="I11938" s="1" t="n">
        <v>1701839</v>
      </c>
      <c r="J11938" s="1" t="n">
        <v>22010</v>
      </c>
      <c r="K11938" s="1" t="n">
        <v>7891025107255</v>
      </c>
      <c r="L11938" s="1" t="s">
        <v>4067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7" t="n">
        <v>46234</v>
      </c>
      <c r="C11939" s="1" t="n">
        <v>11</v>
      </c>
      <c r="D11939" s="1" t="s">
        <v>3845</v>
      </c>
      <c r="E11939" s="1" t="n">
        <v>1608</v>
      </c>
      <c r="F11939" s="1" t="s">
        <v>75</v>
      </c>
      <c r="I11939" s="1" t="n">
        <v>1701839</v>
      </c>
      <c r="J11939" s="1" t="n">
        <v>23791</v>
      </c>
      <c r="K11939" s="1" t="n">
        <v>7898215151302</v>
      </c>
      <c r="L11939" s="1" t="s">
        <v>5895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7" t="n">
        <v>46234</v>
      </c>
      <c r="C11940" s="1" t="n">
        <v>11</v>
      </c>
      <c r="D11940" s="1" t="s">
        <v>3845</v>
      </c>
      <c r="E11940" s="1" t="n">
        <v>1608</v>
      </c>
      <c r="F11940" s="1" t="s">
        <v>75</v>
      </c>
      <c r="I11940" s="1" t="n">
        <v>1701839</v>
      </c>
      <c r="J11940" s="1" t="n">
        <v>24196</v>
      </c>
      <c r="K11940" s="1" t="n">
        <v>7891025109884</v>
      </c>
      <c r="L11940" s="1" t="s">
        <v>4070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7" t="n">
        <v>46234</v>
      </c>
      <c r="C11941" s="1" t="n">
        <v>11</v>
      </c>
      <c r="D11941" s="1" t="s">
        <v>3845</v>
      </c>
      <c r="E11941" s="1" t="n">
        <v>1608</v>
      </c>
      <c r="F11941" s="1" t="s">
        <v>75</v>
      </c>
      <c r="I11941" s="1" t="n">
        <v>1701839</v>
      </c>
      <c r="J11941" s="1" t="n">
        <v>24832</v>
      </c>
      <c r="K11941" s="1" t="n">
        <v>7891025109891</v>
      </c>
      <c r="L11941" s="1" t="s">
        <v>4071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7" t="n">
        <v>46234</v>
      </c>
      <c r="C11942" s="1" t="n">
        <v>11</v>
      </c>
      <c r="D11942" s="1" t="s">
        <v>3845</v>
      </c>
      <c r="E11942" s="1" t="n">
        <v>1608</v>
      </c>
      <c r="F11942" s="1" t="s">
        <v>75</v>
      </c>
      <c r="I11942" s="1" t="n">
        <v>1701839</v>
      </c>
      <c r="J11942" s="1" t="n">
        <v>26683</v>
      </c>
      <c r="K11942" s="1" t="n">
        <v>7898133620553</v>
      </c>
      <c r="L11942" s="1" t="s">
        <v>5353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7" t="n">
        <v>46234</v>
      </c>
      <c r="C11943" s="1" t="n">
        <v>11</v>
      </c>
      <c r="D11943" s="1" t="s">
        <v>3845</v>
      </c>
      <c r="E11943" s="1" t="n">
        <v>1608</v>
      </c>
      <c r="F11943" s="1" t="s">
        <v>75</v>
      </c>
      <c r="I11943" s="1" t="n">
        <v>1701839</v>
      </c>
      <c r="J11943" s="1" t="n">
        <v>27141</v>
      </c>
      <c r="K11943" s="1" t="n">
        <v>7899916900329</v>
      </c>
      <c r="L11943" s="1" t="s">
        <v>4072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7" t="n">
        <v>46234</v>
      </c>
      <c r="C11944" s="1" t="n">
        <v>11</v>
      </c>
      <c r="D11944" s="1" t="s">
        <v>3845</v>
      </c>
      <c r="E11944" s="1" t="n">
        <v>1608</v>
      </c>
      <c r="F11944" s="1" t="s">
        <v>75</v>
      </c>
      <c r="I11944" s="1" t="n">
        <v>1701839</v>
      </c>
      <c r="J11944" s="1" t="n">
        <v>28462</v>
      </c>
      <c r="K11944" s="1" t="n">
        <v>7891025121626</v>
      </c>
      <c r="L11944" s="1" t="s">
        <v>4073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7" t="n">
        <v>46234</v>
      </c>
      <c r="C11945" s="1" t="n">
        <v>11</v>
      </c>
      <c r="D11945" s="1" t="s">
        <v>3845</v>
      </c>
      <c r="E11945" s="1" t="n">
        <v>1608</v>
      </c>
      <c r="F11945" s="1" t="s">
        <v>75</v>
      </c>
      <c r="I11945" s="1" t="n">
        <v>1701839</v>
      </c>
      <c r="J11945" s="1" t="n">
        <v>28705</v>
      </c>
      <c r="K11945" s="1" t="n">
        <v>7891025121633</v>
      </c>
      <c r="L11945" s="1" t="s">
        <v>4074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7" t="n">
        <v>46234</v>
      </c>
      <c r="C11946" s="1" t="n">
        <v>11</v>
      </c>
      <c r="D11946" s="1" t="s">
        <v>3845</v>
      </c>
      <c r="E11946" s="1" t="n">
        <v>1608</v>
      </c>
      <c r="F11946" s="1" t="s">
        <v>75</v>
      </c>
      <c r="I11946" s="1" t="n">
        <v>1701839</v>
      </c>
      <c r="J11946" s="1" t="n">
        <v>29169</v>
      </c>
      <c r="K11946" s="1" t="n">
        <v>7891025115656</v>
      </c>
      <c r="L11946" s="1" t="s">
        <v>4075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7" t="n">
        <v>46234</v>
      </c>
      <c r="C11947" s="1" t="n">
        <v>11</v>
      </c>
      <c r="D11947" s="1" t="s">
        <v>3845</v>
      </c>
      <c r="E11947" s="1" t="n">
        <v>1608</v>
      </c>
      <c r="F11947" s="1" t="s">
        <v>75</v>
      </c>
      <c r="I11947" s="1" t="n">
        <v>1701839</v>
      </c>
      <c r="J11947" s="1" t="n">
        <v>31266</v>
      </c>
      <c r="K11947" s="1" t="n">
        <v>7899916900343</v>
      </c>
      <c r="L11947" s="1" t="s">
        <v>4079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7" t="n">
        <v>46234</v>
      </c>
      <c r="C11948" s="1" t="n">
        <v>11</v>
      </c>
      <c r="D11948" s="1" t="s">
        <v>3845</v>
      </c>
      <c r="E11948" s="1" t="n">
        <v>1608</v>
      </c>
      <c r="F11948" s="1" t="s">
        <v>75</v>
      </c>
      <c r="I11948" s="1" t="n">
        <v>1701839</v>
      </c>
      <c r="J11948" s="1" t="n">
        <v>31570</v>
      </c>
      <c r="K11948" s="1" t="n">
        <v>7898927809157</v>
      </c>
      <c r="L11948" s="1" t="s">
        <v>4082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7" t="n">
        <v>46234</v>
      </c>
      <c r="C11949" s="1" t="n">
        <v>11</v>
      </c>
      <c r="D11949" s="1" t="s">
        <v>3845</v>
      </c>
      <c r="E11949" s="1" t="n">
        <v>1608</v>
      </c>
      <c r="F11949" s="1" t="s">
        <v>75</v>
      </c>
      <c r="I11949" s="1" t="n">
        <v>1701839</v>
      </c>
      <c r="J11949" s="1" t="n">
        <v>32614</v>
      </c>
      <c r="K11949" s="1" t="n">
        <v>7891025119456</v>
      </c>
      <c r="L11949" s="1" t="s">
        <v>4083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7" t="n">
        <v>46234</v>
      </c>
      <c r="C11950" s="1" t="n">
        <v>11</v>
      </c>
      <c r="D11950" s="1" t="s">
        <v>3845</v>
      </c>
      <c r="E11950" s="1" t="n">
        <v>1608</v>
      </c>
      <c r="F11950" s="1" t="s">
        <v>75</v>
      </c>
      <c r="I11950" s="1" t="n">
        <v>1701839</v>
      </c>
      <c r="J11950" s="1" t="n">
        <v>35359</v>
      </c>
      <c r="K11950" s="1" t="n">
        <v>7891025119869</v>
      </c>
      <c r="L11950" s="1" t="s">
        <v>4084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7" t="n">
        <v>46234</v>
      </c>
      <c r="C11951" s="1" t="n">
        <v>11</v>
      </c>
      <c r="D11951" s="1" t="s">
        <v>3845</v>
      </c>
      <c r="E11951" s="1" t="n">
        <v>1608</v>
      </c>
      <c r="F11951" s="1" t="s">
        <v>75</v>
      </c>
      <c r="I11951" s="1" t="n">
        <v>1701839</v>
      </c>
      <c r="J11951" s="1" t="n">
        <v>35395</v>
      </c>
      <c r="K11951" s="1" t="n">
        <v>7891025119852</v>
      </c>
      <c r="L11951" s="1" t="s">
        <v>4085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7" t="n">
        <v>46234</v>
      </c>
      <c r="C11952" s="1" t="n">
        <v>11</v>
      </c>
      <c r="D11952" s="1" t="s">
        <v>3845</v>
      </c>
      <c r="E11952" s="1" t="n">
        <v>1608</v>
      </c>
      <c r="F11952" s="1" t="s">
        <v>75</v>
      </c>
      <c r="I11952" s="1" t="n">
        <v>1701839</v>
      </c>
      <c r="J11952" s="1" t="n">
        <v>35841</v>
      </c>
      <c r="K11952" s="1" t="n">
        <v>7891025120223</v>
      </c>
      <c r="L11952" s="1" t="s">
        <v>4086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7" t="n">
        <v>46234</v>
      </c>
      <c r="C11953" s="1" t="n">
        <v>11</v>
      </c>
      <c r="D11953" s="1" t="s">
        <v>3845</v>
      </c>
      <c r="E11953" s="1" t="n">
        <v>1608</v>
      </c>
      <c r="F11953" s="1" t="s">
        <v>75</v>
      </c>
      <c r="I11953" s="1" t="n">
        <v>1701839</v>
      </c>
      <c r="J11953" s="1" t="n">
        <v>35842</v>
      </c>
      <c r="K11953" s="1" t="n">
        <v>7891025120230</v>
      </c>
      <c r="L11953" s="1" t="s">
        <v>4087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7" t="n">
        <v>46234</v>
      </c>
      <c r="C11954" s="1" t="n">
        <v>11</v>
      </c>
      <c r="D11954" s="1" t="s">
        <v>3845</v>
      </c>
      <c r="E11954" s="1" t="n">
        <v>1608</v>
      </c>
      <c r="F11954" s="1" t="s">
        <v>75</v>
      </c>
      <c r="I11954" s="1" t="n">
        <v>1701839</v>
      </c>
      <c r="J11954" s="1" t="n">
        <v>37024</v>
      </c>
      <c r="K11954" s="1" t="n">
        <v>7891025121251</v>
      </c>
      <c r="L11954" s="1" t="s">
        <v>5355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7" t="n">
        <v>46234</v>
      </c>
      <c r="C11955" s="1" t="n">
        <v>11</v>
      </c>
      <c r="D11955" s="1" t="s">
        <v>3845</v>
      </c>
      <c r="E11955" s="1" t="n">
        <v>1608</v>
      </c>
      <c r="F11955" s="1" t="s">
        <v>75</v>
      </c>
      <c r="I11955" s="1" t="n">
        <v>1701839</v>
      </c>
      <c r="J11955" s="1" t="n">
        <v>37558</v>
      </c>
      <c r="K11955" s="1" t="n">
        <v>7891025101376</v>
      </c>
      <c r="L11955" s="1" t="s">
        <v>4088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7" t="n">
        <v>46234</v>
      </c>
      <c r="C11956" s="1" t="n">
        <v>11</v>
      </c>
      <c r="D11956" s="1" t="s">
        <v>3845</v>
      </c>
      <c r="E11956" s="1" t="n">
        <v>1608</v>
      </c>
      <c r="F11956" s="1" t="s">
        <v>75</v>
      </c>
      <c r="I11956" s="1" t="n">
        <v>1701839</v>
      </c>
      <c r="J11956" s="1" t="n">
        <v>37980</v>
      </c>
      <c r="K11956" s="1" t="n">
        <v>7891025121640</v>
      </c>
      <c r="L11956" s="1" t="s">
        <v>4089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7" t="n">
        <v>46234</v>
      </c>
      <c r="C11957" s="1" t="n">
        <v>11</v>
      </c>
      <c r="D11957" s="1" t="s">
        <v>3845</v>
      </c>
      <c r="E11957" s="1" t="n">
        <v>1608</v>
      </c>
      <c r="F11957" s="1" t="s">
        <v>75</v>
      </c>
      <c r="I11957" s="1" t="n">
        <v>1701839</v>
      </c>
      <c r="J11957" s="1" t="n">
        <v>48139</v>
      </c>
      <c r="K11957" s="1" t="n">
        <v>7891025122067</v>
      </c>
      <c r="L11957" s="1" t="s">
        <v>4090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7" t="n">
        <v>46234</v>
      </c>
      <c r="C11958" s="1" t="n">
        <v>11</v>
      </c>
      <c r="D11958" s="1" t="s">
        <v>3845</v>
      </c>
      <c r="E11958" s="1" t="n">
        <v>1608</v>
      </c>
      <c r="F11958" s="1" t="s">
        <v>75</v>
      </c>
      <c r="I11958" s="1" t="n">
        <v>1701839</v>
      </c>
      <c r="J11958" s="1" t="n">
        <v>50664</v>
      </c>
      <c r="K11958" s="1" t="n">
        <v>7891025123064</v>
      </c>
      <c r="L11958" s="1" t="s">
        <v>4091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7" t="n">
        <v>46234</v>
      </c>
      <c r="C11959" s="1" t="n">
        <v>11</v>
      </c>
      <c r="D11959" s="1" t="s">
        <v>3845</v>
      </c>
      <c r="E11959" s="1" t="n">
        <v>1608</v>
      </c>
      <c r="F11959" s="1" t="s">
        <v>75</v>
      </c>
      <c r="I11959" s="1" t="n">
        <v>1701839</v>
      </c>
      <c r="J11959" s="1" t="n">
        <v>55582</v>
      </c>
      <c r="K11959" s="1" t="n">
        <v>7898215150282</v>
      </c>
      <c r="L11959" s="1" t="s">
        <v>4093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7" t="n">
        <v>46234</v>
      </c>
      <c r="C11960" s="1" t="n">
        <v>11</v>
      </c>
      <c r="D11960" s="1" t="s">
        <v>3845</v>
      </c>
      <c r="E11960" s="1" t="n">
        <v>1608</v>
      </c>
      <c r="F11960" s="1" t="s">
        <v>75</v>
      </c>
      <c r="I11960" s="1" t="n">
        <v>1701839</v>
      </c>
      <c r="J11960" s="1" t="n">
        <v>67318</v>
      </c>
      <c r="K11960" s="1" t="n">
        <v>7891025121909</v>
      </c>
      <c r="L11960" s="1" t="s">
        <v>4098</v>
      </c>
      <c r="N11960" s="1" t="n">
        <v>4</v>
      </c>
      <c r="O11960" s="1" t="n">
        <v>23.76</v>
      </c>
    </row>
    <row r="11961" customFormat="false" ht="15" hidden="false" customHeight="true" outlineLevel="0" collapsed="false">
      <c r="A11961" s="1" t="n">
        <v>1</v>
      </c>
      <c r="B11961" s="17" t="n">
        <v>46234</v>
      </c>
      <c r="C11961" s="1" t="n">
        <v>11</v>
      </c>
      <c r="D11961" s="1" t="s">
        <v>3845</v>
      </c>
      <c r="E11961" s="1" t="n">
        <v>1608</v>
      </c>
      <c r="F11961" s="1" t="s">
        <v>75</v>
      </c>
      <c r="I11961" s="1" t="n">
        <v>1701839</v>
      </c>
      <c r="J11961" s="1" t="n">
        <v>69543</v>
      </c>
      <c r="K11961" s="1" t="n">
        <v>7891025123484</v>
      </c>
      <c r="L11961" s="1" t="s">
        <v>5897</v>
      </c>
      <c r="N11961" s="1" t="n">
        <v>4</v>
      </c>
      <c r="O11961" s="1" t="n">
        <v>51.12</v>
      </c>
    </row>
    <row r="11962" customFormat="false" ht="15" hidden="false" customHeight="true" outlineLevel="0" collapsed="false">
      <c r="A11962" s="1" t="n">
        <v>1</v>
      </c>
      <c r="B11962" s="17" t="n">
        <v>46234</v>
      </c>
      <c r="C11962" s="1" t="n">
        <v>11</v>
      </c>
      <c r="D11962" s="1" t="s">
        <v>3845</v>
      </c>
      <c r="E11962" s="1" t="n">
        <v>1608</v>
      </c>
      <c r="F11962" s="1" t="s">
        <v>75</v>
      </c>
      <c r="I11962" s="1" t="n">
        <v>1701839</v>
      </c>
      <c r="J11962" s="1" t="n">
        <v>69612</v>
      </c>
      <c r="K11962" s="1" t="n">
        <v>7891025123453</v>
      </c>
      <c r="L11962" s="1" t="s">
        <v>4099</v>
      </c>
      <c r="N11962" s="1" t="n">
        <v>6</v>
      </c>
      <c r="O11962" s="1" t="n">
        <v>76.68</v>
      </c>
    </row>
    <row r="11963" customFormat="false" ht="15" hidden="false" customHeight="true" outlineLevel="0" collapsed="false">
      <c r="A11963" s="1" t="n">
        <v>1</v>
      </c>
      <c r="B11963" s="17" t="n">
        <v>46234</v>
      </c>
      <c r="C11963" s="1" t="n">
        <v>11</v>
      </c>
      <c r="D11963" s="1" t="s">
        <v>3845</v>
      </c>
      <c r="E11963" s="1" t="n">
        <v>1608</v>
      </c>
      <c r="F11963" s="1" t="s">
        <v>75</v>
      </c>
      <c r="I11963" s="1" t="n">
        <v>1701839</v>
      </c>
      <c r="J11963" s="1" t="n">
        <v>69613</v>
      </c>
      <c r="K11963" s="1" t="n">
        <v>7891025123460</v>
      </c>
      <c r="L11963" s="1" t="s">
        <v>4100</v>
      </c>
      <c r="N11963" s="1" t="n">
        <v>4</v>
      </c>
      <c r="O11963" s="1" t="n">
        <v>51.12</v>
      </c>
    </row>
    <row r="11964" customFormat="false" ht="15" hidden="false" customHeight="true" outlineLevel="0" collapsed="false">
      <c r="A11964" s="1" t="n">
        <v>1</v>
      </c>
      <c r="B11964" s="17" t="n">
        <v>46234</v>
      </c>
      <c r="C11964" s="1" t="n">
        <v>11</v>
      </c>
      <c r="D11964" s="1" t="s">
        <v>3845</v>
      </c>
      <c r="E11964" s="1" t="n">
        <v>1608</v>
      </c>
      <c r="F11964" s="1" t="s">
        <v>75</v>
      </c>
      <c r="I11964" s="1" t="n">
        <v>1701839</v>
      </c>
      <c r="J11964" s="1" t="n">
        <v>69614</v>
      </c>
      <c r="K11964" s="1" t="n">
        <v>7891025123477</v>
      </c>
      <c r="L11964" s="1" t="s">
        <v>4101</v>
      </c>
      <c r="N11964" s="1" t="n">
        <v>7</v>
      </c>
      <c r="O11964" s="1" t="n">
        <v>89.46</v>
      </c>
    </row>
    <row r="11965" customFormat="false" ht="15" hidden="false" customHeight="true" outlineLevel="0" collapsed="false">
      <c r="A11965" s="1" t="n">
        <v>1</v>
      </c>
      <c r="B11965" s="17" t="n">
        <v>46234</v>
      </c>
      <c r="C11965" s="1" t="n">
        <v>11</v>
      </c>
      <c r="D11965" s="1" t="s">
        <v>3845</v>
      </c>
      <c r="E11965" s="1" t="n">
        <v>1608</v>
      </c>
      <c r="F11965" s="1" t="s">
        <v>75</v>
      </c>
      <c r="I11965" s="1" t="n">
        <v>1701839</v>
      </c>
      <c r="J11965" s="1" t="n">
        <v>75224</v>
      </c>
      <c r="K11965" s="1" t="n">
        <v>7891025124030</v>
      </c>
      <c r="L11965" s="1" t="s">
        <v>5898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7" t="n">
        <v>46234</v>
      </c>
      <c r="C11966" s="1" t="n">
        <v>11</v>
      </c>
      <c r="D11966" s="1" t="s">
        <v>3845</v>
      </c>
      <c r="E11966" s="1" t="n">
        <v>1608</v>
      </c>
      <c r="F11966" s="1" t="s">
        <v>75</v>
      </c>
      <c r="I11966" s="1" t="n">
        <v>1701839</v>
      </c>
      <c r="J11966" s="1" t="n">
        <v>80307</v>
      </c>
      <c r="K11966" s="1" t="n">
        <v>7891025125372</v>
      </c>
      <c r="L11966" s="1" t="s">
        <v>5357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7" t="n">
        <v>46234</v>
      </c>
      <c r="C11967" s="1" t="n">
        <v>11</v>
      </c>
      <c r="D11967" s="1" t="s">
        <v>3845</v>
      </c>
      <c r="E11967" s="1" t="n">
        <v>1608</v>
      </c>
      <c r="F11967" s="1" t="s">
        <v>75</v>
      </c>
      <c r="I11967" s="1" t="n">
        <v>1701839</v>
      </c>
      <c r="J11967" s="1" t="n">
        <v>80503</v>
      </c>
      <c r="K11967" s="1" t="n">
        <v>7898215150657</v>
      </c>
      <c r="L11967" s="1" t="s">
        <v>4102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7" t="n">
        <v>46234</v>
      </c>
      <c r="C11968" s="1" t="n">
        <v>11</v>
      </c>
      <c r="D11968" s="1" t="s">
        <v>3845</v>
      </c>
      <c r="E11968" s="1" t="n">
        <v>1608</v>
      </c>
      <c r="F11968" s="1" t="s">
        <v>75</v>
      </c>
      <c r="I11968" s="1" t="n">
        <v>1701839</v>
      </c>
      <c r="J11968" s="1" t="n">
        <v>80681</v>
      </c>
      <c r="K11968" s="1" t="n">
        <v>7891025125495</v>
      </c>
      <c r="L11968" s="1" t="s">
        <v>5359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7" t="n">
        <v>46234</v>
      </c>
      <c r="C11969" s="1" t="n">
        <v>11</v>
      </c>
      <c r="D11969" s="1" t="s">
        <v>3845</v>
      </c>
      <c r="E11969" s="1" t="n">
        <v>1608</v>
      </c>
      <c r="F11969" s="1" t="s">
        <v>75</v>
      </c>
      <c r="I11969" s="1" t="n">
        <v>1701839</v>
      </c>
      <c r="J11969" s="1" t="n">
        <v>81942</v>
      </c>
      <c r="K11969" s="1" t="n">
        <v>7898215157502</v>
      </c>
      <c r="L11969" s="1" t="s">
        <v>7835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7" t="n">
        <v>46234</v>
      </c>
      <c r="C11970" s="1" t="n">
        <v>11</v>
      </c>
      <c r="D11970" s="1" t="s">
        <v>3845</v>
      </c>
      <c r="E11970" s="1" t="n">
        <v>1636</v>
      </c>
      <c r="F11970" s="1" t="s">
        <v>91</v>
      </c>
      <c r="I11970" s="1" t="n">
        <v>3226195</v>
      </c>
      <c r="J11970" s="1" t="n">
        <v>40035</v>
      </c>
      <c r="K11970" s="1" t="n">
        <v>7894650013991</v>
      </c>
      <c r="L11970" s="1" t="s">
        <v>7836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7" t="n">
        <v>46234</v>
      </c>
      <c r="C11971" s="1" t="n">
        <v>11</v>
      </c>
      <c r="D11971" s="1" t="s">
        <v>3845</v>
      </c>
      <c r="E11971" s="1" t="n">
        <v>1636</v>
      </c>
      <c r="F11971" s="1" t="s">
        <v>91</v>
      </c>
      <c r="I11971" s="1" t="n">
        <v>3226195</v>
      </c>
      <c r="J11971" s="1" t="n">
        <v>73571</v>
      </c>
      <c r="K11971" s="1" t="n">
        <v>7894650013731</v>
      </c>
      <c r="L11971" s="1" t="s">
        <v>7837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7" t="n">
        <v>46234</v>
      </c>
      <c r="C11972" s="1" t="n">
        <v>11</v>
      </c>
      <c r="D11972" s="1" t="s">
        <v>3845</v>
      </c>
      <c r="E11972" s="1" t="n">
        <v>1636</v>
      </c>
      <c r="F11972" s="1" t="s">
        <v>91</v>
      </c>
      <c r="I11972" s="1" t="n">
        <v>3226195</v>
      </c>
      <c r="J11972" s="1" t="n">
        <v>101018</v>
      </c>
      <c r="K11972" s="1" t="n">
        <v>7894650079171</v>
      </c>
      <c r="L11972" s="1" t="s">
        <v>7838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7" t="n">
        <v>46234</v>
      </c>
      <c r="C11973" s="1" t="n">
        <v>11</v>
      </c>
      <c r="D11973" s="1" t="s">
        <v>3845</v>
      </c>
      <c r="E11973" s="1" t="n">
        <v>1636</v>
      </c>
      <c r="F11973" s="1" t="s">
        <v>91</v>
      </c>
      <c r="I11973" s="1" t="n">
        <v>3226195</v>
      </c>
      <c r="J11973" s="1" t="n">
        <v>104951</v>
      </c>
      <c r="K11973" s="1" t="n">
        <v>7896061915109</v>
      </c>
      <c r="L11973" s="1" t="s">
        <v>7839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7" t="n">
        <v>46234</v>
      </c>
      <c r="C11974" s="1" t="n">
        <v>11</v>
      </c>
      <c r="D11974" s="1" t="s">
        <v>3845</v>
      </c>
      <c r="E11974" s="1" t="n">
        <v>1636</v>
      </c>
      <c r="F11974" s="1" t="s">
        <v>91</v>
      </c>
      <c r="I11974" s="1" t="n">
        <v>3226195</v>
      </c>
      <c r="J11974" s="1" t="n">
        <v>16038</v>
      </c>
      <c r="K11974" s="1" t="n">
        <v>7896061916106</v>
      </c>
      <c r="L11974" s="1" t="s">
        <v>7840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7" t="n">
        <v>46234</v>
      </c>
      <c r="C11975" s="1" t="n">
        <v>11</v>
      </c>
      <c r="D11975" s="1" t="s">
        <v>3845</v>
      </c>
      <c r="E11975" s="1" t="n">
        <v>1636</v>
      </c>
      <c r="F11975" s="1" t="s">
        <v>91</v>
      </c>
      <c r="I11975" s="1" t="n">
        <v>3226195</v>
      </c>
      <c r="J11975" s="1" t="n">
        <v>16710</v>
      </c>
      <c r="K11975" s="1" t="n">
        <v>7894650003787</v>
      </c>
      <c r="L11975" s="1" t="s">
        <v>6514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7" t="n">
        <v>46234</v>
      </c>
      <c r="C11976" s="1" t="n">
        <v>11</v>
      </c>
      <c r="D11976" s="1" t="s">
        <v>3845</v>
      </c>
      <c r="E11976" s="1" t="n">
        <v>1636</v>
      </c>
      <c r="F11976" s="1" t="s">
        <v>91</v>
      </c>
      <c r="I11976" s="1" t="n">
        <v>3226195</v>
      </c>
      <c r="J11976" s="1" t="n">
        <v>17976</v>
      </c>
      <c r="K11976" s="1" t="n">
        <v>7894650003848</v>
      </c>
      <c r="L11976" s="1" t="s">
        <v>7841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7" t="n">
        <v>46234</v>
      </c>
      <c r="C11977" s="1" t="n">
        <v>11</v>
      </c>
      <c r="D11977" s="1" t="s">
        <v>3845</v>
      </c>
      <c r="E11977" s="1" t="n">
        <v>1636</v>
      </c>
      <c r="F11977" s="1" t="s">
        <v>91</v>
      </c>
      <c r="I11977" s="1" t="n">
        <v>3226195</v>
      </c>
      <c r="J11977" s="1" t="n">
        <v>19862</v>
      </c>
      <c r="K11977" s="1" t="n">
        <v>7897000800456</v>
      </c>
      <c r="L11977" s="1" t="s">
        <v>7842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7" t="n">
        <v>46234</v>
      </c>
      <c r="C11978" s="1" t="n">
        <v>11</v>
      </c>
      <c r="D11978" s="1" t="s">
        <v>3845</v>
      </c>
      <c r="E11978" s="1" t="n">
        <v>1636</v>
      </c>
      <c r="F11978" s="1" t="s">
        <v>91</v>
      </c>
      <c r="I11978" s="1" t="n">
        <v>3226195</v>
      </c>
      <c r="J11978" s="1" t="n">
        <v>23113</v>
      </c>
      <c r="K11978" s="1" t="n">
        <v>7894650004241</v>
      </c>
      <c r="L11978" s="1" t="s">
        <v>7843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7" t="n">
        <v>46234</v>
      </c>
      <c r="C11979" s="1" t="n">
        <v>11</v>
      </c>
      <c r="D11979" s="1" t="s">
        <v>3845</v>
      </c>
      <c r="E11979" s="1" t="n">
        <v>1636</v>
      </c>
      <c r="F11979" s="1" t="s">
        <v>91</v>
      </c>
      <c r="I11979" s="1" t="n">
        <v>3226195</v>
      </c>
      <c r="J11979" s="1" t="n">
        <v>23302</v>
      </c>
      <c r="K11979" s="1" t="n">
        <v>7894650012888</v>
      </c>
      <c r="L11979" s="1" t="s">
        <v>7844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7" t="n">
        <v>46234</v>
      </c>
      <c r="C11980" s="1" t="n">
        <v>11</v>
      </c>
      <c r="D11980" s="1" t="s">
        <v>3845</v>
      </c>
      <c r="E11980" s="1" t="n">
        <v>1636</v>
      </c>
      <c r="F11980" s="1" t="s">
        <v>91</v>
      </c>
      <c r="I11980" s="1" t="n">
        <v>3226195</v>
      </c>
      <c r="J11980" s="1" t="n">
        <v>26544</v>
      </c>
      <c r="K11980" s="1" t="n">
        <v>7894650013861</v>
      </c>
      <c r="L11980" s="1" t="s">
        <v>7845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7" t="n">
        <v>46234</v>
      </c>
      <c r="C11981" s="1" t="n">
        <v>11</v>
      </c>
      <c r="D11981" s="1" t="s">
        <v>3845</v>
      </c>
      <c r="E11981" s="1" t="n">
        <v>1636</v>
      </c>
      <c r="F11981" s="1" t="s">
        <v>91</v>
      </c>
      <c r="I11981" s="1" t="n">
        <v>3226195</v>
      </c>
      <c r="J11981" s="1" t="n">
        <v>31329</v>
      </c>
      <c r="K11981" s="1" t="n">
        <v>7894650938430</v>
      </c>
      <c r="L11981" s="1" t="s">
        <v>7846</v>
      </c>
      <c r="N11981" s="1" t="n">
        <v>6</v>
      </c>
      <c r="O11981" s="1" t="n">
        <v>71.34</v>
      </c>
    </row>
    <row r="11982" customFormat="false" ht="15" hidden="false" customHeight="true" outlineLevel="0" collapsed="false">
      <c r="A11982" s="1" t="n">
        <v>1</v>
      </c>
      <c r="B11982" s="17" t="n">
        <v>46234</v>
      </c>
      <c r="C11982" s="1" t="n">
        <v>11</v>
      </c>
      <c r="D11982" s="1" t="s">
        <v>3845</v>
      </c>
      <c r="E11982" s="1" t="n">
        <v>1636</v>
      </c>
      <c r="F11982" s="1" t="s">
        <v>91</v>
      </c>
      <c r="I11982" s="1" t="n">
        <v>3226195</v>
      </c>
      <c r="J11982" s="1" t="n">
        <v>28018</v>
      </c>
      <c r="K11982" s="1" t="n">
        <v>7894650013502</v>
      </c>
      <c r="L11982" s="1" t="s">
        <v>7847</v>
      </c>
      <c r="N11982" s="1" t="n">
        <v>6</v>
      </c>
      <c r="O11982" s="1" t="n">
        <v>31.74</v>
      </c>
    </row>
    <row r="11983" customFormat="false" ht="15" hidden="false" customHeight="true" outlineLevel="0" collapsed="false">
      <c r="A11983" s="1" t="n">
        <v>1</v>
      </c>
      <c r="B11983" s="17" t="n">
        <v>46234</v>
      </c>
      <c r="C11983" s="1" t="n">
        <v>11</v>
      </c>
      <c r="D11983" s="1" t="s">
        <v>3845</v>
      </c>
      <c r="E11983" s="1" t="n">
        <v>1636</v>
      </c>
      <c r="F11983" s="1" t="s">
        <v>91</v>
      </c>
      <c r="I11983" s="1" t="n">
        <v>3226195</v>
      </c>
      <c r="J11983" s="1" t="n">
        <v>33964</v>
      </c>
      <c r="K11983" s="1" t="n">
        <v>7894650014288</v>
      </c>
      <c r="L11983" s="1" t="s">
        <v>7848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7" t="n">
        <v>46234</v>
      </c>
      <c r="C11984" s="1" t="n">
        <v>11</v>
      </c>
      <c r="D11984" s="1" t="s">
        <v>3845</v>
      </c>
      <c r="E11984" s="1" t="n">
        <v>1636</v>
      </c>
      <c r="F11984" s="1" t="s">
        <v>91</v>
      </c>
      <c r="I11984" s="1" t="n">
        <v>3226195</v>
      </c>
      <c r="J11984" s="1" t="n">
        <v>37930</v>
      </c>
      <c r="K11984" s="1" t="n">
        <v>7894650939598</v>
      </c>
      <c r="L11984" s="1" t="s">
        <v>7848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7" t="n">
        <v>46234</v>
      </c>
      <c r="C11985" s="1" t="n">
        <v>11</v>
      </c>
      <c r="D11985" s="1" t="s">
        <v>3845</v>
      </c>
      <c r="E11985" s="1" t="n">
        <v>1636</v>
      </c>
      <c r="F11985" s="1" t="s">
        <v>91</v>
      </c>
      <c r="I11985" s="1" t="n">
        <v>3226195</v>
      </c>
      <c r="J11985" s="1" t="n">
        <v>65737</v>
      </c>
      <c r="K11985" s="1" t="n">
        <v>7894650008539</v>
      </c>
      <c r="L11985" s="1" t="s">
        <v>7849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7" t="n">
        <v>46234</v>
      </c>
      <c r="C11986" s="1" t="n">
        <v>11</v>
      </c>
      <c r="D11986" s="1" t="s">
        <v>3845</v>
      </c>
      <c r="E11986" s="1" t="n">
        <v>1636</v>
      </c>
      <c r="F11986" s="1" t="s">
        <v>91</v>
      </c>
      <c r="I11986" s="1" t="n">
        <v>3226195</v>
      </c>
      <c r="J11986" s="1" t="n">
        <v>72881</v>
      </c>
      <c r="K11986" s="1" t="n">
        <v>7894650009055</v>
      </c>
      <c r="L11986" s="1" t="s">
        <v>7850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7" t="n">
        <v>46234</v>
      </c>
      <c r="C11987" s="1" t="n">
        <v>11</v>
      </c>
      <c r="D11987" s="1" t="s">
        <v>3845</v>
      </c>
      <c r="E11987" s="1" t="n">
        <v>1636</v>
      </c>
      <c r="F11987" s="1" t="s">
        <v>91</v>
      </c>
      <c r="I11987" s="1" t="n">
        <v>3226195</v>
      </c>
      <c r="J11987" s="1" t="n">
        <v>74628</v>
      </c>
      <c r="K11987" s="1" t="n">
        <v>7896061997464</v>
      </c>
      <c r="L11987" s="1" t="s">
        <v>7851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7" t="n">
        <v>46234</v>
      </c>
      <c r="C11988" s="1" t="n">
        <v>11</v>
      </c>
      <c r="D11988" s="1" t="s">
        <v>3845</v>
      </c>
      <c r="E11988" s="1" t="n">
        <v>1636</v>
      </c>
      <c r="F11988" s="1" t="s">
        <v>91</v>
      </c>
      <c r="I11988" s="1" t="n">
        <v>3226195</v>
      </c>
      <c r="J11988" s="1" t="n">
        <v>75783</v>
      </c>
      <c r="K11988" s="1" t="n">
        <v>7896061997273</v>
      </c>
      <c r="L11988" s="1" t="s">
        <v>7852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7" t="n">
        <v>46234</v>
      </c>
      <c r="C11989" s="1" t="n">
        <v>11</v>
      </c>
      <c r="D11989" s="1" t="s">
        <v>3845</v>
      </c>
      <c r="E11989" s="1" t="n">
        <v>1636</v>
      </c>
      <c r="F11989" s="1" t="s">
        <v>91</v>
      </c>
      <c r="I11989" s="1" t="n">
        <v>3226195</v>
      </c>
      <c r="J11989" s="1" t="n">
        <v>81935</v>
      </c>
      <c r="K11989" s="1" t="n">
        <v>7894650013472</v>
      </c>
      <c r="L11989" s="1" t="s">
        <v>7853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7" t="n">
        <v>46234</v>
      </c>
      <c r="C11990" s="1" t="n">
        <v>11</v>
      </c>
      <c r="D11990" s="1" t="s">
        <v>3845</v>
      </c>
      <c r="E11990" s="1" t="n">
        <v>1636</v>
      </c>
      <c r="F11990" s="1" t="s">
        <v>91</v>
      </c>
      <c r="I11990" s="1" t="n">
        <v>3226195</v>
      </c>
      <c r="J11990" s="1" t="n">
        <v>81936</v>
      </c>
      <c r="K11990" s="1" t="n">
        <v>7894650014073</v>
      </c>
      <c r="L11990" s="1" t="s">
        <v>7854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7" t="n">
        <v>46234</v>
      </c>
      <c r="C11991" s="1" t="n">
        <v>11</v>
      </c>
      <c r="D11991" s="1" t="s">
        <v>3845</v>
      </c>
      <c r="E11991" s="1" t="n">
        <v>1636</v>
      </c>
      <c r="F11991" s="1" t="s">
        <v>91</v>
      </c>
      <c r="I11991" s="1" t="n">
        <v>3226195</v>
      </c>
      <c r="J11991" s="1" t="n">
        <v>81937</v>
      </c>
      <c r="K11991" s="1" t="n">
        <v>7894650013571</v>
      </c>
      <c r="L11991" s="1" t="s">
        <v>7855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7" t="n">
        <v>46234</v>
      </c>
      <c r="C11992" s="1" t="n">
        <v>22</v>
      </c>
      <c r="D11992" s="1" t="s">
        <v>3850</v>
      </c>
      <c r="E11992" s="1" t="n">
        <v>33</v>
      </c>
      <c r="F11992" s="1" t="s">
        <v>93</v>
      </c>
      <c r="I11992" s="1" t="n">
        <v>5402</v>
      </c>
      <c r="J11992" s="1" t="n">
        <v>100000</v>
      </c>
      <c r="K11992" s="1" t="n">
        <v>1</v>
      </c>
      <c r="L11992" s="1" t="s">
        <v>3851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7" t="n">
        <v>46234</v>
      </c>
      <c r="C11993" s="1" t="n">
        <v>22</v>
      </c>
      <c r="D11993" s="1" t="s">
        <v>3850</v>
      </c>
      <c r="E11993" s="1" t="n">
        <v>33</v>
      </c>
      <c r="F11993" s="1" t="s">
        <v>93</v>
      </c>
      <c r="I11993" s="1" t="n">
        <v>5402</v>
      </c>
      <c r="J11993" s="1" t="n">
        <v>100006</v>
      </c>
      <c r="K11993" s="1" t="n">
        <v>7</v>
      </c>
      <c r="L11993" s="1" t="s">
        <v>3853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7" t="n">
        <v>46234</v>
      </c>
      <c r="C11994" s="1" t="n">
        <v>22</v>
      </c>
      <c r="D11994" s="1" t="s">
        <v>3850</v>
      </c>
      <c r="E11994" s="1" t="n">
        <v>33</v>
      </c>
      <c r="F11994" s="1" t="s">
        <v>93</v>
      </c>
      <c r="I11994" s="1" t="n">
        <v>5402</v>
      </c>
      <c r="J11994" s="1" t="n">
        <v>100007</v>
      </c>
      <c r="K11994" s="1" t="n">
        <v>8</v>
      </c>
      <c r="L11994" s="1" t="s">
        <v>3854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7" t="n">
        <v>46234</v>
      </c>
      <c r="C11995" s="1" t="n">
        <v>22</v>
      </c>
      <c r="D11995" s="1" t="s">
        <v>3850</v>
      </c>
      <c r="E11995" s="1" t="n">
        <v>33</v>
      </c>
      <c r="F11995" s="1" t="s">
        <v>93</v>
      </c>
      <c r="I11995" s="1" t="n">
        <v>5402</v>
      </c>
      <c r="J11995" s="1" t="n">
        <v>100008</v>
      </c>
      <c r="K11995" s="1" t="n">
        <v>9</v>
      </c>
      <c r="L11995" s="1" t="s">
        <v>3855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7" t="n">
        <v>46234</v>
      </c>
      <c r="C11996" s="1" t="n">
        <v>22</v>
      </c>
      <c r="D11996" s="1" t="s">
        <v>3850</v>
      </c>
      <c r="E11996" s="1" t="n">
        <v>33</v>
      </c>
      <c r="F11996" s="1" t="s">
        <v>93</v>
      </c>
      <c r="I11996" s="1" t="n">
        <v>5402</v>
      </c>
      <c r="J11996" s="1" t="n">
        <v>100011</v>
      </c>
      <c r="K11996" s="1" t="n">
        <v>12</v>
      </c>
      <c r="L11996" s="1" t="s">
        <v>3856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7" t="n">
        <v>46234</v>
      </c>
      <c r="C11997" s="1" t="n">
        <v>22</v>
      </c>
      <c r="D11997" s="1" t="s">
        <v>3850</v>
      </c>
      <c r="E11997" s="1" t="n">
        <v>33</v>
      </c>
      <c r="F11997" s="1" t="s">
        <v>93</v>
      </c>
      <c r="I11997" s="1" t="n">
        <v>5402</v>
      </c>
      <c r="J11997" s="1" t="n">
        <v>100012</v>
      </c>
      <c r="K11997" s="1" t="n">
        <v>13</v>
      </c>
      <c r="L11997" s="1" t="s">
        <v>3857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7" t="n">
        <v>46234</v>
      </c>
      <c r="C11998" s="1" t="n">
        <v>22</v>
      </c>
      <c r="D11998" s="1" t="s">
        <v>3850</v>
      </c>
      <c r="E11998" s="1" t="n">
        <v>33</v>
      </c>
      <c r="F11998" s="1" t="s">
        <v>93</v>
      </c>
      <c r="I11998" s="1" t="n">
        <v>5402</v>
      </c>
      <c r="J11998" s="1" t="n">
        <v>100013</v>
      </c>
      <c r="K11998" s="1" t="n">
        <v>14</v>
      </c>
      <c r="L11998" s="1" t="s">
        <v>3858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7" t="n">
        <v>46234</v>
      </c>
      <c r="C11999" s="1" t="n">
        <v>22</v>
      </c>
      <c r="D11999" s="1" t="s">
        <v>3850</v>
      </c>
      <c r="E11999" s="1" t="n">
        <v>33</v>
      </c>
      <c r="F11999" s="1" t="s">
        <v>93</v>
      </c>
      <c r="I11999" s="1" t="n">
        <v>5402</v>
      </c>
      <c r="J11999" s="1" t="n">
        <v>100014</v>
      </c>
      <c r="K11999" s="1" t="n">
        <v>15</v>
      </c>
      <c r="L11999" s="1" t="s">
        <v>3859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7" t="n">
        <v>46234</v>
      </c>
      <c r="C12000" s="1" t="n">
        <v>22</v>
      </c>
      <c r="D12000" s="1" t="s">
        <v>3850</v>
      </c>
      <c r="E12000" s="1" t="n">
        <v>33</v>
      </c>
      <c r="F12000" s="1" t="s">
        <v>93</v>
      </c>
      <c r="I12000" s="1" t="n">
        <v>5402</v>
      </c>
      <c r="J12000" s="1" t="n">
        <v>100015</v>
      </c>
      <c r="K12000" s="1" t="n">
        <v>16</v>
      </c>
      <c r="L12000" s="1" t="s">
        <v>3860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7" t="n">
        <v>46234</v>
      </c>
      <c r="C12001" s="1" t="n">
        <v>22</v>
      </c>
      <c r="D12001" s="1" t="s">
        <v>3850</v>
      </c>
      <c r="E12001" s="1" t="n">
        <v>33</v>
      </c>
      <c r="F12001" s="1" t="s">
        <v>93</v>
      </c>
      <c r="I12001" s="1" t="n">
        <v>5402</v>
      </c>
      <c r="J12001" s="1" t="n">
        <v>100016</v>
      </c>
      <c r="K12001" s="1" t="n">
        <v>17</v>
      </c>
      <c r="L12001" s="1" t="s">
        <v>3861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7" t="n">
        <v>46234</v>
      </c>
      <c r="C12002" s="1" t="n">
        <v>22</v>
      </c>
      <c r="D12002" s="1" t="s">
        <v>3850</v>
      </c>
      <c r="E12002" s="1" t="n">
        <v>33</v>
      </c>
      <c r="F12002" s="1" t="s">
        <v>93</v>
      </c>
      <c r="I12002" s="1" t="n">
        <v>5402</v>
      </c>
      <c r="J12002" s="1" t="n">
        <v>100017</v>
      </c>
      <c r="K12002" s="1" t="n">
        <v>18</v>
      </c>
      <c r="L12002" s="1" t="s">
        <v>3862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7" t="n">
        <v>46234</v>
      </c>
      <c r="C12003" s="1" t="n">
        <v>22</v>
      </c>
      <c r="D12003" s="1" t="s">
        <v>3850</v>
      </c>
      <c r="E12003" s="1" t="n">
        <v>33</v>
      </c>
      <c r="F12003" s="1" t="s">
        <v>93</v>
      </c>
      <c r="I12003" s="1" t="n">
        <v>5402</v>
      </c>
      <c r="J12003" s="1" t="n">
        <v>100019</v>
      </c>
      <c r="K12003" s="1" t="n">
        <v>20</v>
      </c>
      <c r="L12003" s="1" t="s">
        <v>3863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7" t="n">
        <v>46234</v>
      </c>
      <c r="C12004" s="1" t="n">
        <v>22</v>
      </c>
      <c r="D12004" s="1" t="s">
        <v>3850</v>
      </c>
      <c r="E12004" s="1" t="n">
        <v>33</v>
      </c>
      <c r="F12004" s="1" t="s">
        <v>93</v>
      </c>
      <c r="I12004" s="1" t="n">
        <v>5402</v>
      </c>
      <c r="J12004" s="1" t="n">
        <v>100020</v>
      </c>
      <c r="K12004" s="1" t="n">
        <v>21</v>
      </c>
      <c r="L12004" s="1" t="s">
        <v>3864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7" t="n">
        <v>46234</v>
      </c>
      <c r="C12005" s="1" t="n">
        <v>22</v>
      </c>
      <c r="D12005" s="1" t="s">
        <v>3850</v>
      </c>
      <c r="E12005" s="1" t="n">
        <v>33</v>
      </c>
      <c r="F12005" s="1" t="s">
        <v>93</v>
      </c>
      <c r="I12005" s="1" t="n">
        <v>5402</v>
      </c>
      <c r="J12005" s="1" t="n">
        <v>100053</v>
      </c>
      <c r="K12005" s="1" t="n">
        <v>54</v>
      </c>
      <c r="L12005" s="1" t="s">
        <v>3866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7" t="n">
        <v>46234</v>
      </c>
      <c r="C12006" s="1" t="n">
        <v>22</v>
      </c>
      <c r="D12006" s="1" t="s">
        <v>3850</v>
      </c>
      <c r="E12006" s="1" t="n">
        <v>33</v>
      </c>
      <c r="F12006" s="1" t="s">
        <v>93</v>
      </c>
      <c r="I12006" s="1" t="n">
        <v>5402</v>
      </c>
      <c r="J12006" s="1" t="n">
        <v>100638</v>
      </c>
      <c r="K12006" s="1" t="n">
        <v>508</v>
      </c>
      <c r="L12006" s="1" t="s">
        <v>3867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7" t="n">
        <v>46234</v>
      </c>
      <c r="C12007" s="1" t="n">
        <v>22</v>
      </c>
      <c r="D12007" s="1" t="s">
        <v>3850</v>
      </c>
      <c r="E12007" s="1" t="n">
        <v>33</v>
      </c>
      <c r="F12007" s="1" t="s">
        <v>93</v>
      </c>
      <c r="I12007" s="1" t="n">
        <v>5402</v>
      </c>
      <c r="J12007" s="1" t="n">
        <v>100520</v>
      </c>
      <c r="K12007" s="1" t="n">
        <v>507</v>
      </c>
      <c r="L12007" s="1" t="s">
        <v>3868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7" t="n">
        <v>46234</v>
      </c>
      <c r="C12008" s="1" t="n">
        <v>22</v>
      </c>
      <c r="D12008" s="1" t="s">
        <v>3850</v>
      </c>
      <c r="E12008" s="1" t="n">
        <v>33</v>
      </c>
      <c r="F12008" s="1" t="s">
        <v>93</v>
      </c>
      <c r="I12008" s="1" t="n">
        <v>5402</v>
      </c>
      <c r="J12008" s="1" t="n">
        <v>100319</v>
      </c>
      <c r="K12008" s="1" t="n">
        <v>73453</v>
      </c>
      <c r="L12008" s="1" t="s">
        <v>3869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7" t="n">
        <v>46234</v>
      </c>
      <c r="C12009" s="1" t="n">
        <v>22</v>
      </c>
      <c r="D12009" s="1" t="s">
        <v>3850</v>
      </c>
      <c r="E12009" s="1" t="n">
        <v>33</v>
      </c>
      <c r="F12009" s="1" t="s">
        <v>93</v>
      </c>
      <c r="I12009" s="1" t="n">
        <v>5402</v>
      </c>
      <c r="J12009" s="1" t="n">
        <v>110455</v>
      </c>
      <c r="K12009" s="1" t="n">
        <v>53212</v>
      </c>
      <c r="L12009" s="1" t="s">
        <v>3870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7" t="n">
        <v>46234</v>
      </c>
      <c r="C12010" s="1" t="n">
        <v>22</v>
      </c>
      <c r="D12010" s="1" t="s">
        <v>3850</v>
      </c>
      <c r="E12010" s="1" t="n">
        <v>33</v>
      </c>
      <c r="F12010" s="1" t="s">
        <v>93</v>
      </c>
      <c r="I12010" s="1" t="n">
        <v>5404</v>
      </c>
      <c r="J12010" s="1" t="n">
        <v>100000</v>
      </c>
      <c r="K12010" s="1" t="n">
        <v>1</v>
      </c>
      <c r="L12010" s="1" t="s">
        <v>3851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7" t="n">
        <v>46234</v>
      </c>
      <c r="C12011" s="1" t="n">
        <v>22</v>
      </c>
      <c r="D12011" s="1" t="s">
        <v>3850</v>
      </c>
      <c r="E12011" s="1" t="n">
        <v>33</v>
      </c>
      <c r="F12011" s="1" t="s">
        <v>93</v>
      </c>
      <c r="I12011" s="1" t="n">
        <v>5404</v>
      </c>
      <c r="J12011" s="1" t="n">
        <v>100001</v>
      </c>
      <c r="K12011" s="1" t="n">
        <v>2</v>
      </c>
      <c r="L12011" s="1" t="s">
        <v>4138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7" t="n">
        <v>46234</v>
      </c>
      <c r="C12012" s="1" t="n">
        <v>22</v>
      </c>
      <c r="D12012" s="1" t="s">
        <v>3850</v>
      </c>
      <c r="E12012" s="1" t="n">
        <v>33</v>
      </c>
      <c r="F12012" s="1" t="s">
        <v>93</v>
      </c>
      <c r="I12012" s="1" t="n">
        <v>5404</v>
      </c>
      <c r="J12012" s="1" t="n">
        <v>100002</v>
      </c>
      <c r="K12012" s="1" t="n">
        <v>3</v>
      </c>
      <c r="L12012" s="1" t="s">
        <v>3872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7" t="n">
        <v>46234</v>
      </c>
      <c r="C12013" s="1" t="n">
        <v>22</v>
      </c>
      <c r="D12013" s="1" t="s">
        <v>3850</v>
      </c>
      <c r="E12013" s="1" t="n">
        <v>33</v>
      </c>
      <c r="F12013" s="1" t="s">
        <v>93</v>
      </c>
      <c r="I12013" s="1" t="n">
        <v>5404</v>
      </c>
      <c r="J12013" s="1" t="n">
        <v>100003</v>
      </c>
      <c r="K12013" s="1" t="n">
        <v>4</v>
      </c>
      <c r="L12013" s="1" t="s">
        <v>3873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7" t="n">
        <v>46234</v>
      </c>
      <c r="C12014" s="1" t="n">
        <v>22</v>
      </c>
      <c r="D12014" s="1" t="s">
        <v>3850</v>
      </c>
      <c r="E12014" s="1" t="n">
        <v>33</v>
      </c>
      <c r="F12014" s="1" t="s">
        <v>93</v>
      </c>
      <c r="I12014" s="1" t="n">
        <v>5404</v>
      </c>
      <c r="J12014" s="1" t="n">
        <v>100004</v>
      </c>
      <c r="K12014" s="1" t="n">
        <v>5</v>
      </c>
      <c r="L12014" s="1" t="s">
        <v>3852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7" t="n">
        <v>46234</v>
      </c>
      <c r="C12015" s="1" t="n">
        <v>22</v>
      </c>
      <c r="D12015" s="1" t="s">
        <v>3850</v>
      </c>
      <c r="E12015" s="1" t="n">
        <v>33</v>
      </c>
      <c r="F12015" s="1" t="s">
        <v>93</v>
      </c>
      <c r="I12015" s="1" t="n">
        <v>5404</v>
      </c>
      <c r="J12015" s="1" t="n">
        <v>100520</v>
      </c>
      <c r="K12015" s="1" t="n">
        <v>507</v>
      </c>
      <c r="L12015" s="1" t="s">
        <v>3868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7" t="n">
        <v>46234</v>
      </c>
      <c r="C12016" s="1" t="n">
        <v>22</v>
      </c>
      <c r="D12016" s="1" t="s">
        <v>3850</v>
      </c>
      <c r="E12016" s="1" t="n">
        <v>33</v>
      </c>
      <c r="F12016" s="1" t="s">
        <v>93</v>
      </c>
      <c r="I12016" s="1" t="n">
        <v>5404</v>
      </c>
      <c r="J12016" s="1" t="n">
        <v>110455</v>
      </c>
      <c r="K12016" s="1" t="n">
        <v>53212</v>
      </c>
      <c r="L12016" s="1" t="s">
        <v>3870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7" t="n">
        <v>46234</v>
      </c>
      <c r="C12017" s="1" t="n">
        <v>22</v>
      </c>
      <c r="D12017" s="1" t="s">
        <v>3850</v>
      </c>
      <c r="E12017" s="1" t="n">
        <v>33</v>
      </c>
      <c r="F12017" s="1" t="s">
        <v>93</v>
      </c>
      <c r="I12017" s="1" t="n">
        <v>5406</v>
      </c>
      <c r="J12017" s="1" t="n">
        <v>100007</v>
      </c>
      <c r="K12017" s="1" t="n">
        <v>8</v>
      </c>
      <c r="L12017" s="1" t="s">
        <v>3854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7" t="n">
        <v>46234</v>
      </c>
      <c r="C12018" s="1" t="n">
        <v>22</v>
      </c>
      <c r="D12018" s="1" t="s">
        <v>3850</v>
      </c>
      <c r="E12018" s="1" t="n">
        <v>33</v>
      </c>
      <c r="F12018" s="1" t="s">
        <v>93</v>
      </c>
      <c r="I12018" s="1" t="n">
        <v>5406</v>
      </c>
      <c r="J12018" s="1" t="n">
        <v>100008</v>
      </c>
      <c r="K12018" s="1" t="n">
        <v>9</v>
      </c>
      <c r="L12018" s="1" t="s">
        <v>3855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7" t="n">
        <v>46234</v>
      </c>
      <c r="C12019" s="1" t="n">
        <v>22</v>
      </c>
      <c r="D12019" s="1" t="s">
        <v>3850</v>
      </c>
      <c r="E12019" s="1" t="n">
        <v>33</v>
      </c>
      <c r="F12019" s="1" t="s">
        <v>93</v>
      </c>
      <c r="I12019" s="1" t="n">
        <v>5406</v>
      </c>
      <c r="J12019" s="1" t="n">
        <v>100016</v>
      </c>
      <c r="K12019" s="1" t="n">
        <v>17</v>
      </c>
      <c r="L12019" s="1" t="s">
        <v>3861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7" t="n">
        <v>46234</v>
      </c>
      <c r="C12020" s="1" t="n">
        <v>22</v>
      </c>
      <c r="D12020" s="1" t="s">
        <v>3850</v>
      </c>
      <c r="E12020" s="1" t="n">
        <v>33</v>
      </c>
      <c r="F12020" s="1" t="s">
        <v>93</v>
      </c>
      <c r="I12020" s="1" t="n">
        <v>5406</v>
      </c>
      <c r="J12020" s="1" t="n">
        <v>100019</v>
      </c>
      <c r="K12020" s="1" t="n">
        <v>20</v>
      </c>
      <c r="L12020" s="1" t="s">
        <v>3863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7" t="n">
        <v>46234</v>
      </c>
      <c r="C12021" s="1" t="n">
        <v>22</v>
      </c>
      <c r="D12021" s="1" t="s">
        <v>3850</v>
      </c>
      <c r="E12021" s="1" t="n">
        <v>33</v>
      </c>
      <c r="F12021" s="1" t="s">
        <v>93</v>
      </c>
      <c r="I12021" s="1" t="n">
        <v>5406</v>
      </c>
      <c r="J12021" s="1" t="n">
        <v>100053</v>
      </c>
      <c r="K12021" s="1" t="n">
        <v>54</v>
      </c>
      <c r="L12021" s="1" t="s">
        <v>3866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7" t="n">
        <v>46234</v>
      </c>
      <c r="C12022" s="1" t="n">
        <v>22</v>
      </c>
      <c r="D12022" s="1" t="s">
        <v>3850</v>
      </c>
      <c r="E12022" s="1" t="n">
        <v>33</v>
      </c>
      <c r="F12022" s="1" t="s">
        <v>93</v>
      </c>
      <c r="I12022" s="1" t="n">
        <v>5406</v>
      </c>
      <c r="J12022" s="1" t="n">
        <v>100638</v>
      </c>
      <c r="K12022" s="1" t="n">
        <v>508</v>
      </c>
      <c r="L12022" s="1" t="s">
        <v>3867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7" t="n">
        <v>46234</v>
      </c>
      <c r="C12023" s="1" t="n">
        <v>22</v>
      </c>
      <c r="D12023" s="1" t="s">
        <v>3850</v>
      </c>
      <c r="E12023" s="1" t="n">
        <v>33</v>
      </c>
      <c r="F12023" s="1" t="s">
        <v>93</v>
      </c>
      <c r="I12023" s="1" t="n">
        <v>5406</v>
      </c>
      <c r="J12023" s="1" t="n">
        <v>110455</v>
      </c>
      <c r="K12023" s="1" t="n">
        <v>53212</v>
      </c>
      <c r="L12023" s="1" t="s">
        <v>3870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7" t="n">
        <v>46234</v>
      </c>
      <c r="C12024" s="1" t="n">
        <v>22</v>
      </c>
      <c r="D12024" s="1" t="s">
        <v>3850</v>
      </c>
      <c r="E12024" s="1" t="n">
        <v>33</v>
      </c>
      <c r="F12024" s="1" t="s">
        <v>93</v>
      </c>
      <c r="I12024" s="1" t="n">
        <v>5409</v>
      </c>
      <c r="J12024" s="1" t="n">
        <v>100000</v>
      </c>
      <c r="K12024" s="1" t="n">
        <v>1</v>
      </c>
      <c r="L12024" s="1" t="s">
        <v>3851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7" t="n">
        <v>46234</v>
      </c>
      <c r="C12025" s="1" t="n">
        <v>22</v>
      </c>
      <c r="D12025" s="1" t="s">
        <v>3850</v>
      </c>
      <c r="E12025" s="1" t="n">
        <v>33</v>
      </c>
      <c r="F12025" s="1" t="s">
        <v>93</v>
      </c>
      <c r="I12025" s="1" t="n">
        <v>5409</v>
      </c>
      <c r="J12025" s="1" t="n">
        <v>100001</v>
      </c>
      <c r="K12025" s="1" t="n">
        <v>2</v>
      </c>
      <c r="L12025" s="1" t="s">
        <v>4138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7" t="n">
        <v>46234</v>
      </c>
      <c r="C12026" s="1" t="n">
        <v>22</v>
      </c>
      <c r="D12026" s="1" t="s">
        <v>3850</v>
      </c>
      <c r="E12026" s="1" t="n">
        <v>33</v>
      </c>
      <c r="F12026" s="1" t="s">
        <v>93</v>
      </c>
      <c r="I12026" s="1" t="n">
        <v>5409</v>
      </c>
      <c r="J12026" s="1" t="n">
        <v>100002</v>
      </c>
      <c r="K12026" s="1" t="n">
        <v>3</v>
      </c>
      <c r="L12026" s="1" t="s">
        <v>3872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7" t="n">
        <v>46234</v>
      </c>
      <c r="C12027" s="1" t="n">
        <v>22</v>
      </c>
      <c r="D12027" s="1" t="s">
        <v>3850</v>
      </c>
      <c r="E12027" s="1" t="n">
        <v>33</v>
      </c>
      <c r="F12027" s="1" t="s">
        <v>93</v>
      </c>
      <c r="I12027" s="1" t="n">
        <v>5409</v>
      </c>
      <c r="J12027" s="1" t="n">
        <v>100003</v>
      </c>
      <c r="K12027" s="1" t="n">
        <v>4</v>
      </c>
      <c r="L12027" s="1" t="s">
        <v>3873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7" t="n">
        <v>46234</v>
      </c>
      <c r="C12028" s="1" t="n">
        <v>22</v>
      </c>
      <c r="D12028" s="1" t="s">
        <v>3850</v>
      </c>
      <c r="E12028" s="1" t="n">
        <v>33</v>
      </c>
      <c r="F12028" s="1" t="s">
        <v>93</v>
      </c>
      <c r="I12028" s="1" t="n">
        <v>5409</v>
      </c>
      <c r="J12028" s="1" t="n">
        <v>100004</v>
      </c>
      <c r="K12028" s="1" t="n">
        <v>5</v>
      </c>
      <c r="L12028" s="1" t="s">
        <v>3852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7" t="n">
        <v>46234</v>
      </c>
      <c r="C12029" s="1" t="n">
        <v>22</v>
      </c>
      <c r="D12029" s="1" t="s">
        <v>3850</v>
      </c>
      <c r="E12029" s="1" t="n">
        <v>33</v>
      </c>
      <c r="F12029" s="1" t="s">
        <v>93</v>
      </c>
      <c r="I12029" s="1" t="n">
        <v>5409</v>
      </c>
      <c r="J12029" s="1" t="n">
        <v>100520</v>
      </c>
      <c r="K12029" s="1" t="n">
        <v>507</v>
      </c>
      <c r="L12029" s="1" t="s">
        <v>3868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7" t="n">
        <v>46234</v>
      </c>
      <c r="C12030" s="1" t="n">
        <v>22</v>
      </c>
      <c r="D12030" s="1" t="s">
        <v>3850</v>
      </c>
      <c r="E12030" s="1" t="n">
        <v>33</v>
      </c>
      <c r="F12030" s="1" t="s">
        <v>93</v>
      </c>
      <c r="I12030" s="1" t="n">
        <v>5409</v>
      </c>
      <c r="J12030" s="1" t="n">
        <v>110455</v>
      </c>
      <c r="K12030" s="1" t="n">
        <v>53212</v>
      </c>
      <c r="L12030" s="1" t="s">
        <v>3870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7" t="n">
        <v>46234</v>
      </c>
      <c r="C12031" s="1" t="n">
        <v>22</v>
      </c>
      <c r="D12031" s="1" t="s">
        <v>3850</v>
      </c>
      <c r="E12031" s="1" t="n">
        <v>33</v>
      </c>
      <c r="F12031" s="1" t="s">
        <v>93</v>
      </c>
      <c r="I12031" s="1" t="n">
        <v>5411</v>
      </c>
      <c r="J12031" s="1" t="n">
        <v>100000</v>
      </c>
      <c r="K12031" s="1" t="n">
        <v>1</v>
      </c>
      <c r="L12031" s="1" t="s">
        <v>3851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7" t="n">
        <v>46234</v>
      </c>
      <c r="C12032" s="1" t="n">
        <v>22</v>
      </c>
      <c r="D12032" s="1" t="s">
        <v>3850</v>
      </c>
      <c r="E12032" s="1" t="n">
        <v>33</v>
      </c>
      <c r="F12032" s="1" t="s">
        <v>93</v>
      </c>
      <c r="I12032" s="1" t="n">
        <v>5411</v>
      </c>
      <c r="J12032" s="1" t="n">
        <v>100006</v>
      </c>
      <c r="K12032" s="1" t="n">
        <v>7</v>
      </c>
      <c r="L12032" s="1" t="s">
        <v>3853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7" t="n">
        <v>46234</v>
      </c>
      <c r="C12033" s="1" t="n">
        <v>22</v>
      </c>
      <c r="D12033" s="1" t="s">
        <v>3850</v>
      </c>
      <c r="E12033" s="1" t="n">
        <v>33</v>
      </c>
      <c r="F12033" s="1" t="s">
        <v>93</v>
      </c>
      <c r="I12033" s="1" t="n">
        <v>5411</v>
      </c>
      <c r="J12033" s="1" t="n">
        <v>100007</v>
      </c>
      <c r="K12033" s="1" t="n">
        <v>8</v>
      </c>
      <c r="L12033" s="1" t="s">
        <v>3854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7" t="n">
        <v>46234</v>
      </c>
      <c r="C12034" s="1" t="n">
        <v>22</v>
      </c>
      <c r="D12034" s="1" t="s">
        <v>3850</v>
      </c>
      <c r="E12034" s="1" t="n">
        <v>33</v>
      </c>
      <c r="F12034" s="1" t="s">
        <v>93</v>
      </c>
      <c r="I12034" s="1" t="n">
        <v>5411</v>
      </c>
      <c r="J12034" s="1" t="n">
        <v>100008</v>
      </c>
      <c r="K12034" s="1" t="n">
        <v>9</v>
      </c>
      <c r="L12034" s="1" t="s">
        <v>3855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7" t="n">
        <v>46234</v>
      </c>
      <c r="C12035" s="1" t="n">
        <v>22</v>
      </c>
      <c r="D12035" s="1" t="s">
        <v>3850</v>
      </c>
      <c r="E12035" s="1" t="n">
        <v>33</v>
      </c>
      <c r="F12035" s="1" t="s">
        <v>93</v>
      </c>
      <c r="I12035" s="1" t="n">
        <v>5411</v>
      </c>
      <c r="J12035" s="1" t="n">
        <v>100011</v>
      </c>
      <c r="K12035" s="1" t="n">
        <v>12</v>
      </c>
      <c r="L12035" s="1" t="s">
        <v>3856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7" t="n">
        <v>46234</v>
      </c>
      <c r="C12036" s="1" t="n">
        <v>22</v>
      </c>
      <c r="D12036" s="1" t="s">
        <v>3850</v>
      </c>
      <c r="E12036" s="1" t="n">
        <v>33</v>
      </c>
      <c r="F12036" s="1" t="s">
        <v>93</v>
      </c>
      <c r="I12036" s="1" t="n">
        <v>5411</v>
      </c>
      <c r="J12036" s="1" t="n">
        <v>100012</v>
      </c>
      <c r="K12036" s="1" t="n">
        <v>13</v>
      </c>
      <c r="L12036" s="1" t="s">
        <v>3857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7" t="n">
        <v>46234</v>
      </c>
      <c r="C12037" s="1" t="n">
        <v>22</v>
      </c>
      <c r="D12037" s="1" t="s">
        <v>3850</v>
      </c>
      <c r="E12037" s="1" t="n">
        <v>33</v>
      </c>
      <c r="F12037" s="1" t="s">
        <v>93</v>
      </c>
      <c r="I12037" s="1" t="n">
        <v>5411</v>
      </c>
      <c r="J12037" s="1" t="n">
        <v>100013</v>
      </c>
      <c r="K12037" s="1" t="n">
        <v>14</v>
      </c>
      <c r="L12037" s="1" t="s">
        <v>3858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7" t="n">
        <v>46234</v>
      </c>
      <c r="C12038" s="1" t="n">
        <v>22</v>
      </c>
      <c r="D12038" s="1" t="s">
        <v>3850</v>
      </c>
      <c r="E12038" s="1" t="n">
        <v>33</v>
      </c>
      <c r="F12038" s="1" t="s">
        <v>93</v>
      </c>
      <c r="I12038" s="1" t="n">
        <v>5411</v>
      </c>
      <c r="J12038" s="1" t="n">
        <v>100014</v>
      </c>
      <c r="K12038" s="1" t="n">
        <v>15</v>
      </c>
      <c r="L12038" s="1" t="s">
        <v>3859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7" t="n">
        <v>46234</v>
      </c>
      <c r="C12039" s="1" t="n">
        <v>22</v>
      </c>
      <c r="D12039" s="1" t="s">
        <v>3850</v>
      </c>
      <c r="E12039" s="1" t="n">
        <v>33</v>
      </c>
      <c r="F12039" s="1" t="s">
        <v>93</v>
      </c>
      <c r="I12039" s="1" t="n">
        <v>5411</v>
      </c>
      <c r="J12039" s="1" t="n">
        <v>100015</v>
      </c>
      <c r="K12039" s="1" t="n">
        <v>16</v>
      </c>
      <c r="L12039" s="1" t="s">
        <v>3860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7" t="n">
        <v>46234</v>
      </c>
      <c r="C12040" s="1" t="n">
        <v>22</v>
      </c>
      <c r="D12040" s="1" t="s">
        <v>3850</v>
      </c>
      <c r="E12040" s="1" t="n">
        <v>33</v>
      </c>
      <c r="F12040" s="1" t="s">
        <v>93</v>
      </c>
      <c r="I12040" s="1" t="n">
        <v>5411</v>
      </c>
      <c r="J12040" s="1" t="n">
        <v>100016</v>
      </c>
      <c r="K12040" s="1" t="n">
        <v>17</v>
      </c>
      <c r="L12040" s="1" t="s">
        <v>3861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7" t="n">
        <v>46234</v>
      </c>
      <c r="C12041" s="1" t="n">
        <v>22</v>
      </c>
      <c r="D12041" s="1" t="s">
        <v>3850</v>
      </c>
      <c r="E12041" s="1" t="n">
        <v>33</v>
      </c>
      <c r="F12041" s="1" t="s">
        <v>93</v>
      </c>
      <c r="I12041" s="1" t="n">
        <v>5411</v>
      </c>
      <c r="J12041" s="1" t="n">
        <v>100017</v>
      </c>
      <c r="K12041" s="1" t="n">
        <v>18</v>
      </c>
      <c r="L12041" s="1" t="s">
        <v>3862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7" t="n">
        <v>46234</v>
      </c>
      <c r="C12042" s="1" t="n">
        <v>22</v>
      </c>
      <c r="D12042" s="1" t="s">
        <v>3850</v>
      </c>
      <c r="E12042" s="1" t="n">
        <v>33</v>
      </c>
      <c r="F12042" s="1" t="s">
        <v>93</v>
      </c>
      <c r="I12042" s="1" t="n">
        <v>5411</v>
      </c>
      <c r="J12042" s="1" t="n">
        <v>100019</v>
      </c>
      <c r="K12042" s="1" t="n">
        <v>20</v>
      </c>
      <c r="L12042" s="1" t="s">
        <v>3863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7" t="n">
        <v>46234</v>
      </c>
      <c r="C12043" s="1" t="n">
        <v>22</v>
      </c>
      <c r="D12043" s="1" t="s">
        <v>3850</v>
      </c>
      <c r="E12043" s="1" t="n">
        <v>33</v>
      </c>
      <c r="F12043" s="1" t="s">
        <v>93</v>
      </c>
      <c r="I12043" s="1" t="n">
        <v>5411</v>
      </c>
      <c r="J12043" s="1" t="n">
        <v>100020</v>
      </c>
      <c r="K12043" s="1" t="n">
        <v>21</v>
      </c>
      <c r="L12043" s="1" t="s">
        <v>3864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7" t="n">
        <v>46234</v>
      </c>
      <c r="C12044" s="1" t="n">
        <v>22</v>
      </c>
      <c r="D12044" s="1" t="s">
        <v>3850</v>
      </c>
      <c r="E12044" s="1" t="n">
        <v>33</v>
      </c>
      <c r="F12044" s="1" t="s">
        <v>93</v>
      </c>
      <c r="I12044" s="1" t="n">
        <v>5411</v>
      </c>
      <c r="J12044" s="1" t="n">
        <v>100053</v>
      </c>
      <c r="K12044" s="1" t="n">
        <v>54</v>
      </c>
      <c r="L12044" s="1" t="s">
        <v>3866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7" t="n">
        <v>46234</v>
      </c>
      <c r="C12045" s="1" t="n">
        <v>22</v>
      </c>
      <c r="D12045" s="1" t="s">
        <v>3850</v>
      </c>
      <c r="E12045" s="1" t="n">
        <v>33</v>
      </c>
      <c r="F12045" s="1" t="s">
        <v>93</v>
      </c>
      <c r="I12045" s="1" t="n">
        <v>5411</v>
      </c>
      <c r="J12045" s="1" t="n">
        <v>100638</v>
      </c>
      <c r="K12045" s="1" t="n">
        <v>508</v>
      </c>
      <c r="L12045" s="1" t="s">
        <v>3867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7" t="n">
        <v>46234</v>
      </c>
      <c r="C12046" s="1" t="n">
        <v>22</v>
      </c>
      <c r="D12046" s="1" t="s">
        <v>3850</v>
      </c>
      <c r="E12046" s="1" t="n">
        <v>33</v>
      </c>
      <c r="F12046" s="1" t="s">
        <v>93</v>
      </c>
      <c r="I12046" s="1" t="n">
        <v>5411</v>
      </c>
      <c r="J12046" s="1" t="n">
        <v>100520</v>
      </c>
      <c r="K12046" s="1" t="n">
        <v>507</v>
      </c>
      <c r="L12046" s="1" t="s">
        <v>3868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7" t="n">
        <v>46234</v>
      </c>
      <c r="C12047" s="1" t="n">
        <v>22</v>
      </c>
      <c r="D12047" s="1" t="s">
        <v>3850</v>
      </c>
      <c r="E12047" s="1" t="n">
        <v>33</v>
      </c>
      <c r="F12047" s="1" t="s">
        <v>93</v>
      </c>
      <c r="I12047" s="1" t="n">
        <v>5411</v>
      </c>
      <c r="J12047" s="1" t="n">
        <v>100319</v>
      </c>
      <c r="K12047" s="1" t="n">
        <v>73453</v>
      </c>
      <c r="L12047" s="1" t="s">
        <v>3869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7" t="n">
        <v>46234</v>
      </c>
      <c r="C12048" s="1" t="n">
        <v>22</v>
      </c>
      <c r="D12048" s="1" t="s">
        <v>3850</v>
      </c>
      <c r="E12048" s="1" t="n">
        <v>33</v>
      </c>
      <c r="F12048" s="1" t="s">
        <v>93</v>
      </c>
      <c r="I12048" s="1" t="n">
        <v>5411</v>
      </c>
      <c r="J12048" s="1" t="n">
        <v>110455</v>
      </c>
      <c r="K12048" s="1" t="n">
        <v>53212</v>
      </c>
      <c r="L12048" s="1" t="s">
        <v>3870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7" t="n">
        <v>46234</v>
      </c>
      <c r="C12049" s="1" t="n">
        <v>100</v>
      </c>
      <c r="D12049" s="1" t="s">
        <v>3877</v>
      </c>
      <c r="E12049" s="1" t="n">
        <v>33</v>
      </c>
      <c r="F12049" s="1" t="s">
        <v>93</v>
      </c>
      <c r="I12049" s="1" t="n">
        <v>1478727</v>
      </c>
      <c r="J12049" s="1" t="n">
        <v>100000</v>
      </c>
      <c r="K12049" s="1" t="n">
        <v>1</v>
      </c>
      <c r="L12049" s="1" t="s">
        <v>3851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7" t="n">
        <v>46234</v>
      </c>
      <c r="C12050" s="1" t="n">
        <v>100</v>
      </c>
      <c r="D12050" s="1" t="s">
        <v>3877</v>
      </c>
      <c r="E12050" s="1" t="n">
        <v>33</v>
      </c>
      <c r="F12050" s="1" t="s">
        <v>93</v>
      </c>
      <c r="I12050" s="1" t="n">
        <v>1478727</v>
      </c>
      <c r="J12050" s="1" t="n">
        <v>100006</v>
      </c>
      <c r="K12050" s="1" t="n">
        <v>7</v>
      </c>
      <c r="L12050" s="1" t="s">
        <v>3853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7" t="n">
        <v>46234</v>
      </c>
      <c r="C12051" s="1" t="n">
        <v>100</v>
      </c>
      <c r="D12051" s="1" t="s">
        <v>3877</v>
      </c>
      <c r="E12051" s="1" t="n">
        <v>33</v>
      </c>
      <c r="F12051" s="1" t="s">
        <v>93</v>
      </c>
      <c r="I12051" s="1" t="n">
        <v>1478727</v>
      </c>
      <c r="J12051" s="1" t="n">
        <v>100007</v>
      </c>
      <c r="K12051" s="1" t="n">
        <v>8</v>
      </c>
      <c r="L12051" s="1" t="s">
        <v>3854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7" t="n">
        <v>46234</v>
      </c>
      <c r="C12052" s="1" t="n">
        <v>100</v>
      </c>
      <c r="D12052" s="1" t="s">
        <v>3877</v>
      </c>
      <c r="E12052" s="1" t="n">
        <v>33</v>
      </c>
      <c r="F12052" s="1" t="s">
        <v>93</v>
      </c>
      <c r="I12052" s="1" t="n">
        <v>1478727</v>
      </c>
      <c r="J12052" s="1" t="n">
        <v>100008</v>
      </c>
      <c r="K12052" s="1" t="n">
        <v>9</v>
      </c>
      <c r="L12052" s="1" t="s">
        <v>3855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7" t="n">
        <v>46234</v>
      </c>
      <c r="C12053" s="1" t="n">
        <v>100</v>
      </c>
      <c r="D12053" s="1" t="s">
        <v>3877</v>
      </c>
      <c r="E12053" s="1" t="n">
        <v>33</v>
      </c>
      <c r="F12053" s="1" t="s">
        <v>93</v>
      </c>
      <c r="I12053" s="1" t="n">
        <v>1478727</v>
      </c>
      <c r="J12053" s="1" t="n">
        <v>100011</v>
      </c>
      <c r="K12053" s="1" t="n">
        <v>12</v>
      </c>
      <c r="L12053" s="1" t="s">
        <v>3856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7" t="n">
        <v>46234</v>
      </c>
      <c r="C12054" s="1" t="n">
        <v>100</v>
      </c>
      <c r="D12054" s="1" t="s">
        <v>3877</v>
      </c>
      <c r="E12054" s="1" t="n">
        <v>33</v>
      </c>
      <c r="F12054" s="1" t="s">
        <v>93</v>
      </c>
      <c r="I12054" s="1" t="n">
        <v>1478727</v>
      </c>
      <c r="J12054" s="1" t="n">
        <v>100012</v>
      </c>
      <c r="K12054" s="1" t="n">
        <v>13</v>
      </c>
      <c r="L12054" s="1" t="s">
        <v>3857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7" t="n">
        <v>46234</v>
      </c>
      <c r="C12055" s="1" t="n">
        <v>100</v>
      </c>
      <c r="D12055" s="1" t="s">
        <v>3877</v>
      </c>
      <c r="E12055" s="1" t="n">
        <v>33</v>
      </c>
      <c r="F12055" s="1" t="s">
        <v>93</v>
      </c>
      <c r="I12055" s="1" t="n">
        <v>1478727</v>
      </c>
      <c r="J12055" s="1" t="n">
        <v>100013</v>
      </c>
      <c r="K12055" s="1" t="n">
        <v>14</v>
      </c>
      <c r="L12055" s="1" t="s">
        <v>3858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7" t="n">
        <v>46234</v>
      </c>
      <c r="C12056" s="1" t="n">
        <v>100</v>
      </c>
      <c r="D12056" s="1" t="s">
        <v>3877</v>
      </c>
      <c r="E12056" s="1" t="n">
        <v>33</v>
      </c>
      <c r="F12056" s="1" t="s">
        <v>93</v>
      </c>
      <c r="I12056" s="1" t="n">
        <v>1478727</v>
      </c>
      <c r="J12056" s="1" t="n">
        <v>100014</v>
      </c>
      <c r="K12056" s="1" t="n">
        <v>15</v>
      </c>
      <c r="L12056" s="1" t="s">
        <v>3859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7" t="n">
        <v>46234</v>
      </c>
      <c r="C12057" s="1" t="n">
        <v>100</v>
      </c>
      <c r="D12057" s="1" t="s">
        <v>3877</v>
      </c>
      <c r="E12057" s="1" t="n">
        <v>33</v>
      </c>
      <c r="F12057" s="1" t="s">
        <v>93</v>
      </c>
      <c r="I12057" s="1" t="n">
        <v>1478727</v>
      </c>
      <c r="J12057" s="1" t="n">
        <v>100015</v>
      </c>
      <c r="K12057" s="1" t="n">
        <v>16</v>
      </c>
      <c r="L12057" s="1" t="s">
        <v>3860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7" t="n">
        <v>46234</v>
      </c>
      <c r="C12058" s="1" t="n">
        <v>100</v>
      </c>
      <c r="D12058" s="1" t="s">
        <v>3877</v>
      </c>
      <c r="E12058" s="1" t="n">
        <v>33</v>
      </c>
      <c r="F12058" s="1" t="s">
        <v>93</v>
      </c>
      <c r="I12058" s="1" t="n">
        <v>1478727</v>
      </c>
      <c r="J12058" s="1" t="n">
        <v>100016</v>
      </c>
      <c r="K12058" s="1" t="n">
        <v>17</v>
      </c>
      <c r="L12058" s="1" t="s">
        <v>3861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7" t="n">
        <v>46234</v>
      </c>
      <c r="C12059" s="1" t="n">
        <v>100</v>
      </c>
      <c r="D12059" s="1" t="s">
        <v>3877</v>
      </c>
      <c r="E12059" s="1" t="n">
        <v>33</v>
      </c>
      <c r="F12059" s="1" t="s">
        <v>93</v>
      </c>
      <c r="I12059" s="1" t="n">
        <v>1478727</v>
      </c>
      <c r="J12059" s="1" t="n">
        <v>100017</v>
      </c>
      <c r="K12059" s="1" t="n">
        <v>18</v>
      </c>
      <c r="L12059" s="1" t="s">
        <v>3862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7" t="n">
        <v>46234</v>
      </c>
      <c r="C12060" s="1" t="n">
        <v>100</v>
      </c>
      <c r="D12060" s="1" t="s">
        <v>3877</v>
      </c>
      <c r="E12060" s="1" t="n">
        <v>33</v>
      </c>
      <c r="F12060" s="1" t="s">
        <v>93</v>
      </c>
      <c r="I12060" s="1" t="n">
        <v>1478727</v>
      </c>
      <c r="J12060" s="1" t="n">
        <v>100019</v>
      </c>
      <c r="K12060" s="1" t="n">
        <v>20</v>
      </c>
      <c r="L12060" s="1" t="s">
        <v>3863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7" t="n">
        <v>46234</v>
      </c>
      <c r="C12061" s="1" t="n">
        <v>100</v>
      </c>
      <c r="D12061" s="1" t="s">
        <v>3877</v>
      </c>
      <c r="E12061" s="1" t="n">
        <v>33</v>
      </c>
      <c r="F12061" s="1" t="s">
        <v>93</v>
      </c>
      <c r="I12061" s="1" t="n">
        <v>1478727</v>
      </c>
      <c r="J12061" s="1" t="n">
        <v>100020</v>
      </c>
      <c r="K12061" s="1" t="n">
        <v>21</v>
      </c>
      <c r="L12061" s="1" t="s">
        <v>3864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7" t="n">
        <v>46234</v>
      </c>
      <c r="C12062" s="1" t="n">
        <v>100</v>
      </c>
      <c r="D12062" s="1" t="s">
        <v>3877</v>
      </c>
      <c r="E12062" s="1" t="n">
        <v>33</v>
      </c>
      <c r="F12062" s="1" t="s">
        <v>93</v>
      </c>
      <c r="I12062" s="1" t="n">
        <v>1478727</v>
      </c>
      <c r="J12062" s="1" t="n">
        <v>100053</v>
      </c>
      <c r="K12062" s="1" t="n">
        <v>54</v>
      </c>
      <c r="L12062" s="1" t="s">
        <v>3866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7" t="n">
        <v>46234</v>
      </c>
      <c r="C12063" s="1" t="n">
        <v>100</v>
      </c>
      <c r="D12063" s="1" t="s">
        <v>3877</v>
      </c>
      <c r="E12063" s="1" t="n">
        <v>33</v>
      </c>
      <c r="F12063" s="1" t="s">
        <v>93</v>
      </c>
      <c r="I12063" s="1" t="n">
        <v>1478727</v>
      </c>
      <c r="J12063" s="1" t="n">
        <v>100638</v>
      </c>
      <c r="K12063" s="1" t="n">
        <v>508</v>
      </c>
      <c r="L12063" s="1" t="s">
        <v>3867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7" t="n">
        <v>46234</v>
      </c>
      <c r="C12064" s="1" t="n">
        <v>100</v>
      </c>
      <c r="D12064" s="1" t="s">
        <v>3877</v>
      </c>
      <c r="E12064" s="1" t="n">
        <v>33</v>
      </c>
      <c r="F12064" s="1" t="s">
        <v>93</v>
      </c>
      <c r="I12064" s="1" t="n">
        <v>1478727</v>
      </c>
      <c r="J12064" s="1" t="n">
        <v>100520</v>
      </c>
      <c r="K12064" s="1" t="n">
        <v>507</v>
      </c>
      <c r="L12064" s="1" t="s">
        <v>3868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7" t="n">
        <v>46234</v>
      </c>
      <c r="C12065" s="1" t="n">
        <v>100</v>
      </c>
      <c r="D12065" s="1" t="s">
        <v>3877</v>
      </c>
      <c r="E12065" s="1" t="n">
        <v>33</v>
      </c>
      <c r="F12065" s="1" t="s">
        <v>93</v>
      </c>
      <c r="I12065" s="1" t="n">
        <v>1478727</v>
      </c>
      <c r="J12065" s="1" t="n">
        <v>100319</v>
      </c>
      <c r="K12065" s="1" t="n">
        <v>73453</v>
      </c>
      <c r="L12065" s="1" t="s">
        <v>3869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7" t="n">
        <v>46234</v>
      </c>
      <c r="C12066" s="1" t="n">
        <v>100</v>
      </c>
      <c r="D12066" s="1" t="s">
        <v>3877</v>
      </c>
      <c r="E12066" s="1" t="n">
        <v>33</v>
      </c>
      <c r="F12066" s="1" t="s">
        <v>93</v>
      </c>
      <c r="I12066" s="1" t="n">
        <v>1478727</v>
      </c>
      <c r="J12066" s="1" t="n">
        <v>110455</v>
      </c>
      <c r="K12066" s="1" t="n">
        <v>53212</v>
      </c>
      <c r="L12066" s="1" t="s">
        <v>3870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7" t="n">
        <v>46234</v>
      </c>
      <c r="C12067" s="1" t="n">
        <v>100</v>
      </c>
      <c r="D12067" s="1" t="s">
        <v>3877</v>
      </c>
      <c r="E12067" s="1" t="n">
        <v>33</v>
      </c>
      <c r="F12067" s="1" t="s">
        <v>93</v>
      </c>
      <c r="I12067" s="1" t="n">
        <v>1478731</v>
      </c>
      <c r="J12067" s="1" t="n">
        <v>100000</v>
      </c>
      <c r="K12067" s="1" t="n">
        <v>1</v>
      </c>
      <c r="L12067" s="1" t="s">
        <v>3851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7" t="n">
        <v>46234</v>
      </c>
      <c r="C12068" s="1" t="n">
        <v>100</v>
      </c>
      <c r="D12068" s="1" t="s">
        <v>3877</v>
      </c>
      <c r="E12068" s="1" t="n">
        <v>33</v>
      </c>
      <c r="F12068" s="1" t="s">
        <v>93</v>
      </c>
      <c r="I12068" s="1" t="n">
        <v>1478731</v>
      </c>
      <c r="J12068" s="1" t="n">
        <v>100001</v>
      </c>
      <c r="K12068" s="1" t="n">
        <v>2</v>
      </c>
      <c r="L12068" s="1" t="s">
        <v>4138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7" t="n">
        <v>46234</v>
      </c>
      <c r="C12069" s="1" t="n">
        <v>100</v>
      </c>
      <c r="D12069" s="1" t="s">
        <v>3877</v>
      </c>
      <c r="E12069" s="1" t="n">
        <v>33</v>
      </c>
      <c r="F12069" s="1" t="s">
        <v>93</v>
      </c>
      <c r="I12069" s="1" t="n">
        <v>1478731</v>
      </c>
      <c r="J12069" s="1" t="n">
        <v>100002</v>
      </c>
      <c r="K12069" s="1" t="n">
        <v>3</v>
      </c>
      <c r="L12069" s="1" t="s">
        <v>3872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7" t="n">
        <v>46234</v>
      </c>
      <c r="C12070" s="1" t="n">
        <v>100</v>
      </c>
      <c r="D12070" s="1" t="s">
        <v>3877</v>
      </c>
      <c r="E12070" s="1" t="n">
        <v>33</v>
      </c>
      <c r="F12070" s="1" t="s">
        <v>93</v>
      </c>
      <c r="I12070" s="1" t="n">
        <v>1478731</v>
      </c>
      <c r="J12070" s="1" t="n">
        <v>100003</v>
      </c>
      <c r="K12070" s="1" t="n">
        <v>4</v>
      </c>
      <c r="L12070" s="1" t="s">
        <v>3873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7" t="n">
        <v>46234</v>
      </c>
      <c r="C12071" s="1" t="n">
        <v>100</v>
      </c>
      <c r="D12071" s="1" t="s">
        <v>3877</v>
      </c>
      <c r="E12071" s="1" t="n">
        <v>33</v>
      </c>
      <c r="F12071" s="1" t="s">
        <v>93</v>
      </c>
      <c r="I12071" s="1" t="n">
        <v>1478731</v>
      </c>
      <c r="J12071" s="1" t="n">
        <v>100004</v>
      </c>
      <c r="K12071" s="1" t="n">
        <v>5</v>
      </c>
      <c r="L12071" s="1" t="s">
        <v>3852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7" t="n">
        <v>46234</v>
      </c>
      <c r="C12072" s="1" t="n">
        <v>100</v>
      </c>
      <c r="D12072" s="1" t="s">
        <v>3877</v>
      </c>
      <c r="E12072" s="1" t="n">
        <v>33</v>
      </c>
      <c r="F12072" s="1" t="s">
        <v>93</v>
      </c>
      <c r="I12072" s="1" t="n">
        <v>1478731</v>
      </c>
      <c r="J12072" s="1" t="n">
        <v>100520</v>
      </c>
      <c r="K12072" s="1" t="n">
        <v>507</v>
      </c>
      <c r="L12072" s="1" t="s">
        <v>3868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7" t="n">
        <v>46234</v>
      </c>
      <c r="C12073" s="1" t="n">
        <v>100</v>
      </c>
      <c r="D12073" s="1" t="s">
        <v>3877</v>
      </c>
      <c r="E12073" s="1" t="n">
        <v>33</v>
      </c>
      <c r="F12073" s="1" t="s">
        <v>93</v>
      </c>
      <c r="I12073" s="1" t="n">
        <v>1478731</v>
      </c>
      <c r="J12073" s="1" t="n">
        <v>110455</v>
      </c>
      <c r="K12073" s="1" t="n">
        <v>53212</v>
      </c>
      <c r="L12073" s="1" t="s">
        <v>3870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7" t="n">
        <v>46234</v>
      </c>
      <c r="C12074" s="1" t="n">
        <v>100</v>
      </c>
      <c r="D12074" s="1" t="s">
        <v>3877</v>
      </c>
      <c r="E12074" s="1" t="n">
        <v>33</v>
      </c>
      <c r="F12074" s="1" t="s">
        <v>93</v>
      </c>
      <c r="I12074" s="1" t="n">
        <v>1478735</v>
      </c>
      <c r="J12074" s="1" t="n">
        <v>100007</v>
      </c>
      <c r="K12074" s="1" t="n">
        <v>8</v>
      </c>
      <c r="L12074" s="1" t="s">
        <v>3854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7" t="n">
        <v>46234</v>
      </c>
      <c r="C12075" s="1" t="n">
        <v>100</v>
      </c>
      <c r="D12075" s="1" t="s">
        <v>3877</v>
      </c>
      <c r="E12075" s="1" t="n">
        <v>33</v>
      </c>
      <c r="F12075" s="1" t="s">
        <v>93</v>
      </c>
      <c r="I12075" s="1" t="n">
        <v>1478735</v>
      </c>
      <c r="J12075" s="1" t="n">
        <v>100008</v>
      </c>
      <c r="K12075" s="1" t="n">
        <v>9</v>
      </c>
      <c r="L12075" s="1" t="s">
        <v>3855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7" t="n">
        <v>46234</v>
      </c>
      <c r="C12076" s="1" t="n">
        <v>100</v>
      </c>
      <c r="D12076" s="1" t="s">
        <v>3877</v>
      </c>
      <c r="E12076" s="1" t="n">
        <v>33</v>
      </c>
      <c r="F12076" s="1" t="s">
        <v>93</v>
      </c>
      <c r="I12076" s="1" t="n">
        <v>1478735</v>
      </c>
      <c r="J12076" s="1" t="n">
        <v>100016</v>
      </c>
      <c r="K12076" s="1" t="n">
        <v>17</v>
      </c>
      <c r="L12076" s="1" t="s">
        <v>3861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7" t="n">
        <v>46234</v>
      </c>
      <c r="C12077" s="1" t="n">
        <v>100</v>
      </c>
      <c r="D12077" s="1" t="s">
        <v>3877</v>
      </c>
      <c r="E12077" s="1" t="n">
        <v>33</v>
      </c>
      <c r="F12077" s="1" t="s">
        <v>93</v>
      </c>
      <c r="I12077" s="1" t="n">
        <v>1478735</v>
      </c>
      <c r="J12077" s="1" t="n">
        <v>100019</v>
      </c>
      <c r="K12077" s="1" t="n">
        <v>20</v>
      </c>
      <c r="L12077" s="1" t="s">
        <v>3863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7" t="n">
        <v>46234</v>
      </c>
      <c r="C12078" s="1" t="n">
        <v>100</v>
      </c>
      <c r="D12078" s="1" t="s">
        <v>3877</v>
      </c>
      <c r="E12078" s="1" t="n">
        <v>33</v>
      </c>
      <c r="F12078" s="1" t="s">
        <v>93</v>
      </c>
      <c r="I12078" s="1" t="n">
        <v>1478735</v>
      </c>
      <c r="J12078" s="1" t="n">
        <v>100053</v>
      </c>
      <c r="K12078" s="1" t="n">
        <v>54</v>
      </c>
      <c r="L12078" s="1" t="s">
        <v>3866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7" t="n">
        <v>46234</v>
      </c>
      <c r="C12079" s="1" t="n">
        <v>100</v>
      </c>
      <c r="D12079" s="1" t="s">
        <v>3877</v>
      </c>
      <c r="E12079" s="1" t="n">
        <v>33</v>
      </c>
      <c r="F12079" s="1" t="s">
        <v>93</v>
      </c>
      <c r="I12079" s="1" t="n">
        <v>1478735</v>
      </c>
      <c r="J12079" s="1" t="n">
        <v>100638</v>
      </c>
      <c r="K12079" s="1" t="n">
        <v>508</v>
      </c>
      <c r="L12079" s="1" t="s">
        <v>3867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7" t="n">
        <v>46234</v>
      </c>
      <c r="C12080" s="1" t="n">
        <v>100</v>
      </c>
      <c r="D12080" s="1" t="s">
        <v>3877</v>
      </c>
      <c r="E12080" s="1" t="n">
        <v>33</v>
      </c>
      <c r="F12080" s="1" t="s">
        <v>93</v>
      </c>
      <c r="I12080" s="1" t="n">
        <v>1478735</v>
      </c>
      <c r="J12080" s="1" t="n">
        <v>110455</v>
      </c>
      <c r="K12080" s="1" t="n">
        <v>53212</v>
      </c>
      <c r="L12080" s="1" t="s">
        <v>3870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7" t="n">
        <v>46234</v>
      </c>
      <c r="C12081" s="1" t="n">
        <v>100</v>
      </c>
      <c r="D12081" s="1" t="s">
        <v>3877</v>
      </c>
      <c r="E12081" s="1" t="n">
        <v>33</v>
      </c>
      <c r="F12081" s="1" t="s">
        <v>93</v>
      </c>
      <c r="I12081" s="1" t="n">
        <v>1478738</v>
      </c>
      <c r="J12081" s="1" t="n">
        <v>100007</v>
      </c>
      <c r="K12081" s="1" t="n">
        <v>8</v>
      </c>
      <c r="L12081" s="1" t="s">
        <v>3854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7" t="n">
        <v>46234</v>
      </c>
      <c r="C12082" s="1" t="n">
        <v>100</v>
      </c>
      <c r="D12082" s="1" t="s">
        <v>3877</v>
      </c>
      <c r="E12082" s="1" t="n">
        <v>33</v>
      </c>
      <c r="F12082" s="1" t="s">
        <v>93</v>
      </c>
      <c r="I12082" s="1" t="n">
        <v>1478738</v>
      </c>
      <c r="J12082" s="1" t="n">
        <v>100008</v>
      </c>
      <c r="K12082" s="1" t="n">
        <v>9</v>
      </c>
      <c r="L12082" s="1" t="s">
        <v>3855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7" t="n">
        <v>46234</v>
      </c>
      <c r="C12083" s="1" t="n">
        <v>100</v>
      </c>
      <c r="D12083" s="1" t="s">
        <v>3877</v>
      </c>
      <c r="E12083" s="1" t="n">
        <v>33</v>
      </c>
      <c r="F12083" s="1" t="s">
        <v>93</v>
      </c>
      <c r="I12083" s="1" t="n">
        <v>1478738</v>
      </c>
      <c r="J12083" s="1" t="n">
        <v>100016</v>
      </c>
      <c r="K12083" s="1" t="n">
        <v>17</v>
      </c>
      <c r="L12083" s="1" t="s">
        <v>3861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7" t="n">
        <v>46234</v>
      </c>
      <c r="C12084" s="1" t="n">
        <v>100</v>
      </c>
      <c r="D12084" s="1" t="s">
        <v>3877</v>
      </c>
      <c r="E12084" s="1" t="n">
        <v>33</v>
      </c>
      <c r="F12084" s="1" t="s">
        <v>93</v>
      </c>
      <c r="I12084" s="1" t="n">
        <v>1478738</v>
      </c>
      <c r="J12084" s="1" t="n">
        <v>100019</v>
      </c>
      <c r="K12084" s="1" t="n">
        <v>20</v>
      </c>
      <c r="L12084" s="1" t="s">
        <v>3863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7" t="n">
        <v>46234</v>
      </c>
      <c r="C12085" s="1" t="n">
        <v>100</v>
      </c>
      <c r="D12085" s="1" t="s">
        <v>3877</v>
      </c>
      <c r="E12085" s="1" t="n">
        <v>33</v>
      </c>
      <c r="F12085" s="1" t="s">
        <v>93</v>
      </c>
      <c r="I12085" s="1" t="n">
        <v>1478738</v>
      </c>
      <c r="J12085" s="1" t="n">
        <v>100053</v>
      </c>
      <c r="K12085" s="1" t="n">
        <v>54</v>
      </c>
      <c r="L12085" s="1" t="s">
        <v>3866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7" t="n">
        <v>46234</v>
      </c>
      <c r="C12086" s="1" t="n">
        <v>100</v>
      </c>
      <c r="D12086" s="1" t="s">
        <v>3877</v>
      </c>
      <c r="E12086" s="1" t="n">
        <v>33</v>
      </c>
      <c r="F12086" s="1" t="s">
        <v>93</v>
      </c>
      <c r="I12086" s="1" t="n">
        <v>1478738</v>
      </c>
      <c r="J12086" s="1" t="n">
        <v>100638</v>
      </c>
      <c r="K12086" s="1" t="n">
        <v>508</v>
      </c>
      <c r="L12086" s="1" t="s">
        <v>3867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7" t="n">
        <v>46234</v>
      </c>
      <c r="C12087" s="1" t="n">
        <v>100</v>
      </c>
      <c r="D12087" s="1" t="s">
        <v>3877</v>
      </c>
      <c r="E12087" s="1" t="n">
        <v>33</v>
      </c>
      <c r="F12087" s="1" t="s">
        <v>93</v>
      </c>
      <c r="I12087" s="1" t="n">
        <v>1478738</v>
      </c>
      <c r="J12087" s="1" t="n">
        <v>110455</v>
      </c>
      <c r="K12087" s="1" t="n">
        <v>53212</v>
      </c>
      <c r="L12087" s="1" t="s">
        <v>3870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7" t="n">
        <v>46234</v>
      </c>
      <c r="C12088" s="1" t="n">
        <v>100</v>
      </c>
      <c r="D12088" s="1" t="s">
        <v>3877</v>
      </c>
      <c r="E12088" s="1" t="n">
        <v>33</v>
      </c>
      <c r="F12088" s="1" t="s">
        <v>93</v>
      </c>
      <c r="I12088" s="1" t="n">
        <v>1478896</v>
      </c>
      <c r="J12088" s="1" t="n">
        <v>100000</v>
      </c>
      <c r="K12088" s="1" t="n">
        <v>1</v>
      </c>
      <c r="L12088" s="1" t="s">
        <v>3851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7" t="n">
        <v>46234</v>
      </c>
      <c r="C12089" s="1" t="n">
        <v>100</v>
      </c>
      <c r="D12089" s="1" t="s">
        <v>3877</v>
      </c>
      <c r="E12089" s="1" t="n">
        <v>33</v>
      </c>
      <c r="F12089" s="1" t="s">
        <v>93</v>
      </c>
      <c r="I12089" s="1" t="n">
        <v>1478896</v>
      </c>
      <c r="J12089" s="1" t="n">
        <v>100001</v>
      </c>
      <c r="K12089" s="1" t="n">
        <v>2</v>
      </c>
      <c r="L12089" s="1" t="s">
        <v>4138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7" t="n">
        <v>46234</v>
      </c>
      <c r="C12090" s="1" t="n">
        <v>100</v>
      </c>
      <c r="D12090" s="1" t="s">
        <v>3877</v>
      </c>
      <c r="E12090" s="1" t="n">
        <v>33</v>
      </c>
      <c r="F12090" s="1" t="s">
        <v>93</v>
      </c>
      <c r="I12090" s="1" t="n">
        <v>1478896</v>
      </c>
      <c r="J12090" s="1" t="n">
        <v>100002</v>
      </c>
      <c r="K12090" s="1" t="n">
        <v>3</v>
      </c>
      <c r="L12090" s="1" t="s">
        <v>3872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7" t="n">
        <v>46234</v>
      </c>
      <c r="C12091" s="1" t="n">
        <v>100</v>
      </c>
      <c r="D12091" s="1" t="s">
        <v>3877</v>
      </c>
      <c r="E12091" s="1" t="n">
        <v>33</v>
      </c>
      <c r="F12091" s="1" t="s">
        <v>93</v>
      </c>
      <c r="I12091" s="1" t="n">
        <v>1478896</v>
      </c>
      <c r="J12091" s="1" t="n">
        <v>100003</v>
      </c>
      <c r="K12091" s="1" t="n">
        <v>4</v>
      </c>
      <c r="L12091" s="1" t="s">
        <v>3873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7" t="n">
        <v>46234</v>
      </c>
      <c r="C12092" s="1" t="n">
        <v>100</v>
      </c>
      <c r="D12092" s="1" t="s">
        <v>3877</v>
      </c>
      <c r="E12092" s="1" t="n">
        <v>33</v>
      </c>
      <c r="F12092" s="1" t="s">
        <v>93</v>
      </c>
      <c r="I12092" s="1" t="n">
        <v>1478896</v>
      </c>
      <c r="J12092" s="1" t="n">
        <v>100004</v>
      </c>
      <c r="K12092" s="1" t="n">
        <v>5</v>
      </c>
      <c r="L12092" s="1" t="s">
        <v>3852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7" t="n">
        <v>46234</v>
      </c>
      <c r="C12093" s="1" t="n">
        <v>100</v>
      </c>
      <c r="D12093" s="1" t="s">
        <v>3877</v>
      </c>
      <c r="E12093" s="1" t="n">
        <v>33</v>
      </c>
      <c r="F12093" s="1" t="s">
        <v>93</v>
      </c>
      <c r="I12093" s="1" t="n">
        <v>1478896</v>
      </c>
      <c r="J12093" s="1" t="n">
        <v>100520</v>
      </c>
      <c r="K12093" s="1" t="n">
        <v>507</v>
      </c>
      <c r="L12093" s="1" t="s">
        <v>3868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7" t="n">
        <v>46234</v>
      </c>
      <c r="C12094" s="1" t="n">
        <v>100</v>
      </c>
      <c r="D12094" s="1" t="s">
        <v>3877</v>
      </c>
      <c r="E12094" s="1" t="n">
        <v>33</v>
      </c>
      <c r="F12094" s="1" t="s">
        <v>93</v>
      </c>
      <c r="I12094" s="1" t="n">
        <v>1478896</v>
      </c>
      <c r="J12094" s="1" t="n">
        <v>110455</v>
      </c>
      <c r="K12094" s="1" t="n">
        <v>53212</v>
      </c>
      <c r="L12094" s="1" t="s">
        <v>3870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7" t="n">
        <v>46234</v>
      </c>
      <c r="C12095" s="1" t="n">
        <v>100</v>
      </c>
      <c r="D12095" s="1" t="s">
        <v>3877</v>
      </c>
      <c r="E12095" s="1" t="n">
        <v>33</v>
      </c>
      <c r="F12095" s="1" t="s">
        <v>93</v>
      </c>
      <c r="I12095" s="1" t="n">
        <v>1478903</v>
      </c>
      <c r="J12095" s="1" t="n">
        <v>100000</v>
      </c>
      <c r="K12095" s="1" t="n">
        <v>1</v>
      </c>
      <c r="L12095" s="1" t="s">
        <v>3851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7" t="n">
        <v>46234</v>
      </c>
      <c r="C12096" s="1" t="n">
        <v>100</v>
      </c>
      <c r="D12096" s="1" t="s">
        <v>3877</v>
      </c>
      <c r="E12096" s="1" t="n">
        <v>33</v>
      </c>
      <c r="F12096" s="1" t="s">
        <v>93</v>
      </c>
      <c r="I12096" s="1" t="n">
        <v>1478903</v>
      </c>
      <c r="J12096" s="1" t="n">
        <v>100006</v>
      </c>
      <c r="K12096" s="1" t="n">
        <v>7</v>
      </c>
      <c r="L12096" s="1" t="s">
        <v>3853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7" t="n">
        <v>46234</v>
      </c>
      <c r="C12097" s="1" t="n">
        <v>100</v>
      </c>
      <c r="D12097" s="1" t="s">
        <v>3877</v>
      </c>
      <c r="E12097" s="1" t="n">
        <v>33</v>
      </c>
      <c r="F12097" s="1" t="s">
        <v>93</v>
      </c>
      <c r="I12097" s="1" t="n">
        <v>1478903</v>
      </c>
      <c r="J12097" s="1" t="n">
        <v>100007</v>
      </c>
      <c r="K12097" s="1" t="n">
        <v>8</v>
      </c>
      <c r="L12097" s="1" t="s">
        <v>3854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7" t="n">
        <v>46234</v>
      </c>
      <c r="C12098" s="1" t="n">
        <v>100</v>
      </c>
      <c r="D12098" s="1" t="s">
        <v>3877</v>
      </c>
      <c r="E12098" s="1" t="n">
        <v>33</v>
      </c>
      <c r="F12098" s="1" t="s">
        <v>93</v>
      </c>
      <c r="I12098" s="1" t="n">
        <v>1478903</v>
      </c>
      <c r="J12098" s="1" t="n">
        <v>100008</v>
      </c>
      <c r="K12098" s="1" t="n">
        <v>9</v>
      </c>
      <c r="L12098" s="1" t="s">
        <v>3855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7" t="n">
        <v>46234</v>
      </c>
      <c r="C12099" s="1" t="n">
        <v>100</v>
      </c>
      <c r="D12099" s="1" t="s">
        <v>3877</v>
      </c>
      <c r="E12099" s="1" t="n">
        <v>33</v>
      </c>
      <c r="F12099" s="1" t="s">
        <v>93</v>
      </c>
      <c r="I12099" s="1" t="n">
        <v>1478903</v>
      </c>
      <c r="J12099" s="1" t="n">
        <v>100011</v>
      </c>
      <c r="K12099" s="1" t="n">
        <v>12</v>
      </c>
      <c r="L12099" s="1" t="s">
        <v>3856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7" t="n">
        <v>46234</v>
      </c>
      <c r="C12100" s="1" t="n">
        <v>100</v>
      </c>
      <c r="D12100" s="1" t="s">
        <v>3877</v>
      </c>
      <c r="E12100" s="1" t="n">
        <v>33</v>
      </c>
      <c r="F12100" s="1" t="s">
        <v>93</v>
      </c>
      <c r="I12100" s="1" t="n">
        <v>1478903</v>
      </c>
      <c r="J12100" s="1" t="n">
        <v>100012</v>
      </c>
      <c r="K12100" s="1" t="n">
        <v>13</v>
      </c>
      <c r="L12100" s="1" t="s">
        <v>3857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7" t="n">
        <v>46234</v>
      </c>
      <c r="C12101" s="1" t="n">
        <v>100</v>
      </c>
      <c r="D12101" s="1" t="s">
        <v>3877</v>
      </c>
      <c r="E12101" s="1" t="n">
        <v>33</v>
      </c>
      <c r="F12101" s="1" t="s">
        <v>93</v>
      </c>
      <c r="I12101" s="1" t="n">
        <v>1478903</v>
      </c>
      <c r="J12101" s="1" t="n">
        <v>100013</v>
      </c>
      <c r="K12101" s="1" t="n">
        <v>14</v>
      </c>
      <c r="L12101" s="1" t="s">
        <v>3858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7" t="n">
        <v>46234</v>
      </c>
      <c r="C12102" s="1" t="n">
        <v>100</v>
      </c>
      <c r="D12102" s="1" t="s">
        <v>3877</v>
      </c>
      <c r="E12102" s="1" t="n">
        <v>33</v>
      </c>
      <c r="F12102" s="1" t="s">
        <v>93</v>
      </c>
      <c r="I12102" s="1" t="n">
        <v>1478903</v>
      </c>
      <c r="J12102" s="1" t="n">
        <v>100014</v>
      </c>
      <c r="K12102" s="1" t="n">
        <v>15</v>
      </c>
      <c r="L12102" s="1" t="s">
        <v>3859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7" t="n">
        <v>46234</v>
      </c>
      <c r="C12103" s="1" t="n">
        <v>100</v>
      </c>
      <c r="D12103" s="1" t="s">
        <v>3877</v>
      </c>
      <c r="E12103" s="1" t="n">
        <v>33</v>
      </c>
      <c r="F12103" s="1" t="s">
        <v>93</v>
      </c>
      <c r="I12103" s="1" t="n">
        <v>1478903</v>
      </c>
      <c r="J12103" s="1" t="n">
        <v>100015</v>
      </c>
      <c r="K12103" s="1" t="n">
        <v>16</v>
      </c>
      <c r="L12103" s="1" t="s">
        <v>3860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7" t="n">
        <v>46234</v>
      </c>
      <c r="C12104" s="1" t="n">
        <v>100</v>
      </c>
      <c r="D12104" s="1" t="s">
        <v>3877</v>
      </c>
      <c r="E12104" s="1" t="n">
        <v>33</v>
      </c>
      <c r="F12104" s="1" t="s">
        <v>93</v>
      </c>
      <c r="I12104" s="1" t="n">
        <v>1478903</v>
      </c>
      <c r="J12104" s="1" t="n">
        <v>100016</v>
      </c>
      <c r="K12104" s="1" t="n">
        <v>17</v>
      </c>
      <c r="L12104" s="1" t="s">
        <v>3861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7" t="n">
        <v>46234</v>
      </c>
      <c r="C12105" s="1" t="n">
        <v>100</v>
      </c>
      <c r="D12105" s="1" t="s">
        <v>3877</v>
      </c>
      <c r="E12105" s="1" t="n">
        <v>33</v>
      </c>
      <c r="F12105" s="1" t="s">
        <v>93</v>
      </c>
      <c r="I12105" s="1" t="n">
        <v>1478903</v>
      </c>
      <c r="J12105" s="1" t="n">
        <v>100017</v>
      </c>
      <c r="K12105" s="1" t="n">
        <v>18</v>
      </c>
      <c r="L12105" s="1" t="s">
        <v>3862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7" t="n">
        <v>46234</v>
      </c>
      <c r="C12106" s="1" t="n">
        <v>100</v>
      </c>
      <c r="D12106" s="1" t="s">
        <v>3877</v>
      </c>
      <c r="E12106" s="1" t="n">
        <v>33</v>
      </c>
      <c r="F12106" s="1" t="s">
        <v>93</v>
      </c>
      <c r="I12106" s="1" t="n">
        <v>1478903</v>
      </c>
      <c r="J12106" s="1" t="n">
        <v>100019</v>
      </c>
      <c r="K12106" s="1" t="n">
        <v>20</v>
      </c>
      <c r="L12106" s="1" t="s">
        <v>3863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7" t="n">
        <v>46234</v>
      </c>
      <c r="C12107" s="1" t="n">
        <v>100</v>
      </c>
      <c r="D12107" s="1" t="s">
        <v>3877</v>
      </c>
      <c r="E12107" s="1" t="n">
        <v>33</v>
      </c>
      <c r="F12107" s="1" t="s">
        <v>93</v>
      </c>
      <c r="I12107" s="1" t="n">
        <v>1478903</v>
      </c>
      <c r="J12107" s="1" t="n">
        <v>100020</v>
      </c>
      <c r="K12107" s="1" t="n">
        <v>21</v>
      </c>
      <c r="L12107" s="1" t="s">
        <v>3864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7" t="n">
        <v>46234</v>
      </c>
      <c r="C12108" s="1" t="n">
        <v>100</v>
      </c>
      <c r="D12108" s="1" t="s">
        <v>3877</v>
      </c>
      <c r="E12108" s="1" t="n">
        <v>33</v>
      </c>
      <c r="F12108" s="1" t="s">
        <v>93</v>
      </c>
      <c r="I12108" s="1" t="n">
        <v>1478903</v>
      </c>
      <c r="J12108" s="1" t="n">
        <v>100053</v>
      </c>
      <c r="K12108" s="1" t="n">
        <v>54</v>
      </c>
      <c r="L12108" s="1" t="s">
        <v>3866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7" t="n">
        <v>46234</v>
      </c>
      <c r="C12109" s="1" t="n">
        <v>100</v>
      </c>
      <c r="D12109" s="1" t="s">
        <v>3877</v>
      </c>
      <c r="E12109" s="1" t="n">
        <v>33</v>
      </c>
      <c r="F12109" s="1" t="s">
        <v>93</v>
      </c>
      <c r="I12109" s="1" t="n">
        <v>1478903</v>
      </c>
      <c r="J12109" s="1" t="n">
        <v>100638</v>
      </c>
      <c r="K12109" s="1" t="n">
        <v>508</v>
      </c>
      <c r="L12109" s="1" t="s">
        <v>3867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7" t="n">
        <v>46234</v>
      </c>
      <c r="C12110" s="1" t="n">
        <v>100</v>
      </c>
      <c r="D12110" s="1" t="s">
        <v>3877</v>
      </c>
      <c r="E12110" s="1" t="n">
        <v>33</v>
      </c>
      <c r="F12110" s="1" t="s">
        <v>93</v>
      </c>
      <c r="I12110" s="1" t="n">
        <v>1478903</v>
      </c>
      <c r="J12110" s="1" t="n">
        <v>100520</v>
      </c>
      <c r="K12110" s="1" t="n">
        <v>507</v>
      </c>
      <c r="L12110" s="1" t="s">
        <v>3868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7" t="n">
        <v>46234</v>
      </c>
      <c r="C12111" s="1" t="n">
        <v>100</v>
      </c>
      <c r="D12111" s="1" t="s">
        <v>3877</v>
      </c>
      <c r="E12111" s="1" t="n">
        <v>33</v>
      </c>
      <c r="F12111" s="1" t="s">
        <v>93</v>
      </c>
      <c r="I12111" s="1" t="n">
        <v>1478903</v>
      </c>
      <c r="J12111" s="1" t="n">
        <v>100319</v>
      </c>
      <c r="K12111" s="1" t="n">
        <v>73453</v>
      </c>
      <c r="L12111" s="1" t="s">
        <v>3869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7" t="n">
        <v>46234</v>
      </c>
      <c r="C12112" s="1" t="n">
        <v>100</v>
      </c>
      <c r="D12112" s="1" t="s">
        <v>3877</v>
      </c>
      <c r="E12112" s="1" t="n">
        <v>33</v>
      </c>
      <c r="F12112" s="1" t="s">
        <v>93</v>
      </c>
      <c r="I12112" s="1" t="n">
        <v>1478903</v>
      </c>
      <c r="J12112" s="1" t="n">
        <v>110455</v>
      </c>
      <c r="K12112" s="1" t="n">
        <v>53212</v>
      </c>
      <c r="L12112" s="1" t="s">
        <v>3870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7" t="n">
        <v>46234</v>
      </c>
      <c r="C12113" s="1" t="n">
        <v>171</v>
      </c>
      <c r="D12113" s="1" t="s">
        <v>3878</v>
      </c>
      <c r="E12113" s="1" t="n">
        <v>1740</v>
      </c>
      <c r="F12113" s="1" t="s">
        <v>296</v>
      </c>
      <c r="I12113" s="1" t="n">
        <v>1253286</v>
      </c>
      <c r="J12113" s="1" t="n">
        <v>16602</v>
      </c>
      <c r="K12113" s="1" t="n">
        <v>7891000084649</v>
      </c>
      <c r="L12113" s="1" t="s">
        <v>4256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7" t="n">
        <v>46234</v>
      </c>
      <c r="C12114" s="1" t="n">
        <v>171</v>
      </c>
      <c r="D12114" s="1" t="s">
        <v>3878</v>
      </c>
      <c r="E12114" s="1" t="n">
        <v>1740</v>
      </c>
      <c r="F12114" s="1" t="s">
        <v>296</v>
      </c>
      <c r="I12114" s="1" t="n">
        <v>1253286</v>
      </c>
      <c r="J12114" s="1" t="n">
        <v>26803</v>
      </c>
      <c r="K12114" s="1" t="n">
        <v>7891000252833</v>
      </c>
      <c r="L12114" s="1" t="s">
        <v>4796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7" t="n">
        <v>46234</v>
      </c>
      <c r="C12115" s="1" t="n">
        <v>171</v>
      </c>
      <c r="D12115" s="1" t="s">
        <v>3878</v>
      </c>
      <c r="E12115" s="1" t="n">
        <v>1740</v>
      </c>
      <c r="F12115" s="1" t="s">
        <v>296</v>
      </c>
      <c r="I12115" s="1" t="n">
        <v>1253286</v>
      </c>
      <c r="J12115" s="1" t="n">
        <v>47788</v>
      </c>
      <c r="K12115" s="1" t="n">
        <v>7891000363256</v>
      </c>
      <c r="L12115" s="1" t="s">
        <v>4800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7" t="n">
        <v>46234</v>
      </c>
      <c r="C12116" s="1" t="n">
        <v>171</v>
      </c>
      <c r="D12116" s="1" t="s">
        <v>3878</v>
      </c>
      <c r="E12116" s="1" t="n">
        <v>1740</v>
      </c>
      <c r="F12116" s="1" t="s">
        <v>296</v>
      </c>
      <c r="I12116" s="1" t="n">
        <v>1253286</v>
      </c>
      <c r="J12116" s="1" t="n">
        <v>65102</v>
      </c>
      <c r="K12116" s="1" t="n">
        <v>7891097105920</v>
      </c>
      <c r="L12116" s="1" t="s">
        <v>6138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7" t="n">
        <v>46235</v>
      </c>
      <c r="C12117" s="1" t="n">
        <v>1</v>
      </c>
      <c r="D12117" s="1" t="s">
        <v>3781</v>
      </c>
      <c r="E12117" s="1" t="n">
        <v>10096</v>
      </c>
      <c r="F12117" s="1" t="s">
        <v>1716</v>
      </c>
      <c r="I12117" s="1" t="n">
        <v>107</v>
      </c>
      <c r="J12117" s="1" t="n">
        <v>61580</v>
      </c>
      <c r="K12117" s="1" t="n">
        <v>2258157</v>
      </c>
      <c r="L12117" s="1" t="s">
        <v>3816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7" t="n">
        <v>46235</v>
      </c>
      <c r="C12118" s="1" t="n">
        <v>1</v>
      </c>
      <c r="D12118" s="1" t="s">
        <v>3781</v>
      </c>
      <c r="E12118" s="1" t="n">
        <v>10096</v>
      </c>
      <c r="F12118" s="1" t="s">
        <v>1716</v>
      </c>
      <c r="I12118" s="1" t="n">
        <v>107</v>
      </c>
      <c r="J12118" s="1" t="n">
        <v>61597</v>
      </c>
      <c r="K12118" s="1" t="n">
        <v>2258188</v>
      </c>
      <c r="L12118" s="1" t="s">
        <v>3817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7" t="n">
        <v>46235</v>
      </c>
      <c r="C12119" s="1" t="n">
        <v>6</v>
      </c>
      <c r="D12119" s="1" t="s">
        <v>3844</v>
      </c>
      <c r="E12119" s="1" t="n">
        <v>33</v>
      </c>
      <c r="F12119" s="1" t="s">
        <v>93</v>
      </c>
      <c r="I12119" s="1" t="n">
        <v>5422</v>
      </c>
      <c r="J12119" s="1" t="n">
        <v>72679</v>
      </c>
      <c r="K12119" s="1" t="n">
        <v>246</v>
      </c>
      <c r="L12119" s="1" t="s">
        <v>212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7" t="n">
        <v>46235</v>
      </c>
      <c r="C12120" s="1" t="n">
        <v>11</v>
      </c>
      <c r="D12120" s="1" t="s">
        <v>3845</v>
      </c>
      <c r="E12120" s="1" t="n">
        <v>642</v>
      </c>
      <c r="F12120" s="1" t="s">
        <v>186</v>
      </c>
      <c r="I12120" s="1" t="n">
        <v>568</v>
      </c>
      <c r="J12120" s="1" t="n">
        <v>71766</v>
      </c>
      <c r="K12120" s="1" t="n">
        <v>779180</v>
      </c>
      <c r="L12120" s="1" t="s">
        <v>3881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7" t="n">
        <v>46235</v>
      </c>
      <c r="C12121" s="1" t="n">
        <v>11</v>
      </c>
      <c r="D12121" s="1" t="s">
        <v>3845</v>
      </c>
      <c r="E12121" s="1" t="n">
        <v>1899</v>
      </c>
      <c r="F12121" s="1" t="s">
        <v>97</v>
      </c>
      <c r="I12121" s="1" t="n">
        <v>739</v>
      </c>
      <c r="J12121" s="1" t="n">
        <v>55400</v>
      </c>
      <c r="K12121" s="1" t="n">
        <v>7000832967710</v>
      </c>
      <c r="L12121" s="1" t="s">
        <v>4149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7" t="n">
        <v>46235</v>
      </c>
      <c r="C12122" s="1" t="n">
        <v>11</v>
      </c>
      <c r="D12122" s="1" t="s">
        <v>3845</v>
      </c>
      <c r="E12122" s="1" t="n">
        <v>1899</v>
      </c>
      <c r="F12122" s="1" t="s">
        <v>97</v>
      </c>
      <c r="I12122" s="1" t="n">
        <v>739</v>
      </c>
      <c r="J12122" s="1" t="n">
        <v>73000</v>
      </c>
      <c r="K12122" s="1" t="n">
        <v>2266947</v>
      </c>
      <c r="L12122" s="1" t="s">
        <v>3882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7" t="n">
        <v>46235</v>
      </c>
      <c r="C12123" s="1" t="n">
        <v>11</v>
      </c>
      <c r="D12123" s="1" t="s">
        <v>3845</v>
      </c>
      <c r="E12123" s="1" t="n">
        <v>1899</v>
      </c>
      <c r="F12123" s="1" t="s">
        <v>97</v>
      </c>
      <c r="I12123" s="1" t="n">
        <v>739</v>
      </c>
      <c r="J12123" s="1" t="n">
        <v>77459</v>
      </c>
      <c r="K12123" s="1" t="n">
        <v>774604</v>
      </c>
      <c r="L12123" s="1" t="s">
        <v>3883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7" t="n">
        <v>46235</v>
      </c>
      <c r="C12124" s="1" t="n">
        <v>11</v>
      </c>
      <c r="D12124" s="1" t="s">
        <v>3845</v>
      </c>
      <c r="E12124" s="1" t="n">
        <v>1899</v>
      </c>
      <c r="F12124" s="1" t="s">
        <v>97</v>
      </c>
      <c r="I12124" s="1" t="n">
        <v>739</v>
      </c>
      <c r="J12124" s="1" t="n">
        <v>77461</v>
      </c>
      <c r="K12124" s="1" t="n">
        <v>774628</v>
      </c>
      <c r="L12124" s="1" t="s">
        <v>4204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7" t="n">
        <v>46235</v>
      </c>
      <c r="C12125" s="1" t="n">
        <v>11</v>
      </c>
      <c r="D12125" s="1" t="s">
        <v>3845</v>
      </c>
      <c r="E12125" s="1" t="n">
        <v>1899</v>
      </c>
      <c r="F12125" s="1" t="s">
        <v>97</v>
      </c>
      <c r="I12125" s="1" t="n">
        <v>739</v>
      </c>
      <c r="J12125" s="1" t="n">
        <v>77463</v>
      </c>
      <c r="K12125" s="1" t="n">
        <v>774642</v>
      </c>
      <c r="L12125" s="1" t="s">
        <v>3884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7" t="n">
        <v>46235</v>
      </c>
      <c r="C12126" s="1" t="n">
        <v>11</v>
      </c>
      <c r="D12126" s="1" t="s">
        <v>3845</v>
      </c>
      <c r="E12126" s="1" t="n">
        <v>1899</v>
      </c>
      <c r="F12126" s="1" t="s">
        <v>97</v>
      </c>
      <c r="I12126" s="1" t="n">
        <v>739</v>
      </c>
      <c r="J12126" s="1" t="n">
        <v>77465</v>
      </c>
      <c r="K12126" s="1" t="n">
        <v>774666</v>
      </c>
      <c r="L12126" s="1" t="s">
        <v>3885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7" t="n">
        <v>46235</v>
      </c>
      <c r="C12127" s="1" t="n">
        <v>11</v>
      </c>
      <c r="D12127" s="1" t="s">
        <v>3845</v>
      </c>
      <c r="E12127" s="1" t="n">
        <v>1899</v>
      </c>
      <c r="F12127" s="1" t="s">
        <v>97</v>
      </c>
      <c r="I12127" s="1" t="n">
        <v>739</v>
      </c>
      <c r="J12127" s="1" t="n">
        <v>78013</v>
      </c>
      <c r="K12127" s="1" t="n">
        <v>780148</v>
      </c>
      <c r="L12127" s="1" t="s">
        <v>3886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7" t="n">
        <v>46235</v>
      </c>
      <c r="C12128" s="1" t="n">
        <v>11</v>
      </c>
      <c r="D12128" s="1" t="s">
        <v>3845</v>
      </c>
      <c r="E12128" s="1" t="n">
        <v>1363</v>
      </c>
      <c r="F12128" s="1" t="s">
        <v>180</v>
      </c>
      <c r="I12128" s="1" t="n">
        <v>3624</v>
      </c>
      <c r="J12128" s="1" t="n">
        <v>73511</v>
      </c>
      <c r="K12128" s="1" t="n">
        <v>609963171019</v>
      </c>
      <c r="L12128" s="1" t="s">
        <v>4208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7" t="n">
        <v>46235</v>
      </c>
      <c r="C12129" s="1" t="n">
        <v>11</v>
      </c>
      <c r="D12129" s="1" t="s">
        <v>3845</v>
      </c>
      <c r="E12129" s="1" t="n">
        <v>1363</v>
      </c>
      <c r="F12129" s="1" t="s">
        <v>180</v>
      </c>
      <c r="I12129" s="1" t="n">
        <v>3624</v>
      </c>
      <c r="J12129" s="1" t="n">
        <v>65493</v>
      </c>
      <c r="K12129" s="1" t="n">
        <v>609963171002</v>
      </c>
      <c r="L12129" s="1" t="s">
        <v>3888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7" t="n">
        <v>46235</v>
      </c>
      <c r="C12130" s="1" t="n">
        <v>11</v>
      </c>
      <c r="D12130" s="1" t="s">
        <v>3845</v>
      </c>
      <c r="E12130" s="1" t="n">
        <v>1363</v>
      </c>
      <c r="F12130" s="1" t="s">
        <v>180</v>
      </c>
      <c r="I12130" s="1" t="n">
        <v>3624</v>
      </c>
      <c r="J12130" s="1" t="n">
        <v>65494</v>
      </c>
      <c r="K12130" s="1" t="n">
        <v>618231677535</v>
      </c>
      <c r="L12130" s="1" t="s">
        <v>3889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7" t="n">
        <v>46235</v>
      </c>
      <c r="C12131" s="1" t="n">
        <v>11</v>
      </c>
      <c r="D12131" s="1" t="s">
        <v>3845</v>
      </c>
      <c r="E12131" s="1" t="n">
        <v>1363</v>
      </c>
      <c r="F12131" s="1" t="s">
        <v>180</v>
      </c>
      <c r="I12131" s="1" t="n">
        <v>3624</v>
      </c>
      <c r="J12131" s="1" t="n">
        <v>65496</v>
      </c>
      <c r="K12131" s="1" t="n">
        <v>618231677528</v>
      </c>
      <c r="L12131" s="1" t="s">
        <v>3890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7" t="n">
        <v>46235</v>
      </c>
      <c r="C12132" s="1" t="n">
        <v>11</v>
      </c>
      <c r="D12132" s="1" t="s">
        <v>3845</v>
      </c>
      <c r="E12132" s="1" t="n">
        <v>1363</v>
      </c>
      <c r="F12132" s="1" t="s">
        <v>180</v>
      </c>
      <c r="I12132" s="1" t="n">
        <v>3624</v>
      </c>
      <c r="J12132" s="1" t="n">
        <v>65621</v>
      </c>
      <c r="K12132" s="1" t="n">
        <v>618231677504</v>
      </c>
      <c r="L12132" s="1" t="s">
        <v>3891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7" t="n">
        <v>46235</v>
      </c>
      <c r="C12133" s="1" t="n">
        <v>11</v>
      </c>
      <c r="D12133" s="1" t="s">
        <v>3845</v>
      </c>
      <c r="E12133" s="1" t="n">
        <v>1363</v>
      </c>
      <c r="F12133" s="1" t="s">
        <v>180</v>
      </c>
      <c r="I12133" s="1" t="n">
        <v>3624</v>
      </c>
      <c r="J12133" s="1" t="n">
        <v>81006</v>
      </c>
      <c r="K12133" s="1" t="n">
        <v>810074</v>
      </c>
      <c r="L12133" s="1" t="s">
        <v>4554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7" t="n">
        <v>46235</v>
      </c>
      <c r="C12134" s="1" t="n">
        <v>11</v>
      </c>
      <c r="D12134" s="1" t="s">
        <v>3845</v>
      </c>
      <c r="E12134" s="1" t="n">
        <v>1286</v>
      </c>
      <c r="F12134" s="1" t="s">
        <v>359</v>
      </c>
      <c r="I12134" s="1" t="n">
        <v>10438</v>
      </c>
      <c r="J12134" s="1" t="n">
        <v>78991</v>
      </c>
      <c r="K12134" s="1" t="n">
        <v>390</v>
      </c>
      <c r="L12134" s="1" t="s">
        <v>4152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7" t="n">
        <v>46235</v>
      </c>
      <c r="C12135" s="1" t="n">
        <v>11</v>
      </c>
      <c r="D12135" s="1" t="s">
        <v>3845</v>
      </c>
      <c r="E12135" s="1" t="n">
        <v>1114</v>
      </c>
      <c r="F12135" s="1" t="s">
        <v>169</v>
      </c>
      <c r="I12135" s="1" t="n">
        <v>42703</v>
      </c>
      <c r="J12135" s="1" t="n">
        <v>100254</v>
      </c>
      <c r="K12135" s="1" t="n">
        <v>70127</v>
      </c>
      <c r="L12135" s="1" t="s">
        <v>4233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7" t="n">
        <v>46235</v>
      </c>
      <c r="C12136" s="1" t="n">
        <v>11</v>
      </c>
      <c r="D12136" s="1" t="s">
        <v>3845</v>
      </c>
      <c r="E12136" s="1" t="n">
        <v>1114</v>
      </c>
      <c r="F12136" s="1" t="s">
        <v>169</v>
      </c>
      <c r="I12136" s="1" t="n">
        <v>42703</v>
      </c>
      <c r="J12136" s="1" t="n">
        <v>100246</v>
      </c>
      <c r="K12136" s="1" t="n">
        <v>70119</v>
      </c>
      <c r="L12136" s="1" t="s">
        <v>4239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7" t="n">
        <v>46235</v>
      </c>
      <c r="C12137" s="1" t="n">
        <v>11</v>
      </c>
      <c r="D12137" s="1" t="s">
        <v>3845</v>
      </c>
      <c r="E12137" s="1" t="n">
        <v>1114</v>
      </c>
      <c r="F12137" s="1" t="s">
        <v>169</v>
      </c>
      <c r="I12137" s="1" t="n">
        <v>42703</v>
      </c>
      <c r="J12137" s="1" t="n">
        <v>100247</v>
      </c>
      <c r="K12137" s="1" t="n">
        <v>70120</v>
      </c>
      <c r="L12137" s="1" t="s">
        <v>4240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7" t="n">
        <v>46235</v>
      </c>
      <c r="C12138" s="1" t="n">
        <v>11</v>
      </c>
      <c r="D12138" s="1" t="s">
        <v>3845</v>
      </c>
      <c r="E12138" s="1" t="n">
        <v>1114</v>
      </c>
      <c r="F12138" s="1" t="s">
        <v>169</v>
      </c>
      <c r="I12138" s="1" t="n">
        <v>42703</v>
      </c>
      <c r="J12138" s="1" t="n">
        <v>100248</v>
      </c>
      <c r="K12138" s="1" t="n">
        <v>70121</v>
      </c>
      <c r="L12138" s="1" t="s">
        <v>4241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7" t="n">
        <v>46235</v>
      </c>
      <c r="C12139" s="1" t="n">
        <v>11</v>
      </c>
      <c r="D12139" s="1" t="s">
        <v>3845</v>
      </c>
      <c r="E12139" s="1" t="n">
        <v>1114</v>
      </c>
      <c r="F12139" s="1" t="s">
        <v>169</v>
      </c>
      <c r="I12139" s="1" t="n">
        <v>42703</v>
      </c>
      <c r="J12139" s="1" t="n">
        <v>100249</v>
      </c>
      <c r="K12139" s="1" t="n">
        <v>70122</v>
      </c>
      <c r="L12139" s="1" t="s">
        <v>4242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7" t="n">
        <v>46235</v>
      </c>
      <c r="C12140" s="1" t="n">
        <v>11</v>
      </c>
      <c r="D12140" s="1" t="s">
        <v>3845</v>
      </c>
      <c r="E12140" s="1" t="n">
        <v>1114</v>
      </c>
      <c r="F12140" s="1" t="s">
        <v>169</v>
      </c>
      <c r="I12140" s="1" t="n">
        <v>42703</v>
      </c>
      <c r="J12140" s="1" t="n">
        <v>100264</v>
      </c>
      <c r="K12140" s="1" t="n">
        <v>70141</v>
      </c>
      <c r="L12140" s="1" t="s">
        <v>4404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7" t="n">
        <v>46235</v>
      </c>
      <c r="C12141" s="1" t="n">
        <v>11</v>
      </c>
      <c r="D12141" s="1" t="s">
        <v>3845</v>
      </c>
      <c r="E12141" s="1" t="n">
        <v>1114</v>
      </c>
      <c r="F12141" s="1" t="s">
        <v>169</v>
      </c>
      <c r="I12141" s="1" t="n">
        <v>42703</v>
      </c>
      <c r="J12141" s="1" t="n">
        <v>100268</v>
      </c>
      <c r="K12141" s="1" t="n">
        <v>70194</v>
      </c>
      <c r="L12141" s="1" t="s">
        <v>6766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7" t="n">
        <v>46235</v>
      </c>
      <c r="C12142" s="1" t="n">
        <v>11</v>
      </c>
      <c r="D12142" s="1" t="s">
        <v>3845</v>
      </c>
      <c r="E12142" s="1" t="n">
        <v>1114</v>
      </c>
      <c r="F12142" s="1" t="s">
        <v>169</v>
      </c>
      <c r="I12142" s="1" t="n">
        <v>42703</v>
      </c>
      <c r="J12142" s="1" t="n">
        <v>100291</v>
      </c>
      <c r="K12142" s="1" t="n">
        <v>70262</v>
      </c>
      <c r="L12142" s="1" t="s">
        <v>4251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7" t="n">
        <v>46235</v>
      </c>
      <c r="C12143" s="1" t="n">
        <v>11</v>
      </c>
      <c r="D12143" s="1" t="s">
        <v>3845</v>
      </c>
      <c r="E12143" s="1" t="n">
        <v>1114</v>
      </c>
      <c r="F12143" s="1" t="s">
        <v>169</v>
      </c>
      <c r="I12143" s="1" t="n">
        <v>42703</v>
      </c>
      <c r="J12143" s="1" t="n">
        <v>100294</v>
      </c>
      <c r="K12143" s="1" t="n">
        <v>70285</v>
      </c>
      <c r="L12143" s="1" t="s">
        <v>7856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7" t="n">
        <v>46235</v>
      </c>
      <c r="C12144" s="1" t="n">
        <v>11</v>
      </c>
      <c r="D12144" s="1" t="s">
        <v>3845</v>
      </c>
      <c r="E12144" s="1" t="n">
        <v>1114</v>
      </c>
      <c r="F12144" s="1" t="s">
        <v>169</v>
      </c>
      <c r="I12144" s="1" t="n">
        <v>42703</v>
      </c>
      <c r="J12144" s="1" t="n">
        <v>110729</v>
      </c>
      <c r="K12144" s="1" t="n">
        <v>70110</v>
      </c>
      <c r="L12144" s="1" t="s">
        <v>4253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7" t="n">
        <v>46235</v>
      </c>
      <c r="C12145" s="1" t="n">
        <v>11</v>
      </c>
      <c r="D12145" s="1" t="s">
        <v>3845</v>
      </c>
      <c r="E12145" s="1" t="n">
        <v>1114</v>
      </c>
      <c r="F12145" s="1" t="s">
        <v>169</v>
      </c>
      <c r="I12145" s="1" t="n">
        <v>42703</v>
      </c>
      <c r="J12145" s="1" t="n">
        <v>110777</v>
      </c>
      <c r="K12145" s="1" t="n">
        <v>71895</v>
      </c>
      <c r="L12145" s="1" t="s">
        <v>4556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7" t="n">
        <v>46235</v>
      </c>
      <c r="C12146" s="1" t="n">
        <v>11</v>
      </c>
      <c r="D12146" s="1" t="s">
        <v>3845</v>
      </c>
      <c r="E12146" s="1" t="n">
        <v>1114</v>
      </c>
      <c r="F12146" s="1" t="s">
        <v>169</v>
      </c>
      <c r="I12146" s="1" t="n">
        <v>42703</v>
      </c>
      <c r="J12146" s="1" t="n">
        <v>78991</v>
      </c>
      <c r="K12146" s="1" t="n">
        <v>390</v>
      </c>
      <c r="L12146" s="1" t="s">
        <v>4152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7" t="n">
        <v>46235</v>
      </c>
      <c r="C12147" s="1" t="n">
        <v>11</v>
      </c>
      <c r="D12147" s="1" t="s">
        <v>3845</v>
      </c>
      <c r="E12147" s="1" t="n">
        <v>1815</v>
      </c>
      <c r="F12147" s="1" t="s">
        <v>626</v>
      </c>
      <c r="I12147" s="1" t="n">
        <v>395526</v>
      </c>
      <c r="J12147" s="1" t="n">
        <v>100034</v>
      </c>
      <c r="K12147" s="1" t="n">
        <v>35</v>
      </c>
      <c r="L12147" s="1" t="s">
        <v>4935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7" t="n">
        <v>46235</v>
      </c>
      <c r="C12148" s="1" t="n">
        <v>11</v>
      </c>
      <c r="D12148" s="1" t="s">
        <v>3845</v>
      </c>
      <c r="E12148" s="1" t="n">
        <v>1815</v>
      </c>
      <c r="F12148" s="1" t="s">
        <v>626</v>
      </c>
      <c r="I12148" s="1" t="n">
        <v>395526</v>
      </c>
      <c r="J12148" s="1" t="n">
        <v>110191</v>
      </c>
      <c r="K12148" s="1" t="n">
        <v>37402</v>
      </c>
      <c r="L12148" s="1" t="s">
        <v>5931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7" t="n">
        <v>46235</v>
      </c>
      <c r="C12149" s="1" t="n">
        <v>11</v>
      </c>
      <c r="D12149" s="1" t="s">
        <v>3845</v>
      </c>
      <c r="E12149" s="1" t="n">
        <v>1815</v>
      </c>
      <c r="F12149" s="1" t="s">
        <v>626</v>
      </c>
      <c r="I12149" s="1" t="n">
        <v>395526</v>
      </c>
      <c r="J12149" s="1" t="n">
        <v>110778</v>
      </c>
      <c r="K12149" s="1" t="n">
        <v>71976</v>
      </c>
      <c r="L12149" s="1" t="s">
        <v>4455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7" t="n">
        <v>46235</v>
      </c>
      <c r="C12150" s="1" t="n">
        <v>11</v>
      </c>
      <c r="D12150" s="1" t="s">
        <v>3845</v>
      </c>
      <c r="E12150" s="1" t="n">
        <v>1642</v>
      </c>
      <c r="F12150" s="1" t="s">
        <v>184</v>
      </c>
      <c r="I12150" s="1" t="n">
        <v>1034623</v>
      </c>
      <c r="J12150" s="1" t="n">
        <v>104335</v>
      </c>
      <c r="K12150" s="1" t="n">
        <v>7896289210512</v>
      </c>
      <c r="L12150" s="1" t="s">
        <v>4163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7" t="n">
        <v>46235</v>
      </c>
      <c r="C12151" s="1" t="n">
        <v>11</v>
      </c>
      <c r="D12151" s="1" t="s">
        <v>3845</v>
      </c>
      <c r="E12151" s="1" t="n">
        <v>1642</v>
      </c>
      <c r="F12151" s="1" t="s">
        <v>184</v>
      </c>
      <c r="I12151" s="1" t="n">
        <v>1034623</v>
      </c>
      <c r="J12151" s="1" t="n">
        <v>105780</v>
      </c>
      <c r="K12151" s="1" t="n">
        <v>7896289210017</v>
      </c>
      <c r="L12151" s="1" t="s">
        <v>4164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7" t="n">
        <v>46235</v>
      </c>
      <c r="C12152" s="1" t="n">
        <v>11</v>
      </c>
      <c r="D12152" s="1" t="s">
        <v>3845</v>
      </c>
      <c r="E12152" s="1" t="n">
        <v>1642</v>
      </c>
      <c r="F12152" s="1" t="s">
        <v>184</v>
      </c>
      <c r="I12152" s="1" t="n">
        <v>1034623</v>
      </c>
      <c r="J12152" s="1" t="n">
        <v>106079</v>
      </c>
      <c r="K12152" s="1" t="n">
        <v>7896289210130</v>
      </c>
      <c r="L12152" s="1" t="s">
        <v>4166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7" t="n">
        <v>46235</v>
      </c>
      <c r="C12153" s="1" t="n">
        <v>11</v>
      </c>
      <c r="D12153" s="1" t="s">
        <v>3845</v>
      </c>
      <c r="E12153" s="1" t="n">
        <v>1642</v>
      </c>
      <c r="F12153" s="1" t="s">
        <v>184</v>
      </c>
      <c r="I12153" s="1" t="n">
        <v>1034623</v>
      </c>
      <c r="J12153" s="1" t="n">
        <v>106274</v>
      </c>
      <c r="K12153" s="1" t="n">
        <v>7896289210086</v>
      </c>
      <c r="L12153" s="1" t="s">
        <v>4167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7" t="n">
        <v>46235</v>
      </c>
      <c r="C12154" s="1" t="n">
        <v>11</v>
      </c>
      <c r="D12154" s="1" t="s">
        <v>3845</v>
      </c>
      <c r="E12154" s="1" t="n">
        <v>1642</v>
      </c>
      <c r="F12154" s="1" t="s">
        <v>184</v>
      </c>
      <c r="I12154" s="1" t="n">
        <v>1034623</v>
      </c>
      <c r="J12154" s="1" t="n">
        <v>106407</v>
      </c>
      <c r="K12154" s="1" t="n">
        <v>7896289210031</v>
      </c>
      <c r="L12154" s="1" t="s">
        <v>4169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7" t="n">
        <v>46235</v>
      </c>
      <c r="C12155" s="1" t="n">
        <v>11</v>
      </c>
      <c r="D12155" s="1" t="s">
        <v>3845</v>
      </c>
      <c r="E12155" s="1" t="n">
        <v>1613</v>
      </c>
      <c r="F12155" s="1" t="s">
        <v>240</v>
      </c>
      <c r="I12155" s="1" t="n">
        <v>1614419</v>
      </c>
      <c r="J12155" s="1" t="n">
        <v>100043</v>
      </c>
      <c r="K12155" s="1" t="n">
        <v>44</v>
      </c>
      <c r="L12155" s="1" t="s">
        <v>7857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7" t="n">
        <v>46235</v>
      </c>
      <c r="C12156" s="1" t="n">
        <v>11</v>
      </c>
      <c r="D12156" s="1" t="s">
        <v>3845</v>
      </c>
      <c r="E12156" s="1" t="n">
        <v>1613</v>
      </c>
      <c r="F12156" s="1" t="s">
        <v>240</v>
      </c>
      <c r="I12156" s="1" t="n">
        <v>1614419</v>
      </c>
      <c r="J12156" s="1" t="n">
        <v>110883</v>
      </c>
      <c r="K12156" s="1" t="n">
        <v>45</v>
      </c>
      <c r="L12156" s="1" t="s">
        <v>4937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7" t="n">
        <v>46235</v>
      </c>
      <c r="C12157" s="1" t="n">
        <v>11</v>
      </c>
      <c r="D12157" s="1" t="s">
        <v>3845</v>
      </c>
      <c r="E12157" s="1" t="n">
        <v>1613</v>
      </c>
      <c r="F12157" s="1" t="s">
        <v>240</v>
      </c>
      <c r="I12157" s="1" t="n">
        <v>1614419</v>
      </c>
      <c r="J12157" s="1" t="n">
        <v>103796</v>
      </c>
      <c r="K12157" s="1" t="n">
        <v>7893000436725</v>
      </c>
      <c r="L12157" s="1" t="s">
        <v>4943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7" t="n">
        <v>46235</v>
      </c>
      <c r="C12158" s="1" t="n">
        <v>11</v>
      </c>
      <c r="D12158" s="1" t="s">
        <v>3845</v>
      </c>
      <c r="E12158" s="1" t="n">
        <v>1613</v>
      </c>
      <c r="F12158" s="1" t="s">
        <v>240</v>
      </c>
      <c r="I12158" s="1" t="n">
        <v>1614419</v>
      </c>
      <c r="J12158" s="1" t="n">
        <v>103851</v>
      </c>
      <c r="K12158" s="1" t="n">
        <v>7893000482401</v>
      </c>
      <c r="L12158" s="1" t="s">
        <v>4946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7" t="n">
        <v>46235</v>
      </c>
      <c r="C12159" s="1" t="n">
        <v>11</v>
      </c>
      <c r="D12159" s="1" t="s">
        <v>3845</v>
      </c>
      <c r="E12159" s="1" t="n">
        <v>1613</v>
      </c>
      <c r="F12159" s="1" t="s">
        <v>240</v>
      </c>
      <c r="I12159" s="1" t="n">
        <v>1614419</v>
      </c>
      <c r="J12159" s="1" t="n">
        <v>109076</v>
      </c>
      <c r="K12159" s="1" t="n">
        <v>7891515989408</v>
      </c>
      <c r="L12159" s="1" t="s">
        <v>4953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7" t="n">
        <v>46235</v>
      </c>
      <c r="C12160" s="1" t="n">
        <v>11</v>
      </c>
      <c r="D12160" s="1" t="s">
        <v>3845</v>
      </c>
      <c r="E12160" s="1" t="n">
        <v>1613</v>
      </c>
      <c r="F12160" s="1" t="s">
        <v>240</v>
      </c>
      <c r="I12160" s="1" t="n">
        <v>1614419</v>
      </c>
      <c r="J12160" s="1" t="n">
        <v>23694</v>
      </c>
      <c r="K12160" s="1" t="n">
        <v>7891515474737</v>
      </c>
      <c r="L12160" s="1" t="s">
        <v>4962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7" t="n">
        <v>46235</v>
      </c>
      <c r="C12161" s="1" t="n">
        <v>11</v>
      </c>
      <c r="D12161" s="1" t="s">
        <v>3845</v>
      </c>
      <c r="E12161" s="1" t="n">
        <v>1613</v>
      </c>
      <c r="F12161" s="1" t="s">
        <v>240</v>
      </c>
      <c r="I12161" s="1" t="n">
        <v>1614419</v>
      </c>
      <c r="J12161" s="1" t="n">
        <v>23695</v>
      </c>
      <c r="K12161" s="1" t="n">
        <v>7891515474126</v>
      </c>
      <c r="L12161" s="1" t="s">
        <v>4963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7" t="n">
        <v>46235</v>
      </c>
      <c r="C12162" s="1" t="n">
        <v>11</v>
      </c>
      <c r="D12162" s="1" t="s">
        <v>3845</v>
      </c>
      <c r="E12162" s="1" t="n">
        <v>1613</v>
      </c>
      <c r="F12162" s="1" t="s">
        <v>240</v>
      </c>
      <c r="I12162" s="1" t="n">
        <v>1614419</v>
      </c>
      <c r="J12162" s="1" t="n">
        <v>24836</v>
      </c>
      <c r="K12162" s="1" t="n">
        <v>7891515429966</v>
      </c>
      <c r="L12162" s="1" t="s">
        <v>7858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7" t="n">
        <v>46235</v>
      </c>
      <c r="C12163" s="1" t="n">
        <v>11</v>
      </c>
      <c r="D12163" s="1" t="s">
        <v>3845</v>
      </c>
      <c r="E12163" s="1" t="n">
        <v>1613</v>
      </c>
      <c r="F12163" s="1" t="s">
        <v>240</v>
      </c>
      <c r="I12163" s="1" t="n">
        <v>1614419</v>
      </c>
      <c r="J12163" s="1" t="n">
        <v>26125</v>
      </c>
      <c r="K12163" s="1" t="n">
        <v>7891515490218</v>
      </c>
      <c r="L12163" s="1" t="s">
        <v>6079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7" t="n">
        <v>46235</v>
      </c>
      <c r="C12164" s="1" t="n">
        <v>11</v>
      </c>
      <c r="D12164" s="1" t="s">
        <v>3845</v>
      </c>
      <c r="E12164" s="1" t="n">
        <v>1613</v>
      </c>
      <c r="F12164" s="1" t="s">
        <v>240</v>
      </c>
      <c r="I12164" s="1" t="n">
        <v>1614419</v>
      </c>
      <c r="J12164" s="1" t="n">
        <v>31340</v>
      </c>
      <c r="K12164" s="1" t="n">
        <v>7893000025653</v>
      </c>
      <c r="L12164" s="1" t="s">
        <v>4968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7" t="n">
        <v>46235</v>
      </c>
      <c r="C12165" s="1" t="n">
        <v>11</v>
      </c>
      <c r="D12165" s="1" t="s">
        <v>3845</v>
      </c>
      <c r="E12165" s="1" t="n">
        <v>1613</v>
      </c>
      <c r="F12165" s="1" t="s">
        <v>240</v>
      </c>
      <c r="I12165" s="1" t="n">
        <v>1614419</v>
      </c>
      <c r="J12165" s="1" t="n">
        <v>36041</v>
      </c>
      <c r="K12165" s="1" t="n">
        <v>7891515554224</v>
      </c>
      <c r="L12165" s="1" t="s">
        <v>4970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7" t="n">
        <v>46235</v>
      </c>
      <c r="C12166" s="1" t="n">
        <v>11</v>
      </c>
      <c r="D12166" s="1" t="s">
        <v>3845</v>
      </c>
      <c r="E12166" s="1" t="n">
        <v>1613</v>
      </c>
      <c r="F12166" s="1" t="s">
        <v>240</v>
      </c>
      <c r="I12166" s="1" t="n">
        <v>1614419</v>
      </c>
      <c r="J12166" s="1" t="n">
        <v>110181</v>
      </c>
      <c r="K12166" s="1" t="n">
        <v>37389</v>
      </c>
      <c r="L12166" s="1" t="s">
        <v>4971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7" t="n">
        <v>46235</v>
      </c>
      <c r="C12167" s="1" t="n">
        <v>11</v>
      </c>
      <c r="D12167" s="1" t="s">
        <v>3845</v>
      </c>
      <c r="E12167" s="1" t="n">
        <v>1613</v>
      </c>
      <c r="F12167" s="1" t="s">
        <v>240</v>
      </c>
      <c r="I12167" s="1" t="n">
        <v>1614419</v>
      </c>
      <c r="J12167" s="1" t="n">
        <v>110325</v>
      </c>
      <c r="K12167" s="1" t="n">
        <v>45525</v>
      </c>
      <c r="L12167" s="1" t="s">
        <v>4974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7" t="n">
        <v>46235</v>
      </c>
      <c r="C12168" s="1" t="n">
        <v>11</v>
      </c>
      <c r="D12168" s="1" t="s">
        <v>3845</v>
      </c>
      <c r="E12168" s="1" t="n">
        <v>1613</v>
      </c>
      <c r="F12168" s="1" t="s">
        <v>240</v>
      </c>
      <c r="I12168" s="1" t="n">
        <v>1614419</v>
      </c>
      <c r="J12168" s="1" t="n">
        <v>65295</v>
      </c>
      <c r="K12168" s="1" t="n">
        <v>7891164110635</v>
      </c>
      <c r="L12168" s="1" t="s">
        <v>4976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7" t="n">
        <v>46235</v>
      </c>
      <c r="C12169" s="1" t="n">
        <v>11</v>
      </c>
      <c r="D12169" s="1" t="s">
        <v>3845</v>
      </c>
      <c r="E12169" s="1" t="n">
        <v>1613</v>
      </c>
      <c r="F12169" s="1" t="s">
        <v>240</v>
      </c>
      <c r="I12169" s="1" t="n">
        <v>1614419</v>
      </c>
      <c r="J12169" s="1" t="n">
        <v>67343</v>
      </c>
      <c r="K12169" s="1" t="n">
        <v>7891515622633</v>
      </c>
      <c r="L12169" s="1" t="s">
        <v>6469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7" t="n">
        <v>46235</v>
      </c>
      <c r="C12170" s="1" t="n">
        <v>39</v>
      </c>
      <c r="D12170" s="1" t="s">
        <v>3875</v>
      </c>
      <c r="E12170" s="1" t="n">
        <v>1835</v>
      </c>
      <c r="F12170" s="1" t="s">
        <v>505</v>
      </c>
      <c r="I12170" s="1" t="n">
        <v>108113</v>
      </c>
      <c r="J12170" s="1" t="n">
        <v>81973</v>
      </c>
      <c r="K12170" s="1" t="n">
        <v>7897717097880</v>
      </c>
      <c r="L12170" s="1" t="s">
        <v>7859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7" t="n">
        <v>46235</v>
      </c>
      <c r="C12171" s="1" t="n">
        <v>45</v>
      </c>
      <c r="D12171" s="1" t="s">
        <v>7430</v>
      </c>
      <c r="E12171" s="1" t="n">
        <v>1402</v>
      </c>
      <c r="F12171" s="1" t="s">
        <v>716</v>
      </c>
      <c r="I12171" s="1" t="n">
        <v>4014</v>
      </c>
      <c r="J12171" s="1" t="n">
        <v>74876</v>
      </c>
      <c r="K12171" s="1" t="n">
        <v>630941885864</v>
      </c>
      <c r="L12171" s="1" t="s">
        <v>7860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7" t="n">
        <v>46235</v>
      </c>
      <c r="C12172" s="1" t="n">
        <v>45</v>
      </c>
      <c r="D12172" s="1" t="s">
        <v>7430</v>
      </c>
      <c r="E12172" s="1" t="n">
        <v>1402</v>
      </c>
      <c r="F12172" s="1" t="s">
        <v>716</v>
      </c>
      <c r="I12172" s="1" t="n">
        <v>4014</v>
      </c>
      <c r="J12172" s="1" t="n">
        <v>79089</v>
      </c>
      <c r="K12172" s="1" t="n">
        <v>618231463824</v>
      </c>
      <c r="L12172" s="1" t="s">
        <v>3831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7" t="n">
        <v>46235</v>
      </c>
      <c r="C12173" s="1" t="n">
        <v>171</v>
      </c>
      <c r="D12173" s="1" t="s">
        <v>3878</v>
      </c>
      <c r="E12173" s="1" t="n">
        <v>1718</v>
      </c>
      <c r="F12173" s="1" t="s">
        <v>159</v>
      </c>
      <c r="I12173" s="1" t="n">
        <v>682526</v>
      </c>
      <c r="J12173" s="1" t="n">
        <v>29150</v>
      </c>
      <c r="K12173" s="1" t="n">
        <v>78938816</v>
      </c>
      <c r="L12173" s="1" t="s">
        <v>4776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7" t="n">
        <v>46235</v>
      </c>
      <c r="C12174" s="1" t="n">
        <v>171</v>
      </c>
      <c r="D12174" s="1" t="s">
        <v>3878</v>
      </c>
      <c r="E12174" s="1" t="n">
        <v>1718</v>
      </c>
      <c r="F12174" s="1" t="s">
        <v>159</v>
      </c>
      <c r="I12174" s="1" t="n">
        <v>682526</v>
      </c>
      <c r="J12174" s="1" t="n">
        <v>36309</v>
      </c>
      <c r="K12174" s="1" t="n">
        <v>78938830</v>
      </c>
      <c r="L12174" s="1" t="s">
        <v>5599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7" t="n">
        <v>46235</v>
      </c>
      <c r="C12175" s="1" t="n">
        <v>171</v>
      </c>
      <c r="D12175" s="1" t="s">
        <v>3878</v>
      </c>
      <c r="E12175" s="1" t="n">
        <v>1718</v>
      </c>
      <c r="F12175" s="1" t="s">
        <v>159</v>
      </c>
      <c r="I12175" s="1" t="n">
        <v>682526</v>
      </c>
      <c r="J12175" s="1" t="n">
        <v>81768</v>
      </c>
      <c r="K12175" s="1" t="n">
        <v>78949416</v>
      </c>
      <c r="L12175" s="1" t="s">
        <v>7861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7" t="n">
        <v>46235</v>
      </c>
      <c r="C12176" s="1" t="n">
        <v>171</v>
      </c>
      <c r="D12176" s="1" t="s">
        <v>3878</v>
      </c>
      <c r="E12176" s="1" t="n">
        <v>10009</v>
      </c>
      <c r="F12176" s="1" t="s">
        <v>233</v>
      </c>
      <c r="I12176" s="1" t="n">
        <v>1420458</v>
      </c>
      <c r="J12176" s="1" t="n">
        <v>26412</v>
      </c>
      <c r="K12176" s="1" t="n">
        <v>7891000248768</v>
      </c>
      <c r="L12176" s="1" t="s">
        <v>5331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7" t="n">
        <v>46235</v>
      </c>
      <c r="C12177" s="1" t="n">
        <v>171</v>
      </c>
      <c r="D12177" s="1" t="s">
        <v>3878</v>
      </c>
      <c r="E12177" s="1" t="n">
        <v>10009</v>
      </c>
      <c r="F12177" s="1" t="s">
        <v>233</v>
      </c>
      <c r="I12177" s="1" t="n">
        <v>1423349</v>
      </c>
      <c r="J12177" s="1" t="n">
        <v>69723</v>
      </c>
      <c r="K12177" s="1" t="n">
        <v>7891000402931</v>
      </c>
      <c r="L12177" s="1" t="s">
        <v>6505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7" t="n">
        <v>46235</v>
      </c>
      <c r="C12178" s="1" t="n">
        <v>171</v>
      </c>
      <c r="D12178" s="1" t="s">
        <v>3878</v>
      </c>
      <c r="E12178" s="1" t="n">
        <v>10009</v>
      </c>
      <c r="F12178" s="1" t="s">
        <v>233</v>
      </c>
      <c r="I12178" s="1" t="n">
        <v>1423350</v>
      </c>
      <c r="J12178" s="1" t="n">
        <v>78697</v>
      </c>
      <c r="K12178" s="1" t="n">
        <v>7891000435267</v>
      </c>
      <c r="L12178" s="1" t="s">
        <v>7862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7" t="n">
        <v>46237</v>
      </c>
      <c r="C12179" s="1" t="n">
        <v>1</v>
      </c>
      <c r="D12179" s="1" t="s">
        <v>3781</v>
      </c>
      <c r="E12179" s="1" t="n">
        <v>10096</v>
      </c>
      <c r="F12179" s="1" t="s">
        <v>1716</v>
      </c>
      <c r="I12179" s="1" t="n">
        <v>114</v>
      </c>
      <c r="J12179" s="1" t="n">
        <v>61580</v>
      </c>
      <c r="K12179" s="1" t="n">
        <v>2258157</v>
      </c>
      <c r="L12179" s="1" t="s">
        <v>3816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7" t="n">
        <v>46237</v>
      </c>
      <c r="C12180" s="1" t="n">
        <v>1</v>
      </c>
      <c r="D12180" s="1" t="s">
        <v>3781</v>
      </c>
      <c r="E12180" s="1" t="n">
        <v>10096</v>
      </c>
      <c r="F12180" s="1" t="s">
        <v>1716</v>
      </c>
      <c r="I12180" s="1" t="n">
        <v>114</v>
      </c>
      <c r="J12180" s="1" t="n">
        <v>61597</v>
      </c>
      <c r="K12180" s="1" t="n">
        <v>2258188</v>
      </c>
      <c r="L12180" s="1" t="s">
        <v>3817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7" t="n">
        <v>46237</v>
      </c>
      <c r="C12181" s="1" t="n">
        <v>1</v>
      </c>
      <c r="D12181" s="1" t="s">
        <v>3781</v>
      </c>
      <c r="E12181" s="1" t="n">
        <v>978</v>
      </c>
      <c r="F12181" s="1" t="s">
        <v>118</v>
      </c>
      <c r="I12181" s="1" t="n">
        <v>426</v>
      </c>
      <c r="J12181" s="1" t="n">
        <v>61368</v>
      </c>
      <c r="K12181" s="1" t="n">
        <v>2257907</v>
      </c>
      <c r="L12181" s="1" t="s">
        <v>3782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7" t="n">
        <v>46237</v>
      </c>
      <c r="C12182" s="1" t="n">
        <v>1</v>
      </c>
      <c r="D12182" s="1" t="s">
        <v>3781</v>
      </c>
      <c r="E12182" s="1" t="n">
        <v>978</v>
      </c>
      <c r="F12182" s="1" t="s">
        <v>118</v>
      </c>
      <c r="I12182" s="1" t="n">
        <v>426</v>
      </c>
      <c r="J12182" s="1" t="n">
        <v>61378</v>
      </c>
      <c r="K12182" s="1" t="n">
        <v>2257914</v>
      </c>
      <c r="L12182" s="1" t="s">
        <v>3783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7" t="n">
        <v>46237</v>
      </c>
      <c r="C12183" s="1" t="n">
        <v>1</v>
      </c>
      <c r="D12183" s="1" t="s">
        <v>3781</v>
      </c>
      <c r="E12183" s="1" t="n">
        <v>978</v>
      </c>
      <c r="F12183" s="1" t="s">
        <v>118</v>
      </c>
      <c r="I12183" s="1" t="n">
        <v>426</v>
      </c>
      <c r="J12183" s="1" t="n">
        <v>61379</v>
      </c>
      <c r="K12183" s="1" t="n">
        <v>2257921</v>
      </c>
      <c r="L12183" s="1" t="s">
        <v>3784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7" t="n">
        <v>46237</v>
      </c>
      <c r="C12184" s="1" t="n">
        <v>11</v>
      </c>
      <c r="D12184" s="1" t="s">
        <v>3845</v>
      </c>
      <c r="E12184" s="1" t="n">
        <v>1625</v>
      </c>
      <c r="F12184" s="1" t="s">
        <v>243</v>
      </c>
      <c r="I12184" s="1" t="n">
        <v>14907</v>
      </c>
      <c r="J12184" s="1" t="n">
        <v>29079</v>
      </c>
      <c r="K12184" s="1" t="n">
        <v>55515</v>
      </c>
      <c r="L12184" s="1" t="s">
        <v>3818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7" t="n">
        <v>46237</v>
      </c>
      <c r="C12185" s="1" t="n">
        <v>11</v>
      </c>
      <c r="D12185" s="1" t="s">
        <v>3845</v>
      </c>
      <c r="E12185" s="1" t="n">
        <v>1625</v>
      </c>
      <c r="F12185" s="1" t="s">
        <v>243</v>
      </c>
      <c r="I12185" s="1" t="n">
        <v>14907</v>
      </c>
      <c r="J12185" s="1" t="n">
        <v>29079</v>
      </c>
      <c r="K12185" s="1" t="n">
        <v>55515</v>
      </c>
      <c r="L12185" s="1" t="s">
        <v>3818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7" t="n">
        <v>46237</v>
      </c>
      <c r="C12186" s="1" t="n">
        <v>11</v>
      </c>
      <c r="D12186" s="1" t="s">
        <v>3845</v>
      </c>
      <c r="E12186" s="1" t="n">
        <v>754</v>
      </c>
      <c r="F12186" s="1" t="s">
        <v>182</v>
      </c>
      <c r="I12186" s="1" t="n">
        <v>32187</v>
      </c>
      <c r="J12186" s="1" t="n">
        <v>29079</v>
      </c>
      <c r="K12186" s="1" t="n">
        <v>55515</v>
      </c>
      <c r="L12186" s="1" t="s">
        <v>3818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7" t="n">
        <v>46237</v>
      </c>
      <c r="C12187" s="1" t="n">
        <v>11</v>
      </c>
      <c r="D12187" s="1" t="s">
        <v>3845</v>
      </c>
      <c r="E12187" s="1" t="n">
        <v>754</v>
      </c>
      <c r="F12187" s="1" t="s">
        <v>182</v>
      </c>
      <c r="I12187" s="1" t="n">
        <v>32187</v>
      </c>
      <c r="J12187" s="1" t="n">
        <v>29080</v>
      </c>
      <c r="K12187" s="1" t="n">
        <v>55516</v>
      </c>
      <c r="L12187" s="1" t="s">
        <v>3819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7" t="n">
        <v>46237</v>
      </c>
      <c r="C12188" s="1" t="n">
        <v>22</v>
      </c>
      <c r="D12188" s="1" t="s">
        <v>3850</v>
      </c>
      <c r="E12188" s="1" t="n">
        <v>33</v>
      </c>
      <c r="F12188" s="1" t="s">
        <v>93</v>
      </c>
      <c r="I12188" s="1" t="n">
        <v>5424</v>
      </c>
      <c r="J12188" s="1" t="n">
        <v>100000</v>
      </c>
      <c r="K12188" s="1" t="n">
        <v>1</v>
      </c>
      <c r="L12188" s="1" t="s">
        <v>3851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7" t="n">
        <v>46237</v>
      </c>
      <c r="C12189" s="1" t="n">
        <v>22</v>
      </c>
      <c r="D12189" s="1" t="s">
        <v>3850</v>
      </c>
      <c r="E12189" s="1" t="n">
        <v>33</v>
      </c>
      <c r="F12189" s="1" t="s">
        <v>93</v>
      </c>
      <c r="I12189" s="1" t="n">
        <v>5424</v>
      </c>
      <c r="J12189" s="1" t="n">
        <v>100001</v>
      </c>
      <c r="K12189" s="1" t="n">
        <v>2</v>
      </c>
      <c r="L12189" s="1" t="s">
        <v>4138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7" t="n">
        <v>46237</v>
      </c>
      <c r="C12190" s="1" t="n">
        <v>22</v>
      </c>
      <c r="D12190" s="1" t="s">
        <v>3850</v>
      </c>
      <c r="E12190" s="1" t="n">
        <v>33</v>
      </c>
      <c r="F12190" s="1" t="s">
        <v>93</v>
      </c>
      <c r="I12190" s="1" t="n">
        <v>5424</v>
      </c>
      <c r="J12190" s="1" t="n">
        <v>100002</v>
      </c>
      <c r="K12190" s="1" t="n">
        <v>3</v>
      </c>
      <c r="L12190" s="1" t="s">
        <v>3872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7" t="n">
        <v>46237</v>
      </c>
      <c r="C12191" s="1" t="n">
        <v>22</v>
      </c>
      <c r="D12191" s="1" t="s">
        <v>3850</v>
      </c>
      <c r="E12191" s="1" t="n">
        <v>33</v>
      </c>
      <c r="F12191" s="1" t="s">
        <v>93</v>
      </c>
      <c r="I12191" s="1" t="n">
        <v>5424</v>
      </c>
      <c r="J12191" s="1" t="n">
        <v>100003</v>
      </c>
      <c r="K12191" s="1" t="n">
        <v>4</v>
      </c>
      <c r="L12191" s="1" t="s">
        <v>3873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7" t="n">
        <v>46237</v>
      </c>
      <c r="C12192" s="1" t="n">
        <v>22</v>
      </c>
      <c r="D12192" s="1" t="s">
        <v>3850</v>
      </c>
      <c r="E12192" s="1" t="n">
        <v>33</v>
      </c>
      <c r="F12192" s="1" t="s">
        <v>93</v>
      </c>
      <c r="I12192" s="1" t="n">
        <v>5424</v>
      </c>
      <c r="J12192" s="1" t="n">
        <v>100004</v>
      </c>
      <c r="K12192" s="1" t="n">
        <v>5</v>
      </c>
      <c r="L12192" s="1" t="s">
        <v>3852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7" t="n">
        <v>46237</v>
      </c>
      <c r="C12193" s="1" t="n">
        <v>22</v>
      </c>
      <c r="D12193" s="1" t="s">
        <v>3850</v>
      </c>
      <c r="E12193" s="1" t="n">
        <v>33</v>
      </c>
      <c r="F12193" s="1" t="s">
        <v>93</v>
      </c>
      <c r="I12193" s="1" t="n">
        <v>5424</v>
      </c>
      <c r="J12193" s="1" t="n">
        <v>100040</v>
      </c>
      <c r="K12193" s="1" t="n">
        <v>41</v>
      </c>
      <c r="L12193" s="1" t="s">
        <v>3874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7" t="n">
        <v>46237</v>
      </c>
      <c r="C12194" s="1" t="n">
        <v>22</v>
      </c>
      <c r="D12194" s="1" t="s">
        <v>3850</v>
      </c>
      <c r="E12194" s="1" t="n">
        <v>33</v>
      </c>
      <c r="F12194" s="1" t="s">
        <v>93</v>
      </c>
      <c r="I12194" s="1" t="n">
        <v>5424</v>
      </c>
      <c r="J12194" s="1" t="n">
        <v>100520</v>
      </c>
      <c r="K12194" s="1" t="n">
        <v>507</v>
      </c>
      <c r="L12194" s="1" t="s">
        <v>3868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7" t="n">
        <v>46237</v>
      </c>
      <c r="C12195" s="1" t="n">
        <v>22</v>
      </c>
      <c r="D12195" s="1" t="s">
        <v>3850</v>
      </c>
      <c r="E12195" s="1" t="n">
        <v>33</v>
      </c>
      <c r="F12195" s="1" t="s">
        <v>93</v>
      </c>
      <c r="I12195" s="1" t="n">
        <v>5424</v>
      </c>
      <c r="J12195" s="1" t="n">
        <v>110455</v>
      </c>
      <c r="K12195" s="1" t="n">
        <v>53212</v>
      </c>
      <c r="L12195" s="1" t="s">
        <v>3870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7" t="n">
        <v>46237</v>
      </c>
      <c r="C12196" s="1" t="n">
        <v>22</v>
      </c>
      <c r="D12196" s="1" t="s">
        <v>3850</v>
      </c>
      <c r="E12196" s="1" t="n">
        <v>33</v>
      </c>
      <c r="F12196" s="1" t="s">
        <v>93</v>
      </c>
      <c r="I12196" s="1" t="n">
        <v>5426</v>
      </c>
      <c r="J12196" s="1" t="n">
        <v>100000</v>
      </c>
      <c r="K12196" s="1" t="n">
        <v>1</v>
      </c>
      <c r="L12196" s="1" t="s">
        <v>3851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7" t="n">
        <v>46237</v>
      </c>
      <c r="C12197" s="1" t="n">
        <v>22</v>
      </c>
      <c r="D12197" s="1" t="s">
        <v>3850</v>
      </c>
      <c r="E12197" s="1" t="n">
        <v>33</v>
      </c>
      <c r="F12197" s="1" t="s">
        <v>93</v>
      </c>
      <c r="I12197" s="1" t="n">
        <v>5426</v>
      </c>
      <c r="J12197" s="1" t="n">
        <v>100004</v>
      </c>
      <c r="K12197" s="1" t="n">
        <v>5</v>
      </c>
      <c r="L12197" s="1" t="s">
        <v>3852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7" t="n">
        <v>46237</v>
      </c>
      <c r="C12198" s="1" t="n">
        <v>22</v>
      </c>
      <c r="D12198" s="1" t="s">
        <v>3850</v>
      </c>
      <c r="E12198" s="1" t="n">
        <v>33</v>
      </c>
      <c r="F12198" s="1" t="s">
        <v>93</v>
      </c>
      <c r="I12198" s="1" t="n">
        <v>5426</v>
      </c>
      <c r="J12198" s="1" t="n">
        <v>100006</v>
      </c>
      <c r="K12198" s="1" t="n">
        <v>7</v>
      </c>
      <c r="L12198" s="1" t="s">
        <v>3853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7" t="n">
        <v>46237</v>
      </c>
      <c r="C12199" s="1" t="n">
        <v>22</v>
      </c>
      <c r="D12199" s="1" t="s">
        <v>3850</v>
      </c>
      <c r="E12199" s="1" t="n">
        <v>33</v>
      </c>
      <c r="F12199" s="1" t="s">
        <v>93</v>
      </c>
      <c r="I12199" s="1" t="n">
        <v>5426</v>
      </c>
      <c r="J12199" s="1" t="n">
        <v>100007</v>
      </c>
      <c r="K12199" s="1" t="n">
        <v>8</v>
      </c>
      <c r="L12199" s="1" t="s">
        <v>3854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7" t="n">
        <v>46237</v>
      </c>
      <c r="C12200" s="1" t="n">
        <v>22</v>
      </c>
      <c r="D12200" s="1" t="s">
        <v>3850</v>
      </c>
      <c r="E12200" s="1" t="n">
        <v>33</v>
      </c>
      <c r="F12200" s="1" t="s">
        <v>93</v>
      </c>
      <c r="I12200" s="1" t="n">
        <v>5426</v>
      </c>
      <c r="J12200" s="1" t="n">
        <v>100008</v>
      </c>
      <c r="K12200" s="1" t="n">
        <v>9</v>
      </c>
      <c r="L12200" s="1" t="s">
        <v>3855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7" t="n">
        <v>46237</v>
      </c>
      <c r="C12201" s="1" t="n">
        <v>22</v>
      </c>
      <c r="D12201" s="1" t="s">
        <v>3850</v>
      </c>
      <c r="E12201" s="1" t="n">
        <v>33</v>
      </c>
      <c r="F12201" s="1" t="s">
        <v>93</v>
      </c>
      <c r="I12201" s="1" t="n">
        <v>5426</v>
      </c>
      <c r="J12201" s="1" t="n">
        <v>100011</v>
      </c>
      <c r="K12201" s="1" t="n">
        <v>12</v>
      </c>
      <c r="L12201" s="1" t="s">
        <v>3856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7" t="n">
        <v>46237</v>
      </c>
      <c r="C12202" s="1" t="n">
        <v>22</v>
      </c>
      <c r="D12202" s="1" t="s">
        <v>3850</v>
      </c>
      <c r="E12202" s="1" t="n">
        <v>33</v>
      </c>
      <c r="F12202" s="1" t="s">
        <v>93</v>
      </c>
      <c r="I12202" s="1" t="n">
        <v>5426</v>
      </c>
      <c r="J12202" s="1" t="n">
        <v>100012</v>
      </c>
      <c r="K12202" s="1" t="n">
        <v>13</v>
      </c>
      <c r="L12202" s="1" t="s">
        <v>3857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7" t="n">
        <v>46237</v>
      </c>
      <c r="C12203" s="1" t="n">
        <v>22</v>
      </c>
      <c r="D12203" s="1" t="s">
        <v>3850</v>
      </c>
      <c r="E12203" s="1" t="n">
        <v>33</v>
      </c>
      <c r="F12203" s="1" t="s">
        <v>93</v>
      </c>
      <c r="I12203" s="1" t="n">
        <v>5426</v>
      </c>
      <c r="J12203" s="1" t="n">
        <v>100013</v>
      </c>
      <c r="K12203" s="1" t="n">
        <v>14</v>
      </c>
      <c r="L12203" s="1" t="s">
        <v>3858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7" t="n">
        <v>46237</v>
      </c>
      <c r="C12204" s="1" t="n">
        <v>22</v>
      </c>
      <c r="D12204" s="1" t="s">
        <v>3850</v>
      </c>
      <c r="E12204" s="1" t="n">
        <v>33</v>
      </c>
      <c r="F12204" s="1" t="s">
        <v>93</v>
      </c>
      <c r="I12204" s="1" t="n">
        <v>5426</v>
      </c>
      <c r="J12204" s="1" t="n">
        <v>100014</v>
      </c>
      <c r="K12204" s="1" t="n">
        <v>15</v>
      </c>
      <c r="L12204" s="1" t="s">
        <v>3859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7" t="n">
        <v>46237</v>
      </c>
      <c r="C12205" s="1" t="n">
        <v>22</v>
      </c>
      <c r="D12205" s="1" t="s">
        <v>3850</v>
      </c>
      <c r="E12205" s="1" t="n">
        <v>33</v>
      </c>
      <c r="F12205" s="1" t="s">
        <v>93</v>
      </c>
      <c r="I12205" s="1" t="n">
        <v>5426</v>
      </c>
      <c r="J12205" s="1" t="n">
        <v>100015</v>
      </c>
      <c r="K12205" s="1" t="n">
        <v>16</v>
      </c>
      <c r="L12205" s="1" t="s">
        <v>3860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7" t="n">
        <v>46237</v>
      </c>
      <c r="C12206" s="1" t="n">
        <v>22</v>
      </c>
      <c r="D12206" s="1" t="s">
        <v>3850</v>
      </c>
      <c r="E12206" s="1" t="n">
        <v>33</v>
      </c>
      <c r="F12206" s="1" t="s">
        <v>93</v>
      </c>
      <c r="I12206" s="1" t="n">
        <v>5426</v>
      </c>
      <c r="J12206" s="1" t="n">
        <v>100016</v>
      </c>
      <c r="K12206" s="1" t="n">
        <v>17</v>
      </c>
      <c r="L12206" s="1" t="s">
        <v>3861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7" t="n">
        <v>46237</v>
      </c>
      <c r="C12207" s="1" t="n">
        <v>22</v>
      </c>
      <c r="D12207" s="1" t="s">
        <v>3850</v>
      </c>
      <c r="E12207" s="1" t="n">
        <v>33</v>
      </c>
      <c r="F12207" s="1" t="s">
        <v>93</v>
      </c>
      <c r="I12207" s="1" t="n">
        <v>5426</v>
      </c>
      <c r="J12207" s="1" t="n">
        <v>100017</v>
      </c>
      <c r="K12207" s="1" t="n">
        <v>18</v>
      </c>
      <c r="L12207" s="1" t="s">
        <v>3862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7" t="n">
        <v>46237</v>
      </c>
      <c r="C12208" s="1" t="n">
        <v>22</v>
      </c>
      <c r="D12208" s="1" t="s">
        <v>3850</v>
      </c>
      <c r="E12208" s="1" t="n">
        <v>33</v>
      </c>
      <c r="F12208" s="1" t="s">
        <v>93</v>
      </c>
      <c r="I12208" s="1" t="n">
        <v>5426</v>
      </c>
      <c r="J12208" s="1" t="n">
        <v>100019</v>
      </c>
      <c r="K12208" s="1" t="n">
        <v>20</v>
      </c>
      <c r="L12208" s="1" t="s">
        <v>3863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7" t="n">
        <v>46237</v>
      </c>
      <c r="C12209" s="1" t="n">
        <v>22</v>
      </c>
      <c r="D12209" s="1" t="s">
        <v>3850</v>
      </c>
      <c r="E12209" s="1" t="n">
        <v>33</v>
      </c>
      <c r="F12209" s="1" t="s">
        <v>93</v>
      </c>
      <c r="I12209" s="1" t="n">
        <v>5426</v>
      </c>
      <c r="J12209" s="1" t="n">
        <v>100020</v>
      </c>
      <c r="K12209" s="1" t="n">
        <v>21</v>
      </c>
      <c r="L12209" s="1" t="s">
        <v>3864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7" t="n">
        <v>46237</v>
      </c>
      <c r="C12210" s="1" t="n">
        <v>22</v>
      </c>
      <c r="D12210" s="1" t="s">
        <v>3850</v>
      </c>
      <c r="E12210" s="1" t="n">
        <v>33</v>
      </c>
      <c r="F12210" s="1" t="s">
        <v>93</v>
      </c>
      <c r="I12210" s="1" t="n">
        <v>5426</v>
      </c>
      <c r="J12210" s="1" t="n">
        <v>100021</v>
      </c>
      <c r="K12210" s="1" t="n">
        <v>22</v>
      </c>
      <c r="L12210" s="1" t="s">
        <v>3865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7" t="n">
        <v>46237</v>
      </c>
      <c r="C12211" s="1" t="n">
        <v>22</v>
      </c>
      <c r="D12211" s="1" t="s">
        <v>3850</v>
      </c>
      <c r="E12211" s="1" t="n">
        <v>33</v>
      </c>
      <c r="F12211" s="1" t="s">
        <v>93</v>
      </c>
      <c r="I12211" s="1" t="n">
        <v>5426</v>
      </c>
      <c r="J12211" s="1" t="n">
        <v>100053</v>
      </c>
      <c r="K12211" s="1" t="n">
        <v>54</v>
      </c>
      <c r="L12211" s="1" t="s">
        <v>3866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7" t="n">
        <v>46237</v>
      </c>
      <c r="C12212" s="1" t="n">
        <v>22</v>
      </c>
      <c r="D12212" s="1" t="s">
        <v>3850</v>
      </c>
      <c r="E12212" s="1" t="n">
        <v>33</v>
      </c>
      <c r="F12212" s="1" t="s">
        <v>93</v>
      </c>
      <c r="I12212" s="1" t="n">
        <v>5426</v>
      </c>
      <c r="J12212" s="1" t="n">
        <v>100638</v>
      </c>
      <c r="K12212" s="1" t="n">
        <v>508</v>
      </c>
      <c r="L12212" s="1" t="s">
        <v>3867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7" t="n">
        <v>46237</v>
      </c>
      <c r="C12213" s="1" t="n">
        <v>22</v>
      </c>
      <c r="D12213" s="1" t="s">
        <v>3850</v>
      </c>
      <c r="E12213" s="1" t="n">
        <v>33</v>
      </c>
      <c r="F12213" s="1" t="s">
        <v>93</v>
      </c>
      <c r="I12213" s="1" t="n">
        <v>5426</v>
      </c>
      <c r="J12213" s="1" t="n">
        <v>100520</v>
      </c>
      <c r="K12213" s="1" t="n">
        <v>507</v>
      </c>
      <c r="L12213" s="1" t="s">
        <v>3868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7" t="n">
        <v>46237</v>
      </c>
      <c r="C12214" s="1" t="n">
        <v>22</v>
      </c>
      <c r="D12214" s="1" t="s">
        <v>3850</v>
      </c>
      <c r="E12214" s="1" t="n">
        <v>33</v>
      </c>
      <c r="F12214" s="1" t="s">
        <v>93</v>
      </c>
      <c r="I12214" s="1" t="n">
        <v>5426</v>
      </c>
      <c r="J12214" s="1" t="n">
        <v>100319</v>
      </c>
      <c r="K12214" s="1" t="n">
        <v>73453</v>
      </c>
      <c r="L12214" s="1" t="s">
        <v>3869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7" t="n">
        <v>46237</v>
      </c>
      <c r="C12215" s="1" t="n">
        <v>22</v>
      </c>
      <c r="D12215" s="1" t="s">
        <v>3850</v>
      </c>
      <c r="E12215" s="1" t="n">
        <v>33</v>
      </c>
      <c r="F12215" s="1" t="s">
        <v>93</v>
      </c>
      <c r="I12215" s="1" t="n">
        <v>5426</v>
      </c>
      <c r="J12215" s="1" t="n">
        <v>110455</v>
      </c>
      <c r="K12215" s="1" t="n">
        <v>53212</v>
      </c>
      <c r="L12215" s="1" t="s">
        <v>3870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7" t="n">
        <v>46237</v>
      </c>
      <c r="C12216" s="1" t="n">
        <v>22</v>
      </c>
      <c r="D12216" s="1" t="s">
        <v>3850</v>
      </c>
      <c r="E12216" s="1" t="n">
        <v>33</v>
      </c>
      <c r="F12216" s="1" t="s">
        <v>93</v>
      </c>
      <c r="I12216" s="1" t="n">
        <v>5426</v>
      </c>
      <c r="J12216" s="1" t="n">
        <v>110487</v>
      </c>
      <c r="K12216" s="1" t="n">
        <v>54688</v>
      </c>
      <c r="L12216" s="1" t="s">
        <v>3871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7" t="n">
        <v>46237</v>
      </c>
      <c r="C12217" s="1" t="n">
        <v>100</v>
      </c>
      <c r="D12217" s="1" t="s">
        <v>3877</v>
      </c>
      <c r="E12217" s="1" t="n">
        <v>33</v>
      </c>
      <c r="F12217" s="1" t="s">
        <v>93</v>
      </c>
      <c r="I12217" s="1" t="n">
        <v>1495447</v>
      </c>
      <c r="J12217" s="1" t="n">
        <v>100000</v>
      </c>
      <c r="K12217" s="1" t="n">
        <v>1</v>
      </c>
      <c r="L12217" s="1" t="s">
        <v>3851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7" t="n">
        <v>46237</v>
      </c>
      <c r="C12218" s="1" t="n">
        <v>100</v>
      </c>
      <c r="D12218" s="1" t="s">
        <v>3877</v>
      </c>
      <c r="E12218" s="1" t="n">
        <v>33</v>
      </c>
      <c r="F12218" s="1" t="s">
        <v>93</v>
      </c>
      <c r="I12218" s="1" t="n">
        <v>1495447</v>
      </c>
      <c r="J12218" s="1" t="n">
        <v>100001</v>
      </c>
      <c r="K12218" s="1" t="n">
        <v>2</v>
      </c>
      <c r="L12218" s="1" t="s">
        <v>4138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7" t="n">
        <v>46237</v>
      </c>
      <c r="C12219" s="1" t="n">
        <v>100</v>
      </c>
      <c r="D12219" s="1" t="s">
        <v>3877</v>
      </c>
      <c r="E12219" s="1" t="n">
        <v>33</v>
      </c>
      <c r="F12219" s="1" t="s">
        <v>93</v>
      </c>
      <c r="I12219" s="1" t="n">
        <v>1495447</v>
      </c>
      <c r="J12219" s="1" t="n">
        <v>100002</v>
      </c>
      <c r="K12219" s="1" t="n">
        <v>3</v>
      </c>
      <c r="L12219" s="1" t="s">
        <v>3872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7" t="n">
        <v>46237</v>
      </c>
      <c r="C12220" s="1" t="n">
        <v>100</v>
      </c>
      <c r="D12220" s="1" t="s">
        <v>3877</v>
      </c>
      <c r="E12220" s="1" t="n">
        <v>33</v>
      </c>
      <c r="F12220" s="1" t="s">
        <v>93</v>
      </c>
      <c r="I12220" s="1" t="n">
        <v>1495447</v>
      </c>
      <c r="J12220" s="1" t="n">
        <v>100003</v>
      </c>
      <c r="K12220" s="1" t="n">
        <v>4</v>
      </c>
      <c r="L12220" s="1" t="s">
        <v>3873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7" t="n">
        <v>46237</v>
      </c>
      <c r="C12221" s="1" t="n">
        <v>100</v>
      </c>
      <c r="D12221" s="1" t="s">
        <v>3877</v>
      </c>
      <c r="E12221" s="1" t="n">
        <v>33</v>
      </c>
      <c r="F12221" s="1" t="s">
        <v>93</v>
      </c>
      <c r="I12221" s="1" t="n">
        <v>1495447</v>
      </c>
      <c r="J12221" s="1" t="n">
        <v>100004</v>
      </c>
      <c r="K12221" s="1" t="n">
        <v>5</v>
      </c>
      <c r="L12221" s="1" t="s">
        <v>3852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7" t="n">
        <v>46237</v>
      </c>
      <c r="C12222" s="1" t="n">
        <v>100</v>
      </c>
      <c r="D12222" s="1" t="s">
        <v>3877</v>
      </c>
      <c r="E12222" s="1" t="n">
        <v>33</v>
      </c>
      <c r="F12222" s="1" t="s">
        <v>93</v>
      </c>
      <c r="I12222" s="1" t="n">
        <v>1495447</v>
      </c>
      <c r="J12222" s="1" t="n">
        <v>100040</v>
      </c>
      <c r="K12222" s="1" t="n">
        <v>41</v>
      </c>
      <c r="L12222" s="1" t="s">
        <v>3874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7" t="n">
        <v>46237</v>
      </c>
      <c r="C12223" s="1" t="n">
        <v>100</v>
      </c>
      <c r="D12223" s="1" t="s">
        <v>3877</v>
      </c>
      <c r="E12223" s="1" t="n">
        <v>33</v>
      </c>
      <c r="F12223" s="1" t="s">
        <v>93</v>
      </c>
      <c r="I12223" s="1" t="n">
        <v>1495447</v>
      </c>
      <c r="J12223" s="1" t="n">
        <v>100520</v>
      </c>
      <c r="K12223" s="1" t="n">
        <v>507</v>
      </c>
      <c r="L12223" s="1" t="s">
        <v>3868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7" t="n">
        <v>46237</v>
      </c>
      <c r="C12224" s="1" t="n">
        <v>100</v>
      </c>
      <c r="D12224" s="1" t="s">
        <v>3877</v>
      </c>
      <c r="E12224" s="1" t="n">
        <v>33</v>
      </c>
      <c r="F12224" s="1" t="s">
        <v>93</v>
      </c>
      <c r="I12224" s="1" t="n">
        <v>1495447</v>
      </c>
      <c r="J12224" s="1" t="n">
        <v>110455</v>
      </c>
      <c r="K12224" s="1" t="n">
        <v>53212</v>
      </c>
      <c r="L12224" s="1" t="s">
        <v>3870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7" t="n">
        <v>46237</v>
      </c>
      <c r="C12225" s="1" t="n">
        <v>100</v>
      </c>
      <c r="D12225" s="1" t="s">
        <v>3877</v>
      </c>
      <c r="E12225" s="1" t="n">
        <v>33</v>
      </c>
      <c r="F12225" s="1" t="s">
        <v>93</v>
      </c>
      <c r="I12225" s="1" t="n">
        <v>1495454</v>
      </c>
      <c r="J12225" s="1" t="n">
        <v>100000</v>
      </c>
      <c r="K12225" s="1" t="n">
        <v>1</v>
      </c>
      <c r="L12225" s="1" t="s">
        <v>3851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7" t="n">
        <v>46237</v>
      </c>
      <c r="C12226" s="1" t="n">
        <v>100</v>
      </c>
      <c r="D12226" s="1" t="s">
        <v>3877</v>
      </c>
      <c r="E12226" s="1" t="n">
        <v>33</v>
      </c>
      <c r="F12226" s="1" t="s">
        <v>93</v>
      </c>
      <c r="I12226" s="1" t="n">
        <v>1495454</v>
      </c>
      <c r="J12226" s="1" t="n">
        <v>100004</v>
      </c>
      <c r="K12226" s="1" t="n">
        <v>5</v>
      </c>
      <c r="L12226" s="1" t="s">
        <v>3852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7" t="n">
        <v>46237</v>
      </c>
      <c r="C12227" s="1" t="n">
        <v>100</v>
      </c>
      <c r="D12227" s="1" t="s">
        <v>3877</v>
      </c>
      <c r="E12227" s="1" t="n">
        <v>33</v>
      </c>
      <c r="F12227" s="1" t="s">
        <v>93</v>
      </c>
      <c r="I12227" s="1" t="n">
        <v>1495454</v>
      </c>
      <c r="J12227" s="1" t="n">
        <v>100006</v>
      </c>
      <c r="K12227" s="1" t="n">
        <v>7</v>
      </c>
      <c r="L12227" s="1" t="s">
        <v>3853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7" t="n">
        <v>46237</v>
      </c>
      <c r="C12228" s="1" t="n">
        <v>100</v>
      </c>
      <c r="D12228" s="1" t="s">
        <v>3877</v>
      </c>
      <c r="E12228" s="1" t="n">
        <v>33</v>
      </c>
      <c r="F12228" s="1" t="s">
        <v>93</v>
      </c>
      <c r="I12228" s="1" t="n">
        <v>1495454</v>
      </c>
      <c r="J12228" s="1" t="n">
        <v>100007</v>
      </c>
      <c r="K12228" s="1" t="n">
        <v>8</v>
      </c>
      <c r="L12228" s="1" t="s">
        <v>3854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7" t="n">
        <v>46237</v>
      </c>
      <c r="C12229" s="1" t="n">
        <v>100</v>
      </c>
      <c r="D12229" s="1" t="s">
        <v>3877</v>
      </c>
      <c r="E12229" s="1" t="n">
        <v>33</v>
      </c>
      <c r="F12229" s="1" t="s">
        <v>93</v>
      </c>
      <c r="I12229" s="1" t="n">
        <v>1495454</v>
      </c>
      <c r="J12229" s="1" t="n">
        <v>100008</v>
      </c>
      <c r="K12229" s="1" t="n">
        <v>9</v>
      </c>
      <c r="L12229" s="1" t="s">
        <v>3855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7" t="n">
        <v>46237</v>
      </c>
      <c r="C12230" s="1" t="n">
        <v>100</v>
      </c>
      <c r="D12230" s="1" t="s">
        <v>3877</v>
      </c>
      <c r="E12230" s="1" t="n">
        <v>33</v>
      </c>
      <c r="F12230" s="1" t="s">
        <v>93</v>
      </c>
      <c r="I12230" s="1" t="n">
        <v>1495454</v>
      </c>
      <c r="J12230" s="1" t="n">
        <v>100011</v>
      </c>
      <c r="K12230" s="1" t="n">
        <v>12</v>
      </c>
      <c r="L12230" s="1" t="s">
        <v>3856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7" t="n">
        <v>46237</v>
      </c>
      <c r="C12231" s="1" t="n">
        <v>100</v>
      </c>
      <c r="D12231" s="1" t="s">
        <v>3877</v>
      </c>
      <c r="E12231" s="1" t="n">
        <v>33</v>
      </c>
      <c r="F12231" s="1" t="s">
        <v>93</v>
      </c>
      <c r="I12231" s="1" t="n">
        <v>1495454</v>
      </c>
      <c r="J12231" s="1" t="n">
        <v>100012</v>
      </c>
      <c r="K12231" s="1" t="n">
        <v>13</v>
      </c>
      <c r="L12231" s="1" t="s">
        <v>3857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7" t="n">
        <v>46237</v>
      </c>
      <c r="C12232" s="1" t="n">
        <v>100</v>
      </c>
      <c r="D12232" s="1" t="s">
        <v>3877</v>
      </c>
      <c r="E12232" s="1" t="n">
        <v>33</v>
      </c>
      <c r="F12232" s="1" t="s">
        <v>93</v>
      </c>
      <c r="I12232" s="1" t="n">
        <v>1495454</v>
      </c>
      <c r="J12232" s="1" t="n">
        <v>100013</v>
      </c>
      <c r="K12232" s="1" t="n">
        <v>14</v>
      </c>
      <c r="L12232" s="1" t="s">
        <v>3858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7" t="n">
        <v>46237</v>
      </c>
      <c r="C12233" s="1" t="n">
        <v>100</v>
      </c>
      <c r="D12233" s="1" t="s">
        <v>3877</v>
      </c>
      <c r="E12233" s="1" t="n">
        <v>33</v>
      </c>
      <c r="F12233" s="1" t="s">
        <v>93</v>
      </c>
      <c r="I12233" s="1" t="n">
        <v>1495454</v>
      </c>
      <c r="J12233" s="1" t="n">
        <v>100014</v>
      </c>
      <c r="K12233" s="1" t="n">
        <v>15</v>
      </c>
      <c r="L12233" s="1" t="s">
        <v>3859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7" t="n">
        <v>46237</v>
      </c>
      <c r="C12234" s="1" t="n">
        <v>100</v>
      </c>
      <c r="D12234" s="1" t="s">
        <v>3877</v>
      </c>
      <c r="E12234" s="1" t="n">
        <v>33</v>
      </c>
      <c r="F12234" s="1" t="s">
        <v>93</v>
      </c>
      <c r="I12234" s="1" t="n">
        <v>1495454</v>
      </c>
      <c r="J12234" s="1" t="n">
        <v>100015</v>
      </c>
      <c r="K12234" s="1" t="n">
        <v>16</v>
      </c>
      <c r="L12234" s="1" t="s">
        <v>3860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7" t="n">
        <v>46237</v>
      </c>
      <c r="C12235" s="1" t="n">
        <v>100</v>
      </c>
      <c r="D12235" s="1" t="s">
        <v>3877</v>
      </c>
      <c r="E12235" s="1" t="n">
        <v>33</v>
      </c>
      <c r="F12235" s="1" t="s">
        <v>93</v>
      </c>
      <c r="I12235" s="1" t="n">
        <v>1495454</v>
      </c>
      <c r="J12235" s="1" t="n">
        <v>100016</v>
      </c>
      <c r="K12235" s="1" t="n">
        <v>17</v>
      </c>
      <c r="L12235" s="1" t="s">
        <v>3861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7" t="n">
        <v>46237</v>
      </c>
      <c r="C12236" s="1" t="n">
        <v>100</v>
      </c>
      <c r="D12236" s="1" t="s">
        <v>3877</v>
      </c>
      <c r="E12236" s="1" t="n">
        <v>33</v>
      </c>
      <c r="F12236" s="1" t="s">
        <v>93</v>
      </c>
      <c r="I12236" s="1" t="n">
        <v>1495454</v>
      </c>
      <c r="J12236" s="1" t="n">
        <v>100017</v>
      </c>
      <c r="K12236" s="1" t="n">
        <v>18</v>
      </c>
      <c r="L12236" s="1" t="s">
        <v>3862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7" t="n">
        <v>46237</v>
      </c>
      <c r="C12237" s="1" t="n">
        <v>100</v>
      </c>
      <c r="D12237" s="1" t="s">
        <v>3877</v>
      </c>
      <c r="E12237" s="1" t="n">
        <v>33</v>
      </c>
      <c r="F12237" s="1" t="s">
        <v>93</v>
      </c>
      <c r="I12237" s="1" t="n">
        <v>1495454</v>
      </c>
      <c r="J12237" s="1" t="n">
        <v>100019</v>
      </c>
      <c r="K12237" s="1" t="n">
        <v>20</v>
      </c>
      <c r="L12237" s="1" t="s">
        <v>3863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7" t="n">
        <v>46237</v>
      </c>
      <c r="C12238" s="1" t="n">
        <v>100</v>
      </c>
      <c r="D12238" s="1" t="s">
        <v>3877</v>
      </c>
      <c r="E12238" s="1" t="n">
        <v>33</v>
      </c>
      <c r="F12238" s="1" t="s">
        <v>93</v>
      </c>
      <c r="I12238" s="1" t="n">
        <v>1495454</v>
      </c>
      <c r="J12238" s="1" t="n">
        <v>100021</v>
      </c>
      <c r="K12238" s="1" t="n">
        <v>22</v>
      </c>
      <c r="L12238" s="1" t="s">
        <v>3865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7" t="n">
        <v>46237</v>
      </c>
      <c r="C12239" s="1" t="n">
        <v>100</v>
      </c>
      <c r="D12239" s="1" t="s">
        <v>3877</v>
      </c>
      <c r="E12239" s="1" t="n">
        <v>33</v>
      </c>
      <c r="F12239" s="1" t="s">
        <v>93</v>
      </c>
      <c r="I12239" s="1" t="n">
        <v>1495454</v>
      </c>
      <c r="J12239" s="1" t="n">
        <v>100053</v>
      </c>
      <c r="K12239" s="1" t="n">
        <v>54</v>
      </c>
      <c r="L12239" s="1" t="s">
        <v>3866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7" t="n">
        <v>46237</v>
      </c>
      <c r="C12240" s="1" t="n">
        <v>100</v>
      </c>
      <c r="D12240" s="1" t="s">
        <v>3877</v>
      </c>
      <c r="E12240" s="1" t="n">
        <v>33</v>
      </c>
      <c r="F12240" s="1" t="s">
        <v>93</v>
      </c>
      <c r="I12240" s="1" t="n">
        <v>1495454</v>
      </c>
      <c r="J12240" s="1" t="n">
        <v>100638</v>
      </c>
      <c r="K12240" s="1" t="n">
        <v>508</v>
      </c>
      <c r="L12240" s="1" t="s">
        <v>3867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7" t="n">
        <v>46237</v>
      </c>
      <c r="C12241" s="1" t="n">
        <v>100</v>
      </c>
      <c r="D12241" s="1" t="s">
        <v>3877</v>
      </c>
      <c r="E12241" s="1" t="n">
        <v>33</v>
      </c>
      <c r="F12241" s="1" t="s">
        <v>93</v>
      </c>
      <c r="I12241" s="1" t="n">
        <v>1495454</v>
      </c>
      <c r="J12241" s="1" t="n">
        <v>100520</v>
      </c>
      <c r="K12241" s="1" t="n">
        <v>507</v>
      </c>
      <c r="L12241" s="1" t="s">
        <v>3868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7" t="n">
        <v>46237</v>
      </c>
      <c r="C12242" s="1" t="n">
        <v>100</v>
      </c>
      <c r="D12242" s="1" t="s">
        <v>3877</v>
      </c>
      <c r="E12242" s="1" t="n">
        <v>33</v>
      </c>
      <c r="F12242" s="1" t="s">
        <v>93</v>
      </c>
      <c r="I12242" s="1" t="n">
        <v>1495454</v>
      </c>
      <c r="J12242" s="1" t="n">
        <v>100319</v>
      </c>
      <c r="K12242" s="1" t="n">
        <v>73453</v>
      </c>
      <c r="L12242" s="1" t="s">
        <v>3869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7" t="n">
        <v>46237</v>
      </c>
      <c r="C12243" s="1" t="n">
        <v>100</v>
      </c>
      <c r="D12243" s="1" t="s">
        <v>3877</v>
      </c>
      <c r="E12243" s="1" t="n">
        <v>33</v>
      </c>
      <c r="F12243" s="1" t="s">
        <v>93</v>
      </c>
      <c r="I12243" s="1" t="n">
        <v>1495454</v>
      </c>
      <c r="J12243" s="1" t="n">
        <v>110455</v>
      </c>
      <c r="K12243" s="1" t="n">
        <v>53212</v>
      </c>
      <c r="L12243" s="1" t="s">
        <v>3870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7" t="n">
        <v>46237</v>
      </c>
      <c r="C12244" s="1" t="n">
        <v>100</v>
      </c>
      <c r="D12244" s="1" t="s">
        <v>3877</v>
      </c>
      <c r="E12244" s="1" t="n">
        <v>33</v>
      </c>
      <c r="F12244" s="1" t="s">
        <v>93</v>
      </c>
      <c r="I12244" s="1" t="n">
        <v>1495454</v>
      </c>
      <c r="J12244" s="1" t="n">
        <v>110487</v>
      </c>
      <c r="K12244" s="1" t="n">
        <v>54688</v>
      </c>
      <c r="L12244" s="1" t="s">
        <v>3871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7" t="n">
        <v>46237</v>
      </c>
      <c r="C12245" s="1" t="n">
        <v>100</v>
      </c>
      <c r="D12245" s="1" t="s">
        <v>3877</v>
      </c>
      <c r="E12245" s="1" t="n">
        <v>33</v>
      </c>
      <c r="F12245" s="1" t="s">
        <v>93</v>
      </c>
      <c r="I12245" s="1" t="n">
        <v>1495538</v>
      </c>
      <c r="J12245" s="1" t="n">
        <v>100000</v>
      </c>
      <c r="K12245" s="1" t="n">
        <v>1</v>
      </c>
      <c r="L12245" s="1" t="s">
        <v>3851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7" t="n">
        <v>46237</v>
      </c>
      <c r="C12246" s="1" t="n">
        <v>100</v>
      </c>
      <c r="D12246" s="1" t="s">
        <v>3877</v>
      </c>
      <c r="E12246" s="1" t="n">
        <v>33</v>
      </c>
      <c r="F12246" s="1" t="s">
        <v>93</v>
      </c>
      <c r="I12246" s="1" t="n">
        <v>1495538</v>
      </c>
      <c r="J12246" s="1" t="n">
        <v>100006</v>
      </c>
      <c r="K12246" s="1" t="n">
        <v>7</v>
      </c>
      <c r="L12246" s="1" t="s">
        <v>3853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7" t="n">
        <v>46237</v>
      </c>
      <c r="C12247" s="1" t="n">
        <v>100</v>
      </c>
      <c r="D12247" s="1" t="s">
        <v>3877</v>
      </c>
      <c r="E12247" s="1" t="n">
        <v>33</v>
      </c>
      <c r="F12247" s="1" t="s">
        <v>93</v>
      </c>
      <c r="I12247" s="1" t="n">
        <v>1495538</v>
      </c>
      <c r="J12247" s="1" t="n">
        <v>100007</v>
      </c>
      <c r="K12247" s="1" t="n">
        <v>8</v>
      </c>
      <c r="L12247" s="1" t="s">
        <v>3854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7" t="n">
        <v>46237</v>
      </c>
      <c r="C12248" s="1" t="n">
        <v>100</v>
      </c>
      <c r="D12248" s="1" t="s">
        <v>3877</v>
      </c>
      <c r="E12248" s="1" t="n">
        <v>33</v>
      </c>
      <c r="F12248" s="1" t="s">
        <v>93</v>
      </c>
      <c r="I12248" s="1" t="n">
        <v>1495538</v>
      </c>
      <c r="J12248" s="1" t="n">
        <v>100008</v>
      </c>
      <c r="K12248" s="1" t="n">
        <v>9</v>
      </c>
      <c r="L12248" s="1" t="s">
        <v>3855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7" t="n">
        <v>46237</v>
      </c>
      <c r="C12249" s="1" t="n">
        <v>100</v>
      </c>
      <c r="D12249" s="1" t="s">
        <v>3877</v>
      </c>
      <c r="E12249" s="1" t="n">
        <v>33</v>
      </c>
      <c r="F12249" s="1" t="s">
        <v>93</v>
      </c>
      <c r="I12249" s="1" t="n">
        <v>1495538</v>
      </c>
      <c r="J12249" s="1" t="n">
        <v>100011</v>
      </c>
      <c r="K12249" s="1" t="n">
        <v>12</v>
      </c>
      <c r="L12249" s="1" t="s">
        <v>3856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7" t="n">
        <v>46237</v>
      </c>
      <c r="C12250" s="1" t="n">
        <v>100</v>
      </c>
      <c r="D12250" s="1" t="s">
        <v>3877</v>
      </c>
      <c r="E12250" s="1" t="n">
        <v>33</v>
      </c>
      <c r="F12250" s="1" t="s">
        <v>93</v>
      </c>
      <c r="I12250" s="1" t="n">
        <v>1495538</v>
      </c>
      <c r="J12250" s="1" t="n">
        <v>100012</v>
      </c>
      <c r="K12250" s="1" t="n">
        <v>13</v>
      </c>
      <c r="L12250" s="1" t="s">
        <v>3857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7" t="n">
        <v>46237</v>
      </c>
      <c r="C12251" s="1" t="n">
        <v>100</v>
      </c>
      <c r="D12251" s="1" t="s">
        <v>3877</v>
      </c>
      <c r="E12251" s="1" t="n">
        <v>33</v>
      </c>
      <c r="F12251" s="1" t="s">
        <v>93</v>
      </c>
      <c r="I12251" s="1" t="n">
        <v>1495538</v>
      </c>
      <c r="J12251" s="1" t="n">
        <v>100013</v>
      </c>
      <c r="K12251" s="1" t="n">
        <v>14</v>
      </c>
      <c r="L12251" s="1" t="s">
        <v>3858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7" t="n">
        <v>46237</v>
      </c>
      <c r="C12252" s="1" t="n">
        <v>100</v>
      </c>
      <c r="D12252" s="1" t="s">
        <v>3877</v>
      </c>
      <c r="E12252" s="1" t="n">
        <v>33</v>
      </c>
      <c r="F12252" s="1" t="s">
        <v>93</v>
      </c>
      <c r="I12252" s="1" t="n">
        <v>1495538</v>
      </c>
      <c r="J12252" s="1" t="n">
        <v>100014</v>
      </c>
      <c r="K12252" s="1" t="n">
        <v>15</v>
      </c>
      <c r="L12252" s="1" t="s">
        <v>3859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7" t="n">
        <v>46237</v>
      </c>
      <c r="C12253" s="1" t="n">
        <v>100</v>
      </c>
      <c r="D12253" s="1" t="s">
        <v>3877</v>
      </c>
      <c r="E12253" s="1" t="n">
        <v>33</v>
      </c>
      <c r="F12253" s="1" t="s">
        <v>93</v>
      </c>
      <c r="I12253" s="1" t="n">
        <v>1495538</v>
      </c>
      <c r="J12253" s="1" t="n">
        <v>100015</v>
      </c>
      <c r="K12253" s="1" t="n">
        <v>16</v>
      </c>
      <c r="L12253" s="1" t="s">
        <v>3860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7" t="n">
        <v>46237</v>
      </c>
      <c r="C12254" s="1" t="n">
        <v>100</v>
      </c>
      <c r="D12254" s="1" t="s">
        <v>3877</v>
      </c>
      <c r="E12254" s="1" t="n">
        <v>33</v>
      </c>
      <c r="F12254" s="1" t="s">
        <v>93</v>
      </c>
      <c r="I12254" s="1" t="n">
        <v>1495538</v>
      </c>
      <c r="J12254" s="1" t="n">
        <v>100016</v>
      </c>
      <c r="K12254" s="1" t="n">
        <v>17</v>
      </c>
      <c r="L12254" s="1" t="s">
        <v>3861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7" t="n">
        <v>46237</v>
      </c>
      <c r="C12255" s="1" t="n">
        <v>100</v>
      </c>
      <c r="D12255" s="1" t="s">
        <v>3877</v>
      </c>
      <c r="E12255" s="1" t="n">
        <v>33</v>
      </c>
      <c r="F12255" s="1" t="s">
        <v>93</v>
      </c>
      <c r="I12255" s="1" t="n">
        <v>1495538</v>
      </c>
      <c r="J12255" s="1" t="n">
        <v>100017</v>
      </c>
      <c r="K12255" s="1" t="n">
        <v>18</v>
      </c>
      <c r="L12255" s="1" t="s">
        <v>3862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7" t="n">
        <v>46237</v>
      </c>
      <c r="C12256" s="1" t="n">
        <v>100</v>
      </c>
      <c r="D12256" s="1" t="s">
        <v>3877</v>
      </c>
      <c r="E12256" s="1" t="n">
        <v>33</v>
      </c>
      <c r="F12256" s="1" t="s">
        <v>93</v>
      </c>
      <c r="I12256" s="1" t="n">
        <v>1495538</v>
      </c>
      <c r="J12256" s="1" t="n">
        <v>100019</v>
      </c>
      <c r="K12256" s="1" t="n">
        <v>20</v>
      </c>
      <c r="L12256" s="1" t="s">
        <v>3863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7" t="n">
        <v>46237</v>
      </c>
      <c r="C12257" s="1" t="n">
        <v>100</v>
      </c>
      <c r="D12257" s="1" t="s">
        <v>3877</v>
      </c>
      <c r="E12257" s="1" t="n">
        <v>33</v>
      </c>
      <c r="F12257" s="1" t="s">
        <v>93</v>
      </c>
      <c r="I12257" s="1" t="n">
        <v>1495538</v>
      </c>
      <c r="J12257" s="1" t="n">
        <v>100020</v>
      </c>
      <c r="K12257" s="1" t="n">
        <v>21</v>
      </c>
      <c r="L12257" s="1" t="s">
        <v>3864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7" t="n">
        <v>46237</v>
      </c>
      <c r="C12258" s="1" t="n">
        <v>100</v>
      </c>
      <c r="D12258" s="1" t="s">
        <v>3877</v>
      </c>
      <c r="E12258" s="1" t="n">
        <v>33</v>
      </c>
      <c r="F12258" s="1" t="s">
        <v>93</v>
      </c>
      <c r="I12258" s="1" t="n">
        <v>1495538</v>
      </c>
      <c r="J12258" s="1" t="n">
        <v>100053</v>
      </c>
      <c r="K12258" s="1" t="n">
        <v>54</v>
      </c>
      <c r="L12258" s="1" t="s">
        <v>3866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7" t="n">
        <v>46237</v>
      </c>
      <c r="C12259" s="1" t="n">
        <v>100</v>
      </c>
      <c r="D12259" s="1" t="s">
        <v>3877</v>
      </c>
      <c r="E12259" s="1" t="n">
        <v>33</v>
      </c>
      <c r="F12259" s="1" t="s">
        <v>93</v>
      </c>
      <c r="I12259" s="1" t="n">
        <v>1495538</v>
      </c>
      <c r="J12259" s="1" t="n">
        <v>100638</v>
      </c>
      <c r="K12259" s="1" t="n">
        <v>508</v>
      </c>
      <c r="L12259" s="1" t="s">
        <v>3867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7" t="n">
        <v>46237</v>
      </c>
      <c r="C12260" s="1" t="n">
        <v>100</v>
      </c>
      <c r="D12260" s="1" t="s">
        <v>3877</v>
      </c>
      <c r="E12260" s="1" t="n">
        <v>33</v>
      </c>
      <c r="F12260" s="1" t="s">
        <v>93</v>
      </c>
      <c r="I12260" s="1" t="n">
        <v>1495538</v>
      </c>
      <c r="J12260" s="1" t="n">
        <v>100520</v>
      </c>
      <c r="K12260" s="1" t="n">
        <v>507</v>
      </c>
      <c r="L12260" s="1" t="s">
        <v>3868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7" t="n">
        <v>46237</v>
      </c>
      <c r="C12261" s="1" t="n">
        <v>100</v>
      </c>
      <c r="D12261" s="1" t="s">
        <v>3877</v>
      </c>
      <c r="E12261" s="1" t="n">
        <v>33</v>
      </c>
      <c r="F12261" s="1" t="s">
        <v>93</v>
      </c>
      <c r="I12261" s="1" t="n">
        <v>1495538</v>
      </c>
      <c r="J12261" s="1" t="n">
        <v>100319</v>
      </c>
      <c r="K12261" s="1" t="n">
        <v>73453</v>
      </c>
      <c r="L12261" s="1" t="s">
        <v>3869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7" t="n">
        <v>46237</v>
      </c>
      <c r="C12262" s="1" t="n">
        <v>100</v>
      </c>
      <c r="D12262" s="1" t="s">
        <v>3877</v>
      </c>
      <c r="E12262" s="1" t="n">
        <v>33</v>
      </c>
      <c r="F12262" s="1" t="s">
        <v>93</v>
      </c>
      <c r="I12262" s="1" t="n">
        <v>1495538</v>
      </c>
      <c r="J12262" s="1" t="n">
        <v>110455</v>
      </c>
      <c r="K12262" s="1" t="n">
        <v>53212</v>
      </c>
      <c r="L12262" s="1" t="s">
        <v>3870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7" t="n">
        <v>46237</v>
      </c>
      <c r="C12263" s="1" t="n">
        <v>100</v>
      </c>
      <c r="D12263" s="1" t="s">
        <v>3877</v>
      </c>
      <c r="E12263" s="1" t="n">
        <v>33</v>
      </c>
      <c r="F12263" s="1" t="s">
        <v>93</v>
      </c>
      <c r="I12263" s="1" t="n">
        <v>1495543</v>
      </c>
      <c r="J12263" s="1" t="n">
        <v>100000</v>
      </c>
      <c r="K12263" s="1" t="n">
        <v>1</v>
      </c>
      <c r="L12263" s="1" t="s">
        <v>3851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7" t="n">
        <v>46237</v>
      </c>
      <c r="C12264" s="1" t="n">
        <v>100</v>
      </c>
      <c r="D12264" s="1" t="s">
        <v>3877</v>
      </c>
      <c r="E12264" s="1" t="n">
        <v>33</v>
      </c>
      <c r="F12264" s="1" t="s">
        <v>93</v>
      </c>
      <c r="I12264" s="1" t="n">
        <v>1495543</v>
      </c>
      <c r="J12264" s="1" t="n">
        <v>100006</v>
      </c>
      <c r="K12264" s="1" t="n">
        <v>7</v>
      </c>
      <c r="L12264" s="1" t="s">
        <v>3853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7" t="n">
        <v>46237</v>
      </c>
      <c r="C12265" s="1" t="n">
        <v>100</v>
      </c>
      <c r="D12265" s="1" t="s">
        <v>3877</v>
      </c>
      <c r="E12265" s="1" t="n">
        <v>33</v>
      </c>
      <c r="F12265" s="1" t="s">
        <v>93</v>
      </c>
      <c r="I12265" s="1" t="n">
        <v>1495543</v>
      </c>
      <c r="J12265" s="1" t="n">
        <v>100007</v>
      </c>
      <c r="K12265" s="1" t="n">
        <v>8</v>
      </c>
      <c r="L12265" s="1" t="s">
        <v>3854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7" t="n">
        <v>46237</v>
      </c>
      <c r="C12266" s="1" t="n">
        <v>100</v>
      </c>
      <c r="D12266" s="1" t="s">
        <v>3877</v>
      </c>
      <c r="E12266" s="1" t="n">
        <v>33</v>
      </c>
      <c r="F12266" s="1" t="s">
        <v>93</v>
      </c>
      <c r="I12266" s="1" t="n">
        <v>1495543</v>
      </c>
      <c r="J12266" s="1" t="n">
        <v>100008</v>
      </c>
      <c r="K12266" s="1" t="n">
        <v>9</v>
      </c>
      <c r="L12266" s="1" t="s">
        <v>3855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7" t="n">
        <v>46237</v>
      </c>
      <c r="C12267" s="1" t="n">
        <v>100</v>
      </c>
      <c r="D12267" s="1" t="s">
        <v>3877</v>
      </c>
      <c r="E12267" s="1" t="n">
        <v>33</v>
      </c>
      <c r="F12267" s="1" t="s">
        <v>93</v>
      </c>
      <c r="I12267" s="1" t="n">
        <v>1495543</v>
      </c>
      <c r="J12267" s="1" t="n">
        <v>100011</v>
      </c>
      <c r="K12267" s="1" t="n">
        <v>12</v>
      </c>
      <c r="L12267" s="1" t="s">
        <v>3856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7" t="n">
        <v>46237</v>
      </c>
      <c r="C12268" s="1" t="n">
        <v>100</v>
      </c>
      <c r="D12268" s="1" t="s">
        <v>3877</v>
      </c>
      <c r="E12268" s="1" t="n">
        <v>33</v>
      </c>
      <c r="F12268" s="1" t="s">
        <v>93</v>
      </c>
      <c r="I12268" s="1" t="n">
        <v>1495543</v>
      </c>
      <c r="J12268" s="1" t="n">
        <v>100012</v>
      </c>
      <c r="K12268" s="1" t="n">
        <v>13</v>
      </c>
      <c r="L12268" s="1" t="s">
        <v>3857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7" t="n">
        <v>46237</v>
      </c>
      <c r="C12269" s="1" t="n">
        <v>100</v>
      </c>
      <c r="D12269" s="1" t="s">
        <v>3877</v>
      </c>
      <c r="E12269" s="1" t="n">
        <v>33</v>
      </c>
      <c r="F12269" s="1" t="s">
        <v>93</v>
      </c>
      <c r="I12269" s="1" t="n">
        <v>1495543</v>
      </c>
      <c r="J12269" s="1" t="n">
        <v>100013</v>
      </c>
      <c r="K12269" s="1" t="n">
        <v>14</v>
      </c>
      <c r="L12269" s="1" t="s">
        <v>3858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7" t="n">
        <v>46237</v>
      </c>
      <c r="C12270" s="1" t="n">
        <v>100</v>
      </c>
      <c r="D12270" s="1" t="s">
        <v>3877</v>
      </c>
      <c r="E12270" s="1" t="n">
        <v>33</v>
      </c>
      <c r="F12270" s="1" t="s">
        <v>93</v>
      </c>
      <c r="I12270" s="1" t="n">
        <v>1495543</v>
      </c>
      <c r="J12270" s="1" t="n">
        <v>100014</v>
      </c>
      <c r="K12270" s="1" t="n">
        <v>15</v>
      </c>
      <c r="L12270" s="1" t="s">
        <v>3859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7" t="n">
        <v>46237</v>
      </c>
      <c r="C12271" s="1" t="n">
        <v>100</v>
      </c>
      <c r="D12271" s="1" t="s">
        <v>3877</v>
      </c>
      <c r="E12271" s="1" t="n">
        <v>33</v>
      </c>
      <c r="F12271" s="1" t="s">
        <v>93</v>
      </c>
      <c r="I12271" s="1" t="n">
        <v>1495543</v>
      </c>
      <c r="J12271" s="1" t="n">
        <v>100015</v>
      </c>
      <c r="K12271" s="1" t="n">
        <v>16</v>
      </c>
      <c r="L12271" s="1" t="s">
        <v>3860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7" t="n">
        <v>46237</v>
      </c>
      <c r="C12272" s="1" t="n">
        <v>100</v>
      </c>
      <c r="D12272" s="1" t="s">
        <v>3877</v>
      </c>
      <c r="E12272" s="1" t="n">
        <v>33</v>
      </c>
      <c r="F12272" s="1" t="s">
        <v>93</v>
      </c>
      <c r="I12272" s="1" t="n">
        <v>1495543</v>
      </c>
      <c r="J12272" s="1" t="n">
        <v>100016</v>
      </c>
      <c r="K12272" s="1" t="n">
        <v>17</v>
      </c>
      <c r="L12272" s="1" t="s">
        <v>3861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7" t="n">
        <v>46237</v>
      </c>
      <c r="C12273" s="1" t="n">
        <v>100</v>
      </c>
      <c r="D12273" s="1" t="s">
        <v>3877</v>
      </c>
      <c r="E12273" s="1" t="n">
        <v>33</v>
      </c>
      <c r="F12273" s="1" t="s">
        <v>93</v>
      </c>
      <c r="I12273" s="1" t="n">
        <v>1495543</v>
      </c>
      <c r="J12273" s="1" t="n">
        <v>100017</v>
      </c>
      <c r="K12273" s="1" t="n">
        <v>18</v>
      </c>
      <c r="L12273" s="1" t="s">
        <v>3862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7" t="n">
        <v>46237</v>
      </c>
      <c r="C12274" s="1" t="n">
        <v>100</v>
      </c>
      <c r="D12274" s="1" t="s">
        <v>3877</v>
      </c>
      <c r="E12274" s="1" t="n">
        <v>33</v>
      </c>
      <c r="F12274" s="1" t="s">
        <v>93</v>
      </c>
      <c r="I12274" s="1" t="n">
        <v>1495543</v>
      </c>
      <c r="J12274" s="1" t="n">
        <v>100019</v>
      </c>
      <c r="K12274" s="1" t="n">
        <v>20</v>
      </c>
      <c r="L12274" s="1" t="s">
        <v>3863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7" t="n">
        <v>46237</v>
      </c>
      <c r="C12275" s="1" t="n">
        <v>100</v>
      </c>
      <c r="D12275" s="1" t="s">
        <v>3877</v>
      </c>
      <c r="E12275" s="1" t="n">
        <v>33</v>
      </c>
      <c r="F12275" s="1" t="s">
        <v>93</v>
      </c>
      <c r="I12275" s="1" t="n">
        <v>1495543</v>
      </c>
      <c r="J12275" s="1" t="n">
        <v>100020</v>
      </c>
      <c r="K12275" s="1" t="n">
        <v>21</v>
      </c>
      <c r="L12275" s="1" t="s">
        <v>3864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7" t="n">
        <v>46237</v>
      </c>
      <c r="C12276" s="1" t="n">
        <v>100</v>
      </c>
      <c r="D12276" s="1" t="s">
        <v>3877</v>
      </c>
      <c r="E12276" s="1" t="n">
        <v>33</v>
      </c>
      <c r="F12276" s="1" t="s">
        <v>93</v>
      </c>
      <c r="I12276" s="1" t="n">
        <v>1495543</v>
      </c>
      <c r="J12276" s="1" t="n">
        <v>100053</v>
      </c>
      <c r="K12276" s="1" t="n">
        <v>54</v>
      </c>
      <c r="L12276" s="1" t="s">
        <v>3866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7" t="n">
        <v>46237</v>
      </c>
      <c r="C12277" s="1" t="n">
        <v>100</v>
      </c>
      <c r="D12277" s="1" t="s">
        <v>3877</v>
      </c>
      <c r="E12277" s="1" t="n">
        <v>33</v>
      </c>
      <c r="F12277" s="1" t="s">
        <v>93</v>
      </c>
      <c r="I12277" s="1" t="n">
        <v>1495543</v>
      </c>
      <c r="J12277" s="1" t="n">
        <v>100638</v>
      </c>
      <c r="K12277" s="1" t="n">
        <v>508</v>
      </c>
      <c r="L12277" s="1" t="s">
        <v>3867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7" t="n">
        <v>46237</v>
      </c>
      <c r="C12278" s="1" t="n">
        <v>100</v>
      </c>
      <c r="D12278" s="1" t="s">
        <v>3877</v>
      </c>
      <c r="E12278" s="1" t="n">
        <v>33</v>
      </c>
      <c r="F12278" s="1" t="s">
        <v>93</v>
      </c>
      <c r="I12278" s="1" t="n">
        <v>1495543</v>
      </c>
      <c r="J12278" s="1" t="n">
        <v>100520</v>
      </c>
      <c r="K12278" s="1" t="n">
        <v>507</v>
      </c>
      <c r="L12278" s="1" t="s">
        <v>3868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7" t="n">
        <v>46237</v>
      </c>
      <c r="C12279" s="1" t="n">
        <v>100</v>
      </c>
      <c r="D12279" s="1" t="s">
        <v>3877</v>
      </c>
      <c r="E12279" s="1" t="n">
        <v>33</v>
      </c>
      <c r="F12279" s="1" t="s">
        <v>93</v>
      </c>
      <c r="I12279" s="1" t="n">
        <v>1495543</v>
      </c>
      <c r="J12279" s="1" t="n">
        <v>100319</v>
      </c>
      <c r="K12279" s="1" t="n">
        <v>73453</v>
      </c>
      <c r="L12279" s="1" t="s">
        <v>3869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7" t="n">
        <v>46238</v>
      </c>
      <c r="C12280" s="1" t="n">
        <v>1</v>
      </c>
      <c r="D12280" s="1" t="s">
        <v>3781</v>
      </c>
      <c r="E12280" s="1" t="n">
        <v>1639</v>
      </c>
      <c r="F12280" s="1" t="s">
        <v>1224</v>
      </c>
      <c r="I12280" s="1" t="n">
        <v>7322</v>
      </c>
      <c r="J12280" s="1" t="n">
        <v>72218</v>
      </c>
      <c r="K12280" s="1" t="n">
        <v>7898971278060</v>
      </c>
      <c r="L12280" s="1" t="s">
        <v>6311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7" t="n">
        <v>46238</v>
      </c>
      <c r="C12281" s="1" t="n">
        <v>1</v>
      </c>
      <c r="D12281" s="1" t="s">
        <v>3781</v>
      </c>
      <c r="E12281" s="1" t="n">
        <v>1639</v>
      </c>
      <c r="F12281" s="1" t="s">
        <v>1224</v>
      </c>
      <c r="I12281" s="1" t="n">
        <v>7322</v>
      </c>
      <c r="J12281" s="1" t="n">
        <v>72683</v>
      </c>
      <c r="K12281" s="1" t="n">
        <v>7898971278008</v>
      </c>
      <c r="L12281" s="1" t="s">
        <v>6312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7" t="n">
        <v>46238</v>
      </c>
      <c r="C12282" s="1" t="n">
        <v>1</v>
      </c>
      <c r="D12282" s="1" t="s">
        <v>3781</v>
      </c>
      <c r="E12282" s="1" t="n">
        <v>1615</v>
      </c>
      <c r="F12282" s="1" t="s">
        <v>253</v>
      </c>
      <c r="I12282" s="1" t="n">
        <v>15021</v>
      </c>
      <c r="J12282" s="1" t="n">
        <v>100101</v>
      </c>
      <c r="K12282" s="1" t="n">
        <v>102</v>
      </c>
      <c r="L12282" s="1" t="s">
        <v>4153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7" t="n">
        <v>46238</v>
      </c>
      <c r="C12283" s="1" t="n">
        <v>1</v>
      </c>
      <c r="D12283" s="1" t="s">
        <v>3781</v>
      </c>
      <c r="E12283" s="1" t="n">
        <v>1615</v>
      </c>
      <c r="F12283" s="1" t="s">
        <v>253</v>
      </c>
      <c r="I12283" s="1" t="n">
        <v>15021</v>
      </c>
      <c r="J12283" s="1" t="n">
        <v>100119</v>
      </c>
      <c r="K12283" s="1" t="n">
        <v>120</v>
      </c>
      <c r="L12283" s="1" t="s">
        <v>6018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7" t="n">
        <v>46238</v>
      </c>
      <c r="C12284" s="1" t="n">
        <v>1</v>
      </c>
      <c r="D12284" s="1" t="s">
        <v>3781</v>
      </c>
      <c r="E12284" s="1" t="n">
        <v>1615</v>
      </c>
      <c r="F12284" s="1" t="s">
        <v>253</v>
      </c>
      <c r="I12284" s="1" t="n">
        <v>15021</v>
      </c>
      <c r="J12284" s="1" t="n">
        <v>37771</v>
      </c>
      <c r="K12284" s="1" t="n">
        <v>774574</v>
      </c>
      <c r="L12284" s="1" t="s">
        <v>4155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7" t="n">
        <v>46238</v>
      </c>
      <c r="C12285" s="1" t="n">
        <v>1</v>
      </c>
      <c r="D12285" s="1" t="s">
        <v>3781</v>
      </c>
      <c r="E12285" s="1" t="n">
        <v>1615</v>
      </c>
      <c r="F12285" s="1" t="s">
        <v>253</v>
      </c>
      <c r="I12285" s="1" t="n">
        <v>15021</v>
      </c>
      <c r="J12285" s="1" t="n">
        <v>38520</v>
      </c>
      <c r="K12285" s="1" t="n">
        <v>700083262769</v>
      </c>
      <c r="L12285" s="1" t="s">
        <v>4041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7" t="n">
        <v>46238</v>
      </c>
      <c r="C12286" s="1" t="n">
        <v>1</v>
      </c>
      <c r="D12286" s="1" t="s">
        <v>3781</v>
      </c>
      <c r="E12286" s="1" t="n">
        <v>1615</v>
      </c>
      <c r="F12286" s="1" t="s">
        <v>253</v>
      </c>
      <c r="I12286" s="1" t="n">
        <v>15021</v>
      </c>
      <c r="J12286" s="1" t="n">
        <v>55350</v>
      </c>
      <c r="K12286" s="1" t="n">
        <v>609963080076</v>
      </c>
      <c r="L12286" s="1" t="s">
        <v>4043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7" t="n">
        <v>46238</v>
      </c>
      <c r="C12287" s="1" t="n">
        <v>6</v>
      </c>
      <c r="D12287" s="1" t="s">
        <v>3844</v>
      </c>
      <c r="E12287" s="1" t="n">
        <v>33</v>
      </c>
      <c r="F12287" s="1" t="s">
        <v>93</v>
      </c>
      <c r="I12287" s="1" t="n">
        <v>5427</v>
      </c>
      <c r="J12287" s="1" t="n">
        <v>110263</v>
      </c>
      <c r="K12287" s="1" t="n">
        <v>41228</v>
      </c>
      <c r="L12287" s="1" t="s">
        <v>4390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7" t="n">
        <v>46238</v>
      </c>
      <c r="C12288" s="1" t="n">
        <v>6</v>
      </c>
      <c r="D12288" s="1" t="s">
        <v>3844</v>
      </c>
      <c r="E12288" s="1" t="n">
        <v>33</v>
      </c>
      <c r="F12288" s="1" t="s">
        <v>93</v>
      </c>
      <c r="I12288" s="1" t="n">
        <v>5432</v>
      </c>
      <c r="J12288" s="1" t="n">
        <v>100115</v>
      </c>
      <c r="K12288" s="1" t="n">
        <v>116</v>
      </c>
      <c r="L12288" s="1" t="s">
        <v>4105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7" t="n">
        <v>46238</v>
      </c>
      <c r="C12289" s="1" t="n">
        <v>6</v>
      </c>
      <c r="D12289" s="1" t="s">
        <v>3844</v>
      </c>
      <c r="E12289" s="1" t="n">
        <v>33</v>
      </c>
      <c r="F12289" s="1" t="s">
        <v>93</v>
      </c>
      <c r="I12289" s="1" t="n">
        <v>5432</v>
      </c>
      <c r="J12289" s="1" t="n">
        <v>100130</v>
      </c>
      <c r="K12289" s="1" t="n">
        <v>131</v>
      </c>
      <c r="L12289" s="1" t="s">
        <v>4106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7" t="n">
        <v>46238</v>
      </c>
      <c r="C12290" s="1" t="n">
        <v>6</v>
      </c>
      <c r="D12290" s="1" t="s">
        <v>3844</v>
      </c>
      <c r="E12290" s="1" t="n">
        <v>33</v>
      </c>
      <c r="F12290" s="1" t="s">
        <v>93</v>
      </c>
      <c r="I12290" s="1" t="n">
        <v>5432</v>
      </c>
      <c r="J12290" s="1" t="n">
        <v>100132</v>
      </c>
      <c r="K12290" s="1" t="n">
        <v>133</v>
      </c>
      <c r="L12290" s="1" t="s">
        <v>4107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7" t="n">
        <v>46238</v>
      </c>
      <c r="C12291" s="1" t="n">
        <v>6</v>
      </c>
      <c r="D12291" s="1" t="s">
        <v>3844</v>
      </c>
      <c r="E12291" s="1" t="n">
        <v>33</v>
      </c>
      <c r="F12291" s="1" t="s">
        <v>93</v>
      </c>
      <c r="I12291" s="1" t="n">
        <v>5432</v>
      </c>
      <c r="J12291" s="1" t="n">
        <v>100135</v>
      </c>
      <c r="K12291" s="1" t="n">
        <v>136</v>
      </c>
      <c r="L12291" s="1" t="s">
        <v>4108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7" t="n">
        <v>46238</v>
      </c>
      <c r="C12292" s="1" t="n">
        <v>6</v>
      </c>
      <c r="D12292" s="1" t="s">
        <v>3844</v>
      </c>
      <c r="E12292" s="1" t="n">
        <v>33</v>
      </c>
      <c r="F12292" s="1" t="s">
        <v>93</v>
      </c>
      <c r="I12292" s="1" t="n">
        <v>5432</v>
      </c>
      <c r="J12292" s="1" t="n">
        <v>100148</v>
      </c>
      <c r="K12292" s="1" t="n">
        <v>149</v>
      </c>
      <c r="L12292" s="1" t="s">
        <v>4109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7" t="n">
        <v>46238</v>
      </c>
      <c r="C12293" s="1" t="n">
        <v>6</v>
      </c>
      <c r="D12293" s="1" t="s">
        <v>3844</v>
      </c>
      <c r="E12293" s="1" t="n">
        <v>33</v>
      </c>
      <c r="F12293" s="1" t="s">
        <v>93</v>
      </c>
      <c r="I12293" s="1" t="n">
        <v>5432</v>
      </c>
      <c r="J12293" s="1" t="n">
        <v>100297</v>
      </c>
      <c r="K12293" s="1" t="n">
        <v>70293</v>
      </c>
      <c r="L12293" s="1" t="s">
        <v>4110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7" t="n">
        <v>46238</v>
      </c>
      <c r="C12294" s="1" t="n">
        <v>6</v>
      </c>
      <c r="D12294" s="1" t="s">
        <v>3844</v>
      </c>
      <c r="E12294" s="1" t="n">
        <v>33</v>
      </c>
      <c r="F12294" s="1" t="s">
        <v>93</v>
      </c>
      <c r="I12294" s="1" t="n">
        <v>5432</v>
      </c>
      <c r="J12294" s="1" t="n">
        <v>110168</v>
      </c>
      <c r="K12294" s="1" t="n">
        <v>37365</v>
      </c>
      <c r="L12294" s="1" t="s">
        <v>4112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7" t="n">
        <v>46238</v>
      </c>
      <c r="C12295" s="1" t="n">
        <v>6</v>
      </c>
      <c r="D12295" s="1" t="s">
        <v>3844</v>
      </c>
      <c r="E12295" s="1" t="n">
        <v>33</v>
      </c>
      <c r="F12295" s="1" t="s">
        <v>93</v>
      </c>
      <c r="I12295" s="1" t="n">
        <v>5432</v>
      </c>
      <c r="J12295" s="1" t="n">
        <v>110489</v>
      </c>
      <c r="K12295" s="1" t="n">
        <v>54743</v>
      </c>
      <c r="L12295" s="1" t="s">
        <v>4114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7" t="n">
        <v>46238</v>
      </c>
      <c r="C12296" s="1" t="n">
        <v>6</v>
      </c>
      <c r="D12296" s="1" t="s">
        <v>3844</v>
      </c>
      <c r="E12296" s="1" t="n">
        <v>33</v>
      </c>
      <c r="F12296" s="1" t="s">
        <v>93</v>
      </c>
      <c r="I12296" s="1" t="n">
        <v>5432</v>
      </c>
      <c r="J12296" s="1" t="n">
        <v>74674</v>
      </c>
      <c r="K12296" s="1" t="n">
        <v>741</v>
      </c>
      <c r="L12296" s="1" t="s">
        <v>4707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7" t="n">
        <v>46238</v>
      </c>
      <c r="C12297" s="1" t="n">
        <v>6</v>
      </c>
      <c r="D12297" s="1" t="s">
        <v>3844</v>
      </c>
      <c r="E12297" s="1" t="n">
        <v>33</v>
      </c>
      <c r="F12297" s="1" t="s">
        <v>93</v>
      </c>
      <c r="I12297" s="1" t="n">
        <v>5432</v>
      </c>
      <c r="J12297" s="1" t="n">
        <v>80078</v>
      </c>
      <c r="K12297" s="1" t="n">
        <v>710</v>
      </c>
      <c r="L12297" s="1" t="s">
        <v>4115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7" t="n">
        <v>46238</v>
      </c>
      <c r="C12298" s="1" t="n">
        <v>6</v>
      </c>
      <c r="D12298" s="1" t="s">
        <v>3844</v>
      </c>
      <c r="E12298" s="1" t="n">
        <v>33</v>
      </c>
      <c r="F12298" s="1" t="s">
        <v>93</v>
      </c>
      <c r="I12298" s="1" t="n">
        <v>5432</v>
      </c>
      <c r="J12298" s="1" t="n">
        <v>81106</v>
      </c>
      <c r="K12298" s="1" t="n">
        <v>1168</v>
      </c>
      <c r="L12298" s="1" t="s">
        <v>5540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7" t="n">
        <v>46238</v>
      </c>
      <c r="C12299" s="1" t="n">
        <v>6</v>
      </c>
      <c r="D12299" s="1" t="s">
        <v>3844</v>
      </c>
      <c r="E12299" s="1" t="n">
        <v>33</v>
      </c>
      <c r="F12299" s="1" t="s">
        <v>93</v>
      </c>
      <c r="I12299" s="1" t="n">
        <v>5432</v>
      </c>
      <c r="J12299" s="1" t="n">
        <v>81699</v>
      </c>
      <c r="K12299" s="1" t="n">
        <v>1311</v>
      </c>
      <c r="L12299" s="1" t="s">
        <v>6650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7" t="n">
        <v>46238</v>
      </c>
      <c r="C12300" s="1" t="n">
        <v>6</v>
      </c>
      <c r="D12300" s="1" t="s">
        <v>3844</v>
      </c>
      <c r="E12300" s="1" t="n">
        <v>33</v>
      </c>
      <c r="F12300" s="1" t="s">
        <v>93</v>
      </c>
      <c r="I12300" s="1" t="n">
        <v>5437</v>
      </c>
      <c r="J12300" s="1" t="n">
        <v>100113</v>
      </c>
      <c r="K12300" s="1" t="n">
        <v>114</v>
      </c>
      <c r="L12300" s="1" t="s">
        <v>4104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7" t="n">
        <v>46238</v>
      </c>
      <c r="C12301" s="1" t="n">
        <v>6</v>
      </c>
      <c r="D12301" s="1" t="s">
        <v>3844</v>
      </c>
      <c r="E12301" s="1" t="n">
        <v>33</v>
      </c>
      <c r="F12301" s="1" t="s">
        <v>93</v>
      </c>
      <c r="I12301" s="1" t="n">
        <v>5437</v>
      </c>
      <c r="J12301" s="1" t="n">
        <v>110142</v>
      </c>
      <c r="K12301" s="1" t="n">
        <v>16699</v>
      </c>
      <c r="L12301" s="1" t="s">
        <v>4111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7" t="n">
        <v>46238</v>
      </c>
      <c r="C12302" s="1" t="n">
        <v>6</v>
      </c>
      <c r="D12302" s="1" t="s">
        <v>3844</v>
      </c>
      <c r="E12302" s="1" t="n">
        <v>33</v>
      </c>
      <c r="F12302" s="1" t="s">
        <v>93</v>
      </c>
      <c r="I12302" s="1" t="n">
        <v>5438</v>
      </c>
      <c r="J12302" s="1" t="n">
        <v>100062</v>
      </c>
      <c r="K12302" s="1" t="n">
        <v>63</v>
      </c>
      <c r="L12302" s="1" t="s">
        <v>4117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7" t="n">
        <v>46238</v>
      </c>
      <c r="C12303" s="1" t="n">
        <v>6</v>
      </c>
      <c r="D12303" s="1" t="s">
        <v>3844</v>
      </c>
      <c r="E12303" s="1" t="n">
        <v>33</v>
      </c>
      <c r="F12303" s="1" t="s">
        <v>93</v>
      </c>
      <c r="I12303" s="1" t="n">
        <v>5438</v>
      </c>
      <c r="J12303" s="1" t="n">
        <v>100104</v>
      </c>
      <c r="K12303" s="1" t="n">
        <v>105</v>
      </c>
      <c r="L12303" s="1" t="s">
        <v>4195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7" t="n">
        <v>46238</v>
      </c>
      <c r="C12304" s="1" t="n">
        <v>6</v>
      </c>
      <c r="D12304" s="1" t="s">
        <v>3844</v>
      </c>
      <c r="E12304" s="1" t="n">
        <v>33</v>
      </c>
      <c r="F12304" s="1" t="s">
        <v>93</v>
      </c>
      <c r="I12304" s="1" t="n">
        <v>5438</v>
      </c>
      <c r="J12304" s="1" t="n">
        <v>100105</v>
      </c>
      <c r="K12304" s="1" t="n">
        <v>106</v>
      </c>
      <c r="L12304" s="1" t="s">
        <v>4118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7" t="n">
        <v>46238</v>
      </c>
      <c r="C12305" s="1" t="n">
        <v>6</v>
      </c>
      <c r="D12305" s="1" t="s">
        <v>3844</v>
      </c>
      <c r="E12305" s="1" t="n">
        <v>33</v>
      </c>
      <c r="F12305" s="1" t="s">
        <v>93</v>
      </c>
      <c r="I12305" s="1" t="n">
        <v>5438</v>
      </c>
      <c r="J12305" s="1" t="n">
        <v>100109</v>
      </c>
      <c r="K12305" s="1" t="n">
        <v>110</v>
      </c>
      <c r="L12305" s="1" t="s">
        <v>4120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7" t="n">
        <v>46238</v>
      </c>
      <c r="C12306" s="1" t="n">
        <v>6</v>
      </c>
      <c r="D12306" s="1" t="s">
        <v>3844</v>
      </c>
      <c r="E12306" s="1" t="n">
        <v>33</v>
      </c>
      <c r="F12306" s="1" t="s">
        <v>93</v>
      </c>
      <c r="I12306" s="1" t="n">
        <v>5438</v>
      </c>
      <c r="J12306" s="1" t="n">
        <v>100110</v>
      </c>
      <c r="K12306" s="1" t="n">
        <v>111</v>
      </c>
      <c r="L12306" s="1" t="s">
        <v>4121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7" t="n">
        <v>46238</v>
      </c>
      <c r="C12307" s="1" t="n">
        <v>6</v>
      </c>
      <c r="D12307" s="1" t="s">
        <v>3844</v>
      </c>
      <c r="E12307" s="1" t="n">
        <v>33</v>
      </c>
      <c r="F12307" s="1" t="s">
        <v>93</v>
      </c>
      <c r="I12307" s="1" t="n">
        <v>5438</v>
      </c>
      <c r="J12307" s="1" t="n">
        <v>100112</v>
      </c>
      <c r="K12307" s="1" t="n">
        <v>113</v>
      </c>
      <c r="L12307" s="1" t="s">
        <v>4122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7" t="n">
        <v>46238</v>
      </c>
      <c r="C12308" s="1" t="n">
        <v>6</v>
      </c>
      <c r="D12308" s="1" t="s">
        <v>3844</v>
      </c>
      <c r="E12308" s="1" t="n">
        <v>33</v>
      </c>
      <c r="F12308" s="1" t="s">
        <v>93</v>
      </c>
      <c r="I12308" s="1" t="n">
        <v>5438</v>
      </c>
      <c r="J12308" s="1" t="n">
        <v>100116</v>
      </c>
      <c r="K12308" s="1" t="n">
        <v>117</v>
      </c>
      <c r="L12308" s="1" t="s">
        <v>4123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7" t="n">
        <v>46238</v>
      </c>
      <c r="C12309" s="1" t="n">
        <v>6</v>
      </c>
      <c r="D12309" s="1" t="s">
        <v>3844</v>
      </c>
      <c r="E12309" s="1" t="n">
        <v>33</v>
      </c>
      <c r="F12309" s="1" t="s">
        <v>93</v>
      </c>
      <c r="I12309" s="1" t="n">
        <v>5438</v>
      </c>
      <c r="J12309" s="1" t="n">
        <v>100118</v>
      </c>
      <c r="K12309" s="1" t="n">
        <v>119</v>
      </c>
      <c r="L12309" s="1" t="s">
        <v>4124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7" t="n">
        <v>46238</v>
      </c>
      <c r="C12310" s="1" t="n">
        <v>6</v>
      </c>
      <c r="D12310" s="1" t="s">
        <v>3844</v>
      </c>
      <c r="E12310" s="1" t="n">
        <v>33</v>
      </c>
      <c r="F12310" s="1" t="s">
        <v>93</v>
      </c>
      <c r="I12310" s="1" t="n">
        <v>5438</v>
      </c>
      <c r="J12310" s="1" t="n">
        <v>100121</v>
      </c>
      <c r="K12310" s="1" t="n">
        <v>122</v>
      </c>
      <c r="L12310" s="1" t="s">
        <v>4196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7" t="n">
        <v>46238</v>
      </c>
      <c r="C12311" s="1" t="n">
        <v>6</v>
      </c>
      <c r="D12311" s="1" t="s">
        <v>3844</v>
      </c>
      <c r="E12311" s="1" t="n">
        <v>33</v>
      </c>
      <c r="F12311" s="1" t="s">
        <v>93</v>
      </c>
      <c r="I12311" s="1" t="n">
        <v>5438</v>
      </c>
      <c r="J12311" s="1" t="n">
        <v>100122</v>
      </c>
      <c r="K12311" s="1" t="n">
        <v>123</v>
      </c>
      <c r="L12311" s="1" t="s">
        <v>4125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7" t="n">
        <v>46238</v>
      </c>
      <c r="C12312" s="1" t="n">
        <v>6</v>
      </c>
      <c r="D12312" s="1" t="s">
        <v>3844</v>
      </c>
      <c r="E12312" s="1" t="n">
        <v>33</v>
      </c>
      <c r="F12312" s="1" t="s">
        <v>93</v>
      </c>
      <c r="I12312" s="1" t="n">
        <v>5438</v>
      </c>
      <c r="J12312" s="1" t="n">
        <v>100123</v>
      </c>
      <c r="K12312" s="1" t="n">
        <v>124</v>
      </c>
      <c r="L12312" s="1" t="s">
        <v>4126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7" t="n">
        <v>46238</v>
      </c>
      <c r="C12313" s="1" t="n">
        <v>6</v>
      </c>
      <c r="D12313" s="1" t="s">
        <v>3844</v>
      </c>
      <c r="E12313" s="1" t="n">
        <v>33</v>
      </c>
      <c r="F12313" s="1" t="s">
        <v>93</v>
      </c>
      <c r="I12313" s="1" t="n">
        <v>5438</v>
      </c>
      <c r="J12313" s="1" t="n">
        <v>100124</v>
      </c>
      <c r="K12313" s="1" t="n">
        <v>125</v>
      </c>
      <c r="L12313" s="1" t="s">
        <v>4127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7" t="n">
        <v>46238</v>
      </c>
      <c r="C12314" s="1" t="n">
        <v>6</v>
      </c>
      <c r="D12314" s="1" t="s">
        <v>3844</v>
      </c>
      <c r="E12314" s="1" t="n">
        <v>33</v>
      </c>
      <c r="F12314" s="1" t="s">
        <v>93</v>
      </c>
      <c r="I12314" s="1" t="n">
        <v>5438</v>
      </c>
      <c r="J12314" s="1" t="n">
        <v>100125</v>
      </c>
      <c r="K12314" s="1" t="n">
        <v>126</v>
      </c>
      <c r="L12314" s="1" t="s">
        <v>4197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7" t="n">
        <v>46238</v>
      </c>
      <c r="C12315" s="1" t="n">
        <v>6</v>
      </c>
      <c r="D12315" s="1" t="s">
        <v>3844</v>
      </c>
      <c r="E12315" s="1" t="n">
        <v>33</v>
      </c>
      <c r="F12315" s="1" t="s">
        <v>93</v>
      </c>
      <c r="I12315" s="1" t="n">
        <v>5438</v>
      </c>
      <c r="J12315" s="1" t="n">
        <v>100129</v>
      </c>
      <c r="K12315" s="1" t="n">
        <v>130</v>
      </c>
      <c r="L12315" s="1" t="s">
        <v>4128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7" t="n">
        <v>46238</v>
      </c>
      <c r="C12316" s="1" t="n">
        <v>6</v>
      </c>
      <c r="D12316" s="1" t="s">
        <v>3844</v>
      </c>
      <c r="E12316" s="1" t="n">
        <v>33</v>
      </c>
      <c r="F12316" s="1" t="s">
        <v>93</v>
      </c>
      <c r="I12316" s="1" t="n">
        <v>5438</v>
      </c>
      <c r="J12316" s="1" t="n">
        <v>100133</v>
      </c>
      <c r="K12316" s="1" t="n">
        <v>134</v>
      </c>
      <c r="L12316" s="1" t="s">
        <v>4129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7" t="n">
        <v>46238</v>
      </c>
      <c r="C12317" s="1" t="n">
        <v>6</v>
      </c>
      <c r="D12317" s="1" t="s">
        <v>3844</v>
      </c>
      <c r="E12317" s="1" t="n">
        <v>33</v>
      </c>
      <c r="F12317" s="1" t="s">
        <v>93</v>
      </c>
      <c r="I12317" s="1" t="n">
        <v>5438</v>
      </c>
      <c r="J12317" s="1" t="n">
        <v>110160</v>
      </c>
      <c r="K12317" s="1" t="n">
        <v>38562</v>
      </c>
      <c r="L12317" s="1" t="s">
        <v>7863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7" t="n">
        <v>46238</v>
      </c>
      <c r="C12318" s="1" t="n">
        <v>11</v>
      </c>
      <c r="D12318" s="1" t="s">
        <v>3845</v>
      </c>
      <c r="E12318" s="1" t="n">
        <v>10065</v>
      </c>
      <c r="F12318" s="1" t="s">
        <v>946</v>
      </c>
      <c r="I12318" s="1" t="n">
        <v>78</v>
      </c>
      <c r="J12318" s="1" t="n">
        <v>80613</v>
      </c>
      <c r="K12318" s="1" t="n">
        <v>7893960210007</v>
      </c>
      <c r="L12318" s="1" t="s">
        <v>7864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7" t="n">
        <v>46238</v>
      </c>
      <c r="C12319" s="1" t="n">
        <v>11</v>
      </c>
      <c r="D12319" s="1" t="s">
        <v>3845</v>
      </c>
      <c r="E12319" s="1" t="n">
        <v>10065</v>
      </c>
      <c r="F12319" s="1" t="s">
        <v>946</v>
      </c>
      <c r="I12319" s="1" t="n">
        <v>78</v>
      </c>
      <c r="J12319" s="1" t="n">
        <v>80615</v>
      </c>
      <c r="K12319" s="1" t="n">
        <v>7896422562508</v>
      </c>
      <c r="L12319" s="1" t="s">
        <v>7865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7" t="n">
        <v>46238</v>
      </c>
      <c r="C12320" s="1" t="n">
        <v>11</v>
      </c>
      <c r="D12320" s="1" t="s">
        <v>3845</v>
      </c>
      <c r="E12320" s="1" t="n">
        <v>10065</v>
      </c>
      <c r="F12320" s="1" t="s">
        <v>946</v>
      </c>
      <c r="I12320" s="1" t="n">
        <v>78</v>
      </c>
      <c r="J12320" s="1" t="n">
        <v>80616</v>
      </c>
      <c r="K12320" s="1" t="n">
        <v>7893969503599</v>
      </c>
      <c r="L12320" s="1" t="s">
        <v>7866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7" t="n">
        <v>46238</v>
      </c>
      <c r="C12321" s="1" t="n">
        <v>11</v>
      </c>
      <c r="D12321" s="1" t="s">
        <v>3845</v>
      </c>
      <c r="E12321" s="1" t="n">
        <v>642</v>
      </c>
      <c r="F12321" s="1" t="s">
        <v>186</v>
      </c>
      <c r="I12321" s="1" t="n">
        <v>576</v>
      </c>
      <c r="J12321" s="1" t="n">
        <v>71766</v>
      </c>
      <c r="K12321" s="1" t="n">
        <v>779180</v>
      </c>
      <c r="L12321" s="1" t="s">
        <v>3881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7" t="n">
        <v>46238</v>
      </c>
      <c r="C12322" s="1" t="n">
        <v>11</v>
      </c>
      <c r="D12322" s="1" t="s">
        <v>3845</v>
      </c>
      <c r="E12322" s="1" t="n">
        <v>560</v>
      </c>
      <c r="F12322" s="1" t="s">
        <v>974</v>
      </c>
      <c r="I12322" s="1" t="n">
        <v>1957</v>
      </c>
      <c r="J12322" s="1" t="n">
        <v>28735</v>
      </c>
      <c r="K12322" s="1" t="n">
        <v>7896523212579</v>
      </c>
      <c r="L12322" s="1" t="s">
        <v>5661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7" t="n">
        <v>46238</v>
      </c>
      <c r="C12323" s="1" t="n">
        <v>11</v>
      </c>
      <c r="D12323" s="1" t="s">
        <v>3845</v>
      </c>
      <c r="E12323" s="1" t="n">
        <v>560</v>
      </c>
      <c r="F12323" s="1" t="s">
        <v>974</v>
      </c>
      <c r="I12323" s="1" t="n">
        <v>1957</v>
      </c>
      <c r="J12323" s="1" t="n">
        <v>28738</v>
      </c>
      <c r="K12323" s="1" t="n">
        <v>9151620591438</v>
      </c>
      <c r="L12323" s="1" t="s">
        <v>5662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7" t="n">
        <v>46238</v>
      </c>
      <c r="C12324" s="1" t="n">
        <v>11</v>
      </c>
      <c r="D12324" s="1" t="s">
        <v>3845</v>
      </c>
      <c r="E12324" s="1" t="n">
        <v>560</v>
      </c>
      <c r="F12324" s="1" t="s">
        <v>974</v>
      </c>
      <c r="I12324" s="1" t="n">
        <v>1957</v>
      </c>
      <c r="J12324" s="1" t="n">
        <v>37555</v>
      </c>
      <c r="K12324" s="1" t="n">
        <v>606529005924</v>
      </c>
      <c r="L12324" s="1" t="s">
        <v>5663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7" t="n">
        <v>46238</v>
      </c>
      <c r="C12325" s="1" t="n">
        <v>11</v>
      </c>
      <c r="D12325" s="1" t="s">
        <v>3845</v>
      </c>
      <c r="E12325" s="1" t="n">
        <v>560</v>
      </c>
      <c r="F12325" s="1" t="s">
        <v>974</v>
      </c>
      <c r="I12325" s="1" t="n">
        <v>1957</v>
      </c>
      <c r="J12325" s="1" t="n">
        <v>72591</v>
      </c>
      <c r="K12325" s="1" t="n">
        <v>7891985925401</v>
      </c>
      <c r="L12325" s="1" t="s">
        <v>5664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7" t="n">
        <v>46238</v>
      </c>
      <c r="C12326" s="1" t="n">
        <v>11</v>
      </c>
      <c r="D12326" s="1" t="s">
        <v>3845</v>
      </c>
      <c r="E12326" s="1" t="n">
        <v>560</v>
      </c>
      <c r="F12326" s="1" t="s">
        <v>974</v>
      </c>
      <c r="I12326" s="1" t="n">
        <v>1957</v>
      </c>
      <c r="J12326" s="1" t="n">
        <v>78517</v>
      </c>
      <c r="K12326" s="1" t="n">
        <v>7896524212677</v>
      </c>
      <c r="L12326" s="1" t="s">
        <v>5665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7" t="n">
        <v>46238</v>
      </c>
      <c r="C12327" s="1" t="n">
        <v>11</v>
      </c>
      <c r="D12327" s="1" t="s">
        <v>3845</v>
      </c>
      <c r="E12327" s="1" t="n">
        <v>1363</v>
      </c>
      <c r="F12327" s="1" t="s">
        <v>180</v>
      </c>
      <c r="I12327" s="1" t="n">
        <v>3658</v>
      </c>
      <c r="J12327" s="1" t="n">
        <v>73511</v>
      </c>
      <c r="K12327" s="1" t="n">
        <v>609963171019</v>
      </c>
      <c r="L12327" s="1" t="s">
        <v>4208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7" t="n">
        <v>46238</v>
      </c>
      <c r="C12328" s="1" t="n">
        <v>11</v>
      </c>
      <c r="D12328" s="1" t="s">
        <v>3845</v>
      </c>
      <c r="E12328" s="1" t="n">
        <v>1363</v>
      </c>
      <c r="F12328" s="1" t="s">
        <v>180</v>
      </c>
      <c r="I12328" s="1" t="n">
        <v>3658</v>
      </c>
      <c r="J12328" s="1" t="n">
        <v>65493</v>
      </c>
      <c r="K12328" s="1" t="n">
        <v>609963171002</v>
      </c>
      <c r="L12328" s="1" t="s">
        <v>3888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7" t="n">
        <v>46238</v>
      </c>
      <c r="C12329" s="1" t="n">
        <v>11</v>
      </c>
      <c r="D12329" s="1" t="s">
        <v>3845</v>
      </c>
      <c r="E12329" s="1" t="n">
        <v>1363</v>
      </c>
      <c r="F12329" s="1" t="s">
        <v>180</v>
      </c>
      <c r="I12329" s="1" t="n">
        <v>3658</v>
      </c>
      <c r="J12329" s="1" t="n">
        <v>65494</v>
      </c>
      <c r="K12329" s="1" t="n">
        <v>618231677535</v>
      </c>
      <c r="L12329" s="1" t="s">
        <v>3889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7" t="n">
        <v>46238</v>
      </c>
      <c r="C12330" s="1" t="n">
        <v>11</v>
      </c>
      <c r="D12330" s="1" t="s">
        <v>3845</v>
      </c>
      <c r="E12330" s="1" t="n">
        <v>1363</v>
      </c>
      <c r="F12330" s="1" t="s">
        <v>180</v>
      </c>
      <c r="I12330" s="1" t="n">
        <v>3658</v>
      </c>
      <c r="J12330" s="1" t="n">
        <v>65496</v>
      </c>
      <c r="K12330" s="1" t="n">
        <v>618231677528</v>
      </c>
      <c r="L12330" s="1" t="s">
        <v>3890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7" t="n">
        <v>46238</v>
      </c>
      <c r="C12331" s="1" t="n">
        <v>11</v>
      </c>
      <c r="D12331" s="1" t="s">
        <v>3845</v>
      </c>
      <c r="E12331" s="1" t="n">
        <v>1363</v>
      </c>
      <c r="F12331" s="1" t="s">
        <v>180</v>
      </c>
      <c r="I12331" s="1" t="n">
        <v>3658</v>
      </c>
      <c r="J12331" s="1" t="n">
        <v>65621</v>
      </c>
      <c r="K12331" s="1" t="n">
        <v>618231677504</v>
      </c>
      <c r="L12331" s="1" t="s">
        <v>3891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7" t="n">
        <v>46238</v>
      </c>
      <c r="C12332" s="1" t="n">
        <v>11</v>
      </c>
      <c r="D12332" s="1" t="s">
        <v>3845</v>
      </c>
      <c r="E12332" s="1" t="n">
        <v>1363</v>
      </c>
      <c r="F12332" s="1" t="s">
        <v>180</v>
      </c>
      <c r="I12332" s="1" t="n">
        <v>3658</v>
      </c>
      <c r="J12332" s="1" t="n">
        <v>81006</v>
      </c>
      <c r="K12332" s="1" t="n">
        <v>810074</v>
      </c>
      <c r="L12332" s="1" t="s">
        <v>4554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7" t="n">
        <v>46238</v>
      </c>
      <c r="C12333" s="1" t="n">
        <v>11</v>
      </c>
      <c r="D12333" s="1" t="s">
        <v>3845</v>
      </c>
      <c r="E12333" s="1" t="n">
        <v>754</v>
      </c>
      <c r="F12333" s="1" t="s">
        <v>182</v>
      </c>
      <c r="I12333" s="1" t="n">
        <v>32221</v>
      </c>
      <c r="J12333" s="1" t="n">
        <v>29079</v>
      </c>
      <c r="K12333" s="1" t="n">
        <v>55515</v>
      </c>
      <c r="L12333" s="1" t="s">
        <v>3818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7" t="n">
        <v>46238</v>
      </c>
      <c r="C12334" s="1" t="n">
        <v>11</v>
      </c>
      <c r="D12334" s="1" t="s">
        <v>3845</v>
      </c>
      <c r="E12334" s="1" t="n">
        <v>754</v>
      </c>
      <c r="F12334" s="1" t="s">
        <v>182</v>
      </c>
      <c r="I12334" s="1" t="n">
        <v>32221</v>
      </c>
      <c r="J12334" s="1" t="n">
        <v>29080</v>
      </c>
      <c r="K12334" s="1" t="n">
        <v>55516</v>
      </c>
      <c r="L12334" s="1" t="s">
        <v>3819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7" t="n">
        <v>46238</v>
      </c>
      <c r="C12335" s="1" t="n">
        <v>11</v>
      </c>
      <c r="D12335" s="1" t="s">
        <v>3845</v>
      </c>
      <c r="E12335" s="1" t="n">
        <v>1645</v>
      </c>
      <c r="F12335" s="1" t="s">
        <v>2425</v>
      </c>
      <c r="I12335" s="1" t="n">
        <v>142307</v>
      </c>
      <c r="J12335" s="1" t="n">
        <v>101722</v>
      </c>
      <c r="K12335" s="1" t="n">
        <v>7897272900243</v>
      </c>
      <c r="L12335" s="1" t="s">
        <v>7867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7" t="n">
        <v>46238</v>
      </c>
      <c r="C12336" s="1" t="n">
        <v>11</v>
      </c>
      <c r="D12336" s="1" t="s">
        <v>3845</v>
      </c>
      <c r="E12336" s="1" t="n">
        <v>1645</v>
      </c>
      <c r="F12336" s="1" t="s">
        <v>2425</v>
      </c>
      <c r="I12336" s="1" t="n">
        <v>142307</v>
      </c>
      <c r="J12336" s="1" t="n">
        <v>101724</v>
      </c>
      <c r="K12336" s="1" t="n">
        <v>7897272900281</v>
      </c>
      <c r="L12336" s="1" t="s">
        <v>7868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7" t="n">
        <v>46238</v>
      </c>
      <c r="C12337" s="1" t="n">
        <v>11</v>
      </c>
      <c r="D12337" s="1" t="s">
        <v>3845</v>
      </c>
      <c r="E12337" s="1" t="n">
        <v>1645</v>
      </c>
      <c r="F12337" s="1" t="s">
        <v>2425</v>
      </c>
      <c r="I12337" s="1" t="n">
        <v>142307</v>
      </c>
      <c r="J12337" s="1" t="n">
        <v>101970</v>
      </c>
      <c r="K12337" s="1" t="n">
        <v>7897272900137</v>
      </c>
      <c r="L12337" s="1" t="s">
        <v>7869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7" t="n">
        <v>46238</v>
      </c>
      <c r="C12338" s="1" t="n">
        <v>11</v>
      </c>
      <c r="D12338" s="1" t="s">
        <v>3845</v>
      </c>
      <c r="E12338" s="1" t="n">
        <v>1645</v>
      </c>
      <c r="F12338" s="1" t="s">
        <v>2425</v>
      </c>
      <c r="I12338" s="1" t="n">
        <v>142307</v>
      </c>
      <c r="J12338" s="1" t="n">
        <v>101971</v>
      </c>
      <c r="K12338" s="1" t="n">
        <v>7897272900182</v>
      </c>
      <c r="L12338" s="1" t="s">
        <v>7870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7" t="n">
        <v>46238</v>
      </c>
      <c r="C12339" s="1" t="n">
        <v>11</v>
      </c>
      <c r="D12339" s="1" t="s">
        <v>3845</v>
      </c>
      <c r="E12339" s="1" t="n">
        <v>1645</v>
      </c>
      <c r="F12339" s="1" t="s">
        <v>2425</v>
      </c>
      <c r="I12339" s="1" t="n">
        <v>142307</v>
      </c>
      <c r="J12339" s="1" t="n">
        <v>101972</v>
      </c>
      <c r="K12339" s="1" t="n">
        <v>7897272900144</v>
      </c>
      <c r="L12339" s="1" t="s">
        <v>7871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7" t="n">
        <v>46238</v>
      </c>
      <c r="C12340" s="1" t="n">
        <v>11</v>
      </c>
      <c r="D12340" s="1" t="s">
        <v>3845</v>
      </c>
      <c r="E12340" s="1" t="n">
        <v>1645</v>
      </c>
      <c r="F12340" s="1" t="s">
        <v>2425</v>
      </c>
      <c r="I12340" s="1" t="n">
        <v>142307</v>
      </c>
      <c r="J12340" s="1" t="n">
        <v>101973</v>
      </c>
      <c r="K12340" s="1" t="n">
        <v>7897272900175</v>
      </c>
      <c r="L12340" s="1" t="s">
        <v>7872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7" t="n">
        <v>46238</v>
      </c>
      <c r="C12341" s="1" t="n">
        <v>11</v>
      </c>
      <c r="D12341" s="1" t="s">
        <v>3845</v>
      </c>
      <c r="E12341" s="1" t="n">
        <v>1645</v>
      </c>
      <c r="F12341" s="1" t="s">
        <v>2425</v>
      </c>
      <c r="I12341" s="1" t="n">
        <v>142307</v>
      </c>
      <c r="J12341" s="1" t="n">
        <v>101975</v>
      </c>
      <c r="K12341" s="1" t="n">
        <v>7897272900113</v>
      </c>
      <c r="L12341" s="1" t="s">
        <v>7873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7" t="n">
        <v>46238</v>
      </c>
      <c r="C12342" s="1" t="n">
        <v>11</v>
      </c>
      <c r="D12342" s="1" t="s">
        <v>3845</v>
      </c>
      <c r="E12342" s="1" t="n">
        <v>1645</v>
      </c>
      <c r="F12342" s="1" t="s">
        <v>2425</v>
      </c>
      <c r="I12342" s="1" t="n">
        <v>142307</v>
      </c>
      <c r="J12342" s="1" t="n">
        <v>101979</v>
      </c>
      <c r="K12342" s="1" t="n">
        <v>7897272900106</v>
      </c>
      <c r="L12342" s="1" t="s">
        <v>7874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7" t="n">
        <v>46238</v>
      </c>
      <c r="C12343" s="1" t="n">
        <v>11</v>
      </c>
      <c r="D12343" s="1" t="s">
        <v>3845</v>
      </c>
      <c r="E12343" s="1" t="n">
        <v>1645</v>
      </c>
      <c r="F12343" s="1" t="s">
        <v>2425</v>
      </c>
      <c r="I12343" s="1" t="n">
        <v>142307</v>
      </c>
      <c r="J12343" s="1" t="n">
        <v>103862</v>
      </c>
      <c r="K12343" s="1" t="n">
        <v>7897272900168</v>
      </c>
      <c r="L12343" s="1" t="s">
        <v>7875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7" t="n">
        <v>46238</v>
      </c>
      <c r="C12344" s="1" t="n">
        <v>11</v>
      </c>
      <c r="D12344" s="1" t="s">
        <v>3845</v>
      </c>
      <c r="E12344" s="1" t="n">
        <v>1723</v>
      </c>
      <c r="F12344" s="1" t="s">
        <v>302</v>
      </c>
      <c r="I12344" s="1" t="n">
        <v>174223</v>
      </c>
      <c r="J12344" s="1" t="n">
        <v>29079</v>
      </c>
      <c r="K12344" s="1" t="n">
        <v>55515</v>
      </c>
      <c r="L12344" s="1" t="s">
        <v>3818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7" t="n">
        <v>46238</v>
      </c>
      <c r="C12345" s="1" t="n">
        <v>11</v>
      </c>
      <c r="D12345" s="1" t="s">
        <v>3845</v>
      </c>
      <c r="E12345" s="1" t="n">
        <v>1723</v>
      </c>
      <c r="F12345" s="1" t="s">
        <v>302</v>
      </c>
      <c r="I12345" s="1" t="n">
        <v>174223</v>
      </c>
      <c r="J12345" s="1" t="n">
        <v>29080</v>
      </c>
      <c r="K12345" s="1" t="n">
        <v>55516</v>
      </c>
      <c r="L12345" s="1" t="s">
        <v>3819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7" t="n">
        <v>46238</v>
      </c>
      <c r="C12346" s="1" t="n">
        <v>11</v>
      </c>
      <c r="D12346" s="1" t="s">
        <v>3845</v>
      </c>
      <c r="E12346" s="1" t="n">
        <v>1723</v>
      </c>
      <c r="F12346" s="1" t="s">
        <v>302</v>
      </c>
      <c r="I12346" s="1" t="n">
        <v>174276</v>
      </c>
      <c r="J12346" s="1" t="n">
        <v>29079</v>
      </c>
      <c r="K12346" s="1" t="n">
        <v>55515</v>
      </c>
      <c r="L12346" s="1" t="s">
        <v>3818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7" t="n">
        <v>46238</v>
      </c>
      <c r="C12347" s="1" t="n">
        <v>11</v>
      </c>
      <c r="D12347" s="1" t="s">
        <v>3845</v>
      </c>
      <c r="E12347" s="1" t="n">
        <v>1650</v>
      </c>
      <c r="F12347" s="1" t="s">
        <v>99</v>
      </c>
      <c r="I12347" s="1" t="n">
        <v>227628</v>
      </c>
      <c r="J12347" s="1" t="n">
        <v>16172</v>
      </c>
      <c r="K12347" s="1" t="n">
        <v>7898055452188</v>
      </c>
      <c r="L12347" s="1" t="s">
        <v>4055</v>
      </c>
      <c r="N12347" s="1" t="n">
        <v>35</v>
      </c>
      <c r="O12347" s="1" t="n">
        <v>110.49</v>
      </c>
    </row>
    <row r="12348" customFormat="false" ht="15" hidden="false" customHeight="true" outlineLevel="0" collapsed="false">
      <c r="A12348" s="1" t="n">
        <v>1</v>
      </c>
      <c r="B12348" s="17" t="n">
        <v>46238</v>
      </c>
      <c r="C12348" s="1" t="n">
        <v>11</v>
      </c>
      <c r="D12348" s="1" t="s">
        <v>3845</v>
      </c>
      <c r="E12348" s="1" t="n">
        <v>1650</v>
      </c>
      <c r="F12348" s="1" t="s">
        <v>99</v>
      </c>
      <c r="I12348" s="1" t="n">
        <v>227628</v>
      </c>
      <c r="J12348" s="1" t="n">
        <v>16173</v>
      </c>
      <c r="K12348" s="1" t="n">
        <v>7898055452201</v>
      </c>
      <c r="L12348" s="1" t="s">
        <v>4056</v>
      </c>
      <c r="N12348" s="1" t="n">
        <v>12</v>
      </c>
      <c r="O12348" s="1" t="n">
        <v>46.57</v>
      </c>
    </row>
    <row r="12349" customFormat="false" ht="15" hidden="false" customHeight="true" outlineLevel="0" collapsed="false">
      <c r="A12349" s="1" t="n">
        <v>1</v>
      </c>
      <c r="B12349" s="17" t="n">
        <v>46238</v>
      </c>
      <c r="C12349" s="1" t="n">
        <v>11</v>
      </c>
      <c r="D12349" s="1" t="s">
        <v>3845</v>
      </c>
      <c r="E12349" s="1" t="n">
        <v>1650</v>
      </c>
      <c r="F12349" s="1" t="s">
        <v>99</v>
      </c>
      <c r="I12349" s="1" t="n">
        <v>227628</v>
      </c>
      <c r="J12349" s="1" t="n">
        <v>16174</v>
      </c>
      <c r="K12349" s="1" t="n">
        <v>7898055452195</v>
      </c>
      <c r="L12349" s="1" t="s">
        <v>4057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7" t="n">
        <v>46238</v>
      </c>
      <c r="C12350" s="1" t="n">
        <v>11</v>
      </c>
      <c r="D12350" s="1" t="s">
        <v>3845</v>
      </c>
      <c r="E12350" s="1" t="n">
        <v>1650</v>
      </c>
      <c r="F12350" s="1" t="s">
        <v>99</v>
      </c>
      <c r="I12350" s="1" t="n">
        <v>227628</v>
      </c>
      <c r="J12350" s="1" t="n">
        <v>20636</v>
      </c>
      <c r="K12350" s="1" t="n">
        <v>7898055450702</v>
      </c>
      <c r="L12350" s="1" t="s">
        <v>4429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7" t="n">
        <v>46238</v>
      </c>
      <c r="C12351" s="1" t="n">
        <v>11</v>
      </c>
      <c r="D12351" s="1" t="s">
        <v>3845</v>
      </c>
      <c r="E12351" s="1" t="n">
        <v>1650</v>
      </c>
      <c r="F12351" s="1" t="s">
        <v>99</v>
      </c>
      <c r="I12351" s="1" t="n">
        <v>227628</v>
      </c>
      <c r="J12351" s="1" t="n">
        <v>21048</v>
      </c>
      <c r="K12351" s="1" t="n">
        <v>7898055451532</v>
      </c>
      <c r="L12351" s="1" t="s">
        <v>4060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7" t="n">
        <v>46238</v>
      </c>
      <c r="C12352" s="1" t="n">
        <v>11</v>
      </c>
      <c r="D12352" s="1" t="s">
        <v>3845</v>
      </c>
      <c r="E12352" s="1" t="n">
        <v>1650</v>
      </c>
      <c r="F12352" s="1" t="s">
        <v>99</v>
      </c>
      <c r="I12352" s="1" t="n">
        <v>227628</v>
      </c>
      <c r="J12352" s="1" t="n">
        <v>21206</v>
      </c>
      <c r="K12352" s="1" t="n">
        <v>7898055453215</v>
      </c>
      <c r="L12352" s="1" t="s">
        <v>6689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7" t="n">
        <v>46238</v>
      </c>
      <c r="C12353" s="1" t="n">
        <v>11</v>
      </c>
      <c r="D12353" s="1" t="s">
        <v>3845</v>
      </c>
      <c r="E12353" s="1" t="n">
        <v>1650</v>
      </c>
      <c r="F12353" s="1" t="s">
        <v>99</v>
      </c>
      <c r="I12353" s="1" t="n">
        <v>227628</v>
      </c>
      <c r="J12353" s="1" t="n">
        <v>21751</v>
      </c>
      <c r="K12353" s="1" t="n">
        <v>7898055451556</v>
      </c>
      <c r="L12353" s="1" t="s">
        <v>6580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7" t="n">
        <v>46238</v>
      </c>
      <c r="C12354" s="1" t="n">
        <v>11</v>
      </c>
      <c r="D12354" s="1" t="s">
        <v>3845</v>
      </c>
      <c r="E12354" s="1" t="n">
        <v>1650</v>
      </c>
      <c r="F12354" s="1" t="s">
        <v>99</v>
      </c>
      <c r="I12354" s="1" t="n">
        <v>227628</v>
      </c>
      <c r="J12354" s="1" t="n">
        <v>69556</v>
      </c>
      <c r="K12354" s="1" t="n">
        <v>7898055450740</v>
      </c>
      <c r="L12354" s="1" t="s">
        <v>4431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7" t="n">
        <v>46238</v>
      </c>
      <c r="C12355" s="1" t="n">
        <v>11</v>
      </c>
      <c r="D12355" s="1" t="s">
        <v>3845</v>
      </c>
      <c r="E12355" s="1" t="n">
        <v>1699</v>
      </c>
      <c r="F12355" s="1" t="s">
        <v>428</v>
      </c>
      <c r="I12355" s="1" t="n">
        <v>309757</v>
      </c>
      <c r="J12355" s="1" t="n">
        <v>101262</v>
      </c>
      <c r="K12355" s="1" t="n">
        <v>7896179500013</v>
      </c>
      <c r="L12355" s="1" t="s">
        <v>4361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7" t="n">
        <v>46238</v>
      </c>
      <c r="C12356" s="1" t="n">
        <v>11</v>
      </c>
      <c r="D12356" s="1" t="s">
        <v>3845</v>
      </c>
      <c r="E12356" s="1" t="n">
        <v>1699</v>
      </c>
      <c r="F12356" s="1" t="s">
        <v>428</v>
      </c>
      <c r="I12356" s="1" t="n">
        <v>309757</v>
      </c>
      <c r="J12356" s="1" t="n">
        <v>101759</v>
      </c>
      <c r="K12356" s="1" t="n">
        <v>7896179500037</v>
      </c>
      <c r="L12356" s="1" t="s">
        <v>4362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7" t="n">
        <v>46238</v>
      </c>
      <c r="C12357" s="1" t="n">
        <v>11</v>
      </c>
      <c r="D12357" s="1" t="s">
        <v>3845</v>
      </c>
      <c r="E12357" s="1" t="n">
        <v>1621</v>
      </c>
      <c r="F12357" s="1" t="s">
        <v>351</v>
      </c>
      <c r="I12357" s="1" t="n">
        <v>931981</v>
      </c>
      <c r="J12357" s="1" t="n">
        <v>103126</v>
      </c>
      <c r="K12357" s="1" t="n">
        <v>7891991000727</v>
      </c>
      <c r="L12357" s="1" t="s">
        <v>4765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7" t="n">
        <v>46238</v>
      </c>
      <c r="C12358" s="1" t="n">
        <v>11</v>
      </c>
      <c r="D12358" s="1" t="s">
        <v>3845</v>
      </c>
      <c r="E12358" s="1" t="n">
        <v>1621</v>
      </c>
      <c r="F12358" s="1" t="s">
        <v>351</v>
      </c>
      <c r="I12358" s="1" t="n">
        <v>931981</v>
      </c>
      <c r="J12358" s="1" t="n">
        <v>103127</v>
      </c>
      <c r="K12358" s="1" t="n">
        <v>7891991000826</v>
      </c>
      <c r="L12358" s="1" t="s">
        <v>4766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7" t="n">
        <v>46238</v>
      </c>
      <c r="C12359" s="1" t="n">
        <v>11</v>
      </c>
      <c r="D12359" s="1" t="s">
        <v>3845</v>
      </c>
      <c r="E12359" s="1" t="n">
        <v>1621</v>
      </c>
      <c r="F12359" s="1" t="s">
        <v>351</v>
      </c>
      <c r="I12359" s="1" t="n">
        <v>931981</v>
      </c>
      <c r="J12359" s="1" t="n">
        <v>103128</v>
      </c>
      <c r="K12359" s="1" t="n">
        <v>7891991000833</v>
      </c>
      <c r="L12359" s="1" t="s">
        <v>4767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7" t="n">
        <v>46238</v>
      </c>
      <c r="C12360" s="1" t="n">
        <v>11</v>
      </c>
      <c r="D12360" s="1" t="s">
        <v>3845</v>
      </c>
      <c r="E12360" s="1" t="n">
        <v>1621</v>
      </c>
      <c r="F12360" s="1" t="s">
        <v>351</v>
      </c>
      <c r="I12360" s="1" t="n">
        <v>931981</v>
      </c>
      <c r="J12360" s="1" t="n">
        <v>103129</v>
      </c>
      <c r="K12360" s="1" t="n">
        <v>7891991000840</v>
      </c>
      <c r="L12360" s="1" t="s">
        <v>6048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7" t="n">
        <v>46238</v>
      </c>
      <c r="C12361" s="1" t="n">
        <v>11</v>
      </c>
      <c r="D12361" s="1" t="s">
        <v>3845</v>
      </c>
      <c r="E12361" s="1" t="n">
        <v>1621</v>
      </c>
      <c r="F12361" s="1" t="s">
        <v>351</v>
      </c>
      <c r="I12361" s="1" t="n">
        <v>931981</v>
      </c>
      <c r="J12361" s="1" t="n">
        <v>103130</v>
      </c>
      <c r="K12361" s="1" t="n">
        <v>7891149440801</v>
      </c>
      <c r="L12361" s="1" t="s">
        <v>4367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7" t="n">
        <v>46238</v>
      </c>
      <c r="C12362" s="1" t="n">
        <v>11</v>
      </c>
      <c r="D12362" s="1" t="s">
        <v>3845</v>
      </c>
      <c r="E12362" s="1" t="n">
        <v>1621</v>
      </c>
      <c r="F12362" s="1" t="s">
        <v>351</v>
      </c>
      <c r="I12362" s="1" t="n">
        <v>931981</v>
      </c>
      <c r="J12362" s="1" t="n">
        <v>103131</v>
      </c>
      <c r="K12362" s="1" t="n">
        <v>7891991001359</v>
      </c>
      <c r="L12362" s="1" t="s">
        <v>4368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7" t="n">
        <v>46238</v>
      </c>
      <c r="C12363" s="1" t="n">
        <v>11</v>
      </c>
      <c r="D12363" s="1" t="s">
        <v>3845</v>
      </c>
      <c r="E12363" s="1" t="n">
        <v>1621</v>
      </c>
      <c r="F12363" s="1" t="s">
        <v>351</v>
      </c>
      <c r="I12363" s="1" t="n">
        <v>931981</v>
      </c>
      <c r="J12363" s="1" t="n">
        <v>103132</v>
      </c>
      <c r="K12363" s="1" t="n">
        <v>7892840800000</v>
      </c>
      <c r="L12363" s="1" t="s">
        <v>4369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7" t="n">
        <v>46238</v>
      </c>
      <c r="C12364" s="1" t="n">
        <v>11</v>
      </c>
      <c r="D12364" s="1" t="s">
        <v>3845</v>
      </c>
      <c r="E12364" s="1" t="n">
        <v>1621</v>
      </c>
      <c r="F12364" s="1" t="s">
        <v>351</v>
      </c>
      <c r="I12364" s="1" t="n">
        <v>931981</v>
      </c>
      <c r="J12364" s="1" t="n">
        <v>103630</v>
      </c>
      <c r="K12364" s="1" t="n">
        <v>7891991004107</v>
      </c>
      <c r="L12364" s="1" t="s">
        <v>4371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7" t="n">
        <v>46238</v>
      </c>
      <c r="C12365" s="1" t="n">
        <v>11</v>
      </c>
      <c r="D12365" s="1" t="s">
        <v>3845</v>
      </c>
      <c r="E12365" s="1" t="n">
        <v>1621</v>
      </c>
      <c r="F12365" s="1" t="s">
        <v>351</v>
      </c>
      <c r="I12365" s="1" t="n">
        <v>931981</v>
      </c>
      <c r="J12365" s="1" t="n">
        <v>103792</v>
      </c>
      <c r="K12365" s="1" t="n">
        <v>7891149010509</v>
      </c>
      <c r="L12365" s="1" t="s">
        <v>5521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7" t="n">
        <v>46238</v>
      </c>
      <c r="C12366" s="1" t="n">
        <v>11</v>
      </c>
      <c r="D12366" s="1" t="s">
        <v>3845</v>
      </c>
      <c r="E12366" s="1" t="n">
        <v>1621</v>
      </c>
      <c r="F12366" s="1" t="s">
        <v>351</v>
      </c>
      <c r="I12366" s="1" t="n">
        <v>931981</v>
      </c>
      <c r="J12366" s="1" t="n">
        <v>103936</v>
      </c>
      <c r="K12366" s="1" t="n">
        <v>7891991001342</v>
      </c>
      <c r="L12366" s="1" t="s">
        <v>4768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7" t="n">
        <v>46238</v>
      </c>
      <c r="C12367" s="1" t="n">
        <v>11</v>
      </c>
      <c r="D12367" s="1" t="s">
        <v>3845</v>
      </c>
      <c r="E12367" s="1" t="n">
        <v>1621</v>
      </c>
      <c r="F12367" s="1" t="s">
        <v>351</v>
      </c>
      <c r="I12367" s="1" t="n">
        <v>931981</v>
      </c>
      <c r="J12367" s="1" t="n">
        <v>104358</v>
      </c>
      <c r="K12367" s="1" t="n">
        <v>7891149440603</v>
      </c>
      <c r="L12367" s="1" t="s">
        <v>6050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7" t="n">
        <v>46238</v>
      </c>
      <c r="C12368" s="1" t="n">
        <v>11</v>
      </c>
      <c r="D12368" s="1" t="s">
        <v>3845</v>
      </c>
      <c r="E12368" s="1" t="n">
        <v>1621</v>
      </c>
      <c r="F12368" s="1" t="s">
        <v>351</v>
      </c>
      <c r="I12368" s="1" t="n">
        <v>931981</v>
      </c>
      <c r="J12368" s="1" t="n">
        <v>104505</v>
      </c>
      <c r="K12368" s="1" t="n">
        <v>7892840800079</v>
      </c>
      <c r="L12368" s="1" t="s">
        <v>4769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7" t="n">
        <v>46238</v>
      </c>
      <c r="C12369" s="1" t="n">
        <v>11</v>
      </c>
      <c r="D12369" s="1" t="s">
        <v>3845</v>
      </c>
      <c r="E12369" s="1" t="n">
        <v>1621</v>
      </c>
      <c r="F12369" s="1" t="s">
        <v>351</v>
      </c>
      <c r="I12369" s="1" t="n">
        <v>931981</v>
      </c>
      <c r="J12369" s="1" t="n">
        <v>104505</v>
      </c>
      <c r="K12369" s="1" t="n">
        <v>7892840800079</v>
      </c>
      <c r="L12369" s="1" t="s">
        <v>4769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7" t="n">
        <v>46238</v>
      </c>
      <c r="C12370" s="1" t="n">
        <v>11</v>
      </c>
      <c r="D12370" s="1" t="s">
        <v>3845</v>
      </c>
      <c r="E12370" s="1" t="n">
        <v>1621</v>
      </c>
      <c r="F12370" s="1" t="s">
        <v>351</v>
      </c>
      <c r="I12370" s="1" t="n">
        <v>931981</v>
      </c>
      <c r="J12370" s="1" t="n">
        <v>12669</v>
      </c>
      <c r="K12370" s="1" t="n">
        <v>7891991010351</v>
      </c>
      <c r="L12370" s="1" t="s">
        <v>6051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7" t="n">
        <v>46238</v>
      </c>
      <c r="C12371" s="1" t="n">
        <v>11</v>
      </c>
      <c r="D12371" s="1" t="s">
        <v>3845</v>
      </c>
      <c r="E12371" s="1" t="n">
        <v>1621</v>
      </c>
      <c r="F12371" s="1" t="s">
        <v>351</v>
      </c>
      <c r="I12371" s="1" t="n">
        <v>931981</v>
      </c>
      <c r="J12371" s="1" t="n">
        <v>12865</v>
      </c>
      <c r="K12371" s="1" t="n">
        <v>611269101713</v>
      </c>
      <c r="L12371" s="1" t="s">
        <v>4672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7" t="n">
        <v>46238</v>
      </c>
      <c r="C12372" s="1" t="n">
        <v>11</v>
      </c>
      <c r="D12372" s="1" t="s">
        <v>3845</v>
      </c>
      <c r="E12372" s="1" t="n">
        <v>1621</v>
      </c>
      <c r="F12372" s="1" t="s">
        <v>351</v>
      </c>
      <c r="I12372" s="1" t="n">
        <v>931981</v>
      </c>
      <c r="J12372" s="1" t="n">
        <v>16185</v>
      </c>
      <c r="K12372" s="1" t="n">
        <v>7891149103102</v>
      </c>
      <c r="L12372" s="1" t="s">
        <v>6052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7" t="n">
        <v>46238</v>
      </c>
      <c r="C12373" s="1" t="n">
        <v>11</v>
      </c>
      <c r="D12373" s="1" t="s">
        <v>3845</v>
      </c>
      <c r="E12373" s="1" t="n">
        <v>1621</v>
      </c>
      <c r="F12373" s="1" t="s">
        <v>351</v>
      </c>
      <c r="I12373" s="1" t="n">
        <v>931981</v>
      </c>
      <c r="J12373" s="1" t="n">
        <v>16185</v>
      </c>
      <c r="K12373" s="1" t="n">
        <v>7891149103102</v>
      </c>
      <c r="L12373" s="1" t="s">
        <v>6052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7" t="n">
        <v>46238</v>
      </c>
      <c r="C12374" s="1" t="n">
        <v>11</v>
      </c>
      <c r="D12374" s="1" t="s">
        <v>3845</v>
      </c>
      <c r="E12374" s="1" t="n">
        <v>1621</v>
      </c>
      <c r="F12374" s="1" t="s">
        <v>351</v>
      </c>
      <c r="I12374" s="1" t="n">
        <v>931981</v>
      </c>
      <c r="J12374" s="1" t="n">
        <v>16653</v>
      </c>
      <c r="K12374" s="1" t="n">
        <v>7891149103065</v>
      </c>
      <c r="L12374" s="1" t="s">
        <v>6053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7" t="n">
        <v>46238</v>
      </c>
      <c r="C12375" s="1" t="n">
        <v>11</v>
      </c>
      <c r="D12375" s="1" t="s">
        <v>3845</v>
      </c>
      <c r="E12375" s="1" t="n">
        <v>1621</v>
      </c>
      <c r="F12375" s="1" t="s">
        <v>351</v>
      </c>
      <c r="I12375" s="1" t="n">
        <v>931981</v>
      </c>
      <c r="J12375" s="1" t="n">
        <v>17473</v>
      </c>
      <c r="K12375" s="1" t="n">
        <v>822671</v>
      </c>
      <c r="L12375" s="1" t="s">
        <v>4772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7" t="n">
        <v>46238</v>
      </c>
      <c r="C12376" s="1" t="n">
        <v>11</v>
      </c>
      <c r="D12376" s="1" t="s">
        <v>3845</v>
      </c>
      <c r="E12376" s="1" t="n">
        <v>1621</v>
      </c>
      <c r="F12376" s="1" t="s">
        <v>351</v>
      </c>
      <c r="I12376" s="1" t="n">
        <v>931981</v>
      </c>
      <c r="J12376" s="1" t="n">
        <v>17473</v>
      </c>
      <c r="K12376" s="1" t="n">
        <v>822671</v>
      </c>
      <c r="L12376" s="1" t="s">
        <v>4772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7" t="n">
        <v>46238</v>
      </c>
      <c r="C12377" s="1" t="n">
        <v>11</v>
      </c>
      <c r="D12377" s="1" t="s">
        <v>3845</v>
      </c>
      <c r="E12377" s="1" t="n">
        <v>1621</v>
      </c>
      <c r="F12377" s="1" t="s">
        <v>351</v>
      </c>
      <c r="I12377" s="1" t="n">
        <v>931981</v>
      </c>
      <c r="J12377" s="1" t="n">
        <v>22441</v>
      </c>
      <c r="K12377" s="1" t="n">
        <v>9002490229160</v>
      </c>
      <c r="L12377" s="1" t="s">
        <v>4680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7" t="n">
        <v>46238</v>
      </c>
      <c r="C12378" s="1" t="n">
        <v>11</v>
      </c>
      <c r="D12378" s="1" t="s">
        <v>3845</v>
      </c>
      <c r="E12378" s="1" t="n">
        <v>1621</v>
      </c>
      <c r="F12378" s="1" t="s">
        <v>351</v>
      </c>
      <c r="I12378" s="1" t="n">
        <v>931981</v>
      </c>
      <c r="J12378" s="1" t="n">
        <v>26171</v>
      </c>
      <c r="K12378" s="1" t="n">
        <v>7891149000005</v>
      </c>
      <c r="L12378" s="1" t="s">
        <v>4774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7" t="n">
        <v>46238</v>
      </c>
      <c r="C12379" s="1" t="n">
        <v>11</v>
      </c>
      <c r="D12379" s="1" t="s">
        <v>3845</v>
      </c>
      <c r="E12379" s="1" t="n">
        <v>1621</v>
      </c>
      <c r="F12379" s="1" t="s">
        <v>351</v>
      </c>
      <c r="I12379" s="1" t="n">
        <v>931981</v>
      </c>
      <c r="J12379" s="1" t="n">
        <v>26391</v>
      </c>
      <c r="K12379" s="1" t="n">
        <v>7891991010061</v>
      </c>
      <c r="L12379" s="1" t="s">
        <v>4775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7" t="n">
        <v>46238</v>
      </c>
      <c r="C12380" s="1" t="n">
        <v>11</v>
      </c>
      <c r="D12380" s="1" t="s">
        <v>3845</v>
      </c>
      <c r="E12380" s="1" t="n">
        <v>1621</v>
      </c>
      <c r="F12380" s="1" t="s">
        <v>351</v>
      </c>
      <c r="I12380" s="1" t="n">
        <v>931981</v>
      </c>
      <c r="J12380" s="1" t="n">
        <v>30086</v>
      </c>
      <c r="K12380" s="1" t="n">
        <v>7891991012867</v>
      </c>
      <c r="L12380" s="1" t="s">
        <v>7466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7" t="n">
        <v>46238</v>
      </c>
      <c r="C12381" s="1" t="n">
        <v>11</v>
      </c>
      <c r="D12381" s="1" t="s">
        <v>3845</v>
      </c>
      <c r="E12381" s="1" t="n">
        <v>1621</v>
      </c>
      <c r="F12381" s="1" t="s">
        <v>351</v>
      </c>
      <c r="I12381" s="1" t="n">
        <v>931981</v>
      </c>
      <c r="J12381" s="1" t="n">
        <v>31030</v>
      </c>
      <c r="K12381" s="1" t="n">
        <v>7891991014090</v>
      </c>
      <c r="L12381" s="1" t="s">
        <v>4779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7" t="n">
        <v>46238</v>
      </c>
      <c r="C12382" s="1" t="n">
        <v>11</v>
      </c>
      <c r="D12382" s="1" t="s">
        <v>3845</v>
      </c>
      <c r="E12382" s="1" t="n">
        <v>1621</v>
      </c>
      <c r="F12382" s="1" t="s">
        <v>351</v>
      </c>
      <c r="I12382" s="1" t="n">
        <v>931981</v>
      </c>
      <c r="J12382" s="1" t="n">
        <v>31032</v>
      </c>
      <c r="K12382" s="1" t="n">
        <v>7891991002561</v>
      </c>
      <c r="L12382" s="1" t="s">
        <v>4374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7" t="n">
        <v>46238</v>
      </c>
      <c r="C12383" s="1" t="n">
        <v>11</v>
      </c>
      <c r="D12383" s="1" t="s">
        <v>3845</v>
      </c>
      <c r="E12383" s="1" t="n">
        <v>1621</v>
      </c>
      <c r="F12383" s="1" t="s">
        <v>351</v>
      </c>
      <c r="I12383" s="1" t="n">
        <v>931981</v>
      </c>
      <c r="J12383" s="1" t="n">
        <v>32100</v>
      </c>
      <c r="K12383" s="1" t="n">
        <v>7891991015493</v>
      </c>
      <c r="L12383" s="1" t="s">
        <v>4375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7" t="n">
        <v>46238</v>
      </c>
      <c r="C12384" s="1" t="n">
        <v>11</v>
      </c>
      <c r="D12384" s="1" t="s">
        <v>3845</v>
      </c>
      <c r="E12384" s="1" t="n">
        <v>1621</v>
      </c>
      <c r="F12384" s="1" t="s">
        <v>351</v>
      </c>
      <c r="I12384" s="1" t="n">
        <v>931981</v>
      </c>
      <c r="J12384" s="1" t="n">
        <v>33355</v>
      </c>
      <c r="K12384" s="1" t="n">
        <v>7891991010177</v>
      </c>
      <c r="L12384" s="1" t="s">
        <v>6054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7" t="n">
        <v>46238</v>
      </c>
      <c r="C12385" s="1" t="n">
        <v>11</v>
      </c>
      <c r="D12385" s="1" t="s">
        <v>3845</v>
      </c>
      <c r="E12385" s="1" t="n">
        <v>1621</v>
      </c>
      <c r="F12385" s="1" t="s">
        <v>351</v>
      </c>
      <c r="I12385" s="1" t="n">
        <v>931981</v>
      </c>
      <c r="J12385" s="1" t="n">
        <v>33537</v>
      </c>
      <c r="K12385" s="1" t="n">
        <v>7891991294942</v>
      </c>
      <c r="L12385" s="1" t="s">
        <v>4790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7" t="n">
        <v>46238</v>
      </c>
      <c r="C12386" s="1" t="n">
        <v>11</v>
      </c>
      <c r="D12386" s="1" t="s">
        <v>3845</v>
      </c>
      <c r="E12386" s="1" t="n">
        <v>1621</v>
      </c>
      <c r="F12386" s="1" t="s">
        <v>351</v>
      </c>
      <c r="I12386" s="1" t="n">
        <v>931981</v>
      </c>
      <c r="J12386" s="1" t="n">
        <v>34896</v>
      </c>
      <c r="K12386" s="1" t="n">
        <v>9002490247379</v>
      </c>
      <c r="L12386" s="1" t="s">
        <v>7876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7" t="n">
        <v>46238</v>
      </c>
      <c r="C12387" s="1" t="n">
        <v>11</v>
      </c>
      <c r="D12387" s="1" t="s">
        <v>3845</v>
      </c>
      <c r="E12387" s="1" t="n">
        <v>1621</v>
      </c>
      <c r="F12387" s="1" t="s">
        <v>351</v>
      </c>
      <c r="I12387" s="1" t="n">
        <v>931981</v>
      </c>
      <c r="J12387" s="1" t="n">
        <v>35190</v>
      </c>
      <c r="K12387" s="1" t="n">
        <v>7891991016223</v>
      </c>
      <c r="L12387" s="1" t="s">
        <v>6056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7" t="n">
        <v>46238</v>
      </c>
      <c r="C12388" s="1" t="n">
        <v>11</v>
      </c>
      <c r="D12388" s="1" t="s">
        <v>3845</v>
      </c>
      <c r="E12388" s="1" t="n">
        <v>1621</v>
      </c>
      <c r="F12388" s="1" t="s">
        <v>351</v>
      </c>
      <c r="I12388" s="1" t="n">
        <v>931981</v>
      </c>
      <c r="J12388" s="1" t="n">
        <v>38561</v>
      </c>
      <c r="K12388" s="1" t="n">
        <v>7891991295086</v>
      </c>
      <c r="L12388" s="1" t="s">
        <v>6061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7" t="n">
        <v>46238</v>
      </c>
      <c r="C12389" s="1" t="n">
        <v>11</v>
      </c>
      <c r="D12389" s="1" t="s">
        <v>3845</v>
      </c>
      <c r="E12389" s="1" t="n">
        <v>1621</v>
      </c>
      <c r="F12389" s="1" t="s">
        <v>351</v>
      </c>
      <c r="I12389" s="1" t="n">
        <v>931981</v>
      </c>
      <c r="J12389" s="1" t="n">
        <v>40755</v>
      </c>
      <c r="K12389" s="1" t="n">
        <v>7892840813505</v>
      </c>
      <c r="L12389" s="1" t="s">
        <v>7467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7" t="n">
        <v>46238</v>
      </c>
      <c r="C12390" s="1" t="n">
        <v>11</v>
      </c>
      <c r="D12390" s="1" t="s">
        <v>3845</v>
      </c>
      <c r="E12390" s="1" t="n">
        <v>1621</v>
      </c>
      <c r="F12390" s="1" t="s">
        <v>351</v>
      </c>
      <c r="I12390" s="1" t="n">
        <v>931981</v>
      </c>
      <c r="J12390" s="1" t="n">
        <v>40758</v>
      </c>
      <c r="K12390" s="1" t="n">
        <v>7891991301114</v>
      </c>
      <c r="L12390" s="1" t="s">
        <v>4782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7" t="n">
        <v>46238</v>
      </c>
      <c r="C12391" s="1" t="n">
        <v>11</v>
      </c>
      <c r="D12391" s="1" t="s">
        <v>3845</v>
      </c>
      <c r="E12391" s="1" t="n">
        <v>1621</v>
      </c>
      <c r="F12391" s="1" t="s">
        <v>351</v>
      </c>
      <c r="I12391" s="1" t="n">
        <v>931981</v>
      </c>
      <c r="J12391" s="1" t="n">
        <v>48997</v>
      </c>
      <c r="K12391" s="1" t="n">
        <v>7891991302029</v>
      </c>
      <c r="L12391" s="1" t="s">
        <v>7827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7" t="n">
        <v>46238</v>
      </c>
      <c r="C12392" s="1" t="n">
        <v>11</v>
      </c>
      <c r="D12392" s="1" t="s">
        <v>3845</v>
      </c>
      <c r="E12392" s="1" t="n">
        <v>1621</v>
      </c>
      <c r="F12392" s="1" t="s">
        <v>351</v>
      </c>
      <c r="I12392" s="1" t="n">
        <v>931981</v>
      </c>
      <c r="J12392" s="1" t="n">
        <v>48997</v>
      </c>
      <c r="K12392" s="1" t="n">
        <v>7891991302029</v>
      </c>
      <c r="L12392" s="1" t="s">
        <v>7827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7" t="n">
        <v>46238</v>
      </c>
      <c r="C12393" s="1" t="n">
        <v>11</v>
      </c>
      <c r="D12393" s="1" t="s">
        <v>3845</v>
      </c>
      <c r="E12393" s="1" t="n">
        <v>1621</v>
      </c>
      <c r="F12393" s="1" t="s">
        <v>351</v>
      </c>
      <c r="I12393" s="1" t="n">
        <v>931981</v>
      </c>
      <c r="J12393" s="1" t="n">
        <v>51810</v>
      </c>
      <c r="K12393" s="1" t="n">
        <v>7891991010900</v>
      </c>
      <c r="L12393" s="1" t="s">
        <v>4785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7" t="n">
        <v>46238</v>
      </c>
      <c r="C12394" s="1" t="n">
        <v>11</v>
      </c>
      <c r="D12394" s="1" t="s">
        <v>3845</v>
      </c>
      <c r="E12394" s="1" t="n">
        <v>1621</v>
      </c>
      <c r="F12394" s="1" t="s">
        <v>351</v>
      </c>
      <c r="I12394" s="1" t="n">
        <v>931981</v>
      </c>
      <c r="J12394" s="1" t="n">
        <v>54120</v>
      </c>
      <c r="K12394" s="1" t="n">
        <v>7892840820862</v>
      </c>
      <c r="L12394" s="1" t="s">
        <v>4377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7" t="n">
        <v>46238</v>
      </c>
      <c r="C12395" s="1" t="n">
        <v>11</v>
      </c>
      <c r="D12395" s="1" t="s">
        <v>3845</v>
      </c>
      <c r="E12395" s="1" t="n">
        <v>1621</v>
      </c>
      <c r="F12395" s="1" t="s">
        <v>351</v>
      </c>
      <c r="I12395" s="1" t="n">
        <v>931981</v>
      </c>
      <c r="J12395" s="1" t="n">
        <v>55510</v>
      </c>
      <c r="K12395" s="1" t="n">
        <v>7891991303347</v>
      </c>
      <c r="L12395" s="1" t="s">
        <v>4378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7" t="n">
        <v>46238</v>
      </c>
      <c r="C12396" s="1" t="n">
        <v>11</v>
      </c>
      <c r="D12396" s="1" t="s">
        <v>3845</v>
      </c>
      <c r="E12396" s="1" t="n">
        <v>1621</v>
      </c>
      <c r="F12396" s="1" t="s">
        <v>351</v>
      </c>
      <c r="I12396" s="1" t="n">
        <v>931981</v>
      </c>
      <c r="J12396" s="1" t="n">
        <v>57246</v>
      </c>
      <c r="K12396" s="1" t="n">
        <v>7892840800406</v>
      </c>
      <c r="L12396" s="1" t="s">
        <v>5524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7" t="n">
        <v>46238</v>
      </c>
      <c r="C12397" s="1" t="n">
        <v>11</v>
      </c>
      <c r="D12397" s="1" t="s">
        <v>3845</v>
      </c>
      <c r="E12397" s="1" t="n">
        <v>1621</v>
      </c>
      <c r="F12397" s="1" t="s">
        <v>351</v>
      </c>
      <c r="I12397" s="1" t="n">
        <v>931981</v>
      </c>
      <c r="J12397" s="1" t="n">
        <v>66375</v>
      </c>
      <c r="K12397" s="1" t="n">
        <v>7891991306324</v>
      </c>
      <c r="L12397" s="1" t="s">
        <v>6058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7" t="n">
        <v>46238</v>
      </c>
      <c r="C12398" s="1" t="n">
        <v>11</v>
      </c>
      <c r="D12398" s="1" t="s">
        <v>3845</v>
      </c>
      <c r="E12398" s="1" t="n">
        <v>1621</v>
      </c>
      <c r="F12398" s="1" t="s">
        <v>351</v>
      </c>
      <c r="I12398" s="1" t="n">
        <v>931981</v>
      </c>
      <c r="J12398" s="1" t="n">
        <v>76646</v>
      </c>
      <c r="K12398" s="1" t="n">
        <v>7891991307208</v>
      </c>
      <c r="L12398" s="1" t="s">
        <v>4788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7" t="n">
        <v>46238</v>
      </c>
      <c r="C12399" s="1" t="n">
        <v>11</v>
      </c>
      <c r="D12399" s="1" t="s">
        <v>3845</v>
      </c>
      <c r="E12399" s="1" t="n">
        <v>1621</v>
      </c>
      <c r="F12399" s="1" t="s">
        <v>351</v>
      </c>
      <c r="I12399" s="1" t="n">
        <v>931981</v>
      </c>
      <c r="J12399" s="1" t="n">
        <v>78038</v>
      </c>
      <c r="K12399" s="1" t="n">
        <v>7891991010481</v>
      </c>
      <c r="L12399" s="1" t="s">
        <v>4381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7" t="n">
        <v>46238</v>
      </c>
      <c r="C12400" s="1" t="n">
        <v>11</v>
      </c>
      <c r="D12400" s="1" t="s">
        <v>3845</v>
      </c>
      <c r="E12400" s="1" t="n">
        <v>1621</v>
      </c>
      <c r="F12400" s="1" t="s">
        <v>351</v>
      </c>
      <c r="I12400" s="1" t="n">
        <v>931981</v>
      </c>
      <c r="J12400" s="1" t="n">
        <v>78063</v>
      </c>
      <c r="K12400" s="1" t="n">
        <v>7891149108718</v>
      </c>
      <c r="L12400" s="1" t="s">
        <v>4382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7" t="n">
        <v>46238</v>
      </c>
      <c r="C12401" s="1" t="n">
        <v>11</v>
      </c>
      <c r="D12401" s="1" t="s">
        <v>3845</v>
      </c>
      <c r="E12401" s="1" t="n">
        <v>1621</v>
      </c>
      <c r="F12401" s="1" t="s">
        <v>351</v>
      </c>
      <c r="I12401" s="1" t="n">
        <v>931981</v>
      </c>
      <c r="J12401" s="1" t="n">
        <v>78209</v>
      </c>
      <c r="K12401" s="1" t="n">
        <v>611269991000</v>
      </c>
      <c r="L12401" s="1" t="s">
        <v>4684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7" t="n">
        <v>46238</v>
      </c>
      <c r="C12402" s="1" t="n">
        <v>11</v>
      </c>
      <c r="D12402" s="1" t="s">
        <v>3845</v>
      </c>
      <c r="E12402" s="1" t="n">
        <v>1621</v>
      </c>
      <c r="F12402" s="1" t="s">
        <v>351</v>
      </c>
      <c r="I12402" s="1" t="n">
        <v>931981</v>
      </c>
      <c r="J12402" s="1" t="n">
        <v>79493</v>
      </c>
      <c r="K12402" s="1" t="n">
        <v>7891991002608</v>
      </c>
      <c r="L12402" s="1" t="s">
        <v>4383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7" t="n">
        <v>46238</v>
      </c>
      <c r="C12403" s="1" t="n">
        <v>11</v>
      </c>
      <c r="D12403" s="1" t="s">
        <v>3845</v>
      </c>
      <c r="E12403" s="1" t="n">
        <v>1621</v>
      </c>
      <c r="F12403" s="1" t="s">
        <v>351</v>
      </c>
      <c r="I12403" s="1" t="n">
        <v>931981</v>
      </c>
      <c r="J12403" s="1" t="n">
        <v>81970</v>
      </c>
      <c r="K12403" s="1" t="n">
        <v>7892840823986</v>
      </c>
      <c r="L12403" s="1" t="s">
        <v>7877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7" t="n">
        <v>46238</v>
      </c>
      <c r="C12404" s="1" t="n">
        <v>11</v>
      </c>
      <c r="D12404" s="1" t="s">
        <v>3845</v>
      </c>
      <c r="E12404" s="1" t="n">
        <v>1740</v>
      </c>
      <c r="F12404" s="1" t="s">
        <v>296</v>
      </c>
      <c r="I12404" s="1" t="n">
        <v>1254539</v>
      </c>
      <c r="J12404" s="1" t="n">
        <v>100036</v>
      </c>
      <c r="K12404" s="1" t="n">
        <v>37</v>
      </c>
      <c r="L12404" s="1" t="s">
        <v>5686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7" t="n">
        <v>46238</v>
      </c>
      <c r="C12405" s="1" t="n">
        <v>11</v>
      </c>
      <c r="D12405" s="1" t="s">
        <v>3845</v>
      </c>
      <c r="E12405" s="1" t="n">
        <v>1740</v>
      </c>
      <c r="F12405" s="1" t="s">
        <v>296</v>
      </c>
      <c r="I12405" s="1" t="n">
        <v>1254539</v>
      </c>
      <c r="J12405" s="1" t="n">
        <v>55039</v>
      </c>
      <c r="K12405" s="1" t="n">
        <v>7891164027117</v>
      </c>
      <c r="L12405" s="1" t="s">
        <v>4333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7" t="n">
        <v>46238</v>
      </c>
      <c r="C12406" s="1" t="n">
        <v>22</v>
      </c>
      <c r="D12406" s="1" t="s">
        <v>3850</v>
      </c>
      <c r="E12406" s="1" t="n">
        <v>33</v>
      </c>
      <c r="F12406" s="1" t="s">
        <v>93</v>
      </c>
      <c r="I12406" s="1" t="n">
        <v>5429</v>
      </c>
      <c r="J12406" s="1" t="n">
        <v>100000</v>
      </c>
      <c r="K12406" s="1" t="n">
        <v>1</v>
      </c>
      <c r="L12406" s="1" t="s">
        <v>3851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7" t="n">
        <v>46238</v>
      </c>
      <c r="C12407" s="1" t="n">
        <v>22</v>
      </c>
      <c r="D12407" s="1" t="s">
        <v>3850</v>
      </c>
      <c r="E12407" s="1" t="n">
        <v>33</v>
      </c>
      <c r="F12407" s="1" t="s">
        <v>93</v>
      </c>
      <c r="I12407" s="1" t="n">
        <v>5429</v>
      </c>
      <c r="J12407" s="1" t="n">
        <v>100001</v>
      </c>
      <c r="K12407" s="1" t="n">
        <v>2</v>
      </c>
      <c r="L12407" s="1" t="s">
        <v>4138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7" t="n">
        <v>46238</v>
      </c>
      <c r="C12408" s="1" t="n">
        <v>22</v>
      </c>
      <c r="D12408" s="1" t="s">
        <v>3850</v>
      </c>
      <c r="E12408" s="1" t="n">
        <v>33</v>
      </c>
      <c r="F12408" s="1" t="s">
        <v>93</v>
      </c>
      <c r="I12408" s="1" t="n">
        <v>5429</v>
      </c>
      <c r="J12408" s="1" t="n">
        <v>100002</v>
      </c>
      <c r="K12408" s="1" t="n">
        <v>3</v>
      </c>
      <c r="L12408" s="1" t="s">
        <v>3872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7" t="n">
        <v>46238</v>
      </c>
      <c r="C12409" s="1" t="n">
        <v>22</v>
      </c>
      <c r="D12409" s="1" t="s">
        <v>3850</v>
      </c>
      <c r="E12409" s="1" t="n">
        <v>33</v>
      </c>
      <c r="F12409" s="1" t="s">
        <v>93</v>
      </c>
      <c r="I12409" s="1" t="n">
        <v>5429</v>
      </c>
      <c r="J12409" s="1" t="n">
        <v>100003</v>
      </c>
      <c r="K12409" s="1" t="n">
        <v>4</v>
      </c>
      <c r="L12409" s="1" t="s">
        <v>3873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7" t="n">
        <v>46238</v>
      </c>
      <c r="C12410" s="1" t="n">
        <v>22</v>
      </c>
      <c r="D12410" s="1" t="s">
        <v>3850</v>
      </c>
      <c r="E12410" s="1" t="n">
        <v>33</v>
      </c>
      <c r="F12410" s="1" t="s">
        <v>93</v>
      </c>
      <c r="I12410" s="1" t="n">
        <v>5429</v>
      </c>
      <c r="J12410" s="1" t="n">
        <v>100004</v>
      </c>
      <c r="K12410" s="1" t="n">
        <v>5</v>
      </c>
      <c r="L12410" s="1" t="s">
        <v>3852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7" t="n">
        <v>46238</v>
      </c>
      <c r="C12411" s="1" t="n">
        <v>22</v>
      </c>
      <c r="D12411" s="1" t="s">
        <v>3850</v>
      </c>
      <c r="E12411" s="1" t="n">
        <v>33</v>
      </c>
      <c r="F12411" s="1" t="s">
        <v>93</v>
      </c>
      <c r="I12411" s="1" t="n">
        <v>5429</v>
      </c>
      <c r="J12411" s="1" t="n">
        <v>100007</v>
      </c>
      <c r="K12411" s="1" t="n">
        <v>8</v>
      </c>
      <c r="L12411" s="1" t="s">
        <v>3854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7" t="n">
        <v>46238</v>
      </c>
      <c r="C12412" s="1" t="n">
        <v>22</v>
      </c>
      <c r="D12412" s="1" t="s">
        <v>3850</v>
      </c>
      <c r="E12412" s="1" t="n">
        <v>33</v>
      </c>
      <c r="F12412" s="1" t="s">
        <v>93</v>
      </c>
      <c r="I12412" s="1" t="n">
        <v>5429</v>
      </c>
      <c r="J12412" s="1" t="n">
        <v>100520</v>
      </c>
      <c r="K12412" s="1" t="n">
        <v>507</v>
      </c>
      <c r="L12412" s="1" t="s">
        <v>3868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7" t="n">
        <v>46238</v>
      </c>
      <c r="C12413" s="1" t="n">
        <v>22</v>
      </c>
      <c r="D12413" s="1" t="s">
        <v>3850</v>
      </c>
      <c r="E12413" s="1" t="n">
        <v>33</v>
      </c>
      <c r="F12413" s="1" t="s">
        <v>93</v>
      </c>
      <c r="I12413" s="1" t="n">
        <v>5431</v>
      </c>
      <c r="J12413" s="1" t="n">
        <v>100000</v>
      </c>
      <c r="K12413" s="1" t="n">
        <v>1</v>
      </c>
      <c r="L12413" s="1" t="s">
        <v>3851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7" t="n">
        <v>46238</v>
      </c>
      <c r="C12414" s="1" t="n">
        <v>22</v>
      </c>
      <c r="D12414" s="1" t="s">
        <v>3850</v>
      </c>
      <c r="E12414" s="1" t="n">
        <v>33</v>
      </c>
      <c r="F12414" s="1" t="s">
        <v>93</v>
      </c>
      <c r="I12414" s="1" t="n">
        <v>5431</v>
      </c>
      <c r="J12414" s="1" t="n">
        <v>100006</v>
      </c>
      <c r="K12414" s="1" t="n">
        <v>7</v>
      </c>
      <c r="L12414" s="1" t="s">
        <v>3853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7" t="n">
        <v>46238</v>
      </c>
      <c r="C12415" s="1" t="n">
        <v>22</v>
      </c>
      <c r="D12415" s="1" t="s">
        <v>3850</v>
      </c>
      <c r="E12415" s="1" t="n">
        <v>33</v>
      </c>
      <c r="F12415" s="1" t="s">
        <v>93</v>
      </c>
      <c r="I12415" s="1" t="n">
        <v>5431</v>
      </c>
      <c r="J12415" s="1" t="n">
        <v>100007</v>
      </c>
      <c r="K12415" s="1" t="n">
        <v>8</v>
      </c>
      <c r="L12415" s="1" t="s">
        <v>3854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7" t="n">
        <v>46238</v>
      </c>
      <c r="C12416" s="1" t="n">
        <v>22</v>
      </c>
      <c r="D12416" s="1" t="s">
        <v>3850</v>
      </c>
      <c r="E12416" s="1" t="n">
        <v>33</v>
      </c>
      <c r="F12416" s="1" t="s">
        <v>93</v>
      </c>
      <c r="I12416" s="1" t="n">
        <v>5431</v>
      </c>
      <c r="J12416" s="1" t="n">
        <v>100008</v>
      </c>
      <c r="K12416" s="1" t="n">
        <v>9</v>
      </c>
      <c r="L12416" s="1" t="s">
        <v>3855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7" t="n">
        <v>46238</v>
      </c>
      <c r="C12417" s="1" t="n">
        <v>22</v>
      </c>
      <c r="D12417" s="1" t="s">
        <v>3850</v>
      </c>
      <c r="E12417" s="1" t="n">
        <v>33</v>
      </c>
      <c r="F12417" s="1" t="s">
        <v>93</v>
      </c>
      <c r="I12417" s="1" t="n">
        <v>5431</v>
      </c>
      <c r="J12417" s="1" t="n">
        <v>100011</v>
      </c>
      <c r="K12417" s="1" t="n">
        <v>12</v>
      </c>
      <c r="L12417" s="1" t="s">
        <v>3856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7" t="n">
        <v>46238</v>
      </c>
      <c r="C12418" s="1" t="n">
        <v>22</v>
      </c>
      <c r="D12418" s="1" t="s">
        <v>3850</v>
      </c>
      <c r="E12418" s="1" t="n">
        <v>33</v>
      </c>
      <c r="F12418" s="1" t="s">
        <v>93</v>
      </c>
      <c r="I12418" s="1" t="n">
        <v>5431</v>
      </c>
      <c r="J12418" s="1" t="n">
        <v>100012</v>
      </c>
      <c r="K12418" s="1" t="n">
        <v>13</v>
      </c>
      <c r="L12418" s="1" t="s">
        <v>3857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7" t="n">
        <v>46238</v>
      </c>
      <c r="C12419" s="1" t="n">
        <v>22</v>
      </c>
      <c r="D12419" s="1" t="s">
        <v>3850</v>
      </c>
      <c r="E12419" s="1" t="n">
        <v>33</v>
      </c>
      <c r="F12419" s="1" t="s">
        <v>93</v>
      </c>
      <c r="I12419" s="1" t="n">
        <v>5431</v>
      </c>
      <c r="J12419" s="1" t="n">
        <v>100013</v>
      </c>
      <c r="K12419" s="1" t="n">
        <v>14</v>
      </c>
      <c r="L12419" s="1" t="s">
        <v>3858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7" t="n">
        <v>46238</v>
      </c>
      <c r="C12420" s="1" t="n">
        <v>22</v>
      </c>
      <c r="D12420" s="1" t="s">
        <v>3850</v>
      </c>
      <c r="E12420" s="1" t="n">
        <v>33</v>
      </c>
      <c r="F12420" s="1" t="s">
        <v>93</v>
      </c>
      <c r="I12420" s="1" t="n">
        <v>5431</v>
      </c>
      <c r="J12420" s="1" t="n">
        <v>100014</v>
      </c>
      <c r="K12420" s="1" t="n">
        <v>15</v>
      </c>
      <c r="L12420" s="1" t="s">
        <v>3859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7" t="n">
        <v>46238</v>
      </c>
      <c r="C12421" s="1" t="n">
        <v>22</v>
      </c>
      <c r="D12421" s="1" t="s">
        <v>3850</v>
      </c>
      <c r="E12421" s="1" t="n">
        <v>33</v>
      </c>
      <c r="F12421" s="1" t="s">
        <v>93</v>
      </c>
      <c r="I12421" s="1" t="n">
        <v>5431</v>
      </c>
      <c r="J12421" s="1" t="n">
        <v>100015</v>
      </c>
      <c r="K12421" s="1" t="n">
        <v>16</v>
      </c>
      <c r="L12421" s="1" t="s">
        <v>3860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7" t="n">
        <v>46238</v>
      </c>
      <c r="C12422" s="1" t="n">
        <v>22</v>
      </c>
      <c r="D12422" s="1" t="s">
        <v>3850</v>
      </c>
      <c r="E12422" s="1" t="n">
        <v>33</v>
      </c>
      <c r="F12422" s="1" t="s">
        <v>93</v>
      </c>
      <c r="I12422" s="1" t="n">
        <v>5431</v>
      </c>
      <c r="J12422" s="1" t="n">
        <v>100016</v>
      </c>
      <c r="K12422" s="1" t="n">
        <v>17</v>
      </c>
      <c r="L12422" s="1" t="s">
        <v>3861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7" t="n">
        <v>46238</v>
      </c>
      <c r="C12423" s="1" t="n">
        <v>22</v>
      </c>
      <c r="D12423" s="1" t="s">
        <v>3850</v>
      </c>
      <c r="E12423" s="1" t="n">
        <v>33</v>
      </c>
      <c r="F12423" s="1" t="s">
        <v>93</v>
      </c>
      <c r="I12423" s="1" t="n">
        <v>5431</v>
      </c>
      <c r="J12423" s="1" t="n">
        <v>100017</v>
      </c>
      <c r="K12423" s="1" t="n">
        <v>18</v>
      </c>
      <c r="L12423" s="1" t="s">
        <v>3862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7" t="n">
        <v>46238</v>
      </c>
      <c r="C12424" s="1" t="n">
        <v>22</v>
      </c>
      <c r="D12424" s="1" t="s">
        <v>3850</v>
      </c>
      <c r="E12424" s="1" t="n">
        <v>33</v>
      </c>
      <c r="F12424" s="1" t="s">
        <v>93</v>
      </c>
      <c r="I12424" s="1" t="n">
        <v>5431</v>
      </c>
      <c r="J12424" s="1" t="n">
        <v>100053</v>
      </c>
      <c r="K12424" s="1" t="n">
        <v>54</v>
      </c>
      <c r="L12424" s="1" t="s">
        <v>3866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7" t="n">
        <v>46238</v>
      </c>
      <c r="C12425" s="1" t="n">
        <v>22</v>
      </c>
      <c r="D12425" s="1" t="s">
        <v>3850</v>
      </c>
      <c r="E12425" s="1" t="n">
        <v>33</v>
      </c>
      <c r="F12425" s="1" t="s">
        <v>93</v>
      </c>
      <c r="I12425" s="1" t="n">
        <v>5431</v>
      </c>
      <c r="J12425" s="1" t="n">
        <v>100638</v>
      </c>
      <c r="K12425" s="1" t="n">
        <v>508</v>
      </c>
      <c r="L12425" s="1" t="s">
        <v>3867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7" t="n">
        <v>46238</v>
      </c>
      <c r="C12426" s="1" t="n">
        <v>22</v>
      </c>
      <c r="D12426" s="1" t="s">
        <v>3850</v>
      </c>
      <c r="E12426" s="1" t="n">
        <v>33</v>
      </c>
      <c r="F12426" s="1" t="s">
        <v>93</v>
      </c>
      <c r="I12426" s="1" t="n">
        <v>5431</v>
      </c>
      <c r="J12426" s="1" t="n">
        <v>110455</v>
      </c>
      <c r="K12426" s="1" t="n">
        <v>53212</v>
      </c>
      <c r="L12426" s="1" t="s">
        <v>3870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7" t="n">
        <v>46238</v>
      </c>
      <c r="C12427" s="1" t="n">
        <v>22</v>
      </c>
      <c r="D12427" s="1" t="s">
        <v>3850</v>
      </c>
      <c r="E12427" s="1" t="n">
        <v>33</v>
      </c>
      <c r="F12427" s="1" t="s">
        <v>93</v>
      </c>
      <c r="I12427" s="1" t="n">
        <v>5434</v>
      </c>
      <c r="J12427" s="1" t="n">
        <v>100000</v>
      </c>
      <c r="K12427" s="1" t="n">
        <v>1</v>
      </c>
      <c r="L12427" s="1" t="s">
        <v>3851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7" t="n">
        <v>46238</v>
      </c>
      <c r="C12428" s="1" t="n">
        <v>22</v>
      </c>
      <c r="D12428" s="1" t="s">
        <v>3850</v>
      </c>
      <c r="E12428" s="1" t="n">
        <v>33</v>
      </c>
      <c r="F12428" s="1" t="s">
        <v>93</v>
      </c>
      <c r="I12428" s="1" t="n">
        <v>5434</v>
      </c>
      <c r="J12428" s="1" t="n">
        <v>100001</v>
      </c>
      <c r="K12428" s="1" t="n">
        <v>2</v>
      </c>
      <c r="L12428" s="1" t="s">
        <v>4138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7" t="n">
        <v>46238</v>
      </c>
      <c r="C12429" s="1" t="n">
        <v>22</v>
      </c>
      <c r="D12429" s="1" t="s">
        <v>3850</v>
      </c>
      <c r="E12429" s="1" t="n">
        <v>33</v>
      </c>
      <c r="F12429" s="1" t="s">
        <v>93</v>
      </c>
      <c r="I12429" s="1" t="n">
        <v>5434</v>
      </c>
      <c r="J12429" s="1" t="n">
        <v>100002</v>
      </c>
      <c r="K12429" s="1" t="n">
        <v>3</v>
      </c>
      <c r="L12429" s="1" t="s">
        <v>3872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7" t="n">
        <v>46238</v>
      </c>
      <c r="C12430" s="1" t="n">
        <v>22</v>
      </c>
      <c r="D12430" s="1" t="s">
        <v>3850</v>
      </c>
      <c r="E12430" s="1" t="n">
        <v>33</v>
      </c>
      <c r="F12430" s="1" t="s">
        <v>93</v>
      </c>
      <c r="I12430" s="1" t="n">
        <v>5434</v>
      </c>
      <c r="J12430" s="1" t="n">
        <v>100003</v>
      </c>
      <c r="K12430" s="1" t="n">
        <v>4</v>
      </c>
      <c r="L12430" s="1" t="s">
        <v>3873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7" t="n">
        <v>46238</v>
      </c>
      <c r="C12431" s="1" t="n">
        <v>22</v>
      </c>
      <c r="D12431" s="1" t="s">
        <v>3850</v>
      </c>
      <c r="E12431" s="1" t="n">
        <v>33</v>
      </c>
      <c r="F12431" s="1" t="s">
        <v>93</v>
      </c>
      <c r="I12431" s="1" t="n">
        <v>5434</v>
      </c>
      <c r="J12431" s="1" t="n">
        <v>100004</v>
      </c>
      <c r="K12431" s="1" t="n">
        <v>5</v>
      </c>
      <c r="L12431" s="1" t="s">
        <v>3852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7" t="n">
        <v>46238</v>
      </c>
      <c r="C12432" s="1" t="n">
        <v>22</v>
      </c>
      <c r="D12432" s="1" t="s">
        <v>3850</v>
      </c>
      <c r="E12432" s="1" t="n">
        <v>33</v>
      </c>
      <c r="F12432" s="1" t="s">
        <v>93</v>
      </c>
      <c r="I12432" s="1" t="n">
        <v>5434</v>
      </c>
      <c r="J12432" s="1" t="n">
        <v>100520</v>
      </c>
      <c r="K12432" s="1" t="n">
        <v>507</v>
      </c>
      <c r="L12432" s="1" t="s">
        <v>3868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7" t="n">
        <v>46238</v>
      </c>
      <c r="C12433" s="1" t="n">
        <v>22</v>
      </c>
      <c r="D12433" s="1" t="s">
        <v>3850</v>
      </c>
      <c r="E12433" s="1" t="n">
        <v>33</v>
      </c>
      <c r="F12433" s="1" t="s">
        <v>93</v>
      </c>
      <c r="I12433" s="1" t="n">
        <v>5434</v>
      </c>
      <c r="J12433" s="1" t="n">
        <v>110455</v>
      </c>
      <c r="K12433" s="1" t="n">
        <v>53212</v>
      </c>
      <c r="L12433" s="1" t="s">
        <v>3870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7" t="n">
        <v>46238</v>
      </c>
      <c r="C12434" s="1" t="n">
        <v>22</v>
      </c>
      <c r="D12434" s="1" t="s">
        <v>3850</v>
      </c>
      <c r="E12434" s="1" t="n">
        <v>33</v>
      </c>
      <c r="F12434" s="1" t="s">
        <v>93</v>
      </c>
      <c r="I12434" s="1" t="n">
        <v>5436</v>
      </c>
      <c r="J12434" s="1" t="n">
        <v>100000</v>
      </c>
      <c r="K12434" s="1" t="n">
        <v>1</v>
      </c>
      <c r="L12434" s="1" t="s">
        <v>3851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7" t="n">
        <v>46238</v>
      </c>
      <c r="C12435" s="1" t="n">
        <v>22</v>
      </c>
      <c r="D12435" s="1" t="s">
        <v>3850</v>
      </c>
      <c r="E12435" s="1" t="n">
        <v>33</v>
      </c>
      <c r="F12435" s="1" t="s">
        <v>93</v>
      </c>
      <c r="I12435" s="1" t="n">
        <v>5436</v>
      </c>
      <c r="J12435" s="1" t="n">
        <v>100004</v>
      </c>
      <c r="K12435" s="1" t="n">
        <v>5</v>
      </c>
      <c r="L12435" s="1" t="s">
        <v>3852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7" t="n">
        <v>46238</v>
      </c>
      <c r="C12436" s="1" t="n">
        <v>22</v>
      </c>
      <c r="D12436" s="1" t="s">
        <v>3850</v>
      </c>
      <c r="E12436" s="1" t="n">
        <v>33</v>
      </c>
      <c r="F12436" s="1" t="s">
        <v>93</v>
      </c>
      <c r="I12436" s="1" t="n">
        <v>5436</v>
      </c>
      <c r="J12436" s="1" t="n">
        <v>100006</v>
      </c>
      <c r="K12436" s="1" t="n">
        <v>7</v>
      </c>
      <c r="L12436" s="1" t="s">
        <v>3853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7" t="n">
        <v>46238</v>
      </c>
      <c r="C12437" s="1" t="n">
        <v>22</v>
      </c>
      <c r="D12437" s="1" t="s">
        <v>3850</v>
      </c>
      <c r="E12437" s="1" t="n">
        <v>33</v>
      </c>
      <c r="F12437" s="1" t="s">
        <v>93</v>
      </c>
      <c r="I12437" s="1" t="n">
        <v>5436</v>
      </c>
      <c r="J12437" s="1" t="n">
        <v>100007</v>
      </c>
      <c r="K12437" s="1" t="n">
        <v>8</v>
      </c>
      <c r="L12437" s="1" t="s">
        <v>3854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7" t="n">
        <v>46238</v>
      </c>
      <c r="C12438" s="1" t="n">
        <v>22</v>
      </c>
      <c r="D12438" s="1" t="s">
        <v>3850</v>
      </c>
      <c r="E12438" s="1" t="n">
        <v>33</v>
      </c>
      <c r="F12438" s="1" t="s">
        <v>93</v>
      </c>
      <c r="I12438" s="1" t="n">
        <v>5436</v>
      </c>
      <c r="J12438" s="1" t="n">
        <v>100008</v>
      </c>
      <c r="K12438" s="1" t="n">
        <v>9</v>
      </c>
      <c r="L12438" s="1" t="s">
        <v>3855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7" t="n">
        <v>46238</v>
      </c>
      <c r="C12439" s="1" t="n">
        <v>22</v>
      </c>
      <c r="D12439" s="1" t="s">
        <v>3850</v>
      </c>
      <c r="E12439" s="1" t="n">
        <v>33</v>
      </c>
      <c r="F12439" s="1" t="s">
        <v>93</v>
      </c>
      <c r="I12439" s="1" t="n">
        <v>5436</v>
      </c>
      <c r="J12439" s="1" t="n">
        <v>100011</v>
      </c>
      <c r="K12439" s="1" t="n">
        <v>12</v>
      </c>
      <c r="L12439" s="1" t="s">
        <v>3856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7" t="n">
        <v>46238</v>
      </c>
      <c r="C12440" s="1" t="n">
        <v>22</v>
      </c>
      <c r="D12440" s="1" t="s">
        <v>3850</v>
      </c>
      <c r="E12440" s="1" t="n">
        <v>33</v>
      </c>
      <c r="F12440" s="1" t="s">
        <v>93</v>
      </c>
      <c r="I12440" s="1" t="n">
        <v>5436</v>
      </c>
      <c r="J12440" s="1" t="n">
        <v>100012</v>
      </c>
      <c r="K12440" s="1" t="n">
        <v>13</v>
      </c>
      <c r="L12440" s="1" t="s">
        <v>3857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7" t="n">
        <v>46238</v>
      </c>
      <c r="C12441" s="1" t="n">
        <v>22</v>
      </c>
      <c r="D12441" s="1" t="s">
        <v>3850</v>
      </c>
      <c r="E12441" s="1" t="n">
        <v>33</v>
      </c>
      <c r="F12441" s="1" t="s">
        <v>93</v>
      </c>
      <c r="I12441" s="1" t="n">
        <v>5436</v>
      </c>
      <c r="J12441" s="1" t="n">
        <v>100013</v>
      </c>
      <c r="K12441" s="1" t="n">
        <v>14</v>
      </c>
      <c r="L12441" s="1" t="s">
        <v>3858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7" t="n">
        <v>46238</v>
      </c>
      <c r="C12442" s="1" t="n">
        <v>22</v>
      </c>
      <c r="D12442" s="1" t="s">
        <v>3850</v>
      </c>
      <c r="E12442" s="1" t="n">
        <v>33</v>
      </c>
      <c r="F12442" s="1" t="s">
        <v>93</v>
      </c>
      <c r="I12442" s="1" t="n">
        <v>5436</v>
      </c>
      <c r="J12442" s="1" t="n">
        <v>100014</v>
      </c>
      <c r="K12442" s="1" t="n">
        <v>15</v>
      </c>
      <c r="L12442" s="1" t="s">
        <v>3859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7" t="n">
        <v>46238</v>
      </c>
      <c r="C12443" s="1" t="n">
        <v>22</v>
      </c>
      <c r="D12443" s="1" t="s">
        <v>3850</v>
      </c>
      <c r="E12443" s="1" t="n">
        <v>33</v>
      </c>
      <c r="F12443" s="1" t="s">
        <v>93</v>
      </c>
      <c r="I12443" s="1" t="n">
        <v>5436</v>
      </c>
      <c r="J12443" s="1" t="n">
        <v>100015</v>
      </c>
      <c r="K12443" s="1" t="n">
        <v>16</v>
      </c>
      <c r="L12443" s="1" t="s">
        <v>3860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7" t="n">
        <v>46238</v>
      </c>
      <c r="C12444" s="1" t="n">
        <v>22</v>
      </c>
      <c r="D12444" s="1" t="s">
        <v>3850</v>
      </c>
      <c r="E12444" s="1" t="n">
        <v>33</v>
      </c>
      <c r="F12444" s="1" t="s">
        <v>93</v>
      </c>
      <c r="I12444" s="1" t="n">
        <v>5436</v>
      </c>
      <c r="J12444" s="1" t="n">
        <v>100016</v>
      </c>
      <c r="K12444" s="1" t="n">
        <v>17</v>
      </c>
      <c r="L12444" s="1" t="s">
        <v>3861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7" t="n">
        <v>46238</v>
      </c>
      <c r="C12445" s="1" t="n">
        <v>22</v>
      </c>
      <c r="D12445" s="1" t="s">
        <v>3850</v>
      </c>
      <c r="E12445" s="1" t="n">
        <v>33</v>
      </c>
      <c r="F12445" s="1" t="s">
        <v>93</v>
      </c>
      <c r="I12445" s="1" t="n">
        <v>5436</v>
      </c>
      <c r="J12445" s="1" t="n">
        <v>100017</v>
      </c>
      <c r="K12445" s="1" t="n">
        <v>18</v>
      </c>
      <c r="L12445" s="1" t="s">
        <v>3862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7" t="n">
        <v>46238</v>
      </c>
      <c r="C12446" s="1" t="n">
        <v>22</v>
      </c>
      <c r="D12446" s="1" t="s">
        <v>3850</v>
      </c>
      <c r="E12446" s="1" t="n">
        <v>33</v>
      </c>
      <c r="F12446" s="1" t="s">
        <v>93</v>
      </c>
      <c r="I12446" s="1" t="n">
        <v>5436</v>
      </c>
      <c r="J12446" s="1" t="n">
        <v>100019</v>
      </c>
      <c r="K12446" s="1" t="n">
        <v>20</v>
      </c>
      <c r="L12446" s="1" t="s">
        <v>3863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7" t="n">
        <v>46238</v>
      </c>
      <c r="C12447" s="1" t="n">
        <v>22</v>
      </c>
      <c r="D12447" s="1" t="s">
        <v>3850</v>
      </c>
      <c r="E12447" s="1" t="n">
        <v>33</v>
      </c>
      <c r="F12447" s="1" t="s">
        <v>93</v>
      </c>
      <c r="I12447" s="1" t="n">
        <v>5436</v>
      </c>
      <c r="J12447" s="1" t="n">
        <v>100020</v>
      </c>
      <c r="K12447" s="1" t="n">
        <v>21</v>
      </c>
      <c r="L12447" s="1" t="s">
        <v>3864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7" t="n">
        <v>46238</v>
      </c>
      <c r="C12448" s="1" t="n">
        <v>22</v>
      </c>
      <c r="D12448" s="1" t="s">
        <v>3850</v>
      </c>
      <c r="E12448" s="1" t="n">
        <v>33</v>
      </c>
      <c r="F12448" s="1" t="s">
        <v>93</v>
      </c>
      <c r="I12448" s="1" t="n">
        <v>5436</v>
      </c>
      <c r="J12448" s="1" t="n">
        <v>100053</v>
      </c>
      <c r="K12448" s="1" t="n">
        <v>54</v>
      </c>
      <c r="L12448" s="1" t="s">
        <v>3866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7" t="n">
        <v>46238</v>
      </c>
      <c r="C12449" s="1" t="n">
        <v>22</v>
      </c>
      <c r="D12449" s="1" t="s">
        <v>3850</v>
      </c>
      <c r="E12449" s="1" t="n">
        <v>33</v>
      </c>
      <c r="F12449" s="1" t="s">
        <v>93</v>
      </c>
      <c r="I12449" s="1" t="n">
        <v>5436</v>
      </c>
      <c r="J12449" s="1" t="n">
        <v>100638</v>
      </c>
      <c r="K12449" s="1" t="n">
        <v>508</v>
      </c>
      <c r="L12449" s="1" t="s">
        <v>3867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7" t="n">
        <v>46238</v>
      </c>
      <c r="C12450" s="1" t="n">
        <v>22</v>
      </c>
      <c r="D12450" s="1" t="s">
        <v>3850</v>
      </c>
      <c r="E12450" s="1" t="n">
        <v>33</v>
      </c>
      <c r="F12450" s="1" t="s">
        <v>93</v>
      </c>
      <c r="I12450" s="1" t="n">
        <v>5436</v>
      </c>
      <c r="J12450" s="1" t="n">
        <v>100520</v>
      </c>
      <c r="K12450" s="1" t="n">
        <v>507</v>
      </c>
      <c r="L12450" s="1" t="s">
        <v>3868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7" t="n">
        <v>46238</v>
      </c>
      <c r="C12451" s="1" t="n">
        <v>22</v>
      </c>
      <c r="D12451" s="1" t="s">
        <v>3850</v>
      </c>
      <c r="E12451" s="1" t="n">
        <v>33</v>
      </c>
      <c r="F12451" s="1" t="s">
        <v>93</v>
      </c>
      <c r="I12451" s="1" t="n">
        <v>5436</v>
      </c>
      <c r="J12451" s="1" t="n">
        <v>100319</v>
      </c>
      <c r="K12451" s="1" t="n">
        <v>73453</v>
      </c>
      <c r="L12451" s="1" t="s">
        <v>3869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7" t="n">
        <v>46238</v>
      </c>
      <c r="C12452" s="1" t="n">
        <v>22</v>
      </c>
      <c r="D12452" s="1" t="s">
        <v>3850</v>
      </c>
      <c r="E12452" s="1" t="n">
        <v>33</v>
      </c>
      <c r="F12452" s="1" t="s">
        <v>93</v>
      </c>
      <c r="I12452" s="1" t="n">
        <v>5436</v>
      </c>
      <c r="J12452" s="1" t="n">
        <v>110455</v>
      </c>
      <c r="K12452" s="1" t="n">
        <v>53212</v>
      </c>
      <c r="L12452" s="1" t="s">
        <v>3870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7" t="n">
        <v>46238</v>
      </c>
      <c r="C12453" s="1" t="n">
        <v>22</v>
      </c>
      <c r="D12453" s="1" t="s">
        <v>3850</v>
      </c>
      <c r="E12453" s="1" t="n">
        <v>33</v>
      </c>
      <c r="F12453" s="1" t="s">
        <v>93</v>
      </c>
      <c r="I12453" s="1" t="n">
        <v>5436</v>
      </c>
      <c r="J12453" s="1" t="n">
        <v>110487</v>
      </c>
      <c r="K12453" s="1" t="n">
        <v>54688</v>
      </c>
      <c r="L12453" s="1" t="s">
        <v>3871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7" t="n">
        <v>46238</v>
      </c>
      <c r="C12454" s="1" t="n">
        <v>100</v>
      </c>
      <c r="D12454" s="1" t="s">
        <v>3877</v>
      </c>
      <c r="E12454" s="1" t="n">
        <v>33</v>
      </c>
      <c r="F12454" s="1" t="s">
        <v>93</v>
      </c>
      <c r="I12454" s="1" t="n">
        <v>1500535</v>
      </c>
      <c r="J12454" s="1" t="n">
        <v>100000</v>
      </c>
      <c r="K12454" s="1" t="n">
        <v>1</v>
      </c>
      <c r="L12454" s="1" t="s">
        <v>3851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7" t="n">
        <v>46238</v>
      </c>
      <c r="C12455" s="1" t="n">
        <v>100</v>
      </c>
      <c r="D12455" s="1" t="s">
        <v>3877</v>
      </c>
      <c r="E12455" s="1" t="n">
        <v>33</v>
      </c>
      <c r="F12455" s="1" t="s">
        <v>93</v>
      </c>
      <c r="I12455" s="1" t="n">
        <v>1500535</v>
      </c>
      <c r="J12455" s="1" t="n">
        <v>100001</v>
      </c>
      <c r="K12455" s="1" t="n">
        <v>2</v>
      </c>
      <c r="L12455" s="1" t="s">
        <v>4138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7" t="n">
        <v>46238</v>
      </c>
      <c r="C12456" s="1" t="n">
        <v>100</v>
      </c>
      <c r="D12456" s="1" t="s">
        <v>3877</v>
      </c>
      <c r="E12456" s="1" t="n">
        <v>33</v>
      </c>
      <c r="F12456" s="1" t="s">
        <v>93</v>
      </c>
      <c r="I12456" s="1" t="n">
        <v>1500535</v>
      </c>
      <c r="J12456" s="1" t="n">
        <v>100002</v>
      </c>
      <c r="K12456" s="1" t="n">
        <v>3</v>
      </c>
      <c r="L12456" s="1" t="s">
        <v>3872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7" t="n">
        <v>46238</v>
      </c>
      <c r="C12457" s="1" t="n">
        <v>100</v>
      </c>
      <c r="D12457" s="1" t="s">
        <v>3877</v>
      </c>
      <c r="E12457" s="1" t="n">
        <v>33</v>
      </c>
      <c r="F12457" s="1" t="s">
        <v>93</v>
      </c>
      <c r="I12457" s="1" t="n">
        <v>1500535</v>
      </c>
      <c r="J12457" s="1" t="n">
        <v>100003</v>
      </c>
      <c r="K12457" s="1" t="n">
        <v>4</v>
      </c>
      <c r="L12457" s="1" t="s">
        <v>3873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7" t="n">
        <v>46238</v>
      </c>
      <c r="C12458" s="1" t="n">
        <v>100</v>
      </c>
      <c r="D12458" s="1" t="s">
        <v>3877</v>
      </c>
      <c r="E12458" s="1" t="n">
        <v>33</v>
      </c>
      <c r="F12458" s="1" t="s">
        <v>93</v>
      </c>
      <c r="I12458" s="1" t="n">
        <v>1500535</v>
      </c>
      <c r="J12458" s="1" t="n">
        <v>100004</v>
      </c>
      <c r="K12458" s="1" t="n">
        <v>5</v>
      </c>
      <c r="L12458" s="1" t="s">
        <v>3852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7" t="n">
        <v>46238</v>
      </c>
      <c r="C12459" s="1" t="n">
        <v>100</v>
      </c>
      <c r="D12459" s="1" t="s">
        <v>3877</v>
      </c>
      <c r="E12459" s="1" t="n">
        <v>33</v>
      </c>
      <c r="F12459" s="1" t="s">
        <v>93</v>
      </c>
      <c r="I12459" s="1" t="n">
        <v>1500535</v>
      </c>
      <c r="J12459" s="1" t="n">
        <v>100007</v>
      </c>
      <c r="K12459" s="1" t="n">
        <v>8</v>
      </c>
      <c r="L12459" s="1" t="s">
        <v>3854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7" t="n">
        <v>46238</v>
      </c>
      <c r="C12460" s="1" t="n">
        <v>100</v>
      </c>
      <c r="D12460" s="1" t="s">
        <v>3877</v>
      </c>
      <c r="E12460" s="1" t="n">
        <v>33</v>
      </c>
      <c r="F12460" s="1" t="s">
        <v>93</v>
      </c>
      <c r="I12460" s="1" t="n">
        <v>1500535</v>
      </c>
      <c r="J12460" s="1" t="n">
        <v>100520</v>
      </c>
      <c r="K12460" s="1" t="n">
        <v>507</v>
      </c>
      <c r="L12460" s="1" t="s">
        <v>3868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7" t="n">
        <v>46238</v>
      </c>
      <c r="C12461" s="1" t="n">
        <v>100</v>
      </c>
      <c r="D12461" s="1" t="s">
        <v>3877</v>
      </c>
      <c r="E12461" s="1" t="n">
        <v>33</v>
      </c>
      <c r="F12461" s="1" t="s">
        <v>93</v>
      </c>
      <c r="I12461" s="1" t="n">
        <v>1500542</v>
      </c>
      <c r="J12461" s="1" t="n">
        <v>100000</v>
      </c>
      <c r="K12461" s="1" t="n">
        <v>1</v>
      </c>
      <c r="L12461" s="1" t="s">
        <v>3851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7" t="n">
        <v>46238</v>
      </c>
      <c r="C12462" s="1" t="n">
        <v>100</v>
      </c>
      <c r="D12462" s="1" t="s">
        <v>3877</v>
      </c>
      <c r="E12462" s="1" t="n">
        <v>33</v>
      </c>
      <c r="F12462" s="1" t="s">
        <v>93</v>
      </c>
      <c r="I12462" s="1" t="n">
        <v>1500542</v>
      </c>
      <c r="J12462" s="1" t="n">
        <v>100006</v>
      </c>
      <c r="K12462" s="1" t="n">
        <v>7</v>
      </c>
      <c r="L12462" s="1" t="s">
        <v>3853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7" t="n">
        <v>46238</v>
      </c>
      <c r="C12463" s="1" t="n">
        <v>100</v>
      </c>
      <c r="D12463" s="1" t="s">
        <v>3877</v>
      </c>
      <c r="E12463" s="1" t="n">
        <v>33</v>
      </c>
      <c r="F12463" s="1" t="s">
        <v>93</v>
      </c>
      <c r="I12463" s="1" t="n">
        <v>1500542</v>
      </c>
      <c r="J12463" s="1" t="n">
        <v>100007</v>
      </c>
      <c r="K12463" s="1" t="n">
        <v>8</v>
      </c>
      <c r="L12463" s="1" t="s">
        <v>3854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7" t="n">
        <v>46238</v>
      </c>
      <c r="C12464" s="1" t="n">
        <v>100</v>
      </c>
      <c r="D12464" s="1" t="s">
        <v>3877</v>
      </c>
      <c r="E12464" s="1" t="n">
        <v>33</v>
      </c>
      <c r="F12464" s="1" t="s">
        <v>93</v>
      </c>
      <c r="I12464" s="1" t="n">
        <v>1500542</v>
      </c>
      <c r="J12464" s="1" t="n">
        <v>100008</v>
      </c>
      <c r="K12464" s="1" t="n">
        <v>9</v>
      </c>
      <c r="L12464" s="1" t="s">
        <v>3855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7" t="n">
        <v>46238</v>
      </c>
      <c r="C12465" s="1" t="n">
        <v>100</v>
      </c>
      <c r="D12465" s="1" t="s">
        <v>3877</v>
      </c>
      <c r="E12465" s="1" t="n">
        <v>33</v>
      </c>
      <c r="F12465" s="1" t="s">
        <v>93</v>
      </c>
      <c r="I12465" s="1" t="n">
        <v>1500542</v>
      </c>
      <c r="J12465" s="1" t="n">
        <v>100011</v>
      </c>
      <c r="K12465" s="1" t="n">
        <v>12</v>
      </c>
      <c r="L12465" s="1" t="s">
        <v>3856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7" t="n">
        <v>46238</v>
      </c>
      <c r="C12466" s="1" t="n">
        <v>100</v>
      </c>
      <c r="D12466" s="1" t="s">
        <v>3877</v>
      </c>
      <c r="E12466" s="1" t="n">
        <v>33</v>
      </c>
      <c r="F12466" s="1" t="s">
        <v>93</v>
      </c>
      <c r="I12466" s="1" t="n">
        <v>1500542</v>
      </c>
      <c r="J12466" s="1" t="n">
        <v>100012</v>
      </c>
      <c r="K12466" s="1" t="n">
        <v>13</v>
      </c>
      <c r="L12466" s="1" t="s">
        <v>3857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7" t="n">
        <v>46238</v>
      </c>
      <c r="C12467" s="1" t="n">
        <v>100</v>
      </c>
      <c r="D12467" s="1" t="s">
        <v>3877</v>
      </c>
      <c r="E12467" s="1" t="n">
        <v>33</v>
      </c>
      <c r="F12467" s="1" t="s">
        <v>93</v>
      </c>
      <c r="I12467" s="1" t="n">
        <v>1500542</v>
      </c>
      <c r="J12467" s="1" t="n">
        <v>100013</v>
      </c>
      <c r="K12467" s="1" t="n">
        <v>14</v>
      </c>
      <c r="L12467" s="1" t="s">
        <v>3858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7" t="n">
        <v>46238</v>
      </c>
      <c r="C12468" s="1" t="n">
        <v>100</v>
      </c>
      <c r="D12468" s="1" t="s">
        <v>3877</v>
      </c>
      <c r="E12468" s="1" t="n">
        <v>33</v>
      </c>
      <c r="F12468" s="1" t="s">
        <v>93</v>
      </c>
      <c r="I12468" s="1" t="n">
        <v>1500542</v>
      </c>
      <c r="J12468" s="1" t="n">
        <v>100014</v>
      </c>
      <c r="K12468" s="1" t="n">
        <v>15</v>
      </c>
      <c r="L12468" s="1" t="s">
        <v>3859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7" t="n">
        <v>46238</v>
      </c>
      <c r="C12469" s="1" t="n">
        <v>100</v>
      </c>
      <c r="D12469" s="1" t="s">
        <v>3877</v>
      </c>
      <c r="E12469" s="1" t="n">
        <v>33</v>
      </c>
      <c r="F12469" s="1" t="s">
        <v>93</v>
      </c>
      <c r="I12469" s="1" t="n">
        <v>1500542</v>
      </c>
      <c r="J12469" s="1" t="n">
        <v>100015</v>
      </c>
      <c r="K12469" s="1" t="n">
        <v>16</v>
      </c>
      <c r="L12469" s="1" t="s">
        <v>3860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7" t="n">
        <v>46238</v>
      </c>
      <c r="C12470" s="1" t="n">
        <v>100</v>
      </c>
      <c r="D12470" s="1" t="s">
        <v>3877</v>
      </c>
      <c r="E12470" s="1" t="n">
        <v>33</v>
      </c>
      <c r="F12470" s="1" t="s">
        <v>93</v>
      </c>
      <c r="I12470" s="1" t="n">
        <v>1500542</v>
      </c>
      <c r="J12470" s="1" t="n">
        <v>100016</v>
      </c>
      <c r="K12470" s="1" t="n">
        <v>17</v>
      </c>
      <c r="L12470" s="1" t="s">
        <v>3861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7" t="n">
        <v>46238</v>
      </c>
      <c r="C12471" s="1" t="n">
        <v>100</v>
      </c>
      <c r="D12471" s="1" t="s">
        <v>3877</v>
      </c>
      <c r="E12471" s="1" t="n">
        <v>33</v>
      </c>
      <c r="F12471" s="1" t="s">
        <v>93</v>
      </c>
      <c r="I12471" s="1" t="n">
        <v>1500542</v>
      </c>
      <c r="J12471" s="1" t="n">
        <v>100017</v>
      </c>
      <c r="K12471" s="1" t="n">
        <v>18</v>
      </c>
      <c r="L12471" s="1" t="s">
        <v>3862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7" t="n">
        <v>46238</v>
      </c>
      <c r="C12472" s="1" t="n">
        <v>100</v>
      </c>
      <c r="D12472" s="1" t="s">
        <v>3877</v>
      </c>
      <c r="E12472" s="1" t="n">
        <v>33</v>
      </c>
      <c r="F12472" s="1" t="s">
        <v>93</v>
      </c>
      <c r="I12472" s="1" t="n">
        <v>1500542</v>
      </c>
      <c r="J12472" s="1" t="n">
        <v>100053</v>
      </c>
      <c r="K12472" s="1" t="n">
        <v>54</v>
      </c>
      <c r="L12472" s="1" t="s">
        <v>3866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7" t="n">
        <v>46238</v>
      </c>
      <c r="C12473" s="1" t="n">
        <v>100</v>
      </c>
      <c r="D12473" s="1" t="s">
        <v>3877</v>
      </c>
      <c r="E12473" s="1" t="n">
        <v>33</v>
      </c>
      <c r="F12473" s="1" t="s">
        <v>93</v>
      </c>
      <c r="I12473" s="1" t="n">
        <v>1500542</v>
      </c>
      <c r="J12473" s="1" t="n">
        <v>100638</v>
      </c>
      <c r="K12473" s="1" t="n">
        <v>508</v>
      </c>
      <c r="L12473" s="1" t="s">
        <v>3867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7" t="n">
        <v>46238</v>
      </c>
      <c r="C12474" s="1" t="n">
        <v>100</v>
      </c>
      <c r="D12474" s="1" t="s">
        <v>3877</v>
      </c>
      <c r="E12474" s="1" t="n">
        <v>33</v>
      </c>
      <c r="F12474" s="1" t="s">
        <v>93</v>
      </c>
      <c r="I12474" s="1" t="n">
        <v>1500542</v>
      </c>
      <c r="J12474" s="1" t="n">
        <v>110455</v>
      </c>
      <c r="K12474" s="1" t="n">
        <v>53212</v>
      </c>
      <c r="L12474" s="1" t="s">
        <v>3870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7" t="n">
        <v>46238</v>
      </c>
      <c r="C12475" s="1" t="n">
        <v>100</v>
      </c>
      <c r="D12475" s="1" t="s">
        <v>3877</v>
      </c>
      <c r="E12475" s="1" t="n">
        <v>33</v>
      </c>
      <c r="F12475" s="1" t="s">
        <v>93</v>
      </c>
      <c r="I12475" s="1" t="n">
        <v>1500751</v>
      </c>
      <c r="J12475" s="1" t="n">
        <v>100000</v>
      </c>
      <c r="K12475" s="1" t="n">
        <v>1</v>
      </c>
      <c r="L12475" s="1" t="s">
        <v>3851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7" t="n">
        <v>46238</v>
      </c>
      <c r="C12476" s="1" t="n">
        <v>100</v>
      </c>
      <c r="D12476" s="1" t="s">
        <v>3877</v>
      </c>
      <c r="E12476" s="1" t="n">
        <v>33</v>
      </c>
      <c r="F12476" s="1" t="s">
        <v>93</v>
      </c>
      <c r="I12476" s="1" t="n">
        <v>1500751</v>
      </c>
      <c r="J12476" s="1" t="n">
        <v>100001</v>
      </c>
      <c r="K12476" s="1" t="n">
        <v>2</v>
      </c>
      <c r="L12476" s="1" t="s">
        <v>4138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7" t="n">
        <v>46238</v>
      </c>
      <c r="C12477" s="1" t="n">
        <v>100</v>
      </c>
      <c r="D12477" s="1" t="s">
        <v>3877</v>
      </c>
      <c r="E12477" s="1" t="n">
        <v>33</v>
      </c>
      <c r="F12477" s="1" t="s">
        <v>93</v>
      </c>
      <c r="I12477" s="1" t="n">
        <v>1500751</v>
      </c>
      <c r="J12477" s="1" t="n">
        <v>100002</v>
      </c>
      <c r="K12477" s="1" t="n">
        <v>3</v>
      </c>
      <c r="L12477" s="1" t="s">
        <v>3872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7" t="n">
        <v>46238</v>
      </c>
      <c r="C12478" s="1" t="n">
        <v>100</v>
      </c>
      <c r="D12478" s="1" t="s">
        <v>3877</v>
      </c>
      <c r="E12478" s="1" t="n">
        <v>33</v>
      </c>
      <c r="F12478" s="1" t="s">
        <v>93</v>
      </c>
      <c r="I12478" s="1" t="n">
        <v>1500751</v>
      </c>
      <c r="J12478" s="1" t="n">
        <v>100003</v>
      </c>
      <c r="K12478" s="1" t="n">
        <v>4</v>
      </c>
      <c r="L12478" s="1" t="s">
        <v>3873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7" t="n">
        <v>46238</v>
      </c>
      <c r="C12479" s="1" t="n">
        <v>100</v>
      </c>
      <c r="D12479" s="1" t="s">
        <v>3877</v>
      </c>
      <c r="E12479" s="1" t="n">
        <v>33</v>
      </c>
      <c r="F12479" s="1" t="s">
        <v>93</v>
      </c>
      <c r="I12479" s="1" t="n">
        <v>1500751</v>
      </c>
      <c r="J12479" s="1" t="n">
        <v>100004</v>
      </c>
      <c r="K12479" s="1" t="n">
        <v>5</v>
      </c>
      <c r="L12479" s="1" t="s">
        <v>3852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7" t="n">
        <v>46238</v>
      </c>
      <c r="C12480" s="1" t="n">
        <v>100</v>
      </c>
      <c r="D12480" s="1" t="s">
        <v>3877</v>
      </c>
      <c r="E12480" s="1" t="n">
        <v>33</v>
      </c>
      <c r="F12480" s="1" t="s">
        <v>93</v>
      </c>
      <c r="I12480" s="1" t="n">
        <v>1500751</v>
      </c>
      <c r="J12480" s="1" t="n">
        <v>100520</v>
      </c>
      <c r="K12480" s="1" t="n">
        <v>507</v>
      </c>
      <c r="L12480" s="1" t="s">
        <v>3868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7" t="n">
        <v>46238</v>
      </c>
      <c r="C12481" s="1" t="n">
        <v>100</v>
      </c>
      <c r="D12481" s="1" t="s">
        <v>3877</v>
      </c>
      <c r="E12481" s="1" t="n">
        <v>33</v>
      </c>
      <c r="F12481" s="1" t="s">
        <v>93</v>
      </c>
      <c r="I12481" s="1" t="n">
        <v>1500751</v>
      </c>
      <c r="J12481" s="1" t="n">
        <v>110455</v>
      </c>
      <c r="K12481" s="1" t="n">
        <v>53212</v>
      </c>
      <c r="L12481" s="1" t="s">
        <v>3870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7" t="n">
        <v>46238</v>
      </c>
      <c r="C12482" s="1" t="n">
        <v>100</v>
      </c>
      <c r="D12482" s="1" t="s">
        <v>3877</v>
      </c>
      <c r="E12482" s="1" t="n">
        <v>33</v>
      </c>
      <c r="F12482" s="1" t="s">
        <v>93</v>
      </c>
      <c r="I12482" s="1" t="n">
        <v>1500758</v>
      </c>
      <c r="J12482" s="1" t="n">
        <v>100000</v>
      </c>
      <c r="K12482" s="1" t="n">
        <v>1</v>
      </c>
      <c r="L12482" s="1" t="s">
        <v>3851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7" t="n">
        <v>46238</v>
      </c>
      <c r="C12483" s="1" t="n">
        <v>100</v>
      </c>
      <c r="D12483" s="1" t="s">
        <v>3877</v>
      </c>
      <c r="E12483" s="1" t="n">
        <v>33</v>
      </c>
      <c r="F12483" s="1" t="s">
        <v>93</v>
      </c>
      <c r="I12483" s="1" t="n">
        <v>1500758</v>
      </c>
      <c r="J12483" s="1" t="n">
        <v>100004</v>
      </c>
      <c r="K12483" s="1" t="n">
        <v>5</v>
      </c>
      <c r="L12483" s="1" t="s">
        <v>3852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7" t="n">
        <v>46238</v>
      </c>
      <c r="C12484" s="1" t="n">
        <v>100</v>
      </c>
      <c r="D12484" s="1" t="s">
        <v>3877</v>
      </c>
      <c r="E12484" s="1" t="n">
        <v>33</v>
      </c>
      <c r="F12484" s="1" t="s">
        <v>93</v>
      </c>
      <c r="I12484" s="1" t="n">
        <v>1500758</v>
      </c>
      <c r="J12484" s="1" t="n">
        <v>100006</v>
      </c>
      <c r="K12484" s="1" t="n">
        <v>7</v>
      </c>
      <c r="L12484" s="1" t="s">
        <v>3853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7" t="n">
        <v>46238</v>
      </c>
      <c r="C12485" s="1" t="n">
        <v>100</v>
      </c>
      <c r="D12485" s="1" t="s">
        <v>3877</v>
      </c>
      <c r="E12485" s="1" t="n">
        <v>33</v>
      </c>
      <c r="F12485" s="1" t="s">
        <v>93</v>
      </c>
      <c r="I12485" s="1" t="n">
        <v>1500758</v>
      </c>
      <c r="J12485" s="1" t="n">
        <v>100007</v>
      </c>
      <c r="K12485" s="1" t="n">
        <v>8</v>
      </c>
      <c r="L12485" s="1" t="s">
        <v>3854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7" t="n">
        <v>46238</v>
      </c>
      <c r="C12486" s="1" t="n">
        <v>100</v>
      </c>
      <c r="D12486" s="1" t="s">
        <v>3877</v>
      </c>
      <c r="E12486" s="1" t="n">
        <v>33</v>
      </c>
      <c r="F12486" s="1" t="s">
        <v>93</v>
      </c>
      <c r="I12486" s="1" t="n">
        <v>1500758</v>
      </c>
      <c r="J12486" s="1" t="n">
        <v>100008</v>
      </c>
      <c r="K12486" s="1" t="n">
        <v>9</v>
      </c>
      <c r="L12486" s="1" t="s">
        <v>3855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7" t="n">
        <v>46238</v>
      </c>
      <c r="C12487" s="1" t="n">
        <v>100</v>
      </c>
      <c r="D12487" s="1" t="s">
        <v>3877</v>
      </c>
      <c r="E12487" s="1" t="n">
        <v>33</v>
      </c>
      <c r="F12487" s="1" t="s">
        <v>93</v>
      </c>
      <c r="I12487" s="1" t="n">
        <v>1500758</v>
      </c>
      <c r="J12487" s="1" t="n">
        <v>100011</v>
      </c>
      <c r="K12487" s="1" t="n">
        <v>12</v>
      </c>
      <c r="L12487" s="1" t="s">
        <v>3856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7" t="n">
        <v>46238</v>
      </c>
      <c r="C12488" s="1" t="n">
        <v>100</v>
      </c>
      <c r="D12488" s="1" t="s">
        <v>3877</v>
      </c>
      <c r="E12488" s="1" t="n">
        <v>33</v>
      </c>
      <c r="F12488" s="1" t="s">
        <v>93</v>
      </c>
      <c r="I12488" s="1" t="n">
        <v>1500758</v>
      </c>
      <c r="J12488" s="1" t="n">
        <v>100012</v>
      </c>
      <c r="K12488" s="1" t="n">
        <v>13</v>
      </c>
      <c r="L12488" s="1" t="s">
        <v>3857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7" t="n">
        <v>46238</v>
      </c>
      <c r="C12489" s="1" t="n">
        <v>100</v>
      </c>
      <c r="D12489" s="1" t="s">
        <v>3877</v>
      </c>
      <c r="E12489" s="1" t="n">
        <v>33</v>
      </c>
      <c r="F12489" s="1" t="s">
        <v>93</v>
      </c>
      <c r="I12489" s="1" t="n">
        <v>1500758</v>
      </c>
      <c r="J12489" s="1" t="n">
        <v>100013</v>
      </c>
      <c r="K12489" s="1" t="n">
        <v>14</v>
      </c>
      <c r="L12489" s="1" t="s">
        <v>3858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7" t="n">
        <v>46238</v>
      </c>
      <c r="C12490" s="1" t="n">
        <v>100</v>
      </c>
      <c r="D12490" s="1" t="s">
        <v>3877</v>
      </c>
      <c r="E12490" s="1" t="n">
        <v>33</v>
      </c>
      <c r="F12490" s="1" t="s">
        <v>93</v>
      </c>
      <c r="I12490" s="1" t="n">
        <v>1500758</v>
      </c>
      <c r="J12490" s="1" t="n">
        <v>100014</v>
      </c>
      <c r="K12490" s="1" t="n">
        <v>15</v>
      </c>
      <c r="L12490" s="1" t="s">
        <v>3859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7" t="n">
        <v>46238</v>
      </c>
      <c r="C12491" s="1" t="n">
        <v>100</v>
      </c>
      <c r="D12491" s="1" t="s">
        <v>3877</v>
      </c>
      <c r="E12491" s="1" t="n">
        <v>33</v>
      </c>
      <c r="F12491" s="1" t="s">
        <v>93</v>
      </c>
      <c r="I12491" s="1" t="n">
        <v>1500758</v>
      </c>
      <c r="J12491" s="1" t="n">
        <v>100015</v>
      </c>
      <c r="K12491" s="1" t="n">
        <v>16</v>
      </c>
      <c r="L12491" s="1" t="s">
        <v>3860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7" t="n">
        <v>46238</v>
      </c>
      <c r="C12492" s="1" t="n">
        <v>100</v>
      </c>
      <c r="D12492" s="1" t="s">
        <v>3877</v>
      </c>
      <c r="E12492" s="1" t="n">
        <v>33</v>
      </c>
      <c r="F12492" s="1" t="s">
        <v>93</v>
      </c>
      <c r="I12492" s="1" t="n">
        <v>1500758</v>
      </c>
      <c r="J12492" s="1" t="n">
        <v>100016</v>
      </c>
      <c r="K12492" s="1" t="n">
        <v>17</v>
      </c>
      <c r="L12492" s="1" t="s">
        <v>3861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7" t="n">
        <v>46238</v>
      </c>
      <c r="C12493" s="1" t="n">
        <v>100</v>
      </c>
      <c r="D12493" s="1" t="s">
        <v>3877</v>
      </c>
      <c r="E12493" s="1" t="n">
        <v>33</v>
      </c>
      <c r="F12493" s="1" t="s">
        <v>93</v>
      </c>
      <c r="I12493" s="1" t="n">
        <v>1500758</v>
      </c>
      <c r="J12493" s="1" t="n">
        <v>100017</v>
      </c>
      <c r="K12493" s="1" t="n">
        <v>18</v>
      </c>
      <c r="L12493" s="1" t="s">
        <v>3862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7" t="n">
        <v>46238</v>
      </c>
      <c r="C12494" s="1" t="n">
        <v>100</v>
      </c>
      <c r="D12494" s="1" t="s">
        <v>3877</v>
      </c>
      <c r="E12494" s="1" t="n">
        <v>33</v>
      </c>
      <c r="F12494" s="1" t="s">
        <v>93</v>
      </c>
      <c r="I12494" s="1" t="n">
        <v>1500758</v>
      </c>
      <c r="J12494" s="1" t="n">
        <v>100019</v>
      </c>
      <c r="K12494" s="1" t="n">
        <v>20</v>
      </c>
      <c r="L12494" s="1" t="s">
        <v>3863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7" t="n">
        <v>46238</v>
      </c>
      <c r="C12495" s="1" t="n">
        <v>100</v>
      </c>
      <c r="D12495" s="1" t="s">
        <v>3877</v>
      </c>
      <c r="E12495" s="1" t="n">
        <v>33</v>
      </c>
      <c r="F12495" s="1" t="s">
        <v>93</v>
      </c>
      <c r="I12495" s="1" t="n">
        <v>1500758</v>
      </c>
      <c r="J12495" s="1" t="n">
        <v>100053</v>
      </c>
      <c r="K12495" s="1" t="n">
        <v>54</v>
      </c>
      <c r="L12495" s="1" t="s">
        <v>3866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7" t="n">
        <v>46238</v>
      </c>
      <c r="C12496" s="1" t="n">
        <v>100</v>
      </c>
      <c r="D12496" s="1" t="s">
        <v>3877</v>
      </c>
      <c r="E12496" s="1" t="n">
        <v>33</v>
      </c>
      <c r="F12496" s="1" t="s">
        <v>93</v>
      </c>
      <c r="I12496" s="1" t="n">
        <v>1500758</v>
      </c>
      <c r="J12496" s="1" t="n">
        <v>100638</v>
      </c>
      <c r="K12496" s="1" t="n">
        <v>508</v>
      </c>
      <c r="L12496" s="1" t="s">
        <v>3867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7" t="n">
        <v>46238</v>
      </c>
      <c r="C12497" s="1" t="n">
        <v>100</v>
      </c>
      <c r="D12497" s="1" t="s">
        <v>3877</v>
      </c>
      <c r="E12497" s="1" t="n">
        <v>33</v>
      </c>
      <c r="F12497" s="1" t="s">
        <v>93</v>
      </c>
      <c r="I12497" s="1" t="n">
        <v>1500758</v>
      </c>
      <c r="J12497" s="1" t="n">
        <v>100520</v>
      </c>
      <c r="K12497" s="1" t="n">
        <v>507</v>
      </c>
      <c r="L12497" s="1" t="s">
        <v>3868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7" t="n">
        <v>46238</v>
      </c>
      <c r="C12498" s="1" t="n">
        <v>100</v>
      </c>
      <c r="D12498" s="1" t="s">
        <v>3877</v>
      </c>
      <c r="E12498" s="1" t="n">
        <v>33</v>
      </c>
      <c r="F12498" s="1" t="s">
        <v>93</v>
      </c>
      <c r="I12498" s="1" t="n">
        <v>1500758</v>
      </c>
      <c r="J12498" s="1" t="n">
        <v>100319</v>
      </c>
      <c r="K12498" s="1" t="n">
        <v>73453</v>
      </c>
      <c r="L12498" s="1" t="s">
        <v>3869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7" t="n">
        <v>46238</v>
      </c>
      <c r="C12499" s="1" t="n">
        <v>100</v>
      </c>
      <c r="D12499" s="1" t="s">
        <v>3877</v>
      </c>
      <c r="E12499" s="1" t="n">
        <v>33</v>
      </c>
      <c r="F12499" s="1" t="s">
        <v>93</v>
      </c>
      <c r="I12499" s="1" t="n">
        <v>1500758</v>
      </c>
      <c r="J12499" s="1" t="n">
        <v>110455</v>
      </c>
      <c r="K12499" s="1" t="n">
        <v>53212</v>
      </c>
      <c r="L12499" s="1" t="s">
        <v>3870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7" t="n">
        <v>46238</v>
      </c>
      <c r="C12500" s="1" t="n">
        <v>100</v>
      </c>
      <c r="D12500" s="1" t="s">
        <v>3877</v>
      </c>
      <c r="E12500" s="1" t="n">
        <v>33</v>
      </c>
      <c r="F12500" s="1" t="s">
        <v>93</v>
      </c>
      <c r="I12500" s="1" t="n">
        <v>1500758</v>
      </c>
      <c r="J12500" s="1" t="n">
        <v>110487</v>
      </c>
      <c r="K12500" s="1" t="n">
        <v>54688</v>
      </c>
      <c r="L12500" s="1" t="s">
        <v>3871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7" t="n">
        <v>46238</v>
      </c>
      <c r="C12501" s="1" t="n">
        <v>100</v>
      </c>
      <c r="D12501" s="1" t="s">
        <v>3877</v>
      </c>
      <c r="E12501" s="1" t="n">
        <v>33</v>
      </c>
      <c r="F12501" s="1" t="s">
        <v>93</v>
      </c>
      <c r="I12501" s="1" t="n">
        <v>1500811</v>
      </c>
      <c r="J12501" s="1" t="n">
        <v>100000</v>
      </c>
      <c r="K12501" s="1" t="n">
        <v>1</v>
      </c>
      <c r="L12501" s="1" t="s">
        <v>3851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7" t="n">
        <v>46238</v>
      </c>
      <c r="C12502" s="1" t="n">
        <v>100</v>
      </c>
      <c r="D12502" s="1" t="s">
        <v>3877</v>
      </c>
      <c r="E12502" s="1" t="n">
        <v>33</v>
      </c>
      <c r="F12502" s="1" t="s">
        <v>93</v>
      </c>
      <c r="I12502" s="1" t="n">
        <v>1500811</v>
      </c>
      <c r="J12502" s="1" t="n">
        <v>100006</v>
      </c>
      <c r="K12502" s="1" t="n">
        <v>7</v>
      </c>
      <c r="L12502" s="1" t="s">
        <v>3853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7" t="n">
        <v>46238</v>
      </c>
      <c r="C12503" s="1" t="n">
        <v>100</v>
      </c>
      <c r="D12503" s="1" t="s">
        <v>3877</v>
      </c>
      <c r="E12503" s="1" t="n">
        <v>33</v>
      </c>
      <c r="F12503" s="1" t="s">
        <v>93</v>
      </c>
      <c r="I12503" s="1" t="n">
        <v>1500811</v>
      </c>
      <c r="J12503" s="1" t="n">
        <v>100007</v>
      </c>
      <c r="K12503" s="1" t="n">
        <v>8</v>
      </c>
      <c r="L12503" s="1" t="s">
        <v>3854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7" t="n">
        <v>46238</v>
      </c>
      <c r="C12504" s="1" t="n">
        <v>100</v>
      </c>
      <c r="D12504" s="1" t="s">
        <v>3877</v>
      </c>
      <c r="E12504" s="1" t="n">
        <v>33</v>
      </c>
      <c r="F12504" s="1" t="s">
        <v>93</v>
      </c>
      <c r="I12504" s="1" t="n">
        <v>1500811</v>
      </c>
      <c r="J12504" s="1" t="n">
        <v>100008</v>
      </c>
      <c r="K12504" s="1" t="n">
        <v>9</v>
      </c>
      <c r="L12504" s="1" t="s">
        <v>3855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7" t="n">
        <v>46238</v>
      </c>
      <c r="C12505" s="1" t="n">
        <v>100</v>
      </c>
      <c r="D12505" s="1" t="s">
        <v>3877</v>
      </c>
      <c r="E12505" s="1" t="n">
        <v>33</v>
      </c>
      <c r="F12505" s="1" t="s">
        <v>93</v>
      </c>
      <c r="I12505" s="1" t="n">
        <v>1500811</v>
      </c>
      <c r="J12505" s="1" t="n">
        <v>100011</v>
      </c>
      <c r="K12505" s="1" t="n">
        <v>12</v>
      </c>
      <c r="L12505" s="1" t="s">
        <v>3856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7" t="n">
        <v>46238</v>
      </c>
      <c r="C12506" s="1" t="n">
        <v>100</v>
      </c>
      <c r="D12506" s="1" t="s">
        <v>3877</v>
      </c>
      <c r="E12506" s="1" t="n">
        <v>33</v>
      </c>
      <c r="F12506" s="1" t="s">
        <v>93</v>
      </c>
      <c r="I12506" s="1" t="n">
        <v>1500811</v>
      </c>
      <c r="J12506" s="1" t="n">
        <v>100012</v>
      </c>
      <c r="K12506" s="1" t="n">
        <v>13</v>
      </c>
      <c r="L12506" s="1" t="s">
        <v>3857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7" t="n">
        <v>46238</v>
      </c>
      <c r="C12507" s="1" t="n">
        <v>100</v>
      </c>
      <c r="D12507" s="1" t="s">
        <v>3877</v>
      </c>
      <c r="E12507" s="1" t="n">
        <v>33</v>
      </c>
      <c r="F12507" s="1" t="s">
        <v>93</v>
      </c>
      <c r="I12507" s="1" t="n">
        <v>1500811</v>
      </c>
      <c r="J12507" s="1" t="n">
        <v>100013</v>
      </c>
      <c r="K12507" s="1" t="n">
        <v>14</v>
      </c>
      <c r="L12507" s="1" t="s">
        <v>3858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7" t="n">
        <v>46238</v>
      </c>
      <c r="C12508" s="1" t="n">
        <v>100</v>
      </c>
      <c r="D12508" s="1" t="s">
        <v>3877</v>
      </c>
      <c r="E12508" s="1" t="n">
        <v>33</v>
      </c>
      <c r="F12508" s="1" t="s">
        <v>93</v>
      </c>
      <c r="I12508" s="1" t="n">
        <v>1500811</v>
      </c>
      <c r="J12508" s="1" t="n">
        <v>100014</v>
      </c>
      <c r="K12508" s="1" t="n">
        <v>15</v>
      </c>
      <c r="L12508" s="1" t="s">
        <v>3859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7" t="n">
        <v>46238</v>
      </c>
      <c r="C12509" s="1" t="n">
        <v>100</v>
      </c>
      <c r="D12509" s="1" t="s">
        <v>3877</v>
      </c>
      <c r="E12509" s="1" t="n">
        <v>33</v>
      </c>
      <c r="F12509" s="1" t="s">
        <v>93</v>
      </c>
      <c r="I12509" s="1" t="n">
        <v>1500811</v>
      </c>
      <c r="J12509" s="1" t="n">
        <v>100015</v>
      </c>
      <c r="K12509" s="1" t="n">
        <v>16</v>
      </c>
      <c r="L12509" s="1" t="s">
        <v>3860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7" t="n">
        <v>46238</v>
      </c>
      <c r="C12510" s="1" t="n">
        <v>100</v>
      </c>
      <c r="D12510" s="1" t="s">
        <v>3877</v>
      </c>
      <c r="E12510" s="1" t="n">
        <v>33</v>
      </c>
      <c r="F12510" s="1" t="s">
        <v>93</v>
      </c>
      <c r="I12510" s="1" t="n">
        <v>1500811</v>
      </c>
      <c r="J12510" s="1" t="n">
        <v>100016</v>
      </c>
      <c r="K12510" s="1" t="n">
        <v>17</v>
      </c>
      <c r="L12510" s="1" t="s">
        <v>3861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7" t="n">
        <v>46238</v>
      </c>
      <c r="C12511" s="1" t="n">
        <v>100</v>
      </c>
      <c r="D12511" s="1" t="s">
        <v>3877</v>
      </c>
      <c r="E12511" s="1" t="n">
        <v>33</v>
      </c>
      <c r="F12511" s="1" t="s">
        <v>93</v>
      </c>
      <c r="I12511" s="1" t="n">
        <v>1500811</v>
      </c>
      <c r="J12511" s="1" t="n">
        <v>100017</v>
      </c>
      <c r="K12511" s="1" t="n">
        <v>18</v>
      </c>
      <c r="L12511" s="1" t="s">
        <v>3862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7" t="n">
        <v>46238</v>
      </c>
      <c r="C12512" s="1" t="n">
        <v>100</v>
      </c>
      <c r="D12512" s="1" t="s">
        <v>3877</v>
      </c>
      <c r="E12512" s="1" t="n">
        <v>33</v>
      </c>
      <c r="F12512" s="1" t="s">
        <v>93</v>
      </c>
      <c r="I12512" s="1" t="n">
        <v>1500811</v>
      </c>
      <c r="J12512" s="1" t="n">
        <v>100019</v>
      </c>
      <c r="K12512" s="1" t="n">
        <v>20</v>
      </c>
      <c r="L12512" s="1" t="s">
        <v>3863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7" t="n">
        <v>46238</v>
      </c>
      <c r="C12513" s="1" t="n">
        <v>100</v>
      </c>
      <c r="D12513" s="1" t="s">
        <v>3877</v>
      </c>
      <c r="E12513" s="1" t="n">
        <v>33</v>
      </c>
      <c r="F12513" s="1" t="s">
        <v>93</v>
      </c>
      <c r="I12513" s="1" t="n">
        <v>1500811</v>
      </c>
      <c r="J12513" s="1" t="n">
        <v>100020</v>
      </c>
      <c r="K12513" s="1" t="n">
        <v>21</v>
      </c>
      <c r="L12513" s="1" t="s">
        <v>3864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7" t="n">
        <v>46238</v>
      </c>
      <c r="C12514" s="1" t="n">
        <v>100</v>
      </c>
      <c r="D12514" s="1" t="s">
        <v>3877</v>
      </c>
      <c r="E12514" s="1" t="n">
        <v>33</v>
      </c>
      <c r="F12514" s="1" t="s">
        <v>93</v>
      </c>
      <c r="I12514" s="1" t="n">
        <v>1500811</v>
      </c>
      <c r="J12514" s="1" t="n">
        <v>100053</v>
      </c>
      <c r="K12514" s="1" t="n">
        <v>54</v>
      </c>
      <c r="L12514" s="1" t="s">
        <v>3866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7" t="n">
        <v>46238</v>
      </c>
      <c r="C12515" s="1" t="n">
        <v>100</v>
      </c>
      <c r="D12515" s="1" t="s">
        <v>3877</v>
      </c>
      <c r="E12515" s="1" t="n">
        <v>33</v>
      </c>
      <c r="F12515" s="1" t="s">
        <v>93</v>
      </c>
      <c r="I12515" s="1" t="n">
        <v>1500811</v>
      </c>
      <c r="J12515" s="1" t="n">
        <v>100638</v>
      </c>
      <c r="K12515" s="1" t="n">
        <v>508</v>
      </c>
      <c r="L12515" s="1" t="s">
        <v>3867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7" t="n">
        <v>46238</v>
      </c>
      <c r="C12516" s="1" t="n">
        <v>100</v>
      </c>
      <c r="D12516" s="1" t="s">
        <v>3877</v>
      </c>
      <c r="E12516" s="1" t="n">
        <v>33</v>
      </c>
      <c r="F12516" s="1" t="s">
        <v>93</v>
      </c>
      <c r="I12516" s="1" t="n">
        <v>1500811</v>
      </c>
      <c r="J12516" s="1" t="n">
        <v>100520</v>
      </c>
      <c r="K12516" s="1" t="n">
        <v>507</v>
      </c>
      <c r="L12516" s="1" t="s">
        <v>3868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7" t="n">
        <v>46238</v>
      </c>
      <c r="C12517" s="1" t="n">
        <v>100</v>
      </c>
      <c r="D12517" s="1" t="s">
        <v>3877</v>
      </c>
      <c r="E12517" s="1" t="n">
        <v>33</v>
      </c>
      <c r="F12517" s="1" t="s">
        <v>93</v>
      </c>
      <c r="I12517" s="1" t="n">
        <v>1500811</v>
      </c>
      <c r="J12517" s="1" t="n">
        <v>100319</v>
      </c>
      <c r="K12517" s="1" t="n">
        <v>73453</v>
      </c>
      <c r="L12517" s="1" t="s">
        <v>3869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7" t="n">
        <v>46238</v>
      </c>
      <c r="C12518" s="1" t="n">
        <v>100</v>
      </c>
      <c r="D12518" s="1" t="s">
        <v>3877</v>
      </c>
      <c r="E12518" s="1" t="n">
        <v>33</v>
      </c>
      <c r="F12518" s="1" t="s">
        <v>93</v>
      </c>
      <c r="I12518" s="1" t="n">
        <v>1500811</v>
      </c>
      <c r="J12518" s="1" t="n">
        <v>110455</v>
      </c>
      <c r="K12518" s="1" t="n">
        <v>53212</v>
      </c>
      <c r="L12518" s="1" t="s">
        <v>3870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7" t="n">
        <v>46238</v>
      </c>
      <c r="C12519" s="1" t="n">
        <v>171</v>
      </c>
      <c r="D12519" s="1" t="s">
        <v>3878</v>
      </c>
      <c r="E12519" s="1" t="n">
        <v>1665</v>
      </c>
      <c r="F12519" s="1" t="s">
        <v>278</v>
      </c>
      <c r="I12519" s="1" t="n">
        <v>134893</v>
      </c>
      <c r="J12519" s="1" t="n">
        <v>42857</v>
      </c>
      <c r="K12519" s="1" t="n">
        <v>7898921985116</v>
      </c>
      <c r="L12519" s="1" t="s">
        <v>7878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7" t="n">
        <v>46239</v>
      </c>
      <c r="C12520" s="1" t="n">
        <v>1</v>
      </c>
      <c r="D12520" s="1" t="s">
        <v>3781</v>
      </c>
      <c r="E12520" s="1" t="n">
        <v>10096</v>
      </c>
      <c r="F12520" s="1" t="s">
        <v>1716</v>
      </c>
      <c r="I12520" s="1" t="n">
        <v>122</v>
      </c>
      <c r="J12520" s="1" t="n">
        <v>61580</v>
      </c>
      <c r="K12520" s="1" t="n">
        <v>2258157</v>
      </c>
      <c r="L12520" s="1" t="s">
        <v>3816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7" t="n">
        <v>46239</v>
      </c>
      <c r="C12521" s="1" t="n">
        <v>1</v>
      </c>
      <c r="D12521" s="1" t="s">
        <v>3781</v>
      </c>
      <c r="E12521" s="1" t="n">
        <v>10096</v>
      </c>
      <c r="F12521" s="1" t="s">
        <v>1716</v>
      </c>
      <c r="I12521" s="1" t="n">
        <v>122</v>
      </c>
      <c r="J12521" s="1" t="n">
        <v>61597</v>
      </c>
      <c r="K12521" s="1" t="n">
        <v>2258188</v>
      </c>
      <c r="L12521" s="1" t="s">
        <v>3817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7" t="n">
        <v>46239</v>
      </c>
      <c r="C12522" s="1" t="n">
        <v>6</v>
      </c>
      <c r="D12522" s="1" t="s">
        <v>3844</v>
      </c>
      <c r="E12522" s="1" t="n">
        <v>33</v>
      </c>
      <c r="F12522" s="1" t="s">
        <v>93</v>
      </c>
      <c r="I12522" s="1" t="n">
        <v>5439</v>
      </c>
      <c r="J12522" s="1" t="n">
        <v>100148</v>
      </c>
      <c r="K12522" s="1" t="n">
        <v>149</v>
      </c>
      <c r="L12522" s="1" t="s">
        <v>4109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7" t="n">
        <v>46239</v>
      </c>
      <c r="C12523" s="1" t="n">
        <v>11</v>
      </c>
      <c r="D12523" s="1" t="s">
        <v>3845</v>
      </c>
      <c r="E12523" s="1" t="n">
        <v>1899</v>
      </c>
      <c r="F12523" s="1" t="s">
        <v>97</v>
      </c>
      <c r="I12523" s="1" t="n">
        <v>741</v>
      </c>
      <c r="J12523" s="1" t="n">
        <v>79284</v>
      </c>
      <c r="K12523" s="1" t="n">
        <v>475</v>
      </c>
      <c r="L12523" s="1" t="s">
        <v>4147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7" t="n">
        <v>46239</v>
      </c>
      <c r="C12524" s="1" t="n">
        <v>11</v>
      </c>
      <c r="D12524" s="1" t="s">
        <v>3845</v>
      </c>
      <c r="E12524" s="1" t="n">
        <v>1899</v>
      </c>
      <c r="F12524" s="1" t="s">
        <v>97</v>
      </c>
      <c r="I12524" s="1" t="n">
        <v>741</v>
      </c>
      <c r="J12524" s="1" t="n">
        <v>79285</v>
      </c>
      <c r="K12524" s="1" t="n">
        <v>482</v>
      </c>
      <c r="L12524" s="1" t="s">
        <v>4148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7" t="n">
        <v>46239</v>
      </c>
      <c r="C12525" s="1" t="n">
        <v>11</v>
      </c>
      <c r="D12525" s="1" t="s">
        <v>3845</v>
      </c>
      <c r="E12525" s="1" t="n">
        <v>1899</v>
      </c>
      <c r="F12525" s="1" t="s">
        <v>97</v>
      </c>
      <c r="I12525" s="1" t="n">
        <v>742</v>
      </c>
      <c r="J12525" s="1" t="n">
        <v>55400</v>
      </c>
      <c r="K12525" s="1" t="n">
        <v>7000832967710</v>
      </c>
      <c r="L12525" s="1" t="s">
        <v>4149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7" t="n">
        <v>46239</v>
      </c>
      <c r="C12526" s="1" t="n">
        <v>11</v>
      </c>
      <c r="D12526" s="1" t="s">
        <v>3845</v>
      </c>
      <c r="E12526" s="1" t="n">
        <v>1899</v>
      </c>
      <c r="F12526" s="1" t="s">
        <v>97</v>
      </c>
      <c r="I12526" s="1" t="n">
        <v>742</v>
      </c>
      <c r="J12526" s="1" t="n">
        <v>73000</v>
      </c>
      <c r="K12526" s="1" t="n">
        <v>2266947</v>
      </c>
      <c r="L12526" s="1" t="s">
        <v>3882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7" t="n">
        <v>46239</v>
      </c>
      <c r="C12527" s="1" t="n">
        <v>11</v>
      </c>
      <c r="D12527" s="1" t="s">
        <v>3845</v>
      </c>
      <c r="E12527" s="1" t="n">
        <v>1899</v>
      </c>
      <c r="F12527" s="1" t="s">
        <v>97</v>
      </c>
      <c r="I12527" s="1" t="n">
        <v>742</v>
      </c>
      <c r="J12527" s="1" t="n">
        <v>77459</v>
      </c>
      <c r="K12527" s="1" t="n">
        <v>774604</v>
      </c>
      <c r="L12527" s="1" t="s">
        <v>3883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7" t="n">
        <v>46239</v>
      </c>
      <c r="C12528" s="1" t="n">
        <v>11</v>
      </c>
      <c r="D12528" s="1" t="s">
        <v>3845</v>
      </c>
      <c r="E12528" s="1" t="n">
        <v>1899</v>
      </c>
      <c r="F12528" s="1" t="s">
        <v>97</v>
      </c>
      <c r="I12528" s="1" t="n">
        <v>742</v>
      </c>
      <c r="J12528" s="1" t="n">
        <v>77463</v>
      </c>
      <c r="K12528" s="1" t="n">
        <v>774642</v>
      </c>
      <c r="L12528" s="1" t="s">
        <v>3884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7" t="n">
        <v>46239</v>
      </c>
      <c r="C12529" s="1" t="n">
        <v>11</v>
      </c>
      <c r="D12529" s="1" t="s">
        <v>3845</v>
      </c>
      <c r="E12529" s="1" t="n">
        <v>1899</v>
      </c>
      <c r="F12529" s="1" t="s">
        <v>97</v>
      </c>
      <c r="I12529" s="1" t="n">
        <v>742</v>
      </c>
      <c r="J12529" s="1" t="n">
        <v>77465</v>
      </c>
      <c r="K12529" s="1" t="n">
        <v>774666</v>
      </c>
      <c r="L12529" s="1" t="s">
        <v>3885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7" t="n">
        <v>46239</v>
      </c>
      <c r="C12530" s="1" t="n">
        <v>11</v>
      </c>
      <c r="D12530" s="1" t="s">
        <v>3845</v>
      </c>
      <c r="E12530" s="1" t="n">
        <v>1899</v>
      </c>
      <c r="F12530" s="1" t="s">
        <v>97</v>
      </c>
      <c r="I12530" s="1" t="n">
        <v>742</v>
      </c>
      <c r="J12530" s="1" t="n">
        <v>77903</v>
      </c>
      <c r="K12530" s="1" t="n">
        <v>779043</v>
      </c>
      <c r="L12530" s="1" t="s">
        <v>3887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7" t="n">
        <v>46239</v>
      </c>
      <c r="C12531" s="1" t="n">
        <v>11</v>
      </c>
      <c r="D12531" s="1" t="s">
        <v>3845</v>
      </c>
      <c r="E12531" s="1" t="n">
        <v>1899</v>
      </c>
      <c r="F12531" s="1" t="s">
        <v>97</v>
      </c>
      <c r="I12531" s="1" t="n">
        <v>742</v>
      </c>
      <c r="J12531" s="1" t="n">
        <v>78013</v>
      </c>
      <c r="K12531" s="1" t="n">
        <v>780148</v>
      </c>
      <c r="L12531" s="1" t="s">
        <v>3886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7" t="n">
        <v>46239</v>
      </c>
      <c r="C12532" s="1" t="n">
        <v>11</v>
      </c>
      <c r="D12532" s="1" t="s">
        <v>3845</v>
      </c>
      <c r="E12532" s="1" t="n">
        <v>686</v>
      </c>
      <c r="F12532" s="1" t="s">
        <v>1073</v>
      </c>
      <c r="I12532" s="1" t="n">
        <v>1399</v>
      </c>
      <c r="J12532" s="1" t="n">
        <v>52009</v>
      </c>
      <c r="K12532" s="1" t="n">
        <v>793573990013</v>
      </c>
      <c r="L12532" s="1" t="s">
        <v>5660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7" t="n">
        <v>46239</v>
      </c>
      <c r="C12533" s="1" t="n">
        <v>11</v>
      </c>
      <c r="D12533" s="1" t="s">
        <v>3845</v>
      </c>
      <c r="E12533" s="1" t="n">
        <v>1292</v>
      </c>
      <c r="F12533" s="1" t="s">
        <v>361</v>
      </c>
      <c r="I12533" s="1" t="n">
        <v>3752</v>
      </c>
      <c r="J12533" s="1" t="n">
        <v>28572</v>
      </c>
      <c r="K12533" s="1" t="n">
        <v>70341037799</v>
      </c>
      <c r="L12533" s="1" t="s">
        <v>4335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7" t="n">
        <v>46239</v>
      </c>
      <c r="C12534" s="1" t="n">
        <v>11</v>
      </c>
      <c r="D12534" s="1" t="s">
        <v>3845</v>
      </c>
      <c r="E12534" s="1" t="n">
        <v>1292</v>
      </c>
      <c r="F12534" s="1" t="s">
        <v>361</v>
      </c>
      <c r="I12534" s="1" t="n">
        <v>3752</v>
      </c>
      <c r="J12534" s="1" t="n">
        <v>28574</v>
      </c>
      <c r="K12534" s="1" t="n">
        <v>7898028069009</v>
      </c>
      <c r="L12534" s="1" t="s">
        <v>4332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7" t="n">
        <v>46239</v>
      </c>
      <c r="C12535" s="1" t="n">
        <v>11</v>
      </c>
      <c r="D12535" s="1" t="s">
        <v>3845</v>
      </c>
      <c r="E12535" s="1" t="n">
        <v>1286</v>
      </c>
      <c r="F12535" s="1" t="s">
        <v>359</v>
      </c>
      <c r="I12535" s="1" t="n">
        <v>10468</v>
      </c>
      <c r="J12535" s="1" t="n">
        <v>78991</v>
      </c>
      <c r="K12535" s="1" t="n">
        <v>390</v>
      </c>
      <c r="L12535" s="1" t="s">
        <v>4152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7" t="n">
        <v>46239</v>
      </c>
      <c r="C12536" s="1" t="n">
        <v>11</v>
      </c>
      <c r="D12536" s="1" t="s">
        <v>3845</v>
      </c>
      <c r="E12536" s="1" t="n">
        <v>1643</v>
      </c>
      <c r="F12536" s="1" t="s">
        <v>1206</v>
      </c>
      <c r="I12536" s="1" t="n">
        <v>10800</v>
      </c>
      <c r="J12536" s="1" t="n">
        <v>63172</v>
      </c>
      <c r="K12536" s="1" t="n">
        <v>7898928536526</v>
      </c>
      <c r="L12536" s="1" t="s">
        <v>5668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7" t="n">
        <v>46239</v>
      </c>
      <c r="C12537" s="1" t="n">
        <v>11</v>
      </c>
      <c r="D12537" s="1" t="s">
        <v>3845</v>
      </c>
      <c r="E12537" s="1" t="n">
        <v>1643</v>
      </c>
      <c r="F12537" s="1" t="s">
        <v>1206</v>
      </c>
      <c r="I12537" s="1" t="n">
        <v>10800</v>
      </c>
      <c r="J12537" s="1" t="n">
        <v>63904</v>
      </c>
      <c r="K12537" s="1" t="n">
        <v>7898928536595</v>
      </c>
      <c r="L12537" s="1" t="s">
        <v>5669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7" t="n">
        <v>46239</v>
      </c>
      <c r="C12538" s="1" t="n">
        <v>11</v>
      </c>
      <c r="D12538" s="1" t="s">
        <v>3845</v>
      </c>
      <c r="E12538" s="1" t="n">
        <v>1643</v>
      </c>
      <c r="F12538" s="1" t="s">
        <v>1206</v>
      </c>
      <c r="I12538" s="1" t="n">
        <v>10800</v>
      </c>
      <c r="J12538" s="1" t="n">
        <v>64175</v>
      </c>
      <c r="K12538" s="1" t="n">
        <v>7898928536533</v>
      </c>
      <c r="L12538" s="1" t="s">
        <v>5669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7" t="n">
        <v>46239</v>
      </c>
      <c r="C12539" s="1" t="n">
        <v>11</v>
      </c>
      <c r="D12539" s="1" t="s">
        <v>3845</v>
      </c>
      <c r="E12539" s="1" t="n">
        <v>1631</v>
      </c>
      <c r="F12539" s="1" t="s">
        <v>101</v>
      </c>
      <c r="I12539" s="1" t="n">
        <v>15204</v>
      </c>
      <c r="J12539" s="1" t="n">
        <v>108539</v>
      </c>
      <c r="K12539" s="1" t="n">
        <v>7898185800170</v>
      </c>
      <c r="L12539" s="1" t="s">
        <v>4221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7" t="n">
        <v>46239</v>
      </c>
      <c r="C12540" s="1" t="n">
        <v>11</v>
      </c>
      <c r="D12540" s="1" t="s">
        <v>3845</v>
      </c>
      <c r="E12540" s="1" t="n">
        <v>1631</v>
      </c>
      <c r="F12540" s="1" t="s">
        <v>101</v>
      </c>
      <c r="I12540" s="1" t="n">
        <v>15204</v>
      </c>
      <c r="J12540" s="1" t="n">
        <v>14393</v>
      </c>
      <c r="K12540" s="1" t="n">
        <v>7898185800125</v>
      </c>
      <c r="L12540" s="1" t="s">
        <v>4222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7" t="n">
        <v>46239</v>
      </c>
      <c r="C12541" s="1" t="n">
        <v>11</v>
      </c>
      <c r="D12541" s="1" t="s">
        <v>3845</v>
      </c>
      <c r="E12541" s="1" t="n">
        <v>1631</v>
      </c>
      <c r="F12541" s="1" t="s">
        <v>101</v>
      </c>
      <c r="I12541" s="1" t="n">
        <v>15204</v>
      </c>
      <c r="J12541" s="1" t="n">
        <v>19882</v>
      </c>
      <c r="K12541" s="1" t="n">
        <v>7898185800156</v>
      </c>
      <c r="L12541" s="1" t="s">
        <v>4223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7" t="n">
        <v>46239</v>
      </c>
      <c r="C12542" s="1" t="n">
        <v>11</v>
      </c>
      <c r="D12542" s="1" t="s">
        <v>3845</v>
      </c>
      <c r="E12542" s="1" t="n">
        <v>1631</v>
      </c>
      <c r="F12542" s="1" t="s">
        <v>101</v>
      </c>
      <c r="I12542" s="1" t="n">
        <v>15204</v>
      </c>
      <c r="J12542" s="1" t="n">
        <v>24098</v>
      </c>
      <c r="K12542" s="1" t="n">
        <v>7898185800385</v>
      </c>
      <c r="L12542" s="1" t="s">
        <v>4224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7" t="n">
        <v>46239</v>
      </c>
      <c r="C12543" s="1" t="n">
        <v>11</v>
      </c>
      <c r="D12543" s="1" t="s">
        <v>3845</v>
      </c>
      <c r="E12543" s="1" t="n">
        <v>1631</v>
      </c>
      <c r="F12543" s="1" t="s">
        <v>101</v>
      </c>
      <c r="I12543" s="1" t="n">
        <v>15204</v>
      </c>
      <c r="J12543" s="1" t="n">
        <v>25555</v>
      </c>
      <c r="K12543" s="1" t="n">
        <v>7898185800200</v>
      </c>
      <c r="L12543" s="1" t="s">
        <v>4225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7" t="n">
        <v>46239</v>
      </c>
      <c r="C12544" s="1" t="n">
        <v>11</v>
      </c>
      <c r="D12544" s="1" t="s">
        <v>3845</v>
      </c>
      <c r="E12544" s="1" t="n">
        <v>1631</v>
      </c>
      <c r="F12544" s="1" t="s">
        <v>101</v>
      </c>
      <c r="I12544" s="1" t="n">
        <v>15204</v>
      </c>
      <c r="J12544" s="1" t="n">
        <v>26574</v>
      </c>
      <c r="K12544" s="1" t="n">
        <v>7898185800217</v>
      </c>
      <c r="L12544" s="1" t="s">
        <v>4227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7" t="n">
        <v>46239</v>
      </c>
      <c r="C12545" s="1" t="n">
        <v>11</v>
      </c>
      <c r="D12545" s="1" t="s">
        <v>3845</v>
      </c>
      <c r="E12545" s="1" t="n">
        <v>1631</v>
      </c>
      <c r="F12545" s="1" t="s">
        <v>101</v>
      </c>
      <c r="I12545" s="1" t="n">
        <v>15204</v>
      </c>
      <c r="J12545" s="1" t="n">
        <v>29648</v>
      </c>
      <c r="K12545" s="1" t="n">
        <v>7898185800071</v>
      </c>
      <c r="L12545" s="1" t="s">
        <v>4228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7" t="n">
        <v>46239</v>
      </c>
      <c r="C12546" s="1" t="n">
        <v>11</v>
      </c>
      <c r="D12546" s="1" t="s">
        <v>3845</v>
      </c>
      <c r="E12546" s="1" t="n">
        <v>1631</v>
      </c>
      <c r="F12546" s="1" t="s">
        <v>101</v>
      </c>
      <c r="I12546" s="1" t="n">
        <v>15204</v>
      </c>
      <c r="J12546" s="1" t="n">
        <v>30684</v>
      </c>
      <c r="K12546" s="1" t="n">
        <v>7898185800453</v>
      </c>
      <c r="L12546" s="1" t="s">
        <v>4229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7" t="n">
        <v>46239</v>
      </c>
      <c r="C12547" s="1" t="n">
        <v>11</v>
      </c>
      <c r="D12547" s="1" t="s">
        <v>3845</v>
      </c>
      <c r="E12547" s="1" t="n">
        <v>1631</v>
      </c>
      <c r="F12547" s="1" t="s">
        <v>101</v>
      </c>
      <c r="I12547" s="1" t="n">
        <v>15204</v>
      </c>
      <c r="J12547" s="1" t="n">
        <v>41356</v>
      </c>
      <c r="K12547" s="1" t="n">
        <v>7898185800163</v>
      </c>
      <c r="L12547" s="1" t="s">
        <v>4230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7" t="n">
        <v>46239</v>
      </c>
      <c r="C12548" s="1" t="n">
        <v>11</v>
      </c>
      <c r="D12548" s="1" t="s">
        <v>3845</v>
      </c>
      <c r="E12548" s="1" t="n">
        <v>1631</v>
      </c>
      <c r="F12548" s="1" t="s">
        <v>101</v>
      </c>
      <c r="I12548" s="1" t="n">
        <v>15204</v>
      </c>
      <c r="J12548" s="1" t="n">
        <v>41359</v>
      </c>
      <c r="K12548" s="1" t="n">
        <v>7898185800132</v>
      </c>
      <c r="L12548" s="1" t="s">
        <v>4399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7" t="n">
        <v>46239</v>
      </c>
      <c r="C12549" s="1" t="n">
        <v>11</v>
      </c>
      <c r="D12549" s="1" t="s">
        <v>3845</v>
      </c>
      <c r="E12549" s="1" t="n">
        <v>581</v>
      </c>
      <c r="F12549" s="1" t="s">
        <v>316</v>
      </c>
      <c r="I12549" s="1" t="n">
        <v>31724</v>
      </c>
      <c r="J12549" s="1" t="n">
        <v>48008</v>
      </c>
      <c r="K12549" s="1" t="n">
        <v>798190027999</v>
      </c>
      <c r="L12549" s="1" t="s">
        <v>4231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7" t="n">
        <v>46239</v>
      </c>
      <c r="C12550" s="1" t="n">
        <v>11</v>
      </c>
      <c r="D12550" s="1" t="s">
        <v>3845</v>
      </c>
      <c r="E12550" s="1" t="n">
        <v>581</v>
      </c>
      <c r="F12550" s="1" t="s">
        <v>316</v>
      </c>
      <c r="I12550" s="1" t="n">
        <v>31724</v>
      </c>
      <c r="J12550" s="1" t="n">
        <v>48009</v>
      </c>
      <c r="K12550" s="1" t="n">
        <v>798190028002</v>
      </c>
      <c r="L12550" s="1" t="s">
        <v>4232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7" t="n">
        <v>46239</v>
      </c>
      <c r="C12551" s="1" t="n">
        <v>11</v>
      </c>
      <c r="D12551" s="1" t="s">
        <v>3845</v>
      </c>
      <c r="E12551" s="1" t="n">
        <v>581</v>
      </c>
      <c r="F12551" s="1" t="s">
        <v>316</v>
      </c>
      <c r="I12551" s="1" t="n">
        <v>31724</v>
      </c>
      <c r="J12551" s="1" t="n">
        <v>48380</v>
      </c>
      <c r="K12551" s="1" t="n">
        <v>798190189116</v>
      </c>
      <c r="L12551" s="1" t="s">
        <v>4720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7" t="n">
        <v>46239</v>
      </c>
      <c r="C12552" s="1" t="n">
        <v>11</v>
      </c>
      <c r="D12552" s="1" t="s">
        <v>3845</v>
      </c>
      <c r="E12552" s="1" t="n">
        <v>1114</v>
      </c>
      <c r="F12552" s="1" t="s">
        <v>169</v>
      </c>
      <c r="I12552" s="1" t="n">
        <v>42976</v>
      </c>
      <c r="J12552" s="1" t="n">
        <v>100240</v>
      </c>
      <c r="K12552" s="1" t="n">
        <v>70113</v>
      </c>
      <c r="L12552" s="1" t="s">
        <v>4234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7" t="n">
        <v>46239</v>
      </c>
      <c r="C12553" s="1" t="n">
        <v>11</v>
      </c>
      <c r="D12553" s="1" t="s">
        <v>3845</v>
      </c>
      <c r="E12553" s="1" t="n">
        <v>1114</v>
      </c>
      <c r="F12553" s="1" t="s">
        <v>169</v>
      </c>
      <c r="I12553" s="1" t="n">
        <v>42976</v>
      </c>
      <c r="J12553" s="1" t="n">
        <v>100246</v>
      </c>
      <c r="K12553" s="1" t="n">
        <v>70119</v>
      </c>
      <c r="L12553" s="1" t="s">
        <v>4239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7" t="n">
        <v>46239</v>
      </c>
      <c r="C12554" s="1" t="n">
        <v>11</v>
      </c>
      <c r="D12554" s="1" t="s">
        <v>3845</v>
      </c>
      <c r="E12554" s="1" t="n">
        <v>1114</v>
      </c>
      <c r="F12554" s="1" t="s">
        <v>169</v>
      </c>
      <c r="I12554" s="1" t="n">
        <v>42976</v>
      </c>
      <c r="J12554" s="1" t="n">
        <v>100257</v>
      </c>
      <c r="K12554" s="1" t="n">
        <v>70131</v>
      </c>
      <c r="L12554" s="1" t="s">
        <v>4243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7" t="n">
        <v>46239</v>
      </c>
      <c r="C12555" s="1" t="n">
        <v>11</v>
      </c>
      <c r="D12555" s="1" t="s">
        <v>3845</v>
      </c>
      <c r="E12555" s="1" t="n">
        <v>1114</v>
      </c>
      <c r="F12555" s="1" t="s">
        <v>169</v>
      </c>
      <c r="I12555" s="1" t="n">
        <v>42976</v>
      </c>
      <c r="J12555" s="1" t="n">
        <v>100258</v>
      </c>
      <c r="K12555" s="1" t="n">
        <v>70132</v>
      </c>
      <c r="L12555" s="1" t="s">
        <v>4244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7" t="n">
        <v>46239</v>
      </c>
      <c r="C12556" s="1" t="n">
        <v>11</v>
      </c>
      <c r="D12556" s="1" t="s">
        <v>3845</v>
      </c>
      <c r="E12556" s="1" t="n">
        <v>1114</v>
      </c>
      <c r="F12556" s="1" t="s">
        <v>169</v>
      </c>
      <c r="I12556" s="1" t="n">
        <v>42976</v>
      </c>
      <c r="J12556" s="1" t="n">
        <v>100262</v>
      </c>
      <c r="K12556" s="1" t="n">
        <v>70136</v>
      </c>
      <c r="L12556" s="1" t="s">
        <v>4246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7" t="n">
        <v>46239</v>
      </c>
      <c r="C12557" s="1" t="n">
        <v>11</v>
      </c>
      <c r="D12557" s="1" t="s">
        <v>3845</v>
      </c>
      <c r="E12557" s="1" t="n">
        <v>1114</v>
      </c>
      <c r="F12557" s="1" t="s">
        <v>169</v>
      </c>
      <c r="I12557" s="1" t="n">
        <v>42976</v>
      </c>
      <c r="J12557" s="1" t="n">
        <v>100264</v>
      </c>
      <c r="K12557" s="1" t="n">
        <v>70141</v>
      </c>
      <c r="L12557" s="1" t="s">
        <v>4404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7" t="n">
        <v>46239</v>
      </c>
      <c r="C12558" s="1" t="n">
        <v>11</v>
      </c>
      <c r="D12558" s="1" t="s">
        <v>3845</v>
      </c>
      <c r="E12558" s="1" t="n">
        <v>1114</v>
      </c>
      <c r="F12558" s="1" t="s">
        <v>169</v>
      </c>
      <c r="I12558" s="1" t="n">
        <v>42976</v>
      </c>
      <c r="J12558" s="1" t="n">
        <v>100284</v>
      </c>
      <c r="K12558" s="1" t="n">
        <v>70253</v>
      </c>
      <c r="L12558" s="1" t="s">
        <v>4250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7" t="n">
        <v>46239</v>
      </c>
      <c r="C12559" s="1" t="n">
        <v>11</v>
      </c>
      <c r="D12559" s="1" t="s">
        <v>3845</v>
      </c>
      <c r="E12559" s="1" t="n">
        <v>1114</v>
      </c>
      <c r="F12559" s="1" t="s">
        <v>169</v>
      </c>
      <c r="I12559" s="1" t="n">
        <v>42976</v>
      </c>
      <c r="J12559" s="1" t="n">
        <v>100291</v>
      </c>
      <c r="K12559" s="1" t="n">
        <v>70262</v>
      </c>
      <c r="L12559" s="1" t="s">
        <v>4251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7" t="n">
        <v>46239</v>
      </c>
      <c r="C12560" s="1" t="n">
        <v>11</v>
      </c>
      <c r="D12560" s="1" t="s">
        <v>3845</v>
      </c>
      <c r="E12560" s="1" t="n">
        <v>1114</v>
      </c>
      <c r="F12560" s="1" t="s">
        <v>169</v>
      </c>
      <c r="I12560" s="1" t="n">
        <v>42976</v>
      </c>
      <c r="J12560" s="1" t="n">
        <v>110730</v>
      </c>
      <c r="K12560" s="1" t="n">
        <v>70111</v>
      </c>
      <c r="L12560" s="1" t="s">
        <v>4252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7" t="n">
        <v>46239</v>
      </c>
      <c r="C12561" s="1" t="n">
        <v>11</v>
      </c>
      <c r="D12561" s="1" t="s">
        <v>3845</v>
      </c>
      <c r="E12561" s="1" t="n">
        <v>1114</v>
      </c>
      <c r="F12561" s="1" t="s">
        <v>169</v>
      </c>
      <c r="I12561" s="1" t="n">
        <v>42976</v>
      </c>
      <c r="J12561" s="1" t="n">
        <v>110729</v>
      </c>
      <c r="K12561" s="1" t="n">
        <v>70110</v>
      </c>
      <c r="L12561" s="1" t="s">
        <v>4253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7" t="n">
        <v>46239</v>
      </c>
      <c r="C12562" s="1" t="n">
        <v>11</v>
      </c>
      <c r="D12562" s="1" t="s">
        <v>3845</v>
      </c>
      <c r="E12562" s="1" t="n">
        <v>1114</v>
      </c>
      <c r="F12562" s="1" t="s">
        <v>169</v>
      </c>
      <c r="I12562" s="1" t="n">
        <v>42976</v>
      </c>
      <c r="J12562" s="1" t="n">
        <v>78570</v>
      </c>
      <c r="K12562" s="1" t="n">
        <v>277</v>
      </c>
      <c r="L12562" s="1" t="s">
        <v>4405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7" t="n">
        <v>46239</v>
      </c>
      <c r="C12563" s="1" t="n">
        <v>11</v>
      </c>
      <c r="D12563" s="1" t="s">
        <v>3845</v>
      </c>
      <c r="E12563" s="1" t="n">
        <v>1114</v>
      </c>
      <c r="F12563" s="1" t="s">
        <v>169</v>
      </c>
      <c r="I12563" s="1" t="n">
        <v>42976</v>
      </c>
      <c r="J12563" s="1" t="n">
        <v>78991</v>
      </c>
      <c r="K12563" s="1" t="n">
        <v>390</v>
      </c>
      <c r="L12563" s="1" t="s">
        <v>4152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7" t="n">
        <v>46239</v>
      </c>
      <c r="C12564" s="1" t="n">
        <v>11</v>
      </c>
      <c r="D12564" s="1" t="s">
        <v>3845</v>
      </c>
      <c r="E12564" s="1" t="n">
        <v>1668</v>
      </c>
      <c r="F12564" s="1" t="s">
        <v>81</v>
      </c>
      <c r="I12564" s="1" t="n">
        <v>745268</v>
      </c>
      <c r="J12564" s="1" t="n">
        <v>101269</v>
      </c>
      <c r="K12564" s="1" t="n">
        <v>7896006400011</v>
      </c>
      <c r="L12564" s="1" t="s">
        <v>7879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7" t="n">
        <v>46239</v>
      </c>
      <c r="C12565" s="1" t="n">
        <v>11</v>
      </c>
      <c r="D12565" s="1" t="s">
        <v>3845</v>
      </c>
      <c r="E12565" s="1" t="n">
        <v>1668</v>
      </c>
      <c r="F12565" s="1" t="s">
        <v>81</v>
      </c>
      <c r="I12565" s="1" t="n">
        <v>745268</v>
      </c>
      <c r="J12565" s="1" t="n">
        <v>103386</v>
      </c>
      <c r="K12565" s="1" t="n">
        <v>7896006413851</v>
      </c>
      <c r="L12565" s="1" t="s">
        <v>4640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7" t="n">
        <v>46239</v>
      </c>
      <c r="C12566" s="1" t="n">
        <v>11</v>
      </c>
      <c r="D12566" s="1" t="s">
        <v>3845</v>
      </c>
      <c r="E12566" s="1" t="n">
        <v>1668</v>
      </c>
      <c r="F12566" s="1" t="s">
        <v>81</v>
      </c>
      <c r="I12566" s="1" t="n">
        <v>745268</v>
      </c>
      <c r="J12566" s="1" t="n">
        <v>14898</v>
      </c>
      <c r="K12566" s="1" t="n">
        <v>7896006400158</v>
      </c>
      <c r="L12566" s="1" t="s">
        <v>4757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7" t="n">
        <v>46239</v>
      </c>
      <c r="C12567" s="1" t="n">
        <v>11</v>
      </c>
      <c r="D12567" s="1" t="s">
        <v>3845</v>
      </c>
      <c r="E12567" s="1" t="n">
        <v>1668</v>
      </c>
      <c r="F12567" s="1" t="s">
        <v>81</v>
      </c>
      <c r="I12567" s="1" t="n">
        <v>745268</v>
      </c>
      <c r="J12567" s="1" t="n">
        <v>15375</v>
      </c>
      <c r="K12567" s="1" t="n">
        <v>7896945402060</v>
      </c>
      <c r="L12567" s="1" t="s">
        <v>7880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7" t="n">
        <v>46239</v>
      </c>
      <c r="C12568" s="1" t="n">
        <v>11</v>
      </c>
      <c r="D12568" s="1" t="s">
        <v>3845</v>
      </c>
      <c r="E12568" s="1" t="n">
        <v>1668</v>
      </c>
      <c r="F12568" s="1" t="s">
        <v>81</v>
      </c>
      <c r="I12568" s="1" t="n">
        <v>745268</v>
      </c>
      <c r="J12568" s="1" t="n">
        <v>23090</v>
      </c>
      <c r="K12568" s="1" t="n">
        <v>7898934651176</v>
      </c>
      <c r="L12568" s="1" t="s">
        <v>5515</v>
      </c>
      <c r="N12568" s="1" t="n">
        <v>72</v>
      </c>
      <c r="O12568" s="1" t="n">
        <v>84.38</v>
      </c>
    </row>
    <row r="12569" customFormat="false" ht="15" hidden="false" customHeight="true" outlineLevel="0" collapsed="false">
      <c r="A12569" s="1" t="n">
        <v>1</v>
      </c>
      <c r="B12569" s="17" t="n">
        <v>46239</v>
      </c>
      <c r="C12569" s="1" t="n">
        <v>11</v>
      </c>
      <c r="D12569" s="1" t="s">
        <v>3845</v>
      </c>
      <c r="E12569" s="1" t="n">
        <v>1668</v>
      </c>
      <c r="F12569" s="1" t="s">
        <v>81</v>
      </c>
      <c r="I12569" s="1" t="n">
        <v>745268</v>
      </c>
      <c r="J12569" s="1" t="n">
        <v>20660</v>
      </c>
      <c r="K12569" s="1" t="n">
        <v>7896945402282</v>
      </c>
      <c r="L12569" s="1" t="s">
        <v>7881</v>
      </c>
      <c r="N12569" s="1" t="n">
        <v>24</v>
      </c>
      <c r="O12569" s="1" t="n">
        <v>67.26</v>
      </c>
    </row>
    <row r="12570" customFormat="false" ht="15" hidden="false" customHeight="true" outlineLevel="0" collapsed="false">
      <c r="A12570" s="1" t="n">
        <v>1</v>
      </c>
      <c r="B12570" s="17" t="n">
        <v>46239</v>
      </c>
      <c r="C12570" s="1" t="n">
        <v>11</v>
      </c>
      <c r="D12570" s="1" t="s">
        <v>3845</v>
      </c>
      <c r="E12570" s="1" t="n">
        <v>1668</v>
      </c>
      <c r="F12570" s="1" t="s">
        <v>81</v>
      </c>
      <c r="I12570" s="1" t="n">
        <v>745268</v>
      </c>
      <c r="J12570" s="1" t="n">
        <v>20666</v>
      </c>
      <c r="K12570" s="1" t="n">
        <v>7896321000552</v>
      </c>
      <c r="L12570" s="1" t="s">
        <v>7882</v>
      </c>
      <c r="N12570" s="1" t="n">
        <v>1</v>
      </c>
      <c r="O12570" s="1" t="n">
        <v>10.49</v>
      </c>
    </row>
    <row r="12571" customFormat="false" ht="15" hidden="false" customHeight="true" outlineLevel="0" collapsed="false">
      <c r="A12571" s="1" t="n">
        <v>1</v>
      </c>
      <c r="B12571" s="17" t="n">
        <v>46239</v>
      </c>
      <c r="C12571" s="1" t="n">
        <v>11</v>
      </c>
      <c r="D12571" s="1" t="s">
        <v>3845</v>
      </c>
      <c r="E12571" s="1" t="n">
        <v>1668</v>
      </c>
      <c r="F12571" s="1" t="s">
        <v>81</v>
      </c>
      <c r="I12571" s="1" t="n">
        <v>745268</v>
      </c>
      <c r="J12571" s="1" t="n">
        <v>20667</v>
      </c>
      <c r="K12571" s="1" t="n">
        <v>7896321000057</v>
      </c>
      <c r="L12571" s="1" t="s">
        <v>5806</v>
      </c>
      <c r="N12571" s="1" t="n">
        <v>1</v>
      </c>
      <c r="O12571" s="1" t="n">
        <v>11</v>
      </c>
    </row>
    <row r="12572" customFormat="false" ht="15" hidden="false" customHeight="true" outlineLevel="0" collapsed="false">
      <c r="A12572" s="1" t="n">
        <v>1</v>
      </c>
      <c r="B12572" s="17" t="n">
        <v>46239</v>
      </c>
      <c r="C12572" s="1" t="n">
        <v>11</v>
      </c>
      <c r="D12572" s="1" t="s">
        <v>3845</v>
      </c>
      <c r="E12572" s="1" t="n">
        <v>1668</v>
      </c>
      <c r="F12572" s="1" t="s">
        <v>81</v>
      </c>
      <c r="I12572" s="1" t="n">
        <v>745268</v>
      </c>
      <c r="J12572" s="1" t="n">
        <v>31646</v>
      </c>
      <c r="K12572" s="1" t="n">
        <v>7897750778944</v>
      </c>
      <c r="L12572" s="1" t="s">
        <v>7883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7" t="n">
        <v>46239</v>
      </c>
      <c r="C12573" s="1" t="n">
        <v>11</v>
      </c>
      <c r="D12573" s="1" t="s">
        <v>3845</v>
      </c>
      <c r="E12573" s="1" t="n">
        <v>1668</v>
      </c>
      <c r="F12573" s="1" t="s">
        <v>81</v>
      </c>
      <c r="I12573" s="1" t="n">
        <v>745268</v>
      </c>
      <c r="J12573" s="1" t="n">
        <v>31995</v>
      </c>
      <c r="K12573" s="1" t="n">
        <v>7896321007575</v>
      </c>
      <c r="L12573" s="1" t="s">
        <v>7884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7" t="n">
        <v>46239</v>
      </c>
      <c r="C12574" s="1" t="n">
        <v>11</v>
      </c>
      <c r="D12574" s="1" t="s">
        <v>3845</v>
      </c>
      <c r="E12574" s="1" t="n">
        <v>1668</v>
      </c>
      <c r="F12574" s="1" t="s">
        <v>81</v>
      </c>
      <c r="I12574" s="1" t="n">
        <v>745268</v>
      </c>
      <c r="J12574" s="1" t="n">
        <v>41062</v>
      </c>
      <c r="K12574" s="1" t="n">
        <v>7898934651756</v>
      </c>
      <c r="L12574" s="1" t="s">
        <v>7885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7" t="n">
        <v>46239</v>
      </c>
      <c r="C12575" s="1" t="n">
        <v>11</v>
      </c>
      <c r="D12575" s="1" t="s">
        <v>3845</v>
      </c>
      <c r="E12575" s="1" t="n">
        <v>1668</v>
      </c>
      <c r="F12575" s="1" t="s">
        <v>81</v>
      </c>
      <c r="I12575" s="1" t="n">
        <v>745268</v>
      </c>
      <c r="J12575" s="1" t="n">
        <v>42865</v>
      </c>
      <c r="K12575" s="1" t="n">
        <v>7898934652128</v>
      </c>
      <c r="L12575" s="1" t="s">
        <v>7886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7" t="n">
        <v>46239</v>
      </c>
      <c r="C12576" s="1" t="n">
        <v>11</v>
      </c>
      <c r="D12576" s="1" t="s">
        <v>3845</v>
      </c>
      <c r="E12576" s="1" t="n">
        <v>1668</v>
      </c>
      <c r="F12576" s="1" t="s">
        <v>81</v>
      </c>
      <c r="I12576" s="1" t="n">
        <v>745268</v>
      </c>
      <c r="J12576" s="1" t="n">
        <v>46545</v>
      </c>
      <c r="K12576" s="1" t="n">
        <v>7898962794234</v>
      </c>
      <c r="L12576" s="1" t="s">
        <v>7887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7" t="n">
        <v>46239</v>
      </c>
      <c r="C12577" s="1" t="n">
        <v>11</v>
      </c>
      <c r="D12577" s="1" t="s">
        <v>3845</v>
      </c>
      <c r="E12577" s="1" t="n">
        <v>1668</v>
      </c>
      <c r="F12577" s="1" t="s">
        <v>81</v>
      </c>
      <c r="I12577" s="1" t="n">
        <v>745268</v>
      </c>
      <c r="J12577" s="1" t="n">
        <v>53019</v>
      </c>
      <c r="K12577" s="1" t="n">
        <v>7898939720150</v>
      </c>
      <c r="L12577" s="1" t="s">
        <v>7888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7" t="n">
        <v>46239</v>
      </c>
      <c r="C12578" s="1" t="n">
        <v>11</v>
      </c>
      <c r="D12578" s="1" t="s">
        <v>3845</v>
      </c>
      <c r="E12578" s="1" t="n">
        <v>1668</v>
      </c>
      <c r="F12578" s="1" t="s">
        <v>81</v>
      </c>
      <c r="I12578" s="1" t="n">
        <v>745268</v>
      </c>
      <c r="J12578" s="1" t="n">
        <v>61716</v>
      </c>
      <c r="K12578" s="1" t="n">
        <v>7891172523311</v>
      </c>
      <c r="L12578" s="1" t="s">
        <v>7723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7" t="n">
        <v>46239</v>
      </c>
      <c r="C12579" s="1" t="n">
        <v>11</v>
      </c>
      <c r="D12579" s="1" t="s">
        <v>3845</v>
      </c>
      <c r="E12579" s="1" t="n">
        <v>1668</v>
      </c>
      <c r="F12579" s="1" t="s">
        <v>81</v>
      </c>
      <c r="I12579" s="1" t="n">
        <v>745268</v>
      </c>
      <c r="J12579" s="1" t="n">
        <v>61721</v>
      </c>
      <c r="K12579" s="1" t="n">
        <v>7891172523328</v>
      </c>
      <c r="L12579" s="1" t="s">
        <v>7724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7" t="n">
        <v>46239</v>
      </c>
      <c r="C12580" s="1" t="n">
        <v>11</v>
      </c>
      <c r="D12580" s="1" t="s">
        <v>3845</v>
      </c>
      <c r="E12580" s="1" t="n">
        <v>1668</v>
      </c>
      <c r="F12580" s="1" t="s">
        <v>81</v>
      </c>
      <c r="I12580" s="1" t="n">
        <v>745268</v>
      </c>
      <c r="J12580" s="1" t="n">
        <v>74393</v>
      </c>
      <c r="K12580" s="1" t="n">
        <v>7894904271382</v>
      </c>
      <c r="L12580" s="1" t="s">
        <v>7889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7" t="n">
        <v>46239</v>
      </c>
      <c r="C12581" s="1" t="n">
        <v>11</v>
      </c>
      <c r="D12581" s="1" t="s">
        <v>3845</v>
      </c>
      <c r="E12581" s="1" t="n">
        <v>1668</v>
      </c>
      <c r="F12581" s="1" t="s">
        <v>81</v>
      </c>
      <c r="I12581" s="1" t="n">
        <v>745268</v>
      </c>
      <c r="J12581" s="1" t="n">
        <v>81459</v>
      </c>
      <c r="K12581" s="1" t="n">
        <v>7896945402893</v>
      </c>
      <c r="L12581" s="1" t="s">
        <v>5519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7" t="n">
        <v>46239</v>
      </c>
      <c r="C12582" s="1" t="n">
        <v>11</v>
      </c>
      <c r="D12582" s="1" t="s">
        <v>3845</v>
      </c>
      <c r="E12582" s="1" t="n">
        <v>1642</v>
      </c>
      <c r="F12582" s="1" t="s">
        <v>184</v>
      </c>
      <c r="I12582" s="1" t="n">
        <v>1035089</v>
      </c>
      <c r="J12582" s="1" t="n">
        <v>104335</v>
      </c>
      <c r="K12582" s="1" t="n">
        <v>7896289210512</v>
      </c>
      <c r="L12582" s="1" t="s">
        <v>4163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7" t="n">
        <v>46239</v>
      </c>
      <c r="C12583" s="1" t="n">
        <v>11</v>
      </c>
      <c r="D12583" s="1" t="s">
        <v>3845</v>
      </c>
      <c r="E12583" s="1" t="n">
        <v>1642</v>
      </c>
      <c r="F12583" s="1" t="s">
        <v>184</v>
      </c>
      <c r="I12583" s="1" t="n">
        <v>1035089</v>
      </c>
      <c r="J12583" s="1" t="n">
        <v>105780</v>
      </c>
      <c r="K12583" s="1" t="n">
        <v>7896289210017</v>
      </c>
      <c r="L12583" s="1" t="s">
        <v>4164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7" t="n">
        <v>46239</v>
      </c>
      <c r="C12584" s="1" t="n">
        <v>11</v>
      </c>
      <c r="D12584" s="1" t="s">
        <v>3845</v>
      </c>
      <c r="E12584" s="1" t="n">
        <v>1642</v>
      </c>
      <c r="F12584" s="1" t="s">
        <v>184</v>
      </c>
      <c r="I12584" s="1" t="n">
        <v>1035089</v>
      </c>
      <c r="J12584" s="1" t="n">
        <v>105782</v>
      </c>
      <c r="K12584" s="1" t="n">
        <v>7896289210352</v>
      </c>
      <c r="L12584" s="1" t="s">
        <v>4165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7" t="n">
        <v>46239</v>
      </c>
      <c r="C12585" s="1" t="n">
        <v>11</v>
      </c>
      <c r="D12585" s="1" t="s">
        <v>3845</v>
      </c>
      <c r="E12585" s="1" t="n">
        <v>1642</v>
      </c>
      <c r="F12585" s="1" t="s">
        <v>184</v>
      </c>
      <c r="I12585" s="1" t="n">
        <v>1035089</v>
      </c>
      <c r="J12585" s="1" t="n">
        <v>106079</v>
      </c>
      <c r="K12585" s="1" t="n">
        <v>7896289210130</v>
      </c>
      <c r="L12585" s="1" t="s">
        <v>4166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7" t="n">
        <v>46239</v>
      </c>
      <c r="C12586" s="1" t="n">
        <v>11</v>
      </c>
      <c r="D12586" s="1" t="s">
        <v>3845</v>
      </c>
      <c r="E12586" s="1" t="n">
        <v>1642</v>
      </c>
      <c r="F12586" s="1" t="s">
        <v>184</v>
      </c>
      <c r="I12586" s="1" t="n">
        <v>1035089</v>
      </c>
      <c r="J12586" s="1" t="n">
        <v>106274</v>
      </c>
      <c r="K12586" s="1" t="n">
        <v>7896289210086</v>
      </c>
      <c r="L12586" s="1" t="s">
        <v>4167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7" t="n">
        <v>46239</v>
      </c>
      <c r="C12587" s="1" t="n">
        <v>11</v>
      </c>
      <c r="D12587" s="1" t="s">
        <v>3845</v>
      </c>
      <c r="E12587" s="1" t="n">
        <v>1642</v>
      </c>
      <c r="F12587" s="1" t="s">
        <v>184</v>
      </c>
      <c r="I12587" s="1" t="n">
        <v>1035089</v>
      </c>
      <c r="J12587" s="1" t="n">
        <v>106280</v>
      </c>
      <c r="K12587" s="1" t="n">
        <v>7896289210062</v>
      </c>
      <c r="L12587" s="1" t="s">
        <v>4168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7" t="n">
        <v>46239</v>
      </c>
      <c r="C12588" s="1" t="n">
        <v>11</v>
      </c>
      <c r="D12588" s="1" t="s">
        <v>3845</v>
      </c>
      <c r="E12588" s="1" t="n">
        <v>1642</v>
      </c>
      <c r="F12588" s="1" t="s">
        <v>184</v>
      </c>
      <c r="I12588" s="1" t="n">
        <v>1035089</v>
      </c>
      <c r="J12588" s="1" t="n">
        <v>106407</v>
      </c>
      <c r="K12588" s="1" t="n">
        <v>7896289210031</v>
      </c>
      <c r="L12588" s="1" t="s">
        <v>4169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7" t="n">
        <v>46239</v>
      </c>
      <c r="C12589" s="1" t="n">
        <v>11</v>
      </c>
      <c r="D12589" s="1" t="s">
        <v>3845</v>
      </c>
      <c r="E12589" s="1" t="n">
        <v>1705</v>
      </c>
      <c r="F12589" s="1" t="s">
        <v>173</v>
      </c>
      <c r="I12589" s="1" t="n">
        <v>1230481</v>
      </c>
      <c r="J12589" s="1" t="n">
        <v>102360</v>
      </c>
      <c r="K12589" s="1" t="n">
        <v>7894900593709</v>
      </c>
      <c r="L12589" s="1" t="s">
        <v>4471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7" t="n">
        <v>46239</v>
      </c>
      <c r="C12590" s="1" t="n">
        <v>11</v>
      </c>
      <c r="D12590" s="1" t="s">
        <v>3845</v>
      </c>
      <c r="E12590" s="1" t="n">
        <v>1705</v>
      </c>
      <c r="F12590" s="1" t="s">
        <v>173</v>
      </c>
      <c r="I12590" s="1" t="n">
        <v>1230481</v>
      </c>
      <c r="J12590" s="1" t="n">
        <v>102362</v>
      </c>
      <c r="K12590" s="1" t="n">
        <v>7894900583700</v>
      </c>
      <c r="L12590" s="1" t="s">
        <v>4473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7" t="n">
        <v>46239</v>
      </c>
      <c r="C12591" s="1" t="n">
        <v>11</v>
      </c>
      <c r="D12591" s="1" t="s">
        <v>3845</v>
      </c>
      <c r="E12591" s="1" t="n">
        <v>1705</v>
      </c>
      <c r="F12591" s="1" t="s">
        <v>173</v>
      </c>
      <c r="I12591" s="1" t="n">
        <v>1230481</v>
      </c>
      <c r="J12591" s="1" t="n">
        <v>102363</v>
      </c>
      <c r="K12591" s="1" t="n">
        <v>7894900563702</v>
      </c>
      <c r="L12591" s="1" t="s">
        <v>4474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7" t="n">
        <v>46239</v>
      </c>
      <c r="C12592" s="1" t="n">
        <v>11</v>
      </c>
      <c r="D12592" s="1" t="s">
        <v>3845</v>
      </c>
      <c r="E12592" s="1" t="n">
        <v>1705</v>
      </c>
      <c r="F12592" s="1" t="s">
        <v>173</v>
      </c>
      <c r="I12592" s="1" t="n">
        <v>1230481</v>
      </c>
      <c r="J12592" s="1" t="n">
        <v>103139</v>
      </c>
      <c r="K12592" s="1" t="n">
        <v>7894900051759</v>
      </c>
      <c r="L12592" s="1" t="s">
        <v>4502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7" t="n">
        <v>46239</v>
      </c>
      <c r="C12593" s="1" t="n">
        <v>11</v>
      </c>
      <c r="D12593" s="1" t="s">
        <v>3845</v>
      </c>
      <c r="E12593" s="1" t="n">
        <v>1705</v>
      </c>
      <c r="F12593" s="1" t="s">
        <v>173</v>
      </c>
      <c r="I12593" s="1" t="n">
        <v>1230481</v>
      </c>
      <c r="J12593" s="1" t="n">
        <v>103140</v>
      </c>
      <c r="K12593" s="1" t="n">
        <v>7894900031751</v>
      </c>
      <c r="L12593" s="1" t="s">
        <v>5530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7" t="n">
        <v>46239</v>
      </c>
      <c r="C12594" s="1" t="n">
        <v>11</v>
      </c>
      <c r="D12594" s="1" t="s">
        <v>3845</v>
      </c>
      <c r="E12594" s="1" t="n">
        <v>1705</v>
      </c>
      <c r="F12594" s="1" t="s">
        <v>173</v>
      </c>
      <c r="I12594" s="1" t="n">
        <v>1230481</v>
      </c>
      <c r="J12594" s="1" t="n">
        <v>14312</v>
      </c>
      <c r="K12594" s="1" t="n">
        <v>7894900504002</v>
      </c>
      <c r="L12594" s="1" t="s">
        <v>6451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7" t="n">
        <v>46239</v>
      </c>
      <c r="C12595" s="1" t="n">
        <v>11</v>
      </c>
      <c r="D12595" s="1" t="s">
        <v>3845</v>
      </c>
      <c r="E12595" s="1" t="n">
        <v>1705</v>
      </c>
      <c r="F12595" s="1" t="s">
        <v>173</v>
      </c>
      <c r="I12595" s="1" t="n">
        <v>1230481</v>
      </c>
      <c r="J12595" s="1" t="n">
        <v>14356</v>
      </c>
      <c r="K12595" s="1" t="n">
        <v>7894900501001</v>
      </c>
      <c r="L12595" s="1" t="s">
        <v>6452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7" t="n">
        <v>46239</v>
      </c>
      <c r="C12596" s="1" t="n">
        <v>11</v>
      </c>
      <c r="D12596" s="1" t="s">
        <v>3845</v>
      </c>
      <c r="E12596" s="1" t="n">
        <v>1705</v>
      </c>
      <c r="F12596" s="1" t="s">
        <v>173</v>
      </c>
      <c r="I12596" s="1" t="n">
        <v>1230481</v>
      </c>
      <c r="J12596" s="1" t="n">
        <v>24324</v>
      </c>
      <c r="K12596" s="1" t="n">
        <v>70847022015</v>
      </c>
      <c r="L12596" s="1" t="s">
        <v>4479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7" t="n">
        <v>46239</v>
      </c>
      <c r="C12597" s="1" t="n">
        <v>11</v>
      </c>
      <c r="D12597" s="1" t="s">
        <v>3845</v>
      </c>
      <c r="E12597" s="1" t="n">
        <v>1705</v>
      </c>
      <c r="F12597" s="1" t="s">
        <v>173</v>
      </c>
      <c r="I12597" s="1" t="n">
        <v>1230481</v>
      </c>
      <c r="J12597" s="1" t="n">
        <v>25906</v>
      </c>
      <c r="K12597" s="1" t="n">
        <v>7894900030396</v>
      </c>
      <c r="L12597" s="1" t="s">
        <v>4482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7" t="n">
        <v>46239</v>
      </c>
      <c r="C12598" s="1" t="n">
        <v>11</v>
      </c>
      <c r="D12598" s="1" t="s">
        <v>3845</v>
      </c>
      <c r="E12598" s="1" t="n">
        <v>1705</v>
      </c>
      <c r="F12598" s="1" t="s">
        <v>173</v>
      </c>
      <c r="I12598" s="1" t="n">
        <v>1230481</v>
      </c>
      <c r="J12598" s="1" t="n">
        <v>26195</v>
      </c>
      <c r="K12598" s="1" t="n">
        <v>7894900010398</v>
      </c>
      <c r="L12598" s="1" t="s">
        <v>4483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7" t="n">
        <v>46239</v>
      </c>
      <c r="C12599" s="1" t="n">
        <v>11</v>
      </c>
      <c r="D12599" s="1" t="s">
        <v>3845</v>
      </c>
      <c r="E12599" s="1" t="n">
        <v>1705</v>
      </c>
      <c r="F12599" s="1" t="s">
        <v>173</v>
      </c>
      <c r="I12599" s="1" t="n">
        <v>1230481</v>
      </c>
      <c r="J12599" s="1" t="n">
        <v>29747</v>
      </c>
      <c r="K12599" s="1" t="n">
        <v>70847022305</v>
      </c>
      <c r="L12599" s="1" t="s">
        <v>6881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7" t="n">
        <v>46239</v>
      </c>
      <c r="C12600" s="1" t="n">
        <v>11</v>
      </c>
      <c r="D12600" s="1" t="s">
        <v>3845</v>
      </c>
      <c r="E12600" s="1" t="n">
        <v>1705</v>
      </c>
      <c r="F12600" s="1" t="s">
        <v>173</v>
      </c>
      <c r="I12600" s="1" t="n">
        <v>1230481</v>
      </c>
      <c r="J12600" s="1" t="n">
        <v>29749</v>
      </c>
      <c r="K12600" s="1" t="n">
        <v>70847033929</v>
      </c>
      <c r="L12600" s="1" t="s">
        <v>4487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7" t="n">
        <v>46239</v>
      </c>
      <c r="C12601" s="1" t="n">
        <v>11</v>
      </c>
      <c r="D12601" s="1" t="s">
        <v>3845</v>
      </c>
      <c r="E12601" s="1" t="n">
        <v>1705</v>
      </c>
      <c r="F12601" s="1" t="s">
        <v>173</v>
      </c>
      <c r="I12601" s="1" t="n">
        <v>1230481</v>
      </c>
      <c r="J12601" s="1" t="n">
        <v>60013</v>
      </c>
      <c r="K12601" s="1" t="n">
        <v>1220000250147</v>
      </c>
      <c r="L12601" s="1" t="s">
        <v>4494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7" t="n">
        <v>46239</v>
      </c>
      <c r="C12602" s="1" t="n">
        <v>11</v>
      </c>
      <c r="D12602" s="1" t="s">
        <v>3845</v>
      </c>
      <c r="E12602" s="1" t="n">
        <v>1705</v>
      </c>
      <c r="F12602" s="1" t="s">
        <v>173</v>
      </c>
      <c r="I12602" s="1" t="n">
        <v>1230481</v>
      </c>
      <c r="J12602" s="1" t="n">
        <v>66038</v>
      </c>
      <c r="K12602" s="1" t="n">
        <v>7898938890076</v>
      </c>
      <c r="L12602" s="1" t="s">
        <v>4496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7" t="n">
        <v>46239</v>
      </c>
      <c r="C12603" s="1" t="n">
        <v>11</v>
      </c>
      <c r="D12603" s="1" t="s">
        <v>3845</v>
      </c>
      <c r="E12603" s="1" t="n">
        <v>1672</v>
      </c>
      <c r="F12603" s="1" t="s">
        <v>171</v>
      </c>
      <c r="I12603" s="1" t="n">
        <v>1408028</v>
      </c>
      <c r="J12603" s="1" t="n">
        <v>103165</v>
      </c>
      <c r="K12603" s="1" t="n">
        <v>7896579310106</v>
      </c>
      <c r="L12603" s="1" t="s">
        <v>4808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7" t="n">
        <v>46239</v>
      </c>
      <c r="C12604" s="1" t="n">
        <v>11</v>
      </c>
      <c r="D12604" s="1" t="s">
        <v>3845</v>
      </c>
      <c r="E12604" s="1" t="n">
        <v>1672</v>
      </c>
      <c r="F12604" s="1" t="s">
        <v>171</v>
      </c>
      <c r="I12604" s="1" t="n">
        <v>1408028</v>
      </c>
      <c r="J12604" s="1" t="n">
        <v>103940</v>
      </c>
      <c r="K12604" s="1" t="n">
        <v>7896579330081</v>
      </c>
      <c r="L12604" s="1" t="s">
        <v>5794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7" t="n">
        <v>46239</v>
      </c>
      <c r="C12605" s="1" t="n">
        <v>11</v>
      </c>
      <c r="D12605" s="1" t="s">
        <v>3845</v>
      </c>
      <c r="E12605" s="1" t="n">
        <v>1672</v>
      </c>
      <c r="F12605" s="1" t="s">
        <v>171</v>
      </c>
      <c r="I12605" s="1" t="n">
        <v>1408028</v>
      </c>
      <c r="J12605" s="1" t="n">
        <v>104355</v>
      </c>
      <c r="K12605" s="1" t="n">
        <v>7896579380116</v>
      </c>
      <c r="L12605" s="1" t="s">
        <v>4809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7" t="n">
        <v>46239</v>
      </c>
      <c r="C12606" s="1" t="n">
        <v>11</v>
      </c>
      <c r="D12606" s="1" t="s">
        <v>3845</v>
      </c>
      <c r="E12606" s="1" t="n">
        <v>1672</v>
      </c>
      <c r="F12606" s="1" t="s">
        <v>171</v>
      </c>
      <c r="I12606" s="1" t="n">
        <v>1408028</v>
      </c>
      <c r="J12606" s="1" t="n">
        <v>104360</v>
      </c>
      <c r="K12606" s="1" t="n">
        <v>7896579330074</v>
      </c>
      <c r="L12606" s="1" t="s">
        <v>7174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7" t="n">
        <v>46239</v>
      </c>
      <c r="C12607" s="1" t="n">
        <v>11</v>
      </c>
      <c r="D12607" s="1" t="s">
        <v>3845</v>
      </c>
      <c r="E12607" s="1" t="n">
        <v>1672</v>
      </c>
      <c r="F12607" s="1" t="s">
        <v>171</v>
      </c>
      <c r="I12607" s="1" t="n">
        <v>1408028</v>
      </c>
      <c r="J12607" s="1" t="n">
        <v>106239</v>
      </c>
      <c r="K12607" s="1" t="n">
        <v>7896579390016</v>
      </c>
      <c r="L12607" s="1" t="s">
        <v>5795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7" t="n">
        <v>46239</v>
      </c>
      <c r="C12608" s="1" t="n">
        <v>11</v>
      </c>
      <c r="D12608" s="1" t="s">
        <v>3845</v>
      </c>
      <c r="E12608" s="1" t="n">
        <v>1672</v>
      </c>
      <c r="F12608" s="1" t="s">
        <v>171</v>
      </c>
      <c r="I12608" s="1" t="n">
        <v>1408028</v>
      </c>
      <c r="J12608" s="1" t="n">
        <v>108508</v>
      </c>
      <c r="K12608" s="1" t="n">
        <v>7896004401409</v>
      </c>
      <c r="L12608" s="1" t="s">
        <v>7175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7" t="n">
        <v>46239</v>
      </c>
      <c r="C12609" s="1" t="n">
        <v>11</v>
      </c>
      <c r="D12609" s="1" t="s">
        <v>3845</v>
      </c>
      <c r="E12609" s="1" t="n">
        <v>1672</v>
      </c>
      <c r="F12609" s="1" t="s">
        <v>171</v>
      </c>
      <c r="I12609" s="1" t="n">
        <v>1408028</v>
      </c>
      <c r="J12609" s="1" t="n">
        <v>12755</v>
      </c>
      <c r="K12609" s="1" t="n">
        <v>7896520027190</v>
      </c>
      <c r="L12609" s="1" t="s">
        <v>4811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7" t="n">
        <v>46239</v>
      </c>
      <c r="C12610" s="1" t="n">
        <v>11</v>
      </c>
      <c r="D12610" s="1" t="s">
        <v>3845</v>
      </c>
      <c r="E12610" s="1" t="n">
        <v>1672</v>
      </c>
      <c r="F12610" s="1" t="s">
        <v>171</v>
      </c>
      <c r="I12610" s="1" t="n">
        <v>1408028</v>
      </c>
      <c r="J12610" s="1" t="n">
        <v>13228</v>
      </c>
      <c r="K12610" s="1" t="n">
        <v>7896520026261</v>
      </c>
      <c r="L12610" s="1" t="s">
        <v>4813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7" t="n">
        <v>46239</v>
      </c>
      <c r="C12611" s="1" t="n">
        <v>11</v>
      </c>
      <c r="D12611" s="1" t="s">
        <v>3845</v>
      </c>
      <c r="E12611" s="1" t="n">
        <v>1672</v>
      </c>
      <c r="F12611" s="1" t="s">
        <v>171</v>
      </c>
      <c r="I12611" s="1" t="n">
        <v>1408028</v>
      </c>
      <c r="J12611" s="1" t="n">
        <v>13763</v>
      </c>
      <c r="K12611" s="1" t="n">
        <v>7898938236652</v>
      </c>
      <c r="L12611" s="1" t="s">
        <v>7890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7" t="n">
        <v>46239</v>
      </c>
      <c r="C12612" s="1" t="n">
        <v>11</v>
      </c>
      <c r="D12612" s="1" t="s">
        <v>3845</v>
      </c>
      <c r="E12612" s="1" t="n">
        <v>1672</v>
      </c>
      <c r="F12612" s="1" t="s">
        <v>171</v>
      </c>
      <c r="I12612" s="1" t="n">
        <v>1408028</v>
      </c>
      <c r="J12612" s="1" t="n">
        <v>16736</v>
      </c>
      <c r="K12612" s="1" t="n">
        <v>7899465200123</v>
      </c>
      <c r="L12612" s="1" t="s">
        <v>5797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7" t="n">
        <v>46239</v>
      </c>
      <c r="C12613" s="1" t="n">
        <v>11</v>
      </c>
      <c r="D12613" s="1" t="s">
        <v>3845</v>
      </c>
      <c r="E12613" s="1" t="n">
        <v>1672</v>
      </c>
      <c r="F12613" s="1" t="s">
        <v>171</v>
      </c>
      <c r="I12613" s="1" t="n">
        <v>1408028</v>
      </c>
      <c r="J12613" s="1" t="n">
        <v>18293</v>
      </c>
      <c r="K12613" s="1" t="n">
        <v>7896520027206</v>
      </c>
      <c r="L12613" s="1" t="s">
        <v>4815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7" t="n">
        <v>46239</v>
      </c>
      <c r="C12614" s="1" t="n">
        <v>11</v>
      </c>
      <c r="D12614" s="1" t="s">
        <v>3845</v>
      </c>
      <c r="E12614" s="1" t="n">
        <v>1672</v>
      </c>
      <c r="F12614" s="1" t="s">
        <v>171</v>
      </c>
      <c r="I12614" s="1" t="n">
        <v>1408028</v>
      </c>
      <c r="J12614" s="1" t="n">
        <v>23258</v>
      </c>
      <c r="K12614" s="1" t="n">
        <v>7899465200505</v>
      </c>
      <c r="L12614" s="1" t="s">
        <v>5323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7" t="n">
        <v>46239</v>
      </c>
      <c r="C12615" s="1" t="n">
        <v>11</v>
      </c>
      <c r="D12615" s="1" t="s">
        <v>3845</v>
      </c>
      <c r="E12615" s="1" t="n">
        <v>1672</v>
      </c>
      <c r="F12615" s="1" t="s">
        <v>171</v>
      </c>
      <c r="I12615" s="1" t="n">
        <v>1408028</v>
      </c>
      <c r="J12615" s="1" t="n">
        <v>27524</v>
      </c>
      <c r="K12615" s="1" t="n">
        <v>7899465200444</v>
      </c>
      <c r="L12615" s="1" t="s">
        <v>7891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7" t="n">
        <v>46239</v>
      </c>
      <c r="C12616" s="1" t="n">
        <v>11</v>
      </c>
      <c r="D12616" s="1" t="s">
        <v>3845</v>
      </c>
      <c r="E12616" s="1" t="n">
        <v>1672</v>
      </c>
      <c r="F12616" s="1" t="s">
        <v>171</v>
      </c>
      <c r="I12616" s="1" t="n">
        <v>1408028</v>
      </c>
      <c r="J12616" s="1" t="n">
        <v>31622</v>
      </c>
      <c r="K12616" s="1" t="n">
        <v>7896579370032</v>
      </c>
      <c r="L12616" s="1" t="s">
        <v>6458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7" t="n">
        <v>46239</v>
      </c>
      <c r="C12617" s="1" t="n">
        <v>11</v>
      </c>
      <c r="D12617" s="1" t="s">
        <v>3845</v>
      </c>
      <c r="E12617" s="1" t="n">
        <v>1672</v>
      </c>
      <c r="F12617" s="1" t="s">
        <v>171</v>
      </c>
      <c r="I12617" s="1" t="n">
        <v>1408028</v>
      </c>
      <c r="J12617" s="1" t="n">
        <v>35007</v>
      </c>
      <c r="K12617" s="1" t="n">
        <v>7896579340110</v>
      </c>
      <c r="L12617" s="1" t="s">
        <v>6459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7" t="n">
        <v>46239</v>
      </c>
      <c r="C12618" s="1" t="n">
        <v>11</v>
      </c>
      <c r="D12618" s="1" t="s">
        <v>3845</v>
      </c>
      <c r="E12618" s="1" t="n">
        <v>1672</v>
      </c>
      <c r="F12618" s="1" t="s">
        <v>171</v>
      </c>
      <c r="I12618" s="1" t="n">
        <v>1408028</v>
      </c>
      <c r="J12618" s="1" t="n">
        <v>35008</v>
      </c>
      <c r="K12618" s="1" t="n">
        <v>7896579350256</v>
      </c>
      <c r="L12618" s="1" t="s">
        <v>6460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7" t="n">
        <v>46239</v>
      </c>
      <c r="C12619" s="1" t="n">
        <v>11</v>
      </c>
      <c r="D12619" s="1" t="s">
        <v>3845</v>
      </c>
      <c r="E12619" s="1" t="n">
        <v>1672</v>
      </c>
      <c r="F12619" s="1" t="s">
        <v>171</v>
      </c>
      <c r="I12619" s="1" t="n">
        <v>1408028</v>
      </c>
      <c r="J12619" s="1" t="n">
        <v>37044</v>
      </c>
      <c r="K12619" s="1" t="n">
        <v>7896579320211</v>
      </c>
      <c r="L12619" s="1" t="s">
        <v>7892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7" t="n">
        <v>46239</v>
      </c>
      <c r="C12620" s="1" t="n">
        <v>11</v>
      </c>
      <c r="D12620" s="1" t="s">
        <v>3845</v>
      </c>
      <c r="E12620" s="1" t="n">
        <v>1672</v>
      </c>
      <c r="F12620" s="1" t="s">
        <v>171</v>
      </c>
      <c r="I12620" s="1" t="n">
        <v>1408028</v>
      </c>
      <c r="J12620" s="1" t="n">
        <v>37154</v>
      </c>
      <c r="K12620" s="1" t="n">
        <v>7896579310601</v>
      </c>
      <c r="L12620" s="1" t="s">
        <v>4816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7" t="n">
        <v>46239</v>
      </c>
      <c r="C12621" s="1" t="n">
        <v>11</v>
      </c>
      <c r="D12621" s="1" t="s">
        <v>3845</v>
      </c>
      <c r="E12621" s="1" t="n">
        <v>1672</v>
      </c>
      <c r="F12621" s="1" t="s">
        <v>171</v>
      </c>
      <c r="I12621" s="1" t="n">
        <v>1408028</v>
      </c>
      <c r="J12621" s="1" t="n">
        <v>37157</v>
      </c>
      <c r="K12621" s="1" t="n">
        <v>7896579310403</v>
      </c>
      <c r="L12621" s="1" t="s">
        <v>4818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7" t="n">
        <v>46239</v>
      </c>
      <c r="C12622" s="1" t="n">
        <v>11</v>
      </c>
      <c r="D12622" s="1" t="s">
        <v>3845</v>
      </c>
      <c r="E12622" s="1" t="n">
        <v>1672</v>
      </c>
      <c r="F12622" s="1" t="s">
        <v>171</v>
      </c>
      <c r="I12622" s="1" t="n">
        <v>1408028</v>
      </c>
      <c r="J12622" s="1" t="n">
        <v>37158</v>
      </c>
      <c r="K12622" s="1" t="n">
        <v>7896579310304</v>
      </c>
      <c r="L12622" s="1" t="s">
        <v>4819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7" t="n">
        <v>46239</v>
      </c>
      <c r="C12623" s="1" t="n">
        <v>11</v>
      </c>
      <c r="D12623" s="1" t="s">
        <v>3845</v>
      </c>
      <c r="E12623" s="1" t="n">
        <v>1672</v>
      </c>
      <c r="F12623" s="1" t="s">
        <v>171</v>
      </c>
      <c r="I12623" s="1" t="n">
        <v>1408028</v>
      </c>
      <c r="J12623" s="1" t="n">
        <v>37507</v>
      </c>
      <c r="K12623" s="1" t="n">
        <v>7896579310854</v>
      </c>
      <c r="L12623" s="1" t="s">
        <v>4806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7" t="n">
        <v>46239</v>
      </c>
      <c r="C12624" s="1" t="n">
        <v>11</v>
      </c>
      <c r="D12624" s="1" t="s">
        <v>3845</v>
      </c>
      <c r="E12624" s="1" t="n">
        <v>1672</v>
      </c>
      <c r="F12624" s="1" t="s">
        <v>171</v>
      </c>
      <c r="I12624" s="1" t="n">
        <v>1408028</v>
      </c>
      <c r="J12624" s="1" t="n">
        <v>38539</v>
      </c>
      <c r="K12624" s="1" t="n">
        <v>7896579320235</v>
      </c>
      <c r="L12624" s="1" t="s">
        <v>4821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7" t="n">
        <v>46239</v>
      </c>
      <c r="C12625" s="1" t="n">
        <v>11</v>
      </c>
      <c r="D12625" s="1" t="s">
        <v>3845</v>
      </c>
      <c r="E12625" s="1" t="n">
        <v>1672</v>
      </c>
      <c r="F12625" s="1" t="s">
        <v>171</v>
      </c>
      <c r="I12625" s="1" t="n">
        <v>1408028</v>
      </c>
      <c r="J12625" s="1" t="n">
        <v>39422</v>
      </c>
      <c r="K12625" s="1" t="n">
        <v>7896579310434</v>
      </c>
      <c r="L12625" s="1" t="s">
        <v>7893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7" t="n">
        <v>46239</v>
      </c>
      <c r="C12626" s="1" t="n">
        <v>11</v>
      </c>
      <c r="D12626" s="1" t="s">
        <v>3845</v>
      </c>
      <c r="E12626" s="1" t="n">
        <v>1672</v>
      </c>
      <c r="F12626" s="1" t="s">
        <v>171</v>
      </c>
      <c r="I12626" s="1" t="n">
        <v>1408028</v>
      </c>
      <c r="J12626" s="1" t="n">
        <v>39425</v>
      </c>
      <c r="K12626" s="1" t="n">
        <v>7896579310632</v>
      </c>
      <c r="L12626" s="1" t="s">
        <v>7894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7" t="n">
        <v>46239</v>
      </c>
      <c r="C12627" s="1" t="n">
        <v>11</v>
      </c>
      <c r="D12627" s="1" t="s">
        <v>3845</v>
      </c>
      <c r="E12627" s="1" t="n">
        <v>1672</v>
      </c>
      <c r="F12627" s="1" t="s">
        <v>171</v>
      </c>
      <c r="I12627" s="1" t="n">
        <v>1408028</v>
      </c>
      <c r="J12627" s="1" t="n">
        <v>48645</v>
      </c>
      <c r="K12627" s="1" t="n">
        <v>7896579320303</v>
      </c>
      <c r="L12627" s="1" t="s">
        <v>6464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7" t="n">
        <v>46239</v>
      </c>
      <c r="C12628" s="1" t="n">
        <v>11</v>
      </c>
      <c r="D12628" s="1" t="s">
        <v>3845</v>
      </c>
      <c r="E12628" s="1" t="n">
        <v>1672</v>
      </c>
      <c r="F12628" s="1" t="s">
        <v>171</v>
      </c>
      <c r="I12628" s="1" t="n">
        <v>1408028</v>
      </c>
      <c r="J12628" s="1" t="n">
        <v>48646</v>
      </c>
      <c r="K12628" s="1" t="n">
        <v>7896579380178</v>
      </c>
      <c r="L12628" s="1" t="s">
        <v>6465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7" t="n">
        <v>46239</v>
      </c>
      <c r="C12629" s="1" t="n">
        <v>11</v>
      </c>
      <c r="D12629" s="1" t="s">
        <v>3845</v>
      </c>
      <c r="E12629" s="1" t="n">
        <v>1672</v>
      </c>
      <c r="F12629" s="1" t="s">
        <v>171</v>
      </c>
      <c r="I12629" s="1" t="n">
        <v>1408028</v>
      </c>
      <c r="J12629" s="1" t="n">
        <v>53441</v>
      </c>
      <c r="K12629" s="1" t="n">
        <v>7896579340165</v>
      </c>
      <c r="L12629" s="1" t="s">
        <v>5326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7" t="n">
        <v>46239</v>
      </c>
      <c r="C12630" s="1" t="n">
        <v>11</v>
      </c>
      <c r="D12630" s="1" t="s">
        <v>3845</v>
      </c>
      <c r="E12630" s="1" t="n">
        <v>1672</v>
      </c>
      <c r="F12630" s="1" t="s">
        <v>171</v>
      </c>
      <c r="I12630" s="1" t="n">
        <v>1408028</v>
      </c>
      <c r="J12630" s="1" t="n">
        <v>61503</v>
      </c>
      <c r="K12630" s="1" t="n">
        <v>7896579310915</v>
      </c>
      <c r="L12630" s="1" t="s">
        <v>4822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7" t="n">
        <v>46239</v>
      </c>
      <c r="C12631" s="1" t="n">
        <v>11</v>
      </c>
      <c r="D12631" s="1" t="s">
        <v>3845</v>
      </c>
      <c r="E12631" s="1" t="n">
        <v>1672</v>
      </c>
      <c r="F12631" s="1" t="s">
        <v>171</v>
      </c>
      <c r="I12631" s="1" t="n">
        <v>1408028</v>
      </c>
      <c r="J12631" s="1" t="n">
        <v>78779</v>
      </c>
      <c r="K12631" s="1" t="n">
        <v>7899465202042</v>
      </c>
      <c r="L12631" s="1" t="s">
        <v>4823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7" t="n">
        <v>46239</v>
      </c>
      <c r="C12632" s="1" t="n">
        <v>11</v>
      </c>
      <c r="D12632" s="1" t="s">
        <v>3845</v>
      </c>
      <c r="E12632" s="1" t="n">
        <v>1672</v>
      </c>
      <c r="F12632" s="1" t="s">
        <v>171</v>
      </c>
      <c r="I12632" s="1" t="n">
        <v>1408028</v>
      </c>
      <c r="J12632" s="1" t="n">
        <v>79952</v>
      </c>
      <c r="K12632" s="1" t="n">
        <v>7896579390085</v>
      </c>
      <c r="L12632" s="1" t="s">
        <v>6467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7" t="n">
        <v>46239</v>
      </c>
      <c r="C12633" s="1" t="n">
        <v>11</v>
      </c>
      <c r="D12633" s="1" t="s">
        <v>3845</v>
      </c>
      <c r="E12633" s="1" t="n">
        <v>1672</v>
      </c>
      <c r="F12633" s="1" t="s">
        <v>171</v>
      </c>
      <c r="I12633" s="1" t="n">
        <v>1408028</v>
      </c>
      <c r="J12633" s="1" t="n">
        <v>80062</v>
      </c>
      <c r="K12633" s="1" t="n">
        <v>7896579390092</v>
      </c>
      <c r="L12633" s="1" t="s">
        <v>7178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7" t="n">
        <v>46239</v>
      </c>
      <c r="C12634" s="1" t="n">
        <v>11</v>
      </c>
      <c r="D12634" s="1" t="s">
        <v>3845</v>
      </c>
      <c r="E12634" s="1" t="n">
        <v>1672</v>
      </c>
      <c r="F12634" s="1" t="s">
        <v>171</v>
      </c>
      <c r="I12634" s="1" t="n">
        <v>1408028</v>
      </c>
      <c r="J12634" s="1" t="n">
        <v>81458</v>
      </c>
      <c r="K12634" s="1" t="n">
        <v>7896579360088</v>
      </c>
      <c r="L12634" s="1" t="s">
        <v>5327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7" t="n">
        <v>46239</v>
      </c>
      <c r="C12635" s="1" t="n">
        <v>11</v>
      </c>
      <c r="D12635" s="1" t="s">
        <v>3845</v>
      </c>
      <c r="E12635" s="1" t="n">
        <v>1705</v>
      </c>
      <c r="F12635" s="1" t="s">
        <v>173</v>
      </c>
      <c r="I12635" s="1" t="n">
        <v>1966628</v>
      </c>
      <c r="J12635" s="1" t="n">
        <v>103142</v>
      </c>
      <c r="K12635" s="1" t="n">
        <v>7894900011753</v>
      </c>
      <c r="L12635" s="1" t="s">
        <v>4527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7" t="n">
        <v>46239</v>
      </c>
      <c r="C12636" s="1" t="n">
        <v>11</v>
      </c>
      <c r="D12636" s="1" t="s">
        <v>3845</v>
      </c>
      <c r="E12636" s="1" t="n">
        <v>1705</v>
      </c>
      <c r="F12636" s="1" t="s">
        <v>173</v>
      </c>
      <c r="I12636" s="1" t="n">
        <v>1966628</v>
      </c>
      <c r="J12636" s="1" t="n">
        <v>103145</v>
      </c>
      <c r="K12636" s="1" t="n">
        <v>7894900051513</v>
      </c>
      <c r="L12636" s="1" t="s">
        <v>5531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7" t="n">
        <v>46239</v>
      </c>
      <c r="C12637" s="1" t="n">
        <v>11</v>
      </c>
      <c r="D12637" s="1" t="s">
        <v>3845</v>
      </c>
      <c r="E12637" s="1" t="n">
        <v>1705</v>
      </c>
      <c r="F12637" s="1" t="s">
        <v>173</v>
      </c>
      <c r="I12637" s="1" t="n">
        <v>1966628</v>
      </c>
      <c r="J12637" s="1" t="n">
        <v>103160</v>
      </c>
      <c r="K12637" s="1" t="n">
        <v>7894900030013</v>
      </c>
      <c r="L12637" s="1" t="s">
        <v>4504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7" t="n">
        <v>46239</v>
      </c>
      <c r="C12638" s="1" t="n">
        <v>11</v>
      </c>
      <c r="D12638" s="1" t="s">
        <v>3845</v>
      </c>
      <c r="E12638" s="1" t="n">
        <v>1705</v>
      </c>
      <c r="F12638" s="1" t="s">
        <v>173</v>
      </c>
      <c r="I12638" s="1" t="n">
        <v>1966628</v>
      </c>
      <c r="J12638" s="1" t="n">
        <v>10830</v>
      </c>
      <c r="K12638" s="1" t="n">
        <v>7894900701517</v>
      </c>
      <c r="L12638" s="1" t="s">
        <v>5535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7" t="n">
        <v>46239</v>
      </c>
      <c r="C12639" s="1" t="n">
        <v>11</v>
      </c>
      <c r="D12639" s="1" t="s">
        <v>3845</v>
      </c>
      <c r="E12639" s="1" t="n">
        <v>1705</v>
      </c>
      <c r="F12639" s="1" t="s">
        <v>173</v>
      </c>
      <c r="I12639" s="1" t="n">
        <v>1966628</v>
      </c>
      <c r="J12639" s="1" t="n">
        <v>21183</v>
      </c>
      <c r="K12639" s="1" t="n">
        <v>7894900556063</v>
      </c>
      <c r="L12639" s="1" t="s">
        <v>4511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7" t="n">
        <v>46239</v>
      </c>
      <c r="C12640" s="1" t="n">
        <v>11</v>
      </c>
      <c r="D12640" s="1" t="s">
        <v>3845</v>
      </c>
      <c r="E12640" s="1" t="n">
        <v>1705</v>
      </c>
      <c r="F12640" s="1" t="s">
        <v>173</v>
      </c>
      <c r="I12640" s="1" t="n">
        <v>1966628</v>
      </c>
      <c r="J12640" s="1" t="n">
        <v>21425</v>
      </c>
      <c r="K12640" s="1" t="n">
        <v>7894900034219</v>
      </c>
      <c r="L12640" s="1" t="s">
        <v>4512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7" t="n">
        <v>46239</v>
      </c>
      <c r="C12641" s="1" t="n">
        <v>11</v>
      </c>
      <c r="D12641" s="1" t="s">
        <v>3845</v>
      </c>
      <c r="E12641" s="1" t="n">
        <v>1705</v>
      </c>
      <c r="F12641" s="1" t="s">
        <v>173</v>
      </c>
      <c r="I12641" s="1" t="n">
        <v>1966628</v>
      </c>
      <c r="J12641" s="1" t="n">
        <v>21426</v>
      </c>
      <c r="K12641" s="1" t="n">
        <v>7894900014211</v>
      </c>
      <c r="L12641" s="1" t="s">
        <v>4513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7" t="n">
        <v>46239</v>
      </c>
      <c r="C12642" s="1" t="n">
        <v>11</v>
      </c>
      <c r="D12642" s="1" t="s">
        <v>3845</v>
      </c>
      <c r="E12642" s="1" t="n">
        <v>1705</v>
      </c>
      <c r="F12642" s="1" t="s">
        <v>173</v>
      </c>
      <c r="I12642" s="1" t="n">
        <v>1966628</v>
      </c>
      <c r="J12642" s="1" t="n">
        <v>28739</v>
      </c>
      <c r="K12642" s="1" t="n">
        <v>7894900027044</v>
      </c>
      <c r="L12642" s="1" t="s">
        <v>4519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7" t="n">
        <v>46239</v>
      </c>
      <c r="C12643" s="1" t="n">
        <v>11</v>
      </c>
      <c r="D12643" s="1" t="s">
        <v>3845</v>
      </c>
      <c r="E12643" s="1" t="n">
        <v>1705</v>
      </c>
      <c r="F12643" s="1" t="s">
        <v>173</v>
      </c>
      <c r="I12643" s="1" t="n">
        <v>1966628</v>
      </c>
      <c r="J12643" s="1" t="n">
        <v>29614</v>
      </c>
      <c r="K12643" s="1" t="n">
        <v>7894900550030</v>
      </c>
      <c r="L12643" s="1" t="s">
        <v>4520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7" t="n">
        <v>46239</v>
      </c>
      <c r="C12644" s="1" t="n">
        <v>11</v>
      </c>
      <c r="D12644" s="1" t="s">
        <v>3845</v>
      </c>
      <c r="E12644" s="1" t="n">
        <v>1705</v>
      </c>
      <c r="F12644" s="1" t="s">
        <v>173</v>
      </c>
      <c r="I12644" s="1" t="n">
        <v>1966628</v>
      </c>
      <c r="J12644" s="1" t="n">
        <v>31367</v>
      </c>
      <c r="K12644" s="1" t="n">
        <v>7894900704211</v>
      </c>
      <c r="L12644" s="1" t="s">
        <v>4523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7" t="n">
        <v>46239</v>
      </c>
      <c r="C12645" s="1" t="n">
        <v>11</v>
      </c>
      <c r="D12645" s="1" t="s">
        <v>3845</v>
      </c>
      <c r="E12645" s="1" t="n">
        <v>1705</v>
      </c>
      <c r="F12645" s="1" t="s">
        <v>173</v>
      </c>
      <c r="I12645" s="1" t="n">
        <v>1966628</v>
      </c>
      <c r="J12645" s="1" t="n">
        <v>31767</v>
      </c>
      <c r="K12645" s="1" t="n">
        <v>7897105250095</v>
      </c>
      <c r="L12645" s="1" t="s">
        <v>5537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7" t="n">
        <v>46239</v>
      </c>
      <c r="C12646" s="1" t="n">
        <v>11</v>
      </c>
      <c r="D12646" s="1" t="s">
        <v>3845</v>
      </c>
      <c r="E12646" s="1" t="n">
        <v>1705</v>
      </c>
      <c r="F12646" s="1" t="s">
        <v>173</v>
      </c>
      <c r="I12646" s="1" t="n">
        <v>1966628</v>
      </c>
      <c r="J12646" s="1" t="n">
        <v>34629</v>
      </c>
      <c r="K12646" s="1" t="n">
        <v>7894900027020</v>
      </c>
      <c r="L12646" s="1" t="s">
        <v>6303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7" t="n">
        <v>46239</v>
      </c>
      <c r="C12647" s="1" t="n">
        <v>11</v>
      </c>
      <c r="D12647" s="1" t="s">
        <v>3845</v>
      </c>
      <c r="E12647" s="1" t="n">
        <v>1705</v>
      </c>
      <c r="F12647" s="1" t="s">
        <v>173</v>
      </c>
      <c r="I12647" s="1" t="n">
        <v>1966628</v>
      </c>
      <c r="J12647" s="1" t="n">
        <v>37279</v>
      </c>
      <c r="K12647" s="1" t="n">
        <v>7894900027013</v>
      </c>
      <c r="L12647" s="1" t="s">
        <v>4527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7" t="n">
        <v>46239</v>
      </c>
      <c r="C12648" s="1" t="n">
        <v>11</v>
      </c>
      <c r="D12648" s="1" t="s">
        <v>3845</v>
      </c>
      <c r="E12648" s="1" t="n">
        <v>1705</v>
      </c>
      <c r="F12648" s="1" t="s">
        <v>173</v>
      </c>
      <c r="I12648" s="1" t="n">
        <v>1966628</v>
      </c>
      <c r="J12648" s="1" t="n">
        <v>38060</v>
      </c>
      <c r="K12648" s="1" t="n">
        <v>7894900701609</v>
      </c>
      <c r="L12648" s="1" t="s">
        <v>5539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7" t="n">
        <v>46239</v>
      </c>
      <c r="C12649" s="1" t="n">
        <v>11</v>
      </c>
      <c r="D12649" s="1" t="s">
        <v>3845</v>
      </c>
      <c r="E12649" s="1" t="n">
        <v>1705</v>
      </c>
      <c r="F12649" s="1" t="s">
        <v>173</v>
      </c>
      <c r="I12649" s="1" t="n">
        <v>1966628</v>
      </c>
      <c r="J12649" s="1" t="n">
        <v>41322</v>
      </c>
      <c r="K12649" s="1" t="n">
        <v>7897105200076</v>
      </c>
      <c r="L12649" s="1" t="s">
        <v>4530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7" t="n">
        <v>46239</v>
      </c>
      <c r="C12650" s="1" t="n">
        <v>45</v>
      </c>
      <c r="D12650" s="1" t="s">
        <v>7430</v>
      </c>
      <c r="E12650" s="1" t="n">
        <v>1402</v>
      </c>
      <c r="F12650" s="1" t="s">
        <v>716</v>
      </c>
      <c r="I12650" s="1" t="n">
        <v>4166</v>
      </c>
      <c r="J12650" s="1" t="n">
        <v>75359</v>
      </c>
      <c r="K12650" s="1" t="n">
        <v>7898666611028</v>
      </c>
      <c r="L12650" s="1" t="s">
        <v>3829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7" t="n">
        <v>46239</v>
      </c>
      <c r="C12651" s="1" t="n">
        <v>45</v>
      </c>
      <c r="D12651" s="1" t="s">
        <v>7430</v>
      </c>
      <c r="E12651" s="1" t="n">
        <v>1402</v>
      </c>
      <c r="F12651" s="1" t="s">
        <v>716</v>
      </c>
      <c r="I12651" s="1" t="n">
        <v>4166</v>
      </c>
      <c r="J12651" s="1" t="n">
        <v>79089</v>
      </c>
      <c r="K12651" s="1" t="n">
        <v>618231463824</v>
      </c>
      <c r="L12651" s="1" t="s">
        <v>3831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7" t="n">
        <v>46239</v>
      </c>
      <c r="C12652" s="1" t="n">
        <v>45</v>
      </c>
      <c r="D12652" s="1" t="s">
        <v>7430</v>
      </c>
      <c r="E12652" s="1" t="n">
        <v>1668</v>
      </c>
      <c r="F12652" s="1" t="s">
        <v>81</v>
      </c>
      <c r="I12652" s="1" t="n">
        <v>745264</v>
      </c>
      <c r="J12652" s="1" t="n">
        <v>29057</v>
      </c>
      <c r="K12652" s="1" t="n">
        <v>7908099900955</v>
      </c>
      <c r="L12652" s="1" t="s">
        <v>5516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7" t="n">
        <v>46239</v>
      </c>
      <c r="C12653" s="1" t="n">
        <v>45</v>
      </c>
      <c r="D12653" s="1" t="s">
        <v>7430</v>
      </c>
      <c r="E12653" s="1" t="n">
        <v>1668</v>
      </c>
      <c r="F12653" s="1" t="s">
        <v>81</v>
      </c>
      <c r="I12653" s="1" t="n">
        <v>745264</v>
      </c>
      <c r="J12653" s="1" t="n">
        <v>41481</v>
      </c>
      <c r="K12653" s="1" t="n">
        <v>7898963539469</v>
      </c>
      <c r="L12653" s="1" t="s">
        <v>5541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7" t="n">
        <v>46239</v>
      </c>
      <c r="C12654" s="1" t="n">
        <v>45</v>
      </c>
      <c r="D12654" s="1" t="s">
        <v>7430</v>
      </c>
      <c r="E12654" s="1" t="n">
        <v>1668</v>
      </c>
      <c r="F12654" s="1" t="s">
        <v>81</v>
      </c>
      <c r="I12654" s="1" t="n">
        <v>745264</v>
      </c>
      <c r="J12654" s="1" t="n">
        <v>43686</v>
      </c>
      <c r="K12654" s="1" t="n">
        <v>7896030899249</v>
      </c>
      <c r="L12654" s="1" t="s">
        <v>4758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7" t="n">
        <v>46239</v>
      </c>
      <c r="C12655" s="1" t="n">
        <v>45</v>
      </c>
      <c r="D12655" s="1" t="s">
        <v>7430</v>
      </c>
      <c r="E12655" s="1" t="n">
        <v>1668</v>
      </c>
      <c r="F12655" s="1" t="s">
        <v>81</v>
      </c>
      <c r="I12655" s="1" t="n">
        <v>745264</v>
      </c>
      <c r="J12655" s="1" t="n">
        <v>64789</v>
      </c>
      <c r="K12655" s="1" t="n">
        <v>7908026001519</v>
      </c>
      <c r="L12655" s="1" t="s">
        <v>6472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7" t="n">
        <v>46239</v>
      </c>
      <c r="C12656" s="1" t="n">
        <v>171</v>
      </c>
      <c r="D12656" s="1" t="s">
        <v>3878</v>
      </c>
      <c r="E12656" s="1" t="n">
        <v>1612</v>
      </c>
      <c r="F12656" s="1" t="s">
        <v>225</v>
      </c>
      <c r="I12656" s="1" t="n">
        <v>2307726</v>
      </c>
      <c r="J12656" s="1" t="n">
        <v>28989</v>
      </c>
      <c r="K12656" s="1" t="n">
        <v>7896003738629</v>
      </c>
      <c r="L12656" s="1" t="s">
        <v>7895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7" t="n">
        <v>46240</v>
      </c>
      <c r="C12657" s="1" t="n">
        <v>1</v>
      </c>
      <c r="D12657" s="1" t="s">
        <v>3781</v>
      </c>
      <c r="E12657" s="1" t="n">
        <v>1187</v>
      </c>
      <c r="F12657" s="1" t="s">
        <v>489</v>
      </c>
      <c r="I12657" s="1" t="n">
        <v>237</v>
      </c>
      <c r="J12657" s="1" t="n">
        <v>67202</v>
      </c>
      <c r="K12657" s="1" t="n">
        <v>40141197962</v>
      </c>
      <c r="L12657" s="1" t="s">
        <v>4393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7" t="n">
        <v>46240</v>
      </c>
      <c r="C12658" s="1" t="n">
        <v>1</v>
      </c>
      <c r="D12658" s="1" t="s">
        <v>3781</v>
      </c>
      <c r="E12658" s="1" t="n">
        <v>1187</v>
      </c>
      <c r="F12658" s="1" t="s">
        <v>489</v>
      </c>
      <c r="I12658" s="1" t="n">
        <v>237</v>
      </c>
      <c r="J12658" s="1" t="n">
        <v>67204</v>
      </c>
      <c r="K12658" s="1" t="n">
        <v>40141197948</v>
      </c>
      <c r="L12658" s="1" t="s">
        <v>4394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7" t="n">
        <v>46240</v>
      </c>
      <c r="C12659" s="1" t="n">
        <v>1</v>
      </c>
      <c r="D12659" s="1" t="s">
        <v>3781</v>
      </c>
      <c r="E12659" s="1" t="n">
        <v>1187</v>
      </c>
      <c r="F12659" s="1" t="s">
        <v>489</v>
      </c>
      <c r="I12659" s="1" t="n">
        <v>237</v>
      </c>
      <c r="J12659" s="1" t="n">
        <v>67205</v>
      </c>
      <c r="K12659" s="1" t="n">
        <v>40141197955</v>
      </c>
      <c r="L12659" s="1" t="s">
        <v>4395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7" t="n">
        <v>46240</v>
      </c>
      <c r="C12660" s="1" t="n">
        <v>1</v>
      </c>
      <c r="D12660" s="1" t="s">
        <v>3781</v>
      </c>
      <c r="E12660" s="1" t="n">
        <v>1187</v>
      </c>
      <c r="F12660" s="1" t="s">
        <v>489</v>
      </c>
      <c r="I12660" s="1" t="n">
        <v>237</v>
      </c>
      <c r="J12660" s="1" t="n">
        <v>67206</v>
      </c>
      <c r="K12660" s="1" t="n">
        <v>40141197900</v>
      </c>
      <c r="L12660" s="1" t="s">
        <v>4396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7" t="n">
        <v>46240</v>
      </c>
      <c r="C12661" s="1" t="n">
        <v>1</v>
      </c>
      <c r="D12661" s="1" t="s">
        <v>3781</v>
      </c>
      <c r="E12661" s="1" t="n">
        <v>1187</v>
      </c>
      <c r="F12661" s="1" t="s">
        <v>489</v>
      </c>
      <c r="I12661" s="1" t="n">
        <v>237</v>
      </c>
      <c r="J12661" s="1" t="n">
        <v>67208</v>
      </c>
      <c r="K12661" s="1" t="n">
        <v>40141197931</v>
      </c>
      <c r="L12661" s="1" t="s">
        <v>6102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7" t="n">
        <v>46240</v>
      </c>
      <c r="C12662" s="1" t="n">
        <v>1</v>
      </c>
      <c r="D12662" s="1" t="s">
        <v>3781</v>
      </c>
      <c r="E12662" s="1" t="n">
        <v>978</v>
      </c>
      <c r="F12662" s="1" t="s">
        <v>118</v>
      </c>
      <c r="I12662" s="1" t="n">
        <v>443</v>
      </c>
      <c r="J12662" s="1" t="n">
        <v>61368</v>
      </c>
      <c r="K12662" s="1" t="n">
        <v>2257907</v>
      </c>
      <c r="L12662" s="1" t="s">
        <v>3782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7" t="n">
        <v>46240</v>
      </c>
      <c r="C12663" s="1" t="n">
        <v>1</v>
      </c>
      <c r="D12663" s="1" t="s">
        <v>3781</v>
      </c>
      <c r="E12663" s="1" t="n">
        <v>978</v>
      </c>
      <c r="F12663" s="1" t="s">
        <v>118</v>
      </c>
      <c r="I12663" s="1" t="n">
        <v>443</v>
      </c>
      <c r="J12663" s="1" t="n">
        <v>61378</v>
      </c>
      <c r="K12663" s="1" t="n">
        <v>2257914</v>
      </c>
      <c r="L12663" s="1" t="s">
        <v>3783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7" t="n">
        <v>46240</v>
      </c>
      <c r="C12664" s="1" t="n">
        <v>1</v>
      </c>
      <c r="D12664" s="1" t="s">
        <v>3781</v>
      </c>
      <c r="E12664" s="1" t="n">
        <v>978</v>
      </c>
      <c r="F12664" s="1" t="s">
        <v>118</v>
      </c>
      <c r="I12664" s="1" t="n">
        <v>443</v>
      </c>
      <c r="J12664" s="1" t="n">
        <v>61379</v>
      </c>
      <c r="K12664" s="1" t="n">
        <v>2257921</v>
      </c>
      <c r="L12664" s="1" t="s">
        <v>3784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7" t="n">
        <v>46240</v>
      </c>
      <c r="C12665" s="1" t="n">
        <v>1</v>
      </c>
      <c r="D12665" s="1" t="s">
        <v>3781</v>
      </c>
      <c r="E12665" s="1" t="n">
        <v>1316</v>
      </c>
      <c r="F12665" s="1" t="s">
        <v>1095</v>
      </c>
      <c r="I12665" s="1" t="n">
        <v>4014</v>
      </c>
      <c r="J12665" s="1" t="n">
        <v>37359</v>
      </c>
      <c r="K12665" s="1" t="n">
        <v>55526</v>
      </c>
      <c r="L12665" s="1" t="s">
        <v>3815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7" t="n">
        <v>46240</v>
      </c>
      <c r="C12666" s="1" t="n">
        <v>1</v>
      </c>
      <c r="D12666" s="1" t="s">
        <v>3781</v>
      </c>
      <c r="E12666" s="1" t="n">
        <v>1683</v>
      </c>
      <c r="F12666" s="1" t="s">
        <v>677</v>
      </c>
      <c r="I12666" s="1" t="n">
        <v>1659689</v>
      </c>
      <c r="J12666" s="1" t="n">
        <v>109791</v>
      </c>
      <c r="K12666" s="1" t="n">
        <v>9667</v>
      </c>
      <c r="L12666" s="1" t="s">
        <v>4824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7" t="n">
        <v>46240</v>
      </c>
      <c r="C12667" s="1" t="n">
        <v>1</v>
      </c>
      <c r="D12667" s="1" t="s">
        <v>3781</v>
      </c>
      <c r="E12667" s="1" t="n">
        <v>1683</v>
      </c>
      <c r="F12667" s="1" t="s">
        <v>677</v>
      </c>
      <c r="I12667" s="1" t="n">
        <v>1659689</v>
      </c>
      <c r="J12667" s="1" t="n">
        <v>37361</v>
      </c>
      <c r="K12667" s="1" t="n">
        <v>2240817</v>
      </c>
      <c r="L12667" s="1" t="s">
        <v>3824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7" t="n">
        <v>46240</v>
      </c>
      <c r="C12668" s="1" t="n">
        <v>1</v>
      </c>
      <c r="D12668" s="1" t="s">
        <v>3781</v>
      </c>
      <c r="E12668" s="1" t="n">
        <v>1683</v>
      </c>
      <c r="F12668" s="1" t="s">
        <v>677</v>
      </c>
      <c r="I12668" s="1" t="n">
        <v>1659694</v>
      </c>
      <c r="J12668" s="1" t="n">
        <v>109791</v>
      </c>
      <c r="K12668" s="1" t="n">
        <v>9667</v>
      </c>
      <c r="L12668" s="1" t="s">
        <v>4824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7" t="n">
        <v>46240</v>
      </c>
      <c r="C12669" s="1" t="n">
        <v>1</v>
      </c>
      <c r="D12669" s="1" t="s">
        <v>3781</v>
      </c>
      <c r="E12669" s="1" t="n">
        <v>1683</v>
      </c>
      <c r="F12669" s="1" t="s">
        <v>677</v>
      </c>
      <c r="I12669" s="1" t="n">
        <v>1659694</v>
      </c>
      <c r="J12669" s="1" t="n">
        <v>37361</v>
      </c>
      <c r="K12669" s="1" t="n">
        <v>2240817</v>
      </c>
      <c r="L12669" s="1" t="s">
        <v>3824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7" t="n">
        <v>46240</v>
      </c>
      <c r="C12670" s="1" t="n">
        <v>1</v>
      </c>
      <c r="D12670" s="1" t="s">
        <v>3781</v>
      </c>
      <c r="E12670" s="1" t="n">
        <v>1683</v>
      </c>
      <c r="F12670" s="1" t="s">
        <v>677</v>
      </c>
      <c r="I12670" s="1" t="n">
        <v>1659706</v>
      </c>
      <c r="J12670" s="1" t="n">
        <v>109791</v>
      </c>
      <c r="K12670" s="1" t="n">
        <v>9667</v>
      </c>
      <c r="L12670" s="1" t="s">
        <v>4824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7" t="n">
        <v>46240</v>
      </c>
      <c r="C12671" s="1" t="n">
        <v>1</v>
      </c>
      <c r="D12671" s="1" t="s">
        <v>3781</v>
      </c>
      <c r="E12671" s="1" t="n">
        <v>1683</v>
      </c>
      <c r="F12671" s="1" t="s">
        <v>677</v>
      </c>
      <c r="I12671" s="1" t="n">
        <v>1659706</v>
      </c>
      <c r="J12671" s="1" t="n">
        <v>37361</v>
      </c>
      <c r="K12671" s="1" t="n">
        <v>2240817</v>
      </c>
      <c r="L12671" s="1" t="s">
        <v>3824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7" t="n">
        <v>46240</v>
      </c>
      <c r="C12672" s="1" t="n">
        <v>6</v>
      </c>
      <c r="D12672" s="1" t="s">
        <v>3844</v>
      </c>
      <c r="E12672" s="1" t="n">
        <v>33</v>
      </c>
      <c r="F12672" s="1" t="s">
        <v>93</v>
      </c>
      <c r="I12672" s="1" t="n">
        <v>5440</v>
      </c>
      <c r="J12672" s="1" t="n">
        <v>72679</v>
      </c>
      <c r="K12672" s="1" t="n">
        <v>246</v>
      </c>
      <c r="L12672" s="1" t="s">
        <v>212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7" t="n">
        <v>46240</v>
      </c>
      <c r="C12673" s="1" t="n">
        <v>6</v>
      </c>
      <c r="D12673" s="1" t="s">
        <v>3844</v>
      </c>
      <c r="E12673" s="1" t="n">
        <v>33</v>
      </c>
      <c r="F12673" s="1" t="s">
        <v>93</v>
      </c>
      <c r="I12673" s="1" t="n">
        <v>5441</v>
      </c>
      <c r="J12673" s="1" t="n">
        <v>27510</v>
      </c>
      <c r="K12673" s="1" t="n">
        <v>7898306020241</v>
      </c>
      <c r="L12673" s="1" t="s">
        <v>7896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7" t="n">
        <v>46240</v>
      </c>
      <c r="C12674" s="1" t="n">
        <v>6</v>
      </c>
      <c r="D12674" s="1" t="s">
        <v>3844</v>
      </c>
      <c r="E12674" s="1" t="n">
        <v>33</v>
      </c>
      <c r="F12674" s="1" t="s">
        <v>93</v>
      </c>
      <c r="I12674" s="1" t="n">
        <v>5441</v>
      </c>
      <c r="J12674" s="1" t="n">
        <v>74674</v>
      </c>
      <c r="K12674" s="1" t="n">
        <v>741</v>
      </c>
      <c r="L12674" s="1" t="s">
        <v>4707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7" t="n">
        <v>46240</v>
      </c>
      <c r="C12675" s="1" t="n">
        <v>6</v>
      </c>
      <c r="D12675" s="1" t="s">
        <v>3844</v>
      </c>
      <c r="E12675" s="1" t="n">
        <v>33</v>
      </c>
      <c r="F12675" s="1" t="s">
        <v>93</v>
      </c>
      <c r="I12675" s="1" t="n">
        <v>5442</v>
      </c>
      <c r="J12675" s="1" t="n">
        <v>72679</v>
      </c>
      <c r="K12675" s="1" t="n">
        <v>246</v>
      </c>
      <c r="L12675" s="1" t="s">
        <v>212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7" t="n">
        <v>46240</v>
      </c>
      <c r="C12676" s="1" t="n">
        <v>6</v>
      </c>
      <c r="D12676" s="1" t="s">
        <v>3844</v>
      </c>
      <c r="E12676" s="1" t="n">
        <v>33</v>
      </c>
      <c r="F12676" s="1" t="s">
        <v>93</v>
      </c>
      <c r="I12676" s="1" t="n">
        <v>5443</v>
      </c>
      <c r="J12676" s="1" t="n">
        <v>72679</v>
      </c>
      <c r="K12676" s="1" t="n">
        <v>246</v>
      </c>
      <c r="L12676" s="1" t="s">
        <v>212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7" t="n">
        <v>46240</v>
      </c>
      <c r="C12677" s="1" t="n">
        <v>6</v>
      </c>
      <c r="D12677" s="1" t="s">
        <v>3844</v>
      </c>
      <c r="E12677" s="1" t="n">
        <v>33</v>
      </c>
      <c r="F12677" s="1" t="s">
        <v>93</v>
      </c>
      <c r="I12677" s="1" t="n">
        <v>5444</v>
      </c>
      <c r="J12677" s="1" t="n">
        <v>72679</v>
      </c>
      <c r="K12677" s="1" t="n">
        <v>246</v>
      </c>
      <c r="L12677" s="1" t="s">
        <v>212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7" t="n">
        <v>46240</v>
      </c>
      <c r="C12678" s="1" t="n">
        <v>11</v>
      </c>
      <c r="D12678" s="1" t="s">
        <v>3845</v>
      </c>
      <c r="E12678" s="1" t="n">
        <v>1899</v>
      </c>
      <c r="F12678" s="1" t="s">
        <v>97</v>
      </c>
      <c r="I12678" s="1" t="n">
        <v>748</v>
      </c>
      <c r="J12678" s="1" t="n">
        <v>55400</v>
      </c>
      <c r="K12678" s="1" t="n">
        <v>7000832967710</v>
      </c>
      <c r="L12678" s="1" t="s">
        <v>4149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7" t="n">
        <v>46240</v>
      </c>
      <c r="C12679" s="1" t="n">
        <v>11</v>
      </c>
      <c r="D12679" s="1" t="s">
        <v>3845</v>
      </c>
      <c r="E12679" s="1" t="n">
        <v>1899</v>
      </c>
      <c r="F12679" s="1" t="s">
        <v>97</v>
      </c>
      <c r="I12679" s="1" t="n">
        <v>748</v>
      </c>
      <c r="J12679" s="1" t="n">
        <v>73000</v>
      </c>
      <c r="K12679" s="1" t="n">
        <v>2266947</v>
      </c>
      <c r="L12679" s="1" t="s">
        <v>3882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7" t="n">
        <v>46240</v>
      </c>
      <c r="C12680" s="1" t="n">
        <v>11</v>
      </c>
      <c r="D12680" s="1" t="s">
        <v>3845</v>
      </c>
      <c r="E12680" s="1" t="n">
        <v>1899</v>
      </c>
      <c r="F12680" s="1" t="s">
        <v>97</v>
      </c>
      <c r="I12680" s="1" t="n">
        <v>748</v>
      </c>
      <c r="J12680" s="1" t="n">
        <v>77459</v>
      </c>
      <c r="K12680" s="1" t="n">
        <v>774604</v>
      </c>
      <c r="L12680" s="1" t="s">
        <v>3883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7" t="n">
        <v>46240</v>
      </c>
      <c r="C12681" s="1" t="n">
        <v>11</v>
      </c>
      <c r="D12681" s="1" t="s">
        <v>3845</v>
      </c>
      <c r="E12681" s="1" t="n">
        <v>1899</v>
      </c>
      <c r="F12681" s="1" t="s">
        <v>97</v>
      </c>
      <c r="I12681" s="1" t="n">
        <v>748</v>
      </c>
      <c r="J12681" s="1" t="n">
        <v>77461</v>
      </c>
      <c r="K12681" s="1" t="n">
        <v>774628</v>
      </c>
      <c r="L12681" s="1" t="s">
        <v>4204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7" t="n">
        <v>46240</v>
      </c>
      <c r="C12682" s="1" t="n">
        <v>11</v>
      </c>
      <c r="D12682" s="1" t="s">
        <v>3845</v>
      </c>
      <c r="E12682" s="1" t="n">
        <v>1899</v>
      </c>
      <c r="F12682" s="1" t="s">
        <v>97</v>
      </c>
      <c r="I12682" s="1" t="n">
        <v>748</v>
      </c>
      <c r="J12682" s="1" t="n">
        <v>77463</v>
      </c>
      <c r="K12682" s="1" t="n">
        <v>774642</v>
      </c>
      <c r="L12682" s="1" t="s">
        <v>3884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7" t="n">
        <v>46240</v>
      </c>
      <c r="C12683" s="1" t="n">
        <v>11</v>
      </c>
      <c r="D12683" s="1" t="s">
        <v>3845</v>
      </c>
      <c r="E12683" s="1" t="n">
        <v>1899</v>
      </c>
      <c r="F12683" s="1" t="s">
        <v>97</v>
      </c>
      <c r="I12683" s="1" t="n">
        <v>748</v>
      </c>
      <c r="J12683" s="1" t="n">
        <v>77465</v>
      </c>
      <c r="K12683" s="1" t="n">
        <v>774666</v>
      </c>
      <c r="L12683" s="1" t="s">
        <v>3885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7" t="n">
        <v>46240</v>
      </c>
      <c r="C12684" s="1" t="n">
        <v>11</v>
      </c>
      <c r="D12684" s="1" t="s">
        <v>3845</v>
      </c>
      <c r="E12684" s="1" t="n">
        <v>1899</v>
      </c>
      <c r="F12684" s="1" t="s">
        <v>97</v>
      </c>
      <c r="I12684" s="1" t="n">
        <v>748</v>
      </c>
      <c r="J12684" s="1" t="n">
        <v>77903</v>
      </c>
      <c r="K12684" s="1" t="n">
        <v>779043</v>
      </c>
      <c r="L12684" s="1" t="s">
        <v>3887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7" t="n">
        <v>46240</v>
      </c>
      <c r="C12685" s="1" t="n">
        <v>11</v>
      </c>
      <c r="D12685" s="1" t="s">
        <v>3845</v>
      </c>
      <c r="E12685" s="1" t="n">
        <v>1899</v>
      </c>
      <c r="F12685" s="1" t="s">
        <v>97</v>
      </c>
      <c r="I12685" s="1" t="n">
        <v>748</v>
      </c>
      <c r="J12685" s="1" t="n">
        <v>78013</v>
      </c>
      <c r="K12685" s="1" t="n">
        <v>780148</v>
      </c>
      <c r="L12685" s="1" t="s">
        <v>3886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7" t="n">
        <v>46240</v>
      </c>
      <c r="C12686" s="1" t="n">
        <v>11</v>
      </c>
      <c r="D12686" s="1" t="s">
        <v>3845</v>
      </c>
      <c r="E12686" s="1" t="n">
        <v>1614</v>
      </c>
      <c r="F12686" s="1" t="s">
        <v>89</v>
      </c>
      <c r="I12686" s="1" t="n">
        <v>11530</v>
      </c>
      <c r="J12686" s="1" t="n">
        <v>10841</v>
      </c>
      <c r="K12686" s="1" t="n">
        <v>7898317290435</v>
      </c>
      <c r="L12686" s="1" t="s">
        <v>4028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7" t="n">
        <v>46240</v>
      </c>
      <c r="C12687" s="1" t="n">
        <v>11</v>
      </c>
      <c r="D12687" s="1" t="s">
        <v>3845</v>
      </c>
      <c r="E12687" s="1" t="n">
        <v>1614</v>
      </c>
      <c r="F12687" s="1" t="s">
        <v>89</v>
      </c>
      <c r="I12687" s="1" t="n">
        <v>11530</v>
      </c>
      <c r="J12687" s="1" t="n">
        <v>11980</v>
      </c>
      <c r="K12687" s="1" t="n">
        <v>7898317290480</v>
      </c>
      <c r="L12687" s="1" t="s">
        <v>4031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7" t="n">
        <v>46240</v>
      </c>
      <c r="C12688" s="1" t="n">
        <v>11</v>
      </c>
      <c r="D12688" s="1" t="s">
        <v>3845</v>
      </c>
      <c r="E12688" s="1" t="n">
        <v>1614</v>
      </c>
      <c r="F12688" s="1" t="s">
        <v>89</v>
      </c>
      <c r="I12688" s="1" t="n">
        <v>11530</v>
      </c>
      <c r="J12688" s="1" t="n">
        <v>11981</v>
      </c>
      <c r="K12688" s="1" t="n">
        <v>7898317290503</v>
      </c>
      <c r="L12688" s="1" t="s">
        <v>4337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7" t="n">
        <v>46240</v>
      </c>
      <c r="C12689" s="1" t="n">
        <v>11</v>
      </c>
      <c r="D12689" s="1" t="s">
        <v>3845</v>
      </c>
      <c r="E12689" s="1" t="n">
        <v>1614</v>
      </c>
      <c r="F12689" s="1" t="s">
        <v>89</v>
      </c>
      <c r="I12689" s="1" t="n">
        <v>11530</v>
      </c>
      <c r="J12689" s="1" t="n">
        <v>12928</v>
      </c>
      <c r="K12689" s="1" t="n">
        <v>7898317290565</v>
      </c>
      <c r="L12689" s="1" t="s">
        <v>4338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7" t="n">
        <v>46240</v>
      </c>
      <c r="C12690" s="1" t="n">
        <v>11</v>
      </c>
      <c r="D12690" s="1" t="s">
        <v>3845</v>
      </c>
      <c r="E12690" s="1" t="n">
        <v>1614</v>
      </c>
      <c r="F12690" s="1" t="s">
        <v>89</v>
      </c>
      <c r="I12690" s="1" t="n">
        <v>11530</v>
      </c>
      <c r="J12690" s="1" t="n">
        <v>13023</v>
      </c>
      <c r="K12690" s="1" t="n">
        <v>7898317290534</v>
      </c>
      <c r="L12690" s="1" t="s">
        <v>4032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7" t="n">
        <v>46240</v>
      </c>
      <c r="C12691" s="1" t="n">
        <v>11</v>
      </c>
      <c r="D12691" s="1" t="s">
        <v>3845</v>
      </c>
      <c r="E12691" s="1" t="n">
        <v>1614</v>
      </c>
      <c r="F12691" s="1" t="s">
        <v>89</v>
      </c>
      <c r="I12691" s="1" t="n">
        <v>11530</v>
      </c>
      <c r="J12691" s="1" t="n">
        <v>13024</v>
      </c>
      <c r="K12691" s="1" t="n">
        <v>7898317290466</v>
      </c>
      <c r="L12691" s="1" t="s">
        <v>4033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7" t="n">
        <v>46240</v>
      </c>
      <c r="C12692" s="1" t="n">
        <v>11</v>
      </c>
      <c r="D12692" s="1" t="s">
        <v>3845</v>
      </c>
      <c r="E12692" s="1" t="n">
        <v>1614</v>
      </c>
      <c r="F12692" s="1" t="s">
        <v>89</v>
      </c>
      <c r="I12692" s="1" t="n">
        <v>11530</v>
      </c>
      <c r="J12692" s="1" t="n">
        <v>13128</v>
      </c>
      <c r="K12692" s="1" t="n">
        <v>7898317290510</v>
      </c>
      <c r="L12692" s="1" t="s">
        <v>4340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7" t="n">
        <v>46240</v>
      </c>
      <c r="C12693" s="1" t="n">
        <v>11</v>
      </c>
      <c r="D12693" s="1" t="s">
        <v>3845</v>
      </c>
      <c r="E12693" s="1" t="n">
        <v>1614</v>
      </c>
      <c r="F12693" s="1" t="s">
        <v>89</v>
      </c>
      <c r="I12693" s="1" t="n">
        <v>11530</v>
      </c>
      <c r="J12693" s="1" t="n">
        <v>14440</v>
      </c>
      <c r="K12693" s="1" t="n">
        <v>7898317290527</v>
      </c>
      <c r="L12693" s="1" t="s">
        <v>4034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7" t="n">
        <v>46240</v>
      </c>
      <c r="C12694" s="1" t="n">
        <v>11</v>
      </c>
      <c r="D12694" s="1" t="s">
        <v>3845</v>
      </c>
      <c r="E12694" s="1" t="n">
        <v>1614</v>
      </c>
      <c r="F12694" s="1" t="s">
        <v>89</v>
      </c>
      <c r="I12694" s="1" t="n">
        <v>11530</v>
      </c>
      <c r="J12694" s="1" t="n">
        <v>14443</v>
      </c>
      <c r="K12694" s="1" t="n">
        <v>7898317290497</v>
      </c>
      <c r="L12694" s="1" t="s">
        <v>4035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7" t="n">
        <v>46240</v>
      </c>
      <c r="C12695" s="1" t="n">
        <v>11</v>
      </c>
      <c r="D12695" s="1" t="s">
        <v>3845</v>
      </c>
      <c r="E12695" s="1" t="n">
        <v>1614</v>
      </c>
      <c r="F12695" s="1" t="s">
        <v>89</v>
      </c>
      <c r="I12695" s="1" t="n">
        <v>11530</v>
      </c>
      <c r="J12695" s="1" t="n">
        <v>15862</v>
      </c>
      <c r="K12695" s="1" t="n">
        <v>7898317291029</v>
      </c>
      <c r="L12695" s="1" t="s">
        <v>4036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7" t="n">
        <v>46240</v>
      </c>
      <c r="C12696" s="1" t="n">
        <v>11</v>
      </c>
      <c r="D12696" s="1" t="s">
        <v>3845</v>
      </c>
      <c r="E12696" s="1" t="n">
        <v>1614</v>
      </c>
      <c r="F12696" s="1" t="s">
        <v>89</v>
      </c>
      <c r="I12696" s="1" t="n">
        <v>11530</v>
      </c>
      <c r="J12696" s="1" t="n">
        <v>22821</v>
      </c>
      <c r="K12696" s="1" t="n">
        <v>7898317290398</v>
      </c>
      <c r="L12696" s="1" t="s">
        <v>4342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7" t="n">
        <v>46240</v>
      </c>
      <c r="C12697" s="1" t="n">
        <v>11</v>
      </c>
      <c r="D12697" s="1" t="s">
        <v>3845</v>
      </c>
      <c r="E12697" s="1" t="n">
        <v>1614</v>
      </c>
      <c r="F12697" s="1" t="s">
        <v>89</v>
      </c>
      <c r="I12697" s="1" t="n">
        <v>11530</v>
      </c>
      <c r="J12697" s="1" t="n">
        <v>23409</v>
      </c>
      <c r="K12697" s="1" t="n">
        <v>7898317290985</v>
      </c>
      <c r="L12697" s="1" t="s">
        <v>4038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7" t="n">
        <v>46240</v>
      </c>
      <c r="C12698" s="1" t="n">
        <v>11</v>
      </c>
      <c r="D12698" s="1" t="s">
        <v>3845</v>
      </c>
      <c r="E12698" s="1" t="n">
        <v>1614</v>
      </c>
      <c r="F12698" s="1" t="s">
        <v>89</v>
      </c>
      <c r="I12698" s="1" t="n">
        <v>11530</v>
      </c>
      <c r="J12698" s="1" t="n">
        <v>27400</v>
      </c>
      <c r="K12698" s="1" t="n">
        <v>7898317290978</v>
      </c>
      <c r="L12698" s="1" t="s">
        <v>4039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7" t="n">
        <v>46240</v>
      </c>
      <c r="C12699" s="1" t="n">
        <v>11</v>
      </c>
      <c r="D12699" s="1" t="s">
        <v>3845</v>
      </c>
      <c r="E12699" s="1" t="n">
        <v>1614</v>
      </c>
      <c r="F12699" s="1" t="s">
        <v>89</v>
      </c>
      <c r="I12699" s="1" t="n">
        <v>11530</v>
      </c>
      <c r="J12699" s="1" t="n">
        <v>30897</v>
      </c>
      <c r="K12699" s="1" t="n">
        <v>7898317290916</v>
      </c>
      <c r="L12699" s="1" t="s">
        <v>6125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7" t="n">
        <v>46240</v>
      </c>
      <c r="C12700" s="1" t="n">
        <v>11</v>
      </c>
      <c r="D12700" s="1" t="s">
        <v>3845</v>
      </c>
      <c r="E12700" s="1" t="n">
        <v>1614</v>
      </c>
      <c r="F12700" s="1" t="s">
        <v>89</v>
      </c>
      <c r="I12700" s="1" t="n">
        <v>11530</v>
      </c>
      <c r="J12700" s="1" t="n">
        <v>30898</v>
      </c>
      <c r="K12700" s="1" t="n">
        <v>7898317290954</v>
      </c>
      <c r="L12700" s="1" t="s">
        <v>6126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7" t="n">
        <v>46240</v>
      </c>
      <c r="C12701" s="1" t="n">
        <v>11</v>
      </c>
      <c r="D12701" s="1" t="s">
        <v>3845</v>
      </c>
      <c r="E12701" s="1" t="n">
        <v>1614</v>
      </c>
      <c r="F12701" s="1" t="s">
        <v>89</v>
      </c>
      <c r="I12701" s="1" t="n">
        <v>11530</v>
      </c>
      <c r="J12701" s="1" t="n">
        <v>30899</v>
      </c>
      <c r="K12701" s="1" t="n">
        <v>7898317290930</v>
      </c>
      <c r="L12701" s="1" t="s">
        <v>6392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7" t="n">
        <v>46240</v>
      </c>
      <c r="C12702" s="1" t="n">
        <v>11</v>
      </c>
      <c r="D12702" s="1" t="s">
        <v>3845</v>
      </c>
      <c r="E12702" s="1" t="n">
        <v>1614</v>
      </c>
      <c r="F12702" s="1" t="s">
        <v>89</v>
      </c>
      <c r="I12702" s="1" t="n">
        <v>11530</v>
      </c>
      <c r="J12702" s="1" t="n">
        <v>30900</v>
      </c>
      <c r="K12702" s="1" t="n">
        <v>7898317290947</v>
      </c>
      <c r="L12702" s="1" t="s">
        <v>6393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7" t="n">
        <v>46240</v>
      </c>
      <c r="C12703" s="1" t="n">
        <v>11</v>
      </c>
      <c r="D12703" s="1" t="s">
        <v>3845</v>
      </c>
      <c r="E12703" s="1" t="n">
        <v>1614</v>
      </c>
      <c r="F12703" s="1" t="s">
        <v>89</v>
      </c>
      <c r="I12703" s="1" t="n">
        <v>11530</v>
      </c>
      <c r="J12703" s="1" t="n">
        <v>30901</v>
      </c>
      <c r="K12703" s="1" t="n">
        <v>7898317290923</v>
      </c>
      <c r="L12703" s="1" t="s">
        <v>6394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7" t="n">
        <v>46240</v>
      </c>
      <c r="C12704" s="1" t="n">
        <v>11</v>
      </c>
      <c r="D12704" s="1" t="s">
        <v>3845</v>
      </c>
      <c r="E12704" s="1" t="n">
        <v>1614</v>
      </c>
      <c r="F12704" s="1" t="s">
        <v>89</v>
      </c>
      <c r="I12704" s="1" t="n">
        <v>11530</v>
      </c>
      <c r="J12704" s="1" t="n">
        <v>32360</v>
      </c>
      <c r="K12704" s="1" t="n">
        <v>7898317291050</v>
      </c>
      <c r="L12704" s="1" t="s">
        <v>4040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7" t="n">
        <v>46240</v>
      </c>
      <c r="C12705" s="1" t="n">
        <v>11</v>
      </c>
      <c r="D12705" s="1" t="s">
        <v>3845</v>
      </c>
      <c r="E12705" s="1" t="n">
        <v>1614</v>
      </c>
      <c r="F12705" s="1" t="s">
        <v>89</v>
      </c>
      <c r="I12705" s="1" t="n">
        <v>11530</v>
      </c>
      <c r="J12705" s="1" t="n">
        <v>39922</v>
      </c>
      <c r="K12705" s="1" t="n">
        <v>7898317290909</v>
      </c>
      <c r="L12705" s="1" t="s">
        <v>4344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7" t="n">
        <v>46240</v>
      </c>
      <c r="C12706" s="1" t="n">
        <v>11</v>
      </c>
      <c r="D12706" s="1" t="s">
        <v>3845</v>
      </c>
      <c r="E12706" s="1" t="n">
        <v>1625</v>
      </c>
      <c r="F12706" s="1" t="s">
        <v>243</v>
      </c>
      <c r="I12706" s="1" t="n">
        <v>14959</v>
      </c>
      <c r="J12706" s="1" t="n">
        <v>29079</v>
      </c>
      <c r="K12706" s="1" t="n">
        <v>55515</v>
      </c>
      <c r="L12706" s="1" t="s">
        <v>3818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7" t="n">
        <v>46240</v>
      </c>
      <c r="C12707" s="1" t="n">
        <v>11</v>
      </c>
      <c r="D12707" s="1" t="s">
        <v>3845</v>
      </c>
      <c r="E12707" s="1" t="n">
        <v>1625</v>
      </c>
      <c r="F12707" s="1" t="s">
        <v>243</v>
      </c>
      <c r="I12707" s="1" t="n">
        <v>14959</v>
      </c>
      <c r="J12707" s="1" t="n">
        <v>29080</v>
      </c>
      <c r="K12707" s="1" t="n">
        <v>55516</v>
      </c>
      <c r="L12707" s="1" t="s">
        <v>3819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7" t="n">
        <v>46240</v>
      </c>
      <c r="C12708" s="1" t="n">
        <v>11</v>
      </c>
      <c r="D12708" s="1" t="s">
        <v>3845</v>
      </c>
      <c r="E12708" s="1" t="n">
        <v>754</v>
      </c>
      <c r="F12708" s="1" t="s">
        <v>182</v>
      </c>
      <c r="I12708" s="1" t="n">
        <v>32272</v>
      </c>
      <c r="J12708" s="1" t="n">
        <v>100012</v>
      </c>
      <c r="K12708" s="1" t="n">
        <v>13</v>
      </c>
      <c r="L12708" s="1" t="s">
        <v>3857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7" t="n">
        <v>46240</v>
      </c>
      <c r="C12709" s="1" t="n">
        <v>11</v>
      </c>
      <c r="D12709" s="1" t="s">
        <v>3845</v>
      </c>
      <c r="E12709" s="1" t="n">
        <v>1123</v>
      </c>
      <c r="F12709" s="1" t="s">
        <v>247</v>
      </c>
      <c r="I12709" s="1" t="n">
        <v>45442</v>
      </c>
      <c r="J12709" s="1" t="n">
        <v>72629</v>
      </c>
      <c r="K12709" s="1" t="n">
        <v>7898055455356</v>
      </c>
      <c r="L12709" s="1" t="s">
        <v>4406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7" t="n">
        <v>46240</v>
      </c>
      <c r="C12710" s="1" t="n">
        <v>11</v>
      </c>
      <c r="D12710" s="1" t="s">
        <v>3845</v>
      </c>
      <c r="E12710" s="1" t="n">
        <v>1723</v>
      </c>
      <c r="F12710" s="1" t="s">
        <v>302</v>
      </c>
      <c r="I12710" s="1" t="n">
        <v>174356</v>
      </c>
      <c r="J12710" s="1" t="n">
        <v>29079</v>
      </c>
      <c r="K12710" s="1" t="n">
        <v>55515</v>
      </c>
      <c r="L12710" s="1" t="s">
        <v>3818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7" t="n">
        <v>46240</v>
      </c>
      <c r="C12711" s="1" t="n">
        <v>11</v>
      </c>
      <c r="D12711" s="1" t="s">
        <v>3845</v>
      </c>
      <c r="E12711" s="1" t="n">
        <v>1723</v>
      </c>
      <c r="F12711" s="1" t="s">
        <v>302</v>
      </c>
      <c r="I12711" s="1" t="n">
        <v>174356</v>
      </c>
      <c r="J12711" s="1" t="n">
        <v>29080</v>
      </c>
      <c r="K12711" s="1" t="n">
        <v>55516</v>
      </c>
      <c r="L12711" s="1" t="s">
        <v>3819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7" t="n">
        <v>46240</v>
      </c>
      <c r="C12712" s="1" t="n">
        <v>11</v>
      </c>
      <c r="D12712" s="1" t="s">
        <v>3845</v>
      </c>
      <c r="E12712" s="1" t="n">
        <v>10017</v>
      </c>
      <c r="F12712" s="1" t="s">
        <v>871</v>
      </c>
      <c r="I12712" s="1" t="n">
        <v>195281</v>
      </c>
      <c r="J12712" s="1" t="n">
        <v>101257</v>
      </c>
      <c r="K12712" s="1" t="n">
        <v>7897312400504</v>
      </c>
      <c r="L12712" s="1" t="s">
        <v>5160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7" t="n">
        <v>46240</v>
      </c>
      <c r="C12713" s="1" t="n">
        <v>11</v>
      </c>
      <c r="D12713" s="1" t="s">
        <v>3845</v>
      </c>
      <c r="E12713" s="1" t="n">
        <v>10017</v>
      </c>
      <c r="F12713" s="1" t="s">
        <v>871</v>
      </c>
      <c r="I12713" s="1" t="n">
        <v>195281</v>
      </c>
      <c r="J12713" s="1" t="n">
        <v>101372</v>
      </c>
      <c r="K12713" s="1" t="n">
        <v>7896014902040</v>
      </c>
      <c r="L12713" s="1" t="s">
        <v>6021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7" t="n">
        <v>46240</v>
      </c>
      <c r="C12714" s="1" t="n">
        <v>11</v>
      </c>
      <c r="D12714" s="1" t="s">
        <v>3845</v>
      </c>
      <c r="E12714" s="1" t="n">
        <v>10017</v>
      </c>
      <c r="F12714" s="1" t="s">
        <v>871</v>
      </c>
      <c r="I12714" s="1" t="n">
        <v>195281</v>
      </c>
      <c r="J12714" s="1" t="n">
        <v>15420</v>
      </c>
      <c r="K12714" s="1" t="n">
        <v>7891249061166</v>
      </c>
      <c r="L12714" s="1" t="s">
        <v>3938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7" t="n">
        <v>46240</v>
      </c>
      <c r="C12715" s="1" t="n">
        <v>11</v>
      </c>
      <c r="D12715" s="1" t="s">
        <v>3845</v>
      </c>
      <c r="E12715" s="1" t="n">
        <v>10017</v>
      </c>
      <c r="F12715" s="1" t="s">
        <v>871</v>
      </c>
      <c r="I12715" s="1" t="n">
        <v>195281</v>
      </c>
      <c r="J12715" s="1" t="n">
        <v>25807</v>
      </c>
      <c r="K12715" s="1" t="n">
        <v>7896256600780</v>
      </c>
      <c r="L12715" s="1" t="s">
        <v>7897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7" t="n">
        <v>46240</v>
      </c>
      <c r="C12716" s="1" t="n">
        <v>11</v>
      </c>
      <c r="D12716" s="1" t="s">
        <v>3845</v>
      </c>
      <c r="E12716" s="1" t="n">
        <v>10017</v>
      </c>
      <c r="F12716" s="1" t="s">
        <v>871</v>
      </c>
      <c r="I12716" s="1" t="n">
        <v>195281</v>
      </c>
      <c r="J12716" s="1" t="n">
        <v>27127</v>
      </c>
      <c r="K12716" s="1" t="n">
        <v>7898916462073</v>
      </c>
      <c r="L12716" s="1" t="s">
        <v>4049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7" t="n">
        <v>46240</v>
      </c>
      <c r="C12717" s="1" t="n">
        <v>11</v>
      </c>
      <c r="D12717" s="1" t="s">
        <v>3845</v>
      </c>
      <c r="E12717" s="1" t="n">
        <v>10017</v>
      </c>
      <c r="F12717" s="1" t="s">
        <v>871</v>
      </c>
      <c r="I12717" s="1" t="n">
        <v>195281</v>
      </c>
      <c r="J12717" s="1" t="n">
        <v>27768</v>
      </c>
      <c r="K12717" s="1" t="n">
        <v>7892300003002</v>
      </c>
      <c r="L12717" s="1" t="s">
        <v>4353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7" t="n">
        <v>46240</v>
      </c>
      <c r="C12718" s="1" t="n">
        <v>11</v>
      </c>
      <c r="D12718" s="1" t="s">
        <v>3845</v>
      </c>
      <c r="E12718" s="1" t="n">
        <v>10017</v>
      </c>
      <c r="F12718" s="1" t="s">
        <v>871</v>
      </c>
      <c r="I12718" s="1" t="n">
        <v>195281</v>
      </c>
      <c r="J12718" s="1" t="n">
        <v>27803</v>
      </c>
      <c r="K12718" s="1" t="n">
        <v>7898916462097</v>
      </c>
      <c r="L12718" s="1" t="s">
        <v>4050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7" t="n">
        <v>46240</v>
      </c>
      <c r="C12719" s="1" t="n">
        <v>11</v>
      </c>
      <c r="D12719" s="1" t="s">
        <v>3845</v>
      </c>
      <c r="E12719" s="1" t="n">
        <v>10017</v>
      </c>
      <c r="F12719" s="1" t="s">
        <v>871</v>
      </c>
      <c r="I12719" s="1" t="n">
        <v>195281</v>
      </c>
      <c r="J12719" s="1" t="n">
        <v>29491</v>
      </c>
      <c r="K12719" s="1" t="n">
        <v>7896256604962</v>
      </c>
      <c r="L12719" s="1" t="s">
        <v>6332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7" t="n">
        <v>46240</v>
      </c>
      <c r="C12720" s="1" t="n">
        <v>11</v>
      </c>
      <c r="D12720" s="1" t="s">
        <v>3845</v>
      </c>
      <c r="E12720" s="1" t="n">
        <v>10017</v>
      </c>
      <c r="F12720" s="1" t="s">
        <v>871</v>
      </c>
      <c r="I12720" s="1" t="n">
        <v>195281</v>
      </c>
      <c r="J12720" s="1" t="n">
        <v>33825</v>
      </c>
      <c r="K12720" s="1" t="n">
        <v>797528</v>
      </c>
      <c r="L12720" s="1" t="s">
        <v>7898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7" t="n">
        <v>46240</v>
      </c>
      <c r="C12721" s="1" t="n">
        <v>11</v>
      </c>
      <c r="D12721" s="1" t="s">
        <v>3845</v>
      </c>
      <c r="E12721" s="1" t="n">
        <v>10017</v>
      </c>
      <c r="F12721" s="1" t="s">
        <v>871</v>
      </c>
      <c r="I12721" s="1" t="n">
        <v>195281</v>
      </c>
      <c r="J12721" s="1" t="n">
        <v>34623</v>
      </c>
      <c r="K12721" s="1" t="n">
        <v>7633337200114</v>
      </c>
      <c r="L12721" s="1" t="s">
        <v>7899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7" t="n">
        <v>46240</v>
      </c>
      <c r="C12722" s="1" t="n">
        <v>11</v>
      </c>
      <c r="D12722" s="1" t="s">
        <v>3845</v>
      </c>
      <c r="E12722" s="1" t="n">
        <v>10017</v>
      </c>
      <c r="F12722" s="1" t="s">
        <v>871</v>
      </c>
      <c r="I12722" s="1" t="n">
        <v>195281</v>
      </c>
      <c r="J12722" s="1" t="n">
        <v>34936</v>
      </c>
      <c r="K12722" s="1" t="n">
        <v>7898916462127</v>
      </c>
      <c r="L12722" s="1" t="s">
        <v>4051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7" t="n">
        <v>46240</v>
      </c>
      <c r="C12723" s="1" t="n">
        <v>11</v>
      </c>
      <c r="D12723" s="1" t="s">
        <v>3845</v>
      </c>
      <c r="E12723" s="1" t="n">
        <v>10017</v>
      </c>
      <c r="F12723" s="1" t="s">
        <v>871</v>
      </c>
      <c r="I12723" s="1" t="n">
        <v>195281</v>
      </c>
      <c r="J12723" s="1" t="n">
        <v>37199</v>
      </c>
      <c r="K12723" s="1" t="n">
        <v>7892300002319</v>
      </c>
      <c r="L12723" s="1" t="s">
        <v>5574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7" t="n">
        <v>46240</v>
      </c>
      <c r="C12724" s="1" t="n">
        <v>11</v>
      </c>
      <c r="D12724" s="1" t="s">
        <v>3845</v>
      </c>
      <c r="E12724" s="1" t="n">
        <v>10017</v>
      </c>
      <c r="F12724" s="1" t="s">
        <v>871</v>
      </c>
      <c r="I12724" s="1" t="n">
        <v>195281</v>
      </c>
      <c r="J12724" s="1" t="n">
        <v>37568</v>
      </c>
      <c r="K12724" s="1" t="n">
        <v>7891151039772</v>
      </c>
      <c r="L12724" s="1" t="s">
        <v>7900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7" t="n">
        <v>46240</v>
      </c>
      <c r="C12725" s="1" t="n">
        <v>11</v>
      </c>
      <c r="D12725" s="1" t="s">
        <v>3845</v>
      </c>
      <c r="E12725" s="1" t="n">
        <v>10017</v>
      </c>
      <c r="F12725" s="1" t="s">
        <v>871</v>
      </c>
      <c r="I12725" s="1" t="n">
        <v>195281</v>
      </c>
      <c r="J12725" s="1" t="n">
        <v>37982</v>
      </c>
      <c r="K12725" s="1" t="n">
        <v>7896219183107</v>
      </c>
      <c r="L12725" s="1" t="s">
        <v>6257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7" t="n">
        <v>46240</v>
      </c>
      <c r="C12726" s="1" t="n">
        <v>11</v>
      </c>
      <c r="D12726" s="1" t="s">
        <v>3845</v>
      </c>
      <c r="E12726" s="1" t="n">
        <v>10017</v>
      </c>
      <c r="F12726" s="1" t="s">
        <v>871</v>
      </c>
      <c r="I12726" s="1" t="n">
        <v>195281</v>
      </c>
      <c r="J12726" s="1" t="n">
        <v>39111</v>
      </c>
      <c r="K12726" s="1" t="n">
        <v>7896219181943</v>
      </c>
      <c r="L12726" s="1" t="s">
        <v>7901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7" t="n">
        <v>46240</v>
      </c>
      <c r="C12727" s="1" t="n">
        <v>11</v>
      </c>
      <c r="D12727" s="1" t="s">
        <v>3845</v>
      </c>
      <c r="E12727" s="1" t="n">
        <v>10017</v>
      </c>
      <c r="F12727" s="1" t="s">
        <v>871</v>
      </c>
      <c r="I12727" s="1" t="n">
        <v>195281</v>
      </c>
      <c r="J12727" s="1" t="n">
        <v>42817</v>
      </c>
      <c r="K12727" s="1" t="n">
        <v>7891151039758</v>
      </c>
      <c r="L12727" s="1" t="s">
        <v>6026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7" t="n">
        <v>46240</v>
      </c>
      <c r="C12728" s="1" t="n">
        <v>11</v>
      </c>
      <c r="D12728" s="1" t="s">
        <v>3845</v>
      </c>
      <c r="E12728" s="1" t="n">
        <v>10017</v>
      </c>
      <c r="F12728" s="1" t="s">
        <v>871</v>
      </c>
      <c r="I12728" s="1" t="n">
        <v>195281</v>
      </c>
      <c r="J12728" s="1" t="n">
        <v>43554</v>
      </c>
      <c r="K12728" s="1" t="n">
        <v>7899567245718</v>
      </c>
      <c r="L12728" s="1" t="s">
        <v>7902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7" t="n">
        <v>46240</v>
      </c>
      <c r="C12729" s="1" t="n">
        <v>11</v>
      </c>
      <c r="D12729" s="1" t="s">
        <v>3845</v>
      </c>
      <c r="E12729" s="1" t="n">
        <v>10017</v>
      </c>
      <c r="F12729" s="1" t="s">
        <v>871</v>
      </c>
      <c r="I12729" s="1" t="n">
        <v>195281</v>
      </c>
      <c r="J12729" s="1" t="n">
        <v>44695</v>
      </c>
      <c r="K12729" s="1" t="n">
        <v>7898916462103</v>
      </c>
      <c r="L12729" s="1" t="s">
        <v>4052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7" t="n">
        <v>46240</v>
      </c>
      <c r="C12730" s="1" t="n">
        <v>11</v>
      </c>
      <c r="D12730" s="1" t="s">
        <v>3845</v>
      </c>
      <c r="E12730" s="1" t="n">
        <v>10017</v>
      </c>
      <c r="F12730" s="1" t="s">
        <v>871</v>
      </c>
      <c r="I12730" s="1" t="n">
        <v>195281</v>
      </c>
      <c r="J12730" s="1" t="n">
        <v>45040</v>
      </c>
      <c r="K12730" s="1" t="n">
        <v>7896058505214</v>
      </c>
      <c r="L12730" s="1" t="s">
        <v>7903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7" t="n">
        <v>46240</v>
      </c>
      <c r="C12731" s="1" t="n">
        <v>11</v>
      </c>
      <c r="D12731" s="1" t="s">
        <v>3845</v>
      </c>
      <c r="E12731" s="1" t="n">
        <v>10017</v>
      </c>
      <c r="F12731" s="1" t="s">
        <v>871</v>
      </c>
      <c r="I12731" s="1" t="n">
        <v>195281</v>
      </c>
      <c r="J12731" s="1" t="n">
        <v>46640</v>
      </c>
      <c r="K12731" s="1" t="n">
        <v>7898916462110</v>
      </c>
      <c r="L12731" s="1" t="s">
        <v>4733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7" t="n">
        <v>46240</v>
      </c>
      <c r="C12732" s="1" t="n">
        <v>11</v>
      </c>
      <c r="D12732" s="1" t="s">
        <v>3845</v>
      </c>
      <c r="E12732" s="1" t="n">
        <v>10017</v>
      </c>
      <c r="F12732" s="1" t="s">
        <v>871</v>
      </c>
      <c r="I12732" s="1" t="n">
        <v>195281</v>
      </c>
      <c r="J12732" s="1" t="n">
        <v>47640</v>
      </c>
      <c r="K12732" s="1" t="n">
        <v>7896259417323</v>
      </c>
      <c r="L12732" s="1" t="s">
        <v>7904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7" t="n">
        <v>46240</v>
      </c>
      <c r="C12733" s="1" t="n">
        <v>11</v>
      </c>
      <c r="D12733" s="1" t="s">
        <v>3845</v>
      </c>
      <c r="E12733" s="1" t="n">
        <v>10017</v>
      </c>
      <c r="F12733" s="1" t="s">
        <v>871</v>
      </c>
      <c r="I12733" s="1" t="n">
        <v>195281</v>
      </c>
      <c r="J12733" s="1" t="n">
        <v>48224</v>
      </c>
      <c r="K12733" s="1" t="n">
        <v>7897013586231</v>
      </c>
      <c r="L12733" s="1" t="s">
        <v>4596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7" t="n">
        <v>46240</v>
      </c>
      <c r="C12734" s="1" t="n">
        <v>11</v>
      </c>
      <c r="D12734" s="1" t="s">
        <v>3845</v>
      </c>
      <c r="E12734" s="1" t="n">
        <v>10017</v>
      </c>
      <c r="F12734" s="1" t="s">
        <v>871</v>
      </c>
      <c r="I12734" s="1" t="n">
        <v>195281</v>
      </c>
      <c r="J12734" s="1" t="n">
        <v>48722</v>
      </c>
      <c r="K12734" s="1" t="n">
        <v>7897013586194</v>
      </c>
      <c r="L12734" s="1" t="s">
        <v>4597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7" t="n">
        <v>46240</v>
      </c>
      <c r="C12735" s="1" t="n">
        <v>11</v>
      </c>
      <c r="D12735" s="1" t="s">
        <v>3845</v>
      </c>
      <c r="E12735" s="1" t="n">
        <v>10017</v>
      </c>
      <c r="F12735" s="1" t="s">
        <v>871</v>
      </c>
      <c r="I12735" s="1" t="n">
        <v>195281</v>
      </c>
      <c r="J12735" s="1" t="n">
        <v>51929</v>
      </c>
      <c r="K12735" s="1" t="n">
        <v>7896212920501</v>
      </c>
      <c r="L12735" s="1" t="s">
        <v>5184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7" t="n">
        <v>46240</v>
      </c>
      <c r="C12736" s="1" t="n">
        <v>11</v>
      </c>
      <c r="D12736" s="1" t="s">
        <v>3845</v>
      </c>
      <c r="E12736" s="1" t="n">
        <v>10017</v>
      </c>
      <c r="F12736" s="1" t="s">
        <v>871</v>
      </c>
      <c r="I12736" s="1" t="n">
        <v>195281</v>
      </c>
      <c r="J12736" s="1" t="n">
        <v>52109</v>
      </c>
      <c r="K12736" s="1" t="n">
        <v>7893596029738</v>
      </c>
      <c r="L12736" s="1" t="s">
        <v>7905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7" t="n">
        <v>46240</v>
      </c>
      <c r="C12737" s="1" t="n">
        <v>11</v>
      </c>
      <c r="D12737" s="1" t="s">
        <v>3845</v>
      </c>
      <c r="E12737" s="1" t="n">
        <v>10017</v>
      </c>
      <c r="F12737" s="1" t="s">
        <v>871</v>
      </c>
      <c r="I12737" s="1" t="n">
        <v>195281</v>
      </c>
      <c r="J12737" s="1" t="n">
        <v>53839</v>
      </c>
      <c r="K12737" s="1" t="n">
        <v>7897013586279</v>
      </c>
      <c r="L12737" s="1" t="s">
        <v>7906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7" t="n">
        <v>46240</v>
      </c>
      <c r="C12738" s="1" t="n">
        <v>11</v>
      </c>
      <c r="D12738" s="1" t="s">
        <v>3845</v>
      </c>
      <c r="E12738" s="1" t="n">
        <v>10017</v>
      </c>
      <c r="F12738" s="1" t="s">
        <v>871</v>
      </c>
      <c r="I12738" s="1" t="n">
        <v>195281</v>
      </c>
      <c r="J12738" s="1" t="n">
        <v>63992</v>
      </c>
      <c r="K12738" s="1" t="n">
        <v>7898617581295</v>
      </c>
      <c r="L12738" s="1" t="s">
        <v>6028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7" t="n">
        <v>46240</v>
      </c>
      <c r="C12739" s="1" t="n">
        <v>11</v>
      </c>
      <c r="D12739" s="1" t="s">
        <v>3845</v>
      </c>
      <c r="E12739" s="1" t="n">
        <v>10017</v>
      </c>
      <c r="F12739" s="1" t="s">
        <v>871</v>
      </c>
      <c r="I12739" s="1" t="n">
        <v>195281</v>
      </c>
      <c r="J12739" s="1" t="n">
        <v>63994</v>
      </c>
      <c r="K12739" s="1" t="n">
        <v>7898617581325</v>
      </c>
      <c r="L12739" s="1" t="s">
        <v>6028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7" t="n">
        <v>46240</v>
      </c>
      <c r="C12740" s="1" t="n">
        <v>11</v>
      </c>
      <c r="D12740" s="1" t="s">
        <v>3845</v>
      </c>
      <c r="E12740" s="1" t="n">
        <v>10017</v>
      </c>
      <c r="F12740" s="1" t="s">
        <v>871</v>
      </c>
      <c r="I12740" s="1" t="n">
        <v>195281</v>
      </c>
      <c r="J12740" s="1" t="n">
        <v>64436</v>
      </c>
      <c r="K12740" s="1" t="n">
        <v>7898617581417</v>
      </c>
      <c r="L12740" s="1" t="s">
        <v>6029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7" t="n">
        <v>46240</v>
      </c>
      <c r="C12741" s="1" t="n">
        <v>11</v>
      </c>
      <c r="D12741" s="1" t="s">
        <v>3845</v>
      </c>
      <c r="E12741" s="1" t="n">
        <v>10017</v>
      </c>
      <c r="F12741" s="1" t="s">
        <v>871</v>
      </c>
      <c r="I12741" s="1" t="n">
        <v>195281</v>
      </c>
      <c r="J12741" s="1" t="n">
        <v>64449</v>
      </c>
      <c r="K12741" s="1" t="n">
        <v>7898617581455</v>
      </c>
      <c r="L12741" s="1" t="s">
        <v>6030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7" t="n">
        <v>46240</v>
      </c>
      <c r="C12742" s="1" t="n">
        <v>11</v>
      </c>
      <c r="D12742" s="1" t="s">
        <v>3845</v>
      </c>
      <c r="E12742" s="1" t="n">
        <v>10017</v>
      </c>
      <c r="F12742" s="1" t="s">
        <v>871</v>
      </c>
      <c r="I12742" s="1" t="n">
        <v>195281</v>
      </c>
      <c r="J12742" s="1" t="n">
        <v>64450</v>
      </c>
      <c r="K12742" s="1" t="n">
        <v>7898617581400</v>
      </c>
      <c r="L12742" s="1" t="s">
        <v>6028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7" t="n">
        <v>46240</v>
      </c>
      <c r="C12743" s="1" t="n">
        <v>11</v>
      </c>
      <c r="D12743" s="1" t="s">
        <v>3845</v>
      </c>
      <c r="E12743" s="1" t="n">
        <v>10017</v>
      </c>
      <c r="F12743" s="1" t="s">
        <v>871</v>
      </c>
      <c r="I12743" s="1" t="n">
        <v>195281</v>
      </c>
      <c r="J12743" s="1" t="n">
        <v>64460</v>
      </c>
      <c r="K12743" s="1" t="n">
        <v>7898617581387</v>
      </c>
      <c r="L12743" s="1" t="s">
        <v>6031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7" t="n">
        <v>46240</v>
      </c>
      <c r="C12744" s="1" t="n">
        <v>11</v>
      </c>
      <c r="D12744" s="1" t="s">
        <v>3845</v>
      </c>
      <c r="E12744" s="1" t="n">
        <v>10017</v>
      </c>
      <c r="F12744" s="1" t="s">
        <v>871</v>
      </c>
      <c r="I12744" s="1" t="n">
        <v>195281</v>
      </c>
      <c r="J12744" s="1" t="n">
        <v>64462</v>
      </c>
      <c r="K12744" s="1" t="n">
        <v>7898617581349</v>
      </c>
      <c r="L12744" s="1" t="s">
        <v>6032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7" t="n">
        <v>46240</v>
      </c>
      <c r="C12745" s="1" t="n">
        <v>11</v>
      </c>
      <c r="D12745" s="1" t="s">
        <v>3845</v>
      </c>
      <c r="E12745" s="1" t="n">
        <v>10017</v>
      </c>
      <c r="F12745" s="1" t="s">
        <v>871</v>
      </c>
      <c r="I12745" s="1" t="n">
        <v>195281</v>
      </c>
      <c r="J12745" s="1" t="n">
        <v>67071</v>
      </c>
      <c r="K12745" s="1" t="n">
        <v>7896058599282</v>
      </c>
      <c r="L12745" s="1" t="s">
        <v>7907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7" t="n">
        <v>46240</v>
      </c>
      <c r="C12746" s="1" t="n">
        <v>11</v>
      </c>
      <c r="D12746" s="1" t="s">
        <v>3845</v>
      </c>
      <c r="E12746" s="1" t="n">
        <v>10017</v>
      </c>
      <c r="F12746" s="1" t="s">
        <v>871</v>
      </c>
      <c r="I12746" s="1" t="n">
        <v>195281</v>
      </c>
      <c r="J12746" s="1" t="n">
        <v>68920</v>
      </c>
      <c r="K12746" s="1" t="n">
        <v>7896532701088</v>
      </c>
      <c r="L12746" s="1" t="s">
        <v>7908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7" t="n">
        <v>46240</v>
      </c>
      <c r="C12747" s="1" t="n">
        <v>11</v>
      </c>
      <c r="D12747" s="1" t="s">
        <v>3845</v>
      </c>
      <c r="E12747" s="1" t="n">
        <v>10017</v>
      </c>
      <c r="F12747" s="1" t="s">
        <v>871</v>
      </c>
      <c r="I12747" s="1" t="n">
        <v>195281</v>
      </c>
      <c r="J12747" s="1" t="n">
        <v>76664</v>
      </c>
      <c r="K12747" s="1" t="n">
        <v>7896219184227</v>
      </c>
      <c r="L12747" s="1" t="s">
        <v>6760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7" t="n">
        <v>46240</v>
      </c>
      <c r="C12748" s="1" t="n">
        <v>11</v>
      </c>
      <c r="D12748" s="1" t="s">
        <v>3845</v>
      </c>
      <c r="E12748" s="1" t="n">
        <v>10017</v>
      </c>
      <c r="F12748" s="1" t="s">
        <v>871</v>
      </c>
      <c r="I12748" s="1" t="n">
        <v>195281</v>
      </c>
      <c r="J12748" s="1" t="n">
        <v>82018</v>
      </c>
      <c r="K12748" s="1" t="n">
        <v>7896058503104</v>
      </c>
      <c r="L12748" s="1" t="s">
        <v>7909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7" t="n">
        <v>46240</v>
      </c>
      <c r="C12749" s="1" t="n">
        <v>11</v>
      </c>
      <c r="D12749" s="1" t="s">
        <v>3845</v>
      </c>
      <c r="E12749" s="1" t="n">
        <v>10017</v>
      </c>
      <c r="F12749" s="1" t="s">
        <v>871</v>
      </c>
      <c r="I12749" s="1" t="n">
        <v>195281</v>
      </c>
      <c r="J12749" s="1" t="n">
        <v>82019</v>
      </c>
      <c r="K12749" s="1" t="n">
        <v>7896058503067</v>
      </c>
      <c r="L12749" s="1" t="s">
        <v>7910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7" t="n">
        <v>46240</v>
      </c>
      <c r="C12750" s="1" t="n">
        <v>11</v>
      </c>
      <c r="D12750" s="1" t="s">
        <v>3845</v>
      </c>
      <c r="E12750" s="1" t="n">
        <v>1670</v>
      </c>
      <c r="F12750" s="1" t="s">
        <v>755</v>
      </c>
      <c r="I12750" s="1" t="n">
        <v>271909</v>
      </c>
      <c r="J12750" s="1" t="n">
        <v>25092</v>
      </c>
      <c r="K12750" s="1" t="n">
        <v>7896883601105</v>
      </c>
      <c r="L12750" s="1" t="s">
        <v>4432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7" t="n">
        <v>46240</v>
      </c>
      <c r="C12751" s="1" t="n">
        <v>11</v>
      </c>
      <c r="D12751" s="1" t="s">
        <v>3845</v>
      </c>
      <c r="E12751" s="1" t="n">
        <v>1670</v>
      </c>
      <c r="F12751" s="1" t="s">
        <v>755</v>
      </c>
      <c r="I12751" s="1" t="n">
        <v>271909</v>
      </c>
      <c r="J12751" s="1" t="n">
        <v>31371</v>
      </c>
      <c r="K12751" s="1" t="n">
        <v>7896883600221</v>
      </c>
      <c r="L12751" s="1" t="s">
        <v>5676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7" t="n">
        <v>46240</v>
      </c>
      <c r="C12752" s="1" t="n">
        <v>11</v>
      </c>
      <c r="D12752" s="1" t="s">
        <v>3845</v>
      </c>
      <c r="E12752" s="1" t="n">
        <v>1670</v>
      </c>
      <c r="F12752" s="1" t="s">
        <v>755</v>
      </c>
      <c r="I12752" s="1" t="n">
        <v>271909</v>
      </c>
      <c r="J12752" s="1" t="n">
        <v>31372</v>
      </c>
      <c r="K12752" s="1" t="n">
        <v>7896883600184</v>
      </c>
      <c r="L12752" s="1" t="s">
        <v>5677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7" t="n">
        <v>46240</v>
      </c>
      <c r="C12753" s="1" t="n">
        <v>11</v>
      </c>
      <c r="D12753" s="1" t="s">
        <v>3845</v>
      </c>
      <c r="E12753" s="1" t="n">
        <v>1670</v>
      </c>
      <c r="F12753" s="1" t="s">
        <v>755</v>
      </c>
      <c r="I12753" s="1" t="n">
        <v>271909</v>
      </c>
      <c r="J12753" s="1" t="n">
        <v>31921</v>
      </c>
      <c r="K12753" s="1" t="n">
        <v>7896883601006</v>
      </c>
      <c r="L12753" s="1" t="s">
        <v>4433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7" t="n">
        <v>46240</v>
      </c>
      <c r="C12754" s="1" t="n">
        <v>11</v>
      </c>
      <c r="D12754" s="1" t="s">
        <v>3845</v>
      </c>
      <c r="E12754" s="1" t="n">
        <v>1670</v>
      </c>
      <c r="F12754" s="1" t="s">
        <v>755</v>
      </c>
      <c r="I12754" s="1" t="n">
        <v>271909</v>
      </c>
      <c r="J12754" s="1" t="n">
        <v>31922</v>
      </c>
      <c r="K12754" s="1" t="n">
        <v>7896883601099</v>
      </c>
      <c r="L12754" s="1" t="s">
        <v>4434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7" t="n">
        <v>46240</v>
      </c>
      <c r="C12755" s="1" t="n">
        <v>11</v>
      </c>
      <c r="D12755" s="1" t="s">
        <v>3845</v>
      </c>
      <c r="E12755" s="1" t="n">
        <v>1670</v>
      </c>
      <c r="F12755" s="1" t="s">
        <v>755</v>
      </c>
      <c r="I12755" s="1" t="n">
        <v>271909</v>
      </c>
      <c r="J12755" s="1" t="n">
        <v>31924</v>
      </c>
      <c r="K12755" s="1" t="n">
        <v>7896883601020</v>
      </c>
      <c r="L12755" s="1" t="s">
        <v>6634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7" t="n">
        <v>46240</v>
      </c>
      <c r="C12756" s="1" t="n">
        <v>11</v>
      </c>
      <c r="D12756" s="1" t="s">
        <v>3845</v>
      </c>
      <c r="E12756" s="1" t="n">
        <v>1670</v>
      </c>
      <c r="F12756" s="1" t="s">
        <v>755</v>
      </c>
      <c r="I12756" s="1" t="n">
        <v>271909</v>
      </c>
      <c r="J12756" s="1" t="n">
        <v>31927</v>
      </c>
      <c r="K12756" s="1" t="n">
        <v>7896883601068</v>
      </c>
      <c r="L12756" s="1" t="s">
        <v>4435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7" t="n">
        <v>46240</v>
      </c>
      <c r="C12757" s="1" t="n">
        <v>11</v>
      </c>
      <c r="D12757" s="1" t="s">
        <v>3845</v>
      </c>
      <c r="E12757" s="1" t="n">
        <v>1670</v>
      </c>
      <c r="F12757" s="1" t="s">
        <v>755</v>
      </c>
      <c r="I12757" s="1" t="n">
        <v>271909</v>
      </c>
      <c r="J12757" s="1" t="n">
        <v>32525</v>
      </c>
      <c r="K12757" s="1" t="n">
        <v>7896883601051</v>
      </c>
      <c r="L12757" s="1" t="s">
        <v>5678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7" t="n">
        <v>46240</v>
      </c>
      <c r="C12758" s="1" t="n">
        <v>11</v>
      </c>
      <c r="D12758" s="1" t="s">
        <v>3845</v>
      </c>
      <c r="E12758" s="1" t="n">
        <v>1670</v>
      </c>
      <c r="F12758" s="1" t="s">
        <v>755</v>
      </c>
      <c r="I12758" s="1" t="n">
        <v>271909</v>
      </c>
      <c r="J12758" s="1" t="n">
        <v>32526</v>
      </c>
      <c r="K12758" s="1" t="n">
        <v>7896883601075</v>
      </c>
      <c r="L12758" s="1" t="s">
        <v>4436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7" t="n">
        <v>46240</v>
      </c>
      <c r="C12759" s="1" t="n">
        <v>11</v>
      </c>
      <c r="D12759" s="1" t="s">
        <v>3845</v>
      </c>
      <c r="E12759" s="1" t="n">
        <v>1670</v>
      </c>
      <c r="F12759" s="1" t="s">
        <v>755</v>
      </c>
      <c r="I12759" s="1" t="n">
        <v>271909</v>
      </c>
      <c r="J12759" s="1" t="n">
        <v>34627</v>
      </c>
      <c r="K12759" s="1" t="n">
        <v>7896883600214</v>
      </c>
      <c r="L12759" s="1" t="s">
        <v>4437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7" t="n">
        <v>46240</v>
      </c>
      <c r="C12760" s="1" t="n">
        <v>11</v>
      </c>
      <c r="D12760" s="1" t="s">
        <v>3845</v>
      </c>
      <c r="E12760" s="1" t="n">
        <v>1626</v>
      </c>
      <c r="F12760" s="1" t="s">
        <v>65</v>
      </c>
      <c r="I12760" s="1" t="n">
        <v>316329</v>
      </c>
      <c r="J12760" s="1" t="n">
        <v>100058</v>
      </c>
      <c r="K12760" s="1" t="n">
        <v>59</v>
      </c>
      <c r="L12760" s="1" t="s">
        <v>5912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7" t="n">
        <v>46240</v>
      </c>
      <c r="C12761" s="1" t="n">
        <v>11</v>
      </c>
      <c r="D12761" s="1" t="s">
        <v>3845</v>
      </c>
      <c r="E12761" s="1" t="n">
        <v>1626</v>
      </c>
      <c r="F12761" s="1" t="s">
        <v>65</v>
      </c>
      <c r="I12761" s="1" t="n">
        <v>316329</v>
      </c>
      <c r="J12761" s="1" t="n">
        <v>103794</v>
      </c>
      <c r="K12761" s="1" t="n">
        <v>7893000488526</v>
      </c>
      <c r="L12761" s="1" t="s">
        <v>4941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7" t="n">
        <v>46240</v>
      </c>
      <c r="C12762" s="1" t="n">
        <v>11</v>
      </c>
      <c r="D12762" s="1" t="s">
        <v>3845</v>
      </c>
      <c r="E12762" s="1" t="n">
        <v>1626</v>
      </c>
      <c r="F12762" s="1" t="s">
        <v>65</v>
      </c>
      <c r="I12762" s="1" t="n">
        <v>316329</v>
      </c>
      <c r="J12762" s="1" t="n">
        <v>15731</v>
      </c>
      <c r="K12762" s="1" t="n">
        <v>7898268720050</v>
      </c>
      <c r="L12762" s="1" t="s">
        <v>5915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7" t="n">
        <v>46240</v>
      </c>
      <c r="C12763" s="1" t="n">
        <v>11</v>
      </c>
      <c r="D12763" s="1" t="s">
        <v>3845</v>
      </c>
      <c r="E12763" s="1" t="n">
        <v>1626</v>
      </c>
      <c r="F12763" s="1" t="s">
        <v>65</v>
      </c>
      <c r="I12763" s="1" t="n">
        <v>316329</v>
      </c>
      <c r="J12763" s="1" t="n">
        <v>16832</v>
      </c>
      <c r="K12763" s="1" t="n">
        <v>7894904500116</v>
      </c>
      <c r="L12763" s="1" t="s">
        <v>4439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7" t="n">
        <v>46240</v>
      </c>
      <c r="C12764" s="1" t="n">
        <v>11</v>
      </c>
      <c r="D12764" s="1" t="s">
        <v>3845</v>
      </c>
      <c r="E12764" s="1" t="n">
        <v>1626</v>
      </c>
      <c r="F12764" s="1" t="s">
        <v>65</v>
      </c>
      <c r="I12764" s="1" t="n">
        <v>316329</v>
      </c>
      <c r="J12764" s="1" t="n">
        <v>17497</v>
      </c>
      <c r="K12764" s="1" t="n">
        <v>7898921567046</v>
      </c>
      <c r="L12764" s="1" t="s">
        <v>5918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7" t="n">
        <v>46240</v>
      </c>
      <c r="C12765" s="1" t="n">
        <v>11</v>
      </c>
      <c r="D12765" s="1" t="s">
        <v>3845</v>
      </c>
      <c r="E12765" s="1" t="n">
        <v>1626</v>
      </c>
      <c r="F12765" s="1" t="s">
        <v>65</v>
      </c>
      <c r="I12765" s="1" t="n">
        <v>316329</v>
      </c>
      <c r="J12765" s="1" t="n">
        <v>19609</v>
      </c>
      <c r="K12765" s="1" t="n">
        <v>7891143013919</v>
      </c>
      <c r="L12765" s="1" t="s">
        <v>4442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7" t="n">
        <v>46240</v>
      </c>
      <c r="C12766" s="1" t="n">
        <v>11</v>
      </c>
      <c r="D12766" s="1" t="s">
        <v>3845</v>
      </c>
      <c r="E12766" s="1" t="n">
        <v>1626</v>
      </c>
      <c r="F12766" s="1" t="s">
        <v>65</v>
      </c>
      <c r="I12766" s="1" t="n">
        <v>316329</v>
      </c>
      <c r="J12766" s="1" t="n">
        <v>19611</v>
      </c>
      <c r="K12766" s="1" t="n">
        <v>7891143012585</v>
      </c>
      <c r="L12766" s="1" t="s">
        <v>5919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7" t="n">
        <v>46240</v>
      </c>
      <c r="C12767" s="1" t="n">
        <v>11</v>
      </c>
      <c r="D12767" s="1" t="s">
        <v>3845</v>
      </c>
      <c r="E12767" s="1" t="n">
        <v>1626</v>
      </c>
      <c r="F12767" s="1" t="s">
        <v>65</v>
      </c>
      <c r="I12767" s="1" t="n">
        <v>316329</v>
      </c>
      <c r="J12767" s="1" t="n">
        <v>20509</v>
      </c>
      <c r="K12767" s="1" t="n">
        <v>7898542022931</v>
      </c>
      <c r="L12767" s="1" t="s">
        <v>7911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7" t="n">
        <v>46240</v>
      </c>
      <c r="C12768" s="1" t="n">
        <v>11</v>
      </c>
      <c r="D12768" s="1" t="s">
        <v>3845</v>
      </c>
      <c r="E12768" s="1" t="n">
        <v>1626</v>
      </c>
      <c r="F12768" s="1" t="s">
        <v>65</v>
      </c>
      <c r="I12768" s="1" t="n">
        <v>316329</v>
      </c>
      <c r="J12768" s="1" t="n">
        <v>21346</v>
      </c>
      <c r="K12768" s="1" t="n">
        <v>7891143005891</v>
      </c>
      <c r="L12768" s="1" t="s">
        <v>7912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7" t="n">
        <v>46240</v>
      </c>
      <c r="C12769" s="1" t="n">
        <v>11</v>
      </c>
      <c r="D12769" s="1" t="s">
        <v>3845</v>
      </c>
      <c r="E12769" s="1" t="n">
        <v>1626</v>
      </c>
      <c r="F12769" s="1" t="s">
        <v>65</v>
      </c>
      <c r="I12769" s="1" t="n">
        <v>316329</v>
      </c>
      <c r="J12769" s="1" t="n">
        <v>21460</v>
      </c>
      <c r="K12769" s="1" t="n">
        <v>7891143001206</v>
      </c>
      <c r="L12769" s="1" t="s">
        <v>5920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7" t="n">
        <v>46240</v>
      </c>
      <c r="C12770" s="1" t="n">
        <v>11</v>
      </c>
      <c r="D12770" s="1" t="s">
        <v>3845</v>
      </c>
      <c r="E12770" s="1" t="n">
        <v>1626</v>
      </c>
      <c r="F12770" s="1" t="s">
        <v>65</v>
      </c>
      <c r="I12770" s="1" t="n">
        <v>316329</v>
      </c>
      <c r="J12770" s="1" t="n">
        <v>29990</v>
      </c>
      <c r="K12770" s="1" t="n">
        <v>7894904574780</v>
      </c>
      <c r="L12770" s="1" t="s">
        <v>4444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7" t="n">
        <v>46240</v>
      </c>
      <c r="C12771" s="1" t="n">
        <v>11</v>
      </c>
      <c r="D12771" s="1" t="s">
        <v>3845</v>
      </c>
      <c r="E12771" s="1" t="n">
        <v>1626</v>
      </c>
      <c r="F12771" s="1" t="s">
        <v>65</v>
      </c>
      <c r="I12771" s="1" t="n">
        <v>316329</v>
      </c>
      <c r="J12771" s="1" t="n">
        <v>31331</v>
      </c>
      <c r="K12771" s="1" t="n">
        <v>7894904577897</v>
      </c>
      <c r="L12771" s="1" t="s">
        <v>4445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7" t="n">
        <v>46240</v>
      </c>
      <c r="C12772" s="1" t="n">
        <v>11</v>
      </c>
      <c r="D12772" s="1" t="s">
        <v>3845</v>
      </c>
      <c r="E12772" s="1" t="n">
        <v>1626</v>
      </c>
      <c r="F12772" s="1" t="s">
        <v>65</v>
      </c>
      <c r="I12772" s="1" t="n">
        <v>316329</v>
      </c>
      <c r="J12772" s="1" t="n">
        <v>37747</v>
      </c>
      <c r="K12772" s="1" t="n">
        <v>7898968009004</v>
      </c>
      <c r="L12772" s="1" t="s">
        <v>4448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7" t="n">
        <v>46240</v>
      </c>
      <c r="C12773" s="1" t="n">
        <v>11</v>
      </c>
      <c r="D12773" s="1" t="s">
        <v>3845</v>
      </c>
      <c r="E12773" s="1" t="n">
        <v>1626</v>
      </c>
      <c r="F12773" s="1" t="s">
        <v>65</v>
      </c>
      <c r="I12773" s="1" t="n">
        <v>316329</v>
      </c>
      <c r="J12773" s="1" t="n">
        <v>38003</v>
      </c>
      <c r="K12773" s="1" t="n">
        <v>7898968009066</v>
      </c>
      <c r="L12773" s="1" t="s">
        <v>4449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7" t="n">
        <v>46240</v>
      </c>
      <c r="C12774" s="1" t="n">
        <v>11</v>
      </c>
      <c r="D12774" s="1" t="s">
        <v>3845</v>
      </c>
      <c r="E12774" s="1" t="n">
        <v>1626</v>
      </c>
      <c r="F12774" s="1" t="s">
        <v>65</v>
      </c>
      <c r="I12774" s="1" t="n">
        <v>316329</v>
      </c>
      <c r="J12774" s="1" t="n">
        <v>55605</v>
      </c>
      <c r="K12774" s="1" t="n">
        <v>7898953151046</v>
      </c>
      <c r="L12774" s="1" t="s">
        <v>4452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7" t="n">
        <v>46240</v>
      </c>
      <c r="C12775" s="1" t="n">
        <v>11</v>
      </c>
      <c r="D12775" s="1" t="s">
        <v>3845</v>
      </c>
      <c r="E12775" s="1" t="n">
        <v>1626</v>
      </c>
      <c r="F12775" s="1" t="s">
        <v>65</v>
      </c>
      <c r="I12775" s="1" t="n">
        <v>316329</v>
      </c>
      <c r="J12775" s="1" t="n">
        <v>79706</v>
      </c>
      <c r="K12775" s="1" t="n">
        <v>7894904605002</v>
      </c>
      <c r="L12775" s="1" t="s">
        <v>5928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7" t="n">
        <v>46240</v>
      </c>
      <c r="C12776" s="1" t="n">
        <v>11</v>
      </c>
      <c r="D12776" s="1" t="s">
        <v>3845</v>
      </c>
      <c r="E12776" s="1" t="n">
        <v>1626</v>
      </c>
      <c r="F12776" s="1" t="s">
        <v>65</v>
      </c>
      <c r="I12776" s="1" t="n">
        <v>316329</v>
      </c>
      <c r="J12776" s="1" t="n">
        <v>80727</v>
      </c>
      <c r="K12776" s="1" t="n">
        <v>7894904607204</v>
      </c>
      <c r="L12776" s="1" t="s">
        <v>5929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7" t="n">
        <v>46240</v>
      </c>
      <c r="C12777" s="1" t="n">
        <v>11</v>
      </c>
      <c r="D12777" s="1" t="s">
        <v>3845</v>
      </c>
      <c r="E12777" s="1" t="n">
        <v>1626</v>
      </c>
      <c r="F12777" s="1" t="s">
        <v>65</v>
      </c>
      <c r="I12777" s="1" t="n">
        <v>316329</v>
      </c>
      <c r="J12777" s="1" t="n">
        <v>80874</v>
      </c>
      <c r="K12777" s="1" t="n">
        <v>7894904605040</v>
      </c>
      <c r="L12777" s="1" t="s">
        <v>6666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7" t="n">
        <v>46240</v>
      </c>
      <c r="C12778" s="1" t="n">
        <v>11</v>
      </c>
      <c r="D12778" s="1" t="s">
        <v>3845</v>
      </c>
      <c r="E12778" s="1" t="n">
        <v>1626</v>
      </c>
      <c r="F12778" s="1" t="s">
        <v>65</v>
      </c>
      <c r="I12778" s="1" t="n">
        <v>316329</v>
      </c>
      <c r="J12778" s="1" t="n">
        <v>80875</v>
      </c>
      <c r="K12778" s="1" t="n">
        <v>7894904605064</v>
      </c>
      <c r="L12778" s="1" t="s">
        <v>6667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7" t="n">
        <v>46240</v>
      </c>
      <c r="C12779" s="1" t="n">
        <v>11</v>
      </c>
      <c r="D12779" s="1" t="s">
        <v>3845</v>
      </c>
      <c r="E12779" s="1" t="n">
        <v>1671</v>
      </c>
      <c r="F12779" s="1" t="s">
        <v>385</v>
      </c>
      <c r="I12779" s="1" t="n">
        <v>585245</v>
      </c>
      <c r="J12779" s="1" t="n">
        <v>100371</v>
      </c>
      <c r="K12779" s="1" t="n">
        <v>7896806700021</v>
      </c>
      <c r="L12779" s="1" t="s">
        <v>7913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7" t="n">
        <v>46240</v>
      </c>
      <c r="C12780" s="1" t="n">
        <v>11</v>
      </c>
      <c r="D12780" s="1" t="s">
        <v>3845</v>
      </c>
      <c r="E12780" s="1" t="n">
        <v>1671</v>
      </c>
      <c r="F12780" s="1" t="s">
        <v>385</v>
      </c>
      <c r="I12780" s="1" t="n">
        <v>585245</v>
      </c>
      <c r="J12780" s="1" t="n">
        <v>100453</v>
      </c>
      <c r="K12780" s="1" t="n">
        <v>7896806700076</v>
      </c>
      <c r="L12780" s="1" t="s">
        <v>4928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7" t="n">
        <v>46240</v>
      </c>
      <c r="C12781" s="1" t="n">
        <v>11</v>
      </c>
      <c r="D12781" s="1" t="s">
        <v>3845</v>
      </c>
      <c r="E12781" s="1" t="n">
        <v>1671</v>
      </c>
      <c r="F12781" s="1" t="s">
        <v>385</v>
      </c>
      <c r="I12781" s="1" t="n">
        <v>585245</v>
      </c>
      <c r="J12781" s="1" t="n">
        <v>100454</v>
      </c>
      <c r="K12781" s="1" t="n">
        <v>7896806700069</v>
      </c>
      <c r="L12781" s="1" t="s">
        <v>4929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7" t="n">
        <v>46240</v>
      </c>
      <c r="C12782" s="1" t="n">
        <v>11</v>
      </c>
      <c r="D12782" s="1" t="s">
        <v>3845</v>
      </c>
      <c r="E12782" s="1" t="n">
        <v>1671</v>
      </c>
      <c r="F12782" s="1" t="s">
        <v>385</v>
      </c>
      <c r="I12782" s="1" t="n">
        <v>585245</v>
      </c>
      <c r="J12782" s="1" t="n">
        <v>105144</v>
      </c>
      <c r="K12782" s="1" t="n">
        <v>7896064442206</v>
      </c>
      <c r="L12782" s="1" t="s">
        <v>5510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7" t="n">
        <v>46240</v>
      </c>
      <c r="C12783" s="1" t="n">
        <v>11</v>
      </c>
      <c r="D12783" s="1" t="s">
        <v>3845</v>
      </c>
      <c r="E12783" s="1" t="n">
        <v>1671</v>
      </c>
      <c r="F12783" s="1" t="s">
        <v>385</v>
      </c>
      <c r="I12783" s="1" t="n">
        <v>585245</v>
      </c>
      <c r="J12783" s="1" t="n">
        <v>105148</v>
      </c>
      <c r="K12783" s="1" t="n">
        <v>7896064442213</v>
      </c>
      <c r="L12783" s="1" t="s">
        <v>7914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7" t="n">
        <v>46240</v>
      </c>
      <c r="C12784" s="1" t="n">
        <v>11</v>
      </c>
      <c r="D12784" s="1" t="s">
        <v>3845</v>
      </c>
      <c r="E12784" s="1" t="n">
        <v>1671</v>
      </c>
      <c r="F12784" s="1" t="s">
        <v>385</v>
      </c>
      <c r="I12784" s="1" t="n">
        <v>585245</v>
      </c>
      <c r="J12784" s="1" t="n">
        <v>106547</v>
      </c>
      <c r="K12784" s="1" t="n">
        <v>7896064443180</v>
      </c>
      <c r="L12784" s="1" t="s">
        <v>5511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7" t="n">
        <v>46240</v>
      </c>
      <c r="C12785" s="1" t="n">
        <v>11</v>
      </c>
      <c r="D12785" s="1" t="s">
        <v>3845</v>
      </c>
      <c r="E12785" s="1" t="n">
        <v>1671</v>
      </c>
      <c r="F12785" s="1" t="s">
        <v>385</v>
      </c>
      <c r="I12785" s="1" t="n">
        <v>585245</v>
      </c>
      <c r="J12785" s="1" t="n">
        <v>24733</v>
      </c>
      <c r="K12785" s="1" t="n">
        <v>7896227650127</v>
      </c>
      <c r="L12785" s="1" t="s">
        <v>4930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7" t="n">
        <v>46240</v>
      </c>
      <c r="C12786" s="1" t="n">
        <v>11</v>
      </c>
      <c r="D12786" s="1" t="s">
        <v>3845</v>
      </c>
      <c r="E12786" s="1" t="n">
        <v>1671</v>
      </c>
      <c r="F12786" s="1" t="s">
        <v>385</v>
      </c>
      <c r="I12786" s="1" t="n">
        <v>585245</v>
      </c>
      <c r="J12786" s="1" t="n">
        <v>27753</v>
      </c>
      <c r="K12786" s="1" t="n">
        <v>7896227650011</v>
      </c>
      <c r="L12786" s="1" t="s">
        <v>7915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7" t="n">
        <v>46240</v>
      </c>
      <c r="C12787" s="1" t="n">
        <v>11</v>
      </c>
      <c r="D12787" s="1" t="s">
        <v>3845</v>
      </c>
      <c r="E12787" s="1" t="n">
        <v>1671</v>
      </c>
      <c r="F12787" s="1" t="s">
        <v>385</v>
      </c>
      <c r="I12787" s="1" t="n">
        <v>585245</v>
      </c>
      <c r="J12787" s="1" t="n">
        <v>29584</v>
      </c>
      <c r="K12787" s="1" t="n">
        <v>7896227650158</v>
      </c>
      <c r="L12787" s="1" t="s">
        <v>7916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7" t="n">
        <v>46240</v>
      </c>
      <c r="C12788" s="1" t="n">
        <v>11</v>
      </c>
      <c r="D12788" s="1" t="s">
        <v>3845</v>
      </c>
      <c r="E12788" s="1" t="n">
        <v>1671</v>
      </c>
      <c r="F12788" s="1" t="s">
        <v>385</v>
      </c>
      <c r="I12788" s="1" t="n">
        <v>585245</v>
      </c>
      <c r="J12788" s="1" t="n">
        <v>30555</v>
      </c>
      <c r="K12788" s="1" t="n">
        <v>7896227650035</v>
      </c>
      <c r="L12788" s="1" t="s">
        <v>7917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7" t="n">
        <v>46240</v>
      </c>
      <c r="C12789" s="1" t="n">
        <v>11</v>
      </c>
      <c r="D12789" s="1" t="s">
        <v>3845</v>
      </c>
      <c r="E12789" s="1" t="n">
        <v>1671</v>
      </c>
      <c r="F12789" s="1" t="s">
        <v>385</v>
      </c>
      <c r="I12789" s="1" t="n">
        <v>585245</v>
      </c>
      <c r="J12789" s="1" t="n">
        <v>32347</v>
      </c>
      <c r="K12789" s="1" t="n">
        <v>7896064487313</v>
      </c>
      <c r="L12789" s="1" t="s">
        <v>7918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7" t="n">
        <v>46240</v>
      </c>
      <c r="C12790" s="1" t="n">
        <v>11</v>
      </c>
      <c r="D12790" s="1" t="s">
        <v>3845</v>
      </c>
      <c r="E12790" s="1" t="n">
        <v>1671</v>
      </c>
      <c r="F12790" s="1" t="s">
        <v>385</v>
      </c>
      <c r="I12790" s="1" t="n">
        <v>585245</v>
      </c>
      <c r="J12790" s="1" t="n">
        <v>34405</v>
      </c>
      <c r="K12790" s="1" t="n">
        <v>7896064443029</v>
      </c>
      <c r="L12790" s="1" t="s">
        <v>5513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7" t="n">
        <v>46240</v>
      </c>
      <c r="C12791" s="1" t="n">
        <v>11</v>
      </c>
      <c r="D12791" s="1" t="s">
        <v>3845</v>
      </c>
      <c r="E12791" s="1" t="n">
        <v>1024</v>
      </c>
      <c r="F12791" s="1" t="s">
        <v>783</v>
      </c>
      <c r="I12791" s="1" t="n">
        <v>615120</v>
      </c>
      <c r="J12791" s="1" t="n">
        <v>60866</v>
      </c>
      <c r="K12791" s="1" t="n">
        <v>7898654710474</v>
      </c>
      <c r="L12791" s="1" t="s">
        <v>4754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7" t="n">
        <v>46240</v>
      </c>
      <c r="C12792" s="1" t="n">
        <v>11</v>
      </c>
      <c r="D12792" s="1" t="s">
        <v>3845</v>
      </c>
      <c r="E12792" s="1" t="n">
        <v>1601</v>
      </c>
      <c r="F12792" s="1" t="s">
        <v>227</v>
      </c>
      <c r="I12792" s="1" t="n">
        <v>860853</v>
      </c>
      <c r="J12792" s="1" t="n">
        <v>102287</v>
      </c>
      <c r="K12792" s="1" t="n">
        <v>7896593500026</v>
      </c>
      <c r="L12792" s="1" t="s">
        <v>6662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7" t="n">
        <v>46240</v>
      </c>
      <c r="C12793" s="1" t="n">
        <v>11</v>
      </c>
      <c r="D12793" s="1" t="s">
        <v>3845</v>
      </c>
      <c r="E12793" s="1" t="n">
        <v>1601</v>
      </c>
      <c r="F12793" s="1" t="s">
        <v>227</v>
      </c>
      <c r="I12793" s="1" t="n">
        <v>860853</v>
      </c>
      <c r="J12793" s="1" t="n">
        <v>102290</v>
      </c>
      <c r="K12793" s="1" t="n">
        <v>7896593500019</v>
      </c>
      <c r="L12793" s="1" t="s">
        <v>6674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7" t="n">
        <v>46240</v>
      </c>
      <c r="C12794" s="1" t="n">
        <v>11</v>
      </c>
      <c r="D12794" s="1" t="s">
        <v>3845</v>
      </c>
      <c r="E12794" s="1" t="n">
        <v>1601</v>
      </c>
      <c r="F12794" s="1" t="s">
        <v>227</v>
      </c>
      <c r="I12794" s="1" t="n">
        <v>860853</v>
      </c>
      <c r="J12794" s="1" t="n">
        <v>104137</v>
      </c>
      <c r="K12794" s="1" t="n">
        <v>7896369611093</v>
      </c>
      <c r="L12794" s="1" t="s">
        <v>7919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7" t="n">
        <v>46240</v>
      </c>
      <c r="C12795" s="1" t="n">
        <v>11</v>
      </c>
      <c r="D12795" s="1" t="s">
        <v>3845</v>
      </c>
      <c r="E12795" s="1" t="n">
        <v>1601</v>
      </c>
      <c r="F12795" s="1" t="s">
        <v>227</v>
      </c>
      <c r="I12795" s="1" t="n">
        <v>860853</v>
      </c>
      <c r="J12795" s="1" t="n">
        <v>12840</v>
      </c>
      <c r="K12795" s="1" t="n">
        <v>7896369615954</v>
      </c>
      <c r="L12795" s="1" t="s">
        <v>7920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7" t="n">
        <v>46240</v>
      </c>
      <c r="C12796" s="1" t="n">
        <v>11</v>
      </c>
      <c r="D12796" s="1" t="s">
        <v>3845</v>
      </c>
      <c r="E12796" s="1" t="n">
        <v>1601</v>
      </c>
      <c r="F12796" s="1" t="s">
        <v>227</v>
      </c>
      <c r="I12796" s="1" t="n">
        <v>860853</v>
      </c>
      <c r="J12796" s="1" t="n">
        <v>37862</v>
      </c>
      <c r="K12796" s="1" t="n">
        <v>7898162360819</v>
      </c>
      <c r="L12796" s="1" t="s">
        <v>4886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7" t="n">
        <v>46240</v>
      </c>
      <c r="C12797" s="1" t="n">
        <v>11</v>
      </c>
      <c r="D12797" s="1" t="s">
        <v>3845</v>
      </c>
      <c r="E12797" s="1" t="n">
        <v>1601</v>
      </c>
      <c r="F12797" s="1" t="s">
        <v>227</v>
      </c>
      <c r="I12797" s="1" t="n">
        <v>860853</v>
      </c>
      <c r="J12797" s="1" t="n">
        <v>37863</v>
      </c>
      <c r="K12797" s="1" t="n">
        <v>7898162360826</v>
      </c>
      <c r="L12797" s="1" t="s">
        <v>4887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7" t="n">
        <v>46240</v>
      </c>
      <c r="C12798" s="1" t="n">
        <v>11</v>
      </c>
      <c r="D12798" s="1" t="s">
        <v>3845</v>
      </c>
      <c r="E12798" s="1" t="n">
        <v>1601</v>
      </c>
      <c r="F12798" s="1" t="s">
        <v>227</v>
      </c>
      <c r="I12798" s="1" t="n">
        <v>860853</v>
      </c>
      <c r="J12798" s="1" t="n">
        <v>37864</v>
      </c>
      <c r="K12798" s="1" t="n">
        <v>7898162360802</v>
      </c>
      <c r="L12798" s="1" t="s">
        <v>7921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7" t="n">
        <v>46240</v>
      </c>
      <c r="C12799" s="1" t="n">
        <v>11</v>
      </c>
      <c r="D12799" s="1" t="s">
        <v>3845</v>
      </c>
      <c r="E12799" s="1" t="n">
        <v>1601</v>
      </c>
      <c r="F12799" s="1" t="s">
        <v>227</v>
      </c>
      <c r="I12799" s="1" t="n">
        <v>860853</v>
      </c>
      <c r="J12799" s="1" t="n">
        <v>48626</v>
      </c>
      <c r="K12799" s="1" t="n">
        <v>7896451917751</v>
      </c>
      <c r="L12799" s="1" t="s">
        <v>7922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7" t="n">
        <v>46240</v>
      </c>
      <c r="C12800" s="1" t="n">
        <v>11</v>
      </c>
      <c r="D12800" s="1" t="s">
        <v>3845</v>
      </c>
      <c r="E12800" s="1" t="n">
        <v>1601</v>
      </c>
      <c r="F12800" s="1" t="s">
        <v>227</v>
      </c>
      <c r="I12800" s="1" t="n">
        <v>860853</v>
      </c>
      <c r="J12800" s="1" t="n">
        <v>54365</v>
      </c>
      <c r="K12800" s="1" t="n">
        <v>7898600520386</v>
      </c>
      <c r="L12800" s="1" t="s">
        <v>7923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7" t="n">
        <v>46240</v>
      </c>
      <c r="C12801" s="1" t="n">
        <v>11</v>
      </c>
      <c r="D12801" s="1" t="s">
        <v>3845</v>
      </c>
      <c r="E12801" s="1" t="n">
        <v>1601</v>
      </c>
      <c r="F12801" s="1" t="s">
        <v>227</v>
      </c>
      <c r="I12801" s="1" t="n">
        <v>860853</v>
      </c>
      <c r="J12801" s="1" t="n">
        <v>67781</v>
      </c>
      <c r="K12801" s="1" t="n">
        <v>7898162360420</v>
      </c>
      <c r="L12801" s="1" t="s">
        <v>7924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7" t="n">
        <v>46240</v>
      </c>
      <c r="C12802" s="1" t="n">
        <v>11</v>
      </c>
      <c r="D12802" s="1" t="s">
        <v>3845</v>
      </c>
      <c r="E12802" s="1" t="n">
        <v>1601</v>
      </c>
      <c r="F12802" s="1" t="s">
        <v>227</v>
      </c>
      <c r="I12802" s="1" t="n">
        <v>860853</v>
      </c>
      <c r="J12802" s="1" t="n">
        <v>82017</v>
      </c>
      <c r="K12802" s="1" t="n">
        <v>7898600520522</v>
      </c>
      <c r="L12802" s="1" t="s">
        <v>7925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7" t="n">
        <v>46240</v>
      </c>
      <c r="C12803" s="1" t="n">
        <v>11</v>
      </c>
      <c r="D12803" s="1" t="s">
        <v>3845</v>
      </c>
      <c r="E12803" s="1" t="n">
        <v>1608</v>
      </c>
      <c r="F12803" s="1" t="s">
        <v>75</v>
      </c>
      <c r="I12803" s="1" t="n">
        <v>1706774</v>
      </c>
      <c r="J12803" s="1" t="n">
        <v>101953</v>
      </c>
      <c r="K12803" s="1" t="n">
        <v>7891079000229</v>
      </c>
      <c r="L12803" s="1" t="s">
        <v>5614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7" t="n">
        <v>46240</v>
      </c>
      <c r="C12804" s="1" t="n">
        <v>11</v>
      </c>
      <c r="D12804" s="1" t="s">
        <v>3845</v>
      </c>
      <c r="E12804" s="1" t="n">
        <v>1608</v>
      </c>
      <c r="F12804" s="1" t="s">
        <v>75</v>
      </c>
      <c r="I12804" s="1" t="n">
        <v>1706774</v>
      </c>
      <c r="J12804" s="1" t="n">
        <v>101898</v>
      </c>
      <c r="K12804" s="1" t="n">
        <v>7891098010575</v>
      </c>
      <c r="L12804" s="1" t="s">
        <v>7926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7" t="n">
        <v>46240</v>
      </c>
      <c r="C12805" s="1" t="n">
        <v>11</v>
      </c>
      <c r="D12805" s="1" t="s">
        <v>3845</v>
      </c>
      <c r="E12805" s="1" t="n">
        <v>1608</v>
      </c>
      <c r="F12805" s="1" t="s">
        <v>75</v>
      </c>
      <c r="I12805" s="1" t="n">
        <v>1706774</v>
      </c>
      <c r="J12805" s="1" t="n">
        <v>101947</v>
      </c>
      <c r="K12805" s="1" t="n">
        <v>7891079001028</v>
      </c>
      <c r="L12805" s="1" t="s">
        <v>5616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7" t="n">
        <v>46240</v>
      </c>
      <c r="C12806" s="1" t="n">
        <v>11</v>
      </c>
      <c r="D12806" s="1" t="s">
        <v>3845</v>
      </c>
      <c r="E12806" s="1" t="n">
        <v>1608</v>
      </c>
      <c r="F12806" s="1" t="s">
        <v>75</v>
      </c>
      <c r="I12806" s="1" t="n">
        <v>1706774</v>
      </c>
      <c r="J12806" s="1" t="n">
        <v>101948</v>
      </c>
      <c r="K12806" s="1" t="n">
        <v>7891079001011</v>
      </c>
      <c r="L12806" s="1" t="s">
        <v>5617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7" t="n">
        <v>46240</v>
      </c>
      <c r="C12807" s="1" t="n">
        <v>11</v>
      </c>
      <c r="D12807" s="1" t="s">
        <v>3845</v>
      </c>
      <c r="E12807" s="1" t="n">
        <v>1608</v>
      </c>
      <c r="F12807" s="1" t="s">
        <v>75</v>
      </c>
      <c r="I12807" s="1" t="n">
        <v>1706774</v>
      </c>
      <c r="J12807" s="1" t="n">
        <v>101949</v>
      </c>
      <c r="K12807" s="1" t="n">
        <v>7891079001004</v>
      </c>
      <c r="L12807" s="1" t="s">
        <v>5618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7" t="n">
        <v>46240</v>
      </c>
      <c r="C12808" s="1" t="n">
        <v>11</v>
      </c>
      <c r="D12808" s="1" t="s">
        <v>3845</v>
      </c>
      <c r="E12808" s="1" t="n">
        <v>1608</v>
      </c>
      <c r="F12808" s="1" t="s">
        <v>75</v>
      </c>
      <c r="I12808" s="1" t="n">
        <v>1706774</v>
      </c>
      <c r="J12808" s="1" t="n">
        <v>101954</v>
      </c>
      <c r="K12808" s="1" t="n">
        <v>7891079000212</v>
      </c>
      <c r="L12808" s="1" t="s">
        <v>5619</v>
      </c>
      <c r="N12808" s="1" t="n">
        <v>50</v>
      </c>
      <c r="O12808" s="1" t="n">
        <v>105</v>
      </c>
    </row>
    <row r="12809" customFormat="false" ht="15" hidden="false" customHeight="true" outlineLevel="0" collapsed="false">
      <c r="A12809" s="1" t="n">
        <v>1</v>
      </c>
      <c r="B12809" s="17" t="n">
        <v>46240</v>
      </c>
      <c r="C12809" s="1" t="n">
        <v>11</v>
      </c>
      <c r="D12809" s="1" t="s">
        <v>3845</v>
      </c>
      <c r="E12809" s="1" t="n">
        <v>1608</v>
      </c>
      <c r="F12809" s="1" t="s">
        <v>75</v>
      </c>
      <c r="I12809" s="1" t="n">
        <v>1706774</v>
      </c>
      <c r="J12809" s="1" t="n">
        <v>101957</v>
      </c>
      <c r="K12809" s="1" t="n">
        <v>7891079000205</v>
      </c>
      <c r="L12809" s="1" t="s">
        <v>5620</v>
      </c>
      <c r="N12809" s="1" t="n">
        <v>250</v>
      </c>
      <c r="O12809" s="1" t="n">
        <v>525</v>
      </c>
    </row>
    <row r="12810" customFormat="false" ht="15" hidden="false" customHeight="true" outlineLevel="0" collapsed="false">
      <c r="A12810" s="1" t="n">
        <v>1</v>
      </c>
      <c r="B12810" s="17" t="n">
        <v>46240</v>
      </c>
      <c r="C12810" s="1" t="n">
        <v>11</v>
      </c>
      <c r="D12810" s="1" t="s">
        <v>3845</v>
      </c>
      <c r="E12810" s="1" t="n">
        <v>1608</v>
      </c>
      <c r="F12810" s="1" t="s">
        <v>75</v>
      </c>
      <c r="I12810" s="1" t="n">
        <v>1706774</v>
      </c>
      <c r="J12810" s="1" t="n">
        <v>12764</v>
      </c>
      <c r="K12810" s="1" t="n">
        <v>7891079011775</v>
      </c>
      <c r="L12810" s="1" t="s">
        <v>5622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7" t="n">
        <v>46240</v>
      </c>
      <c r="C12811" s="1" t="n">
        <v>11</v>
      </c>
      <c r="D12811" s="1" t="s">
        <v>3845</v>
      </c>
      <c r="E12811" s="1" t="n">
        <v>1608</v>
      </c>
      <c r="F12811" s="1" t="s">
        <v>75</v>
      </c>
      <c r="I12811" s="1" t="n">
        <v>1706774</v>
      </c>
      <c r="J12811" s="1" t="n">
        <v>19594</v>
      </c>
      <c r="K12811" s="1" t="n">
        <v>7891079000434</v>
      </c>
      <c r="L12811" s="1" t="s">
        <v>5623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7" t="n">
        <v>46240</v>
      </c>
      <c r="C12812" s="1" t="n">
        <v>11</v>
      </c>
      <c r="D12812" s="1" t="s">
        <v>3845</v>
      </c>
      <c r="E12812" s="1" t="n">
        <v>1608</v>
      </c>
      <c r="F12812" s="1" t="s">
        <v>75</v>
      </c>
      <c r="I12812" s="1" t="n">
        <v>1706774</v>
      </c>
      <c r="J12812" s="1" t="n">
        <v>19595</v>
      </c>
      <c r="K12812" s="1" t="n">
        <v>7891079000410</v>
      </c>
      <c r="L12812" s="1" t="s">
        <v>7927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7" t="n">
        <v>46240</v>
      </c>
      <c r="C12813" s="1" t="n">
        <v>11</v>
      </c>
      <c r="D12813" s="1" t="s">
        <v>3845</v>
      </c>
      <c r="E12813" s="1" t="n">
        <v>1608</v>
      </c>
      <c r="F12813" s="1" t="s">
        <v>75</v>
      </c>
      <c r="I12813" s="1" t="n">
        <v>1706774</v>
      </c>
      <c r="J12813" s="1" t="n">
        <v>29860</v>
      </c>
      <c r="K12813" s="1" t="n">
        <v>7896009301193</v>
      </c>
      <c r="L12813" s="1" t="s">
        <v>5632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7" t="n">
        <v>46240</v>
      </c>
      <c r="C12814" s="1" t="n">
        <v>11</v>
      </c>
      <c r="D12814" s="1" t="s">
        <v>3845</v>
      </c>
      <c r="E12814" s="1" t="n">
        <v>1608</v>
      </c>
      <c r="F12814" s="1" t="s">
        <v>75</v>
      </c>
      <c r="I12814" s="1" t="n">
        <v>1706774</v>
      </c>
      <c r="J12814" s="1" t="n">
        <v>61507</v>
      </c>
      <c r="K12814" s="1" t="n">
        <v>7891079014028</v>
      </c>
      <c r="L12814" s="1" t="s">
        <v>5636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7" t="n">
        <v>46240</v>
      </c>
      <c r="C12815" s="1" t="n">
        <v>11</v>
      </c>
      <c r="D12815" s="1" t="s">
        <v>3845</v>
      </c>
      <c r="E12815" s="1" t="n">
        <v>1608</v>
      </c>
      <c r="F12815" s="1" t="s">
        <v>75</v>
      </c>
      <c r="I12815" s="1" t="n">
        <v>1706774</v>
      </c>
      <c r="J12815" s="1" t="n">
        <v>74265</v>
      </c>
      <c r="K12815" s="1" t="n">
        <v>7896071030144</v>
      </c>
      <c r="L12815" s="1" t="s">
        <v>7928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7" t="n">
        <v>46240</v>
      </c>
      <c r="C12816" s="1" t="n">
        <v>11</v>
      </c>
      <c r="D12816" s="1" t="s">
        <v>3845</v>
      </c>
      <c r="E12816" s="1" t="n">
        <v>1608</v>
      </c>
      <c r="F12816" s="1" t="s">
        <v>75</v>
      </c>
      <c r="I12816" s="1" t="n">
        <v>1706774</v>
      </c>
      <c r="J12816" s="1" t="n">
        <v>74266</v>
      </c>
      <c r="K12816" s="1" t="n">
        <v>7896071030151</v>
      </c>
      <c r="L12816" s="1" t="s">
        <v>7929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7" t="n">
        <v>46240</v>
      </c>
      <c r="C12817" s="1" t="n">
        <v>11</v>
      </c>
      <c r="D12817" s="1" t="s">
        <v>3845</v>
      </c>
      <c r="E12817" s="1" t="n">
        <v>1608</v>
      </c>
      <c r="F12817" s="1" t="s">
        <v>75</v>
      </c>
      <c r="I12817" s="1" t="n">
        <v>1706774</v>
      </c>
      <c r="J12817" s="1" t="n">
        <v>74676</v>
      </c>
      <c r="K12817" s="1" t="n">
        <v>7896071030168</v>
      </c>
      <c r="L12817" s="1" t="s">
        <v>7930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7" t="n">
        <v>46240</v>
      </c>
      <c r="C12818" s="1" t="n">
        <v>11</v>
      </c>
      <c r="D12818" s="1" t="s">
        <v>3845</v>
      </c>
      <c r="E12818" s="1" t="n">
        <v>1608</v>
      </c>
      <c r="F12818" s="1" t="s">
        <v>75</v>
      </c>
      <c r="I12818" s="1" t="n">
        <v>1706774</v>
      </c>
      <c r="J12818" s="1" t="n">
        <v>76679</v>
      </c>
      <c r="K12818" s="1" t="n">
        <v>7891079014295</v>
      </c>
      <c r="L12818" s="1" t="s">
        <v>7931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7" t="n">
        <v>46240</v>
      </c>
      <c r="C12819" s="1" t="n">
        <v>11</v>
      </c>
      <c r="D12819" s="1" t="s">
        <v>3845</v>
      </c>
      <c r="E12819" s="1" t="n">
        <v>1637</v>
      </c>
      <c r="F12819" s="1" t="s">
        <v>68</v>
      </c>
      <c r="I12819" s="1" t="n">
        <v>1915884</v>
      </c>
      <c r="J12819" s="1" t="n">
        <v>15013</v>
      </c>
      <c r="K12819" s="1" t="n">
        <v>7897395040307</v>
      </c>
      <c r="L12819" s="1" t="s">
        <v>4847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7" t="n">
        <v>46240</v>
      </c>
      <c r="C12820" s="1" t="n">
        <v>11</v>
      </c>
      <c r="D12820" s="1" t="s">
        <v>3845</v>
      </c>
      <c r="E12820" s="1" t="n">
        <v>1637</v>
      </c>
      <c r="F12820" s="1" t="s">
        <v>68</v>
      </c>
      <c r="I12820" s="1" t="n">
        <v>1915885</v>
      </c>
      <c r="J12820" s="1" t="n">
        <v>15013</v>
      </c>
      <c r="K12820" s="1" t="n">
        <v>7897395040307</v>
      </c>
      <c r="L12820" s="1" t="s">
        <v>4847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7" t="n">
        <v>46240</v>
      </c>
      <c r="C12821" s="1" t="n">
        <v>11</v>
      </c>
      <c r="D12821" s="1" t="s">
        <v>3845</v>
      </c>
      <c r="E12821" s="1" t="n">
        <v>1637</v>
      </c>
      <c r="F12821" s="1" t="s">
        <v>68</v>
      </c>
      <c r="I12821" s="1" t="n">
        <v>1915886</v>
      </c>
      <c r="J12821" s="1" t="n">
        <v>15013</v>
      </c>
      <c r="K12821" s="1" t="n">
        <v>7897395040307</v>
      </c>
      <c r="L12821" s="1" t="s">
        <v>4847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7" t="n">
        <v>46240</v>
      </c>
      <c r="C12822" s="1" t="n">
        <v>11</v>
      </c>
      <c r="D12822" s="1" t="s">
        <v>3845</v>
      </c>
      <c r="E12822" s="1" t="n">
        <v>1637</v>
      </c>
      <c r="F12822" s="1" t="s">
        <v>68</v>
      </c>
      <c r="I12822" s="1" t="n">
        <v>1915887</v>
      </c>
      <c r="J12822" s="1" t="n">
        <v>101859</v>
      </c>
      <c r="K12822" s="1" t="n">
        <v>7896224807098</v>
      </c>
      <c r="L12822" s="1" t="s">
        <v>4601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7" t="n">
        <v>46240</v>
      </c>
      <c r="C12823" s="1" t="n">
        <v>11</v>
      </c>
      <c r="D12823" s="1" t="s">
        <v>3845</v>
      </c>
      <c r="E12823" s="1" t="n">
        <v>1637</v>
      </c>
      <c r="F12823" s="1" t="s">
        <v>68</v>
      </c>
      <c r="I12823" s="1" t="n">
        <v>1915887</v>
      </c>
      <c r="J12823" s="1" t="n">
        <v>80005</v>
      </c>
      <c r="K12823" s="1" t="n">
        <v>7891000457092</v>
      </c>
      <c r="L12823" s="1" t="s">
        <v>6159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7" t="n">
        <v>46240</v>
      </c>
      <c r="C12824" s="1" t="n">
        <v>11</v>
      </c>
      <c r="D12824" s="1" t="s">
        <v>3845</v>
      </c>
      <c r="E12824" s="1" t="n">
        <v>1637</v>
      </c>
      <c r="F12824" s="1" t="s">
        <v>68</v>
      </c>
      <c r="I12824" s="1" t="n">
        <v>1915888</v>
      </c>
      <c r="J12824" s="1" t="n">
        <v>103896</v>
      </c>
      <c r="K12824" s="1" t="n">
        <v>7896051130116</v>
      </c>
      <c r="L12824" s="1" t="s">
        <v>6003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7" t="n">
        <v>46240</v>
      </c>
      <c r="C12825" s="1" t="n">
        <v>11</v>
      </c>
      <c r="D12825" s="1" t="s">
        <v>3845</v>
      </c>
      <c r="E12825" s="1" t="n">
        <v>1637</v>
      </c>
      <c r="F12825" s="1" t="s">
        <v>68</v>
      </c>
      <c r="I12825" s="1" t="n">
        <v>1915888</v>
      </c>
      <c r="J12825" s="1" t="n">
        <v>105626</v>
      </c>
      <c r="K12825" s="1" t="n">
        <v>7898215152347</v>
      </c>
      <c r="L12825" s="1" t="s">
        <v>5994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7" t="n">
        <v>46240</v>
      </c>
      <c r="C12826" s="1" t="n">
        <v>11</v>
      </c>
      <c r="D12826" s="1" t="s">
        <v>3845</v>
      </c>
      <c r="E12826" s="1" t="n">
        <v>1637</v>
      </c>
      <c r="F12826" s="1" t="s">
        <v>68</v>
      </c>
      <c r="I12826" s="1" t="n">
        <v>1915888</v>
      </c>
      <c r="J12826" s="1" t="n">
        <v>57639</v>
      </c>
      <c r="K12826" s="1" t="n">
        <v>7896004006277</v>
      </c>
      <c r="L12826" s="1" t="s">
        <v>4203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7" t="n">
        <v>46240</v>
      </c>
      <c r="C12827" s="1" t="n">
        <v>11</v>
      </c>
      <c r="D12827" s="1" t="s">
        <v>3845</v>
      </c>
      <c r="E12827" s="1" t="n">
        <v>1637</v>
      </c>
      <c r="F12827" s="1" t="s">
        <v>68</v>
      </c>
      <c r="I12827" s="1" t="n">
        <v>1915888</v>
      </c>
      <c r="J12827" s="1" t="n">
        <v>57878</v>
      </c>
      <c r="K12827" s="1" t="n">
        <v>7896004006239</v>
      </c>
      <c r="L12827" s="1" t="s">
        <v>6002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7" t="n">
        <v>46240</v>
      </c>
      <c r="C12828" s="1" t="n">
        <v>11</v>
      </c>
      <c r="D12828" s="1" t="s">
        <v>3845</v>
      </c>
      <c r="E12828" s="1" t="n">
        <v>1637</v>
      </c>
      <c r="F12828" s="1" t="s">
        <v>68</v>
      </c>
      <c r="I12828" s="1" t="n">
        <v>1915888</v>
      </c>
      <c r="J12828" s="1" t="n">
        <v>66069</v>
      </c>
      <c r="K12828" s="1" t="n">
        <v>7896004010076</v>
      </c>
      <c r="L12828" s="1" t="s">
        <v>5650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7" t="n">
        <v>46240</v>
      </c>
      <c r="C12829" s="1" t="n">
        <v>11</v>
      </c>
      <c r="D12829" s="1" t="s">
        <v>3845</v>
      </c>
      <c r="E12829" s="1" t="n">
        <v>1637</v>
      </c>
      <c r="F12829" s="1" t="s">
        <v>68</v>
      </c>
      <c r="I12829" s="1" t="n">
        <v>1915889</v>
      </c>
      <c r="J12829" s="1" t="n">
        <v>101877</v>
      </c>
      <c r="K12829" s="1" t="n">
        <v>7896224813082</v>
      </c>
      <c r="L12829" s="1" t="s">
        <v>4549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7" t="n">
        <v>46240</v>
      </c>
      <c r="C12830" s="1" t="n">
        <v>11</v>
      </c>
      <c r="D12830" s="1" t="s">
        <v>3845</v>
      </c>
      <c r="E12830" s="1" t="n">
        <v>1637</v>
      </c>
      <c r="F12830" s="1" t="s">
        <v>68</v>
      </c>
      <c r="I12830" s="1" t="n">
        <v>1915889</v>
      </c>
      <c r="J12830" s="1" t="n">
        <v>27534</v>
      </c>
      <c r="K12830" s="1" t="n">
        <v>7898959504068</v>
      </c>
      <c r="L12830" s="1" t="s">
        <v>7107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7" t="n">
        <v>46240</v>
      </c>
      <c r="C12831" s="1" t="n">
        <v>11</v>
      </c>
      <c r="D12831" s="1" t="s">
        <v>3845</v>
      </c>
      <c r="E12831" s="1" t="n">
        <v>1612</v>
      </c>
      <c r="F12831" s="1" t="s">
        <v>225</v>
      </c>
      <c r="I12831" s="1" t="n">
        <v>2307727</v>
      </c>
      <c r="J12831" s="1" t="n">
        <v>100820</v>
      </c>
      <c r="K12831" s="1" t="n">
        <v>7896013100386</v>
      </c>
      <c r="L12831" s="1" t="s">
        <v>4670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7" t="n">
        <v>46240</v>
      </c>
      <c r="C12832" s="1" t="n">
        <v>11</v>
      </c>
      <c r="D12832" s="1" t="s">
        <v>3845</v>
      </c>
      <c r="E12832" s="1" t="n">
        <v>1612</v>
      </c>
      <c r="F12832" s="1" t="s">
        <v>225</v>
      </c>
      <c r="I12832" s="1" t="n">
        <v>2307727</v>
      </c>
      <c r="J12832" s="1" t="n">
        <v>100832</v>
      </c>
      <c r="K12832" s="1" t="n">
        <v>7896013100072</v>
      </c>
      <c r="L12832" s="1" t="s">
        <v>7932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7" t="n">
        <v>46240</v>
      </c>
      <c r="C12833" s="1" t="n">
        <v>11</v>
      </c>
      <c r="D12833" s="1" t="s">
        <v>3845</v>
      </c>
      <c r="E12833" s="1" t="n">
        <v>1612</v>
      </c>
      <c r="F12833" s="1" t="s">
        <v>225</v>
      </c>
      <c r="I12833" s="1" t="n">
        <v>2307727</v>
      </c>
      <c r="J12833" s="1" t="n">
        <v>12866</v>
      </c>
      <c r="K12833" s="1" t="n">
        <v>9002490209346</v>
      </c>
      <c r="L12833" s="1" t="s">
        <v>4673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7" t="n">
        <v>46240</v>
      </c>
      <c r="C12834" s="1" t="n">
        <v>11</v>
      </c>
      <c r="D12834" s="1" t="s">
        <v>3845</v>
      </c>
      <c r="E12834" s="1" t="n">
        <v>1612</v>
      </c>
      <c r="F12834" s="1" t="s">
        <v>225</v>
      </c>
      <c r="I12834" s="1" t="n">
        <v>2307727</v>
      </c>
      <c r="J12834" s="1" t="n">
        <v>14610</v>
      </c>
      <c r="K12834" s="1" t="n">
        <v>7896098903612</v>
      </c>
      <c r="L12834" s="1" t="s">
        <v>7933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7" t="n">
        <v>46240</v>
      </c>
      <c r="C12835" s="1" t="n">
        <v>11</v>
      </c>
      <c r="D12835" s="1" t="s">
        <v>3845</v>
      </c>
      <c r="E12835" s="1" t="n">
        <v>1612</v>
      </c>
      <c r="F12835" s="1" t="s">
        <v>225</v>
      </c>
      <c r="I12835" s="1" t="n">
        <v>2307727</v>
      </c>
      <c r="J12835" s="1" t="n">
        <v>15878</v>
      </c>
      <c r="K12835" s="1" t="n">
        <v>7896098903629</v>
      </c>
      <c r="L12835" s="1" t="s">
        <v>7934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7" t="n">
        <v>46240</v>
      </c>
      <c r="C12836" s="1" t="n">
        <v>11</v>
      </c>
      <c r="D12836" s="1" t="s">
        <v>3845</v>
      </c>
      <c r="E12836" s="1" t="n">
        <v>1612</v>
      </c>
      <c r="F12836" s="1" t="s">
        <v>225</v>
      </c>
      <c r="I12836" s="1" t="n">
        <v>2307727</v>
      </c>
      <c r="J12836" s="1" t="n">
        <v>17726</v>
      </c>
      <c r="K12836" s="1" t="n">
        <v>9002490214166</v>
      </c>
      <c r="L12836" s="1" t="s">
        <v>4674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7" t="n">
        <v>46240</v>
      </c>
      <c r="C12837" s="1" t="n">
        <v>11</v>
      </c>
      <c r="D12837" s="1" t="s">
        <v>3845</v>
      </c>
      <c r="E12837" s="1" t="n">
        <v>1612</v>
      </c>
      <c r="F12837" s="1" t="s">
        <v>225</v>
      </c>
      <c r="I12837" s="1" t="n">
        <v>2307727</v>
      </c>
      <c r="J12837" s="1" t="n">
        <v>17734</v>
      </c>
      <c r="K12837" s="1" t="n">
        <v>7898024395232</v>
      </c>
      <c r="L12837" s="1" t="s">
        <v>4675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7" t="n">
        <v>46240</v>
      </c>
      <c r="C12838" s="1" t="n">
        <v>11</v>
      </c>
      <c r="D12838" s="1" t="s">
        <v>3845</v>
      </c>
      <c r="E12838" s="1" t="n">
        <v>1612</v>
      </c>
      <c r="F12838" s="1" t="s">
        <v>225</v>
      </c>
      <c r="I12838" s="1" t="n">
        <v>2307727</v>
      </c>
      <c r="J12838" s="1" t="n">
        <v>18157</v>
      </c>
      <c r="K12838" s="1" t="n">
        <v>7898024394181</v>
      </c>
      <c r="L12838" s="1" t="s">
        <v>7935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7" t="n">
        <v>46240</v>
      </c>
      <c r="C12839" s="1" t="n">
        <v>11</v>
      </c>
      <c r="D12839" s="1" t="s">
        <v>3845</v>
      </c>
      <c r="E12839" s="1" t="n">
        <v>1612</v>
      </c>
      <c r="F12839" s="1" t="s">
        <v>225</v>
      </c>
      <c r="I12839" s="1" t="n">
        <v>2307727</v>
      </c>
      <c r="J12839" s="1" t="n">
        <v>28960</v>
      </c>
      <c r="K12839" s="1" t="n">
        <v>7898024397915</v>
      </c>
      <c r="L12839" s="1" t="s">
        <v>6818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7" t="n">
        <v>46240</v>
      </c>
      <c r="C12840" s="1" t="n">
        <v>11</v>
      </c>
      <c r="D12840" s="1" t="s">
        <v>3845</v>
      </c>
      <c r="E12840" s="1" t="n">
        <v>1612</v>
      </c>
      <c r="F12840" s="1" t="s">
        <v>225</v>
      </c>
      <c r="I12840" s="1" t="n">
        <v>2307727</v>
      </c>
      <c r="J12840" s="1" t="n">
        <v>28989</v>
      </c>
      <c r="K12840" s="1" t="n">
        <v>7896003738629</v>
      </c>
      <c r="L12840" s="1" t="s">
        <v>7895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7" t="n">
        <v>46240</v>
      </c>
      <c r="C12841" s="1" t="n">
        <v>11</v>
      </c>
      <c r="D12841" s="1" t="s">
        <v>3845</v>
      </c>
      <c r="E12841" s="1" t="n">
        <v>1612</v>
      </c>
      <c r="F12841" s="1" t="s">
        <v>225</v>
      </c>
      <c r="I12841" s="1" t="n">
        <v>2307727</v>
      </c>
      <c r="J12841" s="1" t="n">
        <v>33629</v>
      </c>
      <c r="K12841" s="1" t="n">
        <v>7896098901489</v>
      </c>
      <c r="L12841" s="1" t="s">
        <v>7936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7" t="n">
        <v>46240</v>
      </c>
      <c r="C12842" s="1" t="n">
        <v>11</v>
      </c>
      <c r="D12842" s="1" t="s">
        <v>3845</v>
      </c>
      <c r="E12842" s="1" t="n">
        <v>1612</v>
      </c>
      <c r="F12842" s="1" t="s">
        <v>225</v>
      </c>
      <c r="I12842" s="1" t="n">
        <v>2307727</v>
      </c>
      <c r="J12842" s="1" t="n">
        <v>34896</v>
      </c>
      <c r="K12842" s="1" t="n">
        <v>9002490247379</v>
      </c>
      <c r="L12842" s="1" t="s">
        <v>7876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7" t="n">
        <v>46240</v>
      </c>
      <c r="C12843" s="1" t="n">
        <v>11</v>
      </c>
      <c r="D12843" s="1" t="s">
        <v>3845</v>
      </c>
      <c r="E12843" s="1" t="n">
        <v>1612</v>
      </c>
      <c r="F12843" s="1" t="s">
        <v>225</v>
      </c>
      <c r="I12843" s="1" t="n">
        <v>2307727</v>
      </c>
      <c r="J12843" s="1" t="n">
        <v>41610</v>
      </c>
      <c r="K12843" s="1" t="n">
        <v>7896098903049</v>
      </c>
      <c r="L12843" s="1" t="s">
        <v>7937</v>
      </c>
      <c r="N12843" s="1" t="n">
        <v>12</v>
      </c>
      <c r="O12843" s="1" t="n">
        <v>69.99</v>
      </c>
    </row>
    <row r="12844" customFormat="false" ht="15" hidden="false" customHeight="true" outlineLevel="0" collapsed="false">
      <c r="A12844" s="1" t="n">
        <v>1</v>
      </c>
      <c r="B12844" s="17" t="n">
        <v>46240</v>
      </c>
      <c r="C12844" s="1" t="n">
        <v>11</v>
      </c>
      <c r="D12844" s="1" t="s">
        <v>3845</v>
      </c>
      <c r="E12844" s="1" t="n">
        <v>1612</v>
      </c>
      <c r="F12844" s="1" t="s">
        <v>225</v>
      </c>
      <c r="I12844" s="1" t="n">
        <v>2307727</v>
      </c>
      <c r="J12844" s="1" t="n">
        <v>38316</v>
      </c>
      <c r="K12844" s="1" t="n">
        <v>7896003738797</v>
      </c>
      <c r="L12844" s="1" t="s">
        <v>7938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7" t="n">
        <v>46240</v>
      </c>
      <c r="C12845" s="1" t="n">
        <v>11</v>
      </c>
      <c r="D12845" s="1" t="s">
        <v>3845</v>
      </c>
      <c r="E12845" s="1" t="n">
        <v>1612</v>
      </c>
      <c r="F12845" s="1" t="s">
        <v>225</v>
      </c>
      <c r="I12845" s="1" t="n">
        <v>2307727</v>
      </c>
      <c r="J12845" s="1" t="n">
        <v>38317</v>
      </c>
      <c r="K12845" s="1" t="n">
        <v>7896003738834</v>
      </c>
      <c r="L12845" s="1" t="s">
        <v>7939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7" t="n">
        <v>46240</v>
      </c>
      <c r="C12846" s="1" t="n">
        <v>11</v>
      </c>
      <c r="D12846" s="1" t="s">
        <v>3845</v>
      </c>
      <c r="E12846" s="1" t="n">
        <v>1612</v>
      </c>
      <c r="F12846" s="1" t="s">
        <v>225</v>
      </c>
      <c r="I12846" s="1" t="n">
        <v>2307727</v>
      </c>
      <c r="J12846" s="1" t="n">
        <v>38318</v>
      </c>
      <c r="K12846" s="1" t="n">
        <v>7896003738872</v>
      </c>
      <c r="L12846" s="1" t="s">
        <v>7940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7" t="n">
        <v>46240</v>
      </c>
      <c r="C12847" s="1" t="n">
        <v>11</v>
      </c>
      <c r="D12847" s="1" t="s">
        <v>3845</v>
      </c>
      <c r="E12847" s="1" t="n">
        <v>1612</v>
      </c>
      <c r="F12847" s="1" t="s">
        <v>225</v>
      </c>
      <c r="I12847" s="1" t="n">
        <v>2307727</v>
      </c>
      <c r="J12847" s="1" t="n">
        <v>38320</v>
      </c>
      <c r="K12847" s="1" t="n">
        <v>7896003738858</v>
      </c>
      <c r="L12847" s="1" t="s">
        <v>7941</v>
      </c>
      <c r="N12847" s="1" t="n">
        <v>18</v>
      </c>
      <c r="O12847" s="1" t="n">
        <v>60.39</v>
      </c>
    </row>
    <row r="12848" customFormat="false" ht="15" hidden="false" customHeight="true" outlineLevel="0" collapsed="false">
      <c r="A12848" s="1" t="n">
        <v>1</v>
      </c>
      <c r="B12848" s="17" t="n">
        <v>46240</v>
      </c>
      <c r="C12848" s="1" t="n">
        <v>11</v>
      </c>
      <c r="D12848" s="1" t="s">
        <v>3845</v>
      </c>
      <c r="E12848" s="1" t="n">
        <v>1612</v>
      </c>
      <c r="F12848" s="1" t="s">
        <v>225</v>
      </c>
      <c r="I12848" s="1" t="n">
        <v>2307727</v>
      </c>
      <c r="J12848" s="1" t="n">
        <v>51492</v>
      </c>
      <c r="K12848" s="1" t="n">
        <v>9002490258825</v>
      </c>
      <c r="L12848" s="1" t="s">
        <v>4683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7" t="n">
        <v>46240</v>
      </c>
      <c r="C12849" s="1" t="n">
        <v>11</v>
      </c>
      <c r="D12849" s="1" t="s">
        <v>3845</v>
      </c>
      <c r="E12849" s="1" t="n">
        <v>1612</v>
      </c>
      <c r="F12849" s="1" t="s">
        <v>225</v>
      </c>
      <c r="I12849" s="1" t="n">
        <v>2307727</v>
      </c>
      <c r="J12849" s="1" t="n">
        <v>56744</v>
      </c>
      <c r="K12849" s="1" t="n">
        <v>7898331012655</v>
      </c>
      <c r="L12849" s="1" t="s">
        <v>7942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7" t="n">
        <v>46240</v>
      </c>
      <c r="C12850" s="1" t="n">
        <v>11</v>
      </c>
      <c r="D12850" s="1" t="s">
        <v>3845</v>
      </c>
      <c r="E12850" s="1" t="n">
        <v>1612</v>
      </c>
      <c r="F12850" s="1" t="s">
        <v>225</v>
      </c>
      <c r="I12850" s="1" t="n">
        <v>2307727</v>
      </c>
      <c r="J12850" s="1" t="n">
        <v>61968</v>
      </c>
      <c r="K12850" s="1" t="n">
        <v>7896013109105</v>
      </c>
      <c r="L12850" s="1" t="s">
        <v>7943</v>
      </c>
      <c r="N12850" s="1" t="n">
        <v>12</v>
      </c>
      <c r="O12850" s="1" t="n">
        <v>29.88</v>
      </c>
    </row>
    <row r="12851" customFormat="false" ht="15" hidden="false" customHeight="true" outlineLevel="0" collapsed="false">
      <c r="A12851" s="1" t="n">
        <v>1</v>
      </c>
      <c r="B12851" s="17" t="n">
        <v>46240</v>
      </c>
      <c r="C12851" s="1" t="n">
        <v>11</v>
      </c>
      <c r="D12851" s="1" t="s">
        <v>3845</v>
      </c>
      <c r="E12851" s="1" t="n">
        <v>1612</v>
      </c>
      <c r="F12851" s="1" t="s">
        <v>225</v>
      </c>
      <c r="I12851" s="1" t="n">
        <v>2307727</v>
      </c>
      <c r="J12851" s="1" t="n">
        <v>63797</v>
      </c>
      <c r="K12851" s="1" t="n">
        <v>7896003739381</v>
      </c>
      <c r="L12851" s="1" t="s">
        <v>6838</v>
      </c>
      <c r="N12851" s="1" t="n">
        <v>12</v>
      </c>
      <c r="O12851" s="1" t="n">
        <v>55.92</v>
      </c>
    </row>
    <row r="12852" customFormat="false" ht="15" hidden="false" customHeight="true" outlineLevel="0" collapsed="false">
      <c r="A12852" s="1" t="n">
        <v>1</v>
      </c>
      <c r="B12852" s="17" t="n">
        <v>46240</v>
      </c>
      <c r="C12852" s="1" t="n">
        <v>11</v>
      </c>
      <c r="D12852" s="1" t="s">
        <v>3845</v>
      </c>
      <c r="E12852" s="1" t="n">
        <v>1612</v>
      </c>
      <c r="F12852" s="1" t="s">
        <v>225</v>
      </c>
      <c r="I12852" s="1" t="n">
        <v>2307727</v>
      </c>
      <c r="J12852" s="1" t="n">
        <v>78209</v>
      </c>
      <c r="K12852" s="1" t="n">
        <v>611269991000</v>
      </c>
      <c r="L12852" s="1" t="s">
        <v>4684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7" t="n">
        <v>46240</v>
      </c>
      <c r="C12853" s="1" t="n">
        <v>11</v>
      </c>
      <c r="D12853" s="1" t="s">
        <v>3845</v>
      </c>
      <c r="E12853" s="1" t="n">
        <v>1612</v>
      </c>
      <c r="F12853" s="1" t="s">
        <v>225</v>
      </c>
      <c r="I12853" s="1" t="n">
        <v>2307727</v>
      </c>
      <c r="J12853" s="1" t="n">
        <v>79742</v>
      </c>
      <c r="K12853" s="1" t="n">
        <v>9002490283063</v>
      </c>
      <c r="L12853" s="1" t="s">
        <v>4685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7" t="n">
        <v>46240</v>
      </c>
      <c r="C12854" s="1" t="n">
        <v>22</v>
      </c>
      <c r="D12854" s="1" t="s">
        <v>3850</v>
      </c>
      <c r="E12854" s="1" t="n">
        <v>33</v>
      </c>
      <c r="F12854" s="1" t="s">
        <v>93</v>
      </c>
      <c r="I12854" s="1" t="n">
        <v>5446</v>
      </c>
      <c r="J12854" s="1" t="n">
        <v>100000</v>
      </c>
      <c r="K12854" s="1" t="n">
        <v>1</v>
      </c>
      <c r="L12854" s="1" t="s">
        <v>3851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7" t="n">
        <v>46240</v>
      </c>
      <c r="C12855" s="1" t="n">
        <v>22</v>
      </c>
      <c r="D12855" s="1" t="s">
        <v>3850</v>
      </c>
      <c r="E12855" s="1" t="n">
        <v>33</v>
      </c>
      <c r="F12855" s="1" t="s">
        <v>93</v>
      </c>
      <c r="I12855" s="1" t="n">
        <v>5446</v>
      </c>
      <c r="J12855" s="1" t="n">
        <v>100001</v>
      </c>
      <c r="K12855" s="1" t="n">
        <v>2</v>
      </c>
      <c r="L12855" s="1" t="s">
        <v>4138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7" t="n">
        <v>46240</v>
      </c>
      <c r="C12856" s="1" t="n">
        <v>22</v>
      </c>
      <c r="D12856" s="1" t="s">
        <v>3850</v>
      </c>
      <c r="E12856" s="1" t="n">
        <v>33</v>
      </c>
      <c r="F12856" s="1" t="s">
        <v>93</v>
      </c>
      <c r="I12856" s="1" t="n">
        <v>5446</v>
      </c>
      <c r="J12856" s="1" t="n">
        <v>100002</v>
      </c>
      <c r="K12856" s="1" t="n">
        <v>3</v>
      </c>
      <c r="L12856" s="1" t="s">
        <v>3872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7" t="n">
        <v>46240</v>
      </c>
      <c r="C12857" s="1" t="n">
        <v>22</v>
      </c>
      <c r="D12857" s="1" t="s">
        <v>3850</v>
      </c>
      <c r="E12857" s="1" t="n">
        <v>33</v>
      </c>
      <c r="F12857" s="1" t="s">
        <v>93</v>
      </c>
      <c r="I12857" s="1" t="n">
        <v>5446</v>
      </c>
      <c r="J12857" s="1" t="n">
        <v>100003</v>
      </c>
      <c r="K12857" s="1" t="n">
        <v>4</v>
      </c>
      <c r="L12857" s="1" t="s">
        <v>3873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7" t="n">
        <v>46240</v>
      </c>
      <c r="C12858" s="1" t="n">
        <v>22</v>
      </c>
      <c r="D12858" s="1" t="s">
        <v>3850</v>
      </c>
      <c r="E12858" s="1" t="n">
        <v>33</v>
      </c>
      <c r="F12858" s="1" t="s">
        <v>93</v>
      </c>
      <c r="I12858" s="1" t="n">
        <v>5446</v>
      </c>
      <c r="J12858" s="1" t="n">
        <v>100004</v>
      </c>
      <c r="K12858" s="1" t="n">
        <v>5</v>
      </c>
      <c r="L12858" s="1" t="s">
        <v>3852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7" t="n">
        <v>46240</v>
      </c>
      <c r="C12859" s="1" t="n">
        <v>22</v>
      </c>
      <c r="D12859" s="1" t="s">
        <v>3850</v>
      </c>
      <c r="E12859" s="1" t="n">
        <v>33</v>
      </c>
      <c r="F12859" s="1" t="s">
        <v>93</v>
      </c>
      <c r="I12859" s="1" t="n">
        <v>5446</v>
      </c>
      <c r="J12859" s="1" t="n">
        <v>100520</v>
      </c>
      <c r="K12859" s="1" t="n">
        <v>507</v>
      </c>
      <c r="L12859" s="1" t="s">
        <v>3868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7" t="n">
        <v>46240</v>
      </c>
      <c r="C12860" s="1" t="n">
        <v>22</v>
      </c>
      <c r="D12860" s="1" t="s">
        <v>3850</v>
      </c>
      <c r="E12860" s="1" t="n">
        <v>33</v>
      </c>
      <c r="F12860" s="1" t="s">
        <v>93</v>
      </c>
      <c r="I12860" s="1" t="n">
        <v>5446</v>
      </c>
      <c r="J12860" s="1" t="n">
        <v>110455</v>
      </c>
      <c r="K12860" s="1" t="n">
        <v>53212</v>
      </c>
      <c r="L12860" s="1" t="s">
        <v>3870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7" t="n">
        <v>46240</v>
      </c>
      <c r="C12861" s="1" t="n">
        <v>22</v>
      </c>
      <c r="D12861" s="1" t="s">
        <v>3850</v>
      </c>
      <c r="E12861" s="1" t="n">
        <v>33</v>
      </c>
      <c r="F12861" s="1" t="s">
        <v>93</v>
      </c>
      <c r="I12861" s="1" t="n">
        <v>5448</v>
      </c>
      <c r="J12861" s="1" t="n">
        <v>100000</v>
      </c>
      <c r="K12861" s="1" t="n">
        <v>1</v>
      </c>
      <c r="L12861" s="1" t="s">
        <v>3851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7" t="n">
        <v>46240</v>
      </c>
      <c r="C12862" s="1" t="n">
        <v>22</v>
      </c>
      <c r="D12862" s="1" t="s">
        <v>3850</v>
      </c>
      <c r="E12862" s="1" t="n">
        <v>33</v>
      </c>
      <c r="F12862" s="1" t="s">
        <v>93</v>
      </c>
      <c r="I12862" s="1" t="n">
        <v>5448</v>
      </c>
      <c r="J12862" s="1" t="n">
        <v>100006</v>
      </c>
      <c r="K12862" s="1" t="n">
        <v>7</v>
      </c>
      <c r="L12862" s="1" t="s">
        <v>3853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7" t="n">
        <v>46240</v>
      </c>
      <c r="C12863" s="1" t="n">
        <v>22</v>
      </c>
      <c r="D12863" s="1" t="s">
        <v>3850</v>
      </c>
      <c r="E12863" s="1" t="n">
        <v>33</v>
      </c>
      <c r="F12863" s="1" t="s">
        <v>93</v>
      </c>
      <c r="I12863" s="1" t="n">
        <v>5448</v>
      </c>
      <c r="J12863" s="1" t="n">
        <v>100007</v>
      </c>
      <c r="K12863" s="1" t="n">
        <v>8</v>
      </c>
      <c r="L12863" s="1" t="s">
        <v>3854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7" t="n">
        <v>46240</v>
      </c>
      <c r="C12864" s="1" t="n">
        <v>22</v>
      </c>
      <c r="D12864" s="1" t="s">
        <v>3850</v>
      </c>
      <c r="E12864" s="1" t="n">
        <v>33</v>
      </c>
      <c r="F12864" s="1" t="s">
        <v>93</v>
      </c>
      <c r="I12864" s="1" t="n">
        <v>5448</v>
      </c>
      <c r="J12864" s="1" t="n">
        <v>100008</v>
      </c>
      <c r="K12864" s="1" t="n">
        <v>9</v>
      </c>
      <c r="L12864" s="1" t="s">
        <v>3855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7" t="n">
        <v>46240</v>
      </c>
      <c r="C12865" s="1" t="n">
        <v>22</v>
      </c>
      <c r="D12865" s="1" t="s">
        <v>3850</v>
      </c>
      <c r="E12865" s="1" t="n">
        <v>33</v>
      </c>
      <c r="F12865" s="1" t="s">
        <v>93</v>
      </c>
      <c r="I12865" s="1" t="n">
        <v>5448</v>
      </c>
      <c r="J12865" s="1" t="n">
        <v>100011</v>
      </c>
      <c r="K12865" s="1" t="n">
        <v>12</v>
      </c>
      <c r="L12865" s="1" t="s">
        <v>3856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7" t="n">
        <v>46240</v>
      </c>
      <c r="C12866" s="1" t="n">
        <v>22</v>
      </c>
      <c r="D12866" s="1" t="s">
        <v>3850</v>
      </c>
      <c r="E12866" s="1" t="n">
        <v>33</v>
      </c>
      <c r="F12866" s="1" t="s">
        <v>93</v>
      </c>
      <c r="I12866" s="1" t="n">
        <v>5448</v>
      </c>
      <c r="J12866" s="1" t="n">
        <v>100012</v>
      </c>
      <c r="K12866" s="1" t="n">
        <v>13</v>
      </c>
      <c r="L12866" s="1" t="s">
        <v>3857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7" t="n">
        <v>46240</v>
      </c>
      <c r="C12867" s="1" t="n">
        <v>22</v>
      </c>
      <c r="D12867" s="1" t="s">
        <v>3850</v>
      </c>
      <c r="E12867" s="1" t="n">
        <v>33</v>
      </c>
      <c r="F12867" s="1" t="s">
        <v>93</v>
      </c>
      <c r="I12867" s="1" t="n">
        <v>5448</v>
      </c>
      <c r="J12867" s="1" t="n">
        <v>100013</v>
      </c>
      <c r="K12867" s="1" t="n">
        <v>14</v>
      </c>
      <c r="L12867" s="1" t="s">
        <v>3858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7" t="n">
        <v>46240</v>
      </c>
      <c r="C12868" s="1" t="n">
        <v>22</v>
      </c>
      <c r="D12868" s="1" t="s">
        <v>3850</v>
      </c>
      <c r="E12868" s="1" t="n">
        <v>33</v>
      </c>
      <c r="F12868" s="1" t="s">
        <v>93</v>
      </c>
      <c r="I12868" s="1" t="n">
        <v>5448</v>
      </c>
      <c r="J12868" s="1" t="n">
        <v>100014</v>
      </c>
      <c r="K12868" s="1" t="n">
        <v>15</v>
      </c>
      <c r="L12868" s="1" t="s">
        <v>3859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7" t="n">
        <v>46240</v>
      </c>
      <c r="C12869" s="1" t="n">
        <v>22</v>
      </c>
      <c r="D12869" s="1" t="s">
        <v>3850</v>
      </c>
      <c r="E12869" s="1" t="n">
        <v>33</v>
      </c>
      <c r="F12869" s="1" t="s">
        <v>93</v>
      </c>
      <c r="I12869" s="1" t="n">
        <v>5448</v>
      </c>
      <c r="J12869" s="1" t="n">
        <v>100015</v>
      </c>
      <c r="K12869" s="1" t="n">
        <v>16</v>
      </c>
      <c r="L12869" s="1" t="s">
        <v>3860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7" t="n">
        <v>46240</v>
      </c>
      <c r="C12870" s="1" t="n">
        <v>22</v>
      </c>
      <c r="D12870" s="1" t="s">
        <v>3850</v>
      </c>
      <c r="E12870" s="1" t="n">
        <v>33</v>
      </c>
      <c r="F12870" s="1" t="s">
        <v>93</v>
      </c>
      <c r="I12870" s="1" t="n">
        <v>5448</v>
      </c>
      <c r="J12870" s="1" t="n">
        <v>100016</v>
      </c>
      <c r="K12870" s="1" t="n">
        <v>17</v>
      </c>
      <c r="L12870" s="1" t="s">
        <v>3861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7" t="n">
        <v>46240</v>
      </c>
      <c r="C12871" s="1" t="n">
        <v>22</v>
      </c>
      <c r="D12871" s="1" t="s">
        <v>3850</v>
      </c>
      <c r="E12871" s="1" t="n">
        <v>33</v>
      </c>
      <c r="F12871" s="1" t="s">
        <v>93</v>
      </c>
      <c r="I12871" s="1" t="n">
        <v>5448</v>
      </c>
      <c r="J12871" s="1" t="n">
        <v>100017</v>
      </c>
      <c r="K12871" s="1" t="n">
        <v>18</v>
      </c>
      <c r="L12871" s="1" t="s">
        <v>3862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7" t="n">
        <v>46240</v>
      </c>
      <c r="C12872" s="1" t="n">
        <v>22</v>
      </c>
      <c r="D12872" s="1" t="s">
        <v>3850</v>
      </c>
      <c r="E12872" s="1" t="n">
        <v>33</v>
      </c>
      <c r="F12872" s="1" t="s">
        <v>93</v>
      </c>
      <c r="I12872" s="1" t="n">
        <v>5448</v>
      </c>
      <c r="J12872" s="1" t="n">
        <v>100019</v>
      </c>
      <c r="K12872" s="1" t="n">
        <v>20</v>
      </c>
      <c r="L12872" s="1" t="s">
        <v>3863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7" t="n">
        <v>46240</v>
      </c>
      <c r="C12873" s="1" t="n">
        <v>22</v>
      </c>
      <c r="D12873" s="1" t="s">
        <v>3850</v>
      </c>
      <c r="E12873" s="1" t="n">
        <v>33</v>
      </c>
      <c r="F12873" s="1" t="s">
        <v>93</v>
      </c>
      <c r="I12873" s="1" t="n">
        <v>5448</v>
      </c>
      <c r="J12873" s="1" t="n">
        <v>100020</v>
      </c>
      <c r="K12873" s="1" t="n">
        <v>21</v>
      </c>
      <c r="L12873" s="1" t="s">
        <v>3864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7" t="n">
        <v>46240</v>
      </c>
      <c r="C12874" s="1" t="n">
        <v>22</v>
      </c>
      <c r="D12874" s="1" t="s">
        <v>3850</v>
      </c>
      <c r="E12874" s="1" t="n">
        <v>33</v>
      </c>
      <c r="F12874" s="1" t="s">
        <v>93</v>
      </c>
      <c r="I12874" s="1" t="n">
        <v>5448</v>
      </c>
      <c r="J12874" s="1" t="n">
        <v>100053</v>
      </c>
      <c r="K12874" s="1" t="n">
        <v>54</v>
      </c>
      <c r="L12874" s="1" t="s">
        <v>3866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7" t="n">
        <v>46240</v>
      </c>
      <c r="C12875" s="1" t="n">
        <v>22</v>
      </c>
      <c r="D12875" s="1" t="s">
        <v>3850</v>
      </c>
      <c r="E12875" s="1" t="n">
        <v>33</v>
      </c>
      <c r="F12875" s="1" t="s">
        <v>93</v>
      </c>
      <c r="I12875" s="1" t="n">
        <v>5448</v>
      </c>
      <c r="J12875" s="1" t="n">
        <v>100638</v>
      </c>
      <c r="K12875" s="1" t="n">
        <v>508</v>
      </c>
      <c r="L12875" s="1" t="s">
        <v>3867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7" t="n">
        <v>46240</v>
      </c>
      <c r="C12876" s="1" t="n">
        <v>22</v>
      </c>
      <c r="D12876" s="1" t="s">
        <v>3850</v>
      </c>
      <c r="E12876" s="1" t="n">
        <v>33</v>
      </c>
      <c r="F12876" s="1" t="s">
        <v>93</v>
      </c>
      <c r="I12876" s="1" t="n">
        <v>5448</v>
      </c>
      <c r="J12876" s="1" t="n">
        <v>100520</v>
      </c>
      <c r="K12876" s="1" t="n">
        <v>507</v>
      </c>
      <c r="L12876" s="1" t="s">
        <v>3868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7" t="n">
        <v>46240</v>
      </c>
      <c r="C12877" s="1" t="n">
        <v>22</v>
      </c>
      <c r="D12877" s="1" t="s">
        <v>3850</v>
      </c>
      <c r="E12877" s="1" t="n">
        <v>33</v>
      </c>
      <c r="F12877" s="1" t="s">
        <v>93</v>
      </c>
      <c r="I12877" s="1" t="n">
        <v>5448</v>
      </c>
      <c r="J12877" s="1" t="n">
        <v>100319</v>
      </c>
      <c r="K12877" s="1" t="n">
        <v>73453</v>
      </c>
      <c r="L12877" s="1" t="s">
        <v>3869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7" t="n">
        <v>46240</v>
      </c>
      <c r="C12878" s="1" t="n">
        <v>22</v>
      </c>
      <c r="D12878" s="1" t="s">
        <v>3850</v>
      </c>
      <c r="E12878" s="1" t="n">
        <v>33</v>
      </c>
      <c r="F12878" s="1" t="s">
        <v>93</v>
      </c>
      <c r="I12878" s="1" t="n">
        <v>5450</v>
      </c>
      <c r="J12878" s="1" t="n">
        <v>100000</v>
      </c>
      <c r="K12878" s="1" t="n">
        <v>1</v>
      </c>
      <c r="L12878" s="1" t="s">
        <v>3851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7" t="n">
        <v>46240</v>
      </c>
      <c r="C12879" s="1" t="n">
        <v>22</v>
      </c>
      <c r="D12879" s="1" t="s">
        <v>3850</v>
      </c>
      <c r="E12879" s="1" t="n">
        <v>33</v>
      </c>
      <c r="F12879" s="1" t="s">
        <v>93</v>
      </c>
      <c r="I12879" s="1" t="n">
        <v>5450</v>
      </c>
      <c r="J12879" s="1" t="n">
        <v>100007</v>
      </c>
      <c r="K12879" s="1" t="n">
        <v>8</v>
      </c>
      <c r="L12879" s="1" t="s">
        <v>3854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7" t="n">
        <v>46240</v>
      </c>
      <c r="C12880" s="1" t="n">
        <v>22</v>
      </c>
      <c r="D12880" s="1" t="s">
        <v>3850</v>
      </c>
      <c r="E12880" s="1" t="n">
        <v>33</v>
      </c>
      <c r="F12880" s="1" t="s">
        <v>93</v>
      </c>
      <c r="I12880" s="1" t="n">
        <v>5450</v>
      </c>
      <c r="J12880" s="1" t="n">
        <v>100008</v>
      </c>
      <c r="K12880" s="1" t="n">
        <v>9</v>
      </c>
      <c r="L12880" s="1" t="s">
        <v>3855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7" t="n">
        <v>46240</v>
      </c>
      <c r="C12881" s="1" t="n">
        <v>22</v>
      </c>
      <c r="D12881" s="1" t="s">
        <v>3850</v>
      </c>
      <c r="E12881" s="1" t="n">
        <v>33</v>
      </c>
      <c r="F12881" s="1" t="s">
        <v>93</v>
      </c>
      <c r="I12881" s="1" t="n">
        <v>5450</v>
      </c>
      <c r="J12881" s="1" t="n">
        <v>100011</v>
      </c>
      <c r="K12881" s="1" t="n">
        <v>12</v>
      </c>
      <c r="L12881" s="1" t="s">
        <v>3856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7" t="n">
        <v>46240</v>
      </c>
      <c r="C12882" s="1" t="n">
        <v>22</v>
      </c>
      <c r="D12882" s="1" t="s">
        <v>3850</v>
      </c>
      <c r="E12882" s="1" t="n">
        <v>33</v>
      </c>
      <c r="F12882" s="1" t="s">
        <v>93</v>
      </c>
      <c r="I12882" s="1" t="n">
        <v>5450</v>
      </c>
      <c r="J12882" s="1" t="n">
        <v>100012</v>
      </c>
      <c r="K12882" s="1" t="n">
        <v>13</v>
      </c>
      <c r="L12882" s="1" t="s">
        <v>3857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7" t="n">
        <v>46240</v>
      </c>
      <c r="C12883" s="1" t="n">
        <v>22</v>
      </c>
      <c r="D12883" s="1" t="s">
        <v>3850</v>
      </c>
      <c r="E12883" s="1" t="n">
        <v>33</v>
      </c>
      <c r="F12883" s="1" t="s">
        <v>93</v>
      </c>
      <c r="I12883" s="1" t="n">
        <v>5450</v>
      </c>
      <c r="J12883" s="1" t="n">
        <v>100013</v>
      </c>
      <c r="K12883" s="1" t="n">
        <v>14</v>
      </c>
      <c r="L12883" s="1" t="s">
        <v>3858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7" t="n">
        <v>46240</v>
      </c>
      <c r="C12884" s="1" t="n">
        <v>22</v>
      </c>
      <c r="D12884" s="1" t="s">
        <v>3850</v>
      </c>
      <c r="E12884" s="1" t="n">
        <v>33</v>
      </c>
      <c r="F12884" s="1" t="s">
        <v>93</v>
      </c>
      <c r="I12884" s="1" t="n">
        <v>5450</v>
      </c>
      <c r="J12884" s="1" t="n">
        <v>100014</v>
      </c>
      <c r="K12884" s="1" t="n">
        <v>15</v>
      </c>
      <c r="L12884" s="1" t="s">
        <v>3859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7" t="n">
        <v>46240</v>
      </c>
      <c r="C12885" s="1" t="n">
        <v>22</v>
      </c>
      <c r="D12885" s="1" t="s">
        <v>3850</v>
      </c>
      <c r="E12885" s="1" t="n">
        <v>33</v>
      </c>
      <c r="F12885" s="1" t="s">
        <v>93</v>
      </c>
      <c r="I12885" s="1" t="n">
        <v>5450</v>
      </c>
      <c r="J12885" s="1" t="n">
        <v>100015</v>
      </c>
      <c r="K12885" s="1" t="n">
        <v>16</v>
      </c>
      <c r="L12885" s="1" t="s">
        <v>3860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7" t="n">
        <v>46240</v>
      </c>
      <c r="C12886" s="1" t="n">
        <v>22</v>
      </c>
      <c r="D12886" s="1" t="s">
        <v>3850</v>
      </c>
      <c r="E12886" s="1" t="n">
        <v>33</v>
      </c>
      <c r="F12886" s="1" t="s">
        <v>93</v>
      </c>
      <c r="I12886" s="1" t="n">
        <v>5450</v>
      </c>
      <c r="J12886" s="1" t="n">
        <v>100016</v>
      </c>
      <c r="K12886" s="1" t="n">
        <v>17</v>
      </c>
      <c r="L12886" s="1" t="s">
        <v>3861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7" t="n">
        <v>46240</v>
      </c>
      <c r="C12887" s="1" t="n">
        <v>22</v>
      </c>
      <c r="D12887" s="1" t="s">
        <v>3850</v>
      </c>
      <c r="E12887" s="1" t="n">
        <v>33</v>
      </c>
      <c r="F12887" s="1" t="s">
        <v>93</v>
      </c>
      <c r="I12887" s="1" t="n">
        <v>5450</v>
      </c>
      <c r="J12887" s="1" t="n">
        <v>100017</v>
      </c>
      <c r="K12887" s="1" t="n">
        <v>18</v>
      </c>
      <c r="L12887" s="1" t="s">
        <v>3862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7" t="n">
        <v>46240</v>
      </c>
      <c r="C12888" s="1" t="n">
        <v>22</v>
      </c>
      <c r="D12888" s="1" t="s">
        <v>3850</v>
      </c>
      <c r="E12888" s="1" t="n">
        <v>33</v>
      </c>
      <c r="F12888" s="1" t="s">
        <v>93</v>
      </c>
      <c r="I12888" s="1" t="n">
        <v>5450</v>
      </c>
      <c r="J12888" s="1" t="n">
        <v>100019</v>
      </c>
      <c r="K12888" s="1" t="n">
        <v>20</v>
      </c>
      <c r="L12888" s="1" t="s">
        <v>3863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7" t="n">
        <v>46240</v>
      </c>
      <c r="C12889" s="1" t="n">
        <v>22</v>
      </c>
      <c r="D12889" s="1" t="s">
        <v>3850</v>
      </c>
      <c r="E12889" s="1" t="n">
        <v>33</v>
      </c>
      <c r="F12889" s="1" t="s">
        <v>93</v>
      </c>
      <c r="I12889" s="1" t="n">
        <v>5450</v>
      </c>
      <c r="J12889" s="1" t="n">
        <v>100053</v>
      </c>
      <c r="K12889" s="1" t="n">
        <v>54</v>
      </c>
      <c r="L12889" s="1" t="s">
        <v>3866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7" t="n">
        <v>46240</v>
      </c>
      <c r="C12890" s="1" t="n">
        <v>22</v>
      </c>
      <c r="D12890" s="1" t="s">
        <v>3850</v>
      </c>
      <c r="E12890" s="1" t="n">
        <v>33</v>
      </c>
      <c r="F12890" s="1" t="s">
        <v>93</v>
      </c>
      <c r="I12890" s="1" t="n">
        <v>5450</v>
      </c>
      <c r="J12890" s="1" t="n">
        <v>100638</v>
      </c>
      <c r="K12890" s="1" t="n">
        <v>508</v>
      </c>
      <c r="L12890" s="1" t="s">
        <v>3867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7" t="n">
        <v>46240</v>
      </c>
      <c r="C12891" s="1" t="n">
        <v>22</v>
      </c>
      <c r="D12891" s="1" t="s">
        <v>3850</v>
      </c>
      <c r="E12891" s="1" t="n">
        <v>33</v>
      </c>
      <c r="F12891" s="1" t="s">
        <v>93</v>
      </c>
      <c r="I12891" s="1" t="n">
        <v>5450</v>
      </c>
      <c r="J12891" s="1" t="n">
        <v>100319</v>
      </c>
      <c r="K12891" s="1" t="n">
        <v>73453</v>
      </c>
      <c r="L12891" s="1" t="s">
        <v>3869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7" t="n">
        <v>46240</v>
      </c>
      <c r="C12892" s="1" t="n">
        <v>22</v>
      </c>
      <c r="D12892" s="1" t="s">
        <v>3850</v>
      </c>
      <c r="E12892" s="1" t="n">
        <v>33</v>
      </c>
      <c r="F12892" s="1" t="s">
        <v>93</v>
      </c>
      <c r="I12892" s="1" t="n">
        <v>5450</v>
      </c>
      <c r="J12892" s="1" t="n">
        <v>110455</v>
      </c>
      <c r="K12892" s="1" t="n">
        <v>53212</v>
      </c>
      <c r="L12892" s="1" t="s">
        <v>3870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7" t="n">
        <v>46240</v>
      </c>
      <c r="C12893" s="1" t="n">
        <v>22</v>
      </c>
      <c r="D12893" s="1" t="s">
        <v>3850</v>
      </c>
      <c r="E12893" s="1" t="n">
        <v>33</v>
      </c>
      <c r="F12893" s="1" t="s">
        <v>93</v>
      </c>
      <c r="I12893" s="1" t="n">
        <v>5452</v>
      </c>
      <c r="J12893" s="1" t="n">
        <v>100000</v>
      </c>
      <c r="K12893" s="1" t="n">
        <v>1</v>
      </c>
      <c r="L12893" s="1" t="s">
        <v>3851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7" t="n">
        <v>46240</v>
      </c>
      <c r="C12894" s="1" t="n">
        <v>22</v>
      </c>
      <c r="D12894" s="1" t="s">
        <v>3850</v>
      </c>
      <c r="E12894" s="1" t="n">
        <v>33</v>
      </c>
      <c r="F12894" s="1" t="s">
        <v>93</v>
      </c>
      <c r="I12894" s="1" t="n">
        <v>5452</v>
      </c>
      <c r="J12894" s="1" t="n">
        <v>100001</v>
      </c>
      <c r="K12894" s="1" t="n">
        <v>2</v>
      </c>
      <c r="L12894" s="1" t="s">
        <v>4138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7" t="n">
        <v>46240</v>
      </c>
      <c r="C12895" s="1" t="n">
        <v>22</v>
      </c>
      <c r="D12895" s="1" t="s">
        <v>3850</v>
      </c>
      <c r="E12895" s="1" t="n">
        <v>33</v>
      </c>
      <c r="F12895" s="1" t="s">
        <v>93</v>
      </c>
      <c r="I12895" s="1" t="n">
        <v>5452</v>
      </c>
      <c r="J12895" s="1" t="n">
        <v>100002</v>
      </c>
      <c r="K12895" s="1" t="n">
        <v>3</v>
      </c>
      <c r="L12895" s="1" t="s">
        <v>3872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7" t="n">
        <v>46240</v>
      </c>
      <c r="C12896" s="1" t="n">
        <v>22</v>
      </c>
      <c r="D12896" s="1" t="s">
        <v>3850</v>
      </c>
      <c r="E12896" s="1" t="n">
        <v>33</v>
      </c>
      <c r="F12896" s="1" t="s">
        <v>93</v>
      </c>
      <c r="I12896" s="1" t="n">
        <v>5452</v>
      </c>
      <c r="J12896" s="1" t="n">
        <v>100003</v>
      </c>
      <c r="K12896" s="1" t="n">
        <v>4</v>
      </c>
      <c r="L12896" s="1" t="s">
        <v>3873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7" t="n">
        <v>46240</v>
      </c>
      <c r="C12897" s="1" t="n">
        <v>22</v>
      </c>
      <c r="D12897" s="1" t="s">
        <v>3850</v>
      </c>
      <c r="E12897" s="1" t="n">
        <v>33</v>
      </c>
      <c r="F12897" s="1" t="s">
        <v>93</v>
      </c>
      <c r="I12897" s="1" t="n">
        <v>5452</v>
      </c>
      <c r="J12897" s="1" t="n">
        <v>100004</v>
      </c>
      <c r="K12897" s="1" t="n">
        <v>5</v>
      </c>
      <c r="L12897" s="1" t="s">
        <v>3852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7" t="n">
        <v>46240</v>
      </c>
      <c r="C12898" s="1" t="n">
        <v>22</v>
      </c>
      <c r="D12898" s="1" t="s">
        <v>3850</v>
      </c>
      <c r="E12898" s="1" t="n">
        <v>33</v>
      </c>
      <c r="F12898" s="1" t="s">
        <v>93</v>
      </c>
      <c r="I12898" s="1" t="n">
        <v>5452</v>
      </c>
      <c r="J12898" s="1" t="n">
        <v>100007</v>
      </c>
      <c r="K12898" s="1" t="n">
        <v>8</v>
      </c>
      <c r="L12898" s="1" t="s">
        <v>3854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7" t="n">
        <v>46240</v>
      </c>
      <c r="C12899" s="1" t="n">
        <v>22</v>
      </c>
      <c r="D12899" s="1" t="s">
        <v>3850</v>
      </c>
      <c r="E12899" s="1" t="n">
        <v>33</v>
      </c>
      <c r="F12899" s="1" t="s">
        <v>93</v>
      </c>
      <c r="I12899" s="1" t="n">
        <v>5452</v>
      </c>
      <c r="J12899" s="1" t="n">
        <v>100638</v>
      </c>
      <c r="K12899" s="1" t="n">
        <v>508</v>
      </c>
      <c r="L12899" s="1" t="s">
        <v>3867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7" t="n">
        <v>46240</v>
      </c>
      <c r="C12900" s="1" t="n">
        <v>22</v>
      </c>
      <c r="D12900" s="1" t="s">
        <v>3850</v>
      </c>
      <c r="E12900" s="1" t="n">
        <v>33</v>
      </c>
      <c r="F12900" s="1" t="s">
        <v>93</v>
      </c>
      <c r="I12900" s="1" t="n">
        <v>5452</v>
      </c>
      <c r="J12900" s="1" t="n">
        <v>110455</v>
      </c>
      <c r="K12900" s="1" t="n">
        <v>53212</v>
      </c>
      <c r="L12900" s="1" t="s">
        <v>3870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7" t="n">
        <v>46240</v>
      </c>
      <c r="C12901" s="1" t="n">
        <v>40</v>
      </c>
      <c r="D12901" s="1" t="s">
        <v>7944</v>
      </c>
      <c r="E12901" s="1" t="n">
        <v>608</v>
      </c>
      <c r="F12901" s="1" t="s">
        <v>3224</v>
      </c>
      <c r="I12901" s="1" t="n">
        <v>168124</v>
      </c>
      <c r="J12901" s="1" t="n">
        <v>81974</v>
      </c>
      <c r="K12901" s="1" t="n">
        <v>7899298680475</v>
      </c>
      <c r="L12901" s="1" t="s">
        <v>7945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7" t="n">
        <v>46240</v>
      </c>
      <c r="C12902" s="1" t="n">
        <v>100</v>
      </c>
      <c r="D12902" s="1" t="s">
        <v>3877</v>
      </c>
      <c r="E12902" s="1" t="n">
        <v>33</v>
      </c>
      <c r="F12902" s="1" t="s">
        <v>93</v>
      </c>
      <c r="I12902" s="1" t="n">
        <v>1509354</v>
      </c>
      <c r="J12902" s="1" t="n">
        <v>100000</v>
      </c>
      <c r="K12902" s="1" t="n">
        <v>1</v>
      </c>
      <c r="L12902" s="1" t="s">
        <v>3851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7" t="n">
        <v>46240</v>
      </c>
      <c r="C12903" s="1" t="n">
        <v>100</v>
      </c>
      <c r="D12903" s="1" t="s">
        <v>3877</v>
      </c>
      <c r="E12903" s="1" t="n">
        <v>33</v>
      </c>
      <c r="F12903" s="1" t="s">
        <v>93</v>
      </c>
      <c r="I12903" s="1" t="n">
        <v>1509354</v>
      </c>
      <c r="J12903" s="1" t="n">
        <v>100001</v>
      </c>
      <c r="K12903" s="1" t="n">
        <v>2</v>
      </c>
      <c r="L12903" s="1" t="s">
        <v>4138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7" t="n">
        <v>46240</v>
      </c>
      <c r="C12904" s="1" t="n">
        <v>100</v>
      </c>
      <c r="D12904" s="1" t="s">
        <v>3877</v>
      </c>
      <c r="E12904" s="1" t="n">
        <v>33</v>
      </c>
      <c r="F12904" s="1" t="s">
        <v>93</v>
      </c>
      <c r="I12904" s="1" t="n">
        <v>1509354</v>
      </c>
      <c r="J12904" s="1" t="n">
        <v>100002</v>
      </c>
      <c r="K12904" s="1" t="n">
        <v>3</v>
      </c>
      <c r="L12904" s="1" t="s">
        <v>3872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7" t="n">
        <v>46240</v>
      </c>
      <c r="C12905" s="1" t="n">
        <v>100</v>
      </c>
      <c r="D12905" s="1" t="s">
        <v>3877</v>
      </c>
      <c r="E12905" s="1" t="n">
        <v>33</v>
      </c>
      <c r="F12905" s="1" t="s">
        <v>93</v>
      </c>
      <c r="I12905" s="1" t="n">
        <v>1509354</v>
      </c>
      <c r="J12905" s="1" t="n">
        <v>100003</v>
      </c>
      <c r="K12905" s="1" t="n">
        <v>4</v>
      </c>
      <c r="L12905" s="1" t="s">
        <v>3873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7" t="n">
        <v>46240</v>
      </c>
      <c r="C12906" s="1" t="n">
        <v>100</v>
      </c>
      <c r="D12906" s="1" t="s">
        <v>3877</v>
      </c>
      <c r="E12906" s="1" t="n">
        <v>33</v>
      </c>
      <c r="F12906" s="1" t="s">
        <v>93</v>
      </c>
      <c r="I12906" s="1" t="n">
        <v>1509354</v>
      </c>
      <c r="J12906" s="1" t="n">
        <v>100004</v>
      </c>
      <c r="K12906" s="1" t="n">
        <v>5</v>
      </c>
      <c r="L12906" s="1" t="s">
        <v>3852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7" t="n">
        <v>46240</v>
      </c>
      <c r="C12907" s="1" t="n">
        <v>100</v>
      </c>
      <c r="D12907" s="1" t="s">
        <v>3877</v>
      </c>
      <c r="E12907" s="1" t="n">
        <v>33</v>
      </c>
      <c r="F12907" s="1" t="s">
        <v>93</v>
      </c>
      <c r="I12907" s="1" t="n">
        <v>1509354</v>
      </c>
      <c r="J12907" s="1" t="n">
        <v>100520</v>
      </c>
      <c r="K12907" s="1" t="n">
        <v>507</v>
      </c>
      <c r="L12907" s="1" t="s">
        <v>3868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7" t="n">
        <v>46240</v>
      </c>
      <c r="C12908" s="1" t="n">
        <v>100</v>
      </c>
      <c r="D12908" s="1" t="s">
        <v>3877</v>
      </c>
      <c r="E12908" s="1" t="n">
        <v>33</v>
      </c>
      <c r="F12908" s="1" t="s">
        <v>93</v>
      </c>
      <c r="I12908" s="1" t="n">
        <v>1509354</v>
      </c>
      <c r="J12908" s="1" t="n">
        <v>110455</v>
      </c>
      <c r="K12908" s="1" t="n">
        <v>53212</v>
      </c>
      <c r="L12908" s="1" t="s">
        <v>3870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7" t="n">
        <v>46240</v>
      </c>
      <c r="C12909" s="1" t="n">
        <v>100</v>
      </c>
      <c r="D12909" s="1" t="s">
        <v>3877</v>
      </c>
      <c r="E12909" s="1" t="n">
        <v>33</v>
      </c>
      <c r="F12909" s="1" t="s">
        <v>93</v>
      </c>
      <c r="I12909" s="1" t="n">
        <v>1509368</v>
      </c>
      <c r="J12909" s="1" t="n">
        <v>100000</v>
      </c>
      <c r="K12909" s="1" t="n">
        <v>1</v>
      </c>
      <c r="L12909" s="1" t="s">
        <v>3851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7" t="n">
        <v>46240</v>
      </c>
      <c r="C12910" s="1" t="n">
        <v>100</v>
      </c>
      <c r="D12910" s="1" t="s">
        <v>3877</v>
      </c>
      <c r="E12910" s="1" t="n">
        <v>33</v>
      </c>
      <c r="F12910" s="1" t="s">
        <v>93</v>
      </c>
      <c r="I12910" s="1" t="n">
        <v>1509368</v>
      </c>
      <c r="J12910" s="1" t="n">
        <v>100006</v>
      </c>
      <c r="K12910" s="1" t="n">
        <v>7</v>
      </c>
      <c r="L12910" s="1" t="s">
        <v>3853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7" t="n">
        <v>46240</v>
      </c>
      <c r="C12911" s="1" t="n">
        <v>100</v>
      </c>
      <c r="D12911" s="1" t="s">
        <v>3877</v>
      </c>
      <c r="E12911" s="1" t="n">
        <v>33</v>
      </c>
      <c r="F12911" s="1" t="s">
        <v>93</v>
      </c>
      <c r="I12911" s="1" t="n">
        <v>1509368</v>
      </c>
      <c r="J12911" s="1" t="n">
        <v>100007</v>
      </c>
      <c r="K12911" s="1" t="n">
        <v>8</v>
      </c>
      <c r="L12911" s="1" t="s">
        <v>3854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7" t="n">
        <v>46240</v>
      </c>
      <c r="C12912" s="1" t="n">
        <v>100</v>
      </c>
      <c r="D12912" s="1" t="s">
        <v>3877</v>
      </c>
      <c r="E12912" s="1" t="n">
        <v>33</v>
      </c>
      <c r="F12912" s="1" t="s">
        <v>93</v>
      </c>
      <c r="I12912" s="1" t="n">
        <v>1509368</v>
      </c>
      <c r="J12912" s="1" t="n">
        <v>100008</v>
      </c>
      <c r="K12912" s="1" t="n">
        <v>9</v>
      </c>
      <c r="L12912" s="1" t="s">
        <v>3855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7" t="n">
        <v>46240</v>
      </c>
      <c r="C12913" s="1" t="n">
        <v>100</v>
      </c>
      <c r="D12913" s="1" t="s">
        <v>3877</v>
      </c>
      <c r="E12913" s="1" t="n">
        <v>33</v>
      </c>
      <c r="F12913" s="1" t="s">
        <v>93</v>
      </c>
      <c r="I12913" s="1" t="n">
        <v>1509368</v>
      </c>
      <c r="J12913" s="1" t="n">
        <v>100011</v>
      </c>
      <c r="K12913" s="1" t="n">
        <v>12</v>
      </c>
      <c r="L12913" s="1" t="s">
        <v>3856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7" t="n">
        <v>46240</v>
      </c>
      <c r="C12914" s="1" t="n">
        <v>100</v>
      </c>
      <c r="D12914" s="1" t="s">
        <v>3877</v>
      </c>
      <c r="E12914" s="1" t="n">
        <v>33</v>
      </c>
      <c r="F12914" s="1" t="s">
        <v>93</v>
      </c>
      <c r="I12914" s="1" t="n">
        <v>1509368</v>
      </c>
      <c r="J12914" s="1" t="n">
        <v>100012</v>
      </c>
      <c r="K12914" s="1" t="n">
        <v>13</v>
      </c>
      <c r="L12914" s="1" t="s">
        <v>3857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7" t="n">
        <v>46240</v>
      </c>
      <c r="C12915" s="1" t="n">
        <v>100</v>
      </c>
      <c r="D12915" s="1" t="s">
        <v>3877</v>
      </c>
      <c r="E12915" s="1" t="n">
        <v>33</v>
      </c>
      <c r="F12915" s="1" t="s">
        <v>93</v>
      </c>
      <c r="I12915" s="1" t="n">
        <v>1509368</v>
      </c>
      <c r="J12915" s="1" t="n">
        <v>100013</v>
      </c>
      <c r="K12915" s="1" t="n">
        <v>14</v>
      </c>
      <c r="L12915" s="1" t="s">
        <v>3858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7" t="n">
        <v>46240</v>
      </c>
      <c r="C12916" s="1" t="n">
        <v>100</v>
      </c>
      <c r="D12916" s="1" t="s">
        <v>3877</v>
      </c>
      <c r="E12916" s="1" t="n">
        <v>33</v>
      </c>
      <c r="F12916" s="1" t="s">
        <v>93</v>
      </c>
      <c r="I12916" s="1" t="n">
        <v>1509368</v>
      </c>
      <c r="J12916" s="1" t="n">
        <v>100014</v>
      </c>
      <c r="K12916" s="1" t="n">
        <v>15</v>
      </c>
      <c r="L12916" s="1" t="s">
        <v>3859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7" t="n">
        <v>46240</v>
      </c>
      <c r="C12917" s="1" t="n">
        <v>100</v>
      </c>
      <c r="D12917" s="1" t="s">
        <v>3877</v>
      </c>
      <c r="E12917" s="1" t="n">
        <v>33</v>
      </c>
      <c r="F12917" s="1" t="s">
        <v>93</v>
      </c>
      <c r="I12917" s="1" t="n">
        <v>1509368</v>
      </c>
      <c r="J12917" s="1" t="n">
        <v>100015</v>
      </c>
      <c r="K12917" s="1" t="n">
        <v>16</v>
      </c>
      <c r="L12917" s="1" t="s">
        <v>3860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7" t="n">
        <v>46240</v>
      </c>
      <c r="C12918" s="1" t="n">
        <v>100</v>
      </c>
      <c r="D12918" s="1" t="s">
        <v>3877</v>
      </c>
      <c r="E12918" s="1" t="n">
        <v>33</v>
      </c>
      <c r="F12918" s="1" t="s">
        <v>93</v>
      </c>
      <c r="I12918" s="1" t="n">
        <v>1509368</v>
      </c>
      <c r="J12918" s="1" t="n">
        <v>100016</v>
      </c>
      <c r="K12918" s="1" t="n">
        <v>17</v>
      </c>
      <c r="L12918" s="1" t="s">
        <v>3861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7" t="n">
        <v>46240</v>
      </c>
      <c r="C12919" s="1" t="n">
        <v>100</v>
      </c>
      <c r="D12919" s="1" t="s">
        <v>3877</v>
      </c>
      <c r="E12919" s="1" t="n">
        <v>33</v>
      </c>
      <c r="F12919" s="1" t="s">
        <v>93</v>
      </c>
      <c r="I12919" s="1" t="n">
        <v>1509368</v>
      </c>
      <c r="J12919" s="1" t="n">
        <v>100017</v>
      </c>
      <c r="K12919" s="1" t="n">
        <v>18</v>
      </c>
      <c r="L12919" s="1" t="s">
        <v>3862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7" t="n">
        <v>46240</v>
      </c>
      <c r="C12920" s="1" t="n">
        <v>100</v>
      </c>
      <c r="D12920" s="1" t="s">
        <v>3877</v>
      </c>
      <c r="E12920" s="1" t="n">
        <v>33</v>
      </c>
      <c r="F12920" s="1" t="s">
        <v>93</v>
      </c>
      <c r="I12920" s="1" t="n">
        <v>1509368</v>
      </c>
      <c r="J12920" s="1" t="n">
        <v>100019</v>
      </c>
      <c r="K12920" s="1" t="n">
        <v>20</v>
      </c>
      <c r="L12920" s="1" t="s">
        <v>3863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7" t="n">
        <v>46240</v>
      </c>
      <c r="C12921" s="1" t="n">
        <v>100</v>
      </c>
      <c r="D12921" s="1" t="s">
        <v>3877</v>
      </c>
      <c r="E12921" s="1" t="n">
        <v>33</v>
      </c>
      <c r="F12921" s="1" t="s">
        <v>93</v>
      </c>
      <c r="I12921" s="1" t="n">
        <v>1509368</v>
      </c>
      <c r="J12921" s="1" t="n">
        <v>100020</v>
      </c>
      <c r="K12921" s="1" t="n">
        <v>21</v>
      </c>
      <c r="L12921" s="1" t="s">
        <v>3864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7" t="n">
        <v>46240</v>
      </c>
      <c r="C12922" s="1" t="n">
        <v>100</v>
      </c>
      <c r="D12922" s="1" t="s">
        <v>3877</v>
      </c>
      <c r="E12922" s="1" t="n">
        <v>33</v>
      </c>
      <c r="F12922" s="1" t="s">
        <v>93</v>
      </c>
      <c r="I12922" s="1" t="n">
        <v>1509368</v>
      </c>
      <c r="J12922" s="1" t="n">
        <v>100053</v>
      </c>
      <c r="K12922" s="1" t="n">
        <v>54</v>
      </c>
      <c r="L12922" s="1" t="s">
        <v>3866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7" t="n">
        <v>46240</v>
      </c>
      <c r="C12923" s="1" t="n">
        <v>100</v>
      </c>
      <c r="D12923" s="1" t="s">
        <v>3877</v>
      </c>
      <c r="E12923" s="1" t="n">
        <v>33</v>
      </c>
      <c r="F12923" s="1" t="s">
        <v>93</v>
      </c>
      <c r="I12923" s="1" t="n">
        <v>1509368</v>
      </c>
      <c r="J12923" s="1" t="n">
        <v>100638</v>
      </c>
      <c r="K12923" s="1" t="n">
        <v>508</v>
      </c>
      <c r="L12923" s="1" t="s">
        <v>3867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7" t="n">
        <v>46240</v>
      </c>
      <c r="C12924" s="1" t="n">
        <v>100</v>
      </c>
      <c r="D12924" s="1" t="s">
        <v>3877</v>
      </c>
      <c r="E12924" s="1" t="n">
        <v>33</v>
      </c>
      <c r="F12924" s="1" t="s">
        <v>93</v>
      </c>
      <c r="I12924" s="1" t="n">
        <v>1509368</v>
      </c>
      <c r="J12924" s="1" t="n">
        <v>100520</v>
      </c>
      <c r="K12924" s="1" t="n">
        <v>507</v>
      </c>
      <c r="L12924" s="1" t="s">
        <v>3868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7" t="n">
        <v>46240</v>
      </c>
      <c r="C12925" s="1" t="n">
        <v>100</v>
      </c>
      <c r="D12925" s="1" t="s">
        <v>3877</v>
      </c>
      <c r="E12925" s="1" t="n">
        <v>33</v>
      </c>
      <c r="F12925" s="1" t="s">
        <v>93</v>
      </c>
      <c r="I12925" s="1" t="n">
        <v>1509368</v>
      </c>
      <c r="J12925" s="1" t="n">
        <v>100319</v>
      </c>
      <c r="K12925" s="1" t="n">
        <v>73453</v>
      </c>
      <c r="L12925" s="1" t="s">
        <v>3869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7" t="n">
        <v>46240</v>
      </c>
      <c r="C12926" s="1" t="n">
        <v>100</v>
      </c>
      <c r="D12926" s="1" t="s">
        <v>3877</v>
      </c>
      <c r="E12926" s="1" t="n">
        <v>33</v>
      </c>
      <c r="F12926" s="1" t="s">
        <v>93</v>
      </c>
      <c r="I12926" s="1" t="n">
        <v>1509483</v>
      </c>
      <c r="J12926" s="1" t="n">
        <v>100000</v>
      </c>
      <c r="K12926" s="1" t="n">
        <v>1</v>
      </c>
      <c r="L12926" s="1" t="s">
        <v>3851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7" t="n">
        <v>46240</v>
      </c>
      <c r="C12927" s="1" t="n">
        <v>100</v>
      </c>
      <c r="D12927" s="1" t="s">
        <v>3877</v>
      </c>
      <c r="E12927" s="1" t="n">
        <v>33</v>
      </c>
      <c r="F12927" s="1" t="s">
        <v>93</v>
      </c>
      <c r="I12927" s="1" t="n">
        <v>1509483</v>
      </c>
      <c r="J12927" s="1" t="n">
        <v>100007</v>
      </c>
      <c r="K12927" s="1" t="n">
        <v>8</v>
      </c>
      <c r="L12927" s="1" t="s">
        <v>3854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7" t="n">
        <v>46240</v>
      </c>
      <c r="C12928" s="1" t="n">
        <v>100</v>
      </c>
      <c r="D12928" s="1" t="s">
        <v>3877</v>
      </c>
      <c r="E12928" s="1" t="n">
        <v>33</v>
      </c>
      <c r="F12928" s="1" t="s">
        <v>93</v>
      </c>
      <c r="I12928" s="1" t="n">
        <v>1509483</v>
      </c>
      <c r="J12928" s="1" t="n">
        <v>100008</v>
      </c>
      <c r="K12928" s="1" t="n">
        <v>9</v>
      </c>
      <c r="L12928" s="1" t="s">
        <v>3855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7" t="n">
        <v>46240</v>
      </c>
      <c r="C12929" s="1" t="n">
        <v>100</v>
      </c>
      <c r="D12929" s="1" t="s">
        <v>3877</v>
      </c>
      <c r="E12929" s="1" t="n">
        <v>33</v>
      </c>
      <c r="F12929" s="1" t="s">
        <v>93</v>
      </c>
      <c r="I12929" s="1" t="n">
        <v>1509483</v>
      </c>
      <c r="J12929" s="1" t="n">
        <v>100011</v>
      </c>
      <c r="K12929" s="1" t="n">
        <v>12</v>
      </c>
      <c r="L12929" s="1" t="s">
        <v>3856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7" t="n">
        <v>46240</v>
      </c>
      <c r="C12930" s="1" t="n">
        <v>100</v>
      </c>
      <c r="D12930" s="1" t="s">
        <v>3877</v>
      </c>
      <c r="E12930" s="1" t="n">
        <v>33</v>
      </c>
      <c r="F12930" s="1" t="s">
        <v>93</v>
      </c>
      <c r="I12930" s="1" t="n">
        <v>1509483</v>
      </c>
      <c r="J12930" s="1" t="n">
        <v>100012</v>
      </c>
      <c r="K12930" s="1" t="n">
        <v>13</v>
      </c>
      <c r="L12930" s="1" t="s">
        <v>3857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7" t="n">
        <v>46240</v>
      </c>
      <c r="C12931" s="1" t="n">
        <v>100</v>
      </c>
      <c r="D12931" s="1" t="s">
        <v>3877</v>
      </c>
      <c r="E12931" s="1" t="n">
        <v>33</v>
      </c>
      <c r="F12931" s="1" t="s">
        <v>93</v>
      </c>
      <c r="I12931" s="1" t="n">
        <v>1509483</v>
      </c>
      <c r="J12931" s="1" t="n">
        <v>100013</v>
      </c>
      <c r="K12931" s="1" t="n">
        <v>14</v>
      </c>
      <c r="L12931" s="1" t="s">
        <v>3858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7" t="n">
        <v>46240</v>
      </c>
      <c r="C12932" s="1" t="n">
        <v>100</v>
      </c>
      <c r="D12932" s="1" t="s">
        <v>3877</v>
      </c>
      <c r="E12932" s="1" t="n">
        <v>33</v>
      </c>
      <c r="F12932" s="1" t="s">
        <v>93</v>
      </c>
      <c r="I12932" s="1" t="n">
        <v>1509483</v>
      </c>
      <c r="J12932" s="1" t="n">
        <v>100014</v>
      </c>
      <c r="K12932" s="1" t="n">
        <v>15</v>
      </c>
      <c r="L12932" s="1" t="s">
        <v>3859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7" t="n">
        <v>46240</v>
      </c>
      <c r="C12933" s="1" t="n">
        <v>100</v>
      </c>
      <c r="D12933" s="1" t="s">
        <v>3877</v>
      </c>
      <c r="E12933" s="1" t="n">
        <v>33</v>
      </c>
      <c r="F12933" s="1" t="s">
        <v>93</v>
      </c>
      <c r="I12933" s="1" t="n">
        <v>1509483</v>
      </c>
      <c r="J12933" s="1" t="n">
        <v>100015</v>
      </c>
      <c r="K12933" s="1" t="n">
        <v>16</v>
      </c>
      <c r="L12933" s="1" t="s">
        <v>3860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7" t="n">
        <v>46240</v>
      </c>
      <c r="C12934" s="1" t="n">
        <v>100</v>
      </c>
      <c r="D12934" s="1" t="s">
        <v>3877</v>
      </c>
      <c r="E12934" s="1" t="n">
        <v>33</v>
      </c>
      <c r="F12934" s="1" t="s">
        <v>93</v>
      </c>
      <c r="I12934" s="1" t="n">
        <v>1509483</v>
      </c>
      <c r="J12934" s="1" t="n">
        <v>100016</v>
      </c>
      <c r="K12934" s="1" t="n">
        <v>17</v>
      </c>
      <c r="L12934" s="1" t="s">
        <v>3861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7" t="n">
        <v>46240</v>
      </c>
      <c r="C12935" s="1" t="n">
        <v>100</v>
      </c>
      <c r="D12935" s="1" t="s">
        <v>3877</v>
      </c>
      <c r="E12935" s="1" t="n">
        <v>33</v>
      </c>
      <c r="F12935" s="1" t="s">
        <v>93</v>
      </c>
      <c r="I12935" s="1" t="n">
        <v>1509483</v>
      </c>
      <c r="J12935" s="1" t="n">
        <v>100017</v>
      </c>
      <c r="K12935" s="1" t="n">
        <v>18</v>
      </c>
      <c r="L12935" s="1" t="s">
        <v>3862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7" t="n">
        <v>46240</v>
      </c>
      <c r="C12936" s="1" t="n">
        <v>100</v>
      </c>
      <c r="D12936" s="1" t="s">
        <v>3877</v>
      </c>
      <c r="E12936" s="1" t="n">
        <v>33</v>
      </c>
      <c r="F12936" s="1" t="s">
        <v>93</v>
      </c>
      <c r="I12936" s="1" t="n">
        <v>1509483</v>
      </c>
      <c r="J12936" s="1" t="n">
        <v>100019</v>
      </c>
      <c r="K12936" s="1" t="n">
        <v>20</v>
      </c>
      <c r="L12936" s="1" t="s">
        <v>3863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7" t="n">
        <v>46240</v>
      </c>
      <c r="C12937" s="1" t="n">
        <v>100</v>
      </c>
      <c r="D12937" s="1" t="s">
        <v>3877</v>
      </c>
      <c r="E12937" s="1" t="n">
        <v>33</v>
      </c>
      <c r="F12937" s="1" t="s">
        <v>93</v>
      </c>
      <c r="I12937" s="1" t="n">
        <v>1509483</v>
      </c>
      <c r="J12937" s="1" t="n">
        <v>100053</v>
      </c>
      <c r="K12937" s="1" t="n">
        <v>54</v>
      </c>
      <c r="L12937" s="1" t="s">
        <v>3866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7" t="n">
        <v>46240</v>
      </c>
      <c r="C12938" s="1" t="n">
        <v>100</v>
      </c>
      <c r="D12938" s="1" t="s">
        <v>3877</v>
      </c>
      <c r="E12938" s="1" t="n">
        <v>33</v>
      </c>
      <c r="F12938" s="1" t="s">
        <v>93</v>
      </c>
      <c r="I12938" s="1" t="n">
        <v>1509483</v>
      </c>
      <c r="J12938" s="1" t="n">
        <v>100638</v>
      </c>
      <c r="K12938" s="1" t="n">
        <v>508</v>
      </c>
      <c r="L12938" s="1" t="s">
        <v>3867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7" t="n">
        <v>46240</v>
      </c>
      <c r="C12939" s="1" t="n">
        <v>100</v>
      </c>
      <c r="D12939" s="1" t="s">
        <v>3877</v>
      </c>
      <c r="E12939" s="1" t="n">
        <v>33</v>
      </c>
      <c r="F12939" s="1" t="s">
        <v>93</v>
      </c>
      <c r="I12939" s="1" t="n">
        <v>1509483</v>
      </c>
      <c r="J12939" s="1" t="n">
        <v>100319</v>
      </c>
      <c r="K12939" s="1" t="n">
        <v>73453</v>
      </c>
      <c r="L12939" s="1" t="s">
        <v>3869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7" t="n">
        <v>46240</v>
      </c>
      <c r="C12940" s="1" t="n">
        <v>100</v>
      </c>
      <c r="D12940" s="1" t="s">
        <v>3877</v>
      </c>
      <c r="E12940" s="1" t="n">
        <v>33</v>
      </c>
      <c r="F12940" s="1" t="s">
        <v>93</v>
      </c>
      <c r="I12940" s="1" t="n">
        <v>1509483</v>
      </c>
      <c r="J12940" s="1" t="n">
        <v>110455</v>
      </c>
      <c r="K12940" s="1" t="n">
        <v>53212</v>
      </c>
      <c r="L12940" s="1" t="s">
        <v>3870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7" t="n">
        <v>46240</v>
      </c>
      <c r="C12941" s="1" t="n">
        <v>100</v>
      </c>
      <c r="D12941" s="1" t="s">
        <v>3877</v>
      </c>
      <c r="E12941" s="1" t="n">
        <v>33</v>
      </c>
      <c r="F12941" s="1" t="s">
        <v>93</v>
      </c>
      <c r="I12941" s="1" t="n">
        <v>1509505</v>
      </c>
      <c r="J12941" s="1" t="n">
        <v>100000</v>
      </c>
      <c r="K12941" s="1" t="n">
        <v>1</v>
      </c>
      <c r="L12941" s="1" t="s">
        <v>3851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7" t="n">
        <v>46240</v>
      </c>
      <c r="C12942" s="1" t="n">
        <v>100</v>
      </c>
      <c r="D12942" s="1" t="s">
        <v>3877</v>
      </c>
      <c r="E12942" s="1" t="n">
        <v>33</v>
      </c>
      <c r="F12942" s="1" t="s">
        <v>93</v>
      </c>
      <c r="I12942" s="1" t="n">
        <v>1509505</v>
      </c>
      <c r="J12942" s="1" t="n">
        <v>100001</v>
      </c>
      <c r="K12942" s="1" t="n">
        <v>2</v>
      </c>
      <c r="L12942" s="1" t="s">
        <v>4138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7" t="n">
        <v>46240</v>
      </c>
      <c r="C12943" s="1" t="n">
        <v>100</v>
      </c>
      <c r="D12943" s="1" t="s">
        <v>3877</v>
      </c>
      <c r="E12943" s="1" t="n">
        <v>33</v>
      </c>
      <c r="F12943" s="1" t="s">
        <v>93</v>
      </c>
      <c r="I12943" s="1" t="n">
        <v>1509505</v>
      </c>
      <c r="J12943" s="1" t="n">
        <v>100002</v>
      </c>
      <c r="K12943" s="1" t="n">
        <v>3</v>
      </c>
      <c r="L12943" s="1" t="s">
        <v>3872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7" t="n">
        <v>46240</v>
      </c>
      <c r="C12944" s="1" t="n">
        <v>100</v>
      </c>
      <c r="D12944" s="1" t="s">
        <v>3877</v>
      </c>
      <c r="E12944" s="1" t="n">
        <v>33</v>
      </c>
      <c r="F12944" s="1" t="s">
        <v>93</v>
      </c>
      <c r="I12944" s="1" t="n">
        <v>1509505</v>
      </c>
      <c r="J12944" s="1" t="n">
        <v>100003</v>
      </c>
      <c r="K12944" s="1" t="n">
        <v>4</v>
      </c>
      <c r="L12944" s="1" t="s">
        <v>3873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7" t="n">
        <v>46240</v>
      </c>
      <c r="C12945" s="1" t="n">
        <v>100</v>
      </c>
      <c r="D12945" s="1" t="s">
        <v>3877</v>
      </c>
      <c r="E12945" s="1" t="n">
        <v>33</v>
      </c>
      <c r="F12945" s="1" t="s">
        <v>93</v>
      </c>
      <c r="I12945" s="1" t="n">
        <v>1509505</v>
      </c>
      <c r="J12945" s="1" t="n">
        <v>100004</v>
      </c>
      <c r="K12945" s="1" t="n">
        <v>5</v>
      </c>
      <c r="L12945" s="1" t="s">
        <v>3852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7" t="n">
        <v>46240</v>
      </c>
      <c r="C12946" s="1" t="n">
        <v>100</v>
      </c>
      <c r="D12946" s="1" t="s">
        <v>3877</v>
      </c>
      <c r="E12946" s="1" t="n">
        <v>33</v>
      </c>
      <c r="F12946" s="1" t="s">
        <v>93</v>
      </c>
      <c r="I12946" s="1" t="n">
        <v>1509505</v>
      </c>
      <c r="J12946" s="1" t="n">
        <v>100007</v>
      </c>
      <c r="K12946" s="1" t="n">
        <v>8</v>
      </c>
      <c r="L12946" s="1" t="s">
        <v>3854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7" t="n">
        <v>46240</v>
      </c>
      <c r="C12947" s="1" t="n">
        <v>100</v>
      </c>
      <c r="D12947" s="1" t="s">
        <v>3877</v>
      </c>
      <c r="E12947" s="1" t="n">
        <v>33</v>
      </c>
      <c r="F12947" s="1" t="s">
        <v>93</v>
      </c>
      <c r="I12947" s="1" t="n">
        <v>1509505</v>
      </c>
      <c r="J12947" s="1" t="n">
        <v>100638</v>
      </c>
      <c r="K12947" s="1" t="n">
        <v>508</v>
      </c>
      <c r="L12947" s="1" t="s">
        <v>3867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7" t="n">
        <v>46240</v>
      </c>
      <c r="C12948" s="1" t="n">
        <v>100</v>
      </c>
      <c r="D12948" s="1" t="s">
        <v>3877</v>
      </c>
      <c r="E12948" s="1" t="n">
        <v>33</v>
      </c>
      <c r="F12948" s="1" t="s">
        <v>93</v>
      </c>
      <c r="I12948" s="1" t="n">
        <v>1509505</v>
      </c>
      <c r="J12948" s="1" t="n">
        <v>110455</v>
      </c>
      <c r="K12948" s="1" t="n">
        <v>53212</v>
      </c>
      <c r="L12948" s="1" t="s">
        <v>3870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7" t="n">
        <v>46240</v>
      </c>
      <c r="C12949" s="1" t="n">
        <v>171</v>
      </c>
      <c r="D12949" s="1" t="s">
        <v>3878</v>
      </c>
      <c r="E12949" s="1" t="n">
        <v>1671</v>
      </c>
      <c r="F12949" s="1" t="s">
        <v>385</v>
      </c>
      <c r="I12949" s="1" t="n">
        <v>585246</v>
      </c>
      <c r="J12949" s="1" t="n">
        <v>100453</v>
      </c>
      <c r="K12949" s="1" t="n">
        <v>7896806700076</v>
      </c>
      <c r="L12949" s="1" t="s">
        <v>4928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7" t="n">
        <v>46240</v>
      </c>
      <c r="C12950" s="1" t="n">
        <v>171</v>
      </c>
      <c r="D12950" s="1" t="s">
        <v>3878</v>
      </c>
      <c r="E12950" s="1" t="n">
        <v>1671</v>
      </c>
      <c r="F12950" s="1" t="s">
        <v>385</v>
      </c>
      <c r="I12950" s="1" t="n">
        <v>585246</v>
      </c>
      <c r="J12950" s="1" t="n">
        <v>100454</v>
      </c>
      <c r="K12950" s="1" t="n">
        <v>7896806700069</v>
      </c>
      <c r="L12950" s="1" t="s">
        <v>4929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7" t="n">
        <v>46240</v>
      </c>
      <c r="C12951" s="1" t="n">
        <v>171</v>
      </c>
      <c r="D12951" s="1" t="s">
        <v>3878</v>
      </c>
      <c r="E12951" s="1" t="n">
        <v>1636</v>
      </c>
      <c r="F12951" s="1" t="s">
        <v>91</v>
      </c>
      <c r="I12951" s="1" t="n">
        <v>3231194</v>
      </c>
      <c r="J12951" s="1" t="n">
        <v>35492</v>
      </c>
      <c r="K12951" s="1" t="n">
        <v>7891150068261</v>
      </c>
      <c r="L12951" s="1" t="s">
        <v>6116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7" t="n">
        <v>46240</v>
      </c>
      <c r="C12952" s="1" t="n">
        <v>171</v>
      </c>
      <c r="D12952" s="1" t="s">
        <v>3878</v>
      </c>
      <c r="E12952" s="1" t="n">
        <v>1636</v>
      </c>
      <c r="F12952" s="1" t="s">
        <v>91</v>
      </c>
      <c r="I12952" s="1" t="n">
        <v>3231194</v>
      </c>
      <c r="J12952" s="1" t="n">
        <v>82004</v>
      </c>
      <c r="K12952" s="1" t="n">
        <v>7891150054561</v>
      </c>
      <c r="L12952" s="1" t="s">
        <v>7946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7" t="n">
        <v>46241</v>
      </c>
      <c r="C12953" s="1" t="n">
        <v>1</v>
      </c>
      <c r="D12953" s="1" t="s">
        <v>3781</v>
      </c>
      <c r="E12953" s="1" t="n">
        <v>10096</v>
      </c>
      <c r="F12953" s="1" t="s">
        <v>1716</v>
      </c>
      <c r="I12953" s="1" t="n">
        <v>131</v>
      </c>
      <c r="J12953" s="1" t="n">
        <v>61580</v>
      </c>
      <c r="K12953" s="1" t="n">
        <v>2258157</v>
      </c>
      <c r="L12953" s="1" t="s">
        <v>3816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7" t="n">
        <v>46241</v>
      </c>
      <c r="C12954" s="1" t="n">
        <v>1</v>
      </c>
      <c r="D12954" s="1" t="s">
        <v>3781</v>
      </c>
      <c r="E12954" s="1" t="n">
        <v>10096</v>
      </c>
      <c r="F12954" s="1" t="s">
        <v>1716</v>
      </c>
      <c r="I12954" s="1" t="n">
        <v>131</v>
      </c>
      <c r="J12954" s="1" t="n">
        <v>61597</v>
      </c>
      <c r="K12954" s="1" t="n">
        <v>2258188</v>
      </c>
      <c r="L12954" s="1" t="s">
        <v>3817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7" t="n">
        <v>46241</v>
      </c>
      <c r="C12955" s="1" t="n">
        <v>1</v>
      </c>
      <c r="D12955" s="1" t="s">
        <v>3781</v>
      </c>
      <c r="E12955" s="1" t="n">
        <v>10035</v>
      </c>
      <c r="F12955" s="1" t="s">
        <v>376</v>
      </c>
      <c r="I12955" s="1" t="n">
        <v>396</v>
      </c>
      <c r="J12955" s="1" t="n">
        <v>38652</v>
      </c>
      <c r="K12955" s="1" t="n">
        <v>7898994684220</v>
      </c>
      <c r="L12955" s="1" t="s">
        <v>4145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7" t="n">
        <v>46241</v>
      </c>
      <c r="C12956" s="1" t="n">
        <v>1</v>
      </c>
      <c r="D12956" s="1" t="s">
        <v>3781</v>
      </c>
      <c r="E12956" s="1" t="n">
        <v>10035</v>
      </c>
      <c r="F12956" s="1" t="s">
        <v>376</v>
      </c>
      <c r="I12956" s="1" t="n">
        <v>396</v>
      </c>
      <c r="J12956" s="1" t="n">
        <v>43726</v>
      </c>
      <c r="K12956" s="1" t="n">
        <v>2245461</v>
      </c>
      <c r="L12956" s="1" t="s">
        <v>5422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7" t="n">
        <v>46241</v>
      </c>
      <c r="C12957" s="1" t="n">
        <v>1</v>
      </c>
      <c r="D12957" s="1" t="s">
        <v>3781</v>
      </c>
      <c r="E12957" s="1" t="n">
        <v>1783</v>
      </c>
      <c r="F12957" s="1" t="s">
        <v>1024</v>
      </c>
      <c r="I12957" s="1" t="n">
        <v>526</v>
      </c>
      <c r="J12957" s="1" t="n">
        <v>39453</v>
      </c>
      <c r="K12957" s="1" t="n">
        <v>4901088061111</v>
      </c>
      <c r="L12957" s="1" t="s">
        <v>6015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7" t="n">
        <v>46241</v>
      </c>
      <c r="C12958" s="1" t="n">
        <v>1</v>
      </c>
      <c r="D12958" s="1" t="s">
        <v>3781</v>
      </c>
      <c r="E12958" s="1" t="n">
        <v>1173</v>
      </c>
      <c r="F12958" s="1" t="s">
        <v>988</v>
      </c>
      <c r="I12958" s="1" t="n">
        <v>1046</v>
      </c>
      <c r="J12958" s="1" t="n">
        <v>77661</v>
      </c>
      <c r="K12958" s="1" t="n">
        <v>631430813825</v>
      </c>
      <c r="L12958" s="1" t="s">
        <v>5906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7" t="n">
        <v>46241</v>
      </c>
      <c r="C12959" s="1" t="n">
        <v>1</v>
      </c>
      <c r="D12959" s="1" t="s">
        <v>3781</v>
      </c>
      <c r="E12959" s="1" t="n">
        <v>1173</v>
      </c>
      <c r="F12959" s="1" t="s">
        <v>988</v>
      </c>
      <c r="I12959" s="1" t="n">
        <v>1046</v>
      </c>
      <c r="J12959" s="1" t="n">
        <v>77662</v>
      </c>
      <c r="K12959" s="1" t="n">
        <v>631430813818</v>
      </c>
      <c r="L12959" s="1" t="s">
        <v>5907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7" t="n">
        <v>46241</v>
      </c>
      <c r="C12960" s="1" t="n">
        <v>6</v>
      </c>
      <c r="D12960" s="1" t="s">
        <v>3844</v>
      </c>
      <c r="E12960" s="1" t="n">
        <v>33</v>
      </c>
      <c r="F12960" s="1" t="s">
        <v>93</v>
      </c>
      <c r="I12960" s="1" t="n">
        <v>5453</v>
      </c>
      <c r="J12960" s="1" t="n">
        <v>100104</v>
      </c>
      <c r="K12960" s="1" t="n">
        <v>105</v>
      </c>
      <c r="L12960" s="1" t="s">
        <v>4195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7" t="n">
        <v>46241</v>
      </c>
      <c r="C12961" s="1" t="n">
        <v>6</v>
      </c>
      <c r="D12961" s="1" t="s">
        <v>3844</v>
      </c>
      <c r="E12961" s="1" t="n">
        <v>33</v>
      </c>
      <c r="F12961" s="1" t="s">
        <v>93</v>
      </c>
      <c r="I12961" s="1" t="n">
        <v>5453</v>
      </c>
      <c r="J12961" s="1" t="n">
        <v>100115</v>
      </c>
      <c r="K12961" s="1" t="n">
        <v>116</v>
      </c>
      <c r="L12961" s="1" t="s">
        <v>4105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7" t="n">
        <v>46241</v>
      </c>
      <c r="C12962" s="1" t="n">
        <v>6</v>
      </c>
      <c r="D12962" s="1" t="s">
        <v>3844</v>
      </c>
      <c r="E12962" s="1" t="n">
        <v>33</v>
      </c>
      <c r="F12962" s="1" t="s">
        <v>93</v>
      </c>
      <c r="I12962" s="1" t="n">
        <v>5453</v>
      </c>
      <c r="J12962" s="1" t="n">
        <v>100118</v>
      </c>
      <c r="K12962" s="1" t="n">
        <v>119</v>
      </c>
      <c r="L12962" s="1" t="s">
        <v>4124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7" t="n">
        <v>46241</v>
      </c>
      <c r="C12963" s="1" t="n">
        <v>6</v>
      </c>
      <c r="D12963" s="1" t="s">
        <v>3844</v>
      </c>
      <c r="E12963" s="1" t="n">
        <v>33</v>
      </c>
      <c r="F12963" s="1" t="s">
        <v>93</v>
      </c>
      <c r="I12963" s="1" t="n">
        <v>5453</v>
      </c>
      <c r="J12963" s="1" t="n">
        <v>100130</v>
      </c>
      <c r="K12963" s="1" t="n">
        <v>131</v>
      </c>
      <c r="L12963" s="1" t="s">
        <v>4106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7" t="n">
        <v>46241</v>
      </c>
      <c r="C12964" s="1" t="n">
        <v>6</v>
      </c>
      <c r="D12964" s="1" t="s">
        <v>3844</v>
      </c>
      <c r="E12964" s="1" t="n">
        <v>33</v>
      </c>
      <c r="F12964" s="1" t="s">
        <v>93</v>
      </c>
      <c r="I12964" s="1" t="n">
        <v>5453</v>
      </c>
      <c r="J12964" s="1" t="n">
        <v>100132</v>
      </c>
      <c r="K12964" s="1" t="n">
        <v>133</v>
      </c>
      <c r="L12964" s="1" t="s">
        <v>4107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7" t="n">
        <v>46241</v>
      </c>
      <c r="C12965" s="1" t="n">
        <v>6</v>
      </c>
      <c r="D12965" s="1" t="s">
        <v>3844</v>
      </c>
      <c r="E12965" s="1" t="n">
        <v>33</v>
      </c>
      <c r="F12965" s="1" t="s">
        <v>93</v>
      </c>
      <c r="I12965" s="1" t="n">
        <v>5453</v>
      </c>
      <c r="J12965" s="1" t="n">
        <v>100135</v>
      </c>
      <c r="K12965" s="1" t="n">
        <v>136</v>
      </c>
      <c r="L12965" s="1" t="s">
        <v>4108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7" t="n">
        <v>46241</v>
      </c>
      <c r="C12966" s="1" t="n">
        <v>6</v>
      </c>
      <c r="D12966" s="1" t="s">
        <v>3844</v>
      </c>
      <c r="E12966" s="1" t="n">
        <v>33</v>
      </c>
      <c r="F12966" s="1" t="s">
        <v>93</v>
      </c>
      <c r="I12966" s="1" t="n">
        <v>5453</v>
      </c>
      <c r="J12966" s="1" t="n">
        <v>100137</v>
      </c>
      <c r="K12966" s="1" t="n">
        <v>138</v>
      </c>
      <c r="L12966" s="1" t="s">
        <v>6649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7" t="n">
        <v>46241</v>
      </c>
      <c r="C12967" s="1" t="n">
        <v>6</v>
      </c>
      <c r="D12967" s="1" t="s">
        <v>3844</v>
      </c>
      <c r="E12967" s="1" t="n">
        <v>33</v>
      </c>
      <c r="F12967" s="1" t="s">
        <v>93</v>
      </c>
      <c r="I12967" s="1" t="n">
        <v>5453</v>
      </c>
      <c r="J12967" s="1" t="n">
        <v>100297</v>
      </c>
      <c r="K12967" s="1" t="n">
        <v>70293</v>
      </c>
      <c r="L12967" s="1" t="s">
        <v>4110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7" t="n">
        <v>46241</v>
      </c>
      <c r="C12968" s="1" t="n">
        <v>6</v>
      </c>
      <c r="D12968" s="1" t="s">
        <v>3844</v>
      </c>
      <c r="E12968" s="1" t="n">
        <v>33</v>
      </c>
      <c r="F12968" s="1" t="s">
        <v>93</v>
      </c>
      <c r="I12968" s="1" t="n">
        <v>5453</v>
      </c>
      <c r="J12968" s="1" t="n">
        <v>110165</v>
      </c>
      <c r="K12968" s="1" t="n">
        <v>37441</v>
      </c>
      <c r="L12968" s="1" t="s">
        <v>4199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7" t="n">
        <v>46241</v>
      </c>
      <c r="C12969" s="1" t="n">
        <v>6</v>
      </c>
      <c r="D12969" s="1" t="s">
        <v>3844</v>
      </c>
      <c r="E12969" s="1" t="n">
        <v>33</v>
      </c>
      <c r="F12969" s="1" t="s">
        <v>93</v>
      </c>
      <c r="I12969" s="1" t="n">
        <v>5453</v>
      </c>
      <c r="J12969" s="1" t="n">
        <v>110168</v>
      </c>
      <c r="K12969" s="1" t="n">
        <v>37365</v>
      </c>
      <c r="L12969" s="1" t="s">
        <v>4112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7" t="n">
        <v>46241</v>
      </c>
      <c r="C12970" s="1" t="n">
        <v>6</v>
      </c>
      <c r="D12970" s="1" t="s">
        <v>3844</v>
      </c>
      <c r="E12970" s="1" t="n">
        <v>33</v>
      </c>
      <c r="F12970" s="1" t="s">
        <v>93</v>
      </c>
      <c r="I12970" s="1" t="n">
        <v>5453</v>
      </c>
      <c r="J12970" s="1" t="n">
        <v>110489</v>
      </c>
      <c r="K12970" s="1" t="n">
        <v>54743</v>
      </c>
      <c r="L12970" s="1" t="s">
        <v>4114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7" t="n">
        <v>46241</v>
      </c>
      <c r="C12971" s="1" t="n">
        <v>6</v>
      </c>
      <c r="D12971" s="1" t="s">
        <v>3844</v>
      </c>
      <c r="E12971" s="1" t="n">
        <v>33</v>
      </c>
      <c r="F12971" s="1" t="s">
        <v>93</v>
      </c>
      <c r="I12971" s="1" t="n">
        <v>5453</v>
      </c>
      <c r="J12971" s="1" t="n">
        <v>80078</v>
      </c>
      <c r="K12971" s="1" t="n">
        <v>710</v>
      </c>
      <c r="L12971" s="1" t="s">
        <v>4115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7" t="n">
        <v>46241</v>
      </c>
      <c r="C12972" s="1" t="n">
        <v>6</v>
      </c>
      <c r="D12972" s="1" t="s">
        <v>3844</v>
      </c>
      <c r="E12972" s="1" t="n">
        <v>33</v>
      </c>
      <c r="F12972" s="1" t="s">
        <v>93</v>
      </c>
      <c r="I12972" s="1" t="n">
        <v>5453</v>
      </c>
      <c r="J12972" s="1" t="n">
        <v>80308</v>
      </c>
      <c r="K12972" s="1" t="n">
        <v>1250</v>
      </c>
      <c r="L12972" s="1" t="s">
        <v>4116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7" t="n">
        <v>46241</v>
      </c>
      <c r="C12973" s="1" t="n">
        <v>6</v>
      </c>
      <c r="D12973" s="1" t="s">
        <v>3844</v>
      </c>
      <c r="E12973" s="1" t="n">
        <v>33</v>
      </c>
      <c r="F12973" s="1" t="s">
        <v>93</v>
      </c>
      <c r="I12973" s="1" t="n">
        <v>5453</v>
      </c>
      <c r="J12973" s="1" t="n">
        <v>81106</v>
      </c>
      <c r="K12973" s="1" t="n">
        <v>1168</v>
      </c>
      <c r="L12973" s="1" t="s">
        <v>5540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7" t="n">
        <v>46241</v>
      </c>
      <c r="C12974" s="1" t="n">
        <v>6</v>
      </c>
      <c r="D12974" s="1" t="s">
        <v>3844</v>
      </c>
      <c r="E12974" s="1" t="n">
        <v>33</v>
      </c>
      <c r="F12974" s="1" t="s">
        <v>93</v>
      </c>
      <c r="I12974" s="1" t="n">
        <v>5453</v>
      </c>
      <c r="J12974" s="1" t="n">
        <v>82022</v>
      </c>
      <c r="K12974" s="1" t="n">
        <v>1342</v>
      </c>
      <c r="L12974" s="1" t="s">
        <v>7947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7" t="n">
        <v>46241</v>
      </c>
      <c r="C12975" s="1" t="n">
        <v>6</v>
      </c>
      <c r="D12975" s="1" t="s">
        <v>3844</v>
      </c>
      <c r="E12975" s="1" t="n">
        <v>33</v>
      </c>
      <c r="F12975" s="1" t="s">
        <v>93</v>
      </c>
      <c r="I12975" s="1" t="n">
        <v>5454</v>
      </c>
      <c r="J12975" s="1" t="n">
        <v>100113</v>
      </c>
      <c r="K12975" s="1" t="n">
        <v>114</v>
      </c>
      <c r="L12975" s="1" t="s">
        <v>4104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7" t="n">
        <v>46241</v>
      </c>
      <c r="C12976" s="1" t="n">
        <v>6</v>
      </c>
      <c r="D12976" s="1" t="s">
        <v>3844</v>
      </c>
      <c r="E12976" s="1" t="n">
        <v>33</v>
      </c>
      <c r="F12976" s="1" t="s">
        <v>93</v>
      </c>
      <c r="I12976" s="1" t="n">
        <v>5454</v>
      </c>
      <c r="J12976" s="1" t="n">
        <v>110142</v>
      </c>
      <c r="K12976" s="1" t="n">
        <v>16699</v>
      </c>
      <c r="L12976" s="1" t="s">
        <v>4111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7" t="n">
        <v>46241</v>
      </c>
      <c r="C12977" s="1" t="n">
        <v>6</v>
      </c>
      <c r="D12977" s="1" t="s">
        <v>3844</v>
      </c>
      <c r="E12977" s="1" t="n">
        <v>33</v>
      </c>
      <c r="F12977" s="1" t="s">
        <v>93</v>
      </c>
      <c r="I12977" s="1" t="n">
        <v>5455</v>
      </c>
      <c r="J12977" s="1" t="n">
        <v>100062</v>
      </c>
      <c r="K12977" s="1" t="n">
        <v>63</v>
      </c>
      <c r="L12977" s="1" t="s">
        <v>4117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7" t="n">
        <v>46241</v>
      </c>
      <c r="C12978" s="1" t="n">
        <v>6</v>
      </c>
      <c r="D12978" s="1" t="s">
        <v>3844</v>
      </c>
      <c r="E12978" s="1" t="n">
        <v>33</v>
      </c>
      <c r="F12978" s="1" t="s">
        <v>93</v>
      </c>
      <c r="I12978" s="1" t="n">
        <v>5455</v>
      </c>
      <c r="J12978" s="1" t="n">
        <v>100100</v>
      </c>
      <c r="K12978" s="1" t="n">
        <v>101</v>
      </c>
      <c r="L12978" s="1" t="s">
        <v>4194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7" t="n">
        <v>46241</v>
      </c>
      <c r="C12979" s="1" t="n">
        <v>6</v>
      </c>
      <c r="D12979" s="1" t="s">
        <v>3844</v>
      </c>
      <c r="E12979" s="1" t="n">
        <v>33</v>
      </c>
      <c r="F12979" s="1" t="s">
        <v>93</v>
      </c>
      <c r="I12979" s="1" t="n">
        <v>5455</v>
      </c>
      <c r="J12979" s="1" t="n">
        <v>100104</v>
      </c>
      <c r="K12979" s="1" t="n">
        <v>105</v>
      </c>
      <c r="L12979" s="1" t="s">
        <v>4195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7" t="n">
        <v>46241</v>
      </c>
      <c r="C12980" s="1" t="n">
        <v>6</v>
      </c>
      <c r="D12980" s="1" t="s">
        <v>3844</v>
      </c>
      <c r="E12980" s="1" t="n">
        <v>33</v>
      </c>
      <c r="F12980" s="1" t="s">
        <v>93</v>
      </c>
      <c r="I12980" s="1" t="n">
        <v>5455</v>
      </c>
      <c r="J12980" s="1" t="n">
        <v>100105</v>
      </c>
      <c r="K12980" s="1" t="n">
        <v>106</v>
      </c>
      <c r="L12980" s="1" t="s">
        <v>4118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7" t="n">
        <v>46241</v>
      </c>
      <c r="C12981" s="1" t="n">
        <v>6</v>
      </c>
      <c r="D12981" s="1" t="s">
        <v>3844</v>
      </c>
      <c r="E12981" s="1" t="n">
        <v>33</v>
      </c>
      <c r="F12981" s="1" t="s">
        <v>93</v>
      </c>
      <c r="I12981" s="1" t="n">
        <v>5455</v>
      </c>
      <c r="J12981" s="1" t="n">
        <v>100107</v>
      </c>
      <c r="K12981" s="1" t="n">
        <v>108</v>
      </c>
      <c r="L12981" s="1" t="s">
        <v>4119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7" t="n">
        <v>46241</v>
      </c>
      <c r="C12982" s="1" t="n">
        <v>6</v>
      </c>
      <c r="D12982" s="1" t="s">
        <v>3844</v>
      </c>
      <c r="E12982" s="1" t="n">
        <v>33</v>
      </c>
      <c r="F12982" s="1" t="s">
        <v>93</v>
      </c>
      <c r="I12982" s="1" t="n">
        <v>5455</v>
      </c>
      <c r="J12982" s="1" t="n">
        <v>100109</v>
      </c>
      <c r="K12982" s="1" t="n">
        <v>110</v>
      </c>
      <c r="L12982" s="1" t="s">
        <v>4120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7" t="n">
        <v>46241</v>
      </c>
      <c r="C12983" s="1" t="n">
        <v>6</v>
      </c>
      <c r="D12983" s="1" t="s">
        <v>3844</v>
      </c>
      <c r="E12983" s="1" t="n">
        <v>33</v>
      </c>
      <c r="F12983" s="1" t="s">
        <v>93</v>
      </c>
      <c r="I12983" s="1" t="n">
        <v>5455</v>
      </c>
      <c r="J12983" s="1" t="n">
        <v>100110</v>
      </c>
      <c r="K12983" s="1" t="n">
        <v>111</v>
      </c>
      <c r="L12983" s="1" t="s">
        <v>4121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7" t="n">
        <v>46241</v>
      </c>
      <c r="C12984" s="1" t="n">
        <v>6</v>
      </c>
      <c r="D12984" s="1" t="s">
        <v>3844</v>
      </c>
      <c r="E12984" s="1" t="n">
        <v>33</v>
      </c>
      <c r="F12984" s="1" t="s">
        <v>93</v>
      </c>
      <c r="I12984" s="1" t="n">
        <v>5455</v>
      </c>
      <c r="J12984" s="1" t="n">
        <v>100110</v>
      </c>
      <c r="K12984" s="1" t="n">
        <v>111</v>
      </c>
      <c r="L12984" s="1" t="s">
        <v>4121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7" t="n">
        <v>46241</v>
      </c>
      <c r="C12985" s="1" t="n">
        <v>6</v>
      </c>
      <c r="D12985" s="1" t="s">
        <v>3844</v>
      </c>
      <c r="E12985" s="1" t="n">
        <v>33</v>
      </c>
      <c r="F12985" s="1" t="s">
        <v>93</v>
      </c>
      <c r="I12985" s="1" t="n">
        <v>5455</v>
      </c>
      <c r="J12985" s="1" t="n">
        <v>100112</v>
      </c>
      <c r="K12985" s="1" t="n">
        <v>113</v>
      </c>
      <c r="L12985" s="1" t="s">
        <v>4122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7" t="n">
        <v>46241</v>
      </c>
      <c r="C12986" s="1" t="n">
        <v>6</v>
      </c>
      <c r="D12986" s="1" t="s">
        <v>3844</v>
      </c>
      <c r="E12986" s="1" t="n">
        <v>33</v>
      </c>
      <c r="F12986" s="1" t="s">
        <v>93</v>
      </c>
      <c r="I12986" s="1" t="n">
        <v>5455</v>
      </c>
      <c r="J12986" s="1" t="n">
        <v>100116</v>
      </c>
      <c r="K12986" s="1" t="n">
        <v>117</v>
      </c>
      <c r="L12986" s="1" t="s">
        <v>4123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7" t="n">
        <v>46241</v>
      </c>
      <c r="C12987" s="1" t="n">
        <v>6</v>
      </c>
      <c r="D12987" s="1" t="s">
        <v>3844</v>
      </c>
      <c r="E12987" s="1" t="n">
        <v>33</v>
      </c>
      <c r="F12987" s="1" t="s">
        <v>93</v>
      </c>
      <c r="I12987" s="1" t="n">
        <v>5455</v>
      </c>
      <c r="J12987" s="1" t="n">
        <v>100118</v>
      </c>
      <c r="K12987" s="1" t="n">
        <v>119</v>
      </c>
      <c r="L12987" s="1" t="s">
        <v>4124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7" t="n">
        <v>46241</v>
      </c>
      <c r="C12988" s="1" t="n">
        <v>6</v>
      </c>
      <c r="D12988" s="1" t="s">
        <v>3844</v>
      </c>
      <c r="E12988" s="1" t="n">
        <v>33</v>
      </c>
      <c r="F12988" s="1" t="s">
        <v>93</v>
      </c>
      <c r="I12988" s="1" t="n">
        <v>5455</v>
      </c>
      <c r="J12988" s="1" t="n">
        <v>100121</v>
      </c>
      <c r="K12988" s="1" t="n">
        <v>122</v>
      </c>
      <c r="L12988" s="1" t="s">
        <v>4196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7" t="n">
        <v>46241</v>
      </c>
      <c r="C12989" s="1" t="n">
        <v>6</v>
      </c>
      <c r="D12989" s="1" t="s">
        <v>3844</v>
      </c>
      <c r="E12989" s="1" t="n">
        <v>33</v>
      </c>
      <c r="F12989" s="1" t="s">
        <v>93</v>
      </c>
      <c r="I12989" s="1" t="n">
        <v>5455</v>
      </c>
      <c r="J12989" s="1" t="n">
        <v>100122</v>
      </c>
      <c r="K12989" s="1" t="n">
        <v>123</v>
      </c>
      <c r="L12989" s="1" t="s">
        <v>4125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7" t="n">
        <v>46241</v>
      </c>
      <c r="C12990" s="1" t="n">
        <v>6</v>
      </c>
      <c r="D12990" s="1" t="s">
        <v>3844</v>
      </c>
      <c r="E12990" s="1" t="n">
        <v>33</v>
      </c>
      <c r="F12990" s="1" t="s">
        <v>93</v>
      </c>
      <c r="I12990" s="1" t="n">
        <v>5455</v>
      </c>
      <c r="J12990" s="1" t="n">
        <v>100123</v>
      </c>
      <c r="K12990" s="1" t="n">
        <v>124</v>
      </c>
      <c r="L12990" s="1" t="s">
        <v>4126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7" t="n">
        <v>46241</v>
      </c>
      <c r="C12991" s="1" t="n">
        <v>6</v>
      </c>
      <c r="D12991" s="1" t="s">
        <v>3844</v>
      </c>
      <c r="E12991" s="1" t="n">
        <v>33</v>
      </c>
      <c r="F12991" s="1" t="s">
        <v>93</v>
      </c>
      <c r="I12991" s="1" t="n">
        <v>5455</v>
      </c>
      <c r="J12991" s="1" t="n">
        <v>100125</v>
      </c>
      <c r="K12991" s="1" t="n">
        <v>126</v>
      </c>
      <c r="L12991" s="1" t="s">
        <v>4197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7" t="n">
        <v>46241</v>
      </c>
      <c r="C12992" s="1" t="n">
        <v>6</v>
      </c>
      <c r="D12992" s="1" t="s">
        <v>3844</v>
      </c>
      <c r="E12992" s="1" t="n">
        <v>33</v>
      </c>
      <c r="F12992" s="1" t="s">
        <v>93</v>
      </c>
      <c r="I12992" s="1" t="n">
        <v>5455</v>
      </c>
      <c r="J12992" s="1" t="n">
        <v>100129</v>
      </c>
      <c r="K12992" s="1" t="n">
        <v>130</v>
      </c>
      <c r="L12992" s="1" t="s">
        <v>4128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7" t="n">
        <v>46241</v>
      </c>
      <c r="C12993" s="1" t="n">
        <v>6</v>
      </c>
      <c r="D12993" s="1" t="s">
        <v>3844</v>
      </c>
      <c r="E12993" s="1" t="n">
        <v>33</v>
      </c>
      <c r="F12993" s="1" t="s">
        <v>93</v>
      </c>
      <c r="I12993" s="1" t="n">
        <v>5455</v>
      </c>
      <c r="J12993" s="1" t="n">
        <v>100131</v>
      </c>
      <c r="K12993" s="1" t="n">
        <v>132</v>
      </c>
      <c r="L12993" s="1" t="s">
        <v>4540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7" t="n">
        <v>46241</v>
      </c>
      <c r="C12994" s="1" t="n">
        <v>6</v>
      </c>
      <c r="D12994" s="1" t="s">
        <v>3844</v>
      </c>
      <c r="E12994" s="1" t="n">
        <v>33</v>
      </c>
      <c r="F12994" s="1" t="s">
        <v>93</v>
      </c>
      <c r="I12994" s="1" t="n">
        <v>5455</v>
      </c>
      <c r="J12994" s="1" t="n">
        <v>100133</v>
      </c>
      <c r="K12994" s="1" t="n">
        <v>134</v>
      </c>
      <c r="L12994" s="1" t="s">
        <v>4129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7" t="n">
        <v>46241</v>
      </c>
      <c r="C12995" s="1" t="n">
        <v>6</v>
      </c>
      <c r="D12995" s="1" t="s">
        <v>3844</v>
      </c>
      <c r="E12995" s="1" t="n">
        <v>33</v>
      </c>
      <c r="F12995" s="1" t="s">
        <v>93</v>
      </c>
      <c r="I12995" s="1" t="n">
        <v>5455</v>
      </c>
      <c r="J12995" s="1" t="n">
        <v>100138</v>
      </c>
      <c r="K12995" s="1" t="n">
        <v>139</v>
      </c>
      <c r="L12995" s="1" t="s">
        <v>4198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7" t="n">
        <v>46241</v>
      </c>
      <c r="C12996" s="1" t="n">
        <v>6</v>
      </c>
      <c r="D12996" s="1" t="s">
        <v>3844</v>
      </c>
      <c r="E12996" s="1" t="n">
        <v>1615</v>
      </c>
      <c r="F12996" s="1" t="s">
        <v>253</v>
      </c>
      <c r="I12996" s="1" t="n">
        <v>5456</v>
      </c>
      <c r="J12996" s="1" t="n">
        <v>100101</v>
      </c>
      <c r="K12996" s="1" t="n">
        <v>102</v>
      </c>
      <c r="L12996" s="1" t="s">
        <v>4153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7" t="n">
        <v>46241</v>
      </c>
      <c r="C12997" s="1" t="n">
        <v>6</v>
      </c>
      <c r="D12997" s="1" t="s">
        <v>3844</v>
      </c>
      <c r="E12997" s="1" t="n">
        <v>1615</v>
      </c>
      <c r="F12997" s="1" t="s">
        <v>253</v>
      </c>
      <c r="I12997" s="1" t="n">
        <v>5456</v>
      </c>
      <c r="J12997" s="1" t="n">
        <v>100114</v>
      </c>
      <c r="K12997" s="1" t="n">
        <v>115</v>
      </c>
      <c r="L12997" s="1" t="s">
        <v>4154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7" t="n">
        <v>46241</v>
      </c>
      <c r="C12998" s="1" t="n">
        <v>6</v>
      </c>
      <c r="D12998" s="1" t="s">
        <v>3844</v>
      </c>
      <c r="E12998" s="1" t="n">
        <v>1615</v>
      </c>
      <c r="F12998" s="1" t="s">
        <v>253</v>
      </c>
      <c r="I12998" s="1" t="n">
        <v>5456</v>
      </c>
      <c r="J12998" s="1" t="n">
        <v>100119</v>
      </c>
      <c r="K12998" s="1" t="n">
        <v>120</v>
      </c>
      <c r="L12998" s="1" t="s">
        <v>6018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7" t="n">
        <v>46241</v>
      </c>
      <c r="C12999" s="1" t="n">
        <v>6</v>
      </c>
      <c r="D12999" s="1" t="s">
        <v>3844</v>
      </c>
      <c r="E12999" s="1" t="n">
        <v>1615</v>
      </c>
      <c r="F12999" s="1" t="s">
        <v>253</v>
      </c>
      <c r="I12999" s="1" t="n">
        <v>5456</v>
      </c>
      <c r="J12999" s="1" t="n">
        <v>37771</v>
      </c>
      <c r="K12999" s="1" t="n">
        <v>774574</v>
      </c>
      <c r="L12999" s="1" t="s">
        <v>4155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7" t="n">
        <v>46241</v>
      </c>
      <c r="C13000" s="1" t="n">
        <v>6</v>
      </c>
      <c r="D13000" s="1" t="s">
        <v>3844</v>
      </c>
      <c r="E13000" s="1" t="n">
        <v>1615</v>
      </c>
      <c r="F13000" s="1" t="s">
        <v>253</v>
      </c>
      <c r="I13000" s="1" t="n">
        <v>5456</v>
      </c>
      <c r="J13000" s="1" t="n">
        <v>38520</v>
      </c>
      <c r="K13000" s="1" t="n">
        <v>700083262769</v>
      </c>
      <c r="L13000" s="1" t="s">
        <v>4041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7" t="n">
        <v>46241</v>
      </c>
      <c r="C13001" s="1" t="n">
        <v>6</v>
      </c>
      <c r="D13001" s="1" t="s">
        <v>3844</v>
      </c>
      <c r="E13001" s="1" t="n">
        <v>1615</v>
      </c>
      <c r="F13001" s="1" t="s">
        <v>253</v>
      </c>
      <c r="I13001" s="1" t="n">
        <v>5456</v>
      </c>
      <c r="J13001" s="1" t="n">
        <v>51595</v>
      </c>
      <c r="K13001" s="1" t="n">
        <v>735810180542</v>
      </c>
      <c r="L13001" s="1" t="s">
        <v>4042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7" t="n">
        <v>46241</v>
      </c>
      <c r="C13002" s="1" t="n">
        <v>6</v>
      </c>
      <c r="D13002" s="1" t="s">
        <v>3844</v>
      </c>
      <c r="E13002" s="1" t="n">
        <v>1615</v>
      </c>
      <c r="F13002" s="1" t="s">
        <v>253</v>
      </c>
      <c r="I13002" s="1" t="n">
        <v>5456</v>
      </c>
      <c r="J13002" s="1" t="n">
        <v>55350</v>
      </c>
      <c r="K13002" s="1" t="n">
        <v>609963080076</v>
      </c>
      <c r="L13002" s="1" t="s">
        <v>4043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7" t="n">
        <v>46241</v>
      </c>
      <c r="C13003" s="1" t="n">
        <v>11</v>
      </c>
      <c r="D13003" s="1" t="s">
        <v>3845</v>
      </c>
      <c r="E13003" s="1" t="n">
        <v>1366</v>
      </c>
      <c r="F13003" s="1" t="s">
        <v>2738</v>
      </c>
      <c r="I13003" s="1" t="n">
        <v>249</v>
      </c>
      <c r="J13003" s="1" t="n">
        <v>73533</v>
      </c>
      <c r="K13003" s="1" t="n">
        <v>7899996100497</v>
      </c>
      <c r="L13003" s="1" t="s">
        <v>7948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7" t="n">
        <v>46241</v>
      </c>
      <c r="C13004" s="1" t="n">
        <v>11</v>
      </c>
      <c r="D13004" s="1" t="s">
        <v>3845</v>
      </c>
      <c r="E13004" s="1" t="n">
        <v>1366</v>
      </c>
      <c r="F13004" s="1" t="s">
        <v>2738</v>
      </c>
      <c r="I13004" s="1" t="n">
        <v>249</v>
      </c>
      <c r="J13004" s="1" t="n">
        <v>33553</v>
      </c>
      <c r="K13004" s="1" t="n">
        <v>7891575342557</v>
      </c>
      <c r="L13004" s="1" t="s">
        <v>7949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7" t="n">
        <v>46241</v>
      </c>
      <c r="C13005" s="1" t="n">
        <v>11</v>
      </c>
      <c r="D13005" s="1" t="s">
        <v>3845</v>
      </c>
      <c r="E13005" s="1" t="n">
        <v>1366</v>
      </c>
      <c r="F13005" s="1" t="s">
        <v>2738</v>
      </c>
      <c r="I13005" s="1" t="n">
        <v>249</v>
      </c>
      <c r="J13005" s="1" t="n">
        <v>33554</v>
      </c>
      <c r="K13005" s="1" t="n">
        <v>606529907082</v>
      </c>
      <c r="L13005" s="1" t="s">
        <v>7950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7" t="n">
        <v>46241</v>
      </c>
      <c r="C13006" s="1" t="n">
        <v>11</v>
      </c>
      <c r="D13006" s="1" t="s">
        <v>3845</v>
      </c>
      <c r="E13006" s="1" t="n">
        <v>1366</v>
      </c>
      <c r="F13006" s="1" t="s">
        <v>2738</v>
      </c>
      <c r="I13006" s="1" t="n">
        <v>249</v>
      </c>
      <c r="J13006" s="1" t="n">
        <v>37448</v>
      </c>
      <c r="K13006" s="1" t="n">
        <v>795845</v>
      </c>
      <c r="L13006" s="1" t="s">
        <v>7759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7" t="n">
        <v>46241</v>
      </c>
      <c r="C13007" s="1" t="n">
        <v>11</v>
      </c>
      <c r="D13007" s="1" t="s">
        <v>3845</v>
      </c>
      <c r="E13007" s="1" t="n">
        <v>10018</v>
      </c>
      <c r="F13007" s="1" t="s">
        <v>368</v>
      </c>
      <c r="I13007" s="1" t="n">
        <v>354</v>
      </c>
      <c r="J13007" s="1" t="n">
        <v>100933</v>
      </c>
      <c r="K13007" s="1" t="n">
        <v>7896982100059</v>
      </c>
      <c r="L13007" s="1" t="s">
        <v>3880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7" t="n">
        <v>46241</v>
      </c>
      <c r="C13008" s="1" t="n">
        <v>11</v>
      </c>
      <c r="D13008" s="1" t="s">
        <v>3845</v>
      </c>
      <c r="E13008" s="1" t="n">
        <v>10018</v>
      </c>
      <c r="F13008" s="1" t="s">
        <v>368</v>
      </c>
      <c r="I13008" s="1" t="n">
        <v>354</v>
      </c>
      <c r="J13008" s="1" t="n">
        <v>103344</v>
      </c>
      <c r="K13008" s="1" t="n">
        <v>7896490288775</v>
      </c>
      <c r="L13008" s="1" t="s">
        <v>6034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7" t="n">
        <v>46241</v>
      </c>
      <c r="C13009" s="1" t="n">
        <v>11</v>
      </c>
      <c r="D13009" s="1" t="s">
        <v>3845</v>
      </c>
      <c r="E13009" s="1" t="n">
        <v>10018</v>
      </c>
      <c r="F13009" s="1" t="s">
        <v>368</v>
      </c>
      <c r="I13009" s="1" t="n">
        <v>354</v>
      </c>
      <c r="J13009" s="1" t="n">
        <v>19978</v>
      </c>
      <c r="K13009" s="1" t="n">
        <v>7896321000149</v>
      </c>
      <c r="L13009" s="1" t="s">
        <v>6675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7" t="n">
        <v>46241</v>
      </c>
      <c r="C13010" s="1" t="n">
        <v>11</v>
      </c>
      <c r="D13010" s="1" t="s">
        <v>3845</v>
      </c>
      <c r="E13010" s="1" t="n">
        <v>10018</v>
      </c>
      <c r="F13010" s="1" t="s">
        <v>368</v>
      </c>
      <c r="I13010" s="1" t="n">
        <v>354</v>
      </c>
      <c r="J13010" s="1" t="n">
        <v>25681</v>
      </c>
      <c r="K13010" s="1" t="n">
        <v>7896321014948</v>
      </c>
      <c r="L13010" s="1" t="s">
        <v>5808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7" t="n">
        <v>46241</v>
      </c>
      <c r="C13011" s="1" t="n">
        <v>11</v>
      </c>
      <c r="D13011" s="1" t="s">
        <v>3845</v>
      </c>
      <c r="E13011" s="1" t="n">
        <v>10018</v>
      </c>
      <c r="F13011" s="1" t="s">
        <v>368</v>
      </c>
      <c r="I13011" s="1" t="n">
        <v>354</v>
      </c>
      <c r="J13011" s="1" t="n">
        <v>25682</v>
      </c>
      <c r="K13011" s="1" t="n">
        <v>7896321000378</v>
      </c>
      <c r="L13011" s="1" t="s">
        <v>6676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7" t="n">
        <v>46241</v>
      </c>
      <c r="C13012" s="1" t="n">
        <v>11</v>
      </c>
      <c r="D13012" s="1" t="s">
        <v>3845</v>
      </c>
      <c r="E13012" s="1" t="n">
        <v>10018</v>
      </c>
      <c r="F13012" s="1" t="s">
        <v>368</v>
      </c>
      <c r="I13012" s="1" t="n">
        <v>354</v>
      </c>
      <c r="J13012" s="1" t="n">
        <v>25935</v>
      </c>
      <c r="K13012" s="1" t="n">
        <v>7896321014962</v>
      </c>
      <c r="L13012" s="1" t="s">
        <v>7951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7" t="n">
        <v>46241</v>
      </c>
      <c r="C13013" s="1" t="n">
        <v>11</v>
      </c>
      <c r="D13013" s="1" t="s">
        <v>3845</v>
      </c>
      <c r="E13013" s="1" t="n">
        <v>10018</v>
      </c>
      <c r="F13013" s="1" t="s">
        <v>368</v>
      </c>
      <c r="I13013" s="1" t="n">
        <v>354</v>
      </c>
      <c r="J13013" s="1" t="n">
        <v>29368</v>
      </c>
      <c r="K13013" s="1" t="n">
        <v>78932609</v>
      </c>
      <c r="L13013" s="1" t="s">
        <v>5901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7" t="n">
        <v>46241</v>
      </c>
      <c r="C13014" s="1" t="n">
        <v>11</v>
      </c>
      <c r="D13014" s="1" t="s">
        <v>3845</v>
      </c>
      <c r="E13014" s="1" t="n">
        <v>10018</v>
      </c>
      <c r="F13014" s="1" t="s">
        <v>368</v>
      </c>
      <c r="I13014" s="1" t="n">
        <v>354</v>
      </c>
      <c r="J13014" s="1" t="n">
        <v>37568</v>
      </c>
      <c r="K13014" s="1" t="n">
        <v>7891151039772</v>
      </c>
      <c r="L13014" s="1" t="s">
        <v>7900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7" t="n">
        <v>46241</v>
      </c>
      <c r="C13015" s="1" t="n">
        <v>11</v>
      </c>
      <c r="D13015" s="1" t="s">
        <v>3845</v>
      </c>
      <c r="E13015" s="1" t="n">
        <v>10018</v>
      </c>
      <c r="F13015" s="1" t="s">
        <v>368</v>
      </c>
      <c r="I13015" s="1" t="n">
        <v>354</v>
      </c>
      <c r="J13015" s="1" t="n">
        <v>38518</v>
      </c>
      <c r="K13015" s="1" t="n">
        <v>7896306610998</v>
      </c>
      <c r="L13015" s="1" t="s">
        <v>7952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7" t="n">
        <v>46241</v>
      </c>
      <c r="C13016" s="1" t="n">
        <v>11</v>
      </c>
      <c r="D13016" s="1" t="s">
        <v>3845</v>
      </c>
      <c r="E13016" s="1" t="n">
        <v>10018</v>
      </c>
      <c r="F13016" s="1" t="s">
        <v>368</v>
      </c>
      <c r="I13016" s="1" t="n">
        <v>354</v>
      </c>
      <c r="J13016" s="1" t="n">
        <v>38696</v>
      </c>
      <c r="K13016" s="1" t="n">
        <v>7896306610974</v>
      </c>
      <c r="L13016" s="1" t="s">
        <v>7953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7" t="n">
        <v>46241</v>
      </c>
      <c r="C13017" s="1" t="n">
        <v>11</v>
      </c>
      <c r="D13017" s="1" t="s">
        <v>3845</v>
      </c>
      <c r="E13017" s="1" t="n">
        <v>10018</v>
      </c>
      <c r="F13017" s="1" t="s">
        <v>368</v>
      </c>
      <c r="I13017" s="1" t="n">
        <v>354</v>
      </c>
      <c r="J13017" s="1" t="n">
        <v>42817</v>
      </c>
      <c r="K13017" s="1" t="n">
        <v>7891151039758</v>
      </c>
      <c r="L13017" s="1" t="s">
        <v>6026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7" t="n">
        <v>46241</v>
      </c>
      <c r="C13018" s="1" t="n">
        <v>11</v>
      </c>
      <c r="D13018" s="1" t="s">
        <v>3845</v>
      </c>
      <c r="E13018" s="1" t="n">
        <v>10018</v>
      </c>
      <c r="F13018" s="1" t="s">
        <v>368</v>
      </c>
      <c r="I13018" s="1" t="n">
        <v>354</v>
      </c>
      <c r="J13018" s="1" t="n">
        <v>43004</v>
      </c>
      <c r="K13018" s="1" t="n">
        <v>783071</v>
      </c>
      <c r="L13018" s="1" t="s">
        <v>7954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7" t="n">
        <v>46241</v>
      </c>
      <c r="C13019" s="1" t="n">
        <v>11</v>
      </c>
      <c r="D13019" s="1" t="s">
        <v>3845</v>
      </c>
      <c r="E13019" s="1" t="n">
        <v>10018</v>
      </c>
      <c r="F13019" s="1" t="s">
        <v>368</v>
      </c>
      <c r="I13019" s="1" t="n">
        <v>354</v>
      </c>
      <c r="J13019" s="1" t="n">
        <v>50351</v>
      </c>
      <c r="K13019" s="1" t="n">
        <v>7891118025961</v>
      </c>
      <c r="L13019" s="1" t="s">
        <v>7955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7" t="n">
        <v>46241</v>
      </c>
      <c r="C13020" s="1" t="n">
        <v>11</v>
      </c>
      <c r="D13020" s="1" t="s">
        <v>3845</v>
      </c>
      <c r="E13020" s="1" t="n">
        <v>10018</v>
      </c>
      <c r="F13020" s="1" t="s">
        <v>368</v>
      </c>
      <c r="I13020" s="1" t="n">
        <v>354</v>
      </c>
      <c r="J13020" s="1" t="n">
        <v>59782</v>
      </c>
      <c r="K13020" s="1" t="n">
        <v>7896382505683</v>
      </c>
      <c r="L13020" s="1" t="s">
        <v>7956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7" t="n">
        <v>46241</v>
      </c>
      <c r="C13021" s="1" t="n">
        <v>11</v>
      </c>
      <c r="D13021" s="1" t="s">
        <v>3845</v>
      </c>
      <c r="E13021" s="1" t="n">
        <v>10018</v>
      </c>
      <c r="F13021" s="1" t="s">
        <v>368</v>
      </c>
      <c r="I13021" s="1" t="n">
        <v>354</v>
      </c>
      <c r="J13021" s="1" t="n">
        <v>61542</v>
      </c>
      <c r="K13021" s="1" t="n">
        <v>7896382505676</v>
      </c>
      <c r="L13021" s="1" t="s">
        <v>6874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7" t="n">
        <v>46241</v>
      </c>
      <c r="C13022" s="1" t="n">
        <v>11</v>
      </c>
      <c r="D13022" s="1" t="s">
        <v>3845</v>
      </c>
      <c r="E13022" s="1" t="n">
        <v>10018</v>
      </c>
      <c r="F13022" s="1" t="s">
        <v>368</v>
      </c>
      <c r="I13022" s="1" t="n">
        <v>354</v>
      </c>
      <c r="J13022" s="1" t="n">
        <v>62242</v>
      </c>
      <c r="K13022" s="1" t="n">
        <v>7891000379585</v>
      </c>
      <c r="L13022" s="1" t="s">
        <v>4359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7" t="n">
        <v>46241</v>
      </c>
      <c r="C13023" s="1" t="n">
        <v>11</v>
      </c>
      <c r="D13023" s="1" t="s">
        <v>3845</v>
      </c>
      <c r="E13023" s="1" t="n">
        <v>1899</v>
      </c>
      <c r="F13023" s="1" t="s">
        <v>97</v>
      </c>
      <c r="I13023" s="1" t="n">
        <v>749</v>
      </c>
      <c r="J13023" s="1" t="n">
        <v>79285</v>
      </c>
      <c r="K13023" s="1" t="n">
        <v>482</v>
      </c>
      <c r="L13023" s="1" t="s">
        <v>4148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7" t="n">
        <v>46241</v>
      </c>
      <c r="C13024" s="1" t="n">
        <v>11</v>
      </c>
      <c r="D13024" s="1" t="s">
        <v>3845</v>
      </c>
      <c r="E13024" s="1" t="n">
        <v>1899</v>
      </c>
      <c r="F13024" s="1" t="s">
        <v>97</v>
      </c>
      <c r="I13024" s="1" t="n">
        <v>750</v>
      </c>
      <c r="J13024" s="1" t="n">
        <v>79284</v>
      </c>
      <c r="K13024" s="1" t="n">
        <v>475</v>
      </c>
      <c r="L13024" s="1" t="s">
        <v>4147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7" t="n">
        <v>46241</v>
      </c>
      <c r="C13025" s="1" t="n">
        <v>11</v>
      </c>
      <c r="D13025" s="1" t="s">
        <v>3845</v>
      </c>
      <c r="E13025" s="1" t="n">
        <v>1899</v>
      </c>
      <c r="F13025" s="1" t="s">
        <v>97</v>
      </c>
      <c r="I13025" s="1" t="n">
        <v>750</v>
      </c>
      <c r="J13025" s="1" t="n">
        <v>79285</v>
      </c>
      <c r="K13025" s="1" t="n">
        <v>482</v>
      </c>
      <c r="L13025" s="1" t="s">
        <v>4148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7" t="n">
        <v>46241</v>
      </c>
      <c r="C13026" s="1" t="n">
        <v>11</v>
      </c>
      <c r="D13026" s="1" t="s">
        <v>3845</v>
      </c>
      <c r="E13026" s="1" t="n">
        <v>1114</v>
      </c>
      <c r="F13026" s="1" t="s">
        <v>169</v>
      </c>
      <c r="I13026" s="1" t="n">
        <v>43208</v>
      </c>
      <c r="J13026" s="1" t="n">
        <v>74668</v>
      </c>
      <c r="K13026" s="1" t="n">
        <v>7898926257621</v>
      </c>
      <c r="L13026" s="1" t="s">
        <v>7957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7" t="n">
        <v>46241</v>
      </c>
      <c r="C13027" s="1" t="n">
        <v>11</v>
      </c>
      <c r="D13027" s="1" t="s">
        <v>3845</v>
      </c>
      <c r="E13027" s="1" t="n">
        <v>1114</v>
      </c>
      <c r="F13027" s="1" t="s">
        <v>169</v>
      </c>
      <c r="I13027" s="1" t="n">
        <v>43208</v>
      </c>
      <c r="J13027" s="1" t="n">
        <v>78717</v>
      </c>
      <c r="K13027" s="1" t="n">
        <v>7898926257546</v>
      </c>
      <c r="L13027" s="1" t="s">
        <v>7958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7" t="n">
        <v>46241</v>
      </c>
      <c r="C13028" s="1" t="n">
        <v>11</v>
      </c>
      <c r="D13028" s="1" t="s">
        <v>3845</v>
      </c>
      <c r="E13028" s="1" t="n">
        <v>1114</v>
      </c>
      <c r="F13028" s="1" t="s">
        <v>169</v>
      </c>
      <c r="I13028" s="1" t="n">
        <v>144460</v>
      </c>
      <c r="J13028" s="1" t="n">
        <v>74673</v>
      </c>
      <c r="K13028" s="1" t="n">
        <v>7898694431483</v>
      </c>
      <c r="L13028" s="1" t="s">
        <v>7959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7" t="n">
        <v>46241</v>
      </c>
      <c r="C13029" s="1" t="n">
        <v>11</v>
      </c>
      <c r="D13029" s="1" t="s">
        <v>3845</v>
      </c>
      <c r="E13029" s="1" t="n">
        <v>1650</v>
      </c>
      <c r="F13029" s="1" t="s">
        <v>99</v>
      </c>
      <c r="I13029" s="1" t="n">
        <v>228213</v>
      </c>
      <c r="J13029" s="1" t="n">
        <v>17454</v>
      </c>
      <c r="K13029" s="1" t="n">
        <v>7898055453222</v>
      </c>
      <c r="L13029" s="1" t="s">
        <v>4058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7" t="n">
        <v>46241</v>
      </c>
      <c r="C13030" s="1" t="n">
        <v>11</v>
      </c>
      <c r="D13030" s="1" t="s">
        <v>3845</v>
      </c>
      <c r="E13030" s="1" t="n">
        <v>1624</v>
      </c>
      <c r="F13030" s="1" t="s">
        <v>282</v>
      </c>
      <c r="I13030" s="1" t="n">
        <v>667391</v>
      </c>
      <c r="J13030" s="1" t="n">
        <v>15015</v>
      </c>
      <c r="K13030" s="1" t="n">
        <v>5901234123457</v>
      </c>
      <c r="L13030" s="1" t="s">
        <v>7960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7" t="n">
        <v>46241</v>
      </c>
      <c r="C13031" s="1" t="n">
        <v>11</v>
      </c>
      <c r="D13031" s="1" t="s">
        <v>3845</v>
      </c>
      <c r="E13031" s="1" t="n">
        <v>1624</v>
      </c>
      <c r="F13031" s="1" t="s">
        <v>282</v>
      </c>
      <c r="I13031" s="1" t="n">
        <v>667391</v>
      </c>
      <c r="J13031" s="1" t="n">
        <v>21132</v>
      </c>
      <c r="K13031" s="1" t="n">
        <v>7896273800033</v>
      </c>
      <c r="L13031" s="1" t="s">
        <v>4559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7" t="n">
        <v>46241</v>
      </c>
      <c r="C13032" s="1" t="n">
        <v>11</v>
      </c>
      <c r="D13032" s="1" t="s">
        <v>3845</v>
      </c>
      <c r="E13032" s="1" t="n">
        <v>1624</v>
      </c>
      <c r="F13032" s="1" t="s">
        <v>282</v>
      </c>
      <c r="I13032" s="1" t="n">
        <v>667391</v>
      </c>
      <c r="J13032" s="1" t="n">
        <v>21133</v>
      </c>
      <c r="K13032" s="1" t="n">
        <v>7896273805182</v>
      </c>
      <c r="L13032" s="1" t="s">
        <v>4560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7" t="n">
        <v>46241</v>
      </c>
      <c r="C13033" s="1" t="n">
        <v>11</v>
      </c>
      <c r="D13033" s="1" t="s">
        <v>3845</v>
      </c>
      <c r="E13033" s="1" t="n">
        <v>1624</v>
      </c>
      <c r="F13033" s="1" t="s">
        <v>282</v>
      </c>
      <c r="I13033" s="1" t="n">
        <v>667391</v>
      </c>
      <c r="J13033" s="1" t="n">
        <v>22749</v>
      </c>
      <c r="K13033" s="1" t="n">
        <v>7896720320022</v>
      </c>
      <c r="L13033" s="1" t="s">
        <v>7961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7" t="n">
        <v>46241</v>
      </c>
      <c r="C13034" s="1" t="n">
        <v>11</v>
      </c>
      <c r="D13034" s="1" t="s">
        <v>3845</v>
      </c>
      <c r="E13034" s="1" t="n">
        <v>1624</v>
      </c>
      <c r="F13034" s="1" t="s">
        <v>282</v>
      </c>
      <c r="I13034" s="1" t="n">
        <v>667391</v>
      </c>
      <c r="J13034" s="1" t="n">
        <v>27159</v>
      </c>
      <c r="K13034" s="1" t="n">
        <v>7898322629978</v>
      </c>
      <c r="L13034" s="1" t="s">
        <v>7962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7" t="n">
        <v>46241</v>
      </c>
      <c r="C13035" s="1" t="n">
        <v>11</v>
      </c>
      <c r="D13035" s="1" t="s">
        <v>3845</v>
      </c>
      <c r="E13035" s="1" t="n">
        <v>1624</v>
      </c>
      <c r="F13035" s="1" t="s">
        <v>282</v>
      </c>
      <c r="I13035" s="1" t="n">
        <v>667391</v>
      </c>
      <c r="J13035" s="1" t="n">
        <v>27359</v>
      </c>
      <c r="K13035" s="1" t="n">
        <v>7896194701358</v>
      </c>
      <c r="L13035" s="1" t="s">
        <v>7963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7" t="n">
        <v>46241</v>
      </c>
      <c r="C13036" s="1" t="n">
        <v>11</v>
      </c>
      <c r="D13036" s="1" t="s">
        <v>3845</v>
      </c>
      <c r="E13036" s="1" t="n">
        <v>1624</v>
      </c>
      <c r="F13036" s="1" t="s">
        <v>282</v>
      </c>
      <c r="I13036" s="1" t="n">
        <v>667391</v>
      </c>
      <c r="J13036" s="1" t="n">
        <v>27556</v>
      </c>
      <c r="K13036" s="1" t="n">
        <v>7896194701402</v>
      </c>
      <c r="L13036" s="1" t="s">
        <v>7964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7" t="n">
        <v>46241</v>
      </c>
      <c r="C13037" s="1" t="n">
        <v>11</v>
      </c>
      <c r="D13037" s="1" t="s">
        <v>3845</v>
      </c>
      <c r="E13037" s="1" t="n">
        <v>1624</v>
      </c>
      <c r="F13037" s="1" t="s">
        <v>282</v>
      </c>
      <c r="I13037" s="1" t="n">
        <v>667391</v>
      </c>
      <c r="J13037" s="1" t="n">
        <v>27557</v>
      </c>
      <c r="K13037" s="1" t="n">
        <v>7896194701341</v>
      </c>
      <c r="L13037" s="1" t="s">
        <v>7965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7" t="n">
        <v>46241</v>
      </c>
      <c r="C13038" s="1" t="n">
        <v>11</v>
      </c>
      <c r="D13038" s="1" t="s">
        <v>3845</v>
      </c>
      <c r="E13038" s="1" t="n">
        <v>1624</v>
      </c>
      <c r="F13038" s="1" t="s">
        <v>282</v>
      </c>
      <c r="I13038" s="1" t="n">
        <v>667391</v>
      </c>
      <c r="J13038" s="1" t="n">
        <v>29072</v>
      </c>
      <c r="K13038" s="1" t="n">
        <v>7896273805786</v>
      </c>
      <c r="L13038" s="1" t="s">
        <v>4562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7" t="n">
        <v>46241</v>
      </c>
      <c r="C13039" s="1" t="n">
        <v>11</v>
      </c>
      <c r="D13039" s="1" t="s">
        <v>3845</v>
      </c>
      <c r="E13039" s="1" t="n">
        <v>1624</v>
      </c>
      <c r="F13039" s="1" t="s">
        <v>282</v>
      </c>
      <c r="I13039" s="1" t="n">
        <v>667391</v>
      </c>
      <c r="J13039" s="1" t="n">
        <v>31645</v>
      </c>
      <c r="K13039" s="1" t="n">
        <v>7898601270334</v>
      </c>
      <c r="L13039" s="1" t="s">
        <v>7966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7" t="n">
        <v>46241</v>
      </c>
      <c r="C13040" s="1" t="n">
        <v>11</v>
      </c>
      <c r="D13040" s="1" t="s">
        <v>3845</v>
      </c>
      <c r="E13040" s="1" t="n">
        <v>1624</v>
      </c>
      <c r="F13040" s="1" t="s">
        <v>282</v>
      </c>
      <c r="I13040" s="1" t="n">
        <v>667391</v>
      </c>
      <c r="J13040" s="1" t="n">
        <v>33358</v>
      </c>
      <c r="K13040" s="1" t="n">
        <v>7896194701488</v>
      </c>
      <c r="L13040" s="1" t="s">
        <v>7967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7" t="n">
        <v>46241</v>
      </c>
      <c r="C13041" s="1" t="n">
        <v>11</v>
      </c>
      <c r="D13041" s="1" t="s">
        <v>3845</v>
      </c>
      <c r="E13041" s="1" t="n">
        <v>1624</v>
      </c>
      <c r="F13041" s="1" t="s">
        <v>282</v>
      </c>
      <c r="I13041" s="1" t="n">
        <v>667391</v>
      </c>
      <c r="J13041" s="1" t="n">
        <v>46675</v>
      </c>
      <c r="K13041" s="1" t="n">
        <v>7898996004125</v>
      </c>
      <c r="L13041" s="1" t="s">
        <v>6716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7" t="n">
        <v>46241</v>
      </c>
      <c r="C13042" s="1" t="n">
        <v>11</v>
      </c>
      <c r="D13042" s="1" t="s">
        <v>3845</v>
      </c>
      <c r="E13042" s="1" t="n">
        <v>1624</v>
      </c>
      <c r="F13042" s="1" t="s">
        <v>282</v>
      </c>
      <c r="I13042" s="1" t="n">
        <v>667391</v>
      </c>
      <c r="J13042" s="1" t="n">
        <v>47078</v>
      </c>
      <c r="K13042" s="1" t="n">
        <v>7898274860023</v>
      </c>
      <c r="L13042" s="1" t="s">
        <v>4567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7" t="n">
        <v>46241</v>
      </c>
      <c r="C13043" s="1" t="n">
        <v>11</v>
      </c>
      <c r="D13043" s="1" t="s">
        <v>3845</v>
      </c>
      <c r="E13043" s="1" t="n">
        <v>1624</v>
      </c>
      <c r="F13043" s="1" t="s">
        <v>282</v>
      </c>
      <c r="I13043" s="1" t="n">
        <v>667391</v>
      </c>
      <c r="J13043" s="1" t="n">
        <v>53374</v>
      </c>
      <c r="K13043" s="1" t="n">
        <v>7896273809197</v>
      </c>
      <c r="L13043" s="1" t="s">
        <v>4568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7" t="n">
        <v>46241</v>
      </c>
      <c r="C13044" s="1" t="n">
        <v>11</v>
      </c>
      <c r="D13044" s="1" t="s">
        <v>3845</v>
      </c>
      <c r="E13044" s="1" t="n">
        <v>1624</v>
      </c>
      <c r="F13044" s="1" t="s">
        <v>282</v>
      </c>
      <c r="I13044" s="1" t="n">
        <v>667391</v>
      </c>
      <c r="J13044" s="1" t="n">
        <v>53407</v>
      </c>
      <c r="K13044" s="1" t="n">
        <v>7898104091269</v>
      </c>
      <c r="L13044" s="1" t="s">
        <v>7968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7" t="n">
        <v>46241</v>
      </c>
      <c r="C13045" s="1" t="n">
        <v>11</v>
      </c>
      <c r="D13045" s="1" t="s">
        <v>3845</v>
      </c>
      <c r="E13045" s="1" t="n">
        <v>1624</v>
      </c>
      <c r="F13045" s="1" t="s">
        <v>282</v>
      </c>
      <c r="I13045" s="1" t="n">
        <v>667391</v>
      </c>
      <c r="J13045" s="1" t="n">
        <v>53417</v>
      </c>
      <c r="K13045" s="1" t="n">
        <v>7898104091283</v>
      </c>
      <c r="L13045" s="1" t="s">
        <v>7969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7" t="n">
        <v>46241</v>
      </c>
      <c r="C13046" s="1" t="n">
        <v>11</v>
      </c>
      <c r="D13046" s="1" t="s">
        <v>3845</v>
      </c>
      <c r="E13046" s="1" t="n">
        <v>1624</v>
      </c>
      <c r="F13046" s="1" t="s">
        <v>282</v>
      </c>
      <c r="I13046" s="1" t="n">
        <v>667391</v>
      </c>
      <c r="J13046" s="1" t="n">
        <v>110552</v>
      </c>
      <c r="K13046" s="1" t="n">
        <v>60139</v>
      </c>
      <c r="L13046" s="1" t="s">
        <v>4570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7" t="n">
        <v>46241</v>
      </c>
      <c r="C13047" s="1" t="n">
        <v>11</v>
      </c>
      <c r="D13047" s="1" t="s">
        <v>3845</v>
      </c>
      <c r="E13047" s="1" t="n">
        <v>1624</v>
      </c>
      <c r="F13047" s="1" t="s">
        <v>282</v>
      </c>
      <c r="I13047" s="1" t="n">
        <v>667391</v>
      </c>
      <c r="J13047" s="1" t="n">
        <v>63658</v>
      </c>
      <c r="K13047" s="1" t="n">
        <v>7898104091290</v>
      </c>
      <c r="L13047" s="1" t="s">
        <v>7970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7" t="n">
        <v>46241</v>
      </c>
      <c r="C13048" s="1" t="n">
        <v>11</v>
      </c>
      <c r="D13048" s="1" t="s">
        <v>3845</v>
      </c>
      <c r="E13048" s="1" t="n">
        <v>1659</v>
      </c>
      <c r="F13048" s="1" t="s">
        <v>78</v>
      </c>
      <c r="I13048" s="1" t="n">
        <v>889410</v>
      </c>
      <c r="J13048" s="1" t="n">
        <v>102350</v>
      </c>
      <c r="K13048" s="1" t="n">
        <v>7891030003016</v>
      </c>
      <c r="L13048" s="1" t="s">
        <v>4347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7" t="n">
        <v>46241</v>
      </c>
      <c r="C13049" s="1" t="n">
        <v>11</v>
      </c>
      <c r="D13049" s="1" t="s">
        <v>3845</v>
      </c>
      <c r="E13049" s="1" t="n">
        <v>1659</v>
      </c>
      <c r="F13049" s="1" t="s">
        <v>78</v>
      </c>
      <c r="I13049" s="1" t="n">
        <v>889410</v>
      </c>
      <c r="J13049" s="1" t="n">
        <v>102592</v>
      </c>
      <c r="K13049" s="1" t="n">
        <v>7891030003467</v>
      </c>
      <c r="L13049" s="1" t="s">
        <v>4349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7" t="n">
        <v>46241</v>
      </c>
      <c r="C13050" s="1" t="n">
        <v>11</v>
      </c>
      <c r="D13050" s="1" t="s">
        <v>3845</v>
      </c>
      <c r="E13050" s="1" t="n">
        <v>1659</v>
      </c>
      <c r="F13050" s="1" t="s">
        <v>78</v>
      </c>
      <c r="I13050" s="1" t="n">
        <v>889410</v>
      </c>
      <c r="J13050" s="1" t="n">
        <v>10644</v>
      </c>
      <c r="K13050" s="1" t="n">
        <v>7891030002033</v>
      </c>
      <c r="L13050" s="1" t="s">
        <v>4350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7" t="n">
        <v>46241</v>
      </c>
      <c r="C13051" s="1" t="n">
        <v>11</v>
      </c>
      <c r="D13051" s="1" t="s">
        <v>3845</v>
      </c>
      <c r="E13051" s="1" t="n">
        <v>1659</v>
      </c>
      <c r="F13051" s="1" t="s">
        <v>78</v>
      </c>
      <c r="I13051" s="1" t="n">
        <v>889410</v>
      </c>
      <c r="J13051" s="1" t="n">
        <v>22957</v>
      </c>
      <c r="K13051" s="1" t="n">
        <v>7899659900266</v>
      </c>
      <c r="L13051" s="1" t="s">
        <v>6659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7" t="n">
        <v>46241</v>
      </c>
      <c r="C13052" s="1" t="n">
        <v>11</v>
      </c>
      <c r="D13052" s="1" t="s">
        <v>3845</v>
      </c>
      <c r="E13052" s="1" t="n">
        <v>1659</v>
      </c>
      <c r="F13052" s="1" t="s">
        <v>78</v>
      </c>
      <c r="I13052" s="1" t="n">
        <v>889410</v>
      </c>
      <c r="J13052" s="1" t="n">
        <v>29497</v>
      </c>
      <c r="K13052" s="1" t="n">
        <v>7891030300207</v>
      </c>
      <c r="L13052" s="1" t="s">
        <v>4355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7" t="n">
        <v>46241</v>
      </c>
      <c r="C13053" s="1" t="n">
        <v>11</v>
      </c>
      <c r="D13053" s="1" t="s">
        <v>3845</v>
      </c>
      <c r="E13053" s="1" t="n">
        <v>1659</v>
      </c>
      <c r="F13053" s="1" t="s">
        <v>78</v>
      </c>
      <c r="I13053" s="1" t="n">
        <v>889410</v>
      </c>
      <c r="J13053" s="1" t="n">
        <v>31312</v>
      </c>
      <c r="K13053" s="1" t="n">
        <v>7891030300306</v>
      </c>
      <c r="L13053" s="1" t="s">
        <v>4384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7" t="n">
        <v>46241</v>
      </c>
      <c r="C13054" s="1" t="n">
        <v>11</v>
      </c>
      <c r="D13054" s="1" t="s">
        <v>3845</v>
      </c>
      <c r="E13054" s="1" t="n">
        <v>1659</v>
      </c>
      <c r="F13054" s="1" t="s">
        <v>78</v>
      </c>
      <c r="I13054" s="1" t="n">
        <v>889410</v>
      </c>
      <c r="J13054" s="1" t="n">
        <v>34265</v>
      </c>
      <c r="K13054" s="1" t="n">
        <v>7899659900051</v>
      </c>
      <c r="L13054" s="1" t="s">
        <v>5679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7" t="n">
        <v>46241</v>
      </c>
      <c r="C13055" s="1" t="n">
        <v>11</v>
      </c>
      <c r="D13055" s="1" t="s">
        <v>3845</v>
      </c>
      <c r="E13055" s="1" t="n">
        <v>1659</v>
      </c>
      <c r="F13055" s="1" t="s">
        <v>78</v>
      </c>
      <c r="I13055" s="1" t="n">
        <v>889410</v>
      </c>
      <c r="J13055" s="1" t="n">
        <v>41568</v>
      </c>
      <c r="K13055" s="1" t="n">
        <v>7898905153982</v>
      </c>
      <c r="L13055" s="1" t="s">
        <v>5680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7" t="n">
        <v>46241</v>
      </c>
      <c r="C13056" s="1" t="n">
        <v>11</v>
      </c>
      <c r="D13056" s="1" t="s">
        <v>3845</v>
      </c>
      <c r="E13056" s="1" t="n">
        <v>1659</v>
      </c>
      <c r="F13056" s="1" t="s">
        <v>78</v>
      </c>
      <c r="I13056" s="1" t="n">
        <v>889410</v>
      </c>
      <c r="J13056" s="1" t="n">
        <v>46882</v>
      </c>
      <c r="K13056" s="1" t="n">
        <v>7899659900099</v>
      </c>
      <c r="L13056" s="1" t="s">
        <v>7971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7" t="n">
        <v>46241</v>
      </c>
      <c r="C13057" s="1" t="n">
        <v>11</v>
      </c>
      <c r="D13057" s="1" t="s">
        <v>3845</v>
      </c>
      <c r="E13057" s="1" t="n">
        <v>1659</v>
      </c>
      <c r="F13057" s="1" t="s">
        <v>78</v>
      </c>
      <c r="I13057" s="1" t="n">
        <v>889410</v>
      </c>
      <c r="J13057" s="1" t="n">
        <v>48070</v>
      </c>
      <c r="K13057" s="1" t="n">
        <v>7898905153999</v>
      </c>
      <c r="L13057" s="1" t="s">
        <v>5681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7" t="n">
        <v>46241</v>
      </c>
      <c r="C13058" s="1" t="n">
        <v>11</v>
      </c>
      <c r="D13058" s="1" t="s">
        <v>3845</v>
      </c>
      <c r="E13058" s="1" t="n">
        <v>1659</v>
      </c>
      <c r="F13058" s="1" t="s">
        <v>78</v>
      </c>
      <c r="I13058" s="1" t="n">
        <v>889410</v>
      </c>
      <c r="J13058" s="1" t="n">
        <v>50361</v>
      </c>
      <c r="K13058" s="1" t="n">
        <v>7899659900471</v>
      </c>
      <c r="L13058" s="1" t="s">
        <v>5681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7" t="n">
        <v>46241</v>
      </c>
      <c r="C13059" s="1" t="n">
        <v>11</v>
      </c>
      <c r="D13059" s="1" t="s">
        <v>3845</v>
      </c>
      <c r="E13059" s="1" t="n">
        <v>1659</v>
      </c>
      <c r="F13059" s="1" t="s">
        <v>78</v>
      </c>
      <c r="I13059" s="1" t="n">
        <v>889410</v>
      </c>
      <c r="J13059" s="1" t="n">
        <v>50412</v>
      </c>
      <c r="K13059" s="1" t="n">
        <v>7899659901089</v>
      </c>
      <c r="L13059" s="1" t="s">
        <v>7972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7" t="n">
        <v>46241</v>
      </c>
      <c r="C13060" s="1" t="n">
        <v>11</v>
      </c>
      <c r="D13060" s="1" t="s">
        <v>3845</v>
      </c>
      <c r="E13060" s="1" t="n">
        <v>1659</v>
      </c>
      <c r="F13060" s="1" t="s">
        <v>78</v>
      </c>
      <c r="I13060" s="1" t="n">
        <v>889410</v>
      </c>
      <c r="J13060" s="1" t="n">
        <v>50425</v>
      </c>
      <c r="K13060" s="1" t="n">
        <v>7899659901041</v>
      </c>
      <c r="L13060" s="1" t="s">
        <v>7973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7" t="n">
        <v>46241</v>
      </c>
      <c r="C13061" s="1" t="n">
        <v>11</v>
      </c>
      <c r="D13061" s="1" t="s">
        <v>3845</v>
      </c>
      <c r="E13061" s="1" t="n">
        <v>1659</v>
      </c>
      <c r="F13061" s="1" t="s">
        <v>78</v>
      </c>
      <c r="I13061" s="1" t="n">
        <v>889410</v>
      </c>
      <c r="J13061" s="1" t="n">
        <v>50426</v>
      </c>
      <c r="K13061" s="1" t="n">
        <v>7899659901065</v>
      </c>
      <c r="L13061" s="1" t="s">
        <v>7972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7" t="n">
        <v>46241</v>
      </c>
      <c r="C13062" s="1" t="n">
        <v>11</v>
      </c>
      <c r="D13062" s="1" t="s">
        <v>3845</v>
      </c>
      <c r="E13062" s="1" t="n">
        <v>1659</v>
      </c>
      <c r="F13062" s="1" t="s">
        <v>78</v>
      </c>
      <c r="I13062" s="1" t="n">
        <v>889410</v>
      </c>
      <c r="J13062" s="1" t="n">
        <v>52034</v>
      </c>
      <c r="K13062" s="1" t="n">
        <v>7899659901058</v>
      </c>
      <c r="L13062" s="1" t="s">
        <v>7972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7" t="n">
        <v>46241</v>
      </c>
      <c r="C13063" s="1" t="n">
        <v>11</v>
      </c>
      <c r="D13063" s="1" t="s">
        <v>3845</v>
      </c>
      <c r="E13063" s="1" t="n">
        <v>1659</v>
      </c>
      <c r="F13063" s="1" t="s">
        <v>78</v>
      </c>
      <c r="I13063" s="1" t="n">
        <v>889410</v>
      </c>
      <c r="J13063" s="1" t="n">
        <v>52035</v>
      </c>
      <c r="K13063" s="1" t="n">
        <v>7899659901072</v>
      </c>
      <c r="L13063" s="1" t="s">
        <v>7974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7" t="n">
        <v>46241</v>
      </c>
      <c r="C13064" s="1" t="n">
        <v>11</v>
      </c>
      <c r="D13064" s="1" t="s">
        <v>3845</v>
      </c>
      <c r="E13064" s="1" t="n">
        <v>1659</v>
      </c>
      <c r="F13064" s="1" t="s">
        <v>78</v>
      </c>
      <c r="I13064" s="1" t="n">
        <v>889410</v>
      </c>
      <c r="J13064" s="1" t="n">
        <v>52717</v>
      </c>
      <c r="K13064" s="1" t="n">
        <v>7899659901096</v>
      </c>
      <c r="L13064" s="1" t="s">
        <v>7975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7" t="n">
        <v>46241</v>
      </c>
      <c r="C13065" s="1" t="n">
        <v>11</v>
      </c>
      <c r="D13065" s="1" t="s">
        <v>3845</v>
      </c>
      <c r="E13065" s="1" t="n">
        <v>1659</v>
      </c>
      <c r="F13065" s="1" t="s">
        <v>78</v>
      </c>
      <c r="I13065" s="1" t="n">
        <v>889410</v>
      </c>
      <c r="J13065" s="1" t="n">
        <v>57686</v>
      </c>
      <c r="K13065" s="1" t="n">
        <v>7899659901126</v>
      </c>
      <c r="L13065" s="1" t="s">
        <v>5682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7" t="n">
        <v>46241</v>
      </c>
      <c r="C13066" s="1" t="n">
        <v>11</v>
      </c>
      <c r="D13066" s="1" t="s">
        <v>3845</v>
      </c>
      <c r="E13066" s="1" t="n">
        <v>1659</v>
      </c>
      <c r="F13066" s="1" t="s">
        <v>78</v>
      </c>
      <c r="I13066" s="1" t="n">
        <v>889410</v>
      </c>
      <c r="J13066" s="1" t="n">
        <v>59739</v>
      </c>
      <c r="K13066" s="1" t="n">
        <v>7899659901133</v>
      </c>
      <c r="L13066" s="1" t="s">
        <v>5684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7" t="n">
        <v>46241</v>
      </c>
      <c r="C13067" s="1" t="n">
        <v>11</v>
      </c>
      <c r="D13067" s="1" t="s">
        <v>3845</v>
      </c>
      <c r="E13067" s="1" t="n">
        <v>1659</v>
      </c>
      <c r="F13067" s="1" t="s">
        <v>78</v>
      </c>
      <c r="I13067" s="1" t="n">
        <v>889410</v>
      </c>
      <c r="J13067" s="1" t="n">
        <v>65810</v>
      </c>
      <c r="K13067" s="1" t="n">
        <v>7899659901324</v>
      </c>
      <c r="L13067" s="1" t="s">
        <v>5685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7" t="n">
        <v>46241</v>
      </c>
      <c r="C13068" s="1" t="n">
        <v>11</v>
      </c>
      <c r="D13068" s="1" t="s">
        <v>3845</v>
      </c>
      <c r="E13068" s="1" t="n">
        <v>1613</v>
      </c>
      <c r="F13068" s="1" t="s">
        <v>240</v>
      </c>
      <c r="I13068" s="1" t="n">
        <v>1616568</v>
      </c>
      <c r="J13068" s="1" t="n">
        <v>110883</v>
      </c>
      <c r="K13068" s="1" t="n">
        <v>45</v>
      </c>
      <c r="L13068" s="1" t="s">
        <v>4937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7" t="n">
        <v>46241</v>
      </c>
      <c r="C13069" s="1" t="n">
        <v>11</v>
      </c>
      <c r="D13069" s="1" t="s">
        <v>3845</v>
      </c>
      <c r="E13069" s="1" t="n">
        <v>1613</v>
      </c>
      <c r="F13069" s="1" t="s">
        <v>240</v>
      </c>
      <c r="I13069" s="1" t="n">
        <v>1616799</v>
      </c>
      <c r="J13069" s="1" t="n">
        <v>100052</v>
      </c>
      <c r="K13069" s="1" t="n">
        <v>53</v>
      </c>
      <c r="L13069" s="1" t="s">
        <v>4938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7" t="n">
        <v>46241</v>
      </c>
      <c r="C13070" s="1" t="n">
        <v>11</v>
      </c>
      <c r="D13070" s="1" t="s">
        <v>3845</v>
      </c>
      <c r="E13070" s="1" t="n">
        <v>1613</v>
      </c>
      <c r="F13070" s="1" t="s">
        <v>240</v>
      </c>
      <c r="I13070" s="1" t="n">
        <v>1616799</v>
      </c>
      <c r="J13070" s="1" t="n">
        <v>100073</v>
      </c>
      <c r="K13070" s="1" t="n">
        <v>74</v>
      </c>
      <c r="L13070" s="1" t="s">
        <v>4939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7" t="n">
        <v>46241</v>
      </c>
      <c r="C13071" s="1" t="n">
        <v>11</v>
      </c>
      <c r="D13071" s="1" t="s">
        <v>3845</v>
      </c>
      <c r="E13071" s="1" t="n">
        <v>1613</v>
      </c>
      <c r="F13071" s="1" t="s">
        <v>240</v>
      </c>
      <c r="I13071" s="1" t="n">
        <v>1616799</v>
      </c>
      <c r="J13071" s="1" t="n">
        <v>103851</v>
      </c>
      <c r="K13071" s="1" t="n">
        <v>7893000482401</v>
      </c>
      <c r="L13071" s="1" t="s">
        <v>4946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7" t="n">
        <v>46241</v>
      </c>
      <c r="C13072" s="1" t="n">
        <v>11</v>
      </c>
      <c r="D13072" s="1" t="s">
        <v>3845</v>
      </c>
      <c r="E13072" s="1" t="n">
        <v>1613</v>
      </c>
      <c r="F13072" s="1" t="s">
        <v>240</v>
      </c>
      <c r="I13072" s="1" t="n">
        <v>1616799</v>
      </c>
      <c r="J13072" s="1" t="n">
        <v>12464</v>
      </c>
      <c r="K13072" s="1" t="n">
        <v>7891515775636</v>
      </c>
      <c r="L13072" s="1" t="s">
        <v>4954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7" t="n">
        <v>46241</v>
      </c>
      <c r="C13073" s="1" t="n">
        <v>11</v>
      </c>
      <c r="D13073" s="1" t="s">
        <v>3845</v>
      </c>
      <c r="E13073" s="1" t="n">
        <v>1613</v>
      </c>
      <c r="F13073" s="1" t="s">
        <v>240</v>
      </c>
      <c r="I13073" s="1" t="n">
        <v>1616799</v>
      </c>
      <c r="J13073" s="1" t="n">
        <v>13255</v>
      </c>
      <c r="K13073" s="1" t="n">
        <v>7893000005969</v>
      </c>
      <c r="L13073" s="1" t="s">
        <v>4956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7" t="n">
        <v>46241</v>
      </c>
      <c r="C13074" s="1" t="n">
        <v>11</v>
      </c>
      <c r="D13074" s="1" t="s">
        <v>3845</v>
      </c>
      <c r="E13074" s="1" t="n">
        <v>1613</v>
      </c>
      <c r="F13074" s="1" t="s">
        <v>240</v>
      </c>
      <c r="I13074" s="1" t="n">
        <v>1616799</v>
      </c>
      <c r="J13074" s="1" t="n">
        <v>16669</v>
      </c>
      <c r="K13074" s="1" t="n">
        <v>7893000005945</v>
      </c>
      <c r="L13074" s="1" t="s">
        <v>4958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7" t="n">
        <v>46241</v>
      </c>
      <c r="C13075" s="1" t="n">
        <v>11</v>
      </c>
      <c r="D13075" s="1" t="s">
        <v>3845</v>
      </c>
      <c r="E13075" s="1" t="n">
        <v>1613</v>
      </c>
      <c r="F13075" s="1" t="s">
        <v>240</v>
      </c>
      <c r="I13075" s="1" t="n">
        <v>1616799</v>
      </c>
      <c r="J13075" s="1" t="n">
        <v>16669</v>
      </c>
      <c r="K13075" s="1" t="n">
        <v>7893000005945</v>
      </c>
      <c r="L13075" s="1" t="s">
        <v>4958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7" t="n">
        <v>46241</v>
      </c>
      <c r="C13076" s="1" t="n">
        <v>11</v>
      </c>
      <c r="D13076" s="1" t="s">
        <v>3845</v>
      </c>
      <c r="E13076" s="1" t="n">
        <v>1613</v>
      </c>
      <c r="F13076" s="1" t="s">
        <v>240</v>
      </c>
      <c r="I13076" s="1" t="n">
        <v>1616799</v>
      </c>
      <c r="J13076" s="1" t="n">
        <v>23406</v>
      </c>
      <c r="K13076" s="1" t="n">
        <v>7891515434311</v>
      </c>
      <c r="L13076" s="1" t="s">
        <v>7976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7" t="n">
        <v>46241</v>
      </c>
      <c r="C13077" s="1" t="n">
        <v>11</v>
      </c>
      <c r="D13077" s="1" t="s">
        <v>3845</v>
      </c>
      <c r="E13077" s="1" t="n">
        <v>1613</v>
      </c>
      <c r="F13077" s="1" t="s">
        <v>240</v>
      </c>
      <c r="I13077" s="1" t="n">
        <v>1616799</v>
      </c>
      <c r="J13077" s="1" t="n">
        <v>23694</v>
      </c>
      <c r="K13077" s="1" t="n">
        <v>7891515474737</v>
      </c>
      <c r="L13077" s="1" t="s">
        <v>4962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7" t="n">
        <v>46241</v>
      </c>
      <c r="C13078" s="1" t="n">
        <v>11</v>
      </c>
      <c r="D13078" s="1" t="s">
        <v>3845</v>
      </c>
      <c r="E13078" s="1" t="n">
        <v>1613</v>
      </c>
      <c r="F13078" s="1" t="s">
        <v>240</v>
      </c>
      <c r="I13078" s="1" t="n">
        <v>1616799</v>
      </c>
      <c r="J13078" s="1" t="n">
        <v>23695</v>
      </c>
      <c r="K13078" s="1" t="n">
        <v>7891515474126</v>
      </c>
      <c r="L13078" s="1" t="s">
        <v>4963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7" t="n">
        <v>46241</v>
      </c>
      <c r="C13079" s="1" t="n">
        <v>11</v>
      </c>
      <c r="D13079" s="1" t="s">
        <v>3845</v>
      </c>
      <c r="E13079" s="1" t="n">
        <v>1613</v>
      </c>
      <c r="F13079" s="1" t="s">
        <v>240</v>
      </c>
      <c r="I13079" s="1" t="n">
        <v>1616799</v>
      </c>
      <c r="J13079" s="1" t="n">
        <v>30464</v>
      </c>
      <c r="K13079" s="1" t="n">
        <v>7891515474133</v>
      </c>
      <c r="L13079" s="1" t="s">
        <v>4966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7" t="n">
        <v>46241</v>
      </c>
      <c r="C13080" s="1" t="n">
        <v>11</v>
      </c>
      <c r="D13080" s="1" t="s">
        <v>3845</v>
      </c>
      <c r="E13080" s="1" t="n">
        <v>1613</v>
      </c>
      <c r="F13080" s="1" t="s">
        <v>240</v>
      </c>
      <c r="I13080" s="1" t="n">
        <v>1616799</v>
      </c>
      <c r="J13080" s="1" t="n">
        <v>31340</v>
      </c>
      <c r="K13080" s="1" t="n">
        <v>7893000025653</v>
      </c>
      <c r="L13080" s="1" t="s">
        <v>4968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7" t="n">
        <v>46241</v>
      </c>
      <c r="C13081" s="1" t="n">
        <v>11</v>
      </c>
      <c r="D13081" s="1" t="s">
        <v>3845</v>
      </c>
      <c r="E13081" s="1" t="n">
        <v>1613</v>
      </c>
      <c r="F13081" s="1" t="s">
        <v>240</v>
      </c>
      <c r="I13081" s="1" t="n">
        <v>1616799</v>
      </c>
      <c r="J13081" s="1" t="n">
        <v>110181</v>
      </c>
      <c r="K13081" s="1" t="n">
        <v>37389</v>
      </c>
      <c r="L13081" s="1" t="s">
        <v>4971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7" t="n">
        <v>46241</v>
      </c>
      <c r="C13082" s="1" t="n">
        <v>11</v>
      </c>
      <c r="D13082" s="1" t="s">
        <v>3845</v>
      </c>
      <c r="E13082" s="1" t="n">
        <v>1613</v>
      </c>
      <c r="F13082" s="1" t="s">
        <v>240</v>
      </c>
      <c r="I13082" s="1" t="n">
        <v>1616799</v>
      </c>
      <c r="J13082" s="1" t="n">
        <v>110181</v>
      </c>
      <c r="K13082" s="1" t="n">
        <v>37389</v>
      </c>
      <c r="L13082" s="1" t="s">
        <v>4971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7" t="n">
        <v>46241</v>
      </c>
      <c r="C13083" s="1" t="n">
        <v>11</v>
      </c>
      <c r="D13083" s="1" t="s">
        <v>3845</v>
      </c>
      <c r="E13083" s="1" t="n">
        <v>1613</v>
      </c>
      <c r="F13083" s="1" t="s">
        <v>240</v>
      </c>
      <c r="I13083" s="1" t="n">
        <v>1616799</v>
      </c>
      <c r="J13083" s="1" t="n">
        <v>52903</v>
      </c>
      <c r="K13083" s="1" t="n">
        <v>7891515591939</v>
      </c>
      <c r="L13083" s="1" t="s">
        <v>4333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7" t="n">
        <v>46241</v>
      </c>
      <c r="C13084" s="1" t="n">
        <v>11</v>
      </c>
      <c r="D13084" s="1" t="s">
        <v>3845</v>
      </c>
      <c r="E13084" s="1" t="n">
        <v>1613</v>
      </c>
      <c r="F13084" s="1" t="s">
        <v>240</v>
      </c>
      <c r="I13084" s="1" t="n">
        <v>1616799</v>
      </c>
      <c r="J13084" s="1" t="n">
        <v>55506</v>
      </c>
      <c r="K13084" s="1" t="n">
        <v>7891515598259</v>
      </c>
      <c r="L13084" s="1" t="s">
        <v>6468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7" t="n">
        <v>46241</v>
      </c>
      <c r="C13085" s="1" t="n">
        <v>11</v>
      </c>
      <c r="D13085" s="1" t="s">
        <v>3845</v>
      </c>
      <c r="E13085" s="1" t="n">
        <v>1613</v>
      </c>
      <c r="F13085" s="1" t="s">
        <v>240</v>
      </c>
      <c r="I13085" s="1" t="n">
        <v>1616799</v>
      </c>
      <c r="J13085" s="1" t="n">
        <v>55565</v>
      </c>
      <c r="K13085" s="1" t="n">
        <v>7891515598266</v>
      </c>
      <c r="L13085" s="1" t="s">
        <v>6082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7" t="n">
        <v>46241</v>
      </c>
      <c r="C13086" s="1" t="n">
        <v>11</v>
      </c>
      <c r="D13086" s="1" t="s">
        <v>3845</v>
      </c>
      <c r="E13086" s="1" t="n">
        <v>1613</v>
      </c>
      <c r="F13086" s="1" t="s">
        <v>240</v>
      </c>
      <c r="I13086" s="1" t="n">
        <v>1616799</v>
      </c>
      <c r="J13086" s="1" t="n">
        <v>67343</v>
      </c>
      <c r="K13086" s="1" t="n">
        <v>7891515622633</v>
      </c>
      <c r="L13086" s="1" t="s">
        <v>6469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7" t="n">
        <v>46241</v>
      </c>
      <c r="C13087" s="1" t="n">
        <v>11</v>
      </c>
      <c r="D13087" s="1" t="s">
        <v>3845</v>
      </c>
      <c r="E13087" s="1" t="n">
        <v>1608</v>
      </c>
      <c r="F13087" s="1" t="s">
        <v>75</v>
      </c>
      <c r="I13087" s="1" t="n">
        <v>1707352</v>
      </c>
      <c r="J13087" s="1" t="n">
        <v>102213</v>
      </c>
      <c r="K13087" s="1" t="n">
        <v>7894321711171</v>
      </c>
      <c r="L13087" s="1" t="s">
        <v>4170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7" t="n">
        <v>46241</v>
      </c>
      <c r="C13088" s="1" t="n">
        <v>11</v>
      </c>
      <c r="D13088" s="1" t="s">
        <v>3845</v>
      </c>
      <c r="E13088" s="1" t="n">
        <v>1608</v>
      </c>
      <c r="F13088" s="1" t="s">
        <v>75</v>
      </c>
      <c r="I13088" s="1" t="n">
        <v>1707352</v>
      </c>
      <c r="J13088" s="1" t="n">
        <v>102366</v>
      </c>
      <c r="K13088" s="1" t="n">
        <v>7894321722016</v>
      </c>
      <c r="L13088" s="1" t="s">
        <v>4348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7" t="n">
        <v>46241</v>
      </c>
      <c r="C13089" s="1" t="n">
        <v>11</v>
      </c>
      <c r="D13089" s="1" t="s">
        <v>3845</v>
      </c>
      <c r="E13089" s="1" t="n">
        <v>1608</v>
      </c>
      <c r="F13089" s="1" t="s">
        <v>75</v>
      </c>
      <c r="I13089" s="1" t="n">
        <v>1707352</v>
      </c>
      <c r="J13089" s="1" t="n">
        <v>107088</v>
      </c>
      <c r="K13089" s="1" t="n">
        <v>7896828000482</v>
      </c>
      <c r="L13089" s="1" t="s">
        <v>4825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7" t="n">
        <v>46241</v>
      </c>
      <c r="C13090" s="1" t="n">
        <v>11</v>
      </c>
      <c r="D13090" s="1" t="s">
        <v>3845</v>
      </c>
      <c r="E13090" s="1" t="n">
        <v>1608</v>
      </c>
      <c r="F13090" s="1" t="s">
        <v>75</v>
      </c>
      <c r="I13090" s="1" t="n">
        <v>1707352</v>
      </c>
      <c r="J13090" s="1" t="n">
        <v>107532</v>
      </c>
      <c r="K13090" s="1" t="n">
        <v>7896828000017</v>
      </c>
      <c r="L13090" s="1" t="s">
        <v>5361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7" t="n">
        <v>46241</v>
      </c>
      <c r="C13091" s="1" t="n">
        <v>11</v>
      </c>
      <c r="D13091" s="1" t="s">
        <v>3845</v>
      </c>
      <c r="E13091" s="1" t="n">
        <v>1608</v>
      </c>
      <c r="F13091" s="1" t="s">
        <v>75</v>
      </c>
      <c r="I13091" s="1" t="n">
        <v>1707352</v>
      </c>
      <c r="J13091" s="1" t="n">
        <v>11626</v>
      </c>
      <c r="K13091" s="1" t="n">
        <v>7896828000239</v>
      </c>
      <c r="L13091" s="1" t="s">
        <v>5899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7" t="n">
        <v>46241</v>
      </c>
      <c r="C13092" s="1" t="n">
        <v>11</v>
      </c>
      <c r="D13092" s="1" t="s">
        <v>3845</v>
      </c>
      <c r="E13092" s="1" t="n">
        <v>1608</v>
      </c>
      <c r="F13092" s="1" t="s">
        <v>75</v>
      </c>
      <c r="I13092" s="1" t="n">
        <v>1707352</v>
      </c>
      <c r="J13092" s="1" t="n">
        <v>31896</v>
      </c>
      <c r="K13092" s="1" t="n">
        <v>7894321242521</v>
      </c>
      <c r="L13092" s="1" t="s">
        <v>5362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7" t="n">
        <v>46241</v>
      </c>
      <c r="C13093" s="1" t="n">
        <v>11</v>
      </c>
      <c r="D13093" s="1" t="s">
        <v>3845</v>
      </c>
      <c r="E13093" s="1" t="n">
        <v>1608</v>
      </c>
      <c r="F13093" s="1" t="s">
        <v>75</v>
      </c>
      <c r="I13093" s="1" t="n">
        <v>1707352</v>
      </c>
      <c r="J13093" s="1" t="n">
        <v>36474</v>
      </c>
      <c r="K13093" s="1" t="n">
        <v>7892840815745</v>
      </c>
      <c r="L13093" s="1" t="s">
        <v>4174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7" t="n">
        <v>46241</v>
      </c>
      <c r="C13094" s="1" t="n">
        <v>11</v>
      </c>
      <c r="D13094" s="1" t="s">
        <v>3845</v>
      </c>
      <c r="E13094" s="1" t="n">
        <v>1608</v>
      </c>
      <c r="F13094" s="1" t="s">
        <v>75</v>
      </c>
      <c r="I13094" s="1" t="n">
        <v>1707352</v>
      </c>
      <c r="J13094" s="1" t="n">
        <v>38353</v>
      </c>
      <c r="K13094" s="1" t="n">
        <v>7892840817978</v>
      </c>
      <c r="L13094" s="1" t="s">
        <v>4175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7" t="n">
        <v>46241</v>
      </c>
      <c r="C13095" s="1" t="n">
        <v>11</v>
      </c>
      <c r="D13095" s="1" t="s">
        <v>3845</v>
      </c>
      <c r="E13095" s="1" t="n">
        <v>1608</v>
      </c>
      <c r="F13095" s="1" t="s">
        <v>75</v>
      </c>
      <c r="I13095" s="1" t="n">
        <v>1707352</v>
      </c>
      <c r="J13095" s="1" t="n">
        <v>42694</v>
      </c>
      <c r="K13095" s="1" t="n">
        <v>7892840814724</v>
      </c>
      <c r="L13095" s="1" t="s">
        <v>4176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7" t="n">
        <v>46241</v>
      </c>
      <c r="C13096" s="1" t="n">
        <v>11</v>
      </c>
      <c r="D13096" s="1" t="s">
        <v>3845</v>
      </c>
      <c r="E13096" s="1" t="n">
        <v>1608</v>
      </c>
      <c r="F13096" s="1" t="s">
        <v>75</v>
      </c>
      <c r="I13096" s="1" t="n">
        <v>1707352</v>
      </c>
      <c r="J13096" s="1" t="n">
        <v>65592</v>
      </c>
      <c r="K13096" s="1" t="n">
        <v>7892840822286</v>
      </c>
      <c r="L13096" s="1" t="s">
        <v>4178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7" t="n">
        <v>46241</v>
      </c>
      <c r="C13097" s="1" t="n">
        <v>11</v>
      </c>
      <c r="D13097" s="1" t="s">
        <v>3845</v>
      </c>
      <c r="E13097" s="1" t="n">
        <v>1608</v>
      </c>
      <c r="F13097" s="1" t="s">
        <v>75</v>
      </c>
      <c r="I13097" s="1" t="n">
        <v>1707352</v>
      </c>
      <c r="J13097" s="1" t="n">
        <v>65597</v>
      </c>
      <c r="K13097" s="1" t="n">
        <v>7892840822736</v>
      </c>
      <c r="L13097" s="1" t="s">
        <v>4179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7" t="n">
        <v>46241</v>
      </c>
      <c r="C13098" s="1" t="n">
        <v>11</v>
      </c>
      <c r="D13098" s="1" t="s">
        <v>3845</v>
      </c>
      <c r="E13098" s="1" t="n">
        <v>1608</v>
      </c>
      <c r="F13098" s="1" t="s">
        <v>75</v>
      </c>
      <c r="I13098" s="1" t="n">
        <v>1707352</v>
      </c>
      <c r="J13098" s="1" t="n">
        <v>65601</v>
      </c>
      <c r="K13098" s="1" t="n">
        <v>7892840822903</v>
      </c>
      <c r="L13098" s="1" t="s">
        <v>6298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7" t="n">
        <v>46241</v>
      </c>
      <c r="C13099" s="1" t="n">
        <v>11</v>
      </c>
      <c r="D13099" s="1" t="s">
        <v>3845</v>
      </c>
      <c r="E13099" s="1" t="n">
        <v>1608</v>
      </c>
      <c r="F13099" s="1" t="s">
        <v>75</v>
      </c>
      <c r="I13099" s="1" t="n">
        <v>1707352</v>
      </c>
      <c r="J13099" s="1" t="n">
        <v>65734</v>
      </c>
      <c r="K13099" s="1" t="n">
        <v>7892840823047</v>
      </c>
      <c r="L13099" s="1" t="s">
        <v>5363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7" t="n">
        <v>46241</v>
      </c>
      <c r="C13100" s="1" t="n">
        <v>11</v>
      </c>
      <c r="D13100" s="1" t="s">
        <v>3845</v>
      </c>
      <c r="E13100" s="1" t="n">
        <v>1608</v>
      </c>
      <c r="F13100" s="1" t="s">
        <v>75</v>
      </c>
      <c r="I13100" s="1" t="n">
        <v>1707352</v>
      </c>
      <c r="J13100" s="1" t="n">
        <v>65799</v>
      </c>
      <c r="K13100" s="1" t="n">
        <v>7892840822385</v>
      </c>
      <c r="L13100" s="1" t="s">
        <v>5364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7" t="n">
        <v>46241</v>
      </c>
      <c r="C13101" s="1" t="n">
        <v>11</v>
      </c>
      <c r="D13101" s="1" t="s">
        <v>3845</v>
      </c>
      <c r="E13101" s="1" t="n">
        <v>1608</v>
      </c>
      <c r="F13101" s="1" t="s">
        <v>75</v>
      </c>
      <c r="I13101" s="1" t="n">
        <v>1707352</v>
      </c>
      <c r="J13101" s="1" t="n">
        <v>65964</v>
      </c>
      <c r="K13101" s="1" t="n">
        <v>7892840822422</v>
      </c>
      <c r="L13101" s="1" t="s">
        <v>4182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7" t="n">
        <v>46241</v>
      </c>
      <c r="C13102" s="1" t="n">
        <v>11</v>
      </c>
      <c r="D13102" s="1" t="s">
        <v>3845</v>
      </c>
      <c r="E13102" s="1" t="n">
        <v>1608</v>
      </c>
      <c r="F13102" s="1" t="s">
        <v>75</v>
      </c>
      <c r="I13102" s="1" t="n">
        <v>1707352</v>
      </c>
      <c r="J13102" s="1" t="n">
        <v>65965</v>
      </c>
      <c r="K13102" s="1" t="n">
        <v>7892840822507</v>
      </c>
      <c r="L13102" s="1" t="s">
        <v>4183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7" t="n">
        <v>46241</v>
      </c>
      <c r="C13103" s="1" t="n">
        <v>11</v>
      </c>
      <c r="D13103" s="1" t="s">
        <v>3845</v>
      </c>
      <c r="E13103" s="1" t="n">
        <v>1608</v>
      </c>
      <c r="F13103" s="1" t="s">
        <v>75</v>
      </c>
      <c r="I13103" s="1" t="n">
        <v>1707352</v>
      </c>
      <c r="J13103" s="1" t="n">
        <v>65966</v>
      </c>
      <c r="K13103" s="1" t="n">
        <v>7892840822521</v>
      </c>
      <c r="L13103" s="1" t="s">
        <v>4184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7" t="n">
        <v>46241</v>
      </c>
      <c r="C13104" s="1" t="n">
        <v>11</v>
      </c>
      <c r="D13104" s="1" t="s">
        <v>3845</v>
      </c>
      <c r="E13104" s="1" t="n">
        <v>1608</v>
      </c>
      <c r="F13104" s="1" t="s">
        <v>75</v>
      </c>
      <c r="I13104" s="1" t="n">
        <v>1707352</v>
      </c>
      <c r="J13104" s="1" t="n">
        <v>66000</v>
      </c>
      <c r="K13104" s="1" t="n">
        <v>7892840822484</v>
      </c>
      <c r="L13104" s="1" t="s">
        <v>6747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7" t="n">
        <v>46241</v>
      </c>
      <c r="C13105" s="1" t="n">
        <v>11</v>
      </c>
      <c r="D13105" s="1" t="s">
        <v>3845</v>
      </c>
      <c r="E13105" s="1" t="n">
        <v>1608</v>
      </c>
      <c r="F13105" s="1" t="s">
        <v>75</v>
      </c>
      <c r="I13105" s="1" t="n">
        <v>1707352</v>
      </c>
      <c r="J13105" s="1" t="n">
        <v>66002</v>
      </c>
      <c r="K13105" s="1" t="n">
        <v>7892840823481</v>
      </c>
      <c r="L13105" s="1" t="s">
        <v>4832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7" t="n">
        <v>46241</v>
      </c>
      <c r="C13106" s="1" t="n">
        <v>11</v>
      </c>
      <c r="D13106" s="1" t="s">
        <v>3845</v>
      </c>
      <c r="E13106" s="1" t="n">
        <v>1608</v>
      </c>
      <c r="F13106" s="1" t="s">
        <v>75</v>
      </c>
      <c r="I13106" s="1" t="n">
        <v>1707352</v>
      </c>
      <c r="J13106" s="1" t="n">
        <v>66089</v>
      </c>
      <c r="K13106" s="1" t="n">
        <v>7892840822323</v>
      </c>
      <c r="L13106" s="1" t="s">
        <v>4185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7" t="n">
        <v>46241</v>
      </c>
      <c r="C13107" s="1" t="n">
        <v>11</v>
      </c>
      <c r="D13107" s="1" t="s">
        <v>3845</v>
      </c>
      <c r="E13107" s="1" t="n">
        <v>1608</v>
      </c>
      <c r="F13107" s="1" t="s">
        <v>75</v>
      </c>
      <c r="I13107" s="1" t="n">
        <v>1707352</v>
      </c>
      <c r="J13107" s="1" t="n">
        <v>66366</v>
      </c>
      <c r="K13107" s="1" t="n">
        <v>7892840822378</v>
      </c>
      <c r="L13107" s="1" t="s">
        <v>4833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7" t="n">
        <v>46241</v>
      </c>
      <c r="C13108" s="1" t="n">
        <v>11</v>
      </c>
      <c r="D13108" s="1" t="s">
        <v>3845</v>
      </c>
      <c r="E13108" s="1" t="n">
        <v>1608</v>
      </c>
      <c r="F13108" s="1" t="s">
        <v>75</v>
      </c>
      <c r="I13108" s="1" t="n">
        <v>1707352</v>
      </c>
      <c r="J13108" s="1" t="n">
        <v>66584</v>
      </c>
      <c r="K13108" s="1" t="n">
        <v>7892840822453</v>
      </c>
      <c r="L13108" s="1" t="s">
        <v>6749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7" t="n">
        <v>46241</v>
      </c>
      <c r="C13109" s="1" t="n">
        <v>11</v>
      </c>
      <c r="D13109" s="1" t="s">
        <v>3845</v>
      </c>
      <c r="E13109" s="1" t="n">
        <v>1608</v>
      </c>
      <c r="F13109" s="1" t="s">
        <v>75</v>
      </c>
      <c r="I13109" s="1" t="n">
        <v>1707352</v>
      </c>
      <c r="J13109" s="1" t="n">
        <v>66993</v>
      </c>
      <c r="K13109" s="1" t="n">
        <v>7892840822347</v>
      </c>
      <c r="L13109" s="1" t="s">
        <v>4186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7" t="n">
        <v>46241</v>
      </c>
      <c r="C13110" s="1" t="n">
        <v>11</v>
      </c>
      <c r="D13110" s="1" t="s">
        <v>3845</v>
      </c>
      <c r="E13110" s="1" t="n">
        <v>1608</v>
      </c>
      <c r="F13110" s="1" t="s">
        <v>75</v>
      </c>
      <c r="I13110" s="1" t="n">
        <v>1707352</v>
      </c>
      <c r="J13110" s="1" t="n">
        <v>80195</v>
      </c>
      <c r="K13110" s="1" t="n">
        <v>7892840824976</v>
      </c>
      <c r="L13110" s="1" t="s">
        <v>4191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7" t="n">
        <v>46241</v>
      </c>
      <c r="C13111" s="1" t="n">
        <v>11</v>
      </c>
      <c r="D13111" s="1" t="s">
        <v>3845</v>
      </c>
      <c r="E13111" s="1" t="n">
        <v>1608</v>
      </c>
      <c r="F13111" s="1" t="s">
        <v>75</v>
      </c>
      <c r="I13111" s="1" t="n">
        <v>1707352</v>
      </c>
      <c r="J13111" s="1" t="n">
        <v>80197</v>
      </c>
      <c r="K13111" s="1" t="n">
        <v>7892840824648</v>
      </c>
      <c r="L13111" s="1" t="s">
        <v>5367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7" t="n">
        <v>46241</v>
      </c>
      <c r="C13112" s="1" t="n">
        <v>11</v>
      </c>
      <c r="D13112" s="1" t="s">
        <v>3845</v>
      </c>
      <c r="E13112" s="1" t="n">
        <v>1608</v>
      </c>
      <c r="F13112" s="1" t="s">
        <v>75</v>
      </c>
      <c r="I13112" s="1" t="n">
        <v>1707352</v>
      </c>
      <c r="J13112" s="1" t="n">
        <v>80275</v>
      </c>
      <c r="K13112" s="1" t="n">
        <v>7892840825133</v>
      </c>
      <c r="L13112" s="1" t="s">
        <v>6299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7" t="n">
        <v>46241</v>
      </c>
      <c r="C13113" s="1" t="n">
        <v>11</v>
      </c>
      <c r="D13113" s="1" t="s">
        <v>3845</v>
      </c>
      <c r="E13113" s="1" t="n">
        <v>1608</v>
      </c>
      <c r="F13113" s="1" t="s">
        <v>75</v>
      </c>
      <c r="I13113" s="1" t="n">
        <v>1707352</v>
      </c>
      <c r="J13113" s="1" t="n">
        <v>80464</v>
      </c>
      <c r="K13113" s="1" t="n">
        <v>7892840825126</v>
      </c>
      <c r="L13113" s="1" t="s">
        <v>7977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7" t="n">
        <v>46241</v>
      </c>
      <c r="C13114" s="1" t="n">
        <v>11</v>
      </c>
      <c r="D13114" s="1" t="s">
        <v>3845</v>
      </c>
      <c r="E13114" s="1" t="n">
        <v>1608</v>
      </c>
      <c r="F13114" s="1" t="s">
        <v>75</v>
      </c>
      <c r="I13114" s="1" t="n">
        <v>1707352</v>
      </c>
      <c r="J13114" s="1" t="n">
        <v>80494</v>
      </c>
      <c r="K13114" s="1" t="n">
        <v>7892840825355</v>
      </c>
      <c r="L13114" s="1" t="s">
        <v>4193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7" t="n">
        <v>46241</v>
      </c>
      <c r="C13115" s="1" t="n">
        <v>171</v>
      </c>
      <c r="D13115" s="1" t="s">
        <v>3878</v>
      </c>
      <c r="E13115" s="1" t="n">
        <v>1636</v>
      </c>
      <c r="F13115" s="1" t="s">
        <v>91</v>
      </c>
      <c r="I13115" s="1" t="n">
        <v>3231195</v>
      </c>
      <c r="J13115" s="1" t="n">
        <v>102133</v>
      </c>
      <c r="K13115" s="1" t="n">
        <v>7894000010014</v>
      </c>
      <c r="L13115" s="1" t="s">
        <v>7978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7" t="n">
        <v>46241</v>
      </c>
      <c r="C13116" s="1" t="n">
        <v>171</v>
      </c>
      <c r="D13116" s="1" t="s">
        <v>3878</v>
      </c>
      <c r="E13116" s="1" t="n">
        <v>1636</v>
      </c>
      <c r="F13116" s="1" t="s">
        <v>91</v>
      </c>
      <c r="I13116" s="1" t="n">
        <v>3231195</v>
      </c>
      <c r="J13116" s="1" t="n">
        <v>102272</v>
      </c>
      <c r="K13116" s="1" t="n">
        <v>7891234000187</v>
      </c>
      <c r="L13116" s="1" t="s">
        <v>7979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7" t="n">
        <v>46241</v>
      </c>
      <c r="C13117" s="1" t="n">
        <v>171</v>
      </c>
      <c r="D13117" s="1" t="s">
        <v>3878</v>
      </c>
      <c r="E13117" s="1" t="n">
        <v>1636</v>
      </c>
      <c r="F13117" s="1" t="s">
        <v>91</v>
      </c>
      <c r="I13117" s="1" t="n">
        <v>3231195</v>
      </c>
      <c r="J13117" s="1" t="n">
        <v>38808</v>
      </c>
      <c r="K13117" s="1" t="n">
        <v>7891150065352</v>
      </c>
      <c r="L13117" s="1" t="s">
        <v>7980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7" t="n">
        <v>46242</v>
      </c>
      <c r="C13118" s="1" t="n">
        <v>1</v>
      </c>
      <c r="D13118" s="1" t="s">
        <v>3781</v>
      </c>
      <c r="E13118" s="1" t="n">
        <v>10096</v>
      </c>
      <c r="F13118" s="1" t="s">
        <v>1716</v>
      </c>
      <c r="I13118" s="1" t="n">
        <v>140</v>
      </c>
      <c r="J13118" s="1" t="n">
        <v>61580</v>
      </c>
      <c r="K13118" s="1" t="n">
        <v>2258157</v>
      </c>
      <c r="L13118" s="1" t="s">
        <v>3816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7" t="n">
        <v>46242</v>
      </c>
      <c r="C13119" s="1" t="n">
        <v>1</v>
      </c>
      <c r="D13119" s="1" t="s">
        <v>3781</v>
      </c>
      <c r="E13119" s="1" t="n">
        <v>10096</v>
      </c>
      <c r="F13119" s="1" t="s">
        <v>1716</v>
      </c>
      <c r="I13119" s="1" t="n">
        <v>140</v>
      </c>
      <c r="J13119" s="1" t="n">
        <v>61597</v>
      </c>
      <c r="K13119" s="1" t="n">
        <v>2258188</v>
      </c>
      <c r="L13119" s="1" t="s">
        <v>3817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7" t="n">
        <v>46242</v>
      </c>
      <c r="C13120" s="1" t="n">
        <v>1</v>
      </c>
      <c r="D13120" s="1" t="s">
        <v>3781</v>
      </c>
      <c r="E13120" s="1" t="n">
        <v>978</v>
      </c>
      <c r="F13120" s="1" t="s">
        <v>118</v>
      </c>
      <c r="I13120" s="1" t="n">
        <v>455</v>
      </c>
      <c r="J13120" s="1" t="n">
        <v>61368</v>
      </c>
      <c r="K13120" s="1" t="n">
        <v>2257907</v>
      </c>
      <c r="L13120" s="1" t="s">
        <v>3782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7" t="n">
        <v>46242</v>
      </c>
      <c r="C13121" s="1" t="n">
        <v>1</v>
      </c>
      <c r="D13121" s="1" t="s">
        <v>3781</v>
      </c>
      <c r="E13121" s="1" t="n">
        <v>978</v>
      </c>
      <c r="F13121" s="1" t="s">
        <v>118</v>
      </c>
      <c r="I13121" s="1" t="n">
        <v>455</v>
      </c>
      <c r="J13121" s="1" t="n">
        <v>61378</v>
      </c>
      <c r="K13121" s="1" t="n">
        <v>2257914</v>
      </c>
      <c r="L13121" s="1" t="s">
        <v>3783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7" t="n">
        <v>46242</v>
      </c>
      <c r="C13122" s="1" t="n">
        <v>1</v>
      </c>
      <c r="D13122" s="1" t="s">
        <v>3781</v>
      </c>
      <c r="E13122" s="1" t="n">
        <v>978</v>
      </c>
      <c r="F13122" s="1" t="s">
        <v>118</v>
      </c>
      <c r="I13122" s="1" t="n">
        <v>455</v>
      </c>
      <c r="J13122" s="1" t="n">
        <v>61379</v>
      </c>
      <c r="K13122" s="1" t="n">
        <v>2257921</v>
      </c>
      <c r="L13122" s="1" t="s">
        <v>3784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7" t="n">
        <v>46242</v>
      </c>
      <c r="C13123" s="1" t="n">
        <v>1</v>
      </c>
      <c r="D13123" s="1" t="s">
        <v>3781</v>
      </c>
      <c r="E13123" s="1" t="n">
        <v>1683</v>
      </c>
      <c r="F13123" s="1" t="s">
        <v>677</v>
      </c>
      <c r="I13123" s="1" t="n">
        <v>1660615</v>
      </c>
      <c r="J13123" s="1" t="n">
        <v>109791</v>
      </c>
      <c r="K13123" s="1" t="n">
        <v>9667</v>
      </c>
      <c r="L13123" s="1" t="s">
        <v>4824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7" t="n">
        <v>46242</v>
      </c>
      <c r="C13124" s="1" t="n">
        <v>1</v>
      </c>
      <c r="D13124" s="1" t="s">
        <v>3781</v>
      </c>
      <c r="E13124" s="1" t="n">
        <v>1683</v>
      </c>
      <c r="F13124" s="1" t="s">
        <v>677</v>
      </c>
      <c r="I13124" s="1" t="n">
        <v>1660615</v>
      </c>
      <c r="J13124" s="1" t="n">
        <v>37361</v>
      </c>
      <c r="K13124" s="1" t="n">
        <v>2240817</v>
      </c>
      <c r="L13124" s="1" t="s">
        <v>3824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7" t="n">
        <v>46242</v>
      </c>
      <c r="C13125" s="1" t="n">
        <v>1</v>
      </c>
      <c r="D13125" s="1" t="s">
        <v>3781</v>
      </c>
      <c r="E13125" s="1" t="n">
        <v>1683</v>
      </c>
      <c r="F13125" s="1" t="s">
        <v>677</v>
      </c>
      <c r="I13125" s="1" t="n">
        <v>1660616</v>
      </c>
      <c r="J13125" s="1" t="n">
        <v>37361</v>
      </c>
      <c r="K13125" s="1" t="n">
        <v>2240817</v>
      </c>
      <c r="L13125" s="1" t="s">
        <v>3824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7" t="n">
        <v>46242</v>
      </c>
      <c r="C13126" s="1" t="n">
        <v>11</v>
      </c>
      <c r="D13126" s="1" t="s">
        <v>3845</v>
      </c>
      <c r="E13126" s="1" t="n">
        <v>642</v>
      </c>
      <c r="F13126" s="1" t="s">
        <v>186</v>
      </c>
      <c r="I13126" s="1" t="n">
        <v>578</v>
      </c>
      <c r="J13126" s="1" t="n">
        <v>71766</v>
      </c>
      <c r="K13126" s="1" t="n">
        <v>779180</v>
      </c>
      <c r="L13126" s="1" t="s">
        <v>3881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7" t="n">
        <v>46242</v>
      </c>
      <c r="C13127" s="1" t="n">
        <v>11</v>
      </c>
      <c r="D13127" s="1" t="s">
        <v>3845</v>
      </c>
      <c r="E13127" s="1" t="n">
        <v>957</v>
      </c>
      <c r="F13127" s="1" t="s">
        <v>157</v>
      </c>
      <c r="I13127" s="1" t="n">
        <v>21578</v>
      </c>
      <c r="J13127" s="1" t="n">
        <v>100213</v>
      </c>
      <c r="K13127" s="1" t="n">
        <v>214</v>
      </c>
      <c r="L13127" s="1" t="s">
        <v>7317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7" t="n">
        <v>46242</v>
      </c>
      <c r="C13128" s="1" t="n">
        <v>11</v>
      </c>
      <c r="D13128" s="1" t="s">
        <v>3845</v>
      </c>
      <c r="E13128" s="1" t="n">
        <v>957</v>
      </c>
      <c r="F13128" s="1" t="s">
        <v>157</v>
      </c>
      <c r="I13128" s="1" t="n">
        <v>21578</v>
      </c>
      <c r="J13128" s="1" t="n">
        <v>100214</v>
      </c>
      <c r="K13128" s="1" t="n">
        <v>215</v>
      </c>
      <c r="L13128" s="1" t="s">
        <v>7318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7" t="n">
        <v>46242</v>
      </c>
      <c r="C13129" s="1" t="n">
        <v>11</v>
      </c>
      <c r="D13129" s="1" t="s">
        <v>3845</v>
      </c>
      <c r="E13129" s="1" t="n">
        <v>957</v>
      </c>
      <c r="F13129" s="1" t="s">
        <v>157</v>
      </c>
      <c r="I13129" s="1" t="n">
        <v>21578</v>
      </c>
      <c r="J13129" s="1" t="n">
        <v>100215</v>
      </c>
      <c r="K13129" s="1" t="n">
        <v>216</v>
      </c>
      <c r="L13129" s="1" t="s">
        <v>4400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7" t="n">
        <v>46242</v>
      </c>
      <c r="C13130" s="1" t="n">
        <v>11</v>
      </c>
      <c r="D13130" s="1" t="s">
        <v>3845</v>
      </c>
      <c r="E13130" s="1" t="n">
        <v>957</v>
      </c>
      <c r="F13130" s="1" t="s">
        <v>157</v>
      </c>
      <c r="I13130" s="1" t="n">
        <v>21578</v>
      </c>
      <c r="J13130" s="1" t="n">
        <v>100356</v>
      </c>
      <c r="K13130" s="1" t="n">
        <v>227</v>
      </c>
      <c r="L13130" s="1" t="s">
        <v>7320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7" t="n">
        <v>46242</v>
      </c>
      <c r="C13131" s="1" t="n">
        <v>11</v>
      </c>
      <c r="D13131" s="1" t="s">
        <v>3845</v>
      </c>
      <c r="E13131" s="1" t="n">
        <v>957</v>
      </c>
      <c r="F13131" s="1" t="s">
        <v>157</v>
      </c>
      <c r="I13131" s="1" t="n">
        <v>21578</v>
      </c>
      <c r="J13131" s="1" t="n">
        <v>100357</v>
      </c>
      <c r="K13131" s="1" t="n">
        <v>228</v>
      </c>
      <c r="L13131" s="1" t="s">
        <v>4401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7" t="n">
        <v>46242</v>
      </c>
      <c r="C13132" s="1" t="n">
        <v>11</v>
      </c>
      <c r="D13132" s="1" t="s">
        <v>3845</v>
      </c>
      <c r="E13132" s="1" t="n">
        <v>957</v>
      </c>
      <c r="F13132" s="1" t="s">
        <v>157</v>
      </c>
      <c r="I13132" s="1" t="n">
        <v>21578</v>
      </c>
      <c r="J13132" s="1" t="n">
        <v>110233</v>
      </c>
      <c r="K13132" s="1" t="n">
        <v>38376</v>
      </c>
      <c r="L13132" s="1" t="s">
        <v>4403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7" t="n">
        <v>46242</v>
      </c>
      <c r="C13133" s="1" t="n">
        <v>11</v>
      </c>
      <c r="D13133" s="1" t="s">
        <v>3845</v>
      </c>
      <c r="E13133" s="1" t="n">
        <v>957</v>
      </c>
      <c r="F13133" s="1" t="s">
        <v>157</v>
      </c>
      <c r="I13133" s="1" t="n">
        <v>21578</v>
      </c>
      <c r="J13133" s="1" t="n">
        <v>110679</v>
      </c>
      <c r="K13133" s="1" t="n">
        <v>67079</v>
      </c>
      <c r="L13133" s="1" t="s">
        <v>7322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7" t="n">
        <v>46242</v>
      </c>
      <c r="C13134" s="1" t="n">
        <v>11</v>
      </c>
      <c r="D13134" s="1" t="s">
        <v>3845</v>
      </c>
      <c r="E13134" s="1" t="n">
        <v>10019</v>
      </c>
      <c r="F13134" s="1" t="s">
        <v>288</v>
      </c>
      <c r="I13134" s="1" t="n">
        <v>32287</v>
      </c>
      <c r="J13134" s="1" t="n">
        <v>100012</v>
      </c>
      <c r="K13134" s="1" t="n">
        <v>13</v>
      </c>
      <c r="L13134" s="1" t="s">
        <v>3857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7" t="n">
        <v>46242</v>
      </c>
      <c r="C13135" s="1" t="n">
        <v>11</v>
      </c>
      <c r="D13135" s="1" t="s">
        <v>3845</v>
      </c>
      <c r="E13135" s="1" t="n">
        <v>10019</v>
      </c>
      <c r="F13135" s="1" t="s">
        <v>288</v>
      </c>
      <c r="I13135" s="1" t="n">
        <v>32287</v>
      </c>
      <c r="J13135" s="1" t="n">
        <v>100013</v>
      </c>
      <c r="K13135" s="1" t="n">
        <v>14</v>
      </c>
      <c r="L13135" s="1" t="s">
        <v>3858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7" t="n">
        <v>46242</v>
      </c>
      <c r="C13136" s="1" t="n">
        <v>11</v>
      </c>
      <c r="D13136" s="1" t="s">
        <v>3845</v>
      </c>
      <c r="E13136" s="1" t="n">
        <v>10019</v>
      </c>
      <c r="F13136" s="1" t="s">
        <v>288</v>
      </c>
      <c r="I13136" s="1" t="n">
        <v>32287</v>
      </c>
      <c r="J13136" s="1" t="n">
        <v>100014</v>
      </c>
      <c r="K13136" s="1" t="n">
        <v>15</v>
      </c>
      <c r="L13136" s="1" t="s">
        <v>3859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7" t="n">
        <v>46242</v>
      </c>
      <c r="C13137" s="1" t="n">
        <v>11</v>
      </c>
      <c r="D13137" s="1" t="s">
        <v>3845</v>
      </c>
      <c r="E13137" s="1" t="n">
        <v>10019</v>
      </c>
      <c r="F13137" s="1" t="s">
        <v>288</v>
      </c>
      <c r="I13137" s="1" t="n">
        <v>32287</v>
      </c>
      <c r="J13137" s="1" t="n">
        <v>100024</v>
      </c>
      <c r="K13137" s="1" t="n">
        <v>25</v>
      </c>
      <c r="L13137" s="1" t="s">
        <v>4139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7" t="n">
        <v>46242</v>
      </c>
      <c r="C13138" s="1" t="n">
        <v>11</v>
      </c>
      <c r="D13138" s="1" t="s">
        <v>3845</v>
      </c>
      <c r="E13138" s="1" t="n">
        <v>1815</v>
      </c>
      <c r="F13138" s="1" t="s">
        <v>626</v>
      </c>
      <c r="I13138" s="1" t="n">
        <v>396666</v>
      </c>
      <c r="J13138" s="1" t="n">
        <v>100035</v>
      </c>
      <c r="K13138" s="1" t="n">
        <v>36</v>
      </c>
      <c r="L13138" s="1" t="s">
        <v>4926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7" t="n">
        <v>46242</v>
      </c>
      <c r="C13139" s="1" t="n">
        <v>11</v>
      </c>
      <c r="D13139" s="1" t="s">
        <v>3845</v>
      </c>
      <c r="E13139" s="1" t="n">
        <v>1815</v>
      </c>
      <c r="F13139" s="1" t="s">
        <v>626</v>
      </c>
      <c r="I13139" s="1" t="n">
        <v>396666</v>
      </c>
      <c r="J13139" s="1" t="n">
        <v>37547</v>
      </c>
      <c r="K13139" s="1" t="n">
        <v>7898936152381</v>
      </c>
      <c r="L13139" s="1" t="s">
        <v>7981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7" t="n">
        <v>46242</v>
      </c>
      <c r="C13140" s="1" t="n">
        <v>11</v>
      </c>
      <c r="D13140" s="1" t="s">
        <v>3845</v>
      </c>
      <c r="E13140" s="1" t="n">
        <v>1815</v>
      </c>
      <c r="F13140" s="1" t="s">
        <v>626</v>
      </c>
      <c r="I13140" s="1" t="n">
        <v>396666</v>
      </c>
      <c r="J13140" s="1" t="n">
        <v>70044</v>
      </c>
      <c r="K13140" s="1" t="n">
        <v>7891515220983</v>
      </c>
      <c r="L13140" s="1" t="s">
        <v>4927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7" t="n">
        <v>46242</v>
      </c>
      <c r="C13141" s="1" t="n">
        <v>11</v>
      </c>
      <c r="D13141" s="1" t="s">
        <v>3845</v>
      </c>
      <c r="E13141" s="1" t="n">
        <v>1667</v>
      </c>
      <c r="F13141" s="1" t="s">
        <v>65</v>
      </c>
      <c r="I13141" s="1" t="n">
        <v>397841</v>
      </c>
      <c r="J13141" s="1" t="n">
        <v>105613</v>
      </c>
      <c r="K13141" s="1" t="n">
        <v>7898330150044</v>
      </c>
      <c r="L13141" s="1" t="s">
        <v>4735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7" t="n">
        <v>46242</v>
      </c>
      <c r="C13142" s="1" t="n">
        <v>11</v>
      </c>
      <c r="D13142" s="1" t="s">
        <v>3845</v>
      </c>
      <c r="E13142" s="1" t="n">
        <v>1667</v>
      </c>
      <c r="F13142" s="1" t="s">
        <v>65</v>
      </c>
      <c r="I13142" s="1" t="n">
        <v>397841</v>
      </c>
      <c r="J13142" s="1" t="n">
        <v>106546</v>
      </c>
      <c r="K13142" s="1" t="n">
        <v>7898330150013</v>
      </c>
      <c r="L13142" s="1" t="s">
        <v>4737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7" t="n">
        <v>46242</v>
      </c>
      <c r="C13143" s="1" t="n">
        <v>11</v>
      </c>
      <c r="D13143" s="1" t="s">
        <v>3845</v>
      </c>
      <c r="E13143" s="1" t="n">
        <v>1667</v>
      </c>
      <c r="F13143" s="1" t="s">
        <v>65</v>
      </c>
      <c r="I13143" s="1" t="n">
        <v>397841</v>
      </c>
      <c r="J13143" s="1" t="n">
        <v>20915</v>
      </c>
      <c r="K13143" s="1" t="n">
        <v>7898330150129</v>
      </c>
      <c r="L13143" s="1" t="s">
        <v>4738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7" t="n">
        <v>46242</v>
      </c>
      <c r="C13144" s="1" t="n">
        <v>11</v>
      </c>
      <c r="D13144" s="1" t="s">
        <v>3845</v>
      </c>
      <c r="E13144" s="1" t="n">
        <v>1667</v>
      </c>
      <c r="F13144" s="1" t="s">
        <v>65</v>
      </c>
      <c r="I13144" s="1" t="n">
        <v>397841</v>
      </c>
      <c r="J13144" s="1" t="n">
        <v>27948</v>
      </c>
      <c r="K13144" s="1" t="n">
        <v>7898215151807</v>
      </c>
      <c r="L13144" s="1" t="s">
        <v>6331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7" t="n">
        <v>46242</v>
      </c>
      <c r="C13145" s="1" t="n">
        <v>11</v>
      </c>
      <c r="D13145" s="1" t="s">
        <v>3845</v>
      </c>
      <c r="E13145" s="1" t="n">
        <v>1667</v>
      </c>
      <c r="F13145" s="1" t="s">
        <v>65</v>
      </c>
      <c r="I13145" s="1" t="n">
        <v>397841</v>
      </c>
      <c r="J13145" s="1" t="n">
        <v>29774</v>
      </c>
      <c r="K13145" s="1" t="n">
        <v>7898330150723</v>
      </c>
      <c r="L13145" s="1" t="s">
        <v>7982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7" t="n">
        <v>46242</v>
      </c>
      <c r="C13146" s="1" t="n">
        <v>11</v>
      </c>
      <c r="D13146" s="1" t="s">
        <v>3845</v>
      </c>
      <c r="E13146" s="1" t="n">
        <v>1667</v>
      </c>
      <c r="F13146" s="1" t="s">
        <v>65</v>
      </c>
      <c r="I13146" s="1" t="n">
        <v>397841</v>
      </c>
      <c r="J13146" s="1" t="n">
        <v>32084</v>
      </c>
      <c r="K13146" s="1" t="n">
        <v>7898215151814</v>
      </c>
      <c r="L13146" s="1" t="s">
        <v>6333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7" t="n">
        <v>46242</v>
      </c>
      <c r="C13147" s="1" t="n">
        <v>11</v>
      </c>
      <c r="D13147" s="1" t="s">
        <v>3845</v>
      </c>
      <c r="E13147" s="1" t="n">
        <v>1667</v>
      </c>
      <c r="F13147" s="1" t="s">
        <v>65</v>
      </c>
      <c r="I13147" s="1" t="n">
        <v>397841</v>
      </c>
      <c r="J13147" s="1" t="n">
        <v>32780</v>
      </c>
      <c r="K13147" s="1" t="n">
        <v>7633337200022</v>
      </c>
      <c r="L13147" s="1" t="s">
        <v>7983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7" t="n">
        <v>46242</v>
      </c>
      <c r="C13148" s="1" t="n">
        <v>11</v>
      </c>
      <c r="D13148" s="1" t="s">
        <v>3845</v>
      </c>
      <c r="E13148" s="1" t="n">
        <v>1667</v>
      </c>
      <c r="F13148" s="1" t="s">
        <v>65</v>
      </c>
      <c r="I13148" s="1" t="n">
        <v>397841</v>
      </c>
      <c r="J13148" s="1" t="n">
        <v>45670</v>
      </c>
      <c r="K13148" s="1" t="n">
        <v>7898330151997</v>
      </c>
      <c r="L13148" s="1" t="s">
        <v>7984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7" t="n">
        <v>46242</v>
      </c>
      <c r="C13149" s="1" t="n">
        <v>11</v>
      </c>
      <c r="D13149" s="1" t="s">
        <v>3845</v>
      </c>
      <c r="E13149" s="1" t="n">
        <v>1667</v>
      </c>
      <c r="F13149" s="1" t="s">
        <v>65</v>
      </c>
      <c r="I13149" s="1" t="n">
        <v>397841</v>
      </c>
      <c r="J13149" s="1" t="n">
        <v>50516</v>
      </c>
      <c r="K13149" s="1" t="n">
        <v>7898330152109</v>
      </c>
      <c r="L13149" s="1" t="s">
        <v>7985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7" t="n">
        <v>46242</v>
      </c>
      <c r="C13150" s="1" t="n">
        <v>11</v>
      </c>
      <c r="D13150" s="1" t="s">
        <v>3845</v>
      </c>
      <c r="E13150" s="1" t="n">
        <v>1667</v>
      </c>
      <c r="F13150" s="1" t="s">
        <v>65</v>
      </c>
      <c r="I13150" s="1" t="n">
        <v>397841</v>
      </c>
      <c r="J13150" s="1" t="n">
        <v>50517</v>
      </c>
      <c r="K13150" s="1" t="n">
        <v>7898330152093</v>
      </c>
      <c r="L13150" s="1" t="s">
        <v>7986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7" t="n">
        <v>46242</v>
      </c>
      <c r="C13151" s="1" t="n">
        <v>11</v>
      </c>
      <c r="D13151" s="1" t="s">
        <v>3845</v>
      </c>
      <c r="E13151" s="1" t="n">
        <v>1667</v>
      </c>
      <c r="F13151" s="1" t="s">
        <v>65</v>
      </c>
      <c r="I13151" s="1" t="n">
        <v>397841</v>
      </c>
      <c r="J13151" s="1" t="n">
        <v>55440</v>
      </c>
      <c r="K13151" s="1" t="n">
        <v>7898330152642</v>
      </c>
      <c r="L13151" s="1" t="s">
        <v>6334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7" t="n">
        <v>46242</v>
      </c>
      <c r="C13152" s="1" t="n">
        <v>11</v>
      </c>
      <c r="D13152" s="1" t="s">
        <v>3845</v>
      </c>
      <c r="E13152" s="1" t="n">
        <v>1667</v>
      </c>
      <c r="F13152" s="1" t="s">
        <v>65</v>
      </c>
      <c r="I13152" s="1" t="n">
        <v>397841</v>
      </c>
      <c r="J13152" s="1" t="n">
        <v>56194</v>
      </c>
      <c r="K13152" s="1" t="n">
        <v>7898330152659</v>
      </c>
      <c r="L13152" s="1" t="s">
        <v>4135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7" t="n">
        <v>46242</v>
      </c>
      <c r="C13153" s="1" t="n">
        <v>11</v>
      </c>
      <c r="D13153" s="1" t="s">
        <v>3845</v>
      </c>
      <c r="E13153" s="1" t="n">
        <v>1667</v>
      </c>
      <c r="F13153" s="1" t="s">
        <v>65</v>
      </c>
      <c r="I13153" s="1" t="n">
        <v>397841</v>
      </c>
      <c r="J13153" s="1" t="n">
        <v>67546</v>
      </c>
      <c r="K13153" s="1" t="n">
        <v>7898330152963</v>
      </c>
      <c r="L13153" s="1" t="s">
        <v>4137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7" t="n">
        <v>46242</v>
      </c>
      <c r="C13154" s="1" t="n">
        <v>11</v>
      </c>
      <c r="D13154" s="1" t="s">
        <v>3845</v>
      </c>
      <c r="E13154" s="1" t="n">
        <v>1667</v>
      </c>
      <c r="F13154" s="1" t="s">
        <v>65</v>
      </c>
      <c r="I13154" s="1" t="n">
        <v>397841</v>
      </c>
      <c r="J13154" s="1" t="n">
        <v>80627</v>
      </c>
      <c r="K13154" s="1" t="n">
        <v>7898330153236</v>
      </c>
      <c r="L13154" s="1" t="s">
        <v>7987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7" t="n">
        <v>46242</v>
      </c>
      <c r="C13155" s="1" t="n">
        <v>11</v>
      </c>
      <c r="D13155" s="1" t="s">
        <v>3845</v>
      </c>
      <c r="E13155" s="1" t="n">
        <v>1667</v>
      </c>
      <c r="F13155" s="1" t="s">
        <v>65</v>
      </c>
      <c r="I13155" s="1" t="n">
        <v>397841</v>
      </c>
      <c r="J13155" s="1" t="n">
        <v>80628</v>
      </c>
      <c r="K13155" s="1" t="n">
        <v>7898330153250</v>
      </c>
      <c r="L13155" s="1" t="s">
        <v>7988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7" t="n">
        <v>46242</v>
      </c>
      <c r="C13156" s="1" t="n">
        <v>11</v>
      </c>
      <c r="D13156" s="1" t="s">
        <v>3845</v>
      </c>
      <c r="E13156" s="1" t="n">
        <v>1667</v>
      </c>
      <c r="F13156" s="1" t="s">
        <v>65</v>
      </c>
      <c r="I13156" s="1" t="n">
        <v>397841</v>
      </c>
      <c r="J13156" s="1" t="n">
        <v>82029</v>
      </c>
      <c r="K13156" s="1" t="n">
        <v>7898330153199</v>
      </c>
      <c r="L13156" s="1" t="s">
        <v>7989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7" t="n">
        <v>46242</v>
      </c>
      <c r="C13157" s="1" t="n">
        <v>11</v>
      </c>
      <c r="D13157" s="1" t="s">
        <v>3845</v>
      </c>
      <c r="E13157" s="1" t="n">
        <v>1107</v>
      </c>
      <c r="F13157" s="1" t="s">
        <v>155</v>
      </c>
      <c r="I13157" s="1" t="n">
        <v>439388</v>
      </c>
      <c r="J13157" s="1" t="n">
        <v>101692</v>
      </c>
      <c r="K13157" s="1" t="n">
        <v>7891962015620</v>
      </c>
      <c r="L13157" s="1" t="s">
        <v>5722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7" t="n">
        <v>46242</v>
      </c>
      <c r="C13158" s="1" t="n">
        <v>11</v>
      </c>
      <c r="D13158" s="1" t="s">
        <v>3845</v>
      </c>
      <c r="E13158" s="1" t="n">
        <v>1107</v>
      </c>
      <c r="F13158" s="1" t="s">
        <v>155</v>
      </c>
      <c r="I13158" s="1" t="n">
        <v>439388</v>
      </c>
      <c r="J13158" s="1" t="n">
        <v>101714</v>
      </c>
      <c r="K13158" s="1" t="n">
        <v>7891962003894</v>
      </c>
      <c r="L13158" s="1" t="s">
        <v>7066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7" t="n">
        <v>46242</v>
      </c>
      <c r="C13159" s="1" t="n">
        <v>11</v>
      </c>
      <c r="D13159" s="1" t="s">
        <v>3845</v>
      </c>
      <c r="E13159" s="1" t="n">
        <v>1107</v>
      </c>
      <c r="F13159" s="1" t="s">
        <v>155</v>
      </c>
      <c r="I13159" s="1" t="n">
        <v>439388</v>
      </c>
      <c r="J13159" s="1" t="n">
        <v>102245</v>
      </c>
      <c r="K13159" s="1" t="n">
        <v>7891048040003</v>
      </c>
      <c r="L13159" s="1" t="s">
        <v>5723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7" t="n">
        <v>46242</v>
      </c>
      <c r="C13160" s="1" t="n">
        <v>11</v>
      </c>
      <c r="D13160" s="1" t="s">
        <v>3845</v>
      </c>
      <c r="E13160" s="1" t="n">
        <v>1107</v>
      </c>
      <c r="F13160" s="1" t="s">
        <v>155</v>
      </c>
      <c r="I13160" s="1" t="n">
        <v>439388</v>
      </c>
      <c r="J13160" s="1" t="n">
        <v>102599</v>
      </c>
      <c r="K13160" s="1" t="n">
        <v>7891048061695</v>
      </c>
      <c r="L13160" s="1" t="s">
        <v>5724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7" t="n">
        <v>46242</v>
      </c>
      <c r="C13161" s="1" t="n">
        <v>11</v>
      </c>
      <c r="D13161" s="1" t="s">
        <v>3845</v>
      </c>
      <c r="E13161" s="1" t="n">
        <v>1107</v>
      </c>
      <c r="F13161" s="1" t="s">
        <v>155</v>
      </c>
      <c r="I13161" s="1" t="n">
        <v>439388</v>
      </c>
      <c r="J13161" s="1" t="n">
        <v>103674</v>
      </c>
      <c r="K13161" s="1" t="n">
        <v>7891962000725</v>
      </c>
      <c r="L13161" s="1" t="s">
        <v>5725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7" t="n">
        <v>46242</v>
      </c>
      <c r="C13162" s="1" t="n">
        <v>11</v>
      </c>
      <c r="D13162" s="1" t="s">
        <v>3845</v>
      </c>
      <c r="E13162" s="1" t="n">
        <v>1107</v>
      </c>
      <c r="F13162" s="1" t="s">
        <v>155</v>
      </c>
      <c r="I13162" s="1" t="n">
        <v>439388</v>
      </c>
      <c r="J13162" s="1" t="n">
        <v>12275</v>
      </c>
      <c r="K13162" s="1" t="n">
        <v>7891962031170</v>
      </c>
      <c r="L13162" s="1" t="s">
        <v>5263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7" t="n">
        <v>46242</v>
      </c>
      <c r="C13163" s="1" t="n">
        <v>11</v>
      </c>
      <c r="D13163" s="1" t="s">
        <v>3845</v>
      </c>
      <c r="E13163" s="1" t="n">
        <v>1107</v>
      </c>
      <c r="F13163" s="1" t="s">
        <v>155</v>
      </c>
      <c r="I13163" s="1" t="n">
        <v>439388</v>
      </c>
      <c r="J13163" s="1" t="n">
        <v>24270</v>
      </c>
      <c r="K13163" s="1" t="n">
        <v>7891962050089</v>
      </c>
      <c r="L13163" s="1" t="s">
        <v>5731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7" t="n">
        <v>46242</v>
      </c>
      <c r="C13164" s="1" t="n">
        <v>11</v>
      </c>
      <c r="D13164" s="1" t="s">
        <v>3845</v>
      </c>
      <c r="E13164" s="1" t="n">
        <v>1107</v>
      </c>
      <c r="F13164" s="1" t="s">
        <v>155</v>
      </c>
      <c r="I13164" s="1" t="n">
        <v>439388</v>
      </c>
      <c r="J13164" s="1" t="n">
        <v>24548</v>
      </c>
      <c r="K13164" s="1" t="n">
        <v>7891962050072</v>
      </c>
      <c r="L13164" s="1" t="s">
        <v>5732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7" t="n">
        <v>46242</v>
      </c>
      <c r="C13165" s="1" t="n">
        <v>11</v>
      </c>
      <c r="D13165" s="1" t="s">
        <v>3845</v>
      </c>
      <c r="E13165" s="1" t="n">
        <v>1107</v>
      </c>
      <c r="F13165" s="1" t="s">
        <v>155</v>
      </c>
      <c r="I13165" s="1" t="n">
        <v>439388</v>
      </c>
      <c r="J13165" s="1" t="n">
        <v>24780</v>
      </c>
      <c r="K13165" s="1" t="n">
        <v>7891962050065</v>
      </c>
      <c r="L13165" s="1" t="s">
        <v>5733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7" t="n">
        <v>46242</v>
      </c>
      <c r="C13166" s="1" t="n">
        <v>11</v>
      </c>
      <c r="D13166" s="1" t="s">
        <v>3845</v>
      </c>
      <c r="E13166" s="1" t="n">
        <v>1107</v>
      </c>
      <c r="F13166" s="1" t="s">
        <v>155</v>
      </c>
      <c r="I13166" s="1" t="n">
        <v>439388</v>
      </c>
      <c r="J13166" s="1" t="n">
        <v>26494</v>
      </c>
      <c r="K13166" s="1" t="n">
        <v>7891048050606</v>
      </c>
      <c r="L13166" s="1" t="s">
        <v>7990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7" t="n">
        <v>46242</v>
      </c>
      <c r="C13167" s="1" t="n">
        <v>11</v>
      </c>
      <c r="D13167" s="1" t="s">
        <v>3845</v>
      </c>
      <c r="E13167" s="1" t="n">
        <v>1107</v>
      </c>
      <c r="F13167" s="1" t="s">
        <v>155</v>
      </c>
      <c r="I13167" s="1" t="n">
        <v>439388</v>
      </c>
      <c r="J13167" s="1" t="n">
        <v>26495</v>
      </c>
      <c r="K13167" s="1" t="n">
        <v>7891048050651</v>
      </c>
      <c r="L13167" s="1" t="s">
        <v>7991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7" t="n">
        <v>46242</v>
      </c>
      <c r="C13168" s="1" t="n">
        <v>11</v>
      </c>
      <c r="D13168" s="1" t="s">
        <v>3845</v>
      </c>
      <c r="E13168" s="1" t="n">
        <v>1107</v>
      </c>
      <c r="F13168" s="1" t="s">
        <v>155</v>
      </c>
      <c r="I13168" s="1" t="n">
        <v>439388</v>
      </c>
      <c r="J13168" s="1" t="n">
        <v>26496</v>
      </c>
      <c r="K13168" s="1" t="n">
        <v>7891048050668</v>
      </c>
      <c r="L13168" s="1" t="s">
        <v>7992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7" t="n">
        <v>46242</v>
      </c>
      <c r="C13169" s="1" t="n">
        <v>11</v>
      </c>
      <c r="D13169" s="1" t="s">
        <v>3845</v>
      </c>
      <c r="E13169" s="1" t="n">
        <v>1107</v>
      </c>
      <c r="F13169" s="1" t="s">
        <v>155</v>
      </c>
      <c r="I13169" s="1" t="n">
        <v>439388</v>
      </c>
      <c r="J13169" s="1" t="n">
        <v>27021</v>
      </c>
      <c r="K13169" s="1" t="n">
        <v>7891048050613</v>
      </c>
      <c r="L13169" s="1" t="s">
        <v>7993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7" t="n">
        <v>46242</v>
      </c>
      <c r="C13170" s="1" t="n">
        <v>11</v>
      </c>
      <c r="D13170" s="1" t="s">
        <v>3845</v>
      </c>
      <c r="E13170" s="1" t="n">
        <v>1107</v>
      </c>
      <c r="F13170" s="1" t="s">
        <v>155</v>
      </c>
      <c r="I13170" s="1" t="n">
        <v>439388</v>
      </c>
      <c r="J13170" s="1" t="n">
        <v>27022</v>
      </c>
      <c r="K13170" s="1" t="n">
        <v>7891048050682</v>
      </c>
      <c r="L13170" s="1" t="s">
        <v>7994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7" t="n">
        <v>46242</v>
      </c>
      <c r="C13171" s="1" t="n">
        <v>11</v>
      </c>
      <c r="D13171" s="1" t="s">
        <v>3845</v>
      </c>
      <c r="E13171" s="1" t="n">
        <v>1107</v>
      </c>
      <c r="F13171" s="1" t="s">
        <v>155</v>
      </c>
      <c r="I13171" s="1" t="n">
        <v>439388</v>
      </c>
      <c r="J13171" s="1" t="n">
        <v>27023</v>
      </c>
      <c r="K13171" s="1" t="n">
        <v>7891048050637</v>
      </c>
      <c r="L13171" s="1" t="s">
        <v>7995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7" t="n">
        <v>46242</v>
      </c>
      <c r="C13172" s="1" t="n">
        <v>11</v>
      </c>
      <c r="D13172" s="1" t="s">
        <v>3845</v>
      </c>
      <c r="E13172" s="1" t="n">
        <v>1107</v>
      </c>
      <c r="F13172" s="1" t="s">
        <v>155</v>
      </c>
      <c r="I13172" s="1" t="n">
        <v>439388</v>
      </c>
      <c r="J13172" s="1" t="n">
        <v>27395</v>
      </c>
      <c r="K13172" s="1" t="n">
        <v>7891962054117</v>
      </c>
      <c r="L13172" s="1" t="s">
        <v>5735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7" t="n">
        <v>46242</v>
      </c>
      <c r="C13173" s="1" t="n">
        <v>11</v>
      </c>
      <c r="D13173" s="1" t="s">
        <v>3845</v>
      </c>
      <c r="E13173" s="1" t="n">
        <v>1107</v>
      </c>
      <c r="F13173" s="1" t="s">
        <v>155</v>
      </c>
      <c r="I13173" s="1" t="n">
        <v>439388</v>
      </c>
      <c r="J13173" s="1" t="n">
        <v>27396</v>
      </c>
      <c r="K13173" s="1" t="n">
        <v>7891962054100</v>
      </c>
      <c r="L13173" s="1" t="s">
        <v>5264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7" t="n">
        <v>46242</v>
      </c>
      <c r="C13174" s="1" t="n">
        <v>11</v>
      </c>
      <c r="D13174" s="1" t="s">
        <v>3845</v>
      </c>
      <c r="E13174" s="1" t="n">
        <v>1107</v>
      </c>
      <c r="F13174" s="1" t="s">
        <v>155</v>
      </c>
      <c r="I13174" s="1" t="n">
        <v>439388</v>
      </c>
      <c r="J13174" s="1" t="n">
        <v>27397</v>
      </c>
      <c r="K13174" s="1" t="n">
        <v>7891962054124</v>
      </c>
      <c r="L13174" s="1" t="s">
        <v>5736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7" t="n">
        <v>46242</v>
      </c>
      <c r="C13175" s="1" t="n">
        <v>11</v>
      </c>
      <c r="D13175" s="1" t="s">
        <v>3845</v>
      </c>
      <c r="E13175" s="1" t="n">
        <v>1107</v>
      </c>
      <c r="F13175" s="1" t="s">
        <v>155</v>
      </c>
      <c r="I13175" s="1" t="n">
        <v>439388</v>
      </c>
      <c r="J13175" s="1" t="n">
        <v>27481</v>
      </c>
      <c r="K13175" s="1" t="n">
        <v>7891962054810</v>
      </c>
      <c r="L13175" s="1" t="s">
        <v>5264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7" t="n">
        <v>46242</v>
      </c>
      <c r="C13176" s="1" t="n">
        <v>11</v>
      </c>
      <c r="D13176" s="1" t="s">
        <v>3845</v>
      </c>
      <c r="E13176" s="1" t="n">
        <v>1107</v>
      </c>
      <c r="F13176" s="1" t="s">
        <v>155</v>
      </c>
      <c r="I13176" s="1" t="n">
        <v>439388</v>
      </c>
      <c r="J13176" s="1" t="n">
        <v>27482</v>
      </c>
      <c r="K13176" s="1" t="n">
        <v>7891962054476</v>
      </c>
      <c r="L13176" s="1" t="s">
        <v>5737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7" t="n">
        <v>46242</v>
      </c>
      <c r="C13177" s="1" t="n">
        <v>11</v>
      </c>
      <c r="D13177" s="1" t="s">
        <v>3845</v>
      </c>
      <c r="E13177" s="1" t="n">
        <v>1107</v>
      </c>
      <c r="F13177" s="1" t="s">
        <v>155</v>
      </c>
      <c r="I13177" s="1" t="n">
        <v>439388</v>
      </c>
      <c r="J13177" s="1" t="n">
        <v>27551</v>
      </c>
      <c r="K13177" s="1" t="n">
        <v>7891048050620</v>
      </c>
      <c r="L13177" s="1" t="s">
        <v>5738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7" t="n">
        <v>46242</v>
      </c>
      <c r="C13178" s="1" t="n">
        <v>11</v>
      </c>
      <c r="D13178" s="1" t="s">
        <v>3845</v>
      </c>
      <c r="E13178" s="1" t="n">
        <v>1107</v>
      </c>
      <c r="F13178" s="1" t="s">
        <v>155</v>
      </c>
      <c r="I13178" s="1" t="n">
        <v>439388</v>
      </c>
      <c r="J13178" s="1" t="n">
        <v>29485</v>
      </c>
      <c r="K13178" s="1" t="n">
        <v>7891962053196</v>
      </c>
      <c r="L13178" s="1" t="s">
        <v>5742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7" t="n">
        <v>46242</v>
      </c>
      <c r="C13179" s="1" t="n">
        <v>11</v>
      </c>
      <c r="D13179" s="1" t="s">
        <v>3845</v>
      </c>
      <c r="E13179" s="1" t="n">
        <v>1107</v>
      </c>
      <c r="F13179" s="1" t="s">
        <v>155</v>
      </c>
      <c r="I13179" s="1" t="n">
        <v>439388</v>
      </c>
      <c r="J13179" s="1" t="n">
        <v>29634</v>
      </c>
      <c r="K13179" s="1" t="n">
        <v>7891962051338</v>
      </c>
      <c r="L13179" s="1" t="s">
        <v>5744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7" t="n">
        <v>46242</v>
      </c>
      <c r="C13180" s="1" t="n">
        <v>11</v>
      </c>
      <c r="D13180" s="1" t="s">
        <v>3845</v>
      </c>
      <c r="E13180" s="1" t="n">
        <v>1107</v>
      </c>
      <c r="F13180" s="1" t="s">
        <v>155</v>
      </c>
      <c r="I13180" s="1" t="n">
        <v>439388</v>
      </c>
      <c r="J13180" s="1" t="n">
        <v>29635</v>
      </c>
      <c r="K13180" s="1" t="n">
        <v>7891962051345</v>
      </c>
      <c r="L13180" s="1" t="s">
        <v>5265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7" t="n">
        <v>46242</v>
      </c>
      <c r="C13181" s="1" t="n">
        <v>11</v>
      </c>
      <c r="D13181" s="1" t="s">
        <v>3845</v>
      </c>
      <c r="E13181" s="1" t="n">
        <v>1107</v>
      </c>
      <c r="F13181" s="1" t="s">
        <v>155</v>
      </c>
      <c r="I13181" s="1" t="n">
        <v>439388</v>
      </c>
      <c r="J13181" s="1" t="n">
        <v>35062</v>
      </c>
      <c r="K13181" s="1" t="n">
        <v>7891962051383</v>
      </c>
      <c r="L13181" s="1" t="s">
        <v>5746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7" t="n">
        <v>46242</v>
      </c>
      <c r="C13182" s="1" t="n">
        <v>11</v>
      </c>
      <c r="D13182" s="1" t="s">
        <v>3845</v>
      </c>
      <c r="E13182" s="1" t="n">
        <v>1107</v>
      </c>
      <c r="F13182" s="1" t="s">
        <v>155</v>
      </c>
      <c r="I13182" s="1" t="n">
        <v>439388</v>
      </c>
      <c r="J13182" s="1" t="n">
        <v>36857</v>
      </c>
      <c r="K13182" s="1" t="n">
        <v>7891962064048</v>
      </c>
      <c r="L13182" s="1" t="s">
        <v>5267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7" t="n">
        <v>46242</v>
      </c>
      <c r="C13183" s="1" t="n">
        <v>11</v>
      </c>
      <c r="D13183" s="1" t="s">
        <v>3845</v>
      </c>
      <c r="E13183" s="1" t="n">
        <v>1107</v>
      </c>
      <c r="F13183" s="1" t="s">
        <v>155</v>
      </c>
      <c r="I13183" s="1" t="n">
        <v>439388</v>
      </c>
      <c r="J13183" s="1" t="n">
        <v>36858</v>
      </c>
      <c r="K13183" s="1" t="n">
        <v>7891962064055</v>
      </c>
      <c r="L13183" s="1" t="s">
        <v>5270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7" t="n">
        <v>46242</v>
      </c>
      <c r="C13184" s="1" t="n">
        <v>11</v>
      </c>
      <c r="D13184" s="1" t="s">
        <v>3845</v>
      </c>
      <c r="E13184" s="1" t="n">
        <v>1107</v>
      </c>
      <c r="F13184" s="1" t="s">
        <v>155</v>
      </c>
      <c r="I13184" s="1" t="n">
        <v>439388</v>
      </c>
      <c r="J13184" s="1" t="n">
        <v>37148</v>
      </c>
      <c r="K13184" s="1" t="n">
        <v>7891962051574</v>
      </c>
      <c r="L13184" s="1" t="s">
        <v>5268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7" t="n">
        <v>46242</v>
      </c>
      <c r="C13185" s="1" t="n">
        <v>11</v>
      </c>
      <c r="D13185" s="1" t="s">
        <v>3845</v>
      </c>
      <c r="E13185" s="1" t="n">
        <v>1107</v>
      </c>
      <c r="F13185" s="1" t="s">
        <v>155</v>
      </c>
      <c r="I13185" s="1" t="n">
        <v>439388</v>
      </c>
      <c r="J13185" s="1" t="n">
        <v>49004</v>
      </c>
      <c r="K13185" s="1" t="n">
        <v>7891962067346</v>
      </c>
      <c r="L13185" s="1" t="s">
        <v>5747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7" t="n">
        <v>46242</v>
      </c>
      <c r="C13186" s="1" t="n">
        <v>11</v>
      </c>
      <c r="D13186" s="1" t="s">
        <v>3845</v>
      </c>
      <c r="E13186" s="1" t="n">
        <v>1107</v>
      </c>
      <c r="F13186" s="1" t="s">
        <v>155</v>
      </c>
      <c r="I13186" s="1" t="n">
        <v>439388</v>
      </c>
      <c r="J13186" s="1" t="n">
        <v>49956</v>
      </c>
      <c r="K13186" s="1" t="n">
        <v>7891962067629</v>
      </c>
      <c r="L13186" s="1" t="s">
        <v>5748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7" t="n">
        <v>46242</v>
      </c>
      <c r="C13187" s="1" t="n">
        <v>11</v>
      </c>
      <c r="D13187" s="1" t="s">
        <v>3845</v>
      </c>
      <c r="E13187" s="1" t="n">
        <v>1107</v>
      </c>
      <c r="F13187" s="1" t="s">
        <v>155</v>
      </c>
      <c r="I13187" s="1" t="n">
        <v>439388</v>
      </c>
      <c r="J13187" s="1" t="n">
        <v>51756</v>
      </c>
      <c r="K13187" s="1" t="n">
        <v>7891962067889</v>
      </c>
      <c r="L13187" s="1" t="s">
        <v>5749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7" t="n">
        <v>46242</v>
      </c>
      <c r="C13188" s="1" t="n">
        <v>11</v>
      </c>
      <c r="D13188" s="1" t="s">
        <v>3845</v>
      </c>
      <c r="E13188" s="1" t="n">
        <v>1107</v>
      </c>
      <c r="F13188" s="1" t="s">
        <v>155</v>
      </c>
      <c r="I13188" s="1" t="n">
        <v>439388</v>
      </c>
      <c r="J13188" s="1" t="n">
        <v>54035</v>
      </c>
      <c r="K13188" s="1" t="n">
        <v>7891962067278</v>
      </c>
      <c r="L13188" s="1" t="s">
        <v>5750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7" t="n">
        <v>46242</v>
      </c>
      <c r="C13189" s="1" t="n">
        <v>11</v>
      </c>
      <c r="D13189" s="1" t="s">
        <v>3845</v>
      </c>
      <c r="E13189" s="1" t="n">
        <v>1107</v>
      </c>
      <c r="F13189" s="1" t="s">
        <v>155</v>
      </c>
      <c r="I13189" s="1" t="n">
        <v>439388</v>
      </c>
      <c r="J13189" s="1" t="n">
        <v>62128</v>
      </c>
      <c r="K13189" s="1" t="n">
        <v>7891962071732</v>
      </c>
      <c r="L13189" s="1" t="s">
        <v>5269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7" t="n">
        <v>46242</v>
      </c>
      <c r="C13190" s="1" t="n">
        <v>11</v>
      </c>
      <c r="D13190" s="1" t="s">
        <v>3845</v>
      </c>
      <c r="E13190" s="1" t="n">
        <v>1107</v>
      </c>
      <c r="F13190" s="1" t="s">
        <v>155</v>
      </c>
      <c r="I13190" s="1" t="n">
        <v>439388</v>
      </c>
      <c r="J13190" s="1" t="n">
        <v>62130</v>
      </c>
      <c r="K13190" s="1" t="n">
        <v>7891962071756</v>
      </c>
      <c r="L13190" s="1" t="s">
        <v>5751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7" t="n">
        <v>46242</v>
      </c>
      <c r="C13191" s="1" t="n">
        <v>11</v>
      </c>
      <c r="D13191" s="1" t="s">
        <v>3845</v>
      </c>
      <c r="E13191" s="1" t="n">
        <v>1107</v>
      </c>
      <c r="F13191" s="1" t="s">
        <v>155</v>
      </c>
      <c r="I13191" s="1" t="n">
        <v>439388</v>
      </c>
      <c r="J13191" s="1" t="n">
        <v>63836</v>
      </c>
      <c r="K13191" s="1" t="n">
        <v>7891962071619</v>
      </c>
      <c r="L13191" s="1" t="s">
        <v>5752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7" t="n">
        <v>46242</v>
      </c>
      <c r="C13192" s="1" t="n">
        <v>11</v>
      </c>
      <c r="D13192" s="1" t="s">
        <v>3845</v>
      </c>
      <c r="E13192" s="1" t="n">
        <v>1107</v>
      </c>
      <c r="F13192" s="1" t="s">
        <v>155</v>
      </c>
      <c r="I13192" s="1" t="n">
        <v>439388</v>
      </c>
      <c r="J13192" s="1" t="n">
        <v>63956</v>
      </c>
      <c r="K13192" s="1" t="n">
        <v>7891962073811</v>
      </c>
      <c r="L13192" s="1" t="s">
        <v>5753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7" t="n">
        <v>46242</v>
      </c>
      <c r="C13193" s="1" t="n">
        <v>11</v>
      </c>
      <c r="D13193" s="1" t="s">
        <v>3845</v>
      </c>
      <c r="E13193" s="1" t="n">
        <v>1107</v>
      </c>
      <c r="F13193" s="1" t="s">
        <v>155</v>
      </c>
      <c r="I13193" s="1" t="n">
        <v>439388</v>
      </c>
      <c r="J13193" s="1" t="n">
        <v>64856</v>
      </c>
      <c r="K13193" s="1" t="n">
        <v>7891962074665</v>
      </c>
      <c r="L13193" s="1" t="s">
        <v>5754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7" t="n">
        <v>46242</v>
      </c>
      <c r="C13194" s="1" t="n">
        <v>11</v>
      </c>
      <c r="D13194" s="1" t="s">
        <v>3845</v>
      </c>
      <c r="E13194" s="1" t="n">
        <v>1107</v>
      </c>
      <c r="F13194" s="1" t="s">
        <v>155</v>
      </c>
      <c r="I13194" s="1" t="n">
        <v>439388</v>
      </c>
      <c r="J13194" s="1" t="n">
        <v>65948</v>
      </c>
      <c r="K13194" s="1" t="n">
        <v>7891962007359</v>
      </c>
      <c r="L13194" s="1" t="s">
        <v>7077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7" t="n">
        <v>46242</v>
      </c>
      <c r="C13195" s="1" t="n">
        <v>11</v>
      </c>
      <c r="D13195" s="1" t="s">
        <v>3845</v>
      </c>
      <c r="E13195" s="1" t="n">
        <v>1107</v>
      </c>
      <c r="F13195" s="1" t="s">
        <v>155</v>
      </c>
      <c r="I13195" s="1" t="n">
        <v>439388</v>
      </c>
      <c r="J13195" s="1" t="n">
        <v>65951</v>
      </c>
      <c r="K13195" s="1" t="n">
        <v>7891962071176</v>
      </c>
      <c r="L13195" s="1" t="s">
        <v>5756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7" t="n">
        <v>46242</v>
      </c>
      <c r="C13196" s="1" t="n">
        <v>11</v>
      </c>
      <c r="D13196" s="1" t="s">
        <v>3845</v>
      </c>
      <c r="E13196" s="1" t="n">
        <v>1107</v>
      </c>
      <c r="F13196" s="1" t="s">
        <v>155</v>
      </c>
      <c r="I13196" s="1" t="n">
        <v>439388</v>
      </c>
      <c r="J13196" s="1" t="n">
        <v>68833</v>
      </c>
      <c r="K13196" s="1" t="n">
        <v>7891962076676</v>
      </c>
      <c r="L13196" s="1" t="s">
        <v>5757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7" t="n">
        <v>46242</v>
      </c>
      <c r="C13197" s="1" t="n">
        <v>11</v>
      </c>
      <c r="D13197" s="1" t="s">
        <v>3845</v>
      </c>
      <c r="E13197" s="1" t="n">
        <v>1107</v>
      </c>
      <c r="F13197" s="1" t="s">
        <v>155</v>
      </c>
      <c r="I13197" s="1" t="n">
        <v>439388</v>
      </c>
      <c r="J13197" s="1" t="n">
        <v>72633</v>
      </c>
      <c r="K13197" s="1" t="n">
        <v>7891962075792</v>
      </c>
      <c r="L13197" s="1" t="s">
        <v>5759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7" t="n">
        <v>46242</v>
      </c>
      <c r="C13198" s="1" t="n">
        <v>11</v>
      </c>
      <c r="D13198" s="1" t="s">
        <v>3845</v>
      </c>
      <c r="E13198" s="1" t="n">
        <v>1107</v>
      </c>
      <c r="F13198" s="1" t="s">
        <v>155</v>
      </c>
      <c r="I13198" s="1" t="n">
        <v>439388</v>
      </c>
      <c r="J13198" s="1" t="n">
        <v>75874</v>
      </c>
      <c r="K13198" s="1" t="n">
        <v>7891048000038</v>
      </c>
      <c r="L13198" s="1" t="s">
        <v>5760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7" t="n">
        <v>46242</v>
      </c>
      <c r="C13199" s="1" t="n">
        <v>11</v>
      </c>
      <c r="D13199" s="1" t="s">
        <v>3845</v>
      </c>
      <c r="E13199" s="1" t="n">
        <v>1107</v>
      </c>
      <c r="F13199" s="1" t="s">
        <v>155</v>
      </c>
      <c r="I13199" s="1" t="n">
        <v>439388</v>
      </c>
      <c r="J13199" s="1" t="n">
        <v>77208</v>
      </c>
      <c r="K13199" s="1" t="n">
        <v>7891048084526</v>
      </c>
      <c r="L13199" s="1" t="s">
        <v>7996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7" t="n">
        <v>46242</v>
      </c>
      <c r="C13200" s="1" t="n">
        <v>11</v>
      </c>
      <c r="D13200" s="1" t="s">
        <v>3845</v>
      </c>
      <c r="E13200" s="1" t="n">
        <v>1107</v>
      </c>
      <c r="F13200" s="1" t="s">
        <v>155</v>
      </c>
      <c r="I13200" s="1" t="n">
        <v>439388</v>
      </c>
      <c r="J13200" s="1" t="n">
        <v>77209</v>
      </c>
      <c r="K13200" s="1" t="n">
        <v>7891048084540</v>
      </c>
      <c r="L13200" s="1" t="s">
        <v>7997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7" t="n">
        <v>46242</v>
      </c>
      <c r="C13201" s="1" t="n">
        <v>11</v>
      </c>
      <c r="D13201" s="1" t="s">
        <v>3845</v>
      </c>
      <c r="E13201" s="1" t="n">
        <v>1107</v>
      </c>
      <c r="F13201" s="1" t="s">
        <v>155</v>
      </c>
      <c r="I13201" s="1" t="n">
        <v>439388</v>
      </c>
      <c r="J13201" s="1" t="n">
        <v>58570</v>
      </c>
      <c r="K13201" s="1" t="n">
        <v>7891048084816</v>
      </c>
      <c r="L13201" s="1" t="s">
        <v>7998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7" t="n">
        <v>46242</v>
      </c>
      <c r="C13202" s="1" t="n">
        <v>11</v>
      </c>
      <c r="D13202" s="1" t="s">
        <v>3845</v>
      </c>
      <c r="E13202" s="1" t="n">
        <v>1107</v>
      </c>
      <c r="F13202" s="1" t="s">
        <v>155</v>
      </c>
      <c r="I13202" s="1" t="n">
        <v>439388</v>
      </c>
      <c r="J13202" s="1" t="n">
        <v>79577</v>
      </c>
      <c r="K13202" s="1" t="n">
        <v>7891048084533</v>
      </c>
      <c r="L13202" s="1" t="s">
        <v>7999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7" t="n">
        <v>46242</v>
      </c>
      <c r="C13203" s="1" t="n">
        <v>11</v>
      </c>
      <c r="D13203" s="1" t="s">
        <v>3845</v>
      </c>
      <c r="E13203" s="1" t="n">
        <v>1621</v>
      </c>
      <c r="F13203" s="1" t="s">
        <v>351</v>
      </c>
      <c r="I13203" s="1" t="n">
        <v>942898</v>
      </c>
      <c r="J13203" s="1" t="n">
        <v>102980</v>
      </c>
      <c r="K13203" s="1" t="n">
        <v>7895800201503</v>
      </c>
      <c r="L13203" s="1" t="s">
        <v>6072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7" t="n">
        <v>46242</v>
      </c>
      <c r="C13204" s="1" t="n">
        <v>11</v>
      </c>
      <c r="D13204" s="1" t="s">
        <v>3845</v>
      </c>
      <c r="E13204" s="1" t="n">
        <v>1621</v>
      </c>
      <c r="F13204" s="1" t="s">
        <v>351</v>
      </c>
      <c r="I13204" s="1" t="n">
        <v>942898</v>
      </c>
      <c r="J13204" s="1" t="n">
        <v>103126</v>
      </c>
      <c r="K13204" s="1" t="n">
        <v>7891991000727</v>
      </c>
      <c r="L13204" s="1" t="s">
        <v>4765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7" t="n">
        <v>46242</v>
      </c>
      <c r="C13205" s="1" t="n">
        <v>11</v>
      </c>
      <c r="D13205" s="1" t="s">
        <v>3845</v>
      </c>
      <c r="E13205" s="1" t="n">
        <v>1621</v>
      </c>
      <c r="F13205" s="1" t="s">
        <v>351</v>
      </c>
      <c r="I13205" s="1" t="n">
        <v>942898</v>
      </c>
      <c r="J13205" s="1" t="n">
        <v>103127</v>
      </c>
      <c r="K13205" s="1" t="n">
        <v>7891991000826</v>
      </c>
      <c r="L13205" s="1" t="s">
        <v>4766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7" t="n">
        <v>46242</v>
      </c>
      <c r="C13206" s="1" t="n">
        <v>11</v>
      </c>
      <c r="D13206" s="1" t="s">
        <v>3845</v>
      </c>
      <c r="E13206" s="1" t="n">
        <v>1621</v>
      </c>
      <c r="F13206" s="1" t="s">
        <v>351</v>
      </c>
      <c r="I13206" s="1" t="n">
        <v>942898</v>
      </c>
      <c r="J13206" s="1" t="n">
        <v>103129</v>
      </c>
      <c r="K13206" s="1" t="n">
        <v>7891991000840</v>
      </c>
      <c r="L13206" s="1" t="s">
        <v>6048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7" t="n">
        <v>46242</v>
      </c>
      <c r="C13207" s="1" t="n">
        <v>11</v>
      </c>
      <c r="D13207" s="1" t="s">
        <v>3845</v>
      </c>
      <c r="E13207" s="1" t="n">
        <v>1621</v>
      </c>
      <c r="F13207" s="1" t="s">
        <v>351</v>
      </c>
      <c r="I13207" s="1" t="n">
        <v>942898</v>
      </c>
      <c r="J13207" s="1" t="n">
        <v>103131</v>
      </c>
      <c r="K13207" s="1" t="n">
        <v>7891991001359</v>
      </c>
      <c r="L13207" s="1" t="s">
        <v>4368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7" t="n">
        <v>46242</v>
      </c>
      <c r="C13208" s="1" t="n">
        <v>11</v>
      </c>
      <c r="D13208" s="1" t="s">
        <v>3845</v>
      </c>
      <c r="E13208" s="1" t="n">
        <v>1621</v>
      </c>
      <c r="F13208" s="1" t="s">
        <v>351</v>
      </c>
      <c r="I13208" s="1" t="n">
        <v>942898</v>
      </c>
      <c r="J13208" s="1" t="n">
        <v>103133</v>
      </c>
      <c r="K13208" s="1" t="n">
        <v>7891991001373</v>
      </c>
      <c r="L13208" s="1" t="s">
        <v>4370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7" t="n">
        <v>46242</v>
      </c>
      <c r="C13209" s="1" t="n">
        <v>11</v>
      </c>
      <c r="D13209" s="1" t="s">
        <v>3845</v>
      </c>
      <c r="E13209" s="1" t="n">
        <v>1621</v>
      </c>
      <c r="F13209" s="1" t="s">
        <v>351</v>
      </c>
      <c r="I13209" s="1" t="n">
        <v>942898</v>
      </c>
      <c r="J13209" s="1" t="n">
        <v>103630</v>
      </c>
      <c r="K13209" s="1" t="n">
        <v>7891991004107</v>
      </c>
      <c r="L13209" s="1" t="s">
        <v>4371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7" t="n">
        <v>46242</v>
      </c>
      <c r="C13210" s="1" t="n">
        <v>11</v>
      </c>
      <c r="D13210" s="1" t="s">
        <v>3845</v>
      </c>
      <c r="E13210" s="1" t="n">
        <v>1621</v>
      </c>
      <c r="F13210" s="1" t="s">
        <v>351</v>
      </c>
      <c r="I13210" s="1" t="n">
        <v>942898</v>
      </c>
      <c r="J13210" s="1" t="n">
        <v>104358</v>
      </c>
      <c r="K13210" s="1" t="n">
        <v>7891149440603</v>
      </c>
      <c r="L13210" s="1" t="s">
        <v>6050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7" t="n">
        <v>46242</v>
      </c>
      <c r="C13211" s="1" t="n">
        <v>11</v>
      </c>
      <c r="D13211" s="1" t="s">
        <v>3845</v>
      </c>
      <c r="E13211" s="1" t="n">
        <v>1621</v>
      </c>
      <c r="F13211" s="1" t="s">
        <v>351</v>
      </c>
      <c r="I13211" s="1" t="n">
        <v>942898</v>
      </c>
      <c r="J13211" s="1" t="n">
        <v>104505</v>
      </c>
      <c r="K13211" s="1" t="n">
        <v>7892840800079</v>
      </c>
      <c r="L13211" s="1" t="s">
        <v>4769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7" t="n">
        <v>46242</v>
      </c>
      <c r="C13212" s="1" t="n">
        <v>11</v>
      </c>
      <c r="D13212" s="1" t="s">
        <v>3845</v>
      </c>
      <c r="E13212" s="1" t="n">
        <v>1621</v>
      </c>
      <c r="F13212" s="1" t="s">
        <v>351</v>
      </c>
      <c r="I13212" s="1" t="n">
        <v>942898</v>
      </c>
      <c r="J13212" s="1" t="n">
        <v>108599</v>
      </c>
      <c r="K13212" s="1" t="n">
        <v>7892840808051</v>
      </c>
      <c r="L13212" s="1" t="s">
        <v>4770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7" t="n">
        <v>46242</v>
      </c>
      <c r="C13213" s="1" t="n">
        <v>11</v>
      </c>
      <c r="D13213" s="1" t="s">
        <v>3845</v>
      </c>
      <c r="E13213" s="1" t="n">
        <v>1621</v>
      </c>
      <c r="F13213" s="1" t="s">
        <v>351</v>
      </c>
      <c r="I13213" s="1" t="n">
        <v>942898</v>
      </c>
      <c r="J13213" s="1" t="n">
        <v>12669</v>
      </c>
      <c r="K13213" s="1" t="n">
        <v>7891991010351</v>
      </c>
      <c r="L13213" s="1" t="s">
        <v>6051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7" t="n">
        <v>46242</v>
      </c>
      <c r="C13214" s="1" t="n">
        <v>11</v>
      </c>
      <c r="D13214" s="1" t="s">
        <v>3845</v>
      </c>
      <c r="E13214" s="1" t="n">
        <v>1621</v>
      </c>
      <c r="F13214" s="1" t="s">
        <v>351</v>
      </c>
      <c r="I13214" s="1" t="n">
        <v>942898</v>
      </c>
      <c r="J13214" s="1" t="n">
        <v>13504</v>
      </c>
      <c r="K13214" s="1" t="n">
        <v>7892840808020</v>
      </c>
      <c r="L13214" s="1" t="s">
        <v>6444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7" t="n">
        <v>46242</v>
      </c>
      <c r="C13215" s="1" t="n">
        <v>11</v>
      </c>
      <c r="D13215" s="1" t="s">
        <v>3845</v>
      </c>
      <c r="E13215" s="1" t="n">
        <v>1621</v>
      </c>
      <c r="F13215" s="1" t="s">
        <v>351</v>
      </c>
      <c r="I13215" s="1" t="n">
        <v>942898</v>
      </c>
      <c r="J13215" s="1" t="n">
        <v>13505</v>
      </c>
      <c r="K13215" s="1" t="n">
        <v>7892840808037</v>
      </c>
      <c r="L13215" s="1" t="s">
        <v>8000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7" t="n">
        <v>46242</v>
      </c>
      <c r="C13216" s="1" t="n">
        <v>11</v>
      </c>
      <c r="D13216" s="1" t="s">
        <v>3845</v>
      </c>
      <c r="E13216" s="1" t="n">
        <v>1621</v>
      </c>
      <c r="F13216" s="1" t="s">
        <v>351</v>
      </c>
      <c r="I13216" s="1" t="n">
        <v>942898</v>
      </c>
      <c r="J13216" s="1" t="n">
        <v>17277</v>
      </c>
      <c r="K13216" s="1" t="n">
        <v>7892840808174</v>
      </c>
      <c r="L13216" s="1" t="s">
        <v>4771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7" t="n">
        <v>46242</v>
      </c>
      <c r="C13217" s="1" t="n">
        <v>11</v>
      </c>
      <c r="D13217" s="1" t="s">
        <v>3845</v>
      </c>
      <c r="E13217" s="1" t="n">
        <v>1621</v>
      </c>
      <c r="F13217" s="1" t="s">
        <v>351</v>
      </c>
      <c r="I13217" s="1" t="n">
        <v>942898</v>
      </c>
      <c r="J13217" s="1" t="n">
        <v>26171</v>
      </c>
      <c r="K13217" s="1" t="n">
        <v>7891149000005</v>
      </c>
      <c r="L13217" s="1" t="s">
        <v>4774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7" t="n">
        <v>46242</v>
      </c>
      <c r="C13218" s="1" t="n">
        <v>11</v>
      </c>
      <c r="D13218" s="1" t="s">
        <v>3845</v>
      </c>
      <c r="E13218" s="1" t="n">
        <v>1621</v>
      </c>
      <c r="F13218" s="1" t="s">
        <v>351</v>
      </c>
      <c r="I13218" s="1" t="n">
        <v>942898</v>
      </c>
      <c r="J13218" s="1" t="n">
        <v>29152</v>
      </c>
      <c r="K13218" s="1" t="n">
        <v>78938847</v>
      </c>
      <c r="L13218" s="1" t="s">
        <v>4777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7" t="n">
        <v>46242</v>
      </c>
      <c r="C13219" s="1" t="n">
        <v>11</v>
      </c>
      <c r="D13219" s="1" t="s">
        <v>3845</v>
      </c>
      <c r="E13219" s="1" t="n">
        <v>1621</v>
      </c>
      <c r="F13219" s="1" t="s">
        <v>351</v>
      </c>
      <c r="I13219" s="1" t="n">
        <v>942898</v>
      </c>
      <c r="J13219" s="1" t="n">
        <v>29153</v>
      </c>
      <c r="K13219" s="1" t="n">
        <v>78938793</v>
      </c>
      <c r="L13219" s="1" t="s">
        <v>4778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7" t="n">
        <v>46242</v>
      </c>
      <c r="C13220" s="1" t="n">
        <v>11</v>
      </c>
      <c r="D13220" s="1" t="s">
        <v>3845</v>
      </c>
      <c r="E13220" s="1" t="n">
        <v>1621</v>
      </c>
      <c r="F13220" s="1" t="s">
        <v>351</v>
      </c>
      <c r="I13220" s="1" t="n">
        <v>942898</v>
      </c>
      <c r="J13220" s="1" t="n">
        <v>30086</v>
      </c>
      <c r="K13220" s="1" t="n">
        <v>7891991012867</v>
      </c>
      <c r="L13220" s="1" t="s">
        <v>7466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7" t="n">
        <v>46242</v>
      </c>
      <c r="C13221" s="1" t="n">
        <v>11</v>
      </c>
      <c r="D13221" s="1" t="s">
        <v>3845</v>
      </c>
      <c r="E13221" s="1" t="n">
        <v>1621</v>
      </c>
      <c r="F13221" s="1" t="s">
        <v>351</v>
      </c>
      <c r="I13221" s="1" t="n">
        <v>942898</v>
      </c>
      <c r="J13221" s="1" t="n">
        <v>31031</v>
      </c>
      <c r="K13221" s="1" t="n">
        <v>7891149441204</v>
      </c>
      <c r="L13221" s="1" t="s">
        <v>4373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7" t="n">
        <v>46242</v>
      </c>
      <c r="C13222" s="1" t="n">
        <v>11</v>
      </c>
      <c r="D13222" s="1" t="s">
        <v>3845</v>
      </c>
      <c r="E13222" s="1" t="n">
        <v>1621</v>
      </c>
      <c r="F13222" s="1" t="s">
        <v>351</v>
      </c>
      <c r="I13222" s="1" t="n">
        <v>942898</v>
      </c>
      <c r="J13222" s="1" t="n">
        <v>31032</v>
      </c>
      <c r="K13222" s="1" t="n">
        <v>7891991002561</v>
      </c>
      <c r="L13222" s="1" t="s">
        <v>4374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7" t="n">
        <v>46242</v>
      </c>
      <c r="C13223" s="1" t="n">
        <v>11</v>
      </c>
      <c r="D13223" s="1" t="s">
        <v>3845</v>
      </c>
      <c r="E13223" s="1" t="n">
        <v>1621</v>
      </c>
      <c r="F13223" s="1" t="s">
        <v>351</v>
      </c>
      <c r="I13223" s="1" t="n">
        <v>942898</v>
      </c>
      <c r="J13223" s="1" t="n">
        <v>32100</v>
      </c>
      <c r="K13223" s="1" t="n">
        <v>7891991015493</v>
      </c>
      <c r="L13223" s="1" t="s">
        <v>4375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7" t="n">
        <v>46242</v>
      </c>
      <c r="C13224" s="1" t="n">
        <v>11</v>
      </c>
      <c r="D13224" s="1" t="s">
        <v>3845</v>
      </c>
      <c r="E13224" s="1" t="n">
        <v>1621</v>
      </c>
      <c r="F13224" s="1" t="s">
        <v>351</v>
      </c>
      <c r="I13224" s="1" t="n">
        <v>942898</v>
      </c>
      <c r="J13224" s="1" t="n">
        <v>33537</v>
      </c>
      <c r="K13224" s="1" t="n">
        <v>7891991294942</v>
      </c>
      <c r="L13224" s="1" t="s">
        <v>4790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7" t="n">
        <v>46242</v>
      </c>
      <c r="C13225" s="1" t="n">
        <v>11</v>
      </c>
      <c r="D13225" s="1" t="s">
        <v>3845</v>
      </c>
      <c r="E13225" s="1" t="n">
        <v>1621</v>
      </c>
      <c r="F13225" s="1" t="s">
        <v>351</v>
      </c>
      <c r="I13225" s="1" t="n">
        <v>942898</v>
      </c>
      <c r="J13225" s="1" t="n">
        <v>38525</v>
      </c>
      <c r="K13225" s="1" t="n">
        <v>78938861</v>
      </c>
      <c r="L13225" s="1" t="s">
        <v>8001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7" t="n">
        <v>46242</v>
      </c>
      <c r="C13226" s="1" t="n">
        <v>11</v>
      </c>
      <c r="D13226" s="1" t="s">
        <v>3845</v>
      </c>
      <c r="E13226" s="1" t="n">
        <v>1621</v>
      </c>
      <c r="F13226" s="1" t="s">
        <v>351</v>
      </c>
      <c r="I13226" s="1" t="n">
        <v>942898</v>
      </c>
      <c r="J13226" s="1" t="n">
        <v>40245</v>
      </c>
      <c r="K13226" s="1" t="n">
        <v>7622210564313</v>
      </c>
      <c r="L13226" s="1" t="s">
        <v>8002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7" t="n">
        <v>46242</v>
      </c>
      <c r="C13227" s="1" t="n">
        <v>11</v>
      </c>
      <c r="D13227" s="1" t="s">
        <v>3845</v>
      </c>
      <c r="E13227" s="1" t="n">
        <v>1621</v>
      </c>
      <c r="F13227" s="1" t="s">
        <v>351</v>
      </c>
      <c r="I13227" s="1" t="n">
        <v>942898</v>
      </c>
      <c r="J13227" s="1" t="n">
        <v>40755</v>
      </c>
      <c r="K13227" s="1" t="n">
        <v>7892840813505</v>
      </c>
      <c r="L13227" s="1" t="s">
        <v>7467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7" t="n">
        <v>46242</v>
      </c>
      <c r="C13228" s="1" t="n">
        <v>11</v>
      </c>
      <c r="D13228" s="1" t="s">
        <v>3845</v>
      </c>
      <c r="E13228" s="1" t="n">
        <v>1621</v>
      </c>
      <c r="F13228" s="1" t="s">
        <v>351</v>
      </c>
      <c r="I13228" s="1" t="n">
        <v>942898</v>
      </c>
      <c r="J13228" s="1" t="n">
        <v>41590</v>
      </c>
      <c r="K13228" s="1" t="n">
        <v>7622210564337</v>
      </c>
      <c r="L13228" s="1" t="s">
        <v>8003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7" t="n">
        <v>46242</v>
      </c>
      <c r="C13229" s="1" t="n">
        <v>11</v>
      </c>
      <c r="D13229" s="1" t="s">
        <v>3845</v>
      </c>
      <c r="E13229" s="1" t="n">
        <v>1621</v>
      </c>
      <c r="F13229" s="1" t="s">
        <v>351</v>
      </c>
      <c r="I13229" s="1" t="n">
        <v>942898</v>
      </c>
      <c r="J13229" s="1" t="n">
        <v>41727</v>
      </c>
      <c r="K13229" s="1" t="n">
        <v>7622210857255</v>
      </c>
      <c r="L13229" s="1" t="s">
        <v>4783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7" t="n">
        <v>46242</v>
      </c>
      <c r="C13230" s="1" t="n">
        <v>11</v>
      </c>
      <c r="D13230" s="1" t="s">
        <v>3845</v>
      </c>
      <c r="E13230" s="1" t="n">
        <v>1621</v>
      </c>
      <c r="F13230" s="1" t="s">
        <v>351</v>
      </c>
      <c r="I13230" s="1" t="n">
        <v>942898</v>
      </c>
      <c r="J13230" s="1" t="n">
        <v>48553</v>
      </c>
      <c r="K13230" s="1" t="n">
        <v>7892840813444</v>
      </c>
      <c r="L13230" s="1" t="s">
        <v>4376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7" t="n">
        <v>46242</v>
      </c>
      <c r="C13231" s="1" t="n">
        <v>11</v>
      </c>
      <c r="D13231" s="1" t="s">
        <v>3845</v>
      </c>
      <c r="E13231" s="1" t="n">
        <v>1621</v>
      </c>
      <c r="F13231" s="1" t="s">
        <v>351</v>
      </c>
      <c r="I13231" s="1" t="n">
        <v>942898</v>
      </c>
      <c r="J13231" s="1" t="n">
        <v>54120</v>
      </c>
      <c r="K13231" s="1" t="n">
        <v>7892840820862</v>
      </c>
      <c r="L13231" s="1" t="s">
        <v>4377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7" t="n">
        <v>46242</v>
      </c>
      <c r="C13232" s="1" t="n">
        <v>11</v>
      </c>
      <c r="D13232" s="1" t="s">
        <v>3845</v>
      </c>
      <c r="E13232" s="1" t="n">
        <v>1621</v>
      </c>
      <c r="F13232" s="1" t="s">
        <v>351</v>
      </c>
      <c r="I13232" s="1" t="n">
        <v>942898</v>
      </c>
      <c r="J13232" s="1" t="n">
        <v>73036</v>
      </c>
      <c r="K13232" s="1" t="n">
        <v>7892840822019</v>
      </c>
      <c r="L13232" s="1" t="s">
        <v>4786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7" t="n">
        <v>46242</v>
      </c>
      <c r="C13233" s="1" t="n">
        <v>11</v>
      </c>
      <c r="D13233" s="1" t="s">
        <v>3845</v>
      </c>
      <c r="E13233" s="1" t="n">
        <v>1621</v>
      </c>
      <c r="F13233" s="1" t="s">
        <v>351</v>
      </c>
      <c r="I13233" s="1" t="n">
        <v>942898</v>
      </c>
      <c r="J13233" s="1" t="n">
        <v>78063</v>
      </c>
      <c r="K13233" s="1" t="n">
        <v>7891149108718</v>
      </c>
      <c r="L13233" s="1" t="s">
        <v>4382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7" t="n">
        <v>46242</v>
      </c>
      <c r="C13234" s="1" t="n">
        <v>11</v>
      </c>
      <c r="D13234" s="1" t="s">
        <v>3845</v>
      </c>
      <c r="E13234" s="1" t="n">
        <v>1621</v>
      </c>
      <c r="F13234" s="1" t="s">
        <v>351</v>
      </c>
      <c r="I13234" s="1" t="n">
        <v>942898</v>
      </c>
      <c r="J13234" s="1" t="n">
        <v>78209</v>
      </c>
      <c r="K13234" s="1" t="n">
        <v>611269991000</v>
      </c>
      <c r="L13234" s="1" t="s">
        <v>4684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7" t="n">
        <v>46242</v>
      </c>
      <c r="C13235" s="1" t="n">
        <v>11</v>
      </c>
      <c r="D13235" s="1" t="s">
        <v>3845</v>
      </c>
      <c r="E13235" s="1" t="n">
        <v>1621</v>
      </c>
      <c r="F13235" s="1" t="s">
        <v>351</v>
      </c>
      <c r="I13235" s="1" t="n">
        <v>942898</v>
      </c>
      <c r="J13235" s="1" t="n">
        <v>79493</v>
      </c>
      <c r="K13235" s="1" t="n">
        <v>7891991002608</v>
      </c>
      <c r="L13235" s="1" t="s">
        <v>4383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7" t="n">
        <v>46242</v>
      </c>
      <c r="C13236" s="1" t="n">
        <v>11</v>
      </c>
      <c r="D13236" s="1" t="s">
        <v>3845</v>
      </c>
      <c r="E13236" s="1" t="n">
        <v>1621</v>
      </c>
      <c r="F13236" s="1" t="s">
        <v>351</v>
      </c>
      <c r="I13236" s="1" t="n">
        <v>942898</v>
      </c>
      <c r="J13236" s="1" t="n">
        <v>81970</v>
      </c>
      <c r="K13236" s="1" t="n">
        <v>7892840823986</v>
      </c>
      <c r="L13236" s="1" t="s">
        <v>7877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7" t="n">
        <v>46242</v>
      </c>
      <c r="C13237" s="1" t="n">
        <v>11</v>
      </c>
      <c r="D13237" s="1" t="s">
        <v>3845</v>
      </c>
      <c r="E13237" s="1" t="n">
        <v>1621</v>
      </c>
      <c r="F13237" s="1" t="s">
        <v>351</v>
      </c>
      <c r="I13237" s="1" t="n">
        <v>942899</v>
      </c>
      <c r="J13237" s="1" t="n">
        <v>103132</v>
      </c>
      <c r="K13237" s="1" t="n">
        <v>7892840800000</v>
      </c>
      <c r="L13237" s="1" t="s">
        <v>4369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7" t="n">
        <v>46242</v>
      </c>
      <c r="C13238" s="1" t="n">
        <v>11</v>
      </c>
      <c r="D13238" s="1" t="s">
        <v>3845</v>
      </c>
      <c r="E13238" s="1" t="n">
        <v>1621</v>
      </c>
      <c r="F13238" s="1" t="s">
        <v>351</v>
      </c>
      <c r="I13238" s="1" t="n">
        <v>942899</v>
      </c>
      <c r="J13238" s="1" t="n">
        <v>103936</v>
      </c>
      <c r="K13238" s="1" t="n">
        <v>7891991001342</v>
      </c>
      <c r="L13238" s="1" t="s">
        <v>4768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7" t="n">
        <v>46242</v>
      </c>
      <c r="C13239" s="1" t="n">
        <v>11</v>
      </c>
      <c r="D13239" s="1" t="s">
        <v>3845</v>
      </c>
      <c r="E13239" s="1" t="n">
        <v>1637</v>
      </c>
      <c r="F13239" s="1" t="s">
        <v>68</v>
      </c>
      <c r="I13239" s="1" t="n">
        <v>1916562</v>
      </c>
      <c r="J13239" s="1" t="n">
        <v>104907</v>
      </c>
      <c r="K13239" s="1" t="n">
        <v>7898910758011</v>
      </c>
      <c r="L13239" s="1" t="s">
        <v>5704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7" t="n">
        <v>46242</v>
      </c>
      <c r="C13240" s="1" t="n">
        <v>11</v>
      </c>
      <c r="D13240" s="1" t="s">
        <v>3845</v>
      </c>
      <c r="E13240" s="1" t="n">
        <v>1637</v>
      </c>
      <c r="F13240" s="1" t="s">
        <v>68</v>
      </c>
      <c r="I13240" s="1" t="n">
        <v>1916562</v>
      </c>
      <c r="J13240" s="1" t="n">
        <v>12673</v>
      </c>
      <c r="K13240" s="1" t="n">
        <v>7898910758158</v>
      </c>
      <c r="L13240" s="1" t="s">
        <v>7449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7" t="n">
        <v>46242</v>
      </c>
      <c r="C13241" s="1" t="n">
        <v>11</v>
      </c>
      <c r="D13241" s="1" t="s">
        <v>3845</v>
      </c>
      <c r="E13241" s="1" t="n">
        <v>1637</v>
      </c>
      <c r="F13241" s="1" t="s">
        <v>68</v>
      </c>
      <c r="I13241" s="1" t="n">
        <v>1916562</v>
      </c>
      <c r="J13241" s="1" t="n">
        <v>12961</v>
      </c>
      <c r="K13241" s="1" t="n">
        <v>7898910758035</v>
      </c>
      <c r="L13241" s="1" t="s">
        <v>6535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7" t="n">
        <v>46242</v>
      </c>
      <c r="C13242" s="1" t="n">
        <v>11</v>
      </c>
      <c r="D13242" s="1" t="s">
        <v>3845</v>
      </c>
      <c r="E13242" s="1" t="n">
        <v>1637</v>
      </c>
      <c r="F13242" s="1" t="s">
        <v>68</v>
      </c>
      <c r="I13242" s="1" t="n">
        <v>1916562</v>
      </c>
      <c r="J13242" s="1" t="n">
        <v>13912</v>
      </c>
      <c r="K13242" s="1" t="n">
        <v>7898910758189</v>
      </c>
      <c r="L13242" s="1" t="s">
        <v>7450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7" t="n">
        <v>46242</v>
      </c>
      <c r="C13243" s="1" t="n">
        <v>11</v>
      </c>
      <c r="D13243" s="1" t="s">
        <v>3845</v>
      </c>
      <c r="E13243" s="1" t="n">
        <v>1637</v>
      </c>
      <c r="F13243" s="1" t="s">
        <v>68</v>
      </c>
      <c r="I13243" s="1" t="n">
        <v>1916562</v>
      </c>
      <c r="J13243" s="1" t="n">
        <v>14177</v>
      </c>
      <c r="K13243" s="1" t="n">
        <v>7898910758165</v>
      </c>
      <c r="L13243" s="1" t="s">
        <v>7449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7" t="n">
        <v>46242</v>
      </c>
      <c r="C13244" s="1" t="n">
        <v>11</v>
      </c>
      <c r="D13244" s="1" t="s">
        <v>3845</v>
      </c>
      <c r="E13244" s="1" t="n">
        <v>1637</v>
      </c>
      <c r="F13244" s="1" t="s">
        <v>68</v>
      </c>
      <c r="I13244" s="1" t="n">
        <v>1916562</v>
      </c>
      <c r="J13244" s="1" t="n">
        <v>17757</v>
      </c>
      <c r="K13244" s="1" t="n">
        <v>7898910758349</v>
      </c>
      <c r="L13244" s="1" t="s">
        <v>6533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17" t="n">
        <v>46242</v>
      </c>
      <c r="C13245" s="1" t="n">
        <v>11</v>
      </c>
      <c r="D13245" s="1" t="s">
        <v>3845</v>
      </c>
      <c r="E13245" s="1" t="n">
        <v>1637</v>
      </c>
      <c r="F13245" s="1" t="s">
        <v>68</v>
      </c>
      <c r="I13245" s="1" t="n">
        <v>1916562</v>
      </c>
      <c r="J13245" s="1" t="n">
        <v>18365</v>
      </c>
      <c r="K13245" s="1" t="n">
        <v>7898910758356</v>
      </c>
      <c r="L13245" s="1" t="s">
        <v>8004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17" t="n">
        <v>46242</v>
      </c>
      <c r="C13246" s="1" t="n">
        <v>11</v>
      </c>
      <c r="D13246" s="1" t="s">
        <v>3845</v>
      </c>
      <c r="E13246" s="1" t="n">
        <v>1637</v>
      </c>
      <c r="F13246" s="1" t="s">
        <v>68</v>
      </c>
      <c r="I13246" s="1" t="n">
        <v>1916562</v>
      </c>
      <c r="J13246" s="1" t="n">
        <v>22931</v>
      </c>
      <c r="K13246" s="1" t="n">
        <v>7898910758509</v>
      </c>
      <c r="L13246" s="1" t="s">
        <v>6535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17" t="n">
        <v>46242</v>
      </c>
      <c r="C13247" s="1" t="n">
        <v>11</v>
      </c>
      <c r="D13247" s="1" t="s">
        <v>3845</v>
      </c>
      <c r="E13247" s="1" t="n">
        <v>1637</v>
      </c>
      <c r="F13247" s="1" t="s">
        <v>68</v>
      </c>
      <c r="I13247" s="1" t="n">
        <v>1916562</v>
      </c>
      <c r="J13247" s="1" t="n">
        <v>27241</v>
      </c>
      <c r="K13247" s="1" t="n">
        <v>7898910758639</v>
      </c>
      <c r="L13247" s="1" t="s">
        <v>5700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7" t="n">
        <v>46242</v>
      </c>
      <c r="C13248" s="1" t="n">
        <v>11</v>
      </c>
      <c r="D13248" s="1" t="s">
        <v>3845</v>
      </c>
      <c r="E13248" s="1" t="n">
        <v>1637</v>
      </c>
      <c r="F13248" s="1" t="s">
        <v>68</v>
      </c>
      <c r="I13248" s="1" t="n">
        <v>1916562</v>
      </c>
      <c r="J13248" s="1" t="n">
        <v>27415</v>
      </c>
      <c r="K13248" s="1" t="n">
        <v>7898910758684</v>
      </c>
      <c r="L13248" s="1" t="s">
        <v>6535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7" t="n">
        <v>46242</v>
      </c>
      <c r="C13249" s="1" t="n">
        <v>11</v>
      </c>
      <c r="D13249" s="1" t="s">
        <v>3845</v>
      </c>
      <c r="E13249" s="1" t="n">
        <v>1637</v>
      </c>
      <c r="F13249" s="1" t="s">
        <v>68</v>
      </c>
      <c r="I13249" s="1" t="n">
        <v>1916562</v>
      </c>
      <c r="J13249" s="1" t="n">
        <v>32800</v>
      </c>
      <c r="K13249" s="1" t="n">
        <v>7898910758592</v>
      </c>
      <c r="L13249" s="1" t="s">
        <v>8005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7" t="n">
        <v>46242</v>
      </c>
      <c r="C13250" s="1" t="n">
        <v>11</v>
      </c>
      <c r="D13250" s="1" t="s">
        <v>3845</v>
      </c>
      <c r="E13250" s="1" t="n">
        <v>1637</v>
      </c>
      <c r="F13250" s="1" t="s">
        <v>68</v>
      </c>
      <c r="I13250" s="1" t="n">
        <v>1916562</v>
      </c>
      <c r="J13250" s="1" t="n">
        <v>32801</v>
      </c>
      <c r="K13250" s="1" t="n">
        <v>7898910758585</v>
      </c>
      <c r="L13250" s="1" t="s">
        <v>8005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7" t="n">
        <v>46242</v>
      </c>
      <c r="C13251" s="1" t="n">
        <v>11</v>
      </c>
      <c r="D13251" s="1" t="s">
        <v>3845</v>
      </c>
      <c r="E13251" s="1" t="n">
        <v>1637</v>
      </c>
      <c r="F13251" s="1" t="s">
        <v>68</v>
      </c>
      <c r="I13251" s="1" t="n">
        <v>1916562</v>
      </c>
      <c r="J13251" s="1" t="n">
        <v>48384</v>
      </c>
      <c r="K13251" s="1" t="n">
        <v>7891150086432</v>
      </c>
      <c r="L13251" s="1" t="s">
        <v>8006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7" t="n">
        <v>46242</v>
      </c>
      <c r="C13252" s="1" t="n">
        <v>11</v>
      </c>
      <c r="D13252" s="1" t="s">
        <v>3845</v>
      </c>
      <c r="E13252" s="1" t="n">
        <v>1637</v>
      </c>
      <c r="F13252" s="1" t="s">
        <v>68</v>
      </c>
      <c r="I13252" s="1" t="n">
        <v>1916562</v>
      </c>
      <c r="J13252" s="1" t="n">
        <v>71370</v>
      </c>
      <c r="K13252" s="1" t="n">
        <v>7891150097544</v>
      </c>
      <c r="L13252" s="1" t="s">
        <v>6006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7" t="n">
        <v>46242</v>
      </c>
      <c r="C13253" s="1" t="n">
        <v>11</v>
      </c>
      <c r="D13253" s="1" t="s">
        <v>3845</v>
      </c>
      <c r="E13253" s="1" t="n">
        <v>1637</v>
      </c>
      <c r="F13253" s="1" t="s">
        <v>68</v>
      </c>
      <c r="I13253" s="1" t="n">
        <v>1916562</v>
      </c>
      <c r="J13253" s="1" t="n">
        <v>71371</v>
      </c>
      <c r="K13253" s="1" t="n">
        <v>7891150097582</v>
      </c>
      <c r="L13253" s="1" t="s">
        <v>8007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7" t="n">
        <v>46242</v>
      </c>
      <c r="C13254" s="1" t="n">
        <v>11</v>
      </c>
      <c r="D13254" s="1" t="s">
        <v>3845</v>
      </c>
      <c r="E13254" s="1" t="n">
        <v>1637</v>
      </c>
      <c r="F13254" s="1" t="s">
        <v>68</v>
      </c>
      <c r="I13254" s="1" t="n">
        <v>1916562</v>
      </c>
      <c r="J13254" s="1" t="n">
        <v>71624</v>
      </c>
      <c r="K13254" s="1" t="n">
        <v>7891150097568</v>
      </c>
      <c r="L13254" s="1" t="s">
        <v>6008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7" t="n">
        <v>46242</v>
      </c>
      <c r="C13255" s="1" t="n">
        <v>11</v>
      </c>
      <c r="D13255" s="1" t="s">
        <v>3845</v>
      </c>
      <c r="E13255" s="1" t="n">
        <v>1637</v>
      </c>
      <c r="F13255" s="1" t="s">
        <v>68</v>
      </c>
      <c r="I13255" s="1" t="n">
        <v>1916562</v>
      </c>
      <c r="J13255" s="1" t="n">
        <v>71626</v>
      </c>
      <c r="K13255" s="1" t="n">
        <v>7891150097551</v>
      </c>
      <c r="L13255" s="1" t="s">
        <v>8008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7" t="n">
        <v>46242</v>
      </c>
      <c r="C13256" s="1" t="n">
        <v>11</v>
      </c>
      <c r="D13256" s="1" t="s">
        <v>3845</v>
      </c>
      <c r="E13256" s="1" t="n">
        <v>1637</v>
      </c>
      <c r="F13256" s="1" t="s">
        <v>68</v>
      </c>
      <c r="I13256" s="1" t="n">
        <v>1916562</v>
      </c>
      <c r="J13256" s="1" t="n">
        <v>74973</v>
      </c>
      <c r="K13256" s="1" t="n">
        <v>7898973135095</v>
      </c>
      <c r="L13256" s="1" t="s">
        <v>5707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7" t="n">
        <v>46242</v>
      </c>
      <c r="C13257" s="1" t="n">
        <v>11</v>
      </c>
      <c r="D13257" s="1" t="s">
        <v>3845</v>
      </c>
      <c r="E13257" s="1" t="n">
        <v>1637</v>
      </c>
      <c r="F13257" s="1" t="s">
        <v>68</v>
      </c>
      <c r="I13257" s="1" t="n">
        <v>1916563</v>
      </c>
      <c r="J13257" s="1" t="n">
        <v>104907</v>
      </c>
      <c r="K13257" s="1" t="n">
        <v>7898910758011</v>
      </c>
      <c r="L13257" s="1" t="s">
        <v>5704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7" t="n">
        <v>46242</v>
      </c>
      <c r="C13258" s="1" t="n">
        <v>11</v>
      </c>
      <c r="D13258" s="1" t="s">
        <v>3845</v>
      </c>
      <c r="E13258" s="1" t="n">
        <v>1637</v>
      </c>
      <c r="F13258" s="1" t="s">
        <v>68</v>
      </c>
      <c r="I13258" s="1" t="n">
        <v>1916563</v>
      </c>
      <c r="J13258" s="1" t="n">
        <v>108091</v>
      </c>
      <c r="K13258" s="1" t="n">
        <v>7896495000303</v>
      </c>
      <c r="L13258" s="1" t="s">
        <v>8009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7" t="n">
        <v>46242</v>
      </c>
      <c r="C13259" s="1" t="n">
        <v>11</v>
      </c>
      <c r="D13259" s="1" t="s">
        <v>3845</v>
      </c>
      <c r="E13259" s="1" t="n">
        <v>1637</v>
      </c>
      <c r="F13259" s="1" t="s">
        <v>68</v>
      </c>
      <c r="I13259" s="1" t="n">
        <v>1916563</v>
      </c>
      <c r="J13259" s="1" t="n">
        <v>12673</v>
      </c>
      <c r="K13259" s="1" t="n">
        <v>7898910758158</v>
      </c>
      <c r="L13259" s="1" t="s">
        <v>7449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7" t="n">
        <v>46242</v>
      </c>
      <c r="C13260" s="1" t="n">
        <v>11</v>
      </c>
      <c r="D13260" s="1" t="s">
        <v>3845</v>
      </c>
      <c r="E13260" s="1" t="n">
        <v>1637</v>
      </c>
      <c r="F13260" s="1" t="s">
        <v>68</v>
      </c>
      <c r="I13260" s="1" t="n">
        <v>1916563</v>
      </c>
      <c r="J13260" s="1" t="n">
        <v>12961</v>
      </c>
      <c r="K13260" s="1" t="n">
        <v>7898910758035</v>
      </c>
      <c r="L13260" s="1" t="s">
        <v>6535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7" t="n">
        <v>46242</v>
      </c>
      <c r="C13261" s="1" t="n">
        <v>11</v>
      </c>
      <c r="D13261" s="1" t="s">
        <v>3845</v>
      </c>
      <c r="E13261" s="1" t="n">
        <v>1637</v>
      </c>
      <c r="F13261" s="1" t="s">
        <v>68</v>
      </c>
      <c r="I13261" s="1" t="n">
        <v>1916563</v>
      </c>
      <c r="J13261" s="1" t="n">
        <v>13912</v>
      </c>
      <c r="K13261" s="1" t="n">
        <v>7898910758189</v>
      </c>
      <c r="L13261" s="1" t="s">
        <v>7450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7" t="n">
        <v>46242</v>
      </c>
      <c r="C13262" s="1" t="n">
        <v>11</v>
      </c>
      <c r="D13262" s="1" t="s">
        <v>3845</v>
      </c>
      <c r="E13262" s="1" t="n">
        <v>1637</v>
      </c>
      <c r="F13262" s="1" t="s">
        <v>68</v>
      </c>
      <c r="I13262" s="1" t="n">
        <v>1916563</v>
      </c>
      <c r="J13262" s="1" t="n">
        <v>14177</v>
      </c>
      <c r="K13262" s="1" t="n">
        <v>7898910758165</v>
      </c>
      <c r="L13262" s="1" t="s">
        <v>7449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7" t="n">
        <v>46242</v>
      </c>
      <c r="C13263" s="1" t="n">
        <v>11</v>
      </c>
      <c r="D13263" s="1" t="s">
        <v>3845</v>
      </c>
      <c r="E13263" s="1" t="n">
        <v>1637</v>
      </c>
      <c r="F13263" s="1" t="s">
        <v>68</v>
      </c>
      <c r="I13263" s="1" t="n">
        <v>1916563</v>
      </c>
      <c r="J13263" s="1" t="n">
        <v>14259</v>
      </c>
      <c r="K13263" s="1" t="n">
        <v>7898910758172</v>
      </c>
      <c r="L13263" s="1" t="s">
        <v>7451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7" t="n">
        <v>46242</v>
      </c>
      <c r="C13264" s="1" t="n">
        <v>11</v>
      </c>
      <c r="D13264" s="1" t="s">
        <v>3845</v>
      </c>
      <c r="E13264" s="1" t="n">
        <v>1637</v>
      </c>
      <c r="F13264" s="1" t="s">
        <v>68</v>
      </c>
      <c r="I13264" s="1" t="n">
        <v>1916563</v>
      </c>
      <c r="J13264" s="1" t="n">
        <v>17757</v>
      </c>
      <c r="K13264" s="1" t="n">
        <v>7898910758349</v>
      </c>
      <c r="L13264" s="1" t="s">
        <v>6533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17" t="n">
        <v>46242</v>
      </c>
      <c r="C13265" s="1" t="n">
        <v>11</v>
      </c>
      <c r="D13265" s="1" t="s">
        <v>3845</v>
      </c>
      <c r="E13265" s="1" t="n">
        <v>1637</v>
      </c>
      <c r="F13265" s="1" t="s">
        <v>68</v>
      </c>
      <c r="I13265" s="1" t="n">
        <v>1916563</v>
      </c>
      <c r="J13265" s="1" t="n">
        <v>18365</v>
      </c>
      <c r="K13265" s="1" t="n">
        <v>7898910758356</v>
      </c>
      <c r="L13265" s="1" t="s">
        <v>8004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17" t="n">
        <v>46242</v>
      </c>
      <c r="C13266" s="1" t="n">
        <v>11</v>
      </c>
      <c r="D13266" s="1" t="s">
        <v>3845</v>
      </c>
      <c r="E13266" s="1" t="n">
        <v>1637</v>
      </c>
      <c r="F13266" s="1" t="s">
        <v>68</v>
      </c>
      <c r="I13266" s="1" t="n">
        <v>1916563</v>
      </c>
      <c r="J13266" s="1" t="n">
        <v>22931</v>
      </c>
      <c r="K13266" s="1" t="n">
        <v>7898910758509</v>
      </c>
      <c r="L13266" s="1" t="s">
        <v>6535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17" t="n">
        <v>46242</v>
      </c>
      <c r="C13267" s="1" t="n">
        <v>11</v>
      </c>
      <c r="D13267" s="1" t="s">
        <v>3845</v>
      </c>
      <c r="E13267" s="1" t="n">
        <v>1637</v>
      </c>
      <c r="F13267" s="1" t="s">
        <v>68</v>
      </c>
      <c r="I13267" s="1" t="n">
        <v>1916563</v>
      </c>
      <c r="J13267" s="1" t="n">
        <v>27241</v>
      </c>
      <c r="K13267" s="1" t="n">
        <v>7898910758639</v>
      </c>
      <c r="L13267" s="1" t="s">
        <v>5700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7" t="n">
        <v>46242</v>
      </c>
      <c r="C13268" s="1" t="n">
        <v>11</v>
      </c>
      <c r="D13268" s="1" t="s">
        <v>3845</v>
      </c>
      <c r="E13268" s="1" t="n">
        <v>1637</v>
      </c>
      <c r="F13268" s="1" t="s">
        <v>68</v>
      </c>
      <c r="I13268" s="1" t="n">
        <v>1916563</v>
      </c>
      <c r="J13268" s="1" t="n">
        <v>27415</v>
      </c>
      <c r="K13268" s="1" t="n">
        <v>7898910758684</v>
      </c>
      <c r="L13268" s="1" t="s">
        <v>6535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7" t="n">
        <v>46242</v>
      </c>
      <c r="C13269" s="1" t="n">
        <v>11</v>
      </c>
      <c r="D13269" s="1" t="s">
        <v>3845</v>
      </c>
      <c r="E13269" s="1" t="n">
        <v>1637</v>
      </c>
      <c r="F13269" s="1" t="s">
        <v>68</v>
      </c>
      <c r="I13269" s="1" t="n">
        <v>1916563</v>
      </c>
      <c r="J13269" s="1" t="n">
        <v>30147</v>
      </c>
      <c r="K13269" s="1" t="n">
        <v>7891022861051</v>
      </c>
      <c r="L13269" s="1" t="s">
        <v>8010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7" t="n">
        <v>46242</v>
      </c>
      <c r="C13270" s="1" t="n">
        <v>11</v>
      </c>
      <c r="D13270" s="1" t="s">
        <v>3845</v>
      </c>
      <c r="E13270" s="1" t="n">
        <v>1637</v>
      </c>
      <c r="F13270" s="1" t="s">
        <v>68</v>
      </c>
      <c r="I13270" s="1" t="n">
        <v>1916563</v>
      </c>
      <c r="J13270" s="1" t="n">
        <v>32800</v>
      </c>
      <c r="K13270" s="1" t="n">
        <v>7898910758592</v>
      </c>
      <c r="L13270" s="1" t="s">
        <v>8005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7" t="n">
        <v>46242</v>
      </c>
      <c r="C13271" s="1" t="n">
        <v>11</v>
      </c>
      <c r="D13271" s="1" t="s">
        <v>3845</v>
      </c>
      <c r="E13271" s="1" t="n">
        <v>1637</v>
      </c>
      <c r="F13271" s="1" t="s">
        <v>68</v>
      </c>
      <c r="I13271" s="1" t="n">
        <v>1916563</v>
      </c>
      <c r="J13271" s="1" t="n">
        <v>32801</v>
      </c>
      <c r="K13271" s="1" t="n">
        <v>7898910758585</v>
      </c>
      <c r="L13271" s="1" t="s">
        <v>8005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7" t="n">
        <v>46242</v>
      </c>
      <c r="C13272" s="1" t="n">
        <v>11</v>
      </c>
      <c r="D13272" s="1" t="s">
        <v>3845</v>
      </c>
      <c r="E13272" s="1" t="n">
        <v>1637</v>
      </c>
      <c r="F13272" s="1" t="s">
        <v>68</v>
      </c>
      <c r="I13272" s="1" t="n">
        <v>1916563</v>
      </c>
      <c r="J13272" s="1" t="n">
        <v>48384</v>
      </c>
      <c r="K13272" s="1" t="n">
        <v>7891150086432</v>
      </c>
      <c r="L13272" s="1" t="s">
        <v>8006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7" t="n">
        <v>46242</v>
      </c>
      <c r="C13273" s="1" t="n">
        <v>11</v>
      </c>
      <c r="D13273" s="1" t="s">
        <v>3845</v>
      </c>
      <c r="E13273" s="1" t="n">
        <v>1637</v>
      </c>
      <c r="F13273" s="1" t="s">
        <v>68</v>
      </c>
      <c r="I13273" s="1" t="n">
        <v>1916563</v>
      </c>
      <c r="J13273" s="1" t="n">
        <v>71370</v>
      </c>
      <c r="K13273" s="1" t="n">
        <v>7891150097544</v>
      </c>
      <c r="L13273" s="1" t="s">
        <v>6006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7" t="n">
        <v>46242</v>
      </c>
      <c r="C13274" s="1" t="n">
        <v>11</v>
      </c>
      <c r="D13274" s="1" t="s">
        <v>3845</v>
      </c>
      <c r="E13274" s="1" t="n">
        <v>1637</v>
      </c>
      <c r="F13274" s="1" t="s">
        <v>68</v>
      </c>
      <c r="I13274" s="1" t="n">
        <v>1916563</v>
      </c>
      <c r="J13274" s="1" t="n">
        <v>71371</v>
      </c>
      <c r="K13274" s="1" t="n">
        <v>7891150097582</v>
      </c>
      <c r="L13274" s="1" t="s">
        <v>8007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7" t="n">
        <v>46242</v>
      </c>
      <c r="C13275" s="1" t="n">
        <v>11</v>
      </c>
      <c r="D13275" s="1" t="s">
        <v>3845</v>
      </c>
      <c r="E13275" s="1" t="n">
        <v>1637</v>
      </c>
      <c r="F13275" s="1" t="s">
        <v>68</v>
      </c>
      <c r="I13275" s="1" t="n">
        <v>1916563</v>
      </c>
      <c r="J13275" s="1" t="n">
        <v>71624</v>
      </c>
      <c r="K13275" s="1" t="n">
        <v>7891150097568</v>
      </c>
      <c r="L13275" s="1" t="s">
        <v>6008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7" t="n">
        <v>46242</v>
      </c>
      <c r="C13276" s="1" t="n">
        <v>11</v>
      </c>
      <c r="D13276" s="1" t="s">
        <v>3845</v>
      </c>
      <c r="E13276" s="1" t="n">
        <v>1637</v>
      </c>
      <c r="F13276" s="1" t="s">
        <v>68</v>
      </c>
      <c r="I13276" s="1" t="n">
        <v>1916563</v>
      </c>
      <c r="J13276" s="1" t="n">
        <v>74973</v>
      </c>
      <c r="K13276" s="1" t="n">
        <v>7898973135095</v>
      </c>
      <c r="L13276" s="1" t="s">
        <v>5707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7" t="n">
        <v>46242</v>
      </c>
      <c r="C13277" s="1" t="n">
        <v>11</v>
      </c>
      <c r="D13277" s="1" t="s">
        <v>3845</v>
      </c>
      <c r="E13277" s="1" t="n">
        <v>1637</v>
      </c>
      <c r="F13277" s="1" t="s">
        <v>68</v>
      </c>
      <c r="I13277" s="1" t="n">
        <v>1916564</v>
      </c>
      <c r="J13277" s="1" t="n">
        <v>104907</v>
      </c>
      <c r="K13277" s="1" t="n">
        <v>7898910758011</v>
      </c>
      <c r="L13277" s="1" t="s">
        <v>5704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7" t="n">
        <v>46242</v>
      </c>
      <c r="C13278" s="1" t="n">
        <v>11</v>
      </c>
      <c r="D13278" s="1" t="s">
        <v>3845</v>
      </c>
      <c r="E13278" s="1" t="n">
        <v>1637</v>
      </c>
      <c r="F13278" s="1" t="s">
        <v>68</v>
      </c>
      <c r="I13278" s="1" t="n">
        <v>1916564</v>
      </c>
      <c r="J13278" s="1" t="n">
        <v>12673</v>
      </c>
      <c r="K13278" s="1" t="n">
        <v>7898910758158</v>
      </c>
      <c r="L13278" s="1" t="s">
        <v>7449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7" t="n">
        <v>46242</v>
      </c>
      <c r="C13279" s="1" t="n">
        <v>11</v>
      </c>
      <c r="D13279" s="1" t="s">
        <v>3845</v>
      </c>
      <c r="E13279" s="1" t="n">
        <v>1637</v>
      </c>
      <c r="F13279" s="1" t="s">
        <v>68</v>
      </c>
      <c r="I13279" s="1" t="n">
        <v>1916564</v>
      </c>
      <c r="J13279" s="1" t="n">
        <v>12961</v>
      </c>
      <c r="K13279" s="1" t="n">
        <v>7898910758035</v>
      </c>
      <c r="L13279" s="1" t="s">
        <v>6535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7" t="n">
        <v>46242</v>
      </c>
      <c r="C13280" s="1" t="n">
        <v>11</v>
      </c>
      <c r="D13280" s="1" t="s">
        <v>3845</v>
      </c>
      <c r="E13280" s="1" t="n">
        <v>1637</v>
      </c>
      <c r="F13280" s="1" t="s">
        <v>68</v>
      </c>
      <c r="I13280" s="1" t="n">
        <v>1916564</v>
      </c>
      <c r="J13280" s="1" t="n">
        <v>13912</v>
      </c>
      <c r="K13280" s="1" t="n">
        <v>7898910758189</v>
      </c>
      <c r="L13280" s="1" t="s">
        <v>7450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7" t="n">
        <v>46242</v>
      </c>
      <c r="C13281" s="1" t="n">
        <v>11</v>
      </c>
      <c r="D13281" s="1" t="s">
        <v>3845</v>
      </c>
      <c r="E13281" s="1" t="n">
        <v>1637</v>
      </c>
      <c r="F13281" s="1" t="s">
        <v>68</v>
      </c>
      <c r="I13281" s="1" t="n">
        <v>1916564</v>
      </c>
      <c r="J13281" s="1" t="n">
        <v>14177</v>
      </c>
      <c r="K13281" s="1" t="n">
        <v>7898910758165</v>
      </c>
      <c r="L13281" s="1" t="s">
        <v>7449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7" t="n">
        <v>46242</v>
      </c>
      <c r="C13282" s="1" t="n">
        <v>11</v>
      </c>
      <c r="D13282" s="1" t="s">
        <v>3845</v>
      </c>
      <c r="E13282" s="1" t="n">
        <v>1637</v>
      </c>
      <c r="F13282" s="1" t="s">
        <v>68</v>
      </c>
      <c r="I13282" s="1" t="n">
        <v>1916564</v>
      </c>
      <c r="J13282" s="1" t="n">
        <v>14259</v>
      </c>
      <c r="K13282" s="1" t="n">
        <v>7898910758172</v>
      </c>
      <c r="L13282" s="1" t="s">
        <v>7451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7" t="n">
        <v>46242</v>
      </c>
      <c r="C13283" s="1" t="n">
        <v>11</v>
      </c>
      <c r="D13283" s="1" t="s">
        <v>3845</v>
      </c>
      <c r="E13283" s="1" t="n">
        <v>1637</v>
      </c>
      <c r="F13283" s="1" t="s">
        <v>68</v>
      </c>
      <c r="I13283" s="1" t="n">
        <v>1916564</v>
      </c>
      <c r="J13283" s="1" t="n">
        <v>17757</v>
      </c>
      <c r="K13283" s="1" t="n">
        <v>7898910758349</v>
      </c>
      <c r="L13283" s="1" t="s">
        <v>6533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7" t="n">
        <v>46242</v>
      </c>
      <c r="C13284" s="1" t="n">
        <v>11</v>
      </c>
      <c r="D13284" s="1" t="s">
        <v>3845</v>
      </c>
      <c r="E13284" s="1" t="n">
        <v>1637</v>
      </c>
      <c r="F13284" s="1" t="s">
        <v>68</v>
      </c>
      <c r="I13284" s="1" t="n">
        <v>1916564</v>
      </c>
      <c r="J13284" s="1" t="n">
        <v>18365</v>
      </c>
      <c r="K13284" s="1" t="n">
        <v>7898910758356</v>
      </c>
      <c r="L13284" s="1" t="s">
        <v>8004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17" t="n">
        <v>46242</v>
      </c>
      <c r="C13285" s="1" t="n">
        <v>11</v>
      </c>
      <c r="D13285" s="1" t="s">
        <v>3845</v>
      </c>
      <c r="E13285" s="1" t="n">
        <v>1637</v>
      </c>
      <c r="F13285" s="1" t="s">
        <v>68</v>
      </c>
      <c r="I13285" s="1" t="n">
        <v>1916564</v>
      </c>
      <c r="J13285" s="1" t="n">
        <v>22931</v>
      </c>
      <c r="K13285" s="1" t="n">
        <v>7898910758509</v>
      </c>
      <c r="L13285" s="1" t="s">
        <v>6535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17" t="n">
        <v>46242</v>
      </c>
      <c r="C13286" s="1" t="n">
        <v>11</v>
      </c>
      <c r="D13286" s="1" t="s">
        <v>3845</v>
      </c>
      <c r="E13286" s="1" t="n">
        <v>1637</v>
      </c>
      <c r="F13286" s="1" t="s">
        <v>68</v>
      </c>
      <c r="I13286" s="1" t="n">
        <v>1916564</v>
      </c>
      <c r="J13286" s="1" t="n">
        <v>27241</v>
      </c>
      <c r="K13286" s="1" t="n">
        <v>7898910758639</v>
      </c>
      <c r="L13286" s="1" t="s">
        <v>5700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7" t="n">
        <v>46242</v>
      </c>
      <c r="C13287" s="1" t="n">
        <v>11</v>
      </c>
      <c r="D13287" s="1" t="s">
        <v>3845</v>
      </c>
      <c r="E13287" s="1" t="n">
        <v>1637</v>
      </c>
      <c r="F13287" s="1" t="s">
        <v>68</v>
      </c>
      <c r="I13287" s="1" t="n">
        <v>1916564</v>
      </c>
      <c r="J13287" s="1" t="n">
        <v>27415</v>
      </c>
      <c r="K13287" s="1" t="n">
        <v>7898910758684</v>
      </c>
      <c r="L13287" s="1" t="s">
        <v>6535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7" t="n">
        <v>46242</v>
      </c>
      <c r="C13288" s="1" t="n">
        <v>11</v>
      </c>
      <c r="D13288" s="1" t="s">
        <v>3845</v>
      </c>
      <c r="E13288" s="1" t="n">
        <v>1637</v>
      </c>
      <c r="F13288" s="1" t="s">
        <v>68</v>
      </c>
      <c r="I13288" s="1" t="n">
        <v>1916564</v>
      </c>
      <c r="J13288" s="1" t="n">
        <v>32800</v>
      </c>
      <c r="K13288" s="1" t="n">
        <v>7898910758592</v>
      </c>
      <c r="L13288" s="1" t="s">
        <v>8005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7" t="n">
        <v>46242</v>
      </c>
      <c r="C13289" s="1" t="n">
        <v>11</v>
      </c>
      <c r="D13289" s="1" t="s">
        <v>3845</v>
      </c>
      <c r="E13289" s="1" t="n">
        <v>1637</v>
      </c>
      <c r="F13289" s="1" t="s">
        <v>68</v>
      </c>
      <c r="I13289" s="1" t="n">
        <v>1916564</v>
      </c>
      <c r="J13289" s="1" t="n">
        <v>32801</v>
      </c>
      <c r="K13289" s="1" t="n">
        <v>7898910758585</v>
      </c>
      <c r="L13289" s="1" t="s">
        <v>8005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7" t="n">
        <v>46242</v>
      </c>
      <c r="C13290" s="1" t="n">
        <v>11</v>
      </c>
      <c r="D13290" s="1" t="s">
        <v>3845</v>
      </c>
      <c r="E13290" s="1" t="n">
        <v>1637</v>
      </c>
      <c r="F13290" s="1" t="s">
        <v>68</v>
      </c>
      <c r="I13290" s="1" t="n">
        <v>1916564</v>
      </c>
      <c r="J13290" s="1" t="n">
        <v>63256</v>
      </c>
      <c r="K13290" s="1" t="n">
        <v>7891150092204</v>
      </c>
      <c r="L13290" s="1" t="s">
        <v>8011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7" t="n">
        <v>46242</v>
      </c>
      <c r="C13291" s="1" t="n">
        <v>11</v>
      </c>
      <c r="D13291" s="1" t="s">
        <v>3845</v>
      </c>
      <c r="E13291" s="1" t="n">
        <v>1637</v>
      </c>
      <c r="F13291" s="1" t="s">
        <v>68</v>
      </c>
      <c r="I13291" s="1" t="n">
        <v>1916564</v>
      </c>
      <c r="J13291" s="1" t="n">
        <v>71371</v>
      </c>
      <c r="K13291" s="1" t="n">
        <v>7891150097582</v>
      </c>
      <c r="L13291" s="1" t="s">
        <v>8007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7" t="n">
        <v>46242</v>
      </c>
      <c r="C13292" s="1" t="n">
        <v>11</v>
      </c>
      <c r="D13292" s="1" t="s">
        <v>3845</v>
      </c>
      <c r="E13292" s="1" t="n">
        <v>1637</v>
      </c>
      <c r="F13292" s="1" t="s">
        <v>68</v>
      </c>
      <c r="I13292" s="1" t="n">
        <v>1916564</v>
      </c>
      <c r="J13292" s="1" t="n">
        <v>71624</v>
      </c>
      <c r="K13292" s="1" t="n">
        <v>7891150097568</v>
      </c>
      <c r="L13292" s="1" t="s">
        <v>6008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7" t="n">
        <v>46242</v>
      </c>
      <c r="C13293" s="1" t="n">
        <v>11</v>
      </c>
      <c r="D13293" s="1" t="s">
        <v>3845</v>
      </c>
      <c r="E13293" s="1" t="n">
        <v>1637</v>
      </c>
      <c r="F13293" s="1" t="s">
        <v>68</v>
      </c>
      <c r="I13293" s="1" t="n">
        <v>1916564</v>
      </c>
      <c r="J13293" s="1" t="n">
        <v>71626</v>
      </c>
      <c r="K13293" s="1" t="n">
        <v>7891150097551</v>
      </c>
      <c r="L13293" s="1" t="s">
        <v>8008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7" t="n">
        <v>46242</v>
      </c>
      <c r="C13294" s="1" t="n">
        <v>11</v>
      </c>
      <c r="D13294" s="1" t="s">
        <v>3845</v>
      </c>
      <c r="E13294" s="1" t="n">
        <v>1637</v>
      </c>
      <c r="F13294" s="1" t="s">
        <v>68</v>
      </c>
      <c r="I13294" s="1" t="n">
        <v>1916564</v>
      </c>
      <c r="J13294" s="1" t="n">
        <v>74973</v>
      </c>
      <c r="K13294" s="1" t="n">
        <v>7898973135095</v>
      </c>
      <c r="L13294" s="1" t="s">
        <v>5707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7" t="n">
        <v>46242</v>
      </c>
      <c r="C13295" s="1" t="n">
        <v>171</v>
      </c>
      <c r="D13295" s="1" t="s">
        <v>3878</v>
      </c>
      <c r="E13295" s="1" t="n">
        <v>1107</v>
      </c>
      <c r="F13295" s="1" t="s">
        <v>155</v>
      </c>
      <c r="I13295" s="1" t="n">
        <v>439389</v>
      </c>
      <c r="J13295" s="1" t="n">
        <v>36857</v>
      </c>
      <c r="K13295" s="1" t="n">
        <v>7891962064048</v>
      </c>
      <c r="L13295" s="1" t="s">
        <v>5267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7" t="n">
        <v>46244</v>
      </c>
      <c r="C13296" s="1" t="n">
        <v>1</v>
      </c>
      <c r="D13296" s="1" t="s">
        <v>3781</v>
      </c>
      <c r="E13296" s="1" t="n">
        <v>978</v>
      </c>
      <c r="F13296" s="1" t="s">
        <v>118</v>
      </c>
      <c r="I13296" s="1" t="n">
        <v>458</v>
      </c>
      <c r="J13296" s="1" t="n">
        <v>61368</v>
      </c>
      <c r="K13296" s="1" t="n">
        <v>2257907</v>
      </c>
      <c r="L13296" s="1" t="s">
        <v>3782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7" t="n">
        <v>46244</v>
      </c>
      <c r="C13297" s="1" t="n">
        <v>1</v>
      </c>
      <c r="D13297" s="1" t="s">
        <v>3781</v>
      </c>
      <c r="E13297" s="1" t="n">
        <v>978</v>
      </c>
      <c r="F13297" s="1" t="s">
        <v>118</v>
      </c>
      <c r="I13297" s="1" t="n">
        <v>458</v>
      </c>
      <c r="J13297" s="1" t="n">
        <v>61378</v>
      </c>
      <c r="K13297" s="1" t="n">
        <v>2257914</v>
      </c>
      <c r="L13297" s="1" t="s">
        <v>3783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7" t="n">
        <v>46244</v>
      </c>
      <c r="C13298" s="1" t="n">
        <v>1</v>
      </c>
      <c r="D13298" s="1" t="s">
        <v>3781</v>
      </c>
      <c r="E13298" s="1" t="n">
        <v>978</v>
      </c>
      <c r="F13298" s="1" t="s">
        <v>118</v>
      </c>
      <c r="I13298" s="1" t="n">
        <v>458</v>
      </c>
      <c r="J13298" s="1" t="n">
        <v>61379</v>
      </c>
      <c r="K13298" s="1" t="n">
        <v>2257921</v>
      </c>
      <c r="L13298" s="1" t="s">
        <v>3784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7" t="n">
        <v>46244</v>
      </c>
      <c r="C13299" s="1" t="n">
        <v>1</v>
      </c>
      <c r="D13299" s="1" t="s">
        <v>3781</v>
      </c>
      <c r="E13299" s="1" t="n">
        <v>1683</v>
      </c>
      <c r="F13299" s="1" t="s">
        <v>677</v>
      </c>
      <c r="I13299" s="1" t="n">
        <v>1661046</v>
      </c>
      <c r="J13299" s="1" t="n">
        <v>109791</v>
      </c>
      <c r="K13299" s="1" t="n">
        <v>9667</v>
      </c>
      <c r="L13299" s="1" t="s">
        <v>4824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7" t="n">
        <v>46244</v>
      </c>
      <c r="C13300" s="1" t="n">
        <v>1</v>
      </c>
      <c r="D13300" s="1" t="s">
        <v>3781</v>
      </c>
      <c r="E13300" s="1" t="n">
        <v>1683</v>
      </c>
      <c r="F13300" s="1" t="s">
        <v>677</v>
      </c>
      <c r="I13300" s="1" t="n">
        <v>1661046</v>
      </c>
      <c r="J13300" s="1" t="n">
        <v>37361</v>
      </c>
      <c r="K13300" s="1" t="n">
        <v>2240817</v>
      </c>
      <c r="L13300" s="1" t="s">
        <v>3824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7" t="n">
        <v>46244</v>
      </c>
      <c r="C13301" s="1" t="n">
        <v>6</v>
      </c>
      <c r="D13301" s="1" t="s">
        <v>3844</v>
      </c>
      <c r="E13301" s="1" t="n">
        <v>33</v>
      </c>
      <c r="F13301" s="1" t="s">
        <v>93</v>
      </c>
      <c r="I13301" s="1" t="n">
        <v>5457</v>
      </c>
      <c r="J13301" s="1" t="n">
        <v>72679</v>
      </c>
      <c r="K13301" s="1" t="n">
        <v>246</v>
      </c>
      <c r="L13301" s="1" t="s">
        <v>212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7" t="n">
        <v>46244</v>
      </c>
      <c r="C13302" s="1" t="n">
        <v>6</v>
      </c>
      <c r="D13302" s="1" t="s">
        <v>3844</v>
      </c>
      <c r="E13302" s="1" t="n">
        <v>33</v>
      </c>
      <c r="F13302" s="1" t="s">
        <v>93</v>
      </c>
      <c r="I13302" s="1" t="n">
        <v>5458</v>
      </c>
      <c r="J13302" s="1" t="n">
        <v>72679</v>
      </c>
      <c r="K13302" s="1" t="n">
        <v>246</v>
      </c>
      <c r="L13302" s="1" t="s">
        <v>212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7" t="n">
        <v>46244</v>
      </c>
      <c r="C13303" s="1" t="n">
        <v>6</v>
      </c>
      <c r="D13303" s="1" t="s">
        <v>3844</v>
      </c>
      <c r="E13303" s="1" t="n">
        <v>33</v>
      </c>
      <c r="F13303" s="1" t="s">
        <v>93</v>
      </c>
      <c r="I13303" s="1" t="n">
        <v>5459</v>
      </c>
      <c r="J13303" s="1" t="n">
        <v>72679</v>
      </c>
      <c r="K13303" s="1" t="n">
        <v>246</v>
      </c>
      <c r="L13303" s="1" t="s">
        <v>212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7" t="n">
        <v>46244</v>
      </c>
      <c r="C13304" s="1" t="n">
        <v>11</v>
      </c>
      <c r="D13304" s="1" t="s">
        <v>3845</v>
      </c>
      <c r="E13304" s="1" t="n">
        <v>1391</v>
      </c>
      <c r="F13304" s="1" t="s">
        <v>445</v>
      </c>
      <c r="I13304" s="1" t="n">
        <v>414</v>
      </c>
      <c r="J13304" s="1" t="n">
        <v>13798</v>
      </c>
      <c r="K13304" s="1" t="n">
        <v>7896520025974</v>
      </c>
      <c r="L13304" s="1" t="s">
        <v>5322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7" t="n">
        <v>46244</v>
      </c>
      <c r="C13305" s="1" t="n">
        <v>11</v>
      </c>
      <c r="D13305" s="1" t="s">
        <v>3845</v>
      </c>
      <c r="E13305" s="1" t="n">
        <v>1899</v>
      </c>
      <c r="F13305" s="1" t="s">
        <v>97</v>
      </c>
      <c r="I13305" s="1" t="n">
        <v>753</v>
      </c>
      <c r="J13305" s="1" t="n">
        <v>55400</v>
      </c>
      <c r="K13305" s="1" t="n">
        <v>7000832967710</v>
      </c>
      <c r="L13305" s="1" t="s">
        <v>4149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7" t="n">
        <v>46244</v>
      </c>
      <c r="C13306" s="1" t="n">
        <v>11</v>
      </c>
      <c r="D13306" s="1" t="s">
        <v>3845</v>
      </c>
      <c r="E13306" s="1" t="n">
        <v>1899</v>
      </c>
      <c r="F13306" s="1" t="s">
        <v>97</v>
      </c>
      <c r="I13306" s="1" t="n">
        <v>753</v>
      </c>
      <c r="J13306" s="1" t="n">
        <v>77459</v>
      </c>
      <c r="K13306" s="1" t="n">
        <v>774604</v>
      </c>
      <c r="L13306" s="1" t="s">
        <v>3883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7" t="n">
        <v>46244</v>
      </c>
      <c r="C13307" s="1" t="n">
        <v>11</v>
      </c>
      <c r="D13307" s="1" t="s">
        <v>3845</v>
      </c>
      <c r="E13307" s="1" t="n">
        <v>1899</v>
      </c>
      <c r="F13307" s="1" t="s">
        <v>97</v>
      </c>
      <c r="I13307" s="1" t="n">
        <v>753</v>
      </c>
      <c r="J13307" s="1" t="n">
        <v>77461</v>
      </c>
      <c r="K13307" s="1" t="n">
        <v>774628</v>
      </c>
      <c r="L13307" s="1" t="s">
        <v>4204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7" t="n">
        <v>46244</v>
      </c>
      <c r="C13308" s="1" t="n">
        <v>11</v>
      </c>
      <c r="D13308" s="1" t="s">
        <v>3845</v>
      </c>
      <c r="E13308" s="1" t="n">
        <v>1899</v>
      </c>
      <c r="F13308" s="1" t="s">
        <v>97</v>
      </c>
      <c r="I13308" s="1" t="n">
        <v>753</v>
      </c>
      <c r="J13308" s="1" t="n">
        <v>77465</v>
      </c>
      <c r="K13308" s="1" t="n">
        <v>774666</v>
      </c>
      <c r="L13308" s="1" t="s">
        <v>3885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7" t="n">
        <v>46244</v>
      </c>
      <c r="C13309" s="1" t="n">
        <v>11</v>
      </c>
      <c r="D13309" s="1" t="s">
        <v>3845</v>
      </c>
      <c r="E13309" s="1" t="n">
        <v>1899</v>
      </c>
      <c r="F13309" s="1" t="s">
        <v>97</v>
      </c>
      <c r="I13309" s="1" t="n">
        <v>753</v>
      </c>
      <c r="J13309" s="1" t="n">
        <v>78013</v>
      </c>
      <c r="K13309" s="1" t="n">
        <v>780148</v>
      </c>
      <c r="L13309" s="1" t="s">
        <v>3886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7" t="n">
        <v>46244</v>
      </c>
      <c r="C13310" s="1" t="n">
        <v>11</v>
      </c>
      <c r="D13310" s="1" t="s">
        <v>3845</v>
      </c>
      <c r="E13310" s="1" t="n">
        <v>1899</v>
      </c>
      <c r="F13310" s="1" t="s">
        <v>97</v>
      </c>
      <c r="I13310" s="1" t="n">
        <v>753</v>
      </c>
      <c r="J13310" s="1" t="n">
        <v>79495</v>
      </c>
      <c r="K13310" s="1" t="n">
        <v>794961</v>
      </c>
      <c r="L13310" s="1" t="s">
        <v>6391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7" t="n">
        <v>46244</v>
      </c>
      <c r="C13311" s="1" t="n">
        <v>11</v>
      </c>
      <c r="D13311" s="1" t="s">
        <v>3845</v>
      </c>
      <c r="E13311" s="1" t="n">
        <v>1899</v>
      </c>
      <c r="F13311" s="1" t="s">
        <v>97</v>
      </c>
      <c r="I13311" s="1" t="n">
        <v>754</v>
      </c>
      <c r="J13311" s="1" t="n">
        <v>79284</v>
      </c>
      <c r="K13311" s="1" t="n">
        <v>475</v>
      </c>
      <c r="L13311" s="1" t="s">
        <v>4147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7" t="n">
        <v>46244</v>
      </c>
      <c r="C13312" s="1" t="n">
        <v>11</v>
      </c>
      <c r="D13312" s="1" t="s">
        <v>3845</v>
      </c>
      <c r="E13312" s="1" t="n">
        <v>1899</v>
      </c>
      <c r="F13312" s="1" t="s">
        <v>97</v>
      </c>
      <c r="I13312" s="1" t="n">
        <v>754</v>
      </c>
      <c r="J13312" s="1" t="n">
        <v>79285</v>
      </c>
      <c r="K13312" s="1" t="n">
        <v>482</v>
      </c>
      <c r="L13312" s="1" t="s">
        <v>4148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7" t="n">
        <v>46244</v>
      </c>
      <c r="C13313" s="1" t="n">
        <v>11</v>
      </c>
      <c r="D13313" s="1" t="s">
        <v>3845</v>
      </c>
      <c r="E13313" s="1" t="n">
        <v>10098</v>
      </c>
      <c r="F13313" s="1" t="s">
        <v>1365</v>
      </c>
      <c r="I13313" s="1" t="n">
        <v>1197</v>
      </c>
      <c r="J13313" s="1" t="n">
        <v>81657</v>
      </c>
      <c r="K13313" s="1" t="n">
        <v>816588</v>
      </c>
      <c r="L13313" s="1" t="s">
        <v>6475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7" t="n">
        <v>46244</v>
      </c>
      <c r="C13314" s="1" t="n">
        <v>11</v>
      </c>
      <c r="D13314" s="1" t="s">
        <v>3845</v>
      </c>
      <c r="E13314" s="1" t="n">
        <v>10098</v>
      </c>
      <c r="F13314" s="1" t="s">
        <v>1365</v>
      </c>
      <c r="I13314" s="1" t="n">
        <v>1197</v>
      </c>
      <c r="J13314" s="1" t="n">
        <v>81672</v>
      </c>
      <c r="K13314" s="1" t="n">
        <v>816731</v>
      </c>
      <c r="L13314" s="1" t="s">
        <v>6477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7" t="n">
        <v>46244</v>
      </c>
      <c r="C13315" s="1" t="n">
        <v>11</v>
      </c>
      <c r="D13315" s="1" t="s">
        <v>3845</v>
      </c>
      <c r="E13315" s="1" t="n">
        <v>1455</v>
      </c>
      <c r="F13315" s="1" t="s">
        <v>887</v>
      </c>
      <c r="I13315" s="1" t="n">
        <v>1300</v>
      </c>
      <c r="J13315" s="1" t="n">
        <v>80712</v>
      </c>
      <c r="K13315" s="1" t="n">
        <v>1069</v>
      </c>
      <c r="L13315" s="1" t="s">
        <v>5277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7" t="n">
        <v>46244</v>
      </c>
      <c r="C13316" s="1" t="n">
        <v>11</v>
      </c>
      <c r="D13316" s="1" t="s">
        <v>3845</v>
      </c>
      <c r="E13316" s="1" t="n">
        <v>1455</v>
      </c>
      <c r="F13316" s="1" t="s">
        <v>887</v>
      </c>
      <c r="I13316" s="1" t="n">
        <v>1300</v>
      </c>
      <c r="J13316" s="1" t="n">
        <v>80713</v>
      </c>
      <c r="K13316" s="1" t="n">
        <v>1076</v>
      </c>
      <c r="L13316" s="1" t="s">
        <v>5278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7" t="n">
        <v>46244</v>
      </c>
      <c r="C13317" s="1" t="n">
        <v>11</v>
      </c>
      <c r="D13317" s="1" t="s">
        <v>3845</v>
      </c>
      <c r="E13317" s="1" t="n">
        <v>1455</v>
      </c>
      <c r="F13317" s="1" t="s">
        <v>887</v>
      </c>
      <c r="I13317" s="1" t="n">
        <v>1300</v>
      </c>
      <c r="J13317" s="1" t="n">
        <v>80714</v>
      </c>
      <c r="K13317" s="1" t="n">
        <v>1083</v>
      </c>
      <c r="L13317" s="1" t="s">
        <v>5279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7" t="n">
        <v>46244</v>
      </c>
      <c r="C13318" s="1" t="n">
        <v>11</v>
      </c>
      <c r="D13318" s="1" t="s">
        <v>3845</v>
      </c>
      <c r="E13318" s="1" t="n">
        <v>1270</v>
      </c>
      <c r="F13318" s="1" t="s">
        <v>349</v>
      </c>
      <c r="I13318" s="1" t="n">
        <v>2764</v>
      </c>
      <c r="J13318" s="1" t="n">
        <v>34123</v>
      </c>
      <c r="K13318" s="1" t="n">
        <v>7688659330872</v>
      </c>
      <c r="L13318" s="1" t="s">
        <v>4709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7" t="n">
        <v>46244</v>
      </c>
      <c r="C13319" s="1" t="n">
        <v>11</v>
      </c>
      <c r="D13319" s="1" t="s">
        <v>3845</v>
      </c>
      <c r="E13319" s="1" t="n">
        <v>1270</v>
      </c>
      <c r="F13319" s="1" t="s">
        <v>349</v>
      </c>
      <c r="I13319" s="1" t="n">
        <v>2764</v>
      </c>
      <c r="J13319" s="1" t="n">
        <v>35860</v>
      </c>
      <c r="K13319" s="1" t="n">
        <v>7688659330957</v>
      </c>
      <c r="L13319" s="1" t="s">
        <v>6576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7" t="n">
        <v>46244</v>
      </c>
      <c r="C13320" s="1" t="n">
        <v>11</v>
      </c>
      <c r="D13320" s="1" t="s">
        <v>3845</v>
      </c>
      <c r="E13320" s="1" t="n">
        <v>1270</v>
      </c>
      <c r="F13320" s="1" t="s">
        <v>349</v>
      </c>
      <c r="I13320" s="1" t="n">
        <v>2764</v>
      </c>
      <c r="J13320" s="1" t="n">
        <v>36283</v>
      </c>
      <c r="K13320" s="1" t="n">
        <v>7688659330049</v>
      </c>
      <c r="L13320" s="1" t="s">
        <v>4325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7" t="n">
        <v>46244</v>
      </c>
      <c r="C13321" s="1" t="n">
        <v>11</v>
      </c>
      <c r="D13321" s="1" t="s">
        <v>3845</v>
      </c>
      <c r="E13321" s="1" t="n">
        <v>1270</v>
      </c>
      <c r="F13321" s="1" t="s">
        <v>349</v>
      </c>
      <c r="I13321" s="1" t="n">
        <v>2764</v>
      </c>
      <c r="J13321" s="1" t="n">
        <v>38631</v>
      </c>
      <c r="K13321" s="1" t="n">
        <v>7688659330162</v>
      </c>
      <c r="L13321" s="1" t="s">
        <v>4329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7" t="n">
        <v>46244</v>
      </c>
      <c r="C13322" s="1" t="n">
        <v>11</v>
      </c>
      <c r="D13322" s="1" t="s">
        <v>3845</v>
      </c>
      <c r="E13322" s="1" t="n">
        <v>1270</v>
      </c>
      <c r="F13322" s="1" t="s">
        <v>349</v>
      </c>
      <c r="I13322" s="1" t="n">
        <v>2764</v>
      </c>
      <c r="J13322" s="1" t="n">
        <v>39212</v>
      </c>
      <c r="K13322" s="1" t="n">
        <v>7688659330186</v>
      </c>
      <c r="L13322" s="1" t="s">
        <v>6577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7" t="n">
        <v>46244</v>
      </c>
      <c r="C13323" s="1" t="n">
        <v>11</v>
      </c>
      <c r="D13323" s="1" t="s">
        <v>3845</v>
      </c>
      <c r="E13323" s="1" t="n">
        <v>1270</v>
      </c>
      <c r="F13323" s="1" t="s">
        <v>349</v>
      </c>
      <c r="I13323" s="1" t="n">
        <v>2764</v>
      </c>
      <c r="J13323" s="1" t="n">
        <v>41479</v>
      </c>
      <c r="K13323" s="1" t="n">
        <v>7898217108793</v>
      </c>
      <c r="L13323" s="1" t="s">
        <v>8012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7" t="n">
        <v>46244</v>
      </c>
      <c r="C13324" s="1" t="n">
        <v>11</v>
      </c>
      <c r="D13324" s="1" t="s">
        <v>3845</v>
      </c>
      <c r="E13324" s="1" t="n">
        <v>1276</v>
      </c>
      <c r="F13324" s="1" t="s">
        <v>440</v>
      </c>
      <c r="I13324" s="1" t="n">
        <v>3146</v>
      </c>
      <c r="J13324" s="1" t="n">
        <v>70254</v>
      </c>
      <c r="K13324" s="1" t="n">
        <v>7902947673695</v>
      </c>
      <c r="L13324" s="1" t="s">
        <v>4150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7" t="n">
        <v>46244</v>
      </c>
      <c r="C13325" s="1" t="n">
        <v>11</v>
      </c>
      <c r="D13325" s="1" t="s">
        <v>3845</v>
      </c>
      <c r="E13325" s="1" t="n">
        <v>1276</v>
      </c>
      <c r="F13325" s="1" t="s">
        <v>440</v>
      </c>
      <c r="I13325" s="1" t="n">
        <v>3146</v>
      </c>
      <c r="J13325" s="1" t="n">
        <v>76242</v>
      </c>
      <c r="K13325" s="1" t="n">
        <v>7903056048954</v>
      </c>
      <c r="L13325" s="1" t="s">
        <v>4151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7" t="n">
        <v>46244</v>
      </c>
      <c r="C13326" s="1" t="n">
        <v>11</v>
      </c>
      <c r="D13326" s="1" t="s">
        <v>3845</v>
      </c>
      <c r="E13326" s="1" t="n">
        <v>1363</v>
      </c>
      <c r="F13326" s="1" t="s">
        <v>180</v>
      </c>
      <c r="I13326" s="1" t="n">
        <v>3683</v>
      </c>
      <c r="J13326" s="1" t="n">
        <v>73511</v>
      </c>
      <c r="K13326" s="1" t="n">
        <v>609963171019</v>
      </c>
      <c r="L13326" s="1" t="s">
        <v>4208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7" t="n">
        <v>46244</v>
      </c>
      <c r="C13327" s="1" t="n">
        <v>11</v>
      </c>
      <c r="D13327" s="1" t="s">
        <v>3845</v>
      </c>
      <c r="E13327" s="1" t="n">
        <v>1363</v>
      </c>
      <c r="F13327" s="1" t="s">
        <v>180</v>
      </c>
      <c r="I13327" s="1" t="n">
        <v>3683</v>
      </c>
      <c r="J13327" s="1" t="n">
        <v>65493</v>
      </c>
      <c r="K13327" s="1" t="n">
        <v>609963171002</v>
      </c>
      <c r="L13327" s="1" t="s">
        <v>3888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7" t="n">
        <v>46244</v>
      </c>
      <c r="C13328" s="1" t="n">
        <v>11</v>
      </c>
      <c r="D13328" s="1" t="s">
        <v>3845</v>
      </c>
      <c r="E13328" s="1" t="n">
        <v>1363</v>
      </c>
      <c r="F13328" s="1" t="s">
        <v>180</v>
      </c>
      <c r="I13328" s="1" t="n">
        <v>3683</v>
      </c>
      <c r="J13328" s="1" t="n">
        <v>65494</v>
      </c>
      <c r="K13328" s="1" t="n">
        <v>618231677535</v>
      </c>
      <c r="L13328" s="1" t="s">
        <v>3889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7" t="n">
        <v>46244</v>
      </c>
      <c r="C13329" s="1" t="n">
        <v>11</v>
      </c>
      <c r="D13329" s="1" t="s">
        <v>3845</v>
      </c>
      <c r="E13329" s="1" t="n">
        <v>1363</v>
      </c>
      <c r="F13329" s="1" t="s">
        <v>180</v>
      </c>
      <c r="I13329" s="1" t="n">
        <v>3683</v>
      </c>
      <c r="J13329" s="1" t="n">
        <v>65496</v>
      </c>
      <c r="K13329" s="1" t="n">
        <v>618231677528</v>
      </c>
      <c r="L13329" s="1" t="s">
        <v>3890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7" t="n">
        <v>46244</v>
      </c>
      <c r="C13330" s="1" t="n">
        <v>11</v>
      </c>
      <c r="D13330" s="1" t="s">
        <v>3845</v>
      </c>
      <c r="E13330" s="1" t="n">
        <v>1363</v>
      </c>
      <c r="F13330" s="1" t="s">
        <v>180</v>
      </c>
      <c r="I13330" s="1" t="n">
        <v>3683</v>
      </c>
      <c r="J13330" s="1" t="n">
        <v>81006</v>
      </c>
      <c r="K13330" s="1" t="n">
        <v>810074</v>
      </c>
      <c r="L13330" s="1" t="s">
        <v>4554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7" t="n">
        <v>46244</v>
      </c>
      <c r="C13331" s="1" t="n">
        <v>11</v>
      </c>
      <c r="D13331" s="1" t="s">
        <v>3845</v>
      </c>
      <c r="E13331" s="1" t="n">
        <v>1328</v>
      </c>
      <c r="F13331" s="1" t="s">
        <v>363</v>
      </c>
      <c r="I13331" s="1" t="n">
        <v>4312</v>
      </c>
      <c r="J13331" s="1" t="n">
        <v>21060</v>
      </c>
      <c r="K13331" s="1" t="n">
        <v>7898588380118</v>
      </c>
      <c r="L13331" s="1" t="s">
        <v>3920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7" t="n">
        <v>46244</v>
      </c>
      <c r="C13332" s="1" t="n">
        <v>11</v>
      </c>
      <c r="D13332" s="1" t="s">
        <v>3845</v>
      </c>
      <c r="E13332" s="1" t="n">
        <v>1328</v>
      </c>
      <c r="F13332" s="1" t="s">
        <v>363</v>
      </c>
      <c r="I13332" s="1" t="n">
        <v>4312</v>
      </c>
      <c r="J13332" s="1" t="n">
        <v>31782</v>
      </c>
      <c r="K13332" s="1" t="n">
        <v>7898588380132</v>
      </c>
      <c r="L13332" s="1" t="s">
        <v>3921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7" t="n">
        <v>46244</v>
      </c>
      <c r="C13333" s="1" t="n">
        <v>11</v>
      </c>
      <c r="D13333" s="1" t="s">
        <v>3845</v>
      </c>
      <c r="E13333" s="1" t="n">
        <v>1328</v>
      </c>
      <c r="F13333" s="1" t="s">
        <v>363</v>
      </c>
      <c r="I13333" s="1" t="n">
        <v>4312</v>
      </c>
      <c r="J13333" s="1" t="n">
        <v>31784</v>
      </c>
      <c r="K13333" s="1" t="n">
        <v>7898588380545</v>
      </c>
      <c r="L13333" s="1" t="s">
        <v>3922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7" t="n">
        <v>46244</v>
      </c>
      <c r="C13334" s="1" t="n">
        <v>11</v>
      </c>
      <c r="D13334" s="1" t="s">
        <v>3845</v>
      </c>
      <c r="E13334" s="1" t="n">
        <v>1328</v>
      </c>
      <c r="F13334" s="1" t="s">
        <v>363</v>
      </c>
      <c r="I13334" s="1" t="n">
        <v>4312</v>
      </c>
      <c r="J13334" s="1" t="n">
        <v>31786</v>
      </c>
      <c r="K13334" s="1" t="n">
        <v>7898588380187</v>
      </c>
      <c r="L13334" s="1" t="s">
        <v>3923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7" t="n">
        <v>46244</v>
      </c>
      <c r="C13335" s="1" t="n">
        <v>11</v>
      </c>
      <c r="D13335" s="1" t="s">
        <v>3845</v>
      </c>
      <c r="E13335" s="1" t="n">
        <v>1328</v>
      </c>
      <c r="F13335" s="1" t="s">
        <v>363</v>
      </c>
      <c r="I13335" s="1" t="n">
        <v>4312</v>
      </c>
      <c r="J13335" s="1" t="n">
        <v>31787</v>
      </c>
      <c r="K13335" s="1" t="n">
        <v>7898588380125</v>
      </c>
      <c r="L13335" s="1" t="s">
        <v>4397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7" t="n">
        <v>46244</v>
      </c>
      <c r="C13336" s="1" t="n">
        <v>11</v>
      </c>
      <c r="D13336" s="1" t="s">
        <v>3845</v>
      </c>
      <c r="E13336" s="1" t="n">
        <v>1328</v>
      </c>
      <c r="F13336" s="1" t="s">
        <v>363</v>
      </c>
      <c r="I13336" s="1" t="n">
        <v>4312</v>
      </c>
      <c r="J13336" s="1" t="n">
        <v>31789</v>
      </c>
      <c r="K13336" s="1" t="n">
        <v>7898588380149</v>
      </c>
      <c r="L13336" s="1" t="s">
        <v>3885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7" t="n">
        <v>46244</v>
      </c>
      <c r="C13337" s="1" t="n">
        <v>11</v>
      </c>
      <c r="D13337" s="1" t="s">
        <v>3845</v>
      </c>
      <c r="E13337" s="1" t="n">
        <v>1328</v>
      </c>
      <c r="F13337" s="1" t="s">
        <v>363</v>
      </c>
      <c r="I13337" s="1" t="n">
        <v>4312</v>
      </c>
      <c r="J13337" s="1" t="n">
        <v>31790</v>
      </c>
      <c r="K13337" s="1" t="n">
        <v>7898588380231</v>
      </c>
      <c r="L13337" s="1" t="s">
        <v>3924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7" t="n">
        <v>46244</v>
      </c>
      <c r="C13338" s="1" t="n">
        <v>11</v>
      </c>
      <c r="D13338" s="1" t="s">
        <v>3845</v>
      </c>
      <c r="E13338" s="1" t="n">
        <v>1286</v>
      </c>
      <c r="F13338" s="1" t="s">
        <v>359</v>
      </c>
      <c r="I13338" s="1" t="n">
        <v>10502</v>
      </c>
      <c r="J13338" s="1" t="n">
        <v>78991</v>
      </c>
      <c r="K13338" s="1" t="n">
        <v>390</v>
      </c>
      <c r="L13338" s="1" t="s">
        <v>4152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7" t="n">
        <v>46244</v>
      </c>
      <c r="C13339" s="1" t="n">
        <v>11</v>
      </c>
      <c r="D13339" s="1" t="s">
        <v>3845</v>
      </c>
      <c r="E13339" s="1" t="n">
        <v>1614</v>
      </c>
      <c r="F13339" s="1" t="s">
        <v>89</v>
      </c>
      <c r="I13339" s="1" t="n">
        <v>11542</v>
      </c>
      <c r="J13339" s="1" t="n">
        <v>11981</v>
      </c>
      <c r="K13339" s="1" t="n">
        <v>7898317290503</v>
      </c>
      <c r="L13339" s="1" t="s">
        <v>4337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7" t="n">
        <v>46244</v>
      </c>
      <c r="C13340" s="1" t="n">
        <v>11</v>
      </c>
      <c r="D13340" s="1" t="s">
        <v>3845</v>
      </c>
      <c r="E13340" s="1" t="n">
        <v>1614</v>
      </c>
      <c r="F13340" s="1" t="s">
        <v>89</v>
      </c>
      <c r="I13340" s="1" t="n">
        <v>11542</v>
      </c>
      <c r="J13340" s="1" t="n">
        <v>13023</v>
      </c>
      <c r="K13340" s="1" t="n">
        <v>7898317290534</v>
      </c>
      <c r="L13340" s="1" t="s">
        <v>4032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7" t="n">
        <v>46244</v>
      </c>
      <c r="C13341" s="1" t="n">
        <v>11</v>
      </c>
      <c r="D13341" s="1" t="s">
        <v>3845</v>
      </c>
      <c r="E13341" s="1" t="n">
        <v>1614</v>
      </c>
      <c r="F13341" s="1" t="s">
        <v>89</v>
      </c>
      <c r="I13341" s="1" t="n">
        <v>11542</v>
      </c>
      <c r="J13341" s="1" t="n">
        <v>13128</v>
      </c>
      <c r="K13341" s="1" t="n">
        <v>7898317290510</v>
      </c>
      <c r="L13341" s="1" t="s">
        <v>4340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7" t="n">
        <v>46244</v>
      </c>
      <c r="C13342" s="1" t="n">
        <v>11</v>
      </c>
      <c r="D13342" s="1" t="s">
        <v>3845</v>
      </c>
      <c r="E13342" s="1" t="n">
        <v>1614</v>
      </c>
      <c r="F13342" s="1" t="s">
        <v>89</v>
      </c>
      <c r="I13342" s="1" t="n">
        <v>11542</v>
      </c>
      <c r="J13342" s="1" t="n">
        <v>14440</v>
      </c>
      <c r="K13342" s="1" t="n">
        <v>7898317290527</v>
      </c>
      <c r="L13342" s="1" t="s">
        <v>4034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7" t="n">
        <v>46244</v>
      </c>
      <c r="C13343" s="1" t="n">
        <v>11</v>
      </c>
      <c r="D13343" s="1" t="s">
        <v>3845</v>
      </c>
      <c r="E13343" s="1" t="n">
        <v>1614</v>
      </c>
      <c r="F13343" s="1" t="s">
        <v>89</v>
      </c>
      <c r="I13343" s="1" t="n">
        <v>11542</v>
      </c>
      <c r="J13343" s="1" t="n">
        <v>14442</v>
      </c>
      <c r="K13343" s="1" t="n">
        <v>7898317290558</v>
      </c>
      <c r="L13343" s="1" t="s">
        <v>4341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7" t="n">
        <v>46244</v>
      </c>
      <c r="C13344" s="1" t="n">
        <v>11</v>
      </c>
      <c r="D13344" s="1" t="s">
        <v>3845</v>
      </c>
      <c r="E13344" s="1" t="n">
        <v>1614</v>
      </c>
      <c r="F13344" s="1" t="s">
        <v>89</v>
      </c>
      <c r="I13344" s="1" t="n">
        <v>11542</v>
      </c>
      <c r="J13344" s="1" t="n">
        <v>14443</v>
      </c>
      <c r="K13344" s="1" t="n">
        <v>7898317290497</v>
      </c>
      <c r="L13344" s="1" t="s">
        <v>4035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7" t="n">
        <v>46244</v>
      </c>
      <c r="C13345" s="1" t="n">
        <v>11</v>
      </c>
      <c r="D13345" s="1" t="s">
        <v>3845</v>
      </c>
      <c r="E13345" s="1" t="n">
        <v>1614</v>
      </c>
      <c r="F13345" s="1" t="s">
        <v>89</v>
      </c>
      <c r="I13345" s="1" t="n">
        <v>11542</v>
      </c>
      <c r="J13345" s="1" t="n">
        <v>15862</v>
      </c>
      <c r="K13345" s="1" t="n">
        <v>7898317291029</v>
      </c>
      <c r="L13345" s="1" t="s">
        <v>4036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7" t="n">
        <v>46244</v>
      </c>
      <c r="C13346" s="1" t="n">
        <v>11</v>
      </c>
      <c r="D13346" s="1" t="s">
        <v>3845</v>
      </c>
      <c r="E13346" s="1" t="n">
        <v>1614</v>
      </c>
      <c r="F13346" s="1" t="s">
        <v>89</v>
      </c>
      <c r="I13346" s="1" t="n">
        <v>11542</v>
      </c>
      <c r="J13346" s="1" t="n">
        <v>23409</v>
      </c>
      <c r="K13346" s="1" t="n">
        <v>7898317290985</v>
      </c>
      <c r="L13346" s="1" t="s">
        <v>4038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7" t="n">
        <v>46244</v>
      </c>
      <c r="C13347" s="1" t="n">
        <v>11</v>
      </c>
      <c r="D13347" s="1" t="s">
        <v>3845</v>
      </c>
      <c r="E13347" s="1" t="n">
        <v>1614</v>
      </c>
      <c r="F13347" s="1" t="s">
        <v>89</v>
      </c>
      <c r="I13347" s="1" t="n">
        <v>11542</v>
      </c>
      <c r="J13347" s="1" t="n">
        <v>27400</v>
      </c>
      <c r="K13347" s="1" t="n">
        <v>7898317290978</v>
      </c>
      <c r="L13347" s="1" t="s">
        <v>4039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7" t="n">
        <v>46244</v>
      </c>
      <c r="C13348" s="1" t="n">
        <v>11</v>
      </c>
      <c r="D13348" s="1" t="s">
        <v>3845</v>
      </c>
      <c r="E13348" s="1" t="n">
        <v>1614</v>
      </c>
      <c r="F13348" s="1" t="s">
        <v>89</v>
      </c>
      <c r="I13348" s="1" t="n">
        <v>11542</v>
      </c>
      <c r="J13348" s="1" t="n">
        <v>30897</v>
      </c>
      <c r="K13348" s="1" t="n">
        <v>7898317290916</v>
      </c>
      <c r="L13348" s="1" t="s">
        <v>6125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7" t="n">
        <v>46244</v>
      </c>
      <c r="C13349" s="1" t="n">
        <v>11</v>
      </c>
      <c r="D13349" s="1" t="s">
        <v>3845</v>
      </c>
      <c r="E13349" s="1" t="n">
        <v>1614</v>
      </c>
      <c r="F13349" s="1" t="s">
        <v>89</v>
      </c>
      <c r="I13349" s="1" t="n">
        <v>11542</v>
      </c>
      <c r="J13349" s="1" t="n">
        <v>30898</v>
      </c>
      <c r="K13349" s="1" t="n">
        <v>7898317290954</v>
      </c>
      <c r="L13349" s="1" t="s">
        <v>6126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7" t="n">
        <v>46244</v>
      </c>
      <c r="C13350" s="1" t="n">
        <v>11</v>
      </c>
      <c r="D13350" s="1" t="s">
        <v>3845</v>
      </c>
      <c r="E13350" s="1" t="n">
        <v>1614</v>
      </c>
      <c r="F13350" s="1" t="s">
        <v>89</v>
      </c>
      <c r="I13350" s="1" t="n">
        <v>11542</v>
      </c>
      <c r="J13350" s="1" t="n">
        <v>30899</v>
      </c>
      <c r="K13350" s="1" t="n">
        <v>7898317290930</v>
      </c>
      <c r="L13350" s="1" t="s">
        <v>6392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7" t="n">
        <v>46244</v>
      </c>
      <c r="C13351" s="1" t="n">
        <v>11</v>
      </c>
      <c r="D13351" s="1" t="s">
        <v>3845</v>
      </c>
      <c r="E13351" s="1" t="n">
        <v>1614</v>
      </c>
      <c r="F13351" s="1" t="s">
        <v>89</v>
      </c>
      <c r="I13351" s="1" t="n">
        <v>11542</v>
      </c>
      <c r="J13351" s="1" t="n">
        <v>30900</v>
      </c>
      <c r="K13351" s="1" t="n">
        <v>7898317290947</v>
      </c>
      <c r="L13351" s="1" t="s">
        <v>6393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7" t="n">
        <v>46244</v>
      </c>
      <c r="C13352" s="1" t="n">
        <v>11</v>
      </c>
      <c r="D13352" s="1" t="s">
        <v>3845</v>
      </c>
      <c r="E13352" s="1" t="n">
        <v>1614</v>
      </c>
      <c r="F13352" s="1" t="s">
        <v>89</v>
      </c>
      <c r="I13352" s="1" t="n">
        <v>11542</v>
      </c>
      <c r="J13352" s="1" t="n">
        <v>38839</v>
      </c>
      <c r="K13352" s="1" t="n">
        <v>7898317291081</v>
      </c>
      <c r="L13352" s="1" t="s">
        <v>8013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7" t="n">
        <v>46244</v>
      </c>
      <c r="C13353" s="1" t="n">
        <v>11</v>
      </c>
      <c r="D13353" s="1" t="s">
        <v>3845</v>
      </c>
      <c r="E13353" s="1" t="n">
        <v>1614</v>
      </c>
      <c r="F13353" s="1" t="s">
        <v>89</v>
      </c>
      <c r="I13353" s="1" t="n">
        <v>11542</v>
      </c>
      <c r="J13353" s="1" t="n">
        <v>39922</v>
      </c>
      <c r="K13353" s="1" t="n">
        <v>7898317290909</v>
      </c>
      <c r="L13353" s="1" t="s">
        <v>4344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7" t="n">
        <v>46244</v>
      </c>
      <c r="C13354" s="1" t="n">
        <v>11</v>
      </c>
      <c r="D13354" s="1" t="s">
        <v>3845</v>
      </c>
      <c r="E13354" s="1" t="n">
        <v>1614</v>
      </c>
      <c r="F13354" s="1" t="s">
        <v>89</v>
      </c>
      <c r="I13354" s="1" t="n">
        <v>11542</v>
      </c>
      <c r="J13354" s="1" t="n">
        <v>71276</v>
      </c>
      <c r="K13354" s="1" t="n">
        <v>7898317290725</v>
      </c>
      <c r="L13354" s="1" t="s">
        <v>4706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7" t="n">
        <v>46244</v>
      </c>
      <c r="C13355" s="1" t="n">
        <v>11</v>
      </c>
      <c r="D13355" s="1" t="s">
        <v>3845</v>
      </c>
      <c r="E13355" s="1" t="n">
        <v>1625</v>
      </c>
      <c r="F13355" s="1" t="s">
        <v>243</v>
      </c>
      <c r="I13355" s="1" t="n">
        <v>14969</v>
      </c>
      <c r="J13355" s="1" t="n">
        <v>29079</v>
      </c>
      <c r="K13355" s="1" t="n">
        <v>55515</v>
      </c>
      <c r="L13355" s="1" t="s">
        <v>3818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7" t="n">
        <v>46244</v>
      </c>
      <c r="C13356" s="1" t="n">
        <v>11</v>
      </c>
      <c r="D13356" s="1" t="s">
        <v>3845</v>
      </c>
      <c r="E13356" s="1" t="n">
        <v>1625</v>
      </c>
      <c r="F13356" s="1" t="s">
        <v>243</v>
      </c>
      <c r="I13356" s="1" t="n">
        <v>14969</v>
      </c>
      <c r="J13356" s="1" t="n">
        <v>29079</v>
      </c>
      <c r="K13356" s="1" t="n">
        <v>55515</v>
      </c>
      <c r="L13356" s="1" t="s">
        <v>3818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7" t="n">
        <v>46244</v>
      </c>
      <c r="C13357" s="1" t="n">
        <v>11</v>
      </c>
      <c r="D13357" s="1" t="s">
        <v>3845</v>
      </c>
      <c r="E13357" s="1" t="n">
        <v>1625</v>
      </c>
      <c r="F13357" s="1" t="s">
        <v>243</v>
      </c>
      <c r="I13357" s="1" t="n">
        <v>14969</v>
      </c>
      <c r="J13357" s="1" t="n">
        <v>29079</v>
      </c>
      <c r="K13357" s="1" t="n">
        <v>55515</v>
      </c>
      <c r="L13357" s="1" t="s">
        <v>3818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7" t="n">
        <v>46244</v>
      </c>
      <c r="C13358" s="1" t="n">
        <v>11</v>
      </c>
      <c r="D13358" s="1" t="s">
        <v>3845</v>
      </c>
      <c r="E13358" s="1" t="n">
        <v>1625</v>
      </c>
      <c r="F13358" s="1" t="s">
        <v>243</v>
      </c>
      <c r="I13358" s="1" t="n">
        <v>14992</v>
      </c>
      <c r="J13358" s="1" t="n">
        <v>29079</v>
      </c>
      <c r="K13358" s="1" t="n">
        <v>55515</v>
      </c>
      <c r="L13358" s="1" t="s">
        <v>3818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7" t="n">
        <v>46244</v>
      </c>
      <c r="C13359" s="1" t="n">
        <v>11</v>
      </c>
      <c r="D13359" s="1" t="s">
        <v>3845</v>
      </c>
      <c r="E13359" s="1" t="n">
        <v>1625</v>
      </c>
      <c r="F13359" s="1" t="s">
        <v>243</v>
      </c>
      <c r="I13359" s="1" t="n">
        <v>14992</v>
      </c>
      <c r="J13359" s="1" t="n">
        <v>29079</v>
      </c>
      <c r="K13359" s="1" t="n">
        <v>55515</v>
      </c>
      <c r="L13359" s="1" t="s">
        <v>3818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7" t="n">
        <v>46244</v>
      </c>
      <c r="C13360" s="1" t="n">
        <v>11</v>
      </c>
      <c r="D13360" s="1" t="s">
        <v>3845</v>
      </c>
      <c r="E13360" s="1" t="n">
        <v>1625</v>
      </c>
      <c r="F13360" s="1" t="s">
        <v>243</v>
      </c>
      <c r="I13360" s="1" t="n">
        <v>15000</v>
      </c>
      <c r="J13360" s="1" t="n">
        <v>29079</v>
      </c>
      <c r="K13360" s="1" t="n">
        <v>55515</v>
      </c>
      <c r="L13360" s="1" t="s">
        <v>3818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7" t="n">
        <v>46244</v>
      </c>
      <c r="C13361" s="1" t="n">
        <v>11</v>
      </c>
      <c r="D13361" s="1" t="s">
        <v>3845</v>
      </c>
      <c r="E13361" s="1" t="n">
        <v>1819</v>
      </c>
      <c r="F13361" s="1" t="s">
        <v>249</v>
      </c>
      <c r="I13361" s="1" t="n">
        <v>17015</v>
      </c>
      <c r="J13361" s="1" t="n">
        <v>32299</v>
      </c>
      <c r="K13361" s="1" t="n">
        <v>606529989644</v>
      </c>
      <c r="L13361" s="1" t="s">
        <v>5432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7" t="n">
        <v>46244</v>
      </c>
      <c r="C13362" s="1" t="n">
        <v>11</v>
      </c>
      <c r="D13362" s="1" t="s">
        <v>3845</v>
      </c>
      <c r="E13362" s="1" t="n">
        <v>1819</v>
      </c>
      <c r="F13362" s="1" t="s">
        <v>249</v>
      </c>
      <c r="I13362" s="1" t="n">
        <v>17015</v>
      </c>
      <c r="J13362" s="1" t="n">
        <v>32300</v>
      </c>
      <c r="K13362" s="1" t="n">
        <v>606529989613</v>
      </c>
      <c r="L13362" s="1" t="s">
        <v>5433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7" t="n">
        <v>46244</v>
      </c>
      <c r="C13363" s="1" t="n">
        <v>11</v>
      </c>
      <c r="D13363" s="1" t="s">
        <v>3845</v>
      </c>
      <c r="E13363" s="1" t="n">
        <v>1819</v>
      </c>
      <c r="F13363" s="1" t="s">
        <v>249</v>
      </c>
      <c r="I13363" s="1" t="n">
        <v>17015</v>
      </c>
      <c r="J13363" s="1" t="n">
        <v>62887</v>
      </c>
      <c r="K13363" s="1" t="n">
        <v>606529989712</v>
      </c>
      <c r="L13363" s="1" t="s">
        <v>6842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7" t="n">
        <v>46244</v>
      </c>
      <c r="C13364" s="1" t="n">
        <v>11</v>
      </c>
      <c r="D13364" s="1" t="s">
        <v>3845</v>
      </c>
      <c r="E13364" s="1" t="n">
        <v>581</v>
      </c>
      <c r="F13364" s="1" t="s">
        <v>316</v>
      </c>
      <c r="I13364" s="1" t="n">
        <v>31832</v>
      </c>
      <c r="J13364" s="1" t="n">
        <v>48008</v>
      </c>
      <c r="K13364" s="1" t="n">
        <v>798190027999</v>
      </c>
      <c r="L13364" s="1" t="s">
        <v>4231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7" t="n">
        <v>46244</v>
      </c>
      <c r="C13365" s="1" t="n">
        <v>11</v>
      </c>
      <c r="D13365" s="1" t="s">
        <v>3845</v>
      </c>
      <c r="E13365" s="1" t="n">
        <v>581</v>
      </c>
      <c r="F13365" s="1" t="s">
        <v>316</v>
      </c>
      <c r="I13365" s="1" t="n">
        <v>31832</v>
      </c>
      <c r="J13365" s="1" t="n">
        <v>48009</v>
      </c>
      <c r="K13365" s="1" t="n">
        <v>798190028002</v>
      </c>
      <c r="L13365" s="1" t="s">
        <v>4232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7" t="n">
        <v>46244</v>
      </c>
      <c r="C13366" s="1" t="n">
        <v>11</v>
      </c>
      <c r="D13366" s="1" t="s">
        <v>3845</v>
      </c>
      <c r="E13366" s="1" t="n">
        <v>581</v>
      </c>
      <c r="F13366" s="1" t="s">
        <v>316</v>
      </c>
      <c r="I13366" s="1" t="n">
        <v>31832</v>
      </c>
      <c r="J13366" s="1" t="n">
        <v>48380</v>
      </c>
      <c r="K13366" s="1" t="n">
        <v>798190189116</v>
      </c>
      <c r="L13366" s="1" t="s">
        <v>4720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7" t="n">
        <v>46244</v>
      </c>
      <c r="C13367" s="1" t="n">
        <v>11</v>
      </c>
      <c r="D13367" s="1" t="s">
        <v>3845</v>
      </c>
      <c r="E13367" s="1" t="n">
        <v>754</v>
      </c>
      <c r="F13367" s="1" t="s">
        <v>182</v>
      </c>
      <c r="I13367" s="1" t="n">
        <v>32338</v>
      </c>
      <c r="J13367" s="1" t="n">
        <v>110184</v>
      </c>
      <c r="K13367" s="1" t="n">
        <v>37393</v>
      </c>
      <c r="L13367" s="1" t="s">
        <v>5670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7" t="n">
        <v>46244</v>
      </c>
      <c r="C13368" s="1" t="n">
        <v>11</v>
      </c>
      <c r="D13368" s="1" t="s">
        <v>3845</v>
      </c>
      <c r="E13368" s="1" t="n">
        <v>1114</v>
      </c>
      <c r="F13368" s="1" t="s">
        <v>169</v>
      </c>
      <c r="I13368" s="1" t="n">
        <v>43222</v>
      </c>
      <c r="J13368" s="1" t="n">
        <v>100254</v>
      </c>
      <c r="K13368" s="1" t="n">
        <v>70127</v>
      </c>
      <c r="L13368" s="1" t="s">
        <v>4233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7" t="n">
        <v>46244</v>
      </c>
      <c r="C13369" s="1" t="n">
        <v>11</v>
      </c>
      <c r="D13369" s="1" t="s">
        <v>3845</v>
      </c>
      <c r="E13369" s="1" t="n">
        <v>1114</v>
      </c>
      <c r="F13369" s="1" t="s">
        <v>169</v>
      </c>
      <c r="I13369" s="1" t="n">
        <v>43222</v>
      </c>
      <c r="J13369" s="1" t="n">
        <v>100240</v>
      </c>
      <c r="K13369" s="1" t="n">
        <v>70113</v>
      </c>
      <c r="L13369" s="1" t="s">
        <v>4234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7" t="n">
        <v>46244</v>
      </c>
      <c r="C13370" s="1" t="n">
        <v>11</v>
      </c>
      <c r="D13370" s="1" t="s">
        <v>3845</v>
      </c>
      <c r="E13370" s="1" t="n">
        <v>1114</v>
      </c>
      <c r="F13370" s="1" t="s">
        <v>169</v>
      </c>
      <c r="I13370" s="1" t="n">
        <v>43222</v>
      </c>
      <c r="J13370" s="1" t="n">
        <v>100241</v>
      </c>
      <c r="K13370" s="1" t="n">
        <v>70114</v>
      </c>
      <c r="L13370" s="1" t="s">
        <v>4235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7" t="n">
        <v>46244</v>
      </c>
      <c r="C13371" s="1" t="n">
        <v>11</v>
      </c>
      <c r="D13371" s="1" t="s">
        <v>3845</v>
      </c>
      <c r="E13371" s="1" t="n">
        <v>1114</v>
      </c>
      <c r="F13371" s="1" t="s">
        <v>169</v>
      </c>
      <c r="I13371" s="1" t="n">
        <v>43222</v>
      </c>
      <c r="J13371" s="1" t="n">
        <v>100242</v>
      </c>
      <c r="K13371" s="1" t="n">
        <v>70115</v>
      </c>
      <c r="L13371" s="1" t="s">
        <v>4236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7" t="n">
        <v>46244</v>
      </c>
      <c r="C13372" s="1" t="n">
        <v>11</v>
      </c>
      <c r="D13372" s="1" t="s">
        <v>3845</v>
      </c>
      <c r="E13372" s="1" t="n">
        <v>1114</v>
      </c>
      <c r="F13372" s="1" t="s">
        <v>169</v>
      </c>
      <c r="I13372" s="1" t="n">
        <v>43222</v>
      </c>
      <c r="J13372" s="1" t="n">
        <v>100243</v>
      </c>
      <c r="K13372" s="1" t="n">
        <v>70116</v>
      </c>
      <c r="L13372" s="1" t="s">
        <v>4237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7" t="n">
        <v>46244</v>
      </c>
      <c r="C13373" s="1" t="n">
        <v>11</v>
      </c>
      <c r="D13373" s="1" t="s">
        <v>3845</v>
      </c>
      <c r="E13373" s="1" t="n">
        <v>1114</v>
      </c>
      <c r="F13373" s="1" t="s">
        <v>169</v>
      </c>
      <c r="I13373" s="1" t="n">
        <v>43222</v>
      </c>
      <c r="J13373" s="1" t="n">
        <v>100244</v>
      </c>
      <c r="K13373" s="1" t="n">
        <v>70117</v>
      </c>
      <c r="L13373" s="1" t="s">
        <v>4238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7" t="n">
        <v>46244</v>
      </c>
      <c r="C13374" s="1" t="n">
        <v>11</v>
      </c>
      <c r="D13374" s="1" t="s">
        <v>3845</v>
      </c>
      <c r="E13374" s="1" t="n">
        <v>1114</v>
      </c>
      <c r="F13374" s="1" t="s">
        <v>169</v>
      </c>
      <c r="I13374" s="1" t="n">
        <v>43222</v>
      </c>
      <c r="J13374" s="1" t="n">
        <v>100245</v>
      </c>
      <c r="K13374" s="1" t="n">
        <v>70118</v>
      </c>
      <c r="L13374" s="1" t="s">
        <v>4721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7" t="n">
        <v>46244</v>
      </c>
      <c r="C13375" s="1" t="n">
        <v>11</v>
      </c>
      <c r="D13375" s="1" t="s">
        <v>3845</v>
      </c>
      <c r="E13375" s="1" t="n">
        <v>1114</v>
      </c>
      <c r="F13375" s="1" t="s">
        <v>169</v>
      </c>
      <c r="I13375" s="1" t="n">
        <v>43222</v>
      </c>
      <c r="J13375" s="1" t="n">
        <v>100246</v>
      </c>
      <c r="K13375" s="1" t="n">
        <v>70119</v>
      </c>
      <c r="L13375" s="1" t="s">
        <v>4239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7" t="n">
        <v>46244</v>
      </c>
      <c r="C13376" s="1" t="n">
        <v>11</v>
      </c>
      <c r="D13376" s="1" t="s">
        <v>3845</v>
      </c>
      <c r="E13376" s="1" t="n">
        <v>1114</v>
      </c>
      <c r="F13376" s="1" t="s">
        <v>169</v>
      </c>
      <c r="I13376" s="1" t="n">
        <v>43222</v>
      </c>
      <c r="J13376" s="1" t="n">
        <v>100247</v>
      </c>
      <c r="K13376" s="1" t="n">
        <v>70120</v>
      </c>
      <c r="L13376" s="1" t="s">
        <v>4240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7" t="n">
        <v>46244</v>
      </c>
      <c r="C13377" s="1" t="n">
        <v>11</v>
      </c>
      <c r="D13377" s="1" t="s">
        <v>3845</v>
      </c>
      <c r="E13377" s="1" t="n">
        <v>1114</v>
      </c>
      <c r="F13377" s="1" t="s">
        <v>169</v>
      </c>
      <c r="I13377" s="1" t="n">
        <v>43222</v>
      </c>
      <c r="J13377" s="1" t="n">
        <v>100248</v>
      </c>
      <c r="K13377" s="1" t="n">
        <v>70121</v>
      </c>
      <c r="L13377" s="1" t="s">
        <v>4241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7" t="n">
        <v>46244</v>
      </c>
      <c r="C13378" s="1" t="n">
        <v>11</v>
      </c>
      <c r="D13378" s="1" t="s">
        <v>3845</v>
      </c>
      <c r="E13378" s="1" t="n">
        <v>1114</v>
      </c>
      <c r="F13378" s="1" t="s">
        <v>169</v>
      </c>
      <c r="I13378" s="1" t="n">
        <v>43222</v>
      </c>
      <c r="J13378" s="1" t="n">
        <v>100249</v>
      </c>
      <c r="K13378" s="1" t="n">
        <v>70122</v>
      </c>
      <c r="L13378" s="1" t="s">
        <v>4242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7" t="n">
        <v>46244</v>
      </c>
      <c r="C13379" s="1" t="n">
        <v>11</v>
      </c>
      <c r="D13379" s="1" t="s">
        <v>3845</v>
      </c>
      <c r="E13379" s="1" t="n">
        <v>1114</v>
      </c>
      <c r="F13379" s="1" t="s">
        <v>169</v>
      </c>
      <c r="I13379" s="1" t="n">
        <v>43222</v>
      </c>
      <c r="J13379" s="1" t="n">
        <v>100251</v>
      </c>
      <c r="K13379" s="1" t="n">
        <v>70124</v>
      </c>
      <c r="L13379" s="1" t="s">
        <v>6765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7" t="n">
        <v>46244</v>
      </c>
      <c r="C13380" s="1" t="n">
        <v>11</v>
      </c>
      <c r="D13380" s="1" t="s">
        <v>3845</v>
      </c>
      <c r="E13380" s="1" t="n">
        <v>1114</v>
      </c>
      <c r="F13380" s="1" t="s">
        <v>169</v>
      </c>
      <c r="I13380" s="1" t="n">
        <v>43222</v>
      </c>
      <c r="J13380" s="1" t="n">
        <v>100268</v>
      </c>
      <c r="K13380" s="1" t="n">
        <v>70194</v>
      </c>
      <c r="L13380" s="1" t="s">
        <v>6766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7" t="n">
        <v>46244</v>
      </c>
      <c r="C13381" s="1" t="n">
        <v>11</v>
      </c>
      <c r="D13381" s="1" t="s">
        <v>3845</v>
      </c>
      <c r="E13381" s="1" t="n">
        <v>1114</v>
      </c>
      <c r="F13381" s="1" t="s">
        <v>169</v>
      </c>
      <c r="I13381" s="1" t="n">
        <v>43222</v>
      </c>
      <c r="J13381" s="1" t="n">
        <v>100269</v>
      </c>
      <c r="K13381" s="1" t="n">
        <v>70195</v>
      </c>
      <c r="L13381" s="1" t="s">
        <v>5180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7" t="n">
        <v>46244</v>
      </c>
      <c r="C13382" s="1" t="n">
        <v>11</v>
      </c>
      <c r="D13382" s="1" t="s">
        <v>3845</v>
      </c>
      <c r="E13382" s="1" t="n">
        <v>1114</v>
      </c>
      <c r="F13382" s="1" t="s">
        <v>169</v>
      </c>
      <c r="I13382" s="1" t="n">
        <v>43222</v>
      </c>
      <c r="J13382" s="1" t="n">
        <v>100270</v>
      </c>
      <c r="K13382" s="1" t="n">
        <v>70196</v>
      </c>
      <c r="L13382" s="1" t="s">
        <v>4247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7" t="n">
        <v>46244</v>
      </c>
      <c r="C13383" s="1" t="n">
        <v>11</v>
      </c>
      <c r="D13383" s="1" t="s">
        <v>3845</v>
      </c>
      <c r="E13383" s="1" t="n">
        <v>1114</v>
      </c>
      <c r="F13383" s="1" t="s">
        <v>169</v>
      </c>
      <c r="I13383" s="1" t="n">
        <v>43222</v>
      </c>
      <c r="J13383" s="1" t="n">
        <v>100272</v>
      </c>
      <c r="K13383" s="1" t="n">
        <v>70220</v>
      </c>
      <c r="L13383" s="1" t="s">
        <v>4248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7" t="n">
        <v>46244</v>
      </c>
      <c r="C13384" s="1" t="n">
        <v>11</v>
      </c>
      <c r="D13384" s="1" t="s">
        <v>3845</v>
      </c>
      <c r="E13384" s="1" t="n">
        <v>1114</v>
      </c>
      <c r="F13384" s="1" t="s">
        <v>169</v>
      </c>
      <c r="I13384" s="1" t="n">
        <v>43222</v>
      </c>
      <c r="J13384" s="1" t="n">
        <v>100285</v>
      </c>
      <c r="K13384" s="1" t="n">
        <v>70255</v>
      </c>
      <c r="L13384" s="1" t="s">
        <v>4555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7" t="n">
        <v>46244</v>
      </c>
      <c r="C13385" s="1" t="n">
        <v>11</v>
      </c>
      <c r="D13385" s="1" t="s">
        <v>3845</v>
      </c>
      <c r="E13385" s="1" t="n">
        <v>1114</v>
      </c>
      <c r="F13385" s="1" t="s">
        <v>169</v>
      </c>
      <c r="I13385" s="1" t="n">
        <v>43222</v>
      </c>
      <c r="J13385" s="1" t="n">
        <v>100286</v>
      </c>
      <c r="K13385" s="1" t="n">
        <v>70256</v>
      </c>
      <c r="L13385" s="1" t="s">
        <v>7681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7" t="n">
        <v>46244</v>
      </c>
      <c r="C13386" s="1" t="n">
        <v>11</v>
      </c>
      <c r="D13386" s="1" t="s">
        <v>3845</v>
      </c>
      <c r="E13386" s="1" t="n">
        <v>1114</v>
      </c>
      <c r="F13386" s="1" t="s">
        <v>169</v>
      </c>
      <c r="I13386" s="1" t="n">
        <v>43222</v>
      </c>
      <c r="J13386" s="1" t="n">
        <v>100287</v>
      </c>
      <c r="K13386" s="1" t="n">
        <v>70257</v>
      </c>
      <c r="L13386" s="1" t="s">
        <v>7682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7" t="n">
        <v>46244</v>
      </c>
      <c r="C13387" s="1" t="n">
        <v>11</v>
      </c>
      <c r="D13387" s="1" t="s">
        <v>3845</v>
      </c>
      <c r="E13387" s="1" t="n">
        <v>1114</v>
      </c>
      <c r="F13387" s="1" t="s">
        <v>169</v>
      </c>
      <c r="I13387" s="1" t="n">
        <v>43222</v>
      </c>
      <c r="J13387" s="1" t="n">
        <v>100288</v>
      </c>
      <c r="K13387" s="1" t="n">
        <v>70258</v>
      </c>
      <c r="L13387" s="1" t="s">
        <v>8014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7" t="n">
        <v>46244</v>
      </c>
      <c r="C13388" s="1" t="n">
        <v>11</v>
      </c>
      <c r="D13388" s="1" t="s">
        <v>3845</v>
      </c>
      <c r="E13388" s="1" t="n">
        <v>1114</v>
      </c>
      <c r="F13388" s="1" t="s">
        <v>169</v>
      </c>
      <c r="I13388" s="1" t="n">
        <v>43222</v>
      </c>
      <c r="J13388" s="1" t="n">
        <v>100291</v>
      </c>
      <c r="K13388" s="1" t="n">
        <v>70262</v>
      </c>
      <c r="L13388" s="1" t="s">
        <v>4251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7" t="n">
        <v>46244</v>
      </c>
      <c r="C13389" s="1" t="n">
        <v>11</v>
      </c>
      <c r="D13389" s="1" t="s">
        <v>3845</v>
      </c>
      <c r="E13389" s="1" t="n">
        <v>1114</v>
      </c>
      <c r="F13389" s="1" t="s">
        <v>169</v>
      </c>
      <c r="I13389" s="1" t="n">
        <v>43222</v>
      </c>
      <c r="J13389" s="1" t="n">
        <v>100292</v>
      </c>
      <c r="K13389" s="1" t="n">
        <v>70279</v>
      </c>
      <c r="L13389" s="1" t="s">
        <v>4722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7" t="n">
        <v>46244</v>
      </c>
      <c r="C13390" s="1" t="n">
        <v>11</v>
      </c>
      <c r="D13390" s="1" t="s">
        <v>3845</v>
      </c>
      <c r="E13390" s="1" t="n">
        <v>1114</v>
      </c>
      <c r="F13390" s="1" t="s">
        <v>169</v>
      </c>
      <c r="I13390" s="1" t="n">
        <v>43222</v>
      </c>
      <c r="J13390" s="1" t="n">
        <v>100293</v>
      </c>
      <c r="K13390" s="1" t="n">
        <v>70283</v>
      </c>
      <c r="L13390" s="1" t="s">
        <v>4723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7" t="n">
        <v>46244</v>
      </c>
      <c r="C13391" s="1" t="n">
        <v>11</v>
      </c>
      <c r="D13391" s="1" t="s">
        <v>3845</v>
      </c>
      <c r="E13391" s="1" t="n">
        <v>1114</v>
      </c>
      <c r="F13391" s="1" t="s">
        <v>169</v>
      </c>
      <c r="I13391" s="1" t="n">
        <v>43222</v>
      </c>
      <c r="J13391" s="1" t="n">
        <v>110730</v>
      </c>
      <c r="K13391" s="1" t="n">
        <v>70111</v>
      </c>
      <c r="L13391" s="1" t="s">
        <v>4252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7" t="n">
        <v>46244</v>
      </c>
      <c r="C13392" s="1" t="n">
        <v>11</v>
      </c>
      <c r="D13392" s="1" t="s">
        <v>3845</v>
      </c>
      <c r="E13392" s="1" t="n">
        <v>1114</v>
      </c>
      <c r="F13392" s="1" t="s">
        <v>169</v>
      </c>
      <c r="I13392" s="1" t="n">
        <v>43222</v>
      </c>
      <c r="J13392" s="1" t="n">
        <v>110729</v>
      </c>
      <c r="K13392" s="1" t="n">
        <v>70110</v>
      </c>
      <c r="L13392" s="1" t="s">
        <v>4253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7" t="n">
        <v>46244</v>
      </c>
      <c r="C13393" s="1" t="n">
        <v>11</v>
      </c>
      <c r="D13393" s="1" t="s">
        <v>3845</v>
      </c>
      <c r="E13393" s="1" t="n">
        <v>1114</v>
      </c>
      <c r="F13393" s="1" t="s">
        <v>169</v>
      </c>
      <c r="I13393" s="1" t="n">
        <v>43222</v>
      </c>
      <c r="J13393" s="1" t="n">
        <v>110731</v>
      </c>
      <c r="K13393" s="1" t="n">
        <v>70112</v>
      </c>
      <c r="L13393" s="1" t="s">
        <v>4254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7" t="n">
        <v>46244</v>
      </c>
      <c r="C13394" s="1" t="n">
        <v>11</v>
      </c>
      <c r="D13394" s="1" t="s">
        <v>3845</v>
      </c>
      <c r="E13394" s="1" t="n">
        <v>1114</v>
      </c>
      <c r="F13394" s="1" t="s">
        <v>169</v>
      </c>
      <c r="I13394" s="1" t="n">
        <v>43222</v>
      </c>
      <c r="J13394" s="1" t="n">
        <v>110777</v>
      </c>
      <c r="K13394" s="1" t="n">
        <v>71895</v>
      </c>
      <c r="L13394" s="1" t="s">
        <v>4556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7" t="n">
        <v>46244</v>
      </c>
      <c r="C13395" s="1" t="n">
        <v>11</v>
      </c>
      <c r="D13395" s="1" t="s">
        <v>3845</v>
      </c>
      <c r="E13395" s="1" t="n">
        <v>1114</v>
      </c>
      <c r="F13395" s="1" t="s">
        <v>169</v>
      </c>
      <c r="I13395" s="1" t="n">
        <v>43222</v>
      </c>
      <c r="J13395" s="1" t="n">
        <v>78991</v>
      </c>
      <c r="K13395" s="1" t="n">
        <v>390</v>
      </c>
      <c r="L13395" s="1" t="s">
        <v>4152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7" t="n">
        <v>46244</v>
      </c>
      <c r="C13396" s="1" t="n">
        <v>11</v>
      </c>
      <c r="D13396" s="1" t="s">
        <v>3845</v>
      </c>
      <c r="E13396" s="1" t="n">
        <v>1665</v>
      </c>
      <c r="F13396" s="1" t="s">
        <v>278</v>
      </c>
      <c r="I13396" s="1" t="n">
        <v>135970</v>
      </c>
      <c r="J13396" s="1" t="n">
        <v>25716</v>
      </c>
      <c r="K13396" s="1" t="n">
        <v>7896353301184</v>
      </c>
      <c r="L13396" s="1" t="s">
        <v>5505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7" t="n">
        <v>46244</v>
      </c>
      <c r="C13397" s="1" t="n">
        <v>11</v>
      </c>
      <c r="D13397" s="1" t="s">
        <v>3845</v>
      </c>
      <c r="E13397" s="1" t="n">
        <v>1665</v>
      </c>
      <c r="F13397" s="1" t="s">
        <v>278</v>
      </c>
      <c r="I13397" s="1" t="n">
        <v>135970</v>
      </c>
      <c r="J13397" s="1" t="n">
        <v>25717</v>
      </c>
      <c r="K13397" s="1" t="n">
        <v>7896353301191</v>
      </c>
      <c r="L13397" s="1" t="s">
        <v>5506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7" t="n">
        <v>46244</v>
      </c>
      <c r="C13398" s="1" t="n">
        <v>11</v>
      </c>
      <c r="D13398" s="1" t="s">
        <v>3845</v>
      </c>
      <c r="E13398" s="1" t="n">
        <v>10002</v>
      </c>
      <c r="F13398" s="1" t="s">
        <v>291</v>
      </c>
      <c r="I13398" s="1" t="n">
        <v>197290</v>
      </c>
      <c r="J13398" s="1" t="n">
        <v>103116</v>
      </c>
      <c r="K13398" s="1" t="n">
        <v>7896014400461</v>
      </c>
      <c r="L13398" s="1" t="s">
        <v>4421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7" t="n">
        <v>46244</v>
      </c>
      <c r="C13399" s="1" t="n">
        <v>11</v>
      </c>
      <c r="D13399" s="1" t="s">
        <v>3845</v>
      </c>
      <c r="E13399" s="1" t="n">
        <v>10002</v>
      </c>
      <c r="F13399" s="1" t="s">
        <v>291</v>
      </c>
      <c r="I13399" s="1" t="n">
        <v>197290</v>
      </c>
      <c r="J13399" s="1" t="n">
        <v>103117</v>
      </c>
      <c r="K13399" s="1" t="n">
        <v>7896014400737</v>
      </c>
      <c r="L13399" s="1" t="s">
        <v>4422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7" t="n">
        <v>46244</v>
      </c>
      <c r="C13400" s="1" t="n">
        <v>11</v>
      </c>
      <c r="D13400" s="1" t="s">
        <v>3845</v>
      </c>
      <c r="E13400" s="1" t="n">
        <v>10002</v>
      </c>
      <c r="F13400" s="1" t="s">
        <v>291</v>
      </c>
      <c r="I13400" s="1" t="n">
        <v>197290</v>
      </c>
      <c r="J13400" s="1" t="n">
        <v>103118</v>
      </c>
      <c r="K13400" s="1" t="n">
        <v>7896014400645</v>
      </c>
      <c r="L13400" s="1" t="s">
        <v>4423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7" t="n">
        <v>46244</v>
      </c>
      <c r="C13401" s="1" t="n">
        <v>11</v>
      </c>
      <c r="D13401" s="1" t="s">
        <v>3845</v>
      </c>
      <c r="E13401" s="1" t="n">
        <v>10002</v>
      </c>
      <c r="F13401" s="1" t="s">
        <v>291</v>
      </c>
      <c r="I13401" s="1" t="n">
        <v>197290</v>
      </c>
      <c r="J13401" s="1" t="n">
        <v>103119</v>
      </c>
      <c r="K13401" s="1" t="n">
        <v>7896014400195</v>
      </c>
      <c r="L13401" s="1" t="s">
        <v>4424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7" t="n">
        <v>46244</v>
      </c>
      <c r="C13402" s="1" t="n">
        <v>11</v>
      </c>
      <c r="D13402" s="1" t="s">
        <v>3845</v>
      </c>
      <c r="E13402" s="1" t="n">
        <v>10002</v>
      </c>
      <c r="F13402" s="1" t="s">
        <v>291</v>
      </c>
      <c r="I13402" s="1" t="n">
        <v>197290</v>
      </c>
      <c r="J13402" s="1" t="n">
        <v>12081</v>
      </c>
      <c r="K13402" s="1" t="n">
        <v>7896014401079</v>
      </c>
      <c r="L13402" s="1" t="s">
        <v>4426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7" t="n">
        <v>46244</v>
      </c>
      <c r="C13403" s="1" t="n">
        <v>11</v>
      </c>
      <c r="D13403" s="1" t="s">
        <v>3845</v>
      </c>
      <c r="E13403" s="1" t="n">
        <v>10002</v>
      </c>
      <c r="F13403" s="1" t="s">
        <v>291</v>
      </c>
      <c r="I13403" s="1" t="n">
        <v>197290</v>
      </c>
      <c r="J13403" s="1" t="n">
        <v>12082</v>
      </c>
      <c r="K13403" s="1" t="n">
        <v>7896014400829</v>
      </c>
      <c r="L13403" s="1" t="s">
        <v>4427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7" t="n">
        <v>46244</v>
      </c>
      <c r="C13404" s="1" t="n">
        <v>11</v>
      </c>
      <c r="D13404" s="1" t="s">
        <v>3845</v>
      </c>
      <c r="E13404" s="1" t="n">
        <v>10002</v>
      </c>
      <c r="F13404" s="1" t="s">
        <v>291</v>
      </c>
      <c r="I13404" s="1" t="n">
        <v>197290</v>
      </c>
      <c r="J13404" s="1" t="n">
        <v>18130</v>
      </c>
      <c r="K13404" s="1" t="n">
        <v>7896014400676</v>
      </c>
      <c r="L13404" s="1" t="s">
        <v>5673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7" t="n">
        <v>46244</v>
      </c>
      <c r="C13405" s="1" t="n">
        <v>11</v>
      </c>
      <c r="D13405" s="1" t="s">
        <v>3845</v>
      </c>
      <c r="E13405" s="1" t="n">
        <v>10002</v>
      </c>
      <c r="F13405" s="1" t="s">
        <v>291</v>
      </c>
      <c r="I13405" s="1" t="n">
        <v>197290</v>
      </c>
      <c r="J13405" s="1" t="n">
        <v>29066</v>
      </c>
      <c r="K13405" s="1" t="n">
        <v>7896014499007</v>
      </c>
      <c r="L13405" s="1" t="s">
        <v>5674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7" t="n">
        <v>46244</v>
      </c>
      <c r="C13406" s="1" t="n">
        <v>11</v>
      </c>
      <c r="D13406" s="1" t="s">
        <v>3845</v>
      </c>
      <c r="E13406" s="1" t="n">
        <v>10002</v>
      </c>
      <c r="F13406" s="1" t="s">
        <v>291</v>
      </c>
      <c r="I13406" s="1" t="n">
        <v>197290</v>
      </c>
      <c r="J13406" s="1" t="n">
        <v>30955</v>
      </c>
      <c r="K13406" s="1" t="n">
        <v>7896014400652</v>
      </c>
      <c r="L13406" s="1" t="s">
        <v>4424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7" t="n">
        <v>46244</v>
      </c>
      <c r="C13407" s="1" t="n">
        <v>11</v>
      </c>
      <c r="D13407" s="1" t="s">
        <v>3845</v>
      </c>
      <c r="E13407" s="1" t="n">
        <v>10002</v>
      </c>
      <c r="F13407" s="1" t="s">
        <v>291</v>
      </c>
      <c r="I13407" s="1" t="n">
        <v>197290</v>
      </c>
      <c r="J13407" s="1" t="n">
        <v>30958</v>
      </c>
      <c r="K13407" s="1" t="n">
        <v>7896014400720</v>
      </c>
      <c r="L13407" s="1" t="s">
        <v>4423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7" t="n">
        <v>46244</v>
      </c>
      <c r="C13408" s="1" t="n">
        <v>11</v>
      </c>
      <c r="D13408" s="1" t="s">
        <v>3845</v>
      </c>
      <c r="E13408" s="1" t="n">
        <v>1745</v>
      </c>
      <c r="F13408" s="1" t="s">
        <v>284</v>
      </c>
      <c r="I13408" s="1" t="n">
        <v>356122</v>
      </c>
      <c r="J13408" s="1" t="n">
        <v>70216</v>
      </c>
      <c r="K13408" s="1" t="n">
        <v>7896045114306</v>
      </c>
      <c r="L13408" s="1" t="s">
        <v>8015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7" t="n">
        <v>46244</v>
      </c>
      <c r="C13409" s="1" t="n">
        <v>11</v>
      </c>
      <c r="D13409" s="1" t="s">
        <v>3845</v>
      </c>
      <c r="E13409" s="1" t="n">
        <v>1745</v>
      </c>
      <c r="F13409" s="1" t="s">
        <v>284</v>
      </c>
      <c r="I13409" s="1" t="n">
        <v>356122</v>
      </c>
      <c r="J13409" s="1" t="n">
        <v>103344</v>
      </c>
      <c r="K13409" s="1" t="n">
        <v>7896490288775</v>
      </c>
      <c r="L13409" s="1" t="s">
        <v>6034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7" t="n">
        <v>46244</v>
      </c>
      <c r="C13410" s="1" t="n">
        <v>11</v>
      </c>
      <c r="D13410" s="1" t="s">
        <v>3845</v>
      </c>
      <c r="E13410" s="1" t="n">
        <v>1745</v>
      </c>
      <c r="F13410" s="1" t="s">
        <v>284</v>
      </c>
      <c r="I13410" s="1" t="n">
        <v>356122</v>
      </c>
      <c r="J13410" s="1" t="n">
        <v>38570</v>
      </c>
      <c r="K13410" s="1" t="n">
        <v>7896005809501</v>
      </c>
      <c r="L13410" s="1" t="s">
        <v>8016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7" t="n">
        <v>46244</v>
      </c>
      <c r="C13411" s="1" t="n">
        <v>11</v>
      </c>
      <c r="D13411" s="1" t="s">
        <v>3845</v>
      </c>
      <c r="E13411" s="1" t="n">
        <v>1745</v>
      </c>
      <c r="F13411" s="1" t="s">
        <v>284</v>
      </c>
      <c r="I13411" s="1" t="n">
        <v>356122</v>
      </c>
      <c r="J13411" s="1" t="n">
        <v>38571</v>
      </c>
      <c r="K13411" s="1" t="n">
        <v>7896005809518</v>
      </c>
      <c r="L13411" s="1" t="s">
        <v>8017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7" t="n">
        <v>46244</v>
      </c>
      <c r="C13412" s="1" t="n">
        <v>11</v>
      </c>
      <c r="D13412" s="1" t="s">
        <v>3845</v>
      </c>
      <c r="E13412" s="1" t="n">
        <v>1745</v>
      </c>
      <c r="F13412" s="1" t="s">
        <v>284</v>
      </c>
      <c r="I13412" s="1" t="n">
        <v>356122</v>
      </c>
      <c r="J13412" s="1" t="n">
        <v>45305</v>
      </c>
      <c r="K13412" s="1" t="n">
        <v>7896045104482</v>
      </c>
      <c r="L13412" s="1" t="s">
        <v>6038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7" t="n">
        <v>46244</v>
      </c>
      <c r="C13413" s="1" t="n">
        <v>11</v>
      </c>
      <c r="D13413" s="1" t="s">
        <v>3845</v>
      </c>
      <c r="E13413" s="1" t="n">
        <v>1745</v>
      </c>
      <c r="F13413" s="1" t="s">
        <v>284</v>
      </c>
      <c r="I13413" s="1" t="n">
        <v>356122</v>
      </c>
      <c r="J13413" s="1" t="n">
        <v>48725</v>
      </c>
      <c r="K13413" s="1" t="n">
        <v>7896045109753</v>
      </c>
      <c r="L13413" s="1" t="s">
        <v>6039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7" t="n">
        <v>46244</v>
      </c>
      <c r="C13414" s="1" t="n">
        <v>11</v>
      </c>
      <c r="D13414" s="1" t="s">
        <v>3845</v>
      </c>
      <c r="E13414" s="1" t="n">
        <v>1745</v>
      </c>
      <c r="F13414" s="1" t="s">
        <v>284</v>
      </c>
      <c r="I13414" s="1" t="n">
        <v>356122</v>
      </c>
      <c r="J13414" s="1" t="n">
        <v>49376</v>
      </c>
      <c r="K13414" s="1" t="n">
        <v>7896045109746</v>
      </c>
      <c r="L13414" s="1" t="s">
        <v>6039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7" t="n">
        <v>46244</v>
      </c>
      <c r="C13415" s="1" t="n">
        <v>11</v>
      </c>
      <c r="D13415" s="1" t="s">
        <v>3845</v>
      </c>
      <c r="E13415" s="1" t="n">
        <v>1745</v>
      </c>
      <c r="F13415" s="1" t="s">
        <v>284</v>
      </c>
      <c r="I13415" s="1" t="n">
        <v>356122</v>
      </c>
      <c r="J13415" s="1" t="n">
        <v>70458</v>
      </c>
      <c r="K13415" s="1" t="n">
        <v>7896045113675</v>
      </c>
      <c r="L13415" s="1" t="s">
        <v>6046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7" t="n">
        <v>46244</v>
      </c>
      <c r="C13416" s="1" t="n">
        <v>11</v>
      </c>
      <c r="D13416" s="1" t="s">
        <v>3845</v>
      </c>
      <c r="E13416" s="1" t="n">
        <v>1745</v>
      </c>
      <c r="F13416" s="1" t="s">
        <v>284</v>
      </c>
      <c r="I13416" s="1" t="n">
        <v>356122</v>
      </c>
      <c r="J13416" s="1" t="n">
        <v>70459</v>
      </c>
      <c r="K13416" s="1" t="n">
        <v>7896045113668</v>
      </c>
      <c r="L13416" s="1" t="s">
        <v>6046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7" t="n">
        <v>46244</v>
      </c>
      <c r="C13417" s="1" t="n">
        <v>11</v>
      </c>
      <c r="D13417" s="1" t="s">
        <v>3845</v>
      </c>
      <c r="E13417" s="1" t="n">
        <v>1745</v>
      </c>
      <c r="F13417" s="1" t="s">
        <v>284</v>
      </c>
      <c r="I13417" s="1" t="n">
        <v>356122</v>
      </c>
      <c r="J13417" s="1" t="n">
        <v>71331</v>
      </c>
      <c r="K13417" s="1" t="n">
        <v>7896045114313</v>
      </c>
      <c r="L13417" s="1" t="s">
        <v>8018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7" t="n">
        <v>46244</v>
      </c>
      <c r="C13418" s="1" t="n">
        <v>11</v>
      </c>
      <c r="D13418" s="1" t="s">
        <v>3845</v>
      </c>
      <c r="E13418" s="1" t="n">
        <v>1666</v>
      </c>
      <c r="F13418" s="1" t="s">
        <v>56</v>
      </c>
      <c r="I13418" s="1" t="n">
        <v>569302</v>
      </c>
      <c r="J13418" s="1" t="n">
        <v>21964</v>
      </c>
      <c r="K13418" s="1" t="n">
        <v>78934412</v>
      </c>
      <c r="L13418" s="1" t="s">
        <v>4457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7" t="n">
        <v>46244</v>
      </c>
      <c r="C13419" s="1" t="n">
        <v>11</v>
      </c>
      <c r="D13419" s="1" t="s">
        <v>3845</v>
      </c>
      <c r="E13419" s="1" t="n">
        <v>1666</v>
      </c>
      <c r="F13419" s="1" t="s">
        <v>56</v>
      </c>
      <c r="I13419" s="1" t="n">
        <v>569302</v>
      </c>
      <c r="J13419" s="1" t="n">
        <v>24990</v>
      </c>
      <c r="K13419" s="1" t="n">
        <v>78935761</v>
      </c>
      <c r="L13419" s="1" t="s">
        <v>4458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7" t="n">
        <v>46244</v>
      </c>
      <c r="C13420" s="1" t="n">
        <v>11</v>
      </c>
      <c r="D13420" s="1" t="s">
        <v>3845</v>
      </c>
      <c r="E13420" s="1" t="n">
        <v>1666</v>
      </c>
      <c r="F13420" s="1" t="s">
        <v>56</v>
      </c>
      <c r="I13420" s="1" t="n">
        <v>569302</v>
      </c>
      <c r="J13420" s="1" t="n">
        <v>25392</v>
      </c>
      <c r="K13420" s="1" t="n">
        <v>7898591450600</v>
      </c>
      <c r="L13420" s="1" t="s">
        <v>5955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7" t="n">
        <v>46244</v>
      </c>
      <c r="C13421" s="1" t="n">
        <v>11</v>
      </c>
      <c r="D13421" s="1" t="s">
        <v>3845</v>
      </c>
      <c r="E13421" s="1" t="n">
        <v>1666</v>
      </c>
      <c r="F13421" s="1" t="s">
        <v>56</v>
      </c>
      <c r="I13421" s="1" t="n">
        <v>569302</v>
      </c>
      <c r="J13421" s="1" t="n">
        <v>25661</v>
      </c>
      <c r="K13421" s="1" t="n">
        <v>7898591450686</v>
      </c>
      <c r="L13421" s="1" t="s">
        <v>8019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7" t="n">
        <v>46244</v>
      </c>
      <c r="C13422" s="1" t="n">
        <v>11</v>
      </c>
      <c r="D13422" s="1" t="s">
        <v>3845</v>
      </c>
      <c r="E13422" s="1" t="n">
        <v>1666</v>
      </c>
      <c r="F13422" s="1" t="s">
        <v>56</v>
      </c>
      <c r="I13422" s="1" t="n">
        <v>569302</v>
      </c>
      <c r="J13422" s="1" t="n">
        <v>25662</v>
      </c>
      <c r="K13422" s="1" t="n">
        <v>7898591450662</v>
      </c>
      <c r="L13422" s="1" t="s">
        <v>5958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7" t="n">
        <v>46244</v>
      </c>
      <c r="C13423" s="1" t="n">
        <v>11</v>
      </c>
      <c r="D13423" s="1" t="s">
        <v>3845</v>
      </c>
      <c r="E13423" s="1" t="n">
        <v>1666</v>
      </c>
      <c r="F13423" s="1" t="s">
        <v>56</v>
      </c>
      <c r="I13423" s="1" t="n">
        <v>569302</v>
      </c>
      <c r="J13423" s="1" t="n">
        <v>37535</v>
      </c>
      <c r="K13423" s="1" t="n">
        <v>78942073</v>
      </c>
      <c r="L13423" s="1" t="s">
        <v>4459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7" t="n">
        <v>46244</v>
      </c>
      <c r="C13424" s="1" t="n">
        <v>11</v>
      </c>
      <c r="D13424" s="1" t="s">
        <v>3845</v>
      </c>
      <c r="E13424" s="1" t="n">
        <v>1666</v>
      </c>
      <c r="F13424" s="1" t="s">
        <v>56</v>
      </c>
      <c r="I13424" s="1" t="n">
        <v>569302</v>
      </c>
      <c r="J13424" s="1" t="n">
        <v>37536</v>
      </c>
      <c r="K13424" s="1" t="n">
        <v>78942066</v>
      </c>
      <c r="L13424" s="1" t="s">
        <v>4460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7" t="n">
        <v>46244</v>
      </c>
      <c r="C13425" s="1" t="n">
        <v>11</v>
      </c>
      <c r="D13425" s="1" t="s">
        <v>3845</v>
      </c>
      <c r="E13425" s="1" t="n">
        <v>1666</v>
      </c>
      <c r="F13425" s="1" t="s">
        <v>56</v>
      </c>
      <c r="I13425" s="1" t="n">
        <v>569302</v>
      </c>
      <c r="J13425" s="1" t="n">
        <v>50760</v>
      </c>
      <c r="K13425" s="1" t="n">
        <v>78943087</v>
      </c>
      <c r="L13425" s="1" t="s">
        <v>4462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7" t="n">
        <v>46244</v>
      </c>
      <c r="C13426" s="1" t="n">
        <v>11</v>
      </c>
      <c r="D13426" s="1" t="s">
        <v>3845</v>
      </c>
      <c r="E13426" s="1" t="n">
        <v>1666</v>
      </c>
      <c r="F13426" s="1" t="s">
        <v>56</v>
      </c>
      <c r="I13426" s="1" t="n">
        <v>569302</v>
      </c>
      <c r="J13426" s="1" t="n">
        <v>57287</v>
      </c>
      <c r="K13426" s="1" t="n">
        <v>78944251</v>
      </c>
      <c r="L13426" s="1" t="s">
        <v>4464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7" t="n">
        <v>46244</v>
      </c>
      <c r="C13427" s="1" t="n">
        <v>11</v>
      </c>
      <c r="D13427" s="1" t="s">
        <v>3845</v>
      </c>
      <c r="E13427" s="1" t="n">
        <v>1666</v>
      </c>
      <c r="F13427" s="1" t="s">
        <v>56</v>
      </c>
      <c r="I13427" s="1" t="n">
        <v>569302</v>
      </c>
      <c r="J13427" s="1" t="n">
        <v>67177</v>
      </c>
      <c r="K13427" s="1" t="n">
        <v>78944466</v>
      </c>
      <c r="L13427" s="1" t="s">
        <v>4465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7" t="n">
        <v>46244</v>
      </c>
      <c r="C13428" s="1" t="n">
        <v>11</v>
      </c>
      <c r="D13428" s="1" t="s">
        <v>3845</v>
      </c>
      <c r="E13428" s="1" t="n">
        <v>1666</v>
      </c>
      <c r="F13428" s="1" t="s">
        <v>56</v>
      </c>
      <c r="I13428" s="1" t="n">
        <v>569302</v>
      </c>
      <c r="J13428" s="1" t="n">
        <v>68977</v>
      </c>
      <c r="K13428" s="1" t="n">
        <v>78946224</v>
      </c>
      <c r="L13428" s="1" t="s">
        <v>4466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7" t="n">
        <v>46244</v>
      </c>
      <c r="C13429" s="1" t="n">
        <v>11</v>
      </c>
      <c r="D13429" s="1" t="s">
        <v>3845</v>
      </c>
      <c r="E13429" s="1" t="n">
        <v>1666</v>
      </c>
      <c r="F13429" s="1" t="s">
        <v>56</v>
      </c>
      <c r="I13429" s="1" t="n">
        <v>569302</v>
      </c>
      <c r="J13429" s="1" t="n">
        <v>71518</v>
      </c>
      <c r="K13429" s="1" t="n">
        <v>78946200</v>
      </c>
      <c r="L13429" s="1" t="s">
        <v>4467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7" t="n">
        <v>46244</v>
      </c>
      <c r="C13430" s="1" t="n">
        <v>11</v>
      </c>
      <c r="D13430" s="1" t="s">
        <v>3845</v>
      </c>
      <c r="E13430" s="1" t="n">
        <v>1666</v>
      </c>
      <c r="F13430" s="1" t="s">
        <v>56</v>
      </c>
      <c r="I13430" s="1" t="n">
        <v>569302</v>
      </c>
      <c r="J13430" s="1" t="n">
        <v>77084</v>
      </c>
      <c r="K13430" s="1" t="n">
        <v>78947535</v>
      </c>
      <c r="L13430" s="1" t="s">
        <v>4468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7" t="n">
        <v>46244</v>
      </c>
      <c r="C13431" s="1" t="n">
        <v>11</v>
      </c>
      <c r="D13431" s="1" t="s">
        <v>3845</v>
      </c>
      <c r="E13431" s="1" t="n">
        <v>1024</v>
      </c>
      <c r="F13431" s="1" t="s">
        <v>783</v>
      </c>
      <c r="I13431" s="1" t="n">
        <v>616331</v>
      </c>
      <c r="J13431" s="1" t="n">
        <v>103169</v>
      </c>
      <c r="K13431" s="1" t="n">
        <v>7898919635016</v>
      </c>
      <c r="L13431" s="1" t="s">
        <v>4745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7" t="n">
        <v>46244</v>
      </c>
      <c r="C13432" s="1" t="n">
        <v>11</v>
      </c>
      <c r="D13432" s="1" t="s">
        <v>3845</v>
      </c>
      <c r="E13432" s="1" t="n">
        <v>1024</v>
      </c>
      <c r="F13432" s="1" t="s">
        <v>783</v>
      </c>
      <c r="I13432" s="1" t="n">
        <v>616331</v>
      </c>
      <c r="J13432" s="1" t="n">
        <v>103170</v>
      </c>
      <c r="K13432" s="1" t="n">
        <v>7896792000020</v>
      </c>
      <c r="L13432" s="1" t="s">
        <v>4746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7" t="n">
        <v>46244</v>
      </c>
      <c r="C13433" s="1" t="n">
        <v>11</v>
      </c>
      <c r="D13433" s="1" t="s">
        <v>3845</v>
      </c>
      <c r="E13433" s="1" t="n">
        <v>1024</v>
      </c>
      <c r="F13433" s="1" t="s">
        <v>783</v>
      </c>
      <c r="I13433" s="1" t="n">
        <v>616331</v>
      </c>
      <c r="J13433" s="1" t="n">
        <v>36458</v>
      </c>
      <c r="K13433" s="1" t="n">
        <v>7898654710122</v>
      </c>
      <c r="L13433" s="1" t="s">
        <v>4751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7" t="n">
        <v>46244</v>
      </c>
      <c r="C13434" s="1" t="n">
        <v>11</v>
      </c>
      <c r="D13434" s="1" t="s">
        <v>3845</v>
      </c>
      <c r="E13434" s="1" t="n">
        <v>1024</v>
      </c>
      <c r="F13434" s="1" t="s">
        <v>783</v>
      </c>
      <c r="I13434" s="1" t="n">
        <v>616331</v>
      </c>
      <c r="J13434" s="1" t="n">
        <v>60866</v>
      </c>
      <c r="K13434" s="1" t="n">
        <v>7898654710474</v>
      </c>
      <c r="L13434" s="1" t="s">
        <v>4754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7" t="n">
        <v>46244</v>
      </c>
      <c r="C13435" s="1" t="n">
        <v>11</v>
      </c>
      <c r="D13435" s="1" t="s">
        <v>3845</v>
      </c>
      <c r="E13435" s="1" t="n">
        <v>1621</v>
      </c>
      <c r="F13435" s="1" t="s">
        <v>351</v>
      </c>
      <c r="I13435" s="1" t="n">
        <v>946595</v>
      </c>
      <c r="J13435" s="1" t="n">
        <v>48997</v>
      </c>
      <c r="K13435" s="1" t="n">
        <v>7891991302029</v>
      </c>
      <c r="L13435" s="1" t="s">
        <v>7827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7" t="n">
        <v>46244</v>
      </c>
      <c r="C13436" s="1" t="n">
        <v>11</v>
      </c>
      <c r="D13436" s="1" t="s">
        <v>3845</v>
      </c>
      <c r="E13436" s="1" t="n">
        <v>1621</v>
      </c>
      <c r="F13436" s="1" t="s">
        <v>351</v>
      </c>
      <c r="I13436" s="1" t="n">
        <v>946596</v>
      </c>
      <c r="J13436" s="1" t="n">
        <v>52560</v>
      </c>
      <c r="K13436" s="1" t="n">
        <v>7891991299619</v>
      </c>
      <c r="L13436" s="1" t="s">
        <v>7828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7" t="n">
        <v>46244</v>
      </c>
      <c r="C13437" s="1" t="n">
        <v>11</v>
      </c>
      <c r="D13437" s="1" t="s">
        <v>3845</v>
      </c>
      <c r="E13437" s="1" t="n">
        <v>1642</v>
      </c>
      <c r="F13437" s="1" t="s">
        <v>184</v>
      </c>
      <c r="I13437" s="1" t="n">
        <v>1035724</v>
      </c>
      <c r="J13437" s="1" t="n">
        <v>20297</v>
      </c>
      <c r="K13437" s="1" t="n">
        <v>7896289210604</v>
      </c>
      <c r="L13437" s="1" t="s">
        <v>6068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7" t="n">
        <v>46244</v>
      </c>
      <c r="C13438" s="1" t="n">
        <v>11</v>
      </c>
      <c r="D13438" s="1" t="s">
        <v>3845</v>
      </c>
      <c r="E13438" s="1" t="n">
        <v>1642</v>
      </c>
      <c r="F13438" s="1" t="s">
        <v>184</v>
      </c>
      <c r="I13438" s="1" t="n">
        <v>1035724</v>
      </c>
      <c r="J13438" s="1" t="n">
        <v>103855</v>
      </c>
      <c r="K13438" s="1" t="n">
        <v>7896289211267</v>
      </c>
      <c r="L13438" s="1" t="s">
        <v>5231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7" t="n">
        <v>46244</v>
      </c>
      <c r="C13439" s="1" t="n">
        <v>11</v>
      </c>
      <c r="D13439" s="1" t="s">
        <v>3845</v>
      </c>
      <c r="E13439" s="1" t="n">
        <v>1642</v>
      </c>
      <c r="F13439" s="1" t="s">
        <v>184</v>
      </c>
      <c r="I13439" s="1" t="n">
        <v>1035724</v>
      </c>
      <c r="J13439" s="1" t="n">
        <v>104335</v>
      </c>
      <c r="K13439" s="1" t="n">
        <v>7896289210512</v>
      </c>
      <c r="L13439" s="1" t="s">
        <v>4163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7" t="n">
        <v>46244</v>
      </c>
      <c r="C13440" s="1" t="n">
        <v>11</v>
      </c>
      <c r="D13440" s="1" t="s">
        <v>3845</v>
      </c>
      <c r="E13440" s="1" t="n">
        <v>1642</v>
      </c>
      <c r="F13440" s="1" t="s">
        <v>184</v>
      </c>
      <c r="I13440" s="1" t="n">
        <v>1035724</v>
      </c>
      <c r="J13440" s="1" t="n">
        <v>105780</v>
      </c>
      <c r="K13440" s="1" t="n">
        <v>7896289210017</v>
      </c>
      <c r="L13440" s="1" t="s">
        <v>4164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7" t="n">
        <v>46244</v>
      </c>
      <c r="C13441" s="1" t="n">
        <v>11</v>
      </c>
      <c r="D13441" s="1" t="s">
        <v>3845</v>
      </c>
      <c r="E13441" s="1" t="n">
        <v>1642</v>
      </c>
      <c r="F13441" s="1" t="s">
        <v>184</v>
      </c>
      <c r="I13441" s="1" t="n">
        <v>1035724</v>
      </c>
      <c r="J13441" s="1" t="n">
        <v>105782</v>
      </c>
      <c r="K13441" s="1" t="n">
        <v>7896289210352</v>
      </c>
      <c r="L13441" s="1" t="s">
        <v>4165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7" t="n">
        <v>46244</v>
      </c>
      <c r="C13442" s="1" t="n">
        <v>11</v>
      </c>
      <c r="D13442" s="1" t="s">
        <v>3845</v>
      </c>
      <c r="E13442" s="1" t="n">
        <v>1642</v>
      </c>
      <c r="F13442" s="1" t="s">
        <v>184</v>
      </c>
      <c r="I13442" s="1" t="n">
        <v>1035724</v>
      </c>
      <c r="J13442" s="1" t="n">
        <v>106079</v>
      </c>
      <c r="K13442" s="1" t="n">
        <v>7896289210130</v>
      </c>
      <c r="L13442" s="1" t="s">
        <v>4166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7" t="n">
        <v>46244</v>
      </c>
      <c r="C13443" s="1" t="n">
        <v>11</v>
      </c>
      <c r="D13443" s="1" t="s">
        <v>3845</v>
      </c>
      <c r="E13443" s="1" t="n">
        <v>1642</v>
      </c>
      <c r="F13443" s="1" t="s">
        <v>184</v>
      </c>
      <c r="I13443" s="1" t="n">
        <v>1035724</v>
      </c>
      <c r="J13443" s="1" t="n">
        <v>106274</v>
      </c>
      <c r="K13443" s="1" t="n">
        <v>7896289210086</v>
      </c>
      <c r="L13443" s="1" t="s">
        <v>4167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7" t="n">
        <v>46244</v>
      </c>
      <c r="C13444" s="1" t="n">
        <v>11</v>
      </c>
      <c r="D13444" s="1" t="s">
        <v>3845</v>
      </c>
      <c r="E13444" s="1" t="n">
        <v>1642</v>
      </c>
      <c r="F13444" s="1" t="s">
        <v>184</v>
      </c>
      <c r="I13444" s="1" t="n">
        <v>1035724</v>
      </c>
      <c r="J13444" s="1" t="n">
        <v>106280</v>
      </c>
      <c r="K13444" s="1" t="n">
        <v>7896289210062</v>
      </c>
      <c r="L13444" s="1" t="s">
        <v>4168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7" t="n">
        <v>46244</v>
      </c>
      <c r="C13445" s="1" t="n">
        <v>11</v>
      </c>
      <c r="D13445" s="1" t="s">
        <v>3845</v>
      </c>
      <c r="E13445" s="1" t="n">
        <v>1642</v>
      </c>
      <c r="F13445" s="1" t="s">
        <v>184</v>
      </c>
      <c r="I13445" s="1" t="n">
        <v>1035724</v>
      </c>
      <c r="J13445" s="1" t="n">
        <v>106407</v>
      </c>
      <c r="K13445" s="1" t="n">
        <v>7896289210031</v>
      </c>
      <c r="L13445" s="1" t="s">
        <v>4169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7" t="n">
        <v>46244</v>
      </c>
      <c r="C13446" s="1" t="n">
        <v>11</v>
      </c>
      <c r="D13446" s="1" t="s">
        <v>3845</v>
      </c>
      <c r="E13446" s="1" t="n">
        <v>1705</v>
      </c>
      <c r="F13446" s="1" t="s">
        <v>173</v>
      </c>
      <c r="I13446" s="1" t="n">
        <v>1237154</v>
      </c>
      <c r="J13446" s="1" t="n">
        <v>102360</v>
      </c>
      <c r="K13446" s="1" t="n">
        <v>7894900593709</v>
      </c>
      <c r="L13446" s="1" t="s">
        <v>4471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7" t="n">
        <v>46244</v>
      </c>
      <c r="C13447" s="1" t="n">
        <v>11</v>
      </c>
      <c r="D13447" s="1" t="s">
        <v>3845</v>
      </c>
      <c r="E13447" s="1" t="n">
        <v>1705</v>
      </c>
      <c r="F13447" s="1" t="s">
        <v>173</v>
      </c>
      <c r="I13447" s="1" t="n">
        <v>1237154</v>
      </c>
      <c r="J13447" s="1" t="n">
        <v>102361</v>
      </c>
      <c r="K13447" s="1" t="n">
        <v>7894900573701</v>
      </c>
      <c r="L13447" s="1" t="s">
        <v>4472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7" t="n">
        <v>46244</v>
      </c>
      <c r="C13448" s="1" t="n">
        <v>11</v>
      </c>
      <c r="D13448" s="1" t="s">
        <v>3845</v>
      </c>
      <c r="E13448" s="1" t="n">
        <v>1705</v>
      </c>
      <c r="F13448" s="1" t="s">
        <v>173</v>
      </c>
      <c r="I13448" s="1" t="n">
        <v>1237154</v>
      </c>
      <c r="J13448" s="1" t="n">
        <v>102362</v>
      </c>
      <c r="K13448" s="1" t="n">
        <v>7894900583700</v>
      </c>
      <c r="L13448" s="1" t="s">
        <v>4473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7" t="n">
        <v>46244</v>
      </c>
      <c r="C13449" s="1" t="n">
        <v>11</v>
      </c>
      <c r="D13449" s="1" t="s">
        <v>3845</v>
      </c>
      <c r="E13449" s="1" t="n">
        <v>1705</v>
      </c>
      <c r="F13449" s="1" t="s">
        <v>173</v>
      </c>
      <c r="I13449" s="1" t="n">
        <v>1237154</v>
      </c>
      <c r="J13449" s="1" t="n">
        <v>102363</v>
      </c>
      <c r="K13449" s="1" t="n">
        <v>7894900563702</v>
      </c>
      <c r="L13449" s="1" t="s">
        <v>4474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7" t="n">
        <v>46244</v>
      </c>
      <c r="C13450" s="1" t="n">
        <v>11</v>
      </c>
      <c r="D13450" s="1" t="s">
        <v>3845</v>
      </c>
      <c r="E13450" s="1" t="n">
        <v>1705</v>
      </c>
      <c r="F13450" s="1" t="s">
        <v>173</v>
      </c>
      <c r="I13450" s="1" t="n">
        <v>1237154</v>
      </c>
      <c r="J13450" s="1" t="n">
        <v>24324</v>
      </c>
      <c r="K13450" s="1" t="n">
        <v>70847022015</v>
      </c>
      <c r="L13450" s="1" t="s">
        <v>4479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7" t="n">
        <v>46244</v>
      </c>
      <c r="C13451" s="1" t="n">
        <v>11</v>
      </c>
      <c r="D13451" s="1" t="s">
        <v>3845</v>
      </c>
      <c r="E13451" s="1" t="n">
        <v>1705</v>
      </c>
      <c r="F13451" s="1" t="s">
        <v>173</v>
      </c>
      <c r="I13451" s="1" t="n">
        <v>1237154</v>
      </c>
      <c r="J13451" s="1" t="n">
        <v>25136</v>
      </c>
      <c r="K13451" s="1" t="n">
        <v>70847022206</v>
      </c>
      <c r="L13451" s="1" t="s">
        <v>4481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7" t="n">
        <v>46244</v>
      </c>
      <c r="C13452" s="1" t="n">
        <v>11</v>
      </c>
      <c r="D13452" s="1" t="s">
        <v>3845</v>
      </c>
      <c r="E13452" s="1" t="n">
        <v>1705</v>
      </c>
      <c r="F13452" s="1" t="s">
        <v>173</v>
      </c>
      <c r="I13452" s="1" t="n">
        <v>1237154</v>
      </c>
      <c r="J13452" s="1" t="n">
        <v>25906</v>
      </c>
      <c r="K13452" s="1" t="n">
        <v>7894900030396</v>
      </c>
      <c r="L13452" s="1" t="s">
        <v>4482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7" t="n">
        <v>46244</v>
      </c>
      <c r="C13453" s="1" t="n">
        <v>11</v>
      </c>
      <c r="D13453" s="1" t="s">
        <v>3845</v>
      </c>
      <c r="E13453" s="1" t="n">
        <v>1705</v>
      </c>
      <c r="F13453" s="1" t="s">
        <v>173</v>
      </c>
      <c r="I13453" s="1" t="n">
        <v>1237154</v>
      </c>
      <c r="J13453" s="1" t="n">
        <v>27873</v>
      </c>
      <c r="K13453" s="1" t="n">
        <v>7894900660333</v>
      </c>
      <c r="L13453" s="1" t="s">
        <v>5780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7" t="n">
        <v>46244</v>
      </c>
      <c r="C13454" s="1" t="n">
        <v>11</v>
      </c>
      <c r="D13454" s="1" t="s">
        <v>3845</v>
      </c>
      <c r="E13454" s="1" t="n">
        <v>1705</v>
      </c>
      <c r="F13454" s="1" t="s">
        <v>173</v>
      </c>
      <c r="I13454" s="1" t="n">
        <v>1237154</v>
      </c>
      <c r="J13454" s="1" t="n">
        <v>29747</v>
      </c>
      <c r="K13454" s="1" t="n">
        <v>70847022305</v>
      </c>
      <c r="L13454" s="1" t="s">
        <v>6881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7" t="n">
        <v>46244</v>
      </c>
      <c r="C13455" s="1" t="n">
        <v>11</v>
      </c>
      <c r="D13455" s="1" t="s">
        <v>3845</v>
      </c>
      <c r="E13455" s="1" t="n">
        <v>1705</v>
      </c>
      <c r="F13455" s="1" t="s">
        <v>173</v>
      </c>
      <c r="I13455" s="1" t="n">
        <v>1237154</v>
      </c>
      <c r="J13455" s="1" t="n">
        <v>37177</v>
      </c>
      <c r="K13455" s="1" t="n">
        <v>7894900087086</v>
      </c>
      <c r="L13455" s="1" t="s">
        <v>8020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7" t="n">
        <v>46244</v>
      </c>
      <c r="C13456" s="1" t="n">
        <v>11</v>
      </c>
      <c r="D13456" s="1" t="s">
        <v>3845</v>
      </c>
      <c r="E13456" s="1" t="n">
        <v>1705</v>
      </c>
      <c r="F13456" s="1" t="s">
        <v>173</v>
      </c>
      <c r="I13456" s="1" t="n">
        <v>1237154</v>
      </c>
      <c r="J13456" s="1" t="n">
        <v>54315</v>
      </c>
      <c r="K13456" s="1" t="n">
        <v>1220000250222</v>
      </c>
      <c r="L13456" s="1" t="s">
        <v>4493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7" t="n">
        <v>46244</v>
      </c>
      <c r="C13457" s="1" t="n">
        <v>11</v>
      </c>
      <c r="D13457" s="1" t="s">
        <v>3845</v>
      </c>
      <c r="E13457" s="1" t="n">
        <v>1705</v>
      </c>
      <c r="F13457" s="1" t="s">
        <v>173</v>
      </c>
      <c r="I13457" s="1" t="n">
        <v>1237154</v>
      </c>
      <c r="J13457" s="1" t="n">
        <v>66038</v>
      </c>
      <c r="K13457" s="1" t="n">
        <v>7898938890076</v>
      </c>
      <c r="L13457" s="1" t="s">
        <v>4496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7" t="n">
        <v>46244</v>
      </c>
      <c r="C13458" s="1" t="n">
        <v>11</v>
      </c>
      <c r="D13458" s="1" t="s">
        <v>3845</v>
      </c>
      <c r="E13458" s="1" t="n">
        <v>1705</v>
      </c>
      <c r="F13458" s="1" t="s">
        <v>173</v>
      </c>
      <c r="I13458" s="1" t="n">
        <v>1237154</v>
      </c>
      <c r="J13458" s="1" t="n">
        <v>70703</v>
      </c>
      <c r="K13458" s="1" t="n">
        <v>7898938890090</v>
      </c>
      <c r="L13458" s="1" t="s">
        <v>6295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7" t="n">
        <v>46244</v>
      </c>
      <c r="C13459" s="1" t="n">
        <v>11</v>
      </c>
      <c r="D13459" s="1" t="s">
        <v>3845</v>
      </c>
      <c r="E13459" s="1" t="n">
        <v>1705</v>
      </c>
      <c r="F13459" s="1" t="s">
        <v>173</v>
      </c>
      <c r="I13459" s="1" t="n">
        <v>1237154</v>
      </c>
      <c r="J13459" s="1" t="n">
        <v>74598</v>
      </c>
      <c r="K13459" s="1" t="n">
        <v>7898938890113</v>
      </c>
      <c r="L13459" s="1" t="s">
        <v>4497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7" t="n">
        <v>46244</v>
      </c>
      <c r="C13460" s="1" t="n">
        <v>11</v>
      </c>
      <c r="D13460" s="1" t="s">
        <v>3845</v>
      </c>
      <c r="E13460" s="1" t="n">
        <v>1705</v>
      </c>
      <c r="F13460" s="1" t="s">
        <v>173</v>
      </c>
      <c r="I13460" s="1" t="n">
        <v>1237154</v>
      </c>
      <c r="J13460" s="1" t="n">
        <v>79144</v>
      </c>
      <c r="K13460" s="1" t="n">
        <v>7894900025026</v>
      </c>
      <c r="L13460" s="1" t="s">
        <v>4499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7" t="n">
        <v>46244</v>
      </c>
      <c r="C13461" s="1" t="n">
        <v>11</v>
      </c>
      <c r="D13461" s="1" t="s">
        <v>3845</v>
      </c>
      <c r="E13461" s="1" t="n">
        <v>1705</v>
      </c>
      <c r="F13461" s="1" t="s">
        <v>173</v>
      </c>
      <c r="I13461" s="1" t="n">
        <v>1237154</v>
      </c>
      <c r="J13461" s="1" t="n">
        <v>79334</v>
      </c>
      <c r="K13461" s="1" t="n">
        <v>7894900531305</v>
      </c>
      <c r="L13461" s="1" t="s">
        <v>6296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7" t="n">
        <v>46244</v>
      </c>
      <c r="C13462" s="1" t="n">
        <v>11</v>
      </c>
      <c r="D13462" s="1" t="s">
        <v>3845</v>
      </c>
      <c r="E13462" s="1" t="n">
        <v>1705</v>
      </c>
      <c r="F13462" s="1" t="s">
        <v>173</v>
      </c>
      <c r="I13462" s="1" t="n">
        <v>1237154</v>
      </c>
      <c r="J13462" s="1" t="n">
        <v>79795</v>
      </c>
      <c r="K13462" s="1" t="n">
        <v>7894900530308</v>
      </c>
      <c r="L13462" s="1" t="s">
        <v>6297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7" t="n">
        <v>46244</v>
      </c>
      <c r="C13463" s="1" t="n">
        <v>11</v>
      </c>
      <c r="D13463" s="1" t="s">
        <v>3845</v>
      </c>
      <c r="E13463" s="1" t="n">
        <v>1705</v>
      </c>
      <c r="F13463" s="1" t="s">
        <v>173</v>
      </c>
      <c r="I13463" s="1" t="n">
        <v>1237154</v>
      </c>
      <c r="J13463" s="1" t="n">
        <v>81668</v>
      </c>
      <c r="K13463" s="1" t="n">
        <v>7898770420011</v>
      </c>
      <c r="L13463" s="1" t="s">
        <v>6882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7" t="n">
        <v>46244</v>
      </c>
      <c r="C13464" s="1" t="n">
        <v>11</v>
      </c>
      <c r="D13464" s="1" t="s">
        <v>3845</v>
      </c>
      <c r="E13464" s="1" t="n">
        <v>1705</v>
      </c>
      <c r="F13464" s="1" t="s">
        <v>173</v>
      </c>
      <c r="I13464" s="1" t="n">
        <v>1237154</v>
      </c>
      <c r="J13464" s="1" t="n">
        <v>81864</v>
      </c>
      <c r="K13464" s="1" t="n">
        <v>7896045507610</v>
      </c>
      <c r="L13464" s="1" t="s">
        <v>7471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7" t="n">
        <v>46244</v>
      </c>
      <c r="C13465" s="1" t="n">
        <v>11</v>
      </c>
      <c r="D13465" s="1" t="s">
        <v>3845</v>
      </c>
      <c r="E13465" s="1" t="n">
        <v>1740</v>
      </c>
      <c r="F13465" s="1" t="s">
        <v>296</v>
      </c>
      <c r="I13465" s="1" t="n">
        <v>1256046</v>
      </c>
      <c r="J13465" s="1" t="n">
        <v>106130</v>
      </c>
      <c r="K13465" s="1" t="n">
        <v>7891000340004</v>
      </c>
      <c r="L13465" s="1" t="s">
        <v>4255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7" t="n">
        <v>46244</v>
      </c>
      <c r="C13466" s="1" t="n">
        <v>11</v>
      </c>
      <c r="D13466" s="1" t="s">
        <v>3845</v>
      </c>
      <c r="E13466" s="1" t="n">
        <v>1740</v>
      </c>
      <c r="F13466" s="1" t="s">
        <v>296</v>
      </c>
      <c r="I13466" s="1" t="n">
        <v>1256046</v>
      </c>
      <c r="J13466" s="1" t="n">
        <v>14219</v>
      </c>
      <c r="K13466" s="1" t="n">
        <v>7891000072950</v>
      </c>
      <c r="L13466" s="1" t="s">
        <v>4791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7" t="n">
        <v>46244</v>
      </c>
      <c r="C13467" s="1" t="n">
        <v>11</v>
      </c>
      <c r="D13467" s="1" t="s">
        <v>3845</v>
      </c>
      <c r="E13467" s="1" t="n">
        <v>1740</v>
      </c>
      <c r="F13467" s="1" t="s">
        <v>296</v>
      </c>
      <c r="I13467" s="1" t="n">
        <v>1256046</v>
      </c>
      <c r="J13467" s="1" t="n">
        <v>14284</v>
      </c>
      <c r="K13467" s="1" t="n">
        <v>7891000073018</v>
      </c>
      <c r="L13467" s="1" t="s">
        <v>4792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7" t="n">
        <v>46244</v>
      </c>
      <c r="C13468" s="1" t="n">
        <v>11</v>
      </c>
      <c r="D13468" s="1" t="s">
        <v>3845</v>
      </c>
      <c r="E13468" s="1" t="n">
        <v>1740</v>
      </c>
      <c r="F13468" s="1" t="s">
        <v>296</v>
      </c>
      <c r="I13468" s="1" t="n">
        <v>1256046</v>
      </c>
      <c r="J13468" s="1" t="n">
        <v>16602</v>
      </c>
      <c r="K13468" s="1" t="n">
        <v>7891000084649</v>
      </c>
      <c r="L13468" s="1" t="s">
        <v>4256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7" t="n">
        <v>46244</v>
      </c>
      <c r="C13469" s="1" t="n">
        <v>11</v>
      </c>
      <c r="D13469" s="1" t="s">
        <v>3845</v>
      </c>
      <c r="E13469" s="1" t="n">
        <v>1740</v>
      </c>
      <c r="F13469" s="1" t="s">
        <v>296</v>
      </c>
      <c r="I13469" s="1" t="n">
        <v>1256046</v>
      </c>
      <c r="J13469" s="1" t="n">
        <v>18617</v>
      </c>
      <c r="K13469" s="1" t="n">
        <v>7891000096468</v>
      </c>
      <c r="L13469" s="1" t="s">
        <v>6132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7" t="n">
        <v>46244</v>
      </c>
      <c r="C13470" s="1" t="n">
        <v>11</v>
      </c>
      <c r="D13470" s="1" t="s">
        <v>3845</v>
      </c>
      <c r="E13470" s="1" t="n">
        <v>1740</v>
      </c>
      <c r="F13470" s="1" t="s">
        <v>296</v>
      </c>
      <c r="I13470" s="1" t="n">
        <v>1256046</v>
      </c>
      <c r="J13470" s="1" t="n">
        <v>20021</v>
      </c>
      <c r="K13470" s="1" t="n">
        <v>7891000103937</v>
      </c>
      <c r="L13470" s="1" t="s">
        <v>4257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7" t="n">
        <v>46244</v>
      </c>
      <c r="C13471" s="1" t="n">
        <v>11</v>
      </c>
      <c r="D13471" s="1" t="s">
        <v>3845</v>
      </c>
      <c r="E13471" s="1" t="n">
        <v>1740</v>
      </c>
      <c r="F13471" s="1" t="s">
        <v>296</v>
      </c>
      <c r="I13471" s="1" t="n">
        <v>1256046</v>
      </c>
      <c r="J13471" s="1" t="n">
        <v>20961</v>
      </c>
      <c r="K13471" s="1" t="n">
        <v>7891000104613</v>
      </c>
      <c r="L13471" s="1" t="s">
        <v>4260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7" t="n">
        <v>46244</v>
      </c>
      <c r="C13472" s="1" t="n">
        <v>11</v>
      </c>
      <c r="D13472" s="1" t="s">
        <v>3845</v>
      </c>
      <c r="E13472" s="1" t="n">
        <v>1740</v>
      </c>
      <c r="F13472" s="1" t="s">
        <v>296</v>
      </c>
      <c r="I13472" s="1" t="n">
        <v>1256046</v>
      </c>
      <c r="J13472" s="1" t="n">
        <v>22055</v>
      </c>
      <c r="K13472" s="1" t="n">
        <v>78936195</v>
      </c>
      <c r="L13472" s="1" t="s">
        <v>6133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7" t="n">
        <v>46244</v>
      </c>
      <c r="C13473" s="1" t="n">
        <v>11</v>
      </c>
      <c r="D13473" s="1" t="s">
        <v>3845</v>
      </c>
      <c r="E13473" s="1" t="n">
        <v>1740</v>
      </c>
      <c r="F13473" s="1" t="s">
        <v>296</v>
      </c>
      <c r="I13473" s="1" t="n">
        <v>1256046</v>
      </c>
      <c r="J13473" s="1" t="n">
        <v>25005</v>
      </c>
      <c r="K13473" s="1" t="n">
        <v>7891000110096</v>
      </c>
      <c r="L13473" s="1" t="s">
        <v>4795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7" t="n">
        <v>46244</v>
      </c>
      <c r="C13474" s="1" t="n">
        <v>11</v>
      </c>
      <c r="D13474" s="1" t="s">
        <v>3845</v>
      </c>
      <c r="E13474" s="1" t="n">
        <v>1740</v>
      </c>
      <c r="F13474" s="1" t="s">
        <v>296</v>
      </c>
      <c r="I13474" s="1" t="n">
        <v>1256046</v>
      </c>
      <c r="J13474" s="1" t="n">
        <v>25112</v>
      </c>
      <c r="K13474" s="1" t="n">
        <v>7891000244425</v>
      </c>
      <c r="L13474" s="1" t="s">
        <v>4261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7" t="n">
        <v>46244</v>
      </c>
      <c r="C13475" s="1" t="n">
        <v>11</v>
      </c>
      <c r="D13475" s="1" t="s">
        <v>3845</v>
      </c>
      <c r="E13475" s="1" t="n">
        <v>1740</v>
      </c>
      <c r="F13475" s="1" t="s">
        <v>296</v>
      </c>
      <c r="I13475" s="1" t="n">
        <v>1256046</v>
      </c>
      <c r="J13475" s="1" t="n">
        <v>25413</v>
      </c>
      <c r="K13475" s="1" t="n">
        <v>7891000241417</v>
      </c>
      <c r="L13475" s="1" t="s">
        <v>4264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7" t="n">
        <v>46244</v>
      </c>
      <c r="C13476" s="1" t="n">
        <v>11</v>
      </c>
      <c r="D13476" s="1" t="s">
        <v>3845</v>
      </c>
      <c r="E13476" s="1" t="n">
        <v>1740</v>
      </c>
      <c r="F13476" s="1" t="s">
        <v>296</v>
      </c>
      <c r="I13476" s="1" t="n">
        <v>1256046</v>
      </c>
      <c r="J13476" s="1" t="n">
        <v>26554</v>
      </c>
      <c r="K13476" s="1" t="n">
        <v>7891000252819</v>
      </c>
      <c r="L13476" s="1" t="s">
        <v>4265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7" t="n">
        <v>46244</v>
      </c>
      <c r="C13477" s="1" t="n">
        <v>11</v>
      </c>
      <c r="D13477" s="1" t="s">
        <v>3845</v>
      </c>
      <c r="E13477" s="1" t="n">
        <v>1740</v>
      </c>
      <c r="F13477" s="1" t="s">
        <v>296</v>
      </c>
      <c r="I13477" s="1" t="n">
        <v>1256046</v>
      </c>
      <c r="J13477" s="1" t="n">
        <v>27878</v>
      </c>
      <c r="K13477" s="1" t="n">
        <v>7891000261026</v>
      </c>
      <c r="L13477" s="1" t="s">
        <v>4266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7" t="n">
        <v>46244</v>
      </c>
      <c r="C13478" s="1" t="n">
        <v>11</v>
      </c>
      <c r="D13478" s="1" t="s">
        <v>3845</v>
      </c>
      <c r="E13478" s="1" t="n">
        <v>1740</v>
      </c>
      <c r="F13478" s="1" t="s">
        <v>296</v>
      </c>
      <c r="I13478" s="1" t="n">
        <v>1256046</v>
      </c>
      <c r="J13478" s="1" t="n">
        <v>47983</v>
      </c>
      <c r="K13478" s="1" t="n">
        <v>7891000360323</v>
      </c>
      <c r="L13478" s="1" t="s">
        <v>4801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7" t="n">
        <v>46244</v>
      </c>
      <c r="C13479" s="1" t="n">
        <v>11</v>
      </c>
      <c r="D13479" s="1" t="s">
        <v>3845</v>
      </c>
      <c r="E13479" s="1" t="n">
        <v>1740</v>
      </c>
      <c r="F13479" s="1" t="s">
        <v>296</v>
      </c>
      <c r="I13479" s="1" t="n">
        <v>1256046</v>
      </c>
      <c r="J13479" s="1" t="n">
        <v>50424</v>
      </c>
      <c r="K13479" s="1" t="n">
        <v>7898953148169</v>
      </c>
      <c r="L13479" s="1" t="s">
        <v>4272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7" t="n">
        <v>46244</v>
      </c>
      <c r="C13480" s="1" t="n">
        <v>11</v>
      </c>
      <c r="D13480" s="1" t="s">
        <v>3845</v>
      </c>
      <c r="E13480" s="1" t="n">
        <v>1740</v>
      </c>
      <c r="F13480" s="1" t="s">
        <v>296</v>
      </c>
      <c r="I13480" s="1" t="n">
        <v>1256046</v>
      </c>
      <c r="J13480" s="1" t="n">
        <v>52026</v>
      </c>
      <c r="K13480" s="1" t="n">
        <v>7898953148435</v>
      </c>
      <c r="L13480" s="1" t="s">
        <v>6366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7" t="n">
        <v>46244</v>
      </c>
      <c r="C13481" s="1" t="n">
        <v>11</v>
      </c>
      <c r="D13481" s="1" t="s">
        <v>3845</v>
      </c>
      <c r="E13481" s="1" t="n">
        <v>1740</v>
      </c>
      <c r="F13481" s="1" t="s">
        <v>296</v>
      </c>
      <c r="I13481" s="1" t="n">
        <v>1256046</v>
      </c>
      <c r="J13481" s="1" t="n">
        <v>53812</v>
      </c>
      <c r="K13481" s="1" t="n">
        <v>7891000360620</v>
      </c>
      <c r="L13481" s="1" t="s">
        <v>4274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7" t="n">
        <v>46244</v>
      </c>
      <c r="C13482" s="1" t="n">
        <v>11</v>
      </c>
      <c r="D13482" s="1" t="s">
        <v>3845</v>
      </c>
      <c r="E13482" s="1" t="n">
        <v>1740</v>
      </c>
      <c r="F13482" s="1" t="s">
        <v>296</v>
      </c>
      <c r="I13482" s="1" t="n">
        <v>1256046</v>
      </c>
      <c r="J13482" s="1" t="n">
        <v>62472</v>
      </c>
      <c r="K13482" s="1" t="n">
        <v>7891000390078</v>
      </c>
      <c r="L13482" s="1" t="s">
        <v>4804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7" t="n">
        <v>46244</v>
      </c>
      <c r="C13483" s="1" t="n">
        <v>11</v>
      </c>
      <c r="D13483" s="1" t="s">
        <v>3845</v>
      </c>
      <c r="E13483" s="1" t="n">
        <v>1740</v>
      </c>
      <c r="F13483" s="1" t="s">
        <v>296</v>
      </c>
      <c r="I13483" s="1" t="n">
        <v>1256046</v>
      </c>
      <c r="J13483" s="1" t="n">
        <v>62922</v>
      </c>
      <c r="K13483" s="1" t="n">
        <v>7891000260623</v>
      </c>
      <c r="L13483" s="1" t="s">
        <v>4275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7" t="n">
        <v>46244</v>
      </c>
      <c r="C13484" s="1" t="n">
        <v>11</v>
      </c>
      <c r="D13484" s="1" t="s">
        <v>3845</v>
      </c>
      <c r="E13484" s="1" t="n">
        <v>1740</v>
      </c>
      <c r="F13484" s="1" t="s">
        <v>296</v>
      </c>
      <c r="I13484" s="1" t="n">
        <v>1256046</v>
      </c>
      <c r="J13484" s="1" t="n">
        <v>64165</v>
      </c>
      <c r="K13484" s="1" t="n">
        <v>7891000396452</v>
      </c>
      <c r="L13484" s="1" t="s">
        <v>4276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7" t="n">
        <v>46244</v>
      </c>
      <c r="C13485" s="1" t="n">
        <v>11</v>
      </c>
      <c r="D13485" s="1" t="s">
        <v>3845</v>
      </c>
      <c r="E13485" s="1" t="n">
        <v>1740</v>
      </c>
      <c r="F13485" s="1" t="s">
        <v>296</v>
      </c>
      <c r="I13485" s="1" t="n">
        <v>1256046</v>
      </c>
      <c r="J13485" s="1" t="n">
        <v>69214</v>
      </c>
      <c r="K13485" s="1" t="n">
        <v>7898755200041</v>
      </c>
      <c r="L13485" s="1" t="s">
        <v>4277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7" t="n">
        <v>46244</v>
      </c>
      <c r="C13486" s="1" t="n">
        <v>11</v>
      </c>
      <c r="D13486" s="1" t="s">
        <v>3845</v>
      </c>
      <c r="E13486" s="1" t="n">
        <v>1740</v>
      </c>
      <c r="F13486" s="1" t="s">
        <v>296</v>
      </c>
      <c r="I13486" s="1" t="n">
        <v>1256046</v>
      </c>
      <c r="J13486" s="1" t="n">
        <v>75890</v>
      </c>
      <c r="K13486" s="1" t="n">
        <v>7898953148879</v>
      </c>
      <c r="L13486" s="1" t="s">
        <v>4272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7" t="n">
        <v>46244</v>
      </c>
      <c r="C13487" s="1" t="n">
        <v>11</v>
      </c>
      <c r="D13487" s="1" t="s">
        <v>3845</v>
      </c>
      <c r="E13487" s="1" t="n">
        <v>1740</v>
      </c>
      <c r="F13487" s="1" t="s">
        <v>296</v>
      </c>
      <c r="I13487" s="1" t="n">
        <v>1256046</v>
      </c>
      <c r="J13487" s="1" t="n">
        <v>79350</v>
      </c>
      <c r="K13487" s="1" t="n">
        <v>7898755200300</v>
      </c>
      <c r="L13487" s="1" t="s">
        <v>5543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7" t="n">
        <v>46244</v>
      </c>
      <c r="C13488" s="1" t="n">
        <v>11</v>
      </c>
      <c r="D13488" s="1" t="s">
        <v>3845</v>
      </c>
      <c r="E13488" s="1" t="n">
        <v>1740</v>
      </c>
      <c r="F13488" s="1" t="s">
        <v>296</v>
      </c>
      <c r="I13488" s="1" t="n">
        <v>1256046</v>
      </c>
      <c r="J13488" s="1" t="n">
        <v>79560</v>
      </c>
      <c r="K13488" s="1" t="n">
        <v>7898755200461</v>
      </c>
      <c r="L13488" s="1" t="s">
        <v>4279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7" t="n">
        <v>46244</v>
      </c>
      <c r="C13489" s="1" t="n">
        <v>11</v>
      </c>
      <c r="D13489" s="1" t="s">
        <v>3845</v>
      </c>
      <c r="E13489" s="1" t="n">
        <v>1740</v>
      </c>
      <c r="F13489" s="1" t="s">
        <v>296</v>
      </c>
      <c r="I13489" s="1" t="n">
        <v>1256046</v>
      </c>
      <c r="J13489" s="1" t="n">
        <v>79700</v>
      </c>
      <c r="K13489" s="1" t="n">
        <v>7898755200430</v>
      </c>
      <c r="L13489" s="1" t="s">
        <v>4281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7" t="n">
        <v>46244</v>
      </c>
      <c r="C13490" s="1" t="n">
        <v>11</v>
      </c>
      <c r="D13490" s="1" t="s">
        <v>3845</v>
      </c>
      <c r="E13490" s="1" t="n">
        <v>1740</v>
      </c>
      <c r="F13490" s="1" t="s">
        <v>296</v>
      </c>
      <c r="I13490" s="1" t="n">
        <v>1256046</v>
      </c>
      <c r="J13490" s="1" t="n">
        <v>80006</v>
      </c>
      <c r="K13490" s="1" t="n">
        <v>7898755200294</v>
      </c>
      <c r="L13490" s="1" t="s">
        <v>4545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7" t="n">
        <v>46244</v>
      </c>
      <c r="C13491" s="1" t="n">
        <v>11</v>
      </c>
      <c r="D13491" s="1" t="s">
        <v>3845</v>
      </c>
      <c r="E13491" s="1" t="n">
        <v>1740</v>
      </c>
      <c r="F13491" s="1" t="s">
        <v>296</v>
      </c>
      <c r="I13491" s="1" t="n">
        <v>1256046</v>
      </c>
      <c r="J13491" s="1" t="n">
        <v>81469</v>
      </c>
      <c r="K13491" s="1" t="n">
        <v>7898681940042</v>
      </c>
      <c r="L13491" s="1" t="s">
        <v>5612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7" t="n">
        <v>46244</v>
      </c>
      <c r="C13492" s="1" t="n">
        <v>11</v>
      </c>
      <c r="D13492" s="1" t="s">
        <v>3845</v>
      </c>
      <c r="E13492" s="1" t="n">
        <v>1705</v>
      </c>
      <c r="F13492" s="1" t="s">
        <v>173</v>
      </c>
      <c r="I13492" s="1" t="n">
        <v>1974455</v>
      </c>
      <c r="J13492" s="1" t="n">
        <v>30188</v>
      </c>
      <c r="K13492" s="1" t="n">
        <v>78908901</v>
      </c>
      <c r="L13492" s="1" t="s">
        <v>7496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7" t="n">
        <v>46244</v>
      </c>
      <c r="C13493" s="1" t="n">
        <v>11</v>
      </c>
      <c r="D13493" s="1" t="s">
        <v>3845</v>
      </c>
      <c r="E13493" s="1" t="n">
        <v>1705</v>
      </c>
      <c r="F13493" s="1" t="s">
        <v>173</v>
      </c>
      <c r="I13493" s="1" t="n">
        <v>1974455</v>
      </c>
      <c r="J13493" s="1" t="n">
        <v>103142</v>
      </c>
      <c r="K13493" s="1" t="n">
        <v>7894900011753</v>
      </c>
      <c r="L13493" s="1" t="s">
        <v>4527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7" t="n">
        <v>46244</v>
      </c>
      <c r="C13494" s="1" t="n">
        <v>11</v>
      </c>
      <c r="D13494" s="1" t="s">
        <v>3845</v>
      </c>
      <c r="E13494" s="1" t="n">
        <v>1705</v>
      </c>
      <c r="F13494" s="1" t="s">
        <v>173</v>
      </c>
      <c r="I13494" s="1" t="n">
        <v>1974455</v>
      </c>
      <c r="J13494" s="1" t="n">
        <v>103145</v>
      </c>
      <c r="K13494" s="1" t="n">
        <v>7894900051513</v>
      </c>
      <c r="L13494" s="1" t="s">
        <v>5531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7" t="n">
        <v>46244</v>
      </c>
      <c r="C13495" s="1" t="n">
        <v>11</v>
      </c>
      <c r="D13495" s="1" t="s">
        <v>3845</v>
      </c>
      <c r="E13495" s="1" t="n">
        <v>1705</v>
      </c>
      <c r="F13495" s="1" t="s">
        <v>173</v>
      </c>
      <c r="I13495" s="1" t="n">
        <v>1974455</v>
      </c>
      <c r="J13495" s="1" t="n">
        <v>103146</v>
      </c>
      <c r="K13495" s="1" t="n">
        <v>7894900031515</v>
      </c>
      <c r="L13495" s="1" t="s">
        <v>4503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7" t="n">
        <v>46244</v>
      </c>
      <c r="C13496" s="1" t="n">
        <v>11</v>
      </c>
      <c r="D13496" s="1" t="s">
        <v>3845</v>
      </c>
      <c r="E13496" s="1" t="n">
        <v>1705</v>
      </c>
      <c r="F13496" s="1" t="s">
        <v>173</v>
      </c>
      <c r="I13496" s="1" t="n">
        <v>1974455</v>
      </c>
      <c r="J13496" s="1" t="n">
        <v>103159</v>
      </c>
      <c r="K13496" s="1" t="n">
        <v>7894900050011</v>
      </c>
      <c r="L13496" s="1" t="s">
        <v>5533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7" t="n">
        <v>46244</v>
      </c>
      <c r="C13497" s="1" t="n">
        <v>11</v>
      </c>
      <c r="D13497" s="1" t="s">
        <v>3845</v>
      </c>
      <c r="E13497" s="1" t="n">
        <v>1705</v>
      </c>
      <c r="F13497" s="1" t="s">
        <v>173</v>
      </c>
      <c r="I13497" s="1" t="n">
        <v>1974455</v>
      </c>
      <c r="J13497" s="1" t="n">
        <v>103160</v>
      </c>
      <c r="K13497" s="1" t="n">
        <v>7894900030013</v>
      </c>
      <c r="L13497" s="1" t="s">
        <v>4504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7" t="n">
        <v>46244</v>
      </c>
      <c r="C13498" s="1" t="n">
        <v>11</v>
      </c>
      <c r="D13498" s="1" t="s">
        <v>3845</v>
      </c>
      <c r="E13498" s="1" t="n">
        <v>1705</v>
      </c>
      <c r="F13498" s="1" t="s">
        <v>173</v>
      </c>
      <c r="I13498" s="1" t="n">
        <v>1974455</v>
      </c>
      <c r="J13498" s="1" t="n">
        <v>103161</v>
      </c>
      <c r="K13498" s="1" t="n">
        <v>7894900010015</v>
      </c>
      <c r="L13498" s="1" t="s">
        <v>4505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7" t="n">
        <v>46244</v>
      </c>
      <c r="C13499" s="1" t="n">
        <v>11</v>
      </c>
      <c r="D13499" s="1" t="s">
        <v>3845</v>
      </c>
      <c r="E13499" s="1" t="n">
        <v>1705</v>
      </c>
      <c r="F13499" s="1" t="s">
        <v>173</v>
      </c>
      <c r="I13499" s="1" t="n">
        <v>1974455</v>
      </c>
      <c r="J13499" s="1" t="n">
        <v>105323</v>
      </c>
      <c r="K13499" s="1" t="n">
        <v>7894900701753</v>
      </c>
      <c r="L13499" s="1" t="s">
        <v>4507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7" t="n">
        <v>46244</v>
      </c>
      <c r="C13500" s="1" t="n">
        <v>11</v>
      </c>
      <c r="D13500" s="1" t="s">
        <v>3845</v>
      </c>
      <c r="E13500" s="1" t="n">
        <v>1705</v>
      </c>
      <c r="F13500" s="1" t="s">
        <v>173</v>
      </c>
      <c r="I13500" s="1" t="n">
        <v>1974455</v>
      </c>
      <c r="J13500" s="1" t="n">
        <v>105631</v>
      </c>
      <c r="K13500" s="1" t="n">
        <v>7894900011609</v>
      </c>
      <c r="L13500" s="1" t="s">
        <v>6752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7" t="n">
        <v>46244</v>
      </c>
      <c r="C13501" s="1" t="n">
        <v>11</v>
      </c>
      <c r="D13501" s="1" t="s">
        <v>3845</v>
      </c>
      <c r="E13501" s="1" t="n">
        <v>1705</v>
      </c>
      <c r="F13501" s="1" t="s">
        <v>173</v>
      </c>
      <c r="I13501" s="1" t="n">
        <v>1974455</v>
      </c>
      <c r="J13501" s="1" t="n">
        <v>105670</v>
      </c>
      <c r="K13501" s="1" t="n">
        <v>7897105200137</v>
      </c>
      <c r="L13501" s="1" t="s">
        <v>4508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7" t="n">
        <v>46244</v>
      </c>
      <c r="C13502" s="1" t="n">
        <v>11</v>
      </c>
      <c r="D13502" s="1" t="s">
        <v>3845</v>
      </c>
      <c r="E13502" s="1" t="n">
        <v>1705</v>
      </c>
      <c r="F13502" s="1" t="s">
        <v>173</v>
      </c>
      <c r="I13502" s="1" t="n">
        <v>1974455</v>
      </c>
      <c r="J13502" s="1" t="n">
        <v>107100</v>
      </c>
      <c r="K13502" s="1" t="n">
        <v>7894900700015</v>
      </c>
      <c r="L13502" s="1" t="s">
        <v>4509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7" t="n">
        <v>46244</v>
      </c>
      <c r="C13503" s="1" t="n">
        <v>11</v>
      </c>
      <c r="D13503" s="1" t="s">
        <v>3845</v>
      </c>
      <c r="E13503" s="1" t="n">
        <v>1705</v>
      </c>
      <c r="F13503" s="1" t="s">
        <v>173</v>
      </c>
      <c r="I13503" s="1" t="n">
        <v>1974455</v>
      </c>
      <c r="J13503" s="1" t="n">
        <v>10830</v>
      </c>
      <c r="K13503" s="1" t="n">
        <v>7894900701517</v>
      </c>
      <c r="L13503" s="1" t="s">
        <v>5535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7" t="n">
        <v>46244</v>
      </c>
      <c r="C13504" s="1" t="n">
        <v>11</v>
      </c>
      <c r="D13504" s="1" t="s">
        <v>3845</v>
      </c>
      <c r="E13504" s="1" t="n">
        <v>1705</v>
      </c>
      <c r="F13504" s="1" t="s">
        <v>173</v>
      </c>
      <c r="I13504" s="1" t="n">
        <v>1974455</v>
      </c>
      <c r="J13504" s="1" t="n">
        <v>18192</v>
      </c>
      <c r="K13504" s="1" t="n">
        <v>7894900320015</v>
      </c>
      <c r="L13504" s="1" t="s">
        <v>4510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7" t="n">
        <v>46244</v>
      </c>
      <c r="C13505" s="1" t="n">
        <v>11</v>
      </c>
      <c r="D13505" s="1" t="s">
        <v>3845</v>
      </c>
      <c r="E13505" s="1" t="n">
        <v>1705</v>
      </c>
      <c r="F13505" s="1" t="s">
        <v>173</v>
      </c>
      <c r="I13505" s="1" t="n">
        <v>1974455</v>
      </c>
      <c r="J13505" s="1" t="n">
        <v>21425</v>
      </c>
      <c r="K13505" s="1" t="n">
        <v>7894900034219</v>
      </c>
      <c r="L13505" s="1" t="s">
        <v>4512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7" t="n">
        <v>46244</v>
      </c>
      <c r="C13506" s="1" t="n">
        <v>11</v>
      </c>
      <c r="D13506" s="1" t="s">
        <v>3845</v>
      </c>
      <c r="E13506" s="1" t="n">
        <v>1705</v>
      </c>
      <c r="F13506" s="1" t="s">
        <v>173</v>
      </c>
      <c r="I13506" s="1" t="n">
        <v>1974455</v>
      </c>
      <c r="J13506" s="1" t="n">
        <v>21426</v>
      </c>
      <c r="K13506" s="1" t="n">
        <v>7894900014211</v>
      </c>
      <c r="L13506" s="1" t="s">
        <v>4513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7" t="n">
        <v>46244</v>
      </c>
      <c r="C13507" s="1" t="n">
        <v>11</v>
      </c>
      <c r="D13507" s="1" t="s">
        <v>3845</v>
      </c>
      <c r="E13507" s="1" t="n">
        <v>1705</v>
      </c>
      <c r="F13507" s="1" t="s">
        <v>173</v>
      </c>
      <c r="I13507" s="1" t="n">
        <v>1974455</v>
      </c>
      <c r="J13507" s="1" t="n">
        <v>22346</v>
      </c>
      <c r="K13507" s="1" t="n">
        <v>7894900150018</v>
      </c>
      <c r="L13507" s="1" t="s">
        <v>6302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7" t="n">
        <v>46244</v>
      </c>
      <c r="C13508" s="1" t="n">
        <v>11</v>
      </c>
      <c r="D13508" s="1" t="s">
        <v>3845</v>
      </c>
      <c r="E13508" s="1" t="n">
        <v>1705</v>
      </c>
      <c r="F13508" s="1" t="s">
        <v>173</v>
      </c>
      <c r="I13508" s="1" t="n">
        <v>1974455</v>
      </c>
      <c r="J13508" s="1" t="n">
        <v>22893</v>
      </c>
      <c r="K13508" s="1" t="n">
        <v>7894900550061</v>
      </c>
      <c r="L13508" s="1" t="s">
        <v>4514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7" t="n">
        <v>46244</v>
      </c>
      <c r="C13509" s="1" t="n">
        <v>11</v>
      </c>
      <c r="D13509" s="1" t="s">
        <v>3845</v>
      </c>
      <c r="E13509" s="1" t="n">
        <v>1705</v>
      </c>
      <c r="F13509" s="1" t="s">
        <v>173</v>
      </c>
      <c r="I13509" s="1" t="n">
        <v>1974455</v>
      </c>
      <c r="J13509" s="1" t="n">
        <v>27643</v>
      </c>
      <c r="K13509" s="1" t="n">
        <v>7894900031713</v>
      </c>
      <c r="L13509" s="1" t="s">
        <v>4517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7" t="n">
        <v>46244</v>
      </c>
      <c r="C13510" s="1" t="n">
        <v>11</v>
      </c>
      <c r="D13510" s="1" t="s">
        <v>3845</v>
      </c>
      <c r="E13510" s="1" t="n">
        <v>1705</v>
      </c>
      <c r="F13510" s="1" t="s">
        <v>173</v>
      </c>
      <c r="I13510" s="1" t="n">
        <v>1974455</v>
      </c>
      <c r="J13510" s="1" t="n">
        <v>27673</v>
      </c>
      <c r="K13510" s="1" t="n">
        <v>7894900701715</v>
      </c>
      <c r="L13510" s="1" t="s">
        <v>4518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7" t="n">
        <v>46244</v>
      </c>
      <c r="C13511" s="1" t="n">
        <v>11</v>
      </c>
      <c r="D13511" s="1" t="s">
        <v>3845</v>
      </c>
      <c r="E13511" s="1" t="n">
        <v>1705</v>
      </c>
      <c r="F13511" s="1" t="s">
        <v>173</v>
      </c>
      <c r="I13511" s="1" t="n">
        <v>1974455</v>
      </c>
      <c r="J13511" s="1" t="n">
        <v>28739</v>
      </c>
      <c r="K13511" s="1" t="n">
        <v>7894900027044</v>
      </c>
      <c r="L13511" s="1" t="s">
        <v>4519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7" t="n">
        <v>46244</v>
      </c>
      <c r="C13512" s="1" t="n">
        <v>11</v>
      </c>
      <c r="D13512" s="1" t="s">
        <v>3845</v>
      </c>
      <c r="E13512" s="1" t="n">
        <v>1705</v>
      </c>
      <c r="F13512" s="1" t="s">
        <v>173</v>
      </c>
      <c r="I13512" s="1" t="n">
        <v>1974455</v>
      </c>
      <c r="J13512" s="1" t="n">
        <v>29509</v>
      </c>
      <c r="K13512" s="1" t="n">
        <v>78933873</v>
      </c>
      <c r="L13512" s="1" t="s">
        <v>4523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7" t="n">
        <v>46244</v>
      </c>
      <c r="C13513" s="1" t="n">
        <v>11</v>
      </c>
      <c r="D13513" s="1" t="s">
        <v>3845</v>
      </c>
      <c r="E13513" s="1" t="n">
        <v>1705</v>
      </c>
      <c r="F13513" s="1" t="s">
        <v>173</v>
      </c>
      <c r="I13513" s="1" t="n">
        <v>1974455</v>
      </c>
      <c r="J13513" s="1" t="n">
        <v>29826</v>
      </c>
      <c r="K13513" s="1" t="n">
        <v>7894900556032</v>
      </c>
      <c r="L13513" s="1" t="s">
        <v>4521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7" t="n">
        <v>46244</v>
      </c>
      <c r="C13514" s="1" t="n">
        <v>11</v>
      </c>
      <c r="D13514" s="1" t="s">
        <v>3845</v>
      </c>
      <c r="E13514" s="1" t="n">
        <v>1705</v>
      </c>
      <c r="F13514" s="1" t="s">
        <v>173</v>
      </c>
      <c r="I13514" s="1" t="n">
        <v>1974455</v>
      </c>
      <c r="J13514" s="1" t="n">
        <v>30017</v>
      </c>
      <c r="K13514" s="1" t="n">
        <v>7894900680508</v>
      </c>
      <c r="L13514" s="1" t="s">
        <v>4522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7" t="n">
        <v>46244</v>
      </c>
      <c r="C13515" s="1" t="n">
        <v>11</v>
      </c>
      <c r="D13515" s="1" t="s">
        <v>3845</v>
      </c>
      <c r="E13515" s="1" t="n">
        <v>1705</v>
      </c>
      <c r="F13515" s="1" t="s">
        <v>173</v>
      </c>
      <c r="I13515" s="1" t="n">
        <v>1974455</v>
      </c>
      <c r="J13515" s="1" t="n">
        <v>30085</v>
      </c>
      <c r="K13515" s="1" t="n">
        <v>7894900054217</v>
      </c>
      <c r="L13515" s="1" t="s">
        <v>5803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7" t="n">
        <v>46244</v>
      </c>
      <c r="C13516" s="1" t="n">
        <v>11</v>
      </c>
      <c r="D13516" s="1" t="s">
        <v>3845</v>
      </c>
      <c r="E13516" s="1" t="n">
        <v>1705</v>
      </c>
      <c r="F13516" s="1" t="s">
        <v>173</v>
      </c>
      <c r="I13516" s="1" t="n">
        <v>1974455</v>
      </c>
      <c r="J13516" s="1" t="n">
        <v>32339</v>
      </c>
      <c r="K13516" s="1" t="n">
        <v>7894900681000</v>
      </c>
      <c r="L13516" s="1" t="s">
        <v>4526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7" t="n">
        <v>46244</v>
      </c>
      <c r="C13517" s="1" t="n">
        <v>11</v>
      </c>
      <c r="D13517" s="1" t="s">
        <v>3845</v>
      </c>
      <c r="E13517" s="1" t="n">
        <v>1705</v>
      </c>
      <c r="F13517" s="1" t="s">
        <v>173</v>
      </c>
      <c r="I13517" s="1" t="n">
        <v>1974455</v>
      </c>
      <c r="J13517" s="1" t="n">
        <v>35357</v>
      </c>
      <c r="K13517" s="1" t="n">
        <v>7894900681017</v>
      </c>
      <c r="L13517" s="1" t="s">
        <v>4488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7" t="n">
        <v>46244</v>
      </c>
      <c r="C13518" s="1" t="n">
        <v>11</v>
      </c>
      <c r="D13518" s="1" t="s">
        <v>3845</v>
      </c>
      <c r="E13518" s="1" t="n">
        <v>1705</v>
      </c>
      <c r="F13518" s="1" t="s">
        <v>173</v>
      </c>
      <c r="I13518" s="1" t="n">
        <v>1974455</v>
      </c>
      <c r="J13518" s="1" t="n">
        <v>37279</v>
      </c>
      <c r="K13518" s="1" t="n">
        <v>7894900027013</v>
      </c>
      <c r="L13518" s="1" t="s">
        <v>4527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7" t="n">
        <v>46244</v>
      </c>
      <c r="C13519" s="1" t="n">
        <v>11</v>
      </c>
      <c r="D13519" s="1" t="s">
        <v>3845</v>
      </c>
      <c r="E13519" s="1" t="n">
        <v>1705</v>
      </c>
      <c r="F13519" s="1" t="s">
        <v>173</v>
      </c>
      <c r="I13519" s="1" t="n">
        <v>1974455</v>
      </c>
      <c r="J13519" s="1" t="n">
        <v>38060</v>
      </c>
      <c r="K13519" s="1" t="n">
        <v>7894900701609</v>
      </c>
      <c r="L13519" s="1" t="s">
        <v>5539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7" t="n">
        <v>46244</v>
      </c>
      <c r="C13520" s="1" t="n">
        <v>11</v>
      </c>
      <c r="D13520" s="1" t="s">
        <v>3845</v>
      </c>
      <c r="E13520" s="1" t="n">
        <v>1705</v>
      </c>
      <c r="F13520" s="1" t="s">
        <v>173</v>
      </c>
      <c r="I13520" s="1" t="n">
        <v>1974455</v>
      </c>
      <c r="J13520" s="1" t="n">
        <v>38984</v>
      </c>
      <c r="K13520" s="1" t="n">
        <v>7894900027457</v>
      </c>
      <c r="L13520" s="1" t="s">
        <v>4529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7" t="n">
        <v>46244</v>
      </c>
      <c r="C13521" s="1" t="n">
        <v>11</v>
      </c>
      <c r="D13521" s="1" t="s">
        <v>3845</v>
      </c>
      <c r="E13521" s="1" t="n">
        <v>1705</v>
      </c>
      <c r="F13521" s="1" t="s">
        <v>173</v>
      </c>
      <c r="I13521" s="1" t="n">
        <v>1974455</v>
      </c>
      <c r="J13521" s="1" t="n">
        <v>38985</v>
      </c>
      <c r="K13521" s="1" t="n">
        <v>7894900044096</v>
      </c>
      <c r="L13521" s="1" t="s">
        <v>6587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7" t="n">
        <v>46244</v>
      </c>
      <c r="C13522" s="1" t="n">
        <v>11</v>
      </c>
      <c r="D13522" s="1" t="s">
        <v>3845</v>
      </c>
      <c r="E13522" s="1" t="n">
        <v>1705</v>
      </c>
      <c r="F13522" s="1" t="s">
        <v>173</v>
      </c>
      <c r="I13522" s="1" t="n">
        <v>1974455</v>
      </c>
      <c r="J13522" s="1" t="n">
        <v>47954</v>
      </c>
      <c r="K13522" s="1" t="n">
        <v>7894900666519</v>
      </c>
      <c r="L13522" s="1" t="s">
        <v>4531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7" t="n">
        <v>46244</v>
      </c>
      <c r="C13523" s="1" t="n">
        <v>11</v>
      </c>
      <c r="D13523" s="1" t="s">
        <v>3845</v>
      </c>
      <c r="E13523" s="1" t="n">
        <v>1612</v>
      </c>
      <c r="F13523" s="1" t="s">
        <v>225</v>
      </c>
      <c r="I13523" s="1" t="n">
        <v>2308194</v>
      </c>
      <c r="J13523" s="1" t="n">
        <v>30692</v>
      </c>
      <c r="K13523" s="1" t="n">
        <v>7891150055858</v>
      </c>
      <c r="L13523" s="1" t="s">
        <v>4533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7" t="n">
        <v>46244</v>
      </c>
      <c r="C13524" s="1" t="n">
        <v>11</v>
      </c>
      <c r="D13524" s="1" t="s">
        <v>3845</v>
      </c>
      <c r="E13524" s="1" t="n">
        <v>1612</v>
      </c>
      <c r="F13524" s="1" t="s">
        <v>225</v>
      </c>
      <c r="I13524" s="1" t="n">
        <v>2308194</v>
      </c>
      <c r="J13524" s="1" t="n">
        <v>30699</v>
      </c>
      <c r="K13524" s="1" t="n">
        <v>7891075081215</v>
      </c>
      <c r="L13524" s="1" t="s">
        <v>4534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7" t="n">
        <v>46244</v>
      </c>
      <c r="C13525" s="1" t="n">
        <v>11</v>
      </c>
      <c r="D13525" s="1" t="s">
        <v>3845</v>
      </c>
      <c r="E13525" s="1" t="n">
        <v>1612</v>
      </c>
      <c r="F13525" s="1" t="s">
        <v>225</v>
      </c>
      <c r="I13525" s="1" t="n">
        <v>2308194</v>
      </c>
      <c r="J13525" s="1" t="n">
        <v>30700</v>
      </c>
      <c r="K13525" s="1" t="n">
        <v>789115007680</v>
      </c>
      <c r="L13525" s="1" t="s">
        <v>6083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7" t="n">
        <v>46244</v>
      </c>
      <c r="C13526" s="1" t="n">
        <v>11</v>
      </c>
      <c r="D13526" s="1" t="s">
        <v>3845</v>
      </c>
      <c r="E13526" s="1" t="n">
        <v>1612</v>
      </c>
      <c r="F13526" s="1" t="s">
        <v>225</v>
      </c>
      <c r="I13526" s="1" t="n">
        <v>2308194</v>
      </c>
      <c r="J13526" s="1" t="n">
        <v>30705</v>
      </c>
      <c r="K13526" s="1" t="n">
        <v>7891075060210</v>
      </c>
      <c r="L13526" s="1" t="s">
        <v>6084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7" t="n">
        <v>46244</v>
      </c>
      <c r="C13527" s="1" t="n">
        <v>11</v>
      </c>
      <c r="D13527" s="1" t="s">
        <v>3845</v>
      </c>
      <c r="E13527" s="1" t="n">
        <v>1612</v>
      </c>
      <c r="F13527" s="1" t="s">
        <v>225</v>
      </c>
      <c r="I13527" s="1" t="n">
        <v>2308194</v>
      </c>
      <c r="J13527" s="1" t="n">
        <v>30706</v>
      </c>
      <c r="K13527" s="1" t="n">
        <v>7891075403192</v>
      </c>
      <c r="L13527" s="1" t="s">
        <v>8021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7" t="n">
        <v>46244</v>
      </c>
      <c r="C13528" s="1" t="n">
        <v>11</v>
      </c>
      <c r="D13528" s="1" t="s">
        <v>3845</v>
      </c>
      <c r="E13528" s="1" t="n">
        <v>1612</v>
      </c>
      <c r="F13528" s="1" t="s">
        <v>225</v>
      </c>
      <c r="I13528" s="1" t="n">
        <v>2308194</v>
      </c>
      <c r="J13528" s="1" t="n">
        <v>30710</v>
      </c>
      <c r="K13528" s="1" t="n">
        <v>7891075403215</v>
      </c>
      <c r="L13528" s="1" t="s">
        <v>6085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7" t="n">
        <v>46244</v>
      </c>
      <c r="C13529" s="1" t="n">
        <v>11</v>
      </c>
      <c r="D13529" s="1" t="s">
        <v>3845</v>
      </c>
      <c r="E13529" s="1" t="n">
        <v>1612</v>
      </c>
      <c r="F13529" s="1" t="s">
        <v>225</v>
      </c>
      <c r="I13529" s="1" t="n">
        <v>2308194</v>
      </c>
      <c r="J13529" s="1" t="n">
        <v>31155</v>
      </c>
      <c r="K13529" s="1" t="n">
        <v>7891150061040</v>
      </c>
      <c r="L13529" s="1" t="s">
        <v>6086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7" t="n">
        <v>46244</v>
      </c>
      <c r="C13530" s="1" t="n">
        <v>11</v>
      </c>
      <c r="D13530" s="1" t="s">
        <v>3845</v>
      </c>
      <c r="E13530" s="1" t="n">
        <v>1612</v>
      </c>
      <c r="F13530" s="1" t="s">
        <v>225</v>
      </c>
      <c r="I13530" s="1" t="n">
        <v>2308194</v>
      </c>
      <c r="J13530" s="1" t="n">
        <v>33814</v>
      </c>
      <c r="K13530" s="1" t="n">
        <v>7891150061033</v>
      </c>
      <c r="L13530" s="1" t="s">
        <v>6885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7" t="n">
        <v>46244</v>
      </c>
      <c r="C13531" s="1" t="n">
        <v>11</v>
      </c>
      <c r="D13531" s="1" t="s">
        <v>3845</v>
      </c>
      <c r="E13531" s="1" t="n">
        <v>1612</v>
      </c>
      <c r="F13531" s="1" t="s">
        <v>225</v>
      </c>
      <c r="I13531" s="1" t="n">
        <v>2308194</v>
      </c>
      <c r="J13531" s="1" t="n">
        <v>51182</v>
      </c>
      <c r="K13531" s="1" t="n">
        <v>7891150089051</v>
      </c>
      <c r="L13531" s="1" t="s">
        <v>6087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7" t="n">
        <v>46244</v>
      </c>
      <c r="C13532" s="1" t="n">
        <v>11</v>
      </c>
      <c r="D13532" s="1" t="s">
        <v>3845</v>
      </c>
      <c r="E13532" s="1" t="n">
        <v>1612</v>
      </c>
      <c r="F13532" s="1" t="s">
        <v>225</v>
      </c>
      <c r="I13532" s="1" t="n">
        <v>2308194</v>
      </c>
      <c r="J13532" s="1" t="n">
        <v>69916</v>
      </c>
      <c r="K13532" s="1" t="n">
        <v>7891150099937</v>
      </c>
      <c r="L13532" s="1" t="s">
        <v>6088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7" t="n">
        <v>46244</v>
      </c>
      <c r="C13533" s="1" t="n">
        <v>22</v>
      </c>
      <c r="D13533" s="1" t="s">
        <v>3850</v>
      </c>
      <c r="E13533" s="1" t="n">
        <v>33</v>
      </c>
      <c r="F13533" s="1" t="s">
        <v>93</v>
      </c>
      <c r="I13533" s="1" t="n">
        <v>5461</v>
      </c>
      <c r="J13533" s="1" t="n">
        <v>100000</v>
      </c>
      <c r="K13533" s="1" t="n">
        <v>1</v>
      </c>
      <c r="L13533" s="1" t="s">
        <v>3851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7" t="n">
        <v>46244</v>
      </c>
      <c r="C13534" s="1" t="n">
        <v>22</v>
      </c>
      <c r="D13534" s="1" t="s">
        <v>3850</v>
      </c>
      <c r="E13534" s="1" t="n">
        <v>33</v>
      </c>
      <c r="F13534" s="1" t="s">
        <v>93</v>
      </c>
      <c r="I13534" s="1" t="n">
        <v>5461</v>
      </c>
      <c r="J13534" s="1" t="n">
        <v>100006</v>
      </c>
      <c r="K13534" s="1" t="n">
        <v>7</v>
      </c>
      <c r="L13534" s="1" t="s">
        <v>3853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7" t="n">
        <v>46244</v>
      </c>
      <c r="C13535" s="1" t="n">
        <v>22</v>
      </c>
      <c r="D13535" s="1" t="s">
        <v>3850</v>
      </c>
      <c r="E13535" s="1" t="n">
        <v>33</v>
      </c>
      <c r="F13535" s="1" t="s">
        <v>93</v>
      </c>
      <c r="I13535" s="1" t="n">
        <v>5461</v>
      </c>
      <c r="J13535" s="1" t="n">
        <v>100007</v>
      </c>
      <c r="K13535" s="1" t="n">
        <v>8</v>
      </c>
      <c r="L13535" s="1" t="s">
        <v>3854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7" t="n">
        <v>46244</v>
      </c>
      <c r="C13536" s="1" t="n">
        <v>22</v>
      </c>
      <c r="D13536" s="1" t="s">
        <v>3850</v>
      </c>
      <c r="E13536" s="1" t="n">
        <v>33</v>
      </c>
      <c r="F13536" s="1" t="s">
        <v>93</v>
      </c>
      <c r="I13536" s="1" t="n">
        <v>5461</v>
      </c>
      <c r="J13536" s="1" t="n">
        <v>100008</v>
      </c>
      <c r="K13536" s="1" t="n">
        <v>9</v>
      </c>
      <c r="L13536" s="1" t="s">
        <v>3855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7" t="n">
        <v>46244</v>
      </c>
      <c r="C13537" s="1" t="n">
        <v>22</v>
      </c>
      <c r="D13537" s="1" t="s">
        <v>3850</v>
      </c>
      <c r="E13537" s="1" t="n">
        <v>33</v>
      </c>
      <c r="F13537" s="1" t="s">
        <v>93</v>
      </c>
      <c r="I13537" s="1" t="n">
        <v>5461</v>
      </c>
      <c r="J13537" s="1" t="n">
        <v>100011</v>
      </c>
      <c r="K13537" s="1" t="n">
        <v>12</v>
      </c>
      <c r="L13537" s="1" t="s">
        <v>3856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7" t="n">
        <v>46244</v>
      </c>
      <c r="C13538" s="1" t="n">
        <v>22</v>
      </c>
      <c r="D13538" s="1" t="s">
        <v>3850</v>
      </c>
      <c r="E13538" s="1" t="n">
        <v>33</v>
      </c>
      <c r="F13538" s="1" t="s">
        <v>93</v>
      </c>
      <c r="I13538" s="1" t="n">
        <v>5461</v>
      </c>
      <c r="J13538" s="1" t="n">
        <v>100012</v>
      </c>
      <c r="K13538" s="1" t="n">
        <v>13</v>
      </c>
      <c r="L13538" s="1" t="s">
        <v>3857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7" t="n">
        <v>46244</v>
      </c>
      <c r="C13539" s="1" t="n">
        <v>22</v>
      </c>
      <c r="D13539" s="1" t="s">
        <v>3850</v>
      </c>
      <c r="E13539" s="1" t="n">
        <v>33</v>
      </c>
      <c r="F13539" s="1" t="s">
        <v>93</v>
      </c>
      <c r="I13539" s="1" t="n">
        <v>5461</v>
      </c>
      <c r="J13539" s="1" t="n">
        <v>100013</v>
      </c>
      <c r="K13539" s="1" t="n">
        <v>14</v>
      </c>
      <c r="L13539" s="1" t="s">
        <v>3858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7" t="n">
        <v>46244</v>
      </c>
      <c r="C13540" s="1" t="n">
        <v>22</v>
      </c>
      <c r="D13540" s="1" t="s">
        <v>3850</v>
      </c>
      <c r="E13540" s="1" t="n">
        <v>33</v>
      </c>
      <c r="F13540" s="1" t="s">
        <v>93</v>
      </c>
      <c r="I13540" s="1" t="n">
        <v>5461</v>
      </c>
      <c r="J13540" s="1" t="n">
        <v>100014</v>
      </c>
      <c r="K13540" s="1" t="n">
        <v>15</v>
      </c>
      <c r="L13540" s="1" t="s">
        <v>3859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7" t="n">
        <v>46244</v>
      </c>
      <c r="C13541" s="1" t="n">
        <v>22</v>
      </c>
      <c r="D13541" s="1" t="s">
        <v>3850</v>
      </c>
      <c r="E13541" s="1" t="n">
        <v>33</v>
      </c>
      <c r="F13541" s="1" t="s">
        <v>93</v>
      </c>
      <c r="I13541" s="1" t="n">
        <v>5461</v>
      </c>
      <c r="J13541" s="1" t="n">
        <v>100015</v>
      </c>
      <c r="K13541" s="1" t="n">
        <v>16</v>
      </c>
      <c r="L13541" s="1" t="s">
        <v>3860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7" t="n">
        <v>46244</v>
      </c>
      <c r="C13542" s="1" t="n">
        <v>22</v>
      </c>
      <c r="D13542" s="1" t="s">
        <v>3850</v>
      </c>
      <c r="E13542" s="1" t="n">
        <v>33</v>
      </c>
      <c r="F13542" s="1" t="s">
        <v>93</v>
      </c>
      <c r="I13542" s="1" t="n">
        <v>5461</v>
      </c>
      <c r="J13542" s="1" t="n">
        <v>100016</v>
      </c>
      <c r="K13542" s="1" t="n">
        <v>17</v>
      </c>
      <c r="L13542" s="1" t="s">
        <v>3861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7" t="n">
        <v>46244</v>
      </c>
      <c r="C13543" s="1" t="n">
        <v>22</v>
      </c>
      <c r="D13543" s="1" t="s">
        <v>3850</v>
      </c>
      <c r="E13543" s="1" t="n">
        <v>33</v>
      </c>
      <c r="F13543" s="1" t="s">
        <v>93</v>
      </c>
      <c r="I13543" s="1" t="n">
        <v>5461</v>
      </c>
      <c r="J13543" s="1" t="n">
        <v>100017</v>
      </c>
      <c r="K13543" s="1" t="n">
        <v>18</v>
      </c>
      <c r="L13543" s="1" t="s">
        <v>3862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7" t="n">
        <v>46244</v>
      </c>
      <c r="C13544" s="1" t="n">
        <v>22</v>
      </c>
      <c r="D13544" s="1" t="s">
        <v>3850</v>
      </c>
      <c r="E13544" s="1" t="n">
        <v>33</v>
      </c>
      <c r="F13544" s="1" t="s">
        <v>93</v>
      </c>
      <c r="I13544" s="1" t="n">
        <v>5461</v>
      </c>
      <c r="J13544" s="1" t="n">
        <v>100019</v>
      </c>
      <c r="K13544" s="1" t="n">
        <v>20</v>
      </c>
      <c r="L13544" s="1" t="s">
        <v>3863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7" t="n">
        <v>46244</v>
      </c>
      <c r="C13545" s="1" t="n">
        <v>22</v>
      </c>
      <c r="D13545" s="1" t="s">
        <v>3850</v>
      </c>
      <c r="E13545" s="1" t="n">
        <v>33</v>
      </c>
      <c r="F13545" s="1" t="s">
        <v>93</v>
      </c>
      <c r="I13545" s="1" t="n">
        <v>5461</v>
      </c>
      <c r="J13545" s="1" t="n">
        <v>100020</v>
      </c>
      <c r="K13545" s="1" t="n">
        <v>21</v>
      </c>
      <c r="L13545" s="1" t="s">
        <v>3864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7" t="n">
        <v>46244</v>
      </c>
      <c r="C13546" s="1" t="n">
        <v>22</v>
      </c>
      <c r="D13546" s="1" t="s">
        <v>3850</v>
      </c>
      <c r="E13546" s="1" t="n">
        <v>33</v>
      </c>
      <c r="F13546" s="1" t="s">
        <v>93</v>
      </c>
      <c r="I13546" s="1" t="n">
        <v>5461</v>
      </c>
      <c r="J13546" s="1" t="n">
        <v>100053</v>
      </c>
      <c r="K13546" s="1" t="n">
        <v>54</v>
      </c>
      <c r="L13546" s="1" t="s">
        <v>3866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7" t="n">
        <v>46244</v>
      </c>
      <c r="C13547" s="1" t="n">
        <v>22</v>
      </c>
      <c r="D13547" s="1" t="s">
        <v>3850</v>
      </c>
      <c r="E13547" s="1" t="n">
        <v>33</v>
      </c>
      <c r="F13547" s="1" t="s">
        <v>93</v>
      </c>
      <c r="I13547" s="1" t="n">
        <v>5461</v>
      </c>
      <c r="J13547" s="1" t="n">
        <v>100638</v>
      </c>
      <c r="K13547" s="1" t="n">
        <v>508</v>
      </c>
      <c r="L13547" s="1" t="s">
        <v>3867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7" t="n">
        <v>46244</v>
      </c>
      <c r="C13548" s="1" t="n">
        <v>22</v>
      </c>
      <c r="D13548" s="1" t="s">
        <v>3850</v>
      </c>
      <c r="E13548" s="1" t="n">
        <v>33</v>
      </c>
      <c r="F13548" s="1" t="s">
        <v>93</v>
      </c>
      <c r="I13548" s="1" t="n">
        <v>5461</v>
      </c>
      <c r="J13548" s="1" t="n">
        <v>100520</v>
      </c>
      <c r="K13548" s="1" t="n">
        <v>507</v>
      </c>
      <c r="L13548" s="1" t="s">
        <v>3868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7" t="n">
        <v>46244</v>
      </c>
      <c r="C13549" s="1" t="n">
        <v>22</v>
      </c>
      <c r="D13549" s="1" t="s">
        <v>3850</v>
      </c>
      <c r="E13549" s="1" t="n">
        <v>33</v>
      </c>
      <c r="F13549" s="1" t="s">
        <v>93</v>
      </c>
      <c r="I13549" s="1" t="n">
        <v>5461</v>
      </c>
      <c r="J13549" s="1" t="n">
        <v>100319</v>
      </c>
      <c r="K13549" s="1" t="n">
        <v>73453</v>
      </c>
      <c r="L13549" s="1" t="s">
        <v>3869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7" t="n">
        <v>46244</v>
      </c>
      <c r="C13550" s="1" t="n">
        <v>22</v>
      </c>
      <c r="D13550" s="1" t="s">
        <v>3850</v>
      </c>
      <c r="E13550" s="1" t="n">
        <v>33</v>
      </c>
      <c r="F13550" s="1" t="s">
        <v>93</v>
      </c>
      <c r="I13550" s="1" t="n">
        <v>5461</v>
      </c>
      <c r="J13550" s="1" t="n">
        <v>110455</v>
      </c>
      <c r="K13550" s="1" t="n">
        <v>53212</v>
      </c>
      <c r="L13550" s="1" t="s">
        <v>3870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7" t="n">
        <v>46244</v>
      </c>
      <c r="C13551" s="1" t="n">
        <v>22</v>
      </c>
      <c r="D13551" s="1" t="s">
        <v>3850</v>
      </c>
      <c r="E13551" s="1" t="n">
        <v>33</v>
      </c>
      <c r="F13551" s="1" t="s">
        <v>93</v>
      </c>
      <c r="I13551" s="1" t="n">
        <v>5463</v>
      </c>
      <c r="J13551" s="1" t="n">
        <v>100000</v>
      </c>
      <c r="K13551" s="1" t="n">
        <v>1</v>
      </c>
      <c r="L13551" s="1" t="s">
        <v>3851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7" t="n">
        <v>46244</v>
      </c>
      <c r="C13552" s="1" t="n">
        <v>22</v>
      </c>
      <c r="D13552" s="1" t="s">
        <v>3850</v>
      </c>
      <c r="E13552" s="1" t="n">
        <v>33</v>
      </c>
      <c r="F13552" s="1" t="s">
        <v>93</v>
      </c>
      <c r="I13552" s="1" t="n">
        <v>5463</v>
      </c>
      <c r="J13552" s="1" t="n">
        <v>100006</v>
      </c>
      <c r="K13552" s="1" t="n">
        <v>7</v>
      </c>
      <c r="L13552" s="1" t="s">
        <v>3853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7" t="n">
        <v>46244</v>
      </c>
      <c r="C13553" s="1" t="n">
        <v>22</v>
      </c>
      <c r="D13553" s="1" t="s">
        <v>3850</v>
      </c>
      <c r="E13553" s="1" t="n">
        <v>33</v>
      </c>
      <c r="F13553" s="1" t="s">
        <v>93</v>
      </c>
      <c r="I13553" s="1" t="n">
        <v>5463</v>
      </c>
      <c r="J13553" s="1" t="n">
        <v>100007</v>
      </c>
      <c r="K13553" s="1" t="n">
        <v>8</v>
      </c>
      <c r="L13553" s="1" t="s">
        <v>3854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7" t="n">
        <v>46244</v>
      </c>
      <c r="C13554" s="1" t="n">
        <v>22</v>
      </c>
      <c r="D13554" s="1" t="s">
        <v>3850</v>
      </c>
      <c r="E13554" s="1" t="n">
        <v>33</v>
      </c>
      <c r="F13554" s="1" t="s">
        <v>93</v>
      </c>
      <c r="I13554" s="1" t="n">
        <v>5463</v>
      </c>
      <c r="J13554" s="1" t="n">
        <v>100008</v>
      </c>
      <c r="K13554" s="1" t="n">
        <v>9</v>
      </c>
      <c r="L13554" s="1" t="s">
        <v>3855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7" t="n">
        <v>46244</v>
      </c>
      <c r="C13555" s="1" t="n">
        <v>22</v>
      </c>
      <c r="D13555" s="1" t="s">
        <v>3850</v>
      </c>
      <c r="E13555" s="1" t="n">
        <v>33</v>
      </c>
      <c r="F13555" s="1" t="s">
        <v>93</v>
      </c>
      <c r="I13555" s="1" t="n">
        <v>5463</v>
      </c>
      <c r="J13555" s="1" t="n">
        <v>100011</v>
      </c>
      <c r="K13555" s="1" t="n">
        <v>12</v>
      </c>
      <c r="L13555" s="1" t="s">
        <v>3856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7" t="n">
        <v>46244</v>
      </c>
      <c r="C13556" s="1" t="n">
        <v>22</v>
      </c>
      <c r="D13556" s="1" t="s">
        <v>3850</v>
      </c>
      <c r="E13556" s="1" t="n">
        <v>33</v>
      </c>
      <c r="F13556" s="1" t="s">
        <v>93</v>
      </c>
      <c r="I13556" s="1" t="n">
        <v>5463</v>
      </c>
      <c r="J13556" s="1" t="n">
        <v>100012</v>
      </c>
      <c r="K13556" s="1" t="n">
        <v>13</v>
      </c>
      <c r="L13556" s="1" t="s">
        <v>3857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7" t="n">
        <v>46244</v>
      </c>
      <c r="C13557" s="1" t="n">
        <v>22</v>
      </c>
      <c r="D13557" s="1" t="s">
        <v>3850</v>
      </c>
      <c r="E13557" s="1" t="n">
        <v>33</v>
      </c>
      <c r="F13557" s="1" t="s">
        <v>93</v>
      </c>
      <c r="I13557" s="1" t="n">
        <v>5463</v>
      </c>
      <c r="J13557" s="1" t="n">
        <v>100013</v>
      </c>
      <c r="K13557" s="1" t="n">
        <v>14</v>
      </c>
      <c r="L13557" s="1" t="s">
        <v>3858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7" t="n">
        <v>46244</v>
      </c>
      <c r="C13558" s="1" t="n">
        <v>22</v>
      </c>
      <c r="D13558" s="1" t="s">
        <v>3850</v>
      </c>
      <c r="E13558" s="1" t="n">
        <v>33</v>
      </c>
      <c r="F13558" s="1" t="s">
        <v>93</v>
      </c>
      <c r="I13558" s="1" t="n">
        <v>5463</v>
      </c>
      <c r="J13558" s="1" t="n">
        <v>100014</v>
      </c>
      <c r="K13558" s="1" t="n">
        <v>15</v>
      </c>
      <c r="L13558" s="1" t="s">
        <v>3859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7" t="n">
        <v>46244</v>
      </c>
      <c r="C13559" s="1" t="n">
        <v>22</v>
      </c>
      <c r="D13559" s="1" t="s">
        <v>3850</v>
      </c>
      <c r="E13559" s="1" t="n">
        <v>33</v>
      </c>
      <c r="F13559" s="1" t="s">
        <v>93</v>
      </c>
      <c r="I13559" s="1" t="n">
        <v>5463</v>
      </c>
      <c r="J13559" s="1" t="n">
        <v>100015</v>
      </c>
      <c r="K13559" s="1" t="n">
        <v>16</v>
      </c>
      <c r="L13559" s="1" t="s">
        <v>3860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7" t="n">
        <v>46244</v>
      </c>
      <c r="C13560" s="1" t="n">
        <v>22</v>
      </c>
      <c r="D13560" s="1" t="s">
        <v>3850</v>
      </c>
      <c r="E13560" s="1" t="n">
        <v>33</v>
      </c>
      <c r="F13560" s="1" t="s">
        <v>93</v>
      </c>
      <c r="I13560" s="1" t="n">
        <v>5463</v>
      </c>
      <c r="J13560" s="1" t="n">
        <v>100016</v>
      </c>
      <c r="K13560" s="1" t="n">
        <v>17</v>
      </c>
      <c r="L13560" s="1" t="s">
        <v>3861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7" t="n">
        <v>46244</v>
      </c>
      <c r="C13561" s="1" t="n">
        <v>22</v>
      </c>
      <c r="D13561" s="1" t="s">
        <v>3850</v>
      </c>
      <c r="E13561" s="1" t="n">
        <v>33</v>
      </c>
      <c r="F13561" s="1" t="s">
        <v>93</v>
      </c>
      <c r="I13561" s="1" t="n">
        <v>5463</v>
      </c>
      <c r="J13561" s="1" t="n">
        <v>100017</v>
      </c>
      <c r="K13561" s="1" t="n">
        <v>18</v>
      </c>
      <c r="L13561" s="1" t="s">
        <v>3862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7" t="n">
        <v>46244</v>
      </c>
      <c r="C13562" s="1" t="n">
        <v>22</v>
      </c>
      <c r="D13562" s="1" t="s">
        <v>3850</v>
      </c>
      <c r="E13562" s="1" t="n">
        <v>33</v>
      </c>
      <c r="F13562" s="1" t="s">
        <v>93</v>
      </c>
      <c r="I13562" s="1" t="n">
        <v>5463</v>
      </c>
      <c r="J13562" s="1" t="n">
        <v>100019</v>
      </c>
      <c r="K13562" s="1" t="n">
        <v>20</v>
      </c>
      <c r="L13562" s="1" t="s">
        <v>3863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7" t="n">
        <v>46244</v>
      </c>
      <c r="C13563" s="1" t="n">
        <v>22</v>
      </c>
      <c r="D13563" s="1" t="s">
        <v>3850</v>
      </c>
      <c r="E13563" s="1" t="n">
        <v>33</v>
      </c>
      <c r="F13563" s="1" t="s">
        <v>93</v>
      </c>
      <c r="I13563" s="1" t="n">
        <v>5463</v>
      </c>
      <c r="J13563" s="1" t="n">
        <v>100020</v>
      </c>
      <c r="K13563" s="1" t="n">
        <v>21</v>
      </c>
      <c r="L13563" s="1" t="s">
        <v>3864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7" t="n">
        <v>46244</v>
      </c>
      <c r="C13564" s="1" t="n">
        <v>22</v>
      </c>
      <c r="D13564" s="1" t="s">
        <v>3850</v>
      </c>
      <c r="E13564" s="1" t="n">
        <v>33</v>
      </c>
      <c r="F13564" s="1" t="s">
        <v>93</v>
      </c>
      <c r="I13564" s="1" t="n">
        <v>5463</v>
      </c>
      <c r="J13564" s="1" t="n">
        <v>100053</v>
      </c>
      <c r="K13564" s="1" t="n">
        <v>54</v>
      </c>
      <c r="L13564" s="1" t="s">
        <v>3866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7" t="n">
        <v>46244</v>
      </c>
      <c r="C13565" s="1" t="n">
        <v>22</v>
      </c>
      <c r="D13565" s="1" t="s">
        <v>3850</v>
      </c>
      <c r="E13565" s="1" t="n">
        <v>33</v>
      </c>
      <c r="F13565" s="1" t="s">
        <v>93</v>
      </c>
      <c r="I13565" s="1" t="n">
        <v>5463</v>
      </c>
      <c r="J13565" s="1" t="n">
        <v>100638</v>
      </c>
      <c r="K13565" s="1" t="n">
        <v>508</v>
      </c>
      <c r="L13565" s="1" t="s">
        <v>3867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7" t="n">
        <v>46244</v>
      </c>
      <c r="C13566" s="1" t="n">
        <v>22</v>
      </c>
      <c r="D13566" s="1" t="s">
        <v>3850</v>
      </c>
      <c r="E13566" s="1" t="n">
        <v>33</v>
      </c>
      <c r="F13566" s="1" t="s">
        <v>93</v>
      </c>
      <c r="I13566" s="1" t="n">
        <v>5463</v>
      </c>
      <c r="J13566" s="1" t="n">
        <v>100520</v>
      </c>
      <c r="K13566" s="1" t="n">
        <v>507</v>
      </c>
      <c r="L13566" s="1" t="s">
        <v>3868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7" t="n">
        <v>46244</v>
      </c>
      <c r="C13567" s="1" t="n">
        <v>22</v>
      </c>
      <c r="D13567" s="1" t="s">
        <v>3850</v>
      </c>
      <c r="E13567" s="1" t="n">
        <v>33</v>
      </c>
      <c r="F13567" s="1" t="s">
        <v>93</v>
      </c>
      <c r="I13567" s="1" t="n">
        <v>5463</v>
      </c>
      <c r="J13567" s="1" t="n">
        <v>100319</v>
      </c>
      <c r="K13567" s="1" t="n">
        <v>73453</v>
      </c>
      <c r="L13567" s="1" t="s">
        <v>3869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7" t="n">
        <v>46244</v>
      </c>
      <c r="C13568" s="1" t="n">
        <v>22</v>
      </c>
      <c r="D13568" s="1" t="s">
        <v>3850</v>
      </c>
      <c r="E13568" s="1" t="n">
        <v>33</v>
      </c>
      <c r="F13568" s="1" t="s">
        <v>93</v>
      </c>
      <c r="I13568" s="1" t="n">
        <v>5463</v>
      </c>
      <c r="J13568" s="1" t="n">
        <v>110455</v>
      </c>
      <c r="K13568" s="1" t="n">
        <v>53212</v>
      </c>
      <c r="L13568" s="1" t="s">
        <v>3870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7" t="n">
        <v>46244</v>
      </c>
      <c r="C13569" s="1" t="n">
        <v>22</v>
      </c>
      <c r="D13569" s="1" t="s">
        <v>3850</v>
      </c>
      <c r="E13569" s="1" t="n">
        <v>33</v>
      </c>
      <c r="F13569" s="1" t="s">
        <v>93</v>
      </c>
      <c r="I13569" s="1" t="n">
        <v>5465</v>
      </c>
      <c r="J13569" s="1" t="n">
        <v>100000</v>
      </c>
      <c r="K13569" s="1" t="n">
        <v>1</v>
      </c>
      <c r="L13569" s="1" t="s">
        <v>3851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7" t="n">
        <v>46244</v>
      </c>
      <c r="C13570" s="1" t="n">
        <v>22</v>
      </c>
      <c r="D13570" s="1" t="s">
        <v>3850</v>
      </c>
      <c r="E13570" s="1" t="n">
        <v>33</v>
      </c>
      <c r="F13570" s="1" t="s">
        <v>93</v>
      </c>
      <c r="I13570" s="1" t="n">
        <v>5465</v>
      </c>
      <c r="J13570" s="1" t="n">
        <v>100006</v>
      </c>
      <c r="K13570" s="1" t="n">
        <v>7</v>
      </c>
      <c r="L13570" s="1" t="s">
        <v>3853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7" t="n">
        <v>46244</v>
      </c>
      <c r="C13571" s="1" t="n">
        <v>22</v>
      </c>
      <c r="D13571" s="1" t="s">
        <v>3850</v>
      </c>
      <c r="E13571" s="1" t="n">
        <v>33</v>
      </c>
      <c r="F13571" s="1" t="s">
        <v>93</v>
      </c>
      <c r="I13571" s="1" t="n">
        <v>5465</v>
      </c>
      <c r="J13571" s="1" t="n">
        <v>100007</v>
      </c>
      <c r="K13571" s="1" t="n">
        <v>8</v>
      </c>
      <c r="L13571" s="1" t="s">
        <v>3854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7" t="n">
        <v>46244</v>
      </c>
      <c r="C13572" s="1" t="n">
        <v>22</v>
      </c>
      <c r="D13572" s="1" t="s">
        <v>3850</v>
      </c>
      <c r="E13572" s="1" t="n">
        <v>33</v>
      </c>
      <c r="F13572" s="1" t="s">
        <v>93</v>
      </c>
      <c r="I13572" s="1" t="n">
        <v>5465</v>
      </c>
      <c r="J13572" s="1" t="n">
        <v>100008</v>
      </c>
      <c r="K13572" s="1" t="n">
        <v>9</v>
      </c>
      <c r="L13572" s="1" t="s">
        <v>3855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7" t="n">
        <v>46244</v>
      </c>
      <c r="C13573" s="1" t="n">
        <v>22</v>
      </c>
      <c r="D13573" s="1" t="s">
        <v>3850</v>
      </c>
      <c r="E13573" s="1" t="n">
        <v>33</v>
      </c>
      <c r="F13573" s="1" t="s">
        <v>93</v>
      </c>
      <c r="I13573" s="1" t="n">
        <v>5465</v>
      </c>
      <c r="J13573" s="1" t="n">
        <v>100011</v>
      </c>
      <c r="K13573" s="1" t="n">
        <v>12</v>
      </c>
      <c r="L13573" s="1" t="s">
        <v>3856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7" t="n">
        <v>46244</v>
      </c>
      <c r="C13574" s="1" t="n">
        <v>22</v>
      </c>
      <c r="D13574" s="1" t="s">
        <v>3850</v>
      </c>
      <c r="E13574" s="1" t="n">
        <v>33</v>
      </c>
      <c r="F13574" s="1" t="s">
        <v>93</v>
      </c>
      <c r="I13574" s="1" t="n">
        <v>5465</v>
      </c>
      <c r="J13574" s="1" t="n">
        <v>100012</v>
      </c>
      <c r="K13574" s="1" t="n">
        <v>13</v>
      </c>
      <c r="L13574" s="1" t="s">
        <v>3857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7" t="n">
        <v>46244</v>
      </c>
      <c r="C13575" s="1" t="n">
        <v>22</v>
      </c>
      <c r="D13575" s="1" t="s">
        <v>3850</v>
      </c>
      <c r="E13575" s="1" t="n">
        <v>33</v>
      </c>
      <c r="F13575" s="1" t="s">
        <v>93</v>
      </c>
      <c r="I13575" s="1" t="n">
        <v>5465</v>
      </c>
      <c r="J13575" s="1" t="n">
        <v>100013</v>
      </c>
      <c r="K13575" s="1" t="n">
        <v>14</v>
      </c>
      <c r="L13575" s="1" t="s">
        <v>3858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7" t="n">
        <v>46244</v>
      </c>
      <c r="C13576" s="1" t="n">
        <v>22</v>
      </c>
      <c r="D13576" s="1" t="s">
        <v>3850</v>
      </c>
      <c r="E13576" s="1" t="n">
        <v>33</v>
      </c>
      <c r="F13576" s="1" t="s">
        <v>93</v>
      </c>
      <c r="I13576" s="1" t="n">
        <v>5465</v>
      </c>
      <c r="J13576" s="1" t="n">
        <v>100014</v>
      </c>
      <c r="K13576" s="1" t="n">
        <v>15</v>
      </c>
      <c r="L13576" s="1" t="s">
        <v>3859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7" t="n">
        <v>46244</v>
      </c>
      <c r="C13577" s="1" t="n">
        <v>22</v>
      </c>
      <c r="D13577" s="1" t="s">
        <v>3850</v>
      </c>
      <c r="E13577" s="1" t="n">
        <v>33</v>
      </c>
      <c r="F13577" s="1" t="s">
        <v>93</v>
      </c>
      <c r="I13577" s="1" t="n">
        <v>5465</v>
      </c>
      <c r="J13577" s="1" t="n">
        <v>100015</v>
      </c>
      <c r="K13577" s="1" t="n">
        <v>16</v>
      </c>
      <c r="L13577" s="1" t="s">
        <v>3860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7" t="n">
        <v>46244</v>
      </c>
      <c r="C13578" s="1" t="n">
        <v>22</v>
      </c>
      <c r="D13578" s="1" t="s">
        <v>3850</v>
      </c>
      <c r="E13578" s="1" t="n">
        <v>33</v>
      </c>
      <c r="F13578" s="1" t="s">
        <v>93</v>
      </c>
      <c r="I13578" s="1" t="n">
        <v>5465</v>
      </c>
      <c r="J13578" s="1" t="n">
        <v>100016</v>
      </c>
      <c r="K13578" s="1" t="n">
        <v>17</v>
      </c>
      <c r="L13578" s="1" t="s">
        <v>3861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7" t="n">
        <v>46244</v>
      </c>
      <c r="C13579" s="1" t="n">
        <v>22</v>
      </c>
      <c r="D13579" s="1" t="s">
        <v>3850</v>
      </c>
      <c r="E13579" s="1" t="n">
        <v>33</v>
      </c>
      <c r="F13579" s="1" t="s">
        <v>93</v>
      </c>
      <c r="I13579" s="1" t="n">
        <v>5465</v>
      </c>
      <c r="J13579" s="1" t="n">
        <v>100017</v>
      </c>
      <c r="K13579" s="1" t="n">
        <v>18</v>
      </c>
      <c r="L13579" s="1" t="s">
        <v>3862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7" t="n">
        <v>46244</v>
      </c>
      <c r="C13580" s="1" t="n">
        <v>22</v>
      </c>
      <c r="D13580" s="1" t="s">
        <v>3850</v>
      </c>
      <c r="E13580" s="1" t="n">
        <v>33</v>
      </c>
      <c r="F13580" s="1" t="s">
        <v>93</v>
      </c>
      <c r="I13580" s="1" t="n">
        <v>5465</v>
      </c>
      <c r="J13580" s="1" t="n">
        <v>100019</v>
      </c>
      <c r="K13580" s="1" t="n">
        <v>20</v>
      </c>
      <c r="L13580" s="1" t="s">
        <v>3863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7" t="n">
        <v>46244</v>
      </c>
      <c r="C13581" s="1" t="n">
        <v>22</v>
      </c>
      <c r="D13581" s="1" t="s">
        <v>3850</v>
      </c>
      <c r="E13581" s="1" t="n">
        <v>33</v>
      </c>
      <c r="F13581" s="1" t="s">
        <v>93</v>
      </c>
      <c r="I13581" s="1" t="n">
        <v>5465</v>
      </c>
      <c r="J13581" s="1" t="n">
        <v>100020</v>
      </c>
      <c r="K13581" s="1" t="n">
        <v>21</v>
      </c>
      <c r="L13581" s="1" t="s">
        <v>3864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7" t="n">
        <v>46244</v>
      </c>
      <c r="C13582" s="1" t="n">
        <v>22</v>
      </c>
      <c r="D13582" s="1" t="s">
        <v>3850</v>
      </c>
      <c r="E13582" s="1" t="n">
        <v>33</v>
      </c>
      <c r="F13582" s="1" t="s">
        <v>93</v>
      </c>
      <c r="I13582" s="1" t="n">
        <v>5465</v>
      </c>
      <c r="J13582" s="1" t="n">
        <v>100053</v>
      </c>
      <c r="K13582" s="1" t="n">
        <v>54</v>
      </c>
      <c r="L13582" s="1" t="s">
        <v>3866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7" t="n">
        <v>46244</v>
      </c>
      <c r="C13583" s="1" t="n">
        <v>22</v>
      </c>
      <c r="D13583" s="1" t="s">
        <v>3850</v>
      </c>
      <c r="E13583" s="1" t="n">
        <v>33</v>
      </c>
      <c r="F13583" s="1" t="s">
        <v>93</v>
      </c>
      <c r="I13583" s="1" t="n">
        <v>5465</v>
      </c>
      <c r="J13583" s="1" t="n">
        <v>100638</v>
      </c>
      <c r="K13583" s="1" t="n">
        <v>508</v>
      </c>
      <c r="L13583" s="1" t="s">
        <v>3867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7" t="n">
        <v>46244</v>
      </c>
      <c r="C13584" s="1" t="n">
        <v>22</v>
      </c>
      <c r="D13584" s="1" t="s">
        <v>3850</v>
      </c>
      <c r="E13584" s="1" t="n">
        <v>33</v>
      </c>
      <c r="F13584" s="1" t="s">
        <v>93</v>
      </c>
      <c r="I13584" s="1" t="n">
        <v>5465</v>
      </c>
      <c r="J13584" s="1" t="n">
        <v>100520</v>
      </c>
      <c r="K13584" s="1" t="n">
        <v>507</v>
      </c>
      <c r="L13584" s="1" t="s">
        <v>3868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7" t="n">
        <v>46244</v>
      </c>
      <c r="C13585" s="1" t="n">
        <v>22</v>
      </c>
      <c r="D13585" s="1" t="s">
        <v>3850</v>
      </c>
      <c r="E13585" s="1" t="n">
        <v>33</v>
      </c>
      <c r="F13585" s="1" t="s">
        <v>93</v>
      </c>
      <c r="I13585" s="1" t="n">
        <v>5465</v>
      </c>
      <c r="J13585" s="1" t="n">
        <v>100319</v>
      </c>
      <c r="K13585" s="1" t="n">
        <v>73453</v>
      </c>
      <c r="L13585" s="1" t="s">
        <v>3869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7" t="n">
        <v>46244</v>
      </c>
      <c r="C13586" s="1" t="n">
        <v>22</v>
      </c>
      <c r="D13586" s="1" t="s">
        <v>3850</v>
      </c>
      <c r="E13586" s="1" t="n">
        <v>33</v>
      </c>
      <c r="F13586" s="1" t="s">
        <v>93</v>
      </c>
      <c r="I13586" s="1" t="n">
        <v>5465</v>
      </c>
      <c r="J13586" s="1" t="n">
        <v>110455</v>
      </c>
      <c r="K13586" s="1" t="n">
        <v>53212</v>
      </c>
      <c r="L13586" s="1" t="s">
        <v>3870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7" t="n">
        <v>46244</v>
      </c>
      <c r="C13587" s="1" t="n">
        <v>39</v>
      </c>
      <c r="D13587" s="1" t="s">
        <v>3875</v>
      </c>
      <c r="E13587" s="1" t="n">
        <v>1276</v>
      </c>
      <c r="F13587" s="1" t="s">
        <v>440</v>
      </c>
      <c r="I13587" s="1" t="n">
        <v>3145</v>
      </c>
      <c r="J13587" s="1" t="n">
        <v>76243</v>
      </c>
      <c r="K13587" s="1" t="n">
        <v>7909122904186</v>
      </c>
      <c r="L13587" s="1" t="s">
        <v>8022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7" t="n">
        <v>46244</v>
      </c>
      <c r="C13588" s="1" t="n">
        <v>39</v>
      </c>
      <c r="D13588" s="1" t="s">
        <v>3875</v>
      </c>
      <c r="E13588" s="1" t="n">
        <v>1276</v>
      </c>
      <c r="F13588" s="1" t="s">
        <v>440</v>
      </c>
      <c r="I13588" s="1" t="n">
        <v>3145</v>
      </c>
      <c r="J13588" s="1" t="n">
        <v>77261</v>
      </c>
      <c r="K13588" s="1" t="n">
        <v>2270470</v>
      </c>
      <c r="L13588" s="1" t="s">
        <v>8023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7" t="n">
        <v>46244</v>
      </c>
      <c r="C13589" s="1" t="n">
        <v>39</v>
      </c>
      <c r="D13589" s="1" t="s">
        <v>3875</v>
      </c>
      <c r="E13589" s="1" t="n">
        <v>1835</v>
      </c>
      <c r="F13589" s="1" t="s">
        <v>505</v>
      </c>
      <c r="I13589" s="1" t="n">
        <v>108950</v>
      </c>
      <c r="J13589" s="1" t="n">
        <v>82031</v>
      </c>
      <c r="K13589" s="1" t="n">
        <v>7333377081772</v>
      </c>
      <c r="L13589" s="1" t="s">
        <v>8024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7" t="n">
        <v>46244</v>
      </c>
      <c r="C13590" s="1" t="n">
        <v>44</v>
      </c>
      <c r="D13590" s="1" t="s">
        <v>8025</v>
      </c>
      <c r="E13590" s="1" t="n">
        <v>1835</v>
      </c>
      <c r="F13590" s="1" t="s">
        <v>505</v>
      </c>
      <c r="I13590" s="1" t="n">
        <v>109236</v>
      </c>
      <c r="J13590" s="1" t="n">
        <v>82223</v>
      </c>
      <c r="K13590" s="1" t="n">
        <v>7896451810014</v>
      </c>
      <c r="L13590" s="1" t="s">
        <v>8026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7" t="n">
        <v>46244</v>
      </c>
      <c r="C13591" s="1" t="n">
        <v>45</v>
      </c>
      <c r="D13591" s="1" t="s">
        <v>7430</v>
      </c>
      <c r="E13591" s="1" t="n">
        <v>1668</v>
      </c>
      <c r="F13591" s="1" t="s">
        <v>81</v>
      </c>
      <c r="I13591" s="1" t="n">
        <v>746378</v>
      </c>
      <c r="J13591" s="1" t="n">
        <v>71421</v>
      </c>
      <c r="K13591" s="1" t="n">
        <v>7898934651619</v>
      </c>
      <c r="L13591" s="1" t="s">
        <v>4761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7" t="n">
        <v>46244</v>
      </c>
      <c r="C13592" s="1" t="n">
        <v>100</v>
      </c>
      <c r="D13592" s="1" t="s">
        <v>3877</v>
      </c>
      <c r="E13592" s="1" t="n">
        <v>33</v>
      </c>
      <c r="F13592" s="1" t="s">
        <v>93</v>
      </c>
      <c r="I13592" s="1" t="n">
        <v>1530070</v>
      </c>
      <c r="J13592" s="1" t="n">
        <v>100000</v>
      </c>
      <c r="K13592" s="1" t="n">
        <v>1</v>
      </c>
      <c r="L13592" s="1" t="s">
        <v>3851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7" t="n">
        <v>46244</v>
      </c>
      <c r="C13593" s="1" t="n">
        <v>100</v>
      </c>
      <c r="D13593" s="1" t="s">
        <v>3877</v>
      </c>
      <c r="E13593" s="1" t="n">
        <v>33</v>
      </c>
      <c r="F13593" s="1" t="s">
        <v>93</v>
      </c>
      <c r="I13593" s="1" t="n">
        <v>1530070</v>
      </c>
      <c r="J13593" s="1" t="n">
        <v>100006</v>
      </c>
      <c r="K13593" s="1" t="n">
        <v>7</v>
      </c>
      <c r="L13593" s="1" t="s">
        <v>3853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7" t="n">
        <v>46244</v>
      </c>
      <c r="C13594" s="1" t="n">
        <v>100</v>
      </c>
      <c r="D13594" s="1" t="s">
        <v>3877</v>
      </c>
      <c r="E13594" s="1" t="n">
        <v>33</v>
      </c>
      <c r="F13594" s="1" t="s">
        <v>93</v>
      </c>
      <c r="I13594" s="1" t="n">
        <v>1530070</v>
      </c>
      <c r="J13594" s="1" t="n">
        <v>100007</v>
      </c>
      <c r="K13594" s="1" t="n">
        <v>8</v>
      </c>
      <c r="L13594" s="1" t="s">
        <v>3854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7" t="n">
        <v>46244</v>
      </c>
      <c r="C13595" s="1" t="n">
        <v>100</v>
      </c>
      <c r="D13595" s="1" t="s">
        <v>3877</v>
      </c>
      <c r="E13595" s="1" t="n">
        <v>33</v>
      </c>
      <c r="F13595" s="1" t="s">
        <v>93</v>
      </c>
      <c r="I13595" s="1" t="n">
        <v>1530070</v>
      </c>
      <c r="J13595" s="1" t="n">
        <v>100008</v>
      </c>
      <c r="K13595" s="1" t="n">
        <v>9</v>
      </c>
      <c r="L13595" s="1" t="s">
        <v>3855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7" t="n">
        <v>46244</v>
      </c>
      <c r="C13596" s="1" t="n">
        <v>100</v>
      </c>
      <c r="D13596" s="1" t="s">
        <v>3877</v>
      </c>
      <c r="E13596" s="1" t="n">
        <v>33</v>
      </c>
      <c r="F13596" s="1" t="s">
        <v>93</v>
      </c>
      <c r="I13596" s="1" t="n">
        <v>1530070</v>
      </c>
      <c r="J13596" s="1" t="n">
        <v>100011</v>
      </c>
      <c r="K13596" s="1" t="n">
        <v>12</v>
      </c>
      <c r="L13596" s="1" t="s">
        <v>3856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7" t="n">
        <v>46244</v>
      </c>
      <c r="C13597" s="1" t="n">
        <v>100</v>
      </c>
      <c r="D13597" s="1" t="s">
        <v>3877</v>
      </c>
      <c r="E13597" s="1" t="n">
        <v>33</v>
      </c>
      <c r="F13597" s="1" t="s">
        <v>93</v>
      </c>
      <c r="I13597" s="1" t="n">
        <v>1530070</v>
      </c>
      <c r="J13597" s="1" t="n">
        <v>100012</v>
      </c>
      <c r="K13597" s="1" t="n">
        <v>13</v>
      </c>
      <c r="L13597" s="1" t="s">
        <v>3857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7" t="n">
        <v>46244</v>
      </c>
      <c r="C13598" s="1" t="n">
        <v>100</v>
      </c>
      <c r="D13598" s="1" t="s">
        <v>3877</v>
      </c>
      <c r="E13598" s="1" t="n">
        <v>33</v>
      </c>
      <c r="F13598" s="1" t="s">
        <v>93</v>
      </c>
      <c r="I13598" s="1" t="n">
        <v>1530070</v>
      </c>
      <c r="J13598" s="1" t="n">
        <v>100013</v>
      </c>
      <c r="K13598" s="1" t="n">
        <v>14</v>
      </c>
      <c r="L13598" s="1" t="s">
        <v>3858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7" t="n">
        <v>46244</v>
      </c>
      <c r="C13599" s="1" t="n">
        <v>100</v>
      </c>
      <c r="D13599" s="1" t="s">
        <v>3877</v>
      </c>
      <c r="E13599" s="1" t="n">
        <v>33</v>
      </c>
      <c r="F13599" s="1" t="s">
        <v>93</v>
      </c>
      <c r="I13599" s="1" t="n">
        <v>1530070</v>
      </c>
      <c r="J13599" s="1" t="n">
        <v>100014</v>
      </c>
      <c r="K13599" s="1" t="n">
        <v>15</v>
      </c>
      <c r="L13599" s="1" t="s">
        <v>3859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7" t="n">
        <v>46244</v>
      </c>
      <c r="C13600" s="1" t="n">
        <v>100</v>
      </c>
      <c r="D13600" s="1" t="s">
        <v>3877</v>
      </c>
      <c r="E13600" s="1" t="n">
        <v>33</v>
      </c>
      <c r="F13600" s="1" t="s">
        <v>93</v>
      </c>
      <c r="I13600" s="1" t="n">
        <v>1530070</v>
      </c>
      <c r="J13600" s="1" t="n">
        <v>100015</v>
      </c>
      <c r="K13600" s="1" t="n">
        <v>16</v>
      </c>
      <c r="L13600" s="1" t="s">
        <v>3860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7" t="n">
        <v>46244</v>
      </c>
      <c r="C13601" s="1" t="n">
        <v>100</v>
      </c>
      <c r="D13601" s="1" t="s">
        <v>3877</v>
      </c>
      <c r="E13601" s="1" t="n">
        <v>33</v>
      </c>
      <c r="F13601" s="1" t="s">
        <v>93</v>
      </c>
      <c r="I13601" s="1" t="n">
        <v>1530070</v>
      </c>
      <c r="J13601" s="1" t="n">
        <v>100016</v>
      </c>
      <c r="K13601" s="1" t="n">
        <v>17</v>
      </c>
      <c r="L13601" s="1" t="s">
        <v>3861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7" t="n">
        <v>46244</v>
      </c>
      <c r="C13602" s="1" t="n">
        <v>100</v>
      </c>
      <c r="D13602" s="1" t="s">
        <v>3877</v>
      </c>
      <c r="E13602" s="1" t="n">
        <v>33</v>
      </c>
      <c r="F13602" s="1" t="s">
        <v>93</v>
      </c>
      <c r="I13602" s="1" t="n">
        <v>1530070</v>
      </c>
      <c r="J13602" s="1" t="n">
        <v>100017</v>
      </c>
      <c r="K13602" s="1" t="n">
        <v>18</v>
      </c>
      <c r="L13602" s="1" t="s">
        <v>3862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7" t="n">
        <v>46244</v>
      </c>
      <c r="C13603" s="1" t="n">
        <v>100</v>
      </c>
      <c r="D13603" s="1" t="s">
        <v>3877</v>
      </c>
      <c r="E13603" s="1" t="n">
        <v>33</v>
      </c>
      <c r="F13603" s="1" t="s">
        <v>93</v>
      </c>
      <c r="I13603" s="1" t="n">
        <v>1530070</v>
      </c>
      <c r="J13603" s="1" t="n">
        <v>100019</v>
      </c>
      <c r="K13603" s="1" t="n">
        <v>20</v>
      </c>
      <c r="L13603" s="1" t="s">
        <v>3863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7" t="n">
        <v>46244</v>
      </c>
      <c r="C13604" s="1" t="n">
        <v>100</v>
      </c>
      <c r="D13604" s="1" t="s">
        <v>3877</v>
      </c>
      <c r="E13604" s="1" t="n">
        <v>33</v>
      </c>
      <c r="F13604" s="1" t="s">
        <v>93</v>
      </c>
      <c r="I13604" s="1" t="n">
        <v>1530070</v>
      </c>
      <c r="J13604" s="1" t="n">
        <v>100020</v>
      </c>
      <c r="K13604" s="1" t="n">
        <v>21</v>
      </c>
      <c r="L13604" s="1" t="s">
        <v>3864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7" t="n">
        <v>46244</v>
      </c>
      <c r="C13605" s="1" t="n">
        <v>100</v>
      </c>
      <c r="D13605" s="1" t="s">
        <v>3877</v>
      </c>
      <c r="E13605" s="1" t="n">
        <v>33</v>
      </c>
      <c r="F13605" s="1" t="s">
        <v>93</v>
      </c>
      <c r="I13605" s="1" t="n">
        <v>1530070</v>
      </c>
      <c r="J13605" s="1" t="n">
        <v>100053</v>
      </c>
      <c r="K13605" s="1" t="n">
        <v>54</v>
      </c>
      <c r="L13605" s="1" t="s">
        <v>3866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7" t="n">
        <v>46244</v>
      </c>
      <c r="C13606" s="1" t="n">
        <v>100</v>
      </c>
      <c r="D13606" s="1" t="s">
        <v>3877</v>
      </c>
      <c r="E13606" s="1" t="n">
        <v>33</v>
      </c>
      <c r="F13606" s="1" t="s">
        <v>93</v>
      </c>
      <c r="I13606" s="1" t="n">
        <v>1530070</v>
      </c>
      <c r="J13606" s="1" t="n">
        <v>100638</v>
      </c>
      <c r="K13606" s="1" t="n">
        <v>508</v>
      </c>
      <c r="L13606" s="1" t="s">
        <v>3867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7" t="n">
        <v>46244</v>
      </c>
      <c r="C13607" s="1" t="n">
        <v>100</v>
      </c>
      <c r="D13607" s="1" t="s">
        <v>3877</v>
      </c>
      <c r="E13607" s="1" t="n">
        <v>33</v>
      </c>
      <c r="F13607" s="1" t="s">
        <v>93</v>
      </c>
      <c r="I13607" s="1" t="n">
        <v>1530070</v>
      </c>
      <c r="J13607" s="1" t="n">
        <v>100520</v>
      </c>
      <c r="K13607" s="1" t="n">
        <v>507</v>
      </c>
      <c r="L13607" s="1" t="s">
        <v>3868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7" t="n">
        <v>46244</v>
      </c>
      <c r="C13608" s="1" t="n">
        <v>100</v>
      </c>
      <c r="D13608" s="1" t="s">
        <v>3877</v>
      </c>
      <c r="E13608" s="1" t="n">
        <v>33</v>
      </c>
      <c r="F13608" s="1" t="s">
        <v>93</v>
      </c>
      <c r="I13608" s="1" t="n">
        <v>1530070</v>
      </c>
      <c r="J13608" s="1" t="n">
        <v>100319</v>
      </c>
      <c r="K13608" s="1" t="n">
        <v>73453</v>
      </c>
      <c r="L13608" s="1" t="s">
        <v>3869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7" t="n">
        <v>46244</v>
      </c>
      <c r="C13609" s="1" t="n">
        <v>100</v>
      </c>
      <c r="D13609" s="1" t="s">
        <v>3877</v>
      </c>
      <c r="E13609" s="1" t="n">
        <v>33</v>
      </c>
      <c r="F13609" s="1" t="s">
        <v>93</v>
      </c>
      <c r="I13609" s="1" t="n">
        <v>1530070</v>
      </c>
      <c r="J13609" s="1" t="n">
        <v>110455</v>
      </c>
      <c r="K13609" s="1" t="n">
        <v>53212</v>
      </c>
      <c r="L13609" s="1" t="s">
        <v>3870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7" t="n">
        <v>46244</v>
      </c>
      <c r="C13610" s="1" t="n">
        <v>100</v>
      </c>
      <c r="D13610" s="1" t="s">
        <v>3877</v>
      </c>
      <c r="E13610" s="1" t="n">
        <v>33</v>
      </c>
      <c r="F13610" s="1" t="s">
        <v>93</v>
      </c>
      <c r="I13610" s="1" t="n">
        <v>1530074</v>
      </c>
      <c r="J13610" s="1" t="n">
        <v>100000</v>
      </c>
      <c r="K13610" s="1" t="n">
        <v>1</v>
      </c>
      <c r="L13610" s="1" t="s">
        <v>3851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7" t="n">
        <v>46244</v>
      </c>
      <c r="C13611" s="1" t="n">
        <v>100</v>
      </c>
      <c r="D13611" s="1" t="s">
        <v>3877</v>
      </c>
      <c r="E13611" s="1" t="n">
        <v>33</v>
      </c>
      <c r="F13611" s="1" t="s">
        <v>93</v>
      </c>
      <c r="I13611" s="1" t="n">
        <v>1530074</v>
      </c>
      <c r="J13611" s="1" t="n">
        <v>100006</v>
      </c>
      <c r="K13611" s="1" t="n">
        <v>7</v>
      </c>
      <c r="L13611" s="1" t="s">
        <v>3853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7" t="n">
        <v>46244</v>
      </c>
      <c r="C13612" s="1" t="n">
        <v>100</v>
      </c>
      <c r="D13612" s="1" t="s">
        <v>3877</v>
      </c>
      <c r="E13612" s="1" t="n">
        <v>33</v>
      </c>
      <c r="F13612" s="1" t="s">
        <v>93</v>
      </c>
      <c r="I13612" s="1" t="n">
        <v>1530074</v>
      </c>
      <c r="J13612" s="1" t="n">
        <v>100007</v>
      </c>
      <c r="K13612" s="1" t="n">
        <v>8</v>
      </c>
      <c r="L13612" s="1" t="s">
        <v>3854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7" t="n">
        <v>46244</v>
      </c>
      <c r="C13613" s="1" t="n">
        <v>100</v>
      </c>
      <c r="D13613" s="1" t="s">
        <v>3877</v>
      </c>
      <c r="E13613" s="1" t="n">
        <v>33</v>
      </c>
      <c r="F13613" s="1" t="s">
        <v>93</v>
      </c>
      <c r="I13613" s="1" t="n">
        <v>1530074</v>
      </c>
      <c r="J13613" s="1" t="n">
        <v>100008</v>
      </c>
      <c r="K13613" s="1" t="n">
        <v>9</v>
      </c>
      <c r="L13613" s="1" t="s">
        <v>3855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7" t="n">
        <v>46244</v>
      </c>
      <c r="C13614" s="1" t="n">
        <v>100</v>
      </c>
      <c r="D13614" s="1" t="s">
        <v>3877</v>
      </c>
      <c r="E13614" s="1" t="n">
        <v>33</v>
      </c>
      <c r="F13614" s="1" t="s">
        <v>93</v>
      </c>
      <c r="I13614" s="1" t="n">
        <v>1530074</v>
      </c>
      <c r="J13614" s="1" t="n">
        <v>100011</v>
      </c>
      <c r="K13614" s="1" t="n">
        <v>12</v>
      </c>
      <c r="L13614" s="1" t="s">
        <v>3856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7" t="n">
        <v>46244</v>
      </c>
      <c r="C13615" s="1" t="n">
        <v>100</v>
      </c>
      <c r="D13615" s="1" t="s">
        <v>3877</v>
      </c>
      <c r="E13615" s="1" t="n">
        <v>33</v>
      </c>
      <c r="F13615" s="1" t="s">
        <v>93</v>
      </c>
      <c r="I13615" s="1" t="n">
        <v>1530074</v>
      </c>
      <c r="J13615" s="1" t="n">
        <v>100012</v>
      </c>
      <c r="K13615" s="1" t="n">
        <v>13</v>
      </c>
      <c r="L13615" s="1" t="s">
        <v>3857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7" t="n">
        <v>46244</v>
      </c>
      <c r="C13616" s="1" t="n">
        <v>100</v>
      </c>
      <c r="D13616" s="1" t="s">
        <v>3877</v>
      </c>
      <c r="E13616" s="1" t="n">
        <v>33</v>
      </c>
      <c r="F13616" s="1" t="s">
        <v>93</v>
      </c>
      <c r="I13616" s="1" t="n">
        <v>1530074</v>
      </c>
      <c r="J13616" s="1" t="n">
        <v>100013</v>
      </c>
      <c r="K13616" s="1" t="n">
        <v>14</v>
      </c>
      <c r="L13616" s="1" t="s">
        <v>3858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7" t="n">
        <v>46244</v>
      </c>
      <c r="C13617" s="1" t="n">
        <v>100</v>
      </c>
      <c r="D13617" s="1" t="s">
        <v>3877</v>
      </c>
      <c r="E13617" s="1" t="n">
        <v>33</v>
      </c>
      <c r="F13617" s="1" t="s">
        <v>93</v>
      </c>
      <c r="I13617" s="1" t="n">
        <v>1530074</v>
      </c>
      <c r="J13617" s="1" t="n">
        <v>100014</v>
      </c>
      <c r="K13617" s="1" t="n">
        <v>15</v>
      </c>
      <c r="L13617" s="1" t="s">
        <v>3859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7" t="n">
        <v>46244</v>
      </c>
      <c r="C13618" s="1" t="n">
        <v>100</v>
      </c>
      <c r="D13618" s="1" t="s">
        <v>3877</v>
      </c>
      <c r="E13618" s="1" t="n">
        <v>33</v>
      </c>
      <c r="F13618" s="1" t="s">
        <v>93</v>
      </c>
      <c r="I13618" s="1" t="n">
        <v>1530074</v>
      </c>
      <c r="J13618" s="1" t="n">
        <v>100015</v>
      </c>
      <c r="K13618" s="1" t="n">
        <v>16</v>
      </c>
      <c r="L13618" s="1" t="s">
        <v>3860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7" t="n">
        <v>46244</v>
      </c>
      <c r="C13619" s="1" t="n">
        <v>100</v>
      </c>
      <c r="D13619" s="1" t="s">
        <v>3877</v>
      </c>
      <c r="E13619" s="1" t="n">
        <v>33</v>
      </c>
      <c r="F13619" s="1" t="s">
        <v>93</v>
      </c>
      <c r="I13619" s="1" t="n">
        <v>1530074</v>
      </c>
      <c r="J13619" s="1" t="n">
        <v>100016</v>
      </c>
      <c r="K13619" s="1" t="n">
        <v>17</v>
      </c>
      <c r="L13619" s="1" t="s">
        <v>3861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7" t="n">
        <v>46244</v>
      </c>
      <c r="C13620" s="1" t="n">
        <v>100</v>
      </c>
      <c r="D13620" s="1" t="s">
        <v>3877</v>
      </c>
      <c r="E13620" s="1" t="n">
        <v>33</v>
      </c>
      <c r="F13620" s="1" t="s">
        <v>93</v>
      </c>
      <c r="I13620" s="1" t="n">
        <v>1530074</v>
      </c>
      <c r="J13620" s="1" t="n">
        <v>100017</v>
      </c>
      <c r="K13620" s="1" t="n">
        <v>18</v>
      </c>
      <c r="L13620" s="1" t="s">
        <v>3862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7" t="n">
        <v>46244</v>
      </c>
      <c r="C13621" s="1" t="n">
        <v>100</v>
      </c>
      <c r="D13621" s="1" t="s">
        <v>3877</v>
      </c>
      <c r="E13621" s="1" t="n">
        <v>33</v>
      </c>
      <c r="F13621" s="1" t="s">
        <v>93</v>
      </c>
      <c r="I13621" s="1" t="n">
        <v>1530074</v>
      </c>
      <c r="J13621" s="1" t="n">
        <v>100019</v>
      </c>
      <c r="K13621" s="1" t="n">
        <v>20</v>
      </c>
      <c r="L13621" s="1" t="s">
        <v>3863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7" t="n">
        <v>46244</v>
      </c>
      <c r="C13622" s="1" t="n">
        <v>100</v>
      </c>
      <c r="D13622" s="1" t="s">
        <v>3877</v>
      </c>
      <c r="E13622" s="1" t="n">
        <v>33</v>
      </c>
      <c r="F13622" s="1" t="s">
        <v>93</v>
      </c>
      <c r="I13622" s="1" t="n">
        <v>1530074</v>
      </c>
      <c r="J13622" s="1" t="n">
        <v>100020</v>
      </c>
      <c r="K13622" s="1" t="n">
        <v>21</v>
      </c>
      <c r="L13622" s="1" t="s">
        <v>3864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7" t="n">
        <v>46244</v>
      </c>
      <c r="C13623" s="1" t="n">
        <v>100</v>
      </c>
      <c r="D13623" s="1" t="s">
        <v>3877</v>
      </c>
      <c r="E13623" s="1" t="n">
        <v>33</v>
      </c>
      <c r="F13623" s="1" t="s">
        <v>93</v>
      </c>
      <c r="I13623" s="1" t="n">
        <v>1530074</v>
      </c>
      <c r="J13623" s="1" t="n">
        <v>100053</v>
      </c>
      <c r="K13623" s="1" t="n">
        <v>54</v>
      </c>
      <c r="L13623" s="1" t="s">
        <v>3866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7" t="n">
        <v>46244</v>
      </c>
      <c r="C13624" s="1" t="n">
        <v>100</v>
      </c>
      <c r="D13624" s="1" t="s">
        <v>3877</v>
      </c>
      <c r="E13624" s="1" t="n">
        <v>33</v>
      </c>
      <c r="F13624" s="1" t="s">
        <v>93</v>
      </c>
      <c r="I13624" s="1" t="n">
        <v>1530074</v>
      </c>
      <c r="J13624" s="1" t="n">
        <v>100638</v>
      </c>
      <c r="K13624" s="1" t="n">
        <v>508</v>
      </c>
      <c r="L13624" s="1" t="s">
        <v>3867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7" t="n">
        <v>46244</v>
      </c>
      <c r="C13625" s="1" t="n">
        <v>100</v>
      </c>
      <c r="D13625" s="1" t="s">
        <v>3877</v>
      </c>
      <c r="E13625" s="1" t="n">
        <v>33</v>
      </c>
      <c r="F13625" s="1" t="s">
        <v>93</v>
      </c>
      <c r="I13625" s="1" t="n">
        <v>1530074</v>
      </c>
      <c r="J13625" s="1" t="n">
        <v>100520</v>
      </c>
      <c r="K13625" s="1" t="n">
        <v>507</v>
      </c>
      <c r="L13625" s="1" t="s">
        <v>3868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7" t="n">
        <v>46244</v>
      </c>
      <c r="C13626" s="1" t="n">
        <v>100</v>
      </c>
      <c r="D13626" s="1" t="s">
        <v>3877</v>
      </c>
      <c r="E13626" s="1" t="n">
        <v>33</v>
      </c>
      <c r="F13626" s="1" t="s">
        <v>93</v>
      </c>
      <c r="I13626" s="1" t="n">
        <v>1530074</v>
      </c>
      <c r="J13626" s="1" t="n">
        <v>100319</v>
      </c>
      <c r="K13626" s="1" t="n">
        <v>73453</v>
      </c>
      <c r="L13626" s="1" t="s">
        <v>3869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7" t="n">
        <v>46244</v>
      </c>
      <c r="C13627" s="1" t="n">
        <v>100</v>
      </c>
      <c r="D13627" s="1" t="s">
        <v>3877</v>
      </c>
      <c r="E13627" s="1" t="n">
        <v>33</v>
      </c>
      <c r="F13627" s="1" t="s">
        <v>93</v>
      </c>
      <c r="I13627" s="1" t="n">
        <v>1530074</v>
      </c>
      <c r="J13627" s="1" t="n">
        <v>110455</v>
      </c>
      <c r="K13627" s="1" t="n">
        <v>53212</v>
      </c>
      <c r="L13627" s="1" t="s">
        <v>3870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7" t="n">
        <v>46244</v>
      </c>
      <c r="C13628" s="1" t="n">
        <v>100</v>
      </c>
      <c r="D13628" s="1" t="s">
        <v>3877</v>
      </c>
      <c r="E13628" s="1" t="n">
        <v>33</v>
      </c>
      <c r="F13628" s="1" t="s">
        <v>93</v>
      </c>
      <c r="I13628" s="1" t="n">
        <v>1530077</v>
      </c>
      <c r="J13628" s="1" t="n">
        <v>100000</v>
      </c>
      <c r="K13628" s="1" t="n">
        <v>1</v>
      </c>
      <c r="L13628" s="1" t="s">
        <v>3851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7" t="n">
        <v>46244</v>
      </c>
      <c r="C13629" s="1" t="n">
        <v>100</v>
      </c>
      <c r="D13629" s="1" t="s">
        <v>3877</v>
      </c>
      <c r="E13629" s="1" t="n">
        <v>33</v>
      </c>
      <c r="F13629" s="1" t="s">
        <v>93</v>
      </c>
      <c r="I13629" s="1" t="n">
        <v>1530077</v>
      </c>
      <c r="J13629" s="1" t="n">
        <v>100006</v>
      </c>
      <c r="K13629" s="1" t="n">
        <v>7</v>
      </c>
      <c r="L13629" s="1" t="s">
        <v>3853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7" t="n">
        <v>46244</v>
      </c>
      <c r="C13630" s="1" t="n">
        <v>100</v>
      </c>
      <c r="D13630" s="1" t="s">
        <v>3877</v>
      </c>
      <c r="E13630" s="1" t="n">
        <v>33</v>
      </c>
      <c r="F13630" s="1" t="s">
        <v>93</v>
      </c>
      <c r="I13630" s="1" t="n">
        <v>1530077</v>
      </c>
      <c r="J13630" s="1" t="n">
        <v>100007</v>
      </c>
      <c r="K13630" s="1" t="n">
        <v>8</v>
      </c>
      <c r="L13630" s="1" t="s">
        <v>3854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7" t="n">
        <v>46244</v>
      </c>
      <c r="C13631" s="1" t="n">
        <v>100</v>
      </c>
      <c r="D13631" s="1" t="s">
        <v>3877</v>
      </c>
      <c r="E13631" s="1" t="n">
        <v>33</v>
      </c>
      <c r="F13631" s="1" t="s">
        <v>93</v>
      </c>
      <c r="I13631" s="1" t="n">
        <v>1530077</v>
      </c>
      <c r="J13631" s="1" t="n">
        <v>100008</v>
      </c>
      <c r="K13631" s="1" t="n">
        <v>9</v>
      </c>
      <c r="L13631" s="1" t="s">
        <v>3855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7" t="n">
        <v>46244</v>
      </c>
      <c r="C13632" s="1" t="n">
        <v>100</v>
      </c>
      <c r="D13632" s="1" t="s">
        <v>3877</v>
      </c>
      <c r="E13632" s="1" t="n">
        <v>33</v>
      </c>
      <c r="F13632" s="1" t="s">
        <v>93</v>
      </c>
      <c r="I13632" s="1" t="n">
        <v>1530077</v>
      </c>
      <c r="J13632" s="1" t="n">
        <v>100011</v>
      </c>
      <c r="K13632" s="1" t="n">
        <v>12</v>
      </c>
      <c r="L13632" s="1" t="s">
        <v>3856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7" t="n">
        <v>46244</v>
      </c>
      <c r="C13633" s="1" t="n">
        <v>100</v>
      </c>
      <c r="D13633" s="1" t="s">
        <v>3877</v>
      </c>
      <c r="E13633" s="1" t="n">
        <v>33</v>
      </c>
      <c r="F13633" s="1" t="s">
        <v>93</v>
      </c>
      <c r="I13633" s="1" t="n">
        <v>1530077</v>
      </c>
      <c r="J13633" s="1" t="n">
        <v>100012</v>
      </c>
      <c r="K13633" s="1" t="n">
        <v>13</v>
      </c>
      <c r="L13633" s="1" t="s">
        <v>3857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7" t="n">
        <v>46244</v>
      </c>
      <c r="C13634" s="1" t="n">
        <v>100</v>
      </c>
      <c r="D13634" s="1" t="s">
        <v>3877</v>
      </c>
      <c r="E13634" s="1" t="n">
        <v>33</v>
      </c>
      <c r="F13634" s="1" t="s">
        <v>93</v>
      </c>
      <c r="I13634" s="1" t="n">
        <v>1530077</v>
      </c>
      <c r="J13634" s="1" t="n">
        <v>100013</v>
      </c>
      <c r="K13634" s="1" t="n">
        <v>14</v>
      </c>
      <c r="L13634" s="1" t="s">
        <v>3858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7" t="n">
        <v>46244</v>
      </c>
      <c r="C13635" s="1" t="n">
        <v>100</v>
      </c>
      <c r="D13635" s="1" t="s">
        <v>3877</v>
      </c>
      <c r="E13635" s="1" t="n">
        <v>33</v>
      </c>
      <c r="F13635" s="1" t="s">
        <v>93</v>
      </c>
      <c r="I13635" s="1" t="n">
        <v>1530077</v>
      </c>
      <c r="J13635" s="1" t="n">
        <v>100014</v>
      </c>
      <c r="K13635" s="1" t="n">
        <v>15</v>
      </c>
      <c r="L13635" s="1" t="s">
        <v>3859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7" t="n">
        <v>46244</v>
      </c>
      <c r="C13636" s="1" t="n">
        <v>100</v>
      </c>
      <c r="D13636" s="1" t="s">
        <v>3877</v>
      </c>
      <c r="E13636" s="1" t="n">
        <v>33</v>
      </c>
      <c r="F13636" s="1" t="s">
        <v>93</v>
      </c>
      <c r="I13636" s="1" t="n">
        <v>1530077</v>
      </c>
      <c r="J13636" s="1" t="n">
        <v>100015</v>
      </c>
      <c r="K13636" s="1" t="n">
        <v>16</v>
      </c>
      <c r="L13636" s="1" t="s">
        <v>3860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7" t="n">
        <v>46244</v>
      </c>
      <c r="C13637" s="1" t="n">
        <v>100</v>
      </c>
      <c r="D13637" s="1" t="s">
        <v>3877</v>
      </c>
      <c r="E13637" s="1" t="n">
        <v>33</v>
      </c>
      <c r="F13637" s="1" t="s">
        <v>93</v>
      </c>
      <c r="I13637" s="1" t="n">
        <v>1530077</v>
      </c>
      <c r="J13637" s="1" t="n">
        <v>100016</v>
      </c>
      <c r="K13637" s="1" t="n">
        <v>17</v>
      </c>
      <c r="L13637" s="1" t="s">
        <v>3861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7" t="n">
        <v>46244</v>
      </c>
      <c r="C13638" s="1" t="n">
        <v>100</v>
      </c>
      <c r="D13638" s="1" t="s">
        <v>3877</v>
      </c>
      <c r="E13638" s="1" t="n">
        <v>33</v>
      </c>
      <c r="F13638" s="1" t="s">
        <v>93</v>
      </c>
      <c r="I13638" s="1" t="n">
        <v>1530077</v>
      </c>
      <c r="J13638" s="1" t="n">
        <v>100017</v>
      </c>
      <c r="K13638" s="1" t="n">
        <v>18</v>
      </c>
      <c r="L13638" s="1" t="s">
        <v>3862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7" t="n">
        <v>46244</v>
      </c>
      <c r="C13639" s="1" t="n">
        <v>100</v>
      </c>
      <c r="D13639" s="1" t="s">
        <v>3877</v>
      </c>
      <c r="E13639" s="1" t="n">
        <v>33</v>
      </c>
      <c r="F13639" s="1" t="s">
        <v>93</v>
      </c>
      <c r="I13639" s="1" t="n">
        <v>1530077</v>
      </c>
      <c r="J13639" s="1" t="n">
        <v>100019</v>
      </c>
      <c r="K13639" s="1" t="n">
        <v>20</v>
      </c>
      <c r="L13639" s="1" t="s">
        <v>3863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7" t="n">
        <v>46244</v>
      </c>
      <c r="C13640" s="1" t="n">
        <v>100</v>
      </c>
      <c r="D13640" s="1" t="s">
        <v>3877</v>
      </c>
      <c r="E13640" s="1" t="n">
        <v>33</v>
      </c>
      <c r="F13640" s="1" t="s">
        <v>93</v>
      </c>
      <c r="I13640" s="1" t="n">
        <v>1530077</v>
      </c>
      <c r="J13640" s="1" t="n">
        <v>100020</v>
      </c>
      <c r="K13640" s="1" t="n">
        <v>21</v>
      </c>
      <c r="L13640" s="1" t="s">
        <v>3864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7" t="n">
        <v>46244</v>
      </c>
      <c r="C13641" s="1" t="n">
        <v>100</v>
      </c>
      <c r="D13641" s="1" t="s">
        <v>3877</v>
      </c>
      <c r="E13641" s="1" t="n">
        <v>33</v>
      </c>
      <c r="F13641" s="1" t="s">
        <v>93</v>
      </c>
      <c r="I13641" s="1" t="n">
        <v>1530077</v>
      </c>
      <c r="J13641" s="1" t="n">
        <v>100053</v>
      </c>
      <c r="K13641" s="1" t="n">
        <v>54</v>
      </c>
      <c r="L13641" s="1" t="s">
        <v>3866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7" t="n">
        <v>46244</v>
      </c>
      <c r="C13642" s="1" t="n">
        <v>100</v>
      </c>
      <c r="D13642" s="1" t="s">
        <v>3877</v>
      </c>
      <c r="E13642" s="1" t="n">
        <v>33</v>
      </c>
      <c r="F13642" s="1" t="s">
        <v>93</v>
      </c>
      <c r="I13642" s="1" t="n">
        <v>1530077</v>
      </c>
      <c r="J13642" s="1" t="n">
        <v>100638</v>
      </c>
      <c r="K13642" s="1" t="n">
        <v>508</v>
      </c>
      <c r="L13642" s="1" t="s">
        <v>3867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7" t="n">
        <v>46244</v>
      </c>
      <c r="C13643" s="1" t="n">
        <v>100</v>
      </c>
      <c r="D13643" s="1" t="s">
        <v>3877</v>
      </c>
      <c r="E13643" s="1" t="n">
        <v>33</v>
      </c>
      <c r="F13643" s="1" t="s">
        <v>93</v>
      </c>
      <c r="I13643" s="1" t="n">
        <v>1530077</v>
      </c>
      <c r="J13643" s="1" t="n">
        <v>100520</v>
      </c>
      <c r="K13643" s="1" t="n">
        <v>507</v>
      </c>
      <c r="L13643" s="1" t="s">
        <v>3868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7" t="n">
        <v>46244</v>
      </c>
      <c r="C13644" s="1" t="n">
        <v>100</v>
      </c>
      <c r="D13644" s="1" t="s">
        <v>3877</v>
      </c>
      <c r="E13644" s="1" t="n">
        <v>33</v>
      </c>
      <c r="F13644" s="1" t="s">
        <v>93</v>
      </c>
      <c r="I13644" s="1" t="n">
        <v>1530077</v>
      </c>
      <c r="J13644" s="1" t="n">
        <v>100319</v>
      </c>
      <c r="K13644" s="1" t="n">
        <v>73453</v>
      </c>
      <c r="L13644" s="1" t="s">
        <v>3869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7" t="n">
        <v>46244</v>
      </c>
      <c r="C13645" s="1" t="n">
        <v>100</v>
      </c>
      <c r="D13645" s="1" t="s">
        <v>3877</v>
      </c>
      <c r="E13645" s="1" t="n">
        <v>33</v>
      </c>
      <c r="F13645" s="1" t="s">
        <v>93</v>
      </c>
      <c r="I13645" s="1" t="n">
        <v>1530077</v>
      </c>
      <c r="J13645" s="1" t="n">
        <v>110455</v>
      </c>
      <c r="K13645" s="1" t="n">
        <v>53212</v>
      </c>
      <c r="L13645" s="1" t="s">
        <v>3870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7" t="n">
        <v>46244</v>
      </c>
      <c r="C13646" s="1" t="n">
        <v>100</v>
      </c>
      <c r="D13646" s="1" t="s">
        <v>3877</v>
      </c>
      <c r="E13646" s="1" t="n">
        <v>33</v>
      </c>
      <c r="F13646" s="1" t="s">
        <v>93</v>
      </c>
      <c r="I13646" s="1" t="n">
        <v>1530131</v>
      </c>
      <c r="J13646" s="1" t="n">
        <v>100000</v>
      </c>
      <c r="K13646" s="1" t="n">
        <v>1</v>
      </c>
      <c r="L13646" s="1" t="s">
        <v>3851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7" t="n">
        <v>46244</v>
      </c>
      <c r="C13647" s="1" t="n">
        <v>100</v>
      </c>
      <c r="D13647" s="1" t="s">
        <v>3877</v>
      </c>
      <c r="E13647" s="1" t="n">
        <v>33</v>
      </c>
      <c r="F13647" s="1" t="s">
        <v>93</v>
      </c>
      <c r="I13647" s="1" t="n">
        <v>1530131</v>
      </c>
      <c r="J13647" s="1" t="n">
        <v>100006</v>
      </c>
      <c r="K13647" s="1" t="n">
        <v>7</v>
      </c>
      <c r="L13647" s="1" t="s">
        <v>3853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7" t="n">
        <v>46244</v>
      </c>
      <c r="C13648" s="1" t="n">
        <v>100</v>
      </c>
      <c r="D13648" s="1" t="s">
        <v>3877</v>
      </c>
      <c r="E13648" s="1" t="n">
        <v>33</v>
      </c>
      <c r="F13648" s="1" t="s">
        <v>93</v>
      </c>
      <c r="I13648" s="1" t="n">
        <v>1530131</v>
      </c>
      <c r="J13648" s="1" t="n">
        <v>100007</v>
      </c>
      <c r="K13648" s="1" t="n">
        <v>8</v>
      </c>
      <c r="L13648" s="1" t="s">
        <v>3854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7" t="n">
        <v>46244</v>
      </c>
      <c r="C13649" s="1" t="n">
        <v>100</v>
      </c>
      <c r="D13649" s="1" t="s">
        <v>3877</v>
      </c>
      <c r="E13649" s="1" t="n">
        <v>33</v>
      </c>
      <c r="F13649" s="1" t="s">
        <v>93</v>
      </c>
      <c r="I13649" s="1" t="n">
        <v>1530131</v>
      </c>
      <c r="J13649" s="1" t="n">
        <v>100008</v>
      </c>
      <c r="K13649" s="1" t="n">
        <v>9</v>
      </c>
      <c r="L13649" s="1" t="s">
        <v>3855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7" t="n">
        <v>46244</v>
      </c>
      <c r="C13650" s="1" t="n">
        <v>100</v>
      </c>
      <c r="D13650" s="1" t="s">
        <v>3877</v>
      </c>
      <c r="E13650" s="1" t="n">
        <v>33</v>
      </c>
      <c r="F13650" s="1" t="s">
        <v>93</v>
      </c>
      <c r="I13650" s="1" t="n">
        <v>1530131</v>
      </c>
      <c r="J13650" s="1" t="n">
        <v>100011</v>
      </c>
      <c r="K13650" s="1" t="n">
        <v>12</v>
      </c>
      <c r="L13650" s="1" t="s">
        <v>3856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7" t="n">
        <v>46244</v>
      </c>
      <c r="C13651" s="1" t="n">
        <v>100</v>
      </c>
      <c r="D13651" s="1" t="s">
        <v>3877</v>
      </c>
      <c r="E13651" s="1" t="n">
        <v>33</v>
      </c>
      <c r="F13651" s="1" t="s">
        <v>93</v>
      </c>
      <c r="I13651" s="1" t="n">
        <v>1530131</v>
      </c>
      <c r="J13651" s="1" t="n">
        <v>100012</v>
      </c>
      <c r="K13651" s="1" t="n">
        <v>13</v>
      </c>
      <c r="L13651" s="1" t="s">
        <v>3857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7" t="n">
        <v>46244</v>
      </c>
      <c r="C13652" s="1" t="n">
        <v>100</v>
      </c>
      <c r="D13652" s="1" t="s">
        <v>3877</v>
      </c>
      <c r="E13652" s="1" t="n">
        <v>33</v>
      </c>
      <c r="F13652" s="1" t="s">
        <v>93</v>
      </c>
      <c r="I13652" s="1" t="n">
        <v>1530131</v>
      </c>
      <c r="J13652" s="1" t="n">
        <v>100013</v>
      </c>
      <c r="K13652" s="1" t="n">
        <v>14</v>
      </c>
      <c r="L13652" s="1" t="s">
        <v>3858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7" t="n">
        <v>46244</v>
      </c>
      <c r="C13653" s="1" t="n">
        <v>100</v>
      </c>
      <c r="D13653" s="1" t="s">
        <v>3877</v>
      </c>
      <c r="E13653" s="1" t="n">
        <v>33</v>
      </c>
      <c r="F13653" s="1" t="s">
        <v>93</v>
      </c>
      <c r="I13653" s="1" t="n">
        <v>1530131</v>
      </c>
      <c r="J13653" s="1" t="n">
        <v>100014</v>
      </c>
      <c r="K13653" s="1" t="n">
        <v>15</v>
      </c>
      <c r="L13653" s="1" t="s">
        <v>3859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7" t="n">
        <v>46244</v>
      </c>
      <c r="C13654" s="1" t="n">
        <v>100</v>
      </c>
      <c r="D13654" s="1" t="s">
        <v>3877</v>
      </c>
      <c r="E13654" s="1" t="n">
        <v>33</v>
      </c>
      <c r="F13654" s="1" t="s">
        <v>93</v>
      </c>
      <c r="I13654" s="1" t="n">
        <v>1530131</v>
      </c>
      <c r="J13654" s="1" t="n">
        <v>100015</v>
      </c>
      <c r="K13654" s="1" t="n">
        <v>16</v>
      </c>
      <c r="L13654" s="1" t="s">
        <v>3860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7" t="n">
        <v>46244</v>
      </c>
      <c r="C13655" s="1" t="n">
        <v>100</v>
      </c>
      <c r="D13655" s="1" t="s">
        <v>3877</v>
      </c>
      <c r="E13655" s="1" t="n">
        <v>33</v>
      </c>
      <c r="F13655" s="1" t="s">
        <v>93</v>
      </c>
      <c r="I13655" s="1" t="n">
        <v>1530131</v>
      </c>
      <c r="J13655" s="1" t="n">
        <v>100016</v>
      </c>
      <c r="K13655" s="1" t="n">
        <v>17</v>
      </c>
      <c r="L13655" s="1" t="s">
        <v>3861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7" t="n">
        <v>46244</v>
      </c>
      <c r="C13656" s="1" t="n">
        <v>100</v>
      </c>
      <c r="D13656" s="1" t="s">
        <v>3877</v>
      </c>
      <c r="E13656" s="1" t="n">
        <v>33</v>
      </c>
      <c r="F13656" s="1" t="s">
        <v>93</v>
      </c>
      <c r="I13656" s="1" t="n">
        <v>1530131</v>
      </c>
      <c r="J13656" s="1" t="n">
        <v>100017</v>
      </c>
      <c r="K13656" s="1" t="n">
        <v>18</v>
      </c>
      <c r="L13656" s="1" t="s">
        <v>3862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7" t="n">
        <v>46244</v>
      </c>
      <c r="C13657" s="1" t="n">
        <v>100</v>
      </c>
      <c r="D13657" s="1" t="s">
        <v>3877</v>
      </c>
      <c r="E13657" s="1" t="n">
        <v>33</v>
      </c>
      <c r="F13657" s="1" t="s">
        <v>93</v>
      </c>
      <c r="I13657" s="1" t="n">
        <v>1530131</v>
      </c>
      <c r="J13657" s="1" t="n">
        <v>100019</v>
      </c>
      <c r="K13657" s="1" t="n">
        <v>20</v>
      </c>
      <c r="L13657" s="1" t="s">
        <v>3863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7" t="n">
        <v>46244</v>
      </c>
      <c r="C13658" s="1" t="n">
        <v>100</v>
      </c>
      <c r="D13658" s="1" t="s">
        <v>3877</v>
      </c>
      <c r="E13658" s="1" t="n">
        <v>33</v>
      </c>
      <c r="F13658" s="1" t="s">
        <v>93</v>
      </c>
      <c r="I13658" s="1" t="n">
        <v>1530131</v>
      </c>
      <c r="J13658" s="1" t="n">
        <v>100020</v>
      </c>
      <c r="K13658" s="1" t="n">
        <v>21</v>
      </c>
      <c r="L13658" s="1" t="s">
        <v>3864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7" t="n">
        <v>46244</v>
      </c>
      <c r="C13659" s="1" t="n">
        <v>100</v>
      </c>
      <c r="D13659" s="1" t="s">
        <v>3877</v>
      </c>
      <c r="E13659" s="1" t="n">
        <v>33</v>
      </c>
      <c r="F13659" s="1" t="s">
        <v>93</v>
      </c>
      <c r="I13659" s="1" t="n">
        <v>1530131</v>
      </c>
      <c r="J13659" s="1" t="n">
        <v>100053</v>
      </c>
      <c r="K13659" s="1" t="n">
        <v>54</v>
      </c>
      <c r="L13659" s="1" t="s">
        <v>3866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7" t="n">
        <v>46244</v>
      </c>
      <c r="C13660" s="1" t="n">
        <v>100</v>
      </c>
      <c r="D13660" s="1" t="s">
        <v>3877</v>
      </c>
      <c r="E13660" s="1" t="n">
        <v>33</v>
      </c>
      <c r="F13660" s="1" t="s">
        <v>93</v>
      </c>
      <c r="I13660" s="1" t="n">
        <v>1530131</v>
      </c>
      <c r="J13660" s="1" t="n">
        <v>100638</v>
      </c>
      <c r="K13660" s="1" t="n">
        <v>508</v>
      </c>
      <c r="L13660" s="1" t="s">
        <v>3867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7" t="n">
        <v>46244</v>
      </c>
      <c r="C13661" s="1" t="n">
        <v>100</v>
      </c>
      <c r="D13661" s="1" t="s">
        <v>3877</v>
      </c>
      <c r="E13661" s="1" t="n">
        <v>33</v>
      </c>
      <c r="F13661" s="1" t="s">
        <v>93</v>
      </c>
      <c r="I13661" s="1" t="n">
        <v>1530131</v>
      </c>
      <c r="J13661" s="1" t="n">
        <v>100520</v>
      </c>
      <c r="K13661" s="1" t="n">
        <v>507</v>
      </c>
      <c r="L13661" s="1" t="s">
        <v>3868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7" t="n">
        <v>46244</v>
      </c>
      <c r="C13662" s="1" t="n">
        <v>100</v>
      </c>
      <c r="D13662" s="1" t="s">
        <v>3877</v>
      </c>
      <c r="E13662" s="1" t="n">
        <v>33</v>
      </c>
      <c r="F13662" s="1" t="s">
        <v>93</v>
      </c>
      <c r="I13662" s="1" t="n">
        <v>1530131</v>
      </c>
      <c r="J13662" s="1" t="n">
        <v>100319</v>
      </c>
      <c r="K13662" s="1" t="n">
        <v>73453</v>
      </c>
      <c r="L13662" s="1" t="s">
        <v>3869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7" t="n">
        <v>46244</v>
      </c>
      <c r="C13663" s="1" t="n">
        <v>100</v>
      </c>
      <c r="D13663" s="1" t="s">
        <v>3877</v>
      </c>
      <c r="E13663" s="1" t="n">
        <v>33</v>
      </c>
      <c r="F13663" s="1" t="s">
        <v>93</v>
      </c>
      <c r="I13663" s="1" t="n">
        <v>1530131</v>
      </c>
      <c r="J13663" s="1" t="n">
        <v>110455</v>
      </c>
      <c r="K13663" s="1" t="n">
        <v>53212</v>
      </c>
      <c r="L13663" s="1" t="s">
        <v>3870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7" t="n">
        <v>46244</v>
      </c>
      <c r="C13664" s="1" t="n">
        <v>100</v>
      </c>
      <c r="D13664" s="1" t="s">
        <v>3877</v>
      </c>
      <c r="E13664" s="1" t="n">
        <v>33</v>
      </c>
      <c r="F13664" s="1" t="s">
        <v>93</v>
      </c>
      <c r="I13664" s="1" t="n">
        <v>1530251</v>
      </c>
      <c r="J13664" s="1" t="n">
        <v>100000</v>
      </c>
      <c r="K13664" s="1" t="n">
        <v>1</v>
      </c>
      <c r="L13664" s="1" t="s">
        <v>3851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7" t="n">
        <v>46244</v>
      </c>
      <c r="C13665" s="1" t="n">
        <v>100</v>
      </c>
      <c r="D13665" s="1" t="s">
        <v>3877</v>
      </c>
      <c r="E13665" s="1" t="n">
        <v>33</v>
      </c>
      <c r="F13665" s="1" t="s">
        <v>93</v>
      </c>
      <c r="I13665" s="1" t="n">
        <v>1530251</v>
      </c>
      <c r="J13665" s="1" t="n">
        <v>100006</v>
      </c>
      <c r="K13665" s="1" t="n">
        <v>7</v>
      </c>
      <c r="L13665" s="1" t="s">
        <v>3853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7" t="n">
        <v>46244</v>
      </c>
      <c r="C13666" s="1" t="n">
        <v>100</v>
      </c>
      <c r="D13666" s="1" t="s">
        <v>3877</v>
      </c>
      <c r="E13666" s="1" t="n">
        <v>33</v>
      </c>
      <c r="F13666" s="1" t="s">
        <v>93</v>
      </c>
      <c r="I13666" s="1" t="n">
        <v>1530251</v>
      </c>
      <c r="J13666" s="1" t="n">
        <v>100007</v>
      </c>
      <c r="K13666" s="1" t="n">
        <v>8</v>
      </c>
      <c r="L13666" s="1" t="s">
        <v>3854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7" t="n">
        <v>46244</v>
      </c>
      <c r="C13667" s="1" t="n">
        <v>100</v>
      </c>
      <c r="D13667" s="1" t="s">
        <v>3877</v>
      </c>
      <c r="E13667" s="1" t="n">
        <v>33</v>
      </c>
      <c r="F13667" s="1" t="s">
        <v>93</v>
      </c>
      <c r="I13667" s="1" t="n">
        <v>1530251</v>
      </c>
      <c r="J13667" s="1" t="n">
        <v>100008</v>
      </c>
      <c r="K13667" s="1" t="n">
        <v>9</v>
      </c>
      <c r="L13667" s="1" t="s">
        <v>3855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7" t="n">
        <v>46244</v>
      </c>
      <c r="C13668" s="1" t="n">
        <v>100</v>
      </c>
      <c r="D13668" s="1" t="s">
        <v>3877</v>
      </c>
      <c r="E13668" s="1" t="n">
        <v>33</v>
      </c>
      <c r="F13668" s="1" t="s">
        <v>93</v>
      </c>
      <c r="I13668" s="1" t="n">
        <v>1530251</v>
      </c>
      <c r="J13668" s="1" t="n">
        <v>100011</v>
      </c>
      <c r="K13668" s="1" t="n">
        <v>12</v>
      </c>
      <c r="L13668" s="1" t="s">
        <v>3856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7" t="n">
        <v>46244</v>
      </c>
      <c r="C13669" s="1" t="n">
        <v>100</v>
      </c>
      <c r="D13669" s="1" t="s">
        <v>3877</v>
      </c>
      <c r="E13669" s="1" t="n">
        <v>33</v>
      </c>
      <c r="F13669" s="1" t="s">
        <v>93</v>
      </c>
      <c r="I13669" s="1" t="n">
        <v>1530251</v>
      </c>
      <c r="J13669" s="1" t="n">
        <v>100012</v>
      </c>
      <c r="K13669" s="1" t="n">
        <v>13</v>
      </c>
      <c r="L13669" s="1" t="s">
        <v>3857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7" t="n">
        <v>46244</v>
      </c>
      <c r="C13670" s="1" t="n">
        <v>100</v>
      </c>
      <c r="D13670" s="1" t="s">
        <v>3877</v>
      </c>
      <c r="E13670" s="1" t="n">
        <v>33</v>
      </c>
      <c r="F13670" s="1" t="s">
        <v>93</v>
      </c>
      <c r="I13670" s="1" t="n">
        <v>1530251</v>
      </c>
      <c r="J13670" s="1" t="n">
        <v>100013</v>
      </c>
      <c r="K13670" s="1" t="n">
        <v>14</v>
      </c>
      <c r="L13670" s="1" t="s">
        <v>3858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7" t="n">
        <v>46244</v>
      </c>
      <c r="C13671" s="1" t="n">
        <v>100</v>
      </c>
      <c r="D13671" s="1" t="s">
        <v>3877</v>
      </c>
      <c r="E13671" s="1" t="n">
        <v>33</v>
      </c>
      <c r="F13671" s="1" t="s">
        <v>93</v>
      </c>
      <c r="I13671" s="1" t="n">
        <v>1530251</v>
      </c>
      <c r="J13671" s="1" t="n">
        <v>100014</v>
      </c>
      <c r="K13671" s="1" t="n">
        <v>15</v>
      </c>
      <c r="L13671" s="1" t="s">
        <v>3859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7" t="n">
        <v>46244</v>
      </c>
      <c r="C13672" s="1" t="n">
        <v>100</v>
      </c>
      <c r="D13672" s="1" t="s">
        <v>3877</v>
      </c>
      <c r="E13672" s="1" t="n">
        <v>33</v>
      </c>
      <c r="F13672" s="1" t="s">
        <v>93</v>
      </c>
      <c r="I13672" s="1" t="n">
        <v>1530251</v>
      </c>
      <c r="J13672" s="1" t="n">
        <v>100015</v>
      </c>
      <c r="K13672" s="1" t="n">
        <v>16</v>
      </c>
      <c r="L13672" s="1" t="s">
        <v>3860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7" t="n">
        <v>46244</v>
      </c>
      <c r="C13673" s="1" t="n">
        <v>100</v>
      </c>
      <c r="D13673" s="1" t="s">
        <v>3877</v>
      </c>
      <c r="E13673" s="1" t="n">
        <v>33</v>
      </c>
      <c r="F13673" s="1" t="s">
        <v>93</v>
      </c>
      <c r="I13673" s="1" t="n">
        <v>1530251</v>
      </c>
      <c r="J13673" s="1" t="n">
        <v>100016</v>
      </c>
      <c r="K13673" s="1" t="n">
        <v>17</v>
      </c>
      <c r="L13673" s="1" t="s">
        <v>3861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7" t="n">
        <v>46244</v>
      </c>
      <c r="C13674" s="1" t="n">
        <v>100</v>
      </c>
      <c r="D13674" s="1" t="s">
        <v>3877</v>
      </c>
      <c r="E13674" s="1" t="n">
        <v>33</v>
      </c>
      <c r="F13674" s="1" t="s">
        <v>93</v>
      </c>
      <c r="I13674" s="1" t="n">
        <v>1530251</v>
      </c>
      <c r="J13674" s="1" t="n">
        <v>100017</v>
      </c>
      <c r="K13674" s="1" t="n">
        <v>18</v>
      </c>
      <c r="L13674" s="1" t="s">
        <v>3862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7" t="n">
        <v>46244</v>
      </c>
      <c r="C13675" s="1" t="n">
        <v>100</v>
      </c>
      <c r="D13675" s="1" t="s">
        <v>3877</v>
      </c>
      <c r="E13675" s="1" t="n">
        <v>33</v>
      </c>
      <c r="F13675" s="1" t="s">
        <v>93</v>
      </c>
      <c r="I13675" s="1" t="n">
        <v>1530251</v>
      </c>
      <c r="J13675" s="1" t="n">
        <v>100019</v>
      </c>
      <c r="K13675" s="1" t="n">
        <v>20</v>
      </c>
      <c r="L13675" s="1" t="s">
        <v>3863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7" t="n">
        <v>46244</v>
      </c>
      <c r="C13676" s="1" t="n">
        <v>100</v>
      </c>
      <c r="D13676" s="1" t="s">
        <v>3877</v>
      </c>
      <c r="E13676" s="1" t="n">
        <v>33</v>
      </c>
      <c r="F13676" s="1" t="s">
        <v>93</v>
      </c>
      <c r="I13676" s="1" t="n">
        <v>1530251</v>
      </c>
      <c r="J13676" s="1" t="n">
        <v>100020</v>
      </c>
      <c r="K13676" s="1" t="n">
        <v>21</v>
      </c>
      <c r="L13676" s="1" t="s">
        <v>3864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7" t="n">
        <v>46244</v>
      </c>
      <c r="C13677" s="1" t="n">
        <v>100</v>
      </c>
      <c r="D13677" s="1" t="s">
        <v>3877</v>
      </c>
      <c r="E13677" s="1" t="n">
        <v>33</v>
      </c>
      <c r="F13677" s="1" t="s">
        <v>93</v>
      </c>
      <c r="I13677" s="1" t="n">
        <v>1530251</v>
      </c>
      <c r="J13677" s="1" t="n">
        <v>100053</v>
      </c>
      <c r="K13677" s="1" t="n">
        <v>54</v>
      </c>
      <c r="L13677" s="1" t="s">
        <v>3866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7" t="n">
        <v>46244</v>
      </c>
      <c r="C13678" s="1" t="n">
        <v>100</v>
      </c>
      <c r="D13678" s="1" t="s">
        <v>3877</v>
      </c>
      <c r="E13678" s="1" t="n">
        <v>33</v>
      </c>
      <c r="F13678" s="1" t="s">
        <v>93</v>
      </c>
      <c r="I13678" s="1" t="n">
        <v>1530251</v>
      </c>
      <c r="J13678" s="1" t="n">
        <v>100638</v>
      </c>
      <c r="K13678" s="1" t="n">
        <v>508</v>
      </c>
      <c r="L13678" s="1" t="s">
        <v>3867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7" t="n">
        <v>46244</v>
      </c>
      <c r="C13679" s="1" t="n">
        <v>100</v>
      </c>
      <c r="D13679" s="1" t="s">
        <v>3877</v>
      </c>
      <c r="E13679" s="1" t="n">
        <v>33</v>
      </c>
      <c r="F13679" s="1" t="s">
        <v>93</v>
      </c>
      <c r="I13679" s="1" t="n">
        <v>1530251</v>
      </c>
      <c r="J13679" s="1" t="n">
        <v>100520</v>
      </c>
      <c r="K13679" s="1" t="n">
        <v>507</v>
      </c>
      <c r="L13679" s="1" t="s">
        <v>3868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7" t="n">
        <v>46244</v>
      </c>
      <c r="C13680" s="1" t="n">
        <v>100</v>
      </c>
      <c r="D13680" s="1" t="s">
        <v>3877</v>
      </c>
      <c r="E13680" s="1" t="n">
        <v>33</v>
      </c>
      <c r="F13680" s="1" t="s">
        <v>93</v>
      </c>
      <c r="I13680" s="1" t="n">
        <v>1530251</v>
      </c>
      <c r="J13680" s="1" t="n">
        <v>100319</v>
      </c>
      <c r="K13680" s="1" t="n">
        <v>73453</v>
      </c>
      <c r="L13680" s="1" t="s">
        <v>3869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7" t="n">
        <v>46244</v>
      </c>
      <c r="C13681" s="1" t="n">
        <v>100</v>
      </c>
      <c r="D13681" s="1" t="s">
        <v>3877</v>
      </c>
      <c r="E13681" s="1" t="n">
        <v>33</v>
      </c>
      <c r="F13681" s="1" t="s">
        <v>93</v>
      </c>
      <c r="I13681" s="1" t="n">
        <v>1530251</v>
      </c>
      <c r="J13681" s="1" t="n">
        <v>110455</v>
      </c>
      <c r="K13681" s="1" t="n">
        <v>53212</v>
      </c>
      <c r="L13681" s="1" t="s">
        <v>3870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7" t="n">
        <v>46244</v>
      </c>
      <c r="C13682" s="1" t="n">
        <v>100</v>
      </c>
      <c r="D13682" s="1" t="s">
        <v>3877</v>
      </c>
      <c r="E13682" s="1" t="n">
        <v>33</v>
      </c>
      <c r="F13682" s="1" t="s">
        <v>93</v>
      </c>
      <c r="I13682" s="1" t="n">
        <v>1530262</v>
      </c>
      <c r="J13682" s="1" t="n">
        <v>100000</v>
      </c>
      <c r="K13682" s="1" t="n">
        <v>1</v>
      </c>
      <c r="L13682" s="1" t="s">
        <v>3851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7" t="n">
        <v>46244</v>
      </c>
      <c r="C13683" s="1" t="n">
        <v>100</v>
      </c>
      <c r="D13683" s="1" t="s">
        <v>3877</v>
      </c>
      <c r="E13683" s="1" t="n">
        <v>33</v>
      </c>
      <c r="F13683" s="1" t="s">
        <v>93</v>
      </c>
      <c r="I13683" s="1" t="n">
        <v>1530262</v>
      </c>
      <c r="J13683" s="1" t="n">
        <v>100006</v>
      </c>
      <c r="K13683" s="1" t="n">
        <v>7</v>
      </c>
      <c r="L13683" s="1" t="s">
        <v>3853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7" t="n">
        <v>46244</v>
      </c>
      <c r="C13684" s="1" t="n">
        <v>100</v>
      </c>
      <c r="D13684" s="1" t="s">
        <v>3877</v>
      </c>
      <c r="E13684" s="1" t="n">
        <v>33</v>
      </c>
      <c r="F13684" s="1" t="s">
        <v>93</v>
      </c>
      <c r="I13684" s="1" t="n">
        <v>1530262</v>
      </c>
      <c r="J13684" s="1" t="n">
        <v>100007</v>
      </c>
      <c r="K13684" s="1" t="n">
        <v>8</v>
      </c>
      <c r="L13684" s="1" t="s">
        <v>3854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7" t="n">
        <v>46244</v>
      </c>
      <c r="C13685" s="1" t="n">
        <v>100</v>
      </c>
      <c r="D13685" s="1" t="s">
        <v>3877</v>
      </c>
      <c r="E13685" s="1" t="n">
        <v>33</v>
      </c>
      <c r="F13685" s="1" t="s">
        <v>93</v>
      </c>
      <c r="I13685" s="1" t="n">
        <v>1530262</v>
      </c>
      <c r="J13685" s="1" t="n">
        <v>100008</v>
      </c>
      <c r="K13685" s="1" t="n">
        <v>9</v>
      </c>
      <c r="L13685" s="1" t="s">
        <v>3855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7" t="n">
        <v>46244</v>
      </c>
      <c r="C13686" s="1" t="n">
        <v>100</v>
      </c>
      <c r="D13686" s="1" t="s">
        <v>3877</v>
      </c>
      <c r="E13686" s="1" t="n">
        <v>33</v>
      </c>
      <c r="F13686" s="1" t="s">
        <v>93</v>
      </c>
      <c r="I13686" s="1" t="n">
        <v>1530262</v>
      </c>
      <c r="J13686" s="1" t="n">
        <v>100011</v>
      </c>
      <c r="K13686" s="1" t="n">
        <v>12</v>
      </c>
      <c r="L13686" s="1" t="s">
        <v>3856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7" t="n">
        <v>46244</v>
      </c>
      <c r="C13687" s="1" t="n">
        <v>100</v>
      </c>
      <c r="D13687" s="1" t="s">
        <v>3877</v>
      </c>
      <c r="E13687" s="1" t="n">
        <v>33</v>
      </c>
      <c r="F13687" s="1" t="s">
        <v>93</v>
      </c>
      <c r="I13687" s="1" t="n">
        <v>1530262</v>
      </c>
      <c r="J13687" s="1" t="n">
        <v>100012</v>
      </c>
      <c r="K13687" s="1" t="n">
        <v>13</v>
      </c>
      <c r="L13687" s="1" t="s">
        <v>3857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7" t="n">
        <v>46244</v>
      </c>
      <c r="C13688" s="1" t="n">
        <v>100</v>
      </c>
      <c r="D13688" s="1" t="s">
        <v>3877</v>
      </c>
      <c r="E13688" s="1" t="n">
        <v>33</v>
      </c>
      <c r="F13688" s="1" t="s">
        <v>93</v>
      </c>
      <c r="I13688" s="1" t="n">
        <v>1530262</v>
      </c>
      <c r="J13688" s="1" t="n">
        <v>100013</v>
      </c>
      <c r="K13688" s="1" t="n">
        <v>14</v>
      </c>
      <c r="L13688" s="1" t="s">
        <v>3858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7" t="n">
        <v>46244</v>
      </c>
      <c r="C13689" s="1" t="n">
        <v>100</v>
      </c>
      <c r="D13689" s="1" t="s">
        <v>3877</v>
      </c>
      <c r="E13689" s="1" t="n">
        <v>33</v>
      </c>
      <c r="F13689" s="1" t="s">
        <v>93</v>
      </c>
      <c r="I13689" s="1" t="n">
        <v>1530262</v>
      </c>
      <c r="J13689" s="1" t="n">
        <v>100014</v>
      </c>
      <c r="K13689" s="1" t="n">
        <v>15</v>
      </c>
      <c r="L13689" s="1" t="s">
        <v>3859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7" t="n">
        <v>46244</v>
      </c>
      <c r="C13690" s="1" t="n">
        <v>100</v>
      </c>
      <c r="D13690" s="1" t="s">
        <v>3877</v>
      </c>
      <c r="E13690" s="1" t="n">
        <v>33</v>
      </c>
      <c r="F13690" s="1" t="s">
        <v>93</v>
      </c>
      <c r="I13690" s="1" t="n">
        <v>1530262</v>
      </c>
      <c r="J13690" s="1" t="n">
        <v>100015</v>
      </c>
      <c r="K13690" s="1" t="n">
        <v>16</v>
      </c>
      <c r="L13690" s="1" t="s">
        <v>3860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7" t="n">
        <v>46244</v>
      </c>
      <c r="C13691" s="1" t="n">
        <v>100</v>
      </c>
      <c r="D13691" s="1" t="s">
        <v>3877</v>
      </c>
      <c r="E13691" s="1" t="n">
        <v>33</v>
      </c>
      <c r="F13691" s="1" t="s">
        <v>93</v>
      </c>
      <c r="I13691" s="1" t="n">
        <v>1530262</v>
      </c>
      <c r="J13691" s="1" t="n">
        <v>100016</v>
      </c>
      <c r="K13691" s="1" t="n">
        <v>17</v>
      </c>
      <c r="L13691" s="1" t="s">
        <v>3861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7" t="n">
        <v>46244</v>
      </c>
      <c r="C13692" s="1" t="n">
        <v>100</v>
      </c>
      <c r="D13692" s="1" t="s">
        <v>3877</v>
      </c>
      <c r="E13692" s="1" t="n">
        <v>33</v>
      </c>
      <c r="F13692" s="1" t="s">
        <v>93</v>
      </c>
      <c r="I13692" s="1" t="n">
        <v>1530262</v>
      </c>
      <c r="J13692" s="1" t="n">
        <v>100017</v>
      </c>
      <c r="K13692" s="1" t="n">
        <v>18</v>
      </c>
      <c r="L13692" s="1" t="s">
        <v>3862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7" t="n">
        <v>46244</v>
      </c>
      <c r="C13693" s="1" t="n">
        <v>100</v>
      </c>
      <c r="D13693" s="1" t="s">
        <v>3877</v>
      </c>
      <c r="E13693" s="1" t="n">
        <v>33</v>
      </c>
      <c r="F13693" s="1" t="s">
        <v>93</v>
      </c>
      <c r="I13693" s="1" t="n">
        <v>1530262</v>
      </c>
      <c r="J13693" s="1" t="n">
        <v>100019</v>
      </c>
      <c r="K13693" s="1" t="n">
        <v>20</v>
      </c>
      <c r="L13693" s="1" t="s">
        <v>3863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7" t="n">
        <v>46244</v>
      </c>
      <c r="C13694" s="1" t="n">
        <v>100</v>
      </c>
      <c r="D13694" s="1" t="s">
        <v>3877</v>
      </c>
      <c r="E13694" s="1" t="n">
        <v>33</v>
      </c>
      <c r="F13694" s="1" t="s">
        <v>93</v>
      </c>
      <c r="I13694" s="1" t="n">
        <v>1530262</v>
      </c>
      <c r="J13694" s="1" t="n">
        <v>100020</v>
      </c>
      <c r="K13694" s="1" t="n">
        <v>21</v>
      </c>
      <c r="L13694" s="1" t="s">
        <v>3864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7" t="n">
        <v>46244</v>
      </c>
      <c r="C13695" s="1" t="n">
        <v>100</v>
      </c>
      <c r="D13695" s="1" t="s">
        <v>3877</v>
      </c>
      <c r="E13695" s="1" t="n">
        <v>33</v>
      </c>
      <c r="F13695" s="1" t="s">
        <v>93</v>
      </c>
      <c r="I13695" s="1" t="n">
        <v>1530262</v>
      </c>
      <c r="J13695" s="1" t="n">
        <v>100053</v>
      </c>
      <c r="K13695" s="1" t="n">
        <v>54</v>
      </c>
      <c r="L13695" s="1" t="s">
        <v>3866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7" t="n">
        <v>46244</v>
      </c>
      <c r="C13696" s="1" t="n">
        <v>100</v>
      </c>
      <c r="D13696" s="1" t="s">
        <v>3877</v>
      </c>
      <c r="E13696" s="1" t="n">
        <v>33</v>
      </c>
      <c r="F13696" s="1" t="s">
        <v>93</v>
      </c>
      <c r="I13696" s="1" t="n">
        <v>1530262</v>
      </c>
      <c r="J13696" s="1" t="n">
        <v>100638</v>
      </c>
      <c r="K13696" s="1" t="n">
        <v>508</v>
      </c>
      <c r="L13696" s="1" t="s">
        <v>3867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7" t="n">
        <v>46244</v>
      </c>
      <c r="C13697" s="1" t="n">
        <v>100</v>
      </c>
      <c r="D13697" s="1" t="s">
        <v>3877</v>
      </c>
      <c r="E13697" s="1" t="n">
        <v>33</v>
      </c>
      <c r="F13697" s="1" t="s">
        <v>93</v>
      </c>
      <c r="I13697" s="1" t="n">
        <v>1530262</v>
      </c>
      <c r="J13697" s="1" t="n">
        <v>100520</v>
      </c>
      <c r="K13697" s="1" t="n">
        <v>507</v>
      </c>
      <c r="L13697" s="1" t="s">
        <v>3868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7" t="n">
        <v>46244</v>
      </c>
      <c r="C13698" s="1" t="n">
        <v>100</v>
      </c>
      <c r="D13698" s="1" t="s">
        <v>3877</v>
      </c>
      <c r="E13698" s="1" t="n">
        <v>33</v>
      </c>
      <c r="F13698" s="1" t="s">
        <v>93</v>
      </c>
      <c r="I13698" s="1" t="n">
        <v>1530262</v>
      </c>
      <c r="J13698" s="1" t="n">
        <v>100319</v>
      </c>
      <c r="K13698" s="1" t="n">
        <v>73453</v>
      </c>
      <c r="L13698" s="1" t="s">
        <v>3869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7" t="n">
        <v>46244</v>
      </c>
      <c r="C13699" s="1" t="n">
        <v>100</v>
      </c>
      <c r="D13699" s="1" t="s">
        <v>3877</v>
      </c>
      <c r="E13699" s="1" t="n">
        <v>33</v>
      </c>
      <c r="F13699" s="1" t="s">
        <v>93</v>
      </c>
      <c r="I13699" s="1" t="n">
        <v>1530262</v>
      </c>
      <c r="J13699" s="1" t="n">
        <v>110455</v>
      </c>
      <c r="K13699" s="1" t="n">
        <v>53212</v>
      </c>
      <c r="L13699" s="1" t="s">
        <v>3870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7" t="n">
        <v>46244</v>
      </c>
      <c r="C13700" s="1" t="n">
        <v>171</v>
      </c>
      <c r="D13700" s="1" t="s">
        <v>3878</v>
      </c>
      <c r="E13700" s="1" t="n">
        <v>1675</v>
      </c>
      <c r="F13700" s="1" t="s">
        <v>103</v>
      </c>
      <c r="I13700" s="1" t="n">
        <v>506603</v>
      </c>
      <c r="J13700" s="1" t="n">
        <v>40501</v>
      </c>
      <c r="K13700" s="1" t="n">
        <v>7896110010724</v>
      </c>
      <c r="L13700" s="1" t="s">
        <v>8027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7" t="n">
        <v>46244</v>
      </c>
      <c r="C13701" s="1" t="n">
        <v>171</v>
      </c>
      <c r="D13701" s="1" t="s">
        <v>3878</v>
      </c>
      <c r="E13701" s="1" t="n">
        <v>1740</v>
      </c>
      <c r="F13701" s="1" t="s">
        <v>296</v>
      </c>
      <c r="I13701" s="1" t="n">
        <v>1256045</v>
      </c>
      <c r="J13701" s="1" t="n">
        <v>47788</v>
      </c>
      <c r="K13701" s="1" t="n">
        <v>7891000363256</v>
      </c>
      <c r="L13701" s="1" t="s">
        <v>4800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7" t="n">
        <v>46244</v>
      </c>
      <c r="C13702" s="1" t="n">
        <v>171</v>
      </c>
      <c r="D13702" s="1" t="s">
        <v>3878</v>
      </c>
      <c r="E13702" s="1" t="n">
        <v>1740</v>
      </c>
      <c r="F13702" s="1" t="s">
        <v>296</v>
      </c>
      <c r="I13702" s="1" t="n">
        <v>1256045</v>
      </c>
      <c r="J13702" s="1" t="n">
        <v>47983</v>
      </c>
      <c r="K13702" s="1" t="n">
        <v>7891000360323</v>
      </c>
      <c r="L13702" s="1" t="s">
        <v>4801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7" t="n">
        <v>46244</v>
      </c>
      <c r="C13703" s="1" t="n">
        <v>171</v>
      </c>
      <c r="D13703" s="1" t="s">
        <v>3878</v>
      </c>
      <c r="E13703" s="1" t="n">
        <v>1740</v>
      </c>
      <c r="F13703" s="1" t="s">
        <v>296</v>
      </c>
      <c r="I13703" s="1" t="n">
        <v>1256045</v>
      </c>
      <c r="J13703" s="1" t="n">
        <v>64795</v>
      </c>
      <c r="K13703" s="1" t="n">
        <v>7891097105739</v>
      </c>
      <c r="L13703" s="1" t="s">
        <v>6137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7" t="n">
        <v>46244</v>
      </c>
      <c r="C13704" s="1" t="n">
        <v>171</v>
      </c>
      <c r="D13704" s="1" t="s">
        <v>3878</v>
      </c>
      <c r="E13704" s="1" t="n">
        <v>1612</v>
      </c>
      <c r="F13704" s="1" t="s">
        <v>225</v>
      </c>
      <c r="I13704" s="1" t="n">
        <v>2308195</v>
      </c>
      <c r="J13704" s="1" t="n">
        <v>30694</v>
      </c>
      <c r="K13704" s="1" t="n">
        <v>7891075030091</v>
      </c>
      <c r="L13704" s="1" t="s">
        <v>6101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7" t="n">
        <v>46245</v>
      </c>
      <c r="C13705" s="1" t="n">
        <v>1</v>
      </c>
      <c r="D13705" s="1" t="s">
        <v>3781</v>
      </c>
      <c r="E13705" s="1" t="n">
        <v>10096</v>
      </c>
      <c r="F13705" s="1" t="s">
        <v>1716</v>
      </c>
      <c r="I13705" s="1" t="n">
        <v>150</v>
      </c>
      <c r="J13705" s="1" t="n">
        <v>61580</v>
      </c>
      <c r="K13705" s="1" t="n">
        <v>2258157</v>
      </c>
      <c r="L13705" s="1" t="s">
        <v>3816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7" t="n">
        <v>46245</v>
      </c>
      <c r="C13706" s="1" t="n">
        <v>1</v>
      </c>
      <c r="D13706" s="1" t="s">
        <v>3781</v>
      </c>
      <c r="E13706" s="1" t="n">
        <v>10096</v>
      </c>
      <c r="F13706" s="1" t="s">
        <v>1716</v>
      </c>
      <c r="I13706" s="1" t="n">
        <v>150</v>
      </c>
      <c r="J13706" s="1" t="n">
        <v>61597</v>
      </c>
      <c r="K13706" s="1" t="n">
        <v>2258188</v>
      </c>
      <c r="L13706" s="1" t="s">
        <v>3817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7" t="n">
        <v>46245</v>
      </c>
      <c r="C13707" s="1" t="n">
        <v>1</v>
      </c>
      <c r="D13707" s="1" t="s">
        <v>3781</v>
      </c>
      <c r="E13707" s="1" t="n">
        <v>1615</v>
      </c>
      <c r="F13707" s="1" t="s">
        <v>253</v>
      </c>
      <c r="I13707" s="1" t="n">
        <v>15076</v>
      </c>
      <c r="J13707" s="1" t="n">
        <v>100114</v>
      </c>
      <c r="K13707" s="1" t="n">
        <v>115</v>
      </c>
      <c r="L13707" s="1" t="s">
        <v>4154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7" t="n">
        <v>46245</v>
      </c>
      <c r="C13708" s="1" t="n">
        <v>1</v>
      </c>
      <c r="D13708" s="1" t="s">
        <v>3781</v>
      </c>
      <c r="E13708" s="1" t="n">
        <v>1615</v>
      </c>
      <c r="F13708" s="1" t="s">
        <v>253</v>
      </c>
      <c r="I13708" s="1" t="n">
        <v>15076</v>
      </c>
      <c r="J13708" s="1" t="n">
        <v>38520</v>
      </c>
      <c r="K13708" s="1" t="n">
        <v>700083262769</v>
      </c>
      <c r="L13708" s="1" t="s">
        <v>4041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7" t="n">
        <v>46245</v>
      </c>
      <c r="C13709" s="1" t="n">
        <v>6</v>
      </c>
      <c r="D13709" s="1" t="s">
        <v>3844</v>
      </c>
      <c r="E13709" s="1" t="n">
        <v>33</v>
      </c>
      <c r="F13709" s="1" t="s">
        <v>93</v>
      </c>
      <c r="I13709" s="1" t="n">
        <v>5466</v>
      </c>
      <c r="J13709" s="1" t="n">
        <v>100062</v>
      </c>
      <c r="K13709" s="1" t="n">
        <v>63</v>
      </c>
      <c r="L13709" s="1" t="s">
        <v>4117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7" t="n">
        <v>46245</v>
      </c>
      <c r="C13710" s="1" t="n">
        <v>6</v>
      </c>
      <c r="D13710" s="1" t="s">
        <v>3844</v>
      </c>
      <c r="E13710" s="1" t="n">
        <v>33</v>
      </c>
      <c r="F13710" s="1" t="s">
        <v>93</v>
      </c>
      <c r="I13710" s="1" t="n">
        <v>5466</v>
      </c>
      <c r="J13710" s="1" t="n">
        <v>100105</v>
      </c>
      <c r="K13710" s="1" t="n">
        <v>106</v>
      </c>
      <c r="L13710" s="1" t="s">
        <v>4118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7" t="n">
        <v>46245</v>
      </c>
      <c r="C13711" s="1" t="n">
        <v>6</v>
      </c>
      <c r="D13711" s="1" t="s">
        <v>3844</v>
      </c>
      <c r="E13711" s="1" t="n">
        <v>33</v>
      </c>
      <c r="F13711" s="1" t="s">
        <v>93</v>
      </c>
      <c r="I13711" s="1" t="n">
        <v>5466</v>
      </c>
      <c r="J13711" s="1" t="n">
        <v>100116</v>
      </c>
      <c r="K13711" s="1" t="n">
        <v>117</v>
      </c>
      <c r="L13711" s="1" t="s">
        <v>4123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7" t="n">
        <v>46245</v>
      </c>
      <c r="C13712" s="1" t="n">
        <v>6</v>
      </c>
      <c r="D13712" s="1" t="s">
        <v>3844</v>
      </c>
      <c r="E13712" s="1" t="n">
        <v>33</v>
      </c>
      <c r="F13712" s="1" t="s">
        <v>93</v>
      </c>
      <c r="I13712" s="1" t="n">
        <v>5466</v>
      </c>
      <c r="J13712" s="1" t="n">
        <v>100123</v>
      </c>
      <c r="K13712" s="1" t="n">
        <v>124</v>
      </c>
      <c r="L13712" s="1" t="s">
        <v>4126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7" t="n">
        <v>46245</v>
      </c>
      <c r="C13713" s="1" t="n">
        <v>6</v>
      </c>
      <c r="D13713" s="1" t="s">
        <v>3844</v>
      </c>
      <c r="E13713" s="1" t="n">
        <v>33</v>
      </c>
      <c r="F13713" s="1" t="s">
        <v>93</v>
      </c>
      <c r="I13713" s="1" t="n">
        <v>5466</v>
      </c>
      <c r="J13713" s="1" t="n">
        <v>100124</v>
      </c>
      <c r="K13713" s="1" t="n">
        <v>125</v>
      </c>
      <c r="L13713" s="1" t="s">
        <v>4127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7" t="n">
        <v>46245</v>
      </c>
      <c r="C13714" s="1" t="n">
        <v>6</v>
      </c>
      <c r="D13714" s="1" t="s">
        <v>3844</v>
      </c>
      <c r="E13714" s="1" t="n">
        <v>33</v>
      </c>
      <c r="F13714" s="1" t="s">
        <v>93</v>
      </c>
      <c r="I13714" s="1" t="n">
        <v>5466</v>
      </c>
      <c r="J13714" s="1" t="n">
        <v>100133</v>
      </c>
      <c r="K13714" s="1" t="n">
        <v>134</v>
      </c>
      <c r="L13714" s="1" t="s">
        <v>4129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7" t="n">
        <v>46245</v>
      </c>
      <c r="C13715" s="1" t="n">
        <v>6</v>
      </c>
      <c r="D13715" s="1" t="s">
        <v>3844</v>
      </c>
      <c r="E13715" s="1" t="n">
        <v>33</v>
      </c>
      <c r="F13715" s="1" t="s">
        <v>93</v>
      </c>
      <c r="I13715" s="1" t="n">
        <v>5469</v>
      </c>
      <c r="J13715" s="1" t="n">
        <v>100115</v>
      </c>
      <c r="K13715" s="1" t="n">
        <v>116</v>
      </c>
      <c r="L13715" s="1" t="s">
        <v>4105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7" t="n">
        <v>46245</v>
      </c>
      <c r="C13716" s="1" t="n">
        <v>6</v>
      </c>
      <c r="D13716" s="1" t="s">
        <v>3844</v>
      </c>
      <c r="E13716" s="1" t="n">
        <v>33</v>
      </c>
      <c r="F13716" s="1" t="s">
        <v>93</v>
      </c>
      <c r="I13716" s="1" t="n">
        <v>5469</v>
      </c>
      <c r="J13716" s="1" t="n">
        <v>100118</v>
      </c>
      <c r="K13716" s="1" t="n">
        <v>119</v>
      </c>
      <c r="L13716" s="1" t="s">
        <v>4124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7" t="n">
        <v>46245</v>
      </c>
      <c r="C13717" s="1" t="n">
        <v>6</v>
      </c>
      <c r="D13717" s="1" t="s">
        <v>3844</v>
      </c>
      <c r="E13717" s="1" t="n">
        <v>33</v>
      </c>
      <c r="F13717" s="1" t="s">
        <v>93</v>
      </c>
      <c r="I13717" s="1" t="n">
        <v>5469</v>
      </c>
      <c r="J13717" s="1" t="n">
        <v>100130</v>
      </c>
      <c r="K13717" s="1" t="n">
        <v>131</v>
      </c>
      <c r="L13717" s="1" t="s">
        <v>4106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7" t="n">
        <v>46245</v>
      </c>
      <c r="C13718" s="1" t="n">
        <v>6</v>
      </c>
      <c r="D13718" s="1" t="s">
        <v>3844</v>
      </c>
      <c r="E13718" s="1" t="n">
        <v>33</v>
      </c>
      <c r="F13718" s="1" t="s">
        <v>93</v>
      </c>
      <c r="I13718" s="1" t="n">
        <v>5469</v>
      </c>
      <c r="J13718" s="1" t="n">
        <v>100132</v>
      </c>
      <c r="K13718" s="1" t="n">
        <v>133</v>
      </c>
      <c r="L13718" s="1" t="s">
        <v>4107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7" t="n">
        <v>46245</v>
      </c>
      <c r="C13719" s="1" t="n">
        <v>6</v>
      </c>
      <c r="D13719" s="1" t="s">
        <v>3844</v>
      </c>
      <c r="E13719" s="1" t="n">
        <v>33</v>
      </c>
      <c r="F13719" s="1" t="s">
        <v>93</v>
      </c>
      <c r="I13719" s="1" t="n">
        <v>5469</v>
      </c>
      <c r="J13719" s="1" t="n">
        <v>100135</v>
      </c>
      <c r="K13719" s="1" t="n">
        <v>136</v>
      </c>
      <c r="L13719" s="1" t="s">
        <v>4108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7" t="n">
        <v>46245</v>
      </c>
      <c r="C13720" s="1" t="n">
        <v>6</v>
      </c>
      <c r="D13720" s="1" t="s">
        <v>3844</v>
      </c>
      <c r="E13720" s="1" t="n">
        <v>33</v>
      </c>
      <c r="F13720" s="1" t="s">
        <v>93</v>
      </c>
      <c r="I13720" s="1" t="n">
        <v>5469</v>
      </c>
      <c r="J13720" s="1" t="n">
        <v>100148</v>
      </c>
      <c r="K13720" s="1" t="n">
        <v>149</v>
      </c>
      <c r="L13720" s="1" t="s">
        <v>4109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7" t="n">
        <v>46245</v>
      </c>
      <c r="C13721" s="1" t="n">
        <v>6</v>
      </c>
      <c r="D13721" s="1" t="s">
        <v>3844</v>
      </c>
      <c r="E13721" s="1" t="n">
        <v>33</v>
      </c>
      <c r="F13721" s="1" t="s">
        <v>93</v>
      </c>
      <c r="I13721" s="1" t="n">
        <v>5469</v>
      </c>
      <c r="J13721" s="1" t="n">
        <v>100297</v>
      </c>
      <c r="K13721" s="1" t="n">
        <v>70293</v>
      </c>
      <c r="L13721" s="1" t="s">
        <v>4110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7" t="n">
        <v>46245</v>
      </c>
      <c r="C13722" s="1" t="n">
        <v>6</v>
      </c>
      <c r="D13722" s="1" t="s">
        <v>3844</v>
      </c>
      <c r="E13722" s="1" t="n">
        <v>33</v>
      </c>
      <c r="F13722" s="1" t="s">
        <v>93</v>
      </c>
      <c r="I13722" s="1" t="n">
        <v>5469</v>
      </c>
      <c r="J13722" s="1" t="n">
        <v>110489</v>
      </c>
      <c r="K13722" s="1" t="n">
        <v>54743</v>
      </c>
      <c r="L13722" s="1" t="s">
        <v>4114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7" t="n">
        <v>46245</v>
      </c>
      <c r="C13723" s="1" t="n">
        <v>6</v>
      </c>
      <c r="D13723" s="1" t="s">
        <v>3844</v>
      </c>
      <c r="E13723" s="1" t="n">
        <v>33</v>
      </c>
      <c r="F13723" s="1" t="s">
        <v>93</v>
      </c>
      <c r="I13723" s="1" t="n">
        <v>5469</v>
      </c>
      <c r="J13723" s="1" t="n">
        <v>80078</v>
      </c>
      <c r="K13723" s="1" t="n">
        <v>710</v>
      </c>
      <c r="L13723" s="1" t="s">
        <v>4115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7" t="n">
        <v>46245</v>
      </c>
      <c r="C13724" s="1" t="n">
        <v>6</v>
      </c>
      <c r="D13724" s="1" t="s">
        <v>3844</v>
      </c>
      <c r="E13724" s="1" t="n">
        <v>33</v>
      </c>
      <c r="F13724" s="1" t="s">
        <v>93</v>
      </c>
      <c r="I13724" s="1" t="n">
        <v>5474</v>
      </c>
      <c r="J13724" s="1" t="n">
        <v>100113</v>
      </c>
      <c r="K13724" s="1" t="n">
        <v>114</v>
      </c>
      <c r="L13724" s="1" t="s">
        <v>4104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7" t="n">
        <v>46245</v>
      </c>
      <c r="C13725" s="1" t="n">
        <v>6</v>
      </c>
      <c r="D13725" s="1" t="s">
        <v>3844</v>
      </c>
      <c r="E13725" s="1" t="n">
        <v>33</v>
      </c>
      <c r="F13725" s="1" t="s">
        <v>93</v>
      </c>
      <c r="I13725" s="1" t="n">
        <v>5474</v>
      </c>
      <c r="J13725" s="1" t="n">
        <v>110142</v>
      </c>
      <c r="K13725" s="1" t="n">
        <v>16699</v>
      </c>
      <c r="L13725" s="1" t="s">
        <v>4111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7" t="n">
        <v>46245</v>
      </c>
      <c r="C13726" s="1" t="n">
        <v>11</v>
      </c>
      <c r="D13726" s="1" t="s">
        <v>3845</v>
      </c>
      <c r="E13726" s="1" t="n">
        <v>10098</v>
      </c>
      <c r="F13726" s="1" t="s">
        <v>1365</v>
      </c>
      <c r="I13726" s="1" t="n">
        <v>1199</v>
      </c>
      <c r="J13726" s="1" t="n">
        <v>81657</v>
      </c>
      <c r="K13726" s="1" t="n">
        <v>816588</v>
      </c>
      <c r="L13726" s="1" t="s">
        <v>6475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7" t="n">
        <v>46245</v>
      </c>
      <c r="C13727" s="1" t="n">
        <v>11</v>
      </c>
      <c r="D13727" s="1" t="s">
        <v>3845</v>
      </c>
      <c r="E13727" s="1" t="n">
        <v>10098</v>
      </c>
      <c r="F13727" s="1" t="s">
        <v>1365</v>
      </c>
      <c r="I13727" s="1" t="n">
        <v>1199</v>
      </c>
      <c r="J13727" s="1" t="n">
        <v>81672</v>
      </c>
      <c r="K13727" s="1" t="n">
        <v>816731</v>
      </c>
      <c r="L13727" s="1" t="s">
        <v>6477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7" t="n">
        <v>46245</v>
      </c>
      <c r="C13728" s="1" t="n">
        <v>11</v>
      </c>
      <c r="D13728" s="1" t="s">
        <v>3845</v>
      </c>
      <c r="E13728" s="1" t="n">
        <v>1292</v>
      </c>
      <c r="F13728" s="1" t="s">
        <v>361</v>
      </c>
      <c r="I13728" s="1" t="n">
        <v>3798</v>
      </c>
      <c r="J13728" s="1" t="n">
        <v>28572</v>
      </c>
      <c r="K13728" s="1" t="n">
        <v>70341037799</v>
      </c>
      <c r="L13728" s="1" t="s">
        <v>4335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7" t="n">
        <v>46245</v>
      </c>
      <c r="C13729" s="1" t="n">
        <v>11</v>
      </c>
      <c r="D13729" s="1" t="s">
        <v>3845</v>
      </c>
      <c r="E13729" s="1" t="n">
        <v>1292</v>
      </c>
      <c r="F13729" s="1" t="s">
        <v>361</v>
      </c>
      <c r="I13729" s="1" t="n">
        <v>3798</v>
      </c>
      <c r="J13729" s="1" t="n">
        <v>28574</v>
      </c>
      <c r="K13729" s="1" t="n">
        <v>7898028069009</v>
      </c>
      <c r="L13729" s="1" t="s">
        <v>4332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7" t="n">
        <v>46245</v>
      </c>
      <c r="C13730" s="1" t="n">
        <v>11</v>
      </c>
      <c r="D13730" s="1" t="s">
        <v>3845</v>
      </c>
      <c r="E13730" s="1" t="n">
        <v>1292</v>
      </c>
      <c r="F13730" s="1" t="s">
        <v>361</v>
      </c>
      <c r="I13730" s="1" t="n">
        <v>3798</v>
      </c>
      <c r="J13730" s="1" t="n">
        <v>58633</v>
      </c>
      <c r="K13730" s="1" t="n">
        <v>7891164025250</v>
      </c>
      <c r="L13730" s="1" t="s">
        <v>4333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7" t="n">
        <v>46245</v>
      </c>
      <c r="C13731" s="1" t="n">
        <v>11</v>
      </c>
      <c r="D13731" s="1" t="s">
        <v>3845</v>
      </c>
      <c r="E13731" s="1" t="n">
        <v>1631</v>
      </c>
      <c r="F13731" s="1" t="s">
        <v>101</v>
      </c>
      <c r="I13731" s="1" t="n">
        <v>15235</v>
      </c>
      <c r="J13731" s="1" t="n">
        <v>108539</v>
      </c>
      <c r="K13731" s="1" t="n">
        <v>7898185800170</v>
      </c>
      <c r="L13731" s="1" t="s">
        <v>4221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7" t="n">
        <v>46245</v>
      </c>
      <c r="C13732" s="1" t="n">
        <v>11</v>
      </c>
      <c r="D13732" s="1" t="s">
        <v>3845</v>
      </c>
      <c r="E13732" s="1" t="n">
        <v>1631</v>
      </c>
      <c r="F13732" s="1" t="s">
        <v>101</v>
      </c>
      <c r="I13732" s="1" t="n">
        <v>15235</v>
      </c>
      <c r="J13732" s="1" t="n">
        <v>14393</v>
      </c>
      <c r="K13732" s="1" t="n">
        <v>7898185800125</v>
      </c>
      <c r="L13732" s="1" t="s">
        <v>4222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7" t="n">
        <v>46245</v>
      </c>
      <c r="C13733" s="1" t="n">
        <v>11</v>
      </c>
      <c r="D13733" s="1" t="s">
        <v>3845</v>
      </c>
      <c r="E13733" s="1" t="n">
        <v>1631</v>
      </c>
      <c r="F13733" s="1" t="s">
        <v>101</v>
      </c>
      <c r="I13733" s="1" t="n">
        <v>15235</v>
      </c>
      <c r="J13733" s="1" t="n">
        <v>18334</v>
      </c>
      <c r="K13733" s="1" t="n">
        <v>7898185800262</v>
      </c>
      <c r="L13733" s="1" t="s">
        <v>8028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7" t="n">
        <v>46245</v>
      </c>
      <c r="C13734" s="1" t="n">
        <v>11</v>
      </c>
      <c r="D13734" s="1" t="s">
        <v>3845</v>
      </c>
      <c r="E13734" s="1" t="n">
        <v>1631</v>
      </c>
      <c r="F13734" s="1" t="s">
        <v>101</v>
      </c>
      <c r="I13734" s="1" t="n">
        <v>15235</v>
      </c>
      <c r="J13734" s="1" t="n">
        <v>19881</v>
      </c>
      <c r="K13734" s="1" t="n">
        <v>7898185800279</v>
      </c>
      <c r="L13734" s="1" t="s">
        <v>8029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7" t="n">
        <v>46245</v>
      </c>
      <c r="C13735" s="1" t="n">
        <v>11</v>
      </c>
      <c r="D13735" s="1" t="s">
        <v>3845</v>
      </c>
      <c r="E13735" s="1" t="n">
        <v>1631</v>
      </c>
      <c r="F13735" s="1" t="s">
        <v>101</v>
      </c>
      <c r="I13735" s="1" t="n">
        <v>15235</v>
      </c>
      <c r="J13735" s="1" t="n">
        <v>24098</v>
      </c>
      <c r="K13735" s="1" t="n">
        <v>7898185800385</v>
      </c>
      <c r="L13735" s="1" t="s">
        <v>4224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7" t="n">
        <v>46245</v>
      </c>
      <c r="C13736" s="1" t="n">
        <v>11</v>
      </c>
      <c r="D13736" s="1" t="s">
        <v>3845</v>
      </c>
      <c r="E13736" s="1" t="n">
        <v>1631</v>
      </c>
      <c r="F13736" s="1" t="s">
        <v>101</v>
      </c>
      <c r="I13736" s="1" t="n">
        <v>15235</v>
      </c>
      <c r="J13736" s="1" t="n">
        <v>25555</v>
      </c>
      <c r="K13736" s="1" t="n">
        <v>7898185800200</v>
      </c>
      <c r="L13736" s="1" t="s">
        <v>4225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7" t="n">
        <v>46245</v>
      </c>
      <c r="C13737" s="1" t="n">
        <v>11</v>
      </c>
      <c r="D13737" s="1" t="s">
        <v>3845</v>
      </c>
      <c r="E13737" s="1" t="n">
        <v>1631</v>
      </c>
      <c r="F13737" s="1" t="s">
        <v>101</v>
      </c>
      <c r="I13737" s="1" t="n">
        <v>15235</v>
      </c>
      <c r="J13737" s="1" t="n">
        <v>26573</v>
      </c>
      <c r="K13737" s="1" t="n">
        <v>7898185800347</v>
      </c>
      <c r="L13737" s="1" t="s">
        <v>4226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7" t="n">
        <v>46245</v>
      </c>
      <c r="C13738" s="1" t="n">
        <v>11</v>
      </c>
      <c r="D13738" s="1" t="s">
        <v>3845</v>
      </c>
      <c r="E13738" s="1" t="n">
        <v>1631</v>
      </c>
      <c r="F13738" s="1" t="s">
        <v>101</v>
      </c>
      <c r="I13738" s="1" t="n">
        <v>15235</v>
      </c>
      <c r="J13738" s="1" t="n">
        <v>26574</v>
      </c>
      <c r="K13738" s="1" t="n">
        <v>7898185800217</v>
      </c>
      <c r="L13738" s="1" t="s">
        <v>4227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7" t="n">
        <v>46245</v>
      </c>
      <c r="C13739" s="1" t="n">
        <v>11</v>
      </c>
      <c r="D13739" s="1" t="s">
        <v>3845</v>
      </c>
      <c r="E13739" s="1" t="n">
        <v>1631</v>
      </c>
      <c r="F13739" s="1" t="s">
        <v>101</v>
      </c>
      <c r="I13739" s="1" t="n">
        <v>15235</v>
      </c>
      <c r="J13739" s="1" t="n">
        <v>29648</v>
      </c>
      <c r="K13739" s="1" t="n">
        <v>7898185800071</v>
      </c>
      <c r="L13739" s="1" t="s">
        <v>4228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7" t="n">
        <v>46245</v>
      </c>
      <c r="C13740" s="1" t="n">
        <v>11</v>
      </c>
      <c r="D13740" s="1" t="s">
        <v>3845</v>
      </c>
      <c r="E13740" s="1" t="n">
        <v>1631</v>
      </c>
      <c r="F13740" s="1" t="s">
        <v>101</v>
      </c>
      <c r="I13740" s="1" t="n">
        <v>15235</v>
      </c>
      <c r="J13740" s="1" t="n">
        <v>38840</v>
      </c>
      <c r="K13740" s="1" t="n">
        <v>7898185800293</v>
      </c>
      <c r="L13740" s="1" t="s">
        <v>8030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7" t="n">
        <v>46245</v>
      </c>
      <c r="C13741" s="1" t="n">
        <v>11</v>
      </c>
      <c r="D13741" s="1" t="s">
        <v>3845</v>
      </c>
      <c r="E13741" s="1" t="n">
        <v>1631</v>
      </c>
      <c r="F13741" s="1" t="s">
        <v>101</v>
      </c>
      <c r="I13741" s="1" t="n">
        <v>15235</v>
      </c>
      <c r="J13741" s="1" t="n">
        <v>41356</v>
      </c>
      <c r="K13741" s="1" t="n">
        <v>7898185800163</v>
      </c>
      <c r="L13741" s="1" t="s">
        <v>4230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7" t="n">
        <v>46245</v>
      </c>
      <c r="C13742" s="1" t="n">
        <v>11</v>
      </c>
      <c r="D13742" s="1" t="s">
        <v>3845</v>
      </c>
      <c r="E13742" s="1" t="n">
        <v>1631</v>
      </c>
      <c r="F13742" s="1" t="s">
        <v>101</v>
      </c>
      <c r="I13742" s="1" t="n">
        <v>15235</v>
      </c>
      <c r="J13742" s="1" t="n">
        <v>82030</v>
      </c>
      <c r="K13742" s="1" t="n">
        <v>7898185800286</v>
      </c>
      <c r="L13742" s="1" t="s">
        <v>8031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7" t="n">
        <v>46245</v>
      </c>
      <c r="C13743" s="1" t="n">
        <v>11</v>
      </c>
      <c r="D13743" s="1" t="s">
        <v>3845</v>
      </c>
      <c r="E13743" s="1" t="n">
        <v>754</v>
      </c>
      <c r="F13743" s="1" t="s">
        <v>182</v>
      </c>
      <c r="I13743" s="1" t="n">
        <v>32360</v>
      </c>
      <c r="J13743" s="1" t="n">
        <v>29079</v>
      </c>
      <c r="K13743" s="1" t="n">
        <v>55515</v>
      </c>
      <c r="L13743" s="1" t="s">
        <v>3818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7" t="n">
        <v>46245</v>
      </c>
      <c r="C13744" s="1" t="n">
        <v>11</v>
      </c>
      <c r="D13744" s="1" t="s">
        <v>3845</v>
      </c>
      <c r="E13744" s="1" t="n">
        <v>754</v>
      </c>
      <c r="F13744" s="1" t="s">
        <v>182</v>
      </c>
      <c r="I13744" s="1" t="n">
        <v>32360</v>
      </c>
      <c r="J13744" s="1" t="n">
        <v>29080</v>
      </c>
      <c r="K13744" s="1" t="n">
        <v>55516</v>
      </c>
      <c r="L13744" s="1" t="s">
        <v>3819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7" t="n">
        <v>46245</v>
      </c>
      <c r="C13745" s="1" t="n">
        <v>11</v>
      </c>
      <c r="D13745" s="1" t="s">
        <v>3845</v>
      </c>
      <c r="E13745" s="1" t="n">
        <v>967</v>
      </c>
      <c r="F13745" s="1" t="s">
        <v>1167</v>
      </c>
      <c r="I13745" s="1" t="n">
        <v>36539</v>
      </c>
      <c r="J13745" s="1" t="n">
        <v>100820</v>
      </c>
      <c r="K13745" s="1" t="n">
        <v>7896013100386</v>
      </c>
      <c r="L13745" s="1" t="s">
        <v>4670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7" t="n">
        <v>46245</v>
      </c>
      <c r="C13746" s="1" t="n">
        <v>11</v>
      </c>
      <c r="D13746" s="1" t="s">
        <v>3845</v>
      </c>
      <c r="E13746" s="1" t="n">
        <v>967</v>
      </c>
      <c r="F13746" s="1" t="s">
        <v>1167</v>
      </c>
      <c r="I13746" s="1" t="n">
        <v>36539</v>
      </c>
      <c r="J13746" s="1" t="n">
        <v>104571</v>
      </c>
      <c r="K13746" s="1" t="n">
        <v>7897426015021</v>
      </c>
      <c r="L13746" s="1" t="s">
        <v>5162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7" t="n">
        <v>46245</v>
      </c>
      <c r="C13747" s="1" t="n">
        <v>11</v>
      </c>
      <c r="D13747" s="1" t="s">
        <v>3845</v>
      </c>
      <c r="E13747" s="1" t="n">
        <v>967</v>
      </c>
      <c r="F13747" s="1" t="s">
        <v>1167</v>
      </c>
      <c r="I13747" s="1" t="n">
        <v>36539</v>
      </c>
      <c r="J13747" s="1" t="n">
        <v>14128</v>
      </c>
      <c r="K13747" s="1" t="n">
        <v>7898080640611</v>
      </c>
      <c r="L13747" s="1" t="s">
        <v>6569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7" t="n">
        <v>46245</v>
      </c>
      <c r="C13748" s="1" t="n">
        <v>11</v>
      </c>
      <c r="D13748" s="1" t="s">
        <v>3845</v>
      </c>
      <c r="E13748" s="1" t="n">
        <v>967</v>
      </c>
      <c r="F13748" s="1" t="s">
        <v>1167</v>
      </c>
      <c r="I13748" s="1" t="n">
        <v>36539</v>
      </c>
      <c r="J13748" s="1" t="n">
        <v>18957</v>
      </c>
      <c r="K13748" s="1" t="n">
        <v>7896072902921</v>
      </c>
      <c r="L13748" s="1" t="s">
        <v>5565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7" t="n">
        <v>46245</v>
      </c>
      <c r="C13749" s="1" t="n">
        <v>11</v>
      </c>
      <c r="D13749" s="1" t="s">
        <v>3845</v>
      </c>
      <c r="E13749" s="1" t="n">
        <v>967</v>
      </c>
      <c r="F13749" s="1" t="s">
        <v>1167</v>
      </c>
      <c r="I13749" s="1" t="n">
        <v>36539</v>
      </c>
      <c r="J13749" s="1" t="n">
        <v>25110</v>
      </c>
      <c r="K13749" s="1" t="n">
        <v>7898959504105</v>
      </c>
      <c r="L13749" s="1" t="s">
        <v>8032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17" t="n">
        <v>46245</v>
      </c>
      <c r="C13750" s="1" t="n">
        <v>11</v>
      </c>
      <c r="D13750" s="1" t="s">
        <v>3845</v>
      </c>
      <c r="E13750" s="1" t="n">
        <v>967</v>
      </c>
      <c r="F13750" s="1" t="s">
        <v>1167</v>
      </c>
      <c r="I13750" s="1" t="n">
        <v>36539</v>
      </c>
      <c r="J13750" s="1" t="n">
        <v>27701</v>
      </c>
      <c r="K13750" s="1" t="n">
        <v>7897664171749</v>
      </c>
      <c r="L13750" s="1" t="s">
        <v>8033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17" t="n">
        <v>46245</v>
      </c>
      <c r="C13751" s="1" t="n">
        <v>11</v>
      </c>
      <c r="D13751" s="1" t="s">
        <v>3845</v>
      </c>
      <c r="E13751" s="1" t="n">
        <v>967</v>
      </c>
      <c r="F13751" s="1" t="s">
        <v>1167</v>
      </c>
      <c r="I13751" s="1" t="n">
        <v>36539</v>
      </c>
      <c r="J13751" s="1" t="n">
        <v>28363</v>
      </c>
      <c r="K13751" s="1" t="n">
        <v>7896855901417</v>
      </c>
      <c r="L13751" s="1" t="s">
        <v>5168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7" t="n">
        <v>46245</v>
      </c>
      <c r="C13752" s="1" t="n">
        <v>11</v>
      </c>
      <c r="D13752" s="1" t="s">
        <v>3845</v>
      </c>
      <c r="E13752" s="1" t="n">
        <v>967</v>
      </c>
      <c r="F13752" s="1" t="s">
        <v>1167</v>
      </c>
      <c r="I13752" s="1" t="n">
        <v>36539</v>
      </c>
      <c r="J13752" s="1" t="n">
        <v>35117</v>
      </c>
      <c r="K13752" s="1" t="n">
        <v>7899567247262</v>
      </c>
      <c r="L13752" s="1" t="s">
        <v>5571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7" t="n">
        <v>46245</v>
      </c>
      <c r="C13753" s="1" t="n">
        <v>11</v>
      </c>
      <c r="D13753" s="1" t="s">
        <v>3845</v>
      </c>
      <c r="E13753" s="1" t="n">
        <v>967</v>
      </c>
      <c r="F13753" s="1" t="s">
        <v>1167</v>
      </c>
      <c r="I13753" s="1" t="n">
        <v>36539</v>
      </c>
      <c r="J13753" s="1" t="n">
        <v>36889</v>
      </c>
      <c r="K13753" s="1" t="n">
        <v>7897426015007</v>
      </c>
      <c r="L13753" s="1" t="s">
        <v>5170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7" t="n">
        <v>46245</v>
      </c>
      <c r="C13754" s="1" t="n">
        <v>11</v>
      </c>
      <c r="D13754" s="1" t="s">
        <v>3845</v>
      </c>
      <c r="E13754" s="1" t="n">
        <v>967</v>
      </c>
      <c r="F13754" s="1" t="s">
        <v>1167</v>
      </c>
      <c r="I13754" s="1" t="n">
        <v>36539</v>
      </c>
      <c r="J13754" s="1" t="n">
        <v>37339</v>
      </c>
      <c r="K13754" s="1" t="n">
        <v>7897426020490</v>
      </c>
      <c r="L13754" s="1" t="s">
        <v>5171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7" t="n">
        <v>46245</v>
      </c>
      <c r="C13755" s="1" t="n">
        <v>11</v>
      </c>
      <c r="D13755" s="1" t="s">
        <v>3845</v>
      </c>
      <c r="E13755" s="1" t="n">
        <v>967</v>
      </c>
      <c r="F13755" s="1" t="s">
        <v>1167</v>
      </c>
      <c r="I13755" s="1" t="n">
        <v>36539</v>
      </c>
      <c r="J13755" s="1" t="n">
        <v>48720</v>
      </c>
      <c r="K13755" s="1" t="n">
        <v>7896855903022</v>
      </c>
      <c r="L13755" s="1" t="s">
        <v>5173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7" t="n">
        <v>46245</v>
      </c>
      <c r="C13756" s="1" t="n">
        <v>11</v>
      </c>
      <c r="D13756" s="1" t="s">
        <v>3845</v>
      </c>
      <c r="E13756" s="1" t="n">
        <v>967</v>
      </c>
      <c r="F13756" s="1" t="s">
        <v>1167</v>
      </c>
      <c r="I13756" s="1" t="n">
        <v>36539</v>
      </c>
      <c r="J13756" s="1" t="n">
        <v>60571</v>
      </c>
      <c r="K13756" s="1" t="n">
        <v>7908324403985</v>
      </c>
      <c r="L13756" s="1" t="s">
        <v>8034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7" t="n">
        <v>46245</v>
      </c>
      <c r="C13757" s="1" t="n">
        <v>11</v>
      </c>
      <c r="D13757" s="1" t="s">
        <v>3845</v>
      </c>
      <c r="E13757" s="1" t="n">
        <v>967</v>
      </c>
      <c r="F13757" s="1" t="s">
        <v>1167</v>
      </c>
      <c r="I13757" s="1" t="n">
        <v>36539</v>
      </c>
      <c r="J13757" s="1" t="n">
        <v>60572</v>
      </c>
      <c r="K13757" s="1" t="n">
        <v>7908324404005</v>
      </c>
      <c r="L13757" s="1" t="s">
        <v>8035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7" t="n">
        <v>46245</v>
      </c>
      <c r="C13758" s="1" t="n">
        <v>11</v>
      </c>
      <c r="D13758" s="1" t="s">
        <v>3845</v>
      </c>
      <c r="E13758" s="1" t="n">
        <v>967</v>
      </c>
      <c r="F13758" s="1" t="s">
        <v>1167</v>
      </c>
      <c r="I13758" s="1" t="n">
        <v>36539</v>
      </c>
      <c r="J13758" s="1" t="n">
        <v>62242</v>
      </c>
      <c r="K13758" s="1" t="n">
        <v>7891000379585</v>
      </c>
      <c r="L13758" s="1" t="s">
        <v>4359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7" t="n">
        <v>46245</v>
      </c>
      <c r="C13759" s="1" t="n">
        <v>11</v>
      </c>
      <c r="D13759" s="1" t="s">
        <v>3845</v>
      </c>
      <c r="E13759" s="1" t="n">
        <v>967</v>
      </c>
      <c r="F13759" s="1" t="s">
        <v>1167</v>
      </c>
      <c r="I13759" s="1" t="n">
        <v>36539</v>
      </c>
      <c r="J13759" s="1" t="n">
        <v>70942</v>
      </c>
      <c r="K13759" s="1" t="n">
        <v>7891000412855</v>
      </c>
      <c r="L13759" s="1" t="s">
        <v>8036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7" t="n">
        <v>46245</v>
      </c>
      <c r="C13760" s="1" t="n">
        <v>11</v>
      </c>
      <c r="D13760" s="1" t="s">
        <v>3845</v>
      </c>
      <c r="E13760" s="1" t="n">
        <v>967</v>
      </c>
      <c r="F13760" s="1" t="s">
        <v>1167</v>
      </c>
      <c r="I13760" s="1" t="n">
        <v>36539</v>
      </c>
      <c r="J13760" s="1" t="n">
        <v>71373</v>
      </c>
      <c r="K13760" s="1" t="n">
        <v>7891150097575</v>
      </c>
      <c r="L13760" s="1" t="s">
        <v>6007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7" t="n">
        <v>46245</v>
      </c>
      <c r="C13761" s="1" t="n">
        <v>11</v>
      </c>
      <c r="D13761" s="1" t="s">
        <v>3845</v>
      </c>
      <c r="E13761" s="1" t="n">
        <v>1700</v>
      </c>
      <c r="F13761" s="1" t="s">
        <v>2742</v>
      </c>
      <c r="I13761" s="1" t="n">
        <v>295194</v>
      </c>
      <c r="J13761" s="1" t="n">
        <v>100814</v>
      </c>
      <c r="K13761" s="1" t="n">
        <v>7897312400054</v>
      </c>
      <c r="L13761" s="1" t="s">
        <v>7167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7" t="n">
        <v>46245</v>
      </c>
      <c r="C13762" s="1" t="n">
        <v>11</v>
      </c>
      <c r="D13762" s="1" t="s">
        <v>3845</v>
      </c>
      <c r="E13762" s="1" t="n">
        <v>1700</v>
      </c>
      <c r="F13762" s="1" t="s">
        <v>2742</v>
      </c>
      <c r="I13762" s="1" t="n">
        <v>295194</v>
      </c>
      <c r="J13762" s="1" t="n">
        <v>102219</v>
      </c>
      <c r="K13762" s="1" t="n">
        <v>7898617582247</v>
      </c>
      <c r="L13762" s="1" t="s">
        <v>4842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7" t="n">
        <v>46245</v>
      </c>
      <c r="C13763" s="1" t="n">
        <v>11</v>
      </c>
      <c r="D13763" s="1" t="s">
        <v>3845</v>
      </c>
      <c r="E13763" s="1" t="n">
        <v>1700</v>
      </c>
      <c r="F13763" s="1" t="s">
        <v>2742</v>
      </c>
      <c r="I13763" s="1" t="n">
        <v>295194</v>
      </c>
      <c r="J13763" s="1" t="n">
        <v>103482</v>
      </c>
      <c r="K13763" s="1" t="n">
        <v>7896384518254</v>
      </c>
      <c r="L13763" s="1" t="s">
        <v>5554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7" t="n">
        <v>46245</v>
      </c>
      <c r="C13764" s="1" t="n">
        <v>11</v>
      </c>
      <c r="D13764" s="1" t="s">
        <v>3845</v>
      </c>
      <c r="E13764" s="1" t="n">
        <v>1700</v>
      </c>
      <c r="F13764" s="1" t="s">
        <v>2742</v>
      </c>
      <c r="I13764" s="1" t="n">
        <v>295194</v>
      </c>
      <c r="J13764" s="1" t="n">
        <v>104032</v>
      </c>
      <c r="K13764" s="1" t="n">
        <v>7897006310072</v>
      </c>
      <c r="L13764" s="1" t="s">
        <v>8037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7" t="n">
        <v>46245</v>
      </c>
      <c r="C13765" s="1" t="n">
        <v>11</v>
      </c>
      <c r="D13765" s="1" t="s">
        <v>3845</v>
      </c>
      <c r="E13765" s="1" t="n">
        <v>1700</v>
      </c>
      <c r="F13765" s="1" t="s">
        <v>2742</v>
      </c>
      <c r="I13765" s="1" t="n">
        <v>295194</v>
      </c>
      <c r="J13765" s="1" t="n">
        <v>104249</v>
      </c>
      <c r="K13765" s="1" t="n">
        <v>7897006310034</v>
      </c>
      <c r="L13765" s="1" t="s">
        <v>6653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7" t="n">
        <v>46245</v>
      </c>
      <c r="C13766" s="1" t="n">
        <v>11</v>
      </c>
      <c r="D13766" s="1" t="s">
        <v>3845</v>
      </c>
      <c r="E13766" s="1" t="n">
        <v>1700</v>
      </c>
      <c r="F13766" s="1" t="s">
        <v>2742</v>
      </c>
      <c r="I13766" s="1" t="n">
        <v>295194</v>
      </c>
      <c r="J13766" s="1" t="n">
        <v>104252</v>
      </c>
      <c r="K13766" s="1" t="n">
        <v>7897006310089</v>
      </c>
      <c r="L13766" s="1" t="s">
        <v>6654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7" t="n">
        <v>46245</v>
      </c>
      <c r="C13767" s="1" t="n">
        <v>11</v>
      </c>
      <c r="D13767" s="1" t="s">
        <v>3845</v>
      </c>
      <c r="E13767" s="1" t="n">
        <v>1700</v>
      </c>
      <c r="F13767" s="1" t="s">
        <v>2742</v>
      </c>
      <c r="I13767" s="1" t="n">
        <v>295194</v>
      </c>
      <c r="J13767" s="1" t="n">
        <v>109973</v>
      </c>
      <c r="K13767" s="1" t="n">
        <v>7896067202241</v>
      </c>
      <c r="L13767" s="1" t="s">
        <v>6512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7" t="n">
        <v>46245</v>
      </c>
      <c r="C13768" s="1" t="n">
        <v>11</v>
      </c>
      <c r="D13768" s="1" t="s">
        <v>3845</v>
      </c>
      <c r="E13768" s="1" t="n">
        <v>1700</v>
      </c>
      <c r="F13768" s="1" t="s">
        <v>2742</v>
      </c>
      <c r="I13768" s="1" t="n">
        <v>295194</v>
      </c>
      <c r="J13768" s="1" t="n">
        <v>16725</v>
      </c>
      <c r="K13768" s="1" t="n">
        <v>793573980939</v>
      </c>
      <c r="L13768" s="1" t="s">
        <v>5564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7" t="n">
        <v>46245</v>
      </c>
      <c r="C13769" s="1" t="n">
        <v>11</v>
      </c>
      <c r="D13769" s="1" t="s">
        <v>3845</v>
      </c>
      <c r="E13769" s="1" t="n">
        <v>1700</v>
      </c>
      <c r="F13769" s="1" t="s">
        <v>2742</v>
      </c>
      <c r="I13769" s="1" t="n">
        <v>295194</v>
      </c>
      <c r="J13769" s="1" t="n">
        <v>25831</v>
      </c>
      <c r="K13769" s="1" t="n">
        <v>7897006310201</v>
      </c>
      <c r="L13769" s="1" t="s">
        <v>8038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7" t="n">
        <v>46245</v>
      </c>
      <c r="C13770" s="1" t="n">
        <v>11</v>
      </c>
      <c r="D13770" s="1" t="s">
        <v>3845</v>
      </c>
      <c r="E13770" s="1" t="n">
        <v>1700</v>
      </c>
      <c r="F13770" s="1" t="s">
        <v>2742</v>
      </c>
      <c r="I13770" s="1" t="n">
        <v>295194</v>
      </c>
      <c r="J13770" s="1" t="n">
        <v>31337</v>
      </c>
      <c r="K13770" s="1" t="n">
        <v>7896256603743</v>
      </c>
      <c r="L13770" s="1" t="s">
        <v>8039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7" t="n">
        <v>46245</v>
      </c>
      <c r="C13771" s="1" t="n">
        <v>11</v>
      </c>
      <c r="D13771" s="1" t="s">
        <v>3845</v>
      </c>
      <c r="E13771" s="1" t="n">
        <v>1700</v>
      </c>
      <c r="F13771" s="1" t="s">
        <v>2742</v>
      </c>
      <c r="I13771" s="1" t="n">
        <v>295194</v>
      </c>
      <c r="J13771" s="1" t="n">
        <v>34062</v>
      </c>
      <c r="K13771" s="1" t="n">
        <v>7897312403239</v>
      </c>
      <c r="L13771" s="1" t="s">
        <v>8040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7" t="n">
        <v>46245</v>
      </c>
      <c r="C13772" s="1" t="n">
        <v>11</v>
      </c>
      <c r="D13772" s="1" t="s">
        <v>3845</v>
      </c>
      <c r="E13772" s="1" t="n">
        <v>1700</v>
      </c>
      <c r="F13772" s="1" t="s">
        <v>2742</v>
      </c>
      <c r="I13772" s="1" t="n">
        <v>295194</v>
      </c>
      <c r="J13772" s="1" t="n">
        <v>42433</v>
      </c>
      <c r="K13772" s="1" t="n">
        <v>7897312403222</v>
      </c>
      <c r="L13772" s="1" t="s">
        <v>8041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7" t="n">
        <v>46245</v>
      </c>
      <c r="C13773" s="1" t="n">
        <v>11</v>
      </c>
      <c r="D13773" s="1" t="s">
        <v>3845</v>
      </c>
      <c r="E13773" s="1" t="n">
        <v>1700</v>
      </c>
      <c r="F13773" s="1" t="s">
        <v>2742</v>
      </c>
      <c r="I13773" s="1" t="n">
        <v>295194</v>
      </c>
      <c r="J13773" s="1" t="n">
        <v>42436</v>
      </c>
      <c r="K13773" s="1" t="n">
        <v>7897312403246</v>
      </c>
      <c r="L13773" s="1" t="s">
        <v>8042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7" t="n">
        <v>46245</v>
      </c>
      <c r="C13774" s="1" t="n">
        <v>11</v>
      </c>
      <c r="D13774" s="1" t="s">
        <v>3845</v>
      </c>
      <c r="E13774" s="1" t="n">
        <v>1700</v>
      </c>
      <c r="F13774" s="1" t="s">
        <v>2742</v>
      </c>
      <c r="I13774" s="1" t="n">
        <v>295194</v>
      </c>
      <c r="J13774" s="1" t="n">
        <v>52561</v>
      </c>
      <c r="K13774" s="1" t="n">
        <v>7897312404120</v>
      </c>
      <c r="L13774" s="1" t="s">
        <v>7171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7" t="n">
        <v>46245</v>
      </c>
      <c r="C13775" s="1" t="n">
        <v>11</v>
      </c>
      <c r="D13775" s="1" t="s">
        <v>3845</v>
      </c>
      <c r="E13775" s="1" t="n">
        <v>1700</v>
      </c>
      <c r="F13775" s="1" t="s">
        <v>2742</v>
      </c>
      <c r="I13775" s="1" t="n">
        <v>295194</v>
      </c>
      <c r="J13775" s="1" t="n">
        <v>70467</v>
      </c>
      <c r="K13775" s="1" t="n">
        <v>7898617581745</v>
      </c>
      <c r="L13775" s="1" t="s">
        <v>8043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7" t="n">
        <v>46245</v>
      </c>
      <c r="C13776" s="1" t="n">
        <v>11</v>
      </c>
      <c r="D13776" s="1" t="s">
        <v>3845</v>
      </c>
      <c r="E13776" s="1" t="n">
        <v>1700</v>
      </c>
      <c r="F13776" s="1" t="s">
        <v>2742</v>
      </c>
      <c r="I13776" s="1" t="n">
        <v>295194</v>
      </c>
      <c r="J13776" s="1" t="n">
        <v>70468</v>
      </c>
      <c r="K13776" s="1" t="n">
        <v>7898617581752</v>
      </c>
      <c r="L13776" s="1" t="s">
        <v>7049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7" t="n">
        <v>46245</v>
      </c>
      <c r="C13777" s="1" t="n">
        <v>11</v>
      </c>
      <c r="D13777" s="1" t="s">
        <v>3845</v>
      </c>
      <c r="E13777" s="1" t="n">
        <v>1700</v>
      </c>
      <c r="F13777" s="1" t="s">
        <v>2742</v>
      </c>
      <c r="I13777" s="1" t="n">
        <v>295194</v>
      </c>
      <c r="J13777" s="1" t="n">
        <v>73249</v>
      </c>
      <c r="K13777" s="1" t="n">
        <v>7898932426189</v>
      </c>
      <c r="L13777" s="1" t="s">
        <v>8044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7" t="n">
        <v>46245</v>
      </c>
      <c r="C13778" s="1" t="n">
        <v>11</v>
      </c>
      <c r="D13778" s="1" t="s">
        <v>3845</v>
      </c>
      <c r="E13778" s="1" t="n">
        <v>1700</v>
      </c>
      <c r="F13778" s="1" t="s">
        <v>2742</v>
      </c>
      <c r="I13778" s="1" t="n">
        <v>295194</v>
      </c>
      <c r="J13778" s="1" t="n">
        <v>81791</v>
      </c>
      <c r="K13778" s="1" t="n">
        <v>7898617580793</v>
      </c>
      <c r="L13778" s="1" t="s">
        <v>7054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7" t="n">
        <v>46245</v>
      </c>
      <c r="C13779" s="1" t="n">
        <v>11</v>
      </c>
      <c r="D13779" s="1" t="s">
        <v>3845</v>
      </c>
      <c r="E13779" s="1" t="n">
        <v>1675</v>
      </c>
      <c r="F13779" s="1" t="s">
        <v>103</v>
      </c>
      <c r="I13779" s="1" t="n">
        <v>506570</v>
      </c>
      <c r="J13779" s="1" t="n">
        <v>101986</v>
      </c>
      <c r="K13779" s="1" t="n">
        <v>7896005286524</v>
      </c>
      <c r="L13779" s="1" t="s">
        <v>4044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7" t="n">
        <v>46245</v>
      </c>
      <c r="C13780" s="1" t="n">
        <v>11</v>
      </c>
      <c r="D13780" s="1" t="s">
        <v>3845</v>
      </c>
      <c r="E13780" s="1" t="n">
        <v>1675</v>
      </c>
      <c r="F13780" s="1" t="s">
        <v>103</v>
      </c>
      <c r="I13780" s="1" t="n">
        <v>506570</v>
      </c>
      <c r="J13780" s="1" t="n">
        <v>102144</v>
      </c>
      <c r="K13780" s="1" t="n">
        <v>7896005272022</v>
      </c>
      <c r="L13780" s="1" t="s">
        <v>8045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7" t="n">
        <v>46245</v>
      </c>
      <c r="C13781" s="1" t="n">
        <v>11</v>
      </c>
      <c r="D13781" s="1" t="s">
        <v>3845</v>
      </c>
      <c r="E13781" s="1" t="n">
        <v>1675</v>
      </c>
      <c r="F13781" s="1" t="s">
        <v>103</v>
      </c>
      <c r="I13781" s="1" t="n">
        <v>506570</v>
      </c>
      <c r="J13781" s="1" t="n">
        <v>102145</v>
      </c>
      <c r="K13781" s="1" t="n">
        <v>7896005272107</v>
      </c>
      <c r="L13781" s="1" t="s">
        <v>8046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7" t="n">
        <v>46245</v>
      </c>
      <c r="C13782" s="1" t="n">
        <v>11</v>
      </c>
      <c r="D13782" s="1" t="s">
        <v>3845</v>
      </c>
      <c r="E13782" s="1" t="n">
        <v>1675</v>
      </c>
      <c r="F13782" s="1" t="s">
        <v>103</v>
      </c>
      <c r="I13782" s="1" t="n">
        <v>506570</v>
      </c>
      <c r="J13782" s="1" t="n">
        <v>102148</v>
      </c>
      <c r="K13782" s="1" t="n">
        <v>7896005272046</v>
      </c>
      <c r="L13782" s="1" t="s">
        <v>8047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7" t="n">
        <v>46245</v>
      </c>
      <c r="C13783" s="1" t="n">
        <v>11</v>
      </c>
      <c r="D13783" s="1" t="s">
        <v>3845</v>
      </c>
      <c r="E13783" s="1" t="n">
        <v>1675</v>
      </c>
      <c r="F13783" s="1" t="s">
        <v>103</v>
      </c>
      <c r="I13783" s="1" t="n">
        <v>506570</v>
      </c>
      <c r="J13783" s="1" t="n">
        <v>102286</v>
      </c>
      <c r="K13783" s="1" t="n">
        <v>7896005202074</v>
      </c>
      <c r="L13783" s="1" t="s">
        <v>8048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7" t="n">
        <v>46245</v>
      </c>
      <c r="C13784" s="1" t="n">
        <v>11</v>
      </c>
      <c r="D13784" s="1" t="s">
        <v>3845</v>
      </c>
      <c r="E13784" s="1" t="n">
        <v>1675</v>
      </c>
      <c r="F13784" s="1" t="s">
        <v>103</v>
      </c>
      <c r="I13784" s="1" t="n">
        <v>506570</v>
      </c>
      <c r="J13784" s="1" t="n">
        <v>108019</v>
      </c>
      <c r="K13784" s="1" t="n">
        <v>7896005286579</v>
      </c>
      <c r="L13784" s="1" t="s">
        <v>5183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7" t="n">
        <v>46245</v>
      </c>
      <c r="C13785" s="1" t="n">
        <v>11</v>
      </c>
      <c r="D13785" s="1" t="s">
        <v>3845</v>
      </c>
      <c r="E13785" s="1" t="n">
        <v>1675</v>
      </c>
      <c r="F13785" s="1" t="s">
        <v>103</v>
      </c>
      <c r="I13785" s="1" t="n">
        <v>506570</v>
      </c>
      <c r="J13785" s="1" t="n">
        <v>12840</v>
      </c>
      <c r="K13785" s="1" t="n">
        <v>7896369615954</v>
      </c>
      <c r="L13785" s="1" t="s">
        <v>7920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7" t="n">
        <v>46245</v>
      </c>
      <c r="C13786" s="1" t="n">
        <v>11</v>
      </c>
      <c r="D13786" s="1" t="s">
        <v>3845</v>
      </c>
      <c r="E13786" s="1" t="n">
        <v>1675</v>
      </c>
      <c r="F13786" s="1" t="s">
        <v>103</v>
      </c>
      <c r="I13786" s="1" t="n">
        <v>506570</v>
      </c>
      <c r="J13786" s="1" t="n">
        <v>25487</v>
      </c>
      <c r="K13786" s="1" t="n">
        <v>7896005217023</v>
      </c>
      <c r="L13786" s="1" t="s">
        <v>8049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7" t="n">
        <v>46245</v>
      </c>
      <c r="C13787" s="1" t="n">
        <v>11</v>
      </c>
      <c r="D13787" s="1" t="s">
        <v>3845</v>
      </c>
      <c r="E13787" s="1" t="n">
        <v>1675</v>
      </c>
      <c r="F13787" s="1" t="s">
        <v>103</v>
      </c>
      <c r="I13787" s="1" t="n">
        <v>506570</v>
      </c>
      <c r="J13787" s="1" t="n">
        <v>59714</v>
      </c>
      <c r="K13787" s="1" t="n">
        <v>7896005210192</v>
      </c>
      <c r="L13787" s="1" t="s">
        <v>4054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7" t="n">
        <v>46245</v>
      </c>
      <c r="C13788" s="1" t="n">
        <v>11</v>
      </c>
      <c r="D13788" s="1" t="s">
        <v>3845</v>
      </c>
      <c r="E13788" s="1" t="n">
        <v>1675</v>
      </c>
      <c r="F13788" s="1" t="s">
        <v>103</v>
      </c>
      <c r="I13788" s="1" t="n">
        <v>506570</v>
      </c>
      <c r="J13788" s="1" t="n">
        <v>75917</v>
      </c>
      <c r="K13788" s="1" t="n">
        <v>7909989681565</v>
      </c>
      <c r="L13788" s="1" t="s">
        <v>6352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7" t="n">
        <v>46245</v>
      </c>
      <c r="C13789" s="1" t="n">
        <v>11</v>
      </c>
      <c r="D13789" s="1" t="s">
        <v>3845</v>
      </c>
      <c r="E13789" s="1" t="n">
        <v>1675</v>
      </c>
      <c r="F13789" s="1" t="s">
        <v>103</v>
      </c>
      <c r="I13789" s="1" t="n">
        <v>506570</v>
      </c>
      <c r="J13789" s="1" t="n">
        <v>76074</v>
      </c>
      <c r="K13789" s="1" t="n">
        <v>7909989681466</v>
      </c>
      <c r="L13789" s="1" t="s">
        <v>6352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7" t="n">
        <v>46245</v>
      </c>
      <c r="C13790" s="1" t="n">
        <v>11</v>
      </c>
      <c r="D13790" s="1" t="s">
        <v>3845</v>
      </c>
      <c r="E13790" s="1" t="n">
        <v>1675</v>
      </c>
      <c r="F13790" s="1" t="s">
        <v>103</v>
      </c>
      <c r="I13790" s="1" t="n">
        <v>506570</v>
      </c>
      <c r="J13790" s="1" t="n">
        <v>76092</v>
      </c>
      <c r="K13790" s="1" t="n">
        <v>7909989681558</v>
      </c>
      <c r="L13790" s="1" t="s">
        <v>6352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7" t="n">
        <v>46245</v>
      </c>
      <c r="C13791" s="1" t="n">
        <v>11</v>
      </c>
      <c r="D13791" s="1" t="s">
        <v>3845</v>
      </c>
      <c r="E13791" s="1" t="n">
        <v>1718</v>
      </c>
      <c r="F13791" s="1" t="s">
        <v>159</v>
      </c>
      <c r="I13791" s="1" t="n">
        <v>688332</v>
      </c>
      <c r="J13791" s="1" t="n">
        <v>102265</v>
      </c>
      <c r="K13791" s="1" t="n">
        <v>7896007811021</v>
      </c>
      <c r="L13791" s="1" t="s">
        <v>5222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7" t="n">
        <v>46245</v>
      </c>
      <c r="C13792" s="1" t="n">
        <v>11</v>
      </c>
      <c r="D13792" s="1" t="s">
        <v>3845</v>
      </c>
      <c r="E13792" s="1" t="n">
        <v>1718</v>
      </c>
      <c r="F13792" s="1" t="s">
        <v>159</v>
      </c>
      <c r="I13792" s="1" t="n">
        <v>688332</v>
      </c>
      <c r="J13792" s="1" t="n">
        <v>102268</v>
      </c>
      <c r="K13792" s="1" t="n">
        <v>7896007811007</v>
      </c>
      <c r="L13792" s="1" t="s">
        <v>5223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7" t="n">
        <v>46245</v>
      </c>
      <c r="C13793" s="1" t="n">
        <v>11</v>
      </c>
      <c r="D13793" s="1" t="s">
        <v>3845</v>
      </c>
      <c r="E13793" s="1" t="n">
        <v>1718</v>
      </c>
      <c r="F13793" s="1" t="s">
        <v>159</v>
      </c>
      <c r="I13793" s="1" t="n">
        <v>688332</v>
      </c>
      <c r="J13793" s="1" t="n">
        <v>102973</v>
      </c>
      <c r="K13793" s="1" t="n">
        <v>7896009728013</v>
      </c>
      <c r="L13793" s="1" t="s">
        <v>8050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7" t="n">
        <v>46245</v>
      </c>
      <c r="C13794" s="1" t="n">
        <v>11</v>
      </c>
      <c r="D13794" s="1" t="s">
        <v>3845</v>
      </c>
      <c r="E13794" s="1" t="n">
        <v>1718</v>
      </c>
      <c r="F13794" s="1" t="s">
        <v>159</v>
      </c>
      <c r="I13794" s="1" t="n">
        <v>688332</v>
      </c>
      <c r="J13794" s="1" t="n">
        <v>103359</v>
      </c>
      <c r="K13794" s="1" t="n">
        <v>7896089011982</v>
      </c>
      <c r="L13794" s="1" t="s">
        <v>7130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7" t="n">
        <v>46245</v>
      </c>
      <c r="C13795" s="1" t="n">
        <v>11</v>
      </c>
      <c r="D13795" s="1" t="s">
        <v>3845</v>
      </c>
      <c r="E13795" s="1" t="n">
        <v>1718</v>
      </c>
      <c r="F13795" s="1" t="s">
        <v>159</v>
      </c>
      <c r="I13795" s="1" t="n">
        <v>688332</v>
      </c>
      <c r="J13795" s="1" t="n">
        <v>19008</v>
      </c>
      <c r="K13795" s="1" t="n">
        <v>7896007811298</v>
      </c>
      <c r="L13795" s="1" t="s">
        <v>5227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7" t="n">
        <v>46245</v>
      </c>
      <c r="C13796" s="1" t="n">
        <v>11</v>
      </c>
      <c r="D13796" s="1" t="s">
        <v>3845</v>
      </c>
      <c r="E13796" s="1" t="n">
        <v>1718</v>
      </c>
      <c r="F13796" s="1" t="s">
        <v>159</v>
      </c>
      <c r="I13796" s="1" t="n">
        <v>688332</v>
      </c>
      <c r="J13796" s="1" t="n">
        <v>30597</v>
      </c>
      <c r="K13796" s="1" t="n">
        <v>70330129627</v>
      </c>
      <c r="L13796" s="1" t="s">
        <v>8051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7" t="n">
        <v>46245</v>
      </c>
      <c r="C13797" s="1" t="n">
        <v>11</v>
      </c>
      <c r="D13797" s="1" t="s">
        <v>3845</v>
      </c>
      <c r="E13797" s="1" t="n">
        <v>1718</v>
      </c>
      <c r="F13797" s="1" t="s">
        <v>159</v>
      </c>
      <c r="I13797" s="1" t="n">
        <v>688332</v>
      </c>
      <c r="J13797" s="1" t="n">
        <v>31748</v>
      </c>
      <c r="K13797" s="1" t="n">
        <v>7896007865970</v>
      </c>
      <c r="L13797" s="1" t="s">
        <v>5228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7" t="n">
        <v>46245</v>
      </c>
      <c r="C13798" s="1" t="n">
        <v>11</v>
      </c>
      <c r="D13798" s="1" t="s">
        <v>3845</v>
      </c>
      <c r="E13798" s="1" t="n">
        <v>1718</v>
      </c>
      <c r="F13798" s="1" t="s">
        <v>159</v>
      </c>
      <c r="I13798" s="1" t="n">
        <v>688332</v>
      </c>
      <c r="J13798" s="1" t="n">
        <v>57102</v>
      </c>
      <c r="K13798" s="1" t="n">
        <v>7896089088649</v>
      </c>
      <c r="L13798" s="1" t="s">
        <v>5230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7" t="n">
        <v>46245</v>
      </c>
      <c r="C13799" s="1" t="n">
        <v>11</v>
      </c>
      <c r="D13799" s="1" t="s">
        <v>3845</v>
      </c>
      <c r="E13799" s="1" t="n">
        <v>1718</v>
      </c>
      <c r="F13799" s="1" t="s">
        <v>159</v>
      </c>
      <c r="I13799" s="1" t="n">
        <v>688332</v>
      </c>
      <c r="J13799" s="1" t="n">
        <v>82032</v>
      </c>
      <c r="K13799" s="1" t="n">
        <v>7897011000272</v>
      </c>
      <c r="L13799" s="1" t="s">
        <v>8052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7" t="n">
        <v>46245</v>
      </c>
      <c r="C13800" s="1" t="n">
        <v>22</v>
      </c>
      <c r="D13800" s="1" t="s">
        <v>3850</v>
      </c>
      <c r="E13800" s="1" t="n">
        <v>33</v>
      </c>
      <c r="F13800" s="1" t="s">
        <v>93</v>
      </c>
      <c r="I13800" s="1" t="n">
        <v>5471</v>
      </c>
      <c r="J13800" s="1" t="n">
        <v>100000</v>
      </c>
      <c r="K13800" s="1" t="n">
        <v>1</v>
      </c>
      <c r="L13800" s="1" t="s">
        <v>3851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7" t="n">
        <v>46245</v>
      </c>
      <c r="C13801" s="1" t="n">
        <v>22</v>
      </c>
      <c r="D13801" s="1" t="s">
        <v>3850</v>
      </c>
      <c r="E13801" s="1" t="n">
        <v>33</v>
      </c>
      <c r="F13801" s="1" t="s">
        <v>93</v>
      </c>
      <c r="I13801" s="1" t="n">
        <v>5471</v>
      </c>
      <c r="J13801" s="1" t="n">
        <v>100001</v>
      </c>
      <c r="K13801" s="1" t="n">
        <v>2</v>
      </c>
      <c r="L13801" s="1" t="s">
        <v>4138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7" t="n">
        <v>46245</v>
      </c>
      <c r="C13802" s="1" t="n">
        <v>22</v>
      </c>
      <c r="D13802" s="1" t="s">
        <v>3850</v>
      </c>
      <c r="E13802" s="1" t="n">
        <v>33</v>
      </c>
      <c r="F13802" s="1" t="s">
        <v>93</v>
      </c>
      <c r="I13802" s="1" t="n">
        <v>5471</v>
      </c>
      <c r="J13802" s="1" t="n">
        <v>100002</v>
      </c>
      <c r="K13802" s="1" t="n">
        <v>3</v>
      </c>
      <c r="L13802" s="1" t="s">
        <v>3872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7" t="n">
        <v>46245</v>
      </c>
      <c r="C13803" s="1" t="n">
        <v>22</v>
      </c>
      <c r="D13803" s="1" t="s">
        <v>3850</v>
      </c>
      <c r="E13803" s="1" t="n">
        <v>33</v>
      </c>
      <c r="F13803" s="1" t="s">
        <v>93</v>
      </c>
      <c r="I13803" s="1" t="n">
        <v>5471</v>
      </c>
      <c r="J13803" s="1" t="n">
        <v>100003</v>
      </c>
      <c r="K13803" s="1" t="n">
        <v>4</v>
      </c>
      <c r="L13803" s="1" t="s">
        <v>3873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7" t="n">
        <v>46245</v>
      </c>
      <c r="C13804" s="1" t="n">
        <v>22</v>
      </c>
      <c r="D13804" s="1" t="s">
        <v>3850</v>
      </c>
      <c r="E13804" s="1" t="n">
        <v>33</v>
      </c>
      <c r="F13804" s="1" t="s">
        <v>93</v>
      </c>
      <c r="I13804" s="1" t="n">
        <v>5471</v>
      </c>
      <c r="J13804" s="1" t="n">
        <v>100004</v>
      </c>
      <c r="K13804" s="1" t="n">
        <v>5</v>
      </c>
      <c r="L13804" s="1" t="s">
        <v>3852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7" t="n">
        <v>46245</v>
      </c>
      <c r="C13805" s="1" t="n">
        <v>22</v>
      </c>
      <c r="D13805" s="1" t="s">
        <v>3850</v>
      </c>
      <c r="E13805" s="1" t="n">
        <v>33</v>
      </c>
      <c r="F13805" s="1" t="s">
        <v>93</v>
      </c>
      <c r="I13805" s="1" t="n">
        <v>5471</v>
      </c>
      <c r="J13805" s="1" t="n">
        <v>100040</v>
      </c>
      <c r="K13805" s="1" t="n">
        <v>41</v>
      </c>
      <c r="L13805" s="1" t="s">
        <v>3874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7" t="n">
        <v>46245</v>
      </c>
      <c r="C13806" s="1" t="n">
        <v>22</v>
      </c>
      <c r="D13806" s="1" t="s">
        <v>3850</v>
      </c>
      <c r="E13806" s="1" t="n">
        <v>33</v>
      </c>
      <c r="F13806" s="1" t="s">
        <v>93</v>
      </c>
      <c r="I13806" s="1" t="n">
        <v>5471</v>
      </c>
      <c r="J13806" s="1" t="n">
        <v>100520</v>
      </c>
      <c r="K13806" s="1" t="n">
        <v>507</v>
      </c>
      <c r="L13806" s="1" t="s">
        <v>3868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7" t="n">
        <v>46245</v>
      </c>
      <c r="C13807" s="1" t="n">
        <v>22</v>
      </c>
      <c r="D13807" s="1" t="s">
        <v>3850</v>
      </c>
      <c r="E13807" s="1" t="n">
        <v>33</v>
      </c>
      <c r="F13807" s="1" t="s">
        <v>93</v>
      </c>
      <c r="I13807" s="1" t="n">
        <v>5471</v>
      </c>
      <c r="J13807" s="1" t="n">
        <v>110455</v>
      </c>
      <c r="K13807" s="1" t="n">
        <v>53212</v>
      </c>
      <c r="L13807" s="1" t="s">
        <v>3870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7" t="n">
        <v>46245</v>
      </c>
      <c r="C13808" s="1" t="n">
        <v>22</v>
      </c>
      <c r="D13808" s="1" t="s">
        <v>3850</v>
      </c>
      <c r="E13808" s="1" t="n">
        <v>33</v>
      </c>
      <c r="F13808" s="1" t="s">
        <v>93</v>
      </c>
      <c r="I13808" s="1" t="n">
        <v>5473</v>
      </c>
      <c r="J13808" s="1" t="n">
        <v>100000</v>
      </c>
      <c r="K13808" s="1" t="n">
        <v>1</v>
      </c>
      <c r="L13808" s="1" t="s">
        <v>3851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7" t="n">
        <v>46245</v>
      </c>
      <c r="C13809" s="1" t="n">
        <v>22</v>
      </c>
      <c r="D13809" s="1" t="s">
        <v>3850</v>
      </c>
      <c r="E13809" s="1" t="n">
        <v>33</v>
      </c>
      <c r="F13809" s="1" t="s">
        <v>93</v>
      </c>
      <c r="I13809" s="1" t="n">
        <v>5473</v>
      </c>
      <c r="J13809" s="1" t="n">
        <v>100004</v>
      </c>
      <c r="K13809" s="1" t="n">
        <v>5</v>
      </c>
      <c r="L13809" s="1" t="s">
        <v>3852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7" t="n">
        <v>46245</v>
      </c>
      <c r="C13810" s="1" t="n">
        <v>22</v>
      </c>
      <c r="D13810" s="1" t="s">
        <v>3850</v>
      </c>
      <c r="E13810" s="1" t="n">
        <v>33</v>
      </c>
      <c r="F13810" s="1" t="s">
        <v>93</v>
      </c>
      <c r="I13810" s="1" t="n">
        <v>5473</v>
      </c>
      <c r="J13810" s="1" t="n">
        <v>100006</v>
      </c>
      <c r="K13810" s="1" t="n">
        <v>7</v>
      </c>
      <c r="L13810" s="1" t="s">
        <v>3853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7" t="n">
        <v>46245</v>
      </c>
      <c r="C13811" s="1" t="n">
        <v>22</v>
      </c>
      <c r="D13811" s="1" t="s">
        <v>3850</v>
      </c>
      <c r="E13811" s="1" t="n">
        <v>33</v>
      </c>
      <c r="F13811" s="1" t="s">
        <v>93</v>
      </c>
      <c r="I13811" s="1" t="n">
        <v>5473</v>
      </c>
      <c r="J13811" s="1" t="n">
        <v>100007</v>
      </c>
      <c r="K13811" s="1" t="n">
        <v>8</v>
      </c>
      <c r="L13811" s="1" t="s">
        <v>3854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7" t="n">
        <v>46245</v>
      </c>
      <c r="C13812" s="1" t="n">
        <v>22</v>
      </c>
      <c r="D13812" s="1" t="s">
        <v>3850</v>
      </c>
      <c r="E13812" s="1" t="n">
        <v>33</v>
      </c>
      <c r="F13812" s="1" t="s">
        <v>93</v>
      </c>
      <c r="I13812" s="1" t="n">
        <v>5473</v>
      </c>
      <c r="J13812" s="1" t="n">
        <v>100008</v>
      </c>
      <c r="K13812" s="1" t="n">
        <v>9</v>
      </c>
      <c r="L13812" s="1" t="s">
        <v>3855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7" t="n">
        <v>46245</v>
      </c>
      <c r="C13813" s="1" t="n">
        <v>22</v>
      </c>
      <c r="D13813" s="1" t="s">
        <v>3850</v>
      </c>
      <c r="E13813" s="1" t="n">
        <v>33</v>
      </c>
      <c r="F13813" s="1" t="s">
        <v>93</v>
      </c>
      <c r="I13813" s="1" t="n">
        <v>5473</v>
      </c>
      <c r="J13813" s="1" t="n">
        <v>100011</v>
      </c>
      <c r="K13813" s="1" t="n">
        <v>12</v>
      </c>
      <c r="L13813" s="1" t="s">
        <v>3856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7" t="n">
        <v>46245</v>
      </c>
      <c r="C13814" s="1" t="n">
        <v>22</v>
      </c>
      <c r="D13814" s="1" t="s">
        <v>3850</v>
      </c>
      <c r="E13814" s="1" t="n">
        <v>33</v>
      </c>
      <c r="F13814" s="1" t="s">
        <v>93</v>
      </c>
      <c r="I13814" s="1" t="n">
        <v>5473</v>
      </c>
      <c r="J13814" s="1" t="n">
        <v>100012</v>
      </c>
      <c r="K13814" s="1" t="n">
        <v>13</v>
      </c>
      <c r="L13814" s="1" t="s">
        <v>3857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7" t="n">
        <v>46245</v>
      </c>
      <c r="C13815" s="1" t="n">
        <v>22</v>
      </c>
      <c r="D13815" s="1" t="s">
        <v>3850</v>
      </c>
      <c r="E13815" s="1" t="n">
        <v>33</v>
      </c>
      <c r="F13815" s="1" t="s">
        <v>93</v>
      </c>
      <c r="I13815" s="1" t="n">
        <v>5473</v>
      </c>
      <c r="J13815" s="1" t="n">
        <v>100013</v>
      </c>
      <c r="K13815" s="1" t="n">
        <v>14</v>
      </c>
      <c r="L13815" s="1" t="s">
        <v>3858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7" t="n">
        <v>46245</v>
      </c>
      <c r="C13816" s="1" t="n">
        <v>22</v>
      </c>
      <c r="D13816" s="1" t="s">
        <v>3850</v>
      </c>
      <c r="E13816" s="1" t="n">
        <v>33</v>
      </c>
      <c r="F13816" s="1" t="s">
        <v>93</v>
      </c>
      <c r="I13816" s="1" t="n">
        <v>5473</v>
      </c>
      <c r="J13816" s="1" t="n">
        <v>100014</v>
      </c>
      <c r="K13816" s="1" t="n">
        <v>15</v>
      </c>
      <c r="L13816" s="1" t="s">
        <v>3859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7" t="n">
        <v>46245</v>
      </c>
      <c r="C13817" s="1" t="n">
        <v>22</v>
      </c>
      <c r="D13817" s="1" t="s">
        <v>3850</v>
      </c>
      <c r="E13817" s="1" t="n">
        <v>33</v>
      </c>
      <c r="F13817" s="1" t="s">
        <v>93</v>
      </c>
      <c r="I13817" s="1" t="n">
        <v>5473</v>
      </c>
      <c r="J13817" s="1" t="n">
        <v>100015</v>
      </c>
      <c r="K13817" s="1" t="n">
        <v>16</v>
      </c>
      <c r="L13817" s="1" t="s">
        <v>3860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7" t="n">
        <v>46245</v>
      </c>
      <c r="C13818" s="1" t="n">
        <v>22</v>
      </c>
      <c r="D13818" s="1" t="s">
        <v>3850</v>
      </c>
      <c r="E13818" s="1" t="n">
        <v>33</v>
      </c>
      <c r="F13818" s="1" t="s">
        <v>93</v>
      </c>
      <c r="I13818" s="1" t="n">
        <v>5473</v>
      </c>
      <c r="J13818" s="1" t="n">
        <v>100016</v>
      </c>
      <c r="K13818" s="1" t="n">
        <v>17</v>
      </c>
      <c r="L13818" s="1" t="s">
        <v>3861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7" t="n">
        <v>46245</v>
      </c>
      <c r="C13819" s="1" t="n">
        <v>22</v>
      </c>
      <c r="D13819" s="1" t="s">
        <v>3850</v>
      </c>
      <c r="E13819" s="1" t="n">
        <v>33</v>
      </c>
      <c r="F13819" s="1" t="s">
        <v>93</v>
      </c>
      <c r="I13819" s="1" t="n">
        <v>5473</v>
      </c>
      <c r="J13819" s="1" t="n">
        <v>100017</v>
      </c>
      <c r="K13819" s="1" t="n">
        <v>18</v>
      </c>
      <c r="L13819" s="1" t="s">
        <v>3862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7" t="n">
        <v>46245</v>
      </c>
      <c r="C13820" s="1" t="n">
        <v>22</v>
      </c>
      <c r="D13820" s="1" t="s">
        <v>3850</v>
      </c>
      <c r="E13820" s="1" t="n">
        <v>33</v>
      </c>
      <c r="F13820" s="1" t="s">
        <v>93</v>
      </c>
      <c r="I13820" s="1" t="n">
        <v>5473</v>
      </c>
      <c r="J13820" s="1" t="n">
        <v>100019</v>
      </c>
      <c r="K13820" s="1" t="n">
        <v>20</v>
      </c>
      <c r="L13820" s="1" t="s">
        <v>3863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7" t="n">
        <v>46245</v>
      </c>
      <c r="C13821" s="1" t="n">
        <v>22</v>
      </c>
      <c r="D13821" s="1" t="s">
        <v>3850</v>
      </c>
      <c r="E13821" s="1" t="n">
        <v>33</v>
      </c>
      <c r="F13821" s="1" t="s">
        <v>93</v>
      </c>
      <c r="I13821" s="1" t="n">
        <v>5473</v>
      </c>
      <c r="J13821" s="1" t="n">
        <v>100021</v>
      </c>
      <c r="K13821" s="1" t="n">
        <v>22</v>
      </c>
      <c r="L13821" s="1" t="s">
        <v>3865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7" t="n">
        <v>46245</v>
      </c>
      <c r="C13822" s="1" t="n">
        <v>22</v>
      </c>
      <c r="D13822" s="1" t="s">
        <v>3850</v>
      </c>
      <c r="E13822" s="1" t="n">
        <v>33</v>
      </c>
      <c r="F13822" s="1" t="s">
        <v>93</v>
      </c>
      <c r="I13822" s="1" t="n">
        <v>5473</v>
      </c>
      <c r="J13822" s="1" t="n">
        <v>100638</v>
      </c>
      <c r="K13822" s="1" t="n">
        <v>508</v>
      </c>
      <c r="L13822" s="1" t="s">
        <v>3867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7" t="n">
        <v>46245</v>
      </c>
      <c r="C13823" s="1" t="n">
        <v>22</v>
      </c>
      <c r="D13823" s="1" t="s">
        <v>3850</v>
      </c>
      <c r="E13823" s="1" t="n">
        <v>33</v>
      </c>
      <c r="F13823" s="1" t="s">
        <v>93</v>
      </c>
      <c r="I13823" s="1" t="n">
        <v>5473</v>
      </c>
      <c r="J13823" s="1" t="n">
        <v>100520</v>
      </c>
      <c r="K13823" s="1" t="n">
        <v>507</v>
      </c>
      <c r="L13823" s="1" t="s">
        <v>3868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7" t="n">
        <v>46245</v>
      </c>
      <c r="C13824" s="1" t="n">
        <v>22</v>
      </c>
      <c r="D13824" s="1" t="s">
        <v>3850</v>
      </c>
      <c r="E13824" s="1" t="n">
        <v>33</v>
      </c>
      <c r="F13824" s="1" t="s">
        <v>93</v>
      </c>
      <c r="I13824" s="1" t="n">
        <v>5473</v>
      </c>
      <c r="J13824" s="1" t="n">
        <v>100319</v>
      </c>
      <c r="K13824" s="1" t="n">
        <v>73453</v>
      </c>
      <c r="L13824" s="1" t="s">
        <v>3869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7" t="n">
        <v>46245</v>
      </c>
      <c r="C13825" s="1" t="n">
        <v>22</v>
      </c>
      <c r="D13825" s="1" t="s">
        <v>3850</v>
      </c>
      <c r="E13825" s="1" t="n">
        <v>33</v>
      </c>
      <c r="F13825" s="1" t="s">
        <v>93</v>
      </c>
      <c r="I13825" s="1" t="n">
        <v>5473</v>
      </c>
      <c r="J13825" s="1" t="n">
        <v>110455</v>
      </c>
      <c r="K13825" s="1" t="n">
        <v>53212</v>
      </c>
      <c r="L13825" s="1" t="s">
        <v>3870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7" t="n">
        <v>46245</v>
      </c>
      <c r="C13826" s="1" t="n">
        <v>22</v>
      </c>
      <c r="D13826" s="1" t="s">
        <v>3850</v>
      </c>
      <c r="E13826" s="1" t="n">
        <v>33</v>
      </c>
      <c r="F13826" s="1" t="s">
        <v>93</v>
      </c>
      <c r="I13826" s="1" t="n">
        <v>5473</v>
      </c>
      <c r="J13826" s="1" t="n">
        <v>110487</v>
      </c>
      <c r="K13826" s="1" t="n">
        <v>54688</v>
      </c>
      <c r="L13826" s="1" t="s">
        <v>3871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7" t="n">
        <v>46245</v>
      </c>
      <c r="C13827" s="1" t="n">
        <v>100</v>
      </c>
      <c r="D13827" s="1" t="s">
        <v>3877</v>
      </c>
      <c r="E13827" s="1" t="n">
        <v>33</v>
      </c>
      <c r="F13827" s="1" t="s">
        <v>93</v>
      </c>
      <c r="I13827" s="1" t="n">
        <v>1532981</v>
      </c>
      <c r="J13827" s="1" t="n">
        <v>100000</v>
      </c>
      <c r="K13827" s="1" t="n">
        <v>1</v>
      </c>
      <c r="L13827" s="1" t="s">
        <v>3851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7" t="n">
        <v>46245</v>
      </c>
      <c r="C13828" s="1" t="n">
        <v>100</v>
      </c>
      <c r="D13828" s="1" t="s">
        <v>3877</v>
      </c>
      <c r="E13828" s="1" t="n">
        <v>33</v>
      </c>
      <c r="F13828" s="1" t="s">
        <v>93</v>
      </c>
      <c r="I13828" s="1" t="n">
        <v>1532981</v>
      </c>
      <c r="J13828" s="1" t="n">
        <v>100001</v>
      </c>
      <c r="K13828" s="1" t="n">
        <v>2</v>
      </c>
      <c r="L13828" s="1" t="s">
        <v>4138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7" t="n">
        <v>46245</v>
      </c>
      <c r="C13829" s="1" t="n">
        <v>100</v>
      </c>
      <c r="D13829" s="1" t="s">
        <v>3877</v>
      </c>
      <c r="E13829" s="1" t="n">
        <v>33</v>
      </c>
      <c r="F13829" s="1" t="s">
        <v>93</v>
      </c>
      <c r="I13829" s="1" t="n">
        <v>1532981</v>
      </c>
      <c r="J13829" s="1" t="n">
        <v>100002</v>
      </c>
      <c r="K13829" s="1" t="n">
        <v>3</v>
      </c>
      <c r="L13829" s="1" t="s">
        <v>3872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7" t="n">
        <v>46245</v>
      </c>
      <c r="C13830" s="1" t="n">
        <v>100</v>
      </c>
      <c r="D13830" s="1" t="s">
        <v>3877</v>
      </c>
      <c r="E13830" s="1" t="n">
        <v>33</v>
      </c>
      <c r="F13830" s="1" t="s">
        <v>93</v>
      </c>
      <c r="I13830" s="1" t="n">
        <v>1532981</v>
      </c>
      <c r="J13830" s="1" t="n">
        <v>100003</v>
      </c>
      <c r="K13830" s="1" t="n">
        <v>4</v>
      </c>
      <c r="L13830" s="1" t="s">
        <v>3873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7" t="n">
        <v>46245</v>
      </c>
      <c r="C13831" s="1" t="n">
        <v>100</v>
      </c>
      <c r="D13831" s="1" t="s">
        <v>3877</v>
      </c>
      <c r="E13831" s="1" t="n">
        <v>33</v>
      </c>
      <c r="F13831" s="1" t="s">
        <v>93</v>
      </c>
      <c r="I13831" s="1" t="n">
        <v>1532981</v>
      </c>
      <c r="J13831" s="1" t="n">
        <v>100004</v>
      </c>
      <c r="K13831" s="1" t="n">
        <v>5</v>
      </c>
      <c r="L13831" s="1" t="s">
        <v>3852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7" t="n">
        <v>46245</v>
      </c>
      <c r="C13832" s="1" t="n">
        <v>100</v>
      </c>
      <c r="D13832" s="1" t="s">
        <v>3877</v>
      </c>
      <c r="E13832" s="1" t="n">
        <v>33</v>
      </c>
      <c r="F13832" s="1" t="s">
        <v>93</v>
      </c>
      <c r="I13832" s="1" t="n">
        <v>1532981</v>
      </c>
      <c r="J13832" s="1" t="n">
        <v>100040</v>
      </c>
      <c r="K13832" s="1" t="n">
        <v>41</v>
      </c>
      <c r="L13832" s="1" t="s">
        <v>3874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7" t="n">
        <v>46245</v>
      </c>
      <c r="C13833" s="1" t="n">
        <v>100</v>
      </c>
      <c r="D13833" s="1" t="s">
        <v>3877</v>
      </c>
      <c r="E13833" s="1" t="n">
        <v>33</v>
      </c>
      <c r="F13833" s="1" t="s">
        <v>93</v>
      </c>
      <c r="I13833" s="1" t="n">
        <v>1532981</v>
      </c>
      <c r="J13833" s="1" t="n">
        <v>100520</v>
      </c>
      <c r="K13833" s="1" t="n">
        <v>507</v>
      </c>
      <c r="L13833" s="1" t="s">
        <v>3868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7" t="n">
        <v>46245</v>
      </c>
      <c r="C13834" s="1" t="n">
        <v>100</v>
      </c>
      <c r="D13834" s="1" t="s">
        <v>3877</v>
      </c>
      <c r="E13834" s="1" t="n">
        <v>33</v>
      </c>
      <c r="F13834" s="1" t="s">
        <v>93</v>
      </c>
      <c r="I13834" s="1" t="n">
        <v>1532981</v>
      </c>
      <c r="J13834" s="1" t="n">
        <v>110455</v>
      </c>
      <c r="K13834" s="1" t="n">
        <v>53212</v>
      </c>
      <c r="L13834" s="1" t="s">
        <v>3870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7" t="n">
        <v>46245</v>
      </c>
      <c r="C13835" s="1" t="n">
        <v>100</v>
      </c>
      <c r="D13835" s="1" t="s">
        <v>3877</v>
      </c>
      <c r="E13835" s="1" t="n">
        <v>33</v>
      </c>
      <c r="F13835" s="1" t="s">
        <v>93</v>
      </c>
      <c r="I13835" s="1" t="n">
        <v>1532985</v>
      </c>
      <c r="J13835" s="1" t="n">
        <v>100000</v>
      </c>
      <c r="K13835" s="1" t="n">
        <v>1</v>
      </c>
      <c r="L13835" s="1" t="s">
        <v>3851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7" t="n">
        <v>46245</v>
      </c>
      <c r="C13836" s="1" t="n">
        <v>100</v>
      </c>
      <c r="D13836" s="1" t="s">
        <v>3877</v>
      </c>
      <c r="E13836" s="1" t="n">
        <v>33</v>
      </c>
      <c r="F13836" s="1" t="s">
        <v>93</v>
      </c>
      <c r="I13836" s="1" t="n">
        <v>1532985</v>
      </c>
      <c r="J13836" s="1" t="n">
        <v>100004</v>
      </c>
      <c r="K13836" s="1" t="n">
        <v>5</v>
      </c>
      <c r="L13836" s="1" t="s">
        <v>3852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7" t="n">
        <v>46245</v>
      </c>
      <c r="C13837" s="1" t="n">
        <v>100</v>
      </c>
      <c r="D13837" s="1" t="s">
        <v>3877</v>
      </c>
      <c r="E13837" s="1" t="n">
        <v>33</v>
      </c>
      <c r="F13837" s="1" t="s">
        <v>93</v>
      </c>
      <c r="I13837" s="1" t="n">
        <v>1532985</v>
      </c>
      <c r="J13837" s="1" t="n">
        <v>100006</v>
      </c>
      <c r="K13837" s="1" t="n">
        <v>7</v>
      </c>
      <c r="L13837" s="1" t="s">
        <v>3853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7" t="n">
        <v>46245</v>
      </c>
      <c r="C13838" s="1" t="n">
        <v>100</v>
      </c>
      <c r="D13838" s="1" t="s">
        <v>3877</v>
      </c>
      <c r="E13838" s="1" t="n">
        <v>33</v>
      </c>
      <c r="F13838" s="1" t="s">
        <v>93</v>
      </c>
      <c r="I13838" s="1" t="n">
        <v>1532985</v>
      </c>
      <c r="J13838" s="1" t="n">
        <v>100007</v>
      </c>
      <c r="K13838" s="1" t="n">
        <v>8</v>
      </c>
      <c r="L13838" s="1" t="s">
        <v>3854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7" t="n">
        <v>46245</v>
      </c>
      <c r="C13839" s="1" t="n">
        <v>100</v>
      </c>
      <c r="D13839" s="1" t="s">
        <v>3877</v>
      </c>
      <c r="E13839" s="1" t="n">
        <v>33</v>
      </c>
      <c r="F13839" s="1" t="s">
        <v>93</v>
      </c>
      <c r="I13839" s="1" t="n">
        <v>1532985</v>
      </c>
      <c r="J13839" s="1" t="n">
        <v>100008</v>
      </c>
      <c r="K13839" s="1" t="n">
        <v>9</v>
      </c>
      <c r="L13839" s="1" t="s">
        <v>3855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7" t="n">
        <v>46245</v>
      </c>
      <c r="C13840" s="1" t="n">
        <v>100</v>
      </c>
      <c r="D13840" s="1" t="s">
        <v>3877</v>
      </c>
      <c r="E13840" s="1" t="n">
        <v>33</v>
      </c>
      <c r="F13840" s="1" t="s">
        <v>93</v>
      </c>
      <c r="I13840" s="1" t="n">
        <v>1532985</v>
      </c>
      <c r="J13840" s="1" t="n">
        <v>100011</v>
      </c>
      <c r="K13840" s="1" t="n">
        <v>12</v>
      </c>
      <c r="L13840" s="1" t="s">
        <v>3856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7" t="n">
        <v>46245</v>
      </c>
      <c r="C13841" s="1" t="n">
        <v>100</v>
      </c>
      <c r="D13841" s="1" t="s">
        <v>3877</v>
      </c>
      <c r="E13841" s="1" t="n">
        <v>33</v>
      </c>
      <c r="F13841" s="1" t="s">
        <v>93</v>
      </c>
      <c r="I13841" s="1" t="n">
        <v>1532985</v>
      </c>
      <c r="J13841" s="1" t="n">
        <v>100012</v>
      </c>
      <c r="K13841" s="1" t="n">
        <v>13</v>
      </c>
      <c r="L13841" s="1" t="s">
        <v>3857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7" t="n">
        <v>46245</v>
      </c>
      <c r="C13842" s="1" t="n">
        <v>100</v>
      </c>
      <c r="D13842" s="1" t="s">
        <v>3877</v>
      </c>
      <c r="E13842" s="1" t="n">
        <v>33</v>
      </c>
      <c r="F13842" s="1" t="s">
        <v>93</v>
      </c>
      <c r="I13842" s="1" t="n">
        <v>1532985</v>
      </c>
      <c r="J13842" s="1" t="n">
        <v>100013</v>
      </c>
      <c r="K13842" s="1" t="n">
        <v>14</v>
      </c>
      <c r="L13842" s="1" t="s">
        <v>3858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7" t="n">
        <v>46245</v>
      </c>
      <c r="C13843" s="1" t="n">
        <v>100</v>
      </c>
      <c r="D13843" s="1" t="s">
        <v>3877</v>
      </c>
      <c r="E13843" s="1" t="n">
        <v>33</v>
      </c>
      <c r="F13843" s="1" t="s">
        <v>93</v>
      </c>
      <c r="I13843" s="1" t="n">
        <v>1532985</v>
      </c>
      <c r="J13843" s="1" t="n">
        <v>100014</v>
      </c>
      <c r="K13843" s="1" t="n">
        <v>15</v>
      </c>
      <c r="L13843" s="1" t="s">
        <v>3859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7" t="n">
        <v>46245</v>
      </c>
      <c r="C13844" s="1" t="n">
        <v>100</v>
      </c>
      <c r="D13844" s="1" t="s">
        <v>3877</v>
      </c>
      <c r="E13844" s="1" t="n">
        <v>33</v>
      </c>
      <c r="F13844" s="1" t="s">
        <v>93</v>
      </c>
      <c r="I13844" s="1" t="n">
        <v>1532985</v>
      </c>
      <c r="J13844" s="1" t="n">
        <v>100015</v>
      </c>
      <c r="K13844" s="1" t="n">
        <v>16</v>
      </c>
      <c r="L13844" s="1" t="s">
        <v>3860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7" t="n">
        <v>46245</v>
      </c>
      <c r="C13845" s="1" t="n">
        <v>100</v>
      </c>
      <c r="D13845" s="1" t="s">
        <v>3877</v>
      </c>
      <c r="E13845" s="1" t="n">
        <v>33</v>
      </c>
      <c r="F13845" s="1" t="s">
        <v>93</v>
      </c>
      <c r="I13845" s="1" t="n">
        <v>1532985</v>
      </c>
      <c r="J13845" s="1" t="n">
        <v>100016</v>
      </c>
      <c r="K13845" s="1" t="n">
        <v>17</v>
      </c>
      <c r="L13845" s="1" t="s">
        <v>3861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7" t="n">
        <v>46245</v>
      </c>
      <c r="C13846" s="1" t="n">
        <v>100</v>
      </c>
      <c r="D13846" s="1" t="s">
        <v>3877</v>
      </c>
      <c r="E13846" s="1" t="n">
        <v>33</v>
      </c>
      <c r="F13846" s="1" t="s">
        <v>93</v>
      </c>
      <c r="I13846" s="1" t="n">
        <v>1532985</v>
      </c>
      <c r="J13846" s="1" t="n">
        <v>100017</v>
      </c>
      <c r="K13846" s="1" t="n">
        <v>18</v>
      </c>
      <c r="L13846" s="1" t="s">
        <v>3862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7" t="n">
        <v>46245</v>
      </c>
      <c r="C13847" s="1" t="n">
        <v>100</v>
      </c>
      <c r="D13847" s="1" t="s">
        <v>3877</v>
      </c>
      <c r="E13847" s="1" t="n">
        <v>33</v>
      </c>
      <c r="F13847" s="1" t="s">
        <v>93</v>
      </c>
      <c r="I13847" s="1" t="n">
        <v>1532985</v>
      </c>
      <c r="J13847" s="1" t="n">
        <v>100019</v>
      </c>
      <c r="K13847" s="1" t="n">
        <v>20</v>
      </c>
      <c r="L13847" s="1" t="s">
        <v>3863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7" t="n">
        <v>46245</v>
      </c>
      <c r="C13848" s="1" t="n">
        <v>100</v>
      </c>
      <c r="D13848" s="1" t="s">
        <v>3877</v>
      </c>
      <c r="E13848" s="1" t="n">
        <v>33</v>
      </c>
      <c r="F13848" s="1" t="s">
        <v>93</v>
      </c>
      <c r="I13848" s="1" t="n">
        <v>1532985</v>
      </c>
      <c r="J13848" s="1" t="n">
        <v>100021</v>
      </c>
      <c r="K13848" s="1" t="n">
        <v>22</v>
      </c>
      <c r="L13848" s="1" t="s">
        <v>3865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7" t="n">
        <v>46245</v>
      </c>
      <c r="C13849" s="1" t="n">
        <v>100</v>
      </c>
      <c r="D13849" s="1" t="s">
        <v>3877</v>
      </c>
      <c r="E13849" s="1" t="n">
        <v>33</v>
      </c>
      <c r="F13849" s="1" t="s">
        <v>93</v>
      </c>
      <c r="I13849" s="1" t="n">
        <v>1532985</v>
      </c>
      <c r="J13849" s="1" t="n">
        <v>100638</v>
      </c>
      <c r="K13849" s="1" t="n">
        <v>508</v>
      </c>
      <c r="L13849" s="1" t="s">
        <v>3867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7" t="n">
        <v>46245</v>
      </c>
      <c r="C13850" s="1" t="n">
        <v>100</v>
      </c>
      <c r="D13850" s="1" t="s">
        <v>3877</v>
      </c>
      <c r="E13850" s="1" t="n">
        <v>33</v>
      </c>
      <c r="F13850" s="1" t="s">
        <v>93</v>
      </c>
      <c r="I13850" s="1" t="n">
        <v>1532985</v>
      </c>
      <c r="J13850" s="1" t="n">
        <v>100520</v>
      </c>
      <c r="K13850" s="1" t="n">
        <v>507</v>
      </c>
      <c r="L13850" s="1" t="s">
        <v>3868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7" t="n">
        <v>46245</v>
      </c>
      <c r="C13851" s="1" t="n">
        <v>100</v>
      </c>
      <c r="D13851" s="1" t="s">
        <v>3877</v>
      </c>
      <c r="E13851" s="1" t="n">
        <v>33</v>
      </c>
      <c r="F13851" s="1" t="s">
        <v>93</v>
      </c>
      <c r="I13851" s="1" t="n">
        <v>1532985</v>
      </c>
      <c r="J13851" s="1" t="n">
        <v>100319</v>
      </c>
      <c r="K13851" s="1" t="n">
        <v>73453</v>
      </c>
      <c r="L13851" s="1" t="s">
        <v>3869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7" t="n">
        <v>46245</v>
      </c>
      <c r="C13852" s="1" t="n">
        <v>100</v>
      </c>
      <c r="D13852" s="1" t="s">
        <v>3877</v>
      </c>
      <c r="E13852" s="1" t="n">
        <v>33</v>
      </c>
      <c r="F13852" s="1" t="s">
        <v>93</v>
      </c>
      <c r="I13852" s="1" t="n">
        <v>1532985</v>
      </c>
      <c r="J13852" s="1" t="n">
        <v>110455</v>
      </c>
      <c r="K13852" s="1" t="n">
        <v>53212</v>
      </c>
      <c r="L13852" s="1" t="s">
        <v>3870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7" t="n">
        <v>46245</v>
      </c>
      <c r="C13853" s="1" t="n">
        <v>100</v>
      </c>
      <c r="D13853" s="1" t="s">
        <v>3877</v>
      </c>
      <c r="E13853" s="1" t="n">
        <v>33</v>
      </c>
      <c r="F13853" s="1" t="s">
        <v>93</v>
      </c>
      <c r="I13853" s="1" t="n">
        <v>1532985</v>
      </c>
      <c r="J13853" s="1" t="n">
        <v>110487</v>
      </c>
      <c r="K13853" s="1" t="n">
        <v>54688</v>
      </c>
      <c r="L13853" s="1" t="s">
        <v>3871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7" t="n">
        <v>46245</v>
      </c>
      <c r="C13854" s="1" t="n">
        <v>171</v>
      </c>
      <c r="D13854" s="1" t="s">
        <v>3878</v>
      </c>
      <c r="E13854" s="1" t="n">
        <v>1718</v>
      </c>
      <c r="F13854" s="1" t="s">
        <v>159</v>
      </c>
      <c r="I13854" s="1" t="n">
        <v>688333</v>
      </c>
      <c r="J13854" s="1" t="n">
        <v>31313</v>
      </c>
      <c r="K13854" s="1" t="n">
        <v>7896007800766</v>
      </c>
      <c r="L13854" s="1" t="s">
        <v>8053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7" t="n">
        <v>46246</v>
      </c>
      <c r="C13855" s="1" t="n">
        <v>1</v>
      </c>
      <c r="D13855" s="1" t="s">
        <v>3781</v>
      </c>
      <c r="E13855" s="1" t="n">
        <v>10096</v>
      </c>
      <c r="F13855" s="1" t="s">
        <v>1716</v>
      </c>
      <c r="I13855" s="1" t="n">
        <v>152</v>
      </c>
      <c r="J13855" s="1" t="n">
        <v>61580</v>
      </c>
      <c r="K13855" s="1" t="n">
        <v>2258157</v>
      </c>
      <c r="L13855" s="1" t="s">
        <v>3816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7" t="n">
        <v>46246</v>
      </c>
      <c r="C13856" s="1" t="n">
        <v>1</v>
      </c>
      <c r="D13856" s="1" t="s">
        <v>3781</v>
      </c>
      <c r="E13856" s="1" t="n">
        <v>10096</v>
      </c>
      <c r="F13856" s="1" t="s">
        <v>1716</v>
      </c>
      <c r="I13856" s="1" t="n">
        <v>152</v>
      </c>
      <c r="J13856" s="1" t="n">
        <v>61597</v>
      </c>
      <c r="K13856" s="1" t="n">
        <v>2258188</v>
      </c>
      <c r="L13856" s="1" t="s">
        <v>3817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7" t="n">
        <v>46246</v>
      </c>
      <c r="C13857" s="1" t="n">
        <v>1</v>
      </c>
      <c r="D13857" s="1" t="s">
        <v>3781</v>
      </c>
      <c r="E13857" s="1" t="n">
        <v>1683</v>
      </c>
      <c r="F13857" s="1" t="s">
        <v>677</v>
      </c>
      <c r="I13857" s="1" t="n">
        <v>1662615</v>
      </c>
      <c r="J13857" s="1" t="n">
        <v>109791</v>
      </c>
      <c r="K13857" s="1" t="n">
        <v>9667</v>
      </c>
      <c r="L13857" s="1" t="s">
        <v>4824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7" t="n">
        <v>46246</v>
      </c>
      <c r="C13858" s="1" t="n">
        <v>1</v>
      </c>
      <c r="D13858" s="1" t="s">
        <v>3781</v>
      </c>
      <c r="E13858" s="1" t="n">
        <v>1683</v>
      </c>
      <c r="F13858" s="1" t="s">
        <v>677</v>
      </c>
      <c r="I13858" s="1" t="n">
        <v>1662615</v>
      </c>
      <c r="J13858" s="1" t="n">
        <v>37361</v>
      </c>
      <c r="K13858" s="1" t="n">
        <v>2240817</v>
      </c>
      <c r="L13858" s="1" t="s">
        <v>3824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7" t="n">
        <v>46246</v>
      </c>
      <c r="C13859" s="1" t="n">
        <v>6</v>
      </c>
      <c r="D13859" s="1" t="s">
        <v>3844</v>
      </c>
      <c r="E13859" s="1" t="n">
        <v>33</v>
      </c>
      <c r="F13859" s="1" t="s">
        <v>93</v>
      </c>
      <c r="I13859" s="1" t="n">
        <v>5475</v>
      </c>
      <c r="J13859" s="1" t="n">
        <v>72679</v>
      </c>
      <c r="K13859" s="1" t="n">
        <v>246</v>
      </c>
      <c r="L13859" s="1" t="s">
        <v>212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7" t="n">
        <v>46246</v>
      </c>
      <c r="C13860" s="1" t="n">
        <v>6</v>
      </c>
      <c r="D13860" s="1" t="s">
        <v>3844</v>
      </c>
      <c r="E13860" s="1" t="n">
        <v>33</v>
      </c>
      <c r="F13860" s="1" t="s">
        <v>93</v>
      </c>
      <c r="I13860" s="1" t="n">
        <v>5476</v>
      </c>
      <c r="J13860" s="1" t="n">
        <v>72679</v>
      </c>
      <c r="K13860" s="1" t="n">
        <v>246</v>
      </c>
      <c r="L13860" s="1" t="s">
        <v>212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7" t="n">
        <v>46246</v>
      </c>
      <c r="C13861" s="1" t="n">
        <v>11</v>
      </c>
      <c r="D13861" s="1" t="s">
        <v>3845</v>
      </c>
      <c r="E13861" s="1" t="n">
        <v>642</v>
      </c>
      <c r="F13861" s="1" t="s">
        <v>186</v>
      </c>
      <c r="I13861" s="1" t="n">
        <v>595</v>
      </c>
      <c r="J13861" s="1" t="n">
        <v>71766</v>
      </c>
      <c r="K13861" s="1" t="n">
        <v>779180</v>
      </c>
      <c r="L13861" s="1" t="s">
        <v>3881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7" t="n">
        <v>46246</v>
      </c>
      <c r="C13862" s="1" t="n">
        <v>11</v>
      </c>
      <c r="D13862" s="1" t="s">
        <v>3845</v>
      </c>
      <c r="E13862" s="1" t="n">
        <v>794</v>
      </c>
      <c r="F13862" s="1" t="s">
        <v>365</v>
      </c>
      <c r="I13862" s="1" t="n">
        <v>8609</v>
      </c>
      <c r="J13862" s="1" t="n">
        <v>103817</v>
      </c>
      <c r="K13862" s="1" t="n">
        <v>7896030801822</v>
      </c>
      <c r="L13862" s="1" t="s">
        <v>7502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7" t="n">
        <v>46246</v>
      </c>
      <c r="C13863" s="1" t="n">
        <v>11</v>
      </c>
      <c r="D13863" s="1" t="s">
        <v>3845</v>
      </c>
      <c r="E13863" s="1" t="n">
        <v>794</v>
      </c>
      <c r="F13863" s="1" t="s">
        <v>365</v>
      </c>
      <c r="I13863" s="1" t="n">
        <v>8609</v>
      </c>
      <c r="J13863" s="1" t="n">
        <v>80302</v>
      </c>
      <c r="K13863" s="1" t="n">
        <v>803038</v>
      </c>
      <c r="L13863" s="1" t="s">
        <v>3835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7" t="n">
        <v>46246</v>
      </c>
      <c r="C13864" s="1" t="n">
        <v>11</v>
      </c>
      <c r="D13864" s="1" t="s">
        <v>3845</v>
      </c>
      <c r="E13864" s="1" t="n">
        <v>1196</v>
      </c>
      <c r="F13864" s="1" t="s">
        <v>430</v>
      </c>
      <c r="I13864" s="1" t="n">
        <v>12716</v>
      </c>
      <c r="J13864" s="1" t="n">
        <v>101478</v>
      </c>
      <c r="K13864" s="1" t="n">
        <v>7896861400027</v>
      </c>
      <c r="L13864" s="1" t="s">
        <v>8054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7" t="n">
        <v>46246</v>
      </c>
      <c r="C13865" s="1" t="n">
        <v>11</v>
      </c>
      <c r="D13865" s="1" t="s">
        <v>3845</v>
      </c>
      <c r="E13865" s="1" t="n">
        <v>1196</v>
      </c>
      <c r="F13865" s="1" t="s">
        <v>430</v>
      </c>
      <c r="I13865" s="1" t="n">
        <v>12716</v>
      </c>
      <c r="J13865" s="1" t="n">
        <v>20468</v>
      </c>
      <c r="K13865" s="1" t="n">
        <v>7898215151708</v>
      </c>
      <c r="L13865" s="1" t="s">
        <v>8055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7" t="n">
        <v>46246</v>
      </c>
      <c r="C13866" s="1" t="n">
        <v>11</v>
      </c>
      <c r="D13866" s="1" t="s">
        <v>3845</v>
      </c>
      <c r="E13866" s="1" t="n">
        <v>1196</v>
      </c>
      <c r="F13866" s="1" t="s">
        <v>430</v>
      </c>
      <c r="I13866" s="1" t="n">
        <v>12716</v>
      </c>
      <c r="J13866" s="1" t="n">
        <v>34921</v>
      </c>
      <c r="K13866" s="1" t="n">
        <v>7896253401564</v>
      </c>
      <c r="L13866" s="1" t="s">
        <v>8056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7" t="n">
        <v>46246</v>
      </c>
      <c r="C13867" s="1" t="n">
        <v>11</v>
      </c>
      <c r="D13867" s="1" t="s">
        <v>3845</v>
      </c>
      <c r="E13867" s="1" t="n">
        <v>1196</v>
      </c>
      <c r="F13867" s="1" t="s">
        <v>430</v>
      </c>
      <c r="I13867" s="1" t="n">
        <v>12716</v>
      </c>
      <c r="J13867" s="1" t="n">
        <v>34922</v>
      </c>
      <c r="K13867" s="1" t="n">
        <v>7896253401540</v>
      </c>
      <c r="L13867" s="1" t="s">
        <v>8057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7" t="n">
        <v>46246</v>
      </c>
      <c r="C13868" s="1" t="n">
        <v>11</v>
      </c>
      <c r="D13868" s="1" t="s">
        <v>3845</v>
      </c>
      <c r="E13868" s="1" t="n">
        <v>1196</v>
      </c>
      <c r="F13868" s="1" t="s">
        <v>430</v>
      </c>
      <c r="I13868" s="1" t="n">
        <v>12716</v>
      </c>
      <c r="J13868" s="1" t="n">
        <v>34923</v>
      </c>
      <c r="K13868" s="1" t="n">
        <v>7896253401465</v>
      </c>
      <c r="L13868" s="1" t="s">
        <v>5157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7" t="n">
        <v>46246</v>
      </c>
      <c r="C13869" s="1" t="n">
        <v>11</v>
      </c>
      <c r="D13869" s="1" t="s">
        <v>3845</v>
      </c>
      <c r="E13869" s="1" t="n">
        <v>1196</v>
      </c>
      <c r="F13869" s="1" t="s">
        <v>430</v>
      </c>
      <c r="I13869" s="1" t="n">
        <v>12716</v>
      </c>
      <c r="J13869" s="1" t="n">
        <v>51313</v>
      </c>
      <c r="K13869" s="1" t="n">
        <v>7896253401557</v>
      </c>
      <c r="L13869" s="1" t="s">
        <v>8058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7" t="n">
        <v>46246</v>
      </c>
      <c r="C13870" s="1" t="n">
        <v>11</v>
      </c>
      <c r="D13870" s="1" t="s">
        <v>3845</v>
      </c>
      <c r="E13870" s="1" t="n">
        <v>1196</v>
      </c>
      <c r="F13870" s="1" t="s">
        <v>430</v>
      </c>
      <c r="I13870" s="1" t="n">
        <v>12716</v>
      </c>
      <c r="J13870" s="1" t="n">
        <v>52429</v>
      </c>
      <c r="K13870" s="1" t="n">
        <v>7896253401267</v>
      </c>
      <c r="L13870" s="1" t="s">
        <v>8059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7" t="n">
        <v>46246</v>
      </c>
      <c r="C13871" s="1" t="n">
        <v>11</v>
      </c>
      <c r="D13871" s="1" t="s">
        <v>3845</v>
      </c>
      <c r="E13871" s="1" t="n">
        <v>1196</v>
      </c>
      <c r="F13871" s="1" t="s">
        <v>430</v>
      </c>
      <c r="I13871" s="1" t="n">
        <v>12716</v>
      </c>
      <c r="J13871" s="1" t="n">
        <v>53324</v>
      </c>
      <c r="K13871" s="1" t="n">
        <v>7896253401472</v>
      </c>
      <c r="L13871" s="1" t="s">
        <v>5158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7" t="n">
        <v>46246</v>
      </c>
      <c r="C13872" s="1" t="n">
        <v>11</v>
      </c>
      <c r="D13872" s="1" t="s">
        <v>3845</v>
      </c>
      <c r="E13872" s="1" t="n">
        <v>1196</v>
      </c>
      <c r="F13872" s="1" t="s">
        <v>430</v>
      </c>
      <c r="I13872" s="1" t="n">
        <v>12716</v>
      </c>
      <c r="J13872" s="1" t="n">
        <v>56689</v>
      </c>
      <c r="K13872" s="1" t="n">
        <v>7896253401861</v>
      </c>
      <c r="L13872" s="1" t="s">
        <v>8060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7" t="n">
        <v>46246</v>
      </c>
      <c r="C13873" s="1" t="n">
        <v>11</v>
      </c>
      <c r="D13873" s="1" t="s">
        <v>3845</v>
      </c>
      <c r="E13873" s="1" t="n">
        <v>1196</v>
      </c>
      <c r="F13873" s="1" t="s">
        <v>430</v>
      </c>
      <c r="I13873" s="1" t="n">
        <v>12716</v>
      </c>
      <c r="J13873" s="1" t="n">
        <v>57381</v>
      </c>
      <c r="K13873" s="1" t="n">
        <v>7896016441417</v>
      </c>
      <c r="L13873" s="1" t="s">
        <v>5159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7" t="n">
        <v>46246</v>
      </c>
      <c r="C13874" s="1" t="n">
        <v>11</v>
      </c>
      <c r="D13874" s="1" t="s">
        <v>3845</v>
      </c>
      <c r="E13874" s="1" t="n">
        <v>1196</v>
      </c>
      <c r="F13874" s="1" t="s">
        <v>430</v>
      </c>
      <c r="I13874" s="1" t="n">
        <v>12716</v>
      </c>
      <c r="J13874" s="1" t="n">
        <v>70942</v>
      </c>
      <c r="K13874" s="1" t="n">
        <v>7891000412855</v>
      </c>
      <c r="L13874" s="1" t="s">
        <v>8036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7" t="n">
        <v>46246</v>
      </c>
      <c r="C13875" s="1" t="n">
        <v>11</v>
      </c>
      <c r="D13875" s="1" t="s">
        <v>3845</v>
      </c>
      <c r="E13875" s="1" t="n">
        <v>1196</v>
      </c>
      <c r="F13875" s="1" t="s">
        <v>430</v>
      </c>
      <c r="I13875" s="1" t="n">
        <v>12716</v>
      </c>
      <c r="J13875" s="1" t="n">
        <v>82033</v>
      </c>
      <c r="K13875" s="1" t="n">
        <v>7896253401922</v>
      </c>
      <c r="L13875" s="1" t="s">
        <v>8061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7" t="n">
        <v>46246</v>
      </c>
      <c r="C13876" s="1" t="n">
        <v>11</v>
      </c>
      <c r="D13876" s="1" t="s">
        <v>3845</v>
      </c>
      <c r="E13876" s="1" t="n">
        <v>1196</v>
      </c>
      <c r="F13876" s="1" t="s">
        <v>430</v>
      </c>
      <c r="I13876" s="1" t="n">
        <v>12716</v>
      </c>
      <c r="J13876" s="1" t="n">
        <v>82034</v>
      </c>
      <c r="K13876" s="1" t="n">
        <v>7896253402240</v>
      </c>
      <c r="L13876" s="1" t="s">
        <v>8062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7" t="n">
        <v>46246</v>
      </c>
      <c r="C13877" s="1" t="n">
        <v>11</v>
      </c>
      <c r="D13877" s="1" t="s">
        <v>3845</v>
      </c>
      <c r="E13877" s="1" t="n">
        <v>1708</v>
      </c>
      <c r="F13877" s="1" t="s">
        <v>178</v>
      </c>
      <c r="I13877" s="1" t="n">
        <v>264963</v>
      </c>
      <c r="J13877" s="1" t="n">
        <v>104409</v>
      </c>
      <c r="K13877" s="1" t="n">
        <v>7891175007740</v>
      </c>
      <c r="L13877" s="1" t="s">
        <v>8063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7" t="n">
        <v>46246</v>
      </c>
      <c r="C13878" s="1" t="n">
        <v>11</v>
      </c>
      <c r="D13878" s="1" t="s">
        <v>3845</v>
      </c>
      <c r="E13878" s="1" t="n">
        <v>1708</v>
      </c>
      <c r="F13878" s="1" t="s">
        <v>178</v>
      </c>
      <c r="I13878" s="1" t="n">
        <v>264963</v>
      </c>
      <c r="J13878" s="1" t="n">
        <v>107372</v>
      </c>
      <c r="K13878" s="1" t="n">
        <v>7891175008150</v>
      </c>
      <c r="L13878" s="1" t="s">
        <v>8064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7" t="n">
        <v>46246</v>
      </c>
      <c r="C13879" s="1" t="n">
        <v>11</v>
      </c>
      <c r="D13879" s="1" t="s">
        <v>3845</v>
      </c>
      <c r="E13879" s="1" t="n">
        <v>1708</v>
      </c>
      <c r="F13879" s="1" t="s">
        <v>178</v>
      </c>
      <c r="I13879" s="1" t="n">
        <v>264963</v>
      </c>
      <c r="J13879" s="1" t="n">
        <v>12112</v>
      </c>
      <c r="K13879" s="1" t="n">
        <v>7891175031530</v>
      </c>
      <c r="L13879" s="1" t="s">
        <v>5714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7" t="n">
        <v>46246</v>
      </c>
      <c r="C13880" s="1" t="n">
        <v>11</v>
      </c>
      <c r="D13880" s="1" t="s">
        <v>3845</v>
      </c>
      <c r="E13880" s="1" t="n">
        <v>1708</v>
      </c>
      <c r="F13880" s="1" t="s">
        <v>178</v>
      </c>
      <c r="I13880" s="1" t="n">
        <v>264963</v>
      </c>
      <c r="J13880" s="1" t="n">
        <v>18695</v>
      </c>
      <c r="K13880" s="1" t="n">
        <v>7896383000484</v>
      </c>
      <c r="L13880" s="1" t="s">
        <v>8065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7" t="n">
        <v>46246</v>
      </c>
      <c r="C13881" s="1" t="n">
        <v>11</v>
      </c>
      <c r="D13881" s="1" t="s">
        <v>3845</v>
      </c>
      <c r="E13881" s="1" t="n">
        <v>1708</v>
      </c>
      <c r="F13881" s="1" t="s">
        <v>178</v>
      </c>
      <c r="I13881" s="1" t="n">
        <v>264963</v>
      </c>
      <c r="J13881" s="1" t="n">
        <v>19198</v>
      </c>
      <c r="K13881" s="1" t="n">
        <v>7891175008051</v>
      </c>
      <c r="L13881" s="1" t="s">
        <v>8066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7" t="n">
        <v>46246</v>
      </c>
      <c r="C13882" s="1" t="n">
        <v>11</v>
      </c>
      <c r="D13882" s="1" t="s">
        <v>3845</v>
      </c>
      <c r="E13882" s="1" t="n">
        <v>1708</v>
      </c>
      <c r="F13882" s="1" t="s">
        <v>178</v>
      </c>
      <c r="I13882" s="1" t="n">
        <v>264963</v>
      </c>
      <c r="J13882" s="1" t="n">
        <v>19640</v>
      </c>
      <c r="K13882" s="1" t="n">
        <v>7891175007689</v>
      </c>
      <c r="L13882" s="1" t="s">
        <v>8067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7" t="n">
        <v>46246</v>
      </c>
      <c r="C13883" s="1" t="n">
        <v>11</v>
      </c>
      <c r="D13883" s="1" t="s">
        <v>3845</v>
      </c>
      <c r="E13883" s="1" t="n">
        <v>1708</v>
      </c>
      <c r="F13883" s="1" t="s">
        <v>178</v>
      </c>
      <c r="I13883" s="1" t="n">
        <v>264963</v>
      </c>
      <c r="J13883" s="1" t="n">
        <v>20590</v>
      </c>
      <c r="K13883" s="1" t="n">
        <v>7891175008099</v>
      </c>
      <c r="L13883" s="1" t="s">
        <v>8068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7" t="n">
        <v>46246</v>
      </c>
      <c r="C13884" s="1" t="n">
        <v>11</v>
      </c>
      <c r="D13884" s="1" t="s">
        <v>3845</v>
      </c>
      <c r="E13884" s="1" t="n">
        <v>1708</v>
      </c>
      <c r="F13884" s="1" t="s">
        <v>178</v>
      </c>
      <c r="I13884" s="1" t="n">
        <v>264963</v>
      </c>
      <c r="J13884" s="1" t="n">
        <v>25681</v>
      </c>
      <c r="K13884" s="1" t="n">
        <v>7896321014948</v>
      </c>
      <c r="L13884" s="1" t="s">
        <v>5808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7" t="n">
        <v>46246</v>
      </c>
      <c r="C13885" s="1" t="n">
        <v>11</v>
      </c>
      <c r="D13885" s="1" t="s">
        <v>3845</v>
      </c>
      <c r="E13885" s="1" t="n">
        <v>1708</v>
      </c>
      <c r="F13885" s="1" t="s">
        <v>178</v>
      </c>
      <c r="I13885" s="1" t="n">
        <v>264963</v>
      </c>
      <c r="J13885" s="1" t="n">
        <v>29048</v>
      </c>
      <c r="K13885" s="1" t="n">
        <v>7896321009951</v>
      </c>
      <c r="L13885" s="1" t="s">
        <v>8069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7" t="n">
        <v>46246</v>
      </c>
      <c r="C13886" s="1" t="n">
        <v>11</v>
      </c>
      <c r="D13886" s="1" t="s">
        <v>3845</v>
      </c>
      <c r="E13886" s="1" t="n">
        <v>1708</v>
      </c>
      <c r="F13886" s="1" t="s">
        <v>178</v>
      </c>
      <c r="I13886" s="1" t="n">
        <v>264963</v>
      </c>
      <c r="J13886" s="1" t="n">
        <v>29050</v>
      </c>
      <c r="K13886" s="1" t="n">
        <v>7896321009968</v>
      </c>
      <c r="L13886" s="1" t="s">
        <v>8070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7" t="n">
        <v>46246</v>
      </c>
      <c r="C13887" s="1" t="n">
        <v>11</v>
      </c>
      <c r="D13887" s="1" t="s">
        <v>3845</v>
      </c>
      <c r="E13887" s="1" t="n">
        <v>1708</v>
      </c>
      <c r="F13887" s="1" t="s">
        <v>178</v>
      </c>
      <c r="I13887" s="1" t="n">
        <v>264963</v>
      </c>
      <c r="J13887" s="1" t="n">
        <v>31995</v>
      </c>
      <c r="K13887" s="1" t="n">
        <v>7896321007575</v>
      </c>
      <c r="L13887" s="1" t="s">
        <v>7884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7" t="n">
        <v>46246</v>
      </c>
      <c r="C13888" s="1" t="n">
        <v>11</v>
      </c>
      <c r="D13888" s="1" t="s">
        <v>3845</v>
      </c>
      <c r="E13888" s="1" t="n">
        <v>1708</v>
      </c>
      <c r="F13888" s="1" t="s">
        <v>178</v>
      </c>
      <c r="I13888" s="1" t="n">
        <v>264963</v>
      </c>
      <c r="J13888" s="1" t="n">
        <v>34747</v>
      </c>
      <c r="K13888" s="1" t="n">
        <v>7896321009944</v>
      </c>
      <c r="L13888" s="1" t="s">
        <v>8071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7" t="n">
        <v>46246</v>
      </c>
      <c r="C13889" s="1" t="n">
        <v>11</v>
      </c>
      <c r="D13889" s="1" t="s">
        <v>3845</v>
      </c>
      <c r="E13889" s="1" t="n">
        <v>1708</v>
      </c>
      <c r="F13889" s="1" t="s">
        <v>178</v>
      </c>
      <c r="I13889" s="1" t="n">
        <v>264963</v>
      </c>
      <c r="J13889" s="1" t="n">
        <v>36124</v>
      </c>
      <c r="K13889" s="1" t="n">
        <v>7898591459511</v>
      </c>
      <c r="L13889" s="1" t="s">
        <v>5965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7" t="n">
        <v>46246</v>
      </c>
      <c r="C13890" s="1" t="n">
        <v>11</v>
      </c>
      <c r="D13890" s="1" t="s">
        <v>3845</v>
      </c>
      <c r="E13890" s="1" t="n">
        <v>1708</v>
      </c>
      <c r="F13890" s="1" t="s">
        <v>178</v>
      </c>
      <c r="I13890" s="1" t="n">
        <v>264963</v>
      </c>
      <c r="J13890" s="1" t="n">
        <v>36125</v>
      </c>
      <c r="K13890" s="1" t="n">
        <v>7898591459498</v>
      </c>
      <c r="L13890" s="1" t="s">
        <v>5966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7" t="n">
        <v>46246</v>
      </c>
      <c r="C13891" s="1" t="n">
        <v>11</v>
      </c>
      <c r="D13891" s="1" t="s">
        <v>3845</v>
      </c>
      <c r="E13891" s="1" t="n">
        <v>1708</v>
      </c>
      <c r="F13891" s="1" t="s">
        <v>178</v>
      </c>
      <c r="I13891" s="1" t="n">
        <v>264963</v>
      </c>
      <c r="J13891" s="1" t="n">
        <v>36274</v>
      </c>
      <c r="K13891" s="1" t="n">
        <v>7898591459474</v>
      </c>
      <c r="L13891" s="1" t="s">
        <v>5968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7" t="n">
        <v>46246</v>
      </c>
      <c r="C13892" s="1" t="n">
        <v>11</v>
      </c>
      <c r="D13892" s="1" t="s">
        <v>3845</v>
      </c>
      <c r="E13892" s="1" t="n">
        <v>1708</v>
      </c>
      <c r="F13892" s="1" t="s">
        <v>178</v>
      </c>
      <c r="I13892" s="1" t="n">
        <v>264963</v>
      </c>
      <c r="J13892" s="1" t="n">
        <v>36473</v>
      </c>
      <c r="K13892" s="1" t="n">
        <v>7896383073495</v>
      </c>
      <c r="L13892" s="1" t="s">
        <v>8072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7" t="n">
        <v>46246</v>
      </c>
      <c r="C13893" s="1" t="n">
        <v>11</v>
      </c>
      <c r="D13893" s="1" t="s">
        <v>3845</v>
      </c>
      <c r="E13893" s="1" t="n">
        <v>1708</v>
      </c>
      <c r="F13893" s="1" t="s">
        <v>178</v>
      </c>
      <c r="I13893" s="1" t="n">
        <v>264963</v>
      </c>
      <c r="J13893" s="1" t="n">
        <v>37867</v>
      </c>
      <c r="K13893" s="1" t="n">
        <v>7896383000590</v>
      </c>
      <c r="L13893" s="1" t="s">
        <v>4888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7" t="n">
        <v>46246</v>
      </c>
      <c r="C13894" s="1" t="n">
        <v>11</v>
      </c>
      <c r="D13894" s="1" t="s">
        <v>3845</v>
      </c>
      <c r="E13894" s="1" t="n">
        <v>1708</v>
      </c>
      <c r="F13894" s="1" t="s">
        <v>178</v>
      </c>
      <c r="I13894" s="1" t="n">
        <v>264963</v>
      </c>
      <c r="J13894" s="1" t="n">
        <v>39903</v>
      </c>
      <c r="K13894" s="1" t="n">
        <v>7891175007528</v>
      </c>
      <c r="L13894" s="1" t="s">
        <v>8073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7" t="n">
        <v>46246</v>
      </c>
      <c r="C13895" s="1" t="n">
        <v>11</v>
      </c>
      <c r="D13895" s="1" t="s">
        <v>3845</v>
      </c>
      <c r="E13895" s="1" t="n">
        <v>1708</v>
      </c>
      <c r="F13895" s="1" t="s">
        <v>178</v>
      </c>
      <c r="I13895" s="1" t="n">
        <v>264963</v>
      </c>
      <c r="J13895" s="1" t="n">
        <v>42234</v>
      </c>
      <c r="K13895" s="1" t="n">
        <v>7891175008105</v>
      </c>
      <c r="L13895" s="1" t="s">
        <v>8074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7" t="n">
        <v>46246</v>
      </c>
      <c r="C13896" s="1" t="n">
        <v>11</v>
      </c>
      <c r="D13896" s="1" t="s">
        <v>3845</v>
      </c>
      <c r="E13896" s="1" t="n">
        <v>1708</v>
      </c>
      <c r="F13896" s="1" t="s">
        <v>178</v>
      </c>
      <c r="I13896" s="1" t="n">
        <v>264963</v>
      </c>
      <c r="J13896" s="1" t="n">
        <v>42306</v>
      </c>
      <c r="K13896" s="1" t="n">
        <v>7891175007627</v>
      </c>
      <c r="L13896" s="1" t="s">
        <v>8075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7" t="n">
        <v>46246</v>
      </c>
      <c r="C13897" s="1" t="n">
        <v>11</v>
      </c>
      <c r="D13897" s="1" t="s">
        <v>3845</v>
      </c>
      <c r="E13897" s="1" t="n">
        <v>1708</v>
      </c>
      <c r="F13897" s="1" t="s">
        <v>178</v>
      </c>
      <c r="I13897" s="1" t="n">
        <v>264963</v>
      </c>
      <c r="J13897" s="1" t="n">
        <v>61428</v>
      </c>
      <c r="K13897" s="1" t="n">
        <v>7896383074225</v>
      </c>
      <c r="L13897" s="1" t="s">
        <v>8076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7" t="n">
        <v>46246</v>
      </c>
      <c r="C13898" s="1" t="n">
        <v>11</v>
      </c>
      <c r="D13898" s="1" t="s">
        <v>3845</v>
      </c>
      <c r="E13898" s="1" t="n">
        <v>1708</v>
      </c>
      <c r="F13898" s="1" t="s">
        <v>178</v>
      </c>
      <c r="I13898" s="1" t="n">
        <v>264963</v>
      </c>
      <c r="J13898" s="1" t="n">
        <v>61864</v>
      </c>
      <c r="K13898" s="1" t="n">
        <v>7891175007665</v>
      </c>
      <c r="L13898" s="1" t="s">
        <v>8077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7" t="n">
        <v>46246</v>
      </c>
      <c r="C13899" s="1" t="n">
        <v>11</v>
      </c>
      <c r="D13899" s="1" t="s">
        <v>3845</v>
      </c>
      <c r="E13899" s="1" t="n">
        <v>1708</v>
      </c>
      <c r="F13899" s="1" t="s">
        <v>178</v>
      </c>
      <c r="I13899" s="1" t="n">
        <v>264963</v>
      </c>
      <c r="J13899" s="1" t="n">
        <v>61865</v>
      </c>
      <c r="K13899" s="1" t="n">
        <v>7891175007696</v>
      </c>
      <c r="L13899" s="1" t="s">
        <v>8078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7" t="n">
        <v>46246</v>
      </c>
      <c r="C13900" s="1" t="n">
        <v>11</v>
      </c>
      <c r="D13900" s="1" t="s">
        <v>3845</v>
      </c>
      <c r="E13900" s="1" t="n">
        <v>1708</v>
      </c>
      <c r="F13900" s="1" t="s">
        <v>178</v>
      </c>
      <c r="I13900" s="1" t="n">
        <v>264963</v>
      </c>
      <c r="J13900" s="1" t="n">
        <v>61866</v>
      </c>
      <c r="K13900" s="1" t="n">
        <v>7891175007719</v>
      </c>
      <c r="L13900" s="1" t="s">
        <v>8079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7" t="n">
        <v>46246</v>
      </c>
      <c r="C13901" s="1" t="n">
        <v>11</v>
      </c>
      <c r="D13901" s="1" t="s">
        <v>3845</v>
      </c>
      <c r="E13901" s="1" t="n">
        <v>1708</v>
      </c>
      <c r="F13901" s="1" t="s">
        <v>178</v>
      </c>
      <c r="I13901" s="1" t="n">
        <v>264963</v>
      </c>
      <c r="J13901" s="1" t="n">
        <v>61868</v>
      </c>
      <c r="K13901" s="1" t="n">
        <v>7891175007733</v>
      </c>
      <c r="L13901" s="1" t="s">
        <v>8080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7" t="n">
        <v>46246</v>
      </c>
      <c r="C13902" s="1" t="n">
        <v>11</v>
      </c>
      <c r="D13902" s="1" t="s">
        <v>3845</v>
      </c>
      <c r="E13902" s="1" t="n">
        <v>1708</v>
      </c>
      <c r="F13902" s="1" t="s">
        <v>178</v>
      </c>
      <c r="I13902" s="1" t="n">
        <v>264963</v>
      </c>
      <c r="J13902" s="1" t="n">
        <v>61869</v>
      </c>
      <c r="K13902" s="1" t="n">
        <v>7891175007764</v>
      </c>
      <c r="L13902" s="1" t="s">
        <v>8081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7" t="n">
        <v>46246</v>
      </c>
      <c r="C13903" s="1" t="n">
        <v>11</v>
      </c>
      <c r="D13903" s="1" t="s">
        <v>3845</v>
      </c>
      <c r="E13903" s="1" t="n">
        <v>1708</v>
      </c>
      <c r="F13903" s="1" t="s">
        <v>178</v>
      </c>
      <c r="I13903" s="1" t="n">
        <v>264963</v>
      </c>
      <c r="J13903" s="1" t="n">
        <v>61871</v>
      </c>
      <c r="K13903" s="1" t="n">
        <v>7891175007771</v>
      </c>
      <c r="L13903" s="1" t="s">
        <v>8082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7" t="n">
        <v>46246</v>
      </c>
      <c r="C13904" s="1" t="n">
        <v>11</v>
      </c>
      <c r="D13904" s="1" t="s">
        <v>3845</v>
      </c>
      <c r="E13904" s="1" t="n">
        <v>1708</v>
      </c>
      <c r="F13904" s="1" t="s">
        <v>178</v>
      </c>
      <c r="I13904" s="1" t="n">
        <v>264963</v>
      </c>
      <c r="J13904" s="1" t="n">
        <v>64205</v>
      </c>
      <c r="K13904" s="1" t="n">
        <v>7891175008112</v>
      </c>
      <c r="L13904" s="1" t="s">
        <v>8083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7" t="n">
        <v>46246</v>
      </c>
      <c r="C13905" s="1" t="n">
        <v>11</v>
      </c>
      <c r="D13905" s="1" t="s">
        <v>3845</v>
      </c>
      <c r="E13905" s="1" t="n">
        <v>1708</v>
      </c>
      <c r="F13905" s="1" t="s">
        <v>178</v>
      </c>
      <c r="I13905" s="1" t="n">
        <v>264963</v>
      </c>
      <c r="J13905" s="1" t="n">
        <v>64206</v>
      </c>
      <c r="K13905" s="1" t="n">
        <v>7891175008068</v>
      </c>
      <c r="L13905" s="1" t="s">
        <v>8084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7" t="n">
        <v>46246</v>
      </c>
      <c r="C13906" s="1" t="n">
        <v>11</v>
      </c>
      <c r="D13906" s="1" t="s">
        <v>3845</v>
      </c>
      <c r="E13906" s="1" t="n">
        <v>1708</v>
      </c>
      <c r="F13906" s="1" t="s">
        <v>178</v>
      </c>
      <c r="I13906" s="1" t="n">
        <v>264963</v>
      </c>
      <c r="J13906" s="1" t="n">
        <v>64207</v>
      </c>
      <c r="K13906" s="1" t="n">
        <v>7891175008075</v>
      </c>
      <c r="L13906" s="1" t="s">
        <v>8085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7" t="n">
        <v>46246</v>
      </c>
      <c r="C13907" s="1" t="n">
        <v>11</v>
      </c>
      <c r="D13907" s="1" t="s">
        <v>3845</v>
      </c>
      <c r="E13907" s="1" t="n">
        <v>1708</v>
      </c>
      <c r="F13907" s="1" t="s">
        <v>178</v>
      </c>
      <c r="I13907" s="1" t="n">
        <v>264963</v>
      </c>
      <c r="J13907" s="1" t="n">
        <v>67268</v>
      </c>
      <c r="K13907" s="1" t="n">
        <v>7896243104451</v>
      </c>
      <c r="L13907" s="1" t="s">
        <v>8086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7" t="n">
        <v>46246</v>
      </c>
      <c r="C13908" s="1" t="n">
        <v>11</v>
      </c>
      <c r="D13908" s="1" t="s">
        <v>3845</v>
      </c>
      <c r="E13908" s="1" t="n">
        <v>1708</v>
      </c>
      <c r="F13908" s="1" t="s">
        <v>178</v>
      </c>
      <c r="I13908" s="1" t="n">
        <v>264963</v>
      </c>
      <c r="J13908" s="1" t="n">
        <v>67269</v>
      </c>
      <c r="K13908" s="1" t="n">
        <v>7896243104574</v>
      </c>
      <c r="L13908" s="1" t="s">
        <v>8087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7" t="n">
        <v>46246</v>
      </c>
      <c r="C13909" s="1" t="n">
        <v>11</v>
      </c>
      <c r="D13909" s="1" t="s">
        <v>3845</v>
      </c>
      <c r="E13909" s="1" t="n">
        <v>1708</v>
      </c>
      <c r="F13909" s="1" t="s">
        <v>178</v>
      </c>
      <c r="I13909" s="1" t="n">
        <v>264963</v>
      </c>
      <c r="J13909" s="1" t="n">
        <v>67270</v>
      </c>
      <c r="K13909" s="1" t="n">
        <v>7896243104529</v>
      </c>
      <c r="L13909" s="1" t="s">
        <v>8088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7" t="n">
        <v>46246</v>
      </c>
      <c r="C13910" s="1" t="n">
        <v>11</v>
      </c>
      <c r="D13910" s="1" t="s">
        <v>3845</v>
      </c>
      <c r="E13910" s="1" t="n">
        <v>1708</v>
      </c>
      <c r="F13910" s="1" t="s">
        <v>178</v>
      </c>
      <c r="I13910" s="1" t="n">
        <v>264963</v>
      </c>
      <c r="J13910" s="1" t="n">
        <v>71983</v>
      </c>
      <c r="K13910" s="1" t="n">
        <v>793643</v>
      </c>
      <c r="L13910" s="1" t="s">
        <v>8089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7" t="n">
        <v>46246</v>
      </c>
      <c r="C13911" s="1" t="n">
        <v>11</v>
      </c>
      <c r="D13911" s="1" t="s">
        <v>3845</v>
      </c>
      <c r="E13911" s="1" t="n">
        <v>1708</v>
      </c>
      <c r="F13911" s="1" t="s">
        <v>178</v>
      </c>
      <c r="I13911" s="1" t="n">
        <v>264963</v>
      </c>
      <c r="J13911" s="1" t="n">
        <v>80900</v>
      </c>
      <c r="K13911" s="1" t="n">
        <v>7908985802424</v>
      </c>
      <c r="L13911" s="1" t="s">
        <v>8090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7" t="n">
        <v>46246</v>
      </c>
      <c r="C13912" s="1" t="n">
        <v>11</v>
      </c>
      <c r="D13912" s="1" t="s">
        <v>3845</v>
      </c>
      <c r="E13912" s="1" t="n">
        <v>1708</v>
      </c>
      <c r="F13912" s="1" t="s">
        <v>178</v>
      </c>
      <c r="I13912" s="1" t="n">
        <v>264963</v>
      </c>
      <c r="J13912" s="1" t="n">
        <v>80901</v>
      </c>
      <c r="K13912" s="1" t="n">
        <v>7908985802431</v>
      </c>
      <c r="L13912" s="1" t="s">
        <v>8091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7" t="n">
        <v>46246</v>
      </c>
      <c r="C13913" s="1" t="n">
        <v>11</v>
      </c>
      <c r="D13913" s="1" t="s">
        <v>3845</v>
      </c>
      <c r="E13913" s="1" t="n">
        <v>1708</v>
      </c>
      <c r="F13913" s="1" t="s">
        <v>178</v>
      </c>
      <c r="I13913" s="1" t="n">
        <v>264963</v>
      </c>
      <c r="J13913" s="1" t="n">
        <v>80902</v>
      </c>
      <c r="K13913" s="1" t="n">
        <v>7908985802455</v>
      </c>
      <c r="L13913" s="1" t="s">
        <v>8092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7" t="n">
        <v>46246</v>
      </c>
      <c r="C13914" s="1" t="n">
        <v>11</v>
      </c>
      <c r="D13914" s="1" t="s">
        <v>3845</v>
      </c>
      <c r="E13914" s="1" t="n">
        <v>1708</v>
      </c>
      <c r="F13914" s="1" t="s">
        <v>178</v>
      </c>
      <c r="I13914" s="1" t="n">
        <v>264963</v>
      </c>
      <c r="J13914" s="1" t="n">
        <v>82035</v>
      </c>
      <c r="K13914" s="1" t="n">
        <v>7896243104345</v>
      </c>
      <c r="L13914" s="1" t="s">
        <v>8093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7" t="n">
        <v>46246</v>
      </c>
      <c r="C13915" s="1" t="n">
        <v>11</v>
      </c>
      <c r="D13915" s="1" t="s">
        <v>3845</v>
      </c>
      <c r="E13915" s="1" t="n">
        <v>1708</v>
      </c>
      <c r="F13915" s="1" t="s">
        <v>178</v>
      </c>
      <c r="I13915" s="1" t="n">
        <v>264963</v>
      </c>
      <c r="J13915" s="1" t="n">
        <v>82036</v>
      </c>
      <c r="K13915" s="1" t="n">
        <v>7896243109104</v>
      </c>
      <c r="L13915" s="1" t="s">
        <v>8094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7" t="n">
        <v>46246</v>
      </c>
      <c r="C13916" s="1" t="n">
        <v>11</v>
      </c>
      <c r="D13916" s="1" t="s">
        <v>3845</v>
      </c>
      <c r="E13916" s="1" t="n">
        <v>1708</v>
      </c>
      <c r="F13916" s="1" t="s">
        <v>178</v>
      </c>
      <c r="I13916" s="1" t="n">
        <v>264963</v>
      </c>
      <c r="J13916" s="1" t="n">
        <v>82037</v>
      </c>
      <c r="K13916" s="1" t="n">
        <v>7896243104581</v>
      </c>
      <c r="L13916" s="1" t="s">
        <v>8095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7" t="n">
        <v>46246</v>
      </c>
      <c r="C13917" s="1" t="n">
        <v>11</v>
      </c>
      <c r="D13917" s="1" t="s">
        <v>3845</v>
      </c>
      <c r="E13917" s="1" t="n">
        <v>1708</v>
      </c>
      <c r="F13917" s="1" t="s">
        <v>178</v>
      </c>
      <c r="I13917" s="1" t="n">
        <v>264963</v>
      </c>
      <c r="J13917" s="1" t="n">
        <v>82038</v>
      </c>
      <c r="K13917" s="1" t="n">
        <v>7896243128464</v>
      </c>
      <c r="L13917" s="1" t="s">
        <v>8096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7" t="n">
        <v>46246</v>
      </c>
      <c r="C13918" s="1" t="n">
        <v>11</v>
      </c>
      <c r="D13918" s="1" t="s">
        <v>3845</v>
      </c>
      <c r="E13918" s="1" t="n">
        <v>1708</v>
      </c>
      <c r="F13918" s="1" t="s">
        <v>178</v>
      </c>
      <c r="I13918" s="1" t="n">
        <v>264963</v>
      </c>
      <c r="J13918" s="1" t="n">
        <v>82039</v>
      </c>
      <c r="K13918" s="1" t="n">
        <v>7896243104376</v>
      </c>
      <c r="L13918" s="1" t="s">
        <v>8097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7" t="n">
        <v>46246</v>
      </c>
      <c r="C13919" s="1" t="n">
        <v>11</v>
      </c>
      <c r="D13919" s="1" t="s">
        <v>3845</v>
      </c>
      <c r="E13919" s="1" t="n">
        <v>1708</v>
      </c>
      <c r="F13919" s="1" t="s">
        <v>178</v>
      </c>
      <c r="I13919" s="1" t="n">
        <v>264963</v>
      </c>
      <c r="J13919" s="1" t="n">
        <v>82040</v>
      </c>
      <c r="K13919" s="1" t="n">
        <v>7896383074171</v>
      </c>
      <c r="L13919" s="1" t="s">
        <v>8098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7" t="n">
        <v>46246</v>
      </c>
      <c r="C13920" s="1" t="n">
        <v>11</v>
      </c>
      <c r="D13920" s="1" t="s">
        <v>3845</v>
      </c>
      <c r="E13920" s="1" t="n">
        <v>1708</v>
      </c>
      <c r="F13920" s="1" t="s">
        <v>178</v>
      </c>
      <c r="I13920" s="1" t="n">
        <v>264963</v>
      </c>
      <c r="J13920" s="1" t="n">
        <v>82041</v>
      </c>
      <c r="K13920" s="1" t="n">
        <v>7908985802400</v>
      </c>
      <c r="L13920" s="1" t="s">
        <v>8099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7" t="n">
        <v>46246</v>
      </c>
      <c r="C13921" s="1" t="n">
        <v>11</v>
      </c>
      <c r="D13921" s="1" t="s">
        <v>3845</v>
      </c>
      <c r="E13921" s="1" t="n">
        <v>1708</v>
      </c>
      <c r="F13921" s="1" t="s">
        <v>178</v>
      </c>
      <c r="I13921" s="1" t="n">
        <v>264963</v>
      </c>
      <c r="J13921" s="1" t="n">
        <v>82045</v>
      </c>
      <c r="K13921" s="1" t="n">
        <v>7891175007566</v>
      </c>
      <c r="L13921" s="1" t="s">
        <v>8100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7" t="n">
        <v>46246</v>
      </c>
      <c r="C13922" s="1" t="n">
        <v>11</v>
      </c>
      <c r="D13922" s="1" t="s">
        <v>3845</v>
      </c>
      <c r="E13922" s="1" t="n">
        <v>1708</v>
      </c>
      <c r="F13922" s="1" t="s">
        <v>178</v>
      </c>
      <c r="I13922" s="1" t="n">
        <v>264963</v>
      </c>
      <c r="J13922" s="1" t="n">
        <v>82046</v>
      </c>
      <c r="K13922" s="1" t="n">
        <v>7891175007573</v>
      </c>
      <c r="L13922" s="1" t="s">
        <v>8101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7" t="n">
        <v>46246</v>
      </c>
      <c r="C13923" s="1" t="n">
        <v>11</v>
      </c>
      <c r="D13923" s="1" t="s">
        <v>3845</v>
      </c>
      <c r="E13923" s="1" t="n">
        <v>1708</v>
      </c>
      <c r="F13923" s="1" t="s">
        <v>178</v>
      </c>
      <c r="I13923" s="1" t="n">
        <v>264963</v>
      </c>
      <c r="J13923" s="1" t="n">
        <v>82047</v>
      </c>
      <c r="K13923" s="1" t="n">
        <v>7891175007580</v>
      </c>
      <c r="L13923" s="1" t="s">
        <v>8102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7" t="n">
        <v>46246</v>
      </c>
      <c r="C13924" s="1" t="n">
        <v>11</v>
      </c>
      <c r="D13924" s="1" t="s">
        <v>3845</v>
      </c>
      <c r="E13924" s="1" t="n">
        <v>1708</v>
      </c>
      <c r="F13924" s="1" t="s">
        <v>178</v>
      </c>
      <c r="I13924" s="1" t="n">
        <v>264963</v>
      </c>
      <c r="J13924" s="1" t="n">
        <v>82048</v>
      </c>
      <c r="K13924" s="1" t="n">
        <v>7891175007603</v>
      </c>
      <c r="L13924" s="1" t="s">
        <v>8103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7" t="n">
        <v>46246</v>
      </c>
      <c r="C13925" s="1" t="n">
        <v>11</v>
      </c>
      <c r="D13925" s="1" t="s">
        <v>3845</v>
      </c>
      <c r="E13925" s="1" t="n">
        <v>1708</v>
      </c>
      <c r="F13925" s="1" t="s">
        <v>178</v>
      </c>
      <c r="I13925" s="1" t="n">
        <v>264963</v>
      </c>
      <c r="J13925" s="1" t="n">
        <v>82049</v>
      </c>
      <c r="K13925" s="1" t="n">
        <v>7891175007979</v>
      </c>
      <c r="L13925" s="1" t="s">
        <v>8104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7" t="n">
        <v>46246</v>
      </c>
      <c r="C13926" s="1" t="n">
        <v>11</v>
      </c>
      <c r="D13926" s="1" t="s">
        <v>3845</v>
      </c>
      <c r="E13926" s="1" t="n">
        <v>1708</v>
      </c>
      <c r="F13926" s="1" t="s">
        <v>178</v>
      </c>
      <c r="I13926" s="1" t="n">
        <v>264963</v>
      </c>
      <c r="J13926" s="1" t="n">
        <v>82050</v>
      </c>
      <c r="K13926" s="1" t="n">
        <v>7891175008037</v>
      </c>
      <c r="L13926" s="1" t="s">
        <v>8105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7" t="n">
        <v>46246</v>
      </c>
      <c r="C13927" s="1" t="n">
        <v>11</v>
      </c>
      <c r="D13927" s="1" t="s">
        <v>3845</v>
      </c>
      <c r="E13927" s="1" t="n">
        <v>1708</v>
      </c>
      <c r="F13927" s="1" t="s">
        <v>178</v>
      </c>
      <c r="I13927" s="1" t="n">
        <v>264963</v>
      </c>
      <c r="J13927" s="1" t="n">
        <v>82051</v>
      </c>
      <c r="K13927" s="1" t="n">
        <v>7891175008136</v>
      </c>
      <c r="L13927" s="1" t="s">
        <v>8106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7" t="n">
        <v>46246</v>
      </c>
      <c r="C13928" s="1" t="n">
        <v>11</v>
      </c>
      <c r="D13928" s="1" t="s">
        <v>3845</v>
      </c>
      <c r="E13928" s="1" t="n">
        <v>1659</v>
      </c>
      <c r="F13928" s="1" t="s">
        <v>78</v>
      </c>
      <c r="I13928" s="1" t="n">
        <v>889987</v>
      </c>
      <c r="J13928" s="1" t="n">
        <v>103381</v>
      </c>
      <c r="K13928" s="1" t="n">
        <v>7896006412656</v>
      </c>
      <c r="L13928" s="1" t="s">
        <v>4638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7" t="n">
        <v>46246</v>
      </c>
      <c r="C13929" s="1" t="n">
        <v>11</v>
      </c>
      <c r="D13929" s="1" t="s">
        <v>3845</v>
      </c>
      <c r="E13929" s="1" t="n">
        <v>1659</v>
      </c>
      <c r="F13929" s="1" t="s">
        <v>78</v>
      </c>
      <c r="I13929" s="1" t="n">
        <v>889987</v>
      </c>
      <c r="J13929" s="1" t="n">
        <v>103382</v>
      </c>
      <c r="K13929" s="1" t="n">
        <v>7896006400035</v>
      </c>
      <c r="L13929" s="1" t="s">
        <v>4639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7" t="n">
        <v>46246</v>
      </c>
      <c r="C13930" s="1" t="n">
        <v>11</v>
      </c>
      <c r="D13930" s="1" t="s">
        <v>3845</v>
      </c>
      <c r="E13930" s="1" t="n">
        <v>1659</v>
      </c>
      <c r="F13930" s="1" t="s">
        <v>78</v>
      </c>
      <c r="I13930" s="1" t="n">
        <v>889987</v>
      </c>
      <c r="J13930" s="1" t="n">
        <v>27279</v>
      </c>
      <c r="K13930" s="1" t="n">
        <v>7898959504389</v>
      </c>
      <c r="L13930" s="1" t="s">
        <v>8107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7" t="n">
        <v>46246</v>
      </c>
      <c r="C13931" s="1" t="n">
        <v>11</v>
      </c>
      <c r="D13931" s="1" t="s">
        <v>3845</v>
      </c>
      <c r="E13931" s="1" t="n">
        <v>1659</v>
      </c>
      <c r="F13931" s="1" t="s">
        <v>78</v>
      </c>
      <c r="I13931" s="1" t="n">
        <v>889987</v>
      </c>
      <c r="J13931" s="1" t="n">
        <v>36131</v>
      </c>
      <c r="K13931" s="1" t="n">
        <v>7896022206017</v>
      </c>
      <c r="L13931" s="1" t="s">
        <v>8108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7" t="n">
        <v>46246</v>
      </c>
      <c r="C13932" s="1" t="n">
        <v>11</v>
      </c>
      <c r="D13932" s="1" t="s">
        <v>3845</v>
      </c>
      <c r="E13932" s="1" t="n">
        <v>1659</v>
      </c>
      <c r="F13932" s="1" t="s">
        <v>78</v>
      </c>
      <c r="I13932" s="1" t="n">
        <v>889987</v>
      </c>
      <c r="J13932" s="1" t="n">
        <v>65416</v>
      </c>
      <c r="K13932" s="1" t="n">
        <v>7898378180942</v>
      </c>
      <c r="L13932" s="1" t="s">
        <v>8109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7" t="n">
        <v>46246</v>
      </c>
      <c r="C13933" s="1" t="n">
        <v>11</v>
      </c>
      <c r="D13933" s="1" t="s">
        <v>3845</v>
      </c>
      <c r="E13933" s="1" t="n">
        <v>1659</v>
      </c>
      <c r="F13933" s="1" t="s">
        <v>78</v>
      </c>
      <c r="I13933" s="1" t="n">
        <v>889987</v>
      </c>
      <c r="J13933" s="1" t="n">
        <v>71783</v>
      </c>
      <c r="K13933" s="1" t="n">
        <v>7896022205683</v>
      </c>
      <c r="L13933" s="1" t="s">
        <v>8110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7" t="n">
        <v>46246</v>
      </c>
      <c r="C13934" s="1" t="n">
        <v>11</v>
      </c>
      <c r="D13934" s="1" t="s">
        <v>3845</v>
      </c>
      <c r="E13934" s="1" t="n">
        <v>1659</v>
      </c>
      <c r="F13934" s="1" t="s">
        <v>78</v>
      </c>
      <c r="I13934" s="1" t="n">
        <v>889987</v>
      </c>
      <c r="J13934" s="1" t="n">
        <v>82054</v>
      </c>
      <c r="K13934" s="1" t="n">
        <v>7896022208158</v>
      </c>
      <c r="L13934" s="1" t="s">
        <v>8111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7" t="n">
        <v>46246</v>
      </c>
      <c r="C13935" s="1" t="n">
        <v>11</v>
      </c>
      <c r="D13935" s="1" t="s">
        <v>3845</v>
      </c>
      <c r="E13935" s="1" t="n">
        <v>1659</v>
      </c>
      <c r="F13935" s="1" t="s">
        <v>78</v>
      </c>
      <c r="I13935" s="1" t="n">
        <v>889987</v>
      </c>
      <c r="J13935" s="1" t="n">
        <v>82055</v>
      </c>
      <c r="K13935" s="1" t="n">
        <v>7896022208141</v>
      </c>
      <c r="L13935" s="1" t="s">
        <v>8112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7" t="n">
        <v>46246</v>
      </c>
      <c r="C13936" s="1" t="n">
        <v>11</v>
      </c>
      <c r="D13936" s="1" t="s">
        <v>3845</v>
      </c>
      <c r="E13936" s="1" t="n">
        <v>1659</v>
      </c>
      <c r="F13936" s="1" t="s">
        <v>78</v>
      </c>
      <c r="I13936" s="1" t="n">
        <v>889987</v>
      </c>
      <c r="J13936" s="1" t="n">
        <v>82056</v>
      </c>
      <c r="K13936" s="1" t="n">
        <v>7896022205676</v>
      </c>
      <c r="L13936" s="1" t="s">
        <v>8113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7" t="n">
        <v>46246</v>
      </c>
      <c r="C13937" s="1" t="n">
        <v>11</v>
      </c>
      <c r="D13937" s="1" t="s">
        <v>3845</v>
      </c>
      <c r="E13937" s="1" t="n">
        <v>1672</v>
      </c>
      <c r="F13937" s="1" t="s">
        <v>171</v>
      </c>
      <c r="I13937" s="1" t="n">
        <v>1414621</v>
      </c>
      <c r="J13937" s="1" t="n">
        <v>101308</v>
      </c>
      <c r="K13937" s="1" t="n">
        <v>7896579330098</v>
      </c>
      <c r="L13937" s="1" t="s">
        <v>4805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7" t="n">
        <v>46246</v>
      </c>
      <c r="C13938" s="1" t="n">
        <v>11</v>
      </c>
      <c r="D13938" s="1" t="s">
        <v>3845</v>
      </c>
      <c r="E13938" s="1" t="n">
        <v>1672</v>
      </c>
      <c r="F13938" s="1" t="s">
        <v>171</v>
      </c>
      <c r="I13938" s="1" t="n">
        <v>1414621</v>
      </c>
      <c r="J13938" s="1" t="n">
        <v>37154</v>
      </c>
      <c r="K13938" s="1" t="n">
        <v>7896579310601</v>
      </c>
      <c r="L13938" s="1" t="s">
        <v>4816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7" t="n">
        <v>46246</v>
      </c>
      <c r="C13939" s="1" t="n">
        <v>11</v>
      </c>
      <c r="D13939" s="1" t="s">
        <v>3845</v>
      </c>
      <c r="E13939" s="1" t="n">
        <v>1672</v>
      </c>
      <c r="F13939" s="1" t="s">
        <v>171</v>
      </c>
      <c r="I13939" s="1" t="n">
        <v>1414621</v>
      </c>
      <c r="J13939" s="1" t="n">
        <v>37156</v>
      </c>
      <c r="K13939" s="1" t="n">
        <v>7896579310502</v>
      </c>
      <c r="L13939" s="1" t="s">
        <v>4817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7" t="n">
        <v>46246</v>
      </c>
      <c r="C13940" s="1" t="n">
        <v>11</v>
      </c>
      <c r="D13940" s="1" t="s">
        <v>3845</v>
      </c>
      <c r="E13940" s="1" t="n">
        <v>1672</v>
      </c>
      <c r="F13940" s="1" t="s">
        <v>171</v>
      </c>
      <c r="I13940" s="1" t="n">
        <v>1414621</v>
      </c>
      <c r="J13940" s="1" t="n">
        <v>37157</v>
      </c>
      <c r="K13940" s="1" t="n">
        <v>7896579310403</v>
      </c>
      <c r="L13940" s="1" t="s">
        <v>4818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7" t="n">
        <v>46246</v>
      </c>
      <c r="C13941" s="1" t="n">
        <v>11</v>
      </c>
      <c r="D13941" s="1" t="s">
        <v>3845</v>
      </c>
      <c r="E13941" s="1" t="n">
        <v>1672</v>
      </c>
      <c r="F13941" s="1" t="s">
        <v>171</v>
      </c>
      <c r="I13941" s="1" t="n">
        <v>1414621</v>
      </c>
      <c r="J13941" s="1" t="n">
        <v>37507</v>
      </c>
      <c r="K13941" s="1" t="n">
        <v>7896579310854</v>
      </c>
      <c r="L13941" s="1" t="s">
        <v>4806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7" t="n">
        <v>46246</v>
      </c>
      <c r="C13942" s="1" t="n">
        <v>11</v>
      </c>
      <c r="D13942" s="1" t="s">
        <v>3845</v>
      </c>
      <c r="E13942" s="1" t="n">
        <v>1672</v>
      </c>
      <c r="F13942" s="1" t="s">
        <v>171</v>
      </c>
      <c r="I13942" s="1" t="n">
        <v>1414621</v>
      </c>
      <c r="J13942" s="1" t="n">
        <v>43140</v>
      </c>
      <c r="K13942" s="1" t="n">
        <v>7896579310847</v>
      </c>
      <c r="L13942" s="1" t="s">
        <v>6462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7" t="n">
        <v>46246</v>
      </c>
      <c r="C13943" s="1" t="n">
        <v>11</v>
      </c>
      <c r="D13943" s="1" t="s">
        <v>3845</v>
      </c>
      <c r="E13943" s="1" t="n">
        <v>1672</v>
      </c>
      <c r="F13943" s="1" t="s">
        <v>171</v>
      </c>
      <c r="I13943" s="1" t="n">
        <v>1414621</v>
      </c>
      <c r="J13943" s="1" t="n">
        <v>45144</v>
      </c>
      <c r="K13943" s="1" t="n">
        <v>7896579350164</v>
      </c>
      <c r="L13943" s="1" t="s">
        <v>6463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7" t="n">
        <v>46246</v>
      </c>
      <c r="C13944" s="1" t="n">
        <v>11</v>
      </c>
      <c r="D13944" s="1" t="s">
        <v>3845</v>
      </c>
      <c r="E13944" s="1" t="n">
        <v>1672</v>
      </c>
      <c r="F13944" s="1" t="s">
        <v>171</v>
      </c>
      <c r="I13944" s="1" t="n">
        <v>1414621</v>
      </c>
      <c r="J13944" s="1" t="n">
        <v>65610</v>
      </c>
      <c r="K13944" s="1" t="n">
        <v>7896579340172</v>
      </c>
      <c r="L13944" s="1" t="s">
        <v>6466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7" t="n">
        <v>46246</v>
      </c>
      <c r="C13945" s="1" t="n">
        <v>11</v>
      </c>
      <c r="D13945" s="1" t="s">
        <v>3845</v>
      </c>
      <c r="E13945" s="1" t="n">
        <v>1672</v>
      </c>
      <c r="F13945" s="1" t="s">
        <v>171</v>
      </c>
      <c r="I13945" s="1" t="n">
        <v>1414621</v>
      </c>
      <c r="J13945" s="1" t="n">
        <v>78779</v>
      </c>
      <c r="K13945" s="1" t="n">
        <v>7899465202042</v>
      </c>
      <c r="L13945" s="1" t="s">
        <v>4823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7" t="n">
        <v>46246</v>
      </c>
      <c r="C13946" s="1" t="n">
        <v>11</v>
      </c>
      <c r="D13946" s="1" t="s">
        <v>3845</v>
      </c>
      <c r="E13946" s="1" t="n">
        <v>1672</v>
      </c>
      <c r="F13946" s="1" t="s">
        <v>171</v>
      </c>
      <c r="I13946" s="1" t="n">
        <v>1414621</v>
      </c>
      <c r="J13946" s="1" t="n">
        <v>81819</v>
      </c>
      <c r="K13946" s="1" t="n">
        <v>7896579390191</v>
      </c>
      <c r="L13946" s="1" t="s">
        <v>7179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7" t="n">
        <v>46246</v>
      </c>
      <c r="C13947" s="1" t="n">
        <v>11</v>
      </c>
      <c r="D13947" s="1" t="s">
        <v>3845</v>
      </c>
      <c r="E13947" s="1" t="n">
        <v>1672</v>
      </c>
      <c r="F13947" s="1" t="s">
        <v>171</v>
      </c>
      <c r="I13947" s="1" t="n">
        <v>1414621</v>
      </c>
      <c r="J13947" s="1" t="n">
        <v>81820</v>
      </c>
      <c r="K13947" s="1" t="n">
        <v>7896579390184</v>
      </c>
      <c r="L13947" s="1" t="s">
        <v>7180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7" t="n">
        <v>46246</v>
      </c>
      <c r="C13948" s="1" t="n">
        <v>11</v>
      </c>
      <c r="D13948" s="1" t="s">
        <v>3845</v>
      </c>
      <c r="E13948" s="1" t="n">
        <v>1636</v>
      </c>
      <c r="F13948" s="1" t="s">
        <v>91</v>
      </c>
      <c r="I13948" s="1" t="n">
        <v>3234290</v>
      </c>
      <c r="J13948" s="1" t="n">
        <v>104172</v>
      </c>
      <c r="K13948" s="1" t="n">
        <v>7891095002207</v>
      </c>
      <c r="L13948" s="1" t="s">
        <v>8114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7" t="n">
        <v>46246</v>
      </c>
      <c r="C13949" s="1" t="n">
        <v>11</v>
      </c>
      <c r="D13949" s="1" t="s">
        <v>3845</v>
      </c>
      <c r="E13949" s="1" t="n">
        <v>1636</v>
      </c>
      <c r="F13949" s="1" t="s">
        <v>91</v>
      </c>
      <c r="I13949" s="1" t="n">
        <v>3234290</v>
      </c>
      <c r="J13949" s="1" t="n">
        <v>109306</v>
      </c>
      <c r="K13949" s="1" t="n">
        <v>7891167023024</v>
      </c>
      <c r="L13949" s="1" t="s">
        <v>6655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7" t="n">
        <v>46246</v>
      </c>
      <c r="C13950" s="1" t="n">
        <v>11</v>
      </c>
      <c r="D13950" s="1" t="s">
        <v>3845</v>
      </c>
      <c r="E13950" s="1" t="n">
        <v>1636</v>
      </c>
      <c r="F13950" s="1" t="s">
        <v>91</v>
      </c>
      <c r="I13950" s="1" t="n">
        <v>3234290</v>
      </c>
      <c r="J13950" s="1" t="n">
        <v>109988</v>
      </c>
      <c r="K13950" s="1" t="n">
        <v>7891167023017</v>
      </c>
      <c r="L13950" s="1" t="s">
        <v>4726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7" t="n">
        <v>46246</v>
      </c>
      <c r="C13951" s="1" t="n">
        <v>11</v>
      </c>
      <c r="D13951" s="1" t="s">
        <v>3845</v>
      </c>
      <c r="E13951" s="1" t="n">
        <v>1636</v>
      </c>
      <c r="F13951" s="1" t="s">
        <v>91</v>
      </c>
      <c r="I13951" s="1" t="n">
        <v>3234290</v>
      </c>
      <c r="J13951" s="1" t="n">
        <v>29495</v>
      </c>
      <c r="K13951" s="1" t="n">
        <v>7896219180373</v>
      </c>
      <c r="L13951" s="1" t="s">
        <v>8115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7" t="n">
        <v>46246</v>
      </c>
      <c r="C13952" s="1" t="n">
        <v>11</v>
      </c>
      <c r="D13952" s="1" t="s">
        <v>3845</v>
      </c>
      <c r="E13952" s="1" t="n">
        <v>1636</v>
      </c>
      <c r="F13952" s="1" t="s">
        <v>91</v>
      </c>
      <c r="I13952" s="1" t="n">
        <v>3234290</v>
      </c>
      <c r="J13952" s="1" t="n">
        <v>61716</v>
      </c>
      <c r="K13952" s="1" t="n">
        <v>7891172523311</v>
      </c>
      <c r="L13952" s="1" t="s">
        <v>7723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7" t="n">
        <v>46246</v>
      </c>
      <c r="C13953" s="1" t="n">
        <v>11</v>
      </c>
      <c r="D13953" s="1" t="s">
        <v>3845</v>
      </c>
      <c r="E13953" s="1" t="n">
        <v>1636</v>
      </c>
      <c r="F13953" s="1" t="s">
        <v>91</v>
      </c>
      <c r="I13953" s="1" t="n">
        <v>3234290</v>
      </c>
      <c r="J13953" s="1" t="n">
        <v>61721</v>
      </c>
      <c r="K13953" s="1" t="n">
        <v>7891172523328</v>
      </c>
      <c r="L13953" s="1" t="s">
        <v>7724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7" t="n">
        <v>46246</v>
      </c>
      <c r="C13954" s="1" t="n">
        <v>11</v>
      </c>
      <c r="D13954" s="1" t="s">
        <v>3845</v>
      </c>
      <c r="E13954" s="1" t="n">
        <v>1636</v>
      </c>
      <c r="F13954" s="1" t="s">
        <v>91</v>
      </c>
      <c r="I13954" s="1" t="n">
        <v>3234290</v>
      </c>
      <c r="J13954" s="1" t="n">
        <v>65361</v>
      </c>
      <c r="K13954" s="1" t="n">
        <v>7898656391558</v>
      </c>
      <c r="L13954" s="1" t="s">
        <v>5381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7" t="n">
        <v>46246</v>
      </c>
      <c r="C13955" s="1" t="n">
        <v>11</v>
      </c>
      <c r="D13955" s="1" t="s">
        <v>3845</v>
      </c>
      <c r="E13955" s="1" t="n">
        <v>1636</v>
      </c>
      <c r="F13955" s="1" t="s">
        <v>91</v>
      </c>
      <c r="I13955" s="1" t="n">
        <v>3234290</v>
      </c>
      <c r="J13955" s="1" t="n">
        <v>67159</v>
      </c>
      <c r="K13955" s="1" t="n">
        <v>7898656391572</v>
      </c>
      <c r="L13955" s="1" t="s">
        <v>5381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7" t="n">
        <v>46246</v>
      </c>
      <c r="C13956" s="1" t="n">
        <v>11</v>
      </c>
      <c r="D13956" s="1" t="s">
        <v>3845</v>
      </c>
      <c r="E13956" s="1" t="n">
        <v>1636</v>
      </c>
      <c r="F13956" s="1" t="s">
        <v>91</v>
      </c>
      <c r="I13956" s="1" t="n">
        <v>3234290</v>
      </c>
      <c r="J13956" s="1" t="n">
        <v>72114</v>
      </c>
      <c r="K13956" s="1" t="n">
        <v>7898656391619</v>
      </c>
      <c r="L13956" s="1" t="s">
        <v>5383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7" t="n">
        <v>46246</v>
      </c>
      <c r="C13957" s="1" t="n">
        <v>11</v>
      </c>
      <c r="D13957" s="1" t="s">
        <v>3845</v>
      </c>
      <c r="E13957" s="1" t="n">
        <v>1636</v>
      </c>
      <c r="F13957" s="1" t="s">
        <v>91</v>
      </c>
      <c r="I13957" s="1" t="n">
        <v>3234290</v>
      </c>
      <c r="J13957" s="1" t="n">
        <v>72603</v>
      </c>
      <c r="K13957" s="1" t="n">
        <v>7896219184173</v>
      </c>
      <c r="L13957" s="1" t="s">
        <v>5385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7" t="n">
        <v>46246</v>
      </c>
      <c r="C13958" s="1" t="n">
        <v>11</v>
      </c>
      <c r="D13958" s="1" t="s">
        <v>3845</v>
      </c>
      <c r="E13958" s="1" t="n">
        <v>1636</v>
      </c>
      <c r="F13958" s="1" t="s">
        <v>91</v>
      </c>
      <c r="I13958" s="1" t="n">
        <v>3234290</v>
      </c>
      <c r="J13958" s="1" t="n">
        <v>72604</v>
      </c>
      <c r="K13958" s="1" t="n">
        <v>7896219184197</v>
      </c>
      <c r="L13958" s="1" t="s">
        <v>5385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7" t="n">
        <v>46246</v>
      </c>
      <c r="C13959" s="1" t="n">
        <v>11</v>
      </c>
      <c r="D13959" s="1" t="s">
        <v>3845</v>
      </c>
      <c r="E13959" s="1" t="n">
        <v>1636</v>
      </c>
      <c r="F13959" s="1" t="s">
        <v>91</v>
      </c>
      <c r="I13959" s="1" t="n">
        <v>3234290</v>
      </c>
      <c r="J13959" s="1" t="n">
        <v>79174</v>
      </c>
      <c r="K13959" s="1" t="n">
        <v>7896040709736</v>
      </c>
      <c r="L13959" s="1" t="s">
        <v>5387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7" t="n">
        <v>46246</v>
      </c>
      <c r="C13960" s="1" t="n">
        <v>11</v>
      </c>
      <c r="D13960" s="1" t="s">
        <v>3845</v>
      </c>
      <c r="E13960" s="1" t="n">
        <v>1636</v>
      </c>
      <c r="F13960" s="1" t="s">
        <v>91</v>
      </c>
      <c r="I13960" s="1" t="n">
        <v>3234290</v>
      </c>
      <c r="J13960" s="1" t="n">
        <v>81919</v>
      </c>
      <c r="K13960" s="1" t="n">
        <v>7896219184739</v>
      </c>
      <c r="L13960" s="1" t="s">
        <v>7732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7" t="n">
        <v>46247</v>
      </c>
      <c r="C13961" s="1" t="n">
        <v>1</v>
      </c>
      <c r="D13961" s="1" t="s">
        <v>3781</v>
      </c>
      <c r="E13961" s="1" t="n">
        <v>10096</v>
      </c>
      <c r="F13961" s="1" t="s">
        <v>1716</v>
      </c>
      <c r="I13961" s="1" t="n">
        <v>157</v>
      </c>
      <c r="J13961" s="1" t="n">
        <v>61580</v>
      </c>
      <c r="K13961" s="1" t="n">
        <v>2258157</v>
      </c>
      <c r="L13961" s="1" t="s">
        <v>3816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7" t="n">
        <v>46247</v>
      </c>
      <c r="C13962" s="1" t="n">
        <v>1</v>
      </c>
      <c r="D13962" s="1" t="s">
        <v>3781</v>
      </c>
      <c r="E13962" s="1" t="n">
        <v>10096</v>
      </c>
      <c r="F13962" s="1" t="s">
        <v>1716</v>
      </c>
      <c r="I13962" s="1" t="n">
        <v>157</v>
      </c>
      <c r="J13962" s="1" t="n">
        <v>61597</v>
      </c>
      <c r="K13962" s="1" t="n">
        <v>2258188</v>
      </c>
      <c r="L13962" s="1" t="s">
        <v>3817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7" t="n">
        <v>46247</v>
      </c>
      <c r="C13963" s="1" t="n">
        <v>1</v>
      </c>
      <c r="D13963" s="1" t="s">
        <v>3781</v>
      </c>
      <c r="E13963" s="1" t="n">
        <v>1391</v>
      </c>
      <c r="F13963" s="1" t="s">
        <v>445</v>
      </c>
      <c r="I13963" s="1" t="n">
        <v>415</v>
      </c>
      <c r="J13963" s="1" t="n">
        <v>109807</v>
      </c>
      <c r="K13963" s="1" t="n">
        <v>9678</v>
      </c>
      <c r="L13963" s="1" t="s">
        <v>4708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7" t="n">
        <v>46247</v>
      </c>
      <c r="C13964" s="1" t="n">
        <v>1</v>
      </c>
      <c r="D13964" s="1" t="s">
        <v>3781</v>
      </c>
      <c r="E13964" s="1" t="n">
        <v>978</v>
      </c>
      <c r="F13964" s="1" t="s">
        <v>118</v>
      </c>
      <c r="I13964" s="1" t="n">
        <v>479</v>
      </c>
      <c r="J13964" s="1" t="n">
        <v>61368</v>
      </c>
      <c r="K13964" s="1" t="n">
        <v>2257907</v>
      </c>
      <c r="L13964" s="1" t="s">
        <v>3782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7" t="n">
        <v>46247</v>
      </c>
      <c r="C13965" s="1" t="n">
        <v>1</v>
      </c>
      <c r="D13965" s="1" t="s">
        <v>3781</v>
      </c>
      <c r="E13965" s="1" t="n">
        <v>978</v>
      </c>
      <c r="F13965" s="1" t="s">
        <v>118</v>
      </c>
      <c r="I13965" s="1" t="n">
        <v>479</v>
      </c>
      <c r="J13965" s="1" t="n">
        <v>61378</v>
      </c>
      <c r="K13965" s="1" t="n">
        <v>2257914</v>
      </c>
      <c r="L13965" s="1" t="s">
        <v>3783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7" t="n">
        <v>46247</v>
      </c>
      <c r="C13966" s="1" t="n">
        <v>1</v>
      </c>
      <c r="D13966" s="1" t="s">
        <v>3781</v>
      </c>
      <c r="E13966" s="1" t="n">
        <v>978</v>
      </c>
      <c r="F13966" s="1" t="s">
        <v>118</v>
      </c>
      <c r="I13966" s="1" t="n">
        <v>479</v>
      </c>
      <c r="J13966" s="1" t="n">
        <v>61379</v>
      </c>
      <c r="K13966" s="1" t="n">
        <v>2257921</v>
      </c>
      <c r="L13966" s="1" t="s">
        <v>3784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7" t="n">
        <v>46247</v>
      </c>
      <c r="C13967" s="1" t="n">
        <v>6</v>
      </c>
      <c r="D13967" s="1" t="s">
        <v>3844</v>
      </c>
      <c r="E13967" s="1" t="n">
        <v>33</v>
      </c>
      <c r="F13967" s="1" t="s">
        <v>93</v>
      </c>
      <c r="I13967" s="1" t="n">
        <v>5477</v>
      </c>
      <c r="J13967" s="1" t="n">
        <v>72679</v>
      </c>
      <c r="K13967" s="1" t="n">
        <v>246</v>
      </c>
      <c r="L13967" s="1" t="s">
        <v>212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7" t="n">
        <v>46247</v>
      </c>
      <c r="C13968" s="1" t="n">
        <v>6</v>
      </c>
      <c r="D13968" s="1" t="s">
        <v>3844</v>
      </c>
      <c r="E13968" s="1" t="n">
        <v>33</v>
      </c>
      <c r="F13968" s="1" t="s">
        <v>93</v>
      </c>
      <c r="I13968" s="1" t="n">
        <v>5478</v>
      </c>
      <c r="J13968" s="1" t="n">
        <v>72679</v>
      </c>
      <c r="K13968" s="1" t="n">
        <v>246</v>
      </c>
      <c r="L13968" s="1" t="s">
        <v>212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7" t="n">
        <v>46247</v>
      </c>
      <c r="C13969" s="1" t="n">
        <v>11</v>
      </c>
      <c r="D13969" s="1" t="s">
        <v>3845</v>
      </c>
      <c r="E13969" s="1" t="n">
        <v>10103</v>
      </c>
      <c r="F13969" s="1" t="s">
        <v>2800</v>
      </c>
      <c r="I13969" s="1" t="n">
        <v>381</v>
      </c>
      <c r="J13969" s="1" t="n">
        <v>21040</v>
      </c>
      <c r="K13969" s="1" t="n">
        <v>7898952718028</v>
      </c>
      <c r="L13969" s="1" t="s">
        <v>8116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7" t="n">
        <v>46247</v>
      </c>
      <c r="C13970" s="1" t="n">
        <v>11</v>
      </c>
      <c r="D13970" s="1" t="s">
        <v>3845</v>
      </c>
      <c r="E13970" s="1" t="n">
        <v>10103</v>
      </c>
      <c r="F13970" s="1" t="s">
        <v>2800</v>
      </c>
      <c r="I13970" s="1" t="n">
        <v>381</v>
      </c>
      <c r="J13970" s="1" t="n">
        <v>29926</v>
      </c>
      <c r="K13970" s="1" t="n">
        <v>7898952718097</v>
      </c>
      <c r="L13970" s="1" t="s">
        <v>8117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7" t="n">
        <v>46247</v>
      </c>
      <c r="C13971" s="1" t="n">
        <v>11</v>
      </c>
      <c r="D13971" s="1" t="s">
        <v>3845</v>
      </c>
      <c r="E13971" s="1" t="n">
        <v>1899</v>
      </c>
      <c r="F13971" s="1" t="s">
        <v>97</v>
      </c>
      <c r="I13971" s="1" t="n">
        <v>756</v>
      </c>
      <c r="J13971" s="1" t="n">
        <v>79284</v>
      </c>
      <c r="K13971" s="1" t="n">
        <v>475</v>
      </c>
      <c r="L13971" s="1" t="s">
        <v>4147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7" t="n">
        <v>46247</v>
      </c>
      <c r="C13972" s="1" t="n">
        <v>11</v>
      </c>
      <c r="D13972" s="1" t="s">
        <v>3845</v>
      </c>
      <c r="E13972" s="1" t="n">
        <v>1899</v>
      </c>
      <c r="F13972" s="1" t="s">
        <v>97</v>
      </c>
      <c r="I13972" s="1" t="n">
        <v>758</v>
      </c>
      <c r="J13972" s="1" t="n">
        <v>55400</v>
      </c>
      <c r="K13972" s="1" t="n">
        <v>7000832967710</v>
      </c>
      <c r="L13972" s="1" t="s">
        <v>4149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7" t="n">
        <v>46247</v>
      </c>
      <c r="C13973" s="1" t="n">
        <v>11</v>
      </c>
      <c r="D13973" s="1" t="s">
        <v>3845</v>
      </c>
      <c r="E13973" s="1" t="n">
        <v>1899</v>
      </c>
      <c r="F13973" s="1" t="s">
        <v>97</v>
      </c>
      <c r="I13973" s="1" t="n">
        <v>758</v>
      </c>
      <c r="J13973" s="1" t="n">
        <v>73000</v>
      </c>
      <c r="K13973" s="1" t="n">
        <v>2266947</v>
      </c>
      <c r="L13973" s="1" t="s">
        <v>3882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7" t="n">
        <v>46247</v>
      </c>
      <c r="C13974" s="1" t="n">
        <v>11</v>
      </c>
      <c r="D13974" s="1" t="s">
        <v>3845</v>
      </c>
      <c r="E13974" s="1" t="n">
        <v>1899</v>
      </c>
      <c r="F13974" s="1" t="s">
        <v>97</v>
      </c>
      <c r="I13974" s="1" t="n">
        <v>758</v>
      </c>
      <c r="J13974" s="1" t="n">
        <v>77459</v>
      </c>
      <c r="K13974" s="1" t="n">
        <v>774604</v>
      </c>
      <c r="L13974" s="1" t="s">
        <v>3883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7" t="n">
        <v>46247</v>
      </c>
      <c r="C13975" s="1" t="n">
        <v>11</v>
      </c>
      <c r="D13975" s="1" t="s">
        <v>3845</v>
      </c>
      <c r="E13975" s="1" t="n">
        <v>1899</v>
      </c>
      <c r="F13975" s="1" t="s">
        <v>97</v>
      </c>
      <c r="I13975" s="1" t="n">
        <v>758</v>
      </c>
      <c r="J13975" s="1" t="n">
        <v>77461</v>
      </c>
      <c r="K13975" s="1" t="n">
        <v>774628</v>
      </c>
      <c r="L13975" s="1" t="s">
        <v>4204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7" t="n">
        <v>46247</v>
      </c>
      <c r="C13976" s="1" t="n">
        <v>11</v>
      </c>
      <c r="D13976" s="1" t="s">
        <v>3845</v>
      </c>
      <c r="E13976" s="1" t="n">
        <v>1899</v>
      </c>
      <c r="F13976" s="1" t="s">
        <v>97</v>
      </c>
      <c r="I13976" s="1" t="n">
        <v>758</v>
      </c>
      <c r="J13976" s="1" t="n">
        <v>77463</v>
      </c>
      <c r="K13976" s="1" t="n">
        <v>774642</v>
      </c>
      <c r="L13976" s="1" t="s">
        <v>3884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7" t="n">
        <v>46247</v>
      </c>
      <c r="C13977" s="1" t="n">
        <v>11</v>
      </c>
      <c r="D13977" s="1" t="s">
        <v>3845</v>
      </c>
      <c r="E13977" s="1" t="n">
        <v>1899</v>
      </c>
      <c r="F13977" s="1" t="s">
        <v>97</v>
      </c>
      <c r="I13977" s="1" t="n">
        <v>758</v>
      </c>
      <c r="J13977" s="1" t="n">
        <v>77465</v>
      </c>
      <c r="K13977" s="1" t="n">
        <v>774666</v>
      </c>
      <c r="L13977" s="1" t="s">
        <v>3885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7" t="n">
        <v>46247</v>
      </c>
      <c r="C13978" s="1" t="n">
        <v>11</v>
      </c>
      <c r="D13978" s="1" t="s">
        <v>3845</v>
      </c>
      <c r="E13978" s="1" t="n">
        <v>1899</v>
      </c>
      <c r="F13978" s="1" t="s">
        <v>97</v>
      </c>
      <c r="I13978" s="1" t="n">
        <v>758</v>
      </c>
      <c r="J13978" s="1" t="n">
        <v>77903</v>
      </c>
      <c r="K13978" s="1" t="n">
        <v>779043</v>
      </c>
      <c r="L13978" s="1" t="s">
        <v>3887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7" t="n">
        <v>46247</v>
      </c>
      <c r="C13979" s="1" t="n">
        <v>11</v>
      </c>
      <c r="D13979" s="1" t="s">
        <v>3845</v>
      </c>
      <c r="E13979" s="1" t="n">
        <v>1899</v>
      </c>
      <c r="F13979" s="1" t="s">
        <v>97</v>
      </c>
      <c r="I13979" s="1" t="n">
        <v>758</v>
      </c>
      <c r="J13979" s="1" t="n">
        <v>78013</v>
      </c>
      <c r="K13979" s="1" t="n">
        <v>780148</v>
      </c>
      <c r="L13979" s="1" t="s">
        <v>3886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7" t="n">
        <v>46247</v>
      </c>
      <c r="C13980" s="1" t="n">
        <v>11</v>
      </c>
      <c r="D13980" s="1" t="s">
        <v>3845</v>
      </c>
      <c r="E13980" s="1" t="n">
        <v>1749</v>
      </c>
      <c r="F13980" s="1" t="s">
        <v>800</v>
      </c>
      <c r="I13980" s="1" t="n">
        <v>3389</v>
      </c>
      <c r="J13980" s="1" t="n">
        <v>104678</v>
      </c>
      <c r="K13980" s="1" t="n">
        <v>7898247780075</v>
      </c>
      <c r="L13980" s="1" t="s">
        <v>4205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7" t="n">
        <v>46247</v>
      </c>
      <c r="C13981" s="1" t="n">
        <v>11</v>
      </c>
      <c r="D13981" s="1" t="s">
        <v>3845</v>
      </c>
      <c r="E13981" s="1" t="n">
        <v>1749</v>
      </c>
      <c r="F13981" s="1" t="s">
        <v>800</v>
      </c>
      <c r="I13981" s="1" t="n">
        <v>3389</v>
      </c>
      <c r="J13981" s="1" t="n">
        <v>36671</v>
      </c>
      <c r="K13981" s="1" t="n">
        <v>7898255491239</v>
      </c>
      <c r="L13981" s="1" t="s">
        <v>6105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7" t="n">
        <v>46247</v>
      </c>
      <c r="C13982" s="1" t="n">
        <v>11</v>
      </c>
      <c r="D13982" s="1" t="s">
        <v>3845</v>
      </c>
      <c r="E13982" s="1" t="n">
        <v>1749</v>
      </c>
      <c r="F13982" s="1" t="s">
        <v>800</v>
      </c>
      <c r="I13982" s="1" t="n">
        <v>3389</v>
      </c>
      <c r="J13982" s="1" t="n">
        <v>44963</v>
      </c>
      <c r="K13982" s="1" t="n">
        <v>7896763621872</v>
      </c>
      <c r="L13982" s="1" t="s">
        <v>4206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7" t="n">
        <v>46247</v>
      </c>
      <c r="C13983" s="1" t="n">
        <v>11</v>
      </c>
      <c r="D13983" s="1" t="s">
        <v>3845</v>
      </c>
      <c r="E13983" s="1" t="n">
        <v>1749</v>
      </c>
      <c r="F13983" s="1" t="s">
        <v>800</v>
      </c>
      <c r="I13983" s="1" t="n">
        <v>3389</v>
      </c>
      <c r="J13983" s="1" t="n">
        <v>67186</v>
      </c>
      <c r="K13983" s="1" t="n">
        <v>703387018964</v>
      </c>
      <c r="L13983" s="1" t="s">
        <v>8118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7" t="n">
        <v>46247</v>
      </c>
      <c r="C13984" s="1" t="n">
        <v>11</v>
      </c>
      <c r="D13984" s="1" t="s">
        <v>3845</v>
      </c>
      <c r="E13984" s="1" t="n">
        <v>1749</v>
      </c>
      <c r="F13984" s="1" t="s">
        <v>800</v>
      </c>
      <c r="I13984" s="1" t="n">
        <v>3389</v>
      </c>
      <c r="J13984" s="1" t="n">
        <v>71834</v>
      </c>
      <c r="K13984" s="1" t="n">
        <v>7898361830069</v>
      </c>
      <c r="L13984" s="1" t="s">
        <v>4207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7" t="n">
        <v>46247</v>
      </c>
      <c r="C13985" s="1" t="n">
        <v>11</v>
      </c>
      <c r="D13985" s="1" t="s">
        <v>3845</v>
      </c>
      <c r="E13985" s="1" t="n">
        <v>1328</v>
      </c>
      <c r="F13985" s="1" t="s">
        <v>363</v>
      </c>
      <c r="I13985" s="1" t="n">
        <v>4335</v>
      </c>
      <c r="J13985" s="1" t="n">
        <v>21060</v>
      </c>
      <c r="K13985" s="1" t="n">
        <v>7898588380118</v>
      </c>
      <c r="L13985" s="1" t="s">
        <v>3920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7" t="n">
        <v>46247</v>
      </c>
      <c r="C13986" s="1" t="n">
        <v>11</v>
      </c>
      <c r="D13986" s="1" t="s">
        <v>3845</v>
      </c>
      <c r="E13986" s="1" t="n">
        <v>1328</v>
      </c>
      <c r="F13986" s="1" t="s">
        <v>363</v>
      </c>
      <c r="I13986" s="1" t="n">
        <v>4335</v>
      </c>
      <c r="J13986" s="1" t="n">
        <v>31782</v>
      </c>
      <c r="K13986" s="1" t="n">
        <v>7898588380132</v>
      </c>
      <c r="L13986" s="1" t="s">
        <v>3921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7" t="n">
        <v>46247</v>
      </c>
      <c r="C13987" s="1" t="n">
        <v>11</v>
      </c>
      <c r="D13987" s="1" t="s">
        <v>3845</v>
      </c>
      <c r="E13987" s="1" t="n">
        <v>1328</v>
      </c>
      <c r="F13987" s="1" t="s">
        <v>363</v>
      </c>
      <c r="I13987" s="1" t="n">
        <v>4335</v>
      </c>
      <c r="J13987" s="1" t="n">
        <v>31784</v>
      </c>
      <c r="K13987" s="1" t="n">
        <v>7898588380545</v>
      </c>
      <c r="L13987" s="1" t="s">
        <v>3922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7" t="n">
        <v>46247</v>
      </c>
      <c r="C13988" s="1" t="n">
        <v>11</v>
      </c>
      <c r="D13988" s="1" t="s">
        <v>3845</v>
      </c>
      <c r="E13988" s="1" t="n">
        <v>1328</v>
      </c>
      <c r="F13988" s="1" t="s">
        <v>363</v>
      </c>
      <c r="I13988" s="1" t="n">
        <v>4335</v>
      </c>
      <c r="J13988" s="1" t="n">
        <v>31786</v>
      </c>
      <c r="K13988" s="1" t="n">
        <v>7898588380187</v>
      </c>
      <c r="L13988" s="1" t="s">
        <v>3923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7" t="n">
        <v>46247</v>
      </c>
      <c r="C13989" s="1" t="n">
        <v>11</v>
      </c>
      <c r="D13989" s="1" t="s">
        <v>3845</v>
      </c>
      <c r="E13989" s="1" t="n">
        <v>1328</v>
      </c>
      <c r="F13989" s="1" t="s">
        <v>363</v>
      </c>
      <c r="I13989" s="1" t="n">
        <v>4335</v>
      </c>
      <c r="J13989" s="1" t="n">
        <v>31787</v>
      </c>
      <c r="K13989" s="1" t="n">
        <v>7898588380125</v>
      </c>
      <c r="L13989" s="1" t="s">
        <v>4397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7" t="n">
        <v>46247</v>
      </c>
      <c r="C13990" s="1" t="n">
        <v>11</v>
      </c>
      <c r="D13990" s="1" t="s">
        <v>3845</v>
      </c>
      <c r="E13990" s="1" t="n">
        <v>1328</v>
      </c>
      <c r="F13990" s="1" t="s">
        <v>363</v>
      </c>
      <c r="I13990" s="1" t="n">
        <v>4335</v>
      </c>
      <c r="J13990" s="1" t="n">
        <v>31789</v>
      </c>
      <c r="K13990" s="1" t="n">
        <v>7898588380149</v>
      </c>
      <c r="L13990" s="1" t="s">
        <v>3885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7" t="n">
        <v>46247</v>
      </c>
      <c r="C13991" s="1" t="n">
        <v>11</v>
      </c>
      <c r="D13991" s="1" t="s">
        <v>3845</v>
      </c>
      <c r="E13991" s="1" t="n">
        <v>1328</v>
      </c>
      <c r="F13991" s="1" t="s">
        <v>363</v>
      </c>
      <c r="I13991" s="1" t="n">
        <v>4335</v>
      </c>
      <c r="J13991" s="1" t="n">
        <v>31790</v>
      </c>
      <c r="K13991" s="1" t="n">
        <v>7898588380231</v>
      </c>
      <c r="L13991" s="1" t="s">
        <v>3924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7" t="n">
        <v>46247</v>
      </c>
      <c r="C13992" s="1" t="n">
        <v>11</v>
      </c>
      <c r="D13992" s="1" t="s">
        <v>3845</v>
      </c>
      <c r="E13992" s="1" t="n">
        <v>1286</v>
      </c>
      <c r="F13992" s="1" t="s">
        <v>359</v>
      </c>
      <c r="I13992" s="1" t="n">
        <v>10524</v>
      </c>
      <c r="J13992" s="1" t="n">
        <v>78991</v>
      </c>
      <c r="K13992" s="1" t="n">
        <v>390</v>
      </c>
      <c r="L13992" s="1" t="s">
        <v>4152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7" t="n">
        <v>46247</v>
      </c>
      <c r="C13993" s="1" t="n">
        <v>11</v>
      </c>
      <c r="D13993" s="1" t="s">
        <v>3845</v>
      </c>
      <c r="E13993" s="1" t="n">
        <v>1227</v>
      </c>
      <c r="F13993" s="1" t="s">
        <v>3045</v>
      </c>
      <c r="I13993" s="1" t="n">
        <v>18687</v>
      </c>
      <c r="J13993" s="1" t="n">
        <v>110793</v>
      </c>
      <c r="K13993" s="1" t="n">
        <v>72307</v>
      </c>
      <c r="L13993" s="1" t="s">
        <v>8119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7" t="n">
        <v>46247</v>
      </c>
      <c r="C13994" s="1" t="n">
        <v>11</v>
      </c>
      <c r="D13994" s="1" t="s">
        <v>3845</v>
      </c>
      <c r="E13994" s="1" t="n">
        <v>1227</v>
      </c>
      <c r="F13994" s="1" t="s">
        <v>3045</v>
      </c>
      <c r="I13994" s="1" t="n">
        <v>18687</v>
      </c>
      <c r="J13994" s="1" t="n">
        <v>80142</v>
      </c>
      <c r="K13994" s="1" t="n">
        <v>7898250780635</v>
      </c>
      <c r="L13994" s="1" t="s">
        <v>8120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7" t="n">
        <v>46247</v>
      </c>
      <c r="C13995" s="1" t="n">
        <v>11</v>
      </c>
      <c r="D13995" s="1" t="s">
        <v>3845</v>
      </c>
      <c r="E13995" s="1" t="n">
        <v>1227</v>
      </c>
      <c r="F13995" s="1" t="s">
        <v>3045</v>
      </c>
      <c r="I13995" s="1" t="n">
        <v>18687</v>
      </c>
      <c r="J13995" s="1" t="n">
        <v>80143</v>
      </c>
      <c r="K13995" s="1" t="n">
        <v>7898250781243</v>
      </c>
      <c r="L13995" s="1" t="s">
        <v>8121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7" t="n">
        <v>46247</v>
      </c>
      <c r="C13996" s="1" t="n">
        <v>11</v>
      </c>
      <c r="D13996" s="1" t="s">
        <v>3845</v>
      </c>
      <c r="E13996" s="1" t="n">
        <v>1114</v>
      </c>
      <c r="F13996" s="1" t="s">
        <v>169</v>
      </c>
      <c r="I13996" s="1" t="n">
        <v>43493</v>
      </c>
      <c r="J13996" s="1" t="n">
        <v>100264</v>
      </c>
      <c r="K13996" s="1" t="n">
        <v>70141</v>
      </c>
      <c r="L13996" s="1" t="s">
        <v>4404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7" t="n">
        <v>46247</v>
      </c>
      <c r="C13997" s="1" t="n">
        <v>11</v>
      </c>
      <c r="D13997" s="1" t="s">
        <v>3845</v>
      </c>
      <c r="E13997" s="1" t="n">
        <v>1114</v>
      </c>
      <c r="F13997" s="1" t="s">
        <v>169</v>
      </c>
      <c r="I13997" s="1" t="n">
        <v>43493</v>
      </c>
      <c r="J13997" s="1" t="n">
        <v>110729</v>
      </c>
      <c r="K13997" s="1" t="n">
        <v>70110</v>
      </c>
      <c r="L13997" s="1" t="s">
        <v>4253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7" t="n">
        <v>46247</v>
      </c>
      <c r="C13998" s="1" t="n">
        <v>11</v>
      </c>
      <c r="D13998" s="1" t="s">
        <v>3845</v>
      </c>
      <c r="E13998" s="1" t="n">
        <v>1114</v>
      </c>
      <c r="F13998" s="1" t="s">
        <v>169</v>
      </c>
      <c r="I13998" s="1" t="n">
        <v>43493</v>
      </c>
      <c r="J13998" s="1" t="n">
        <v>78570</v>
      </c>
      <c r="K13998" s="1" t="n">
        <v>277</v>
      </c>
      <c r="L13998" s="1" t="s">
        <v>4405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7" t="n">
        <v>46247</v>
      </c>
      <c r="C13999" s="1" t="n">
        <v>11</v>
      </c>
      <c r="D13999" s="1" t="s">
        <v>3845</v>
      </c>
      <c r="E13999" s="1" t="n">
        <v>1114</v>
      </c>
      <c r="F13999" s="1" t="s">
        <v>169</v>
      </c>
      <c r="I13999" s="1" t="n">
        <v>43493</v>
      </c>
      <c r="J13999" s="1" t="n">
        <v>78991</v>
      </c>
      <c r="K13999" s="1" t="n">
        <v>390</v>
      </c>
      <c r="L13999" s="1" t="s">
        <v>4152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7" t="n">
        <v>46247</v>
      </c>
      <c r="C14000" s="1" t="n">
        <v>11</v>
      </c>
      <c r="D14000" s="1" t="s">
        <v>3845</v>
      </c>
      <c r="E14000" s="1" t="n">
        <v>911</v>
      </c>
      <c r="F14000" s="1" t="s">
        <v>223</v>
      </c>
      <c r="I14000" s="1" t="n">
        <v>56171</v>
      </c>
      <c r="J14000" s="1" t="n">
        <v>102391</v>
      </c>
      <c r="K14000" s="1" t="n">
        <v>95188790348</v>
      </c>
      <c r="L14000" s="1" t="s">
        <v>4407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7" t="n">
        <v>46247</v>
      </c>
      <c r="C14001" s="1" t="n">
        <v>11</v>
      </c>
      <c r="D14001" s="1" t="s">
        <v>3845</v>
      </c>
      <c r="E14001" s="1" t="n">
        <v>911</v>
      </c>
      <c r="F14001" s="1" t="s">
        <v>223</v>
      </c>
      <c r="I14001" s="1" t="n">
        <v>56171</v>
      </c>
      <c r="J14001" s="1" t="n">
        <v>25959</v>
      </c>
      <c r="K14001" s="1" t="n">
        <v>7898007220834</v>
      </c>
      <c r="L14001" s="1" t="s">
        <v>4408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7" t="n">
        <v>46247</v>
      </c>
      <c r="C14002" s="1" t="n">
        <v>11</v>
      </c>
      <c r="D14002" s="1" t="s">
        <v>3845</v>
      </c>
      <c r="E14002" s="1" t="n">
        <v>911</v>
      </c>
      <c r="F14002" s="1" t="s">
        <v>223</v>
      </c>
      <c r="I14002" s="1" t="n">
        <v>56171</v>
      </c>
      <c r="J14002" s="1" t="n">
        <v>28154</v>
      </c>
      <c r="K14002" s="1" t="n">
        <v>7898007220759</v>
      </c>
      <c r="L14002" s="1" t="s">
        <v>4409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7" t="n">
        <v>46247</v>
      </c>
      <c r="C14003" s="1" t="n">
        <v>11</v>
      </c>
      <c r="D14003" s="1" t="s">
        <v>3845</v>
      </c>
      <c r="E14003" s="1" t="n">
        <v>911</v>
      </c>
      <c r="F14003" s="1" t="s">
        <v>223</v>
      </c>
      <c r="I14003" s="1" t="n">
        <v>56171</v>
      </c>
      <c r="J14003" s="1" t="n">
        <v>30108</v>
      </c>
      <c r="K14003" s="1" t="n">
        <v>7898007220766</v>
      </c>
      <c r="L14003" s="1" t="s">
        <v>4410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7" t="n">
        <v>46247</v>
      </c>
      <c r="C14004" s="1" t="n">
        <v>11</v>
      </c>
      <c r="D14004" s="1" t="s">
        <v>3845</v>
      </c>
      <c r="E14004" s="1" t="n">
        <v>911</v>
      </c>
      <c r="F14004" s="1" t="s">
        <v>223</v>
      </c>
      <c r="I14004" s="1" t="n">
        <v>56171</v>
      </c>
      <c r="J14004" s="1" t="n">
        <v>50676</v>
      </c>
      <c r="K14004" s="1" t="n">
        <v>7898007221176</v>
      </c>
      <c r="L14004" s="1" t="s">
        <v>5181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7" t="n">
        <v>46247</v>
      </c>
      <c r="C14005" s="1" t="n">
        <v>11</v>
      </c>
      <c r="D14005" s="1" t="s">
        <v>3845</v>
      </c>
      <c r="E14005" s="1" t="n">
        <v>911</v>
      </c>
      <c r="F14005" s="1" t="s">
        <v>223</v>
      </c>
      <c r="I14005" s="1" t="n">
        <v>56171</v>
      </c>
      <c r="J14005" s="1" t="n">
        <v>62654</v>
      </c>
      <c r="K14005" s="1" t="n">
        <v>95188872501</v>
      </c>
      <c r="L14005" s="1" t="s">
        <v>4411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7" t="n">
        <v>46247</v>
      </c>
      <c r="C14006" s="1" t="n">
        <v>11</v>
      </c>
      <c r="D14006" s="1" t="s">
        <v>3845</v>
      </c>
      <c r="E14006" s="1" t="n">
        <v>911</v>
      </c>
      <c r="F14006" s="1" t="s">
        <v>223</v>
      </c>
      <c r="I14006" s="1" t="n">
        <v>56171</v>
      </c>
      <c r="J14006" s="1" t="n">
        <v>63644</v>
      </c>
      <c r="K14006" s="1" t="n">
        <v>95188870507</v>
      </c>
      <c r="L14006" s="1" t="s">
        <v>6612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7" t="n">
        <v>46247</v>
      </c>
      <c r="C14007" s="1" t="n">
        <v>11</v>
      </c>
      <c r="D14007" s="1" t="s">
        <v>3845</v>
      </c>
      <c r="E14007" s="1" t="n">
        <v>911</v>
      </c>
      <c r="F14007" s="1" t="s">
        <v>223</v>
      </c>
      <c r="I14007" s="1" t="n">
        <v>56171</v>
      </c>
      <c r="J14007" s="1" t="n">
        <v>65695</v>
      </c>
      <c r="K14007" s="1" t="n">
        <v>7898007221312</v>
      </c>
      <c r="L14007" s="1" t="s">
        <v>5182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7" t="n">
        <v>46247</v>
      </c>
      <c r="C14008" s="1" t="n">
        <v>11</v>
      </c>
      <c r="D14008" s="1" t="s">
        <v>3845</v>
      </c>
      <c r="E14008" s="1" t="n">
        <v>911</v>
      </c>
      <c r="F14008" s="1" t="s">
        <v>223</v>
      </c>
      <c r="I14008" s="1" t="n">
        <v>56171</v>
      </c>
      <c r="J14008" s="1" t="n">
        <v>71186</v>
      </c>
      <c r="K14008" s="1" t="n">
        <v>7898007222142</v>
      </c>
      <c r="L14008" s="1" t="s">
        <v>6613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7" t="n">
        <v>46247</v>
      </c>
      <c r="C14009" s="1" t="n">
        <v>11</v>
      </c>
      <c r="D14009" s="1" t="s">
        <v>3845</v>
      </c>
      <c r="E14009" s="1" t="n">
        <v>911</v>
      </c>
      <c r="F14009" s="1" t="s">
        <v>223</v>
      </c>
      <c r="I14009" s="1" t="n">
        <v>56171</v>
      </c>
      <c r="J14009" s="1" t="n">
        <v>79684</v>
      </c>
      <c r="K14009" s="1" t="n">
        <v>7898007222241</v>
      </c>
      <c r="L14009" s="1" t="s">
        <v>6614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7" t="n">
        <v>46247</v>
      </c>
      <c r="C14010" s="1" t="n">
        <v>11</v>
      </c>
      <c r="D14010" s="1" t="s">
        <v>3845</v>
      </c>
      <c r="E14010" s="1" t="n">
        <v>1723</v>
      </c>
      <c r="F14010" s="1" t="s">
        <v>302</v>
      </c>
      <c r="I14010" s="1" t="n">
        <v>174746</v>
      </c>
      <c r="J14010" s="1" t="n">
        <v>29079</v>
      </c>
      <c r="K14010" s="1" t="n">
        <v>55515</v>
      </c>
      <c r="L14010" s="1" t="s">
        <v>3818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7" t="n">
        <v>46247</v>
      </c>
      <c r="C14011" s="1" t="n">
        <v>11</v>
      </c>
      <c r="D14011" s="1" t="s">
        <v>3845</v>
      </c>
      <c r="E14011" s="1" t="n">
        <v>1723</v>
      </c>
      <c r="F14011" s="1" t="s">
        <v>302</v>
      </c>
      <c r="I14011" s="1" t="n">
        <v>174746</v>
      </c>
      <c r="J14011" s="1" t="n">
        <v>29080</v>
      </c>
      <c r="K14011" s="1" t="n">
        <v>55516</v>
      </c>
      <c r="L14011" s="1" t="s">
        <v>3819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7" t="n">
        <v>46247</v>
      </c>
      <c r="C14012" s="1" t="n">
        <v>11</v>
      </c>
      <c r="D14012" s="1" t="s">
        <v>3845</v>
      </c>
      <c r="E14012" s="1" t="n">
        <v>1723</v>
      </c>
      <c r="F14012" s="1" t="s">
        <v>302</v>
      </c>
      <c r="I14012" s="1" t="n">
        <v>174798</v>
      </c>
      <c r="J14012" s="1" t="n">
        <v>29079</v>
      </c>
      <c r="K14012" s="1" t="n">
        <v>55515</v>
      </c>
      <c r="L14012" s="1" t="s">
        <v>3818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7" t="n">
        <v>46247</v>
      </c>
      <c r="C14013" s="1" t="n">
        <v>11</v>
      </c>
      <c r="D14013" s="1" t="s">
        <v>3845</v>
      </c>
      <c r="E14013" s="1" t="n">
        <v>1723</v>
      </c>
      <c r="F14013" s="1" t="s">
        <v>302</v>
      </c>
      <c r="I14013" s="1" t="n">
        <v>174798</v>
      </c>
      <c r="J14013" s="1" t="n">
        <v>29080</v>
      </c>
      <c r="K14013" s="1" t="n">
        <v>55516</v>
      </c>
      <c r="L14013" s="1" t="s">
        <v>3819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7" t="n">
        <v>46247</v>
      </c>
      <c r="C14014" s="1" t="n">
        <v>11</v>
      </c>
      <c r="D14014" s="1" t="s">
        <v>3845</v>
      </c>
      <c r="E14014" s="1" t="n">
        <v>1656</v>
      </c>
      <c r="F14014" s="1" t="s">
        <v>3014</v>
      </c>
      <c r="I14014" s="1" t="n">
        <v>224812</v>
      </c>
      <c r="J14014" s="1" t="n">
        <v>102196</v>
      </c>
      <c r="K14014" s="1" t="n">
        <v>7891032015505</v>
      </c>
      <c r="L14014" s="1" t="s">
        <v>8122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7" t="n">
        <v>46247</v>
      </c>
      <c r="C14015" s="1" t="n">
        <v>11</v>
      </c>
      <c r="D14015" s="1" t="s">
        <v>3845</v>
      </c>
      <c r="E14015" s="1" t="n">
        <v>1656</v>
      </c>
      <c r="F14015" s="1" t="s">
        <v>3014</v>
      </c>
      <c r="I14015" s="1" t="n">
        <v>224812</v>
      </c>
      <c r="J14015" s="1" t="n">
        <v>21391</v>
      </c>
      <c r="K14015" s="1" t="n">
        <v>7898905153968</v>
      </c>
      <c r="L14015" s="1" t="s">
        <v>8123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7" t="n">
        <v>46247</v>
      </c>
      <c r="C14016" s="1" t="n">
        <v>11</v>
      </c>
      <c r="D14016" s="1" t="s">
        <v>3845</v>
      </c>
      <c r="E14016" s="1" t="n">
        <v>1656</v>
      </c>
      <c r="F14016" s="1" t="s">
        <v>3014</v>
      </c>
      <c r="I14016" s="1" t="n">
        <v>224812</v>
      </c>
      <c r="J14016" s="1" t="n">
        <v>24763</v>
      </c>
      <c r="K14016" s="1" t="n">
        <v>7891091010558</v>
      </c>
      <c r="L14016" s="1" t="s">
        <v>8124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7" t="n">
        <v>46247</v>
      </c>
      <c r="C14017" s="1" t="n">
        <v>11</v>
      </c>
      <c r="D14017" s="1" t="s">
        <v>3845</v>
      </c>
      <c r="E14017" s="1" t="n">
        <v>1656</v>
      </c>
      <c r="F14017" s="1" t="s">
        <v>3014</v>
      </c>
      <c r="I14017" s="1" t="n">
        <v>224812</v>
      </c>
      <c r="J14017" s="1" t="n">
        <v>47647</v>
      </c>
      <c r="K14017" s="1" t="n">
        <v>7896327512967</v>
      </c>
      <c r="L14017" s="1" t="s">
        <v>4759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7" t="n">
        <v>46247</v>
      </c>
      <c r="C14018" s="1" t="n">
        <v>11</v>
      </c>
      <c r="D14018" s="1" t="s">
        <v>3845</v>
      </c>
      <c r="E14018" s="1" t="n">
        <v>1656</v>
      </c>
      <c r="F14018" s="1" t="s">
        <v>3014</v>
      </c>
      <c r="I14018" s="1" t="n">
        <v>224812</v>
      </c>
      <c r="J14018" s="1" t="n">
        <v>54639</v>
      </c>
      <c r="K14018" s="1" t="n">
        <v>7898962669396</v>
      </c>
      <c r="L14018" s="1" t="s">
        <v>8125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7" t="n">
        <v>46247</v>
      </c>
      <c r="C14019" s="1" t="n">
        <v>11</v>
      </c>
      <c r="D14019" s="1" t="s">
        <v>3845</v>
      </c>
      <c r="E14019" s="1" t="n">
        <v>1656</v>
      </c>
      <c r="F14019" s="1" t="s">
        <v>3014</v>
      </c>
      <c r="I14019" s="1" t="n">
        <v>224812</v>
      </c>
      <c r="J14019" s="1" t="n">
        <v>72297</v>
      </c>
      <c r="K14019" s="1" t="n">
        <v>7897240302215</v>
      </c>
      <c r="L14019" s="1" t="s">
        <v>8126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7" t="n">
        <v>46247</v>
      </c>
      <c r="C14020" s="1" t="n">
        <v>11</v>
      </c>
      <c r="D14020" s="1" t="s">
        <v>3845</v>
      </c>
      <c r="E14020" s="1" t="n">
        <v>1650</v>
      </c>
      <c r="F14020" s="1" t="s">
        <v>99</v>
      </c>
      <c r="I14020" s="1" t="n">
        <v>228288</v>
      </c>
      <c r="J14020" s="1" t="n">
        <v>16172</v>
      </c>
      <c r="K14020" s="1" t="n">
        <v>7898055452188</v>
      </c>
      <c r="L14020" s="1" t="s">
        <v>4055</v>
      </c>
      <c r="N14020" s="1" t="n">
        <v>35</v>
      </c>
      <c r="O14020" s="1" t="n">
        <v>110.49</v>
      </c>
    </row>
    <row r="14021" customFormat="false" ht="15" hidden="false" customHeight="true" outlineLevel="0" collapsed="false">
      <c r="A14021" s="1" t="n">
        <v>1</v>
      </c>
      <c r="B14021" s="17" t="n">
        <v>46247</v>
      </c>
      <c r="C14021" s="1" t="n">
        <v>11</v>
      </c>
      <c r="D14021" s="1" t="s">
        <v>3845</v>
      </c>
      <c r="E14021" s="1" t="n">
        <v>1650</v>
      </c>
      <c r="F14021" s="1" t="s">
        <v>99</v>
      </c>
      <c r="I14021" s="1" t="n">
        <v>228288</v>
      </c>
      <c r="J14021" s="1" t="n">
        <v>16173</v>
      </c>
      <c r="K14021" s="1" t="n">
        <v>7898055452201</v>
      </c>
      <c r="L14021" s="1" t="s">
        <v>4056</v>
      </c>
      <c r="N14021" s="1" t="n">
        <v>12</v>
      </c>
      <c r="O14021" s="1" t="n">
        <v>46.57</v>
      </c>
    </row>
    <row r="14022" customFormat="false" ht="15" hidden="false" customHeight="true" outlineLevel="0" collapsed="false">
      <c r="A14022" s="1" t="n">
        <v>1</v>
      </c>
      <c r="B14022" s="17" t="n">
        <v>46247</v>
      </c>
      <c r="C14022" s="1" t="n">
        <v>11</v>
      </c>
      <c r="D14022" s="1" t="s">
        <v>3845</v>
      </c>
      <c r="E14022" s="1" t="n">
        <v>1650</v>
      </c>
      <c r="F14022" s="1" t="s">
        <v>99</v>
      </c>
      <c r="I14022" s="1" t="n">
        <v>228288</v>
      </c>
      <c r="J14022" s="1" t="n">
        <v>16540</v>
      </c>
      <c r="K14022" s="1" t="n">
        <v>7898055453154</v>
      </c>
      <c r="L14022" s="1" t="s">
        <v>5282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7" t="n">
        <v>46247</v>
      </c>
      <c r="C14023" s="1" t="n">
        <v>11</v>
      </c>
      <c r="D14023" s="1" t="s">
        <v>3845</v>
      </c>
      <c r="E14023" s="1" t="n">
        <v>1650</v>
      </c>
      <c r="F14023" s="1" t="s">
        <v>99</v>
      </c>
      <c r="I14023" s="1" t="n">
        <v>228288</v>
      </c>
      <c r="J14023" s="1" t="n">
        <v>16604</v>
      </c>
      <c r="K14023" s="1" t="n">
        <v>7898055453246</v>
      </c>
      <c r="L14023" s="1" t="s">
        <v>4428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7" t="n">
        <v>46247</v>
      </c>
      <c r="C14024" s="1" t="n">
        <v>11</v>
      </c>
      <c r="D14024" s="1" t="s">
        <v>3845</v>
      </c>
      <c r="E14024" s="1" t="n">
        <v>1650</v>
      </c>
      <c r="F14024" s="1" t="s">
        <v>99</v>
      </c>
      <c r="I14024" s="1" t="n">
        <v>228288</v>
      </c>
      <c r="J14024" s="1" t="n">
        <v>20636</v>
      </c>
      <c r="K14024" s="1" t="n">
        <v>7898055450702</v>
      </c>
      <c r="L14024" s="1" t="s">
        <v>4429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7" t="n">
        <v>46247</v>
      </c>
      <c r="C14025" s="1" t="n">
        <v>11</v>
      </c>
      <c r="D14025" s="1" t="s">
        <v>3845</v>
      </c>
      <c r="E14025" s="1" t="n">
        <v>1650</v>
      </c>
      <c r="F14025" s="1" t="s">
        <v>99</v>
      </c>
      <c r="I14025" s="1" t="n">
        <v>228288</v>
      </c>
      <c r="J14025" s="1" t="n">
        <v>20929</v>
      </c>
      <c r="K14025" s="1" t="n">
        <v>7898055453161</v>
      </c>
      <c r="L14025" s="1" t="s">
        <v>4059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7" t="n">
        <v>46247</v>
      </c>
      <c r="C14026" s="1" t="n">
        <v>11</v>
      </c>
      <c r="D14026" s="1" t="s">
        <v>3845</v>
      </c>
      <c r="E14026" s="1" t="n">
        <v>1650</v>
      </c>
      <c r="F14026" s="1" t="s">
        <v>99</v>
      </c>
      <c r="I14026" s="1" t="n">
        <v>228288</v>
      </c>
      <c r="J14026" s="1" t="n">
        <v>21048</v>
      </c>
      <c r="K14026" s="1" t="n">
        <v>7898055451532</v>
      </c>
      <c r="L14026" s="1" t="s">
        <v>4060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7" t="n">
        <v>46247</v>
      </c>
      <c r="C14027" s="1" t="n">
        <v>11</v>
      </c>
      <c r="D14027" s="1" t="s">
        <v>3845</v>
      </c>
      <c r="E14027" s="1" t="n">
        <v>1650</v>
      </c>
      <c r="F14027" s="1" t="s">
        <v>99</v>
      </c>
      <c r="I14027" s="1" t="n">
        <v>228288</v>
      </c>
      <c r="J14027" s="1" t="n">
        <v>25277</v>
      </c>
      <c r="K14027" s="1" t="n">
        <v>7898055453239</v>
      </c>
      <c r="L14027" s="1" t="s">
        <v>5283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7" t="n">
        <v>46247</v>
      </c>
      <c r="C14028" s="1" t="n">
        <v>11</v>
      </c>
      <c r="D14028" s="1" t="s">
        <v>3845</v>
      </c>
      <c r="E14028" s="1" t="n">
        <v>1650</v>
      </c>
      <c r="F14028" s="1" t="s">
        <v>99</v>
      </c>
      <c r="I14028" s="1" t="n">
        <v>228288</v>
      </c>
      <c r="J14028" s="1" t="n">
        <v>69556</v>
      </c>
      <c r="K14028" s="1" t="n">
        <v>7898055450740</v>
      </c>
      <c r="L14028" s="1" t="s">
        <v>4431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7" t="n">
        <v>46247</v>
      </c>
      <c r="C14029" s="1" t="n">
        <v>11</v>
      </c>
      <c r="D14029" s="1" t="s">
        <v>3845</v>
      </c>
      <c r="E14029" s="1" t="n">
        <v>1667</v>
      </c>
      <c r="F14029" s="1" t="s">
        <v>65</v>
      </c>
      <c r="I14029" s="1" t="n">
        <v>398226</v>
      </c>
      <c r="J14029" s="1" t="n">
        <v>109859</v>
      </c>
      <c r="K14029" s="1" t="n">
        <v>7898215151784</v>
      </c>
      <c r="L14029" s="1" t="s">
        <v>8127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7" t="n">
        <v>46247</v>
      </c>
      <c r="C14030" s="1" t="n">
        <v>11</v>
      </c>
      <c r="D14030" s="1" t="s">
        <v>3845</v>
      </c>
      <c r="E14030" s="1" t="n">
        <v>1667</v>
      </c>
      <c r="F14030" s="1" t="s">
        <v>65</v>
      </c>
      <c r="I14030" s="1" t="n">
        <v>398226</v>
      </c>
      <c r="J14030" s="1" t="n">
        <v>13812</v>
      </c>
      <c r="K14030" s="1" t="n">
        <v>7898215152002</v>
      </c>
      <c r="L14030" s="1" t="s">
        <v>4351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7" t="n">
        <v>46247</v>
      </c>
      <c r="C14031" s="1" t="n">
        <v>11</v>
      </c>
      <c r="D14031" s="1" t="s">
        <v>3845</v>
      </c>
      <c r="E14031" s="1" t="n">
        <v>1667</v>
      </c>
      <c r="F14031" s="1" t="s">
        <v>65</v>
      </c>
      <c r="I14031" s="1" t="n">
        <v>398226</v>
      </c>
      <c r="J14031" s="1" t="n">
        <v>27948</v>
      </c>
      <c r="K14031" s="1" t="n">
        <v>7898215151807</v>
      </c>
      <c r="L14031" s="1" t="s">
        <v>6331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7" t="n">
        <v>46247</v>
      </c>
      <c r="C14032" s="1" t="n">
        <v>11</v>
      </c>
      <c r="D14032" s="1" t="s">
        <v>3845</v>
      </c>
      <c r="E14032" s="1" t="n">
        <v>1667</v>
      </c>
      <c r="F14032" s="1" t="s">
        <v>65</v>
      </c>
      <c r="I14032" s="1" t="n">
        <v>398226</v>
      </c>
      <c r="J14032" s="1" t="n">
        <v>32084</v>
      </c>
      <c r="K14032" s="1" t="n">
        <v>7898215151814</v>
      </c>
      <c r="L14032" s="1" t="s">
        <v>6333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7" t="n">
        <v>46247</v>
      </c>
      <c r="C14033" s="1" t="n">
        <v>11</v>
      </c>
      <c r="D14033" s="1" t="s">
        <v>3845</v>
      </c>
      <c r="E14033" s="1" t="n">
        <v>1667</v>
      </c>
      <c r="F14033" s="1" t="s">
        <v>65</v>
      </c>
      <c r="I14033" s="1" t="n">
        <v>398226</v>
      </c>
      <c r="J14033" s="1" t="n">
        <v>53239</v>
      </c>
      <c r="K14033" s="1" t="n">
        <v>7898330152574</v>
      </c>
      <c r="L14033" s="1" t="s">
        <v>4134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7" t="n">
        <v>46247</v>
      </c>
      <c r="C14034" s="1" t="n">
        <v>11</v>
      </c>
      <c r="D14034" s="1" t="s">
        <v>3845</v>
      </c>
      <c r="E14034" s="1" t="n">
        <v>1667</v>
      </c>
      <c r="F14034" s="1" t="s">
        <v>65</v>
      </c>
      <c r="I14034" s="1" t="n">
        <v>398226</v>
      </c>
      <c r="J14034" s="1" t="n">
        <v>75914</v>
      </c>
      <c r="K14034" s="1" t="n">
        <v>7898330152499</v>
      </c>
      <c r="L14034" s="1" t="s">
        <v>4739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7" t="n">
        <v>46247</v>
      </c>
      <c r="C14035" s="1" t="n">
        <v>11</v>
      </c>
      <c r="D14035" s="1" t="s">
        <v>3845</v>
      </c>
      <c r="E14035" s="1" t="n">
        <v>1667</v>
      </c>
      <c r="F14035" s="1" t="s">
        <v>65</v>
      </c>
      <c r="I14035" s="1" t="n">
        <v>398226</v>
      </c>
      <c r="J14035" s="1" t="n">
        <v>76256</v>
      </c>
      <c r="K14035" s="1" t="n">
        <v>7898330152475</v>
      </c>
      <c r="L14035" s="1" t="s">
        <v>4741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7" t="n">
        <v>46247</v>
      </c>
      <c r="C14036" s="1" t="n">
        <v>11</v>
      </c>
      <c r="D14036" s="1" t="s">
        <v>3845</v>
      </c>
      <c r="E14036" s="1" t="n">
        <v>1667</v>
      </c>
      <c r="F14036" s="1" t="s">
        <v>65</v>
      </c>
      <c r="I14036" s="1" t="n">
        <v>398226</v>
      </c>
      <c r="J14036" s="1" t="n">
        <v>76257</v>
      </c>
      <c r="K14036" s="1" t="n">
        <v>7898330152413</v>
      </c>
      <c r="L14036" s="1" t="s">
        <v>4742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7" t="n">
        <v>46247</v>
      </c>
      <c r="C14037" s="1" t="n">
        <v>11</v>
      </c>
      <c r="D14037" s="1" t="s">
        <v>3845</v>
      </c>
      <c r="E14037" s="1" t="n">
        <v>1667</v>
      </c>
      <c r="F14037" s="1" t="s">
        <v>65</v>
      </c>
      <c r="I14037" s="1" t="n">
        <v>398226</v>
      </c>
      <c r="J14037" s="1" t="n">
        <v>79135</v>
      </c>
      <c r="K14037" s="1" t="n">
        <v>7898330152536</v>
      </c>
      <c r="L14037" s="1" t="s">
        <v>4743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7" t="n">
        <v>46247</v>
      </c>
      <c r="C14038" s="1" t="n">
        <v>11</v>
      </c>
      <c r="D14038" s="1" t="s">
        <v>3845</v>
      </c>
      <c r="E14038" s="1" t="n">
        <v>1667</v>
      </c>
      <c r="F14038" s="1" t="s">
        <v>65</v>
      </c>
      <c r="I14038" s="1" t="n">
        <v>398226</v>
      </c>
      <c r="J14038" s="1" t="n">
        <v>80210</v>
      </c>
      <c r="K14038" s="1" t="n">
        <v>7898330152512</v>
      </c>
      <c r="L14038" s="1" t="s">
        <v>4744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7" t="n">
        <v>46247</v>
      </c>
      <c r="C14039" s="1" t="n">
        <v>11</v>
      </c>
      <c r="D14039" s="1" t="s">
        <v>3845</v>
      </c>
      <c r="E14039" s="1" t="n">
        <v>1667</v>
      </c>
      <c r="F14039" s="1" t="s">
        <v>65</v>
      </c>
      <c r="I14039" s="1" t="n">
        <v>398226</v>
      </c>
      <c r="J14039" s="1" t="n">
        <v>80617</v>
      </c>
      <c r="K14039" s="1" t="n">
        <v>7898330153090</v>
      </c>
      <c r="L14039" s="1" t="s">
        <v>8128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7" t="n">
        <v>46247</v>
      </c>
      <c r="C14040" s="1" t="n">
        <v>11</v>
      </c>
      <c r="D14040" s="1" t="s">
        <v>3845</v>
      </c>
      <c r="E14040" s="1" t="n">
        <v>1107</v>
      </c>
      <c r="F14040" s="1" t="s">
        <v>155</v>
      </c>
      <c r="I14040" s="1" t="n">
        <v>441856</v>
      </c>
      <c r="J14040" s="1" t="n">
        <v>12350</v>
      </c>
      <c r="K14040" s="1" t="n">
        <v>7896262304351</v>
      </c>
      <c r="L14040" s="1" t="s">
        <v>4605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7" t="n">
        <v>46247</v>
      </c>
      <c r="C14041" s="1" t="n">
        <v>11</v>
      </c>
      <c r="D14041" s="1" t="s">
        <v>3845</v>
      </c>
      <c r="E14041" s="1" t="n">
        <v>1107</v>
      </c>
      <c r="F14041" s="1" t="s">
        <v>155</v>
      </c>
      <c r="I14041" s="1" t="n">
        <v>441856</v>
      </c>
      <c r="J14041" s="1" t="n">
        <v>17325</v>
      </c>
      <c r="K14041" s="1" t="n">
        <v>7895144603063</v>
      </c>
      <c r="L14041" s="1" t="s">
        <v>4607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7" t="n">
        <v>46247</v>
      </c>
      <c r="C14042" s="1" t="n">
        <v>11</v>
      </c>
      <c r="D14042" s="1" t="s">
        <v>3845</v>
      </c>
      <c r="E14042" s="1" t="n">
        <v>1107</v>
      </c>
      <c r="F14042" s="1" t="s">
        <v>155</v>
      </c>
      <c r="I14042" s="1" t="n">
        <v>441856</v>
      </c>
      <c r="J14042" s="1" t="n">
        <v>18689</v>
      </c>
      <c r="K14042" s="1" t="n">
        <v>7895144603148</v>
      </c>
      <c r="L14042" s="1" t="s">
        <v>4608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7" t="n">
        <v>46247</v>
      </c>
      <c r="C14043" s="1" t="n">
        <v>11</v>
      </c>
      <c r="D14043" s="1" t="s">
        <v>3845</v>
      </c>
      <c r="E14043" s="1" t="n">
        <v>1107</v>
      </c>
      <c r="F14043" s="1" t="s">
        <v>155</v>
      </c>
      <c r="I14043" s="1" t="n">
        <v>441856</v>
      </c>
      <c r="J14043" s="1" t="n">
        <v>21059</v>
      </c>
      <c r="K14043" s="1" t="n">
        <v>7895144899930</v>
      </c>
      <c r="L14043" s="1" t="s">
        <v>6261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7" t="n">
        <v>46247</v>
      </c>
      <c r="C14044" s="1" t="n">
        <v>11</v>
      </c>
      <c r="D14044" s="1" t="s">
        <v>3845</v>
      </c>
      <c r="E14044" s="1" t="n">
        <v>1107</v>
      </c>
      <c r="F14044" s="1" t="s">
        <v>155</v>
      </c>
      <c r="I14044" s="1" t="n">
        <v>441856</v>
      </c>
      <c r="J14044" s="1" t="n">
        <v>21085</v>
      </c>
      <c r="K14044" s="1" t="n">
        <v>7895144899947</v>
      </c>
      <c r="L14044" s="1" t="s">
        <v>6262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7" t="n">
        <v>46247</v>
      </c>
      <c r="C14045" s="1" t="n">
        <v>11</v>
      </c>
      <c r="D14045" s="1" t="s">
        <v>3845</v>
      </c>
      <c r="E14045" s="1" t="n">
        <v>1107</v>
      </c>
      <c r="F14045" s="1" t="s">
        <v>155</v>
      </c>
      <c r="I14045" s="1" t="n">
        <v>441856</v>
      </c>
      <c r="J14045" s="1" t="n">
        <v>25099</v>
      </c>
      <c r="K14045" s="1" t="n">
        <v>7898292888740</v>
      </c>
      <c r="L14045" s="1" t="s">
        <v>4609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7" t="n">
        <v>46247</v>
      </c>
      <c r="C14046" s="1" t="n">
        <v>11</v>
      </c>
      <c r="D14046" s="1" t="s">
        <v>3845</v>
      </c>
      <c r="E14046" s="1" t="n">
        <v>1107</v>
      </c>
      <c r="F14046" s="1" t="s">
        <v>155</v>
      </c>
      <c r="I14046" s="1" t="n">
        <v>441856</v>
      </c>
      <c r="J14046" s="1" t="n">
        <v>25183</v>
      </c>
      <c r="K14046" s="1" t="n">
        <v>7898292888764</v>
      </c>
      <c r="L14046" s="1" t="s">
        <v>4610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7" t="n">
        <v>46247</v>
      </c>
      <c r="C14047" s="1" t="n">
        <v>11</v>
      </c>
      <c r="D14047" s="1" t="s">
        <v>3845</v>
      </c>
      <c r="E14047" s="1" t="n">
        <v>1107</v>
      </c>
      <c r="F14047" s="1" t="s">
        <v>155</v>
      </c>
      <c r="I14047" s="1" t="n">
        <v>441856</v>
      </c>
      <c r="J14047" s="1" t="n">
        <v>25764</v>
      </c>
      <c r="K14047" s="1" t="n">
        <v>7896262301022</v>
      </c>
      <c r="L14047" s="1" t="s">
        <v>6263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7" t="n">
        <v>46247</v>
      </c>
      <c r="C14048" s="1" t="n">
        <v>11</v>
      </c>
      <c r="D14048" s="1" t="s">
        <v>3845</v>
      </c>
      <c r="E14048" s="1" t="n">
        <v>1107</v>
      </c>
      <c r="F14048" s="1" t="s">
        <v>155</v>
      </c>
      <c r="I14048" s="1" t="n">
        <v>441856</v>
      </c>
      <c r="J14048" s="1" t="n">
        <v>27638</v>
      </c>
      <c r="K14048" s="1" t="n">
        <v>7898292888788</v>
      </c>
      <c r="L14048" s="1" t="s">
        <v>4611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7" t="n">
        <v>46247</v>
      </c>
      <c r="C14049" s="1" t="n">
        <v>11</v>
      </c>
      <c r="D14049" s="1" t="s">
        <v>3845</v>
      </c>
      <c r="E14049" s="1" t="n">
        <v>1107</v>
      </c>
      <c r="F14049" s="1" t="s">
        <v>155</v>
      </c>
      <c r="I14049" s="1" t="n">
        <v>441856</v>
      </c>
      <c r="J14049" s="1" t="n">
        <v>29020</v>
      </c>
      <c r="K14049" s="1" t="n">
        <v>7896262304306</v>
      </c>
      <c r="L14049" s="1" t="s">
        <v>4612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7" t="n">
        <v>46247</v>
      </c>
      <c r="C14050" s="1" t="n">
        <v>11</v>
      </c>
      <c r="D14050" s="1" t="s">
        <v>3845</v>
      </c>
      <c r="E14050" s="1" t="n">
        <v>1107</v>
      </c>
      <c r="F14050" s="1" t="s">
        <v>155</v>
      </c>
      <c r="I14050" s="1" t="n">
        <v>441856</v>
      </c>
      <c r="J14050" s="1" t="n">
        <v>29023</v>
      </c>
      <c r="K14050" s="1" t="n">
        <v>7895144603087</v>
      </c>
      <c r="L14050" s="1" t="s">
        <v>4613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7" t="n">
        <v>46247</v>
      </c>
      <c r="C14051" s="1" t="n">
        <v>11</v>
      </c>
      <c r="D14051" s="1" t="s">
        <v>3845</v>
      </c>
      <c r="E14051" s="1" t="n">
        <v>1107</v>
      </c>
      <c r="F14051" s="1" t="s">
        <v>155</v>
      </c>
      <c r="I14051" s="1" t="n">
        <v>441856</v>
      </c>
      <c r="J14051" s="1" t="n">
        <v>29032</v>
      </c>
      <c r="K14051" s="1" t="n">
        <v>7896423419276</v>
      </c>
      <c r="L14051" s="1" t="s">
        <v>4614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7" t="n">
        <v>46247</v>
      </c>
      <c r="C14052" s="1" t="n">
        <v>11</v>
      </c>
      <c r="D14052" s="1" t="s">
        <v>3845</v>
      </c>
      <c r="E14052" s="1" t="n">
        <v>1107</v>
      </c>
      <c r="F14052" s="1" t="s">
        <v>155</v>
      </c>
      <c r="I14052" s="1" t="n">
        <v>441856</v>
      </c>
      <c r="J14052" s="1" t="n">
        <v>30015</v>
      </c>
      <c r="K14052" s="1" t="n">
        <v>7896423420180</v>
      </c>
      <c r="L14052" s="1" t="s">
        <v>4615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7" t="n">
        <v>46247</v>
      </c>
      <c r="C14053" s="1" t="n">
        <v>11</v>
      </c>
      <c r="D14053" s="1" t="s">
        <v>3845</v>
      </c>
      <c r="E14053" s="1" t="n">
        <v>1107</v>
      </c>
      <c r="F14053" s="1" t="s">
        <v>155</v>
      </c>
      <c r="I14053" s="1" t="n">
        <v>441856</v>
      </c>
      <c r="J14053" s="1" t="n">
        <v>31699</v>
      </c>
      <c r="K14053" s="1" t="n">
        <v>78922310</v>
      </c>
      <c r="L14053" s="1" t="s">
        <v>8129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7" t="n">
        <v>46247</v>
      </c>
      <c r="C14054" s="1" t="n">
        <v>11</v>
      </c>
      <c r="D14054" s="1" t="s">
        <v>3845</v>
      </c>
      <c r="E14054" s="1" t="n">
        <v>1107</v>
      </c>
      <c r="F14054" s="1" t="s">
        <v>155</v>
      </c>
      <c r="I14054" s="1" t="n">
        <v>441856</v>
      </c>
      <c r="J14054" s="1" t="n">
        <v>31698</v>
      </c>
      <c r="K14054" s="1" t="n">
        <v>78922327</v>
      </c>
      <c r="L14054" s="1" t="s">
        <v>6266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7" t="n">
        <v>46247</v>
      </c>
      <c r="C14055" s="1" t="n">
        <v>11</v>
      </c>
      <c r="D14055" s="1" t="s">
        <v>3845</v>
      </c>
      <c r="E14055" s="1" t="n">
        <v>1107</v>
      </c>
      <c r="F14055" s="1" t="s">
        <v>155</v>
      </c>
      <c r="I14055" s="1" t="n">
        <v>441856</v>
      </c>
      <c r="J14055" s="1" t="n">
        <v>36459</v>
      </c>
      <c r="K14055" s="1" t="n">
        <v>7899970400674</v>
      </c>
      <c r="L14055" s="1" t="s">
        <v>4616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7" t="n">
        <v>46247</v>
      </c>
      <c r="C14056" s="1" t="n">
        <v>11</v>
      </c>
      <c r="D14056" s="1" t="s">
        <v>3845</v>
      </c>
      <c r="E14056" s="1" t="n">
        <v>1107</v>
      </c>
      <c r="F14056" s="1" t="s">
        <v>155</v>
      </c>
      <c r="I14056" s="1" t="n">
        <v>441856</v>
      </c>
      <c r="J14056" s="1" t="n">
        <v>37688</v>
      </c>
      <c r="K14056" s="1" t="n">
        <v>7896423481853</v>
      </c>
      <c r="L14056" s="1" t="s">
        <v>4619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7" t="n">
        <v>46247</v>
      </c>
      <c r="C14057" s="1" t="n">
        <v>11</v>
      </c>
      <c r="D14057" s="1" t="s">
        <v>3845</v>
      </c>
      <c r="E14057" s="1" t="n">
        <v>1107</v>
      </c>
      <c r="F14057" s="1" t="s">
        <v>155</v>
      </c>
      <c r="I14057" s="1" t="n">
        <v>441856</v>
      </c>
      <c r="J14057" s="1" t="n">
        <v>38181</v>
      </c>
      <c r="K14057" s="1" t="n">
        <v>7895144892931</v>
      </c>
      <c r="L14057" s="1" t="s">
        <v>6261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7" t="n">
        <v>46247</v>
      </c>
      <c r="C14058" s="1" t="n">
        <v>11</v>
      </c>
      <c r="D14058" s="1" t="s">
        <v>3845</v>
      </c>
      <c r="E14058" s="1" t="n">
        <v>1107</v>
      </c>
      <c r="F14058" s="1" t="s">
        <v>155</v>
      </c>
      <c r="I14058" s="1" t="n">
        <v>441856</v>
      </c>
      <c r="J14058" s="1" t="n">
        <v>49738</v>
      </c>
      <c r="K14058" s="1" t="n">
        <v>7896423456561</v>
      </c>
      <c r="L14058" s="1" t="s">
        <v>6274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7" t="n">
        <v>46247</v>
      </c>
      <c r="C14059" s="1" t="n">
        <v>11</v>
      </c>
      <c r="D14059" s="1" t="s">
        <v>3845</v>
      </c>
      <c r="E14059" s="1" t="n">
        <v>1107</v>
      </c>
      <c r="F14059" s="1" t="s">
        <v>155</v>
      </c>
      <c r="I14059" s="1" t="n">
        <v>441856</v>
      </c>
      <c r="J14059" s="1" t="n">
        <v>56748</v>
      </c>
      <c r="K14059" s="1" t="n">
        <v>7899970402876</v>
      </c>
      <c r="L14059" s="1" t="s">
        <v>4620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7" t="n">
        <v>46247</v>
      </c>
      <c r="C14060" s="1" t="n">
        <v>11</v>
      </c>
      <c r="D14060" s="1" t="s">
        <v>3845</v>
      </c>
      <c r="E14060" s="1" t="n">
        <v>1107</v>
      </c>
      <c r="F14060" s="1" t="s">
        <v>155</v>
      </c>
      <c r="I14060" s="1" t="n">
        <v>441856</v>
      </c>
      <c r="J14060" s="1" t="n">
        <v>56749</v>
      </c>
      <c r="K14060" s="1" t="n">
        <v>7899970402883</v>
      </c>
      <c r="L14060" s="1" t="s">
        <v>4621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7" t="n">
        <v>46247</v>
      </c>
      <c r="C14061" s="1" t="n">
        <v>11</v>
      </c>
      <c r="D14061" s="1" t="s">
        <v>3845</v>
      </c>
      <c r="E14061" s="1" t="n">
        <v>1107</v>
      </c>
      <c r="F14061" s="1" t="s">
        <v>155</v>
      </c>
      <c r="I14061" s="1" t="n">
        <v>441856</v>
      </c>
      <c r="J14061" s="1" t="n">
        <v>57251</v>
      </c>
      <c r="K14061" s="1" t="n">
        <v>7899970402807</v>
      </c>
      <c r="L14061" s="1" t="s">
        <v>4622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7" t="n">
        <v>46247</v>
      </c>
      <c r="C14062" s="1" t="n">
        <v>11</v>
      </c>
      <c r="D14062" s="1" t="s">
        <v>3845</v>
      </c>
      <c r="E14062" s="1" t="n">
        <v>1107</v>
      </c>
      <c r="F14062" s="1" t="s">
        <v>155</v>
      </c>
      <c r="I14062" s="1" t="n">
        <v>441856</v>
      </c>
      <c r="J14062" s="1" t="n">
        <v>57252</v>
      </c>
      <c r="K14062" s="1" t="n">
        <v>7899970402814</v>
      </c>
      <c r="L14062" s="1" t="s">
        <v>4623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7" t="n">
        <v>46247</v>
      </c>
      <c r="C14063" s="1" t="n">
        <v>11</v>
      </c>
      <c r="D14063" s="1" t="s">
        <v>3845</v>
      </c>
      <c r="E14063" s="1" t="n">
        <v>1107</v>
      </c>
      <c r="F14063" s="1" t="s">
        <v>155</v>
      </c>
      <c r="I14063" s="1" t="n">
        <v>441856</v>
      </c>
      <c r="J14063" s="1" t="n">
        <v>57254</v>
      </c>
      <c r="K14063" s="1" t="n">
        <v>7899970402852</v>
      </c>
      <c r="L14063" s="1" t="s">
        <v>4624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7" t="n">
        <v>46247</v>
      </c>
      <c r="C14064" s="1" t="n">
        <v>11</v>
      </c>
      <c r="D14064" s="1" t="s">
        <v>3845</v>
      </c>
      <c r="E14064" s="1" t="n">
        <v>1107</v>
      </c>
      <c r="F14064" s="1" t="s">
        <v>155</v>
      </c>
      <c r="I14064" s="1" t="n">
        <v>441856</v>
      </c>
      <c r="J14064" s="1" t="n">
        <v>63945</v>
      </c>
      <c r="K14064" s="1" t="n">
        <v>7896423445985</v>
      </c>
      <c r="L14064" s="1" t="s">
        <v>4625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7" t="n">
        <v>46247</v>
      </c>
      <c r="C14065" s="1" t="n">
        <v>11</v>
      </c>
      <c r="D14065" s="1" t="s">
        <v>3845</v>
      </c>
      <c r="E14065" s="1" t="n">
        <v>1107</v>
      </c>
      <c r="F14065" s="1" t="s">
        <v>155</v>
      </c>
      <c r="I14065" s="1" t="n">
        <v>441856</v>
      </c>
      <c r="J14065" s="1" t="n">
        <v>71380</v>
      </c>
      <c r="K14065" s="1" t="n">
        <v>7896423488883</v>
      </c>
      <c r="L14065" s="1" t="s">
        <v>4626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7" t="n">
        <v>46247</v>
      </c>
      <c r="C14066" s="1" t="n">
        <v>11</v>
      </c>
      <c r="D14066" s="1" t="s">
        <v>3845</v>
      </c>
      <c r="E14066" s="1" t="n">
        <v>1107</v>
      </c>
      <c r="F14066" s="1" t="s">
        <v>155</v>
      </c>
      <c r="I14066" s="1" t="n">
        <v>441856</v>
      </c>
      <c r="J14066" s="1" t="n">
        <v>76559</v>
      </c>
      <c r="K14066" s="1" t="n">
        <v>7899970403828</v>
      </c>
      <c r="L14066" s="1" t="s">
        <v>5763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7" t="n">
        <v>46247</v>
      </c>
      <c r="C14067" s="1" t="n">
        <v>11</v>
      </c>
      <c r="D14067" s="1" t="s">
        <v>3845</v>
      </c>
      <c r="E14067" s="1" t="n">
        <v>1107</v>
      </c>
      <c r="F14067" s="1" t="s">
        <v>155</v>
      </c>
      <c r="I14067" s="1" t="n">
        <v>441856</v>
      </c>
      <c r="J14067" s="1" t="n">
        <v>78481</v>
      </c>
      <c r="K14067" s="1" t="n">
        <v>7896423438727</v>
      </c>
      <c r="L14067" s="1" t="s">
        <v>4627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7" t="n">
        <v>46247</v>
      </c>
      <c r="C14068" s="1" t="n">
        <v>11</v>
      </c>
      <c r="D14068" s="1" t="s">
        <v>3845</v>
      </c>
      <c r="E14068" s="1" t="n">
        <v>1107</v>
      </c>
      <c r="F14068" s="1" t="s">
        <v>155</v>
      </c>
      <c r="I14068" s="1" t="n">
        <v>441856</v>
      </c>
      <c r="J14068" s="1" t="n">
        <v>79271</v>
      </c>
      <c r="K14068" s="1" t="n">
        <v>7895144900025</v>
      </c>
      <c r="L14068" s="1" t="s">
        <v>4629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7" t="n">
        <v>46247</v>
      </c>
      <c r="C14069" s="1" t="n">
        <v>11</v>
      </c>
      <c r="D14069" s="1" t="s">
        <v>3845</v>
      </c>
      <c r="E14069" s="1" t="n">
        <v>1107</v>
      </c>
      <c r="F14069" s="1" t="s">
        <v>155</v>
      </c>
      <c r="I14069" s="1" t="n">
        <v>441856</v>
      </c>
      <c r="J14069" s="1" t="n">
        <v>79745</v>
      </c>
      <c r="K14069" s="1" t="n">
        <v>7899970404160</v>
      </c>
      <c r="L14069" s="1" t="s">
        <v>5764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7" t="n">
        <v>46247</v>
      </c>
      <c r="C14070" s="1" t="n">
        <v>11</v>
      </c>
      <c r="D14070" s="1" t="s">
        <v>3845</v>
      </c>
      <c r="E14070" s="1" t="n">
        <v>1107</v>
      </c>
      <c r="F14070" s="1" t="s">
        <v>155</v>
      </c>
      <c r="I14070" s="1" t="n">
        <v>441856</v>
      </c>
      <c r="J14070" s="1" t="n">
        <v>81577</v>
      </c>
      <c r="K14070" s="1" t="n">
        <v>6911316003699</v>
      </c>
      <c r="L14070" s="1" t="s">
        <v>6282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7" t="n">
        <v>46247</v>
      </c>
      <c r="C14071" s="1" t="n">
        <v>11</v>
      </c>
      <c r="D14071" s="1" t="s">
        <v>3845</v>
      </c>
      <c r="E14071" s="1" t="n">
        <v>1601</v>
      </c>
      <c r="F14071" s="1" t="s">
        <v>227</v>
      </c>
      <c r="I14071" s="1" t="n">
        <v>862283</v>
      </c>
      <c r="J14071" s="1" t="n">
        <v>73400</v>
      </c>
      <c r="K14071" s="1" t="n">
        <v>7896060401993</v>
      </c>
      <c r="L14071" s="1" t="s">
        <v>5287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7" t="n">
        <v>46247</v>
      </c>
      <c r="C14072" s="1" t="n">
        <v>11</v>
      </c>
      <c r="D14072" s="1" t="s">
        <v>3845</v>
      </c>
      <c r="E14072" s="1" t="n">
        <v>1601</v>
      </c>
      <c r="F14072" s="1" t="s">
        <v>227</v>
      </c>
      <c r="I14072" s="1" t="n">
        <v>862283</v>
      </c>
      <c r="J14072" s="1" t="n">
        <v>103755</v>
      </c>
      <c r="K14072" s="1" t="n">
        <v>7891040003174</v>
      </c>
      <c r="L14072" s="1" t="s">
        <v>8130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7" t="n">
        <v>46247</v>
      </c>
      <c r="C14073" s="1" t="n">
        <v>11</v>
      </c>
      <c r="D14073" s="1" t="s">
        <v>3845</v>
      </c>
      <c r="E14073" s="1" t="n">
        <v>1601</v>
      </c>
      <c r="F14073" s="1" t="s">
        <v>227</v>
      </c>
      <c r="I14073" s="1" t="n">
        <v>862283</v>
      </c>
      <c r="J14073" s="1" t="n">
        <v>104961</v>
      </c>
      <c r="K14073" s="1" t="n">
        <v>7896056402621</v>
      </c>
      <c r="L14073" s="1" t="s">
        <v>8131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7" t="n">
        <v>46247</v>
      </c>
      <c r="C14074" s="1" t="n">
        <v>11</v>
      </c>
      <c r="D14074" s="1" t="s">
        <v>3845</v>
      </c>
      <c r="E14074" s="1" t="n">
        <v>1601</v>
      </c>
      <c r="F14074" s="1" t="s">
        <v>227</v>
      </c>
      <c r="I14074" s="1" t="n">
        <v>862283</v>
      </c>
      <c r="J14074" s="1" t="n">
        <v>105794</v>
      </c>
      <c r="K14074" s="1" t="n">
        <v>7896382505898</v>
      </c>
      <c r="L14074" s="1" t="s">
        <v>5288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7" t="n">
        <v>46247</v>
      </c>
      <c r="C14075" s="1" t="n">
        <v>11</v>
      </c>
      <c r="D14075" s="1" t="s">
        <v>3845</v>
      </c>
      <c r="E14075" s="1" t="n">
        <v>1601</v>
      </c>
      <c r="F14075" s="1" t="s">
        <v>227</v>
      </c>
      <c r="I14075" s="1" t="n">
        <v>862283</v>
      </c>
      <c r="J14075" s="1" t="n">
        <v>106338</v>
      </c>
      <c r="K14075" s="1" t="n">
        <v>7896056400047</v>
      </c>
      <c r="L14075" s="1" t="s">
        <v>5289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7" t="n">
        <v>46247</v>
      </c>
      <c r="C14076" s="1" t="n">
        <v>11</v>
      </c>
      <c r="D14076" s="1" t="s">
        <v>3845</v>
      </c>
      <c r="E14076" s="1" t="n">
        <v>1601</v>
      </c>
      <c r="F14076" s="1" t="s">
        <v>227</v>
      </c>
      <c r="I14076" s="1" t="n">
        <v>862283</v>
      </c>
      <c r="J14076" s="1" t="n">
        <v>12501</v>
      </c>
      <c r="K14076" s="1" t="n">
        <v>7891040128556</v>
      </c>
      <c r="L14076" s="1" t="s">
        <v>8132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7" t="n">
        <v>46247</v>
      </c>
      <c r="C14077" s="1" t="n">
        <v>11</v>
      </c>
      <c r="D14077" s="1" t="s">
        <v>3845</v>
      </c>
      <c r="E14077" s="1" t="n">
        <v>1601</v>
      </c>
      <c r="F14077" s="1" t="s">
        <v>227</v>
      </c>
      <c r="I14077" s="1" t="n">
        <v>862283</v>
      </c>
      <c r="J14077" s="1" t="n">
        <v>15332</v>
      </c>
      <c r="K14077" s="1" t="n">
        <v>7896102502534</v>
      </c>
      <c r="L14077" s="1" t="s">
        <v>8133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7" t="n">
        <v>46247</v>
      </c>
      <c r="C14078" s="1" t="n">
        <v>11</v>
      </c>
      <c r="D14078" s="1" t="s">
        <v>3845</v>
      </c>
      <c r="E14078" s="1" t="n">
        <v>1601</v>
      </c>
      <c r="F14078" s="1" t="s">
        <v>227</v>
      </c>
      <c r="I14078" s="1" t="n">
        <v>862283</v>
      </c>
      <c r="J14078" s="1" t="n">
        <v>17114</v>
      </c>
      <c r="K14078" s="1" t="n">
        <v>7896056401471</v>
      </c>
      <c r="L14078" s="1" t="s">
        <v>8134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7" t="n">
        <v>46247</v>
      </c>
      <c r="C14079" s="1" t="n">
        <v>11</v>
      </c>
      <c r="D14079" s="1" t="s">
        <v>3845</v>
      </c>
      <c r="E14079" s="1" t="n">
        <v>1601</v>
      </c>
      <c r="F14079" s="1" t="s">
        <v>227</v>
      </c>
      <c r="I14079" s="1" t="n">
        <v>862283</v>
      </c>
      <c r="J14079" s="1" t="n">
        <v>21654</v>
      </c>
      <c r="K14079" s="1" t="n">
        <v>7896102502183</v>
      </c>
      <c r="L14079" s="1" t="s">
        <v>8135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7" t="n">
        <v>46247</v>
      </c>
      <c r="C14080" s="1" t="n">
        <v>11</v>
      </c>
      <c r="D14080" s="1" t="s">
        <v>3845</v>
      </c>
      <c r="E14080" s="1" t="n">
        <v>1601</v>
      </c>
      <c r="F14080" s="1" t="s">
        <v>227</v>
      </c>
      <c r="I14080" s="1" t="n">
        <v>862283</v>
      </c>
      <c r="J14080" s="1" t="n">
        <v>21946</v>
      </c>
      <c r="K14080" s="1" t="n">
        <v>7896102509496</v>
      </c>
      <c r="L14080" s="1" t="s">
        <v>8136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7" t="n">
        <v>46247</v>
      </c>
      <c r="C14081" s="1" t="n">
        <v>11</v>
      </c>
      <c r="D14081" s="1" t="s">
        <v>3845</v>
      </c>
      <c r="E14081" s="1" t="n">
        <v>1601</v>
      </c>
      <c r="F14081" s="1" t="s">
        <v>227</v>
      </c>
      <c r="I14081" s="1" t="n">
        <v>862283</v>
      </c>
      <c r="J14081" s="1" t="n">
        <v>23709</v>
      </c>
      <c r="K14081" s="1" t="n">
        <v>7896102583182</v>
      </c>
      <c r="L14081" s="1" t="s">
        <v>5298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7" t="n">
        <v>46247</v>
      </c>
      <c r="C14082" s="1" t="n">
        <v>11</v>
      </c>
      <c r="D14082" s="1" t="s">
        <v>3845</v>
      </c>
      <c r="E14082" s="1" t="n">
        <v>1601</v>
      </c>
      <c r="F14082" s="1" t="s">
        <v>227</v>
      </c>
      <c r="I14082" s="1" t="n">
        <v>862283</v>
      </c>
      <c r="J14082" s="1" t="n">
        <v>24152</v>
      </c>
      <c r="K14082" s="1" t="n">
        <v>7896102584189</v>
      </c>
      <c r="L14082" s="1" t="s">
        <v>5299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7" t="n">
        <v>46247</v>
      </c>
      <c r="C14083" s="1" t="n">
        <v>11</v>
      </c>
      <c r="D14083" s="1" t="s">
        <v>3845</v>
      </c>
      <c r="E14083" s="1" t="n">
        <v>1601</v>
      </c>
      <c r="F14083" s="1" t="s">
        <v>227</v>
      </c>
      <c r="I14083" s="1" t="n">
        <v>862283</v>
      </c>
      <c r="J14083" s="1" t="n">
        <v>28165</v>
      </c>
      <c r="K14083" s="1" t="n">
        <v>7896056400870</v>
      </c>
      <c r="L14083" s="1" t="s">
        <v>8137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7" t="n">
        <v>46247</v>
      </c>
      <c r="C14084" s="1" t="n">
        <v>11</v>
      </c>
      <c r="D14084" s="1" t="s">
        <v>3845</v>
      </c>
      <c r="E14084" s="1" t="n">
        <v>1601</v>
      </c>
      <c r="F14084" s="1" t="s">
        <v>227</v>
      </c>
      <c r="I14084" s="1" t="n">
        <v>862283</v>
      </c>
      <c r="J14084" s="1" t="n">
        <v>28166</v>
      </c>
      <c r="K14084" s="1" t="n">
        <v>7896056405738</v>
      </c>
      <c r="L14084" s="1" t="s">
        <v>8138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7" t="n">
        <v>46247</v>
      </c>
      <c r="C14085" s="1" t="n">
        <v>11</v>
      </c>
      <c r="D14085" s="1" t="s">
        <v>3845</v>
      </c>
      <c r="E14085" s="1" t="n">
        <v>1601</v>
      </c>
      <c r="F14085" s="1" t="s">
        <v>227</v>
      </c>
      <c r="I14085" s="1" t="n">
        <v>862283</v>
      </c>
      <c r="J14085" s="1" t="n">
        <v>29878</v>
      </c>
      <c r="K14085" s="1" t="n">
        <v>7899567245510</v>
      </c>
      <c r="L14085" s="1" t="s">
        <v>8139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7" t="n">
        <v>46247</v>
      </c>
      <c r="C14086" s="1" t="n">
        <v>11</v>
      </c>
      <c r="D14086" s="1" t="s">
        <v>3845</v>
      </c>
      <c r="E14086" s="1" t="n">
        <v>1601</v>
      </c>
      <c r="F14086" s="1" t="s">
        <v>227</v>
      </c>
      <c r="I14086" s="1" t="n">
        <v>862283</v>
      </c>
      <c r="J14086" s="1" t="n">
        <v>29996</v>
      </c>
      <c r="K14086" s="1" t="n">
        <v>7896056405165</v>
      </c>
      <c r="L14086" s="1" t="s">
        <v>8140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7" t="n">
        <v>46247</v>
      </c>
      <c r="C14087" s="1" t="n">
        <v>11</v>
      </c>
      <c r="D14087" s="1" t="s">
        <v>3845</v>
      </c>
      <c r="E14087" s="1" t="n">
        <v>1601</v>
      </c>
      <c r="F14087" s="1" t="s">
        <v>227</v>
      </c>
      <c r="I14087" s="1" t="n">
        <v>862283</v>
      </c>
      <c r="J14087" s="1" t="n">
        <v>29997</v>
      </c>
      <c r="K14087" s="1" t="n">
        <v>7896056405233</v>
      </c>
      <c r="L14087" s="1" t="s">
        <v>8141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7" t="n">
        <v>46247</v>
      </c>
      <c r="C14088" s="1" t="n">
        <v>11</v>
      </c>
      <c r="D14088" s="1" t="s">
        <v>3845</v>
      </c>
      <c r="E14088" s="1" t="n">
        <v>1601</v>
      </c>
      <c r="F14088" s="1" t="s">
        <v>227</v>
      </c>
      <c r="I14088" s="1" t="n">
        <v>862283</v>
      </c>
      <c r="J14088" s="1" t="n">
        <v>35453</v>
      </c>
      <c r="K14088" s="1" t="n">
        <v>7899567247620</v>
      </c>
      <c r="L14088" s="1" t="s">
        <v>6024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7" t="n">
        <v>46247</v>
      </c>
      <c r="C14089" s="1" t="n">
        <v>11</v>
      </c>
      <c r="D14089" s="1" t="s">
        <v>3845</v>
      </c>
      <c r="E14089" s="1" t="n">
        <v>1601</v>
      </c>
      <c r="F14089" s="1" t="s">
        <v>227</v>
      </c>
      <c r="I14089" s="1" t="n">
        <v>862283</v>
      </c>
      <c r="J14089" s="1" t="n">
        <v>41901</v>
      </c>
      <c r="K14089" s="1" t="n">
        <v>7899567248566</v>
      </c>
      <c r="L14089" s="1" t="s">
        <v>8142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7" t="n">
        <v>46247</v>
      </c>
      <c r="C14090" s="1" t="n">
        <v>11</v>
      </c>
      <c r="D14090" s="1" t="s">
        <v>3845</v>
      </c>
      <c r="E14090" s="1" t="n">
        <v>1601</v>
      </c>
      <c r="F14090" s="1" t="s">
        <v>227</v>
      </c>
      <c r="I14090" s="1" t="n">
        <v>862283</v>
      </c>
      <c r="J14090" s="1" t="n">
        <v>49155</v>
      </c>
      <c r="K14090" s="1" t="n">
        <v>7896102502077</v>
      </c>
      <c r="L14090" s="1" t="s">
        <v>5303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7" t="n">
        <v>46247</v>
      </c>
      <c r="C14091" s="1" t="n">
        <v>11</v>
      </c>
      <c r="D14091" s="1" t="s">
        <v>3845</v>
      </c>
      <c r="E14091" s="1" t="n">
        <v>1601</v>
      </c>
      <c r="F14091" s="1" t="s">
        <v>227</v>
      </c>
      <c r="I14091" s="1" t="n">
        <v>862283</v>
      </c>
      <c r="J14091" s="1" t="n">
        <v>56711</v>
      </c>
      <c r="K14091" s="1" t="n">
        <v>7898596082752</v>
      </c>
      <c r="L14091" s="1" t="s">
        <v>5305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7" t="n">
        <v>46247</v>
      </c>
      <c r="C14092" s="1" t="n">
        <v>11</v>
      </c>
      <c r="D14092" s="1" t="s">
        <v>3845</v>
      </c>
      <c r="E14092" s="1" t="n">
        <v>1601</v>
      </c>
      <c r="F14092" s="1" t="s">
        <v>227</v>
      </c>
      <c r="I14092" s="1" t="n">
        <v>862283</v>
      </c>
      <c r="J14092" s="1" t="n">
        <v>56712</v>
      </c>
      <c r="K14092" s="1" t="n">
        <v>7898596082769</v>
      </c>
      <c r="L14092" s="1" t="s">
        <v>5306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7" t="n">
        <v>46247</v>
      </c>
      <c r="C14093" s="1" t="n">
        <v>11</v>
      </c>
      <c r="D14093" s="1" t="s">
        <v>3845</v>
      </c>
      <c r="E14093" s="1" t="n">
        <v>1601</v>
      </c>
      <c r="F14093" s="1" t="s">
        <v>227</v>
      </c>
      <c r="I14093" s="1" t="n">
        <v>862283</v>
      </c>
      <c r="J14093" s="1" t="n">
        <v>62712</v>
      </c>
      <c r="K14093" s="1" t="n">
        <v>7896060402013</v>
      </c>
      <c r="L14093" s="1" t="s">
        <v>8143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7" t="n">
        <v>46247</v>
      </c>
      <c r="C14094" s="1" t="n">
        <v>11</v>
      </c>
      <c r="D14094" s="1" t="s">
        <v>3845</v>
      </c>
      <c r="E14094" s="1" t="n">
        <v>1601</v>
      </c>
      <c r="F14094" s="1" t="s">
        <v>227</v>
      </c>
      <c r="I14094" s="1" t="n">
        <v>862283</v>
      </c>
      <c r="J14094" s="1" t="n">
        <v>71485</v>
      </c>
      <c r="K14094" s="1" t="n">
        <v>7896102503661</v>
      </c>
      <c r="L14094" s="1" t="s">
        <v>5313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7" t="n">
        <v>46247</v>
      </c>
      <c r="C14095" s="1" t="n">
        <v>11</v>
      </c>
      <c r="D14095" s="1" t="s">
        <v>3845</v>
      </c>
      <c r="E14095" s="1" t="n">
        <v>1601</v>
      </c>
      <c r="F14095" s="1" t="s">
        <v>227</v>
      </c>
      <c r="I14095" s="1" t="n">
        <v>862283</v>
      </c>
      <c r="J14095" s="1" t="n">
        <v>71621</v>
      </c>
      <c r="K14095" s="1" t="n">
        <v>7896060402006</v>
      </c>
      <c r="L14095" s="1" t="s">
        <v>8144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7" t="n">
        <v>46247</v>
      </c>
      <c r="C14096" s="1" t="n">
        <v>11</v>
      </c>
      <c r="D14096" s="1" t="s">
        <v>3845</v>
      </c>
      <c r="E14096" s="1" t="n">
        <v>1601</v>
      </c>
      <c r="F14096" s="1" t="s">
        <v>227</v>
      </c>
      <c r="I14096" s="1" t="n">
        <v>862283</v>
      </c>
      <c r="J14096" s="1" t="n">
        <v>72250</v>
      </c>
      <c r="K14096" s="1" t="n">
        <v>7896102503692</v>
      </c>
      <c r="L14096" s="1" t="s">
        <v>6880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7" t="n">
        <v>46247</v>
      </c>
      <c r="C14097" s="1" t="n">
        <v>11</v>
      </c>
      <c r="D14097" s="1" t="s">
        <v>3845</v>
      </c>
      <c r="E14097" s="1" t="n">
        <v>1601</v>
      </c>
      <c r="F14097" s="1" t="s">
        <v>227</v>
      </c>
      <c r="I14097" s="1" t="n">
        <v>862283</v>
      </c>
      <c r="J14097" s="1" t="n">
        <v>73332</v>
      </c>
      <c r="K14097" s="1" t="n">
        <v>7896102503814</v>
      </c>
      <c r="L14097" s="1" t="s">
        <v>5314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7" t="n">
        <v>46247</v>
      </c>
      <c r="C14098" s="1" t="n">
        <v>11</v>
      </c>
      <c r="D14098" s="1" t="s">
        <v>3845</v>
      </c>
      <c r="E14098" s="1" t="n">
        <v>1601</v>
      </c>
      <c r="F14098" s="1" t="s">
        <v>227</v>
      </c>
      <c r="I14098" s="1" t="n">
        <v>862283</v>
      </c>
      <c r="J14098" s="1" t="n">
        <v>79000</v>
      </c>
      <c r="K14098" s="1" t="n">
        <v>4099854371042</v>
      </c>
      <c r="L14098" s="1" t="s">
        <v>8145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7" t="n">
        <v>46247</v>
      </c>
      <c r="C14099" s="1" t="n">
        <v>11</v>
      </c>
      <c r="D14099" s="1" t="s">
        <v>3845</v>
      </c>
      <c r="E14099" s="1" t="n">
        <v>1601</v>
      </c>
      <c r="F14099" s="1" t="s">
        <v>227</v>
      </c>
      <c r="I14099" s="1" t="n">
        <v>862283</v>
      </c>
      <c r="J14099" s="1" t="n">
        <v>79001</v>
      </c>
      <c r="K14099" s="1" t="n">
        <v>4099854369810</v>
      </c>
      <c r="L14099" s="1" t="s">
        <v>8146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7" t="n">
        <v>46247</v>
      </c>
      <c r="C14100" s="1" t="n">
        <v>11</v>
      </c>
      <c r="D14100" s="1" t="s">
        <v>3845</v>
      </c>
      <c r="E14100" s="1" t="n">
        <v>1601</v>
      </c>
      <c r="F14100" s="1" t="s">
        <v>227</v>
      </c>
      <c r="I14100" s="1" t="n">
        <v>862283</v>
      </c>
      <c r="J14100" s="1" t="n">
        <v>82057</v>
      </c>
      <c r="K14100" s="1" t="n">
        <v>7896382506222</v>
      </c>
      <c r="L14100" s="1" t="s">
        <v>8147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7" t="n">
        <v>46247</v>
      </c>
      <c r="C14101" s="1" t="n">
        <v>11</v>
      </c>
      <c r="D14101" s="1" t="s">
        <v>3845</v>
      </c>
      <c r="E14101" s="1" t="n">
        <v>1642</v>
      </c>
      <c r="F14101" s="1" t="s">
        <v>184</v>
      </c>
      <c r="I14101" s="1" t="n">
        <v>1036253</v>
      </c>
      <c r="J14101" s="1" t="n">
        <v>105780</v>
      </c>
      <c r="K14101" s="1" t="n">
        <v>7896289210017</v>
      </c>
      <c r="L14101" s="1" t="s">
        <v>4164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7" t="n">
        <v>46247</v>
      </c>
      <c r="C14102" s="1" t="n">
        <v>11</v>
      </c>
      <c r="D14102" s="1" t="s">
        <v>3845</v>
      </c>
      <c r="E14102" s="1" t="n">
        <v>1642</v>
      </c>
      <c r="F14102" s="1" t="s">
        <v>184</v>
      </c>
      <c r="I14102" s="1" t="n">
        <v>1036253</v>
      </c>
      <c r="J14102" s="1" t="n">
        <v>105782</v>
      </c>
      <c r="K14102" s="1" t="n">
        <v>7896289210352</v>
      </c>
      <c r="L14102" s="1" t="s">
        <v>4165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7" t="n">
        <v>46247</v>
      </c>
      <c r="C14103" s="1" t="n">
        <v>11</v>
      </c>
      <c r="D14103" s="1" t="s">
        <v>3845</v>
      </c>
      <c r="E14103" s="1" t="n">
        <v>1642</v>
      </c>
      <c r="F14103" s="1" t="s">
        <v>184</v>
      </c>
      <c r="I14103" s="1" t="n">
        <v>1036253</v>
      </c>
      <c r="J14103" s="1" t="n">
        <v>106079</v>
      </c>
      <c r="K14103" s="1" t="n">
        <v>7896289210130</v>
      </c>
      <c r="L14103" s="1" t="s">
        <v>4166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7" t="n">
        <v>46247</v>
      </c>
      <c r="C14104" s="1" t="n">
        <v>11</v>
      </c>
      <c r="D14104" s="1" t="s">
        <v>3845</v>
      </c>
      <c r="E14104" s="1" t="n">
        <v>1642</v>
      </c>
      <c r="F14104" s="1" t="s">
        <v>184</v>
      </c>
      <c r="I14104" s="1" t="n">
        <v>1036253</v>
      </c>
      <c r="J14104" s="1" t="n">
        <v>106274</v>
      </c>
      <c r="K14104" s="1" t="n">
        <v>7896289210086</v>
      </c>
      <c r="L14104" s="1" t="s">
        <v>4167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7" t="n">
        <v>46247</v>
      </c>
      <c r="C14105" s="1" t="n">
        <v>11</v>
      </c>
      <c r="D14105" s="1" t="s">
        <v>3845</v>
      </c>
      <c r="E14105" s="1" t="n">
        <v>1642</v>
      </c>
      <c r="F14105" s="1" t="s">
        <v>184</v>
      </c>
      <c r="I14105" s="1" t="n">
        <v>1036253</v>
      </c>
      <c r="J14105" s="1" t="n">
        <v>106280</v>
      </c>
      <c r="K14105" s="1" t="n">
        <v>7896289210062</v>
      </c>
      <c r="L14105" s="1" t="s">
        <v>4168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7" t="n">
        <v>46247</v>
      </c>
      <c r="C14106" s="1" t="n">
        <v>11</v>
      </c>
      <c r="D14106" s="1" t="s">
        <v>3845</v>
      </c>
      <c r="E14106" s="1" t="n">
        <v>1642</v>
      </c>
      <c r="F14106" s="1" t="s">
        <v>184</v>
      </c>
      <c r="I14106" s="1" t="n">
        <v>1036253</v>
      </c>
      <c r="J14106" s="1" t="n">
        <v>106407</v>
      </c>
      <c r="K14106" s="1" t="n">
        <v>7896289210031</v>
      </c>
      <c r="L14106" s="1" t="s">
        <v>4169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7" t="n">
        <v>46247</v>
      </c>
      <c r="C14107" s="1" t="n">
        <v>11</v>
      </c>
      <c r="D14107" s="1" t="s">
        <v>3845</v>
      </c>
      <c r="E14107" s="1" t="n">
        <v>10009</v>
      </c>
      <c r="F14107" s="1" t="s">
        <v>233</v>
      </c>
      <c r="I14107" s="1" t="n">
        <v>1436399</v>
      </c>
      <c r="J14107" s="1" t="n">
        <v>20346</v>
      </c>
      <c r="K14107" s="1" t="n">
        <v>7891000102626</v>
      </c>
      <c r="L14107" s="1" t="s">
        <v>4345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7" t="n">
        <v>46247</v>
      </c>
      <c r="C14108" s="1" t="n">
        <v>11</v>
      </c>
      <c r="D14108" s="1" t="s">
        <v>3845</v>
      </c>
      <c r="E14108" s="1" t="n">
        <v>10009</v>
      </c>
      <c r="F14108" s="1" t="s">
        <v>233</v>
      </c>
      <c r="I14108" s="1" t="n">
        <v>1436399</v>
      </c>
      <c r="J14108" s="1" t="n">
        <v>30258</v>
      </c>
      <c r="K14108" s="1" t="n">
        <v>7891000289747</v>
      </c>
      <c r="L14108" s="1" t="s">
        <v>8148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7" t="n">
        <v>46247</v>
      </c>
      <c r="C14109" s="1" t="n">
        <v>11</v>
      </c>
      <c r="D14109" s="1" t="s">
        <v>3845</v>
      </c>
      <c r="E14109" s="1" t="n">
        <v>10009</v>
      </c>
      <c r="F14109" s="1" t="s">
        <v>233</v>
      </c>
      <c r="I14109" s="1" t="n">
        <v>1436399</v>
      </c>
      <c r="J14109" s="1" t="n">
        <v>102162</v>
      </c>
      <c r="K14109" s="1" t="n">
        <v>7891000001080</v>
      </c>
      <c r="L14109" s="1" t="s">
        <v>4346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7" t="n">
        <v>46247</v>
      </c>
      <c r="C14110" s="1" t="n">
        <v>11</v>
      </c>
      <c r="D14110" s="1" t="s">
        <v>3845</v>
      </c>
      <c r="E14110" s="1" t="n">
        <v>10009</v>
      </c>
      <c r="F14110" s="1" t="s">
        <v>233</v>
      </c>
      <c r="I14110" s="1" t="n">
        <v>1436399</v>
      </c>
      <c r="J14110" s="1" t="n">
        <v>102418</v>
      </c>
      <c r="K14110" s="1" t="n">
        <v>7891000460207</v>
      </c>
      <c r="L14110" s="1" t="s">
        <v>5329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7" t="n">
        <v>46247</v>
      </c>
      <c r="C14111" s="1" t="n">
        <v>11</v>
      </c>
      <c r="D14111" s="1" t="s">
        <v>3845</v>
      </c>
      <c r="E14111" s="1" t="n">
        <v>10009</v>
      </c>
      <c r="F14111" s="1" t="s">
        <v>233</v>
      </c>
      <c r="I14111" s="1" t="n">
        <v>1436399</v>
      </c>
      <c r="J14111" s="1" t="n">
        <v>102419</v>
      </c>
      <c r="K14111" s="1" t="n">
        <v>7891000462300</v>
      </c>
      <c r="L14111" s="1" t="s">
        <v>5330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7" t="n">
        <v>46247</v>
      </c>
      <c r="C14112" s="1" t="n">
        <v>11</v>
      </c>
      <c r="D14112" s="1" t="s">
        <v>3845</v>
      </c>
      <c r="E14112" s="1" t="n">
        <v>10009</v>
      </c>
      <c r="F14112" s="1" t="s">
        <v>233</v>
      </c>
      <c r="I14112" s="1" t="n">
        <v>1436399</v>
      </c>
      <c r="J14112" s="1" t="n">
        <v>11844</v>
      </c>
      <c r="K14112" s="1" t="n">
        <v>7891000070673</v>
      </c>
      <c r="L14112" s="1" t="s">
        <v>5233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7" t="n">
        <v>46247</v>
      </c>
      <c r="C14113" s="1" t="n">
        <v>11</v>
      </c>
      <c r="D14113" s="1" t="s">
        <v>3845</v>
      </c>
      <c r="E14113" s="1" t="n">
        <v>10009</v>
      </c>
      <c r="F14113" s="1" t="s">
        <v>233</v>
      </c>
      <c r="I14113" s="1" t="n">
        <v>1436399</v>
      </c>
      <c r="J14113" s="1" t="n">
        <v>12803</v>
      </c>
      <c r="K14113" s="1" t="n">
        <v>7891000050880</v>
      </c>
      <c r="L14113" s="1" t="s">
        <v>5236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7" t="n">
        <v>46247</v>
      </c>
      <c r="C14114" s="1" t="n">
        <v>11</v>
      </c>
      <c r="D14114" s="1" t="s">
        <v>3845</v>
      </c>
      <c r="E14114" s="1" t="n">
        <v>10009</v>
      </c>
      <c r="F14114" s="1" t="s">
        <v>233</v>
      </c>
      <c r="I14114" s="1" t="n">
        <v>1436399</v>
      </c>
      <c r="J14114" s="1" t="n">
        <v>15573</v>
      </c>
      <c r="K14114" s="1" t="n">
        <v>7891000089194</v>
      </c>
      <c r="L14114" s="1" t="s">
        <v>5239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7" t="n">
        <v>46247</v>
      </c>
      <c r="C14115" s="1" t="n">
        <v>11</v>
      </c>
      <c r="D14115" s="1" t="s">
        <v>3845</v>
      </c>
      <c r="E14115" s="1" t="n">
        <v>10009</v>
      </c>
      <c r="F14115" s="1" t="s">
        <v>233</v>
      </c>
      <c r="I14115" s="1" t="n">
        <v>1436399</v>
      </c>
      <c r="J14115" s="1" t="n">
        <v>18833</v>
      </c>
      <c r="K14115" s="1" t="n">
        <v>7891000098950</v>
      </c>
      <c r="L14115" s="1" t="s">
        <v>5245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7" t="n">
        <v>46247</v>
      </c>
      <c r="C14116" s="1" t="n">
        <v>11</v>
      </c>
      <c r="D14116" s="1" t="s">
        <v>3845</v>
      </c>
      <c r="E14116" s="1" t="n">
        <v>10009</v>
      </c>
      <c r="F14116" s="1" t="s">
        <v>233</v>
      </c>
      <c r="I14116" s="1" t="n">
        <v>1436399</v>
      </c>
      <c r="J14116" s="1" t="n">
        <v>19961</v>
      </c>
      <c r="K14116" s="1" t="n">
        <v>7891000102640</v>
      </c>
      <c r="L14116" s="1" t="s">
        <v>4352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7" t="n">
        <v>46247</v>
      </c>
      <c r="C14117" s="1" t="n">
        <v>11</v>
      </c>
      <c r="D14117" s="1" t="s">
        <v>3845</v>
      </c>
      <c r="E14117" s="1" t="n">
        <v>10009</v>
      </c>
      <c r="F14117" s="1" t="s">
        <v>233</v>
      </c>
      <c r="I14117" s="1" t="n">
        <v>1436399</v>
      </c>
      <c r="J14117" s="1" t="n">
        <v>26412</v>
      </c>
      <c r="K14117" s="1" t="n">
        <v>7891000248768</v>
      </c>
      <c r="L14117" s="1" t="s">
        <v>5331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7" t="n">
        <v>46247</v>
      </c>
      <c r="C14118" s="1" t="n">
        <v>11</v>
      </c>
      <c r="D14118" s="1" t="s">
        <v>3845</v>
      </c>
      <c r="E14118" s="1" t="n">
        <v>10009</v>
      </c>
      <c r="F14118" s="1" t="s">
        <v>233</v>
      </c>
      <c r="I14118" s="1" t="n">
        <v>1436399</v>
      </c>
      <c r="J14118" s="1" t="n">
        <v>26982</v>
      </c>
      <c r="K14118" s="1" t="n">
        <v>7891000255445</v>
      </c>
      <c r="L14118" s="1" t="s">
        <v>5249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7" t="n">
        <v>46247</v>
      </c>
      <c r="C14119" s="1" t="n">
        <v>11</v>
      </c>
      <c r="D14119" s="1" t="s">
        <v>3845</v>
      </c>
      <c r="E14119" s="1" t="n">
        <v>10009</v>
      </c>
      <c r="F14119" s="1" t="s">
        <v>233</v>
      </c>
      <c r="I14119" s="1" t="n">
        <v>1436399</v>
      </c>
      <c r="J14119" s="1" t="n">
        <v>29821</v>
      </c>
      <c r="K14119" s="1" t="n">
        <v>7891000249239</v>
      </c>
      <c r="L14119" s="1" t="s">
        <v>5332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7" t="n">
        <v>46247</v>
      </c>
      <c r="C14120" s="1" t="n">
        <v>11</v>
      </c>
      <c r="D14120" s="1" t="s">
        <v>3845</v>
      </c>
      <c r="E14120" s="1" t="n">
        <v>10009</v>
      </c>
      <c r="F14120" s="1" t="s">
        <v>233</v>
      </c>
      <c r="I14120" s="1" t="n">
        <v>1436399</v>
      </c>
      <c r="J14120" s="1" t="n">
        <v>29822</v>
      </c>
      <c r="K14120" s="1" t="n">
        <v>7891000248829</v>
      </c>
      <c r="L14120" s="1" t="s">
        <v>5333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7" t="n">
        <v>46247</v>
      </c>
      <c r="C14121" s="1" t="n">
        <v>11</v>
      </c>
      <c r="D14121" s="1" t="s">
        <v>3845</v>
      </c>
      <c r="E14121" s="1" t="n">
        <v>10009</v>
      </c>
      <c r="F14121" s="1" t="s">
        <v>233</v>
      </c>
      <c r="I14121" s="1" t="n">
        <v>1436399</v>
      </c>
      <c r="J14121" s="1" t="n">
        <v>33810</v>
      </c>
      <c r="K14121" s="1" t="n">
        <v>7891000304556</v>
      </c>
      <c r="L14121" s="1" t="s">
        <v>8149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7" t="n">
        <v>46247</v>
      </c>
      <c r="C14122" s="1" t="n">
        <v>11</v>
      </c>
      <c r="D14122" s="1" t="s">
        <v>3845</v>
      </c>
      <c r="E14122" s="1" t="n">
        <v>10009</v>
      </c>
      <c r="F14122" s="1" t="s">
        <v>233</v>
      </c>
      <c r="I14122" s="1" t="n">
        <v>1436399</v>
      </c>
      <c r="J14122" s="1" t="n">
        <v>33811</v>
      </c>
      <c r="K14122" s="1" t="n">
        <v>7891000304594</v>
      </c>
      <c r="L14122" s="1" t="s">
        <v>8150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7" t="n">
        <v>46247</v>
      </c>
      <c r="C14123" s="1" t="n">
        <v>11</v>
      </c>
      <c r="D14123" s="1" t="s">
        <v>3845</v>
      </c>
      <c r="E14123" s="1" t="n">
        <v>10009</v>
      </c>
      <c r="F14123" s="1" t="s">
        <v>233</v>
      </c>
      <c r="I14123" s="1" t="n">
        <v>1436399</v>
      </c>
      <c r="J14123" s="1" t="n">
        <v>47560</v>
      </c>
      <c r="K14123" s="1" t="n">
        <v>7891000319505</v>
      </c>
      <c r="L14123" s="1" t="s">
        <v>5255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7" t="n">
        <v>46247</v>
      </c>
      <c r="C14124" s="1" t="n">
        <v>11</v>
      </c>
      <c r="D14124" s="1" t="s">
        <v>3845</v>
      </c>
      <c r="E14124" s="1" t="n">
        <v>10009</v>
      </c>
      <c r="F14124" s="1" t="s">
        <v>233</v>
      </c>
      <c r="I14124" s="1" t="n">
        <v>1436399</v>
      </c>
      <c r="J14124" s="1" t="n">
        <v>47563</v>
      </c>
      <c r="K14124" s="1" t="n">
        <v>7891000319543</v>
      </c>
      <c r="L14124" s="1" t="s">
        <v>5256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7" t="n">
        <v>46247</v>
      </c>
      <c r="C14125" s="1" t="n">
        <v>11</v>
      </c>
      <c r="D14125" s="1" t="s">
        <v>3845</v>
      </c>
      <c r="E14125" s="1" t="n">
        <v>10009</v>
      </c>
      <c r="F14125" s="1" t="s">
        <v>233</v>
      </c>
      <c r="I14125" s="1" t="n">
        <v>1436399</v>
      </c>
      <c r="J14125" s="1" t="n">
        <v>47564</v>
      </c>
      <c r="K14125" s="1" t="n">
        <v>7891000319628</v>
      </c>
      <c r="L14125" s="1" t="s">
        <v>5257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7" t="n">
        <v>46247</v>
      </c>
      <c r="C14126" s="1" t="n">
        <v>11</v>
      </c>
      <c r="D14126" s="1" t="s">
        <v>3845</v>
      </c>
      <c r="E14126" s="1" t="n">
        <v>10009</v>
      </c>
      <c r="F14126" s="1" t="s">
        <v>233</v>
      </c>
      <c r="I14126" s="1" t="n">
        <v>1436399</v>
      </c>
      <c r="J14126" s="1" t="n">
        <v>48868</v>
      </c>
      <c r="K14126" s="1" t="n">
        <v>7891000359822</v>
      </c>
      <c r="L14126" s="1" t="s">
        <v>6698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7" t="n">
        <v>46247</v>
      </c>
      <c r="C14127" s="1" t="n">
        <v>11</v>
      </c>
      <c r="D14127" s="1" t="s">
        <v>3845</v>
      </c>
      <c r="E14127" s="1" t="n">
        <v>10009</v>
      </c>
      <c r="F14127" s="1" t="s">
        <v>233</v>
      </c>
      <c r="I14127" s="1" t="n">
        <v>1436399</v>
      </c>
      <c r="J14127" s="1" t="n">
        <v>50552</v>
      </c>
      <c r="K14127" s="1" t="n">
        <v>7891000369340</v>
      </c>
      <c r="L14127" s="1" t="s">
        <v>4358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7" t="n">
        <v>46247</v>
      </c>
      <c r="C14128" s="1" t="n">
        <v>11</v>
      </c>
      <c r="D14128" s="1" t="s">
        <v>3845</v>
      </c>
      <c r="E14128" s="1" t="n">
        <v>10009</v>
      </c>
      <c r="F14128" s="1" t="s">
        <v>233</v>
      </c>
      <c r="I14128" s="1" t="n">
        <v>1436399</v>
      </c>
      <c r="J14128" s="1" t="n">
        <v>54900</v>
      </c>
      <c r="K14128" s="1" t="n">
        <v>7891000376805</v>
      </c>
      <c r="L14128" s="1" t="s">
        <v>6500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7" t="n">
        <v>46247</v>
      </c>
      <c r="C14129" s="1" t="n">
        <v>11</v>
      </c>
      <c r="D14129" s="1" t="s">
        <v>3845</v>
      </c>
      <c r="E14129" s="1" t="n">
        <v>10009</v>
      </c>
      <c r="F14129" s="1" t="s">
        <v>233</v>
      </c>
      <c r="I14129" s="1" t="n">
        <v>1436399</v>
      </c>
      <c r="J14129" s="1" t="n">
        <v>69723</v>
      </c>
      <c r="K14129" s="1" t="n">
        <v>7891000402931</v>
      </c>
      <c r="L14129" s="1" t="s">
        <v>6505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7" t="n">
        <v>46247</v>
      </c>
      <c r="C14130" s="1" t="n">
        <v>11</v>
      </c>
      <c r="D14130" s="1" t="s">
        <v>3845</v>
      </c>
      <c r="E14130" s="1" t="n">
        <v>10009</v>
      </c>
      <c r="F14130" s="1" t="s">
        <v>233</v>
      </c>
      <c r="I14130" s="1" t="n">
        <v>1436399</v>
      </c>
      <c r="J14130" s="1" t="n">
        <v>69735</v>
      </c>
      <c r="K14130" s="1" t="n">
        <v>7891000402979</v>
      </c>
      <c r="L14130" s="1" t="s">
        <v>6506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7" t="n">
        <v>46247</v>
      </c>
      <c r="C14131" s="1" t="n">
        <v>11</v>
      </c>
      <c r="D14131" s="1" t="s">
        <v>3845</v>
      </c>
      <c r="E14131" s="1" t="n">
        <v>1608</v>
      </c>
      <c r="F14131" s="1" t="s">
        <v>75</v>
      </c>
      <c r="I14131" s="1" t="n">
        <v>1709723</v>
      </c>
      <c r="J14131" s="1" t="n">
        <v>50232</v>
      </c>
      <c r="K14131" s="1" t="n">
        <v>7891025123057</v>
      </c>
      <c r="L14131" s="1" t="s">
        <v>4061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7" t="n">
        <v>46247</v>
      </c>
      <c r="C14132" s="1" t="n">
        <v>11</v>
      </c>
      <c r="D14132" s="1" t="s">
        <v>3845</v>
      </c>
      <c r="E14132" s="1" t="n">
        <v>1608</v>
      </c>
      <c r="F14132" s="1" t="s">
        <v>75</v>
      </c>
      <c r="I14132" s="1" t="n">
        <v>1709723</v>
      </c>
      <c r="J14132" s="1" t="n">
        <v>20099</v>
      </c>
      <c r="K14132" s="1" t="n">
        <v>7898553445613</v>
      </c>
      <c r="L14132" s="1" t="s">
        <v>5352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7" t="n">
        <v>46247</v>
      </c>
      <c r="C14133" s="1" t="n">
        <v>11</v>
      </c>
      <c r="D14133" s="1" t="s">
        <v>3845</v>
      </c>
      <c r="E14133" s="1" t="n">
        <v>1608</v>
      </c>
      <c r="F14133" s="1" t="s">
        <v>75</v>
      </c>
      <c r="I14133" s="1" t="n">
        <v>1709723</v>
      </c>
      <c r="J14133" s="1" t="n">
        <v>20479</v>
      </c>
      <c r="K14133" s="1" t="n">
        <v>7891025101161</v>
      </c>
      <c r="L14133" s="1" t="s">
        <v>4065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7" t="n">
        <v>46247</v>
      </c>
      <c r="C14134" s="1" t="n">
        <v>11</v>
      </c>
      <c r="D14134" s="1" t="s">
        <v>3845</v>
      </c>
      <c r="E14134" s="1" t="n">
        <v>1608</v>
      </c>
      <c r="F14134" s="1" t="s">
        <v>75</v>
      </c>
      <c r="I14134" s="1" t="n">
        <v>1709723</v>
      </c>
      <c r="J14134" s="1" t="n">
        <v>20522</v>
      </c>
      <c r="K14134" s="1" t="n">
        <v>7891025106067</v>
      </c>
      <c r="L14134" s="1" t="s">
        <v>4066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7" t="n">
        <v>46247</v>
      </c>
      <c r="C14135" s="1" t="n">
        <v>11</v>
      </c>
      <c r="D14135" s="1" t="s">
        <v>3845</v>
      </c>
      <c r="E14135" s="1" t="n">
        <v>1608</v>
      </c>
      <c r="F14135" s="1" t="s">
        <v>75</v>
      </c>
      <c r="I14135" s="1" t="n">
        <v>1709723</v>
      </c>
      <c r="J14135" s="1" t="n">
        <v>22010</v>
      </c>
      <c r="K14135" s="1" t="n">
        <v>7891025107255</v>
      </c>
      <c r="L14135" s="1" t="s">
        <v>4067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7" t="n">
        <v>46247</v>
      </c>
      <c r="C14136" s="1" t="n">
        <v>11</v>
      </c>
      <c r="D14136" s="1" t="s">
        <v>3845</v>
      </c>
      <c r="E14136" s="1" t="n">
        <v>1608</v>
      </c>
      <c r="F14136" s="1" t="s">
        <v>75</v>
      </c>
      <c r="I14136" s="1" t="n">
        <v>1709723</v>
      </c>
      <c r="J14136" s="1" t="n">
        <v>24123</v>
      </c>
      <c r="K14136" s="1" t="n">
        <v>7891025109396</v>
      </c>
      <c r="L14136" s="1" t="s">
        <v>4068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7" t="n">
        <v>46247</v>
      </c>
      <c r="C14137" s="1" t="n">
        <v>11</v>
      </c>
      <c r="D14137" s="1" t="s">
        <v>3845</v>
      </c>
      <c r="E14137" s="1" t="n">
        <v>1608</v>
      </c>
      <c r="F14137" s="1" t="s">
        <v>75</v>
      </c>
      <c r="I14137" s="1" t="n">
        <v>1709723</v>
      </c>
      <c r="J14137" s="1" t="n">
        <v>24196</v>
      </c>
      <c r="K14137" s="1" t="n">
        <v>7891025109884</v>
      </c>
      <c r="L14137" s="1" t="s">
        <v>4070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7" t="n">
        <v>46247</v>
      </c>
      <c r="C14138" s="1" t="n">
        <v>11</v>
      </c>
      <c r="D14138" s="1" t="s">
        <v>3845</v>
      </c>
      <c r="E14138" s="1" t="n">
        <v>1608</v>
      </c>
      <c r="F14138" s="1" t="s">
        <v>75</v>
      </c>
      <c r="I14138" s="1" t="n">
        <v>1709723</v>
      </c>
      <c r="J14138" s="1" t="n">
        <v>24832</v>
      </c>
      <c r="K14138" s="1" t="n">
        <v>7891025109891</v>
      </c>
      <c r="L14138" s="1" t="s">
        <v>4071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7" t="n">
        <v>46247</v>
      </c>
      <c r="C14139" s="1" t="n">
        <v>11</v>
      </c>
      <c r="D14139" s="1" t="s">
        <v>3845</v>
      </c>
      <c r="E14139" s="1" t="n">
        <v>1608</v>
      </c>
      <c r="F14139" s="1" t="s">
        <v>75</v>
      </c>
      <c r="I14139" s="1" t="n">
        <v>1709723</v>
      </c>
      <c r="J14139" s="1" t="n">
        <v>28462</v>
      </c>
      <c r="K14139" s="1" t="n">
        <v>7891025121626</v>
      </c>
      <c r="L14139" s="1" t="s">
        <v>4073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7" t="n">
        <v>46247</v>
      </c>
      <c r="C14140" s="1" t="n">
        <v>11</v>
      </c>
      <c r="D14140" s="1" t="s">
        <v>3845</v>
      </c>
      <c r="E14140" s="1" t="n">
        <v>1608</v>
      </c>
      <c r="F14140" s="1" t="s">
        <v>75</v>
      </c>
      <c r="I14140" s="1" t="n">
        <v>1709723</v>
      </c>
      <c r="J14140" s="1" t="n">
        <v>28705</v>
      </c>
      <c r="K14140" s="1" t="n">
        <v>7891025121633</v>
      </c>
      <c r="L14140" s="1" t="s">
        <v>4074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7" t="n">
        <v>46247</v>
      </c>
      <c r="C14141" s="1" t="n">
        <v>11</v>
      </c>
      <c r="D14141" s="1" t="s">
        <v>3845</v>
      </c>
      <c r="E14141" s="1" t="n">
        <v>1608</v>
      </c>
      <c r="F14141" s="1" t="s">
        <v>75</v>
      </c>
      <c r="I14141" s="1" t="n">
        <v>1709723</v>
      </c>
      <c r="J14141" s="1" t="n">
        <v>29526</v>
      </c>
      <c r="K14141" s="1" t="n">
        <v>7891025114406</v>
      </c>
      <c r="L14141" s="1" t="s">
        <v>4076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7" t="n">
        <v>46247</v>
      </c>
      <c r="C14142" s="1" t="n">
        <v>11</v>
      </c>
      <c r="D14142" s="1" t="s">
        <v>3845</v>
      </c>
      <c r="E14142" s="1" t="n">
        <v>1608</v>
      </c>
      <c r="F14142" s="1" t="s">
        <v>75</v>
      </c>
      <c r="I14142" s="1" t="n">
        <v>1709723</v>
      </c>
      <c r="J14142" s="1" t="n">
        <v>31497</v>
      </c>
      <c r="K14142" s="1" t="n">
        <v>7891025117773</v>
      </c>
      <c r="L14142" s="1" t="s">
        <v>4080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7" t="n">
        <v>46247</v>
      </c>
      <c r="C14143" s="1" t="n">
        <v>11</v>
      </c>
      <c r="D14143" s="1" t="s">
        <v>3845</v>
      </c>
      <c r="E14143" s="1" t="n">
        <v>1608</v>
      </c>
      <c r="F14143" s="1" t="s">
        <v>75</v>
      </c>
      <c r="I14143" s="1" t="n">
        <v>1709723</v>
      </c>
      <c r="J14143" s="1" t="n">
        <v>31551</v>
      </c>
      <c r="K14143" s="1" t="n">
        <v>7891025117742</v>
      </c>
      <c r="L14143" s="1" t="s">
        <v>4081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7" t="n">
        <v>46247</v>
      </c>
      <c r="C14144" s="1" t="n">
        <v>11</v>
      </c>
      <c r="D14144" s="1" t="s">
        <v>3845</v>
      </c>
      <c r="E14144" s="1" t="n">
        <v>1608</v>
      </c>
      <c r="F14144" s="1" t="s">
        <v>75</v>
      </c>
      <c r="I14144" s="1" t="n">
        <v>1709723</v>
      </c>
      <c r="J14144" s="1" t="n">
        <v>32614</v>
      </c>
      <c r="K14144" s="1" t="n">
        <v>7891025119456</v>
      </c>
      <c r="L14144" s="1" t="s">
        <v>4083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7" t="n">
        <v>46247</v>
      </c>
      <c r="C14145" s="1" t="n">
        <v>11</v>
      </c>
      <c r="D14145" s="1" t="s">
        <v>3845</v>
      </c>
      <c r="E14145" s="1" t="n">
        <v>1608</v>
      </c>
      <c r="F14145" s="1" t="s">
        <v>75</v>
      </c>
      <c r="I14145" s="1" t="n">
        <v>1709723</v>
      </c>
      <c r="J14145" s="1" t="n">
        <v>35359</v>
      </c>
      <c r="K14145" s="1" t="n">
        <v>7891025119869</v>
      </c>
      <c r="L14145" s="1" t="s">
        <v>4084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7" t="n">
        <v>46247</v>
      </c>
      <c r="C14146" s="1" t="n">
        <v>11</v>
      </c>
      <c r="D14146" s="1" t="s">
        <v>3845</v>
      </c>
      <c r="E14146" s="1" t="n">
        <v>1608</v>
      </c>
      <c r="F14146" s="1" t="s">
        <v>75</v>
      </c>
      <c r="I14146" s="1" t="n">
        <v>1709723</v>
      </c>
      <c r="J14146" s="1" t="n">
        <v>35395</v>
      </c>
      <c r="K14146" s="1" t="n">
        <v>7891025119852</v>
      </c>
      <c r="L14146" s="1" t="s">
        <v>4085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7" t="n">
        <v>46247</v>
      </c>
      <c r="C14147" s="1" t="n">
        <v>11</v>
      </c>
      <c r="D14147" s="1" t="s">
        <v>3845</v>
      </c>
      <c r="E14147" s="1" t="n">
        <v>1608</v>
      </c>
      <c r="F14147" s="1" t="s">
        <v>75</v>
      </c>
      <c r="I14147" s="1" t="n">
        <v>1709723</v>
      </c>
      <c r="J14147" s="1" t="n">
        <v>35841</v>
      </c>
      <c r="K14147" s="1" t="n">
        <v>7891025120223</v>
      </c>
      <c r="L14147" s="1" t="s">
        <v>4086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7" t="n">
        <v>46247</v>
      </c>
      <c r="C14148" s="1" t="n">
        <v>11</v>
      </c>
      <c r="D14148" s="1" t="s">
        <v>3845</v>
      </c>
      <c r="E14148" s="1" t="n">
        <v>1608</v>
      </c>
      <c r="F14148" s="1" t="s">
        <v>75</v>
      </c>
      <c r="I14148" s="1" t="n">
        <v>1709723</v>
      </c>
      <c r="J14148" s="1" t="n">
        <v>35842</v>
      </c>
      <c r="K14148" s="1" t="n">
        <v>7891025120230</v>
      </c>
      <c r="L14148" s="1" t="s">
        <v>4087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7" t="n">
        <v>46247</v>
      </c>
      <c r="C14149" s="1" t="n">
        <v>11</v>
      </c>
      <c r="D14149" s="1" t="s">
        <v>3845</v>
      </c>
      <c r="E14149" s="1" t="n">
        <v>1608</v>
      </c>
      <c r="F14149" s="1" t="s">
        <v>75</v>
      </c>
      <c r="I14149" s="1" t="n">
        <v>1709723</v>
      </c>
      <c r="J14149" s="1" t="n">
        <v>37024</v>
      </c>
      <c r="K14149" s="1" t="n">
        <v>7891025121251</v>
      </c>
      <c r="L14149" s="1" t="s">
        <v>5355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7" t="n">
        <v>46247</v>
      </c>
      <c r="C14150" s="1" t="n">
        <v>11</v>
      </c>
      <c r="D14150" s="1" t="s">
        <v>3845</v>
      </c>
      <c r="E14150" s="1" t="n">
        <v>1608</v>
      </c>
      <c r="F14150" s="1" t="s">
        <v>75</v>
      </c>
      <c r="I14150" s="1" t="n">
        <v>1709723</v>
      </c>
      <c r="J14150" s="1" t="n">
        <v>37558</v>
      </c>
      <c r="K14150" s="1" t="n">
        <v>7891025101376</v>
      </c>
      <c r="L14150" s="1" t="s">
        <v>4088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7" t="n">
        <v>46247</v>
      </c>
      <c r="C14151" s="1" t="n">
        <v>11</v>
      </c>
      <c r="D14151" s="1" t="s">
        <v>3845</v>
      </c>
      <c r="E14151" s="1" t="n">
        <v>1608</v>
      </c>
      <c r="F14151" s="1" t="s">
        <v>75</v>
      </c>
      <c r="I14151" s="1" t="n">
        <v>1709723</v>
      </c>
      <c r="J14151" s="1" t="n">
        <v>37980</v>
      </c>
      <c r="K14151" s="1" t="n">
        <v>7891025121640</v>
      </c>
      <c r="L14151" s="1" t="s">
        <v>4089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7" t="n">
        <v>46247</v>
      </c>
      <c r="C14152" s="1" t="n">
        <v>11</v>
      </c>
      <c r="D14152" s="1" t="s">
        <v>3845</v>
      </c>
      <c r="E14152" s="1" t="n">
        <v>1608</v>
      </c>
      <c r="F14152" s="1" t="s">
        <v>75</v>
      </c>
      <c r="I14152" s="1" t="n">
        <v>1709723</v>
      </c>
      <c r="J14152" s="1" t="n">
        <v>50664</v>
      </c>
      <c r="K14152" s="1" t="n">
        <v>7891025123064</v>
      </c>
      <c r="L14152" s="1" t="s">
        <v>4091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7" t="n">
        <v>46247</v>
      </c>
      <c r="C14153" s="1" t="n">
        <v>11</v>
      </c>
      <c r="D14153" s="1" t="s">
        <v>3845</v>
      </c>
      <c r="E14153" s="1" t="n">
        <v>1608</v>
      </c>
      <c r="F14153" s="1" t="s">
        <v>75</v>
      </c>
      <c r="I14153" s="1" t="n">
        <v>1709723</v>
      </c>
      <c r="J14153" s="1" t="n">
        <v>50877</v>
      </c>
      <c r="K14153" s="1" t="n">
        <v>7891025123040</v>
      </c>
      <c r="L14153" s="1" t="s">
        <v>4092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7" t="n">
        <v>46247</v>
      </c>
      <c r="C14154" s="1" t="n">
        <v>11</v>
      </c>
      <c r="D14154" s="1" t="s">
        <v>3845</v>
      </c>
      <c r="E14154" s="1" t="n">
        <v>1608</v>
      </c>
      <c r="F14154" s="1" t="s">
        <v>75</v>
      </c>
      <c r="I14154" s="1" t="n">
        <v>1709723</v>
      </c>
      <c r="J14154" s="1" t="n">
        <v>55693</v>
      </c>
      <c r="K14154" s="1" t="n">
        <v>7891025124177</v>
      </c>
      <c r="L14154" s="1" t="s">
        <v>4094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7" t="n">
        <v>46247</v>
      </c>
      <c r="C14155" s="1" t="n">
        <v>11</v>
      </c>
      <c r="D14155" s="1" t="s">
        <v>3845</v>
      </c>
      <c r="E14155" s="1" t="n">
        <v>1608</v>
      </c>
      <c r="F14155" s="1" t="s">
        <v>75</v>
      </c>
      <c r="I14155" s="1" t="n">
        <v>1709723</v>
      </c>
      <c r="J14155" s="1" t="n">
        <v>66095</v>
      </c>
      <c r="K14155" s="1" t="n">
        <v>7891025124566</v>
      </c>
      <c r="L14155" s="1" t="s">
        <v>4097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7" t="n">
        <v>46247</v>
      </c>
      <c r="C14156" s="1" t="n">
        <v>11</v>
      </c>
      <c r="D14156" s="1" t="s">
        <v>3845</v>
      </c>
      <c r="E14156" s="1" t="n">
        <v>1608</v>
      </c>
      <c r="F14156" s="1" t="s">
        <v>75</v>
      </c>
      <c r="I14156" s="1" t="n">
        <v>1709723</v>
      </c>
      <c r="J14156" s="1" t="n">
        <v>67318</v>
      </c>
      <c r="K14156" s="1" t="n">
        <v>7891025121909</v>
      </c>
      <c r="L14156" s="1" t="s">
        <v>4098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7" t="n">
        <v>46247</v>
      </c>
      <c r="C14157" s="1" t="n">
        <v>11</v>
      </c>
      <c r="D14157" s="1" t="s">
        <v>3845</v>
      </c>
      <c r="E14157" s="1" t="n">
        <v>1608</v>
      </c>
      <c r="F14157" s="1" t="s">
        <v>75</v>
      </c>
      <c r="I14157" s="1" t="n">
        <v>1709723</v>
      </c>
      <c r="J14157" s="1" t="n">
        <v>69612</v>
      </c>
      <c r="K14157" s="1" t="n">
        <v>7891025123453</v>
      </c>
      <c r="L14157" s="1" t="s">
        <v>4099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7" t="n">
        <v>46247</v>
      </c>
      <c r="C14158" s="1" t="n">
        <v>11</v>
      </c>
      <c r="D14158" s="1" t="s">
        <v>3845</v>
      </c>
      <c r="E14158" s="1" t="n">
        <v>1608</v>
      </c>
      <c r="F14158" s="1" t="s">
        <v>75</v>
      </c>
      <c r="I14158" s="1" t="n">
        <v>1709723</v>
      </c>
      <c r="J14158" s="1" t="n">
        <v>69613</v>
      </c>
      <c r="K14158" s="1" t="n">
        <v>7891025123460</v>
      </c>
      <c r="L14158" s="1" t="s">
        <v>4100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7" t="n">
        <v>46247</v>
      </c>
      <c r="C14159" s="1" t="n">
        <v>11</v>
      </c>
      <c r="D14159" s="1" t="s">
        <v>3845</v>
      </c>
      <c r="E14159" s="1" t="n">
        <v>1608</v>
      </c>
      <c r="F14159" s="1" t="s">
        <v>75</v>
      </c>
      <c r="I14159" s="1" t="n">
        <v>1709723</v>
      </c>
      <c r="J14159" s="1" t="n">
        <v>75224</v>
      </c>
      <c r="K14159" s="1" t="n">
        <v>7891025124030</v>
      </c>
      <c r="L14159" s="1" t="s">
        <v>5898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7" t="n">
        <v>46247</v>
      </c>
      <c r="C14160" s="1" t="n">
        <v>11</v>
      </c>
      <c r="D14160" s="1" t="s">
        <v>3845</v>
      </c>
      <c r="E14160" s="1" t="n">
        <v>1608</v>
      </c>
      <c r="F14160" s="1" t="s">
        <v>75</v>
      </c>
      <c r="I14160" s="1" t="n">
        <v>1709723</v>
      </c>
      <c r="J14160" s="1" t="n">
        <v>80307</v>
      </c>
      <c r="K14160" s="1" t="n">
        <v>7891025125372</v>
      </c>
      <c r="L14160" s="1" t="s">
        <v>5357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7" t="n">
        <v>46247</v>
      </c>
      <c r="C14161" s="1" t="n">
        <v>11</v>
      </c>
      <c r="D14161" s="1" t="s">
        <v>3845</v>
      </c>
      <c r="E14161" s="1" t="n">
        <v>1608</v>
      </c>
      <c r="F14161" s="1" t="s">
        <v>75</v>
      </c>
      <c r="I14161" s="1" t="n">
        <v>1709723</v>
      </c>
      <c r="J14161" s="1" t="n">
        <v>80680</v>
      </c>
      <c r="K14161" s="1" t="n">
        <v>7891025125488</v>
      </c>
      <c r="L14161" s="1" t="s">
        <v>5358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7" t="n">
        <v>46247</v>
      </c>
      <c r="C14162" s="1" t="n">
        <v>11</v>
      </c>
      <c r="D14162" s="1" t="s">
        <v>3845</v>
      </c>
      <c r="E14162" s="1" t="n">
        <v>1608</v>
      </c>
      <c r="F14162" s="1" t="s">
        <v>75</v>
      </c>
      <c r="I14162" s="1" t="n">
        <v>1709723</v>
      </c>
      <c r="J14162" s="1" t="n">
        <v>80681</v>
      </c>
      <c r="K14162" s="1" t="n">
        <v>7891025125495</v>
      </c>
      <c r="L14162" s="1" t="s">
        <v>5359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7" t="n">
        <v>46247</v>
      </c>
      <c r="C14163" s="1" t="n">
        <v>11</v>
      </c>
      <c r="D14163" s="1" t="s">
        <v>3845</v>
      </c>
      <c r="E14163" s="1" t="n">
        <v>1608</v>
      </c>
      <c r="F14163" s="1" t="s">
        <v>75</v>
      </c>
      <c r="I14163" s="1" t="n">
        <v>1709723</v>
      </c>
      <c r="J14163" s="1" t="n">
        <v>81338</v>
      </c>
      <c r="K14163" s="1" t="n">
        <v>7891025125365</v>
      </c>
      <c r="L14163" s="1" t="s">
        <v>5360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7" t="n">
        <v>46247</v>
      </c>
      <c r="C14164" s="1" t="n">
        <v>11</v>
      </c>
      <c r="D14164" s="1" t="s">
        <v>3845</v>
      </c>
      <c r="E14164" s="1" t="n">
        <v>1636</v>
      </c>
      <c r="F14164" s="1" t="s">
        <v>91</v>
      </c>
      <c r="I14164" s="1" t="n">
        <v>3235765</v>
      </c>
      <c r="J14164" s="1" t="n">
        <v>11610</v>
      </c>
      <c r="K14164" s="1" t="n">
        <v>7702018118823</v>
      </c>
      <c r="L14164" s="1" t="s">
        <v>5394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7" t="n">
        <v>46247</v>
      </c>
      <c r="C14165" s="1" t="n">
        <v>11</v>
      </c>
      <c r="D14165" s="1" t="s">
        <v>3845</v>
      </c>
      <c r="E14165" s="1" t="n">
        <v>1636</v>
      </c>
      <c r="F14165" s="1" t="s">
        <v>91</v>
      </c>
      <c r="I14165" s="1" t="n">
        <v>3235765</v>
      </c>
      <c r="J14165" s="1" t="n">
        <v>12118</v>
      </c>
      <c r="K14165" s="1" t="n">
        <v>3014260833176</v>
      </c>
      <c r="L14165" s="1" t="s">
        <v>8151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7" t="n">
        <v>46247</v>
      </c>
      <c r="C14166" s="1" t="n">
        <v>11</v>
      </c>
      <c r="D14166" s="1" t="s">
        <v>3845</v>
      </c>
      <c r="E14166" s="1" t="n">
        <v>1636</v>
      </c>
      <c r="F14166" s="1" t="s">
        <v>91</v>
      </c>
      <c r="I14166" s="1" t="n">
        <v>3235765</v>
      </c>
      <c r="J14166" s="1" t="n">
        <v>13351</v>
      </c>
      <c r="K14166" s="1" t="n">
        <v>7501006707687</v>
      </c>
      <c r="L14166" s="1" t="s">
        <v>8152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7" t="n">
        <v>46247</v>
      </c>
      <c r="C14167" s="1" t="n">
        <v>11</v>
      </c>
      <c r="D14167" s="1" t="s">
        <v>3845</v>
      </c>
      <c r="E14167" s="1" t="n">
        <v>1636</v>
      </c>
      <c r="F14167" s="1" t="s">
        <v>91</v>
      </c>
      <c r="I14167" s="1" t="n">
        <v>3235765</v>
      </c>
      <c r="J14167" s="1" t="n">
        <v>13353</v>
      </c>
      <c r="K14167" s="1" t="n">
        <v>7506195142035</v>
      </c>
      <c r="L14167" s="1" t="s">
        <v>5395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7" t="n">
        <v>46247</v>
      </c>
      <c r="C14168" s="1" t="n">
        <v>11</v>
      </c>
      <c r="D14168" s="1" t="s">
        <v>3845</v>
      </c>
      <c r="E14168" s="1" t="n">
        <v>1636</v>
      </c>
      <c r="F14168" s="1" t="s">
        <v>91</v>
      </c>
      <c r="I14168" s="1" t="n">
        <v>3235765</v>
      </c>
      <c r="J14168" s="1" t="n">
        <v>13356</v>
      </c>
      <c r="K14168" s="1" t="n">
        <v>7501001133627</v>
      </c>
      <c r="L14168" s="1" t="s">
        <v>5396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7" t="n">
        <v>46247</v>
      </c>
      <c r="C14169" s="1" t="n">
        <v>11</v>
      </c>
      <c r="D14169" s="1" t="s">
        <v>3845</v>
      </c>
      <c r="E14169" s="1" t="n">
        <v>1636</v>
      </c>
      <c r="F14169" s="1" t="s">
        <v>91</v>
      </c>
      <c r="I14169" s="1" t="n">
        <v>3235765</v>
      </c>
      <c r="J14169" s="1" t="n">
        <v>17149</v>
      </c>
      <c r="K14169" s="1" t="n">
        <v>7506295388487</v>
      </c>
      <c r="L14169" s="1" t="s">
        <v>5398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7" t="n">
        <v>46247</v>
      </c>
      <c r="C14170" s="1" t="n">
        <v>11</v>
      </c>
      <c r="D14170" s="1" t="s">
        <v>3845</v>
      </c>
      <c r="E14170" s="1" t="n">
        <v>1636</v>
      </c>
      <c r="F14170" s="1" t="s">
        <v>91</v>
      </c>
      <c r="I14170" s="1" t="n">
        <v>3235765</v>
      </c>
      <c r="J14170" s="1" t="n">
        <v>18381</v>
      </c>
      <c r="K14170" s="1" t="n">
        <v>7500435244688</v>
      </c>
      <c r="L14170" s="1" t="s">
        <v>5399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7" t="n">
        <v>46247</v>
      </c>
      <c r="C14171" s="1" t="n">
        <v>11</v>
      </c>
      <c r="D14171" s="1" t="s">
        <v>3845</v>
      </c>
      <c r="E14171" s="1" t="n">
        <v>1636</v>
      </c>
      <c r="F14171" s="1" t="s">
        <v>91</v>
      </c>
      <c r="I14171" s="1" t="n">
        <v>3235765</v>
      </c>
      <c r="J14171" s="1" t="n">
        <v>20857</v>
      </c>
      <c r="K14171" s="1" t="n">
        <v>7506309865393</v>
      </c>
      <c r="L14171" s="1" t="s">
        <v>5400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7" t="n">
        <v>46247</v>
      </c>
      <c r="C14172" s="1" t="n">
        <v>11</v>
      </c>
      <c r="D14172" s="1" t="s">
        <v>3845</v>
      </c>
      <c r="E14172" s="1" t="n">
        <v>1636</v>
      </c>
      <c r="F14172" s="1" t="s">
        <v>91</v>
      </c>
      <c r="I14172" s="1" t="n">
        <v>3235765</v>
      </c>
      <c r="J14172" s="1" t="n">
        <v>21024</v>
      </c>
      <c r="K14172" s="1" t="n">
        <v>7506339325249</v>
      </c>
      <c r="L14172" s="1" t="s">
        <v>8153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7" t="n">
        <v>46247</v>
      </c>
      <c r="C14173" s="1" t="n">
        <v>11</v>
      </c>
      <c r="D14173" s="1" t="s">
        <v>3845</v>
      </c>
      <c r="E14173" s="1" t="n">
        <v>1636</v>
      </c>
      <c r="F14173" s="1" t="s">
        <v>91</v>
      </c>
      <c r="I14173" s="1" t="n">
        <v>3235765</v>
      </c>
      <c r="J14173" s="1" t="n">
        <v>21723</v>
      </c>
      <c r="K14173" s="1" t="n">
        <v>7506339394603</v>
      </c>
      <c r="L14173" s="1" t="s">
        <v>5401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7" t="n">
        <v>46247</v>
      </c>
      <c r="C14174" s="1" t="n">
        <v>11</v>
      </c>
      <c r="D14174" s="1" t="s">
        <v>3845</v>
      </c>
      <c r="E14174" s="1" t="n">
        <v>1636</v>
      </c>
      <c r="F14174" s="1" t="s">
        <v>91</v>
      </c>
      <c r="I14174" s="1" t="n">
        <v>3235765</v>
      </c>
      <c r="J14174" s="1" t="n">
        <v>21807</v>
      </c>
      <c r="K14174" s="1" t="n">
        <v>7506339394535</v>
      </c>
      <c r="L14174" s="1" t="s">
        <v>5402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7" t="n">
        <v>46247</v>
      </c>
      <c r="C14175" s="1" t="n">
        <v>11</v>
      </c>
      <c r="D14175" s="1" t="s">
        <v>3845</v>
      </c>
      <c r="E14175" s="1" t="n">
        <v>1636</v>
      </c>
      <c r="F14175" s="1" t="s">
        <v>91</v>
      </c>
      <c r="I14175" s="1" t="n">
        <v>3235765</v>
      </c>
      <c r="J14175" s="1" t="n">
        <v>21921</v>
      </c>
      <c r="K14175" s="1" t="n">
        <v>7506339326031</v>
      </c>
      <c r="L14175" s="1" t="s">
        <v>5403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7" t="n">
        <v>46247</v>
      </c>
      <c r="C14176" s="1" t="n">
        <v>11</v>
      </c>
      <c r="D14176" s="1" t="s">
        <v>3845</v>
      </c>
      <c r="E14176" s="1" t="n">
        <v>1636</v>
      </c>
      <c r="F14176" s="1" t="s">
        <v>91</v>
      </c>
      <c r="I14176" s="1" t="n">
        <v>3235765</v>
      </c>
      <c r="J14176" s="1" t="n">
        <v>22431</v>
      </c>
      <c r="K14176" s="1" t="n">
        <v>7506339363883</v>
      </c>
      <c r="L14176" s="1" t="s">
        <v>8154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7" t="n">
        <v>46247</v>
      </c>
      <c r="C14177" s="1" t="n">
        <v>11</v>
      </c>
      <c r="D14177" s="1" t="s">
        <v>3845</v>
      </c>
      <c r="E14177" s="1" t="n">
        <v>1636</v>
      </c>
      <c r="F14177" s="1" t="s">
        <v>91</v>
      </c>
      <c r="I14177" s="1" t="n">
        <v>3235765</v>
      </c>
      <c r="J14177" s="1" t="n">
        <v>24296</v>
      </c>
      <c r="K14177" s="1" t="n">
        <v>7500435024594</v>
      </c>
      <c r="L14177" s="1" t="s">
        <v>8155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7" t="n">
        <v>46247</v>
      </c>
      <c r="C14178" s="1" t="n">
        <v>11</v>
      </c>
      <c r="D14178" s="1" t="s">
        <v>3845</v>
      </c>
      <c r="E14178" s="1" t="n">
        <v>1636</v>
      </c>
      <c r="F14178" s="1" t="s">
        <v>91</v>
      </c>
      <c r="I14178" s="1" t="n">
        <v>3235765</v>
      </c>
      <c r="J14178" s="1" t="n">
        <v>26137</v>
      </c>
      <c r="K14178" s="1" t="n">
        <v>7500435107761</v>
      </c>
      <c r="L14178" s="1" t="s">
        <v>8156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7" t="n">
        <v>46247</v>
      </c>
      <c r="C14179" s="1" t="n">
        <v>11</v>
      </c>
      <c r="D14179" s="1" t="s">
        <v>3845</v>
      </c>
      <c r="E14179" s="1" t="n">
        <v>1636</v>
      </c>
      <c r="F14179" s="1" t="s">
        <v>91</v>
      </c>
      <c r="I14179" s="1" t="n">
        <v>3235765</v>
      </c>
      <c r="J14179" s="1" t="n">
        <v>26851</v>
      </c>
      <c r="K14179" s="1" t="n">
        <v>7500435125376</v>
      </c>
      <c r="L14179" s="1" t="s">
        <v>8157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7" t="n">
        <v>46247</v>
      </c>
      <c r="C14180" s="1" t="n">
        <v>11</v>
      </c>
      <c r="D14180" s="1" t="s">
        <v>3845</v>
      </c>
      <c r="E14180" s="1" t="n">
        <v>1636</v>
      </c>
      <c r="F14180" s="1" t="s">
        <v>91</v>
      </c>
      <c r="I14180" s="1" t="n">
        <v>3235765</v>
      </c>
      <c r="J14180" s="1" t="n">
        <v>26852</v>
      </c>
      <c r="K14180" s="1" t="n">
        <v>7500435125383</v>
      </c>
      <c r="L14180" s="1" t="s">
        <v>8158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7" t="n">
        <v>46247</v>
      </c>
      <c r="C14181" s="1" t="n">
        <v>11</v>
      </c>
      <c r="D14181" s="1" t="s">
        <v>3845</v>
      </c>
      <c r="E14181" s="1" t="n">
        <v>1636</v>
      </c>
      <c r="F14181" s="1" t="s">
        <v>91</v>
      </c>
      <c r="I14181" s="1" t="n">
        <v>3235765</v>
      </c>
      <c r="J14181" s="1" t="n">
        <v>26853</v>
      </c>
      <c r="K14181" s="1" t="n">
        <v>7500435125413</v>
      </c>
      <c r="L14181" s="1" t="s">
        <v>8159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7" t="n">
        <v>46247</v>
      </c>
      <c r="C14182" s="1" t="n">
        <v>11</v>
      </c>
      <c r="D14182" s="1" t="s">
        <v>3845</v>
      </c>
      <c r="E14182" s="1" t="n">
        <v>1636</v>
      </c>
      <c r="F14182" s="1" t="s">
        <v>91</v>
      </c>
      <c r="I14182" s="1" t="n">
        <v>3235765</v>
      </c>
      <c r="J14182" s="1" t="n">
        <v>26854</v>
      </c>
      <c r="K14182" s="1" t="n">
        <v>7500435125451</v>
      </c>
      <c r="L14182" s="1" t="s">
        <v>8160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7" t="n">
        <v>46247</v>
      </c>
      <c r="C14183" s="1" t="n">
        <v>11</v>
      </c>
      <c r="D14183" s="1" t="s">
        <v>3845</v>
      </c>
      <c r="E14183" s="1" t="n">
        <v>1636</v>
      </c>
      <c r="F14183" s="1" t="s">
        <v>91</v>
      </c>
      <c r="I14183" s="1" t="n">
        <v>3235765</v>
      </c>
      <c r="J14183" s="1" t="n">
        <v>26855</v>
      </c>
      <c r="K14183" s="1" t="n">
        <v>7500435125468</v>
      </c>
      <c r="L14183" s="1" t="s">
        <v>8161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7" t="n">
        <v>46247</v>
      </c>
      <c r="C14184" s="1" t="n">
        <v>11</v>
      </c>
      <c r="D14184" s="1" t="s">
        <v>3845</v>
      </c>
      <c r="E14184" s="1" t="n">
        <v>1636</v>
      </c>
      <c r="F14184" s="1" t="s">
        <v>91</v>
      </c>
      <c r="I14184" s="1" t="n">
        <v>3235765</v>
      </c>
      <c r="J14184" s="1" t="n">
        <v>26860</v>
      </c>
      <c r="K14184" s="1" t="n">
        <v>7500435127240</v>
      </c>
      <c r="L14184" s="1" t="s">
        <v>8162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7" t="n">
        <v>46247</v>
      </c>
      <c r="C14185" s="1" t="n">
        <v>11</v>
      </c>
      <c r="D14185" s="1" t="s">
        <v>3845</v>
      </c>
      <c r="E14185" s="1" t="n">
        <v>1636</v>
      </c>
      <c r="F14185" s="1" t="s">
        <v>91</v>
      </c>
      <c r="I14185" s="1" t="n">
        <v>3235765</v>
      </c>
      <c r="J14185" s="1" t="n">
        <v>27201</v>
      </c>
      <c r="K14185" s="1" t="n">
        <v>7500435127271</v>
      </c>
      <c r="L14185" s="1" t="s">
        <v>8163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7" t="n">
        <v>46247</v>
      </c>
      <c r="C14186" s="1" t="n">
        <v>11</v>
      </c>
      <c r="D14186" s="1" t="s">
        <v>3845</v>
      </c>
      <c r="E14186" s="1" t="n">
        <v>1636</v>
      </c>
      <c r="F14186" s="1" t="s">
        <v>91</v>
      </c>
      <c r="I14186" s="1" t="n">
        <v>3235765</v>
      </c>
      <c r="J14186" s="1" t="n">
        <v>29220</v>
      </c>
      <c r="K14186" s="1" t="n">
        <v>7500435134415</v>
      </c>
      <c r="L14186" s="1" t="s">
        <v>8164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7" t="n">
        <v>46247</v>
      </c>
      <c r="C14187" s="1" t="n">
        <v>11</v>
      </c>
      <c r="D14187" s="1" t="s">
        <v>3845</v>
      </c>
      <c r="E14187" s="1" t="n">
        <v>1636</v>
      </c>
      <c r="F14187" s="1" t="s">
        <v>91</v>
      </c>
      <c r="I14187" s="1" t="n">
        <v>3235765</v>
      </c>
      <c r="J14187" s="1" t="n">
        <v>32202</v>
      </c>
      <c r="K14187" s="1" t="n">
        <v>7500435154772</v>
      </c>
      <c r="L14187" s="1" t="s">
        <v>5406</v>
      </c>
      <c r="N14187" s="1" t="n">
        <v>24</v>
      </c>
      <c r="O14187" s="1" t="n">
        <v>89.89</v>
      </c>
    </row>
    <row r="14188" customFormat="false" ht="15" hidden="false" customHeight="true" outlineLevel="0" collapsed="false">
      <c r="A14188" s="1" t="n">
        <v>1</v>
      </c>
      <c r="B14188" s="17" t="n">
        <v>46247</v>
      </c>
      <c r="C14188" s="1" t="n">
        <v>11</v>
      </c>
      <c r="D14188" s="1" t="s">
        <v>3845</v>
      </c>
      <c r="E14188" s="1" t="n">
        <v>1636</v>
      </c>
      <c r="F14188" s="1" t="s">
        <v>91</v>
      </c>
      <c r="I14188" s="1" t="n">
        <v>3235765</v>
      </c>
      <c r="J14188" s="1" t="n">
        <v>32532</v>
      </c>
      <c r="K14188" s="1" t="n">
        <v>7500435142236</v>
      </c>
      <c r="L14188" s="1" t="s">
        <v>8165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17" t="n">
        <v>46247</v>
      </c>
      <c r="C14189" s="1" t="n">
        <v>11</v>
      </c>
      <c r="D14189" s="1" t="s">
        <v>3845</v>
      </c>
      <c r="E14189" s="1" t="n">
        <v>1636</v>
      </c>
      <c r="F14189" s="1" t="s">
        <v>91</v>
      </c>
      <c r="I14189" s="1" t="n">
        <v>3235765</v>
      </c>
      <c r="J14189" s="1" t="n">
        <v>33265</v>
      </c>
      <c r="K14189" s="1" t="n">
        <v>7500435154260</v>
      </c>
      <c r="L14189" s="1" t="s">
        <v>8166</v>
      </c>
      <c r="N14189" s="1" t="n">
        <v>3</v>
      </c>
      <c r="O14189" s="1" t="n">
        <v>43.07</v>
      </c>
    </row>
    <row r="14190" customFormat="false" ht="15" hidden="false" customHeight="true" outlineLevel="0" collapsed="false">
      <c r="A14190" s="1" t="n">
        <v>1</v>
      </c>
      <c r="B14190" s="17" t="n">
        <v>46247</v>
      </c>
      <c r="C14190" s="1" t="n">
        <v>11</v>
      </c>
      <c r="D14190" s="1" t="s">
        <v>3845</v>
      </c>
      <c r="E14190" s="1" t="n">
        <v>1636</v>
      </c>
      <c r="F14190" s="1" t="s">
        <v>91</v>
      </c>
      <c r="I14190" s="1" t="n">
        <v>3235765</v>
      </c>
      <c r="J14190" s="1" t="n">
        <v>33272</v>
      </c>
      <c r="K14190" s="1" t="n">
        <v>7500435142229</v>
      </c>
      <c r="L14190" s="1" t="s">
        <v>8167</v>
      </c>
      <c r="N14190" s="1" t="n">
        <v>3</v>
      </c>
      <c r="O14190" s="1" t="n">
        <v>64.54</v>
      </c>
    </row>
    <row r="14191" customFormat="false" ht="15" hidden="false" customHeight="true" outlineLevel="0" collapsed="false">
      <c r="A14191" s="1" t="n">
        <v>1</v>
      </c>
      <c r="B14191" s="17" t="n">
        <v>46247</v>
      </c>
      <c r="C14191" s="1" t="n">
        <v>11</v>
      </c>
      <c r="D14191" s="1" t="s">
        <v>3845</v>
      </c>
      <c r="E14191" s="1" t="n">
        <v>1636</v>
      </c>
      <c r="F14191" s="1" t="s">
        <v>91</v>
      </c>
      <c r="I14191" s="1" t="n">
        <v>3235765</v>
      </c>
      <c r="J14191" s="1" t="n">
        <v>33273</v>
      </c>
      <c r="K14191" s="1" t="n">
        <v>7500435154222</v>
      </c>
      <c r="L14191" s="1" t="s">
        <v>8168</v>
      </c>
      <c r="N14191" s="1" t="n">
        <v>6</v>
      </c>
      <c r="O14191" s="1" t="n">
        <v>80.53</v>
      </c>
    </row>
    <row r="14192" customFormat="false" ht="15" hidden="false" customHeight="true" outlineLevel="0" collapsed="false">
      <c r="A14192" s="1" t="n">
        <v>1</v>
      </c>
      <c r="B14192" s="17" t="n">
        <v>46247</v>
      </c>
      <c r="C14192" s="1" t="n">
        <v>11</v>
      </c>
      <c r="D14192" s="1" t="s">
        <v>3845</v>
      </c>
      <c r="E14192" s="1" t="n">
        <v>1636</v>
      </c>
      <c r="F14192" s="1" t="s">
        <v>91</v>
      </c>
      <c r="I14192" s="1" t="n">
        <v>3235765</v>
      </c>
      <c r="J14192" s="1" t="n">
        <v>34052</v>
      </c>
      <c r="K14192" s="1" t="n">
        <v>7500435154437</v>
      </c>
      <c r="L14192" s="1" t="s">
        <v>6668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17" t="n">
        <v>46247</v>
      </c>
      <c r="C14193" s="1" t="n">
        <v>11</v>
      </c>
      <c r="D14193" s="1" t="s">
        <v>3845</v>
      </c>
      <c r="E14193" s="1" t="n">
        <v>1636</v>
      </c>
      <c r="F14193" s="1" t="s">
        <v>91</v>
      </c>
      <c r="I14193" s="1" t="n">
        <v>3235765</v>
      </c>
      <c r="J14193" s="1" t="n">
        <v>34790</v>
      </c>
      <c r="K14193" s="1" t="n">
        <v>7500435157476</v>
      </c>
      <c r="L14193" s="1" t="s">
        <v>8169</v>
      </c>
      <c r="N14193" s="1" t="n">
        <v>24</v>
      </c>
      <c r="O14193" s="1" t="n">
        <v>54.37</v>
      </c>
    </row>
    <row r="14194" customFormat="false" ht="15" hidden="false" customHeight="true" outlineLevel="0" collapsed="false">
      <c r="A14194" s="1" t="n">
        <v>1</v>
      </c>
      <c r="B14194" s="17" t="n">
        <v>46247</v>
      </c>
      <c r="C14194" s="1" t="n">
        <v>11</v>
      </c>
      <c r="D14194" s="1" t="s">
        <v>3845</v>
      </c>
      <c r="E14194" s="1" t="n">
        <v>1636</v>
      </c>
      <c r="F14194" s="1" t="s">
        <v>91</v>
      </c>
      <c r="I14194" s="1" t="n">
        <v>3235765</v>
      </c>
      <c r="J14194" s="1" t="n">
        <v>35556</v>
      </c>
      <c r="K14194" s="1" t="n">
        <v>7500435154420</v>
      </c>
      <c r="L14194" s="1" t="s">
        <v>5407</v>
      </c>
      <c r="N14194" s="1" t="n">
        <v>72</v>
      </c>
      <c r="O14194" s="1" t="n">
        <v>163.12</v>
      </c>
    </row>
    <row r="14195" customFormat="false" ht="15" hidden="false" customHeight="true" outlineLevel="0" collapsed="false">
      <c r="A14195" s="1" t="n">
        <v>1</v>
      </c>
      <c r="B14195" s="17" t="n">
        <v>46247</v>
      </c>
      <c r="C14195" s="1" t="n">
        <v>11</v>
      </c>
      <c r="D14195" s="1" t="s">
        <v>3845</v>
      </c>
      <c r="E14195" s="1" t="n">
        <v>1636</v>
      </c>
      <c r="F14195" s="1" t="s">
        <v>91</v>
      </c>
      <c r="I14195" s="1" t="n">
        <v>3235765</v>
      </c>
      <c r="J14195" s="1" t="n">
        <v>36252</v>
      </c>
      <c r="K14195" s="1" t="n">
        <v>7500435150248</v>
      </c>
      <c r="L14195" s="1" t="s">
        <v>5408</v>
      </c>
      <c r="N14195" s="1" t="n">
        <v>24</v>
      </c>
      <c r="O14195" s="1" t="n">
        <v>81.5</v>
      </c>
    </row>
    <row r="14196" customFormat="false" ht="15" hidden="false" customHeight="true" outlineLevel="0" collapsed="false">
      <c r="A14196" s="1" t="n">
        <v>1</v>
      </c>
      <c r="B14196" s="17" t="n">
        <v>46247</v>
      </c>
      <c r="C14196" s="1" t="n">
        <v>11</v>
      </c>
      <c r="D14196" s="1" t="s">
        <v>3845</v>
      </c>
      <c r="E14196" s="1" t="n">
        <v>1636</v>
      </c>
      <c r="F14196" s="1" t="s">
        <v>91</v>
      </c>
      <c r="I14196" s="1" t="n">
        <v>3235765</v>
      </c>
      <c r="J14196" s="1" t="n">
        <v>36253</v>
      </c>
      <c r="K14196" s="1" t="n">
        <v>7500435150309</v>
      </c>
      <c r="L14196" s="1" t="s">
        <v>8170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7" t="n">
        <v>46247</v>
      </c>
      <c r="C14197" s="1" t="n">
        <v>11</v>
      </c>
      <c r="D14197" s="1" t="s">
        <v>3845</v>
      </c>
      <c r="E14197" s="1" t="n">
        <v>1636</v>
      </c>
      <c r="F14197" s="1" t="s">
        <v>91</v>
      </c>
      <c r="I14197" s="1" t="n">
        <v>3235765</v>
      </c>
      <c r="J14197" s="1" t="n">
        <v>44771</v>
      </c>
      <c r="K14197" s="1" t="n">
        <v>7500435196994</v>
      </c>
      <c r="L14197" s="1" t="s">
        <v>8171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7" t="n">
        <v>46247</v>
      </c>
      <c r="C14198" s="1" t="n">
        <v>11</v>
      </c>
      <c r="D14198" s="1" t="s">
        <v>3845</v>
      </c>
      <c r="E14198" s="1" t="n">
        <v>1636</v>
      </c>
      <c r="F14198" s="1" t="s">
        <v>91</v>
      </c>
      <c r="I14198" s="1" t="n">
        <v>3235765</v>
      </c>
      <c r="J14198" s="1" t="n">
        <v>47571</v>
      </c>
      <c r="K14198" s="1" t="n">
        <v>7500435142243</v>
      </c>
      <c r="L14198" s="1" t="s">
        <v>8172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7" t="n">
        <v>46247</v>
      </c>
      <c r="C14199" s="1" t="n">
        <v>11</v>
      </c>
      <c r="D14199" s="1" t="s">
        <v>3845</v>
      </c>
      <c r="E14199" s="1" t="n">
        <v>1636</v>
      </c>
      <c r="F14199" s="1" t="s">
        <v>91</v>
      </c>
      <c r="I14199" s="1" t="n">
        <v>3235765</v>
      </c>
      <c r="J14199" s="1" t="n">
        <v>54925</v>
      </c>
      <c r="K14199" s="1" t="n">
        <v>7500435124638</v>
      </c>
      <c r="L14199" s="1" t="s">
        <v>8173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7" t="n">
        <v>46247</v>
      </c>
      <c r="C14200" s="1" t="n">
        <v>11</v>
      </c>
      <c r="D14200" s="1" t="s">
        <v>3845</v>
      </c>
      <c r="E14200" s="1" t="n">
        <v>1636</v>
      </c>
      <c r="F14200" s="1" t="s">
        <v>91</v>
      </c>
      <c r="I14200" s="1" t="n">
        <v>3235765</v>
      </c>
      <c r="J14200" s="1" t="n">
        <v>56627</v>
      </c>
      <c r="K14200" s="1" t="n">
        <v>7500435214667</v>
      </c>
      <c r="L14200" s="1" t="s">
        <v>5409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7" t="n">
        <v>46247</v>
      </c>
      <c r="C14201" s="1" t="n">
        <v>11</v>
      </c>
      <c r="D14201" s="1" t="s">
        <v>3845</v>
      </c>
      <c r="E14201" s="1" t="n">
        <v>1636</v>
      </c>
      <c r="F14201" s="1" t="s">
        <v>91</v>
      </c>
      <c r="I14201" s="1" t="n">
        <v>3235765</v>
      </c>
      <c r="J14201" s="1" t="n">
        <v>67388</v>
      </c>
      <c r="K14201" s="1" t="n">
        <v>7500435188227</v>
      </c>
      <c r="L14201" s="1" t="s">
        <v>8174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7" t="n">
        <v>46247</v>
      </c>
      <c r="C14202" s="1" t="n">
        <v>11</v>
      </c>
      <c r="D14202" s="1" t="s">
        <v>3845</v>
      </c>
      <c r="E14202" s="1" t="n">
        <v>1636</v>
      </c>
      <c r="F14202" s="1" t="s">
        <v>91</v>
      </c>
      <c r="I14202" s="1" t="n">
        <v>3235765</v>
      </c>
      <c r="J14202" s="1" t="n">
        <v>68603</v>
      </c>
      <c r="K14202" s="1" t="n">
        <v>7500435242615</v>
      </c>
      <c r="L14202" s="1" t="s">
        <v>8175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7" t="n">
        <v>46247</v>
      </c>
      <c r="C14203" s="1" t="n">
        <v>11</v>
      </c>
      <c r="D14203" s="1" t="s">
        <v>3845</v>
      </c>
      <c r="E14203" s="1" t="n">
        <v>1636</v>
      </c>
      <c r="F14203" s="1" t="s">
        <v>91</v>
      </c>
      <c r="I14203" s="1" t="n">
        <v>3235765</v>
      </c>
      <c r="J14203" s="1" t="n">
        <v>69595</v>
      </c>
      <c r="K14203" s="1" t="n">
        <v>7500435245845</v>
      </c>
      <c r="L14203" s="1" t="s">
        <v>5413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7" t="n">
        <v>46247</v>
      </c>
      <c r="C14204" s="1" t="n">
        <v>11</v>
      </c>
      <c r="D14204" s="1" t="s">
        <v>3845</v>
      </c>
      <c r="E14204" s="1" t="n">
        <v>1636</v>
      </c>
      <c r="F14204" s="1" t="s">
        <v>91</v>
      </c>
      <c r="I14204" s="1" t="n">
        <v>3235765</v>
      </c>
      <c r="J14204" s="1" t="n">
        <v>72038</v>
      </c>
      <c r="K14204" s="1" t="n">
        <v>7500435243834</v>
      </c>
      <c r="L14204" s="1" t="s">
        <v>8176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7" t="n">
        <v>46247</v>
      </c>
      <c r="C14205" s="1" t="n">
        <v>11</v>
      </c>
      <c r="D14205" s="1" t="s">
        <v>3845</v>
      </c>
      <c r="E14205" s="1" t="n">
        <v>1636</v>
      </c>
      <c r="F14205" s="1" t="s">
        <v>91</v>
      </c>
      <c r="I14205" s="1" t="n">
        <v>3235765</v>
      </c>
      <c r="J14205" s="1" t="n">
        <v>73874</v>
      </c>
      <c r="K14205" s="1" t="n">
        <v>7500435248136</v>
      </c>
      <c r="L14205" s="1" t="s">
        <v>8177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7" t="n">
        <v>46247</v>
      </c>
      <c r="C14206" s="1" t="n">
        <v>11</v>
      </c>
      <c r="D14206" s="1" t="s">
        <v>3845</v>
      </c>
      <c r="E14206" s="1" t="n">
        <v>1636</v>
      </c>
      <c r="F14206" s="1" t="s">
        <v>91</v>
      </c>
      <c r="I14206" s="1" t="n">
        <v>3235765</v>
      </c>
      <c r="J14206" s="1" t="n">
        <v>73876</v>
      </c>
      <c r="K14206" s="1" t="n">
        <v>7500435248174</v>
      </c>
      <c r="L14206" s="1" t="s">
        <v>8178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7" t="n">
        <v>46247</v>
      </c>
      <c r="C14207" s="1" t="n">
        <v>11</v>
      </c>
      <c r="D14207" s="1" t="s">
        <v>3845</v>
      </c>
      <c r="E14207" s="1" t="n">
        <v>1636</v>
      </c>
      <c r="F14207" s="1" t="s">
        <v>91</v>
      </c>
      <c r="I14207" s="1" t="n">
        <v>3235765</v>
      </c>
      <c r="J14207" s="1" t="n">
        <v>74385</v>
      </c>
      <c r="K14207" s="1" t="n">
        <v>7500435251938</v>
      </c>
      <c r="L14207" s="1" t="s">
        <v>5414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7" t="n">
        <v>46247</v>
      </c>
      <c r="C14208" s="1" t="n">
        <v>11</v>
      </c>
      <c r="D14208" s="1" t="s">
        <v>3845</v>
      </c>
      <c r="E14208" s="1" t="n">
        <v>1636</v>
      </c>
      <c r="F14208" s="1" t="s">
        <v>91</v>
      </c>
      <c r="I14208" s="1" t="n">
        <v>3235765</v>
      </c>
      <c r="J14208" s="1" t="n">
        <v>77879</v>
      </c>
      <c r="K14208" s="1" t="n">
        <v>7500435253598</v>
      </c>
      <c r="L14208" s="1" t="s">
        <v>8179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7" t="n">
        <v>46247</v>
      </c>
      <c r="C14209" s="1" t="n">
        <v>11</v>
      </c>
      <c r="D14209" s="1" t="s">
        <v>3845</v>
      </c>
      <c r="E14209" s="1" t="n">
        <v>1636</v>
      </c>
      <c r="F14209" s="1" t="s">
        <v>91</v>
      </c>
      <c r="I14209" s="1" t="n">
        <v>3235765</v>
      </c>
      <c r="J14209" s="1" t="n">
        <v>77881</v>
      </c>
      <c r="K14209" s="1" t="n">
        <v>7500435200301</v>
      </c>
      <c r="L14209" s="1" t="s">
        <v>8180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7" t="n">
        <v>46247</v>
      </c>
      <c r="C14210" s="1" t="n">
        <v>11</v>
      </c>
      <c r="D14210" s="1" t="s">
        <v>3845</v>
      </c>
      <c r="E14210" s="1" t="n">
        <v>1636</v>
      </c>
      <c r="F14210" s="1" t="s">
        <v>91</v>
      </c>
      <c r="I14210" s="1" t="n">
        <v>3235765</v>
      </c>
      <c r="J14210" s="1" t="n">
        <v>80792</v>
      </c>
      <c r="K14210" s="1" t="n">
        <v>7500435261227</v>
      </c>
      <c r="L14210" s="1" t="s">
        <v>8181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7" t="n">
        <v>46247</v>
      </c>
      <c r="C14211" s="1" t="n">
        <v>11</v>
      </c>
      <c r="D14211" s="1" t="s">
        <v>3845</v>
      </c>
      <c r="E14211" s="1" t="n">
        <v>1636</v>
      </c>
      <c r="F14211" s="1" t="s">
        <v>91</v>
      </c>
      <c r="I14211" s="1" t="n">
        <v>3235765</v>
      </c>
      <c r="J14211" s="1" t="n">
        <v>80793</v>
      </c>
      <c r="K14211" s="1" t="n">
        <v>7500435260329</v>
      </c>
      <c r="L14211" s="1" t="s">
        <v>8182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7" t="n">
        <v>46247</v>
      </c>
      <c r="C14212" s="1" t="n">
        <v>22</v>
      </c>
      <c r="D14212" s="1" t="s">
        <v>3850</v>
      </c>
      <c r="E14212" s="1" t="n">
        <v>33</v>
      </c>
      <c r="F14212" s="1" t="s">
        <v>93</v>
      </c>
      <c r="I14212" s="1" t="n">
        <v>5480</v>
      </c>
      <c r="J14212" s="1" t="n">
        <v>100000</v>
      </c>
      <c r="K14212" s="1" t="n">
        <v>1</v>
      </c>
      <c r="L14212" s="1" t="s">
        <v>3851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7" t="n">
        <v>46247</v>
      </c>
      <c r="C14213" s="1" t="n">
        <v>22</v>
      </c>
      <c r="D14213" s="1" t="s">
        <v>3850</v>
      </c>
      <c r="E14213" s="1" t="n">
        <v>33</v>
      </c>
      <c r="F14213" s="1" t="s">
        <v>93</v>
      </c>
      <c r="I14213" s="1" t="n">
        <v>5480</v>
      </c>
      <c r="J14213" s="1" t="n">
        <v>100001</v>
      </c>
      <c r="K14213" s="1" t="n">
        <v>2</v>
      </c>
      <c r="L14213" s="1" t="s">
        <v>4138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7" t="n">
        <v>46247</v>
      </c>
      <c r="C14214" s="1" t="n">
        <v>22</v>
      </c>
      <c r="D14214" s="1" t="s">
        <v>3850</v>
      </c>
      <c r="E14214" s="1" t="n">
        <v>33</v>
      </c>
      <c r="F14214" s="1" t="s">
        <v>93</v>
      </c>
      <c r="I14214" s="1" t="n">
        <v>5480</v>
      </c>
      <c r="J14214" s="1" t="n">
        <v>100002</v>
      </c>
      <c r="K14214" s="1" t="n">
        <v>3</v>
      </c>
      <c r="L14214" s="1" t="s">
        <v>3872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7" t="n">
        <v>46247</v>
      </c>
      <c r="C14215" s="1" t="n">
        <v>22</v>
      </c>
      <c r="D14215" s="1" t="s">
        <v>3850</v>
      </c>
      <c r="E14215" s="1" t="n">
        <v>33</v>
      </c>
      <c r="F14215" s="1" t="s">
        <v>93</v>
      </c>
      <c r="I14215" s="1" t="n">
        <v>5480</v>
      </c>
      <c r="J14215" s="1" t="n">
        <v>100003</v>
      </c>
      <c r="K14215" s="1" t="n">
        <v>4</v>
      </c>
      <c r="L14215" s="1" t="s">
        <v>3873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7" t="n">
        <v>46247</v>
      </c>
      <c r="C14216" s="1" t="n">
        <v>22</v>
      </c>
      <c r="D14216" s="1" t="s">
        <v>3850</v>
      </c>
      <c r="E14216" s="1" t="n">
        <v>33</v>
      </c>
      <c r="F14216" s="1" t="s">
        <v>93</v>
      </c>
      <c r="I14216" s="1" t="n">
        <v>5480</v>
      </c>
      <c r="J14216" s="1" t="n">
        <v>100004</v>
      </c>
      <c r="K14216" s="1" t="n">
        <v>5</v>
      </c>
      <c r="L14216" s="1" t="s">
        <v>3852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7" t="n">
        <v>46247</v>
      </c>
      <c r="C14217" s="1" t="n">
        <v>22</v>
      </c>
      <c r="D14217" s="1" t="s">
        <v>3850</v>
      </c>
      <c r="E14217" s="1" t="n">
        <v>33</v>
      </c>
      <c r="F14217" s="1" t="s">
        <v>93</v>
      </c>
      <c r="I14217" s="1" t="n">
        <v>5480</v>
      </c>
      <c r="J14217" s="1" t="n">
        <v>100520</v>
      </c>
      <c r="K14217" s="1" t="n">
        <v>507</v>
      </c>
      <c r="L14217" s="1" t="s">
        <v>3868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7" t="n">
        <v>46247</v>
      </c>
      <c r="C14218" s="1" t="n">
        <v>22</v>
      </c>
      <c r="D14218" s="1" t="s">
        <v>3850</v>
      </c>
      <c r="E14218" s="1" t="n">
        <v>33</v>
      </c>
      <c r="F14218" s="1" t="s">
        <v>93</v>
      </c>
      <c r="I14218" s="1" t="n">
        <v>5482</v>
      </c>
      <c r="J14218" s="1" t="n">
        <v>100000</v>
      </c>
      <c r="K14218" s="1" t="n">
        <v>1</v>
      </c>
      <c r="L14218" s="1" t="s">
        <v>3851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7" t="n">
        <v>46247</v>
      </c>
      <c r="C14219" s="1" t="n">
        <v>22</v>
      </c>
      <c r="D14219" s="1" t="s">
        <v>3850</v>
      </c>
      <c r="E14219" s="1" t="n">
        <v>33</v>
      </c>
      <c r="F14219" s="1" t="s">
        <v>93</v>
      </c>
      <c r="I14219" s="1" t="n">
        <v>5482</v>
      </c>
      <c r="J14219" s="1" t="n">
        <v>100006</v>
      </c>
      <c r="K14219" s="1" t="n">
        <v>7</v>
      </c>
      <c r="L14219" s="1" t="s">
        <v>3853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7" t="n">
        <v>46247</v>
      </c>
      <c r="C14220" s="1" t="n">
        <v>22</v>
      </c>
      <c r="D14220" s="1" t="s">
        <v>3850</v>
      </c>
      <c r="E14220" s="1" t="n">
        <v>33</v>
      </c>
      <c r="F14220" s="1" t="s">
        <v>93</v>
      </c>
      <c r="I14220" s="1" t="n">
        <v>5482</v>
      </c>
      <c r="J14220" s="1" t="n">
        <v>100007</v>
      </c>
      <c r="K14220" s="1" t="n">
        <v>8</v>
      </c>
      <c r="L14220" s="1" t="s">
        <v>3854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7" t="n">
        <v>46247</v>
      </c>
      <c r="C14221" s="1" t="n">
        <v>22</v>
      </c>
      <c r="D14221" s="1" t="s">
        <v>3850</v>
      </c>
      <c r="E14221" s="1" t="n">
        <v>33</v>
      </c>
      <c r="F14221" s="1" t="s">
        <v>93</v>
      </c>
      <c r="I14221" s="1" t="n">
        <v>5482</v>
      </c>
      <c r="J14221" s="1" t="n">
        <v>100008</v>
      </c>
      <c r="K14221" s="1" t="n">
        <v>9</v>
      </c>
      <c r="L14221" s="1" t="s">
        <v>3855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7" t="n">
        <v>46247</v>
      </c>
      <c r="C14222" s="1" t="n">
        <v>22</v>
      </c>
      <c r="D14222" s="1" t="s">
        <v>3850</v>
      </c>
      <c r="E14222" s="1" t="n">
        <v>33</v>
      </c>
      <c r="F14222" s="1" t="s">
        <v>93</v>
      </c>
      <c r="I14222" s="1" t="n">
        <v>5482</v>
      </c>
      <c r="J14222" s="1" t="n">
        <v>100011</v>
      </c>
      <c r="K14222" s="1" t="n">
        <v>12</v>
      </c>
      <c r="L14222" s="1" t="s">
        <v>3856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7" t="n">
        <v>46247</v>
      </c>
      <c r="C14223" s="1" t="n">
        <v>22</v>
      </c>
      <c r="D14223" s="1" t="s">
        <v>3850</v>
      </c>
      <c r="E14223" s="1" t="n">
        <v>33</v>
      </c>
      <c r="F14223" s="1" t="s">
        <v>93</v>
      </c>
      <c r="I14223" s="1" t="n">
        <v>5482</v>
      </c>
      <c r="J14223" s="1" t="n">
        <v>100012</v>
      </c>
      <c r="K14223" s="1" t="n">
        <v>13</v>
      </c>
      <c r="L14223" s="1" t="s">
        <v>3857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7" t="n">
        <v>46247</v>
      </c>
      <c r="C14224" s="1" t="n">
        <v>22</v>
      </c>
      <c r="D14224" s="1" t="s">
        <v>3850</v>
      </c>
      <c r="E14224" s="1" t="n">
        <v>33</v>
      </c>
      <c r="F14224" s="1" t="s">
        <v>93</v>
      </c>
      <c r="I14224" s="1" t="n">
        <v>5482</v>
      </c>
      <c r="J14224" s="1" t="n">
        <v>100013</v>
      </c>
      <c r="K14224" s="1" t="n">
        <v>14</v>
      </c>
      <c r="L14224" s="1" t="s">
        <v>3858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7" t="n">
        <v>46247</v>
      </c>
      <c r="C14225" s="1" t="n">
        <v>22</v>
      </c>
      <c r="D14225" s="1" t="s">
        <v>3850</v>
      </c>
      <c r="E14225" s="1" t="n">
        <v>33</v>
      </c>
      <c r="F14225" s="1" t="s">
        <v>93</v>
      </c>
      <c r="I14225" s="1" t="n">
        <v>5482</v>
      </c>
      <c r="J14225" s="1" t="n">
        <v>100014</v>
      </c>
      <c r="K14225" s="1" t="n">
        <v>15</v>
      </c>
      <c r="L14225" s="1" t="s">
        <v>3859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7" t="n">
        <v>46247</v>
      </c>
      <c r="C14226" s="1" t="n">
        <v>22</v>
      </c>
      <c r="D14226" s="1" t="s">
        <v>3850</v>
      </c>
      <c r="E14226" s="1" t="n">
        <v>33</v>
      </c>
      <c r="F14226" s="1" t="s">
        <v>93</v>
      </c>
      <c r="I14226" s="1" t="n">
        <v>5482</v>
      </c>
      <c r="J14226" s="1" t="n">
        <v>100015</v>
      </c>
      <c r="K14226" s="1" t="n">
        <v>16</v>
      </c>
      <c r="L14226" s="1" t="s">
        <v>3860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7" t="n">
        <v>46247</v>
      </c>
      <c r="C14227" s="1" t="n">
        <v>22</v>
      </c>
      <c r="D14227" s="1" t="s">
        <v>3850</v>
      </c>
      <c r="E14227" s="1" t="n">
        <v>33</v>
      </c>
      <c r="F14227" s="1" t="s">
        <v>93</v>
      </c>
      <c r="I14227" s="1" t="n">
        <v>5482</v>
      </c>
      <c r="J14227" s="1" t="n">
        <v>100016</v>
      </c>
      <c r="K14227" s="1" t="n">
        <v>17</v>
      </c>
      <c r="L14227" s="1" t="s">
        <v>3861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7" t="n">
        <v>46247</v>
      </c>
      <c r="C14228" s="1" t="n">
        <v>22</v>
      </c>
      <c r="D14228" s="1" t="s">
        <v>3850</v>
      </c>
      <c r="E14228" s="1" t="n">
        <v>33</v>
      </c>
      <c r="F14228" s="1" t="s">
        <v>93</v>
      </c>
      <c r="I14228" s="1" t="n">
        <v>5482</v>
      </c>
      <c r="J14228" s="1" t="n">
        <v>100017</v>
      </c>
      <c r="K14228" s="1" t="n">
        <v>18</v>
      </c>
      <c r="L14228" s="1" t="s">
        <v>3862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7" t="n">
        <v>46247</v>
      </c>
      <c r="C14229" s="1" t="n">
        <v>22</v>
      </c>
      <c r="D14229" s="1" t="s">
        <v>3850</v>
      </c>
      <c r="E14229" s="1" t="n">
        <v>33</v>
      </c>
      <c r="F14229" s="1" t="s">
        <v>93</v>
      </c>
      <c r="I14229" s="1" t="n">
        <v>5482</v>
      </c>
      <c r="J14229" s="1" t="n">
        <v>100019</v>
      </c>
      <c r="K14229" s="1" t="n">
        <v>20</v>
      </c>
      <c r="L14229" s="1" t="s">
        <v>3863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7" t="n">
        <v>46247</v>
      </c>
      <c r="C14230" s="1" t="n">
        <v>22</v>
      </c>
      <c r="D14230" s="1" t="s">
        <v>3850</v>
      </c>
      <c r="E14230" s="1" t="n">
        <v>33</v>
      </c>
      <c r="F14230" s="1" t="s">
        <v>93</v>
      </c>
      <c r="I14230" s="1" t="n">
        <v>5482</v>
      </c>
      <c r="J14230" s="1" t="n">
        <v>100053</v>
      </c>
      <c r="K14230" s="1" t="n">
        <v>54</v>
      </c>
      <c r="L14230" s="1" t="s">
        <v>3866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7" t="n">
        <v>46247</v>
      </c>
      <c r="C14231" s="1" t="n">
        <v>22</v>
      </c>
      <c r="D14231" s="1" t="s">
        <v>3850</v>
      </c>
      <c r="E14231" s="1" t="n">
        <v>33</v>
      </c>
      <c r="F14231" s="1" t="s">
        <v>93</v>
      </c>
      <c r="I14231" s="1" t="n">
        <v>5482</v>
      </c>
      <c r="J14231" s="1" t="n">
        <v>100638</v>
      </c>
      <c r="K14231" s="1" t="n">
        <v>508</v>
      </c>
      <c r="L14231" s="1" t="s">
        <v>3867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7" t="n">
        <v>46247</v>
      </c>
      <c r="C14232" s="1" t="n">
        <v>22</v>
      </c>
      <c r="D14232" s="1" t="s">
        <v>3850</v>
      </c>
      <c r="E14232" s="1" t="n">
        <v>33</v>
      </c>
      <c r="F14232" s="1" t="s">
        <v>93</v>
      </c>
      <c r="I14232" s="1" t="n">
        <v>5482</v>
      </c>
      <c r="J14232" s="1" t="n">
        <v>100520</v>
      </c>
      <c r="K14232" s="1" t="n">
        <v>507</v>
      </c>
      <c r="L14232" s="1" t="s">
        <v>3868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7" t="n">
        <v>46247</v>
      </c>
      <c r="C14233" s="1" t="n">
        <v>22</v>
      </c>
      <c r="D14233" s="1" t="s">
        <v>3850</v>
      </c>
      <c r="E14233" s="1" t="n">
        <v>33</v>
      </c>
      <c r="F14233" s="1" t="s">
        <v>93</v>
      </c>
      <c r="I14233" s="1" t="n">
        <v>5482</v>
      </c>
      <c r="J14233" s="1" t="n">
        <v>100319</v>
      </c>
      <c r="K14233" s="1" t="n">
        <v>73453</v>
      </c>
      <c r="L14233" s="1" t="s">
        <v>3869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7" t="n">
        <v>46247</v>
      </c>
      <c r="C14234" s="1" t="n">
        <v>22</v>
      </c>
      <c r="D14234" s="1" t="s">
        <v>3850</v>
      </c>
      <c r="E14234" s="1" t="n">
        <v>33</v>
      </c>
      <c r="F14234" s="1" t="s">
        <v>93</v>
      </c>
      <c r="I14234" s="1" t="n">
        <v>5482</v>
      </c>
      <c r="J14234" s="1" t="n">
        <v>110455</v>
      </c>
      <c r="K14234" s="1" t="n">
        <v>53212</v>
      </c>
      <c r="L14234" s="1" t="s">
        <v>3870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7" t="n">
        <v>46247</v>
      </c>
      <c r="C14235" s="1" t="n">
        <v>22</v>
      </c>
      <c r="D14235" s="1" t="s">
        <v>3850</v>
      </c>
      <c r="E14235" s="1" t="n">
        <v>33</v>
      </c>
      <c r="F14235" s="1" t="s">
        <v>93</v>
      </c>
      <c r="I14235" s="1" t="n">
        <v>5484</v>
      </c>
      <c r="J14235" s="1" t="n">
        <v>100000</v>
      </c>
      <c r="K14235" s="1" t="n">
        <v>1</v>
      </c>
      <c r="L14235" s="1" t="s">
        <v>3851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7" t="n">
        <v>46247</v>
      </c>
      <c r="C14236" s="1" t="n">
        <v>22</v>
      </c>
      <c r="D14236" s="1" t="s">
        <v>3850</v>
      </c>
      <c r="E14236" s="1" t="n">
        <v>33</v>
      </c>
      <c r="F14236" s="1" t="s">
        <v>93</v>
      </c>
      <c r="I14236" s="1" t="n">
        <v>5484</v>
      </c>
      <c r="J14236" s="1" t="n">
        <v>100001</v>
      </c>
      <c r="K14236" s="1" t="n">
        <v>2</v>
      </c>
      <c r="L14236" s="1" t="s">
        <v>4138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7" t="n">
        <v>46247</v>
      </c>
      <c r="C14237" s="1" t="n">
        <v>22</v>
      </c>
      <c r="D14237" s="1" t="s">
        <v>3850</v>
      </c>
      <c r="E14237" s="1" t="n">
        <v>33</v>
      </c>
      <c r="F14237" s="1" t="s">
        <v>93</v>
      </c>
      <c r="I14237" s="1" t="n">
        <v>5484</v>
      </c>
      <c r="J14237" s="1" t="n">
        <v>100002</v>
      </c>
      <c r="K14237" s="1" t="n">
        <v>3</v>
      </c>
      <c r="L14237" s="1" t="s">
        <v>3872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7" t="n">
        <v>46247</v>
      </c>
      <c r="C14238" s="1" t="n">
        <v>22</v>
      </c>
      <c r="D14238" s="1" t="s">
        <v>3850</v>
      </c>
      <c r="E14238" s="1" t="n">
        <v>33</v>
      </c>
      <c r="F14238" s="1" t="s">
        <v>93</v>
      </c>
      <c r="I14238" s="1" t="n">
        <v>5484</v>
      </c>
      <c r="J14238" s="1" t="n">
        <v>100003</v>
      </c>
      <c r="K14238" s="1" t="n">
        <v>4</v>
      </c>
      <c r="L14238" s="1" t="s">
        <v>3873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7" t="n">
        <v>46247</v>
      </c>
      <c r="C14239" s="1" t="n">
        <v>22</v>
      </c>
      <c r="D14239" s="1" t="s">
        <v>3850</v>
      </c>
      <c r="E14239" s="1" t="n">
        <v>33</v>
      </c>
      <c r="F14239" s="1" t="s">
        <v>93</v>
      </c>
      <c r="I14239" s="1" t="n">
        <v>5484</v>
      </c>
      <c r="J14239" s="1" t="n">
        <v>100004</v>
      </c>
      <c r="K14239" s="1" t="n">
        <v>5</v>
      </c>
      <c r="L14239" s="1" t="s">
        <v>3852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7" t="n">
        <v>46247</v>
      </c>
      <c r="C14240" s="1" t="n">
        <v>22</v>
      </c>
      <c r="D14240" s="1" t="s">
        <v>3850</v>
      </c>
      <c r="E14240" s="1" t="n">
        <v>33</v>
      </c>
      <c r="F14240" s="1" t="s">
        <v>93</v>
      </c>
      <c r="I14240" s="1" t="n">
        <v>5484</v>
      </c>
      <c r="J14240" s="1" t="n">
        <v>100520</v>
      </c>
      <c r="K14240" s="1" t="n">
        <v>507</v>
      </c>
      <c r="L14240" s="1" t="s">
        <v>3868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7" t="n">
        <v>46247</v>
      </c>
      <c r="C14241" s="1" t="n">
        <v>22</v>
      </c>
      <c r="D14241" s="1" t="s">
        <v>3850</v>
      </c>
      <c r="E14241" s="1" t="n">
        <v>33</v>
      </c>
      <c r="F14241" s="1" t="s">
        <v>93</v>
      </c>
      <c r="I14241" s="1" t="n">
        <v>5484</v>
      </c>
      <c r="J14241" s="1" t="n">
        <v>110455</v>
      </c>
      <c r="K14241" s="1" t="n">
        <v>53212</v>
      </c>
      <c r="L14241" s="1" t="s">
        <v>3870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7" t="n">
        <v>46247</v>
      </c>
      <c r="C14242" s="1" t="n">
        <v>22</v>
      </c>
      <c r="D14242" s="1" t="s">
        <v>3850</v>
      </c>
      <c r="E14242" s="1" t="n">
        <v>33</v>
      </c>
      <c r="F14242" s="1" t="s">
        <v>93</v>
      </c>
      <c r="I14242" s="1" t="n">
        <v>5486</v>
      </c>
      <c r="J14242" s="1" t="n">
        <v>100000</v>
      </c>
      <c r="K14242" s="1" t="n">
        <v>1</v>
      </c>
      <c r="L14242" s="1" t="s">
        <v>3851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7" t="n">
        <v>46247</v>
      </c>
      <c r="C14243" s="1" t="n">
        <v>22</v>
      </c>
      <c r="D14243" s="1" t="s">
        <v>3850</v>
      </c>
      <c r="E14243" s="1" t="n">
        <v>33</v>
      </c>
      <c r="F14243" s="1" t="s">
        <v>93</v>
      </c>
      <c r="I14243" s="1" t="n">
        <v>5486</v>
      </c>
      <c r="J14243" s="1" t="n">
        <v>100006</v>
      </c>
      <c r="K14243" s="1" t="n">
        <v>7</v>
      </c>
      <c r="L14243" s="1" t="s">
        <v>3853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7" t="n">
        <v>46247</v>
      </c>
      <c r="C14244" s="1" t="n">
        <v>22</v>
      </c>
      <c r="D14244" s="1" t="s">
        <v>3850</v>
      </c>
      <c r="E14244" s="1" t="n">
        <v>33</v>
      </c>
      <c r="F14244" s="1" t="s">
        <v>93</v>
      </c>
      <c r="I14244" s="1" t="n">
        <v>5486</v>
      </c>
      <c r="J14244" s="1" t="n">
        <v>100007</v>
      </c>
      <c r="K14244" s="1" t="n">
        <v>8</v>
      </c>
      <c r="L14244" s="1" t="s">
        <v>3854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7" t="n">
        <v>46247</v>
      </c>
      <c r="C14245" s="1" t="n">
        <v>22</v>
      </c>
      <c r="D14245" s="1" t="s">
        <v>3850</v>
      </c>
      <c r="E14245" s="1" t="n">
        <v>33</v>
      </c>
      <c r="F14245" s="1" t="s">
        <v>93</v>
      </c>
      <c r="I14245" s="1" t="n">
        <v>5486</v>
      </c>
      <c r="J14245" s="1" t="n">
        <v>100008</v>
      </c>
      <c r="K14245" s="1" t="n">
        <v>9</v>
      </c>
      <c r="L14245" s="1" t="s">
        <v>3855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7" t="n">
        <v>46247</v>
      </c>
      <c r="C14246" s="1" t="n">
        <v>22</v>
      </c>
      <c r="D14246" s="1" t="s">
        <v>3850</v>
      </c>
      <c r="E14246" s="1" t="n">
        <v>33</v>
      </c>
      <c r="F14246" s="1" t="s">
        <v>93</v>
      </c>
      <c r="I14246" s="1" t="n">
        <v>5486</v>
      </c>
      <c r="J14246" s="1" t="n">
        <v>100011</v>
      </c>
      <c r="K14246" s="1" t="n">
        <v>12</v>
      </c>
      <c r="L14246" s="1" t="s">
        <v>3856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7" t="n">
        <v>46247</v>
      </c>
      <c r="C14247" s="1" t="n">
        <v>22</v>
      </c>
      <c r="D14247" s="1" t="s">
        <v>3850</v>
      </c>
      <c r="E14247" s="1" t="n">
        <v>33</v>
      </c>
      <c r="F14247" s="1" t="s">
        <v>93</v>
      </c>
      <c r="I14247" s="1" t="n">
        <v>5486</v>
      </c>
      <c r="J14247" s="1" t="n">
        <v>100012</v>
      </c>
      <c r="K14247" s="1" t="n">
        <v>13</v>
      </c>
      <c r="L14247" s="1" t="s">
        <v>3857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7" t="n">
        <v>46247</v>
      </c>
      <c r="C14248" s="1" t="n">
        <v>22</v>
      </c>
      <c r="D14248" s="1" t="s">
        <v>3850</v>
      </c>
      <c r="E14248" s="1" t="n">
        <v>33</v>
      </c>
      <c r="F14248" s="1" t="s">
        <v>93</v>
      </c>
      <c r="I14248" s="1" t="n">
        <v>5486</v>
      </c>
      <c r="J14248" s="1" t="n">
        <v>100013</v>
      </c>
      <c r="K14248" s="1" t="n">
        <v>14</v>
      </c>
      <c r="L14248" s="1" t="s">
        <v>3858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7" t="n">
        <v>46247</v>
      </c>
      <c r="C14249" s="1" t="n">
        <v>22</v>
      </c>
      <c r="D14249" s="1" t="s">
        <v>3850</v>
      </c>
      <c r="E14249" s="1" t="n">
        <v>33</v>
      </c>
      <c r="F14249" s="1" t="s">
        <v>93</v>
      </c>
      <c r="I14249" s="1" t="n">
        <v>5486</v>
      </c>
      <c r="J14249" s="1" t="n">
        <v>100014</v>
      </c>
      <c r="K14249" s="1" t="n">
        <v>15</v>
      </c>
      <c r="L14249" s="1" t="s">
        <v>3859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7" t="n">
        <v>46247</v>
      </c>
      <c r="C14250" s="1" t="n">
        <v>22</v>
      </c>
      <c r="D14250" s="1" t="s">
        <v>3850</v>
      </c>
      <c r="E14250" s="1" t="n">
        <v>33</v>
      </c>
      <c r="F14250" s="1" t="s">
        <v>93</v>
      </c>
      <c r="I14250" s="1" t="n">
        <v>5486</v>
      </c>
      <c r="J14250" s="1" t="n">
        <v>100015</v>
      </c>
      <c r="K14250" s="1" t="n">
        <v>16</v>
      </c>
      <c r="L14250" s="1" t="s">
        <v>3860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7" t="n">
        <v>46247</v>
      </c>
      <c r="C14251" s="1" t="n">
        <v>22</v>
      </c>
      <c r="D14251" s="1" t="s">
        <v>3850</v>
      </c>
      <c r="E14251" s="1" t="n">
        <v>33</v>
      </c>
      <c r="F14251" s="1" t="s">
        <v>93</v>
      </c>
      <c r="I14251" s="1" t="n">
        <v>5486</v>
      </c>
      <c r="J14251" s="1" t="n">
        <v>100016</v>
      </c>
      <c r="K14251" s="1" t="n">
        <v>17</v>
      </c>
      <c r="L14251" s="1" t="s">
        <v>3861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7" t="n">
        <v>46247</v>
      </c>
      <c r="C14252" s="1" t="n">
        <v>22</v>
      </c>
      <c r="D14252" s="1" t="s">
        <v>3850</v>
      </c>
      <c r="E14252" s="1" t="n">
        <v>33</v>
      </c>
      <c r="F14252" s="1" t="s">
        <v>93</v>
      </c>
      <c r="I14252" s="1" t="n">
        <v>5486</v>
      </c>
      <c r="J14252" s="1" t="n">
        <v>100017</v>
      </c>
      <c r="K14252" s="1" t="n">
        <v>18</v>
      </c>
      <c r="L14252" s="1" t="s">
        <v>3862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7" t="n">
        <v>46247</v>
      </c>
      <c r="C14253" s="1" t="n">
        <v>22</v>
      </c>
      <c r="D14253" s="1" t="s">
        <v>3850</v>
      </c>
      <c r="E14253" s="1" t="n">
        <v>33</v>
      </c>
      <c r="F14253" s="1" t="s">
        <v>93</v>
      </c>
      <c r="I14253" s="1" t="n">
        <v>5486</v>
      </c>
      <c r="J14253" s="1" t="n">
        <v>100019</v>
      </c>
      <c r="K14253" s="1" t="n">
        <v>20</v>
      </c>
      <c r="L14253" s="1" t="s">
        <v>3863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7" t="n">
        <v>46247</v>
      </c>
      <c r="C14254" s="1" t="n">
        <v>22</v>
      </c>
      <c r="D14254" s="1" t="s">
        <v>3850</v>
      </c>
      <c r="E14254" s="1" t="n">
        <v>33</v>
      </c>
      <c r="F14254" s="1" t="s">
        <v>93</v>
      </c>
      <c r="I14254" s="1" t="n">
        <v>5486</v>
      </c>
      <c r="J14254" s="1" t="n">
        <v>100020</v>
      </c>
      <c r="K14254" s="1" t="n">
        <v>21</v>
      </c>
      <c r="L14254" s="1" t="s">
        <v>3864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7" t="n">
        <v>46247</v>
      </c>
      <c r="C14255" s="1" t="n">
        <v>22</v>
      </c>
      <c r="D14255" s="1" t="s">
        <v>3850</v>
      </c>
      <c r="E14255" s="1" t="n">
        <v>33</v>
      </c>
      <c r="F14255" s="1" t="s">
        <v>93</v>
      </c>
      <c r="I14255" s="1" t="n">
        <v>5486</v>
      </c>
      <c r="J14255" s="1" t="n">
        <v>100053</v>
      </c>
      <c r="K14255" s="1" t="n">
        <v>54</v>
      </c>
      <c r="L14255" s="1" t="s">
        <v>3866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7" t="n">
        <v>46247</v>
      </c>
      <c r="C14256" s="1" t="n">
        <v>22</v>
      </c>
      <c r="D14256" s="1" t="s">
        <v>3850</v>
      </c>
      <c r="E14256" s="1" t="n">
        <v>33</v>
      </c>
      <c r="F14256" s="1" t="s">
        <v>93</v>
      </c>
      <c r="I14256" s="1" t="n">
        <v>5486</v>
      </c>
      <c r="J14256" s="1" t="n">
        <v>100638</v>
      </c>
      <c r="K14256" s="1" t="n">
        <v>508</v>
      </c>
      <c r="L14256" s="1" t="s">
        <v>3867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7" t="n">
        <v>46247</v>
      </c>
      <c r="C14257" s="1" t="n">
        <v>22</v>
      </c>
      <c r="D14257" s="1" t="s">
        <v>3850</v>
      </c>
      <c r="E14257" s="1" t="n">
        <v>33</v>
      </c>
      <c r="F14257" s="1" t="s">
        <v>93</v>
      </c>
      <c r="I14257" s="1" t="n">
        <v>5486</v>
      </c>
      <c r="J14257" s="1" t="n">
        <v>100520</v>
      </c>
      <c r="K14257" s="1" t="n">
        <v>507</v>
      </c>
      <c r="L14257" s="1" t="s">
        <v>3868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7" t="n">
        <v>46247</v>
      </c>
      <c r="C14258" s="1" t="n">
        <v>22</v>
      </c>
      <c r="D14258" s="1" t="s">
        <v>3850</v>
      </c>
      <c r="E14258" s="1" t="n">
        <v>33</v>
      </c>
      <c r="F14258" s="1" t="s">
        <v>93</v>
      </c>
      <c r="I14258" s="1" t="n">
        <v>5486</v>
      </c>
      <c r="J14258" s="1" t="n">
        <v>100319</v>
      </c>
      <c r="K14258" s="1" t="n">
        <v>73453</v>
      </c>
      <c r="L14258" s="1" t="s">
        <v>3869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7" t="n">
        <v>46247</v>
      </c>
      <c r="C14259" s="1" t="n">
        <v>22</v>
      </c>
      <c r="D14259" s="1" t="s">
        <v>3850</v>
      </c>
      <c r="E14259" s="1" t="n">
        <v>33</v>
      </c>
      <c r="F14259" s="1" t="s">
        <v>93</v>
      </c>
      <c r="I14259" s="1" t="n">
        <v>5486</v>
      </c>
      <c r="J14259" s="1" t="n">
        <v>110455</v>
      </c>
      <c r="K14259" s="1" t="n">
        <v>53212</v>
      </c>
      <c r="L14259" s="1" t="s">
        <v>3870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7" t="n">
        <v>46247</v>
      </c>
      <c r="C14260" s="1" t="n">
        <v>45</v>
      </c>
      <c r="D14260" s="1" t="s">
        <v>7430</v>
      </c>
      <c r="E14260" s="1" t="n">
        <v>1402</v>
      </c>
      <c r="F14260" s="1" t="s">
        <v>716</v>
      </c>
      <c r="I14260" s="1" t="n">
        <v>4310</v>
      </c>
      <c r="J14260" s="1" t="n">
        <v>75359</v>
      </c>
      <c r="K14260" s="1" t="n">
        <v>7898666611028</v>
      </c>
      <c r="L14260" s="1" t="s">
        <v>3829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7" t="n">
        <v>46247</v>
      </c>
      <c r="C14261" s="1" t="n">
        <v>45</v>
      </c>
      <c r="D14261" s="1" t="s">
        <v>7430</v>
      </c>
      <c r="E14261" s="1" t="n">
        <v>1402</v>
      </c>
      <c r="F14261" s="1" t="s">
        <v>716</v>
      </c>
      <c r="I14261" s="1" t="n">
        <v>4310</v>
      </c>
      <c r="J14261" s="1" t="n">
        <v>79089</v>
      </c>
      <c r="K14261" s="1" t="n">
        <v>618231463824</v>
      </c>
      <c r="L14261" s="1" t="s">
        <v>3831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7" t="n">
        <v>46247</v>
      </c>
      <c r="C14262" s="1" t="n">
        <v>45</v>
      </c>
      <c r="D14262" s="1" t="s">
        <v>7430</v>
      </c>
      <c r="E14262" s="1" t="n">
        <v>1402</v>
      </c>
      <c r="F14262" s="1" t="s">
        <v>716</v>
      </c>
      <c r="I14262" s="1" t="n">
        <v>4310</v>
      </c>
      <c r="J14262" s="1" t="n">
        <v>80312</v>
      </c>
      <c r="K14262" s="1" t="n">
        <v>631430088384</v>
      </c>
      <c r="L14262" s="1" t="s">
        <v>8183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7" t="n">
        <v>46247</v>
      </c>
      <c r="C14263" s="1" t="n">
        <v>47</v>
      </c>
      <c r="D14263" s="1" t="s">
        <v>8184</v>
      </c>
      <c r="E14263" s="1" t="n">
        <v>1357</v>
      </c>
      <c r="F14263" s="1" t="s">
        <v>694</v>
      </c>
      <c r="I14263" s="1" t="n">
        <v>282949</v>
      </c>
      <c r="J14263" s="1" t="n">
        <v>70394</v>
      </c>
      <c r="K14263" s="1" t="n">
        <v>7891152500868</v>
      </c>
      <c r="L14263" s="1" t="s">
        <v>4572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7" t="n">
        <v>46247</v>
      </c>
      <c r="C14264" s="1" t="n">
        <v>47</v>
      </c>
      <c r="D14264" s="1" t="s">
        <v>8184</v>
      </c>
      <c r="E14264" s="1" t="n">
        <v>1357</v>
      </c>
      <c r="F14264" s="1" t="s">
        <v>694</v>
      </c>
      <c r="I14264" s="1" t="n">
        <v>282949</v>
      </c>
      <c r="J14264" s="1" t="n">
        <v>74874</v>
      </c>
      <c r="K14264" s="1" t="n">
        <v>17898648022115</v>
      </c>
      <c r="L14264" s="1" t="s">
        <v>4573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7" t="n">
        <v>46247</v>
      </c>
      <c r="C14265" s="1" t="n">
        <v>47</v>
      </c>
      <c r="D14265" s="1" t="s">
        <v>8184</v>
      </c>
      <c r="E14265" s="1" t="n">
        <v>1357</v>
      </c>
      <c r="F14265" s="1" t="s">
        <v>694</v>
      </c>
      <c r="I14265" s="1" t="n">
        <v>282949</v>
      </c>
      <c r="J14265" s="1" t="n">
        <v>76860</v>
      </c>
      <c r="K14265" s="1" t="n">
        <v>7898049433490</v>
      </c>
      <c r="L14265" s="1" t="s">
        <v>4575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7" t="n">
        <v>46247</v>
      </c>
      <c r="C14266" s="1" t="n">
        <v>47</v>
      </c>
      <c r="D14266" s="1" t="s">
        <v>8184</v>
      </c>
      <c r="E14266" s="1" t="n">
        <v>1357</v>
      </c>
      <c r="F14266" s="1" t="s">
        <v>694</v>
      </c>
      <c r="I14266" s="1" t="n">
        <v>282949</v>
      </c>
      <c r="J14266" s="1" t="n">
        <v>76965</v>
      </c>
      <c r="K14266" s="1" t="n">
        <v>7898370105240</v>
      </c>
      <c r="L14266" s="1" t="s">
        <v>4576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7" t="n">
        <v>46247</v>
      </c>
      <c r="C14267" s="1" t="n">
        <v>100</v>
      </c>
      <c r="D14267" s="1" t="s">
        <v>3877</v>
      </c>
      <c r="E14267" s="1" t="n">
        <v>33</v>
      </c>
      <c r="F14267" s="1" t="s">
        <v>93</v>
      </c>
      <c r="I14267" s="1" t="n">
        <v>1543741</v>
      </c>
      <c r="J14267" s="1" t="n">
        <v>100000</v>
      </c>
      <c r="K14267" s="1" t="n">
        <v>1</v>
      </c>
      <c r="L14267" s="1" t="s">
        <v>3851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7" t="n">
        <v>46247</v>
      </c>
      <c r="C14268" s="1" t="n">
        <v>100</v>
      </c>
      <c r="D14268" s="1" t="s">
        <v>3877</v>
      </c>
      <c r="E14268" s="1" t="n">
        <v>33</v>
      </c>
      <c r="F14268" s="1" t="s">
        <v>93</v>
      </c>
      <c r="I14268" s="1" t="n">
        <v>1543741</v>
      </c>
      <c r="J14268" s="1" t="n">
        <v>100001</v>
      </c>
      <c r="K14268" s="1" t="n">
        <v>2</v>
      </c>
      <c r="L14268" s="1" t="s">
        <v>4138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7" t="n">
        <v>46247</v>
      </c>
      <c r="C14269" s="1" t="n">
        <v>100</v>
      </c>
      <c r="D14269" s="1" t="s">
        <v>3877</v>
      </c>
      <c r="E14269" s="1" t="n">
        <v>33</v>
      </c>
      <c r="F14269" s="1" t="s">
        <v>93</v>
      </c>
      <c r="I14269" s="1" t="n">
        <v>1543741</v>
      </c>
      <c r="J14269" s="1" t="n">
        <v>100002</v>
      </c>
      <c r="K14269" s="1" t="n">
        <v>3</v>
      </c>
      <c r="L14269" s="1" t="s">
        <v>3872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7" t="n">
        <v>46247</v>
      </c>
      <c r="C14270" s="1" t="n">
        <v>100</v>
      </c>
      <c r="D14270" s="1" t="s">
        <v>3877</v>
      </c>
      <c r="E14270" s="1" t="n">
        <v>33</v>
      </c>
      <c r="F14270" s="1" t="s">
        <v>93</v>
      </c>
      <c r="I14270" s="1" t="n">
        <v>1543741</v>
      </c>
      <c r="J14270" s="1" t="n">
        <v>100003</v>
      </c>
      <c r="K14270" s="1" t="n">
        <v>4</v>
      </c>
      <c r="L14270" s="1" t="s">
        <v>3873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7" t="n">
        <v>46247</v>
      </c>
      <c r="C14271" s="1" t="n">
        <v>100</v>
      </c>
      <c r="D14271" s="1" t="s">
        <v>3877</v>
      </c>
      <c r="E14271" s="1" t="n">
        <v>33</v>
      </c>
      <c r="F14271" s="1" t="s">
        <v>93</v>
      </c>
      <c r="I14271" s="1" t="n">
        <v>1543741</v>
      </c>
      <c r="J14271" s="1" t="n">
        <v>100004</v>
      </c>
      <c r="K14271" s="1" t="n">
        <v>5</v>
      </c>
      <c r="L14271" s="1" t="s">
        <v>3852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7" t="n">
        <v>46247</v>
      </c>
      <c r="C14272" s="1" t="n">
        <v>100</v>
      </c>
      <c r="D14272" s="1" t="s">
        <v>3877</v>
      </c>
      <c r="E14272" s="1" t="n">
        <v>33</v>
      </c>
      <c r="F14272" s="1" t="s">
        <v>93</v>
      </c>
      <c r="I14272" s="1" t="n">
        <v>1543741</v>
      </c>
      <c r="J14272" s="1" t="n">
        <v>100520</v>
      </c>
      <c r="K14272" s="1" t="n">
        <v>507</v>
      </c>
      <c r="L14272" s="1" t="s">
        <v>3868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7" t="n">
        <v>46247</v>
      </c>
      <c r="C14273" s="1" t="n">
        <v>100</v>
      </c>
      <c r="D14273" s="1" t="s">
        <v>3877</v>
      </c>
      <c r="E14273" s="1" t="n">
        <v>33</v>
      </c>
      <c r="F14273" s="1" t="s">
        <v>93</v>
      </c>
      <c r="I14273" s="1" t="n">
        <v>1543744</v>
      </c>
      <c r="J14273" s="1" t="n">
        <v>100000</v>
      </c>
      <c r="K14273" s="1" t="n">
        <v>1</v>
      </c>
      <c r="L14273" s="1" t="s">
        <v>3851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7" t="n">
        <v>46247</v>
      </c>
      <c r="C14274" s="1" t="n">
        <v>100</v>
      </c>
      <c r="D14274" s="1" t="s">
        <v>3877</v>
      </c>
      <c r="E14274" s="1" t="n">
        <v>33</v>
      </c>
      <c r="F14274" s="1" t="s">
        <v>93</v>
      </c>
      <c r="I14274" s="1" t="n">
        <v>1543744</v>
      </c>
      <c r="J14274" s="1" t="n">
        <v>100006</v>
      </c>
      <c r="K14274" s="1" t="n">
        <v>7</v>
      </c>
      <c r="L14274" s="1" t="s">
        <v>3853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7" t="n">
        <v>46247</v>
      </c>
      <c r="C14275" s="1" t="n">
        <v>100</v>
      </c>
      <c r="D14275" s="1" t="s">
        <v>3877</v>
      </c>
      <c r="E14275" s="1" t="n">
        <v>33</v>
      </c>
      <c r="F14275" s="1" t="s">
        <v>93</v>
      </c>
      <c r="I14275" s="1" t="n">
        <v>1543744</v>
      </c>
      <c r="J14275" s="1" t="n">
        <v>100007</v>
      </c>
      <c r="K14275" s="1" t="n">
        <v>8</v>
      </c>
      <c r="L14275" s="1" t="s">
        <v>3854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7" t="n">
        <v>46247</v>
      </c>
      <c r="C14276" s="1" t="n">
        <v>100</v>
      </c>
      <c r="D14276" s="1" t="s">
        <v>3877</v>
      </c>
      <c r="E14276" s="1" t="n">
        <v>33</v>
      </c>
      <c r="F14276" s="1" t="s">
        <v>93</v>
      </c>
      <c r="I14276" s="1" t="n">
        <v>1543744</v>
      </c>
      <c r="J14276" s="1" t="n">
        <v>100008</v>
      </c>
      <c r="K14276" s="1" t="n">
        <v>9</v>
      </c>
      <c r="L14276" s="1" t="s">
        <v>3855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7" t="n">
        <v>46247</v>
      </c>
      <c r="C14277" s="1" t="n">
        <v>100</v>
      </c>
      <c r="D14277" s="1" t="s">
        <v>3877</v>
      </c>
      <c r="E14277" s="1" t="n">
        <v>33</v>
      </c>
      <c r="F14277" s="1" t="s">
        <v>93</v>
      </c>
      <c r="I14277" s="1" t="n">
        <v>1543744</v>
      </c>
      <c r="J14277" s="1" t="n">
        <v>100011</v>
      </c>
      <c r="K14277" s="1" t="n">
        <v>12</v>
      </c>
      <c r="L14277" s="1" t="s">
        <v>3856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7" t="n">
        <v>46247</v>
      </c>
      <c r="C14278" s="1" t="n">
        <v>100</v>
      </c>
      <c r="D14278" s="1" t="s">
        <v>3877</v>
      </c>
      <c r="E14278" s="1" t="n">
        <v>33</v>
      </c>
      <c r="F14278" s="1" t="s">
        <v>93</v>
      </c>
      <c r="I14278" s="1" t="n">
        <v>1543744</v>
      </c>
      <c r="J14278" s="1" t="n">
        <v>100012</v>
      </c>
      <c r="K14278" s="1" t="n">
        <v>13</v>
      </c>
      <c r="L14278" s="1" t="s">
        <v>3857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7" t="n">
        <v>46247</v>
      </c>
      <c r="C14279" s="1" t="n">
        <v>100</v>
      </c>
      <c r="D14279" s="1" t="s">
        <v>3877</v>
      </c>
      <c r="E14279" s="1" t="n">
        <v>33</v>
      </c>
      <c r="F14279" s="1" t="s">
        <v>93</v>
      </c>
      <c r="I14279" s="1" t="n">
        <v>1543744</v>
      </c>
      <c r="J14279" s="1" t="n">
        <v>100013</v>
      </c>
      <c r="K14279" s="1" t="n">
        <v>14</v>
      </c>
      <c r="L14279" s="1" t="s">
        <v>3858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7" t="n">
        <v>46247</v>
      </c>
      <c r="C14280" s="1" t="n">
        <v>100</v>
      </c>
      <c r="D14280" s="1" t="s">
        <v>3877</v>
      </c>
      <c r="E14280" s="1" t="n">
        <v>33</v>
      </c>
      <c r="F14280" s="1" t="s">
        <v>93</v>
      </c>
      <c r="I14280" s="1" t="n">
        <v>1543744</v>
      </c>
      <c r="J14280" s="1" t="n">
        <v>100014</v>
      </c>
      <c r="K14280" s="1" t="n">
        <v>15</v>
      </c>
      <c r="L14280" s="1" t="s">
        <v>3859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7" t="n">
        <v>46247</v>
      </c>
      <c r="C14281" s="1" t="n">
        <v>100</v>
      </c>
      <c r="D14281" s="1" t="s">
        <v>3877</v>
      </c>
      <c r="E14281" s="1" t="n">
        <v>33</v>
      </c>
      <c r="F14281" s="1" t="s">
        <v>93</v>
      </c>
      <c r="I14281" s="1" t="n">
        <v>1543744</v>
      </c>
      <c r="J14281" s="1" t="n">
        <v>100015</v>
      </c>
      <c r="K14281" s="1" t="n">
        <v>16</v>
      </c>
      <c r="L14281" s="1" t="s">
        <v>3860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7" t="n">
        <v>46247</v>
      </c>
      <c r="C14282" s="1" t="n">
        <v>100</v>
      </c>
      <c r="D14282" s="1" t="s">
        <v>3877</v>
      </c>
      <c r="E14282" s="1" t="n">
        <v>33</v>
      </c>
      <c r="F14282" s="1" t="s">
        <v>93</v>
      </c>
      <c r="I14282" s="1" t="n">
        <v>1543744</v>
      </c>
      <c r="J14282" s="1" t="n">
        <v>100016</v>
      </c>
      <c r="K14282" s="1" t="n">
        <v>17</v>
      </c>
      <c r="L14282" s="1" t="s">
        <v>3861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7" t="n">
        <v>46247</v>
      </c>
      <c r="C14283" s="1" t="n">
        <v>100</v>
      </c>
      <c r="D14283" s="1" t="s">
        <v>3877</v>
      </c>
      <c r="E14283" s="1" t="n">
        <v>33</v>
      </c>
      <c r="F14283" s="1" t="s">
        <v>93</v>
      </c>
      <c r="I14283" s="1" t="n">
        <v>1543744</v>
      </c>
      <c r="J14283" s="1" t="n">
        <v>100017</v>
      </c>
      <c r="K14283" s="1" t="n">
        <v>18</v>
      </c>
      <c r="L14283" s="1" t="s">
        <v>3862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7" t="n">
        <v>46247</v>
      </c>
      <c r="C14284" s="1" t="n">
        <v>100</v>
      </c>
      <c r="D14284" s="1" t="s">
        <v>3877</v>
      </c>
      <c r="E14284" s="1" t="n">
        <v>33</v>
      </c>
      <c r="F14284" s="1" t="s">
        <v>93</v>
      </c>
      <c r="I14284" s="1" t="n">
        <v>1543744</v>
      </c>
      <c r="J14284" s="1" t="n">
        <v>100019</v>
      </c>
      <c r="K14284" s="1" t="n">
        <v>20</v>
      </c>
      <c r="L14284" s="1" t="s">
        <v>3863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7" t="n">
        <v>46247</v>
      </c>
      <c r="C14285" s="1" t="n">
        <v>100</v>
      </c>
      <c r="D14285" s="1" t="s">
        <v>3877</v>
      </c>
      <c r="E14285" s="1" t="n">
        <v>33</v>
      </c>
      <c r="F14285" s="1" t="s">
        <v>93</v>
      </c>
      <c r="I14285" s="1" t="n">
        <v>1543744</v>
      </c>
      <c r="J14285" s="1" t="n">
        <v>100053</v>
      </c>
      <c r="K14285" s="1" t="n">
        <v>54</v>
      </c>
      <c r="L14285" s="1" t="s">
        <v>3866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7" t="n">
        <v>46247</v>
      </c>
      <c r="C14286" s="1" t="n">
        <v>100</v>
      </c>
      <c r="D14286" s="1" t="s">
        <v>3877</v>
      </c>
      <c r="E14286" s="1" t="n">
        <v>33</v>
      </c>
      <c r="F14286" s="1" t="s">
        <v>93</v>
      </c>
      <c r="I14286" s="1" t="n">
        <v>1543744</v>
      </c>
      <c r="J14286" s="1" t="n">
        <v>100638</v>
      </c>
      <c r="K14286" s="1" t="n">
        <v>508</v>
      </c>
      <c r="L14286" s="1" t="s">
        <v>3867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7" t="n">
        <v>46247</v>
      </c>
      <c r="C14287" s="1" t="n">
        <v>100</v>
      </c>
      <c r="D14287" s="1" t="s">
        <v>3877</v>
      </c>
      <c r="E14287" s="1" t="n">
        <v>33</v>
      </c>
      <c r="F14287" s="1" t="s">
        <v>93</v>
      </c>
      <c r="I14287" s="1" t="n">
        <v>1543744</v>
      </c>
      <c r="J14287" s="1" t="n">
        <v>100520</v>
      </c>
      <c r="K14287" s="1" t="n">
        <v>507</v>
      </c>
      <c r="L14287" s="1" t="s">
        <v>3868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7" t="n">
        <v>46247</v>
      </c>
      <c r="C14288" s="1" t="n">
        <v>100</v>
      </c>
      <c r="D14288" s="1" t="s">
        <v>3877</v>
      </c>
      <c r="E14288" s="1" t="n">
        <v>33</v>
      </c>
      <c r="F14288" s="1" t="s">
        <v>93</v>
      </c>
      <c r="I14288" s="1" t="n">
        <v>1543744</v>
      </c>
      <c r="J14288" s="1" t="n">
        <v>100319</v>
      </c>
      <c r="K14288" s="1" t="n">
        <v>73453</v>
      </c>
      <c r="L14288" s="1" t="s">
        <v>3869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7" t="n">
        <v>46247</v>
      </c>
      <c r="C14289" s="1" t="n">
        <v>100</v>
      </c>
      <c r="D14289" s="1" t="s">
        <v>3877</v>
      </c>
      <c r="E14289" s="1" t="n">
        <v>33</v>
      </c>
      <c r="F14289" s="1" t="s">
        <v>93</v>
      </c>
      <c r="I14289" s="1" t="n">
        <v>1543744</v>
      </c>
      <c r="J14289" s="1" t="n">
        <v>110455</v>
      </c>
      <c r="K14289" s="1" t="n">
        <v>53212</v>
      </c>
      <c r="L14289" s="1" t="s">
        <v>3870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7" t="n">
        <v>46247</v>
      </c>
      <c r="C14290" s="1" t="n">
        <v>100</v>
      </c>
      <c r="D14290" s="1" t="s">
        <v>3877</v>
      </c>
      <c r="E14290" s="1" t="n">
        <v>33</v>
      </c>
      <c r="F14290" s="1" t="s">
        <v>93</v>
      </c>
      <c r="I14290" s="1" t="n">
        <v>1543886</v>
      </c>
      <c r="J14290" s="1" t="n">
        <v>100000</v>
      </c>
      <c r="K14290" s="1" t="n">
        <v>1</v>
      </c>
      <c r="L14290" s="1" t="s">
        <v>3851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7" t="n">
        <v>46247</v>
      </c>
      <c r="C14291" s="1" t="n">
        <v>100</v>
      </c>
      <c r="D14291" s="1" t="s">
        <v>3877</v>
      </c>
      <c r="E14291" s="1" t="n">
        <v>33</v>
      </c>
      <c r="F14291" s="1" t="s">
        <v>93</v>
      </c>
      <c r="I14291" s="1" t="n">
        <v>1543886</v>
      </c>
      <c r="J14291" s="1" t="n">
        <v>100001</v>
      </c>
      <c r="K14291" s="1" t="n">
        <v>2</v>
      </c>
      <c r="L14291" s="1" t="s">
        <v>4138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7" t="n">
        <v>46247</v>
      </c>
      <c r="C14292" s="1" t="n">
        <v>100</v>
      </c>
      <c r="D14292" s="1" t="s">
        <v>3877</v>
      </c>
      <c r="E14292" s="1" t="n">
        <v>33</v>
      </c>
      <c r="F14292" s="1" t="s">
        <v>93</v>
      </c>
      <c r="I14292" s="1" t="n">
        <v>1543886</v>
      </c>
      <c r="J14292" s="1" t="n">
        <v>100002</v>
      </c>
      <c r="K14292" s="1" t="n">
        <v>3</v>
      </c>
      <c r="L14292" s="1" t="s">
        <v>3872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7" t="n">
        <v>46247</v>
      </c>
      <c r="C14293" s="1" t="n">
        <v>100</v>
      </c>
      <c r="D14293" s="1" t="s">
        <v>3877</v>
      </c>
      <c r="E14293" s="1" t="n">
        <v>33</v>
      </c>
      <c r="F14293" s="1" t="s">
        <v>93</v>
      </c>
      <c r="I14293" s="1" t="n">
        <v>1543886</v>
      </c>
      <c r="J14293" s="1" t="n">
        <v>100003</v>
      </c>
      <c r="K14293" s="1" t="n">
        <v>4</v>
      </c>
      <c r="L14293" s="1" t="s">
        <v>3873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7" t="n">
        <v>46247</v>
      </c>
      <c r="C14294" s="1" t="n">
        <v>100</v>
      </c>
      <c r="D14294" s="1" t="s">
        <v>3877</v>
      </c>
      <c r="E14294" s="1" t="n">
        <v>33</v>
      </c>
      <c r="F14294" s="1" t="s">
        <v>93</v>
      </c>
      <c r="I14294" s="1" t="n">
        <v>1543886</v>
      </c>
      <c r="J14294" s="1" t="n">
        <v>100004</v>
      </c>
      <c r="K14294" s="1" t="n">
        <v>5</v>
      </c>
      <c r="L14294" s="1" t="s">
        <v>3852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7" t="n">
        <v>46247</v>
      </c>
      <c r="C14295" s="1" t="n">
        <v>100</v>
      </c>
      <c r="D14295" s="1" t="s">
        <v>3877</v>
      </c>
      <c r="E14295" s="1" t="n">
        <v>33</v>
      </c>
      <c r="F14295" s="1" t="s">
        <v>93</v>
      </c>
      <c r="I14295" s="1" t="n">
        <v>1543886</v>
      </c>
      <c r="J14295" s="1" t="n">
        <v>100520</v>
      </c>
      <c r="K14295" s="1" t="n">
        <v>507</v>
      </c>
      <c r="L14295" s="1" t="s">
        <v>3868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7" t="n">
        <v>46247</v>
      </c>
      <c r="C14296" s="1" t="n">
        <v>100</v>
      </c>
      <c r="D14296" s="1" t="s">
        <v>3877</v>
      </c>
      <c r="E14296" s="1" t="n">
        <v>33</v>
      </c>
      <c r="F14296" s="1" t="s">
        <v>93</v>
      </c>
      <c r="I14296" s="1" t="n">
        <v>1543886</v>
      </c>
      <c r="J14296" s="1" t="n">
        <v>110455</v>
      </c>
      <c r="K14296" s="1" t="n">
        <v>53212</v>
      </c>
      <c r="L14296" s="1" t="s">
        <v>3870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7" t="n">
        <v>46247</v>
      </c>
      <c r="C14297" s="1" t="n">
        <v>100</v>
      </c>
      <c r="D14297" s="1" t="s">
        <v>3877</v>
      </c>
      <c r="E14297" s="1" t="n">
        <v>33</v>
      </c>
      <c r="F14297" s="1" t="s">
        <v>93</v>
      </c>
      <c r="I14297" s="1" t="n">
        <v>1543890</v>
      </c>
      <c r="J14297" s="1" t="n">
        <v>100000</v>
      </c>
      <c r="K14297" s="1" t="n">
        <v>1</v>
      </c>
      <c r="L14297" s="1" t="s">
        <v>3851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7" t="n">
        <v>46247</v>
      </c>
      <c r="C14298" s="1" t="n">
        <v>100</v>
      </c>
      <c r="D14298" s="1" t="s">
        <v>3877</v>
      </c>
      <c r="E14298" s="1" t="n">
        <v>33</v>
      </c>
      <c r="F14298" s="1" t="s">
        <v>93</v>
      </c>
      <c r="I14298" s="1" t="n">
        <v>1543890</v>
      </c>
      <c r="J14298" s="1" t="n">
        <v>100006</v>
      </c>
      <c r="K14298" s="1" t="n">
        <v>7</v>
      </c>
      <c r="L14298" s="1" t="s">
        <v>3853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7" t="n">
        <v>46247</v>
      </c>
      <c r="C14299" s="1" t="n">
        <v>100</v>
      </c>
      <c r="D14299" s="1" t="s">
        <v>3877</v>
      </c>
      <c r="E14299" s="1" t="n">
        <v>33</v>
      </c>
      <c r="F14299" s="1" t="s">
        <v>93</v>
      </c>
      <c r="I14299" s="1" t="n">
        <v>1543890</v>
      </c>
      <c r="J14299" s="1" t="n">
        <v>100007</v>
      </c>
      <c r="K14299" s="1" t="n">
        <v>8</v>
      </c>
      <c r="L14299" s="1" t="s">
        <v>3854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7" t="n">
        <v>46247</v>
      </c>
      <c r="C14300" s="1" t="n">
        <v>100</v>
      </c>
      <c r="D14300" s="1" t="s">
        <v>3877</v>
      </c>
      <c r="E14300" s="1" t="n">
        <v>33</v>
      </c>
      <c r="F14300" s="1" t="s">
        <v>93</v>
      </c>
      <c r="I14300" s="1" t="n">
        <v>1543890</v>
      </c>
      <c r="J14300" s="1" t="n">
        <v>100008</v>
      </c>
      <c r="K14300" s="1" t="n">
        <v>9</v>
      </c>
      <c r="L14300" s="1" t="s">
        <v>3855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7" t="n">
        <v>46247</v>
      </c>
      <c r="C14301" s="1" t="n">
        <v>100</v>
      </c>
      <c r="D14301" s="1" t="s">
        <v>3877</v>
      </c>
      <c r="E14301" s="1" t="n">
        <v>33</v>
      </c>
      <c r="F14301" s="1" t="s">
        <v>93</v>
      </c>
      <c r="I14301" s="1" t="n">
        <v>1543890</v>
      </c>
      <c r="J14301" s="1" t="n">
        <v>100011</v>
      </c>
      <c r="K14301" s="1" t="n">
        <v>12</v>
      </c>
      <c r="L14301" s="1" t="s">
        <v>3856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7" t="n">
        <v>46247</v>
      </c>
      <c r="C14302" s="1" t="n">
        <v>100</v>
      </c>
      <c r="D14302" s="1" t="s">
        <v>3877</v>
      </c>
      <c r="E14302" s="1" t="n">
        <v>33</v>
      </c>
      <c r="F14302" s="1" t="s">
        <v>93</v>
      </c>
      <c r="I14302" s="1" t="n">
        <v>1543890</v>
      </c>
      <c r="J14302" s="1" t="n">
        <v>100012</v>
      </c>
      <c r="K14302" s="1" t="n">
        <v>13</v>
      </c>
      <c r="L14302" s="1" t="s">
        <v>3857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7" t="n">
        <v>46247</v>
      </c>
      <c r="C14303" s="1" t="n">
        <v>100</v>
      </c>
      <c r="D14303" s="1" t="s">
        <v>3877</v>
      </c>
      <c r="E14303" s="1" t="n">
        <v>33</v>
      </c>
      <c r="F14303" s="1" t="s">
        <v>93</v>
      </c>
      <c r="I14303" s="1" t="n">
        <v>1543890</v>
      </c>
      <c r="J14303" s="1" t="n">
        <v>100013</v>
      </c>
      <c r="K14303" s="1" t="n">
        <v>14</v>
      </c>
      <c r="L14303" s="1" t="s">
        <v>3858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7" t="n">
        <v>46247</v>
      </c>
      <c r="C14304" s="1" t="n">
        <v>100</v>
      </c>
      <c r="D14304" s="1" t="s">
        <v>3877</v>
      </c>
      <c r="E14304" s="1" t="n">
        <v>33</v>
      </c>
      <c r="F14304" s="1" t="s">
        <v>93</v>
      </c>
      <c r="I14304" s="1" t="n">
        <v>1543890</v>
      </c>
      <c r="J14304" s="1" t="n">
        <v>100014</v>
      </c>
      <c r="K14304" s="1" t="n">
        <v>15</v>
      </c>
      <c r="L14304" s="1" t="s">
        <v>3859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7" t="n">
        <v>46247</v>
      </c>
      <c r="C14305" s="1" t="n">
        <v>100</v>
      </c>
      <c r="D14305" s="1" t="s">
        <v>3877</v>
      </c>
      <c r="E14305" s="1" t="n">
        <v>33</v>
      </c>
      <c r="F14305" s="1" t="s">
        <v>93</v>
      </c>
      <c r="I14305" s="1" t="n">
        <v>1543890</v>
      </c>
      <c r="J14305" s="1" t="n">
        <v>100015</v>
      </c>
      <c r="K14305" s="1" t="n">
        <v>16</v>
      </c>
      <c r="L14305" s="1" t="s">
        <v>3860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7" t="n">
        <v>46247</v>
      </c>
      <c r="C14306" s="1" t="n">
        <v>100</v>
      </c>
      <c r="D14306" s="1" t="s">
        <v>3877</v>
      </c>
      <c r="E14306" s="1" t="n">
        <v>33</v>
      </c>
      <c r="F14306" s="1" t="s">
        <v>93</v>
      </c>
      <c r="I14306" s="1" t="n">
        <v>1543890</v>
      </c>
      <c r="J14306" s="1" t="n">
        <v>100016</v>
      </c>
      <c r="K14306" s="1" t="n">
        <v>17</v>
      </c>
      <c r="L14306" s="1" t="s">
        <v>3861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7" t="n">
        <v>46247</v>
      </c>
      <c r="C14307" s="1" t="n">
        <v>100</v>
      </c>
      <c r="D14307" s="1" t="s">
        <v>3877</v>
      </c>
      <c r="E14307" s="1" t="n">
        <v>33</v>
      </c>
      <c r="F14307" s="1" t="s">
        <v>93</v>
      </c>
      <c r="I14307" s="1" t="n">
        <v>1543890</v>
      </c>
      <c r="J14307" s="1" t="n">
        <v>100017</v>
      </c>
      <c r="K14307" s="1" t="n">
        <v>18</v>
      </c>
      <c r="L14307" s="1" t="s">
        <v>3862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7" t="n">
        <v>46247</v>
      </c>
      <c r="C14308" s="1" t="n">
        <v>100</v>
      </c>
      <c r="D14308" s="1" t="s">
        <v>3877</v>
      </c>
      <c r="E14308" s="1" t="n">
        <v>33</v>
      </c>
      <c r="F14308" s="1" t="s">
        <v>93</v>
      </c>
      <c r="I14308" s="1" t="n">
        <v>1543890</v>
      </c>
      <c r="J14308" s="1" t="n">
        <v>100019</v>
      </c>
      <c r="K14308" s="1" t="n">
        <v>20</v>
      </c>
      <c r="L14308" s="1" t="s">
        <v>3863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7" t="n">
        <v>46247</v>
      </c>
      <c r="C14309" s="1" t="n">
        <v>100</v>
      </c>
      <c r="D14309" s="1" t="s">
        <v>3877</v>
      </c>
      <c r="E14309" s="1" t="n">
        <v>33</v>
      </c>
      <c r="F14309" s="1" t="s">
        <v>93</v>
      </c>
      <c r="I14309" s="1" t="n">
        <v>1543890</v>
      </c>
      <c r="J14309" s="1" t="n">
        <v>100020</v>
      </c>
      <c r="K14309" s="1" t="n">
        <v>21</v>
      </c>
      <c r="L14309" s="1" t="s">
        <v>3864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7" t="n">
        <v>46247</v>
      </c>
      <c r="C14310" s="1" t="n">
        <v>100</v>
      </c>
      <c r="D14310" s="1" t="s">
        <v>3877</v>
      </c>
      <c r="E14310" s="1" t="n">
        <v>33</v>
      </c>
      <c r="F14310" s="1" t="s">
        <v>93</v>
      </c>
      <c r="I14310" s="1" t="n">
        <v>1543890</v>
      </c>
      <c r="J14310" s="1" t="n">
        <v>100053</v>
      </c>
      <c r="K14310" s="1" t="n">
        <v>54</v>
      </c>
      <c r="L14310" s="1" t="s">
        <v>3866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7" t="n">
        <v>46247</v>
      </c>
      <c r="C14311" s="1" t="n">
        <v>100</v>
      </c>
      <c r="D14311" s="1" t="s">
        <v>3877</v>
      </c>
      <c r="E14311" s="1" t="n">
        <v>33</v>
      </c>
      <c r="F14311" s="1" t="s">
        <v>93</v>
      </c>
      <c r="I14311" s="1" t="n">
        <v>1543890</v>
      </c>
      <c r="J14311" s="1" t="n">
        <v>100638</v>
      </c>
      <c r="K14311" s="1" t="n">
        <v>508</v>
      </c>
      <c r="L14311" s="1" t="s">
        <v>3867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7" t="n">
        <v>46247</v>
      </c>
      <c r="C14312" s="1" t="n">
        <v>100</v>
      </c>
      <c r="D14312" s="1" t="s">
        <v>3877</v>
      </c>
      <c r="E14312" s="1" t="n">
        <v>33</v>
      </c>
      <c r="F14312" s="1" t="s">
        <v>93</v>
      </c>
      <c r="I14312" s="1" t="n">
        <v>1543890</v>
      </c>
      <c r="J14312" s="1" t="n">
        <v>100520</v>
      </c>
      <c r="K14312" s="1" t="n">
        <v>507</v>
      </c>
      <c r="L14312" s="1" t="s">
        <v>3868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7" t="n">
        <v>46247</v>
      </c>
      <c r="C14313" s="1" t="n">
        <v>100</v>
      </c>
      <c r="D14313" s="1" t="s">
        <v>3877</v>
      </c>
      <c r="E14313" s="1" t="n">
        <v>33</v>
      </c>
      <c r="F14313" s="1" t="s">
        <v>93</v>
      </c>
      <c r="I14313" s="1" t="n">
        <v>1543890</v>
      </c>
      <c r="J14313" s="1" t="n">
        <v>100319</v>
      </c>
      <c r="K14313" s="1" t="n">
        <v>73453</v>
      </c>
      <c r="L14313" s="1" t="s">
        <v>3869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7" t="n">
        <v>46247</v>
      </c>
      <c r="C14314" s="1" t="n">
        <v>100</v>
      </c>
      <c r="D14314" s="1" t="s">
        <v>3877</v>
      </c>
      <c r="E14314" s="1" t="n">
        <v>33</v>
      </c>
      <c r="F14314" s="1" t="s">
        <v>93</v>
      </c>
      <c r="I14314" s="1" t="n">
        <v>1543890</v>
      </c>
      <c r="J14314" s="1" t="n">
        <v>110455</v>
      </c>
      <c r="K14314" s="1" t="n">
        <v>53212</v>
      </c>
      <c r="L14314" s="1" t="s">
        <v>3870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7" t="n">
        <v>46248</v>
      </c>
      <c r="C14315" s="1" t="n">
        <v>1</v>
      </c>
      <c r="D14315" s="1" t="s">
        <v>3781</v>
      </c>
      <c r="E14315" s="1" t="n">
        <v>10096</v>
      </c>
      <c r="F14315" s="1" t="s">
        <v>1716</v>
      </c>
      <c r="I14315" s="1" t="n">
        <v>163</v>
      </c>
      <c r="J14315" s="1" t="n">
        <v>61580</v>
      </c>
      <c r="K14315" s="1" t="n">
        <v>2258157</v>
      </c>
      <c r="L14315" s="1" t="s">
        <v>3816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7" t="n">
        <v>46248</v>
      </c>
      <c r="C14316" s="1" t="n">
        <v>1</v>
      </c>
      <c r="D14316" s="1" t="s">
        <v>3781</v>
      </c>
      <c r="E14316" s="1" t="n">
        <v>10096</v>
      </c>
      <c r="F14316" s="1" t="s">
        <v>1716</v>
      </c>
      <c r="I14316" s="1" t="n">
        <v>163</v>
      </c>
      <c r="J14316" s="1" t="n">
        <v>61597</v>
      </c>
      <c r="K14316" s="1" t="n">
        <v>2258188</v>
      </c>
      <c r="L14316" s="1" t="s">
        <v>3817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7" t="n">
        <v>46248</v>
      </c>
      <c r="C14317" s="1" t="n">
        <v>1</v>
      </c>
      <c r="D14317" s="1" t="s">
        <v>3781</v>
      </c>
      <c r="E14317" s="1" t="n">
        <v>10035</v>
      </c>
      <c r="F14317" s="1" t="s">
        <v>376</v>
      </c>
      <c r="I14317" s="1" t="n">
        <v>404</v>
      </c>
      <c r="J14317" s="1" t="n">
        <v>38652</v>
      </c>
      <c r="K14317" s="1" t="n">
        <v>7898994684220</v>
      </c>
      <c r="L14317" s="1" t="s">
        <v>4145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7" t="n">
        <v>46248</v>
      </c>
      <c r="C14318" s="1" t="n">
        <v>1</v>
      </c>
      <c r="D14318" s="1" t="s">
        <v>3781</v>
      </c>
      <c r="E14318" s="1" t="n">
        <v>10035</v>
      </c>
      <c r="F14318" s="1" t="s">
        <v>376</v>
      </c>
      <c r="I14318" s="1" t="n">
        <v>404</v>
      </c>
      <c r="J14318" s="1" t="n">
        <v>38653</v>
      </c>
      <c r="K14318" s="1" t="n">
        <v>7898994684275</v>
      </c>
      <c r="L14318" s="1" t="s">
        <v>4146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7" t="n">
        <v>46248</v>
      </c>
      <c r="C14319" s="1" t="n">
        <v>1</v>
      </c>
      <c r="D14319" s="1" t="s">
        <v>3781</v>
      </c>
      <c r="E14319" s="1" t="n">
        <v>10035</v>
      </c>
      <c r="F14319" s="1" t="s">
        <v>376</v>
      </c>
      <c r="I14319" s="1" t="n">
        <v>404</v>
      </c>
      <c r="J14319" s="1" t="n">
        <v>43726</v>
      </c>
      <c r="K14319" s="1" t="n">
        <v>2245461</v>
      </c>
      <c r="L14319" s="1" t="s">
        <v>5422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7" t="n">
        <v>46248</v>
      </c>
      <c r="C14320" s="1" t="n">
        <v>1</v>
      </c>
      <c r="D14320" s="1" t="s">
        <v>3781</v>
      </c>
      <c r="E14320" s="1" t="n">
        <v>1316</v>
      </c>
      <c r="F14320" s="1" t="s">
        <v>1095</v>
      </c>
      <c r="I14320" s="1" t="n">
        <v>4092</v>
      </c>
      <c r="J14320" s="1" t="n">
        <v>37359</v>
      </c>
      <c r="K14320" s="1" t="n">
        <v>55526</v>
      </c>
      <c r="L14320" s="1" t="s">
        <v>3815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7" t="n">
        <v>46248</v>
      </c>
      <c r="C14321" s="1" t="n">
        <v>1</v>
      </c>
      <c r="D14321" s="1" t="s">
        <v>3781</v>
      </c>
      <c r="E14321" s="1" t="n">
        <v>1615</v>
      </c>
      <c r="F14321" s="1" t="s">
        <v>253</v>
      </c>
      <c r="I14321" s="1" t="n">
        <v>15114</v>
      </c>
      <c r="J14321" s="1" t="n">
        <v>100101</v>
      </c>
      <c r="K14321" s="1" t="n">
        <v>102</v>
      </c>
      <c r="L14321" s="1" t="s">
        <v>4153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7" t="n">
        <v>46248</v>
      </c>
      <c r="C14322" s="1" t="n">
        <v>1</v>
      </c>
      <c r="D14322" s="1" t="s">
        <v>3781</v>
      </c>
      <c r="E14322" s="1" t="n">
        <v>1615</v>
      </c>
      <c r="F14322" s="1" t="s">
        <v>253</v>
      </c>
      <c r="I14322" s="1" t="n">
        <v>15114</v>
      </c>
      <c r="J14322" s="1" t="n">
        <v>100114</v>
      </c>
      <c r="K14322" s="1" t="n">
        <v>115</v>
      </c>
      <c r="L14322" s="1" t="s">
        <v>4154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7" t="n">
        <v>46248</v>
      </c>
      <c r="C14323" s="1" t="n">
        <v>1</v>
      </c>
      <c r="D14323" s="1" t="s">
        <v>3781</v>
      </c>
      <c r="E14323" s="1" t="n">
        <v>1615</v>
      </c>
      <c r="F14323" s="1" t="s">
        <v>253</v>
      </c>
      <c r="I14323" s="1" t="n">
        <v>15114</v>
      </c>
      <c r="J14323" s="1" t="n">
        <v>100119</v>
      </c>
      <c r="K14323" s="1" t="n">
        <v>120</v>
      </c>
      <c r="L14323" s="1" t="s">
        <v>6018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7" t="n">
        <v>46248</v>
      </c>
      <c r="C14324" s="1" t="n">
        <v>1</v>
      </c>
      <c r="D14324" s="1" t="s">
        <v>3781</v>
      </c>
      <c r="E14324" s="1" t="n">
        <v>1615</v>
      </c>
      <c r="F14324" s="1" t="s">
        <v>253</v>
      </c>
      <c r="I14324" s="1" t="n">
        <v>15114</v>
      </c>
      <c r="J14324" s="1" t="n">
        <v>37771</v>
      </c>
      <c r="K14324" s="1" t="n">
        <v>774574</v>
      </c>
      <c r="L14324" s="1" t="s">
        <v>4155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7" t="n">
        <v>46248</v>
      </c>
      <c r="C14325" s="1" t="n">
        <v>1</v>
      </c>
      <c r="D14325" s="1" t="s">
        <v>3781</v>
      </c>
      <c r="E14325" s="1" t="n">
        <v>1615</v>
      </c>
      <c r="F14325" s="1" t="s">
        <v>253</v>
      </c>
      <c r="I14325" s="1" t="n">
        <v>15114</v>
      </c>
      <c r="J14325" s="1" t="n">
        <v>38520</v>
      </c>
      <c r="K14325" s="1" t="n">
        <v>700083262769</v>
      </c>
      <c r="L14325" s="1" t="s">
        <v>4041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7" t="n">
        <v>46248</v>
      </c>
      <c r="C14326" s="1" t="n">
        <v>1</v>
      </c>
      <c r="D14326" s="1" t="s">
        <v>3781</v>
      </c>
      <c r="E14326" s="1" t="n">
        <v>1615</v>
      </c>
      <c r="F14326" s="1" t="s">
        <v>253</v>
      </c>
      <c r="I14326" s="1" t="n">
        <v>15114</v>
      </c>
      <c r="J14326" s="1" t="n">
        <v>51595</v>
      </c>
      <c r="K14326" s="1" t="n">
        <v>735810180542</v>
      </c>
      <c r="L14326" s="1" t="s">
        <v>4042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7" t="n">
        <v>46248</v>
      </c>
      <c r="C14327" s="1" t="n">
        <v>1</v>
      </c>
      <c r="D14327" s="1" t="s">
        <v>3781</v>
      </c>
      <c r="E14327" s="1" t="n">
        <v>1615</v>
      </c>
      <c r="F14327" s="1" t="s">
        <v>253</v>
      </c>
      <c r="I14327" s="1" t="n">
        <v>15114</v>
      </c>
      <c r="J14327" s="1" t="n">
        <v>55350</v>
      </c>
      <c r="K14327" s="1" t="n">
        <v>609963080076</v>
      </c>
      <c r="L14327" s="1" t="s">
        <v>4043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7" t="n">
        <v>46248</v>
      </c>
      <c r="C14328" s="1" t="n">
        <v>1</v>
      </c>
      <c r="D14328" s="1" t="s">
        <v>3781</v>
      </c>
      <c r="E14328" s="1" t="n">
        <v>1683</v>
      </c>
      <c r="F14328" s="1" t="s">
        <v>677</v>
      </c>
      <c r="I14328" s="1" t="n">
        <v>1664299</v>
      </c>
      <c r="J14328" s="1" t="n">
        <v>109791</v>
      </c>
      <c r="K14328" s="1" t="n">
        <v>9667</v>
      </c>
      <c r="L14328" s="1" t="s">
        <v>4824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7" t="n">
        <v>46248</v>
      </c>
      <c r="C14329" s="1" t="n">
        <v>1</v>
      </c>
      <c r="D14329" s="1" t="s">
        <v>3781</v>
      </c>
      <c r="E14329" s="1" t="n">
        <v>1683</v>
      </c>
      <c r="F14329" s="1" t="s">
        <v>677</v>
      </c>
      <c r="I14329" s="1" t="n">
        <v>1664299</v>
      </c>
      <c r="J14329" s="1" t="n">
        <v>37361</v>
      </c>
      <c r="K14329" s="1" t="n">
        <v>2240817</v>
      </c>
      <c r="L14329" s="1" t="s">
        <v>3824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7" t="n">
        <v>46248</v>
      </c>
      <c r="C14330" s="1" t="n">
        <v>6</v>
      </c>
      <c r="D14330" s="1" t="s">
        <v>3844</v>
      </c>
      <c r="E14330" s="1" t="n">
        <v>33</v>
      </c>
      <c r="F14330" s="1" t="s">
        <v>93</v>
      </c>
      <c r="I14330" s="1" t="n">
        <v>5487</v>
      </c>
      <c r="J14330" s="1" t="n">
        <v>110142</v>
      </c>
      <c r="K14330" s="1" t="n">
        <v>16699</v>
      </c>
      <c r="L14330" s="1" t="s">
        <v>4111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7" t="n">
        <v>46248</v>
      </c>
      <c r="C14331" s="1" t="n">
        <v>6</v>
      </c>
      <c r="D14331" s="1" t="s">
        <v>3844</v>
      </c>
      <c r="E14331" s="1" t="n">
        <v>33</v>
      </c>
      <c r="F14331" s="1" t="s">
        <v>93</v>
      </c>
      <c r="I14331" s="1" t="n">
        <v>5487</v>
      </c>
      <c r="J14331" s="1" t="n">
        <v>110142</v>
      </c>
      <c r="K14331" s="1" t="n">
        <v>16699</v>
      </c>
      <c r="L14331" s="1" t="s">
        <v>4111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7" t="n">
        <v>46248</v>
      </c>
      <c r="C14332" s="1" t="n">
        <v>6</v>
      </c>
      <c r="D14332" s="1" t="s">
        <v>3844</v>
      </c>
      <c r="E14332" s="1" t="n">
        <v>33</v>
      </c>
      <c r="F14332" s="1" t="s">
        <v>93</v>
      </c>
      <c r="I14332" s="1" t="n">
        <v>5488</v>
      </c>
      <c r="J14332" s="1" t="n">
        <v>100113</v>
      </c>
      <c r="K14332" s="1" t="n">
        <v>114</v>
      </c>
      <c r="L14332" s="1" t="s">
        <v>4104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7" t="n">
        <v>46248</v>
      </c>
      <c r="C14333" s="1" t="n">
        <v>6</v>
      </c>
      <c r="D14333" s="1" t="s">
        <v>3844</v>
      </c>
      <c r="E14333" s="1" t="n">
        <v>33</v>
      </c>
      <c r="F14333" s="1" t="s">
        <v>93</v>
      </c>
      <c r="I14333" s="1" t="n">
        <v>5488</v>
      </c>
      <c r="J14333" s="1" t="n">
        <v>100115</v>
      </c>
      <c r="K14333" s="1" t="n">
        <v>116</v>
      </c>
      <c r="L14333" s="1" t="s">
        <v>4105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7" t="n">
        <v>46248</v>
      </c>
      <c r="C14334" s="1" t="n">
        <v>6</v>
      </c>
      <c r="D14334" s="1" t="s">
        <v>3844</v>
      </c>
      <c r="E14334" s="1" t="n">
        <v>33</v>
      </c>
      <c r="F14334" s="1" t="s">
        <v>93</v>
      </c>
      <c r="I14334" s="1" t="n">
        <v>5488</v>
      </c>
      <c r="J14334" s="1" t="n">
        <v>100121</v>
      </c>
      <c r="K14334" s="1" t="n">
        <v>122</v>
      </c>
      <c r="L14334" s="1" t="s">
        <v>4196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7" t="n">
        <v>46248</v>
      </c>
      <c r="C14335" s="1" t="n">
        <v>6</v>
      </c>
      <c r="D14335" s="1" t="s">
        <v>3844</v>
      </c>
      <c r="E14335" s="1" t="n">
        <v>33</v>
      </c>
      <c r="F14335" s="1" t="s">
        <v>93</v>
      </c>
      <c r="I14335" s="1" t="n">
        <v>5488</v>
      </c>
      <c r="J14335" s="1" t="n">
        <v>100130</v>
      </c>
      <c r="K14335" s="1" t="n">
        <v>131</v>
      </c>
      <c r="L14335" s="1" t="s">
        <v>4106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7" t="n">
        <v>46248</v>
      </c>
      <c r="C14336" s="1" t="n">
        <v>6</v>
      </c>
      <c r="D14336" s="1" t="s">
        <v>3844</v>
      </c>
      <c r="E14336" s="1" t="n">
        <v>33</v>
      </c>
      <c r="F14336" s="1" t="s">
        <v>93</v>
      </c>
      <c r="I14336" s="1" t="n">
        <v>5488</v>
      </c>
      <c r="J14336" s="1" t="n">
        <v>100132</v>
      </c>
      <c r="K14336" s="1" t="n">
        <v>133</v>
      </c>
      <c r="L14336" s="1" t="s">
        <v>4107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7" t="n">
        <v>46248</v>
      </c>
      <c r="C14337" s="1" t="n">
        <v>6</v>
      </c>
      <c r="D14337" s="1" t="s">
        <v>3844</v>
      </c>
      <c r="E14337" s="1" t="n">
        <v>33</v>
      </c>
      <c r="F14337" s="1" t="s">
        <v>93</v>
      </c>
      <c r="I14337" s="1" t="n">
        <v>5488</v>
      </c>
      <c r="J14337" s="1" t="n">
        <v>100135</v>
      </c>
      <c r="K14337" s="1" t="n">
        <v>136</v>
      </c>
      <c r="L14337" s="1" t="s">
        <v>4108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7" t="n">
        <v>46248</v>
      </c>
      <c r="C14338" s="1" t="n">
        <v>6</v>
      </c>
      <c r="D14338" s="1" t="s">
        <v>3844</v>
      </c>
      <c r="E14338" s="1" t="n">
        <v>33</v>
      </c>
      <c r="F14338" s="1" t="s">
        <v>93</v>
      </c>
      <c r="I14338" s="1" t="n">
        <v>5488</v>
      </c>
      <c r="J14338" s="1" t="n">
        <v>100297</v>
      </c>
      <c r="K14338" s="1" t="n">
        <v>70293</v>
      </c>
      <c r="L14338" s="1" t="s">
        <v>4110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7" t="n">
        <v>46248</v>
      </c>
      <c r="C14339" s="1" t="n">
        <v>6</v>
      </c>
      <c r="D14339" s="1" t="s">
        <v>3844</v>
      </c>
      <c r="E14339" s="1" t="n">
        <v>33</v>
      </c>
      <c r="F14339" s="1" t="s">
        <v>93</v>
      </c>
      <c r="I14339" s="1" t="n">
        <v>5488</v>
      </c>
      <c r="J14339" s="1" t="n">
        <v>110299</v>
      </c>
      <c r="K14339" s="1" t="n">
        <v>45027</v>
      </c>
      <c r="L14339" s="1" t="s">
        <v>8185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7" t="n">
        <v>46248</v>
      </c>
      <c r="C14340" s="1" t="n">
        <v>6</v>
      </c>
      <c r="D14340" s="1" t="s">
        <v>3844</v>
      </c>
      <c r="E14340" s="1" t="n">
        <v>33</v>
      </c>
      <c r="F14340" s="1" t="s">
        <v>93</v>
      </c>
      <c r="I14340" s="1" t="n">
        <v>5488</v>
      </c>
      <c r="J14340" s="1" t="n">
        <v>110489</v>
      </c>
      <c r="K14340" s="1" t="n">
        <v>54743</v>
      </c>
      <c r="L14340" s="1" t="s">
        <v>4114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7" t="n">
        <v>46248</v>
      </c>
      <c r="C14341" s="1" t="n">
        <v>6</v>
      </c>
      <c r="D14341" s="1" t="s">
        <v>3844</v>
      </c>
      <c r="E14341" s="1" t="n">
        <v>33</v>
      </c>
      <c r="F14341" s="1" t="s">
        <v>93</v>
      </c>
      <c r="I14341" s="1" t="n">
        <v>5488</v>
      </c>
      <c r="J14341" s="1" t="n">
        <v>74674</v>
      </c>
      <c r="K14341" s="1" t="n">
        <v>741</v>
      </c>
      <c r="L14341" s="1" t="s">
        <v>4707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7" t="n">
        <v>46248</v>
      </c>
      <c r="C14342" s="1" t="n">
        <v>6</v>
      </c>
      <c r="D14342" s="1" t="s">
        <v>3844</v>
      </c>
      <c r="E14342" s="1" t="n">
        <v>33</v>
      </c>
      <c r="F14342" s="1" t="s">
        <v>93</v>
      </c>
      <c r="I14342" s="1" t="n">
        <v>5488</v>
      </c>
      <c r="J14342" s="1" t="n">
        <v>80078</v>
      </c>
      <c r="K14342" s="1" t="n">
        <v>710</v>
      </c>
      <c r="L14342" s="1" t="s">
        <v>4115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7" t="n">
        <v>46248</v>
      </c>
      <c r="C14343" s="1" t="n">
        <v>6</v>
      </c>
      <c r="D14343" s="1" t="s">
        <v>3844</v>
      </c>
      <c r="E14343" s="1" t="n">
        <v>33</v>
      </c>
      <c r="F14343" s="1" t="s">
        <v>93</v>
      </c>
      <c r="I14343" s="1" t="n">
        <v>5489</v>
      </c>
      <c r="J14343" s="1" t="n">
        <v>100062</v>
      </c>
      <c r="K14343" s="1" t="n">
        <v>63</v>
      </c>
      <c r="L14343" s="1" t="s">
        <v>4117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7" t="n">
        <v>46248</v>
      </c>
      <c r="C14344" s="1" t="n">
        <v>6</v>
      </c>
      <c r="D14344" s="1" t="s">
        <v>3844</v>
      </c>
      <c r="E14344" s="1" t="n">
        <v>33</v>
      </c>
      <c r="F14344" s="1" t="s">
        <v>93</v>
      </c>
      <c r="I14344" s="1" t="n">
        <v>5489</v>
      </c>
      <c r="J14344" s="1" t="n">
        <v>100100</v>
      </c>
      <c r="K14344" s="1" t="n">
        <v>101</v>
      </c>
      <c r="L14344" s="1" t="s">
        <v>4194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7" t="n">
        <v>46248</v>
      </c>
      <c r="C14345" s="1" t="n">
        <v>6</v>
      </c>
      <c r="D14345" s="1" t="s">
        <v>3844</v>
      </c>
      <c r="E14345" s="1" t="n">
        <v>33</v>
      </c>
      <c r="F14345" s="1" t="s">
        <v>93</v>
      </c>
      <c r="I14345" s="1" t="n">
        <v>5489</v>
      </c>
      <c r="J14345" s="1" t="n">
        <v>100105</v>
      </c>
      <c r="K14345" s="1" t="n">
        <v>106</v>
      </c>
      <c r="L14345" s="1" t="s">
        <v>4118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7" t="n">
        <v>46248</v>
      </c>
      <c r="C14346" s="1" t="n">
        <v>6</v>
      </c>
      <c r="D14346" s="1" t="s">
        <v>3844</v>
      </c>
      <c r="E14346" s="1" t="n">
        <v>33</v>
      </c>
      <c r="F14346" s="1" t="s">
        <v>93</v>
      </c>
      <c r="I14346" s="1" t="n">
        <v>5489</v>
      </c>
      <c r="J14346" s="1" t="n">
        <v>100106</v>
      </c>
      <c r="K14346" s="1" t="n">
        <v>107</v>
      </c>
      <c r="L14346" s="1" t="s">
        <v>6090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7" t="n">
        <v>46248</v>
      </c>
      <c r="C14347" s="1" t="n">
        <v>6</v>
      </c>
      <c r="D14347" s="1" t="s">
        <v>3844</v>
      </c>
      <c r="E14347" s="1" t="n">
        <v>33</v>
      </c>
      <c r="F14347" s="1" t="s">
        <v>93</v>
      </c>
      <c r="I14347" s="1" t="n">
        <v>5489</v>
      </c>
      <c r="J14347" s="1" t="n">
        <v>100107</v>
      </c>
      <c r="K14347" s="1" t="n">
        <v>108</v>
      </c>
      <c r="L14347" s="1" t="s">
        <v>4119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7" t="n">
        <v>46248</v>
      </c>
      <c r="C14348" s="1" t="n">
        <v>6</v>
      </c>
      <c r="D14348" s="1" t="s">
        <v>3844</v>
      </c>
      <c r="E14348" s="1" t="n">
        <v>33</v>
      </c>
      <c r="F14348" s="1" t="s">
        <v>93</v>
      </c>
      <c r="I14348" s="1" t="n">
        <v>5489</v>
      </c>
      <c r="J14348" s="1" t="n">
        <v>100109</v>
      </c>
      <c r="K14348" s="1" t="n">
        <v>110</v>
      </c>
      <c r="L14348" s="1" t="s">
        <v>4120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7" t="n">
        <v>46248</v>
      </c>
      <c r="C14349" s="1" t="n">
        <v>6</v>
      </c>
      <c r="D14349" s="1" t="s">
        <v>3844</v>
      </c>
      <c r="E14349" s="1" t="n">
        <v>33</v>
      </c>
      <c r="F14349" s="1" t="s">
        <v>93</v>
      </c>
      <c r="I14349" s="1" t="n">
        <v>5489</v>
      </c>
      <c r="J14349" s="1" t="n">
        <v>100110</v>
      </c>
      <c r="K14349" s="1" t="n">
        <v>111</v>
      </c>
      <c r="L14349" s="1" t="s">
        <v>4121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7" t="n">
        <v>46248</v>
      </c>
      <c r="C14350" s="1" t="n">
        <v>6</v>
      </c>
      <c r="D14350" s="1" t="s">
        <v>3844</v>
      </c>
      <c r="E14350" s="1" t="n">
        <v>33</v>
      </c>
      <c r="F14350" s="1" t="s">
        <v>93</v>
      </c>
      <c r="I14350" s="1" t="n">
        <v>5489</v>
      </c>
      <c r="J14350" s="1" t="n">
        <v>100112</v>
      </c>
      <c r="K14350" s="1" t="n">
        <v>113</v>
      </c>
      <c r="L14350" s="1" t="s">
        <v>4122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7" t="n">
        <v>46248</v>
      </c>
      <c r="C14351" s="1" t="n">
        <v>6</v>
      </c>
      <c r="D14351" s="1" t="s">
        <v>3844</v>
      </c>
      <c r="E14351" s="1" t="n">
        <v>33</v>
      </c>
      <c r="F14351" s="1" t="s">
        <v>93</v>
      </c>
      <c r="I14351" s="1" t="n">
        <v>5489</v>
      </c>
      <c r="J14351" s="1" t="n">
        <v>100116</v>
      </c>
      <c r="K14351" s="1" t="n">
        <v>117</v>
      </c>
      <c r="L14351" s="1" t="s">
        <v>4123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7" t="n">
        <v>46248</v>
      </c>
      <c r="C14352" s="1" t="n">
        <v>6</v>
      </c>
      <c r="D14352" s="1" t="s">
        <v>3844</v>
      </c>
      <c r="E14352" s="1" t="n">
        <v>33</v>
      </c>
      <c r="F14352" s="1" t="s">
        <v>93</v>
      </c>
      <c r="I14352" s="1" t="n">
        <v>5489</v>
      </c>
      <c r="J14352" s="1" t="n">
        <v>100118</v>
      </c>
      <c r="K14352" s="1" t="n">
        <v>119</v>
      </c>
      <c r="L14352" s="1" t="s">
        <v>4124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7" t="n">
        <v>46248</v>
      </c>
      <c r="C14353" s="1" t="n">
        <v>6</v>
      </c>
      <c r="D14353" s="1" t="s">
        <v>3844</v>
      </c>
      <c r="E14353" s="1" t="n">
        <v>33</v>
      </c>
      <c r="F14353" s="1" t="s">
        <v>93</v>
      </c>
      <c r="I14353" s="1" t="n">
        <v>5489</v>
      </c>
      <c r="J14353" s="1" t="n">
        <v>100122</v>
      </c>
      <c r="K14353" s="1" t="n">
        <v>123</v>
      </c>
      <c r="L14353" s="1" t="s">
        <v>4125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7" t="n">
        <v>46248</v>
      </c>
      <c r="C14354" s="1" t="n">
        <v>6</v>
      </c>
      <c r="D14354" s="1" t="s">
        <v>3844</v>
      </c>
      <c r="E14354" s="1" t="n">
        <v>33</v>
      </c>
      <c r="F14354" s="1" t="s">
        <v>93</v>
      </c>
      <c r="I14354" s="1" t="n">
        <v>5489</v>
      </c>
      <c r="J14354" s="1" t="n">
        <v>100123</v>
      </c>
      <c r="K14354" s="1" t="n">
        <v>124</v>
      </c>
      <c r="L14354" s="1" t="s">
        <v>4126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7" t="n">
        <v>46248</v>
      </c>
      <c r="C14355" s="1" t="n">
        <v>6</v>
      </c>
      <c r="D14355" s="1" t="s">
        <v>3844</v>
      </c>
      <c r="E14355" s="1" t="n">
        <v>33</v>
      </c>
      <c r="F14355" s="1" t="s">
        <v>93</v>
      </c>
      <c r="I14355" s="1" t="n">
        <v>5489</v>
      </c>
      <c r="J14355" s="1" t="n">
        <v>100124</v>
      </c>
      <c r="K14355" s="1" t="n">
        <v>125</v>
      </c>
      <c r="L14355" s="1" t="s">
        <v>4127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7" t="n">
        <v>46248</v>
      </c>
      <c r="C14356" s="1" t="n">
        <v>6</v>
      </c>
      <c r="D14356" s="1" t="s">
        <v>3844</v>
      </c>
      <c r="E14356" s="1" t="n">
        <v>33</v>
      </c>
      <c r="F14356" s="1" t="s">
        <v>93</v>
      </c>
      <c r="I14356" s="1" t="n">
        <v>5489</v>
      </c>
      <c r="J14356" s="1" t="n">
        <v>100125</v>
      </c>
      <c r="K14356" s="1" t="n">
        <v>126</v>
      </c>
      <c r="L14356" s="1" t="s">
        <v>4197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7" t="n">
        <v>46248</v>
      </c>
      <c r="C14357" s="1" t="n">
        <v>6</v>
      </c>
      <c r="D14357" s="1" t="s">
        <v>3844</v>
      </c>
      <c r="E14357" s="1" t="n">
        <v>33</v>
      </c>
      <c r="F14357" s="1" t="s">
        <v>93</v>
      </c>
      <c r="I14357" s="1" t="n">
        <v>5489</v>
      </c>
      <c r="J14357" s="1" t="n">
        <v>100129</v>
      </c>
      <c r="K14357" s="1" t="n">
        <v>130</v>
      </c>
      <c r="L14357" s="1" t="s">
        <v>4128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7" t="n">
        <v>46248</v>
      </c>
      <c r="C14358" s="1" t="n">
        <v>6</v>
      </c>
      <c r="D14358" s="1" t="s">
        <v>3844</v>
      </c>
      <c r="E14358" s="1" t="n">
        <v>33</v>
      </c>
      <c r="F14358" s="1" t="s">
        <v>93</v>
      </c>
      <c r="I14358" s="1" t="n">
        <v>5489</v>
      </c>
      <c r="J14358" s="1" t="n">
        <v>100133</v>
      </c>
      <c r="K14358" s="1" t="n">
        <v>134</v>
      </c>
      <c r="L14358" s="1" t="s">
        <v>4129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7" t="n">
        <v>46248</v>
      </c>
      <c r="C14359" s="1" t="n">
        <v>11</v>
      </c>
      <c r="D14359" s="1" t="s">
        <v>3845</v>
      </c>
      <c r="E14359" s="1" t="n">
        <v>10018</v>
      </c>
      <c r="F14359" s="1" t="s">
        <v>368</v>
      </c>
      <c r="I14359" s="1" t="n">
        <v>359</v>
      </c>
      <c r="J14359" s="1" t="n">
        <v>100933</v>
      </c>
      <c r="K14359" s="1" t="n">
        <v>7896982100059</v>
      </c>
      <c r="L14359" s="1" t="s">
        <v>3880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7" t="n">
        <v>46248</v>
      </c>
      <c r="C14360" s="1" t="n">
        <v>11</v>
      </c>
      <c r="D14360" s="1" t="s">
        <v>3845</v>
      </c>
      <c r="E14360" s="1" t="n">
        <v>1899</v>
      </c>
      <c r="F14360" s="1" t="s">
        <v>97</v>
      </c>
      <c r="I14360" s="1" t="n">
        <v>759</v>
      </c>
      <c r="J14360" s="1" t="n">
        <v>79284</v>
      </c>
      <c r="K14360" s="1" t="n">
        <v>475</v>
      </c>
      <c r="L14360" s="1" t="s">
        <v>4147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7" t="n">
        <v>46248</v>
      </c>
      <c r="C14361" s="1" t="n">
        <v>11</v>
      </c>
      <c r="D14361" s="1" t="s">
        <v>3845</v>
      </c>
      <c r="E14361" s="1" t="n">
        <v>1899</v>
      </c>
      <c r="F14361" s="1" t="s">
        <v>97</v>
      </c>
      <c r="I14361" s="1" t="n">
        <v>759</v>
      </c>
      <c r="J14361" s="1" t="n">
        <v>79285</v>
      </c>
      <c r="K14361" s="1" t="n">
        <v>482</v>
      </c>
      <c r="L14361" s="1" t="s">
        <v>4148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7" t="n">
        <v>46248</v>
      </c>
      <c r="C14362" s="1" t="n">
        <v>11</v>
      </c>
      <c r="D14362" s="1" t="s">
        <v>3845</v>
      </c>
      <c r="E14362" s="1" t="n">
        <v>10098</v>
      </c>
      <c r="F14362" s="1" t="s">
        <v>1365</v>
      </c>
      <c r="I14362" s="1" t="n">
        <v>1203</v>
      </c>
      <c r="J14362" s="1" t="n">
        <v>81657</v>
      </c>
      <c r="K14362" s="1" t="n">
        <v>816588</v>
      </c>
      <c r="L14362" s="1" t="s">
        <v>6475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7" t="n">
        <v>46248</v>
      </c>
      <c r="C14363" s="1" t="n">
        <v>11</v>
      </c>
      <c r="D14363" s="1" t="s">
        <v>3845</v>
      </c>
      <c r="E14363" s="1" t="n">
        <v>10098</v>
      </c>
      <c r="F14363" s="1" t="s">
        <v>1365</v>
      </c>
      <c r="I14363" s="1" t="n">
        <v>1203</v>
      </c>
      <c r="J14363" s="1" t="n">
        <v>81672</v>
      </c>
      <c r="K14363" s="1" t="n">
        <v>816731</v>
      </c>
      <c r="L14363" s="1" t="s">
        <v>6477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7" t="n">
        <v>46248</v>
      </c>
      <c r="C14364" s="1" t="n">
        <v>11</v>
      </c>
      <c r="D14364" s="1" t="s">
        <v>3845</v>
      </c>
      <c r="E14364" s="1" t="n">
        <v>1270</v>
      </c>
      <c r="F14364" s="1" t="s">
        <v>349</v>
      </c>
      <c r="I14364" s="1" t="n">
        <v>2788</v>
      </c>
      <c r="J14364" s="1" t="n">
        <v>30611</v>
      </c>
      <c r="K14364" s="1" t="n">
        <v>7688659330568</v>
      </c>
      <c r="L14364" s="1" t="s">
        <v>5544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7" t="n">
        <v>46248</v>
      </c>
      <c r="C14365" s="1" t="n">
        <v>11</v>
      </c>
      <c r="D14365" s="1" t="s">
        <v>3845</v>
      </c>
      <c r="E14365" s="1" t="n">
        <v>1270</v>
      </c>
      <c r="F14365" s="1" t="s">
        <v>349</v>
      </c>
      <c r="I14365" s="1" t="n">
        <v>2788</v>
      </c>
      <c r="J14365" s="1" t="n">
        <v>30613</v>
      </c>
      <c r="K14365" s="1" t="n">
        <v>7688659330650</v>
      </c>
      <c r="L14365" s="1" t="s">
        <v>5545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7" t="n">
        <v>46248</v>
      </c>
      <c r="C14366" s="1" t="n">
        <v>11</v>
      </c>
      <c r="D14366" s="1" t="s">
        <v>3845</v>
      </c>
      <c r="E14366" s="1" t="n">
        <v>1270</v>
      </c>
      <c r="F14366" s="1" t="s">
        <v>349</v>
      </c>
      <c r="I14366" s="1" t="n">
        <v>2788</v>
      </c>
      <c r="J14366" s="1" t="n">
        <v>36641</v>
      </c>
      <c r="K14366" s="1" t="n">
        <v>7688659330148</v>
      </c>
      <c r="L14366" s="1" t="s">
        <v>5547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7" t="n">
        <v>46248</v>
      </c>
      <c r="C14367" s="1" t="n">
        <v>11</v>
      </c>
      <c r="D14367" s="1" t="s">
        <v>3845</v>
      </c>
      <c r="E14367" s="1" t="n">
        <v>1270</v>
      </c>
      <c r="F14367" s="1" t="s">
        <v>349</v>
      </c>
      <c r="I14367" s="1" t="n">
        <v>2788</v>
      </c>
      <c r="J14367" s="1" t="n">
        <v>38631</v>
      </c>
      <c r="K14367" s="1" t="n">
        <v>7688659330162</v>
      </c>
      <c r="L14367" s="1" t="s">
        <v>4329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7" t="n">
        <v>46248</v>
      </c>
      <c r="C14368" s="1" t="n">
        <v>11</v>
      </c>
      <c r="D14368" s="1" t="s">
        <v>3845</v>
      </c>
      <c r="E14368" s="1" t="n">
        <v>1270</v>
      </c>
      <c r="F14368" s="1" t="s">
        <v>349</v>
      </c>
      <c r="I14368" s="1" t="n">
        <v>2788</v>
      </c>
      <c r="J14368" s="1" t="n">
        <v>54126</v>
      </c>
      <c r="K14368" s="1" t="n">
        <v>7898733030073</v>
      </c>
      <c r="L14368" s="1" t="s">
        <v>4716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7" t="n">
        <v>46248</v>
      </c>
      <c r="C14369" s="1" t="n">
        <v>11</v>
      </c>
      <c r="D14369" s="1" t="s">
        <v>3845</v>
      </c>
      <c r="E14369" s="1" t="n">
        <v>1270</v>
      </c>
      <c r="F14369" s="1" t="s">
        <v>349</v>
      </c>
      <c r="I14369" s="1" t="n">
        <v>2788</v>
      </c>
      <c r="J14369" s="1" t="n">
        <v>79352</v>
      </c>
      <c r="K14369" s="1" t="n">
        <v>793537</v>
      </c>
      <c r="L14369" s="1" t="s">
        <v>8186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7" t="n">
        <v>46248</v>
      </c>
      <c r="C14370" s="1" t="n">
        <v>11</v>
      </c>
      <c r="D14370" s="1" t="s">
        <v>3845</v>
      </c>
      <c r="E14370" s="1" t="n">
        <v>1609</v>
      </c>
      <c r="F14370" s="1" t="s">
        <v>87</v>
      </c>
      <c r="I14370" s="1" t="n">
        <v>5964</v>
      </c>
      <c r="J14370" s="1" t="n">
        <v>102382</v>
      </c>
      <c r="K14370" s="1" t="n">
        <v>7896981600673</v>
      </c>
      <c r="L14370" s="1" t="s">
        <v>6106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7" t="n">
        <v>46248</v>
      </c>
      <c r="C14371" s="1" t="n">
        <v>11</v>
      </c>
      <c r="D14371" s="1" t="s">
        <v>3845</v>
      </c>
      <c r="E14371" s="1" t="n">
        <v>1609</v>
      </c>
      <c r="F14371" s="1" t="s">
        <v>87</v>
      </c>
      <c r="I14371" s="1" t="n">
        <v>5964</v>
      </c>
      <c r="J14371" s="1" t="n">
        <v>13225</v>
      </c>
      <c r="K14371" s="1" t="n">
        <v>7896981601151</v>
      </c>
      <c r="L14371" s="1" t="s">
        <v>6107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7" t="n">
        <v>46248</v>
      </c>
      <c r="C14372" s="1" t="n">
        <v>11</v>
      </c>
      <c r="D14372" s="1" t="s">
        <v>3845</v>
      </c>
      <c r="E14372" s="1" t="n">
        <v>1609</v>
      </c>
      <c r="F14372" s="1" t="s">
        <v>87</v>
      </c>
      <c r="I14372" s="1" t="n">
        <v>5964</v>
      </c>
      <c r="J14372" s="1" t="n">
        <v>13720</v>
      </c>
      <c r="K14372" s="1" t="n">
        <v>7896981600307</v>
      </c>
      <c r="L14372" s="1" t="s">
        <v>6108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7" t="n">
        <v>46248</v>
      </c>
      <c r="C14373" s="1" t="n">
        <v>11</v>
      </c>
      <c r="D14373" s="1" t="s">
        <v>3845</v>
      </c>
      <c r="E14373" s="1" t="n">
        <v>1609</v>
      </c>
      <c r="F14373" s="1" t="s">
        <v>87</v>
      </c>
      <c r="I14373" s="1" t="n">
        <v>5964</v>
      </c>
      <c r="J14373" s="1" t="n">
        <v>17163</v>
      </c>
      <c r="K14373" s="1" t="n">
        <v>7896981600567</v>
      </c>
      <c r="L14373" s="1" t="s">
        <v>6109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7" t="n">
        <v>46248</v>
      </c>
      <c r="C14374" s="1" t="n">
        <v>11</v>
      </c>
      <c r="D14374" s="1" t="s">
        <v>3845</v>
      </c>
      <c r="E14374" s="1" t="n">
        <v>1609</v>
      </c>
      <c r="F14374" s="1" t="s">
        <v>87</v>
      </c>
      <c r="I14374" s="1" t="n">
        <v>5964</v>
      </c>
      <c r="J14374" s="1" t="n">
        <v>18382</v>
      </c>
      <c r="K14374" s="1" t="n">
        <v>7896878801190</v>
      </c>
      <c r="L14374" s="1" t="s">
        <v>5666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7" t="n">
        <v>46248</v>
      </c>
      <c r="C14375" s="1" t="n">
        <v>11</v>
      </c>
      <c r="D14375" s="1" t="s">
        <v>3845</v>
      </c>
      <c r="E14375" s="1" t="n">
        <v>1609</v>
      </c>
      <c r="F14375" s="1" t="s">
        <v>87</v>
      </c>
      <c r="I14375" s="1" t="n">
        <v>5964</v>
      </c>
      <c r="J14375" s="1" t="n">
        <v>18383</v>
      </c>
      <c r="K14375" s="1" t="n">
        <v>7896878801138</v>
      </c>
      <c r="L14375" s="1" t="s">
        <v>4209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7" t="n">
        <v>46248</v>
      </c>
      <c r="C14376" s="1" t="n">
        <v>11</v>
      </c>
      <c r="D14376" s="1" t="s">
        <v>3845</v>
      </c>
      <c r="E14376" s="1" t="n">
        <v>1609</v>
      </c>
      <c r="F14376" s="1" t="s">
        <v>87</v>
      </c>
      <c r="I14376" s="1" t="n">
        <v>5964</v>
      </c>
      <c r="J14376" s="1" t="n">
        <v>18384</v>
      </c>
      <c r="K14376" s="1" t="n">
        <v>7896878801206</v>
      </c>
      <c r="L14376" s="1" t="s">
        <v>4210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7" t="n">
        <v>46248</v>
      </c>
      <c r="C14377" s="1" t="n">
        <v>11</v>
      </c>
      <c r="D14377" s="1" t="s">
        <v>3845</v>
      </c>
      <c r="E14377" s="1" t="n">
        <v>1609</v>
      </c>
      <c r="F14377" s="1" t="s">
        <v>87</v>
      </c>
      <c r="I14377" s="1" t="n">
        <v>5964</v>
      </c>
      <c r="J14377" s="1" t="n">
        <v>18385</v>
      </c>
      <c r="K14377" s="1" t="n">
        <v>7896878801220</v>
      </c>
      <c r="L14377" s="1" t="s">
        <v>4211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7" t="n">
        <v>46248</v>
      </c>
      <c r="C14378" s="1" t="n">
        <v>11</v>
      </c>
      <c r="D14378" s="1" t="s">
        <v>3845</v>
      </c>
      <c r="E14378" s="1" t="n">
        <v>1609</v>
      </c>
      <c r="F14378" s="1" t="s">
        <v>87</v>
      </c>
      <c r="I14378" s="1" t="n">
        <v>5964</v>
      </c>
      <c r="J14378" s="1" t="n">
        <v>18910</v>
      </c>
      <c r="K14378" s="1" t="n">
        <v>7896878801176</v>
      </c>
      <c r="L14378" s="1" t="s">
        <v>4212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7" t="n">
        <v>46248</v>
      </c>
      <c r="C14379" s="1" t="n">
        <v>11</v>
      </c>
      <c r="D14379" s="1" t="s">
        <v>3845</v>
      </c>
      <c r="E14379" s="1" t="n">
        <v>1609</v>
      </c>
      <c r="F14379" s="1" t="s">
        <v>87</v>
      </c>
      <c r="I14379" s="1" t="n">
        <v>5964</v>
      </c>
      <c r="J14379" s="1" t="n">
        <v>18968</v>
      </c>
      <c r="K14379" s="1" t="n">
        <v>7896878801244</v>
      </c>
      <c r="L14379" s="1" t="s">
        <v>4213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7" t="n">
        <v>46248</v>
      </c>
      <c r="C14380" s="1" t="n">
        <v>11</v>
      </c>
      <c r="D14380" s="1" t="s">
        <v>3845</v>
      </c>
      <c r="E14380" s="1" t="n">
        <v>1609</v>
      </c>
      <c r="F14380" s="1" t="s">
        <v>87</v>
      </c>
      <c r="I14380" s="1" t="n">
        <v>5964</v>
      </c>
      <c r="J14380" s="1" t="n">
        <v>19201</v>
      </c>
      <c r="K14380" s="1" t="n">
        <v>7896878801015</v>
      </c>
      <c r="L14380" s="1" t="s">
        <v>5667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7" t="n">
        <v>46248</v>
      </c>
      <c r="C14381" s="1" t="n">
        <v>11</v>
      </c>
      <c r="D14381" s="1" t="s">
        <v>3845</v>
      </c>
      <c r="E14381" s="1" t="n">
        <v>1609</v>
      </c>
      <c r="F14381" s="1" t="s">
        <v>87</v>
      </c>
      <c r="I14381" s="1" t="n">
        <v>5964</v>
      </c>
      <c r="J14381" s="1" t="n">
        <v>20027</v>
      </c>
      <c r="K14381" s="1" t="n">
        <v>7896878801053</v>
      </c>
      <c r="L14381" s="1" t="s">
        <v>4214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7" t="n">
        <v>46248</v>
      </c>
      <c r="C14382" s="1" t="n">
        <v>11</v>
      </c>
      <c r="D14382" s="1" t="s">
        <v>3845</v>
      </c>
      <c r="E14382" s="1" t="n">
        <v>1609</v>
      </c>
      <c r="F14382" s="1" t="s">
        <v>87</v>
      </c>
      <c r="I14382" s="1" t="n">
        <v>5964</v>
      </c>
      <c r="J14382" s="1" t="n">
        <v>24963</v>
      </c>
      <c r="K14382" s="1" t="n">
        <v>7896878801060</v>
      </c>
      <c r="L14382" s="1" t="s">
        <v>4215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7" t="n">
        <v>46248</v>
      </c>
      <c r="C14383" s="1" t="n">
        <v>11</v>
      </c>
      <c r="D14383" s="1" t="s">
        <v>3845</v>
      </c>
      <c r="E14383" s="1" t="n">
        <v>1609</v>
      </c>
      <c r="F14383" s="1" t="s">
        <v>87</v>
      </c>
      <c r="I14383" s="1" t="n">
        <v>5964</v>
      </c>
      <c r="J14383" s="1" t="n">
        <v>24964</v>
      </c>
      <c r="K14383" s="1" t="n">
        <v>7896878801183</v>
      </c>
      <c r="L14383" s="1" t="s">
        <v>4216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7" t="n">
        <v>46248</v>
      </c>
      <c r="C14384" s="1" t="n">
        <v>11</v>
      </c>
      <c r="D14384" s="1" t="s">
        <v>3845</v>
      </c>
      <c r="E14384" s="1" t="n">
        <v>1609</v>
      </c>
      <c r="F14384" s="1" t="s">
        <v>87</v>
      </c>
      <c r="I14384" s="1" t="n">
        <v>5964</v>
      </c>
      <c r="J14384" s="1" t="n">
        <v>24965</v>
      </c>
      <c r="K14384" s="1" t="n">
        <v>7896878801107</v>
      </c>
      <c r="L14384" s="1" t="s">
        <v>4217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7" t="n">
        <v>46248</v>
      </c>
      <c r="C14385" s="1" t="n">
        <v>11</v>
      </c>
      <c r="D14385" s="1" t="s">
        <v>3845</v>
      </c>
      <c r="E14385" s="1" t="n">
        <v>1609</v>
      </c>
      <c r="F14385" s="1" t="s">
        <v>87</v>
      </c>
      <c r="I14385" s="1" t="n">
        <v>5964</v>
      </c>
      <c r="J14385" s="1" t="n">
        <v>32861</v>
      </c>
      <c r="K14385" s="1" t="n">
        <v>7896878801145</v>
      </c>
      <c r="L14385" s="1" t="s">
        <v>4218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7" t="n">
        <v>46248</v>
      </c>
      <c r="C14386" s="1" t="n">
        <v>11</v>
      </c>
      <c r="D14386" s="1" t="s">
        <v>3845</v>
      </c>
      <c r="E14386" s="1" t="n">
        <v>1609</v>
      </c>
      <c r="F14386" s="1" t="s">
        <v>87</v>
      </c>
      <c r="I14386" s="1" t="n">
        <v>5964</v>
      </c>
      <c r="J14386" s="1" t="n">
        <v>41614</v>
      </c>
      <c r="K14386" s="1" t="n">
        <v>7896878801213</v>
      </c>
      <c r="L14386" s="1" t="s">
        <v>4219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7" t="n">
        <v>46248</v>
      </c>
      <c r="C14387" s="1" t="n">
        <v>11</v>
      </c>
      <c r="D14387" s="1" t="s">
        <v>3845</v>
      </c>
      <c r="E14387" s="1" t="n">
        <v>1609</v>
      </c>
      <c r="F14387" s="1" t="s">
        <v>87</v>
      </c>
      <c r="I14387" s="1" t="n">
        <v>5964</v>
      </c>
      <c r="J14387" s="1" t="n">
        <v>80962</v>
      </c>
      <c r="K14387" s="1" t="n">
        <v>7890678801091</v>
      </c>
      <c r="L14387" s="1" t="s">
        <v>4220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7" t="n">
        <v>46248</v>
      </c>
      <c r="C14388" s="1" t="n">
        <v>11</v>
      </c>
      <c r="D14388" s="1" t="s">
        <v>3845</v>
      </c>
      <c r="E14388" s="1" t="n">
        <v>1390</v>
      </c>
      <c r="F14388" s="1" t="s">
        <v>1619</v>
      </c>
      <c r="I14388" s="1" t="n">
        <v>7184</v>
      </c>
      <c r="J14388" s="1" t="n">
        <v>25019</v>
      </c>
      <c r="K14388" s="1" t="n">
        <v>7898934595500</v>
      </c>
      <c r="L14388" s="1" t="s">
        <v>4589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7" t="n">
        <v>46248</v>
      </c>
      <c r="C14389" s="1" t="n">
        <v>11</v>
      </c>
      <c r="D14389" s="1" t="s">
        <v>3845</v>
      </c>
      <c r="E14389" s="1" t="n">
        <v>1390</v>
      </c>
      <c r="F14389" s="1" t="s">
        <v>1619</v>
      </c>
      <c r="I14389" s="1" t="n">
        <v>7184</v>
      </c>
      <c r="J14389" s="1" t="n">
        <v>25462</v>
      </c>
      <c r="K14389" s="1" t="n">
        <v>7898934595463</v>
      </c>
      <c r="L14389" s="1" t="s">
        <v>4590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7" t="n">
        <v>46248</v>
      </c>
      <c r="C14390" s="1" t="n">
        <v>11</v>
      </c>
      <c r="D14390" s="1" t="s">
        <v>3845</v>
      </c>
      <c r="E14390" s="1" t="n">
        <v>1390</v>
      </c>
      <c r="F14390" s="1" t="s">
        <v>1619</v>
      </c>
      <c r="I14390" s="1" t="n">
        <v>7184</v>
      </c>
      <c r="J14390" s="1" t="n">
        <v>28290</v>
      </c>
      <c r="K14390" s="1" t="n">
        <v>7898934595548</v>
      </c>
      <c r="L14390" s="1" t="s">
        <v>8187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7" t="n">
        <v>46248</v>
      </c>
      <c r="C14391" s="1" t="n">
        <v>11</v>
      </c>
      <c r="D14391" s="1" t="s">
        <v>3845</v>
      </c>
      <c r="E14391" s="1" t="n">
        <v>1390</v>
      </c>
      <c r="F14391" s="1" t="s">
        <v>1619</v>
      </c>
      <c r="I14391" s="1" t="n">
        <v>7184</v>
      </c>
      <c r="J14391" s="1" t="n">
        <v>46049</v>
      </c>
      <c r="K14391" s="1" t="n">
        <v>7898934596248</v>
      </c>
      <c r="L14391" s="1" t="s">
        <v>8188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7" t="n">
        <v>46248</v>
      </c>
      <c r="C14392" s="1" t="n">
        <v>11</v>
      </c>
      <c r="D14392" s="1" t="s">
        <v>3845</v>
      </c>
      <c r="E14392" s="1" t="n">
        <v>1390</v>
      </c>
      <c r="F14392" s="1" t="s">
        <v>1619</v>
      </c>
      <c r="I14392" s="1" t="n">
        <v>7184</v>
      </c>
      <c r="J14392" s="1" t="n">
        <v>50340</v>
      </c>
      <c r="K14392" s="1" t="n">
        <v>7898967923035</v>
      </c>
      <c r="L14392" s="1" t="s">
        <v>8189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7" t="n">
        <v>46248</v>
      </c>
      <c r="C14393" s="1" t="n">
        <v>11</v>
      </c>
      <c r="D14393" s="1" t="s">
        <v>3845</v>
      </c>
      <c r="E14393" s="1" t="n">
        <v>1390</v>
      </c>
      <c r="F14393" s="1" t="s">
        <v>1619</v>
      </c>
      <c r="I14393" s="1" t="n">
        <v>7184</v>
      </c>
      <c r="J14393" s="1" t="n">
        <v>62433</v>
      </c>
      <c r="K14393" s="1" t="n">
        <v>7898567702566</v>
      </c>
      <c r="L14393" s="1" t="s">
        <v>6769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7" t="n">
        <v>46248</v>
      </c>
      <c r="C14394" s="1" t="n">
        <v>11</v>
      </c>
      <c r="D14394" s="1" t="s">
        <v>3845</v>
      </c>
      <c r="E14394" s="1" t="n">
        <v>1390</v>
      </c>
      <c r="F14394" s="1" t="s">
        <v>1619</v>
      </c>
      <c r="I14394" s="1" t="n">
        <v>7184</v>
      </c>
      <c r="J14394" s="1" t="n">
        <v>62436</v>
      </c>
      <c r="K14394" s="1" t="n">
        <v>7898567704119</v>
      </c>
      <c r="L14394" s="1" t="s">
        <v>6770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7" t="n">
        <v>46248</v>
      </c>
      <c r="C14395" s="1" t="n">
        <v>11</v>
      </c>
      <c r="D14395" s="1" t="s">
        <v>3845</v>
      </c>
      <c r="E14395" s="1" t="n">
        <v>1390</v>
      </c>
      <c r="F14395" s="1" t="s">
        <v>1619</v>
      </c>
      <c r="I14395" s="1" t="n">
        <v>7184</v>
      </c>
      <c r="J14395" s="1" t="n">
        <v>71645</v>
      </c>
      <c r="K14395" s="1" t="n">
        <v>7898567705987</v>
      </c>
      <c r="L14395" s="1" t="s">
        <v>6771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7" t="n">
        <v>46248</v>
      </c>
      <c r="C14396" s="1" t="n">
        <v>11</v>
      </c>
      <c r="D14396" s="1" t="s">
        <v>3845</v>
      </c>
      <c r="E14396" s="1" t="n">
        <v>1390</v>
      </c>
      <c r="F14396" s="1" t="s">
        <v>1619</v>
      </c>
      <c r="I14396" s="1" t="n">
        <v>7184</v>
      </c>
      <c r="J14396" s="1" t="n">
        <v>72316</v>
      </c>
      <c r="K14396" s="1" t="n">
        <v>7898567705963</v>
      </c>
      <c r="L14396" s="1" t="s">
        <v>6773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7" t="n">
        <v>46248</v>
      </c>
      <c r="C14397" s="1" t="n">
        <v>11</v>
      </c>
      <c r="D14397" s="1" t="s">
        <v>3845</v>
      </c>
      <c r="E14397" s="1" t="n">
        <v>1390</v>
      </c>
      <c r="F14397" s="1" t="s">
        <v>1619</v>
      </c>
      <c r="I14397" s="1" t="n">
        <v>7184</v>
      </c>
      <c r="J14397" s="1" t="n">
        <v>74530</v>
      </c>
      <c r="K14397" s="1" t="n">
        <v>7898567705994</v>
      </c>
      <c r="L14397" s="1" t="s">
        <v>6774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7" t="n">
        <v>46248</v>
      </c>
      <c r="C14398" s="1" t="n">
        <v>11</v>
      </c>
      <c r="D14398" s="1" t="s">
        <v>3845</v>
      </c>
      <c r="E14398" s="1" t="n">
        <v>1390</v>
      </c>
      <c r="F14398" s="1" t="s">
        <v>1619</v>
      </c>
      <c r="I14398" s="1" t="n">
        <v>7184</v>
      </c>
      <c r="J14398" s="1" t="n">
        <v>74806</v>
      </c>
      <c r="K14398" s="1" t="n">
        <v>7898967923899</v>
      </c>
      <c r="L14398" s="1" t="s">
        <v>4591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7" t="n">
        <v>46248</v>
      </c>
      <c r="C14399" s="1" t="n">
        <v>11</v>
      </c>
      <c r="D14399" s="1" t="s">
        <v>3845</v>
      </c>
      <c r="E14399" s="1" t="n">
        <v>1390</v>
      </c>
      <c r="F14399" s="1" t="s">
        <v>1619</v>
      </c>
      <c r="I14399" s="1" t="n">
        <v>7184</v>
      </c>
      <c r="J14399" s="1" t="n">
        <v>74808</v>
      </c>
      <c r="K14399" s="1" t="n">
        <v>7898967923912</v>
      </c>
      <c r="L14399" s="1" t="s">
        <v>4592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7" t="n">
        <v>46248</v>
      </c>
      <c r="C14400" s="1" t="n">
        <v>11</v>
      </c>
      <c r="D14400" s="1" t="s">
        <v>3845</v>
      </c>
      <c r="E14400" s="1" t="n">
        <v>1390</v>
      </c>
      <c r="F14400" s="1" t="s">
        <v>1619</v>
      </c>
      <c r="I14400" s="1" t="n">
        <v>7184</v>
      </c>
      <c r="J14400" s="1" t="n">
        <v>75038</v>
      </c>
      <c r="K14400" s="1" t="n">
        <v>7898754690492</v>
      </c>
      <c r="L14400" s="1" t="s">
        <v>4593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7" t="n">
        <v>46248</v>
      </c>
      <c r="C14401" s="1" t="n">
        <v>11</v>
      </c>
      <c r="D14401" s="1" t="s">
        <v>3845</v>
      </c>
      <c r="E14401" s="1" t="n">
        <v>1390</v>
      </c>
      <c r="F14401" s="1" t="s">
        <v>1619</v>
      </c>
      <c r="I14401" s="1" t="n">
        <v>7184</v>
      </c>
      <c r="J14401" s="1" t="n">
        <v>77714</v>
      </c>
      <c r="K14401" s="1" t="n">
        <v>7898567704959</v>
      </c>
      <c r="L14401" s="1" t="s">
        <v>8190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7" t="n">
        <v>46248</v>
      </c>
      <c r="C14402" s="1" t="n">
        <v>11</v>
      </c>
      <c r="D14402" s="1" t="s">
        <v>3845</v>
      </c>
      <c r="E14402" s="1" t="n">
        <v>1390</v>
      </c>
      <c r="F14402" s="1" t="s">
        <v>1619</v>
      </c>
      <c r="I14402" s="1" t="n">
        <v>7184</v>
      </c>
      <c r="J14402" s="1" t="n">
        <v>79466</v>
      </c>
      <c r="K14402" s="1" t="n">
        <v>7898970162889</v>
      </c>
      <c r="L14402" s="1" t="s">
        <v>4595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7" t="n">
        <v>46248</v>
      </c>
      <c r="C14403" s="1" t="n">
        <v>11</v>
      </c>
      <c r="D14403" s="1" t="s">
        <v>3845</v>
      </c>
      <c r="E14403" s="1" t="n">
        <v>1390</v>
      </c>
      <c r="F14403" s="1" t="s">
        <v>1619</v>
      </c>
      <c r="I14403" s="1" t="n">
        <v>7184</v>
      </c>
      <c r="J14403" s="1" t="n">
        <v>80291</v>
      </c>
      <c r="K14403" s="1" t="n">
        <v>7898567705000</v>
      </c>
      <c r="L14403" s="1" t="s">
        <v>8191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7" t="n">
        <v>46248</v>
      </c>
      <c r="C14404" s="1" t="n">
        <v>11</v>
      </c>
      <c r="D14404" s="1" t="s">
        <v>3845</v>
      </c>
      <c r="E14404" s="1" t="n">
        <v>1390</v>
      </c>
      <c r="F14404" s="1" t="s">
        <v>1619</v>
      </c>
      <c r="I14404" s="1" t="n">
        <v>7184</v>
      </c>
      <c r="J14404" s="1" t="n">
        <v>80292</v>
      </c>
      <c r="K14404" s="1" t="n">
        <v>7898567702559</v>
      </c>
      <c r="L14404" s="1" t="s">
        <v>6779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7" t="n">
        <v>46248</v>
      </c>
      <c r="C14405" s="1" t="n">
        <v>11</v>
      </c>
      <c r="D14405" s="1" t="s">
        <v>3845</v>
      </c>
      <c r="E14405" s="1" t="n">
        <v>1390</v>
      </c>
      <c r="F14405" s="1" t="s">
        <v>1619</v>
      </c>
      <c r="I14405" s="1" t="n">
        <v>7184</v>
      </c>
      <c r="J14405" s="1" t="n">
        <v>80294</v>
      </c>
      <c r="K14405" s="1" t="n">
        <v>7898567703341</v>
      </c>
      <c r="L14405" s="1" t="s">
        <v>8192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7" t="n">
        <v>46248</v>
      </c>
      <c r="C14406" s="1" t="n">
        <v>11</v>
      </c>
      <c r="D14406" s="1" t="s">
        <v>3845</v>
      </c>
      <c r="E14406" s="1" t="n">
        <v>1390</v>
      </c>
      <c r="F14406" s="1" t="s">
        <v>1619</v>
      </c>
      <c r="I14406" s="1" t="n">
        <v>7184</v>
      </c>
      <c r="J14406" s="1" t="n">
        <v>80297</v>
      </c>
      <c r="K14406" s="1" t="n">
        <v>7898567705383</v>
      </c>
      <c r="L14406" s="1" t="s">
        <v>6780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7" t="n">
        <v>46248</v>
      </c>
      <c r="C14407" s="1" t="n">
        <v>11</v>
      </c>
      <c r="D14407" s="1" t="s">
        <v>3845</v>
      </c>
      <c r="E14407" s="1" t="n">
        <v>1390</v>
      </c>
      <c r="F14407" s="1" t="s">
        <v>1619</v>
      </c>
      <c r="I14407" s="1" t="n">
        <v>7184</v>
      </c>
      <c r="J14407" s="1" t="n">
        <v>80299</v>
      </c>
      <c r="K14407" s="1" t="n">
        <v>7898567702467</v>
      </c>
      <c r="L14407" s="1" t="s">
        <v>6781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7" t="n">
        <v>46248</v>
      </c>
      <c r="C14408" s="1" t="n">
        <v>11</v>
      </c>
      <c r="D14408" s="1" t="s">
        <v>3845</v>
      </c>
      <c r="E14408" s="1" t="n">
        <v>1390</v>
      </c>
      <c r="F14408" s="1" t="s">
        <v>1619</v>
      </c>
      <c r="I14408" s="1" t="n">
        <v>7184</v>
      </c>
      <c r="J14408" s="1" t="n">
        <v>82061</v>
      </c>
      <c r="K14408" s="1" t="n">
        <v>7898970162926</v>
      </c>
      <c r="L14408" s="1" t="s">
        <v>8193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7" t="n">
        <v>46248</v>
      </c>
      <c r="C14409" s="1" t="n">
        <v>11</v>
      </c>
      <c r="D14409" s="1" t="s">
        <v>3845</v>
      </c>
      <c r="E14409" s="1" t="n">
        <v>1390</v>
      </c>
      <c r="F14409" s="1" t="s">
        <v>1619</v>
      </c>
      <c r="I14409" s="1" t="n">
        <v>7184</v>
      </c>
      <c r="J14409" s="1" t="n">
        <v>82062</v>
      </c>
      <c r="K14409" s="1" t="n">
        <v>7898970162865</v>
      </c>
      <c r="L14409" s="1" t="s">
        <v>8194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7" t="n">
        <v>46248</v>
      </c>
      <c r="C14410" s="1" t="n">
        <v>11</v>
      </c>
      <c r="D14410" s="1" t="s">
        <v>3845</v>
      </c>
      <c r="E14410" s="1" t="n">
        <v>1390</v>
      </c>
      <c r="F14410" s="1" t="s">
        <v>1619</v>
      </c>
      <c r="I14410" s="1" t="n">
        <v>7184</v>
      </c>
      <c r="J14410" s="1" t="n">
        <v>82063</v>
      </c>
      <c r="K14410" s="1" t="n">
        <v>7898754691000</v>
      </c>
      <c r="L14410" s="1" t="s">
        <v>8195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7" t="n">
        <v>46248</v>
      </c>
      <c r="C14411" s="1" t="n">
        <v>11</v>
      </c>
      <c r="D14411" s="1" t="s">
        <v>3845</v>
      </c>
      <c r="E14411" s="1" t="n">
        <v>1720</v>
      </c>
      <c r="F14411" s="1" t="s">
        <v>416</v>
      </c>
      <c r="I14411" s="1" t="n">
        <v>48158</v>
      </c>
      <c r="J14411" s="1" t="n">
        <v>101473</v>
      </c>
      <c r="K14411" s="1" t="n">
        <v>7897277300017</v>
      </c>
      <c r="L14411" s="1" t="s">
        <v>8196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7" t="n">
        <v>46248</v>
      </c>
      <c r="C14412" s="1" t="n">
        <v>11</v>
      </c>
      <c r="D14412" s="1" t="s">
        <v>3845</v>
      </c>
      <c r="E14412" s="1" t="n">
        <v>1720</v>
      </c>
      <c r="F14412" s="1" t="s">
        <v>416</v>
      </c>
      <c r="I14412" s="1" t="n">
        <v>48158</v>
      </c>
      <c r="J14412" s="1" t="n">
        <v>101474</v>
      </c>
      <c r="K14412" s="1" t="n">
        <v>7897277300048</v>
      </c>
      <c r="L14412" s="1" t="s">
        <v>8197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7" t="n">
        <v>46248</v>
      </c>
      <c r="C14413" s="1" t="n">
        <v>11</v>
      </c>
      <c r="D14413" s="1" t="s">
        <v>3845</v>
      </c>
      <c r="E14413" s="1" t="n">
        <v>1720</v>
      </c>
      <c r="F14413" s="1" t="s">
        <v>416</v>
      </c>
      <c r="I14413" s="1" t="n">
        <v>48158</v>
      </c>
      <c r="J14413" s="1" t="n">
        <v>101475</v>
      </c>
      <c r="K14413" s="1" t="n">
        <v>7897277300062</v>
      </c>
      <c r="L14413" s="1" t="s">
        <v>8198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7" t="n">
        <v>46248</v>
      </c>
      <c r="C14414" s="1" t="n">
        <v>11</v>
      </c>
      <c r="D14414" s="1" t="s">
        <v>3845</v>
      </c>
      <c r="E14414" s="1" t="n">
        <v>1720</v>
      </c>
      <c r="F14414" s="1" t="s">
        <v>416</v>
      </c>
      <c r="I14414" s="1" t="n">
        <v>48158</v>
      </c>
      <c r="J14414" s="1" t="n">
        <v>101476</v>
      </c>
      <c r="K14414" s="1" t="n">
        <v>7897277300079</v>
      </c>
      <c r="L14414" s="1" t="s">
        <v>8199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7" t="n">
        <v>46248</v>
      </c>
      <c r="C14415" s="1" t="n">
        <v>11</v>
      </c>
      <c r="D14415" s="1" t="s">
        <v>3845</v>
      </c>
      <c r="E14415" s="1" t="n">
        <v>1720</v>
      </c>
      <c r="F14415" s="1" t="s">
        <v>416</v>
      </c>
      <c r="I14415" s="1" t="n">
        <v>48158</v>
      </c>
      <c r="J14415" s="1" t="n">
        <v>101477</v>
      </c>
      <c r="K14415" s="1" t="n">
        <v>7897277300956</v>
      </c>
      <c r="L14415" s="1" t="s">
        <v>8200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7" t="n">
        <v>46248</v>
      </c>
      <c r="C14416" s="1" t="n">
        <v>11</v>
      </c>
      <c r="D14416" s="1" t="s">
        <v>3845</v>
      </c>
      <c r="E14416" s="1" t="n">
        <v>1720</v>
      </c>
      <c r="F14416" s="1" t="s">
        <v>416</v>
      </c>
      <c r="I14416" s="1" t="n">
        <v>48158</v>
      </c>
      <c r="J14416" s="1" t="n">
        <v>108048</v>
      </c>
      <c r="K14416" s="1" t="n">
        <v>7897277300031</v>
      </c>
      <c r="L14416" s="1" t="s">
        <v>8201</v>
      </c>
      <c r="N14416" s="1" t="n">
        <v>12</v>
      </c>
      <c r="O14416" s="1" t="n">
        <v>88</v>
      </c>
    </row>
    <row r="14417" customFormat="false" ht="15" hidden="false" customHeight="true" outlineLevel="0" collapsed="false">
      <c r="A14417" s="1" t="n">
        <v>1</v>
      </c>
      <c r="B14417" s="17" t="n">
        <v>46248</v>
      </c>
      <c r="C14417" s="1" t="n">
        <v>11</v>
      </c>
      <c r="D14417" s="1" t="s">
        <v>3845</v>
      </c>
      <c r="E14417" s="1" t="n">
        <v>1720</v>
      </c>
      <c r="F14417" s="1" t="s">
        <v>416</v>
      </c>
      <c r="I14417" s="1" t="n">
        <v>48158</v>
      </c>
      <c r="J14417" s="1" t="n">
        <v>103393</v>
      </c>
      <c r="K14417" s="1" t="n">
        <v>7897277300222</v>
      </c>
      <c r="L14417" s="1" t="s">
        <v>8202</v>
      </c>
      <c r="N14417" s="1" t="n">
        <v>12</v>
      </c>
      <c r="O14417" s="1" t="n">
        <v>89</v>
      </c>
    </row>
    <row r="14418" customFormat="false" ht="15" hidden="false" customHeight="true" outlineLevel="0" collapsed="false">
      <c r="A14418" s="1" t="n">
        <v>1</v>
      </c>
      <c r="B14418" s="17" t="n">
        <v>46248</v>
      </c>
      <c r="C14418" s="1" t="n">
        <v>11</v>
      </c>
      <c r="D14418" s="1" t="s">
        <v>3845</v>
      </c>
      <c r="E14418" s="1" t="n">
        <v>1720</v>
      </c>
      <c r="F14418" s="1" t="s">
        <v>416</v>
      </c>
      <c r="I14418" s="1" t="n">
        <v>48158</v>
      </c>
      <c r="J14418" s="1" t="n">
        <v>108050</v>
      </c>
      <c r="K14418" s="1" t="n">
        <v>7897277300284</v>
      </c>
      <c r="L14418" s="1" t="s">
        <v>8203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7" t="n">
        <v>46248</v>
      </c>
      <c r="C14419" s="1" t="n">
        <v>11</v>
      </c>
      <c r="D14419" s="1" t="s">
        <v>3845</v>
      </c>
      <c r="E14419" s="1" t="n">
        <v>1720</v>
      </c>
      <c r="F14419" s="1" t="s">
        <v>416</v>
      </c>
      <c r="I14419" s="1" t="n">
        <v>48158</v>
      </c>
      <c r="J14419" s="1" t="n">
        <v>12004</v>
      </c>
      <c r="K14419" s="1" t="n">
        <v>7897277300055</v>
      </c>
      <c r="L14419" s="1" t="s">
        <v>8204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7" t="n">
        <v>46248</v>
      </c>
      <c r="C14420" s="1" t="n">
        <v>11</v>
      </c>
      <c r="D14420" s="1" t="s">
        <v>3845</v>
      </c>
      <c r="E14420" s="1" t="n">
        <v>1720</v>
      </c>
      <c r="F14420" s="1" t="s">
        <v>416</v>
      </c>
      <c r="I14420" s="1" t="n">
        <v>48158</v>
      </c>
      <c r="J14420" s="1" t="n">
        <v>55686</v>
      </c>
      <c r="K14420" s="1" t="n">
        <v>7897277300932</v>
      </c>
      <c r="L14420" s="1" t="s">
        <v>8205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7" t="n">
        <v>46248</v>
      </c>
      <c r="C14421" s="1" t="n">
        <v>11</v>
      </c>
      <c r="D14421" s="1" t="s">
        <v>3845</v>
      </c>
      <c r="E14421" s="1" t="n">
        <v>1720</v>
      </c>
      <c r="F14421" s="1" t="s">
        <v>416</v>
      </c>
      <c r="I14421" s="1" t="n">
        <v>48158</v>
      </c>
      <c r="J14421" s="1" t="n">
        <v>55688</v>
      </c>
      <c r="K14421" s="1" t="n">
        <v>7897277300949</v>
      </c>
      <c r="L14421" s="1" t="s">
        <v>8206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7" t="n">
        <v>46248</v>
      </c>
      <c r="C14422" s="1" t="n">
        <v>11</v>
      </c>
      <c r="D14422" s="1" t="s">
        <v>3845</v>
      </c>
      <c r="E14422" s="1" t="n">
        <v>1720</v>
      </c>
      <c r="F14422" s="1" t="s">
        <v>416</v>
      </c>
      <c r="I14422" s="1" t="n">
        <v>48158</v>
      </c>
      <c r="J14422" s="1" t="n">
        <v>55703</v>
      </c>
      <c r="K14422" s="1" t="n">
        <v>7897277300024</v>
      </c>
      <c r="L14422" s="1" t="s">
        <v>8207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7" t="n">
        <v>46248</v>
      </c>
      <c r="C14423" s="1" t="n">
        <v>11</v>
      </c>
      <c r="D14423" s="1" t="s">
        <v>3845</v>
      </c>
      <c r="E14423" s="1" t="n">
        <v>1136</v>
      </c>
      <c r="F14423" s="1" t="s">
        <v>1398</v>
      </c>
      <c r="I14423" s="1" t="n">
        <v>53783</v>
      </c>
      <c r="J14423" s="1" t="n">
        <v>102960</v>
      </c>
      <c r="K14423" s="1" t="n">
        <v>7896221400087</v>
      </c>
      <c r="L14423" s="1" t="s">
        <v>5879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7" t="n">
        <v>46248</v>
      </c>
      <c r="C14424" s="1" t="n">
        <v>11</v>
      </c>
      <c r="D14424" s="1" t="s">
        <v>3845</v>
      </c>
      <c r="E14424" s="1" t="n">
        <v>1136</v>
      </c>
      <c r="F14424" s="1" t="s">
        <v>1398</v>
      </c>
      <c r="I14424" s="1" t="n">
        <v>53783</v>
      </c>
      <c r="J14424" s="1" t="n">
        <v>103920</v>
      </c>
      <c r="K14424" s="1" t="n">
        <v>7896221400025</v>
      </c>
      <c r="L14424" s="1" t="s">
        <v>5880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7" t="n">
        <v>46248</v>
      </c>
      <c r="C14425" s="1" t="n">
        <v>11</v>
      </c>
      <c r="D14425" s="1" t="s">
        <v>3845</v>
      </c>
      <c r="E14425" s="1" t="n">
        <v>1136</v>
      </c>
      <c r="F14425" s="1" t="s">
        <v>1398</v>
      </c>
      <c r="I14425" s="1" t="n">
        <v>53783</v>
      </c>
      <c r="J14425" s="1" t="n">
        <v>103992</v>
      </c>
      <c r="K14425" s="1" t="n">
        <v>7896221400018</v>
      </c>
      <c r="L14425" s="1" t="s">
        <v>8208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7" t="n">
        <v>46248</v>
      </c>
      <c r="C14426" s="1" t="n">
        <v>11</v>
      </c>
      <c r="D14426" s="1" t="s">
        <v>3845</v>
      </c>
      <c r="E14426" s="1" t="n">
        <v>1136</v>
      </c>
      <c r="F14426" s="1" t="s">
        <v>1398</v>
      </c>
      <c r="I14426" s="1" t="n">
        <v>53783</v>
      </c>
      <c r="J14426" s="1" t="n">
        <v>107884</v>
      </c>
      <c r="K14426" s="1" t="n">
        <v>7896221400407</v>
      </c>
      <c r="L14426" s="1" t="s">
        <v>8209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7" t="n">
        <v>46248</v>
      </c>
      <c r="C14427" s="1" t="n">
        <v>11</v>
      </c>
      <c r="D14427" s="1" t="s">
        <v>3845</v>
      </c>
      <c r="E14427" s="1" t="n">
        <v>1136</v>
      </c>
      <c r="F14427" s="1" t="s">
        <v>1398</v>
      </c>
      <c r="I14427" s="1" t="n">
        <v>53783</v>
      </c>
      <c r="J14427" s="1" t="n">
        <v>17725</v>
      </c>
      <c r="K14427" s="1" t="n">
        <v>7896221401749</v>
      </c>
      <c r="L14427" s="1" t="s">
        <v>5881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7" t="n">
        <v>46248</v>
      </c>
      <c r="C14428" s="1" t="n">
        <v>11</v>
      </c>
      <c r="D14428" s="1" t="s">
        <v>3845</v>
      </c>
      <c r="E14428" s="1" t="n">
        <v>1136</v>
      </c>
      <c r="F14428" s="1" t="s">
        <v>1398</v>
      </c>
      <c r="I14428" s="1" t="n">
        <v>53783</v>
      </c>
      <c r="J14428" s="1" t="n">
        <v>29863</v>
      </c>
      <c r="K14428" s="1" t="n">
        <v>7896221402456</v>
      </c>
      <c r="L14428" s="1" t="s">
        <v>5882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7" t="n">
        <v>46248</v>
      </c>
      <c r="C14429" s="1" t="n">
        <v>11</v>
      </c>
      <c r="D14429" s="1" t="s">
        <v>3845</v>
      </c>
      <c r="E14429" s="1" t="n">
        <v>1136</v>
      </c>
      <c r="F14429" s="1" t="s">
        <v>1398</v>
      </c>
      <c r="I14429" s="1" t="n">
        <v>53783</v>
      </c>
      <c r="J14429" s="1" t="n">
        <v>52588</v>
      </c>
      <c r="K14429" s="1" t="n">
        <v>7896221401886</v>
      </c>
      <c r="L14429" s="1" t="s">
        <v>8210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7" t="n">
        <v>46248</v>
      </c>
      <c r="C14430" s="1" t="n">
        <v>11</v>
      </c>
      <c r="D14430" s="1" t="s">
        <v>3845</v>
      </c>
      <c r="E14430" s="1" t="n">
        <v>1136</v>
      </c>
      <c r="F14430" s="1" t="s">
        <v>1398</v>
      </c>
      <c r="I14430" s="1" t="n">
        <v>53783</v>
      </c>
      <c r="J14430" s="1" t="n">
        <v>60527</v>
      </c>
      <c r="K14430" s="1" t="n">
        <v>7896221402548</v>
      </c>
      <c r="L14430" s="1" t="s">
        <v>8211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7" t="n">
        <v>46248</v>
      </c>
      <c r="C14431" s="1" t="n">
        <v>11</v>
      </c>
      <c r="D14431" s="1" t="s">
        <v>3845</v>
      </c>
      <c r="E14431" s="1" t="n">
        <v>1678</v>
      </c>
      <c r="F14431" s="1" t="s">
        <v>1067</v>
      </c>
      <c r="I14431" s="1" t="n">
        <v>163847</v>
      </c>
      <c r="J14431" s="1" t="n">
        <v>101225</v>
      </c>
      <c r="K14431" s="1" t="n">
        <v>7896495000129</v>
      </c>
      <c r="L14431" s="1" t="s">
        <v>4922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7" t="n">
        <v>46248</v>
      </c>
      <c r="C14432" s="1" t="n">
        <v>11</v>
      </c>
      <c r="D14432" s="1" t="s">
        <v>3845</v>
      </c>
      <c r="E14432" s="1" t="n">
        <v>1678</v>
      </c>
      <c r="F14432" s="1" t="s">
        <v>1067</v>
      </c>
      <c r="I14432" s="1" t="n">
        <v>163847</v>
      </c>
      <c r="J14432" s="1" t="n">
        <v>101366</v>
      </c>
      <c r="K14432" s="1" t="n">
        <v>7896495000051</v>
      </c>
      <c r="L14432" s="1" t="s">
        <v>8212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7" t="n">
        <v>46248</v>
      </c>
      <c r="C14433" s="1" t="n">
        <v>11</v>
      </c>
      <c r="D14433" s="1" t="s">
        <v>3845</v>
      </c>
      <c r="E14433" s="1" t="n">
        <v>1678</v>
      </c>
      <c r="F14433" s="1" t="s">
        <v>1067</v>
      </c>
      <c r="I14433" s="1" t="n">
        <v>163847</v>
      </c>
      <c r="J14433" s="1" t="n">
        <v>101367</v>
      </c>
      <c r="K14433" s="1" t="n">
        <v>7897057800034</v>
      </c>
      <c r="L14433" s="1" t="s">
        <v>8213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7" t="n">
        <v>46248</v>
      </c>
      <c r="C14434" s="1" t="n">
        <v>11</v>
      </c>
      <c r="D14434" s="1" t="s">
        <v>3845</v>
      </c>
      <c r="E14434" s="1" t="n">
        <v>1678</v>
      </c>
      <c r="F14434" s="1" t="s">
        <v>1067</v>
      </c>
      <c r="I14434" s="1" t="n">
        <v>163847</v>
      </c>
      <c r="J14434" s="1" t="n">
        <v>108213</v>
      </c>
      <c r="K14434" s="1" t="n">
        <v>7896021622979</v>
      </c>
      <c r="L14434" s="1" t="s">
        <v>8214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7" t="n">
        <v>46248</v>
      </c>
      <c r="C14435" s="1" t="n">
        <v>11</v>
      </c>
      <c r="D14435" s="1" t="s">
        <v>3845</v>
      </c>
      <c r="E14435" s="1" t="n">
        <v>1678</v>
      </c>
      <c r="F14435" s="1" t="s">
        <v>1067</v>
      </c>
      <c r="I14435" s="1" t="n">
        <v>163847</v>
      </c>
      <c r="J14435" s="1" t="n">
        <v>15825</v>
      </c>
      <c r="K14435" s="1" t="n">
        <v>7896495001157</v>
      </c>
      <c r="L14435" s="1" t="s">
        <v>8215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7" t="n">
        <v>46248</v>
      </c>
      <c r="C14436" s="1" t="n">
        <v>11</v>
      </c>
      <c r="D14436" s="1" t="s">
        <v>3845</v>
      </c>
      <c r="E14436" s="1" t="n">
        <v>1678</v>
      </c>
      <c r="F14436" s="1" t="s">
        <v>1067</v>
      </c>
      <c r="I14436" s="1" t="n">
        <v>163847</v>
      </c>
      <c r="J14436" s="1" t="n">
        <v>24703</v>
      </c>
      <c r="K14436" s="1" t="n">
        <v>7893515611198</v>
      </c>
      <c r="L14436" s="1" t="s">
        <v>8216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7" t="n">
        <v>46248</v>
      </c>
      <c r="C14437" s="1" t="n">
        <v>11</v>
      </c>
      <c r="D14437" s="1" t="s">
        <v>3845</v>
      </c>
      <c r="E14437" s="1" t="n">
        <v>1678</v>
      </c>
      <c r="F14437" s="1" t="s">
        <v>1067</v>
      </c>
      <c r="I14437" s="1" t="n">
        <v>163847</v>
      </c>
      <c r="J14437" s="1" t="n">
        <v>25336</v>
      </c>
      <c r="K14437" s="1" t="n">
        <v>7896020418023</v>
      </c>
      <c r="L14437" s="1" t="s">
        <v>8217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7" t="n">
        <v>46248</v>
      </c>
      <c r="C14438" s="1" t="n">
        <v>11</v>
      </c>
      <c r="D14438" s="1" t="s">
        <v>3845</v>
      </c>
      <c r="E14438" s="1" t="n">
        <v>1678</v>
      </c>
      <c r="F14438" s="1" t="s">
        <v>1067</v>
      </c>
      <c r="I14438" s="1" t="n">
        <v>163847</v>
      </c>
      <c r="J14438" s="1" t="n">
        <v>26595</v>
      </c>
      <c r="K14438" s="1" t="n">
        <v>7896021623730</v>
      </c>
      <c r="L14438" s="1" t="s">
        <v>8218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7" t="n">
        <v>46248</v>
      </c>
      <c r="C14439" s="1" t="n">
        <v>11</v>
      </c>
      <c r="D14439" s="1" t="s">
        <v>3845</v>
      </c>
      <c r="E14439" s="1" t="n">
        <v>1678</v>
      </c>
      <c r="F14439" s="1" t="s">
        <v>1067</v>
      </c>
      <c r="I14439" s="1" t="n">
        <v>163847</v>
      </c>
      <c r="J14439" s="1" t="n">
        <v>40321</v>
      </c>
      <c r="K14439" s="1" t="n">
        <v>7896021622986</v>
      </c>
      <c r="L14439" s="1" t="s">
        <v>8219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7" t="n">
        <v>46248</v>
      </c>
      <c r="C14440" s="1" t="n">
        <v>11</v>
      </c>
      <c r="D14440" s="1" t="s">
        <v>3845</v>
      </c>
      <c r="E14440" s="1" t="n">
        <v>1678</v>
      </c>
      <c r="F14440" s="1" t="s">
        <v>1067</v>
      </c>
      <c r="I14440" s="1" t="n">
        <v>163847</v>
      </c>
      <c r="J14440" s="1" t="n">
        <v>46235</v>
      </c>
      <c r="K14440" s="1" t="n">
        <v>7896020470120</v>
      </c>
      <c r="L14440" s="1" t="s">
        <v>4846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7" t="n">
        <v>46248</v>
      </c>
      <c r="C14441" s="1" t="n">
        <v>11</v>
      </c>
      <c r="D14441" s="1" t="s">
        <v>3845</v>
      </c>
      <c r="E14441" s="1" t="n">
        <v>1678</v>
      </c>
      <c r="F14441" s="1" t="s">
        <v>1067</v>
      </c>
      <c r="I14441" s="1" t="n">
        <v>163847</v>
      </c>
      <c r="J14441" s="1" t="n">
        <v>46547</v>
      </c>
      <c r="K14441" s="1" t="n">
        <v>7898927045036</v>
      </c>
      <c r="L14441" s="1" t="s">
        <v>8220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7" t="n">
        <v>46248</v>
      </c>
      <c r="C14442" s="1" t="n">
        <v>11</v>
      </c>
      <c r="D14442" s="1" t="s">
        <v>3845</v>
      </c>
      <c r="E14442" s="1" t="n">
        <v>1678</v>
      </c>
      <c r="F14442" s="1" t="s">
        <v>1067</v>
      </c>
      <c r="I14442" s="1" t="n">
        <v>163847</v>
      </c>
      <c r="J14442" s="1" t="n">
        <v>61109</v>
      </c>
      <c r="K14442" s="1" t="n">
        <v>7896021620197</v>
      </c>
      <c r="L14442" s="1" t="s">
        <v>8221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7" t="n">
        <v>46248</v>
      </c>
      <c r="C14443" s="1" t="n">
        <v>11</v>
      </c>
      <c r="D14443" s="1" t="s">
        <v>3845</v>
      </c>
      <c r="E14443" s="1" t="n">
        <v>1678</v>
      </c>
      <c r="F14443" s="1" t="s">
        <v>1067</v>
      </c>
      <c r="I14443" s="1" t="n">
        <v>163847</v>
      </c>
      <c r="J14443" s="1" t="n">
        <v>82066</v>
      </c>
      <c r="K14443" s="1" t="n">
        <v>7896020418016</v>
      </c>
      <c r="L14443" s="1" t="s">
        <v>8222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7" t="n">
        <v>46248</v>
      </c>
      <c r="C14444" s="1" t="n">
        <v>11</v>
      </c>
      <c r="D14444" s="1" t="s">
        <v>3845</v>
      </c>
      <c r="E14444" s="1" t="n">
        <v>1024</v>
      </c>
      <c r="F14444" s="1" t="s">
        <v>783</v>
      </c>
      <c r="I14444" s="1" t="n">
        <v>621791</v>
      </c>
      <c r="J14444" s="1" t="n">
        <v>103169</v>
      </c>
      <c r="K14444" s="1" t="n">
        <v>7898919635016</v>
      </c>
      <c r="L14444" s="1" t="s">
        <v>4745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7" t="n">
        <v>46248</v>
      </c>
      <c r="C14445" s="1" t="n">
        <v>11</v>
      </c>
      <c r="D14445" s="1" t="s">
        <v>3845</v>
      </c>
      <c r="E14445" s="1" t="n">
        <v>1024</v>
      </c>
      <c r="F14445" s="1" t="s">
        <v>783</v>
      </c>
      <c r="I14445" s="1" t="n">
        <v>621791</v>
      </c>
      <c r="J14445" s="1" t="n">
        <v>103170</v>
      </c>
      <c r="K14445" s="1" t="n">
        <v>7896792000020</v>
      </c>
      <c r="L14445" s="1" t="s">
        <v>4746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7" t="n">
        <v>46248</v>
      </c>
      <c r="C14446" s="1" t="n">
        <v>11</v>
      </c>
      <c r="D14446" s="1" t="s">
        <v>3845</v>
      </c>
      <c r="E14446" s="1" t="n">
        <v>1024</v>
      </c>
      <c r="F14446" s="1" t="s">
        <v>783</v>
      </c>
      <c r="I14446" s="1" t="n">
        <v>621791</v>
      </c>
      <c r="J14446" s="1" t="n">
        <v>104359</v>
      </c>
      <c r="K14446" s="1" t="n">
        <v>7896792350071</v>
      </c>
      <c r="L14446" s="1" t="s">
        <v>6920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7" t="n">
        <v>46248</v>
      </c>
      <c r="C14447" s="1" t="n">
        <v>11</v>
      </c>
      <c r="D14447" s="1" t="s">
        <v>3845</v>
      </c>
      <c r="E14447" s="1" t="n">
        <v>1740</v>
      </c>
      <c r="F14447" s="1" t="s">
        <v>296</v>
      </c>
      <c r="I14447" s="1" t="n">
        <v>1258822</v>
      </c>
      <c r="J14447" s="1" t="n">
        <v>20583</v>
      </c>
      <c r="K14447" s="1" t="n">
        <v>7891000103852</v>
      </c>
      <c r="L14447" s="1" t="s">
        <v>4258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7" t="n">
        <v>46248</v>
      </c>
      <c r="C14448" s="1" t="n">
        <v>11</v>
      </c>
      <c r="D14448" s="1" t="s">
        <v>3845</v>
      </c>
      <c r="E14448" s="1" t="n">
        <v>1740</v>
      </c>
      <c r="F14448" s="1" t="s">
        <v>296</v>
      </c>
      <c r="I14448" s="1" t="n">
        <v>1258822</v>
      </c>
      <c r="J14448" s="1" t="n">
        <v>20584</v>
      </c>
      <c r="K14448" s="1" t="n">
        <v>7891000103876</v>
      </c>
      <c r="L14448" s="1" t="s">
        <v>4259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7" t="n">
        <v>46248</v>
      </c>
      <c r="C14449" s="1" t="n">
        <v>11</v>
      </c>
      <c r="D14449" s="1" t="s">
        <v>3845</v>
      </c>
      <c r="E14449" s="1" t="n">
        <v>1740</v>
      </c>
      <c r="F14449" s="1" t="s">
        <v>296</v>
      </c>
      <c r="I14449" s="1" t="n">
        <v>1258822</v>
      </c>
      <c r="J14449" s="1" t="n">
        <v>23285</v>
      </c>
      <c r="K14449" s="1" t="n">
        <v>78936171</v>
      </c>
      <c r="L14449" s="1" t="s">
        <v>5605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7" t="n">
        <v>46248</v>
      </c>
      <c r="C14450" s="1" t="n">
        <v>11</v>
      </c>
      <c r="D14450" s="1" t="s">
        <v>3845</v>
      </c>
      <c r="E14450" s="1" t="n">
        <v>1740</v>
      </c>
      <c r="F14450" s="1" t="s">
        <v>296</v>
      </c>
      <c r="I14450" s="1" t="n">
        <v>1258822</v>
      </c>
      <c r="J14450" s="1" t="n">
        <v>25005</v>
      </c>
      <c r="K14450" s="1" t="n">
        <v>7891000110096</v>
      </c>
      <c r="L14450" s="1" t="s">
        <v>4795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7" t="n">
        <v>46248</v>
      </c>
      <c r="C14451" s="1" t="n">
        <v>11</v>
      </c>
      <c r="D14451" s="1" t="s">
        <v>3845</v>
      </c>
      <c r="E14451" s="1" t="n">
        <v>1740</v>
      </c>
      <c r="F14451" s="1" t="s">
        <v>296</v>
      </c>
      <c r="I14451" s="1" t="n">
        <v>1258822</v>
      </c>
      <c r="J14451" s="1" t="n">
        <v>25112</v>
      </c>
      <c r="K14451" s="1" t="n">
        <v>7891000244425</v>
      </c>
      <c r="L14451" s="1" t="s">
        <v>4261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7" t="n">
        <v>46248</v>
      </c>
      <c r="C14452" s="1" t="n">
        <v>11</v>
      </c>
      <c r="D14452" s="1" t="s">
        <v>3845</v>
      </c>
      <c r="E14452" s="1" t="n">
        <v>1740</v>
      </c>
      <c r="F14452" s="1" t="s">
        <v>296</v>
      </c>
      <c r="I14452" s="1" t="n">
        <v>1258822</v>
      </c>
      <c r="J14452" s="1" t="n">
        <v>25113</v>
      </c>
      <c r="K14452" s="1" t="n">
        <v>7891000244265</v>
      </c>
      <c r="L14452" s="1" t="s">
        <v>4262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7" t="n">
        <v>46248</v>
      </c>
      <c r="C14453" s="1" t="n">
        <v>11</v>
      </c>
      <c r="D14453" s="1" t="s">
        <v>3845</v>
      </c>
      <c r="E14453" s="1" t="n">
        <v>1740</v>
      </c>
      <c r="F14453" s="1" t="s">
        <v>296</v>
      </c>
      <c r="I14453" s="1" t="n">
        <v>1258822</v>
      </c>
      <c r="J14453" s="1" t="n">
        <v>25413</v>
      </c>
      <c r="K14453" s="1" t="n">
        <v>7891000241417</v>
      </c>
      <c r="L14453" s="1" t="s">
        <v>4264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7" t="n">
        <v>46248</v>
      </c>
      <c r="C14454" s="1" t="n">
        <v>11</v>
      </c>
      <c r="D14454" s="1" t="s">
        <v>3845</v>
      </c>
      <c r="E14454" s="1" t="n">
        <v>1740</v>
      </c>
      <c r="F14454" s="1" t="s">
        <v>296</v>
      </c>
      <c r="I14454" s="1" t="n">
        <v>1258822</v>
      </c>
      <c r="J14454" s="1" t="n">
        <v>26803</v>
      </c>
      <c r="K14454" s="1" t="n">
        <v>7891000252833</v>
      </c>
      <c r="L14454" s="1" t="s">
        <v>4796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7" t="n">
        <v>46248</v>
      </c>
      <c r="C14455" s="1" t="n">
        <v>11</v>
      </c>
      <c r="D14455" s="1" t="s">
        <v>3845</v>
      </c>
      <c r="E14455" s="1" t="n">
        <v>1740</v>
      </c>
      <c r="F14455" s="1" t="s">
        <v>296</v>
      </c>
      <c r="I14455" s="1" t="n">
        <v>1258822</v>
      </c>
      <c r="J14455" s="1" t="n">
        <v>27878</v>
      </c>
      <c r="K14455" s="1" t="n">
        <v>7891000261026</v>
      </c>
      <c r="L14455" s="1" t="s">
        <v>4266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7" t="n">
        <v>46248</v>
      </c>
      <c r="C14456" s="1" t="n">
        <v>11</v>
      </c>
      <c r="D14456" s="1" t="s">
        <v>3845</v>
      </c>
      <c r="E14456" s="1" t="n">
        <v>1740</v>
      </c>
      <c r="F14456" s="1" t="s">
        <v>296</v>
      </c>
      <c r="I14456" s="1" t="n">
        <v>1258822</v>
      </c>
      <c r="J14456" s="1" t="n">
        <v>47789</v>
      </c>
      <c r="K14456" s="1" t="n">
        <v>7891000362037</v>
      </c>
      <c r="L14456" s="1" t="s">
        <v>5607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7" t="n">
        <v>46248</v>
      </c>
      <c r="C14457" s="1" t="n">
        <v>11</v>
      </c>
      <c r="D14457" s="1" t="s">
        <v>3845</v>
      </c>
      <c r="E14457" s="1" t="n">
        <v>1740</v>
      </c>
      <c r="F14457" s="1" t="s">
        <v>296</v>
      </c>
      <c r="I14457" s="1" t="n">
        <v>1258822</v>
      </c>
      <c r="J14457" s="1" t="n">
        <v>47983</v>
      </c>
      <c r="K14457" s="1" t="n">
        <v>7891000360323</v>
      </c>
      <c r="L14457" s="1" t="s">
        <v>4801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7" t="n">
        <v>46248</v>
      </c>
      <c r="C14458" s="1" t="n">
        <v>11</v>
      </c>
      <c r="D14458" s="1" t="s">
        <v>3845</v>
      </c>
      <c r="E14458" s="1" t="n">
        <v>1740</v>
      </c>
      <c r="F14458" s="1" t="s">
        <v>296</v>
      </c>
      <c r="I14458" s="1" t="n">
        <v>1258822</v>
      </c>
      <c r="J14458" s="1" t="n">
        <v>50422</v>
      </c>
      <c r="K14458" s="1" t="n">
        <v>7898953148220</v>
      </c>
      <c r="L14458" s="1" t="s">
        <v>4271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7" t="n">
        <v>46248</v>
      </c>
      <c r="C14459" s="1" t="n">
        <v>11</v>
      </c>
      <c r="D14459" s="1" t="s">
        <v>3845</v>
      </c>
      <c r="E14459" s="1" t="n">
        <v>1740</v>
      </c>
      <c r="F14459" s="1" t="s">
        <v>296</v>
      </c>
      <c r="I14459" s="1" t="n">
        <v>1258822</v>
      </c>
      <c r="J14459" s="1" t="n">
        <v>50424</v>
      </c>
      <c r="K14459" s="1" t="n">
        <v>7898953148169</v>
      </c>
      <c r="L14459" s="1" t="s">
        <v>4272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7" t="n">
        <v>46248</v>
      </c>
      <c r="C14460" s="1" t="n">
        <v>11</v>
      </c>
      <c r="D14460" s="1" t="s">
        <v>3845</v>
      </c>
      <c r="E14460" s="1" t="n">
        <v>1740</v>
      </c>
      <c r="F14460" s="1" t="s">
        <v>296</v>
      </c>
      <c r="I14460" s="1" t="n">
        <v>1258822</v>
      </c>
      <c r="J14460" s="1" t="n">
        <v>62472</v>
      </c>
      <c r="K14460" s="1" t="n">
        <v>7891000390078</v>
      </c>
      <c r="L14460" s="1" t="s">
        <v>4804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7" t="n">
        <v>46248</v>
      </c>
      <c r="C14461" s="1" t="n">
        <v>11</v>
      </c>
      <c r="D14461" s="1" t="s">
        <v>3845</v>
      </c>
      <c r="E14461" s="1" t="n">
        <v>1740</v>
      </c>
      <c r="F14461" s="1" t="s">
        <v>296</v>
      </c>
      <c r="I14461" s="1" t="n">
        <v>1258822</v>
      </c>
      <c r="J14461" s="1" t="n">
        <v>62922</v>
      </c>
      <c r="K14461" s="1" t="n">
        <v>7891000260623</v>
      </c>
      <c r="L14461" s="1" t="s">
        <v>4275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7" t="n">
        <v>46248</v>
      </c>
      <c r="C14462" s="1" t="n">
        <v>11</v>
      </c>
      <c r="D14462" s="1" t="s">
        <v>3845</v>
      </c>
      <c r="E14462" s="1" t="n">
        <v>1740</v>
      </c>
      <c r="F14462" s="1" t="s">
        <v>296</v>
      </c>
      <c r="I14462" s="1" t="n">
        <v>1258822</v>
      </c>
      <c r="J14462" s="1" t="n">
        <v>64165</v>
      </c>
      <c r="K14462" s="1" t="n">
        <v>7891000396452</v>
      </c>
      <c r="L14462" s="1" t="s">
        <v>4276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7" t="n">
        <v>46248</v>
      </c>
      <c r="C14463" s="1" t="n">
        <v>11</v>
      </c>
      <c r="D14463" s="1" t="s">
        <v>3845</v>
      </c>
      <c r="E14463" s="1" t="n">
        <v>1740</v>
      </c>
      <c r="F14463" s="1" t="s">
        <v>296</v>
      </c>
      <c r="I14463" s="1" t="n">
        <v>1258822</v>
      </c>
      <c r="J14463" s="1" t="n">
        <v>69214</v>
      </c>
      <c r="K14463" s="1" t="n">
        <v>7898755200041</v>
      </c>
      <c r="L14463" s="1" t="s">
        <v>4277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7" t="n">
        <v>46248</v>
      </c>
      <c r="C14464" s="1" t="n">
        <v>11</v>
      </c>
      <c r="D14464" s="1" t="s">
        <v>3845</v>
      </c>
      <c r="E14464" s="1" t="n">
        <v>1740</v>
      </c>
      <c r="F14464" s="1" t="s">
        <v>296</v>
      </c>
      <c r="I14464" s="1" t="n">
        <v>1258822</v>
      </c>
      <c r="J14464" s="1" t="n">
        <v>73125</v>
      </c>
      <c r="K14464" s="1" t="n">
        <v>7891000305775</v>
      </c>
      <c r="L14464" s="1" t="s">
        <v>4278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7" t="n">
        <v>46248</v>
      </c>
      <c r="C14465" s="1" t="n">
        <v>11</v>
      </c>
      <c r="D14465" s="1" t="s">
        <v>3845</v>
      </c>
      <c r="E14465" s="1" t="n">
        <v>1740</v>
      </c>
      <c r="F14465" s="1" t="s">
        <v>296</v>
      </c>
      <c r="I14465" s="1" t="n">
        <v>1258822</v>
      </c>
      <c r="J14465" s="1" t="n">
        <v>73265</v>
      </c>
      <c r="K14465" s="1" t="n">
        <v>7891000409305</v>
      </c>
      <c r="L14465" s="1" t="s">
        <v>6370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7" t="n">
        <v>46248</v>
      </c>
      <c r="C14466" s="1" t="n">
        <v>11</v>
      </c>
      <c r="D14466" s="1" t="s">
        <v>3845</v>
      </c>
      <c r="E14466" s="1" t="n">
        <v>1740</v>
      </c>
      <c r="F14466" s="1" t="s">
        <v>296</v>
      </c>
      <c r="I14466" s="1" t="n">
        <v>1258822</v>
      </c>
      <c r="J14466" s="1" t="n">
        <v>75890</v>
      </c>
      <c r="K14466" s="1" t="n">
        <v>7898953148879</v>
      </c>
      <c r="L14466" s="1" t="s">
        <v>4272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7" t="n">
        <v>46248</v>
      </c>
      <c r="C14467" s="1" t="n">
        <v>11</v>
      </c>
      <c r="D14467" s="1" t="s">
        <v>3845</v>
      </c>
      <c r="E14467" s="1" t="n">
        <v>1740</v>
      </c>
      <c r="F14467" s="1" t="s">
        <v>296</v>
      </c>
      <c r="I14467" s="1" t="n">
        <v>1258822</v>
      </c>
      <c r="J14467" s="1" t="n">
        <v>79350</v>
      </c>
      <c r="K14467" s="1" t="n">
        <v>7898755200300</v>
      </c>
      <c r="L14467" s="1" t="s">
        <v>5543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7" t="n">
        <v>46248</v>
      </c>
      <c r="C14468" s="1" t="n">
        <v>11</v>
      </c>
      <c r="D14468" s="1" t="s">
        <v>3845</v>
      </c>
      <c r="E14468" s="1" t="n">
        <v>1740</v>
      </c>
      <c r="F14468" s="1" t="s">
        <v>296</v>
      </c>
      <c r="I14468" s="1" t="n">
        <v>1258822</v>
      </c>
      <c r="J14468" s="1" t="n">
        <v>79560</v>
      </c>
      <c r="K14468" s="1" t="n">
        <v>7898755200461</v>
      </c>
      <c r="L14468" s="1" t="s">
        <v>4279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7" t="n">
        <v>46248</v>
      </c>
      <c r="C14469" s="1" t="n">
        <v>11</v>
      </c>
      <c r="D14469" s="1" t="s">
        <v>3845</v>
      </c>
      <c r="E14469" s="1" t="n">
        <v>1740</v>
      </c>
      <c r="F14469" s="1" t="s">
        <v>296</v>
      </c>
      <c r="I14469" s="1" t="n">
        <v>1258822</v>
      </c>
      <c r="J14469" s="1" t="n">
        <v>79699</v>
      </c>
      <c r="K14469" s="1" t="n">
        <v>7898755200362</v>
      </c>
      <c r="L14469" s="1" t="s">
        <v>4280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7" t="n">
        <v>46248</v>
      </c>
      <c r="C14470" s="1" t="n">
        <v>11</v>
      </c>
      <c r="D14470" s="1" t="s">
        <v>3845</v>
      </c>
      <c r="E14470" s="1" t="n">
        <v>1740</v>
      </c>
      <c r="F14470" s="1" t="s">
        <v>296</v>
      </c>
      <c r="I14470" s="1" t="n">
        <v>1258822</v>
      </c>
      <c r="J14470" s="1" t="n">
        <v>79700</v>
      </c>
      <c r="K14470" s="1" t="n">
        <v>7898755200430</v>
      </c>
      <c r="L14470" s="1" t="s">
        <v>4281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7" t="n">
        <v>46248</v>
      </c>
      <c r="C14471" s="1" t="n">
        <v>11</v>
      </c>
      <c r="D14471" s="1" t="s">
        <v>3845</v>
      </c>
      <c r="E14471" s="1" t="n">
        <v>1740</v>
      </c>
      <c r="F14471" s="1" t="s">
        <v>296</v>
      </c>
      <c r="I14471" s="1" t="n">
        <v>1258822</v>
      </c>
      <c r="J14471" s="1" t="n">
        <v>80006</v>
      </c>
      <c r="K14471" s="1" t="n">
        <v>7898755200294</v>
      </c>
      <c r="L14471" s="1" t="s">
        <v>4545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7" t="n">
        <v>46248</v>
      </c>
      <c r="C14472" s="1" t="n">
        <v>11</v>
      </c>
      <c r="D14472" s="1" t="s">
        <v>3845</v>
      </c>
      <c r="E14472" s="1" t="n">
        <v>1740</v>
      </c>
      <c r="F14472" s="1" t="s">
        <v>296</v>
      </c>
      <c r="I14472" s="1" t="n">
        <v>1258822</v>
      </c>
      <c r="J14472" s="1" t="n">
        <v>80141</v>
      </c>
      <c r="K14472" s="1" t="n">
        <v>7898755200386</v>
      </c>
      <c r="L14472" s="1" t="s">
        <v>4283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7" t="n">
        <v>46248</v>
      </c>
      <c r="C14473" s="1" t="n">
        <v>11</v>
      </c>
      <c r="D14473" s="1" t="s">
        <v>3845</v>
      </c>
      <c r="E14473" s="1" t="n">
        <v>1740</v>
      </c>
      <c r="F14473" s="1" t="s">
        <v>296</v>
      </c>
      <c r="I14473" s="1" t="n">
        <v>1258822</v>
      </c>
      <c r="J14473" s="1" t="n">
        <v>80570</v>
      </c>
      <c r="K14473" s="1" t="n">
        <v>7898755200393</v>
      </c>
      <c r="L14473" s="1" t="s">
        <v>4546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7" t="n">
        <v>46248</v>
      </c>
      <c r="C14474" s="1" t="n">
        <v>11</v>
      </c>
      <c r="D14474" s="1" t="s">
        <v>3845</v>
      </c>
      <c r="E14474" s="1" t="n">
        <v>1740</v>
      </c>
      <c r="F14474" s="1" t="s">
        <v>296</v>
      </c>
      <c r="I14474" s="1" t="n">
        <v>1258822</v>
      </c>
      <c r="J14474" s="1" t="n">
        <v>80571</v>
      </c>
      <c r="K14474" s="1" t="n">
        <v>7898755200331</v>
      </c>
      <c r="L14474" s="1" t="s">
        <v>4286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7" t="n">
        <v>46248</v>
      </c>
      <c r="C14475" s="1" t="n">
        <v>11</v>
      </c>
      <c r="D14475" s="1" t="s">
        <v>3845</v>
      </c>
      <c r="E14475" s="1" t="n">
        <v>1740</v>
      </c>
      <c r="F14475" s="1" t="s">
        <v>296</v>
      </c>
      <c r="I14475" s="1" t="n">
        <v>1258822</v>
      </c>
      <c r="J14475" s="1" t="n">
        <v>81469</v>
      </c>
      <c r="K14475" s="1" t="n">
        <v>7898681940042</v>
      </c>
      <c r="L14475" s="1" t="s">
        <v>5612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7" t="n">
        <v>46248</v>
      </c>
      <c r="C14476" s="1" t="n">
        <v>11</v>
      </c>
      <c r="D14476" s="1" t="s">
        <v>3845</v>
      </c>
      <c r="E14476" s="1" t="n">
        <v>1740</v>
      </c>
      <c r="F14476" s="1" t="s">
        <v>296</v>
      </c>
      <c r="I14476" s="1" t="n">
        <v>1258822</v>
      </c>
      <c r="J14476" s="1" t="n">
        <v>81470</v>
      </c>
      <c r="K14476" s="1" t="n">
        <v>7898681940059</v>
      </c>
      <c r="L14476" s="1" t="s">
        <v>5613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7" t="n">
        <v>46248</v>
      </c>
      <c r="C14477" s="1" t="n">
        <v>11</v>
      </c>
      <c r="D14477" s="1" t="s">
        <v>3845</v>
      </c>
      <c r="E14477" s="1" t="n">
        <v>1740</v>
      </c>
      <c r="F14477" s="1" t="s">
        <v>296</v>
      </c>
      <c r="I14477" s="1" t="n">
        <v>1258822</v>
      </c>
      <c r="J14477" s="1" t="n">
        <v>81558</v>
      </c>
      <c r="K14477" s="1" t="n">
        <v>7891000334188</v>
      </c>
      <c r="L14477" s="1" t="s">
        <v>6149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7" t="n">
        <v>46248</v>
      </c>
      <c r="C14478" s="1" t="n">
        <v>11</v>
      </c>
      <c r="D14478" s="1" t="s">
        <v>3845</v>
      </c>
      <c r="E14478" s="1" t="n">
        <v>1637</v>
      </c>
      <c r="F14478" s="1" t="s">
        <v>68</v>
      </c>
      <c r="I14478" s="1" t="n">
        <v>1917921</v>
      </c>
      <c r="J14478" s="1" t="n">
        <v>102271</v>
      </c>
      <c r="K14478" s="1" t="n">
        <v>7898286190316</v>
      </c>
      <c r="L14478" s="1" t="s">
        <v>4724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7" t="n">
        <v>46248</v>
      </c>
      <c r="C14479" s="1" t="n">
        <v>11</v>
      </c>
      <c r="D14479" s="1" t="s">
        <v>3845</v>
      </c>
      <c r="E14479" s="1" t="n">
        <v>1637</v>
      </c>
      <c r="F14479" s="1" t="s">
        <v>68</v>
      </c>
      <c r="I14479" s="1" t="n">
        <v>1917921</v>
      </c>
      <c r="J14479" s="1" t="n">
        <v>28475</v>
      </c>
      <c r="K14479" s="1" t="n">
        <v>7896860546528</v>
      </c>
      <c r="L14479" s="1" t="s">
        <v>7064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7" t="n">
        <v>46248</v>
      </c>
      <c r="C14480" s="1" t="n">
        <v>11</v>
      </c>
      <c r="D14480" s="1" t="s">
        <v>3845</v>
      </c>
      <c r="E14480" s="1" t="n">
        <v>1637</v>
      </c>
      <c r="F14480" s="1" t="s">
        <v>68</v>
      </c>
      <c r="I14480" s="1" t="n">
        <v>1917921</v>
      </c>
      <c r="J14480" s="1" t="n">
        <v>30996</v>
      </c>
      <c r="K14480" s="1" t="n">
        <v>7891079013359</v>
      </c>
      <c r="L14480" s="1" t="s">
        <v>8223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7" t="n">
        <v>46248</v>
      </c>
      <c r="C14481" s="1" t="n">
        <v>11</v>
      </c>
      <c r="D14481" s="1" t="s">
        <v>3845</v>
      </c>
      <c r="E14481" s="1" t="n">
        <v>1637</v>
      </c>
      <c r="F14481" s="1" t="s">
        <v>68</v>
      </c>
      <c r="I14481" s="1" t="n">
        <v>1917921</v>
      </c>
      <c r="J14481" s="1" t="n">
        <v>45906</v>
      </c>
      <c r="K14481" s="1" t="n">
        <v>7898677310064</v>
      </c>
      <c r="L14481" s="1" t="s">
        <v>4845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7" t="n">
        <v>46248</v>
      </c>
      <c r="C14482" s="1" t="n">
        <v>11</v>
      </c>
      <c r="D14482" s="1" t="s">
        <v>3845</v>
      </c>
      <c r="E14482" s="1" t="n">
        <v>1637</v>
      </c>
      <c r="F14482" s="1" t="s">
        <v>68</v>
      </c>
      <c r="I14482" s="1" t="n">
        <v>1917921</v>
      </c>
      <c r="J14482" s="1" t="n">
        <v>56633</v>
      </c>
      <c r="K14482" s="1" t="n">
        <v>7896264671031</v>
      </c>
      <c r="L14482" s="1" t="s">
        <v>8224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7" t="n">
        <v>46248</v>
      </c>
      <c r="C14483" s="1" t="n">
        <v>11</v>
      </c>
      <c r="D14483" s="1" t="s">
        <v>3845</v>
      </c>
      <c r="E14483" s="1" t="n">
        <v>1637</v>
      </c>
      <c r="F14483" s="1" t="s">
        <v>68</v>
      </c>
      <c r="I14483" s="1" t="n">
        <v>1917922</v>
      </c>
      <c r="J14483" s="1" t="n">
        <v>10667</v>
      </c>
      <c r="K14483" s="1" t="n">
        <v>7891079011812</v>
      </c>
      <c r="L14483" s="1" t="s">
        <v>8225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7" t="n">
        <v>46248</v>
      </c>
      <c r="C14484" s="1" t="n">
        <v>11</v>
      </c>
      <c r="D14484" s="1" t="s">
        <v>3845</v>
      </c>
      <c r="E14484" s="1" t="n">
        <v>1637</v>
      </c>
      <c r="F14484" s="1" t="s">
        <v>68</v>
      </c>
      <c r="I14484" s="1" t="n">
        <v>1917922</v>
      </c>
      <c r="J14484" s="1" t="n">
        <v>31069</v>
      </c>
      <c r="K14484" s="1" t="n">
        <v>7891079013342</v>
      </c>
      <c r="L14484" s="1" t="s">
        <v>8226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7" t="n">
        <v>46248</v>
      </c>
      <c r="C14485" s="1" t="n">
        <v>11</v>
      </c>
      <c r="D14485" s="1" t="s">
        <v>3845</v>
      </c>
      <c r="E14485" s="1" t="n">
        <v>1637</v>
      </c>
      <c r="F14485" s="1" t="s">
        <v>68</v>
      </c>
      <c r="I14485" s="1" t="n">
        <v>1917923</v>
      </c>
      <c r="J14485" s="1" t="n">
        <v>104602</v>
      </c>
      <c r="K14485" s="1" t="n">
        <v>7891104393104</v>
      </c>
      <c r="L14485" s="1" t="s">
        <v>4850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7" t="n">
        <v>46248</v>
      </c>
      <c r="C14486" s="1" t="n">
        <v>11</v>
      </c>
      <c r="D14486" s="1" t="s">
        <v>3845</v>
      </c>
      <c r="E14486" s="1" t="n">
        <v>1637</v>
      </c>
      <c r="F14486" s="1" t="s">
        <v>68</v>
      </c>
      <c r="I14486" s="1" t="n">
        <v>1917923</v>
      </c>
      <c r="J14486" s="1" t="n">
        <v>105388</v>
      </c>
      <c r="K14486" s="1" t="n">
        <v>7891167021013</v>
      </c>
      <c r="L14486" s="1" t="s">
        <v>4855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7" t="n">
        <v>46248</v>
      </c>
      <c r="C14487" s="1" t="n">
        <v>11</v>
      </c>
      <c r="D14487" s="1" t="s">
        <v>3845</v>
      </c>
      <c r="E14487" s="1" t="n">
        <v>1637</v>
      </c>
      <c r="F14487" s="1" t="s">
        <v>68</v>
      </c>
      <c r="I14487" s="1" t="n">
        <v>1917923</v>
      </c>
      <c r="J14487" s="1" t="n">
        <v>105775</v>
      </c>
      <c r="K14487" s="1" t="n">
        <v>7896110100814</v>
      </c>
      <c r="L14487" s="1" t="s">
        <v>8227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7" t="n">
        <v>46248</v>
      </c>
      <c r="C14488" s="1" t="n">
        <v>11</v>
      </c>
      <c r="D14488" s="1" t="s">
        <v>3845</v>
      </c>
      <c r="E14488" s="1" t="n">
        <v>1637</v>
      </c>
      <c r="F14488" s="1" t="s">
        <v>68</v>
      </c>
      <c r="I14488" s="1" t="n">
        <v>1917923</v>
      </c>
      <c r="J14488" s="1" t="n">
        <v>16765</v>
      </c>
      <c r="K14488" s="1" t="n">
        <v>7896013101628</v>
      </c>
      <c r="L14488" s="1" t="s">
        <v>8228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7" t="n">
        <v>46248</v>
      </c>
      <c r="C14489" s="1" t="n">
        <v>11</v>
      </c>
      <c r="D14489" s="1" t="s">
        <v>3845</v>
      </c>
      <c r="E14489" s="1" t="n">
        <v>1637</v>
      </c>
      <c r="F14489" s="1" t="s">
        <v>68</v>
      </c>
      <c r="I14489" s="1" t="n">
        <v>1917923</v>
      </c>
      <c r="J14489" s="1" t="n">
        <v>21733</v>
      </c>
      <c r="K14489" s="1" t="n">
        <v>7891191003733</v>
      </c>
      <c r="L14489" s="1" t="s">
        <v>5655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7" t="n">
        <v>46248</v>
      </c>
      <c r="C14490" s="1" t="n">
        <v>11</v>
      </c>
      <c r="D14490" s="1" t="s">
        <v>3845</v>
      </c>
      <c r="E14490" s="1" t="n">
        <v>1637</v>
      </c>
      <c r="F14490" s="1" t="s">
        <v>68</v>
      </c>
      <c r="I14490" s="1" t="n">
        <v>1917923</v>
      </c>
      <c r="J14490" s="1" t="n">
        <v>23289</v>
      </c>
      <c r="K14490" s="1" t="n">
        <v>7896094914070</v>
      </c>
      <c r="L14490" s="1" t="s">
        <v>8229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7" t="n">
        <v>46248</v>
      </c>
      <c r="C14491" s="1" t="n">
        <v>11</v>
      </c>
      <c r="D14491" s="1" t="s">
        <v>3845</v>
      </c>
      <c r="E14491" s="1" t="n">
        <v>1637</v>
      </c>
      <c r="F14491" s="1" t="s">
        <v>68</v>
      </c>
      <c r="I14491" s="1" t="n">
        <v>1917923</v>
      </c>
      <c r="J14491" s="1" t="n">
        <v>40613</v>
      </c>
      <c r="K14491" s="1" t="n">
        <v>7896110195216</v>
      </c>
      <c r="L14491" s="1" t="s">
        <v>5998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7" t="n">
        <v>46248</v>
      </c>
      <c r="C14492" s="1" t="n">
        <v>11</v>
      </c>
      <c r="D14492" s="1" t="s">
        <v>3845</v>
      </c>
      <c r="E14492" s="1" t="n">
        <v>1637</v>
      </c>
      <c r="F14492" s="1" t="s">
        <v>68</v>
      </c>
      <c r="I14492" s="1" t="n">
        <v>1917923</v>
      </c>
      <c r="J14492" s="1" t="n">
        <v>53386</v>
      </c>
      <c r="K14492" s="1" t="n">
        <v>7896110195162</v>
      </c>
      <c r="L14492" s="1" t="s">
        <v>8230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7" t="n">
        <v>46248</v>
      </c>
      <c r="C14493" s="1" t="n">
        <v>11</v>
      </c>
      <c r="D14493" s="1" t="s">
        <v>3845</v>
      </c>
      <c r="E14493" s="1" t="n">
        <v>1637</v>
      </c>
      <c r="F14493" s="1" t="s">
        <v>68</v>
      </c>
      <c r="I14493" s="1" t="n">
        <v>1917924</v>
      </c>
      <c r="J14493" s="1" t="n">
        <v>109870</v>
      </c>
      <c r="K14493" s="1" t="n">
        <v>7891079011805</v>
      </c>
      <c r="L14493" s="1" t="s">
        <v>8231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7" t="n">
        <v>46248</v>
      </c>
      <c r="C14494" s="1" t="n">
        <v>11</v>
      </c>
      <c r="D14494" s="1" t="s">
        <v>3845</v>
      </c>
      <c r="E14494" s="1" t="n">
        <v>1637</v>
      </c>
      <c r="F14494" s="1" t="s">
        <v>68</v>
      </c>
      <c r="I14494" s="1" t="n">
        <v>1917924</v>
      </c>
      <c r="J14494" s="1" t="n">
        <v>24192</v>
      </c>
      <c r="K14494" s="1" t="n">
        <v>7896248500319</v>
      </c>
      <c r="L14494" s="1" t="s">
        <v>8232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7" t="n">
        <v>46248</v>
      </c>
      <c r="C14495" s="1" t="n">
        <v>11</v>
      </c>
      <c r="D14495" s="1" t="s">
        <v>3845</v>
      </c>
      <c r="E14495" s="1" t="n">
        <v>1637</v>
      </c>
      <c r="F14495" s="1" t="s">
        <v>68</v>
      </c>
      <c r="I14495" s="1" t="n">
        <v>1917925</v>
      </c>
      <c r="J14495" s="1" t="n">
        <v>14494</v>
      </c>
      <c r="K14495" s="1" t="n">
        <v>7506195143872</v>
      </c>
      <c r="L14495" s="1" t="s">
        <v>8233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7" t="n">
        <v>46248</v>
      </c>
      <c r="C14496" s="1" t="n">
        <v>11</v>
      </c>
      <c r="D14496" s="1" t="s">
        <v>3845</v>
      </c>
      <c r="E14496" s="1" t="n">
        <v>1637</v>
      </c>
      <c r="F14496" s="1" t="s">
        <v>68</v>
      </c>
      <c r="I14496" s="1" t="n">
        <v>1917925</v>
      </c>
      <c r="J14496" s="1" t="n">
        <v>14670</v>
      </c>
      <c r="K14496" s="1" t="n">
        <v>7506195143858</v>
      </c>
      <c r="L14496" s="1" t="s">
        <v>8234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7" t="n">
        <v>46248</v>
      </c>
      <c r="C14497" s="1" t="n">
        <v>11</v>
      </c>
      <c r="D14497" s="1" t="s">
        <v>3845</v>
      </c>
      <c r="E14497" s="1" t="n">
        <v>1637</v>
      </c>
      <c r="F14497" s="1" t="s">
        <v>68</v>
      </c>
      <c r="I14497" s="1" t="n">
        <v>1917925</v>
      </c>
      <c r="J14497" s="1" t="n">
        <v>73817</v>
      </c>
      <c r="K14497" s="1" t="n">
        <v>7500435252195</v>
      </c>
      <c r="L14497" s="1" t="s">
        <v>8235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7" t="n">
        <v>46248</v>
      </c>
      <c r="C14498" s="1" t="n">
        <v>11</v>
      </c>
      <c r="D14498" s="1" t="s">
        <v>3845</v>
      </c>
      <c r="E14498" s="1" t="n">
        <v>1637</v>
      </c>
      <c r="F14498" s="1" t="s">
        <v>68</v>
      </c>
      <c r="I14498" s="1" t="n">
        <v>1917926</v>
      </c>
      <c r="J14498" s="1" t="n">
        <v>14494</v>
      </c>
      <c r="K14498" s="1" t="n">
        <v>7506195143872</v>
      </c>
      <c r="L14498" s="1" t="s">
        <v>8233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7" t="n">
        <v>46248</v>
      </c>
      <c r="C14499" s="1" t="n">
        <v>11</v>
      </c>
      <c r="D14499" s="1" t="s">
        <v>3845</v>
      </c>
      <c r="E14499" s="1" t="n">
        <v>1637</v>
      </c>
      <c r="F14499" s="1" t="s">
        <v>68</v>
      </c>
      <c r="I14499" s="1" t="n">
        <v>1917926</v>
      </c>
      <c r="J14499" s="1" t="n">
        <v>14670</v>
      </c>
      <c r="K14499" s="1" t="n">
        <v>7506195143858</v>
      </c>
      <c r="L14499" s="1" t="s">
        <v>8234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7" t="n">
        <v>46248</v>
      </c>
      <c r="C14500" s="1" t="n">
        <v>11</v>
      </c>
      <c r="D14500" s="1" t="s">
        <v>3845</v>
      </c>
      <c r="E14500" s="1" t="n">
        <v>1637</v>
      </c>
      <c r="F14500" s="1" t="s">
        <v>68</v>
      </c>
      <c r="I14500" s="1" t="n">
        <v>1917926</v>
      </c>
      <c r="J14500" s="1" t="n">
        <v>73817</v>
      </c>
      <c r="K14500" s="1" t="n">
        <v>7500435252195</v>
      </c>
      <c r="L14500" s="1" t="s">
        <v>8235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7" t="n">
        <v>46248</v>
      </c>
      <c r="C14501" s="1" t="n">
        <v>11</v>
      </c>
      <c r="D14501" s="1" t="s">
        <v>3845</v>
      </c>
      <c r="E14501" s="1" t="n">
        <v>1637</v>
      </c>
      <c r="F14501" s="1" t="s">
        <v>68</v>
      </c>
      <c r="I14501" s="1" t="n">
        <v>1917927</v>
      </c>
      <c r="J14501" s="1" t="n">
        <v>14494</v>
      </c>
      <c r="K14501" s="1" t="n">
        <v>7506195143872</v>
      </c>
      <c r="L14501" s="1" t="s">
        <v>8233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7" t="n">
        <v>46248</v>
      </c>
      <c r="C14502" s="1" t="n">
        <v>11</v>
      </c>
      <c r="D14502" s="1" t="s">
        <v>3845</v>
      </c>
      <c r="E14502" s="1" t="n">
        <v>1637</v>
      </c>
      <c r="F14502" s="1" t="s">
        <v>68</v>
      </c>
      <c r="I14502" s="1" t="n">
        <v>1917927</v>
      </c>
      <c r="J14502" s="1" t="n">
        <v>14670</v>
      </c>
      <c r="K14502" s="1" t="n">
        <v>7506195143858</v>
      </c>
      <c r="L14502" s="1" t="s">
        <v>8234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7" t="n">
        <v>46248</v>
      </c>
      <c r="C14503" s="1" t="n">
        <v>11</v>
      </c>
      <c r="D14503" s="1" t="s">
        <v>3845</v>
      </c>
      <c r="E14503" s="1" t="n">
        <v>1637</v>
      </c>
      <c r="F14503" s="1" t="s">
        <v>68</v>
      </c>
      <c r="I14503" s="1" t="n">
        <v>1917927</v>
      </c>
      <c r="J14503" s="1" t="n">
        <v>73817</v>
      </c>
      <c r="K14503" s="1" t="n">
        <v>7500435252195</v>
      </c>
      <c r="L14503" s="1" t="s">
        <v>8235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7" t="n">
        <v>46248</v>
      </c>
      <c r="C14504" s="1" t="n">
        <v>11</v>
      </c>
      <c r="D14504" s="1" t="s">
        <v>3845</v>
      </c>
      <c r="E14504" s="1" t="n">
        <v>1637</v>
      </c>
      <c r="F14504" s="1" t="s">
        <v>68</v>
      </c>
      <c r="I14504" s="1" t="n">
        <v>1919059</v>
      </c>
      <c r="J14504" s="1" t="n">
        <v>102054</v>
      </c>
      <c r="K14504" s="1" t="n">
        <v>7894000030470</v>
      </c>
      <c r="L14504" s="1" t="s">
        <v>6308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7" t="n">
        <v>46248</v>
      </c>
      <c r="C14505" s="1" t="n">
        <v>11</v>
      </c>
      <c r="D14505" s="1" t="s">
        <v>3845</v>
      </c>
      <c r="E14505" s="1" t="n">
        <v>1637</v>
      </c>
      <c r="F14505" s="1" t="s">
        <v>68</v>
      </c>
      <c r="I14505" s="1" t="n">
        <v>1919059</v>
      </c>
      <c r="J14505" s="1" t="n">
        <v>102350</v>
      </c>
      <c r="K14505" s="1" t="n">
        <v>7891030003016</v>
      </c>
      <c r="L14505" s="1" t="s">
        <v>4347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7" t="n">
        <v>46248</v>
      </c>
      <c r="C14506" s="1" t="n">
        <v>11</v>
      </c>
      <c r="D14506" s="1" t="s">
        <v>3845</v>
      </c>
      <c r="E14506" s="1" t="n">
        <v>1637</v>
      </c>
      <c r="F14506" s="1" t="s">
        <v>68</v>
      </c>
      <c r="I14506" s="1" t="n">
        <v>1919059</v>
      </c>
      <c r="J14506" s="1" t="n">
        <v>102577</v>
      </c>
      <c r="K14506" s="1" t="n">
        <v>7898080640222</v>
      </c>
      <c r="L14506" s="1" t="s">
        <v>5161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7" t="n">
        <v>46248</v>
      </c>
      <c r="C14507" s="1" t="n">
        <v>11</v>
      </c>
      <c r="D14507" s="1" t="s">
        <v>3845</v>
      </c>
      <c r="E14507" s="1" t="n">
        <v>1637</v>
      </c>
      <c r="F14507" s="1" t="s">
        <v>68</v>
      </c>
      <c r="I14507" s="1" t="n">
        <v>1919059</v>
      </c>
      <c r="J14507" s="1" t="n">
        <v>27534</v>
      </c>
      <c r="K14507" s="1" t="n">
        <v>7898959504068</v>
      </c>
      <c r="L14507" s="1" t="s">
        <v>7107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7" t="n">
        <v>46248</v>
      </c>
      <c r="C14508" s="1" t="n">
        <v>11</v>
      </c>
      <c r="D14508" s="1" t="s">
        <v>3845</v>
      </c>
      <c r="E14508" s="1" t="n">
        <v>1637</v>
      </c>
      <c r="F14508" s="1" t="s">
        <v>68</v>
      </c>
      <c r="I14508" s="1" t="n">
        <v>1919059</v>
      </c>
      <c r="J14508" s="1" t="n">
        <v>29846</v>
      </c>
      <c r="K14508" s="1" t="n">
        <v>7891097102059</v>
      </c>
      <c r="L14508" s="1" t="s">
        <v>4363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7" t="n">
        <v>46248</v>
      </c>
      <c r="C14509" s="1" t="n">
        <v>11</v>
      </c>
      <c r="D14509" s="1" t="s">
        <v>3845</v>
      </c>
      <c r="E14509" s="1" t="n">
        <v>1637</v>
      </c>
      <c r="F14509" s="1" t="s">
        <v>68</v>
      </c>
      <c r="I14509" s="1" t="n">
        <v>1919059</v>
      </c>
      <c r="J14509" s="1" t="n">
        <v>48698</v>
      </c>
      <c r="K14509" s="1" t="n">
        <v>7891152801781</v>
      </c>
      <c r="L14509" s="1" t="s">
        <v>6593</v>
      </c>
      <c r="N14509" s="1" t="n">
        <v>72</v>
      </c>
      <c r="O14509" s="1" t="n">
        <v>163.7</v>
      </c>
    </row>
    <row r="14510" customFormat="false" ht="15" hidden="false" customHeight="true" outlineLevel="0" collapsed="false">
      <c r="A14510" s="1" t="n">
        <v>1</v>
      </c>
      <c r="B14510" s="17" t="n">
        <v>46248</v>
      </c>
      <c r="C14510" s="1" t="n">
        <v>11</v>
      </c>
      <c r="D14510" s="1" t="s">
        <v>3845</v>
      </c>
      <c r="E14510" s="1" t="n">
        <v>1637</v>
      </c>
      <c r="F14510" s="1" t="s">
        <v>68</v>
      </c>
      <c r="I14510" s="1" t="n">
        <v>1919059</v>
      </c>
      <c r="J14510" s="1" t="n">
        <v>44962</v>
      </c>
      <c r="K14510" s="1" t="n">
        <v>7898677310002</v>
      </c>
      <c r="L14510" s="1" t="s">
        <v>6660</v>
      </c>
      <c r="N14510" s="1" t="n">
        <v>24</v>
      </c>
      <c r="O14510" s="1" t="n">
        <v>35.86</v>
      </c>
    </row>
    <row r="14511" customFormat="false" ht="15" hidden="false" customHeight="true" outlineLevel="0" collapsed="false">
      <c r="A14511" s="1" t="n">
        <v>1</v>
      </c>
      <c r="B14511" s="17" t="n">
        <v>46248</v>
      </c>
      <c r="C14511" s="1" t="n">
        <v>11</v>
      </c>
      <c r="D14511" s="1" t="s">
        <v>3845</v>
      </c>
      <c r="E14511" s="1" t="n">
        <v>1637</v>
      </c>
      <c r="F14511" s="1" t="s">
        <v>68</v>
      </c>
      <c r="I14511" s="1" t="n">
        <v>1919059</v>
      </c>
      <c r="J14511" s="1" t="n">
        <v>48477</v>
      </c>
      <c r="K14511" s="1" t="n">
        <v>7891152801828</v>
      </c>
      <c r="L14511" s="1" t="s">
        <v>6601</v>
      </c>
      <c r="N14511" s="1" t="n">
        <v>36</v>
      </c>
      <c r="O14511" s="1" t="n">
        <v>81.85</v>
      </c>
    </row>
    <row r="14512" customFormat="false" ht="15" hidden="false" customHeight="true" outlineLevel="0" collapsed="false">
      <c r="A14512" s="1" t="n">
        <v>1</v>
      </c>
      <c r="B14512" s="17" t="n">
        <v>46248</v>
      </c>
      <c r="C14512" s="1" t="n">
        <v>11</v>
      </c>
      <c r="D14512" s="1" t="s">
        <v>3845</v>
      </c>
      <c r="E14512" s="1" t="n">
        <v>1637</v>
      </c>
      <c r="F14512" s="1" t="s">
        <v>68</v>
      </c>
      <c r="I14512" s="1" t="n">
        <v>1919059</v>
      </c>
      <c r="J14512" s="1" t="n">
        <v>48478</v>
      </c>
      <c r="K14512" s="1" t="n">
        <v>7891152801811</v>
      </c>
      <c r="L14512" s="1" t="s">
        <v>6602</v>
      </c>
      <c r="N14512" s="1" t="n">
        <v>36</v>
      </c>
      <c r="O14512" s="1" t="n">
        <v>81</v>
      </c>
    </row>
    <row r="14513" customFormat="false" ht="15" hidden="false" customHeight="true" outlineLevel="0" collapsed="false">
      <c r="A14513" s="1" t="n">
        <v>1</v>
      </c>
      <c r="B14513" s="17" t="n">
        <v>46248</v>
      </c>
      <c r="C14513" s="1" t="n">
        <v>11</v>
      </c>
      <c r="D14513" s="1" t="s">
        <v>3845</v>
      </c>
      <c r="E14513" s="1" t="n">
        <v>1637</v>
      </c>
      <c r="F14513" s="1" t="s">
        <v>68</v>
      </c>
      <c r="I14513" s="1" t="n">
        <v>1919059</v>
      </c>
      <c r="J14513" s="1" t="n">
        <v>48699</v>
      </c>
      <c r="K14513" s="1" t="n">
        <v>7891152801842</v>
      </c>
      <c r="L14513" s="1" t="s">
        <v>6604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7" t="n">
        <v>46248</v>
      </c>
      <c r="C14514" s="1" t="n">
        <v>11</v>
      </c>
      <c r="D14514" s="1" t="s">
        <v>3845</v>
      </c>
      <c r="E14514" s="1" t="n">
        <v>1637</v>
      </c>
      <c r="F14514" s="1" t="s">
        <v>68</v>
      </c>
      <c r="I14514" s="1" t="n">
        <v>1919059</v>
      </c>
      <c r="J14514" s="1" t="n">
        <v>48867</v>
      </c>
      <c r="K14514" s="1" t="n">
        <v>7891152801798</v>
      </c>
      <c r="L14514" s="1" t="s">
        <v>6605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7" t="n">
        <v>46248</v>
      </c>
      <c r="C14515" s="1" t="n">
        <v>11</v>
      </c>
      <c r="D14515" s="1" t="s">
        <v>3845</v>
      </c>
      <c r="E14515" s="1" t="n">
        <v>1637</v>
      </c>
      <c r="F14515" s="1" t="s">
        <v>68</v>
      </c>
      <c r="I14515" s="1" t="n">
        <v>1919059</v>
      </c>
      <c r="J14515" s="1" t="n">
        <v>48919</v>
      </c>
      <c r="K14515" s="1" t="n">
        <v>7891152801873</v>
      </c>
      <c r="L14515" s="1" t="s">
        <v>6606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7" t="n">
        <v>46248</v>
      </c>
      <c r="C14516" s="1" t="n">
        <v>11</v>
      </c>
      <c r="D14516" s="1" t="s">
        <v>3845</v>
      </c>
      <c r="E14516" s="1" t="n">
        <v>1637</v>
      </c>
      <c r="F14516" s="1" t="s">
        <v>68</v>
      </c>
      <c r="I14516" s="1" t="n">
        <v>1919060</v>
      </c>
      <c r="J14516" s="1" t="n">
        <v>102054</v>
      </c>
      <c r="K14516" s="1" t="n">
        <v>7894000030470</v>
      </c>
      <c r="L14516" s="1" t="s">
        <v>6308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7" t="n">
        <v>46248</v>
      </c>
      <c r="C14517" s="1" t="n">
        <v>11</v>
      </c>
      <c r="D14517" s="1" t="s">
        <v>3845</v>
      </c>
      <c r="E14517" s="1" t="n">
        <v>1637</v>
      </c>
      <c r="F14517" s="1" t="s">
        <v>68</v>
      </c>
      <c r="I14517" s="1" t="n">
        <v>1919060</v>
      </c>
      <c r="J14517" s="1" t="n">
        <v>102350</v>
      </c>
      <c r="K14517" s="1" t="n">
        <v>7891030003016</v>
      </c>
      <c r="L14517" s="1" t="s">
        <v>4347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7" t="n">
        <v>46248</v>
      </c>
      <c r="C14518" s="1" t="n">
        <v>11</v>
      </c>
      <c r="D14518" s="1" t="s">
        <v>3845</v>
      </c>
      <c r="E14518" s="1" t="n">
        <v>1637</v>
      </c>
      <c r="F14518" s="1" t="s">
        <v>68</v>
      </c>
      <c r="I14518" s="1" t="n">
        <v>1919060</v>
      </c>
      <c r="J14518" s="1" t="n">
        <v>102577</v>
      </c>
      <c r="K14518" s="1" t="n">
        <v>7898080640222</v>
      </c>
      <c r="L14518" s="1" t="s">
        <v>5161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7" t="n">
        <v>46248</v>
      </c>
      <c r="C14519" s="1" t="n">
        <v>11</v>
      </c>
      <c r="D14519" s="1" t="s">
        <v>3845</v>
      </c>
      <c r="E14519" s="1" t="n">
        <v>1637</v>
      </c>
      <c r="F14519" s="1" t="s">
        <v>68</v>
      </c>
      <c r="I14519" s="1" t="n">
        <v>1919060</v>
      </c>
      <c r="J14519" s="1" t="n">
        <v>27534</v>
      </c>
      <c r="K14519" s="1" t="n">
        <v>7898959504068</v>
      </c>
      <c r="L14519" s="1" t="s">
        <v>7107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7" t="n">
        <v>46248</v>
      </c>
      <c r="C14520" s="1" t="n">
        <v>11</v>
      </c>
      <c r="D14520" s="1" t="s">
        <v>3845</v>
      </c>
      <c r="E14520" s="1" t="n">
        <v>1637</v>
      </c>
      <c r="F14520" s="1" t="s">
        <v>68</v>
      </c>
      <c r="I14520" s="1" t="n">
        <v>1919060</v>
      </c>
      <c r="J14520" s="1" t="n">
        <v>29846</v>
      </c>
      <c r="K14520" s="1" t="n">
        <v>7891097102059</v>
      </c>
      <c r="L14520" s="1" t="s">
        <v>4363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7" t="n">
        <v>46248</v>
      </c>
      <c r="C14521" s="1" t="n">
        <v>11</v>
      </c>
      <c r="D14521" s="1" t="s">
        <v>3845</v>
      </c>
      <c r="E14521" s="1" t="n">
        <v>1637</v>
      </c>
      <c r="F14521" s="1" t="s">
        <v>68</v>
      </c>
      <c r="I14521" s="1" t="n">
        <v>1919060</v>
      </c>
      <c r="J14521" s="1" t="n">
        <v>48698</v>
      </c>
      <c r="K14521" s="1" t="n">
        <v>7891152801781</v>
      </c>
      <c r="L14521" s="1" t="s">
        <v>6593</v>
      </c>
      <c r="N14521" s="1" t="n">
        <v>72</v>
      </c>
      <c r="O14521" s="1" t="n">
        <v>163.7</v>
      </c>
    </row>
    <row r="14522" customFormat="false" ht="15" hidden="false" customHeight="true" outlineLevel="0" collapsed="false">
      <c r="A14522" s="1" t="n">
        <v>1</v>
      </c>
      <c r="B14522" s="17" t="n">
        <v>46248</v>
      </c>
      <c r="C14522" s="1" t="n">
        <v>11</v>
      </c>
      <c r="D14522" s="1" t="s">
        <v>3845</v>
      </c>
      <c r="E14522" s="1" t="n">
        <v>1637</v>
      </c>
      <c r="F14522" s="1" t="s">
        <v>68</v>
      </c>
      <c r="I14522" s="1" t="n">
        <v>1919060</v>
      </c>
      <c r="J14522" s="1" t="n">
        <v>44962</v>
      </c>
      <c r="K14522" s="1" t="n">
        <v>7898677310002</v>
      </c>
      <c r="L14522" s="1" t="s">
        <v>6660</v>
      </c>
      <c r="N14522" s="1" t="n">
        <v>12</v>
      </c>
      <c r="O14522" s="1" t="n">
        <v>17.93</v>
      </c>
    </row>
    <row r="14523" customFormat="false" ht="15" hidden="false" customHeight="true" outlineLevel="0" collapsed="false">
      <c r="A14523" s="1" t="n">
        <v>1</v>
      </c>
      <c r="B14523" s="17" t="n">
        <v>46248</v>
      </c>
      <c r="C14523" s="1" t="n">
        <v>11</v>
      </c>
      <c r="D14523" s="1" t="s">
        <v>3845</v>
      </c>
      <c r="E14523" s="1" t="n">
        <v>1637</v>
      </c>
      <c r="F14523" s="1" t="s">
        <v>68</v>
      </c>
      <c r="I14523" s="1" t="n">
        <v>1919060</v>
      </c>
      <c r="J14523" s="1" t="n">
        <v>47894</v>
      </c>
      <c r="K14523" s="1" t="n">
        <v>7891152801866</v>
      </c>
      <c r="L14523" s="1" t="s">
        <v>6599</v>
      </c>
      <c r="N14523" s="1" t="n">
        <v>40</v>
      </c>
      <c r="O14523" s="1" t="n">
        <v>54.99</v>
      </c>
    </row>
    <row r="14524" customFormat="false" ht="15" hidden="false" customHeight="true" outlineLevel="0" collapsed="false">
      <c r="A14524" s="1" t="n">
        <v>1</v>
      </c>
      <c r="B14524" s="17" t="n">
        <v>46248</v>
      </c>
      <c r="C14524" s="1" t="n">
        <v>11</v>
      </c>
      <c r="D14524" s="1" t="s">
        <v>3845</v>
      </c>
      <c r="E14524" s="1" t="n">
        <v>1637</v>
      </c>
      <c r="F14524" s="1" t="s">
        <v>68</v>
      </c>
      <c r="I14524" s="1" t="n">
        <v>1919060</v>
      </c>
      <c r="J14524" s="1" t="n">
        <v>48699</v>
      </c>
      <c r="K14524" s="1" t="n">
        <v>7891152801842</v>
      </c>
      <c r="L14524" s="1" t="s">
        <v>6604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7" t="n">
        <v>46248</v>
      </c>
      <c r="C14525" s="1" t="n">
        <v>11</v>
      </c>
      <c r="D14525" s="1" t="s">
        <v>3845</v>
      </c>
      <c r="E14525" s="1" t="n">
        <v>1637</v>
      </c>
      <c r="F14525" s="1" t="s">
        <v>68</v>
      </c>
      <c r="I14525" s="1" t="n">
        <v>1919060</v>
      </c>
      <c r="J14525" s="1" t="n">
        <v>48867</v>
      </c>
      <c r="K14525" s="1" t="n">
        <v>7891152801798</v>
      </c>
      <c r="L14525" s="1" t="s">
        <v>6605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7" t="n">
        <v>46248</v>
      </c>
      <c r="C14526" s="1" t="n">
        <v>11</v>
      </c>
      <c r="D14526" s="1" t="s">
        <v>3845</v>
      </c>
      <c r="E14526" s="1" t="n">
        <v>1637</v>
      </c>
      <c r="F14526" s="1" t="s">
        <v>68</v>
      </c>
      <c r="I14526" s="1" t="n">
        <v>1919060</v>
      </c>
      <c r="J14526" s="1" t="n">
        <v>49326</v>
      </c>
      <c r="K14526" s="1" t="n">
        <v>7891152801835</v>
      </c>
      <c r="L14526" s="1" t="s">
        <v>6607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7" t="n">
        <v>46248</v>
      </c>
      <c r="C14527" s="1" t="n">
        <v>11</v>
      </c>
      <c r="D14527" s="1" t="s">
        <v>3845</v>
      </c>
      <c r="E14527" s="1" t="n">
        <v>1637</v>
      </c>
      <c r="F14527" s="1" t="s">
        <v>68</v>
      </c>
      <c r="I14527" s="1" t="n">
        <v>1919060</v>
      </c>
      <c r="J14527" s="1" t="n">
        <v>50369</v>
      </c>
      <c r="K14527" s="1" t="n">
        <v>7896036099988</v>
      </c>
      <c r="L14527" s="1" t="s">
        <v>4854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7" t="n">
        <v>46248</v>
      </c>
      <c r="C14528" s="1" t="n">
        <v>11</v>
      </c>
      <c r="D14528" s="1" t="s">
        <v>3845</v>
      </c>
      <c r="E14528" s="1" t="n">
        <v>1637</v>
      </c>
      <c r="F14528" s="1" t="s">
        <v>68</v>
      </c>
      <c r="I14528" s="1" t="n">
        <v>1919061</v>
      </c>
      <c r="J14528" s="1" t="n">
        <v>102054</v>
      </c>
      <c r="K14528" s="1" t="n">
        <v>7894000030470</v>
      </c>
      <c r="L14528" s="1" t="s">
        <v>6308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7" t="n">
        <v>46248</v>
      </c>
      <c r="C14529" s="1" t="n">
        <v>11</v>
      </c>
      <c r="D14529" s="1" t="s">
        <v>3845</v>
      </c>
      <c r="E14529" s="1" t="n">
        <v>1637</v>
      </c>
      <c r="F14529" s="1" t="s">
        <v>68</v>
      </c>
      <c r="I14529" s="1" t="n">
        <v>1919061</v>
      </c>
      <c r="J14529" s="1" t="n">
        <v>102350</v>
      </c>
      <c r="K14529" s="1" t="n">
        <v>7891030003016</v>
      </c>
      <c r="L14529" s="1" t="s">
        <v>4347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7" t="n">
        <v>46248</v>
      </c>
      <c r="C14530" s="1" t="n">
        <v>11</v>
      </c>
      <c r="D14530" s="1" t="s">
        <v>3845</v>
      </c>
      <c r="E14530" s="1" t="n">
        <v>1637</v>
      </c>
      <c r="F14530" s="1" t="s">
        <v>68</v>
      </c>
      <c r="I14530" s="1" t="n">
        <v>1919061</v>
      </c>
      <c r="J14530" s="1" t="n">
        <v>102577</v>
      </c>
      <c r="K14530" s="1" t="n">
        <v>7898080640222</v>
      </c>
      <c r="L14530" s="1" t="s">
        <v>5161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7" t="n">
        <v>46248</v>
      </c>
      <c r="C14531" s="1" t="n">
        <v>11</v>
      </c>
      <c r="D14531" s="1" t="s">
        <v>3845</v>
      </c>
      <c r="E14531" s="1" t="n">
        <v>1637</v>
      </c>
      <c r="F14531" s="1" t="s">
        <v>68</v>
      </c>
      <c r="I14531" s="1" t="n">
        <v>1919061</v>
      </c>
      <c r="J14531" s="1" t="n">
        <v>29846</v>
      </c>
      <c r="K14531" s="1" t="n">
        <v>7891097102059</v>
      </c>
      <c r="L14531" s="1" t="s">
        <v>4363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7" t="n">
        <v>46248</v>
      </c>
      <c r="C14532" s="1" t="n">
        <v>11</v>
      </c>
      <c r="D14532" s="1" t="s">
        <v>3845</v>
      </c>
      <c r="E14532" s="1" t="n">
        <v>1637</v>
      </c>
      <c r="F14532" s="1" t="s">
        <v>68</v>
      </c>
      <c r="I14532" s="1" t="n">
        <v>1919061</v>
      </c>
      <c r="J14532" s="1" t="n">
        <v>30035</v>
      </c>
      <c r="K14532" s="1" t="n">
        <v>7891097101489</v>
      </c>
      <c r="L14532" s="1" t="s">
        <v>4364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7" t="n">
        <v>46248</v>
      </c>
      <c r="C14533" s="1" t="n">
        <v>11</v>
      </c>
      <c r="D14533" s="1" t="s">
        <v>3845</v>
      </c>
      <c r="E14533" s="1" t="n">
        <v>1637</v>
      </c>
      <c r="F14533" s="1" t="s">
        <v>68</v>
      </c>
      <c r="I14533" s="1" t="n">
        <v>1919061</v>
      </c>
      <c r="J14533" s="1" t="n">
        <v>48698</v>
      </c>
      <c r="K14533" s="1" t="n">
        <v>7891152801781</v>
      </c>
      <c r="L14533" s="1" t="s">
        <v>6593</v>
      </c>
      <c r="N14533" s="1" t="n">
        <v>36</v>
      </c>
      <c r="O14533" s="1" t="n">
        <v>81.85</v>
      </c>
    </row>
    <row r="14534" customFormat="false" ht="15" hidden="false" customHeight="true" outlineLevel="0" collapsed="false">
      <c r="A14534" s="1" t="n">
        <v>1</v>
      </c>
      <c r="B14534" s="17" t="n">
        <v>46248</v>
      </c>
      <c r="C14534" s="1" t="n">
        <v>11</v>
      </c>
      <c r="D14534" s="1" t="s">
        <v>3845</v>
      </c>
      <c r="E14534" s="1" t="n">
        <v>1637</v>
      </c>
      <c r="F14534" s="1" t="s">
        <v>68</v>
      </c>
      <c r="I14534" s="1" t="n">
        <v>1919061</v>
      </c>
      <c r="J14534" s="1" t="n">
        <v>44962</v>
      </c>
      <c r="K14534" s="1" t="n">
        <v>7898677310002</v>
      </c>
      <c r="L14534" s="1" t="s">
        <v>6660</v>
      </c>
      <c r="N14534" s="1" t="n">
        <v>12</v>
      </c>
      <c r="O14534" s="1" t="n">
        <v>17.93</v>
      </c>
    </row>
    <row r="14535" customFormat="false" ht="15" hidden="false" customHeight="true" outlineLevel="0" collapsed="false">
      <c r="A14535" s="1" t="n">
        <v>1</v>
      </c>
      <c r="B14535" s="17" t="n">
        <v>46248</v>
      </c>
      <c r="C14535" s="1" t="n">
        <v>11</v>
      </c>
      <c r="D14535" s="1" t="s">
        <v>3845</v>
      </c>
      <c r="E14535" s="1" t="n">
        <v>1637</v>
      </c>
      <c r="F14535" s="1" t="s">
        <v>68</v>
      </c>
      <c r="I14535" s="1" t="n">
        <v>1919061</v>
      </c>
      <c r="J14535" s="1" t="n">
        <v>47894</v>
      </c>
      <c r="K14535" s="1" t="n">
        <v>7891152801866</v>
      </c>
      <c r="L14535" s="1" t="s">
        <v>6599</v>
      </c>
      <c r="N14535" s="1" t="n">
        <v>40</v>
      </c>
      <c r="O14535" s="1" t="n">
        <v>54.99</v>
      </c>
    </row>
    <row r="14536" customFormat="false" ht="15" hidden="false" customHeight="true" outlineLevel="0" collapsed="false">
      <c r="A14536" s="1" t="n">
        <v>1</v>
      </c>
      <c r="B14536" s="17" t="n">
        <v>46248</v>
      </c>
      <c r="C14536" s="1" t="n">
        <v>11</v>
      </c>
      <c r="D14536" s="1" t="s">
        <v>3845</v>
      </c>
      <c r="E14536" s="1" t="n">
        <v>1637</v>
      </c>
      <c r="F14536" s="1" t="s">
        <v>68</v>
      </c>
      <c r="I14536" s="1" t="n">
        <v>1919061</v>
      </c>
      <c r="J14536" s="1" t="n">
        <v>48477</v>
      </c>
      <c r="K14536" s="1" t="n">
        <v>7891152801828</v>
      </c>
      <c r="L14536" s="1" t="s">
        <v>6601</v>
      </c>
      <c r="N14536" s="1" t="n">
        <v>36</v>
      </c>
      <c r="O14536" s="1" t="n">
        <v>81.85</v>
      </c>
    </row>
    <row r="14537" customFormat="false" ht="15" hidden="false" customHeight="true" outlineLevel="0" collapsed="false">
      <c r="A14537" s="1" t="n">
        <v>1</v>
      </c>
      <c r="B14537" s="17" t="n">
        <v>46248</v>
      </c>
      <c r="C14537" s="1" t="n">
        <v>11</v>
      </c>
      <c r="D14537" s="1" t="s">
        <v>3845</v>
      </c>
      <c r="E14537" s="1" t="n">
        <v>1637</v>
      </c>
      <c r="F14537" s="1" t="s">
        <v>68</v>
      </c>
      <c r="I14537" s="1" t="n">
        <v>1919061</v>
      </c>
      <c r="J14537" s="1" t="n">
        <v>48478</v>
      </c>
      <c r="K14537" s="1" t="n">
        <v>7891152801811</v>
      </c>
      <c r="L14537" s="1" t="s">
        <v>6602</v>
      </c>
      <c r="N14537" s="1" t="n">
        <v>36</v>
      </c>
      <c r="O14537" s="1" t="n">
        <v>81</v>
      </c>
    </row>
    <row r="14538" customFormat="false" ht="15" hidden="false" customHeight="true" outlineLevel="0" collapsed="false">
      <c r="A14538" s="1" t="n">
        <v>1</v>
      </c>
      <c r="B14538" s="17" t="n">
        <v>46248</v>
      </c>
      <c r="C14538" s="1" t="n">
        <v>11</v>
      </c>
      <c r="D14538" s="1" t="s">
        <v>3845</v>
      </c>
      <c r="E14538" s="1" t="n">
        <v>1637</v>
      </c>
      <c r="F14538" s="1" t="s">
        <v>68</v>
      </c>
      <c r="I14538" s="1" t="n">
        <v>1919061</v>
      </c>
      <c r="J14538" s="1" t="n">
        <v>48699</v>
      </c>
      <c r="K14538" s="1" t="n">
        <v>7891152801842</v>
      </c>
      <c r="L14538" s="1" t="s">
        <v>6604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7" t="n">
        <v>46248</v>
      </c>
      <c r="C14539" s="1" t="n">
        <v>11</v>
      </c>
      <c r="D14539" s="1" t="s">
        <v>3845</v>
      </c>
      <c r="E14539" s="1" t="n">
        <v>1637</v>
      </c>
      <c r="F14539" s="1" t="s">
        <v>68</v>
      </c>
      <c r="I14539" s="1" t="n">
        <v>1919061</v>
      </c>
      <c r="J14539" s="1" t="n">
        <v>48919</v>
      </c>
      <c r="K14539" s="1" t="n">
        <v>7891152801873</v>
      </c>
      <c r="L14539" s="1" t="s">
        <v>6606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7" t="n">
        <v>46248</v>
      </c>
      <c r="C14540" s="1" t="n">
        <v>11</v>
      </c>
      <c r="D14540" s="1" t="s">
        <v>3845</v>
      </c>
      <c r="E14540" s="1" t="n">
        <v>1637</v>
      </c>
      <c r="F14540" s="1" t="s">
        <v>68</v>
      </c>
      <c r="I14540" s="1" t="n">
        <v>1919061</v>
      </c>
      <c r="J14540" s="1" t="n">
        <v>49326</v>
      </c>
      <c r="K14540" s="1" t="n">
        <v>7891152801835</v>
      </c>
      <c r="L14540" s="1" t="s">
        <v>6607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7" t="n">
        <v>46248</v>
      </c>
      <c r="C14541" s="1" t="n">
        <v>11</v>
      </c>
      <c r="D14541" s="1" t="s">
        <v>3845</v>
      </c>
      <c r="E14541" s="1" t="n">
        <v>1637</v>
      </c>
      <c r="F14541" s="1" t="s">
        <v>68</v>
      </c>
      <c r="I14541" s="1" t="n">
        <v>1919061</v>
      </c>
      <c r="J14541" s="1" t="n">
        <v>50369</v>
      </c>
      <c r="K14541" s="1" t="n">
        <v>7896036099988</v>
      </c>
      <c r="L14541" s="1" t="s">
        <v>4854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7" t="n">
        <v>46248</v>
      </c>
      <c r="C14542" s="1" t="n">
        <v>11</v>
      </c>
      <c r="D14542" s="1" t="s">
        <v>3845</v>
      </c>
      <c r="E14542" s="1" t="n">
        <v>10012</v>
      </c>
      <c r="F14542" s="1" t="s">
        <v>236</v>
      </c>
      <c r="I14542" s="1" t="n">
        <v>1965727</v>
      </c>
      <c r="J14542" s="1" t="n">
        <v>10245</v>
      </c>
      <c r="K14542" s="1" t="n">
        <v>7891010793463</v>
      </c>
      <c r="L14542" s="1" t="s">
        <v>5823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7" t="n">
        <v>46248</v>
      </c>
      <c r="C14543" s="1" t="n">
        <v>11</v>
      </c>
      <c r="D14543" s="1" t="s">
        <v>3845</v>
      </c>
      <c r="E14543" s="1" t="n">
        <v>10012</v>
      </c>
      <c r="F14543" s="1" t="s">
        <v>236</v>
      </c>
      <c r="I14543" s="1" t="n">
        <v>1965727</v>
      </c>
      <c r="J14543" s="1" t="n">
        <v>101380</v>
      </c>
      <c r="K14543" s="1" t="n">
        <v>7891010087722</v>
      </c>
      <c r="L14543" s="1" t="s">
        <v>5652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7" t="n">
        <v>46248</v>
      </c>
      <c r="C14544" s="1" t="n">
        <v>11</v>
      </c>
      <c r="D14544" s="1" t="s">
        <v>3845</v>
      </c>
      <c r="E14544" s="1" t="n">
        <v>10012</v>
      </c>
      <c r="F14544" s="1" t="s">
        <v>236</v>
      </c>
      <c r="I14544" s="1" t="n">
        <v>1965727</v>
      </c>
      <c r="J14544" s="1" t="n">
        <v>101399</v>
      </c>
      <c r="K14544" s="1" t="n">
        <v>7891010503031</v>
      </c>
      <c r="L14544" s="1" t="s">
        <v>8236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7" t="n">
        <v>46248</v>
      </c>
      <c r="C14545" s="1" t="n">
        <v>11</v>
      </c>
      <c r="D14545" s="1" t="s">
        <v>3845</v>
      </c>
      <c r="E14545" s="1" t="n">
        <v>10012</v>
      </c>
      <c r="F14545" s="1" t="s">
        <v>236</v>
      </c>
      <c r="I14545" s="1" t="n">
        <v>1965727</v>
      </c>
      <c r="J14545" s="1" t="n">
        <v>101410</v>
      </c>
      <c r="K14545" s="1" t="n">
        <v>7891010035631</v>
      </c>
      <c r="L14545" s="1" t="s">
        <v>6927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7" t="n">
        <v>46248</v>
      </c>
      <c r="C14546" s="1" t="n">
        <v>11</v>
      </c>
      <c r="D14546" s="1" t="s">
        <v>3845</v>
      </c>
      <c r="E14546" s="1" t="n">
        <v>10012</v>
      </c>
      <c r="F14546" s="1" t="s">
        <v>236</v>
      </c>
      <c r="I14546" s="1" t="n">
        <v>1965727</v>
      </c>
      <c r="J14546" s="1" t="n">
        <v>102497</v>
      </c>
      <c r="K14546" s="1" t="n">
        <v>7891032013259</v>
      </c>
      <c r="L14546" s="1" t="s">
        <v>4987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7" t="n">
        <v>46248</v>
      </c>
      <c r="C14547" s="1" t="n">
        <v>11</v>
      </c>
      <c r="D14547" s="1" t="s">
        <v>3845</v>
      </c>
      <c r="E14547" s="1" t="n">
        <v>10012</v>
      </c>
      <c r="F14547" s="1" t="s">
        <v>236</v>
      </c>
      <c r="I14547" s="1" t="n">
        <v>1965727</v>
      </c>
      <c r="J14547" s="1" t="n">
        <v>105813</v>
      </c>
      <c r="K14547" s="1" t="n">
        <v>7896007200504</v>
      </c>
      <c r="L14547" s="1" t="s">
        <v>8237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7" t="n">
        <v>46248</v>
      </c>
      <c r="C14548" s="1" t="n">
        <v>11</v>
      </c>
      <c r="D14548" s="1" t="s">
        <v>3845</v>
      </c>
      <c r="E14548" s="1" t="n">
        <v>10012</v>
      </c>
      <c r="F14548" s="1" t="s">
        <v>236</v>
      </c>
      <c r="I14548" s="1" t="n">
        <v>1965727</v>
      </c>
      <c r="J14548" s="1" t="n">
        <v>10728</v>
      </c>
      <c r="K14548" s="1" t="n">
        <v>7891032015550</v>
      </c>
      <c r="L14548" s="1" t="s">
        <v>8238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7" t="n">
        <v>46248</v>
      </c>
      <c r="C14549" s="1" t="n">
        <v>11</v>
      </c>
      <c r="D14549" s="1" t="s">
        <v>3845</v>
      </c>
      <c r="E14549" s="1" t="n">
        <v>10012</v>
      </c>
      <c r="F14549" s="1" t="s">
        <v>236</v>
      </c>
      <c r="I14549" s="1" t="n">
        <v>1965727</v>
      </c>
      <c r="J14549" s="1" t="n">
        <v>14554</v>
      </c>
      <c r="K14549" s="1" t="n">
        <v>7891032015949</v>
      </c>
      <c r="L14549" s="1" t="s">
        <v>6938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7" t="n">
        <v>46248</v>
      </c>
      <c r="C14550" s="1" t="n">
        <v>11</v>
      </c>
      <c r="D14550" s="1" t="s">
        <v>3845</v>
      </c>
      <c r="E14550" s="1" t="n">
        <v>10012</v>
      </c>
      <c r="F14550" s="1" t="s">
        <v>236</v>
      </c>
      <c r="I14550" s="1" t="n">
        <v>1965727</v>
      </c>
      <c r="J14550" s="1" t="n">
        <v>14634</v>
      </c>
      <c r="K14550" s="1" t="n">
        <v>7891032015932</v>
      </c>
      <c r="L14550" s="1" t="s">
        <v>8239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7" t="n">
        <v>46248</v>
      </c>
      <c r="C14551" s="1" t="n">
        <v>11</v>
      </c>
      <c r="D14551" s="1" t="s">
        <v>3845</v>
      </c>
      <c r="E14551" s="1" t="n">
        <v>10012</v>
      </c>
      <c r="F14551" s="1" t="s">
        <v>236</v>
      </c>
      <c r="I14551" s="1" t="n">
        <v>1965727</v>
      </c>
      <c r="J14551" s="1" t="n">
        <v>16057</v>
      </c>
      <c r="K14551" s="1" t="n">
        <v>7891032013303</v>
      </c>
      <c r="L14551" s="1" t="s">
        <v>5002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7" t="n">
        <v>46248</v>
      </c>
      <c r="C14552" s="1" t="n">
        <v>11</v>
      </c>
      <c r="D14552" s="1" t="s">
        <v>3845</v>
      </c>
      <c r="E14552" s="1" t="n">
        <v>10012</v>
      </c>
      <c r="F14552" s="1" t="s">
        <v>236</v>
      </c>
      <c r="I14552" s="1" t="n">
        <v>1965727</v>
      </c>
      <c r="J14552" s="1" t="n">
        <v>16197</v>
      </c>
      <c r="K14552" s="1" t="n">
        <v>7891010973483</v>
      </c>
      <c r="L14552" s="1" t="s">
        <v>5839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7" t="n">
        <v>46248</v>
      </c>
      <c r="C14553" s="1" t="n">
        <v>11</v>
      </c>
      <c r="D14553" s="1" t="s">
        <v>3845</v>
      </c>
      <c r="E14553" s="1" t="n">
        <v>10012</v>
      </c>
      <c r="F14553" s="1" t="s">
        <v>236</v>
      </c>
      <c r="I14553" s="1" t="n">
        <v>1965727</v>
      </c>
      <c r="J14553" s="1" t="n">
        <v>22093</v>
      </c>
      <c r="K14553" s="1" t="n">
        <v>7891010579616</v>
      </c>
      <c r="L14553" s="1" t="s">
        <v>8240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7" t="n">
        <v>46248</v>
      </c>
      <c r="C14554" s="1" t="n">
        <v>11</v>
      </c>
      <c r="D14554" s="1" t="s">
        <v>3845</v>
      </c>
      <c r="E14554" s="1" t="n">
        <v>10012</v>
      </c>
      <c r="F14554" s="1" t="s">
        <v>236</v>
      </c>
      <c r="I14554" s="1" t="n">
        <v>1965727</v>
      </c>
      <c r="J14554" s="1" t="n">
        <v>22095</v>
      </c>
      <c r="K14554" s="1" t="n">
        <v>7891010694593</v>
      </c>
      <c r="L14554" s="1" t="s">
        <v>8241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7" t="n">
        <v>46248</v>
      </c>
      <c r="C14555" s="1" t="n">
        <v>11</v>
      </c>
      <c r="D14555" s="1" t="s">
        <v>3845</v>
      </c>
      <c r="E14555" s="1" t="n">
        <v>10012</v>
      </c>
      <c r="F14555" s="1" t="s">
        <v>236</v>
      </c>
      <c r="I14555" s="1" t="n">
        <v>1965727</v>
      </c>
      <c r="J14555" s="1" t="n">
        <v>22549</v>
      </c>
      <c r="K14555" s="1" t="n">
        <v>7897161371055</v>
      </c>
      <c r="L14555" s="1" t="s">
        <v>6954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7" t="n">
        <v>46248</v>
      </c>
      <c r="C14556" s="1" t="n">
        <v>11</v>
      </c>
      <c r="D14556" s="1" t="s">
        <v>3845</v>
      </c>
      <c r="E14556" s="1" t="n">
        <v>10012</v>
      </c>
      <c r="F14556" s="1" t="s">
        <v>236</v>
      </c>
      <c r="I14556" s="1" t="n">
        <v>1965727</v>
      </c>
      <c r="J14556" s="1" t="n">
        <v>22550</v>
      </c>
      <c r="K14556" s="1" t="n">
        <v>7897161371048</v>
      </c>
      <c r="L14556" s="1" t="s">
        <v>6955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7" t="n">
        <v>46248</v>
      </c>
      <c r="C14557" s="1" t="n">
        <v>11</v>
      </c>
      <c r="D14557" s="1" t="s">
        <v>3845</v>
      </c>
      <c r="E14557" s="1" t="n">
        <v>10012</v>
      </c>
      <c r="F14557" s="1" t="s">
        <v>236</v>
      </c>
      <c r="I14557" s="1" t="n">
        <v>1965727</v>
      </c>
      <c r="J14557" s="1" t="n">
        <v>23998</v>
      </c>
      <c r="K14557" s="1" t="n">
        <v>7891010518844</v>
      </c>
      <c r="L14557" s="1" t="s">
        <v>5844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7" t="n">
        <v>46248</v>
      </c>
      <c r="C14558" s="1" t="n">
        <v>11</v>
      </c>
      <c r="D14558" s="1" t="s">
        <v>3845</v>
      </c>
      <c r="E14558" s="1" t="n">
        <v>10012</v>
      </c>
      <c r="F14558" s="1" t="s">
        <v>236</v>
      </c>
      <c r="I14558" s="1" t="n">
        <v>1965727</v>
      </c>
      <c r="J14558" s="1" t="n">
        <v>25132</v>
      </c>
      <c r="K14558" s="1" t="n">
        <v>7891032013952</v>
      </c>
      <c r="L14558" s="1" t="s">
        <v>8242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7" t="n">
        <v>46248</v>
      </c>
      <c r="C14559" s="1" t="n">
        <v>11</v>
      </c>
      <c r="D14559" s="1" t="s">
        <v>3845</v>
      </c>
      <c r="E14559" s="1" t="n">
        <v>10012</v>
      </c>
      <c r="F14559" s="1" t="s">
        <v>236</v>
      </c>
      <c r="I14559" s="1" t="n">
        <v>1965727</v>
      </c>
      <c r="J14559" s="1" t="n">
        <v>32860</v>
      </c>
      <c r="K14559" s="1" t="n">
        <v>7891010704780</v>
      </c>
      <c r="L14559" s="1" t="s">
        <v>8243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7" t="n">
        <v>46248</v>
      </c>
      <c r="C14560" s="1" t="n">
        <v>11</v>
      </c>
      <c r="D14560" s="1" t="s">
        <v>3845</v>
      </c>
      <c r="E14560" s="1" t="n">
        <v>10012</v>
      </c>
      <c r="F14560" s="1" t="s">
        <v>236</v>
      </c>
      <c r="I14560" s="1" t="n">
        <v>1965727</v>
      </c>
      <c r="J14560" s="1" t="n">
        <v>40515</v>
      </c>
      <c r="K14560" s="1" t="n">
        <v>7891010254155</v>
      </c>
      <c r="L14560" s="1" t="s">
        <v>5850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7" t="n">
        <v>46248</v>
      </c>
      <c r="C14561" s="1" t="n">
        <v>11</v>
      </c>
      <c r="D14561" s="1" t="s">
        <v>3845</v>
      </c>
      <c r="E14561" s="1" t="n">
        <v>10012</v>
      </c>
      <c r="F14561" s="1" t="s">
        <v>236</v>
      </c>
      <c r="I14561" s="1" t="n">
        <v>1965727</v>
      </c>
      <c r="J14561" s="1" t="n">
        <v>45132</v>
      </c>
      <c r="K14561" s="1" t="n">
        <v>7891032014676</v>
      </c>
      <c r="L14561" s="1" t="s">
        <v>8244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7" t="n">
        <v>46248</v>
      </c>
      <c r="C14562" s="1" t="n">
        <v>11</v>
      </c>
      <c r="D14562" s="1" t="s">
        <v>3845</v>
      </c>
      <c r="E14562" s="1" t="n">
        <v>10012</v>
      </c>
      <c r="F14562" s="1" t="s">
        <v>236</v>
      </c>
      <c r="I14562" s="1" t="n">
        <v>1965727</v>
      </c>
      <c r="J14562" s="1" t="n">
        <v>45210</v>
      </c>
      <c r="K14562" s="1" t="n">
        <v>7891032014621</v>
      </c>
      <c r="L14562" s="1" t="s">
        <v>5056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7" t="n">
        <v>46248</v>
      </c>
      <c r="C14563" s="1" t="n">
        <v>11</v>
      </c>
      <c r="D14563" s="1" t="s">
        <v>3845</v>
      </c>
      <c r="E14563" s="1" t="n">
        <v>10012</v>
      </c>
      <c r="F14563" s="1" t="s">
        <v>236</v>
      </c>
      <c r="I14563" s="1" t="n">
        <v>1965727</v>
      </c>
      <c r="J14563" s="1" t="n">
        <v>46224</v>
      </c>
      <c r="K14563" s="1" t="n">
        <v>7891032014638</v>
      </c>
      <c r="L14563" s="1" t="s">
        <v>5057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7" t="n">
        <v>46248</v>
      </c>
      <c r="C14564" s="1" t="n">
        <v>11</v>
      </c>
      <c r="D14564" s="1" t="s">
        <v>3845</v>
      </c>
      <c r="E14564" s="1" t="n">
        <v>10012</v>
      </c>
      <c r="F14564" s="1" t="s">
        <v>236</v>
      </c>
      <c r="I14564" s="1" t="n">
        <v>1965727</v>
      </c>
      <c r="J14564" s="1" t="n">
        <v>46225</v>
      </c>
      <c r="K14564" s="1" t="n">
        <v>7891032014706</v>
      </c>
      <c r="L14564" s="1" t="s">
        <v>6974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7" t="n">
        <v>46248</v>
      </c>
      <c r="C14565" s="1" t="n">
        <v>11</v>
      </c>
      <c r="D14565" s="1" t="s">
        <v>3845</v>
      </c>
      <c r="E14565" s="1" t="n">
        <v>10012</v>
      </c>
      <c r="F14565" s="1" t="s">
        <v>236</v>
      </c>
      <c r="I14565" s="1" t="n">
        <v>1965727</v>
      </c>
      <c r="J14565" s="1" t="n">
        <v>46229</v>
      </c>
      <c r="K14565" s="1" t="n">
        <v>7891032014652</v>
      </c>
      <c r="L14565" s="1" t="s">
        <v>8245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7" t="n">
        <v>46248</v>
      </c>
      <c r="C14566" s="1" t="n">
        <v>11</v>
      </c>
      <c r="D14566" s="1" t="s">
        <v>3845</v>
      </c>
      <c r="E14566" s="1" t="n">
        <v>10012</v>
      </c>
      <c r="F14566" s="1" t="s">
        <v>236</v>
      </c>
      <c r="I14566" s="1" t="n">
        <v>1965727</v>
      </c>
      <c r="J14566" s="1" t="n">
        <v>57582</v>
      </c>
      <c r="K14566" s="1" t="n">
        <v>7896075710998</v>
      </c>
      <c r="L14566" s="1" t="s">
        <v>8246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7" t="n">
        <v>46248</v>
      </c>
      <c r="C14567" s="1" t="n">
        <v>11</v>
      </c>
      <c r="D14567" s="1" t="s">
        <v>3845</v>
      </c>
      <c r="E14567" s="1" t="n">
        <v>10012</v>
      </c>
      <c r="F14567" s="1" t="s">
        <v>236</v>
      </c>
      <c r="I14567" s="1" t="n">
        <v>1965727</v>
      </c>
      <c r="J14567" s="1" t="n">
        <v>59789</v>
      </c>
      <c r="K14567" s="1" t="n">
        <v>7891032015970</v>
      </c>
      <c r="L14567" s="1" t="s">
        <v>5076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7" t="n">
        <v>46248</v>
      </c>
      <c r="C14568" s="1" t="n">
        <v>171</v>
      </c>
      <c r="D14568" s="1" t="s">
        <v>3878</v>
      </c>
      <c r="E14568" s="1" t="n">
        <v>1107</v>
      </c>
      <c r="F14568" s="1" t="s">
        <v>155</v>
      </c>
      <c r="I14568" s="1" t="n">
        <v>441857</v>
      </c>
      <c r="J14568" s="1" t="n">
        <v>17325</v>
      </c>
      <c r="K14568" s="1" t="n">
        <v>7895144603063</v>
      </c>
      <c r="L14568" s="1" t="s">
        <v>4607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7" t="n">
        <v>46248</v>
      </c>
      <c r="C14569" s="1" t="n">
        <v>171</v>
      </c>
      <c r="D14569" s="1" t="s">
        <v>3878</v>
      </c>
      <c r="E14569" s="1" t="n">
        <v>1107</v>
      </c>
      <c r="F14569" s="1" t="s">
        <v>155</v>
      </c>
      <c r="I14569" s="1" t="n">
        <v>441857</v>
      </c>
      <c r="J14569" s="1" t="n">
        <v>25381</v>
      </c>
      <c r="K14569" s="1" t="n">
        <v>7895144893730</v>
      </c>
      <c r="L14569" s="1" t="s">
        <v>6305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7" t="n">
        <v>46248</v>
      </c>
      <c r="C14570" s="1" t="n">
        <v>171</v>
      </c>
      <c r="D14570" s="1" t="s">
        <v>3878</v>
      </c>
      <c r="E14570" s="1" t="n">
        <v>1107</v>
      </c>
      <c r="F14570" s="1" t="s">
        <v>155</v>
      </c>
      <c r="I14570" s="1" t="n">
        <v>441857</v>
      </c>
      <c r="J14570" s="1" t="n">
        <v>29023</v>
      </c>
      <c r="K14570" s="1" t="n">
        <v>7895144603087</v>
      </c>
      <c r="L14570" s="1" t="s">
        <v>4613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7" t="n">
        <v>46248</v>
      </c>
      <c r="C14571" s="1" t="n">
        <v>171</v>
      </c>
      <c r="D14571" s="1" t="s">
        <v>3878</v>
      </c>
      <c r="E14571" s="1" t="n">
        <v>1107</v>
      </c>
      <c r="F14571" s="1" t="s">
        <v>155</v>
      </c>
      <c r="I14571" s="1" t="n">
        <v>441857</v>
      </c>
      <c r="J14571" s="1" t="n">
        <v>30015</v>
      </c>
      <c r="K14571" s="1" t="n">
        <v>7896423420180</v>
      </c>
      <c r="L14571" s="1" t="s">
        <v>4615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7" t="n">
        <v>46248</v>
      </c>
      <c r="C14572" s="1" t="n">
        <v>171</v>
      </c>
      <c r="D14572" s="1" t="s">
        <v>3878</v>
      </c>
      <c r="E14572" s="1" t="n">
        <v>1107</v>
      </c>
      <c r="F14572" s="1" t="s">
        <v>155</v>
      </c>
      <c r="I14572" s="1" t="n">
        <v>441857</v>
      </c>
      <c r="J14572" s="1" t="n">
        <v>32738</v>
      </c>
      <c r="K14572" s="1" t="n">
        <v>7899970400452</v>
      </c>
      <c r="L14572" s="1" t="s">
        <v>8247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7" t="n">
        <v>46248</v>
      </c>
      <c r="C14573" s="1" t="n">
        <v>171</v>
      </c>
      <c r="D14573" s="1" t="s">
        <v>3878</v>
      </c>
      <c r="E14573" s="1" t="n">
        <v>1107</v>
      </c>
      <c r="F14573" s="1" t="s">
        <v>155</v>
      </c>
      <c r="I14573" s="1" t="n">
        <v>441857</v>
      </c>
      <c r="J14573" s="1" t="n">
        <v>69455</v>
      </c>
      <c r="K14573" s="1" t="n">
        <v>820653</v>
      </c>
      <c r="L14573" s="1" t="s">
        <v>8248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7" t="n">
        <v>46248</v>
      </c>
      <c r="C14574" s="1" t="n">
        <v>171</v>
      </c>
      <c r="D14574" s="1" t="s">
        <v>3878</v>
      </c>
      <c r="E14574" s="1" t="n">
        <v>1107</v>
      </c>
      <c r="F14574" s="1" t="s">
        <v>155</v>
      </c>
      <c r="I14574" s="1" t="n">
        <v>441857</v>
      </c>
      <c r="J14574" s="1" t="n">
        <v>82064</v>
      </c>
      <c r="K14574" s="1" t="n">
        <v>78947818</v>
      </c>
      <c r="L14574" s="1" t="s">
        <v>8249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7" t="n">
        <v>46248</v>
      </c>
      <c r="C14575" s="1" t="n">
        <v>171</v>
      </c>
      <c r="D14575" s="1" t="s">
        <v>3878</v>
      </c>
      <c r="E14575" s="1" t="n">
        <v>1740</v>
      </c>
      <c r="F14575" s="1" t="s">
        <v>296</v>
      </c>
      <c r="I14575" s="1" t="n">
        <v>1258823</v>
      </c>
      <c r="J14575" s="1" t="n">
        <v>16602</v>
      </c>
      <c r="K14575" s="1" t="n">
        <v>7891000084649</v>
      </c>
      <c r="L14575" s="1" t="s">
        <v>4256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7" t="n">
        <v>46248</v>
      </c>
      <c r="C14576" s="1" t="n">
        <v>171</v>
      </c>
      <c r="D14576" s="1" t="s">
        <v>3878</v>
      </c>
      <c r="E14576" s="1" t="n">
        <v>1740</v>
      </c>
      <c r="F14576" s="1" t="s">
        <v>296</v>
      </c>
      <c r="I14576" s="1" t="n">
        <v>1258823</v>
      </c>
      <c r="J14576" s="1" t="n">
        <v>64795</v>
      </c>
      <c r="K14576" s="1" t="n">
        <v>7891097105739</v>
      </c>
      <c r="L14576" s="1" t="s">
        <v>6137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7" t="n">
        <v>46249</v>
      </c>
      <c r="C14577" s="1" t="n">
        <v>1</v>
      </c>
      <c r="D14577" s="1" t="s">
        <v>3781</v>
      </c>
      <c r="E14577" s="1" t="n">
        <v>10096</v>
      </c>
      <c r="F14577" s="1" t="s">
        <v>1716</v>
      </c>
      <c r="I14577" s="1" t="n">
        <v>173</v>
      </c>
      <c r="J14577" s="1" t="n">
        <v>61580</v>
      </c>
      <c r="K14577" s="1" t="n">
        <v>2258157</v>
      </c>
      <c r="L14577" s="1" t="s">
        <v>3816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7" t="n">
        <v>46249</v>
      </c>
      <c r="C14578" s="1" t="n">
        <v>1</v>
      </c>
      <c r="D14578" s="1" t="s">
        <v>3781</v>
      </c>
      <c r="E14578" s="1" t="n">
        <v>10096</v>
      </c>
      <c r="F14578" s="1" t="s">
        <v>1716</v>
      </c>
      <c r="I14578" s="1" t="n">
        <v>173</v>
      </c>
      <c r="J14578" s="1" t="n">
        <v>61597</v>
      </c>
      <c r="K14578" s="1" t="n">
        <v>2258188</v>
      </c>
      <c r="L14578" s="1" t="s">
        <v>3817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7" t="n">
        <v>46249</v>
      </c>
      <c r="C14579" s="1" t="n">
        <v>1</v>
      </c>
      <c r="D14579" s="1" t="s">
        <v>3781</v>
      </c>
      <c r="E14579" s="1" t="n">
        <v>978</v>
      </c>
      <c r="F14579" s="1" t="s">
        <v>118</v>
      </c>
      <c r="I14579" s="1" t="n">
        <v>487</v>
      </c>
      <c r="J14579" s="1" t="n">
        <v>61368</v>
      </c>
      <c r="K14579" s="1" t="n">
        <v>2257907</v>
      </c>
      <c r="L14579" s="1" t="s">
        <v>3782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7" t="n">
        <v>46249</v>
      </c>
      <c r="C14580" s="1" t="n">
        <v>1</v>
      </c>
      <c r="D14580" s="1" t="s">
        <v>3781</v>
      </c>
      <c r="E14580" s="1" t="n">
        <v>978</v>
      </c>
      <c r="F14580" s="1" t="s">
        <v>118</v>
      </c>
      <c r="I14580" s="1" t="n">
        <v>487</v>
      </c>
      <c r="J14580" s="1" t="n">
        <v>61378</v>
      </c>
      <c r="K14580" s="1" t="n">
        <v>2257914</v>
      </c>
      <c r="L14580" s="1" t="s">
        <v>3783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7" t="n">
        <v>46249</v>
      </c>
      <c r="C14581" s="1" t="n">
        <v>1</v>
      </c>
      <c r="D14581" s="1" t="s">
        <v>3781</v>
      </c>
      <c r="E14581" s="1" t="n">
        <v>978</v>
      </c>
      <c r="F14581" s="1" t="s">
        <v>118</v>
      </c>
      <c r="I14581" s="1" t="n">
        <v>487</v>
      </c>
      <c r="J14581" s="1" t="n">
        <v>61379</v>
      </c>
      <c r="K14581" s="1" t="n">
        <v>2257921</v>
      </c>
      <c r="L14581" s="1" t="s">
        <v>3784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7" t="n">
        <v>46249</v>
      </c>
      <c r="C14582" s="1" t="n">
        <v>1</v>
      </c>
      <c r="D14582" s="1" t="s">
        <v>3781</v>
      </c>
      <c r="E14582" s="1" t="n">
        <v>1683</v>
      </c>
      <c r="F14582" s="1" t="s">
        <v>677</v>
      </c>
      <c r="I14582" s="1" t="n">
        <v>1664733</v>
      </c>
      <c r="J14582" s="1" t="n">
        <v>109791</v>
      </c>
      <c r="K14582" s="1" t="n">
        <v>9667</v>
      </c>
      <c r="L14582" s="1" t="s">
        <v>4824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7" t="n">
        <v>46249</v>
      </c>
      <c r="C14583" s="1" t="n">
        <v>1</v>
      </c>
      <c r="D14583" s="1" t="s">
        <v>3781</v>
      </c>
      <c r="E14583" s="1" t="n">
        <v>1683</v>
      </c>
      <c r="F14583" s="1" t="s">
        <v>677</v>
      </c>
      <c r="I14583" s="1" t="n">
        <v>1664733</v>
      </c>
      <c r="J14583" s="1" t="n">
        <v>37361</v>
      </c>
      <c r="K14583" s="1" t="n">
        <v>2240817</v>
      </c>
      <c r="L14583" s="1" t="s">
        <v>3824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7" t="n">
        <v>46249</v>
      </c>
      <c r="C14584" s="1" t="n">
        <v>11</v>
      </c>
      <c r="D14584" s="1" t="s">
        <v>3845</v>
      </c>
      <c r="E14584" s="1" t="n">
        <v>1152</v>
      </c>
      <c r="F14584" s="1" t="s">
        <v>1396</v>
      </c>
      <c r="I14584" s="1" t="n">
        <v>268</v>
      </c>
      <c r="J14584" s="1" t="n">
        <v>108486</v>
      </c>
      <c r="K14584" s="1" t="n">
        <v>7898316970055</v>
      </c>
      <c r="L14584" s="1" t="s">
        <v>5872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7" t="n">
        <v>46249</v>
      </c>
      <c r="C14585" s="1" t="n">
        <v>11</v>
      </c>
      <c r="D14585" s="1" t="s">
        <v>3845</v>
      </c>
      <c r="E14585" s="1" t="n">
        <v>1152</v>
      </c>
      <c r="F14585" s="1" t="s">
        <v>1396</v>
      </c>
      <c r="I14585" s="1" t="n">
        <v>268</v>
      </c>
      <c r="J14585" s="1" t="n">
        <v>108487</v>
      </c>
      <c r="K14585" s="1" t="n">
        <v>7898316970017</v>
      </c>
      <c r="L14585" s="1" t="s">
        <v>5873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7" t="n">
        <v>46249</v>
      </c>
      <c r="C14586" s="1" t="n">
        <v>11</v>
      </c>
      <c r="D14586" s="1" t="s">
        <v>3845</v>
      </c>
      <c r="E14586" s="1" t="n">
        <v>642</v>
      </c>
      <c r="F14586" s="1" t="s">
        <v>186</v>
      </c>
      <c r="I14586" s="1" t="n">
        <v>599</v>
      </c>
      <c r="J14586" s="1" t="n">
        <v>71766</v>
      </c>
      <c r="K14586" s="1" t="n">
        <v>779180</v>
      </c>
      <c r="L14586" s="1" t="s">
        <v>3881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7" t="n">
        <v>46249</v>
      </c>
      <c r="C14587" s="1" t="n">
        <v>11</v>
      </c>
      <c r="D14587" s="1" t="s">
        <v>3845</v>
      </c>
      <c r="E14587" s="1" t="n">
        <v>10098</v>
      </c>
      <c r="F14587" s="1" t="s">
        <v>1365</v>
      </c>
      <c r="I14587" s="1" t="n">
        <v>1210</v>
      </c>
      <c r="J14587" s="1" t="n">
        <v>81657</v>
      </c>
      <c r="K14587" s="1" t="n">
        <v>816588</v>
      </c>
      <c r="L14587" s="1" t="s">
        <v>6475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7" t="n">
        <v>46249</v>
      </c>
      <c r="C14588" s="1" t="n">
        <v>11</v>
      </c>
      <c r="D14588" s="1" t="s">
        <v>3845</v>
      </c>
      <c r="E14588" s="1" t="n">
        <v>10098</v>
      </c>
      <c r="F14588" s="1" t="s">
        <v>1365</v>
      </c>
      <c r="I14588" s="1" t="n">
        <v>1210</v>
      </c>
      <c r="J14588" s="1" t="n">
        <v>81672</v>
      </c>
      <c r="K14588" s="1" t="n">
        <v>816731</v>
      </c>
      <c r="L14588" s="1" t="s">
        <v>6477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7" t="n">
        <v>46249</v>
      </c>
      <c r="C14589" s="1" t="n">
        <v>11</v>
      </c>
      <c r="D14589" s="1" t="s">
        <v>3845</v>
      </c>
      <c r="E14589" s="1" t="n">
        <v>1276</v>
      </c>
      <c r="F14589" s="1" t="s">
        <v>440</v>
      </c>
      <c r="I14589" s="1" t="n">
        <v>3181</v>
      </c>
      <c r="J14589" s="1" t="n">
        <v>70254</v>
      </c>
      <c r="K14589" s="1" t="n">
        <v>7902947673695</v>
      </c>
      <c r="L14589" s="1" t="s">
        <v>4150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7" t="n">
        <v>46249</v>
      </c>
      <c r="C14590" s="1" t="n">
        <v>11</v>
      </c>
      <c r="D14590" s="1" t="s">
        <v>3845</v>
      </c>
      <c r="E14590" s="1" t="n">
        <v>1276</v>
      </c>
      <c r="F14590" s="1" t="s">
        <v>440</v>
      </c>
      <c r="I14590" s="1" t="n">
        <v>3181</v>
      </c>
      <c r="J14590" s="1" t="n">
        <v>76242</v>
      </c>
      <c r="K14590" s="1" t="n">
        <v>7903056048954</v>
      </c>
      <c r="L14590" s="1" t="s">
        <v>4151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7" t="n">
        <v>46249</v>
      </c>
      <c r="C14591" s="1" t="n">
        <v>11</v>
      </c>
      <c r="D14591" s="1" t="s">
        <v>3845</v>
      </c>
      <c r="E14591" s="1" t="n">
        <v>1286</v>
      </c>
      <c r="F14591" s="1" t="s">
        <v>359</v>
      </c>
      <c r="I14591" s="1" t="n">
        <v>10554</v>
      </c>
      <c r="J14591" s="1" t="n">
        <v>78991</v>
      </c>
      <c r="K14591" s="1" t="n">
        <v>390</v>
      </c>
      <c r="L14591" s="1" t="s">
        <v>4152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7" t="n">
        <v>46249</v>
      </c>
      <c r="C14592" s="1" t="n">
        <v>11</v>
      </c>
      <c r="D14592" s="1" t="s">
        <v>3845</v>
      </c>
      <c r="E14592" s="1" t="n">
        <v>10011</v>
      </c>
      <c r="F14592" s="1" t="s">
        <v>221</v>
      </c>
      <c r="I14592" s="1" t="n">
        <v>35160</v>
      </c>
      <c r="J14592" s="1" t="n">
        <v>100359</v>
      </c>
      <c r="K14592" s="1" t="n">
        <v>230</v>
      </c>
      <c r="L14592" s="1" t="s">
        <v>8250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7" t="n">
        <v>46249</v>
      </c>
      <c r="C14593" s="1" t="n">
        <v>11</v>
      </c>
      <c r="D14593" s="1" t="s">
        <v>3845</v>
      </c>
      <c r="E14593" s="1" t="n">
        <v>10011</v>
      </c>
      <c r="F14593" s="1" t="s">
        <v>221</v>
      </c>
      <c r="I14593" s="1" t="n">
        <v>35160</v>
      </c>
      <c r="J14593" s="1" t="n">
        <v>100361</v>
      </c>
      <c r="K14593" s="1" t="n">
        <v>232</v>
      </c>
      <c r="L14593" s="1" t="s">
        <v>8251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7" t="n">
        <v>46249</v>
      </c>
      <c r="C14594" s="1" t="n">
        <v>11</v>
      </c>
      <c r="D14594" s="1" t="s">
        <v>3845</v>
      </c>
      <c r="E14594" s="1" t="n">
        <v>10011</v>
      </c>
      <c r="F14594" s="1" t="s">
        <v>221</v>
      </c>
      <c r="I14594" s="1" t="n">
        <v>35160</v>
      </c>
      <c r="J14594" s="1" t="n">
        <v>100487</v>
      </c>
      <c r="K14594" s="1" t="n">
        <v>358</v>
      </c>
      <c r="L14594" s="1" t="s">
        <v>8252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7" t="n">
        <v>46249</v>
      </c>
      <c r="C14595" s="1" t="n">
        <v>11</v>
      </c>
      <c r="D14595" s="1" t="s">
        <v>3845</v>
      </c>
      <c r="E14595" s="1" t="n">
        <v>10011</v>
      </c>
      <c r="F14595" s="1" t="s">
        <v>221</v>
      </c>
      <c r="I14595" s="1" t="n">
        <v>35160</v>
      </c>
      <c r="J14595" s="1" t="n">
        <v>100491</v>
      </c>
      <c r="K14595" s="1" t="n">
        <v>362</v>
      </c>
      <c r="L14595" s="1" t="s">
        <v>8253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7" t="n">
        <v>46249</v>
      </c>
      <c r="C14596" s="1" t="n">
        <v>11</v>
      </c>
      <c r="D14596" s="1" t="s">
        <v>3845</v>
      </c>
      <c r="E14596" s="1" t="n">
        <v>1114</v>
      </c>
      <c r="F14596" s="1" t="s">
        <v>169</v>
      </c>
      <c r="I14596" s="1" t="n">
        <v>43852</v>
      </c>
      <c r="J14596" s="1" t="n">
        <v>100261</v>
      </c>
      <c r="K14596" s="1" t="n">
        <v>70135</v>
      </c>
      <c r="L14596" s="1" t="s">
        <v>6687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7" t="n">
        <v>46249</v>
      </c>
      <c r="C14597" s="1" t="n">
        <v>11</v>
      </c>
      <c r="D14597" s="1" t="s">
        <v>3845</v>
      </c>
      <c r="E14597" s="1" t="n">
        <v>1114</v>
      </c>
      <c r="F14597" s="1" t="s">
        <v>169</v>
      </c>
      <c r="I14597" s="1" t="n">
        <v>43852</v>
      </c>
      <c r="J14597" s="1" t="n">
        <v>100240</v>
      </c>
      <c r="K14597" s="1" t="n">
        <v>70113</v>
      </c>
      <c r="L14597" s="1" t="s">
        <v>4234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7" t="n">
        <v>46249</v>
      </c>
      <c r="C14598" s="1" t="n">
        <v>11</v>
      </c>
      <c r="D14598" s="1" t="s">
        <v>3845</v>
      </c>
      <c r="E14598" s="1" t="n">
        <v>1114</v>
      </c>
      <c r="F14598" s="1" t="s">
        <v>169</v>
      </c>
      <c r="I14598" s="1" t="n">
        <v>43852</v>
      </c>
      <c r="J14598" s="1" t="n">
        <v>100241</v>
      </c>
      <c r="K14598" s="1" t="n">
        <v>70114</v>
      </c>
      <c r="L14598" s="1" t="s">
        <v>4235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7" t="n">
        <v>46249</v>
      </c>
      <c r="C14599" s="1" t="n">
        <v>11</v>
      </c>
      <c r="D14599" s="1" t="s">
        <v>3845</v>
      </c>
      <c r="E14599" s="1" t="n">
        <v>1114</v>
      </c>
      <c r="F14599" s="1" t="s">
        <v>169</v>
      </c>
      <c r="I14599" s="1" t="n">
        <v>43852</v>
      </c>
      <c r="J14599" s="1" t="n">
        <v>100242</v>
      </c>
      <c r="K14599" s="1" t="n">
        <v>70115</v>
      </c>
      <c r="L14599" s="1" t="s">
        <v>4236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7" t="n">
        <v>46249</v>
      </c>
      <c r="C14600" s="1" t="n">
        <v>11</v>
      </c>
      <c r="D14600" s="1" t="s">
        <v>3845</v>
      </c>
      <c r="E14600" s="1" t="n">
        <v>1114</v>
      </c>
      <c r="F14600" s="1" t="s">
        <v>169</v>
      </c>
      <c r="I14600" s="1" t="n">
        <v>43852</v>
      </c>
      <c r="J14600" s="1" t="n">
        <v>100243</v>
      </c>
      <c r="K14600" s="1" t="n">
        <v>70116</v>
      </c>
      <c r="L14600" s="1" t="s">
        <v>4237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7" t="n">
        <v>46249</v>
      </c>
      <c r="C14601" s="1" t="n">
        <v>11</v>
      </c>
      <c r="D14601" s="1" t="s">
        <v>3845</v>
      </c>
      <c r="E14601" s="1" t="n">
        <v>1114</v>
      </c>
      <c r="F14601" s="1" t="s">
        <v>169</v>
      </c>
      <c r="I14601" s="1" t="n">
        <v>43852</v>
      </c>
      <c r="J14601" s="1" t="n">
        <v>100244</v>
      </c>
      <c r="K14601" s="1" t="n">
        <v>70117</v>
      </c>
      <c r="L14601" s="1" t="s">
        <v>4238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7" t="n">
        <v>46249</v>
      </c>
      <c r="C14602" s="1" t="n">
        <v>11</v>
      </c>
      <c r="D14602" s="1" t="s">
        <v>3845</v>
      </c>
      <c r="E14602" s="1" t="n">
        <v>1114</v>
      </c>
      <c r="F14602" s="1" t="s">
        <v>169</v>
      </c>
      <c r="I14602" s="1" t="n">
        <v>43852</v>
      </c>
      <c r="J14602" s="1" t="n">
        <v>100245</v>
      </c>
      <c r="K14602" s="1" t="n">
        <v>70118</v>
      </c>
      <c r="L14602" s="1" t="s">
        <v>4721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7" t="n">
        <v>46249</v>
      </c>
      <c r="C14603" s="1" t="n">
        <v>11</v>
      </c>
      <c r="D14603" s="1" t="s">
        <v>3845</v>
      </c>
      <c r="E14603" s="1" t="n">
        <v>1114</v>
      </c>
      <c r="F14603" s="1" t="s">
        <v>169</v>
      </c>
      <c r="I14603" s="1" t="n">
        <v>43852</v>
      </c>
      <c r="J14603" s="1" t="n">
        <v>100257</v>
      </c>
      <c r="K14603" s="1" t="n">
        <v>70131</v>
      </c>
      <c r="L14603" s="1" t="s">
        <v>4243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7" t="n">
        <v>46249</v>
      </c>
      <c r="C14604" s="1" t="n">
        <v>11</v>
      </c>
      <c r="D14604" s="1" t="s">
        <v>3845</v>
      </c>
      <c r="E14604" s="1" t="n">
        <v>1114</v>
      </c>
      <c r="F14604" s="1" t="s">
        <v>169</v>
      </c>
      <c r="I14604" s="1" t="n">
        <v>43852</v>
      </c>
      <c r="J14604" s="1" t="n">
        <v>100258</v>
      </c>
      <c r="K14604" s="1" t="n">
        <v>70132</v>
      </c>
      <c r="L14604" s="1" t="s">
        <v>4244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7" t="n">
        <v>46249</v>
      </c>
      <c r="C14605" s="1" t="n">
        <v>11</v>
      </c>
      <c r="D14605" s="1" t="s">
        <v>3845</v>
      </c>
      <c r="E14605" s="1" t="n">
        <v>1114</v>
      </c>
      <c r="F14605" s="1" t="s">
        <v>169</v>
      </c>
      <c r="I14605" s="1" t="n">
        <v>43852</v>
      </c>
      <c r="J14605" s="1" t="n">
        <v>100259</v>
      </c>
      <c r="K14605" s="1" t="n">
        <v>70133</v>
      </c>
      <c r="L14605" s="1" t="s">
        <v>4245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7" t="n">
        <v>46249</v>
      </c>
      <c r="C14606" s="1" t="n">
        <v>11</v>
      </c>
      <c r="D14606" s="1" t="s">
        <v>3845</v>
      </c>
      <c r="E14606" s="1" t="n">
        <v>1114</v>
      </c>
      <c r="F14606" s="1" t="s">
        <v>169</v>
      </c>
      <c r="I14606" s="1" t="n">
        <v>43852</v>
      </c>
      <c r="J14606" s="1" t="n">
        <v>100262</v>
      </c>
      <c r="K14606" s="1" t="n">
        <v>70136</v>
      </c>
      <c r="L14606" s="1" t="s">
        <v>4246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7" t="n">
        <v>46249</v>
      </c>
      <c r="C14607" s="1" t="n">
        <v>11</v>
      </c>
      <c r="D14607" s="1" t="s">
        <v>3845</v>
      </c>
      <c r="E14607" s="1" t="n">
        <v>1114</v>
      </c>
      <c r="F14607" s="1" t="s">
        <v>169</v>
      </c>
      <c r="I14607" s="1" t="n">
        <v>43852</v>
      </c>
      <c r="J14607" s="1" t="n">
        <v>100263</v>
      </c>
      <c r="K14607" s="1" t="n">
        <v>70137</v>
      </c>
      <c r="L14607" s="1" t="s">
        <v>6688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7" t="n">
        <v>46249</v>
      </c>
      <c r="C14608" s="1" t="n">
        <v>11</v>
      </c>
      <c r="D14608" s="1" t="s">
        <v>3845</v>
      </c>
      <c r="E14608" s="1" t="n">
        <v>1114</v>
      </c>
      <c r="F14608" s="1" t="s">
        <v>169</v>
      </c>
      <c r="I14608" s="1" t="n">
        <v>43852</v>
      </c>
      <c r="J14608" s="1" t="n">
        <v>100270</v>
      </c>
      <c r="K14608" s="1" t="n">
        <v>70196</v>
      </c>
      <c r="L14608" s="1" t="s">
        <v>4247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7" t="n">
        <v>46249</v>
      </c>
      <c r="C14609" s="1" t="n">
        <v>11</v>
      </c>
      <c r="D14609" s="1" t="s">
        <v>3845</v>
      </c>
      <c r="E14609" s="1" t="n">
        <v>1114</v>
      </c>
      <c r="F14609" s="1" t="s">
        <v>169</v>
      </c>
      <c r="I14609" s="1" t="n">
        <v>43852</v>
      </c>
      <c r="J14609" s="1" t="n">
        <v>100272</v>
      </c>
      <c r="K14609" s="1" t="n">
        <v>70220</v>
      </c>
      <c r="L14609" s="1" t="s">
        <v>4248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7" t="n">
        <v>46249</v>
      </c>
      <c r="C14610" s="1" t="n">
        <v>11</v>
      </c>
      <c r="D14610" s="1" t="s">
        <v>3845</v>
      </c>
      <c r="E14610" s="1" t="n">
        <v>1114</v>
      </c>
      <c r="F14610" s="1" t="s">
        <v>169</v>
      </c>
      <c r="I14610" s="1" t="n">
        <v>43852</v>
      </c>
      <c r="J14610" s="1" t="n">
        <v>100284</v>
      </c>
      <c r="K14610" s="1" t="n">
        <v>70253</v>
      </c>
      <c r="L14610" s="1" t="s">
        <v>4250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7" t="n">
        <v>46249</v>
      </c>
      <c r="C14611" s="1" t="n">
        <v>11</v>
      </c>
      <c r="D14611" s="1" t="s">
        <v>3845</v>
      </c>
      <c r="E14611" s="1" t="n">
        <v>1114</v>
      </c>
      <c r="F14611" s="1" t="s">
        <v>169</v>
      </c>
      <c r="I14611" s="1" t="n">
        <v>43852</v>
      </c>
      <c r="J14611" s="1" t="n">
        <v>100285</v>
      </c>
      <c r="K14611" s="1" t="n">
        <v>70255</v>
      </c>
      <c r="L14611" s="1" t="s">
        <v>4555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7" t="n">
        <v>46249</v>
      </c>
      <c r="C14612" s="1" t="n">
        <v>11</v>
      </c>
      <c r="D14612" s="1" t="s">
        <v>3845</v>
      </c>
      <c r="E14612" s="1" t="n">
        <v>1114</v>
      </c>
      <c r="F14612" s="1" t="s">
        <v>169</v>
      </c>
      <c r="I14612" s="1" t="n">
        <v>43852</v>
      </c>
      <c r="J14612" s="1" t="n">
        <v>100291</v>
      </c>
      <c r="K14612" s="1" t="n">
        <v>70262</v>
      </c>
      <c r="L14612" s="1" t="s">
        <v>4251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7" t="n">
        <v>46249</v>
      </c>
      <c r="C14613" s="1" t="n">
        <v>11</v>
      </c>
      <c r="D14613" s="1" t="s">
        <v>3845</v>
      </c>
      <c r="E14613" s="1" t="n">
        <v>1114</v>
      </c>
      <c r="F14613" s="1" t="s">
        <v>169</v>
      </c>
      <c r="I14613" s="1" t="n">
        <v>43852</v>
      </c>
      <c r="J14613" s="1" t="n">
        <v>100292</v>
      </c>
      <c r="K14613" s="1" t="n">
        <v>70279</v>
      </c>
      <c r="L14613" s="1" t="s">
        <v>4722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7" t="n">
        <v>46249</v>
      </c>
      <c r="C14614" s="1" t="n">
        <v>11</v>
      </c>
      <c r="D14614" s="1" t="s">
        <v>3845</v>
      </c>
      <c r="E14614" s="1" t="n">
        <v>1114</v>
      </c>
      <c r="F14614" s="1" t="s">
        <v>169</v>
      </c>
      <c r="I14614" s="1" t="n">
        <v>43852</v>
      </c>
      <c r="J14614" s="1" t="n">
        <v>100293</v>
      </c>
      <c r="K14614" s="1" t="n">
        <v>70283</v>
      </c>
      <c r="L14614" s="1" t="s">
        <v>4723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7" t="n">
        <v>46249</v>
      </c>
      <c r="C14615" s="1" t="n">
        <v>11</v>
      </c>
      <c r="D14615" s="1" t="s">
        <v>3845</v>
      </c>
      <c r="E14615" s="1" t="n">
        <v>1114</v>
      </c>
      <c r="F14615" s="1" t="s">
        <v>169</v>
      </c>
      <c r="I14615" s="1" t="n">
        <v>43852</v>
      </c>
      <c r="J14615" s="1" t="n">
        <v>110730</v>
      </c>
      <c r="K14615" s="1" t="n">
        <v>70111</v>
      </c>
      <c r="L14615" s="1" t="s">
        <v>4252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7" t="n">
        <v>46249</v>
      </c>
      <c r="C14616" s="1" t="n">
        <v>11</v>
      </c>
      <c r="D14616" s="1" t="s">
        <v>3845</v>
      </c>
      <c r="E14616" s="1" t="n">
        <v>1114</v>
      </c>
      <c r="F14616" s="1" t="s">
        <v>169</v>
      </c>
      <c r="I14616" s="1" t="n">
        <v>43852</v>
      </c>
      <c r="J14616" s="1" t="n">
        <v>110729</v>
      </c>
      <c r="K14616" s="1" t="n">
        <v>70110</v>
      </c>
      <c r="L14616" s="1" t="s">
        <v>4253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7" t="n">
        <v>46249</v>
      </c>
      <c r="C14617" s="1" t="n">
        <v>11</v>
      </c>
      <c r="D14617" s="1" t="s">
        <v>3845</v>
      </c>
      <c r="E14617" s="1" t="n">
        <v>1114</v>
      </c>
      <c r="F14617" s="1" t="s">
        <v>169</v>
      </c>
      <c r="I14617" s="1" t="n">
        <v>43852</v>
      </c>
      <c r="J14617" s="1" t="n">
        <v>110731</v>
      </c>
      <c r="K14617" s="1" t="n">
        <v>70112</v>
      </c>
      <c r="L14617" s="1" t="s">
        <v>4254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7" t="n">
        <v>46249</v>
      </c>
      <c r="C14618" s="1" t="n">
        <v>11</v>
      </c>
      <c r="D14618" s="1" t="s">
        <v>3845</v>
      </c>
      <c r="E14618" s="1" t="n">
        <v>1114</v>
      </c>
      <c r="F14618" s="1" t="s">
        <v>169</v>
      </c>
      <c r="I14618" s="1" t="n">
        <v>43852</v>
      </c>
      <c r="J14618" s="1" t="n">
        <v>78991</v>
      </c>
      <c r="K14618" s="1" t="n">
        <v>390</v>
      </c>
      <c r="L14618" s="1" t="s">
        <v>4152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7" t="n">
        <v>46249</v>
      </c>
      <c r="C14619" s="1" t="n">
        <v>11</v>
      </c>
      <c r="D14619" s="1" t="s">
        <v>3845</v>
      </c>
      <c r="E14619" s="1" t="n">
        <v>1123</v>
      </c>
      <c r="F14619" s="1" t="s">
        <v>247</v>
      </c>
      <c r="I14619" s="1" t="n">
        <v>46104</v>
      </c>
      <c r="J14619" s="1" t="n">
        <v>72629</v>
      </c>
      <c r="K14619" s="1" t="n">
        <v>7898055455356</v>
      </c>
      <c r="L14619" s="1" t="s">
        <v>4406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7" t="n">
        <v>46249</v>
      </c>
      <c r="C14620" s="1" t="n">
        <v>11</v>
      </c>
      <c r="D14620" s="1" t="s">
        <v>3845</v>
      </c>
      <c r="E14620" s="1" t="n">
        <v>1658</v>
      </c>
      <c r="F14620" s="1" t="s">
        <v>438</v>
      </c>
      <c r="I14620" s="1" t="n">
        <v>147863</v>
      </c>
      <c r="J14620" s="1" t="n">
        <v>28592</v>
      </c>
      <c r="K14620" s="1" t="n">
        <v>7898055454670</v>
      </c>
      <c r="L14620" s="1" t="s">
        <v>4156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7" t="n">
        <v>46249</v>
      </c>
      <c r="C14621" s="1" t="n">
        <v>11</v>
      </c>
      <c r="D14621" s="1" t="s">
        <v>3845</v>
      </c>
      <c r="E14621" s="1" t="n">
        <v>1658</v>
      </c>
      <c r="F14621" s="1" t="s">
        <v>438</v>
      </c>
      <c r="I14621" s="1" t="n">
        <v>147863</v>
      </c>
      <c r="J14621" s="1" t="n">
        <v>59459</v>
      </c>
      <c r="K14621" s="1" t="n">
        <v>7898055455134</v>
      </c>
      <c r="L14621" s="1" t="s">
        <v>4160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7" t="n">
        <v>46249</v>
      </c>
      <c r="C14622" s="1" t="n">
        <v>11</v>
      </c>
      <c r="D14622" s="1" t="s">
        <v>3845</v>
      </c>
      <c r="E14622" s="1" t="n">
        <v>1723</v>
      </c>
      <c r="F14622" s="1" t="s">
        <v>302</v>
      </c>
      <c r="I14622" s="1" t="n">
        <v>174869</v>
      </c>
      <c r="J14622" s="1" t="n">
        <v>29079</v>
      </c>
      <c r="K14622" s="1" t="n">
        <v>55515</v>
      </c>
      <c r="L14622" s="1" t="s">
        <v>3818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7" t="n">
        <v>46249</v>
      </c>
      <c r="C14623" s="1" t="n">
        <v>11</v>
      </c>
      <c r="D14623" s="1" t="s">
        <v>3845</v>
      </c>
      <c r="E14623" s="1" t="n">
        <v>1723</v>
      </c>
      <c r="F14623" s="1" t="s">
        <v>302</v>
      </c>
      <c r="I14623" s="1" t="n">
        <v>174869</v>
      </c>
      <c r="J14623" s="1" t="n">
        <v>29080</v>
      </c>
      <c r="K14623" s="1" t="n">
        <v>55516</v>
      </c>
      <c r="L14623" s="1" t="s">
        <v>3819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7" t="n">
        <v>46249</v>
      </c>
      <c r="C14624" s="1" t="n">
        <v>11</v>
      </c>
      <c r="D14624" s="1" t="s">
        <v>3845</v>
      </c>
      <c r="E14624" s="1" t="n">
        <v>1723</v>
      </c>
      <c r="F14624" s="1" t="s">
        <v>302</v>
      </c>
      <c r="I14624" s="1" t="n">
        <v>174869</v>
      </c>
      <c r="J14624" s="1" t="n">
        <v>78040</v>
      </c>
      <c r="K14624" s="1" t="n">
        <v>780414</v>
      </c>
      <c r="L14624" s="1" t="s">
        <v>7129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7" t="n">
        <v>46249</v>
      </c>
      <c r="C14625" s="1" t="n">
        <v>11</v>
      </c>
      <c r="D14625" s="1" t="s">
        <v>3845</v>
      </c>
      <c r="E14625" s="1" t="n">
        <v>1699</v>
      </c>
      <c r="F14625" s="1" t="s">
        <v>428</v>
      </c>
      <c r="I14625" s="1" t="n">
        <v>311117</v>
      </c>
      <c r="J14625" s="1" t="n">
        <v>100073</v>
      </c>
      <c r="K14625" s="1" t="n">
        <v>74</v>
      </c>
      <c r="L14625" s="1" t="s">
        <v>4939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7" t="n">
        <v>46249</v>
      </c>
      <c r="C14626" s="1" t="n">
        <v>11</v>
      </c>
      <c r="D14626" s="1" t="s">
        <v>3845</v>
      </c>
      <c r="E14626" s="1" t="n">
        <v>1699</v>
      </c>
      <c r="F14626" s="1" t="s">
        <v>428</v>
      </c>
      <c r="I14626" s="1" t="n">
        <v>311117</v>
      </c>
      <c r="J14626" s="1" t="n">
        <v>102314</v>
      </c>
      <c r="K14626" s="1" t="n">
        <v>7896547500089</v>
      </c>
      <c r="L14626" s="1" t="s">
        <v>8254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7" t="n">
        <v>46249</v>
      </c>
      <c r="C14627" s="1" t="n">
        <v>11</v>
      </c>
      <c r="D14627" s="1" t="s">
        <v>3845</v>
      </c>
      <c r="E14627" s="1" t="n">
        <v>1699</v>
      </c>
      <c r="F14627" s="1" t="s">
        <v>428</v>
      </c>
      <c r="I14627" s="1" t="n">
        <v>311117</v>
      </c>
      <c r="J14627" s="1" t="n">
        <v>102325</v>
      </c>
      <c r="K14627" s="1" t="n">
        <v>7896002100014</v>
      </c>
      <c r="L14627" s="1" t="s">
        <v>8255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7" t="n">
        <v>46249</v>
      </c>
      <c r="C14628" s="1" t="n">
        <v>11</v>
      </c>
      <c r="D14628" s="1" t="s">
        <v>3845</v>
      </c>
      <c r="E14628" s="1" t="n">
        <v>1699</v>
      </c>
      <c r="F14628" s="1" t="s">
        <v>428</v>
      </c>
      <c r="I14628" s="1" t="n">
        <v>311117</v>
      </c>
      <c r="J14628" s="1" t="n">
        <v>102330</v>
      </c>
      <c r="K14628" s="1" t="n">
        <v>7896547500263</v>
      </c>
      <c r="L14628" s="1" t="s">
        <v>4849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7" t="n">
        <v>46249</v>
      </c>
      <c r="C14629" s="1" t="n">
        <v>11</v>
      </c>
      <c r="D14629" s="1" t="s">
        <v>3845</v>
      </c>
      <c r="E14629" s="1" t="n">
        <v>1699</v>
      </c>
      <c r="F14629" s="1" t="s">
        <v>428</v>
      </c>
      <c r="I14629" s="1" t="n">
        <v>311117</v>
      </c>
      <c r="J14629" s="1" t="n">
        <v>105668</v>
      </c>
      <c r="K14629" s="1" t="n">
        <v>7896547500126</v>
      </c>
      <c r="L14629" s="1" t="s">
        <v>5163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7" t="n">
        <v>46249</v>
      </c>
      <c r="C14630" s="1" t="n">
        <v>11</v>
      </c>
      <c r="D14630" s="1" t="s">
        <v>3845</v>
      </c>
      <c r="E14630" s="1" t="n">
        <v>1699</v>
      </c>
      <c r="F14630" s="1" t="s">
        <v>428</v>
      </c>
      <c r="I14630" s="1" t="n">
        <v>311117</v>
      </c>
      <c r="J14630" s="1" t="n">
        <v>10701</v>
      </c>
      <c r="K14630" s="1" t="n">
        <v>7898466105611</v>
      </c>
      <c r="L14630" s="1" t="s">
        <v>5187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7" t="n">
        <v>46249</v>
      </c>
      <c r="C14631" s="1" t="n">
        <v>11</v>
      </c>
      <c r="D14631" s="1" t="s">
        <v>3845</v>
      </c>
      <c r="E14631" s="1" t="n">
        <v>1699</v>
      </c>
      <c r="F14631" s="1" t="s">
        <v>428</v>
      </c>
      <c r="I14631" s="1" t="n">
        <v>311117</v>
      </c>
      <c r="J14631" s="1" t="n">
        <v>12434</v>
      </c>
      <c r="K14631" s="1" t="n">
        <v>7896800777661</v>
      </c>
      <c r="L14631" s="1" t="s">
        <v>6707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7" t="n">
        <v>46249</v>
      </c>
      <c r="C14632" s="1" t="n">
        <v>11</v>
      </c>
      <c r="D14632" s="1" t="s">
        <v>3845</v>
      </c>
      <c r="E14632" s="1" t="n">
        <v>1699</v>
      </c>
      <c r="F14632" s="1" t="s">
        <v>428</v>
      </c>
      <c r="I14632" s="1" t="n">
        <v>311117</v>
      </c>
      <c r="J14632" s="1" t="n">
        <v>13188</v>
      </c>
      <c r="K14632" s="1" t="n">
        <v>7896393601046</v>
      </c>
      <c r="L14632" s="1" t="s">
        <v>4932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7" t="n">
        <v>46249</v>
      </c>
      <c r="C14633" s="1" t="n">
        <v>11</v>
      </c>
      <c r="D14633" s="1" t="s">
        <v>3845</v>
      </c>
      <c r="E14633" s="1" t="n">
        <v>1699</v>
      </c>
      <c r="F14633" s="1" t="s">
        <v>428</v>
      </c>
      <c r="I14633" s="1" t="n">
        <v>311117</v>
      </c>
      <c r="J14633" s="1" t="n">
        <v>20485</v>
      </c>
      <c r="K14633" s="1" t="n">
        <v>7898342050240</v>
      </c>
      <c r="L14633" s="1" t="s">
        <v>6658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7" t="n">
        <v>46249</v>
      </c>
      <c r="C14634" s="1" t="n">
        <v>11</v>
      </c>
      <c r="D14634" s="1" t="s">
        <v>3845</v>
      </c>
      <c r="E14634" s="1" t="n">
        <v>1699</v>
      </c>
      <c r="F14634" s="1" t="s">
        <v>428</v>
      </c>
      <c r="I14634" s="1" t="n">
        <v>311117</v>
      </c>
      <c r="J14634" s="1" t="n">
        <v>29441</v>
      </c>
      <c r="K14634" s="1" t="n">
        <v>7891350034622</v>
      </c>
      <c r="L14634" s="1" t="s">
        <v>8256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7" t="n">
        <v>46249</v>
      </c>
      <c r="C14635" s="1" t="n">
        <v>11</v>
      </c>
      <c r="D14635" s="1" t="s">
        <v>3845</v>
      </c>
      <c r="E14635" s="1" t="n">
        <v>1699</v>
      </c>
      <c r="F14635" s="1" t="s">
        <v>428</v>
      </c>
      <c r="I14635" s="1" t="n">
        <v>311117</v>
      </c>
      <c r="J14635" s="1" t="n">
        <v>29442</v>
      </c>
      <c r="K14635" s="1" t="n">
        <v>7891350034639</v>
      </c>
      <c r="L14635" s="1" t="s">
        <v>8257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7" t="n">
        <v>46249</v>
      </c>
      <c r="C14636" s="1" t="n">
        <v>11</v>
      </c>
      <c r="D14636" s="1" t="s">
        <v>3845</v>
      </c>
      <c r="E14636" s="1" t="n">
        <v>1699</v>
      </c>
      <c r="F14636" s="1" t="s">
        <v>428</v>
      </c>
      <c r="I14636" s="1" t="n">
        <v>311117</v>
      </c>
      <c r="J14636" s="1" t="n">
        <v>64946</v>
      </c>
      <c r="K14636" s="1" t="n">
        <v>7896235354208</v>
      </c>
      <c r="L14636" s="1" t="s">
        <v>8258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7" t="n">
        <v>46249</v>
      </c>
      <c r="C14637" s="1" t="n">
        <v>11</v>
      </c>
      <c r="D14637" s="1" t="s">
        <v>3845</v>
      </c>
      <c r="E14637" s="1" t="n">
        <v>1699</v>
      </c>
      <c r="F14637" s="1" t="s">
        <v>428</v>
      </c>
      <c r="I14637" s="1" t="n">
        <v>311117</v>
      </c>
      <c r="J14637" s="1" t="n">
        <v>82067</v>
      </c>
      <c r="K14637" s="1" t="n">
        <v>618341238510</v>
      </c>
      <c r="L14637" s="1" t="s">
        <v>8259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7" t="n">
        <v>46249</v>
      </c>
      <c r="C14638" s="1" t="n">
        <v>11</v>
      </c>
      <c r="D14638" s="1" t="s">
        <v>3845</v>
      </c>
      <c r="E14638" s="1" t="n">
        <v>1815</v>
      </c>
      <c r="F14638" s="1" t="s">
        <v>626</v>
      </c>
      <c r="I14638" s="1" t="n">
        <v>397850</v>
      </c>
      <c r="J14638" s="1" t="n">
        <v>100035</v>
      </c>
      <c r="K14638" s="1" t="n">
        <v>36</v>
      </c>
      <c r="L14638" s="1" t="s">
        <v>4926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7" t="n">
        <v>46249</v>
      </c>
      <c r="C14639" s="1" t="n">
        <v>11</v>
      </c>
      <c r="D14639" s="1" t="s">
        <v>3845</v>
      </c>
      <c r="E14639" s="1" t="n">
        <v>1024</v>
      </c>
      <c r="F14639" s="1" t="s">
        <v>783</v>
      </c>
      <c r="I14639" s="1" t="n">
        <v>622535</v>
      </c>
      <c r="J14639" s="1" t="n">
        <v>104429</v>
      </c>
      <c r="K14639" s="1" t="n">
        <v>7896792350064</v>
      </c>
      <c r="L14639" s="1" t="s">
        <v>4747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7" t="n">
        <v>46249</v>
      </c>
      <c r="C14640" s="1" t="n">
        <v>11</v>
      </c>
      <c r="D14640" s="1" t="s">
        <v>3845</v>
      </c>
      <c r="E14640" s="1" t="n">
        <v>1642</v>
      </c>
      <c r="F14640" s="1" t="s">
        <v>184</v>
      </c>
      <c r="I14640" s="1" t="n">
        <v>1036865</v>
      </c>
      <c r="J14640" s="1" t="n">
        <v>105780</v>
      </c>
      <c r="K14640" s="1" t="n">
        <v>7896289210017</v>
      </c>
      <c r="L14640" s="1" t="s">
        <v>4164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7" t="n">
        <v>46249</v>
      </c>
      <c r="C14641" s="1" t="n">
        <v>11</v>
      </c>
      <c r="D14641" s="1" t="s">
        <v>3845</v>
      </c>
      <c r="E14641" s="1" t="n">
        <v>1642</v>
      </c>
      <c r="F14641" s="1" t="s">
        <v>184</v>
      </c>
      <c r="I14641" s="1" t="n">
        <v>1036865</v>
      </c>
      <c r="J14641" s="1" t="n">
        <v>105782</v>
      </c>
      <c r="K14641" s="1" t="n">
        <v>7896289210352</v>
      </c>
      <c r="L14641" s="1" t="s">
        <v>4165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7" t="n">
        <v>46249</v>
      </c>
      <c r="C14642" s="1" t="n">
        <v>11</v>
      </c>
      <c r="D14642" s="1" t="s">
        <v>3845</v>
      </c>
      <c r="E14642" s="1" t="n">
        <v>1642</v>
      </c>
      <c r="F14642" s="1" t="s">
        <v>184</v>
      </c>
      <c r="I14642" s="1" t="n">
        <v>1036865</v>
      </c>
      <c r="J14642" s="1" t="n">
        <v>106079</v>
      </c>
      <c r="K14642" s="1" t="n">
        <v>7896289210130</v>
      </c>
      <c r="L14642" s="1" t="s">
        <v>4166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7" t="n">
        <v>46249</v>
      </c>
      <c r="C14643" s="1" t="n">
        <v>11</v>
      </c>
      <c r="D14643" s="1" t="s">
        <v>3845</v>
      </c>
      <c r="E14643" s="1" t="n">
        <v>1642</v>
      </c>
      <c r="F14643" s="1" t="s">
        <v>184</v>
      </c>
      <c r="I14643" s="1" t="n">
        <v>1036865</v>
      </c>
      <c r="J14643" s="1" t="n">
        <v>106274</v>
      </c>
      <c r="K14643" s="1" t="n">
        <v>7896289210086</v>
      </c>
      <c r="L14643" s="1" t="s">
        <v>4167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7" t="n">
        <v>46249</v>
      </c>
      <c r="C14644" s="1" t="n">
        <v>11</v>
      </c>
      <c r="D14644" s="1" t="s">
        <v>3845</v>
      </c>
      <c r="E14644" s="1" t="n">
        <v>1642</v>
      </c>
      <c r="F14644" s="1" t="s">
        <v>184</v>
      </c>
      <c r="I14644" s="1" t="n">
        <v>1036865</v>
      </c>
      <c r="J14644" s="1" t="n">
        <v>106280</v>
      </c>
      <c r="K14644" s="1" t="n">
        <v>7896289210062</v>
      </c>
      <c r="L14644" s="1" t="s">
        <v>4168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7" t="n">
        <v>46249</v>
      </c>
      <c r="C14645" s="1" t="n">
        <v>11</v>
      </c>
      <c r="D14645" s="1" t="s">
        <v>3845</v>
      </c>
      <c r="E14645" s="1" t="n">
        <v>1642</v>
      </c>
      <c r="F14645" s="1" t="s">
        <v>184</v>
      </c>
      <c r="I14645" s="1" t="n">
        <v>1036865</v>
      </c>
      <c r="J14645" s="1" t="n">
        <v>106407</v>
      </c>
      <c r="K14645" s="1" t="n">
        <v>7896289210031</v>
      </c>
      <c r="L14645" s="1" t="s">
        <v>4169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7" t="n">
        <v>46249</v>
      </c>
      <c r="C14646" s="1" t="n">
        <v>11</v>
      </c>
      <c r="D14646" s="1" t="s">
        <v>3845</v>
      </c>
      <c r="E14646" s="1" t="n">
        <v>1613</v>
      </c>
      <c r="F14646" s="1" t="s">
        <v>240</v>
      </c>
      <c r="I14646" s="1" t="n">
        <v>1619134</v>
      </c>
      <c r="J14646" s="1" t="n">
        <v>100034</v>
      </c>
      <c r="K14646" s="1" t="n">
        <v>35</v>
      </c>
      <c r="L14646" s="1" t="s">
        <v>4935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7" t="n">
        <v>46249</v>
      </c>
      <c r="C14647" s="1" t="n">
        <v>11</v>
      </c>
      <c r="D14647" s="1" t="s">
        <v>3845</v>
      </c>
      <c r="E14647" s="1" t="n">
        <v>1613</v>
      </c>
      <c r="F14647" s="1" t="s">
        <v>240</v>
      </c>
      <c r="I14647" s="1" t="n">
        <v>1619134</v>
      </c>
      <c r="J14647" s="1" t="n">
        <v>100042</v>
      </c>
      <c r="K14647" s="1" t="n">
        <v>43</v>
      </c>
      <c r="L14647" s="1" t="s">
        <v>4936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7" t="n">
        <v>46249</v>
      </c>
      <c r="C14648" s="1" t="n">
        <v>11</v>
      </c>
      <c r="D14648" s="1" t="s">
        <v>3845</v>
      </c>
      <c r="E14648" s="1" t="n">
        <v>1613</v>
      </c>
      <c r="F14648" s="1" t="s">
        <v>240</v>
      </c>
      <c r="I14648" s="1" t="n">
        <v>1619134</v>
      </c>
      <c r="J14648" s="1" t="n">
        <v>100073</v>
      </c>
      <c r="K14648" s="1" t="n">
        <v>74</v>
      </c>
      <c r="L14648" s="1" t="s">
        <v>4939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7" t="n">
        <v>46249</v>
      </c>
      <c r="C14649" s="1" t="n">
        <v>11</v>
      </c>
      <c r="D14649" s="1" t="s">
        <v>3845</v>
      </c>
      <c r="E14649" s="1" t="n">
        <v>1613</v>
      </c>
      <c r="F14649" s="1" t="s">
        <v>240</v>
      </c>
      <c r="I14649" s="1" t="n">
        <v>1619134</v>
      </c>
      <c r="J14649" s="1" t="n">
        <v>100073</v>
      </c>
      <c r="K14649" s="1" t="n">
        <v>74</v>
      </c>
      <c r="L14649" s="1" t="s">
        <v>4939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7" t="n">
        <v>46249</v>
      </c>
      <c r="C14650" s="1" t="n">
        <v>11</v>
      </c>
      <c r="D14650" s="1" t="s">
        <v>3845</v>
      </c>
      <c r="E14650" s="1" t="n">
        <v>1613</v>
      </c>
      <c r="F14650" s="1" t="s">
        <v>240</v>
      </c>
      <c r="I14650" s="1" t="n">
        <v>1619134</v>
      </c>
      <c r="J14650" s="1" t="n">
        <v>102407</v>
      </c>
      <c r="K14650" s="1" t="n">
        <v>7893000394117</v>
      </c>
      <c r="L14650" s="1" t="s">
        <v>4940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7" t="n">
        <v>46249</v>
      </c>
      <c r="C14651" s="1" t="n">
        <v>11</v>
      </c>
      <c r="D14651" s="1" t="s">
        <v>3845</v>
      </c>
      <c r="E14651" s="1" t="n">
        <v>1613</v>
      </c>
      <c r="F14651" s="1" t="s">
        <v>240</v>
      </c>
      <c r="I14651" s="1" t="n">
        <v>1619134</v>
      </c>
      <c r="J14651" s="1" t="n">
        <v>102408</v>
      </c>
      <c r="K14651" s="1" t="n">
        <v>7891515602918</v>
      </c>
      <c r="L14651" s="1" t="s">
        <v>4551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7" t="n">
        <v>46249</v>
      </c>
      <c r="C14652" s="1" t="n">
        <v>11</v>
      </c>
      <c r="D14652" s="1" t="s">
        <v>3845</v>
      </c>
      <c r="E14652" s="1" t="n">
        <v>1613</v>
      </c>
      <c r="F14652" s="1" t="s">
        <v>240</v>
      </c>
      <c r="I14652" s="1" t="n">
        <v>1619134</v>
      </c>
      <c r="J14652" s="1" t="n">
        <v>103796</v>
      </c>
      <c r="K14652" s="1" t="n">
        <v>7893000436725</v>
      </c>
      <c r="L14652" s="1" t="s">
        <v>4943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7" t="n">
        <v>46249</v>
      </c>
      <c r="C14653" s="1" t="n">
        <v>11</v>
      </c>
      <c r="D14653" s="1" t="s">
        <v>3845</v>
      </c>
      <c r="E14653" s="1" t="n">
        <v>1613</v>
      </c>
      <c r="F14653" s="1" t="s">
        <v>240</v>
      </c>
      <c r="I14653" s="1" t="n">
        <v>1619134</v>
      </c>
      <c r="J14653" s="1" t="n">
        <v>104014</v>
      </c>
      <c r="K14653" s="1" t="n">
        <v>7893000863125</v>
      </c>
      <c r="L14653" s="1" t="s">
        <v>4947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17" t="n">
        <v>46249</v>
      </c>
      <c r="C14654" s="1" t="n">
        <v>11</v>
      </c>
      <c r="D14654" s="1" t="s">
        <v>3845</v>
      </c>
      <c r="E14654" s="1" t="n">
        <v>1613</v>
      </c>
      <c r="F14654" s="1" t="s">
        <v>240</v>
      </c>
      <c r="I14654" s="1" t="n">
        <v>1619134</v>
      </c>
      <c r="J14654" s="1" t="n">
        <v>104014</v>
      </c>
      <c r="K14654" s="1" t="n">
        <v>7893000863125</v>
      </c>
      <c r="L14654" s="1" t="s">
        <v>4947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17" t="n">
        <v>46249</v>
      </c>
      <c r="C14655" s="1" t="n">
        <v>11</v>
      </c>
      <c r="D14655" s="1" t="s">
        <v>3845</v>
      </c>
      <c r="E14655" s="1" t="n">
        <v>1613</v>
      </c>
      <c r="F14655" s="1" t="s">
        <v>240</v>
      </c>
      <c r="I14655" s="1" t="n">
        <v>1619134</v>
      </c>
      <c r="J14655" s="1" t="n">
        <v>108584</v>
      </c>
      <c r="K14655" s="1" t="n">
        <v>7893000949430</v>
      </c>
      <c r="L14655" s="1" t="s">
        <v>4952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7" t="n">
        <v>46249</v>
      </c>
      <c r="C14656" s="1" t="n">
        <v>11</v>
      </c>
      <c r="D14656" s="1" t="s">
        <v>3845</v>
      </c>
      <c r="E14656" s="1" t="n">
        <v>1613</v>
      </c>
      <c r="F14656" s="1" t="s">
        <v>240</v>
      </c>
      <c r="I14656" s="1" t="n">
        <v>1619134</v>
      </c>
      <c r="J14656" s="1" t="n">
        <v>109076</v>
      </c>
      <c r="K14656" s="1" t="n">
        <v>7891515989408</v>
      </c>
      <c r="L14656" s="1" t="s">
        <v>4953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7" t="n">
        <v>46249</v>
      </c>
      <c r="C14657" s="1" t="n">
        <v>11</v>
      </c>
      <c r="D14657" s="1" t="s">
        <v>3845</v>
      </c>
      <c r="E14657" s="1" t="n">
        <v>1613</v>
      </c>
      <c r="F14657" s="1" t="s">
        <v>240</v>
      </c>
      <c r="I14657" s="1" t="n">
        <v>1619134</v>
      </c>
      <c r="J14657" s="1" t="n">
        <v>12464</v>
      </c>
      <c r="K14657" s="1" t="n">
        <v>7891515775636</v>
      </c>
      <c r="L14657" s="1" t="s">
        <v>4954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7" t="n">
        <v>46249</v>
      </c>
      <c r="C14658" s="1" t="n">
        <v>11</v>
      </c>
      <c r="D14658" s="1" t="s">
        <v>3845</v>
      </c>
      <c r="E14658" s="1" t="n">
        <v>1613</v>
      </c>
      <c r="F14658" s="1" t="s">
        <v>240</v>
      </c>
      <c r="I14658" s="1" t="n">
        <v>1619134</v>
      </c>
      <c r="J14658" s="1" t="n">
        <v>20759</v>
      </c>
      <c r="K14658" s="1" t="n">
        <v>7893000382961</v>
      </c>
      <c r="L14658" s="1" t="s">
        <v>4961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7" t="n">
        <v>46249</v>
      </c>
      <c r="C14659" s="1" t="n">
        <v>11</v>
      </c>
      <c r="D14659" s="1" t="s">
        <v>3845</v>
      </c>
      <c r="E14659" s="1" t="n">
        <v>1613</v>
      </c>
      <c r="F14659" s="1" t="s">
        <v>240</v>
      </c>
      <c r="I14659" s="1" t="n">
        <v>1619134</v>
      </c>
      <c r="J14659" s="1" t="n">
        <v>22445</v>
      </c>
      <c r="K14659" s="1" t="n">
        <v>7891515432089</v>
      </c>
      <c r="L14659" s="1" t="s">
        <v>6078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7" t="n">
        <v>46249</v>
      </c>
      <c r="C14660" s="1" t="n">
        <v>11</v>
      </c>
      <c r="D14660" s="1" t="s">
        <v>3845</v>
      </c>
      <c r="E14660" s="1" t="n">
        <v>1613</v>
      </c>
      <c r="F14660" s="1" t="s">
        <v>240</v>
      </c>
      <c r="I14660" s="1" t="n">
        <v>1619134</v>
      </c>
      <c r="J14660" s="1" t="n">
        <v>23693</v>
      </c>
      <c r="K14660" s="1" t="n">
        <v>7891515475680</v>
      </c>
      <c r="L14660" s="1" t="s">
        <v>6705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7" t="n">
        <v>46249</v>
      </c>
      <c r="C14661" s="1" t="n">
        <v>11</v>
      </c>
      <c r="D14661" s="1" t="s">
        <v>3845</v>
      </c>
      <c r="E14661" s="1" t="n">
        <v>1613</v>
      </c>
      <c r="F14661" s="1" t="s">
        <v>240</v>
      </c>
      <c r="I14661" s="1" t="n">
        <v>1619134</v>
      </c>
      <c r="J14661" s="1" t="n">
        <v>23694</v>
      </c>
      <c r="K14661" s="1" t="n">
        <v>7891515474737</v>
      </c>
      <c r="L14661" s="1" t="s">
        <v>4962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7" t="n">
        <v>46249</v>
      </c>
      <c r="C14662" s="1" t="n">
        <v>11</v>
      </c>
      <c r="D14662" s="1" t="s">
        <v>3845</v>
      </c>
      <c r="E14662" s="1" t="n">
        <v>1613</v>
      </c>
      <c r="F14662" s="1" t="s">
        <v>240</v>
      </c>
      <c r="I14662" s="1" t="n">
        <v>1619134</v>
      </c>
      <c r="J14662" s="1" t="n">
        <v>23695</v>
      </c>
      <c r="K14662" s="1" t="n">
        <v>7891515474126</v>
      </c>
      <c r="L14662" s="1" t="s">
        <v>4963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7" t="n">
        <v>46249</v>
      </c>
      <c r="C14663" s="1" t="n">
        <v>11</v>
      </c>
      <c r="D14663" s="1" t="s">
        <v>3845</v>
      </c>
      <c r="E14663" s="1" t="n">
        <v>1613</v>
      </c>
      <c r="F14663" s="1" t="s">
        <v>240</v>
      </c>
      <c r="I14663" s="1" t="n">
        <v>1619134</v>
      </c>
      <c r="J14663" s="1" t="n">
        <v>23782</v>
      </c>
      <c r="K14663" s="1" t="n">
        <v>7891515475703</v>
      </c>
      <c r="L14663" s="1" t="s">
        <v>4964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7" t="n">
        <v>46249</v>
      </c>
      <c r="C14664" s="1" t="n">
        <v>11</v>
      </c>
      <c r="D14664" s="1" t="s">
        <v>3845</v>
      </c>
      <c r="E14664" s="1" t="n">
        <v>1613</v>
      </c>
      <c r="F14664" s="1" t="s">
        <v>240</v>
      </c>
      <c r="I14664" s="1" t="n">
        <v>1619134</v>
      </c>
      <c r="J14664" s="1" t="n">
        <v>25313</v>
      </c>
      <c r="K14664" s="1" t="n">
        <v>7891515485528</v>
      </c>
      <c r="L14664" s="1" t="s">
        <v>4965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7" t="n">
        <v>46249</v>
      </c>
      <c r="C14665" s="1" t="n">
        <v>11</v>
      </c>
      <c r="D14665" s="1" t="s">
        <v>3845</v>
      </c>
      <c r="E14665" s="1" t="n">
        <v>1613</v>
      </c>
      <c r="F14665" s="1" t="s">
        <v>240</v>
      </c>
      <c r="I14665" s="1" t="n">
        <v>1619134</v>
      </c>
      <c r="J14665" s="1" t="n">
        <v>25698</v>
      </c>
      <c r="K14665" s="1" t="n">
        <v>7891515485535</v>
      </c>
      <c r="L14665" s="1" t="s">
        <v>5698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7" t="n">
        <v>46249</v>
      </c>
      <c r="C14666" s="1" t="n">
        <v>11</v>
      </c>
      <c r="D14666" s="1" t="s">
        <v>3845</v>
      </c>
      <c r="E14666" s="1" t="n">
        <v>1613</v>
      </c>
      <c r="F14666" s="1" t="s">
        <v>240</v>
      </c>
      <c r="I14666" s="1" t="n">
        <v>1619134</v>
      </c>
      <c r="J14666" s="1" t="n">
        <v>30464</v>
      </c>
      <c r="K14666" s="1" t="n">
        <v>7891515474133</v>
      </c>
      <c r="L14666" s="1" t="s">
        <v>4966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7" t="n">
        <v>46249</v>
      </c>
      <c r="C14667" s="1" t="n">
        <v>11</v>
      </c>
      <c r="D14667" s="1" t="s">
        <v>3845</v>
      </c>
      <c r="E14667" s="1" t="n">
        <v>1613</v>
      </c>
      <c r="F14667" s="1" t="s">
        <v>240</v>
      </c>
      <c r="I14667" s="1" t="n">
        <v>1619134</v>
      </c>
      <c r="J14667" s="1" t="n">
        <v>36041</v>
      </c>
      <c r="K14667" s="1" t="n">
        <v>7891515554224</v>
      </c>
      <c r="L14667" s="1" t="s">
        <v>4970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7" t="n">
        <v>46249</v>
      </c>
      <c r="C14668" s="1" t="n">
        <v>11</v>
      </c>
      <c r="D14668" s="1" t="s">
        <v>3845</v>
      </c>
      <c r="E14668" s="1" t="n">
        <v>1613</v>
      </c>
      <c r="F14668" s="1" t="s">
        <v>240</v>
      </c>
      <c r="I14668" s="1" t="n">
        <v>1619134</v>
      </c>
      <c r="J14668" s="1" t="n">
        <v>36758</v>
      </c>
      <c r="K14668" s="1" t="n">
        <v>7891515484040</v>
      </c>
      <c r="L14668" s="1" t="s">
        <v>5527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7" t="n">
        <v>46249</v>
      </c>
      <c r="C14669" s="1" t="n">
        <v>11</v>
      </c>
      <c r="D14669" s="1" t="s">
        <v>3845</v>
      </c>
      <c r="E14669" s="1" t="n">
        <v>1613</v>
      </c>
      <c r="F14669" s="1" t="s">
        <v>240</v>
      </c>
      <c r="I14669" s="1" t="n">
        <v>1619134</v>
      </c>
      <c r="J14669" s="1" t="n">
        <v>55506</v>
      </c>
      <c r="K14669" s="1" t="n">
        <v>7891515598259</v>
      </c>
      <c r="L14669" s="1" t="s">
        <v>6468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7" t="n">
        <v>46249</v>
      </c>
      <c r="C14670" s="1" t="n">
        <v>11</v>
      </c>
      <c r="D14670" s="1" t="s">
        <v>3845</v>
      </c>
      <c r="E14670" s="1" t="n">
        <v>1613</v>
      </c>
      <c r="F14670" s="1" t="s">
        <v>240</v>
      </c>
      <c r="I14670" s="1" t="n">
        <v>1619134</v>
      </c>
      <c r="J14670" s="1" t="n">
        <v>59289</v>
      </c>
      <c r="K14670" s="1" t="n">
        <v>7891515435134</v>
      </c>
      <c r="L14670" s="1" t="s">
        <v>8260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7" t="n">
        <v>46249</v>
      </c>
      <c r="C14671" s="1" t="n">
        <v>22</v>
      </c>
      <c r="D14671" s="1" t="s">
        <v>3850</v>
      </c>
      <c r="E14671" s="1" t="n">
        <v>33</v>
      </c>
      <c r="F14671" s="1" t="s">
        <v>93</v>
      </c>
      <c r="I14671" s="1" t="n">
        <v>5491</v>
      </c>
      <c r="J14671" s="1" t="n">
        <v>100004</v>
      </c>
      <c r="K14671" s="1" t="n">
        <v>5</v>
      </c>
      <c r="L14671" s="1" t="s">
        <v>3852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7" t="n">
        <v>46249</v>
      </c>
      <c r="C14672" s="1" t="n">
        <v>22</v>
      </c>
      <c r="D14672" s="1" t="s">
        <v>3850</v>
      </c>
      <c r="E14672" s="1" t="n">
        <v>33</v>
      </c>
      <c r="F14672" s="1" t="s">
        <v>93</v>
      </c>
      <c r="I14672" s="1" t="n">
        <v>5491</v>
      </c>
      <c r="J14672" s="1" t="n">
        <v>110455</v>
      </c>
      <c r="K14672" s="1" t="n">
        <v>53212</v>
      </c>
      <c r="L14672" s="1" t="s">
        <v>3870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7" t="n">
        <v>46249</v>
      </c>
      <c r="C14673" s="1" t="n">
        <v>22</v>
      </c>
      <c r="D14673" s="1" t="s">
        <v>3850</v>
      </c>
      <c r="E14673" s="1" t="n">
        <v>33</v>
      </c>
      <c r="F14673" s="1" t="s">
        <v>93</v>
      </c>
      <c r="I14673" s="1" t="n">
        <v>5491</v>
      </c>
      <c r="J14673" s="1" t="n">
        <v>110487</v>
      </c>
      <c r="K14673" s="1" t="n">
        <v>54688</v>
      </c>
      <c r="L14673" s="1" t="s">
        <v>3871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7" t="n">
        <v>46249</v>
      </c>
      <c r="C14674" s="1" t="n">
        <v>22</v>
      </c>
      <c r="D14674" s="1" t="s">
        <v>3850</v>
      </c>
      <c r="E14674" s="1" t="n">
        <v>33</v>
      </c>
      <c r="F14674" s="1" t="s">
        <v>93</v>
      </c>
      <c r="I14674" s="1" t="n">
        <v>5493</v>
      </c>
      <c r="J14674" s="1" t="n">
        <v>100000</v>
      </c>
      <c r="K14674" s="1" t="n">
        <v>1</v>
      </c>
      <c r="L14674" s="1" t="s">
        <v>3851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7" t="n">
        <v>46249</v>
      </c>
      <c r="C14675" s="1" t="n">
        <v>22</v>
      </c>
      <c r="D14675" s="1" t="s">
        <v>3850</v>
      </c>
      <c r="E14675" s="1" t="n">
        <v>33</v>
      </c>
      <c r="F14675" s="1" t="s">
        <v>93</v>
      </c>
      <c r="I14675" s="1" t="n">
        <v>5493</v>
      </c>
      <c r="J14675" s="1" t="n">
        <v>100001</v>
      </c>
      <c r="K14675" s="1" t="n">
        <v>2</v>
      </c>
      <c r="L14675" s="1" t="s">
        <v>4138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7" t="n">
        <v>46249</v>
      </c>
      <c r="C14676" s="1" t="n">
        <v>22</v>
      </c>
      <c r="D14676" s="1" t="s">
        <v>3850</v>
      </c>
      <c r="E14676" s="1" t="n">
        <v>33</v>
      </c>
      <c r="F14676" s="1" t="s">
        <v>93</v>
      </c>
      <c r="I14676" s="1" t="n">
        <v>5493</v>
      </c>
      <c r="J14676" s="1" t="n">
        <v>100002</v>
      </c>
      <c r="K14676" s="1" t="n">
        <v>3</v>
      </c>
      <c r="L14676" s="1" t="s">
        <v>3872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7" t="n">
        <v>46249</v>
      </c>
      <c r="C14677" s="1" t="n">
        <v>22</v>
      </c>
      <c r="D14677" s="1" t="s">
        <v>3850</v>
      </c>
      <c r="E14677" s="1" t="n">
        <v>33</v>
      </c>
      <c r="F14677" s="1" t="s">
        <v>93</v>
      </c>
      <c r="I14677" s="1" t="n">
        <v>5493</v>
      </c>
      <c r="J14677" s="1" t="n">
        <v>100003</v>
      </c>
      <c r="K14677" s="1" t="n">
        <v>4</v>
      </c>
      <c r="L14677" s="1" t="s">
        <v>3873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7" t="n">
        <v>46249</v>
      </c>
      <c r="C14678" s="1" t="n">
        <v>22</v>
      </c>
      <c r="D14678" s="1" t="s">
        <v>3850</v>
      </c>
      <c r="E14678" s="1" t="n">
        <v>33</v>
      </c>
      <c r="F14678" s="1" t="s">
        <v>93</v>
      </c>
      <c r="I14678" s="1" t="n">
        <v>5493</v>
      </c>
      <c r="J14678" s="1" t="n">
        <v>100004</v>
      </c>
      <c r="K14678" s="1" t="n">
        <v>5</v>
      </c>
      <c r="L14678" s="1" t="s">
        <v>3852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7" t="n">
        <v>46249</v>
      </c>
      <c r="C14679" s="1" t="n">
        <v>22</v>
      </c>
      <c r="D14679" s="1" t="s">
        <v>3850</v>
      </c>
      <c r="E14679" s="1" t="n">
        <v>33</v>
      </c>
      <c r="F14679" s="1" t="s">
        <v>93</v>
      </c>
      <c r="I14679" s="1" t="n">
        <v>5493</v>
      </c>
      <c r="J14679" s="1" t="n">
        <v>100520</v>
      </c>
      <c r="K14679" s="1" t="n">
        <v>507</v>
      </c>
      <c r="L14679" s="1" t="s">
        <v>3868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7" t="n">
        <v>46249</v>
      </c>
      <c r="C14680" s="1" t="n">
        <v>22</v>
      </c>
      <c r="D14680" s="1" t="s">
        <v>3850</v>
      </c>
      <c r="E14680" s="1" t="n">
        <v>33</v>
      </c>
      <c r="F14680" s="1" t="s">
        <v>93</v>
      </c>
      <c r="I14680" s="1" t="n">
        <v>5493</v>
      </c>
      <c r="J14680" s="1" t="n">
        <v>110455</v>
      </c>
      <c r="K14680" s="1" t="n">
        <v>53212</v>
      </c>
      <c r="L14680" s="1" t="s">
        <v>3870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7" t="n">
        <v>46249</v>
      </c>
      <c r="C14681" s="1" t="n">
        <v>22</v>
      </c>
      <c r="D14681" s="1" t="s">
        <v>3850</v>
      </c>
      <c r="E14681" s="1" t="n">
        <v>33</v>
      </c>
      <c r="F14681" s="1" t="s">
        <v>93</v>
      </c>
      <c r="I14681" s="1" t="n">
        <v>5495</v>
      </c>
      <c r="J14681" s="1" t="n">
        <v>100000</v>
      </c>
      <c r="K14681" s="1" t="n">
        <v>1</v>
      </c>
      <c r="L14681" s="1" t="s">
        <v>3851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7" t="n">
        <v>46249</v>
      </c>
      <c r="C14682" s="1" t="n">
        <v>22</v>
      </c>
      <c r="D14682" s="1" t="s">
        <v>3850</v>
      </c>
      <c r="E14682" s="1" t="n">
        <v>33</v>
      </c>
      <c r="F14682" s="1" t="s">
        <v>93</v>
      </c>
      <c r="I14682" s="1" t="n">
        <v>5495</v>
      </c>
      <c r="J14682" s="1" t="n">
        <v>100006</v>
      </c>
      <c r="K14682" s="1" t="n">
        <v>7</v>
      </c>
      <c r="L14682" s="1" t="s">
        <v>3853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7" t="n">
        <v>46249</v>
      </c>
      <c r="C14683" s="1" t="n">
        <v>22</v>
      </c>
      <c r="D14683" s="1" t="s">
        <v>3850</v>
      </c>
      <c r="E14683" s="1" t="n">
        <v>33</v>
      </c>
      <c r="F14683" s="1" t="s">
        <v>93</v>
      </c>
      <c r="I14683" s="1" t="n">
        <v>5495</v>
      </c>
      <c r="J14683" s="1" t="n">
        <v>100007</v>
      </c>
      <c r="K14683" s="1" t="n">
        <v>8</v>
      </c>
      <c r="L14683" s="1" t="s">
        <v>3854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7" t="n">
        <v>46249</v>
      </c>
      <c r="C14684" s="1" t="n">
        <v>22</v>
      </c>
      <c r="D14684" s="1" t="s">
        <v>3850</v>
      </c>
      <c r="E14684" s="1" t="n">
        <v>33</v>
      </c>
      <c r="F14684" s="1" t="s">
        <v>93</v>
      </c>
      <c r="I14684" s="1" t="n">
        <v>5495</v>
      </c>
      <c r="J14684" s="1" t="n">
        <v>100008</v>
      </c>
      <c r="K14684" s="1" t="n">
        <v>9</v>
      </c>
      <c r="L14684" s="1" t="s">
        <v>3855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7" t="n">
        <v>46249</v>
      </c>
      <c r="C14685" s="1" t="n">
        <v>22</v>
      </c>
      <c r="D14685" s="1" t="s">
        <v>3850</v>
      </c>
      <c r="E14685" s="1" t="n">
        <v>33</v>
      </c>
      <c r="F14685" s="1" t="s">
        <v>93</v>
      </c>
      <c r="I14685" s="1" t="n">
        <v>5495</v>
      </c>
      <c r="J14685" s="1" t="n">
        <v>100011</v>
      </c>
      <c r="K14685" s="1" t="n">
        <v>12</v>
      </c>
      <c r="L14685" s="1" t="s">
        <v>3856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7" t="n">
        <v>46249</v>
      </c>
      <c r="C14686" s="1" t="n">
        <v>22</v>
      </c>
      <c r="D14686" s="1" t="s">
        <v>3850</v>
      </c>
      <c r="E14686" s="1" t="n">
        <v>33</v>
      </c>
      <c r="F14686" s="1" t="s">
        <v>93</v>
      </c>
      <c r="I14686" s="1" t="n">
        <v>5495</v>
      </c>
      <c r="J14686" s="1" t="n">
        <v>100012</v>
      </c>
      <c r="K14686" s="1" t="n">
        <v>13</v>
      </c>
      <c r="L14686" s="1" t="s">
        <v>3857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7" t="n">
        <v>46249</v>
      </c>
      <c r="C14687" s="1" t="n">
        <v>22</v>
      </c>
      <c r="D14687" s="1" t="s">
        <v>3850</v>
      </c>
      <c r="E14687" s="1" t="n">
        <v>33</v>
      </c>
      <c r="F14687" s="1" t="s">
        <v>93</v>
      </c>
      <c r="I14687" s="1" t="n">
        <v>5495</v>
      </c>
      <c r="J14687" s="1" t="n">
        <v>100013</v>
      </c>
      <c r="K14687" s="1" t="n">
        <v>14</v>
      </c>
      <c r="L14687" s="1" t="s">
        <v>3858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7" t="n">
        <v>46249</v>
      </c>
      <c r="C14688" s="1" t="n">
        <v>22</v>
      </c>
      <c r="D14688" s="1" t="s">
        <v>3850</v>
      </c>
      <c r="E14688" s="1" t="n">
        <v>33</v>
      </c>
      <c r="F14688" s="1" t="s">
        <v>93</v>
      </c>
      <c r="I14688" s="1" t="n">
        <v>5495</v>
      </c>
      <c r="J14688" s="1" t="n">
        <v>100014</v>
      </c>
      <c r="K14688" s="1" t="n">
        <v>15</v>
      </c>
      <c r="L14688" s="1" t="s">
        <v>3859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7" t="n">
        <v>46249</v>
      </c>
      <c r="C14689" s="1" t="n">
        <v>22</v>
      </c>
      <c r="D14689" s="1" t="s">
        <v>3850</v>
      </c>
      <c r="E14689" s="1" t="n">
        <v>33</v>
      </c>
      <c r="F14689" s="1" t="s">
        <v>93</v>
      </c>
      <c r="I14689" s="1" t="n">
        <v>5495</v>
      </c>
      <c r="J14689" s="1" t="n">
        <v>100015</v>
      </c>
      <c r="K14689" s="1" t="n">
        <v>16</v>
      </c>
      <c r="L14689" s="1" t="s">
        <v>3860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7" t="n">
        <v>46249</v>
      </c>
      <c r="C14690" s="1" t="n">
        <v>22</v>
      </c>
      <c r="D14690" s="1" t="s">
        <v>3850</v>
      </c>
      <c r="E14690" s="1" t="n">
        <v>33</v>
      </c>
      <c r="F14690" s="1" t="s">
        <v>93</v>
      </c>
      <c r="I14690" s="1" t="n">
        <v>5495</v>
      </c>
      <c r="J14690" s="1" t="n">
        <v>100016</v>
      </c>
      <c r="K14690" s="1" t="n">
        <v>17</v>
      </c>
      <c r="L14690" s="1" t="s">
        <v>3861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7" t="n">
        <v>46249</v>
      </c>
      <c r="C14691" s="1" t="n">
        <v>22</v>
      </c>
      <c r="D14691" s="1" t="s">
        <v>3850</v>
      </c>
      <c r="E14691" s="1" t="n">
        <v>33</v>
      </c>
      <c r="F14691" s="1" t="s">
        <v>93</v>
      </c>
      <c r="I14691" s="1" t="n">
        <v>5495</v>
      </c>
      <c r="J14691" s="1" t="n">
        <v>100017</v>
      </c>
      <c r="K14691" s="1" t="n">
        <v>18</v>
      </c>
      <c r="L14691" s="1" t="s">
        <v>3862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7" t="n">
        <v>46249</v>
      </c>
      <c r="C14692" s="1" t="n">
        <v>22</v>
      </c>
      <c r="D14692" s="1" t="s">
        <v>3850</v>
      </c>
      <c r="E14692" s="1" t="n">
        <v>33</v>
      </c>
      <c r="F14692" s="1" t="s">
        <v>93</v>
      </c>
      <c r="I14692" s="1" t="n">
        <v>5495</v>
      </c>
      <c r="J14692" s="1" t="n">
        <v>100019</v>
      </c>
      <c r="K14692" s="1" t="n">
        <v>20</v>
      </c>
      <c r="L14692" s="1" t="s">
        <v>3863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7" t="n">
        <v>46249</v>
      </c>
      <c r="C14693" s="1" t="n">
        <v>22</v>
      </c>
      <c r="D14693" s="1" t="s">
        <v>3850</v>
      </c>
      <c r="E14693" s="1" t="n">
        <v>33</v>
      </c>
      <c r="F14693" s="1" t="s">
        <v>93</v>
      </c>
      <c r="I14693" s="1" t="n">
        <v>5495</v>
      </c>
      <c r="J14693" s="1" t="n">
        <v>100020</v>
      </c>
      <c r="K14693" s="1" t="n">
        <v>21</v>
      </c>
      <c r="L14693" s="1" t="s">
        <v>3864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7" t="n">
        <v>46249</v>
      </c>
      <c r="C14694" s="1" t="n">
        <v>22</v>
      </c>
      <c r="D14694" s="1" t="s">
        <v>3850</v>
      </c>
      <c r="E14694" s="1" t="n">
        <v>33</v>
      </c>
      <c r="F14694" s="1" t="s">
        <v>93</v>
      </c>
      <c r="I14694" s="1" t="n">
        <v>5495</v>
      </c>
      <c r="J14694" s="1" t="n">
        <v>100053</v>
      </c>
      <c r="K14694" s="1" t="n">
        <v>54</v>
      </c>
      <c r="L14694" s="1" t="s">
        <v>3866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7" t="n">
        <v>46249</v>
      </c>
      <c r="C14695" s="1" t="n">
        <v>22</v>
      </c>
      <c r="D14695" s="1" t="s">
        <v>3850</v>
      </c>
      <c r="E14695" s="1" t="n">
        <v>33</v>
      </c>
      <c r="F14695" s="1" t="s">
        <v>93</v>
      </c>
      <c r="I14695" s="1" t="n">
        <v>5495</v>
      </c>
      <c r="J14695" s="1" t="n">
        <v>100638</v>
      </c>
      <c r="K14695" s="1" t="n">
        <v>508</v>
      </c>
      <c r="L14695" s="1" t="s">
        <v>3867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7" t="n">
        <v>46249</v>
      </c>
      <c r="C14696" s="1" t="n">
        <v>22</v>
      </c>
      <c r="D14696" s="1" t="s">
        <v>3850</v>
      </c>
      <c r="E14696" s="1" t="n">
        <v>33</v>
      </c>
      <c r="F14696" s="1" t="s">
        <v>93</v>
      </c>
      <c r="I14696" s="1" t="n">
        <v>5495</v>
      </c>
      <c r="J14696" s="1" t="n">
        <v>100520</v>
      </c>
      <c r="K14696" s="1" t="n">
        <v>507</v>
      </c>
      <c r="L14696" s="1" t="s">
        <v>3868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7" t="n">
        <v>46249</v>
      </c>
      <c r="C14697" s="1" t="n">
        <v>22</v>
      </c>
      <c r="D14697" s="1" t="s">
        <v>3850</v>
      </c>
      <c r="E14697" s="1" t="n">
        <v>33</v>
      </c>
      <c r="F14697" s="1" t="s">
        <v>93</v>
      </c>
      <c r="I14697" s="1" t="n">
        <v>5495</v>
      </c>
      <c r="J14697" s="1" t="n">
        <v>100319</v>
      </c>
      <c r="K14697" s="1" t="n">
        <v>73453</v>
      </c>
      <c r="L14697" s="1" t="s">
        <v>3869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7" t="n">
        <v>46249</v>
      </c>
      <c r="C14698" s="1" t="n">
        <v>22</v>
      </c>
      <c r="D14698" s="1" t="s">
        <v>3850</v>
      </c>
      <c r="E14698" s="1" t="n">
        <v>33</v>
      </c>
      <c r="F14698" s="1" t="s">
        <v>93</v>
      </c>
      <c r="I14698" s="1" t="n">
        <v>5495</v>
      </c>
      <c r="J14698" s="1" t="n">
        <v>110455</v>
      </c>
      <c r="K14698" s="1" t="n">
        <v>53212</v>
      </c>
      <c r="L14698" s="1" t="s">
        <v>3870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7" t="n">
        <v>46249</v>
      </c>
      <c r="C14699" s="1" t="n">
        <v>100</v>
      </c>
      <c r="D14699" s="1" t="s">
        <v>3877</v>
      </c>
      <c r="E14699" s="1" t="n">
        <v>33</v>
      </c>
      <c r="F14699" s="1" t="s">
        <v>93</v>
      </c>
      <c r="I14699" s="1" t="n">
        <v>1551608</v>
      </c>
      <c r="J14699" s="1" t="n">
        <v>100004</v>
      </c>
      <c r="K14699" s="1" t="n">
        <v>5</v>
      </c>
      <c r="L14699" s="1" t="s">
        <v>3852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7" t="n">
        <v>46249</v>
      </c>
      <c r="C14700" s="1" t="n">
        <v>100</v>
      </c>
      <c r="D14700" s="1" t="s">
        <v>3877</v>
      </c>
      <c r="E14700" s="1" t="n">
        <v>33</v>
      </c>
      <c r="F14700" s="1" t="s">
        <v>93</v>
      </c>
      <c r="I14700" s="1" t="n">
        <v>1551608</v>
      </c>
      <c r="J14700" s="1" t="n">
        <v>110455</v>
      </c>
      <c r="K14700" s="1" t="n">
        <v>53212</v>
      </c>
      <c r="L14700" s="1" t="s">
        <v>3870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7" t="n">
        <v>46249</v>
      </c>
      <c r="C14701" s="1" t="n">
        <v>100</v>
      </c>
      <c r="D14701" s="1" t="s">
        <v>3877</v>
      </c>
      <c r="E14701" s="1" t="n">
        <v>33</v>
      </c>
      <c r="F14701" s="1" t="s">
        <v>93</v>
      </c>
      <c r="I14701" s="1" t="n">
        <v>1551608</v>
      </c>
      <c r="J14701" s="1" t="n">
        <v>110487</v>
      </c>
      <c r="K14701" s="1" t="n">
        <v>54688</v>
      </c>
      <c r="L14701" s="1" t="s">
        <v>3871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7" t="n">
        <v>46249</v>
      </c>
      <c r="C14702" s="1" t="n">
        <v>100</v>
      </c>
      <c r="D14702" s="1" t="s">
        <v>3877</v>
      </c>
      <c r="E14702" s="1" t="n">
        <v>33</v>
      </c>
      <c r="F14702" s="1" t="s">
        <v>93</v>
      </c>
      <c r="I14702" s="1" t="n">
        <v>1551617</v>
      </c>
      <c r="J14702" s="1" t="n">
        <v>100000</v>
      </c>
      <c r="K14702" s="1" t="n">
        <v>1</v>
      </c>
      <c r="L14702" s="1" t="s">
        <v>3851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7" t="n">
        <v>46249</v>
      </c>
      <c r="C14703" s="1" t="n">
        <v>100</v>
      </c>
      <c r="D14703" s="1" t="s">
        <v>3877</v>
      </c>
      <c r="E14703" s="1" t="n">
        <v>33</v>
      </c>
      <c r="F14703" s="1" t="s">
        <v>93</v>
      </c>
      <c r="I14703" s="1" t="n">
        <v>1551617</v>
      </c>
      <c r="J14703" s="1" t="n">
        <v>100001</v>
      </c>
      <c r="K14703" s="1" t="n">
        <v>2</v>
      </c>
      <c r="L14703" s="1" t="s">
        <v>4138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7" t="n">
        <v>46249</v>
      </c>
      <c r="C14704" s="1" t="n">
        <v>100</v>
      </c>
      <c r="D14704" s="1" t="s">
        <v>3877</v>
      </c>
      <c r="E14704" s="1" t="n">
        <v>33</v>
      </c>
      <c r="F14704" s="1" t="s">
        <v>93</v>
      </c>
      <c r="I14704" s="1" t="n">
        <v>1551617</v>
      </c>
      <c r="J14704" s="1" t="n">
        <v>100002</v>
      </c>
      <c r="K14704" s="1" t="n">
        <v>3</v>
      </c>
      <c r="L14704" s="1" t="s">
        <v>3872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7" t="n">
        <v>46249</v>
      </c>
      <c r="C14705" s="1" t="n">
        <v>100</v>
      </c>
      <c r="D14705" s="1" t="s">
        <v>3877</v>
      </c>
      <c r="E14705" s="1" t="n">
        <v>33</v>
      </c>
      <c r="F14705" s="1" t="s">
        <v>93</v>
      </c>
      <c r="I14705" s="1" t="n">
        <v>1551617</v>
      </c>
      <c r="J14705" s="1" t="n">
        <v>100003</v>
      </c>
      <c r="K14705" s="1" t="n">
        <v>4</v>
      </c>
      <c r="L14705" s="1" t="s">
        <v>3873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7" t="n">
        <v>46249</v>
      </c>
      <c r="C14706" s="1" t="n">
        <v>100</v>
      </c>
      <c r="D14706" s="1" t="s">
        <v>3877</v>
      </c>
      <c r="E14706" s="1" t="n">
        <v>33</v>
      </c>
      <c r="F14706" s="1" t="s">
        <v>93</v>
      </c>
      <c r="I14706" s="1" t="n">
        <v>1551617</v>
      </c>
      <c r="J14706" s="1" t="n">
        <v>100004</v>
      </c>
      <c r="K14706" s="1" t="n">
        <v>5</v>
      </c>
      <c r="L14706" s="1" t="s">
        <v>3852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7" t="n">
        <v>46249</v>
      </c>
      <c r="C14707" s="1" t="n">
        <v>100</v>
      </c>
      <c r="D14707" s="1" t="s">
        <v>3877</v>
      </c>
      <c r="E14707" s="1" t="n">
        <v>33</v>
      </c>
      <c r="F14707" s="1" t="s">
        <v>93</v>
      </c>
      <c r="I14707" s="1" t="n">
        <v>1551617</v>
      </c>
      <c r="J14707" s="1" t="n">
        <v>100520</v>
      </c>
      <c r="K14707" s="1" t="n">
        <v>507</v>
      </c>
      <c r="L14707" s="1" t="s">
        <v>3868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7" t="n">
        <v>46249</v>
      </c>
      <c r="C14708" s="1" t="n">
        <v>100</v>
      </c>
      <c r="D14708" s="1" t="s">
        <v>3877</v>
      </c>
      <c r="E14708" s="1" t="n">
        <v>33</v>
      </c>
      <c r="F14708" s="1" t="s">
        <v>93</v>
      </c>
      <c r="I14708" s="1" t="n">
        <v>1551617</v>
      </c>
      <c r="J14708" s="1" t="n">
        <v>110455</v>
      </c>
      <c r="K14708" s="1" t="n">
        <v>53212</v>
      </c>
      <c r="L14708" s="1" t="s">
        <v>3870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7" t="n">
        <v>46249</v>
      </c>
      <c r="C14709" s="1" t="n">
        <v>100</v>
      </c>
      <c r="D14709" s="1" t="s">
        <v>3877</v>
      </c>
      <c r="E14709" s="1" t="n">
        <v>33</v>
      </c>
      <c r="F14709" s="1" t="s">
        <v>93</v>
      </c>
      <c r="I14709" s="1" t="n">
        <v>1551622</v>
      </c>
      <c r="J14709" s="1" t="n">
        <v>100000</v>
      </c>
      <c r="K14709" s="1" t="n">
        <v>1</v>
      </c>
      <c r="L14709" s="1" t="s">
        <v>3851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7" t="n">
        <v>46249</v>
      </c>
      <c r="C14710" s="1" t="n">
        <v>100</v>
      </c>
      <c r="D14710" s="1" t="s">
        <v>3877</v>
      </c>
      <c r="E14710" s="1" t="n">
        <v>33</v>
      </c>
      <c r="F14710" s="1" t="s">
        <v>93</v>
      </c>
      <c r="I14710" s="1" t="n">
        <v>1551622</v>
      </c>
      <c r="J14710" s="1" t="n">
        <v>100006</v>
      </c>
      <c r="K14710" s="1" t="n">
        <v>7</v>
      </c>
      <c r="L14710" s="1" t="s">
        <v>3853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7" t="n">
        <v>46249</v>
      </c>
      <c r="C14711" s="1" t="n">
        <v>100</v>
      </c>
      <c r="D14711" s="1" t="s">
        <v>3877</v>
      </c>
      <c r="E14711" s="1" t="n">
        <v>33</v>
      </c>
      <c r="F14711" s="1" t="s">
        <v>93</v>
      </c>
      <c r="I14711" s="1" t="n">
        <v>1551622</v>
      </c>
      <c r="J14711" s="1" t="n">
        <v>100007</v>
      </c>
      <c r="K14711" s="1" t="n">
        <v>8</v>
      </c>
      <c r="L14711" s="1" t="s">
        <v>3854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7" t="n">
        <v>46249</v>
      </c>
      <c r="C14712" s="1" t="n">
        <v>100</v>
      </c>
      <c r="D14712" s="1" t="s">
        <v>3877</v>
      </c>
      <c r="E14712" s="1" t="n">
        <v>33</v>
      </c>
      <c r="F14712" s="1" t="s">
        <v>93</v>
      </c>
      <c r="I14712" s="1" t="n">
        <v>1551622</v>
      </c>
      <c r="J14712" s="1" t="n">
        <v>100008</v>
      </c>
      <c r="K14712" s="1" t="n">
        <v>9</v>
      </c>
      <c r="L14712" s="1" t="s">
        <v>3855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7" t="n">
        <v>46249</v>
      </c>
      <c r="C14713" s="1" t="n">
        <v>100</v>
      </c>
      <c r="D14713" s="1" t="s">
        <v>3877</v>
      </c>
      <c r="E14713" s="1" t="n">
        <v>33</v>
      </c>
      <c r="F14713" s="1" t="s">
        <v>93</v>
      </c>
      <c r="I14713" s="1" t="n">
        <v>1551622</v>
      </c>
      <c r="J14713" s="1" t="n">
        <v>100011</v>
      </c>
      <c r="K14713" s="1" t="n">
        <v>12</v>
      </c>
      <c r="L14713" s="1" t="s">
        <v>3856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7" t="n">
        <v>46249</v>
      </c>
      <c r="C14714" s="1" t="n">
        <v>100</v>
      </c>
      <c r="D14714" s="1" t="s">
        <v>3877</v>
      </c>
      <c r="E14714" s="1" t="n">
        <v>33</v>
      </c>
      <c r="F14714" s="1" t="s">
        <v>93</v>
      </c>
      <c r="I14714" s="1" t="n">
        <v>1551622</v>
      </c>
      <c r="J14714" s="1" t="n">
        <v>100012</v>
      </c>
      <c r="K14714" s="1" t="n">
        <v>13</v>
      </c>
      <c r="L14714" s="1" t="s">
        <v>3857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7" t="n">
        <v>46249</v>
      </c>
      <c r="C14715" s="1" t="n">
        <v>100</v>
      </c>
      <c r="D14715" s="1" t="s">
        <v>3877</v>
      </c>
      <c r="E14715" s="1" t="n">
        <v>33</v>
      </c>
      <c r="F14715" s="1" t="s">
        <v>93</v>
      </c>
      <c r="I14715" s="1" t="n">
        <v>1551622</v>
      </c>
      <c r="J14715" s="1" t="n">
        <v>100013</v>
      </c>
      <c r="K14715" s="1" t="n">
        <v>14</v>
      </c>
      <c r="L14715" s="1" t="s">
        <v>3858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7" t="n">
        <v>46249</v>
      </c>
      <c r="C14716" s="1" t="n">
        <v>100</v>
      </c>
      <c r="D14716" s="1" t="s">
        <v>3877</v>
      </c>
      <c r="E14716" s="1" t="n">
        <v>33</v>
      </c>
      <c r="F14716" s="1" t="s">
        <v>93</v>
      </c>
      <c r="I14716" s="1" t="n">
        <v>1551622</v>
      </c>
      <c r="J14716" s="1" t="n">
        <v>100014</v>
      </c>
      <c r="K14716" s="1" t="n">
        <v>15</v>
      </c>
      <c r="L14716" s="1" t="s">
        <v>3859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7" t="n">
        <v>46249</v>
      </c>
      <c r="C14717" s="1" t="n">
        <v>100</v>
      </c>
      <c r="D14717" s="1" t="s">
        <v>3877</v>
      </c>
      <c r="E14717" s="1" t="n">
        <v>33</v>
      </c>
      <c r="F14717" s="1" t="s">
        <v>93</v>
      </c>
      <c r="I14717" s="1" t="n">
        <v>1551622</v>
      </c>
      <c r="J14717" s="1" t="n">
        <v>100015</v>
      </c>
      <c r="K14717" s="1" t="n">
        <v>16</v>
      </c>
      <c r="L14717" s="1" t="s">
        <v>3860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7" t="n">
        <v>46249</v>
      </c>
      <c r="C14718" s="1" t="n">
        <v>100</v>
      </c>
      <c r="D14718" s="1" t="s">
        <v>3877</v>
      </c>
      <c r="E14718" s="1" t="n">
        <v>33</v>
      </c>
      <c r="F14718" s="1" t="s">
        <v>93</v>
      </c>
      <c r="I14718" s="1" t="n">
        <v>1551622</v>
      </c>
      <c r="J14718" s="1" t="n">
        <v>100016</v>
      </c>
      <c r="K14718" s="1" t="n">
        <v>17</v>
      </c>
      <c r="L14718" s="1" t="s">
        <v>3861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7" t="n">
        <v>46249</v>
      </c>
      <c r="C14719" s="1" t="n">
        <v>100</v>
      </c>
      <c r="D14719" s="1" t="s">
        <v>3877</v>
      </c>
      <c r="E14719" s="1" t="n">
        <v>33</v>
      </c>
      <c r="F14719" s="1" t="s">
        <v>93</v>
      </c>
      <c r="I14719" s="1" t="n">
        <v>1551622</v>
      </c>
      <c r="J14719" s="1" t="n">
        <v>100017</v>
      </c>
      <c r="K14719" s="1" t="n">
        <v>18</v>
      </c>
      <c r="L14719" s="1" t="s">
        <v>3862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7" t="n">
        <v>46249</v>
      </c>
      <c r="C14720" s="1" t="n">
        <v>100</v>
      </c>
      <c r="D14720" s="1" t="s">
        <v>3877</v>
      </c>
      <c r="E14720" s="1" t="n">
        <v>33</v>
      </c>
      <c r="F14720" s="1" t="s">
        <v>93</v>
      </c>
      <c r="I14720" s="1" t="n">
        <v>1551622</v>
      </c>
      <c r="J14720" s="1" t="n">
        <v>100019</v>
      </c>
      <c r="K14720" s="1" t="n">
        <v>20</v>
      </c>
      <c r="L14720" s="1" t="s">
        <v>3863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7" t="n">
        <v>46249</v>
      </c>
      <c r="C14721" s="1" t="n">
        <v>100</v>
      </c>
      <c r="D14721" s="1" t="s">
        <v>3877</v>
      </c>
      <c r="E14721" s="1" t="n">
        <v>33</v>
      </c>
      <c r="F14721" s="1" t="s">
        <v>93</v>
      </c>
      <c r="I14721" s="1" t="n">
        <v>1551622</v>
      </c>
      <c r="J14721" s="1" t="n">
        <v>100020</v>
      </c>
      <c r="K14721" s="1" t="n">
        <v>21</v>
      </c>
      <c r="L14721" s="1" t="s">
        <v>3864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7" t="n">
        <v>46249</v>
      </c>
      <c r="C14722" s="1" t="n">
        <v>100</v>
      </c>
      <c r="D14722" s="1" t="s">
        <v>3877</v>
      </c>
      <c r="E14722" s="1" t="n">
        <v>33</v>
      </c>
      <c r="F14722" s="1" t="s">
        <v>93</v>
      </c>
      <c r="I14722" s="1" t="n">
        <v>1551622</v>
      </c>
      <c r="J14722" s="1" t="n">
        <v>100053</v>
      </c>
      <c r="K14722" s="1" t="n">
        <v>54</v>
      </c>
      <c r="L14722" s="1" t="s">
        <v>3866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7" t="n">
        <v>46249</v>
      </c>
      <c r="C14723" s="1" t="n">
        <v>100</v>
      </c>
      <c r="D14723" s="1" t="s">
        <v>3877</v>
      </c>
      <c r="E14723" s="1" t="n">
        <v>33</v>
      </c>
      <c r="F14723" s="1" t="s">
        <v>93</v>
      </c>
      <c r="I14723" s="1" t="n">
        <v>1551622</v>
      </c>
      <c r="J14723" s="1" t="n">
        <v>100638</v>
      </c>
      <c r="K14723" s="1" t="n">
        <v>508</v>
      </c>
      <c r="L14723" s="1" t="s">
        <v>3867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7" t="n">
        <v>46249</v>
      </c>
      <c r="C14724" s="1" t="n">
        <v>100</v>
      </c>
      <c r="D14724" s="1" t="s">
        <v>3877</v>
      </c>
      <c r="E14724" s="1" t="n">
        <v>33</v>
      </c>
      <c r="F14724" s="1" t="s">
        <v>93</v>
      </c>
      <c r="I14724" s="1" t="n">
        <v>1551622</v>
      </c>
      <c r="J14724" s="1" t="n">
        <v>100520</v>
      </c>
      <c r="K14724" s="1" t="n">
        <v>507</v>
      </c>
      <c r="L14724" s="1" t="s">
        <v>3868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7" t="n">
        <v>46249</v>
      </c>
      <c r="C14725" s="1" t="n">
        <v>100</v>
      </c>
      <c r="D14725" s="1" t="s">
        <v>3877</v>
      </c>
      <c r="E14725" s="1" t="n">
        <v>33</v>
      </c>
      <c r="F14725" s="1" t="s">
        <v>93</v>
      </c>
      <c r="I14725" s="1" t="n">
        <v>1551622</v>
      </c>
      <c r="J14725" s="1" t="n">
        <v>100319</v>
      </c>
      <c r="K14725" s="1" t="n">
        <v>73453</v>
      </c>
      <c r="L14725" s="1" t="s">
        <v>3869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7" t="n">
        <v>46249</v>
      </c>
      <c r="C14726" s="1" t="n">
        <v>100</v>
      </c>
      <c r="D14726" s="1" t="s">
        <v>3877</v>
      </c>
      <c r="E14726" s="1" t="n">
        <v>33</v>
      </c>
      <c r="F14726" s="1" t="s">
        <v>93</v>
      </c>
      <c r="I14726" s="1" t="n">
        <v>1551622</v>
      </c>
      <c r="J14726" s="1" t="n">
        <v>110455</v>
      </c>
      <c r="K14726" s="1" t="n">
        <v>53212</v>
      </c>
      <c r="L14726" s="1" t="s">
        <v>3870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7" t="n">
        <v>46251</v>
      </c>
      <c r="C14727" s="1" t="n">
        <v>1</v>
      </c>
      <c r="D14727" s="1" t="s">
        <v>3781</v>
      </c>
      <c r="E14727" s="1" t="n">
        <v>10096</v>
      </c>
      <c r="F14727" s="1" t="s">
        <v>1716</v>
      </c>
      <c r="I14727" s="1" t="n">
        <v>177</v>
      </c>
      <c r="J14727" s="1" t="n">
        <v>61580</v>
      </c>
      <c r="K14727" s="1" t="n">
        <v>2258157</v>
      </c>
      <c r="L14727" s="1" t="s">
        <v>3816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7" t="n">
        <v>46251</v>
      </c>
      <c r="C14728" s="1" t="n">
        <v>1</v>
      </c>
      <c r="D14728" s="1" t="s">
        <v>3781</v>
      </c>
      <c r="E14728" s="1" t="n">
        <v>978</v>
      </c>
      <c r="F14728" s="1" t="s">
        <v>118</v>
      </c>
      <c r="I14728" s="1" t="n">
        <v>491</v>
      </c>
      <c r="J14728" s="1" t="n">
        <v>61368</v>
      </c>
      <c r="K14728" s="1" t="n">
        <v>2257907</v>
      </c>
      <c r="L14728" s="1" t="s">
        <v>3782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7" t="n">
        <v>46251</v>
      </c>
      <c r="C14729" s="1" t="n">
        <v>1</v>
      </c>
      <c r="D14729" s="1" t="s">
        <v>3781</v>
      </c>
      <c r="E14729" s="1" t="n">
        <v>978</v>
      </c>
      <c r="F14729" s="1" t="s">
        <v>118</v>
      </c>
      <c r="I14729" s="1" t="n">
        <v>491</v>
      </c>
      <c r="J14729" s="1" t="n">
        <v>61378</v>
      </c>
      <c r="K14729" s="1" t="n">
        <v>2257914</v>
      </c>
      <c r="L14729" s="1" t="s">
        <v>3783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7" t="n">
        <v>46251</v>
      </c>
      <c r="C14730" s="1" t="n">
        <v>1</v>
      </c>
      <c r="D14730" s="1" t="s">
        <v>3781</v>
      </c>
      <c r="E14730" s="1" t="n">
        <v>978</v>
      </c>
      <c r="F14730" s="1" t="s">
        <v>118</v>
      </c>
      <c r="I14730" s="1" t="n">
        <v>491</v>
      </c>
      <c r="J14730" s="1" t="n">
        <v>61379</v>
      </c>
      <c r="K14730" s="1" t="n">
        <v>2257921</v>
      </c>
      <c r="L14730" s="1" t="s">
        <v>3784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7" t="n">
        <v>46251</v>
      </c>
      <c r="C14731" s="1" t="n">
        <v>6</v>
      </c>
      <c r="D14731" s="1" t="s">
        <v>3844</v>
      </c>
      <c r="E14731" s="1" t="n">
        <v>33</v>
      </c>
      <c r="F14731" s="1" t="s">
        <v>93</v>
      </c>
      <c r="I14731" s="1" t="n">
        <v>5497</v>
      </c>
      <c r="J14731" s="1" t="n">
        <v>20452</v>
      </c>
      <c r="K14731" s="1" t="n">
        <v>7898934529086</v>
      </c>
      <c r="L14731" s="1" t="s">
        <v>4201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7" t="n">
        <v>46251</v>
      </c>
      <c r="C14732" s="1" t="n">
        <v>6</v>
      </c>
      <c r="D14732" s="1" t="s">
        <v>3844</v>
      </c>
      <c r="E14732" s="1" t="n">
        <v>33</v>
      </c>
      <c r="F14732" s="1" t="s">
        <v>93</v>
      </c>
      <c r="I14732" s="1" t="n">
        <v>5497</v>
      </c>
      <c r="J14732" s="1" t="n">
        <v>26175</v>
      </c>
      <c r="K14732" s="1" t="n">
        <v>7898934529024</v>
      </c>
      <c r="L14732" s="1" t="s">
        <v>7758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7" t="n">
        <v>46251</v>
      </c>
      <c r="C14733" s="1" t="n">
        <v>6</v>
      </c>
      <c r="D14733" s="1" t="s">
        <v>3844</v>
      </c>
      <c r="E14733" s="1" t="n">
        <v>33</v>
      </c>
      <c r="F14733" s="1" t="s">
        <v>93</v>
      </c>
      <c r="I14733" s="1" t="n">
        <v>5498</v>
      </c>
      <c r="J14733" s="1" t="n">
        <v>72679</v>
      </c>
      <c r="K14733" s="1" t="n">
        <v>246</v>
      </c>
      <c r="L14733" s="1" t="s">
        <v>212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7" t="n">
        <v>46251</v>
      </c>
      <c r="C14734" s="1" t="n">
        <v>11</v>
      </c>
      <c r="D14734" s="1" t="s">
        <v>3845</v>
      </c>
      <c r="E14734" s="1" t="n">
        <v>10018</v>
      </c>
      <c r="F14734" s="1" t="s">
        <v>368</v>
      </c>
      <c r="I14734" s="1" t="n">
        <v>364</v>
      </c>
      <c r="J14734" s="1" t="n">
        <v>100933</v>
      </c>
      <c r="K14734" s="1" t="n">
        <v>7896982100059</v>
      </c>
      <c r="L14734" s="1" t="s">
        <v>3880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7" t="n">
        <v>46251</v>
      </c>
      <c r="C14735" s="1" t="n">
        <v>11</v>
      </c>
      <c r="D14735" s="1" t="s">
        <v>3845</v>
      </c>
      <c r="E14735" s="1" t="n">
        <v>10018</v>
      </c>
      <c r="F14735" s="1" t="s">
        <v>368</v>
      </c>
      <c r="I14735" s="1" t="n">
        <v>364</v>
      </c>
      <c r="J14735" s="1" t="n">
        <v>10644</v>
      </c>
      <c r="K14735" s="1" t="n">
        <v>7891030002033</v>
      </c>
      <c r="L14735" s="1" t="s">
        <v>4350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7" t="n">
        <v>46251</v>
      </c>
      <c r="C14736" s="1" t="n">
        <v>11</v>
      </c>
      <c r="D14736" s="1" t="s">
        <v>3845</v>
      </c>
      <c r="E14736" s="1" t="n">
        <v>1899</v>
      </c>
      <c r="F14736" s="1" t="s">
        <v>97</v>
      </c>
      <c r="I14736" s="1" t="n">
        <v>762</v>
      </c>
      <c r="J14736" s="1" t="n">
        <v>55400</v>
      </c>
      <c r="K14736" s="1" t="n">
        <v>7000832967710</v>
      </c>
      <c r="L14736" s="1" t="s">
        <v>4149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7" t="n">
        <v>46251</v>
      </c>
      <c r="C14737" s="1" t="n">
        <v>11</v>
      </c>
      <c r="D14737" s="1" t="s">
        <v>3845</v>
      </c>
      <c r="E14737" s="1" t="n">
        <v>1899</v>
      </c>
      <c r="F14737" s="1" t="s">
        <v>97</v>
      </c>
      <c r="I14737" s="1" t="n">
        <v>762</v>
      </c>
      <c r="J14737" s="1" t="n">
        <v>73000</v>
      </c>
      <c r="K14737" s="1" t="n">
        <v>2266947</v>
      </c>
      <c r="L14737" s="1" t="s">
        <v>3882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7" t="n">
        <v>46251</v>
      </c>
      <c r="C14738" s="1" t="n">
        <v>11</v>
      </c>
      <c r="D14738" s="1" t="s">
        <v>3845</v>
      </c>
      <c r="E14738" s="1" t="n">
        <v>1899</v>
      </c>
      <c r="F14738" s="1" t="s">
        <v>97</v>
      </c>
      <c r="I14738" s="1" t="n">
        <v>762</v>
      </c>
      <c r="J14738" s="1" t="n">
        <v>77459</v>
      </c>
      <c r="K14738" s="1" t="n">
        <v>774604</v>
      </c>
      <c r="L14738" s="1" t="s">
        <v>3883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7" t="n">
        <v>46251</v>
      </c>
      <c r="C14739" s="1" t="n">
        <v>11</v>
      </c>
      <c r="D14739" s="1" t="s">
        <v>3845</v>
      </c>
      <c r="E14739" s="1" t="n">
        <v>1899</v>
      </c>
      <c r="F14739" s="1" t="s">
        <v>97</v>
      </c>
      <c r="I14739" s="1" t="n">
        <v>762</v>
      </c>
      <c r="J14739" s="1" t="n">
        <v>77461</v>
      </c>
      <c r="K14739" s="1" t="n">
        <v>774628</v>
      </c>
      <c r="L14739" s="1" t="s">
        <v>4204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7" t="n">
        <v>46251</v>
      </c>
      <c r="C14740" s="1" t="n">
        <v>11</v>
      </c>
      <c r="D14740" s="1" t="s">
        <v>3845</v>
      </c>
      <c r="E14740" s="1" t="n">
        <v>1899</v>
      </c>
      <c r="F14740" s="1" t="s">
        <v>97</v>
      </c>
      <c r="I14740" s="1" t="n">
        <v>762</v>
      </c>
      <c r="J14740" s="1" t="n">
        <v>77463</v>
      </c>
      <c r="K14740" s="1" t="n">
        <v>774642</v>
      </c>
      <c r="L14740" s="1" t="s">
        <v>3884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7" t="n">
        <v>46251</v>
      </c>
      <c r="C14741" s="1" t="n">
        <v>11</v>
      </c>
      <c r="D14741" s="1" t="s">
        <v>3845</v>
      </c>
      <c r="E14741" s="1" t="n">
        <v>1899</v>
      </c>
      <c r="F14741" s="1" t="s">
        <v>97</v>
      </c>
      <c r="I14741" s="1" t="n">
        <v>762</v>
      </c>
      <c r="J14741" s="1" t="n">
        <v>77465</v>
      </c>
      <c r="K14741" s="1" t="n">
        <v>774666</v>
      </c>
      <c r="L14741" s="1" t="s">
        <v>3885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7" t="n">
        <v>46251</v>
      </c>
      <c r="C14742" s="1" t="n">
        <v>11</v>
      </c>
      <c r="D14742" s="1" t="s">
        <v>3845</v>
      </c>
      <c r="E14742" s="1" t="n">
        <v>10020</v>
      </c>
      <c r="F14742" s="1" t="s">
        <v>298</v>
      </c>
      <c r="I14742" s="1" t="n">
        <v>799</v>
      </c>
      <c r="J14742" s="1" t="n">
        <v>15032</v>
      </c>
      <c r="K14742" s="1" t="n">
        <v>7898006195614</v>
      </c>
      <c r="L14742" s="1" t="s">
        <v>8261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7" t="n">
        <v>46251</v>
      </c>
      <c r="C14743" s="1" t="n">
        <v>11</v>
      </c>
      <c r="D14743" s="1" t="s">
        <v>3845</v>
      </c>
      <c r="E14743" s="1" t="n">
        <v>10020</v>
      </c>
      <c r="F14743" s="1" t="s">
        <v>298</v>
      </c>
      <c r="I14743" s="1" t="n">
        <v>799</v>
      </c>
      <c r="J14743" s="1" t="n">
        <v>15471</v>
      </c>
      <c r="K14743" s="1" t="n">
        <v>7898374660165</v>
      </c>
      <c r="L14743" s="1" t="s">
        <v>3785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7" t="n">
        <v>46251</v>
      </c>
      <c r="C14744" s="1" t="n">
        <v>11</v>
      </c>
      <c r="D14744" s="1" t="s">
        <v>3845</v>
      </c>
      <c r="E14744" s="1" t="n">
        <v>10020</v>
      </c>
      <c r="F14744" s="1" t="s">
        <v>298</v>
      </c>
      <c r="I14744" s="1" t="n">
        <v>799</v>
      </c>
      <c r="J14744" s="1" t="n">
        <v>22647</v>
      </c>
      <c r="K14744" s="1" t="n">
        <v>7898232030895</v>
      </c>
      <c r="L14744" s="1" t="s">
        <v>8262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7" t="n">
        <v>46251</v>
      </c>
      <c r="C14745" s="1" t="n">
        <v>11</v>
      </c>
      <c r="D14745" s="1" t="s">
        <v>3845</v>
      </c>
      <c r="E14745" s="1" t="n">
        <v>10020</v>
      </c>
      <c r="F14745" s="1" t="s">
        <v>298</v>
      </c>
      <c r="I14745" s="1" t="n">
        <v>799</v>
      </c>
      <c r="J14745" s="1" t="n">
        <v>25882</v>
      </c>
      <c r="K14745" s="1" t="n">
        <v>7898579641266</v>
      </c>
      <c r="L14745" s="1" t="s">
        <v>8263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7" t="n">
        <v>46251</v>
      </c>
      <c r="C14746" s="1" t="n">
        <v>11</v>
      </c>
      <c r="D14746" s="1" t="s">
        <v>3845</v>
      </c>
      <c r="E14746" s="1" t="n">
        <v>10020</v>
      </c>
      <c r="F14746" s="1" t="s">
        <v>298</v>
      </c>
      <c r="I14746" s="1" t="n">
        <v>799</v>
      </c>
      <c r="J14746" s="1" t="n">
        <v>37268</v>
      </c>
      <c r="K14746" s="1" t="n">
        <v>7898696800669</v>
      </c>
      <c r="L14746" s="1" t="s">
        <v>8264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7" t="n">
        <v>46251</v>
      </c>
      <c r="C14747" s="1" t="n">
        <v>11</v>
      </c>
      <c r="D14747" s="1" t="s">
        <v>3845</v>
      </c>
      <c r="E14747" s="1" t="n">
        <v>10020</v>
      </c>
      <c r="F14747" s="1" t="s">
        <v>298</v>
      </c>
      <c r="I14747" s="1" t="n">
        <v>799</v>
      </c>
      <c r="J14747" s="1" t="n">
        <v>37269</v>
      </c>
      <c r="K14747" s="1" t="n">
        <v>7898696800676</v>
      </c>
      <c r="L14747" s="1" t="s">
        <v>8265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7" t="n">
        <v>46251</v>
      </c>
      <c r="C14748" s="1" t="n">
        <v>11</v>
      </c>
      <c r="D14748" s="1" t="s">
        <v>3845</v>
      </c>
      <c r="E14748" s="1" t="n">
        <v>10020</v>
      </c>
      <c r="F14748" s="1" t="s">
        <v>298</v>
      </c>
      <c r="I14748" s="1" t="n">
        <v>799</v>
      </c>
      <c r="J14748" s="1" t="n">
        <v>38396</v>
      </c>
      <c r="K14748" s="1" t="n">
        <v>7898185262497</v>
      </c>
      <c r="L14748" s="1" t="s">
        <v>8266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7" t="n">
        <v>46251</v>
      </c>
      <c r="C14749" s="1" t="n">
        <v>11</v>
      </c>
      <c r="D14749" s="1" t="s">
        <v>3845</v>
      </c>
      <c r="E14749" s="1" t="n">
        <v>10020</v>
      </c>
      <c r="F14749" s="1" t="s">
        <v>298</v>
      </c>
      <c r="I14749" s="1" t="n">
        <v>799</v>
      </c>
      <c r="J14749" s="1" t="n">
        <v>38397</v>
      </c>
      <c r="K14749" s="1" t="n">
        <v>7898949819011</v>
      </c>
      <c r="L14749" s="1" t="s">
        <v>8267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7" t="n">
        <v>46251</v>
      </c>
      <c r="C14750" s="1" t="n">
        <v>11</v>
      </c>
      <c r="D14750" s="1" t="s">
        <v>3845</v>
      </c>
      <c r="E14750" s="1" t="n">
        <v>10020</v>
      </c>
      <c r="F14750" s="1" t="s">
        <v>298</v>
      </c>
      <c r="I14750" s="1" t="n">
        <v>799</v>
      </c>
      <c r="J14750" s="1" t="n">
        <v>38399</v>
      </c>
      <c r="K14750" s="1" t="n">
        <v>7898949819165</v>
      </c>
      <c r="L14750" s="1" t="s">
        <v>8268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7" t="n">
        <v>46251</v>
      </c>
      <c r="C14751" s="1" t="n">
        <v>11</v>
      </c>
      <c r="D14751" s="1" t="s">
        <v>3845</v>
      </c>
      <c r="E14751" s="1" t="n">
        <v>10020</v>
      </c>
      <c r="F14751" s="1" t="s">
        <v>298</v>
      </c>
      <c r="I14751" s="1" t="n">
        <v>799</v>
      </c>
      <c r="J14751" s="1" t="n">
        <v>47227</v>
      </c>
      <c r="K14751" s="1" t="n">
        <v>7898949819370</v>
      </c>
      <c r="L14751" s="1" t="s">
        <v>8269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7" t="n">
        <v>46251</v>
      </c>
      <c r="C14752" s="1" t="n">
        <v>11</v>
      </c>
      <c r="D14752" s="1" t="s">
        <v>3845</v>
      </c>
      <c r="E14752" s="1" t="n">
        <v>10020</v>
      </c>
      <c r="F14752" s="1" t="s">
        <v>298</v>
      </c>
      <c r="I14752" s="1" t="n">
        <v>799</v>
      </c>
      <c r="J14752" s="1" t="n">
        <v>47834</v>
      </c>
      <c r="K14752" s="1" t="n">
        <v>7898949819295</v>
      </c>
      <c r="L14752" s="1" t="s">
        <v>8270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7" t="n">
        <v>46251</v>
      </c>
      <c r="C14753" s="1" t="n">
        <v>11</v>
      </c>
      <c r="D14753" s="1" t="s">
        <v>3845</v>
      </c>
      <c r="E14753" s="1" t="n">
        <v>10020</v>
      </c>
      <c r="F14753" s="1" t="s">
        <v>298</v>
      </c>
      <c r="I14753" s="1" t="n">
        <v>799</v>
      </c>
      <c r="J14753" s="1" t="n">
        <v>61339</v>
      </c>
      <c r="K14753" s="1" t="n">
        <v>7898568979479</v>
      </c>
      <c r="L14753" s="1" t="s">
        <v>8271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7" t="n">
        <v>46251</v>
      </c>
      <c r="C14754" s="1" t="n">
        <v>11</v>
      </c>
      <c r="D14754" s="1" t="s">
        <v>3845</v>
      </c>
      <c r="E14754" s="1" t="n">
        <v>10020</v>
      </c>
      <c r="F14754" s="1" t="s">
        <v>298</v>
      </c>
      <c r="I14754" s="1" t="n">
        <v>799</v>
      </c>
      <c r="J14754" s="1" t="n">
        <v>64131</v>
      </c>
      <c r="K14754" s="1" t="n">
        <v>7898409306693</v>
      </c>
      <c r="L14754" s="1" t="s">
        <v>8272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7" t="n">
        <v>46251</v>
      </c>
      <c r="C14755" s="1" t="n">
        <v>11</v>
      </c>
      <c r="D14755" s="1" t="s">
        <v>3845</v>
      </c>
      <c r="E14755" s="1" t="n">
        <v>10020</v>
      </c>
      <c r="F14755" s="1" t="s">
        <v>298</v>
      </c>
      <c r="I14755" s="1" t="n">
        <v>799</v>
      </c>
      <c r="J14755" s="1" t="n">
        <v>64814</v>
      </c>
      <c r="K14755" s="1" t="n">
        <v>7898409307058</v>
      </c>
      <c r="L14755" s="1" t="s">
        <v>8273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7" t="n">
        <v>46251</v>
      </c>
      <c r="C14756" s="1" t="n">
        <v>11</v>
      </c>
      <c r="D14756" s="1" t="s">
        <v>3845</v>
      </c>
      <c r="E14756" s="1" t="n">
        <v>10020</v>
      </c>
      <c r="F14756" s="1" t="s">
        <v>298</v>
      </c>
      <c r="I14756" s="1" t="n">
        <v>799</v>
      </c>
      <c r="J14756" s="1" t="n">
        <v>64820</v>
      </c>
      <c r="K14756" s="1" t="n">
        <v>7898409306709</v>
      </c>
      <c r="L14756" s="1" t="s">
        <v>8274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7" t="n">
        <v>46251</v>
      </c>
      <c r="C14757" s="1" t="n">
        <v>11</v>
      </c>
      <c r="D14757" s="1" t="s">
        <v>3845</v>
      </c>
      <c r="E14757" s="1" t="n">
        <v>10020</v>
      </c>
      <c r="F14757" s="1" t="s">
        <v>298</v>
      </c>
      <c r="I14757" s="1" t="n">
        <v>799</v>
      </c>
      <c r="J14757" s="1" t="n">
        <v>64827</v>
      </c>
      <c r="K14757" s="1" t="n">
        <v>7898409306716</v>
      </c>
      <c r="L14757" s="1" t="s">
        <v>8275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7" t="n">
        <v>46251</v>
      </c>
      <c r="C14758" s="1" t="n">
        <v>11</v>
      </c>
      <c r="D14758" s="1" t="s">
        <v>3845</v>
      </c>
      <c r="E14758" s="1" t="n">
        <v>10020</v>
      </c>
      <c r="F14758" s="1" t="s">
        <v>298</v>
      </c>
      <c r="I14758" s="1" t="n">
        <v>799</v>
      </c>
      <c r="J14758" s="1" t="n">
        <v>69709</v>
      </c>
      <c r="K14758" s="1" t="n">
        <v>7898696804834</v>
      </c>
      <c r="L14758" s="1" t="s">
        <v>8276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7" t="n">
        <v>46251</v>
      </c>
      <c r="C14759" s="1" t="n">
        <v>11</v>
      </c>
      <c r="D14759" s="1" t="s">
        <v>3845</v>
      </c>
      <c r="E14759" s="1" t="n">
        <v>10020</v>
      </c>
      <c r="F14759" s="1" t="s">
        <v>298</v>
      </c>
      <c r="I14759" s="1" t="n">
        <v>799</v>
      </c>
      <c r="J14759" s="1" t="n">
        <v>71982</v>
      </c>
      <c r="K14759" s="1" t="n">
        <v>7898567461296</v>
      </c>
      <c r="L14759" s="1" t="s">
        <v>8277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7" t="n">
        <v>46251</v>
      </c>
      <c r="C14760" s="1" t="n">
        <v>11</v>
      </c>
      <c r="D14760" s="1" t="s">
        <v>3845</v>
      </c>
      <c r="E14760" s="1" t="n">
        <v>10020</v>
      </c>
      <c r="F14760" s="1" t="s">
        <v>298</v>
      </c>
      <c r="I14760" s="1" t="n">
        <v>799</v>
      </c>
      <c r="J14760" s="1" t="n">
        <v>75155</v>
      </c>
      <c r="K14760" s="1" t="n">
        <v>7898696800683</v>
      </c>
      <c r="L14760" s="1" t="s">
        <v>8278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7" t="n">
        <v>46251</v>
      </c>
      <c r="C14761" s="1" t="n">
        <v>11</v>
      </c>
      <c r="D14761" s="1" t="s">
        <v>3845</v>
      </c>
      <c r="E14761" s="1" t="n">
        <v>10020</v>
      </c>
      <c r="F14761" s="1" t="s">
        <v>298</v>
      </c>
      <c r="I14761" s="1" t="n">
        <v>799</v>
      </c>
      <c r="J14761" s="1" t="n">
        <v>75156</v>
      </c>
      <c r="K14761" s="1" t="n">
        <v>7898696805664</v>
      </c>
      <c r="L14761" s="1" t="s">
        <v>8279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7" t="n">
        <v>46251</v>
      </c>
      <c r="C14762" s="1" t="n">
        <v>11</v>
      </c>
      <c r="D14762" s="1" t="s">
        <v>3845</v>
      </c>
      <c r="E14762" s="1" t="n">
        <v>10020</v>
      </c>
      <c r="F14762" s="1" t="s">
        <v>298</v>
      </c>
      <c r="I14762" s="1" t="n">
        <v>799</v>
      </c>
      <c r="J14762" s="1" t="n">
        <v>76568</v>
      </c>
      <c r="K14762" s="1" t="n">
        <v>7898567461975</v>
      </c>
      <c r="L14762" s="1" t="s">
        <v>8280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7" t="n">
        <v>46251</v>
      </c>
      <c r="C14763" s="1" t="n">
        <v>11</v>
      </c>
      <c r="D14763" s="1" t="s">
        <v>3845</v>
      </c>
      <c r="E14763" s="1" t="n">
        <v>10020</v>
      </c>
      <c r="F14763" s="1" t="s">
        <v>298</v>
      </c>
      <c r="I14763" s="1" t="n">
        <v>799</v>
      </c>
      <c r="J14763" s="1" t="n">
        <v>78442</v>
      </c>
      <c r="K14763" s="1" t="n">
        <v>7897000001396</v>
      </c>
      <c r="L14763" s="1" t="s">
        <v>8281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7" t="n">
        <v>46251</v>
      </c>
      <c r="C14764" s="1" t="n">
        <v>11</v>
      </c>
      <c r="D14764" s="1" t="s">
        <v>3845</v>
      </c>
      <c r="E14764" s="1" t="n">
        <v>10020</v>
      </c>
      <c r="F14764" s="1" t="s">
        <v>298</v>
      </c>
      <c r="I14764" s="1" t="n">
        <v>799</v>
      </c>
      <c r="J14764" s="1" t="n">
        <v>82068</v>
      </c>
      <c r="K14764" s="1" t="n">
        <v>820691</v>
      </c>
      <c r="L14764" s="1" t="s">
        <v>8282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7" t="n">
        <v>46251</v>
      </c>
      <c r="C14765" s="1" t="n">
        <v>11</v>
      </c>
      <c r="D14765" s="1" t="s">
        <v>3845</v>
      </c>
      <c r="E14765" s="1" t="n">
        <v>10020</v>
      </c>
      <c r="F14765" s="1" t="s">
        <v>298</v>
      </c>
      <c r="I14765" s="1" t="n">
        <v>799</v>
      </c>
      <c r="J14765" s="1" t="n">
        <v>82070</v>
      </c>
      <c r="K14765" s="1" t="n">
        <v>7894322507360</v>
      </c>
      <c r="L14765" s="1" t="s">
        <v>8283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7" t="n">
        <v>46251</v>
      </c>
      <c r="C14766" s="1" t="n">
        <v>11</v>
      </c>
      <c r="D14766" s="1" t="s">
        <v>3845</v>
      </c>
      <c r="E14766" s="1" t="n">
        <v>10020</v>
      </c>
      <c r="F14766" s="1" t="s">
        <v>298</v>
      </c>
      <c r="I14766" s="1" t="n">
        <v>799</v>
      </c>
      <c r="J14766" s="1" t="n">
        <v>82071</v>
      </c>
      <c r="K14766" s="1" t="n">
        <v>7898579642423</v>
      </c>
      <c r="L14766" s="1" t="s">
        <v>8284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7" t="n">
        <v>46251</v>
      </c>
      <c r="C14767" s="1" t="n">
        <v>11</v>
      </c>
      <c r="D14767" s="1" t="s">
        <v>3845</v>
      </c>
      <c r="E14767" s="1" t="n">
        <v>10020</v>
      </c>
      <c r="F14767" s="1" t="s">
        <v>298</v>
      </c>
      <c r="I14767" s="1" t="n">
        <v>799</v>
      </c>
      <c r="J14767" s="1" t="n">
        <v>82072</v>
      </c>
      <c r="K14767" s="1" t="n">
        <v>7898949819066</v>
      </c>
      <c r="L14767" s="1" t="s">
        <v>8285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7" t="n">
        <v>46251</v>
      </c>
      <c r="C14768" s="1" t="n">
        <v>11</v>
      </c>
      <c r="D14768" s="1" t="s">
        <v>3845</v>
      </c>
      <c r="E14768" s="1" t="n">
        <v>10020</v>
      </c>
      <c r="F14768" s="1" t="s">
        <v>298</v>
      </c>
      <c r="I14768" s="1" t="n">
        <v>799</v>
      </c>
      <c r="J14768" s="1" t="n">
        <v>82073</v>
      </c>
      <c r="K14768" s="1" t="n">
        <v>7898232038556</v>
      </c>
      <c r="L14768" s="1" t="s">
        <v>8286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7" t="n">
        <v>46251</v>
      </c>
      <c r="C14769" s="1" t="n">
        <v>11</v>
      </c>
      <c r="D14769" s="1" t="s">
        <v>3845</v>
      </c>
      <c r="E14769" s="1" t="n">
        <v>10098</v>
      </c>
      <c r="F14769" s="1" t="s">
        <v>1365</v>
      </c>
      <c r="I14769" s="1" t="n">
        <v>1211</v>
      </c>
      <c r="J14769" s="1" t="n">
        <v>29227</v>
      </c>
      <c r="K14769" s="1" t="n">
        <v>7894904578146</v>
      </c>
      <c r="L14769" s="1" t="s">
        <v>8287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7" t="n">
        <v>46251</v>
      </c>
      <c r="C14770" s="1" t="n">
        <v>11</v>
      </c>
      <c r="D14770" s="1" t="s">
        <v>3845</v>
      </c>
      <c r="E14770" s="1" t="n">
        <v>10098</v>
      </c>
      <c r="F14770" s="1" t="s">
        <v>1365</v>
      </c>
      <c r="I14770" s="1" t="n">
        <v>1211</v>
      </c>
      <c r="J14770" s="1" t="n">
        <v>82080</v>
      </c>
      <c r="K14770" s="1" t="n">
        <v>820813</v>
      </c>
      <c r="L14770" s="1" t="s">
        <v>8288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7" t="n">
        <v>46251</v>
      </c>
      <c r="C14771" s="1" t="n">
        <v>11</v>
      </c>
      <c r="D14771" s="1" t="s">
        <v>3845</v>
      </c>
      <c r="E14771" s="1" t="n">
        <v>10098</v>
      </c>
      <c r="F14771" s="1" t="s">
        <v>1365</v>
      </c>
      <c r="I14771" s="1" t="n">
        <v>1211</v>
      </c>
      <c r="J14771" s="1" t="n">
        <v>82082</v>
      </c>
      <c r="K14771" s="1" t="n">
        <v>820837</v>
      </c>
      <c r="L14771" s="1" t="s">
        <v>8289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7" t="n">
        <v>46251</v>
      </c>
      <c r="C14772" s="1" t="n">
        <v>11</v>
      </c>
      <c r="D14772" s="1" t="s">
        <v>3845</v>
      </c>
      <c r="E14772" s="1" t="n">
        <v>1328</v>
      </c>
      <c r="F14772" s="1" t="s">
        <v>363</v>
      </c>
      <c r="I14772" s="1" t="n">
        <v>4384</v>
      </c>
      <c r="J14772" s="1" t="n">
        <v>21045</v>
      </c>
      <c r="K14772" s="1" t="n">
        <v>7898588380255</v>
      </c>
      <c r="L14772" s="1" t="s">
        <v>6123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7" t="n">
        <v>46251</v>
      </c>
      <c r="C14773" s="1" t="n">
        <v>11</v>
      </c>
      <c r="D14773" s="1" t="s">
        <v>3845</v>
      </c>
      <c r="E14773" s="1" t="n">
        <v>1328</v>
      </c>
      <c r="F14773" s="1" t="s">
        <v>363</v>
      </c>
      <c r="I14773" s="1" t="n">
        <v>4384</v>
      </c>
      <c r="J14773" s="1" t="n">
        <v>21060</v>
      </c>
      <c r="K14773" s="1" t="n">
        <v>7898588380118</v>
      </c>
      <c r="L14773" s="1" t="s">
        <v>3920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7" t="n">
        <v>46251</v>
      </c>
      <c r="C14774" s="1" t="n">
        <v>11</v>
      </c>
      <c r="D14774" s="1" t="s">
        <v>3845</v>
      </c>
      <c r="E14774" s="1" t="n">
        <v>1328</v>
      </c>
      <c r="F14774" s="1" t="s">
        <v>363</v>
      </c>
      <c r="I14774" s="1" t="n">
        <v>4384</v>
      </c>
      <c r="J14774" s="1" t="n">
        <v>31782</v>
      </c>
      <c r="K14774" s="1" t="n">
        <v>7898588380132</v>
      </c>
      <c r="L14774" s="1" t="s">
        <v>3921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7" t="n">
        <v>46251</v>
      </c>
      <c r="C14775" s="1" t="n">
        <v>11</v>
      </c>
      <c r="D14775" s="1" t="s">
        <v>3845</v>
      </c>
      <c r="E14775" s="1" t="n">
        <v>1328</v>
      </c>
      <c r="F14775" s="1" t="s">
        <v>363</v>
      </c>
      <c r="I14775" s="1" t="n">
        <v>4384</v>
      </c>
      <c r="J14775" s="1" t="n">
        <v>31784</v>
      </c>
      <c r="K14775" s="1" t="n">
        <v>7898588380545</v>
      </c>
      <c r="L14775" s="1" t="s">
        <v>3922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7" t="n">
        <v>46251</v>
      </c>
      <c r="C14776" s="1" t="n">
        <v>11</v>
      </c>
      <c r="D14776" s="1" t="s">
        <v>3845</v>
      </c>
      <c r="E14776" s="1" t="n">
        <v>1328</v>
      </c>
      <c r="F14776" s="1" t="s">
        <v>363</v>
      </c>
      <c r="I14776" s="1" t="n">
        <v>4384</v>
      </c>
      <c r="J14776" s="1" t="n">
        <v>31787</v>
      </c>
      <c r="K14776" s="1" t="n">
        <v>7898588380125</v>
      </c>
      <c r="L14776" s="1" t="s">
        <v>4397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7" t="n">
        <v>46251</v>
      </c>
      <c r="C14777" s="1" t="n">
        <v>11</v>
      </c>
      <c r="D14777" s="1" t="s">
        <v>3845</v>
      </c>
      <c r="E14777" s="1" t="n">
        <v>1328</v>
      </c>
      <c r="F14777" s="1" t="s">
        <v>363</v>
      </c>
      <c r="I14777" s="1" t="n">
        <v>4384</v>
      </c>
      <c r="J14777" s="1" t="n">
        <v>31790</v>
      </c>
      <c r="K14777" s="1" t="n">
        <v>7898588380231</v>
      </c>
      <c r="L14777" s="1" t="s">
        <v>3924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7" t="n">
        <v>46251</v>
      </c>
      <c r="C14778" s="1" t="n">
        <v>11</v>
      </c>
      <c r="D14778" s="1" t="s">
        <v>3845</v>
      </c>
      <c r="E14778" s="1" t="n">
        <v>1625</v>
      </c>
      <c r="F14778" s="1" t="s">
        <v>243</v>
      </c>
      <c r="I14778" s="1" t="n">
        <v>15059</v>
      </c>
      <c r="J14778" s="1" t="n">
        <v>29079</v>
      </c>
      <c r="K14778" s="1" t="n">
        <v>55515</v>
      </c>
      <c r="L14778" s="1" t="s">
        <v>3818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7" t="n">
        <v>46251</v>
      </c>
      <c r="C14779" s="1" t="n">
        <v>11</v>
      </c>
      <c r="D14779" s="1" t="s">
        <v>3845</v>
      </c>
      <c r="E14779" s="1" t="n">
        <v>1625</v>
      </c>
      <c r="F14779" s="1" t="s">
        <v>243</v>
      </c>
      <c r="I14779" s="1" t="n">
        <v>15059</v>
      </c>
      <c r="J14779" s="1" t="n">
        <v>29079</v>
      </c>
      <c r="K14779" s="1" t="n">
        <v>55515</v>
      </c>
      <c r="L14779" s="1" t="s">
        <v>3818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7" t="n">
        <v>46251</v>
      </c>
      <c r="C14780" s="1" t="n">
        <v>11</v>
      </c>
      <c r="D14780" s="1" t="s">
        <v>3845</v>
      </c>
      <c r="E14780" s="1" t="n">
        <v>1625</v>
      </c>
      <c r="F14780" s="1" t="s">
        <v>243</v>
      </c>
      <c r="I14780" s="1" t="n">
        <v>15059</v>
      </c>
      <c r="J14780" s="1" t="n">
        <v>29079</v>
      </c>
      <c r="K14780" s="1" t="n">
        <v>55515</v>
      </c>
      <c r="L14780" s="1" t="s">
        <v>3818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7" t="n">
        <v>46251</v>
      </c>
      <c r="C14781" s="1" t="n">
        <v>11</v>
      </c>
      <c r="D14781" s="1" t="s">
        <v>3845</v>
      </c>
      <c r="E14781" s="1" t="n">
        <v>1625</v>
      </c>
      <c r="F14781" s="1" t="s">
        <v>243</v>
      </c>
      <c r="I14781" s="1" t="n">
        <v>15059</v>
      </c>
      <c r="J14781" s="1" t="n">
        <v>29080</v>
      </c>
      <c r="K14781" s="1" t="n">
        <v>55516</v>
      </c>
      <c r="L14781" s="1" t="s">
        <v>3819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7" t="n">
        <v>46251</v>
      </c>
      <c r="C14782" s="1" t="n">
        <v>11</v>
      </c>
      <c r="D14782" s="1" t="s">
        <v>3845</v>
      </c>
      <c r="E14782" s="1" t="n">
        <v>1798</v>
      </c>
      <c r="F14782" s="1" t="s">
        <v>355</v>
      </c>
      <c r="I14782" s="1" t="n">
        <v>831858</v>
      </c>
      <c r="J14782" s="1" t="n">
        <v>110396</v>
      </c>
      <c r="K14782" s="1" t="n">
        <v>51241</v>
      </c>
      <c r="L14782" s="1" t="s">
        <v>6047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7" t="n">
        <v>46251</v>
      </c>
      <c r="C14783" s="1" t="n">
        <v>11</v>
      </c>
      <c r="D14783" s="1" t="s">
        <v>3845</v>
      </c>
      <c r="E14783" s="1" t="n">
        <v>1621</v>
      </c>
      <c r="F14783" s="1" t="s">
        <v>351</v>
      </c>
      <c r="I14783" s="1" t="n">
        <v>959004</v>
      </c>
      <c r="J14783" s="1" t="n">
        <v>103126</v>
      </c>
      <c r="K14783" s="1" t="n">
        <v>7891991000727</v>
      </c>
      <c r="L14783" s="1" t="s">
        <v>4765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7" t="n">
        <v>46251</v>
      </c>
      <c r="C14784" s="1" t="n">
        <v>11</v>
      </c>
      <c r="D14784" s="1" t="s">
        <v>3845</v>
      </c>
      <c r="E14784" s="1" t="n">
        <v>1621</v>
      </c>
      <c r="F14784" s="1" t="s">
        <v>351</v>
      </c>
      <c r="I14784" s="1" t="n">
        <v>959004</v>
      </c>
      <c r="J14784" s="1" t="n">
        <v>103127</v>
      </c>
      <c r="K14784" s="1" t="n">
        <v>7891991000826</v>
      </c>
      <c r="L14784" s="1" t="s">
        <v>4766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7" t="n">
        <v>46251</v>
      </c>
      <c r="C14785" s="1" t="n">
        <v>11</v>
      </c>
      <c r="D14785" s="1" t="s">
        <v>3845</v>
      </c>
      <c r="E14785" s="1" t="n">
        <v>1621</v>
      </c>
      <c r="F14785" s="1" t="s">
        <v>351</v>
      </c>
      <c r="I14785" s="1" t="n">
        <v>959004</v>
      </c>
      <c r="J14785" s="1" t="n">
        <v>103130</v>
      </c>
      <c r="K14785" s="1" t="n">
        <v>7891149440801</v>
      </c>
      <c r="L14785" s="1" t="s">
        <v>4367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7" t="n">
        <v>46251</v>
      </c>
      <c r="C14786" s="1" t="n">
        <v>11</v>
      </c>
      <c r="D14786" s="1" t="s">
        <v>3845</v>
      </c>
      <c r="E14786" s="1" t="n">
        <v>1621</v>
      </c>
      <c r="F14786" s="1" t="s">
        <v>351</v>
      </c>
      <c r="I14786" s="1" t="n">
        <v>959004</v>
      </c>
      <c r="J14786" s="1" t="n">
        <v>103131</v>
      </c>
      <c r="K14786" s="1" t="n">
        <v>7891991001359</v>
      </c>
      <c r="L14786" s="1" t="s">
        <v>4368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7" t="n">
        <v>46251</v>
      </c>
      <c r="C14787" s="1" t="n">
        <v>11</v>
      </c>
      <c r="D14787" s="1" t="s">
        <v>3845</v>
      </c>
      <c r="E14787" s="1" t="n">
        <v>1621</v>
      </c>
      <c r="F14787" s="1" t="s">
        <v>351</v>
      </c>
      <c r="I14787" s="1" t="n">
        <v>959004</v>
      </c>
      <c r="J14787" s="1" t="n">
        <v>103132</v>
      </c>
      <c r="K14787" s="1" t="n">
        <v>7892840800000</v>
      </c>
      <c r="L14787" s="1" t="s">
        <v>4369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7" t="n">
        <v>46251</v>
      </c>
      <c r="C14788" s="1" t="n">
        <v>11</v>
      </c>
      <c r="D14788" s="1" t="s">
        <v>3845</v>
      </c>
      <c r="E14788" s="1" t="n">
        <v>1621</v>
      </c>
      <c r="F14788" s="1" t="s">
        <v>351</v>
      </c>
      <c r="I14788" s="1" t="n">
        <v>959004</v>
      </c>
      <c r="J14788" s="1" t="n">
        <v>103133</v>
      </c>
      <c r="K14788" s="1" t="n">
        <v>7891991001373</v>
      </c>
      <c r="L14788" s="1" t="s">
        <v>4370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7" t="n">
        <v>46251</v>
      </c>
      <c r="C14789" s="1" t="n">
        <v>11</v>
      </c>
      <c r="D14789" s="1" t="s">
        <v>3845</v>
      </c>
      <c r="E14789" s="1" t="n">
        <v>1621</v>
      </c>
      <c r="F14789" s="1" t="s">
        <v>351</v>
      </c>
      <c r="I14789" s="1" t="n">
        <v>959004</v>
      </c>
      <c r="J14789" s="1" t="n">
        <v>103630</v>
      </c>
      <c r="K14789" s="1" t="n">
        <v>7891991004107</v>
      </c>
      <c r="L14789" s="1" t="s">
        <v>4371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7" t="n">
        <v>46251</v>
      </c>
      <c r="C14790" s="1" t="n">
        <v>11</v>
      </c>
      <c r="D14790" s="1" t="s">
        <v>3845</v>
      </c>
      <c r="E14790" s="1" t="n">
        <v>1621</v>
      </c>
      <c r="F14790" s="1" t="s">
        <v>351</v>
      </c>
      <c r="I14790" s="1" t="n">
        <v>959004</v>
      </c>
      <c r="J14790" s="1" t="n">
        <v>103936</v>
      </c>
      <c r="K14790" s="1" t="n">
        <v>7891991001342</v>
      </c>
      <c r="L14790" s="1" t="s">
        <v>4768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7" t="n">
        <v>46251</v>
      </c>
      <c r="C14791" s="1" t="n">
        <v>11</v>
      </c>
      <c r="D14791" s="1" t="s">
        <v>3845</v>
      </c>
      <c r="E14791" s="1" t="n">
        <v>1621</v>
      </c>
      <c r="F14791" s="1" t="s">
        <v>351</v>
      </c>
      <c r="I14791" s="1" t="n">
        <v>959004</v>
      </c>
      <c r="J14791" s="1" t="n">
        <v>103943</v>
      </c>
      <c r="K14791" s="1" t="n">
        <v>7891149200504</v>
      </c>
      <c r="L14791" s="1" t="s">
        <v>5522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7" t="n">
        <v>46251</v>
      </c>
      <c r="C14792" s="1" t="n">
        <v>11</v>
      </c>
      <c r="D14792" s="1" t="s">
        <v>3845</v>
      </c>
      <c r="E14792" s="1" t="n">
        <v>1621</v>
      </c>
      <c r="F14792" s="1" t="s">
        <v>351</v>
      </c>
      <c r="I14792" s="1" t="n">
        <v>959004</v>
      </c>
      <c r="J14792" s="1" t="n">
        <v>104505</v>
      </c>
      <c r="K14792" s="1" t="n">
        <v>7892840800079</v>
      </c>
      <c r="L14792" s="1" t="s">
        <v>4769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7" t="n">
        <v>46251</v>
      </c>
      <c r="C14793" s="1" t="n">
        <v>11</v>
      </c>
      <c r="D14793" s="1" t="s">
        <v>3845</v>
      </c>
      <c r="E14793" s="1" t="n">
        <v>1621</v>
      </c>
      <c r="F14793" s="1" t="s">
        <v>351</v>
      </c>
      <c r="I14793" s="1" t="n">
        <v>959004</v>
      </c>
      <c r="J14793" s="1" t="n">
        <v>31030</v>
      </c>
      <c r="K14793" s="1" t="n">
        <v>7891991014090</v>
      </c>
      <c r="L14793" s="1" t="s">
        <v>4779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7" t="n">
        <v>46251</v>
      </c>
      <c r="C14794" s="1" t="n">
        <v>11</v>
      </c>
      <c r="D14794" s="1" t="s">
        <v>3845</v>
      </c>
      <c r="E14794" s="1" t="n">
        <v>1621</v>
      </c>
      <c r="F14794" s="1" t="s">
        <v>351</v>
      </c>
      <c r="I14794" s="1" t="n">
        <v>959004</v>
      </c>
      <c r="J14794" s="1" t="n">
        <v>31031</v>
      </c>
      <c r="K14794" s="1" t="n">
        <v>7891149441204</v>
      </c>
      <c r="L14794" s="1" t="s">
        <v>4373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7" t="n">
        <v>46251</v>
      </c>
      <c r="C14795" s="1" t="n">
        <v>11</v>
      </c>
      <c r="D14795" s="1" t="s">
        <v>3845</v>
      </c>
      <c r="E14795" s="1" t="n">
        <v>1621</v>
      </c>
      <c r="F14795" s="1" t="s">
        <v>351</v>
      </c>
      <c r="I14795" s="1" t="n">
        <v>959004</v>
      </c>
      <c r="J14795" s="1" t="n">
        <v>31032</v>
      </c>
      <c r="K14795" s="1" t="n">
        <v>7891991002561</v>
      </c>
      <c r="L14795" s="1" t="s">
        <v>4374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7" t="n">
        <v>46251</v>
      </c>
      <c r="C14796" s="1" t="n">
        <v>11</v>
      </c>
      <c r="D14796" s="1" t="s">
        <v>3845</v>
      </c>
      <c r="E14796" s="1" t="n">
        <v>1621</v>
      </c>
      <c r="F14796" s="1" t="s">
        <v>351</v>
      </c>
      <c r="I14796" s="1" t="n">
        <v>959004</v>
      </c>
      <c r="J14796" s="1" t="n">
        <v>48553</v>
      </c>
      <c r="K14796" s="1" t="n">
        <v>7892840813444</v>
      </c>
      <c r="L14796" s="1" t="s">
        <v>4376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7" t="n">
        <v>46251</v>
      </c>
      <c r="C14797" s="1" t="n">
        <v>11</v>
      </c>
      <c r="D14797" s="1" t="s">
        <v>3845</v>
      </c>
      <c r="E14797" s="1" t="n">
        <v>1621</v>
      </c>
      <c r="F14797" s="1" t="s">
        <v>351</v>
      </c>
      <c r="I14797" s="1" t="n">
        <v>959004</v>
      </c>
      <c r="J14797" s="1" t="n">
        <v>54120</v>
      </c>
      <c r="K14797" s="1" t="n">
        <v>7892840820862</v>
      </c>
      <c r="L14797" s="1" t="s">
        <v>4377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7" t="n">
        <v>46251</v>
      </c>
      <c r="C14798" s="1" t="n">
        <v>11</v>
      </c>
      <c r="D14798" s="1" t="s">
        <v>3845</v>
      </c>
      <c r="E14798" s="1" t="n">
        <v>1621</v>
      </c>
      <c r="F14798" s="1" t="s">
        <v>351</v>
      </c>
      <c r="I14798" s="1" t="n">
        <v>959004</v>
      </c>
      <c r="J14798" s="1" t="n">
        <v>57246</v>
      </c>
      <c r="K14798" s="1" t="n">
        <v>7892840800406</v>
      </c>
      <c r="L14798" s="1" t="s">
        <v>5524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7" t="n">
        <v>46251</v>
      </c>
      <c r="C14799" s="1" t="n">
        <v>11</v>
      </c>
      <c r="D14799" s="1" t="s">
        <v>3845</v>
      </c>
      <c r="E14799" s="1" t="n">
        <v>1621</v>
      </c>
      <c r="F14799" s="1" t="s">
        <v>351</v>
      </c>
      <c r="I14799" s="1" t="n">
        <v>959004</v>
      </c>
      <c r="J14799" s="1" t="n">
        <v>79493</v>
      </c>
      <c r="K14799" s="1" t="n">
        <v>7891991002608</v>
      </c>
      <c r="L14799" s="1" t="s">
        <v>4383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7" t="n">
        <v>46251</v>
      </c>
      <c r="C14800" s="1" t="n">
        <v>11</v>
      </c>
      <c r="D14800" s="1" t="s">
        <v>3845</v>
      </c>
      <c r="E14800" s="1" t="n">
        <v>1636</v>
      </c>
      <c r="F14800" s="1" t="s">
        <v>91</v>
      </c>
      <c r="I14800" s="1" t="n">
        <v>3237031</v>
      </c>
      <c r="J14800" s="1" t="n">
        <v>20236</v>
      </c>
      <c r="K14800" s="1" t="n">
        <v>7896036096437</v>
      </c>
      <c r="L14800" s="1" t="s">
        <v>6889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7" t="n">
        <v>46251</v>
      </c>
      <c r="C14801" s="1" t="n">
        <v>11</v>
      </c>
      <c r="D14801" s="1" t="s">
        <v>3845</v>
      </c>
      <c r="E14801" s="1" t="n">
        <v>1636</v>
      </c>
      <c r="F14801" s="1" t="s">
        <v>91</v>
      </c>
      <c r="I14801" s="1" t="n">
        <v>3237031</v>
      </c>
      <c r="J14801" s="1" t="n">
        <v>14246</v>
      </c>
      <c r="K14801" s="1" t="n">
        <v>7896036090602</v>
      </c>
      <c r="L14801" s="1" t="s">
        <v>8290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7" t="n">
        <v>46251</v>
      </c>
      <c r="C14802" s="1" t="n">
        <v>11</v>
      </c>
      <c r="D14802" s="1" t="s">
        <v>3845</v>
      </c>
      <c r="E14802" s="1" t="n">
        <v>1636</v>
      </c>
      <c r="F14802" s="1" t="s">
        <v>91</v>
      </c>
      <c r="I14802" s="1" t="n">
        <v>3237031</v>
      </c>
      <c r="J14802" s="1" t="n">
        <v>14767</v>
      </c>
      <c r="K14802" s="1" t="n">
        <v>7896036095096</v>
      </c>
      <c r="L14802" s="1" t="s">
        <v>6023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7" t="n">
        <v>46251</v>
      </c>
      <c r="C14803" s="1" t="n">
        <v>11</v>
      </c>
      <c r="D14803" s="1" t="s">
        <v>3845</v>
      </c>
      <c r="E14803" s="1" t="n">
        <v>1636</v>
      </c>
      <c r="F14803" s="1" t="s">
        <v>91</v>
      </c>
      <c r="I14803" s="1" t="n">
        <v>3237031</v>
      </c>
      <c r="J14803" s="1" t="n">
        <v>15864</v>
      </c>
      <c r="K14803" s="1" t="n">
        <v>7896036095119</v>
      </c>
      <c r="L14803" s="1" t="s">
        <v>5514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7" t="n">
        <v>46251</v>
      </c>
      <c r="C14804" s="1" t="n">
        <v>11</v>
      </c>
      <c r="D14804" s="1" t="s">
        <v>3845</v>
      </c>
      <c r="E14804" s="1" t="n">
        <v>1636</v>
      </c>
      <c r="F14804" s="1" t="s">
        <v>91</v>
      </c>
      <c r="I14804" s="1" t="n">
        <v>3237031</v>
      </c>
      <c r="J14804" s="1" t="n">
        <v>23188</v>
      </c>
      <c r="K14804" s="1" t="n">
        <v>7896036096062</v>
      </c>
      <c r="L14804" s="1" t="s">
        <v>8291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7" t="n">
        <v>46251</v>
      </c>
      <c r="C14805" s="1" t="n">
        <v>11</v>
      </c>
      <c r="D14805" s="1" t="s">
        <v>3845</v>
      </c>
      <c r="E14805" s="1" t="n">
        <v>1636</v>
      </c>
      <c r="F14805" s="1" t="s">
        <v>91</v>
      </c>
      <c r="I14805" s="1" t="n">
        <v>3237031</v>
      </c>
      <c r="J14805" s="1" t="n">
        <v>23189</v>
      </c>
      <c r="K14805" s="1" t="n">
        <v>7896036036051</v>
      </c>
      <c r="L14805" s="1" t="s">
        <v>8292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7" t="n">
        <v>46251</v>
      </c>
      <c r="C14806" s="1" t="n">
        <v>11</v>
      </c>
      <c r="D14806" s="1" t="s">
        <v>3845</v>
      </c>
      <c r="E14806" s="1" t="n">
        <v>1636</v>
      </c>
      <c r="F14806" s="1" t="s">
        <v>91</v>
      </c>
      <c r="I14806" s="1" t="n">
        <v>3237031</v>
      </c>
      <c r="J14806" s="1" t="n">
        <v>24317</v>
      </c>
      <c r="K14806" s="1" t="n">
        <v>7896036095072</v>
      </c>
      <c r="L14806" s="1" t="s">
        <v>8293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7" t="n">
        <v>46251</v>
      </c>
      <c r="C14807" s="1" t="n">
        <v>11</v>
      </c>
      <c r="D14807" s="1" t="s">
        <v>3845</v>
      </c>
      <c r="E14807" s="1" t="n">
        <v>1636</v>
      </c>
      <c r="F14807" s="1" t="s">
        <v>91</v>
      </c>
      <c r="I14807" s="1" t="n">
        <v>3237031</v>
      </c>
      <c r="J14807" s="1" t="n">
        <v>25230</v>
      </c>
      <c r="K14807" s="1" t="n">
        <v>7896036096079</v>
      </c>
      <c r="L14807" s="1" t="s">
        <v>8294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7" t="n">
        <v>46251</v>
      </c>
      <c r="C14808" s="1" t="n">
        <v>11</v>
      </c>
      <c r="D14808" s="1" t="s">
        <v>3845</v>
      </c>
      <c r="E14808" s="1" t="n">
        <v>1636</v>
      </c>
      <c r="F14808" s="1" t="s">
        <v>91</v>
      </c>
      <c r="I14808" s="1" t="n">
        <v>3237031</v>
      </c>
      <c r="J14808" s="1" t="n">
        <v>55509</v>
      </c>
      <c r="K14808" s="1" t="n">
        <v>7891331018122</v>
      </c>
      <c r="L14808" s="1" t="s">
        <v>4856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7" t="n">
        <v>46251</v>
      </c>
      <c r="C14809" s="1" t="n">
        <v>11</v>
      </c>
      <c r="D14809" s="1" t="s">
        <v>3845</v>
      </c>
      <c r="E14809" s="1" t="n">
        <v>1636</v>
      </c>
      <c r="F14809" s="1" t="s">
        <v>91</v>
      </c>
      <c r="I14809" s="1" t="n">
        <v>3237031</v>
      </c>
      <c r="J14809" s="1" t="n">
        <v>54680</v>
      </c>
      <c r="K14809" s="1" t="n">
        <v>7891331018146</v>
      </c>
      <c r="L14809" s="1" t="s">
        <v>4857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7" t="n">
        <v>46251</v>
      </c>
      <c r="C14810" s="1" t="n">
        <v>11</v>
      </c>
      <c r="D14810" s="1" t="s">
        <v>3845</v>
      </c>
      <c r="E14810" s="1" t="n">
        <v>1636</v>
      </c>
      <c r="F14810" s="1" t="s">
        <v>91</v>
      </c>
      <c r="I14810" s="1" t="n">
        <v>3237031</v>
      </c>
      <c r="J14810" s="1" t="n">
        <v>55508</v>
      </c>
      <c r="K14810" s="1" t="n">
        <v>7891331018054</v>
      </c>
      <c r="L14810" s="1" t="s">
        <v>4858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7" t="n">
        <v>46251</v>
      </c>
      <c r="C14811" s="1" t="n">
        <v>11</v>
      </c>
      <c r="D14811" s="1" t="s">
        <v>3845</v>
      </c>
      <c r="E14811" s="1" t="n">
        <v>1636</v>
      </c>
      <c r="F14811" s="1" t="s">
        <v>91</v>
      </c>
      <c r="I14811" s="1" t="n">
        <v>3237031</v>
      </c>
      <c r="J14811" s="1" t="n">
        <v>64087</v>
      </c>
      <c r="K14811" s="1" t="n">
        <v>7896036001059</v>
      </c>
      <c r="L14811" s="1" t="s">
        <v>8295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7" t="n">
        <v>46251</v>
      </c>
      <c r="C14812" s="1" t="n">
        <v>11</v>
      </c>
      <c r="D14812" s="1" t="s">
        <v>3845</v>
      </c>
      <c r="E14812" s="1" t="n">
        <v>1636</v>
      </c>
      <c r="F14812" s="1" t="s">
        <v>91</v>
      </c>
      <c r="I14812" s="1" t="n">
        <v>3237031</v>
      </c>
      <c r="J14812" s="1" t="n">
        <v>65885</v>
      </c>
      <c r="K14812" s="1" t="n">
        <v>7896036001219</v>
      </c>
      <c r="L14812" s="1" t="s">
        <v>5649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7" t="n">
        <v>46251</v>
      </c>
      <c r="C14813" s="1" t="n">
        <v>11</v>
      </c>
      <c r="D14813" s="1" t="s">
        <v>3845</v>
      </c>
      <c r="E14813" s="1" t="n">
        <v>1636</v>
      </c>
      <c r="F14813" s="1" t="s">
        <v>91</v>
      </c>
      <c r="I14813" s="1" t="n">
        <v>3237031</v>
      </c>
      <c r="J14813" s="1" t="n">
        <v>66809</v>
      </c>
      <c r="K14813" s="1" t="n">
        <v>7896036099445</v>
      </c>
      <c r="L14813" s="1" t="s">
        <v>8296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7" t="n">
        <v>46251</v>
      </c>
      <c r="C14814" s="1" t="n">
        <v>11</v>
      </c>
      <c r="D14814" s="1" t="s">
        <v>3845</v>
      </c>
      <c r="E14814" s="1" t="n">
        <v>1636</v>
      </c>
      <c r="F14814" s="1" t="s">
        <v>91</v>
      </c>
      <c r="I14814" s="1" t="n">
        <v>3237031</v>
      </c>
      <c r="J14814" s="1" t="n">
        <v>67359</v>
      </c>
      <c r="K14814" s="1" t="n">
        <v>7891167831650</v>
      </c>
      <c r="L14814" s="1" t="s">
        <v>6894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7" t="n">
        <v>46251</v>
      </c>
      <c r="C14815" s="1" t="n">
        <v>11</v>
      </c>
      <c r="D14815" s="1" t="s">
        <v>3845</v>
      </c>
      <c r="E14815" s="1" t="n">
        <v>1636</v>
      </c>
      <c r="F14815" s="1" t="s">
        <v>91</v>
      </c>
      <c r="I14815" s="1" t="n">
        <v>3237031</v>
      </c>
      <c r="J14815" s="1" t="n">
        <v>67363</v>
      </c>
      <c r="K14815" s="1" t="n">
        <v>7891167831667</v>
      </c>
      <c r="L14815" s="1" t="s">
        <v>6895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7" t="n">
        <v>46251</v>
      </c>
      <c r="C14816" s="1" t="n">
        <v>11</v>
      </c>
      <c r="D14816" s="1" t="s">
        <v>3845</v>
      </c>
      <c r="E14816" s="1" t="n">
        <v>1636</v>
      </c>
      <c r="F14816" s="1" t="s">
        <v>91</v>
      </c>
      <c r="I14816" s="1" t="n">
        <v>3237032</v>
      </c>
      <c r="J14816" s="1" t="n">
        <v>40125</v>
      </c>
      <c r="K14816" s="1" t="n">
        <v>7891035800061</v>
      </c>
      <c r="L14816" s="1" t="s">
        <v>8297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7" t="n">
        <v>46251</v>
      </c>
      <c r="C14817" s="1" t="n">
        <v>11</v>
      </c>
      <c r="D14817" s="1" t="s">
        <v>3845</v>
      </c>
      <c r="E14817" s="1" t="n">
        <v>1636</v>
      </c>
      <c r="F14817" s="1" t="s">
        <v>91</v>
      </c>
      <c r="I14817" s="1" t="n">
        <v>3237032</v>
      </c>
      <c r="J14817" s="1" t="n">
        <v>100856</v>
      </c>
      <c r="K14817" s="1" t="n">
        <v>7891035209901</v>
      </c>
      <c r="L14817" s="1" t="s">
        <v>8298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7" t="n">
        <v>46251</v>
      </c>
      <c r="C14818" s="1" t="n">
        <v>11</v>
      </c>
      <c r="D14818" s="1" t="s">
        <v>3845</v>
      </c>
      <c r="E14818" s="1" t="n">
        <v>1636</v>
      </c>
      <c r="F14818" s="1" t="s">
        <v>91</v>
      </c>
      <c r="I14818" s="1" t="n">
        <v>3237032</v>
      </c>
      <c r="J14818" s="1" t="n">
        <v>101725</v>
      </c>
      <c r="K14818" s="1" t="n">
        <v>7891152321517</v>
      </c>
      <c r="L14818" s="1" t="s">
        <v>8299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7" t="n">
        <v>46251</v>
      </c>
      <c r="C14819" s="1" t="n">
        <v>11</v>
      </c>
      <c r="D14819" s="1" t="s">
        <v>3845</v>
      </c>
      <c r="E14819" s="1" t="n">
        <v>1636</v>
      </c>
      <c r="F14819" s="1" t="s">
        <v>91</v>
      </c>
      <c r="I14819" s="1" t="n">
        <v>3237032</v>
      </c>
      <c r="J14819" s="1" t="n">
        <v>103684</v>
      </c>
      <c r="K14819" s="1" t="n">
        <v>7891152321302</v>
      </c>
      <c r="L14819" s="1" t="s">
        <v>8300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7" t="n">
        <v>46251</v>
      </c>
      <c r="C14820" s="1" t="n">
        <v>11</v>
      </c>
      <c r="D14820" s="1" t="s">
        <v>3845</v>
      </c>
      <c r="E14820" s="1" t="n">
        <v>1636</v>
      </c>
      <c r="F14820" s="1" t="s">
        <v>91</v>
      </c>
      <c r="I14820" s="1" t="n">
        <v>3237032</v>
      </c>
      <c r="J14820" s="1" t="n">
        <v>105837</v>
      </c>
      <c r="K14820" s="1" t="n">
        <v>7891035001529</v>
      </c>
      <c r="L14820" s="1" t="s">
        <v>8301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7" t="n">
        <v>46251</v>
      </c>
      <c r="C14821" s="1" t="n">
        <v>11</v>
      </c>
      <c r="D14821" s="1" t="s">
        <v>3845</v>
      </c>
      <c r="E14821" s="1" t="n">
        <v>1636</v>
      </c>
      <c r="F14821" s="1" t="s">
        <v>91</v>
      </c>
      <c r="I14821" s="1" t="n">
        <v>3237032</v>
      </c>
      <c r="J14821" s="1" t="n">
        <v>105839</v>
      </c>
      <c r="K14821" s="1" t="n">
        <v>7891035001512</v>
      </c>
      <c r="L14821" s="1" t="s">
        <v>8301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7" t="n">
        <v>46251</v>
      </c>
      <c r="C14822" s="1" t="n">
        <v>11</v>
      </c>
      <c r="D14822" s="1" t="s">
        <v>3845</v>
      </c>
      <c r="E14822" s="1" t="n">
        <v>1636</v>
      </c>
      <c r="F14822" s="1" t="s">
        <v>91</v>
      </c>
      <c r="I14822" s="1" t="n">
        <v>3237032</v>
      </c>
      <c r="J14822" s="1" t="n">
        <v>108706</v>
      </c>
      <c r="K14822" s="1" t="n">
        <v>7891035041006</v>
      </c>
      <c r="L14822" s="1" t="s">
        <v>6004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7" t="n">
        <v>46251</v>
      </c>
      <c r="C14823" s="1" t="n">
        <v>11</v>
      </c>
      <c r="D14823" s="1" t="s">
        <v>3845</v>
      </c>
      <c r="E14823" s="1" t="n">
        <v>1636</v>
      </c>
      <c r="F14823" s="1" t="s">
        <v>91</v>
      </c>
      <c r="I14823" s="1" t="n">
        <v>3237032</v>
      </c>
      <c r="J14823" s="1" t="n">
        <v>14497</v>
      </c>
      <c r="K14823" s="1" t="n">
        <v>7891035534072</v>
      </c>
      <c r="L14823" s="1" t="s">
        <v>8302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7" t="n">
        <v>46251</v>
      </c>
      <c r="C14824" s="1" t="n">
        <v>11</v>
      </c>
      <c r="D14824" s="1" t="s">
        <v>3845</v>
      </c>
      <c r="E14824" s="1" t="n">
        <v>1636</v>
      </c>
      <c r="F14824" s="1" t="s">
        <v>91</v>
      </c>
      <c r="I14824" s="1" t="n">
        <v>3237032</v>
      </c>
      <c r="J14824" s="1" t="n">
        <v>21542</v>
      </c>
      <c r="K14824" s="1" t="n">
        <v>7891035800214</v>
      </c>
      <c r="L14824" s="1" t="s">
        <v>8303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7" t="n">
        <v>46251</v>
      </c>
      <c r="C14825" s="1" t="n">
        <v>11</v>
      </c>
      <c r="D14825" s="1" t="s">
        <v>3845</v>
      </c>
      <c r="E14825" s="1" t="n">
        <v>1636</v>
      </c>
      <c r="F14825" s="1" t="s">
        <v>91</v>
      </c>
      <c r="I14825" s="1" t="n">
        <v>3237032</v>
      </c>
      <c r="J14825" s="1" t="n">
        <v>21980</v>
      </c>
      <c r="K14825" s="1" t="n">
        <v>7891035800245</v>
      </c>
      <c r="L14825" s="1" t="s">
        <v>8304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7" t="n">
        <v>46251</v>
      </c>
      <c r="C14826" s="1" t="n">
        <v>11</v>
      </c>
      <c r="D14826" s="1" t="s">
        <v>3845</v>
      </c>
      <c r="E14826" s="1" t="n">
        <v>1636</v>
      </c>
      <c r="F14826" s="1" t="s">
        <v>91</v>
      </c>
      <c r="I14826" s="1" t="n">
        <v>3237032</v>
      </c>
      <c r="J14826" s="1" t="n">
        <v>26619</v>
      </c>
      <c r="K14826" s="1" t="n">
        <v>7891035800238</v>
      </c>
      <c r="L14826" s="1" t="s">
        <v>8305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7" t="n">
        <v>46251</v>
      </c>
      <c r="C14827" s="1" t="n">
        <v>11</v>
      </c>
      <c r="D14827" s="1" t="s">
        <v>3845</v>
      </c>
      <c r="E14827" s="1" t="n">
        <v>1636</v>
      </c>
      <c r="F14827" s="1" t="s">
        <v>91</v>
      </c>
      <c r="I14827" s="1" t="n">
        <v>3237032</v>
      </c>
      <c r="J14827" s="1" t="n">
        <v>26899</v>
      </c>
      <c r="K14827" s="1" t="n">
        <v>7891035285172</v>
      </c>
      <c r="L14827" s="1" t="s">
        <v>8306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7" t="n">
        <v>46251</v>
      </c>
      <c r="C14828" s="1" t="n">
        <v>11</v>
      </c>
      <c r="D14828" s="1" t="s">
        <v>3845</v>
      </c>
      <c r="E14828" s="1" t="n">
        <v>1636</v>
      </c>
      <c r="F14828" s="1" t="s">
        <v>91</v>
      </c>
      <c r="I14828" s="1" t="n">
        <v>3237032</v>
      </c>
      <c r="J14828" s="1" t="n">
        <v>26900</v>
      </c>
      <c r="K14828" s="1" t="n">
        <v>7891035285158</v>
      </c>
      <c r="L14828" s="1" t="s">
        <v>8307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7" t="n">
        <v>46251</v>
      </c>
      <c r="C14829" s="1" t="n">
        <v>11</v>
      </c>
      <c r="D14829" s="1" t="s">
        <v>3845</v>
      </c>
      <c r="E14829" s="1" t="n">
        <v>1636</v>
      </c>
      <c r="F14829" s="1" t="s">
        <v>91</v>
      </c>
      <c r="I14829" s="1" t="n">
        <v>3237032</v>
      </c>
      <c r="J14829" s="1" t="n">
        <v>27126</v>
      </c>
      <c r="K14829" s="1" t="n">
        <v>7891035285196</v>
      </c>
      <c r="L14829" s="1" t="s">
        <v>8308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7" t="n">
        <v>46251</v>
      </c>
      <c r="C14830" s="1" t="n">
        <v>11</v>
      </c>
      <c r="D14830" s="1" t="s">
        <v>3845</v>
      </c>
      <c r="E14830" s="1" t="n">
        <v>1636</v>
      </c>
      <c r="F14830" s="1" t="s">
        <v>91</v>
      </c>
      <c r="I14830" s="1" t="n">
        <v>3237032</v>
      </c>
      <c r="J14830" s="1" t="n">
        <v>28080</v>
      </c>
      <c r="K14830" s="1" t="n">
        <v>7891035325595</v>
      </c>
      <c r="L14830" s="1" t="s">
        <v>8309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7" t="n">
        <v>46251</v>
      </c>
      <c r="C14831" s="1" t="n">
        <v>11</v>
      </c>
      <c r="D14831" s="1" t="s">
        <v>3845</v>
      </c>
      <c r="E14831" s="1" t="n">
        <v>1636</v>
      </c>
      <c r="F14831" s="1" t="s">
        <v>91</v>
      </c>
      <c r="I14831" s="1" t="n">
        <v>3237032</v>
      </c>
      <c r="J14831" s="1" t="n">
        <v>28081</v>
      </c>
      <c r="K14831" s="1" t="n">
        <v>7891035325625</v>
      </c>
      <c r="L14831" s="1" t="s">
        <v>8310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7" t="n">
        <v>46251</v>
      </c>
      <c r="C14832" s="1" t="n">
        <v>11</v>
      </c>
      <c r="D14832" s="1" t="s">
        <v>3845</v>
      </c>
      <c r="E14832" s="1" t="n">
        <v>1636</v>
      </c>
      <c r="F14832" s="1" t="s">
        <v>91</v>
      </c>
      <c r="I14832" s="1" t="n">
        <v>3237032</v>
      </c>
      <c r="J14832" s="1" t="n">
        <v>29178</v>
      </c>
      <c r="K14832" s="1" t="n">
        <v>7891035285189</v>
      </c>
      <c r="L14832" s="1" t="s">
        <v>8311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7" t="n">
        <v>46251</v>
      </c>
      <c r="C14833" s="1" t="n">
        <v>11</v>
      </c>
      <c r="D14833" s="1" t="s">
        <v>3845</v>
      </c>
      <c r="E14833" s="1" t="n">
        <v>1636</v>
      </c>
      <c r="F14833" s="1" t="s">
        <v>91</v>
      </c>
      <c r="I14833" s="1" t="n">
        <v>3237032</v>
      </c>
      <c r="J14833" s="1" t="n">
        <v>29179</v>
      </c>
      <c r="K14833" s="1" t="n">
        <v>7891035285165</v>
      </c>
      <c r="L14833" s="1" t="s">
        <v>8312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7" t="n">
        <v>46251</v>
      </c>
      <c r="C14834" s="1" t="n">
        <v>11</v>
      </c>
      <c r="D14834" s="1" t="s">
        <v>3845</v>
      </c>
      <c r="E14834" s="1" t="n">
        <v>1636</v>
      </c>
      <c r="F14834" s="1" t="s">
        <v>91</v>
      </c>
      <c r="I14834" s="1" t="n">
        <v>3237032</v>
      </c>
      <c r="J14834" s="1" t="n">
        <v>32289</v>
      </c>
      <c r="K14834" s="1" t="n">
        <v>7891035800054</v>
      </c>
      <c r="L14834" s="1" t="s">
        <v>8313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7" t="n">
        <v>46251</v>
      </c>
      <c r="C14835" s="1" t="n">
        <v>11</v>
      </c>
      <c r="D14835" s="1" t="s">
        <v>3845</v>
      </c>
      <c r="E14835" s="1" t="n">
        <v>1636</v>
      </c>
      <c r="F14835" s="1" t="s">
        <v>91</v>
      </c>
      <c r="I14835" s="1" t="n">
        <v>3237032</v>
      </c>
      <c r="J14835" s="1" t="n">
        <v>44980</v>
      </c>
      <c r="K14835" s="1" t="n">
        <v>7891035001741</v>
      </c>
      <c r="L14835" s="1" t="s">
        <v>8314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7" t="n">
        <v>46251</v>
      </c>
      <c r="C14836" s="1" t="n">
        <v>11</v>
      </c>
      <c r="D14836" s="1" t="s">
        <v>3845</v>
      </c>
      <c r="E14836" s="1" t="n">
        <v>1636</v>
      </c>
      <c r="F14836" s="1" t="s">
        <v>91</v>
      </c>
      <c r="I14836" s="1" t="n">
        <v>3237032</v>
      </c>
      <c r="J14836" s="1" t="n">
        <v>44981</v>
      </c>
      <c r="K14836" s="1" t="n">
        <v>7891035001413</v>
      </c>
      <c r="L14836" s="1" t="s">
        <v>8315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7" t="n">
        <v>46251</v>
      </c>
      <c r="C14837" s="1" t="n">
        <v>11</v>
      </c>
      <c r="D14837" s="1" t="s">
        <v>3845</v>
      </c>
      <c r="E14837" s="1" t="n">
        <v>1636</v>
      </c>
      <c r="F14837" s="1" t="s">
        <v>91</v>
      </c>
      <c r="I14837" s="1" t="n">
        <v>3237032</v>
      </c>
      <c r="J14837" s="1" t="n">
        <v>46126</v>
      </c>
      <c r="K14837" s="1" t="n">
        <v>7891152801446</v>
      </c>
      <c r="L14837" s="1" t="s">
        <v>8316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7" t="n">
        <v>46251</v>
      </c>
      <c r="C14838" s="1" t="n">
        <v>11</v>
      </c>
      <c r="D14838" s="1" t="s">
        <v>3845</v>
      </c>
      <c r="E14838" s="1" t="n">
        <v>1636</v>
      </c>
      <c r="F14838" s="1" t="s">
        <v>91</v>
      </c>
      <c r="I14838" s="1" t="n">
        <v>3237032</v>
      </c>
      <c r="J14838" s="1" t="n">
        <v>47606</v>
      </c>
      <c r="K14838" s="1" t="n">
        <v>7891152801507</v>
      </c>
      <c r="L14838" s="1" t="s">
        <v>8317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7" t="n">
        <v>46251</v>
      </c>
      <c r="C14839" s="1" t="n">
        <v>11</v>
      </c>
      <c r="D14839" s="1" t="s">
        <v>3845</v>
      </c>
      <c r="E14839" s="1" t="n">
        <v>1636</v>
      </c>
      <c r="F14839" s="1" t="s">
        <v>91</v>
      </c>
      <c r="I14839" s="1" t="n">
        <v>3237032</v>
      </c>
      <c r="J14839" s="1" t="n">
        <v>48451</v>
      </c>
      <c r="K14839" s="1" t="n">
        <v>7891152801583</v>
      </c>
      <c r="L14839" s="1" t="s">
        <v>8318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7" t="n">
        <v>46251</v>
      </c>
      <c r="C14840" s="1" t="n">
        <v>11</v>
      </c>
      <c r="D14840" s="1" t="s">
        <v>3845</v>
      </c>
      <c r="E14840" s="1" t="n">
        <v>1636</v>
      </c>
      <c r="F14840" s="1" t="s">
        <v>91</v>
      </c>
      <c r="I14840" s="1" t="n">
        <v>3237032</v>
      </c>
      <c r="J14840" s="1" t="n">
        <v>54019</v>
      </c>
      <c r="K14840" s="1" t="n">
        <v>7891035001734</v>
      </c>
      <c r="L14840" s="1" t="s">
        <v>8319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7" t="n">
        <v>46251</v>
      </c>
      <c r="C14841" s="1" t="n">
        <v>11</v>
      </c>
      <c r="D14841" s="1" t="s">
        <v>3845</v>
      </c>
      <c r="E14841" s="1" t="n">
        <v>1636</v>
      </c>
      <c r="F14841" s="1" t="s">
        <v>91</v>
      </c>
      <c r="I14841" s="1" t="n">
        <v>3237032</v>
      </c>
      <c r="J14841" s="1" t="n">
        <v>57067</v>
      </c>
      <c r="K14841" s="1" t="n">
        <v>7891152802146</v>
      </c>
      <c r="L14841" s="1" t="s">
        <v>8320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7" t="n">
        <v>46251</v>
      </c>
      <c r="C14842" s="1" t="n">
        <v>11</v>
      </c>
      <c r="D14842" s="1" t="s">
        <v>3845</v>
      </c>
      <c r="E14842" s="1" t="n">
        <v>1636</v>
      </c>
      <c r="F14842" s="1" t="s">
        <v>91</v>
      </c>
      <c r="I14842" s="1" t="n">
        <v>3237032</v>
      </c>
      <c r="J14842" s="1" t="n">
        <v>57068</v>
      </c>
      <c r="K14842" s="1" t="n">
        <v>7891152802153</v>
      </c>
      <c r="L14842" s="1" t="s">
        <v>8321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7" t="n">
        <v>46251</v>
      </c>
      <c r="C14843" s="1" t="n">
        <v>11</v>
      </c>
      <c r="D14843" s="1" t="s">
        <v>3845</v>
      </c>
      <c r="E14843" s="1" t="n">
        <v>1636</v>
      </c>
      <c r="F14843" s="1" t="s">
        <v>91</v>
      </c>
      <c r="I14843" s="1" t="n">
        <v>3237032</v>
      </c>
      <c r="J14843" s="1" t="n">
        <v>77002</v>
      </c>
      <c r="K14843" s="1" t="n">
        <v>7891152802405</v>
      </c>
      <c r="L14843" s="1" t="s">
        <v>8322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7" t="n">
        <v>46251</v>
      </c>
      <c r="C14844" s="1" t="n">
        <v>11</v>
      </c>
      <c r="D14844" s="1" t="s">
        <v>3845</v>
      </c>
      <c r="E14844" s="1" t="n">
        <v>1636</v>
      </c>
      <c r="F14844" s="1" t="s">
        <v>91</v>
      </c>
      <c r="I14844" s="1" t="n">
        <v>3237032</v>
      </c>
      <c r="J14844" s="1" t="n">
        <v>77004</v>
      </c>
      <c r="K14844" s="1" t="n">
        <v>7891152802382</v>
      </c>
      <c r="L14844" s="1" t="s">
        <v>8322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7" t="n">
        <v>46251</v>
      </c>
      <c r="C14845" s="1" t="n">
        <v>11</v>
      </c>
      <c r="D14845" s="1" t="s">
        <v>3845</v>
      </c>
      <c r="E14845" s="1" t="n">
        <v>1636</v>
      </c>
      <c r="F14845" s="1" t="s">
        <v>91</v>
      </c>
      <c r="I14845" s="1" t="n">
        <v>3237032</v>
      </c>
      <c r="J14845" s="1" t="n">
        <v>77005</v>
      </c>
      <c r="K14845" s="1" t="n">
        <v>7891152802399</v>
      </c>
      <c r="L14845" s="1" t="s">
        <v>8322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7" t="n">
        <v>46251</v>
      </c>
      <c r="C14846" s="1" t="n">
        <v>22</v>
      </c>
      <c r="D14846" s="1" t="s">
        <v>3850</v>
      </c>
      <c r="E14846" s="1" t="n">
        <v>33</v>
      </c>
      <c r="F14846" s="1" t="s">
        <v>93</v>
      </c>
      <c r="I14846" s="1" t="n">
        <v>5500</v>
      </c>
      <c r="J14846" s="1" t="n">
        <v>100030</v>
      </c>
      <c r="K14846" s="1" t="n">
        <v>31</v>
      </c>
      <c r="L14846" s="1" t="s">
        <v>6092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7" t="n">
        <v>46251</v>
      </c>
      <c r="C14847" s="1" t="n">
        <v>22</v>
      </c>
      <c r="D14847" s="1" t="s">
        <v>3850</v>
      </c>
      <c r="E14847" s="1" t="n">
        <v>33</v>
      </c>
      <c r="F14847" s="1" t="s">
        <v>93</v>
      </c>
      <c r="I14847" s="1" t="n">
        <v>5500</v>
      </c>
      <c r="J14847" s="1" t="n">
        <v>100031</v>
      </c>
      <c r="K14847" s="1" t="n">
        <v>32</v>
      </c>
      <c r="L14847" s="1" t="s">
        <v>6093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7" t="n">
        <v>46251</v>
      </c>
      <c r="C14848" s="1" t="n">
        <v>22</v>
      </c>
      <c r="D14848" s="1" t="s">
        <v>3850</v>
      </c>
      <c r="E14848" s="1" t="n">
        <v>33</v>
      </c>
      <c r="F14848" s="1" t="s">
        <v>93</v>
      </c>
      <c r="I14848" s="1" t="n">
        <v>5500</v>
      </c>
      <c r="J14848" s="1" t="n">
        <v>110883</v>
      </c>
      <c r="K14848" s="1" t="n">
        <v>45</v>
      </c>
      <c r="L14848" s="1" t="s">
        <v>4937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7" t="n">
        <v>46251</v>
      </c>
      <c r="C14849" s="1" t="n">
        <v>22</v>
      </c>
      <c r="D14849" s="1" t="s">
        <v>3850</v>
      </c>
      <c r="E14849" s="1" t="n">
        <v>33</v>
      </c>
      <c r="F14849" s="1" t="s">
        <v>93</v>
      </c>
      <c r="I14849" s="1" t="n">
        <v>5500</v>
      </c>
      <c r="J14849" s="1" t="n">
        <v>110521</v>
      </c>
      <c r="K14849" s="1" t="n">
        <v>57070</v>
      </c>
      <c r="L14849" s="1" t="s">
        <v>6094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7" t="n">
        <v>46251</v>
      </c>
      <c r="C14850" s="1" t="n">
        <v>22</v>
      </c>
      <c r="D14850" s="1" t="s">
        <v>3850</v>
      </c>
      <c r="E14850" s="1" t="n">
        <v>33</v>
      </c>
      <c r="F14850" s="1" t="s">
        <v>93</v>
      </c>
      <c r="I14850" s="1" t="n">
        <v>5502</v>
      </c>
      <c r="J14850" s="1" t="n">
        <v>100000</v>
      </c>
      <c r="K14850" s="1" t="n">
        <v>1</v>
      </c>
      <c r="L14850" s="1" t="s">
        <v>3851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7" t="n">
        <v>46251</v>
      </c>
      <c r="C14851" s="1" t="n">
        <v>22</v>
      </c>
      <c r="D14851" s="1" t="s">
        <v>3850</v>
      </c>
      <c r="E14851" s="1" t="n">
        <v>33</v>
      </c>
      <c r="F14851" s="1" t="s">
        <v>93</v>
      </c>
      <c r="I14851" s="1" t="n">
        <v>5502</v>
      </c>
      <c r="J14851" s="1" t="n">
        <v>100006</v>
      </c>
      <c r="K14851" s="1" t="n">
        <v>7</v>
      </c>
      <c r="L14851" s="1" t="s">
        <v>3853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7" t="n">
        <v>46251</v>
      </c>
      <c r="C14852" s="1" t="n">
        <v>22</v>
      </c>
      <c r="D14852" s="1" t="s">
        <v>3850</v>
      </c>
      <c r="E14852" s="1" t="n">
        <v>33</v>
      </c>
      <c r="F14852" s="1" t="s">
        <v>93</v>
      </c>
      <c r="I14852" s="1" t="n">
        <v>5502</v>
      </c>
      <c r="J14852" s="1" t="n">
        <v>100007</v>
      </c>
      <c r="K14852" s="1" t="n">
        <v>8</v>
      </c>
      <c r="L14852" s="1" t="s">
        <v>3854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7" t="n">
        <v>46251</v>
      </c>
      <c r="C14853" s="1" t="n">
        <v>22</v>
      </c>
      <c r="D14853" s="1" t="s">
        <v>3850</v>
      </c>
      <c r="E14853" s="1" t="n">
        <v>33</v>
      </c>
      <c r="F14853" s="1" t="s">
        <v>93</v>
      </c>
      <c r="I14853" s="1" t="n">
        <v>5502</v>
      </c>
      <c r="J14853" s="1" t="n">
        <v>100008</v>
      </c>
      <c r="K14853" s="1" t="n">
        <v>9</v>
      </c>
      <c r="L14853" s="1" t="s">
        <v>3855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7" t="n">
        <v>46251</v>
      </c>
      <c r="C14854" s="1" t="n">
        <v>22</v>
      </c>
      <c r="D14854" s="1" t="s">
        <v>3850</v>
      </c>
      <c r="E14854" s="1" t="n">
        <v>33</v>
      </c>
      <c r="F14854" s="1" t="s">
        <v>93</v>
      </c>
      <c r="I14854" s="1" t="n">
        <v>5502</v>
      </c>
      <c r="J14854" s="1" t="n">
        <v>100011</v>
      </c>
      <c r="K14854" s="1" t="n">
        <v>12</v>
      </c>
      <c r="L14854" s="1" t="s">
        <v>3856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7" t="n">
        <v>46251</v>
      </c>
      <c r="C14855" s="1" t="n">
        <v>22</v>
      </c>
      <c r="D14855" s="1" t="s">
        <v>3850</v>
      </c>
      <c r="E14855" s="1" t="n">
        <v>33</v>
      </c>
      <c r="F14855" s="1" t="s">
        <v>93</v>
      </c>
      <c r="I14855" s="1" t="n">
        <v>5502</v>
      </c>
      <c r="J14855" s="1" t="n">
        <v>100012</v>
      </c>
      <c r="K14855" s="1" t="n">
        <v>13</v>
      </c>
      <c r="L14855" s="1" t="s">
        <v>3857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7" t="n">
        <v>46251</v>
      </c>
      <c r="C14856" s="1" t="n">
        <v>22</v>
      </c>
      <c r="D14856" s="1" t="s">
        <v>3850</v>
      </c>
      <c r="E14856" s="1" t="n">
        <v>33</v>
      </c>
      <c r="F14856" s="1" t="s">
        <v>93</v>
      </c>
      <c r="I14856" s="1" t="n">
        <v>5502</v>
      </c>
      <c r="J14856" s="1" t="n">
        <v>100013</v>
      </c>
      <c r="K14856" s="1" t="n">
        <v>14</v>
      </c>
      <c r="L14856" s="1" t="s">
        <v>3858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7" t="n">
        <v>46251</v>
      </c>
      <c r="C14857" s="1" t="n">
        <v>22</v>
      </c>
      <c r="D14857" s="1" t="s">
        <v>3850</v>
      </c>
      <c r="E14857" s="1" t="n">
        <v>33</v>
      </c>
      <c r="F14857" s="1" t="s">
        <v>93</v>
      </c>
      <c r="I14857" s="1" t="n">
        <v>5502</v>
      </c>
      <c r="J14857" s="1" t="n">
        <v>100014</v>
      </c>
      <c r="K14857" s="1" t="n">
        <v>15</v>
      </c>
      <c r="L14857" s="1" t="s">
        <v>3859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7" t="n">
        <v>46251</v>
      </c>
      <c r="C14858" s="1" t="n">
        <v>22</v>
      </c>
      <c r="D14858" s="1" t="s">
        <v>3850</v>
      </c>
      <c r="E14858" s="1" t="n">
        <v>33</v>
      </c>
      <c r="F14858" s="1" t="s">
        <v>93</v>
      </c>
      <c r="I14858" s="1" t="n">
        <v>5502</v>
      </c>
      <c r="J14858" s="1" t="n">
        <v>100015</v>
      </c>
      <c r="K14858" s="1" t="n">
        <v>16</v>
      </c>
      <c r="L14858" s="1" t="s">
        <v>3860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7" t="n">
        <v>46251</v>
      </c>
      <c r="C14859" s="1" t="n">
        <v>22</v>
      </c>
      <c r="D14859" s="1" t="s">
        <v>3850</v>
      </c>
      <c r="E14859" s="1" t="n">
        <v>33</v>
      </c>
      <c r="F14859" s="1" t="s">
        <v>93</v>
      </c>
      <c r="I14859" s="1" t="n">
        <v>5502</v>
      </c>
      <c r="J14859" s="1" t="n">
        <v>100016</v>
      </c>
      <c r="K14859" s="1" t="n">
        <v>17</v>
      </c>
      <c r="L14859" s="1" t="s">
        <v>3861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7" t="n">
        <v>46251</v>
      </c>
      <c r="C14860" s="1" t="n">
        <v>22</v>
      </c>
      <c r="D14860" s="1" t="s">
        <v>3850</v>
      </c>
      <c r="E14860" s="1" t="n">
        <v>33</v>
      </c>
      <c r="F14860" s="1" t="s">
        <v>93</v>
      </c>
      <c r="I14860" s="1" t="n">
        <v>5502</v>
      </c>
      <c r="J14860" s="1" t="n">
        <v>100017</v>
      </c>
      <c r="K14860" s="1" t="n">
        <v>18</v>
      </c>
      <c r="L14860" s="1" t="s">
        <v>3862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7" t="n">
        <v>46251</v>
      </c>
      <c r="C14861" s="1" t="n">
        <v>22</v>
      </c>
      <c r="D14861" s="1" t="s">
        <v>3850</v>
      </c>
      <c r="E14861" s="1" t="n">
        <v>33</v>
      </c>
      <c r="F14861" s="1" t="s">
        <v>93</v>
      </c>
      <c r="I14861" s="1" t="n">
        <v>5502</v>
      </c>
      <c r="J14861" s="1" t="n">
        <v>100019</v>
      </c>
      <c r="K14861" s="1" t="n">
        <v>20</v>
      </c>
      <c r="L14861" s="1" t="s">
        <v>3863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7" t="n">
        <v>46251</v>
      </c>
      <c r="C14862" s="1" t="n">
        <v>22</v>
      </c>
      <c r="D14862" s="1" t="s">
        <v>3850</v>
      </c>
      <c r="E14862" s="1" t="n">
        <v>33</v>
      </c>
      <c r="F14862" s="1" t="s">
        <v>93</v>
      </c>
      <c r="I14862" s="1" t="n">
        <v>5502</v>
      </c>
      <c r="J14862" s="1" t="n">
        <v>100020</v>
      </c>
      <c r="K14862" s="1" t="n">
        <v>21</v>
      </c>
      <c r="L14862" s="1" t="s">
        <v>3864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7" t="n">
        <v>46251</v>
      </c>
      <c r="C14863" s="1" t="n">
        <v>22</v>
      </c>
      <c r="D14863" s="1" t="s">
        <v>3850</v>
      </c>
      <c r="E14863" s="1" t="n">
        <v>33</v>
      </c>
      <c r="F14863" s="1" t="s">
        <v>93</v>
      </c>
      <c r="I14863" s="1" t="n">
        <v>5502</v>
      </c>
      <c r="J14863" s="1" t="n">
        <v>100053</v>
      </c>
      <c r="K14863" s="1" t="n">
        <v>54</v>
      </c>
      <c r="L14863" s="1" t="s">
        <v>3866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7" t="n">
        <v>46251</v>
      </c>
      <c r="C14864" s="1" t="n">
        <v>22</v>
      </c>
      <c r="D14864" s="1" t="s">
        <v>3850</v>
      </c>
      <c r="E14864" s="1" t="n">
        <v>33</v>
      </c>
      <c r="F14864" s="1" t="s">
        <v>93</v>
      </c>
      <c r="I14864" s="1" t="n">
        <v>5502</v>
      </c>
      <c r="J14864" s="1" t="n">
        <v>100638</v>
      </c>
      <c r="K14864" s="1" t="n">
        <v>508</v>
      </c>
      <c r="L14864" s="1" t="s">
        <v>3867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7" t="n">
        <v>46251</v>
      </c>
      <c r="C14865" s="1" t="n">
        <v>22</v>
      </c>
      <c r="D14865" s="1" t="s">
        <v>3850</v>
      </c>
      <c r="E14865" s="1" t="n">
        <v>33</v>
      </c>
      <c r="F14865" s="1" t="s">
        <v>93</v>
      </c>
      <c r="I14865" s="1" t="n">
        <v>5502</v>
      </c>
      <c r="J14865" s="1" t="n">
        <v>100520</v>
      </c>
      <c r="K14865" s="1" t="n">
        <v>507</v>
      </c>
      <c r="L14865" s="1" t="s">
        <v>3868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7" t="n">
        <v>46251</v>
      </c>
      <c r="C14866" s="1" t="n">
        <v>22</v>
      </c>
      <c r="D14866" s="1" t="s">
        <v>3850</v>
      </c>
      <c r="E14866" s="1" t="n">
        <v>33</v>
      </c>
      <c r="F14866" s="1" t="s">
        <v>93</v>
      </c>
      <c r="I14866" s="1" t="n">
        <v>5502</v>
      </c>
      <c r="J14866" s="1" t="n">
        <v>100319</v>
      </c>
      <c r="K14866" s="1" t="n">
        <v>73453</v>
      </c>
      <c r="L14866" s="1" t="s">
        <v>3869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7" t="n">
        <v>46251</v>
      </c>
      <c r="C14867" s="1" t="n">
        <v>22</v>
      </c>
      <c r="D14867" s="1" t="s">
        <v>3850</v>
      </c>
      <c r="E14867" s="1" t="n">
        <v>33</v>
      </c>
      <c r="F14867" s="1" t="s">
        <v>93</v>
      </c>
      <c r="I14867" s="1" t="n">
        <v>5502</v>
      </c>
      <c r="J14867" s="1" t="n">
        <v>110455</v>
      </c>
      <c r="K14867" s="1" t="n">
        <v>53212</v>
      </c>
      <c r="L14867" s="1" t="s">
        <v>3870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7" t="n">
        <v>46251</v>
      </c>
      <c r="C14868" s="1" t="n">
        <v>22</v>
      </c>
      <c r="D14868" s="1" t="s">
        <v>3850</v>
      </c>
      <c r="E14868" s="1" t="n">
        <v>33</v>
      </c>
      <c r="F14868" s="1" t="s">
        <v>93</v>
      </c>
      <c r="I14868" s="1" t="n">
        <v>5504</v>
      </c>
      <c r="J14868" s="1" t="n">
        <v>100000</v>
      </c>
      <c r="K14868" s="1" t="n">
        <v>1</v>
      </c>
      <c r="L14868" s="1" t="s">
        <v>3851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7" t="n">
        <v>46251</v>
      </c>
      <c r="C14869" s="1" t="n">
        <v>22</v>
      </c>
      <c r="D14869" s="1" t="s">
        <v>3850</v>
      </c>
      <c r="E14869" s="1" t="n">
        <v>33</v>
      </c>
      <c r="F14869" s="1" t="s">
        <v>93</v>
      </c>
      <c r="I14869" s="1" t="n">
        <v>5504</v>
      </c>
      <c r="J14869" s="1" t="n">
        <v>100001</v>
      </c>
      <c r="K14869" s="1" t="n">
        <v>2</v>
      </c>
      <c r="L14869" s="1" t="s">
        <v>4138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7" t="n">
        <v>46251</v>
      </c>
      <c r="C14870" s="1" t="n">
        <v>22</v>
      </c>
      <c r="D14870" s="1" t="s">
        <v>3850</v>
      </c>
      <c r="E14870" s="1" t="n">
        <v>33</v>
      </c>
      <c r="F14870" s="1" t="s">
        <v>93</v>
      </c>
      <c r="I14870" s="1" t="n">
        <v>5504</v>
      </c>
      <c r="J14870" s="1" t="n">
        <v>100002</v>
      </c>
      <c r="K14870" s="1" t="n">
        <v>3</v>
      </c>
      <c r="L14870" s="1" t="s">
        <v>3872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7" t="n">
        <v>46251</v>
      </c>
      <c r="C14871" s="1" t="n">
        <v>22</v>
      </c>
      <c r="D14871" s="1" t="s">
        <v>3850</v>
      </c>
      <c r="E14871" s="1" t="n">
        <v>33</v>
      </c>
      <c r="F14871" s="1" t="s">
        <v>93</v>
      </c>
      <c r="I14871" s="1" t="n">
        <v>5504</v>
      </c>
      <c r="J14871" s="1" t="n">
        <v>100003</v>
      </c>
      <c r="K14871" s="1" t="n">
        <v>4</v>
      </c>
      <c r="L14871" s="1" t="s">
        <v>3873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7" t="n">
        <v>46251</v>
      </c>
      <c r="C14872" s="1" t="n">
        <v>22</v>
      </c>
      <c r="D14872" s="1" t="s">
        <v>3850</v>
      </c>
      <c r="E14872" s="1" t="n">
        <v>33</v>
      </c>
      <c r="F14872" s="1" t="s">
        <v>93</v>
      </c>
      <c r="I14872" s="1" t="n">
        <v>5504</v>
      </c>
      <c r="J14872" s="1" t="n">
        <v>100004</v>
      </c>
      <c r="K14872" s="1" t="n">
        <v>5</v>
      </c>
      <c r="L14872" s="1" t="s">
        <v>3852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7" t="n">
        <v>46251</v>
      </c>
      <c r="C14873" s="1" t="n">
        <v>22</v>
      </c>
      <c r="D14873" s="1" t="s">
        <v>3850</v>
      </c>
      <c r="E14873" s="1" t="n">
        <v>33</v>
      </c>
      <c r="F14873" s="1" t="s">
        <v>93</v>
      </c>
      <c r="I14873" s="1" t="n">
        <v>5504</v>
      </c>
      <c r="J14873" s="1" t="n">
        <v>100006</v>
      </c>
      <c r="K14873" s="1" t="n">
        <v>7</v>
      </c>
      <c r="L14873" s="1" t="s">
        <v>3853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7" t="n">
        <v>46251</v>
      </c>
      <c r="C14874" s="1" t="n">
        <v>22</v>
      </c>
      <c r="D14874" s="1" t="s">
        <v>3850</v>
      </c>
      <c r="E14874" s="1" t="n">
        <v>33</v>
      </c>
      <c r="F14874" s="1" t="s">
        <v>93</v>
      </c>
      <c r="I14874" s="1" t="n">
        <v>5504</v>
      </c>
      <c r="J14874" s="1" t="n">
        <v>110455</v>
      </c>
      <c r="K14874" s="1" t="n">
        <v>53212</v>
      </c>
      <c r="L14874" s="1" t="s">
        <v>3870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7" t="n">
        <v>46251</v>
      </c>
      <c r="C14875" s="1" t="n">
        <v>39</v>
      </c>
      <c r="D14875" s="1" t="s">
        <v>3875</v>
      </c>
      <c r="E14875" s="1" t="n">
        <v>1636</v>
      </c>
      <c r="F14875" s="1" t="s">
        <v>91</v>
      </c>
      <c r="I14875" s="1" t="n">
        <v>3236815</v>
      </c>
      <c r="J14875" s="1" t="n">
        <v>45635</v>
      </c>
      <c r="K14875" s="1" t="n">
        <v>77896061972354</v>
      </c>
      <c r="L14875" s="1" t="s">
        <v>6474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7" t="n">
        <v>46251</v>
      </c>
      <c r="C14876" s="1" t="n">
        <v>39</v>
      </c>
      <c r="D14876" s="1" t="s">
        <v>3875</v>
      </c>
      <c r="E14876" s="1" t="n">
        <v>1636</v>
      </c>
      <c r="F14876" s="1" t="s">
        <v>91</v>
      </c>
      <c r="I14876" s="1" t="n">
        <v>3236815</v>
      </c>
      <c r="J14876" s="1" t="n">
        <v>47309</v>
      </c>
      <c r="K14876" s="1" t="n">
        <v>7898908483062</v>
      </c>
      <c r="L14876" s="1" t="s">
        <v>8323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7" t="n">
        <v>46251</v>
      </c>
      <c r="C14877" s="1" t="n">
        <v>47</v>
      </c>
      <c r="D14877" s="1" t="s">
        <v>8184</v>
      </c>
      <c r="E14877" s="1" t="n">
        <v>1276</v>
      </c>
      <c r="F14877" s="1" t="s">
        <v>440</v>
      </c>
      <c r="I14877" s="1" t="n">
        <v>3182</v>
      </c>
      <c r="J14877" s="1" t="n">
        <v>76243</v>
      </c>
      <c r="K14877" s="1" t="n">
        <v>7909122904186</v>
      </c>
      <c r="L14877" s="1" t="s">
        <v>8022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7" t="n">
        <v>46251</v>
      </c>
      <c r="C14878" s="1" t="n">
        <v>47</v>
      </c>
      <c r="D14878" s="1" t="s">
        <v>8184</v>
      </c>
      <c r="E14878" s="1" t="n">
        <v>1276</v>
      </c>
      <c r="F14878" s="1" t="s">
        <v>440</v>
      </c>
      <c r="I14878" s="1" t="n">
        <v>3182</v>
      </c>
      <c r="J14878" s="1" t="n">
        <v>77261</v>
      </c>
      <c r="K14878" s="1" t="n">
        <v>2270470</v>
      </c>
      <c r="L14878" s="1" t="s">
        <v>8023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7" t="n">
        <v>46251</v>
      </c>
      <c r="C14879" s="1" t="n">
        <v>100</v>
      </c>
      <c r="D14879" s="1" t="s">
        <v>3877</v>
      </c>
      <c r="E14879" s="1" t="n">
        <v>33</v>
      </c>
      <c r="F14879" s="1" t="s">
        <v>93</v>
      </c>
      <c r="I14879" s="1" t="n">
        <v>1562622</v>
      </c>
      <c r="J14879" s="1" t="n">
        <v>100030</v>
      </c>
      <c r="K14879" s="1" t="n">
        <v>31</v>
      </c>
      <c r="L14879" s="1" t="s">
        <v>6092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7" t="n">
        <v>46251</v>
      </c>
      <c r="C14880" s="1" t="n">
        <v>100</v>
      </c>
      <c r="D14880" s="1" t="s">
        <v>3877</v>
      </c>
      <c r="E14880" s="1" t="n">
        <v>33</v>
      </c>
      <c r="F14880" s="1" t="s">
        <v>93</v>
      </c>
      <c r="I14880" s="1" t="n">
        <v>1562622</v>
      </c>
      <c r="J14880" s="1" t="n">
        <v>100031</v>
      </c>
      <c r="K14880" s="1" t="n">
        <v>32</v>
      </c>
      <c r="L14880" s="1" t="s">
        <v>6093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7" t="n">
        <v>46251</v>
      </c>
      <c r="C14881" s="1" t="n">
        <v>100</v>
      </c>
      <c r="D14881" s="1" t="s">
        <v>3877</v>
      </c>
      <c r="E14881" s="1" t="n">
        <v>33</v>
      </c>
      <c r="F14881" s="1" t="s">
        <v>93</v>
      </c>
      <c r="I14881" s="1" t="n">
        <v>1562622</v>
      </c>
      <c r="J14881" s="1" t="n">
        <v>110883</v>
      </c>
      <c r="K14881" s="1" t="n">
        <v>45</v>
      </c>
      <c r="L14881" s="1" t="s">
        <v>4937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7" t="n">
        <v>46251</v>
      </c>
      <c r="C14882" s="1" t="n">
        <v>100</v>
      </c>
      <c r="D14882" s="1" t="s">
        <v>3877</v>
      </c>
      <c r="E14882" s="1" t="n">
        <v>33</v>
      </c>
      <c r="F14882" s="1" t="s">
        <v>93</v>
      </c>
      <c r="I14882" s="1" t="n">
        <v>1562622</v>
      </c>
      <c r="J14882" s="1" t="n">
        <v>110521</v>
      </c>
      <c r="K14882" s="1" t="n">
        <v>57070</v>
      </c>
      <c r="L14882" s="1" t="s">
        <v>6094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7" t="n">
        <v>46251</v>
      </c>
      <c r="C14883" s="1" t="n">
        <v>100</v>
      </c>
      <c r="D14883" s="1" t="s">
        <v>3877</v>
      </c>
      <c r="E14883" s="1" t="n">
        <v>33</v>
      </c>
      <c r="F14883" s="1" t="s">
        <v>93</v>
      </c>
      <c r="I14883" s="1" t="n">
        <v>1562753</v>
      </c>
      <c r="J14883" s="1" t="n">
        <v>100000</v>
      </c>
      <c r="K14883" s="1" t="n">
        <v>1</v>
      </c>
      <c r="L14883" s="1" t="s">
        <v>3851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7" t="n">
        <v>46251</v>
      </c>
      <c r="C14884" s="1" t="n">
        <v>100</v>
      </c>
      <c r="D14884" s="1" t="s">
        <v>3877</v>
      </c>
      <c r="E14884" s="1" t="n">
        <v>33</v>
      </c>
      <c r="F14884" s="1" t="s">
        <v>93</v>
      </c>
      <c r="I14884" s="1" t="n">
        <v>1562753</v>
      </c>
      <c r="J14884" s="1" t="n">
        <v>100006</v>
      </c>
      <c r="K14884" s="1" t="n">
        <v>7</v>
      </c>
      <c r="L14884" s="1" t="s">
        <v>3853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7" t="n">
        <v>46251</v>
      </c>
      <c r="C14885" s="1" t="n">
        <v>100</v>
      </c>
      <c r="D14885" s="1" t="s">
        <v>3877</v>
      </c>
      <c r="E14885" s="1" t="n">
        <v>33</v>
      </c>
      <c r="F14885" s="1" t="s">
        <v>93</v>
      </c>
      <c r="I14885" s="1" t="n">
        <v>1562753</v>
      </c>
      <c r="J14885" s="1" t="n">
        <v>100007</v>
      </c>
      <c r="K14885" s="1" t="n">
        <v>8</v>
      </c>
      <c r="L14885" s="1" t="s">
        <v>3854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7" t="n">
        <v>46251</v>
      </c>
      <c r="C14886" s="1" t="n">
        <v>100</v>
      </c>
      <c r="D14886" s="1" t="s">
        <v>3877</v>
      </c>
      <c r="E14886" s="1" t="n">
        <v>33</v>
      </c>
      <c r="F14886" s="1" t="s">
        <v>93</v>
      </c>
      <c r="I14886" s="1" t="n">
        <v>1562753</v>
      </c>
      <c r="J14886" s="1" t="n">
        <v>100008</v>
      </c>
      <c r="K14886" s="1" t="n">
        <v>9</v>
      </c>
      <c r="L14886" s="1" t="s">
        <v>3855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7" t="n">
        <v>46251</v>
      </c>
      <c r="C14887" s="1" t="n">
        <v>100</v>
      </c>
      <c r="D14887" s="1" t="s">
        <v>3877</v>
      </c>
      <c r="E14887" s="1" t="n">
        <v>33</v>
      </c>
      <c r="F14887" s="1" t="s">
        <v>93</v>
      </c>
      <c r="I14887" s="1" t="n">
        <v>1562753</v>
      </c>
      <c r="J14887" s="1" t="n">
        <v>100011</v>
      </c>
      <c r="K14887" s="1" t="n">
        <v>12</v>
      </c>
      <c r="L14887" s="1" t="s">
        <v>3856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7" t="n">
        <v>46251</v>
      </c>
      <c r="C14888" s="1" t="n">
        <v>100</v>
      </c>
      <c r="D14888" s="1" t="s">
        <v>3877</v>
      </c>
      <c r="E14888" s="1" t="n">
        <v>33</v>
      </c>
      <c r="F14888" s="1" t="s">
        <v>93</v>
      </c>
      <c r="I14888" s="1" t="n">
        <v>1562753</v>
      </c>
      <c r="J14888" s="1" t="n">
        <v>100012</v>
      </c>
      <c r="K14888" s="1" t="n">
        <v>13</v>
      </c>
      <c r="L14888" s="1" t="s">
        <v>3857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7" t="n">
        <v>46251</v>
      </c>
      <c r="C14889" s="1" t="n">
        <v>100</v>
      </c>
      <c r="D14889" s="1" t="s">
        <v>3877</v>
      </c>
      <c r="E14889" s="1" t="n">
        <v>33</v>
      </c>
      <c r="F14889" s="1" t="s">
        <v>93</v>
      </c>
      <c r="I14889" s="1" t="n">
        <v>1562753</v>
      </c>
      <c r="J14889" s="1" t="n">
        <v>100013</v>
      </c>
      <c r="K14889" s="1" t="n">
        <v>14</v>
      </c>
      <c r="L14889" s="1" t="s">
        <v>3858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7" t="n">
        <v>46251</v>
      </c>
      <c r="C14890" s="1" t="n">
        <v>100</v>
      </c>
      <c r="D14890" s="1" t="s">
        <v>3877</v>
      </c>
      <c r="E14890" s="1" t="n">
        <v>33</v>
      </c>
      <c r="F14890" s="1" t="s">
        <v>93</v>
      </c>
      <c r="I14890" s="1" t="n">
        <v>1562753</v>
      </c>
      <c r="J14890" s="1" t="n">
        <v>100014</v>
      </c>
      <c r="K14890" s="1" t="n">
        <v>15</v>
      </c>
      <c r="L14890" s="1" t="s">
        <v>3859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7" t="n">
        <v>46251</v>
      </c>
      <c r="C14891" s="1" t="n">
        <v>100</v>
      </c>
      <c r="D14891" s="1" t="s">
        <v>3877</v>
      </c>
      <c r="E14891" s="1" t="n">
        <v>33</v>
      </c>
      <c r="F14891" s="1" t="s">
        <v>93</v>
      </c>
      <c r="I14891" s="1" t="n">
        <v>1562753</v>
      </c>
      <c r="J14891" s="1" t="n">
        <v>100015</v>
      </c>
      <c r="K14891" s="1" t="n">
        <v>16</v>
      </c>
      <c r="L14891" s="1" t="s">
        <v>3860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7" t="n">
        <v>46251</v>
      </c>
      <c r="C14892" s="1" t="n">
        <v>100</v>
      </c>
      <c r="D14892" s="1" t="s">
        <v>3877</v>
      </c>
      <c r="E14892" s="1" t="n">
        <v>33</v>
      </c>
      <c r="F14892" s="1" t="s">
        <v>93</v>
      </c>
      <c r="I14892" s="1" t="n">
        <v>1562753</v>
      </c>
      <c r="J14892" s="1" t="n">
        <v>100016</v>
      </c>
      <c r="K14892" s="1" t="n">
        <v>17</v>
      </c>
      <c r="L14892" s="1" t="s">
        <v>3861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7" t="n">
        <v>46251</v>
      </c>
      <c r="C14893" s="1" t="n">
        <v>100</v>
      </c>
      <c r="D14893" s="1" t="s">
        <v>3877</v>
      </c>
      <c r="E14893" s="1" t="n">
        <v>33</v>
      </c>
      <c r="F14893" s="1" t="s">
        <v>93</v>
      </c>
      <c r="I14893" s="1" t="n">
        <v>1562753</v>
      </c>
      <c r="J14893" s="1" t="n">
        <v>100017</v>
      </c>
      <c r="K14893" s="1" t="n">
        <v>18</v>
      </c>
      <c r="L14893" s="1" t="s">
        <v>3862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7" t="n">
        <v>46251</v>
      </c>
      <c r="C14894" s="1" t="n">
        <v>100</v>
      </c>
      <c r="D14894" s="1" t="s">
        <v>3877</v>
      </c>
      <c r="E14894" s="1" t="n">
        <v>33</v>
      </c>
      <c r="F14894" s="1" t="s">
        <v>93</v>
      </c>
      <c r="I14894" s="1" t="n">
        <v>1562753</v>
      </c>
      <c r="J14894" s="1" t="n">
        <v>100019</v>
      </c>
      <c r="K14894" s="1" t="n">
        <v>20</v>
      </c>
      <c r="L14894" s="1" t="s">
        <v>3863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7" t="n">
        <v>46251</v>
      </c>
      <c r="C14895" s="1" t="n">
        <v>100</v>
      </c>
      <c r="D14895" s="1" t="s">
        <v>3877</v>
      </c>
      <c r="E14895" s="1" t="n">
        <v>33</v>
      </c>
      <c r="F14895" s="1" t="s">
        <v>93</v>
      </c>
      <c r="I14895" s="1" t="n">
        <v>1562753</v>
      </c>
      <c r="J14895" s="1" t="n">
        <v>100053</v>
      </c>
      <c r="K14895" s="1" t="n">
        <v>54</v>
      </c>
      <c r="L14895" s="1" t="s">
        <v>3866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7" t="n">
        <v>46251</v>
      </c>
      <c r="C14896" s="1" t="n">
        <v>100</v>
      </c>
      <c r="D14896" s="1" t="s">
        <v>3877</v>
      </c>
      <c r="E14896" s="1" t="n">
        <v>33</v>
      </c>
      <c r="F14896" s="1" t="s">
        <v>93</v>
      </c>
      <c r="I14896" s="1" t="n">
        <v>1562753</v>
      </c>
      <c r="J14896" s="1" t="n">
        <v>100638</v>
      </c>
      <c r="K14896" s="1" t="n">
        <v>508</v>
      </c>
      <c r="L14896" s="1" t="s">
        <v>3867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7" t="n">
        <v>46251</v>
      </c>
      <c r="C14897" s="1" t="n">
        <v>100</v>
      </c>
      <c r="D14897" s="1" t="s">
        <v>3877</v>
      </c>
      <c r="E14897" s="1" t="n">
        <v>33</v>
      </c>
      <c r="F14897" s="1" t="s">
        <v>93</v>
      </c>
      <c r="I14897" s="1" t="n">
        <v>1562753</v>
      </c>
      <c r="J14897" s="1" t="n">
        <v>100520</v>
      </c>
      <c r="K14897" s="1" t="n">
        <v>507</v>
      </c>
      <c r="L14897" s="1" t="s">
        <v>3868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7" t="n">
        <v>46251</v>
      </c>
      <c r="C14898" s="1" t="n">
        <v>100</v>
      </c>
      <c r="D14898" s="1" t="s">
        <v>3877</v>
      </c>
      <c r="E14898" s="1" t="n">
        <v>33</v>
      </c>
      <c r="F14898" s="1" t="s">
        <v>93</v>
      </c>
      <c r="I14898" s="1" t="n">
        <v>1562753</v>
      </c>
      <c r="J14898" s="1" t="n">
        <v>100319</v>
      </c>
      <c r="K14898" s="1" t="n">
        <v>73453</v>
      </c>
      <c r="L14898" s="1" t="s">
        <v>3869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7" t="n">
        <v>46251</v>
      </c>
      <c r="C14899" s="1" t="n">
        <v>100</v>
      </c>
      <c r="D14899" s="1" t="s">
        <v>3877</v>
      </c>
      <c r="E14899" s="1" t="n">
        <v>33</v>
      </c>
      <c r="F14899" s="1" t="s">
        <v>93</v>
      </c>
      <c r="I14899" s="1" t="n">
        <v>1562753</v>
      </c>
      <c r="J14899" s="1" t="n">
        <v>110455</v>
      </c>
      <c r="K14899" s="1" t="n">
        <v>53212</v>
      </c>
      <c r="L14899" s="1" t="s">
        <v>3870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7" t="n">
        <v>46251</v>
      </c>
      <c r="C14900" s="1" t="n">
        <v>100</v>
      </c>
      <c r="D14900" s="1" t="s">
        <v>3877</v>
      </c>
      <c r="E14900" s="1" t="n">
        <v>33</v>
      </c>
      <c r="F14900" s="1" t="s">
        <v>93</v>
      </c>
      <c r="I14900" s="1" t="n">
        <v>1562756</v>
      </c>
      <c r="J14900" s="1" t="n">
        <v>100000</v>
      </c>
      <c r="K14900" s="1" t="n">
        <v>1</v>
      </c>
      <c r="L14900" s="1" t="s">
        <v>3851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7" t="n">
        <v>46251</v>
      </c>
      <c r="C14901" s="1" t="n">
        <v>100</v>
      </c>
      <c r="D14901" s="1" t="s">
        <v>3877</v>
      </c>
      <c r="E14901" s="1" t="n">
        <v>33</v>
      </c>
      <c r="F14901" s="1" t="s">
        <v>93</v>
      </c>
      <c r="I14901" s="1" t="n">
        <v>1562756</v>
      </c>
      <c r="J14901" s="1" t="n">
        <v>100006</v>
      </c>
      <c r="K14901" s="1" t="n">
        <v>7</v>
      </c>
      <c r="L14901" s="1" t="s">
        <v>3853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7" t="n">
        <v>46251</v>
      </c>
      <c r="C14902" s="1" t="n">
        <v>100</v>
      </c>
      <c r="D14902" s="1" t="s">
        <v>3877</v>
      </c>
      <c r="E14902" s="1" t="n">
        <v>33</v>
      </c>
      <c r="F14902" s="1" t="s">
        <v>93</v>
      </c>
      <c r="I14902" s="1" t="n">
        <v>1562756</v>
      </c>
      <c r="J14902" s="1" t="n">
        <v>100007</v>
      </c>
      <c r="K14902" s="1" t="n">
        <v>8</v>
      </c>
      <c r="L14902" s="1" t="s">
        <v>3854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7" t="n">
        <v>46251</v>
      </c>
      <c r="C14903" s="1" t="n">
        <v>100</v>
      </c>
      <c r="D14903" s="1" t="s">
        <v>3877</v>
      </c>
      <c r="E14903" s="1" t="n">
        <v>33</v>
      </c>
      <c r="F14903" s="1" t="s">
        <v>93</v>
      </c>
      <c r="I14903" s="1" t="n">
        <v>1562756</v>
      </c>
      <c r="J14903" s="1" t="n">
        <v>100008</v>
      </c>
      <c r="K14903" s="1" t="n">
        <v>9</v>
      </c>
      <c r="L14903" s="1" t="s">
        <v>3855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7" t="n">
        <v>46251</v>
      </c>
      <c r="C14904" s="1" t="n">
        <v>100</v>
      </c>
      <c r="D14904" s="1" t="s">
        <v>3877</v>
      </c>
      <c r="E14904" s="1" t="n">
        <v>33</v>
      </c>
      <c r="F14904" s="1" t="s">
        <v>93</v>
      </c>
      <c r="I14904" s="1" t="n">
        <v>1562756</v>
      </c>
      <c r="J14904" s="1" t="n">
        <v>100011</v>
      </c>
      <c r="K14904" s="1" t="n">
        <v>12</v>
      </c>
      <c r="L14904" s="1" t="s">
        <v>3856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7" t="n">
        <v>46251</v>
      </c>
      <c r="C14905" s="1" t="n">
        <v>100</v>
      </c>
      <c r="D14905" s="1" t="s">
        <v>3877</v>
      </c>
      <c r="E14905" s="1" t="n">
        <v>33</v>
      </c>
      <c r="F14905" s="1" t="s">
        <v>93</v>
      </c>
      <c r="I14905" s="1" t="n">
        <v>1562756</v>
      </c>
      <c r="J14905" s="1" t="n">
        <v>100012</v>
      </c>
      <c r="K14905" s="1" t="n">
        <v>13</v>
      </c>
      <c r="L14905" s="1" t="s">
        <v>3857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7" t="n">
        <v>46251</v>
      </c>
      <c r="C14906" s="1" t="n">
        <v>100</v>
      </c>
      <c r="D14906" s="1" t="s">
        <v>3877</v>
      </c>
      <c r="E14906" s="1" t="n">
        <v>33</v>
      </c>
      <c r="F14906" s="1" t="s">
        <v>93</v>
      </c>
      <c r="I14906" s="1" t="n">
        <v>1562756</v>
      </c>
      <c r="J14906" s="1" t="n">
        <v>100013</v>
      </c>
      <c r="K14906" s="1" t="n">
        <v>14</v>
      </c>
      <c r="L14906" s="1" t="s">
        <v>3858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7" t="n">
        <v>46251</v>
      </c>
      <c r="C14907" s="1" t="n">
        <v>100</v>
      </c>
      <c r="D14907" s="1" t="s">
        <v>3877</v>
      </c>
      <c r="E14907" s="1" t="n">
        <v>33</v>
      </c>
      <c r="F14907" s="1" t="s">
        <v>93</v>
      </c>
      <c r="I14907" s="1" t="n">
        <v>1562756</v>
      </c>
      <c r="J14907" s="1" t="n">
        <v>100014</v>
      </c>
      <c r="K14907" s="1" t="n">
        <v>15</v>
      </c>
      <c r="L14907" s="1" t="s">
        <v>3859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7" t="n">
        <v>46251</v>
      </c>
      <c r="C14908" s="1" t="n">
        <v>100</v>
      </c>
      <c r="D14908" s="1" t="s">
        <v>3877</v>
      </c>
      <c r="E14908" s="1" t="n">
        <v>33</v>
      </c>
      <c r="F14908" s="1" t="s">
        <v>93</v>
      </c>
      <c r="I14908" s="1" t="n">
        <v>1562756</v>
      </c>
      <c r="J14908" s="1" t="n">
        <v>100015</v>
      </c>
      <c r="K14908" s="1" t="n">
        <v>16</v>
      </c>
      <c r="L14908" s="1" t="s">
        <v>3860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7" t="n">
        <v>46251</v>
      </c>
      <c r="C14909" s="1" t="n">
        <v>100</v>
      </c>
      <c r="D14909" s="1" t="s">
        <v>3877</v>
      </c>
      <c r="E14909" s="1" t="n">
        <v>33</v>
      </c>
      <c r="F14909" s="1" t="s">
        <v>93</v>
      </c>
      <c r="I14909" s="1" t="n">
        <v>1562756</v>
      </c>
      <c r="J14909" s="1" t="n">
        <v>100016</v>
      </c>
      <c r="K14909" s="1" t="n">
        <v>17</v>
      </c>
      <c r="L14909" s="1" t="s">
        <v>3861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7" t="n">
        <v>46251</v>
      </c>
      <c r="C14910" s="1" t="n">
        <v>100</v>
      </c>
      <c r="D14910" s="1" t="s">
        <v>3877</v>
      </c>
      <c r="E14910" s="1" t="n">
        <v>33</v>
      </c>
      <c r="F14910" s="1" t="s">
        <v>93</v>
      </c>
      <c r="I14910" s="1" t="n">
        <v>1562756</v>
      </c>
      <c r="J14910" s="1" t="n">
        <v>100017</v>
      </c>
      <c r="K14910" s="1" t="n">
        <v>18</v>
      </c>
      <c r="L14910" s="1" t="s">
        <v>3862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7" t="n">
        <v>46251</v>
      </c>
      <c r="C14911" s="1" t="n">
        <v>100</v>
      </c>
      <c r="D14911" s="1" t="s">
        <v>3877</v>
      </c>
      <c r="E14911" s="1" t="n">
        <v>33</v>
      </c>
      <c r="F14911" s="1" t="s">
        <v>93</v>
      </c>
      <c r="I14911" s="1" t="n">
        <v>1562756</v>
      </c>
      <c r="J14911" s="1" t="n">
        <v>100019</v>
      </c>
      <c r="K14911" s="1" t="n">
        <v>20</v>
      </c>
      <c r="L14911" s="1" t="s">
        <v>3863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7" t="n">
        <v>46251</v>
      </c>
      <c r="C14912" s="1" t="n">
        <v>100</v>
      </c>
      <c r="D14912" s="1" t="s">
        <v>3877</v>
      </c>
      <c r="E14912" s="1" t="n">
        <v>33</v>
      </c>
      <c r="F14912" s="1" t="s">
        <v>93</v>
      </c>
      <c r="I14912" s="1" t="n">
        <v>1562756</v>
      </c>
      <c r="J14912" s="1" t="n">
        <v>100053</v>
      </c>
      <c r="K14912" s="1" t="n">
        <v>54</v>
      </c>
      <c r="L14912" s="1" t="s">
        <v>3866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7" t="n">
        <v>46251</v>
      </c>
      <c r="C14913" s="1" t="n">
        <v>100</v>
      </c>
      <c r="D14913" s="1" t="s">
        <v>3877</v>
      </c>
      <c r="E14913" s="1" t="n">
        <v>33</v>
      </c>
      <c r="F14913" s="1" t="s">
        <v>93</v>
      </c>
      <c r="I14913" s="1" t="n">
        <v>1562756</v>
      </c>
      <c r="J14913" s="1" t="n">
        <v>100638</v>
      </c>
      <c r="K14913" s="1" t="n">
        <v>508</v>
      </c>
      <c r="L14913" s="1" t="s">
        <v>3867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7" t="n">
        <v>46251</v>
      </c>
      <c r="C14914" s="1" t="n">
        <v>100</v>
      </c>
      <c r="D14914" s="1" t="s">
        <v>3877</v>
      </c>
      <c r="E14914" s="1" t="n">
        <v>33</v>
      </c>
      <c r="F14914" s="1" t="s">
        <v>93</v>
      </c>
      <c r="I14914" s="1" t="n">
        <v>1562756</v>
      </c>
      <c r="J14914" s="1" t="n">
        <v>100520</v>
      </c>
      <c r="K14914" s="1" t="n">
        <v>507</v>
      </c>
      <c r="L14914" s="1" t="s">
        <v>3868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7" t="n">
        <v>46251</v>
      </c>
      <c r="C14915" s="1" t="n">
        <v>100</v>
      </c>
      <c r="D14915" s="1" t="s">
        <v>3877</v>
      </c>
      <c r="E14915" s="1" t="n">
        <v>33</v>
      </c>
      <c r="F14915" s="1" t="s">
        <v>93</v>
      </c>
      <c r="I14915" s="1" t="n">
        <v>1562756</v>
      </c>
      <c r="J14915" s="1" t="n">
        <v>100319</v>
      </c>
      <c r="K14915" s="1" t="n">
        <v>73453</v>
      </c>
      <c r="L14915" s="1" t="s">
        <v>3869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7" t="n">
        <v>46251</v>
      </c>
      <c r="C14916" s="1" t="n">
        <v>100</v>
      </c>
      <c r="D14916" s="1" t="s">
        <v>3877</v>
      </c>
      <c r="E14916" s="1" t="n">
        <v>33</v>
      </c>
      <c r="F14916" s="1" t="s">
        <v>93</v>
      </c>
      <c r="I14916" s="1" t="n">
        <v>1562756</v>
      </c>
      <c r="J14916" s="1" t="n">
        <v>110455</v>
      </c>
      <c r="K14916" s="1" t="n">
        <v>53212</v>
      </c>
      <c r="L14916" s="1" t="s">
        <v>3870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7" t="n">
        <v>46251</v>
      </c>
      <c r="C14917" s="1" t="n">
        <v>100</v>
      </c>
      <c r="D14917" s="1" t="s">
        <v>3877</v>
      </c>
      <c r="E14917" s="1" t="n">
        <v>33</v>
      </c>
      <c r="F14917" s="1" t="s">
        <v>93</v>
      </c>
      <c r="I14917" s="1" t="n">
        <v>1562758</v>
      </c>
      <c r="J14917" s="1" t="n">
        <v>100000</v>
      </c>
      <c r="K14917" s="1" t="n">
        <v>1</v>
      </c>
      <c r="L14917" s="1" t="s">
        <v>3851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7" t="n">
        <v>46251</v>
      </c>
      <c r="C14918" s="1" t="n">
        <v>100</v>
      </c>
      <c r="D14918" s="1" t="s">
        <v>3877</v>
      </c>
      <c r="E14918" s="1" t="n">
        <v>33</v>
      </c>
      <c r="F14918" s="1" t="s">
        <v>93</v>
      </c>
      <c r="I14918" s="1" t="n">
        <v>1562758</v>
      </c>
      <c r="J14918" s="1" t="n">
        <v>100006</v>
      </c>
      <c r="K14918" s="1" t="n">
        <v>7</v>
      </c>
      <c r="L14918" s="1" t="s">
        <v>3853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7" t="n">
        <v>46251</v>
      </c>
      <c r="C14919" s="1" t="n">
        <v>100</v>
      </c>
      <c r="D14919" s="1" t="s">
        <v>3877</v>
      </c>
      <c r="E14919" s="1" t="n">
        <v>33</v>
      </c>
      <c r="F14919" s="1" t="s">
        <v>93</v>
      </c>
      <c r="I14919" s="1" t="n">
        <v>1562758</v>
      </c>
      <c r="J14919" s="1" t="n">
        <v>100007</v>
      </c>
      <c r="K14919" s="1" t="n">
        <v>8</v>
      </c>
      <c r="L14919" s="1" t="s">
        <v>3854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7" t="n">
        <v>46251</v>
      </c>
      <c r="C14920" s="1" t="n">
        <v>100</v>
      </c>
      <c r="D14920" s="1" t="s">
        <v>3877</v>
      </c>
      <c r="E14920" s="1" t="n">
        <v>33</v>
      </c>
      <c r="F14920" s="1" t="s">
        <v>93</v>
      </c>
      <c r="I14920" s="1" t="n">
        <v>1562758</v>
      </c>
      <c r="J14920" s="1" t="n">
        <v>100008</v>
      </c>
      <c r="K14920" s="1" t="n">
        <v>9</v>
      </c>
      <c r="L14920" s="1" t="s">
        <v>3855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7" t="n">
        <v>46251</v>
      </c>
      <c r="C14921" s="1" t="n">
        <v>100</v>
      </c>
      <c r="D14921" s="1" t="s">
        <v>3877</v>
      </c>
      <c r="E14921" s="1" t="n">
        <v>33</v>
      </c>
      <c r="F14921" s="1" t="s">
        <v>93</v>
      </c>
      <c r="I14921" s="1" t="n">
        <v>1562758</v>
      </c>
      <c r="J14921" s="1" t="n">
        <v>100011</v>
      </c>
      <c r="K14921" s="1" t="n">
        <v>12</v>
      </c>
      <c r="L14921" s="1" t="s">
        <v>3856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7" t="n">
        <v>46251</v>
      </c>
      <c r="C14922" s="1" t="n">
        <v>100</v>
      </c>
      <c r="D14922" s="1" t="s">
        <v>3877</v>
      </c>
      <c r="E14922" s="1" t="n">
        <v>33</v>
      </c>
      <c r="F14922" s="1" t="s">
        <v>93</v>
      </c>
      <c r="I14922" s="1" t="n">
        <v>1562758</v>
      </c>
      <c r="J14922" s="1" t="n">
        <v>100012</v>
      </c>
      <c r="K14922" s="1" t="n">
        <v>13</v>
      </c>
      <c r="L14922" s="1" t="s">
        <v>3857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7" t="n">
        <v>46251</v>
      </c>
      <c r="C14923" s="1" t="n">
        <v>100</v>
      </c>
      <c r="D14923" s="1" t="s">
        <v>3877</v>
      </c>
      <c r="E14923" s="1" t="n">
        <v>33</v>
      </c>
      <c r="F14923" s="1" t="s">
        <v>93</v>
      </c>
      <c r="I14923" s="1" t="n">
        <v>1562758</v>
      </c>
      <c r="J14923" s="1" t="n">
        <v>100013</v>
      </c>
      <c r="K14923" s="1" t="n">
        <v>14</v>
      </c>
      <c r="L14923" s="1" t="s">
        <v>3858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7" t="n">
        <v>46251</v>
      </c>
      <c r="C14924" s="1" t="n">
        <v>100</v>
      </c>
      <c r="D14924" s="1" t="s">
        <v>3877</v>
      </c>
      <c r="E14924" s="1" t="n">
        <v>33</v>
      </c>
      <c r="F14924" s="1" t="s">
        <v>93</v>
      </c>
      <c r="I14924" s="1" t="n">
        <v>1562758</v>
      </c>
      <c r="J14924" s="1" t="n">
        <v>100014</v>
      </c>
      <c r="K14924" s="1" t="n">
        <v>15</v>
      </c>
      <c r="L14924" s="1" t="s">
        <v>3859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7" t="n">
        <v>46251</v>
      </c>
      <c r="C14925" s="1" t="n">
        <v>100</v>
      </c>
      <c r="D14925" s="1" t="s">
        <v>3877</v>
      </c>
      <c r="E14925" s="1" t="n">
        <v>33</v>
      </c>
      <c r="F14925" s="1" t="s">
        <v>93</v>
      </c>
      <c r="I14925" s="1" t="n">
        <v>1562758</v>
      </c>
      <c r="J14925" s="1" t="n">
        <v>100015</v>
      </c>
      <c r="K14925" s="1" t="n">
        <v>16</v>
      </c>
      <c r="L14925" s="1" t="s">
        <v>3860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7" t="n">
        <v>46251</v>
      </c>
      <c r="C14926" s="1" t="n">
        <v>100</v>
      </c>
      <c r="D14926" s="1" t="s">
        <v>3877</v>
      </c>
      <c r="E14926" s="1" t="n">
        <v>33</v>
      </c>
      <c r="F14926" s="1" t="s">
        <v>93</v>
      </c>
      <c r="I14926" s="1" t="n">
        <v>1562758</v>
      </c>
      <c r="J14926" s="1" t="n">
        <v>100016</v>
      </c>
      <c r="K14926" s="1" t="n">
        <v>17</v>
      </c>
      <c r="L14926" s="1" t="s">
        <v>3861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7" t="n">
        <v>46251</v>
      </c>
      <c r="C14927" s="1" t="n">
        <v>100</v>
      </c>
      <c r="D14927" s="1" t="s">
        <v>3877</v>
      </c>
      <c r="E14927" s="1" t="n">
        <v>33</v>
      </c>
      <c r="F14927" s="1" t="s">
        <v>93</v>
      </c>
      <c r="I14927" s="1" t="n">
        <v>1562758</v>
      </c>
      <c r="J14927" s="1" t="n">
        <v>100017</v>
      </c>
      <c r="K14927" s="1" t="n">
        <v>18</v>
      </c>
      <c r="L14927" s="1" t="s">
        <v>3862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7" t="n">
        <v>46251</v>
      </c>
      <c r="C14928" s="1" t="n">
        <v>100</v>
      </c>
      <c r="D14928" s="1" t="s">
        <v>3877</v>
      </c>
      <c r="E14928" s="1" t="n">
        <v>33</v>
      </c>
      <c r="F14928" s="1" t="s">
        <v>93</v>
      </c>
      <c r="I14928" s="1" t="n">
        <v>1562758</v>
      </c>
      <c r="J14928" s="1" t="n">
        <v>100019</v>
      </c>
      <c r="K14928" s="1" t="n">
        <v>20</v>
      </c>
      <c r="L14928" s="1" t="s">
        <v>3863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7" t="n">
        <v>46251</v>
      </c>
      <c r="C14929" s="1" t="n">
        <v>100</v>
      </c>
      <c r="D14929" s="1" t="s">
        <v>3877</v>
      </c>
      <c r="E14929" s="1" t="n">
        <v>33</v>
      </c>
      <c r="F14929" s="1" t="s">
        <v>93</v>
      </c>
      <c r="I14929" s="1" t="n">
        <v>1562758</v>
      </c>
      <c r="J14929" s="1" t="n">
        <v>100020</v>
      </c>
      <c r="K14929" s="1" t="n">
        <v>21</v>
      </c>
      <c r="L14929" s="1" t="s">
        <v>3864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7" t="n">
        <v>46251</v>
      </c>
      <c r="C14930" s="1" t="n">
        <v>100</v>
      </c>
      <c r="D14930" s="1" t="s">
        <v>3877</v>
      </c>
      <c r="E14930" s="1" t="n">
        <v>33</v>
      </c>
      <c r="F14930" s="1" t="s">
        <v>93</v>
      </c>
      <c r="I14930" s="1" t="n">
        <v>1562758</v>
      </c>
      <c r="J14930" s="1" t="n">
        <v>100053</v>
      </c>
      <c r="K14930" s="1" t="n">
        <v>54</v>
      </c>
      <c r="L14930" s="1" t="s">
        <v>3866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7" t="n">
        <v>46251</v>
      </c>
      <c r="C14931" s="1" t="n">
        <v>100</v>
      </c>
      <c r="D14931" s="1" t="s">
        <v>3877</v>
      </c>
      <c r="E14931" s="1" t="n">
        <v>33</v>
      </c>
      <c r="F14931" s="1" t="s">
        <v>93</v>
      </c>
      <c r="I14931" s="1" t="n">
        <v>1562758</v>
      </c>
      <c r="J14931" s="1" t="n">
        <v>100638</v>
      </c>
      <c r="K14931" s="1" t="n">
        <v>508</v>
      </c>
      <c r="L14931" s="1" t="s">
        <v>3867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7" t="n">
        <v>46251</v>
      </c>
      <c r="C14932" s="1" t="n">
        <v>100</v>
      </c>
      <c r="D14932" s="1" t="s">
        <v>3877</v>
      </c>
      <c r="E14932" s="1" t="n">
        <v>33</v>
      </c>
      <c r="F14932" s="1" t="s">
        <v>93</v>
      </c>
      <c r="I14932" s="1" t="n">
        <v>1562758</v>
      </c>
      <c r="J14932" s="1" t="n">
        <v>100520</v>
      </c>
      <c r="K14932" s="1" t="n">
        <v>507</v>
      </c>
      <c r="L14932" s="1" t="s">
        <v>3868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7" t="n">
        <v>46251</v>
      </c>
      <c r="C14933" s="1" t="n">
        <v>100</v>
      </c>
      <c r="D14933" s="1" t="s">
        <v>3877</v>
      </c>
      <c r="E14933" s="1" t="n">
        <v>33</v>
      </c>
      <c r="F14933" s="1" t="s">
        <v>93</v>
      </c>
      <c r="I14933" s="1" t="n">
        <v>1562758</v>
      </c>
      <c r="J14933" s="1" t="n">
        <v>100319</v>
      </c>
      <c r="K14933" s="1" t="n">
        <v>73453</v>
      </c>
      <c r="L14933" s="1" t="s">
        <v>3869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7" t="n">
        <v>46251</v>
      </c>
      <c r="C14934" s="1" t="n">
        <v>100</v>
      </c>
      <c r="D14934" s="1" t="s">
        <v>3877</v>
      </c>
      <c r="E14934" s="1" t="n">
        <v>33</v>
      </c>
      <c r="F14934" s="1" t="s">
        <v>93</v>
      </c>
      <c r="I14934" s="1" t="n">
        <v>1562758</v>
      </c>
      <c r="J14934" s="1" t="n">
        <v>110455</v>
      </c>
      <c r="K14934" s="1" t="n">
        <v>53212</v>
      </c>
      <c r="L14934" s="1" t="s">
        <v>3870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7" t="n">
        <v>46251</v>
      </c>
      <c r="C14935" s="1" t="n">
        <v>100</v>
      </c>
      <c r="D14935" s="1" t="s">
        <v>3877</v>
      </c>
      <c r="E14935" s="1" t="n">
        <v>33</v>
      </c>
      <c r="F14935" s="1" t="s">
        <v>93</v>
      </c>
      <c r="I14935" s="1" t="n">
        <v>1562762</v>
      </c>
      <c r="J14935" s="1" t="n">
        <v>100000</v>
      </c>
      <c r="K14935" s="1" t="n">
        <v>1</v>
      </c>
      <c r="L14935" s="1" t="s">
        <v>3851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7" t="n">
        <v>46251</v>
      </c>
      <c r="C14936" s="1" t="n">
        <v>100</v>
      </c>
      <c r="D14936" s="1" t="s">
        <v>3877</v>
      </c>
      <c r="E14936" s="1" t="n">
        <v>33</v>
      </c>
      <c r="F14936" s="1" t="s">
        <v>93</v>
      </c>
      <c r="I14936" s="1" t="n">
        <v>1562762</v>
      </c>
      <c r="J14936" s="1" t="n">
        <v>100001</v>
      </c>
      <c r="K14936" s="1" t="n">
        <v>2</v>
      </c>
      <c r="L14936" s="1" t="s">
        <v>4138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7" t="n">
        <v>46251</v>
      </c>
      <c r="C14937" s="1" t="n">
        <v>100</v>
      </c>
      <c r="D14937" s="1" t="s">
        <v>3877</v>
      </c>
      <c r="E14937" s="1" t="n">
        <v>33</v>
      </c>
      <c r="F14937" s="1" t="s">
        <v>93</v>
      </c>
      <c r="I14937" s="1" t="n">
        <v>1562762</v>
      </c>
      <c r="J14937" s="1" t="n">
        <v>100002</v>
      </c>
      <c r="K14937" s="1" t="n">
        <v>3</v>
      </c>
      <c r="L14937" s="1" t="s">
        <v>3872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7" t="n">
        <v>46251</v>
      </c>
      <c r="C14938" s="1" t="n">
        <v>100</v>
      </c>
      <c r="D14938" s="1" t="s">
        <v>3877</v>
      </c>
      <c r="E14938" s="1" t="n">
        <v>33</v>
      </c>
      <c r="F14938" s="1" t="s">
        <v>93</v>
      </c>
      <c r="I14938" s="1" t="n">
        <v>1562762</v>
      </c>
      <c r="J14938" s="1" t="n">
        <v>100003</v>
      </c>
      <c r="K14938" s="1" t="n">
        <v>4</v>
      </c>
      <c r="L14938" s="1" t="s">
        <v>3873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7" t="n">
        <v>46251</v>
      </c>
      <c r="C14939" s="1" t="n">
        <v>100</v>
      </c>
      <c r="D14939" s="1" t="s">
        <v>3877</v>
      </c>
      <c r="E14939" s="1" t="n">
        <v>33</v>
      </c>
      <c r="F14939" s="1" t="s">
        <v>93</v>
      </c>
      <c r="I14939" s="1" t="n">
        <v>1562762</v>
      </c>
      <c r="J14939" s="1" t="n">
        <v>100004</v>
      </c>
      <c r="K14939" s="1" t="n">
        <v>5</v>
      </c>
      <c r="L14939" s="1" t="s">
        <v>3852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7" t="n">
        <v>46251</v>
      </c>
      <c r="C14940" s="1" t="n">
        <v>100</v>
      </c>
      <c r="D14940" s="1" t="s">
        <v>3877</v>
      </c>
      <c r="E14940" s="1" t="n">
        <v>33</v>
      </c>
      <c r="F14940" s="1" t="s">
        <v>93</v>
      </c>
      <c r="I14940" s="1" t="n">
        <v>1562762</v>
      </c>
      <c r="J14940" s="1" t="n">
        <v>100006</v>
      </c>
      <c r="K14940" s="1" t="n">
        <v>7</v>
      </c>
      <c r="L14940" s="1" t="s">
        <v>3853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7" t="n">
        <v>46251</v>
      </c>
      <c r="C14941" s="1" t="n">
        <v>100</v>
      </c>
      <c r="D14941" s="1" t="s">
        <v>3877</v>
      </c>
      <c r="E14941" s="1" t="n">
        <v>33</v>
      </c>
      <c r="F14941" s="1" t="s">
        <v>93</v>
      </c>
      <c r="I14941" s="1" t="n">
        <v>1562762</v>
      </c>
      <c r="J14941" s="1" t="n">
        <v>110455</v>
      </c>
      <c r="K14941" s="1" t="n">
        <v>53212</v>
      </c>
      <c r="L14941" s="1" t="s">
        <v>3870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7" t="n">
        <v>46252</v>
      </c>
      <c r="C14942" s="1" t="n">
        <v>1</v>
      </c>
      <c r="D14942" s="1" t="s">
        <v>3781</v>
      </c>
      <c r="E14942" s="1" t="n">
        <v>1615</v>
      </c>
      <c r="F14942" s="1" t="s">
        <v>253</v>
      </c>
      <c r="I14942" s="1" t="n">
        <v>15133</v>
      </c>
      <c r="J14942" s="1" t="n">
        <v>100114</v>
      </c>
      <c r="K14942" s="1" t="n">
        <v>115</v>
      </c>
      <c r="L14942" s="1" t="s">
        <v>4154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7" t="n">
        <v>46252</v>
      </c>
      <c r="C14943" s="1" t="n">
        <v>1</v>
      </c>
      <c r="D14943" s="1" t="s">
        <v>3781</v>
      </c>
      <c r="E14943" s="1" t="n">
        <v>1615</v>
      </c>
      <c r="F14943" s="1" t="s">
        <v>253</v>
      </c>
      <c r="I14943" s="1" t="n">
        <v>15133</v>
      </c>
      <c r="J14943" s="1" t="n">
        <v>37771</v>
      </c>
      <c r="K14943" s="1" t="n">
        <v>774574</v>
      </c>
      <c r="L14943" s="1" t="s">
        <v>4155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7" t="n">
        <v>46252</v>
      </c>
      <c r="C14944" s="1" t="n">
        <v>1</v>
      </c>
      <c r="D14944" s="1" t="s">
        <v>3781</v>
      </c>
      <c r="E14944" s="1" t="n">
        <v>1615</v>
      </c>
      <c r="F14944" s="1" t="s">
        <v>253</v>
      </c>
      <c r="I14944" s="1" t="n">
        <v>15133</v>
      </c>
      <c r="J14944" s="1" t="n">
        <v>51595</v>
      </c>
      <c r="K14944" s="1" t="n">
        <v>735810180542</v>
      </c>
      <c r="L14944" s="1" t="s">
        <v>4042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7" t="n">
        <v>46252</v>
      </c>
      <c r="C14945" s="1" t="n">
        <v>1</v>
      </c>
      <c r="D14945" s="1" t="s">
        <v>3781</v>
      </c>
      <c r="E14945" s="1" t="n">
        <v>1615</v>
      </c>
      <c r="F14945" s="1" t="s">
        <v>253</v>
      </c>
      <c r="I14945" s="1" t="n">
        <v>15133</v>
      </c>
      <c r="J14945" s="1" t="n">
        <v>55350</v>
      </c>
      <c r="K14945" s="1" t="n">
        <v>609963080076</v>
      </c>
      <c r="L14945" s="1" t="s">
        <v>4043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7" t="n">
        <v>46252</v>
      </c>
      <c r="C14946" s="1" t="n">
        <v>1</v>
      </c>
      <c r="D14946" s="1" t="s">
        <v>3781</v>
      </c>
      <c r="E14946" s="1" t="n">
        <v>1683</v>
      </c>
      <c r="F14946" s="1" t="s">
        <v>677</v>
      </c>
      <c r="I14946" s="1" t="n">
        <v>1666320</v>
      </c>
      <c r="J14946" s="1" t="n">
        <v>109791</v>
      </c>
      <c r="K14946" s="1" t="n">
        <v>9667</v>
      </c>
      <c r="L14946" s="1" t="s">
        <v>4824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7" t="n">
        <v>46252</v>
      </c>
      <c r="C14947" s="1" t="n">
        <v>1</v>
      </c>
      <c r="D14947" s="1" t="s">
        <v>3781</v>
      </c>
      <c r="E14947" s="1" t="n">
        <v>1683</v>
      </c>
      <c r="F14947" s="1" t="s">
        <v>677</v>
      </c>
      <c r="I14947" s="1" t="n">
        <v>1666320</v>
      </c>
      <c r="J14947" s="1" t="n">
        <v>37361</v>
      </c>
      <c r="K14947" s="1" t="n">
        <v>2240817</v>
      </c>
      <c r="L14947" s="1" t="s">
        <v>3824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7" t="n">
        <v>46252</v>
      </c>
      <c r="C14948" s="1" t="n">
        <v>6</v>
      </c>
      <c r="D14948" s="1" t="s">
        <v>3844</v>
      </c>
      <c r="E14948" s="1" t="n">
        <v>33</v>
      </c>
      <c r="F14948" s="1" t="s">
        <v>93</v>
      </c>
      <c r="I14948" s="1" t="n">
        <v>5505</v>
      </c>
      <c r="J14948" s="1" t="n">
        <v>100113</v>
      </c>
      <c r="K14948" s="1" t="n">
        <v>114</v>
      </c>
      <c r="L14948" s="1" t="s">
        <v>4104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7" t="n">
        <v>46252</v>
      </c>
      <c r="C14949" s="1" t="n">
        <v>6</v>
      </c>
      <c r="D14949" s="1" t="s">
        <v>3844</v>
      </c>
      <c r="E14949" s="1" t="n">
        <v>33</v>
      </c>
      <c r="F14949" s="1" t="s">
        <v>93</v>
      </c>
      <c r="I14949" s="1" t="n">
        <v>5505</v>
      </c>
      <c r="J14949" s="1" t="n">
        <v>110142</v>
      </c>
      <c r="K14949" s="1" t="n">
        <v>16699</v>
      </c>
      <c r="L14949" s="1" t="s">
        <v>4111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7" t="n">
        <v>46252</v>
      </c>
      <c r="C14950" s="1" t="n">
        <v>6</v>
      </c>
      <c r="D14950" s="1" t="s">
        <v>3844</v>
      </c>
      <c r="E14950" s="1" t="n">
        <v>33</v>
      </c>
      <c r="F14950" s="1" t="s">
        <v>93</v>
      </c>
      <c r="I14950" s="1" t="n">
        <v>5514</v>
      </c>
      <c r="J14950" s="1" t="n">
        <v>100115</v>
      </c>
      <c r="K14950" s="1" t="n">
        <v>116</v>
      </c>
      <c r="L14950" s="1" t="s">
        <v>4105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7" t="n">
        <v>46252</v>
      </c>
      <c r="C14951" s="1" t="n">
        <v>6</v>
      </c>
      <c r="D14951" s="1" t="s">
        <v>3844</v>
      </c>
      <c r="E14951" s="1" t="n">
        <v>33</v>
      </c>
      <c r="F14951" s="1" t="s">
        <v>93</v>
      </c>
      <c r="I14951" s="1" t="n">
        <v>5514</v>
      </c>
      <c r="J14951" s="1" t="n">
        <v>100116</v>
      </c>
      <c r="K14951" s="1" t="n">
        <v>117</v>
      </c>
      <c r="L14951" s="1" t="s">
        <v>4123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7" t="n">
        <v>46252</v>
      </c>
      <c r="C14952" s="1" t="n">
        <v>6</v>
      </c>
      <c r="D14952" s="1" t="s">
        <v>3844</v>
      </c>
      <c r="E14952" s="1" t="n">
        <v>33</v>
      </c>
      <c r="F14952" s="1" t="s">
        <v>93</v>
      </c>
      <c r="I14952" s="1" t="n">
        <v>5514</v>
      </c>
      <c r="J14952" s="1" t="n">
        <v>100130</v>
      </c>
      <c r="K14952" s="1" t="n">
        <v>131</v>
      </c>
      <c r="L14952" s="1" t="s">
        <v>4106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7" t="n">
        <v>46252</v>
      </c>
      <c r="C14953" s="1" t="n">
        <v>6</v>
      </c>
      <c r="D14953" s="1" t="s">
        <v>3844</v>
      </c>
      <c r="E14953" s="1" t="n">
        <v>33</v>
      </c>
      <c r="F14953" s="1" t="s">
        <v>93</v>
      </c>
      <c r="I14953" s="1" t="n">
        <v>5514</v>
      </c>
      <c r="J14953" s="1" t="n">
        <v>100132</v>
      </c>
      <c r="K14953" s="1" t="n">
        <v>133</v>
      </c>
      <c r="L14953" s="1" t="s">
        <v>4107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7" t="n">
        <v>46252</v>
      </c>
      <c r="C14954" s="1" t="n">
        <v>6</v>
      </c>
      <c r="D14954" s="1" t="s">
        <v>3844</v>
      </c>
      <c r="E14954" s="1" t="n">
        <v>33</v>
      </c>
      <c r="F14954" s="1" t="s">
        <v>93</v>
      </c>
      <c r="I14954" s="1" t="n">
        <v>5514</v>
      </c>
      <c r="J14954" s="1" t="n">
        <v>100133</v>
      </c>
      <c r="K14954" s="1" t="n">
        <v>134</v>
      </c>
      <c r="L14954" s="1" t="s">
        <v>4129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7" t="n">
        <v>46252</v>
      </c>
      <c r="C14955" s="1" t="n">
        <v>6</v>
      </c>
      <c r="D14955" s="1" t="s">
        <v>3844</v>
      </c>
      <c r="E14955" s="1" t="n">
        <v>33</v>
      </c>
      <c r="F14955" s="1" t="s">
        <v>93</v>
      </c>
      <c r="I14955" s="1" t="n">
        <v>5514</v>
      </c>
      <c r="J14955" s="1" t="n">
        <v>100135</v>
      </c>
      <c r="K14955" s="1" t="n">
        <v>136</v>
      </c>
      <c r="L14955" s="1" t="s">
        <v>4108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7" t="n">
        <v>46252</v>
      </c>
      <c r="C14956" s="1" t="n">
        <v>6</v>
      </c>
      <c r="D14956" s="1" t="s">
        <v>3844</v>
      </c>
      <c r="E14956" s="1" t="n">
        <v>33</v>
      </c>
      <c r="F14956" s="1" t="s">
        <v>93</v>
      </c>
      <c r="I14956" s="1" t="n">
        <v>5514</v>
      </c>
      <c r="J14956" s="1" t="n">
        <v>100137</v>
      </c>
      <c r="K14956" s="1" t="n">
        <v>138</v>
      </c>
      <c r="L14956" s="1" t="s">
        <v>6649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7" t="n">
        <v>46252</v>
      </c>
      <c r="C14957" s="1" t="n">
        <v>6</v>
      </c>
      <c r="D14957" s="1" t="s">
        <v>3844</v>
      </c>
      <c r="E14957" s="1" t="n">
        <v>33</v>
      </c>
      <c r="F14957" s="1" t="s">
        <v>93</v>
      </c>
      <c r="I14957" s="1" t="n">
        <v>5514</v>
      </c>
      <c r="J14957" s="1" t="n">
        <v>100148</v>
      </c>
      <c r="K14957" s="1" t="n">
        <v>149</v>
      </c>
      <c r="L14957" s="1" t="s">
        <v>4109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7" t="n">
        <v>46252</v>
      </c>
      <c r="C14958" s="1" t="n">
        <v>6</v>
      </c>
      <c r="D14958" s="1" t="s">
        <v>3844</v>
      </c>
      <c r="E14958" s="1" t="n">
        <v>33</v>
      </c>
      <c r="F14958" s="1" t="s">
        <v>93</v>
      </c>
      <c r="I14958" s="1" t="n">
        <v>5514</v>
      </c>
      <c r="J14958" s="1" t="n">
        <v>100297</v>
      </c>
      <c r="K14958" s="1" t="n">
        <v>70293</v>
      </c>
      <c r="L14958" s="1" t="s">
        <v>4110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7" t="n">
        <v>46252</v>
      </c>
      <c r="C14959" s="1" t="n">
        <v>6</v>
      </c>
      <c r="D14959" s="1" t="s">
        <v>3844</v>
      </c>
      <c r="E14959" s="1" t="n">
        <v>33</v>
      </c>
      <c r="F14959" s="1" t="s">
        <v>93</v>
      </c>
      <c r="I14959" s="1" t="n">
        <v>5514</v>
      </c>
      <c r="J14959" s="1" t="n">
        <v>110165</v>
      </c>
      <c r="K14959" s="1" t="n">
        <v>37441</v>
      </c>
      <c r="L14959" s="1" t="s">
        <v>4199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7" t="n">
        <v>46252</v>
      </c>
      <c r="C14960" s="1" t="n">
        <v>6</v>
      </c>
      <c r="D14960" s="1" t="s">
        <v>3844</v>
      </c>
      <c r="E14960" s="1" t="n">
        <v>33</v>
      </c>
      <c r="F14960" s="1" t="s">
        <v>93</v>
      </c>
      <c r="I14960" s="1" t="n">
        <v>5514</v>
      </c>
      <c r="J14960" s="1" t="n">
        <v>110168</v>
      </c>
      <c r="K14960" s="1" t="n">
        <v>37365</v>
      </c>
      <c r="L14960" s="1" t="s">
        <v>4112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7" t="n">
        <v>46252</v>
      </c>
      <c r="C14961" s="1" t="n">
        <v>6</v>
      </c>
      <c r="D14961" s="1" t="s">
        <v>3844</v>
      </c>
      <c r="E14961" s="1" t="n">
        <v>33</v>
      </c>
      <c r="F14961" s="1" t="s">
        <v>93</v>
      </c>
      <c r="I14961" s="1" t="n">
        <v>5514</v>
      </c>
      <c r="J14961" s="1" t="n">
        <v>110263</v>
      </c>
      <c r="K14961" s="1" t="n">
        <v>41228</v>
      </c>
      <c r="L14961" s="1" t="s">
        <v>4390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7" t="n">
        <v>46252</v>
      </c>
      <c r="C14962" s="1" t="n">
        <v>6</v>
      </c>
      <c r="D14962" s="1" t="s">
        <v>3844</v>
      </c>
      <c r="E14962" s="1" t="n">
        <v>33</v>
      </c>
      <c r="F14962" s="1" t="s">
        <v>93</v>
      </c>
      <c r="I14962" s="1" t="n">
        <v>5514</v>
      </c>
      <c r="J14962" s="1" t="n">
        <v>43627</v>
      </c>
      <c r="K14962" s="1" t="n">
        <v>1175</v>
      </c>
      <c r="L14962" s="1" t="s">
        <v>4113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7" t="n">
        <v>46252</v>
      </c>
      <c r="C14963" s="1" t="n">
        <v>6</v>
      </c>
      <c r="D14963" s="1" t="s">
        <v>3844</v>
      </c>
      <c r="E14963" s="1" t="n">
        <v>33</v>
      </c>
      <c r="F14963" s="1" t="s">
        <v>93</v>
      </c>
      <c r="I14963" s="1" t="n">
        <v>5514</v>
      </c>
      <c r="J14963" s="1" t="n">
        <v>110489</v>
      </c>
      <c r="K14963" s="1" t="n">
        <v>54743</v>
      </c>
      <c r="L14963" s="1" t="s">
        <v>4114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7" t="n">
        <v>46252</v>
      </c>
      <c r="C14964" s="1" t="n">
        <v>6</v>
      </c>
      <c r="D14964" s="1" t="s">
        <v>3844</v>
      </c>
      <c r="E14964" s="1" t="n">
        <v>33</v>
      </c>
      <c r="F14964" s="1" t="s">
        <v>93</v>
      </c>
      <c r="I14964" s="1" t="n">
        <v>5514</v>
      </c>
      <c r="J14964" s="1" t="n">
        <v>80078</v>
      </c>
      <c r="K14964" s="1" t="n">
        <v>710</v>
      </c>
      <c r="L14964" s="1" t="s">
        <v>4115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7" t="n">
        <v>46252</v>
      </c>
      <c r="C14965" s="1" t="n">
        <v>6</v>
      </c>
      <c r="D14965" s="1" t="s">
        <v>3844</v>
      </c>
      <c r="E14965" s="1" t="n">
        <v>33</v>
      </c>
      <c r="F14965" s="1" t="s">
        <v>93</v>
      </c>
      <c r="I14965" s="1" t="n">
        <v>5514</v>
      </c>
      <c r="J14965" s="1" t="n">
        <v>80308</v>
      </c>
      <c r="K14965" s="1" t="n">
        <v>1250</v>
      </c>
      <c r="L14965" s="1" t="s">
        <v>4116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7" t="n">
        <v>46252</v>
      </c>
      <c r="C14966" s="1" t="n">
        <v>6</v>
      </c>
      <c r="D14966" s="1" t="s">
        <v>3844</v>
      </c>
      <c r="E14966" s="1" t="n">
        <v>33</v>
      </c>
      <c r="F14966" s="1" t="s">
        <v>93</v>
      </c>
      <c r="I14966" s="1" t="n">
        <v>5514</v>
      </c>
      <c r="J14966" s="1" t="n">
        <v>81106</v>
      </c>
      <c r="K14966" s="1" t="n">
        <v>1168</v>
      </c>
      <c r="L14966" s="1" t="s">
        <v>5540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7" t="n">
        <v>46252</v>
      </c>
      <c r="C14967" s="1" t="n">
        <v>6</v>
      </c>
      <c r="D14967" s="1" t="s">
        <v>3844</v>
      </c>
      <c r="E14967" s="1" t="n">
        <v>33</v>
      </c>
      <c r="F14967" s="1" t="s">
        <v>93</v>
      </c>
      <c r="I14967" s="1" t="n">
        <v>5515</v>
      </c>
      <c r="J14967" s="1" t="n">
        <v>100062</v>
      </c>
      <c r="K14967" s="1" t="n">
        <v>63</v>
      </c>
      <c r="L14967" s="1" t="s">
        <v>4117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7" t="n">
        <v>46252</v>
      </c>
      <c r="C14968" s="1" t="n">
        <v>6</v>
      </c>
      <c r="D14968" s="1" t="s">
        <v>3844</v>
      </c>
      <c r="E14968" s="1" t="n">
        <v>33</v>
      </c>
      <c r="F14968" s="1" t="s">
        <v>93</v>
      </c>
      <c r="I14968" s="1" t="n">
        <v>5515</v>
      </c>
      <c r="J14968" s="1" t="n">
        <v>100105</v>
      </c>
      <c r="K14968" s="1" t="n">
        <v>106</v>
      </c>
      <c r="L14968" s="1" t="s">
        <v>4118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7" t="n">
        <v>46252</v>
      </c>
      <c r="C14969" s="1" t="n">
        <v>6</v>
      </c>
      <c r="D14969" s="1" t="s">
        <v>3844</v>
      </c>
      <c r="E14969" s="1" t="n">
        <v>33</v>
      </c>
      <c r="F14969" s="1" t="s">
        <v>93</v>
      </c>
      <c r="I14969" s="1" t="n">
        <v>5515</v>
      </c>
      <c r="J14969" s="1" t="n">
        <v>100109</v>
      </c>
      <c r="K14969" s="1" t="n">
        <v>110</v>
      </c>
      <c r="L14969" s="1" t="s">
        <v>4120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7" t="n">
        <v>46252</v>
      </c>
      <c r="C14970" s="1" t="n">
        <v>6</v>
      </c>
      <c r="D14970" s="1" t="s">
        <v>3844</v>
      </c>
      <c r="E14970" s="1" t="n">
        <v>33</v>
      </c>
      <c r="F14970" s="1" t="s">
        <v>93</v>
      </c>
      <c r="I14970" s="1" t="n">
        <v>5515</v>
      </c>
      <c r="J14970" s="1" t="n">
        <v>100110</v>
      </c>
      <c r="K14970" s="1" t="n">
        <v>111</v>
      </c>
      <c r="L14970" s="1" t="s">
        <v>4121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7" t="n">
        <v>46252</v>
      </c>
      <c r="C14971" s="1" t="n">
        <v>6</v>
      </c>
      <c r="D14971" s="1" t="s">
        <v>3844</v>
      </c>
      <c r="E14971" s="1" t="n">
        <v>33</v>
      </c>
      <c r="F14971" s="1" t="s">
        <v>93</v>
      </c>
      <c r="I14971" s="1" t="n">
        <v>5515</v>
      </c>
      <c r="J14971" s="1" t="n">
        <v>100112</v>
      </c>
      <c r="K14971" s="1" t="n">
        <v>113</v>
      </c>
      <c r="L14971" s="1" t="s">
        <v>4122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7" t="n">
        <v>46252</v>
      </c>
      <c r="C14972" s="1" t="n">
        <v>6</v>
      </c>
      <c r="D14972" s="1" t="s">
        <v>3844</v>
      </c>
      <c r="E14972" s="1" t="n">
        <v>33</v>
      </c>
      <c r="F14972" s="1" t="s">
        <v>93</v>
      </c>
      <c r="I14972" s="1" t="n">
        <v>5515</v>
      </c>
      <c r="J14972" s="1" t="n">
        <v>100121</v>
      </c>
      <c r="K14972" s="1" t="n">
        <v>122</v>
      </c>
      <c r="L14972" s="1" t="s">
        <v>4196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7" t="n">
        <v>46252</v>
      </c>
      <c r="C14973" s="1" t="n">
        <v>6</v>
      </c>
      <c r="D14973" s="1" t="s">
        <v>3844</v>
      </c>
      <c r="E14973" s="1" t="n">
        <v>33</v>
      </c>
      <c r="F14973" s="1" t="s">
        <v>93</v>
      </c>
      <c r="I14973" s="1" t="n">
        <v>5515</v>
      </c>
      <c r="J14973" s="1" t="n">
        <v>100122</v>
      </c>
      <c r="K14973" s="1" t="n">
        <v>123</v>
      </c>
      <c r="L14973" s="1" t="s">
        <v>4125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7" t="n">
        <v>46252</v>
      </c>
      <c r="C14974" s="1" t="n">
        <v>6</v>
      </c>
      <c r="D14974" s="1" t="s">
        <v>3844</v>
      </c>
      <c r="E14974" s="1" t="n">
        <v>33</v>
      </c>
      <c r="F14974" s="1" t="s">
        <v>93</v>
      </c>
      <c r="I14974" s="1" t="n">
        <v>5515</v>
      </c>
      <c r="J14974" s="1" t="n">
        <v>100123</v>
      </c>
      <c r="K14974" s="1" t="n">
        <v>124</v>
      </c>
      <c r="L14974" s="1" t="s">
        <v>4126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7" t="n">
        <v>46252</v>
      </c>
      <c r="C14975" s="1" t="n">
        <v>6</v>
      </c>
      <c r="D14975" s="1" t="s">
        <v>3844</v>
      </c>
      <c r="E14975" s="1" t="n">
        <v>33</v>
      </c>
      <c r="F14975" s="1" t="s">
        <v>93</v>
      </c>
      <c r="I14975" s="1" t="n">
        <v>5515</v>
      </c>
      <c r="J14975" s="1" t="n">
        <v>100124</v>
      </c>
      <c r="K14975" s="1" t="n">
        <v>125</v>
      </c>
      <c r="L14975" s="1" t="s">
        <v>4127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7" t="n">
        <v>46252</v>
      </c>
      <c r="C14976" s="1" t="n">
        <v>6</v>
      </c>
      <c r="D14976" s="1" t="s">
        <v>3844</v>
      </c>
      <c r="E14976" s="1" t="n">
        <v>33</v>
      </c>
      <c r="F14976" s="1" t="s">
        <v>93</v>
      </c>
      <c r="I14976" s="1" t="n">
        <v>5515</v>
      </c>
      <c r="J14976" s="1" t="n">
        <v>100125</v>
      </c>
      <c r="K14976" s="1" t="n">
        <v>126</v>
      </c>
      <c r="L14976" s="1" t="s">
        <v>4197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7" t="n">
        <v>46252</v>
      </c>
      <c r="C14977" s="1" t="n">
        <v>6</v>
      </c>
      <c r="D14977" s="1" t="s">
        <v>3844</v>
      </c>
      <c r="E14977" s="1" t="n">
        <v>33</v>
      </c>
      <c r="F14977" s="1" t="s">
        <v>93</v>
      </c>
      <c r="I14977" s="1" t="n">
        <v>5515</v>
      </c>
      <c r="J14977" s="1" t="n">
        <v>100129</v>
      </c>
      <c r="K14977" s="1" t="n">
        <v>130</v>
      </c>
      <c r="L14977" s="1" t="s">
        <v>4128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7" t="n">
        <v>46252</v>
      </c>
      <c r="C14978" s="1" t="n">
        <v>6</v>
      </c>
      <c r="D14978" s="1" t="s">
        <v>3844</v>
      </c>
      <c r="E14978" s="1" t="n">
        <v>33</v>
      </c>
      <c r="F14978" s="1" t="s">
        <v>93</v>
      </c>
      <c r="I14978" s="1" t="n">
        <v>5516</v>
      </c>
      <c r="J14978" s="1" t="n">
        <v>72679</v>
      </c>
      <c r="K14978" s="1" t="n">
        <v>246</v>
      </c>
      <c r="L14978" s="1" t="s">
        <v>212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7" t="n">
        <v>46252</v>
      </c>
      <c r="C14979" s="1" t="n">
        <v>11</v>
      </c>
      <c r="D14979" s="1" t="s">
        <v>3845</v>
      </c>
      <c r="E14979" s="1" t="n">
        <v>1899</v>
      </c>
      <c r="F14979" s="1" t="s">
        <v>97</v>
      </c>
      <c r="I14979" s="1" t="n">
        <v>764</v>
      </c>
      <c r="J14979" s="1" t="n">
        <v>79284</v>
      </c>
      <c r="K14979" s="1" t="n">
        <v>475</v>
      </c>
      <c r="L14979" s="1" t="s">
        <v>4147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7" t="n">
        <v>46252</v>
      </c>
      <c r="C14980" s="1" t="n">
        <v>11</v>
      </c>
      <c r="D14980" s="1" t="s">
        <v>3845</v>
      </c>
      <c r="E14980" s="1" t="n">
        <v>1899</v>
      </c>
      <c r="F14980" s="1" t="s">
        <v>97</v>
      </c>
      <c r="I14980" s="1" t="n">
        <v>764</v>
      </c>
      <c r="J14980" s="1" t="n">
        <v>79285</v>
      </c>
      <c r="K14980" s="1" t="n">
        <v>482</v>
      </c>
      <c r="L14980" s="1" t="s">
        <v>4148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7" t="n">
        <v>46252</v>
      </c>
      <c r="C14981" s="1" t="n">
        <v>11</v>
      </c>
      <c r="D14981" s="1" t="s">
        <v>3845</v>
      </c>
      <c r="E14981" s="1" t="n">
        <v>10098</v>
      </c>
      <c r="F14981" s="1" t="s">
        <v>1365</v>
      </c>
      <c r="I14981" s="1" t="n">
        <v>1213</v>
      </c>
      <c r="J14981" s="1" t="n">
        <v>81657</v>
      </c>
      <c r="K14981" s="1" t="n">
        <v>816588</v>
      </c>
      <c r="L14981" s="1" t="s">
        <v>6475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7" t="n">
        <v>46252</v>
      </c>
      <c r="C14982" s="1" t="n">
        <v>11</v>
      </c>
      <c r="D14982" s="1" t="s">
        <v>3845</v>
      </c>
      <c r="E14982" s="1" t="n">
        <v>10098</v>
      </c>
      <c r="F14982" s="1" t="s">
        <v>1365</v>
      </c>
      <c r="I14982" s="1" t="n">
        <v>1213</v>
      </c>
      <c r="J14982" s="1" t="n">
        <v>81672</v>
      </c>
      <c r="K14982" s="1" t="n">
        <v>816731</v>
      </c>
      <c r="L14982" s="1" t="s">
        <v>6477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7" t="n">
        <v>46252</v>
      </c>
      <c r="C14983" s="1" t="n">
        <v>11</v>
      </c>
      <c r="D14983" s="1" t="s">
        <v>3845</v>
      </c>
      <c r="E14983" s="1" t="n">
        <v>1363</v>
      </c>
      <c r="F14983" s="1" t="s">
        <v>180</v>
      </c>
      <c r="I14983" s="1" t="n">
        <v>3722</v>
      </c>
      <c r="J14983" s="1" t="n">
        <v>73511</v>
      </c>
      <c r="K14983" s="1" t="n">
        <v>609963171019</v>
      </c>
      <c r="L14983" s="1" t="s">
        <v>4208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7" t="n">
        <v>46252</v>
      </c>
      <c r="C14984" s="1" t="n">
        <v>11</v>
      </c>
      <c r="D14984" s="1" t="s">
        <v>3845</v>
      </c>
      <c r="E14984" s="1" t="n">
        <v>1363</v>
      </c>
      <c r="F14984" s="1" t="s">
        <v>180</v>
      </c>
      <c r="I14984" s="1" t="n">
        <v>3722</v>
      </c>
      <c r="J14984" s="1" t="n">
        <v>65493</v>
      </c>
      <c r="K14984" s="1" t="n">
        <v>609963171002</v>
      </c>
      <c r="L14984" s="1" t="s">
        <v>3888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7" t="n">
        <v>46252</v>
      </c>
      <c r="C14985" s="1" t="n">
        <v>11</v>
      </c>
      <c r="D14985" s="1" t="s">
        <v>3845</v>
      </c>
      <c r="E14985" s="1" t="n">
        <v>1363</v>
      </c>
      <c r="F14985" s="1" t="s">
        <v>180</v>
      </c>
      <c r="I14985" s="1" t="n">
        <v>3722</v>
      </c>
      <c r="J14985" s="1" t="n">
        <v>65494</v>
      </c>
      <c r="K14985" s="1" t="n">
        <v>618231677535</v>
      </c>
      <c r="L14985" s="1" t="s">
        <v>3889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7" t="n">
        <v>46252</v>
      </c>
      <c r="C14986" s="1" t="n">
        <v>11</v>
      </c>
      <c r="D14986" s="1" t="s">
        <v>3845</v>
      </c>
      <c r="E14986" s="1" t="n">
        <v>1363</v>
      </c>
      <c r="F14986" s="1" t="s">
        <v>180</v>
      </c>
      <c r="I14986" s="1" t="n">
        <v>3722</v>
      </c>
      <c r="J14986" s="1" t="n">
        <v>65496</v>
      </c>
      <c r="K14986" s="1" t="n">
        <v>618231677528</v>
      </c>
      <c r="L14986" s="1" t="s">
        <v>3890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7" t="n">
        <v>46252</v>
      </c>
      <c r="C14987" s="1" t="n">
        <v>11</v>
      </c>
      <c r="D14987" s="1" t="s">
        <v>3845</v>
      </c>
      <c r="E14987" s="1" t="n">
        <v>1363</v>
      </c>
      <c r="F14987" s="1" t="s">
        <v>180</v>
      </c>
      <c r="I14987" s="1" t="n">
        <v>3722</v>
      </c>
      <c r="J14987" s="1" t="n">
        <v>65621</v>
      </c>
      <c r="K14987" s="1" t="n">
        <v>618231677504</v>
      </c>
      <c r="L14987" s="1" t="s">
        <v>3891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7" t="n">
        <v>46252</v>
      </c>
      <c r="C14988" s="1" t="n">
        <v>11</v>
      </c>
      <c r="D14988" s="1" t="s">
        <v>3845</v>
      </c>
      <c r="E14988" s="1" t="n">
        <v>1614</v>
      </c>
      <c r="F14988" s="1" t="s">
        <v>89</v>
      </c>
      <c r="I14988" s="1" t="n">
        <v>11564</v>
      </c>
      <c r="J14988" s="1" t="n">
        <v>10841</v>
      </c>
      <c r="K14988" s="1" t="n">
        <v>7898317290435</v>
      </c>
      <c r="L14988" s="1" t="s">
        <v>4028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7" t="n">
        <v>46252</v>
      </c>
      <c r="C14989" s="1" t="n">
        <v>11</v>
      </c>
      <c r="D14989" s="1" t="s">
        <v>3845</v>
      </c>
      <c r="E14989" s="1" t="n">
        <v>1614</v>
      </c>
      <c r="F14989" s="1" t="s">
        <v>89</v>
      </c>
      <c r="I14989" s="1" t="n">
        <v>11564</v>
      </c>
      <c r="J14989" s="1" t="n">
        <v>10849</v>
      </c>
      <c r="K14989" s="1" t="n">
        <v>7898317290107</v>
      </c>
      <c r="L14989" s="1" t="s">
        <v>4703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7" t="n">
        <v>46252</v>
      </c>
      <c r="C14990" s="1" t="n">
        <v>11</v>
      </c>
      <c r="D14990" s="1" t="s">
        <v>3845</v>
      </c>
      <c r="E14990" s="1" t="n">
        <v>1614</v>
      </c>
      <c r="F14990" s="1" t="s">
        <v>89</v>
      </c>
      <c r="I14990" s="1" t="n">
        <v>11564</v>
      </c>
      <c r="J14990" s="1" t="n">
        <v>10851</v>
      </c>
      <c r="K14990" s="1" t="n">
        <v>7898317290145</v>
      </c>
      <c r="L14990" s="1" t="s">
        <v>8324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7" t="n">
        <v>46252</v>
      </c>
      <c r="C14991" s="1" t="n">
        <v>11</v>
      </c>
      <c r="D14991" s="1" t="s">
        <v>3845</v>
      </c>
      <c r="E14991" s="1" t="n">
        <v>1614</v>
      </c>
      <c r="F14991" s="1" t="s">
        <v>89</v>
      </c>
      <c r="I14991" s="1" t="n">
        <v>11564</v>
      </c>
      <c r="J14991" s="1" t="n">
        <v>11981</v>
      </c>
      <c r="K14991" s="1" t="n">
        <v>7898317290503</v>
      </c>
      <c r="L14991" s="1" t="s">
        <v>4337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7" t="n">
        <v>46252</v>
      </c>
      <c r="C14992" s="1" t="n">
        <v>11</v>
      </c>
      <c r="D14992" s="1" t="s">
        <v>3845</v>
      </c>
      <c r="E14992" s="1" t="n">
        <v>1614</v>
      </c>
      <c r="F14992" s="1" t="s">
        <v>89</v>
      </c>
      <c r="I14992" s="1" t="n">
        <v>11564</v>
      </c>
      <c r="J14992" s="1" t="n">
        <v>13023</v>
      </c>
      <c r="K14992" s="1" t="n">
        <v>7898317290534</v>
      </c>
      <c r="L14992" s="1" t="s">
        <v>4032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7" t="n">
        <v>46252</v>
      </c>
      <c r="C14993" s="1" t="n">
        <v>11</v>
      </c>
      <c r="D14993" s="1" t="s">
        <v>3845</v>
      </c>
      <c r="E14993" s="1" t="n">
        <v>1614</v>
      </c>
      <c r="F14993" s="1" t="s">
        <v>89</v>
      </c>
      <c r="I14993" s="1" t="n">
        <v>11564</v>
      </c>
      <c r="J14993" s="1" t="n">
        <v>14440</v>
      </c>
      <c r="K14993" s="1" t="n">
        <v>7898317290527</v>
      </c>
      <c r="L14993" s="1" t="s">
        <v>4034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7" t="n">
        <v>46252</v>
      </c>
      <c r="C14994" s="1" t="n">
        <v>11</v>
      </c>
      <c r="D14994" s="1" t="s">
        <v>3845</v>
      </c>
      <c r="E14994" s="1" t="n">
        <v>1614</v>
      </c>
      <c r="F14994" s="1" t="s">
        <v>89</v>
      </c>
      <c r="I14994" s="1" t="n">
        <v>11564</v>
      </c>
      <c r="J14994" s="1" t="n">
        <v>14443</v>
      </c>
      <c r="K14994" s="1" t="n">
        <v>7898317290497</v>
      </c>
      <c r="L14994" s="1" t="s">
        <v>4035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7" t="n">
        <v>46252</v>
      </c>
      <c r="C14995" s="1" t="n">
        <v>11</v>
      </c>
      <c r="D14995" s="1" t="s">
        <v>3845</v>
      </c>
      <c r="E14995" s="1" t="n">
        <v>1614</v>
      </c>
      <c r="F14995" s="1" t="s">
        <v>89</v>
      </c>
      <c r="I14995" s="1" t="n">
        <v>11564</v>
      </c>
      <c r="J14995" s="1" t="n">
        <v>19124</v>
      </c>
      <c r="K14995" s="1" t="n">
        <v>7898317290473</v>
      </c>
      <c r="L14995" s="1" t="s">
        <v>4037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7" t="n">
        <v>46252</v>
      </c>
      <c r="C14996" s="1" t="n">
        <v>11</v>
      </c>
      <c r="D14996" s="1" t="s">
        <v>3845</v>
      </c>
      <c r="E14996" s="1" t="n">
        <v>1614</v>
      </c>
      <c r="F14996" s="1" t="s">
        <v>89</v>
      </c>
      <c r="I14996" s="1" t="n">
        <v>11564</v>
      </c>
      <c r="J14996" s="1" t="n">
        <v>22821</v>
      </c>
      <c r="K14996" s="1" t="n">
        <v>7898317290398</v>
      </c>
      <c r="L14996" s="1" t="s">
        <v>4342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7" t="n">
        <v>46252</v>
      </c>
      <c r="C14997" s="1" t="n">
        <v>11</v>
      </c>
      <c r="D14997" s="1" t="s">
        <v>3845</v>
      </c>
      <c r="E14997" s="1" t="n">
        <v>1614</v>
      </c>
      <c r="F14997" s="1" t="s">
        <v>89</v>
      </c>
      <c r="I14997" s="1" t="n">
        <v>11564</v>
      </c>
      <c r="J14997" s="1" t="n">
        <v>23409</v>
      </c>
      <c r="K14997" s="1" t="n">
        <v>7898317290985</v>
      </c>
      <c r="L14997" s="1" t="s">
        <v>4038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7" t="n">
        <v>46252</v>
      </c>
      <c r="C14998" s="1" t="n">
        <v>11</v>
      </c>
      <c r="D14998" s="1" t="s">
        <v>3845</v>
      </c>
      <c r="E14998" s="1" t="n">
        <v>1614</v>
      </c>
      <c r="F14998" s="1" t="s">
        <v>89</v>
      </c>
      <c r="I14998" s="1" t="n">
        <v>11564</v>
      </c>
      <c r="J14998" s="1" t="n">
        <v>27400</v>
      </c>
      <c r="K14998" s="1" t="n">
        <v>7898317290978</v>
      </c>
      <c r="L14998" s="1" t="s">
        <v>4039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7" t="n">
        <v>46252</v>
      </c>
      <c r="C14999" s="1" t="n">
        <v>11</v>
      </c>
      <c r="D14999" s="1" t="s">
        <v>3845</v>
      </c>
      <c r="E14999" s="1" t="n">
        <v>1614</v>
      </c>
      <c r="F14999" s="1" t="s">
        <v>89</v>
      </c>
      <c r="I14999" s="1" t="n">
        <v>11564</v>
      </c>
      <c r="J14999" s="1" t="n">
        <v>30897</v>
      </c>
      <c r="K14999" s="1" t="n">
        <v>7898317290916</v>
      </c>
      <c r="L14999" s="1" t="s">
        <v>6125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7" t="n">
        <v>46252</v>
      </c>
      <c r="C15000" s="1" t="n">
        <v>11</v>
      </c>
      <c r="D15000" s="1" t="s">
        <v>3845</v>
      </c>
      <c r="E15000" s="1" t="n">
        <v>1614</v>
      </c>
      <c r="F15000" s="1" t="s">
        <v>89</v>
      </c>
      <c r="I15000" s="1" t="n">
        <v>11564</v>
      </c>
      <c r="J15000" s="1" t="n">
        <v>30898</v>
      </c>
      <c r="K15000" s="1" t="n">
        <v>7898317290954</v>
      </c>
      <c r="L15000" s="1" t="s">
        <v>6126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7" t="n">
        <v>46252</v>
      </c>
      <c r="C15001" s="1" t="n">
        <v>11</v>
      </c>
      <c r="D15001" s="1" t="s">
        <v>3845</v>
      </c>
      <c r="E15001" s="1" t="n">
        <v>1614</v>
      </c>
      <c r="F15001" s="1" t="s">
        <v>89</v>
      </c>
      <c r="I15001" s="1" t="n">
        <v>11564</v>
      </c>
      <c r="J15001" s="1" t="n">
        <v>30899</v>
      </c>
      <c r="K15001" s="1" t="n">
        <v>7898317290930</v>
      </c>
      <c r="L15001" s="1" t="s">
        <v>6392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7" t="n">
        <v>46252</v>
      </c>
      <c r="C15002" s="1" t="n">
        <v>11</v>
      </c>
      <c r="D15002" s="1" t="s">
        <v>3845</v>
      </c>
      <c r="E15002" s="1" t="n">
        <v>1614</v>
      </c>
      <c r="F15002" s="1" t="s">
        <v>89</v>
      </c>
      <c r="I15002" s="1" t="n">
        <v>11564</v>
      </c>
      <c r="J15002" s="1" t="n">
        <v>32360</v>
      </c>
      <c r="K15002" s="1" t="n">
        <v>7898317291050</v>
      </c>
      <c r="L15002" s="1" t="s">
        <v>4040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7" t="n">
        <v>46252</v>
      </c>
      <c r="C15003" s="1" t="n">
        <v>11</v>
      </c>
      <c r="D15003" s="1" t="s">
        <v>3845</v>
      </c>
      <c r="E15003" s="1" t="n">
        <v>1614</v>
      </c>
      <c r="F15003" s="1" t="s">
        <v>89</v>
      </c>
      <c r="I15003" s="1" t="n">
        <v>11564</v>
      </c>
      <c r="J15003" s="1" t="n">
        <v>39922</v>
      </c>
      <c r="K15003" s="1" t="n">
        <v>7898317290909</v>
      </c>
      <c r="L15003" s="1" t="s">
        <v>4344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7" t="n">
        <v>46252</v>
      </c>
      <c r="C15004" s="1" t="n">
        <v>11</v>
      </c>
      <c r="D15004" s="1" t="s">
        <v>3845</v>
      </c>
      <c r="E15004" s="1" t="n">
        <v>1196</v>
      </c>
      <c r="F15004" s="1" t="s">
        <v>430</v>
      </c>
      <c r="I15004" s="1" t="n">
        <v>12863</v>
      </c>
      <c r="J15004" s="1" t="n">
        <v>101478</v>
      </c>
      <c r="K15004" s="1" t="n">
        <v>7896861400027</v>
      </c>
      <c r="L15004" s="1" t="s">
        <v>8054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7" t="n">
        <v>46252</v>
      </c>
      <c r="C15005" s="1" t="n">
        <v>11</v>
      </c>
      <c r="D15005" s="1" t="s">
        <v>3845</v>
      </c>
      <c r="E15005" s="1" t="n">
        <v>1196</v>
      </c>
      <c r="F15005" s="1" t="s">
        <v>430</v>
      </c>
      <c r="I15005" s="1" t="n">
        <v>12863</v>
      </c>
      <c r="J15005" s="1" t="n">
        <v>11686</v>
      </c>
      <c r="K15005" s="1" t="n">
        <v>7896861400164</v>
      </c>
      <c r="L15005" s="1" t="s">
        <v>3933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7" t="n">
        <v>46252</v>
      </c>
      <c r="C15006" s="1" t="n">
        <v>11</v>
      </c>
      <c r="D15006" s="1" t="s">
        <v>3845</v>
      </c>
      <c r="E15006" s="1" t="n">
        <v>1196</v>
      </c>
      <c r="F15006" s="1" t="s">
        <v>430</v>
      </c>
      <c r="I15006" s="1" t="n">
        <v>12863</v>
      </c>
      <c r="J15006" s="1" t="n">
        <v>29497</v>
      </c>
      <c r="K15006" s="1" t="n">
        <v>7891030300207</v>
      </c>
      <c r="L15006" s="1" t="s">
        <v>4355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7" t="n">
        <v>46252</v>
      </c>
      <c r="C15007" s="1" t="n">
        <v>11</v>
      </c>
      <c r="D15007" s="1" t="s">
        <v>3845</v>
      </c>
      <c r="E15007" s="1" t="n">
        <v>1196</v>
      </c>
      <c r="F15007" s="1" t="s">
        <v>430</v>
      </c>
      <c r="I15007" s="1" t="n">
        <v>12863</v>
      </c>
      <c r="J15007" s="1" t="n">
        <v>30080</v>
      </c>
      <c r="K15007" s="1" t="n">
        <v>7896434921058</v>
      </c>
      <c r="L15007" s="1" t="s">
        <v>6571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7" t="n">
        <v>46252</v>
      </c>
      <c r="C15008" s="1" t="n">
        <v>11</v>
      </c>
      <c r="D15008" s="1" t="s">
        <v>3845</v>
      </c>
      <c r="E15008" s="1" t="n">
        <v>1196</v>
      </c>
      <c r="F15008" s="1" t="s">
        <v>430</v>
      </c>
      <c r="I15008" s="1" t="n">
        <v>12863</v>
      </c>
      <c r="J15008" s="1" t="n">
        <v>34038</v>
      </c>
      <c r="K15008" s="1" t="n">
        <v>7898966081002</v>
      </c>
      <c r="L15008" s="1" t="s">
        <v>8325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7" t="n">
        <v>46252</v>
      </c>
      <c r="C15009" s="1" t="n">
        <v>11</v>
      </c>
      <c r="D15009" s="1" t="s">
        <v>3845</v>
      </c>
      <c r="E15009" s="1" t="n">
        <v>1196</v>
      </c>
      <c r="F15009" s="1" t="s">
        <v>430</v>
      </c>
      <c r="I15009" s="1" t="n">
        <v>12863</v>
      </c>
      <c r="J15009" s="1" t="n">
        <v>34432</v>
      </c>
      <c r="K15009" s="1" t="n">
        <v>7896434920778</v>
      </c>
      <c r="L15009" s="1" t="s">
        <v>8326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7" t="n">
        <v>46252</v>
      </c>
      <c r="C15010" s="1" t="n">
        <v>11</v>
      </c>
      <c r="D15010" s="1" t="s">
        <v>3845</v>
      </c>
      <c r="E15010" s="1" t="n">
        <v>1196</v>
      </c>
      <c r="F15010" s="1" t="s">
        <v>430</v>
      </c>
      <c r="I15010" s="1" t="n">
        <v>12863</v>
      </c>
      <c r="J15010" s="1" t="n">
        <v>34799</v>
      </c>
      <c r="K15010" s="1" t="n">
        <v>7898966081019</v>
      </c>
      <c r="L15010" s="1" t="s">
        <v>5156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7" t="n">
        <v>46252</v>
      </c>
      <c r="C15011" s="1" t="n">
        <v>11</v>
      </c>
      <c r="D15011" s="1" t="s">
        <v>3845</v>
      </c>
      <c r="E15011" s="1" t="n">
        <v>1196</v>
      </c>
      <c r="F15011" s="1" t="s">
        <v>430</v>
      </c>
      <c r="I15011" s="1" t="n">
        <v>12863</v>
      </c>
      <c r="J15011" s="1" t="n">
        <v>67688</v>
      </c>
      <c r="K15011" s="1" t="n">
        <v>7899451213397</v>
      </c>
      <c r="L15011" s="1" t="s">
        <v>8327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7" t="n">
        <v>46252</v>
      </c>
      <c r="C15012" s="1" t="n">
        <v>11</v>
      </c>
      <c r="D15012" s="1" t="s">
        <v>3845</v>
      </c>
      <c r="E15012" s="1" t="n">
        <v>1625</v>
      </c>
      <c r="F15012" s="1" t="s">
        <v>243</v>
      </c>
      <c r="I15012" s="1" t="n">
        <v>15071</v>
      </c>
      <c r="J15012" s="1" t="n">
        <v>29079</v>
      </c>
      <c r="K15012" s="1" t="n">
        <v>55515</v>
      </c>
      <c r="L15012" s="1" t="s">
        <v>3818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7" t="n">
        <v>46252</v>
      </c>
      <c r="C15013" s="1" t="n">
        <v>11</v>
      </c>
      <c r="D15013" s="1" t="s">
        <v>3845</v>
      </c>
      <c r="E15013" s="1" t="n">
        <v>1625</v>
      </c>
      <c r="F15013" s="1" t="s">
        <v>243</v>
      </c>
      <c r="I15013" s="1" t="n">
        <v>15071</v>
      </c>
      <c r="J15013" s="1" t="n">
        <v>29080</v>
      </c>
      <c r="K15013" s="1" t="n">
        <v>55516</v>
      </c>
      <c r="L15013" s="1" t="s">
        <v>3819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7" t="n">
        <v>46252</v>
      </c>
      <c r="C15014" s="1" t="n">
        <v>11</v>
      </c>
      <c r="D15014" s="1" t="s">
        <v>3845</v>
      </c>
      <c r="E15014" s="1" t="n">
        <v>1921</v>
      </c>
      <c r="F15014" s="1" t="s">
        <v>276</v>
      </c>
      <c r="I15014" s="1" t="n">
        <v>21280</v>
      </c>
      <c r="J15014" s="1" t="n">
        <v>44581</v>
      </c>
      <c r="K15014" s="1" t="n">
        <v>144827</v>
      </c>
      <c r="L15014" s="1" t="s">
        <v>7223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7" t="n">
        <v>46252</v>
      </c>
      <c r="C15015" s="1" t="n">
        <v>11</v>
      </c>
      <c r="D15015" s="1" t="s">
        <v>3845</v>
      </c>
      <c r="E15015" s="1" t="n">
        <v>1921</v>
      </c>
      <c r="F15015" s="1" t="s">
        <v>276</v>
      </c>
      <c r="I15015" s="1" t="n">
        <v>21280</v>
      </c>
      <c r="J15015" s="1" t="n">
        <v>45435</v>
      </c>
      <c r="K15015" s="1" t="n">
        <v>7908031500694</v>
      </c>
      <c r="L15015" s="1" t="s">
        <v>4889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7" t="n">
        <v>46252</v>
      </c>
      <c r="C15016" s="1" t="n">
        <v>11</v>
      </c>
      <c r="D15016" s="1" t="s">
        <v>3845</v>
      </c>
      <c r="E15016" s="1" t="n">
        <v>1921</v>
      </c>
      <c r="F15016" s="1" t="s">
        <v>276</v>
      </c>
      <c r="I15016" s="1" t="n">
        <v>21280</v>
      </c>
      <c r="J15016" s="1" t="n">
        <v>45677</v>
      </c>
      <c r="K15016" s="1" t="n">
        <v>7899085120627</v>
      </c>
      <c r="L15016" s="1" t="s">
        <v>4891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7" t="n">
        <v>46252</v>
      </c>
      <c r="C15017" s="1" t="n">
        <v>11</v>
      </c>
      <c r="D15017" s="1" t="s">
        <v>3845</v>
      </c>
      <c r="E15017" s="1" t="n">
        <v>1921</v>
      </c>
      <c r="F15017" s="1" t="s">
        <v>276</v>
      </c>
      <c r="I15017" s="1" t="n">
        <v>21280</v>
      </c>
      <c r="J15017" s="1" t="n">
        <v>45856</v>
      </c>
      <c r="K15017" s="1" t="n">
        <v>7899085120443</v>
      </c>
      <c r="L15017" s="1" t="s">
        <v>4892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7" t="n">
        <v>46252</v>
      </c>
      <c r="C15018" s="1" t="n">
        <v>11</v>
      </c>
      <c r="D15018" s="1" t="s">
        <v>3845</v>
      </c>
      <c r="E15018" s="1" t="n">
        <v>1921</v>
      </c>
      <c r="F15018" s="1" t="s">
        <v>276</v>
      </c>
      <c r="I15018" s="1" t="n">
        <v>21280</v>
      </c>
      <c r="J15018" s="1" t="n">
        <v>46077</v>
      </c>
      <c r="K15018" s="1" t="n">
        <v>7899085120221</v>
      </c>
      <c r="L15018" s="1" t="s">
        <v>4893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7" t="n">
        <v>46252</v>
      </c>
      <c r="C15019" s="1" t="n">
        <v>11</v>
      </c>
      <c r="D15019" s="1" t="s">
        <v>3845</v>
      </c>
      <c r="E15019" s="1" t="n">
        <v>1921</v>
      </c>
      <c r="F15019" s="1" t="s">
        <v>276</v>
      </c>
      <c r="I15019" s="1" t="n">
        <v>21280</v>
      </c>
      <c r="J15019" s="1" t="n">
        <v>46078</v>
      </c>
      <c r="K15019" s="1" t="n">
        <v>7899085120016</v>
      </c>
      <c r="L15019" s="1" t="s">
        <v>4894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7" t="n">
        <v>46252</v>
      </c>
      <c r="C15020" s="1" t="n">
        <v>11</v>
      </c>
      <c r="D15020" s="1" t="s">
        <v>3845</v>
      </c>
      <c r="E15020" s="1" t="n">
        <v>1921</v>
      </c>
      <c r="F15020" s="1" t="s">
        <v>276</v>
      </c>
      <c r="I15020" s="1" t="n">
        <v>21280</v>
      </c>
      <c r="J15020" s="1" t="n">
        <v>46088</v>
      </c>
      <c r="K15020" s="1" t="n">
        <v>7899085120269</v>
      </c>
      <c r="L15020" s="1" t="s">
        <v>4897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7" t="n">
        <v>46252</v>
      </c>
      <c r="C15021" s="1" t="n">
        <v>11</v>
      </c>
      <c r="D15021" s="1" t="s">
        <v>3845</v>
      </c>
      <c r="E15021" s="1" t="n">
        <v>1921</v>
      </c>
      <c r="F15021" s="1" t="s">
        <v>276</v>
      </c>
      <c r="I15021" s="1" t="n">
        <v>21280</v>
      </c>
      <c r="J15021" s="1" t="n">
        <v>46092</v>
      </c>
      <c r="K15021" s="1" t="n">
        <v>7899085120566</v>
      </c>
      <c r="L15021" s="1" t="s">
        <v>4900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7" t="n">
        <v>46252</v>
      </c>
      <c r="C15022" s="1" t="n">
        <v>11</v>
      </c>
      <c r="D15022" s="1" t="s">
        <v>3845</v>
      </c>
      <c r="E15022" s="1" t="n">
        <v>1921</v>
      </c>
      <c r="F15022" s="1" t="s">
        <v>276</v>
      </c>
      <c r="I15022" s="1" t="n">
        <v>21280</v>
      </c>
      <c r="J15022" s="1" t="n">
        <v>47042</v>
      </c>
      <c r="K15022" s="1" t="n">
        <v>7899085120061</v>
      </c>
      <c r="L15022" s="1" t="s">
        <v>4905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7" t="n">
        <v>46252</v>
      </c>
      <c r="C15023" s="1" t="n">
        <v>11</v>
      </c>
      <c r="D15023" s="1" t="s">
        <v>3845</v>
      </c>
      <c r="E15023" s="1" t="n">
        <v>1921</v>
      </c>
      <c r="F15023" s="1" t="s">
        <v>276</v>
      </c>
      <c r="I15023" s="1" t="n">
        <v>21280</v>
      </c>
      <c r="J15023" s="1" t="n">
        <v>47043</v>
      </c>
      <c r="K15023" s="1" t="n">
        <v>7899085120276</v>
      </c>
      <c r="L15023" s="1" t="s">
        <v>4906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7" t="n">
        <v>46252</v>
      </c>
      <c r="C15024" s="1" t="n">
        <v>11</v>
      </c>
      <c r="D15024" s="1" t="s">
        <v>3845</v>
      </c>
      <c r="E15024" s="1" t="n">
        <v>1921</v>
      </c>
      <c r="F15024" s="1" t="s">
        <v>276</v>
      </c>
      <c r="I15024" s="1" t="n">
        <v>21280</v>
      </c>
      <c r="J15024" s="1" t="n">
        <v>47047</v>
      </c>
      <c r="K15024" s="1" t="n">
        <v>7899085120108</v>
      </c>
      <c r="L15024" s="1" t="s">
        <v>4909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7" t="n">
        <v>46252</v>
      </c>
      <c r="C15025" s="1" t="n">
        <v>11</v>
      </c>
      <c r="D15025" s="1" t="s">
        <v>3845</v>
      </c>
      <c r="E15025" s="1" t="n">
        <v>1921</v>
      </c>
      <c r="F15025" s="1" t="s">
        <v>276</v>
      </c>
      <c r="I15025" s="1" t="n">
        <v>21280</v>
      </c>
      <c r="J15025" s="1" t="n">
        <v>47049</v>
      </c>
      <c r="K15025" s="1" t="n">
        <v>7899085120474</v>
      </c>
      <c r="L15025" s="1" t="s">
        <v>4911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7" t="n">
        <v>46252</v>
      </c>
      <c r="C15026" s="1" t="n">
        <v>11</v>
      </c>
      <c r="D15026" s="1" t="s">
        <v>3845</v>
      </c>
      <c r="E15026" s="1" t="n">
        <v>1921</v>
      </c>
      <c r="F15026" s="1" t="s">
        <v>276</v>
      </c>
      <c r="I15026" s="1" t="n">
        <v>21280</v>
      </c>
      <c r="J15026" s="1" t="n">
        <v>47050</v>
      </c>
      <c r="K15026" s="1" t="n">
        <v>7899085120146</v>
      </c>
      <c r="L15026" s="1" t="s">
        <v>4912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7" t="n">
        <v>46252</v>
      </c>
      <c r="C15027" s="1" t="n">
        <v>11</v>
      </c>
      <c r="D15027" s="1" t="s">
        <v>3845</v>
      </c>
      <c r="E15027" s="1" t="n">
        <v>1921</v>
      </c>
      <c r="F15027" s="1" t="s">
        <v>276</v>
      </c>
      <c r="I15027" s="1" t="n">
        <v>21280</v>
      </c>
      <c r="J15027" s="1" t="n">
        <v>47060</v>
      </c>
      <c r="K15027" s="1" t="n">
        <v>7899085120368</v>
      </c>
      <c r="L15027" s="1" t="s">
        <v>8328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7" t="n">
        <v>46252</v>
      </c>
      <c r="C15028" s="1" t="n">
        <v>11</v>
      </c>
      <c r="D15028" s="1" t="s">
        <v>3845</v>
      </c>
      <c r="E15028" s="1" t="n">
        <v>1921</v>
      </c>
      <c r="F15028" s="1" t="s">
        <v>276</v>
      </c>
      <c r="I15028" s="1" t="n">
        <v>21280</v>
      </c>
      <c r="J15028" s="1" t="n">
        <v>47067</v>
      </c>
      <c r="K15028" s="1" t="n">
        <v>7899085120573</v>
      </c>
      <c r="L15028" s="1" t="s">
        <v>4914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7" t="n">
        <v>46252</v>
      </c>
      <c r="C15029" s="1" t="n">
        <v>11</v>
      </c>
      <c r="D15029" s="1" t="s">
        <v>3845</v>
      </c>
      <c r="E15029" s="1" t="n">
        <v>1921</v>
      </c>
      <c r="F15029" s="1" t="s">
        <v>276</v>
      </c>
      <c r="I15029" s="1" t="n">
        <v>21280</v>
      </c>
      <c r="J15029" s="1" t="n">
        <v>50646</v>
      </c>
      <c r="K15029" s="1" t="n">
        <v>7899085120283</v>
      </c>
      <c r="L15029" s="1" t="s">
        <v>8329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7" t="n">
        <v>46252</v>
      </c>
      <c r="C15030" s="1" t="n">
        <v>11</v>
      </c>
      <c r="D15030" s="1" t="s">
        <v>3845</v>
      </c>
      <c r="E15030" s="1" t="n">
        <v>1921</v>
      </c>
      <c r="F15030" s="1" t="s">
        <v>276</v>
      </c>
      <c r="I15030" s="1" t="n">
        <v>21280</v>
      </c>
      <c r="J15030" s="1" t="n">
        <v>50797</v>
      </c>
      <c r="K15030" s="1" t="n">
        <v>7899085120245</v>
      </c>
      <c r="L15030" s="1" t="s">
        <v>8330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7" t="n">
        <v>46252</v>
      </c>
      <c r="C15031" s="1" t="n">
        <v>11</v>
      </c>
      <c r="D15031" s="1" t="s">
        <v>3845</v>
      </c>
      <c r="E15031" s="1" t="n">
        <v>1921</v>
      </c>
      <c r="F15031" s="1" t="s">
        <v>276</v>
      </c>
      <c r="I15031" s="1" t="n">
        <v>21280</v>
      </c>
      <c r="J15031" s="1" t="n">
        <v>50788</v>
      </c>
      <c r="K15031" s="1" t="n">
        <v>7899085120078</v>
      </c>
      <c r="L15031" s="1" t="s">
        <v>4916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7" t="n">
        <v>46252</v>
      </c>
      <c r="C15032" s="1" t="n">
        <v>11</v>
      </c>
      <c r="D15032" s="1" t="s">
        <v>3845</v>
      </c>
      <c r="E15032" s="1" t="n">
        <v>1921</v>
      </c>
      <c r="F15032" s="1" t="s">
        <v>276</v>
      </c>
      <c r="I15032" s="1" t="n">
        <v>21280</v>
      </c>
      <c r="J15032" s="1" t="n">
        <v>50791</v>
      </c>
      <c r="K15032" s="1" t="n">
        <v>7899085120153</v>
      </c>
      <c r="L15032" s="1" t="s">
        <v>4918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7" t="n">
        <v>46252</v>
      </c>
      <c r="C15033" s="1" t="n">
        <v>11</v>
      </c>
      <c r="D15033" s="1" t="s">
        <v>3845</v>
      </c>
      <c r="E15033" s="1" t="n">
        <v>1921</v>
      </c>
      <c r="F15033" s="1" t="s">
        <v>276</v>
      </c>
      <c r="I15033" s="1" t="n">
        <v>21280</v>
      </c>
      <c r="J15033" s="1" t="n">
        <v>50792</v>
      </c>
      <c r="K15033" s="1" t="n">
        <v>7899085120139</v>
      </c>
      <c r="L15033" s="1" t="s">
        <v>6318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7" t="n">
        <v>46252</v>
      </c>
      <c r="C15034" s="1" t="n">
        <v>11</v>
      </c>
      <c r="D15034" s="1" t="s">
        <v>3845</v>
      </c>
      <c r="E15034" s="1" t="n">
        <v>1921</v>
      </c>
      <c r="F15034" s="1" t="s">
        <v>276</v>
      </c>
      <c r="I15034" s="1" t="n">
        <v>21280</v>
      </c>
      <c r="J15034" s="1" t="n">
        <v>52997</v>
      </c>
      <c r="K15034" s="1" t="n">
        <v>7899085120184</v>
      </c>
      <c r="L15034" s="1" t="s">
        <v>8331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7" t="n">
        <v>46252</v>
      </c>
      <c r="C15035" s="1" t="n">
        <v>11</v>
      </c>
      <c r="D15035" s="1" t="s">
        <v>3845</v>
      </c>
      <c r="E15035" s="1" t="n">
        <v>1723</v>
      </c>
      <c r="F15035" s="1" t="s">
        <v>302</v>
      </c>
      <c r="I15035" s="1" t="n">
        <v>175037</v>
      </c>
      <c r="J15035" s="1" t="n">
        <v>29079</v>
      </c>
      <c r="K15035" s="1" t="n">
        <v>55515</v>
      </c>
      <c r="L15035" s="1" t="s">
        <v>3818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7" t="n">
        <v>46252</v>
      </c>
      <c r="C15036" s="1" t="n">
        <v>11</v>
      </c>
      <c r="D15036" s="1" t="s">
        <v>3845</v>
      </c>
      <c r="E15036" s="1" t="n">
        <v>1723</v>
      </c>
      <c r="F15036" s="1" t="s">
        <v>302</v>
      </c>
      <c r="I15036" s="1" t="n">
        <v>175037</v>
      </c>
      <c r="J15036" s="1" t="n">
        <v>29080</v>
      </c>
      <c r="K15036" s="1" t="n">
        <v>55516</v>
      </c>
      <c r="L15036" s="1" t="s">
        <v>3819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7" t="n">
        <v>46252</v>
      </c>
      <c r="C15037" s="1" t="n">
        <v>11</v>
      </c>
      <c r="D15037" s="1" t="s">
        <v>3845</v>
      </c>
      <c r="E15037" s="1" t="n">
        <v>1666</v>
      </c>
      <c r="F15037" s="1" t="s">
        <v>56</v>
      </c>
      <c r="I15037" s="1" t="n">
        <v>570378</v>
      </c>
      <c r="J15037" s="1" t="n">
        <v>24990</v>
      </c>
      <c r="K15037" s="1" t="n">
        <v>78935761</v>
      </c>
      <c r="L15037" s="1" t="s">
        <v>4458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7" t="n">
        <v>46252</v>
      </c>
      <c r="C15038" s="1" t="n">
        <v>11</v>
      </c>
      <c r="D15038" s="1" t="s">
        <v>3845</v>
      </c>
      <c r="E15038" s="1" t="n">
        <v>1666</v>
      </c>
      <c r="F15038" s="1" t="s">
        <v>56</v>
      </c>
      <c r="I15038" s="1" t="n">
        <v>570378</v>
      </c>
      <c r="J15038" s="1" t="n">
        <v>35556</v>
      </c>
      <c r="K15038" s="1" t="n">
        <v>7500435154420</v>
      </c>
      <c r="L15038" s="1" t="s">
        <v>5407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7" t="n">
        <v>46252</v>
      </c>
      <c r="C15039" s="1" t="n">
        <v>11</v>
      </c>
      <c r="D15039" s="1" t="s">
        <v>3845</v>
      </c>
      <c r="E15039" s="1" t="n">
        <v>1666</v>
      </c>
      <c r="F15039" s="1" t="s">
        <v>56</v>
      </c>
      <c r="I15039" s="1" t="n">
        <v>570378</v>
      </c>
      <c r="J15039" s="1" t="n">
        <v>37535</v>
      </c>
      <c r="K15039" s="1" t="n">
        <v>78942073</v>
      </c>
      <c r="L15039" s="1" t="s">
        <v>4459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7" t="n">
        <v>46252</v>
      </c>
      <c r="C15040" s="1" t="n">
        <v>11</v>
      </c>
      <c r="D15040" s="1" t="s">
        <v>3845</v>
      </c>
      <c r="E15040" s="1" t="n">
        <v>1666</v>
      </c>
      <c r="F15040" s="1" t="s">
        <v>56</v>
      </c>
      <c r="I15040" s="1" t="n">
        <v>570378</v>
      </c>
      <c r="J15040" s="1" t="n">
        <v>37536</v>
      </c>
      <c r="K15040" s="1" t="n">
        <v>78942066</v>
      </c>
      <c r="L15040" s="1" t="s">
        <v>4460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7" t="n">
        <v>46252</v>
      </c>
      <c r="C15041" s="1" t="n">
        <v>11</v>
      </c>
      <c r="D15041" s="1" t="s">
        <v>3845</v>
      </c>
      <c r="E15041" s="1" t="n">
        <v>1666</v>
      </c>
      <c r="F15041" s="1" t="s">
        <v>56</v>
      </c>
      <c r="I15041" s="1" t="n">
        <v>570378</v>
      </c>
      <c r="J15041" s="1" t="n">
        <v>49090</v>
      </c>
      <c r="K15041" s="1" t="n">
        <v>78942813</v>
      </c>
      <c r="L15041" s="1" t="s">
        <v>4461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7" t="n">
        <v>46252</v>
      </c>
      <c r="C15042" s="1" t="n">
        <v>11</v>
      </c>
      <c r="D15042" s="1" t="s">
        <v>3845</v>
      </c>
      <c r="E15042" s="1" t="n">
        <v>1666</v>
      </c>
      <c r="F15042" s="1" t="s">
        <v>56</v>
      </c>
      <c r="I15042" s="1" t="n">
        <v>570378</v>
      </c>
      <c r="J15042" s="1" t="n">
        <v>50760</v>
      </c>
      <c r="K15042" s="1" t="n">
        <v>78943087</v>
      </c>
      <c r="L15042" s="1" t="s">
        <v>4462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7" t="n">
        <v>46252</v>
      </c>
      <c r="C15043" s="1" t="n">
        <v>11</v>
      </c>
      <c r="D15043" s="1" t="s">
        <v>3845</v>
      </c>
      <c r="E15043" s="1" t="n">
        <v>1666</v>
      </c>
      <c r="F15043" s="1" t="s">
        <v>56</v>
      </c>
      <c r="I15043" s="1" t="n">
        <v>570378</v>
      </c>
      <c r="J15043" s="1" t="n">
        <v>53207</v>
      </c>
      <c r="K15043" s="1" t="n">
        <v>78944480</v>
      </c>
      <c r="L15043" s="1" t="s">
        <v>4463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7" t="n">
        <v>46252</v>
      </c>
      <c r="C15044" s="1" t="n">
        <v>11</v>
      </c>
      <c r="D15044" s="1" t="s">
        <v>3845</v>
      </c>
      <c r="E15044" s="1" t="n">
        <v>1666</v>
      </c>
      <c r="F15044" s="1" t="s">
        <v>56</v>
      </c>
      <c r="I15044" s="1" t="n">
        <v>570378</v>
      </c>
      <c r="J15044" s="1" t="n">
        <v>57287</v>
      </c>
      <c r="K15044" s="1" t="n">
        <v>78944251</v>
      </c>
      <c r="L15044" s="1" t="s">
        <v>4464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7" t="n">
        <v>46252</v>
      </c>
      <c r="C15045" s="1" t="n">
        <v>11</v>
      </c>
      <c r="D15045" s="1" t="s">
        <v>3845</v>
      </c>
      <c r="E15045" s="1" t="n">
        <v>1666</v>
      </c>
      <c r="F15045" s="1" t="s">
        <v>56</v>
      </c>
      <c r="I15045" s="1" t="n">
        <v>570378</v>
      </c>
      <c r="J15045" s="1" t="n">
        <v>67177</v>
      </c>
      <c r="K15045" s="1" t="n">
        <v>78944466</v>
      </c>
      <c r="L15045" s="1" t="s">
        <v>4465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7" t="n">
        <v>46252</v>
      </c>
      <c r="C15046" s="1" t="n">
        <v>11</v>
      </c>
      <c r="D15046" s="1" t="s">
        <v>3845</v>
      </c>
      <c r="E15046" s="1" t="n">
        <v>1666</v>
      </c>
      <c r="F15046" s="1" t="s">
        <v>56</v>
      </c>
      <c r="I15046" s="1" t="n">
        <v>570378</v>
      </c>
      <c r="J15046" s="1" t="n">
        <v>68977</v>
      </c>
      <c r="K15046" s="1" t="n">
        <v>78946224</v>
      </c>
      <c r="L15046" s="1" t="s">
        <v>4466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7" t="n">
        <v>46252</v>
      </c>
      <c r="C15047" s="1" t="n">
        <v>11</v>
      </c>
      <c r="D15047" s="1" t="s">
        <v>3845</v>
      </c>
      <c r="E15047" s="1" t="n">
        <v>1666</v>
      </c>
      <c r="F15047" s="1" t="s">
        <v>56</v>
      </c>
      <c r="I15047" s="1" t="n">
        <v>570378</v>
      </c>
      <c r="J15047" s="1" t="n">
        <v>71518</v>
      </c>
      <c r="K15047" s="1" t="n">
        <v>78946200</v>
      </c>
      <c r="L15047" s="1" t="s">
        <v>4467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7" t="n">
        <v>46252</v>
      </c>
      <c r="C15048" s="1" t="n">
        <v>11</v>
      </c>
      <c r="D15048" s="1" t="s">
        <v>3845</v>
      </c>
      <c r="E15048" s="1" t="n">
        <v>1666</v>
      </c>
      <c r="F15048" s="1" t="s">
        <v>56</v>
      </c>
      <c r="I15048" s="1" t="n">
        <v>570378</v>
      </c>
      <c r="J15048" s="1" t="n">
        <v>77084</v>
      </c>
      <c r="K15048" s="1" t="n">
        <v>78947535</v>
      </c>
      <c r="L15048" s="1" t="s">
        <v>4468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7" t="n">
        <v>46252</v>
      </c>
      <c r="C15049" s="1" t="n">
        <v>11</v>
      </c>
      <c r="D15049" s="1" t="s">
        <v>3845</v>
      </c>
      <c r="E15049" s="1" t="n">
        <v>1666</v>
      </c>
      <c r="F15049" s="1" t="s">
        <v>56</v>
      </c>
      <c r="I15049" s="1" t="n">
        <v>570378</v>
      </c>
      <c r="J15049" s="1" t="n">
        <v>78026</v>
      </c>
      <c r="K15049" s="1" t="n">
        <v>78947504</v>
      </c>
      <c r="L15049" s="1" t="s">
        <v>4469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7" t="n">
        <v>46252</v>
      </c>
      <c r="C15050" s="1" t="n">
        <v>11</v>
      </c>
      <c r="D15050" s="1" t="s">
        <v>3845</v>
      </c>
      <c r="E15050" s="1" t="n">
        <v>1666</v>
      </c>
      <c r="F15050" s="1" t="s">
        <v>56</v>
      </c>
      <c r="I15050" s="1" t="n">
        <v>570378</v>
      </c>
      <c r="J15050" s="1" t="n">
        <v>78629</v>
      </c>
      <c r="K15050" s="1" t="n">
        <v>786300</v>
      </c>
      <c r="L15050" s="1" t="s">
        <v>5770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7" t="n">
        <v>46252</v>
      </c>
      <c r="C15051" s="1" t="n">
        <v>11</v>
      </c>
      <c r="D15051" s="1" t="s">
        <v>3845</v>
      </c>
      <c r="E15051" s="1" t="n">
        <v>1666</v>
      </c>
      <c r="F15051" s="1" t="s">
        <v>56</v>
      </c>
      <c r="I15051" s="1" t="n">
        <v>570378</v>
      </c>
      <c r="J15051" s="1" t="n">
        <v>81691</v>
      </c>
      <c r="K15051" s="1" t="n">
        <v>78947610</v>
      </c>
      <c r="L15051" s="1" t="s">
        <v>6669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7" t="n">
        <v>46252</v>
      </c>
      <c r="C15052" s="1" t="n">
        <v>11</v>
      </c>
      <c r="D15052" s="1" t="s">
        <v>3845</v>
      </c>
      <c r="E15052" s="1" t="n">
        <v>1671</v>
      </c>
      <c r="F15052" s="1" t="s">
        <v>385</v>
      </c>
      <c r="I15052" s="1" t="n">
        <v>586417</v>
      </c>
      <c r="J15052" s="1" t="n">
        <v>100169</v>
      </c>
      <c r="K15052" s="1" t="n">
        <v>7891024115107</v>
      </c>
      <c r="L15052" s="1" t="s">
        <v>8332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7" t="n">
        <v>46252</v>
      </c>
      <c r="C15053" s="1" t="n">
        <v>11</v>
      </c>
      <c r="D15053" s="1" t="s">
        <v>3845</v>
      </c>
      <c r="E15053" s="1" t="n">
        <v>1671</v>
      </c>
      <c r="F15053" s="1" t="s">
        <v>385</v>
      </c>
      <c r="I15053" s="1" t="n">
        <v>586417</v>
      </c>
      <c r="J15053" s="1" t="n">
        <v>30195</v>
      </c>
      <c r="K15053" s="1" t="n">
        <v>7891024035078</v>
      </c>
      <c r="L15053" s="1" t="s">
        <v>7365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7" t="n">
        <v>46252</v>
      </c>
      <c r="C15054" s="1" t="n">
        <v>11</v>
      </c>
      <c r="D15054" s="1" t="s">
        <v>3845</v>
      </c>
      <c r="E15054" s="1" t="n">
        <v>1671</v>
      </c>
      <c r="F15054" s="1" t="s">
        <v>385</v>
      </c>
      <c r="I15054" s="1" t="n">
        <v>586417</v>
      </c>
      <c r="J15054" s="1" t="n">
        <v>40080</v>
      </c>
      <c r="K15054" s="1" t="n">
        <v>7509546675121</v>
      </c>
      <c r="L15054" s="1" t="s">
        <v>5824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7" t="n">
        <v>46252</v>
      </c>
      <c r="C15055" s="1" t="n">
        <v>11</v>
      </c>
      <c r="D15055" s="1" t="s">
        <v>3845</v>
      </c>
      <c r="E15055" s="1" t="n">
        <v>1671</v>
      </c>
      <c r="F15055" s="1" t="s">
        <v>385</v>
      </c>
      <c r="I15055" s="1" t="n">
        <v>586417</v>
      </c>
      <c r="J15055" s="1" t="n">
        <v>100953</v>
      </c>
      <c r="K15055" s="1" t="n">
        <v>7891024174715</v>
      </c>
      <c r="L15055" s="1" t="s">
        <v>8333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7" t="n">
        <v>46252</v>
      </c>
      <c r="C15056" s="1" t="n">
        <v>11</v>
      </c>
      <c r="D15056" s="1" t="s">
        <v>3845</v>
      </c>
      <c r="E15056" s="1" t="n">
        <v>1671</v>
      </c>
      <c r="F15056" s="1" t="s">
        <v>385</v>
      </c>
      <c r="I15056" s="1" t="n">
        <v>586417</v>
      </c>
      <c r="J15056" s="1" t="n">
        <v>101010</v>
      </c>
      <c r="K15056" s="1" t="n">
        <v>7891024181072</v>
      </c>
      <c r="L15056" s="1" t="s">
        <v>7369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7" t="n">
        <v>46252</v>
      </c>
      <c r="C15057" s="1" t="n">
        <v>11</v>
      </c>
      <c r="D15057" s="1" t="s">
        <v>3845</v>
      </c>
      <c r="E15057" s="1" t="n">
        <v>1671</v>
      </c>
      <c r="F15057" s="1" t="s">
        <v>385</v>
      </c>
      <c r="I15057" s="1" t="n">
        <v>586417</v>
      </c>
      <c r="J15057" s="1" t="n">
        <v>101108</v>
      </c>
      <c r="K15057" s="1" t="n">
        <v>7891024172537</v>
      </c>
      <c r="L15057" s="1" t="s">
        <v>8334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7" t="n">
        <v>46252</v>
      </c>
      <c r="C15058" s="1" t="n">
        <v>11</v>
      </c>
      <c r="D15058" s="1" t="s">
        <v>3845</v>
      </c>
      <c r="E15058" s="1" t="n">
        <v>1671</v>
      </c>
      <c r="F15058" s="1" t="s">
        <v>385</v>
      </c>
      <c r="I15058" s="1" t="n">
        <v>586417</v>
      </c>
      <c r="J15058" s="1" t="n">
        <v>101109</v>
      </c>
      <c r="K15058" s="1" t="n">
        <v>7891024172339</v>
      </c>
      <c r="L15058" s="1" t="s">
        <v>8335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7" t="n">
        <v>46252</v>
      </c>
      <c r="C15059" s="1" t="n">
        <v>11</v>
      </c>
      <c r="D15059" s="1" t="s">
        <v>3845</v>
      </c>
      <c r="E15059" s="1" t="n">
        <v>1671</v>
      </c>
      <c r="F15059" s="1" t="s">
        <v>385</v>
      </c>
      <c r="I15059" s="1" t="n">
        <v>586417</v>
      </c>
      <c r="J15059" s="1" t="n">
        <v>101110</v>
      </c>
      <c r="K15059" s="1" t="n">
        <v>7891024171639</v>
      </c>
      <c r="L15059" s="1" t="s">
        <v>8336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7" t="n">
        <v>46252</v>
      </c>
      <c r="C15060" s="1" t="n">
        <v>11</v>
      </c>
      <c r="D15060" s="1" t="s">
        <v>3845</v>
      </c>
      <c r="E15060" s="1" t="n">
        <v>1671</v>
      </c>
      <c r="F15060" s="1" t="s">
        <v>385</v>
      </c>
      <c r="I15060" s="1" t="n">
        <v>586417</v>
      </c>
      <c r="J15060" s="1" t="n">
        <v>101153</v>
      </c>
      <c r="K15060" s="1" t="n">
        <v>7891024184271</v>
      </c>
      <c r="L15060" s="1" t="s">
        <v>5933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7" t="n">
        <v>46252</v>
      </c>
      <c r="C15061" s="1" t="n">
        <v>11</v>
      </c>
      <c r="D15061" s="1" t="s">
        <v>3845</v>
      </c>
      <c r="E15061" s="1" t="n">
        <v>1671</v>
      </c>
      <c r="F15061" s="1" t="s">
        <v>385</v>
      </c>
      <c r="I15061" s="1" t="n">
        <v>586417</v>
      </c>
      <c r="J15061" s="1" t="n">
        <v>101154</v>
      </c>
      <c r="K15061" s="1" t="n">
        <v>7891024182475</v>
      </c>
      <c r="L15061" s="1" t="s">
        <v>5934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7" t="n">
        <v>46252</v>
      </c>
      <c r="C15062" s="1" t="n">
        <v>11</v>
      </c>
      <c r="D15062" s="1" t="s">
        <v>3845</v>
      </c>
      <c r="E15062" s="1" t="n">
        <v>1671</v>
      </c>
      <c r="F15062" s="1" t="s">
        <v>385</v>
      </c>
      <c r="I15062" s="1" t="n">
        <v>586417</v>
      </c>
      <c r="J15062" s="1" t="n">
        <v>101180</v>
      </c>
      <c r="K15062" s="1" t="n">
        <v>7891024161913</v>
      </c>
      <c r="L15062" s="1" t="s">
        <v>8337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7" t="n">
        <v>46252</v>
      </c>
      <c r="C15063" s="1" t="n">
        <v>11</v>
      </c>
      <c r="D15063" s="1" t="s">
        <v>3845</v>
      </c>
      <c r="E15063" s="1" t="n">
        <v>1671</v>
      </c>
      <c r="F15063" s="1" t="s">
        <v>385</v>
      </c>
      <c r="I15063" s="1" t="n">
        <v>586417</v>
      </c>
      <c r="J15063" s="1" t="n">
        <v>101184</v>
      </c>
      <c r="K15063" s="1" t="n">
        <v>7891024170335</v>
      </c>
      <c r="L15063" s="1" t="s">
        <v>8338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7" t="n">
        <v>46252</v>
      </c>
      <c r="C15064" s="1" t="n">
        <v>11</v>
      </c>
      <c r="D15064" s="1" t="s">
        <v>3845</v>
      </c>
      <c r="E15064" s="1" t="n">
        <v>1671</v>
      </c>
      <c r="F15064" s="1" t="s">
        <v>385</v>
      </c>
      <c r="I15064" s="1" t="n">
        <v>586417</v>
      </c>
      <c r="J15064" s="1" t="n">
        <v>101300</v>
      </c>
      <c r="K15064" s="1" t="n">
        <v>7891024134610</v>
      </c>
      <c r="L15064" s="1" t="s">
        <v>5825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7" t="n">
        <v>46252</v>
      </c>
      <c r="C15065" s="1" t="n">
        <v>11</v>
      </c>
      <c r="D15065" s="1" t="s">
        <v>3845</v>
      </c>
      <c r="E15065" s="1" t="n">
        <v>1671</v>
      </c>
      <c r="F15065" s="1" t="s">
        <v>385</v>
      </c>
      <c r="I15065" s="1" t="n">
        <v>586417</v>
      </c>
      <c r="J15065" s="1" t="n">
        <v>101302</v>
      </c>
      <c r="K15065" s="1" t="n">
        <v>7891024132128</v>
      </c>
      <c r="L15065" s="1" t="s">
        <v>7370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7" t="n">
        <v>46252</v>
      </c>
      <c r="C15066" s="1" t="n">
        <v>11</v>
      </c>
      <c r="D15066" s="1" t="s">
        <v>3845</v>
      </c>
      <c r="E15066" s="1" t="n">
        <v>1671</v>
      </c>
      <c r="F15066" s="1" t="s">
        <v>385</v>
      </c>
      <c r="I15066" s="1" t="n">
        <v>586417</v>
      </c>
      <c r="J15066" s="1" t="n">
        <v>101303</v>
      </c>
      <c r="K15066" s="1" t="n">
        <v>7891024132005</v>
      </c>
      <c r="L15066" s="1" t="s">
        <v>5826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7" t="n">
        <v>46252</v>
      </c>
      <c r="C15067" s="1" t="n">
        <v>11</v>
      </c>
      <c r="D15067" s="1" t="s">
        <v>3845</v>
      </c>
      <c r="E15067" s="1" t="n">
        <v>1671</v>
      </c>
      <c r="F15067" s="1" t="s">
        <v>385</v>
      </c>
      <c r="I15067" s="1" t="n">
        <v>586417</v>
      </c>
      <c r="J15067" s="1" t="n">
        <v>101339</v>
      </c>
      <c r="K15067" s="1" t="n">
        <v>7891528030142</v>
      </c>
      <c r="L15067" s="1" t="s">
        <v>5829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7" t="n">
        <v>46252</v>
      </c>
      <c r="C15068" s="1" t="n">
        <v>11</v>
      </c>
      <c r="D15068" s="1" t="s">
        <v>3845</v>
      </c>
      <c r="E15068" s="1" t="n">
        <v>1671</v>
      </c>
      <c r="F15068" s="1" t="s">
        <v>385</v>
      </c>
      <c r="I15068" s="1" t="n">
        <v>586417</v>
      </c>
      <c r="J15068" s="1" t="n">
        <v>103240</v>
      </c>
      <c r="K15068" s="1" t="n">
        <v>7891024158708</v>
      </c>
      <c r="L15068" s="1" t="s">
        <v>8339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7" t="n">
        <v>46252</v>
      </c>
      <c r="C15069" s="1" t="n">
        <v>11</v>
      </c>
      <c r="D15069" s="1" t="s">
        <v>3845</v>
      </c>
      <c r="E15069" s="1" t="n">
        <v>1671</v>
      </c>
      <c r="F15069" s="1" t="s">
        <v>385</v>
      </c>
      <c r="I15069" s="1" t="n">
        <v>586417</v>
      </c>
      <c r="J15069" s="1" t="n">
        <v>103241</v>
      </c>
      <c r="K15069" s="1" t="n">
        <v>7891024158609</v>
      </c>
      <c r="L15069" s="1" t="s">
        <v>7374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7" t="n">
        <v>46252</v>
      </c>
      <c r="C15070" s="1" t="n">
        <v>11</v>
      </c>
      <c r="D15070" s="1" t="s">
        <v>3845</v>
      </c>
      <c r="E15070" s="1" t="n">
        <v>1671</v>
      </c>
      <c r="F15070" s="1" t="s">
        <v>385</v>
      </c>
      <c r="I15070" s="1" t="n">
        <v>586417</v>
      </c>
      <c r="J15070" s="1" t="n">
        <v>103596</v>
      </c>
      <c r="K15070" s="1" t="n">
        <v>7891528016511</v>
      </c>
      <c r="L15070" s="1" t="s">
        <v>5935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7" t="n">
        <v>46252</v>
      </c>
      <c r="C15071" s="1" t="n">
        <v>11</v>
      </c>
      <c r="D15071" s="1" t="s">
        <v>3845</v>
      </c>
      <c r="E15071" s="1" t="n">
        <v>1671</v>
      </c>
      <c r="F15071" s="1" t="s">
        <v>385</v>
      </c>
      <c r="I15071" s="1" t="n">
        <v>586417</v>
      </c>
      <c r="J15071" s="1" t="n">
        <v>104031</v>
      </c>
      <c r="K15071" s="1" t="n">
        <v>7891024134702</v>
      </c>
      <c r="L15071" s="1" t="s">
        <v>5833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7" t="n">
        <v>46252</v>
      </c>
      <c r="C15072" s="1" t="n">
        <v>11</v>
      </c>
      <c r="D15072" s="1" t="s">
        <v>3845</v>
      </c>
      <c r="E15072" s="1" t="n">
        <v>1671</v>
      </c>
      <c r="F15072" s="1" t="s">
        <v>385</v>
      </c>
      <c r="I15072" s="1" t="n">
        <v>586417</v>
      </c>
      <c r="J15072" s="1" t="n">
        <v>104211</v>
      </c>
      <c r="K15072" s="1" t="n">
        <v>7891528016504</v>
      </c>
      <c r="L15072" s="1" t="s">
        <v>7376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7" t="n">
        <v>46252</v>
      </c>
      <c r="C15073" s="1" t="n">
        <v>11</v>
      </c>
      <c r="D15073" s="1" t="s">
        <v>3845</v>
      </c>
      <c r="E15073" s="1" t="n">
        <v>1671</v>
      </c>
      <c r="F15073" s="1" t="s">
        <v>385</v>
      </c>
      <c r="I15073" s="1" t="n">
        <v>586417</v>
      </c>
      <c r="J15073" s="1" t="n">
        <v>104213</v>
      </c>
      <c r="K15073" s="1" t="n">
        <v>7891024174036</v>
      </c>
      <c r="L15073" s="1" t="s">
        <v>7377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7" t="n">
        <v>46252</v>
      </c>
      <c r="C15074" s="1" t="n">
        <v>11</v>
      </c>
      <c r="D15074" s="1" t="s">
        <v>3845</v>
      </c>
      <c r="E15074" s="1" t="n">
        <v>1671</v>
      </c>
      <c r="F15074" s="1" t="s">
        <v>385</v>
      </c>
      <c r="I15074" s="1" t="n">
        <v>586417</v>
      </c>
      <c r="J15074" s="1" t="n">
        <v>104499</v>
      </c>
      <c r="K15074" s="1" t="n">
        <v>7891024136409</v>
      </c>
      <c r="L15074" s="1" t="s">
        <v>8340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7" t="n">
        <v>46252</v>
      </c>
      <c r="C15075" s="1" t="n">
        <v>11</v>
      </c>
      <c r="D15075" s="1" t="s">
        <v>3845</v>
      </c>
      <c r="E15075" s="1" t="n">
        <v>1671</v>
      </c>
      <c r="F15075" s="1" t="s">
        <v>385</v>
      </c>
      <c r="I15075" s="1" t="n">
        <v>586417</v>
      </c>
      <c r="J15075" s="1" t="n">
        <v>105080</v>
      </c>
      <c r="K15075" s="1" t="n">
        <v>7891024135310</v>
      </c>
      <c r="L15075" s="1" t="s">
        <v>7378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7" t="n">
        <v>46252</v>
      </c>
      <c r="C15076" s="1" t="n">
        <v>11</v>
      </c>
      <c r="D15076" s="1" t="s">
        <v>3845</v>
      </c>
      <c r="E15076" s="1" t="n">
        <v>1671</v>
      </c>
      <c r="F15076" s="1" t="s">
        <v>385</v>
      </c>
      <c r="I15076" s="1" t="n">
        <v>586417</v>
      </c>
      <c r="J15076" s="1" t="n">
        <v>106013</v>
      </c>
      <c r="K15076" s="1" t="n">
        <v>7891024194102</v>
      </c>
      <c r="L15076" s="1" t="s">
        <v>7379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7" t="n">
        <v>46252</v>
      </c>
      <c r="C15077" s="1" t="n">
        <v>11</v>
      </c>
      <c r="D15077" s="1" t="s">
        <v>3845</v>
      </c>
      <c r="E15077" s="1" t="n">
        <v>1671</v>
      </c>
      <c r="F15077" s="1" t="s">
        <v>385</v>
      </c>
      <c r="I15077" s="1" t="n">
        <v>586417</v>
      </c>
      <c r="J15077" s="1" t="n">
        <v>106159</v>
      </c>
      <c r="K15077" s="1" t="n">
        <v>7891024184509</v>
      </c>
      <c r="L15077" s="1" t="s">
        <v>5936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7" t="n">
        <v>46252</v>
      </c>
      <c r="C15078" s="1" t="n">
        <v>11</v>
      </c>
      <c r="D15078" s="1" t="s">
        <v>3845</v>
      </c>
      <c r="E15078" s="1" t="n">
        <v>1671</v>
      </c>
      <c r="F15078" s="1" t="s">
        <v>385</v>
      </c>
      <c r="I15078" s="1" t="n">
        <v>586417</v>
      </c>
      <c r="J15078" s="1" t="n">
        <v>106308</v>
      </c>
      <c r="K15078" s="1" t="n">
        <v>7891024110508</v>
      </c>
      <c r="L15078" s="1" t="s">
        <v>8341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7" t="n">
        <v>46252</v>
      </c>
      <c r="C15079" s="1" t="n">
        <v>11</v>
      </c>
      <c r="D15079" s="1" t="s">
        <v>3845</v>
      </c>
      <c r="E15079" s="1" t="n">
        <v>1671</v>
      </c>
      <c r="F15079" s="1" t="s">
        <v>385</v>
      </c>
      <c r="I15079" s="1" t="n">
        <v>586417</v>
      </c>
      <c r="J15079" s="1" t="n">
        <v>108365</v>
      </c>
      <c r="K15079" s="1" t="n">
        <v>7891024110300</v>
      </c>
      <c r="L15079" s="1" t="s">
        <v>8342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7" t="n">
        <v>46252</v>
      </c>
      <c r="C15080" s="1" t="n">
        <v>11</v>
      </c>
      <c r="D15080" s="1" t="s">
        <v>3845</v>
      </c>
      <c r="E15080" s="1" t="n">
        <v>1671</v>
      </c>
      <c r="F15080" s="1" t="s">
        <v>385</v>
      </c>
      <c r="I15080" s="1" t="n">
        <v>586417</v>
      </c>
      <c r="J15080" s="1" t="n">
        <v>11362</v>
      </c>
      <c r="K15080" s="1" t="n">
        <v>7891024174685</v>
      </c>
      <c r="L15080" s="1" t="s">
        <v>8343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7" t="n">
        <v>46252</v>
      </c>
      <c r="C15081" s="1" t="n">
        <v>11</v>
      </c>
      <c r="D15081" s="1" t="s">
        <v>3845</v>
      </c>
      <c r="E15081" s="1" t="n">
        <v>1671</v>
      </c>
      <c r="F15081" s="1" t="s">
        <v>385</v>
      </c>
      <c r="I15081" s="1" t="n">
        <v>586417</v>
      </c>
      <c r="J15081" s="1" t="n">
        <v>12480</v>
      </c>
      <c r="K15081" s="1" t="n">
        <v>7891024132371</v>
      </c>
      <c r="L15081" s="1" t="s">
        <v>5835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7" t="n">
        <v>46252</v>
      </c>
      <c r="C15082" s="1" t="n">
        <v>11</v>
      </c>
      <c r="D15082" s="1" t="s">
        <v>3845</v>
      </c>
      <c r="E15082" s="1" t="n">
        <v>1671</v>
      </c>
      <c r="F15082" s="1" t="s">
        <v>385</v>
      </c>
      <c r="I15082" s="1" t="n">
        <v>586417</v>
      </c>
      <c r="J15082" s="1" t="n">
        <v>17581</v>
      </c>
      <c r="K15082" s="1" t="n">
        <v>7891528112534</v>
      </c>
      <c r="L15082" s="1" t="s">
        <v>7383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7" t="n">
        <v>46252</v>
      </c>
      <c r="C15083" s="1" t="n">
        <v>11</v>
      </c>
      <c r="D15083" s="1" t="s">
        <v>3845</v>
      </c>
      <c r="E15083" s="1" t="n">
        <v>1671</v>
      </c>
      <c r="F15083" s="1" t="s">
        <v>385</v>
      </c>
      <c r="I15083" s="1" t="n">
        <v>586417</v>
      </c>
      <c r="J15083" s="1" t="n">
        <v>19802</v>
      </c>
      <c r="K15083" s="1" t="n">
        <v>7891024110355</v>
      </c>
      <c r="L15083" s="1" t="s">
        <v>5938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7" t="n">
        <v>46252</v>
      </c>
      <c r="C15084" s="1" t="n">
        <v>11</v>
      </c>
      <c r="D15084" s="1" t="s">
        <v>3845</v>
      </c>
      <c r="E15084" s="1" t="n">
        <v>1671</v>
      </c>
      <c r="F15084" s="1" t="s">
        <v>385</v>
      </c>
      <c r="I15084" s="1" t="n">
        <v>586417</v>
      </c>
      <c r="J15084" s="1" t="n">
        <v>20697</v>
      </c>
      <c r="K15084" s="1" t="n">
        <v>7891024026458</v>
      </c>
      <c r="L15084" s="1" t="s">
        <v>8344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7" t="n">
        <v>46252</v>
      </c>
      <c r="C15085" s="1" t="n">
        <v>11</v>
      </c>
      <c r="D15085" s="1" t="s">
        <v>3845</v>
      </c>
      <c r="E15085" s="1" t="n">
        <v>1671</v>
      </c>
      <c r="F15085" s="1" t="s">
        <v>385</v>
      </c>
      <c r="I15085" s="1" t="n">
        <v>586417</v>
      </c>
      <c r="J15085" s="1" t="n">
        <v>20945</v>
      </c>
      <c r="K15085" s="1" t="n">
        <v>7898279799823</v>
      </c>
      <c r="L15085" s="1" t="s">
        <v>5939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7" t="n">
        <v>46252</v>
      </c>
      <c r="C15086" s="1" t="n">
        <v>11</v>
      </c>
      <c r="D15086" s="1" t="s">
        <v>3845</v>
      </c>
      <c r="E15086" s="1" t="n">
        <v>1671</v>
      </c>
      <c r="F15086" s="1" t="s">
        <v>385</v>
      </c>
      <c r="I15086" s="1" t="n">
        <v>586417</v>
      </c>
      <c r="J15086" s="1" t="n">
        <v>23272</v>
      </c>
      <c r="K15086" s="1" t="n">
        <v>7898279790400</v>
      </c>
      <c r="L15086" s="1" t="s">
        <v>5940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7" t="n">
        <v>46252</v>
      </c>
      <c r="C15087" s="1" t="n">
        <v>11</v>
      </c>
      <c r="D15087" s="1" t="s">
        <v>3845</v>
      </c>
      <c r="E15087" s="1" t="n">
        <v>1671</v>
      </c>
      <c r="F15087" s="1" t="s">
        <v>385</v>
      </c>
      <c r="I15087" s="1" t="n">
        <v>586417</v>
      </c>
      <c r="J15087" s="1" t="n">
        <v>23279</v>
      </c>
      <c r="K15087" s="1" t="n">
        <v>7898279790417</v>
      </c>
      <c r="L15087" s="1" t="s">
        <v>5942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7" t="n">
        <v>46252</v>
      </c>
      <c r="C15088" s="1" t="n">
        <v>11</v>
      </c>
      <c r="D15088" s="1" t="s">
        <v>3845</v>
      </c>
      <c r="E15088" s="1" t="n">
        <v>1671</v>
      </c>
      <c r="F15088" s="1" t="s">
        <v>385</v>
      </c>
      <c r="I15088" s="1" t="n">
        <v>586417</v>
      </c>
      <c r="J15088" s="1" t="n">
        <v>23280</v>
      </c>
      <c r="K15088" s="1" t="n">
        <v>7898279790394</v>
      </c>
      <c r="L15088" s="1" t="s">
        <v>5943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7" t="n">
        <v>46252</v>
      </c>
      <c r="C15089" s="1" t="n">
        <v>11</v>
      </c>
      <c r="D15089" s="1" t="s">
        <v>3845</v>
      </c>
      <c r="E15089" s="1" t="n">
        <v>1671</v>
      </c>
      <c r="F15089" s="1" t="s">
        <v>385</v>
      </c>
      <c r="I15089" s="1" t="n">
        <v>586417</v>
      </c>
      <c r="J15089" s="1" t="n">
        <v>23468</v>
      </c>
      <c r="K15089" s="1" t="n">
        <v>7898279792039</v>
      </c>
      <c r="L15089" s="1" t="s">
        <v>5944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7" t="n">
        <v>46252</v>
      </c>
      <c r="C15090" s="1" t="n">
        <v>11</v>
      </c>
      <c r="D15090" s="1" t="s">
        <v>3845</v>
      </c>
      <c r="E15090" s="1" t="n">
        <v>1671</v>
      </c>
      <c r="F15090" s="1" t="s">
        <v>385</v>
      </c>
      <c r="I15090" s="1" t="n">
        <v>586417</v>
      </c>
      <c r="J15090" s="1" t="n">
        <v>24096</v>
      </c>
      <c r="K15090" s="1" t="n">
        <v>7898279790387</v>
      </c>
      <c r="L15090" s="1" t="s">
        <v>5946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7" t="n">
        <v>46252</v>
      </c>
      <c r="C15091" s="1" t="n">
        <v>11</v>
      </c>
      <c r="D15091" s="1" t="s">
        <v>3845</v>
      </c>
      <c r="E15091" s="1" t="n">
        <v>1671</v>
      </c>
      <c r="F15091" s="1" t="s">
        <v>385</v>
      </c>
      <c r="I15091" s="1" t="n">
        <v>586417</v>
      </c>
      <c r="J15091" s="1" t="n">
        <v>24311</v>
      </c>
      <c r="K15091" s="1" t="n">
        <v>8410525159619</v>
      </c>
      <c r="L15091" s="1" t="s">
        <v>5947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7" t="n">
        <v>46252</v>
      </c>
      <c r="C15092" s="1" t="n">
        <v>11</v>
      </c>
      <c r="D15092" s="1" t="s">
        <v>3845</v>
      </c>
      <c r="E15092" s="1" t="n">
        <v>1671</v>
      </c>
      <c r="F15092" s="1" t="s">
        <v>385</v>
      </c>
      <c r="I15092" s="1" t="n">
        <v>586417</v>
      </c>
      <c r="J15092" s="1" t="n">
        <v>24646</v>
      </c>
      <c r="K15092" s="1" t="n">
        <v>7891024027523</v>
      </c>
      <c r="L15092" s="1" t="s">
        <v>8345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7" t="n">
        <v>46252</v>
      </c>
      <c r="C15093" s="1" t="n">
        <v>11</v>
      </c>
      <c r="D15093" s="1" t="s">
        <v>3845</v>
      </c>
      <c r="E15093" s="1" t="n">
        <v>1671</v>
      </c>
      <c r="F15093" s="1" t="s">
        <v>385</v>
      </c>
      <c r="I15093" s="1" t="n">
        <v>586417</v>
      </c>
      <c r="J15093" s="1" t="n">
        <v>24753</v>
      </c>
      <c r="K15093" s="1" t="n">
        <v>7891024128510</v>
      </c>
      <c r="L15093" s="1" t="s">
        <v>7385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7" t="n">
        <v>46252</v>
      </c>
      <c r="C15094" s="1" t="n">
        <v>11</v>
      </c>
      <c r="D15094" s="1" t="s">
        <v>3845</v>
      </c>
      <c r="E15094" s="1" t="n">
        <v>1671</v>
      </c>
      <c r="F15094" s="1" t="s">
        <v>385</v>
      </c>
      <c r="I15094" s="1" t="n">
        <v>586417</v>
      </c>
      <c r="J15094" s="1" t="n">
        <v>24966</v>
      </c>
      <c r="K15094" s="1" t="n">
        <v>7898279797911</v>
      </c>
      <c r="L15094" s="1" t="s">
        <v>5949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7" t="n">
        <v>46252</v>
      </c>
      <c r="C15095" s="1" t="n">
        <v>11</v>
      </c>
      <c r="D15095" s="1" t="s">
        <v>3845</v>
      </c>
      <c r="E15095" s="1" t="n">
        <v>1671</v>
      </c>
      <c r="F15095" s="1" t="s">
        <v>385</v>
      </c>
      <c r="I15095" s="1" t="n">
        <v>586417</v>
      </c>
      <c r="J15095" s="1" t="n">
        <v>25007</v>
      </c>
      <c r="K15095" s="1" t="n">
        <v>7898279794842</v>
      </c>
      <c r="L15095" s="1" t="s">
        <v>5950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7" t="n">
        <v>46252</v>
      </c>
      <c r="C15096" s="1" t="n">
        <v>11</v>
      </c>
      <c r="D15096" s="1" t="s">
        <v>3845</v>
      </c>
      <c r="E15096" s="1" t="n">
        <v>1671</v>
      </c>
      <c r="F15096" s="1" t="s">
        <v>385</v>
      </c>
      <c r="I15096" s="1" t="n">
        <v>586417</v>
      </c>
      <c r="J15096" s="1" t="n">
        <v>25038</v>
      </c>
      <c r="K15096" s="1" t="n">
        <v>8410525146435</v>
      </c>
      <c r="L15096" s="1" t="s">
        <v>7386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7" t="n">
        <v>46252</v>
      </c>
      <c r="C15097" s="1" t="n">
        <v>11</v>
      </c>
      <c r="D15097" s="1" t="s">
        <v>3845</v>
      </c>
      <c r="E15097" s="1" t="n">
        <v>1671</v>
      </c>
      <c r="F15097" s="1" t="s">
        <v>385</v>
      </c>
      <c r="I15097" s="1" t="n">
        <v>586417</v>
      </c>
      <c r="J15097" s="1" t="n">
        <v>25325</v>
      </c>
      <c r="K15097" s="1" t="n">
        <v>7898279792077</v>
      </c>
      <c r="L15097" s="1" t="s">
        <v>5952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7" t="n">
        <v>46252</v>
      </c>
      <c r="C15098" s="1" t="n">
        <v>11</v>
      </c>
      <c r="D15098" s="1" t="s">
        <v>3845</v>
      </c>
      <c r="E15098" s="1" t="n">
        <v>1671</v>
      </c>
      <c r="F15098" s="1" t="s">
        <v>385</v>
      </c>
      <c r="I15098" s="1" t="n">
        <v>586417</v>
      </c>
      <c r="J15098" s="1" t="n">
        <v>25326</v>
      </c>
      <c r="K15098" s="1" t="n">
        <v>7898591451591</v>
      </c>
      <c r="L15098" s="1" t="s">
        <v>5953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7" t="n">
        <v>46252</v>
      </c>
      <c r="C15099" s="1" t="n">
        <v>11</v>
      </c>
      <c r="D15099" s="1" t="s">
        <v>3845</v>
      </c>
      <c r="E15099" s="1" t="n">
        <v>1671</v>
      </c>
      <c r="F15099" s="1" t="s">
        <v>385</v>
      </c>
      <c r="I15099" s="1" t="n">
        <v>586417</v>
      </c>
      <c r="J15099" s="1" t="n">
        <v>25434</v>
      </c>
      <c r="K15099" s="1" t="n">
        <v>7898279798307</v>
      </c>
      <c r="L15099" s="1" t="s">
        <v>8346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7" t="n">
        <v>46252</v>
      </c>
      <c r="C15100" s="1" t="n">
        <v>11</v>
      </c>
      <c r="D15100" s="1" t="s">
        <v>3845</v>
      </c>
      <c r="E15100" s="1" t="n">
        <v>1671</v>
      </c>
      <c r="F15100" s="1" t="s">
        <v>385</v>
      </c>
      <c r="I15100" s="1" t="n">
        <v>586417</v>
      </c>
      <c r="J15100" s="1" t="n">
        <v>25435</v>
      </c>
      <c r="K15100" s="1" t="n">
        <v>7898279794859</v>
      </c>
      <c r="L15100" s="1" t="s">
        <v>5956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7" t="n">
        <v>46252</v>
      </c>
      <c r="C15101" s="1" t="n">
        <v>11</v>
      </c>
      <c r="D15101" s="1" t="s">
        <v>3845</v>
      </c>
      <c r="E15101" s="1" t="n">
        <v>1671</v>
      </c>
      <c r="F15101" s="1" t="s">
        <v>385</v>
      </c>
      <c r="I15101" s="1" t="n">
        <v>586417</v>
      </c>
      <c r="J15101" s="1" t="n">
        <v>25436</v>
      </c>
      <c r="K15101" s="1" t="n">
        <v>7898279795061</v>
      </c>
      <c r="L15101" s="1" t="s">
        <v>5957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7" t="n">
        <v>46252</v>
      </c>
      <c r="C15102" s="1" t="n">
        <v>11</v>
      </c>
      <c r="D15102" s="1" t="s">
        <v>3845</v>
      </c>
      <c r="E15102" s="1" t="n">
        <v>1671</v>
      </c>
      <c r="F15102" s="1" t="s">
        <v>385</v>
      </c>
      <c r="I15102" s="1" t="n">
        <v>586417</v>
      </c>
      <c r="J15102" s="1" t="n">
        <v>25537</v>
      </c>
      <c r="K15102" s="1" t="n">
        <v>7891024026434</v>
      </c>
      <c r="L15102" s="1" t="s">
        <v>7387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7" t="n">
        <v>46252</v>
      </c>
      <c r="C15103" s="1" t="n">
        <v>11</v>
      </c>
      <c r="D15103" s="1" t="s">
        <v>3845</v>
      </c>
      <c r="E15103" s="1" t="n">
        <v>1671</v>
      </c>
      <c r="F15103" s="1" t="s">
        <v>385</v>
      </c>
      <c r="I15103" s="1" t="n">
        <v>586417</v>
      </c>
      <c r="J15103" s="1" t="n">
        <v>26085</v>
      </c>
      <c r="K15103" s="1" t="n">
        <v>7891528029498</v>
      </c>
      <c r="L15103" s="1" t="s">
        <v>5847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7" t="n">
        <v>46252</v>
      </c>
      <c r="C15104" s="1" t="n">
        <v>11</v>
      </c>
      <c r="D15104" s="1" t="s">
        <v>3845</v>
      </c>
      <c r="E15104" s="1" t="n">
        <v>1671</v>
      </c>
      <c r="F15104" s="1" t="s">
        <v>385</v>
      </c>
      <c r="I15104" s="1" t="n">
        <v>586417</v>
      </c>
      <c r="J15104" s="1" t="n">
        <v>27687</v>
      </c>
      <c r="K15104" s="1" t="n">
        <v>7891024034828</v>
      </c>
      <c r="L15104" s="1" t="s">
        <v>7388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7" t="n">
        <v>46252</v>
      </c>
      <c r="C15105" s="1" t="n">
        <v>11</v>
      </c>
      <c r="D15105" s="1" t="s">
        <v>3845</v>
      </c>
      <c r="E15105" s="1" t="n">
        <v>1671</v>
      </c>
      <c r="F15105" s="1" t="s">
        <v>385</v>
      </c>
      <c r="I15105" s="1" t="n">
        <v>586417</v>
      </c>
      <c r="J15105" s="1" t="n">
        <v>27764</v>
      </c>
      <c r="K15105" s="1" t="n">
        <v>7891024034781</v>
      </c>
      <c r="L15105" s="1" t="s">
        <v>7389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7" t="n">
        <v>46252</v>
      </c>
      <c r="C15106" s="1" t="n">
        <v>11</v>
      </c>
      <c r="D15106" s="1" t="s">
        <v>3845</v>
      </c>
      <c r="E15106" s="1" t="n">
        <v>1671</v>
      </c>
      <c r="F15106" s="1" t="s">
        <v>385</v>
      </c>
      <c r="I15106" s="1" t="n">
        <v>586417</v>
      </c>
      <c r="J15106" s="1" t="n">
        <v>28582</v>
      </c>
      <c r="K15106" s="1" t="n">
        <v>7898591459771</v>
      </c>
      <c r="L15106" s="1" t="s">
        <v>5960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7" t="n">
        <v>46252</v>
      </c>
      <c r="C15107" s="1" t="n">
        <v>11</v>
      </c>
      <c r="D15107" s="1" t="s">
        <v>3845</v>
      </c>
      <c r="E15107" s="1" t="n">
        <v>1671</v>
      </c>
      <c r="F15107" s="1" t="s">
        <v>385</v>
      </c>
      <c r="I15107" s="1" t="n">
        <v>586417</v>
      </c>
      <c r="J15107" s="1" t="n">
        <v>29255</v>
      </c>
      <c r="K15107" s="1" t="n">
        <v>7891024034804</v>
      </c>
      <c r="L15107" s="1" t="s">
        <v>8347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7" t="n">
        <v>46252</v>
      </c>
      <c r="C15108" s="1" t="n">
        <v>11</v>
      </c>
      <c r="D15108" s="1" t="s">
        <v>3845</v>
      </c>
      <c r="E15108" s="1" t="n">
        <v>1671</v>
      </c>
      <c r="F15108" s="1" t="s">
        <v>385</v>
      </c>
      <c r="I15108" s="1" t="n">
        <v>586417</v>
      </c>
      <c r="J15108" s="1" t="n">
        <v>30489</v>
      </c>
      <c r="K15108" s="1" t="n">
        <v>7891024042908</v>
      </c>
      <c r="L15108" s="1" t="s">
        <v>8348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7" t="n">
        <v>46252</v>
      </c>
      <c r="C15109" s="1" t="n">
        <v>11</v>
      </c>
      <c r="D15109" s="1" t="s">
        <v>3845</v>
      </c>
      <c r="E15109" s="1" t="n">
        <v>1671</v>
      </c>
      <c r="F15109" s="1" t="s">
        <v>385</v>
      </c>
      <c r="I15109" s="1" t="n">
        <v>586417</v>
      </c>
      <c r="J15109" s="1" t="n">
        <v>30491</v>
      </c>
      <c r="K15109" s="1" t="n">
        <v>7891024042311</v>
      </c>
      <c r="L15109" s="1" t="s">
        <v>8349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7" t="n">
        <v>46252</v>
      </c>
      <c r="C15110" s="1" t="n">
        <v>11</v>
      </c>
      <c r="D15110" s="1" t="s">
        <v>3845</v>
      </c>
      <c r="E15110" s="1" t="n">
        <v>1671</v>
      </c>
      <c r="F15110" s="1" t="s">
        <v>385</v>
      </c>
      <c r="I15110" s="1" t="n">
        <v>586417</v>
      </c>
      <c r="J15110" s="1" t="n">
        <v>32511</v>
      </c>
      <c r="K15110" s="1" t="n">
        <v>7891024042328</v>
      </c>
      <c r="L15110" s="1" t="s">
        <v>8350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7" t="n">
        <v>46252</v>
      </c>
      <c r="C15111" s="1" t="n">
        <v>11</v>
      </c>
      <c r="D15111" s="1" t="s">
        <v>3845</v>
      </c>
      <c r="E15111" s="1" t="n">
        <v>1671</v>
      </c>
      <c r="F15111" s="1" t="s">
        <v>385</v>
      </c>
      <c r="I15111" s="1" t="n">
        <v>586417</v>
      </c>
      <c r="J15111" s="1" t="n">
        <v>32864</v>
      </c>
      <c r="K15111" s="1" t="n">
        <v>7908228801634</v>
      </c>
      <c r="L15111" s="1" t="s">
        <v>5961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7" t="n">
        <v>46252</v>
      </c>
      <c r="C15112" s="1" t="n">
        <v>11</v>
      </c>
      <c r="D15112" s="1" t="s">
        <v>3845</v>
      </c>
      <c r="E15112" s="1" t="n">
        <v>1671</v>
      </c>
      <c r="F15112" s="1" t="s">
        <v>385</v>
      </c>
      <c r="I15112" s="1" t="n">
        <v>586417</v>
      </c>
      <c r="J15112" s="1" t="n">
        <v>32865</v>
      </c>
      <c r="K15112" s="1" t="n">
        <v>7908228801672</v>
      </c>
      <c r="L15112" s="1" t="s">
        <v>5962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7" t="n">
        <v>46252</v>
      </c>
      <c r="C15113" s="1" t="n">
        <v>11</v>
      </c>
      <c r="D15113" s="1" t="s">
        <v>3845</v>
      </c>
      <c r="E15113" s="1" t="n">
        <v>1671</v>
      </c>
      <c r="F15113" s="1" t="s">
        <v>385</v>
      </c>
      <c r="I15113" s="1" t="n">
        <v>586417</v>
      </c>
      <c r="J15113" s="1" t="n">
        <v>34085</v>
      </c>
      <c r="K15113" s="1" t="n">
        <v>7908228801658</v>
      </c>
      <c r="L15113" s="1" t="s">
        <v>5963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7" t="n">
        <v>46252</v>
      </c>
      <c r="C15114" s="1" t="n">
        <v>11</v>
      </c>
      <c r="D15114" s="1" t="s">
        <v>3845</v>
      </c>
      <c r="E15114" s="1" t="n">
        <v>1671</v>
      </c>
      <c r="F15114" s="1" t="s">
        <v>385</v>
      </c>
      <c r="I15114" s="1" t="n">
        <v>586417</v>
      </c>
      <c r="J15114" s="1" t="n">
        <v>34086</v>
      </c>
      <c r="K15114" s="1" t="n">
        <v>7908228802068</v>
      </c>
      <c r="L15114" s="1" t="s">
        <v>8351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7" t="n">
        <v>46252</v>
      </c>
      <c r="C15115" s="1" t="n">
        <v>11</v>
      </c>
      <c r="D15115" s="1" t="s">
        <v>3845</v>
      </c>
      <c r="E15115" s="1" t="n">
        <v>1671</v>
      </c>
      <c r="F15115" s="1" t="s">
        <v>385</v>
      </c>
      <c r="I15115" s="1" t="n">
        <v>586417</v>
      </c>
      <c r="J15115" s="1" t="n">
        <v>34477</v>
      </c>
      <c r="K15115" s="1" t="n">
        <v>7898279791179</v>
      </c>
      <c r="L15115" s="1" t="s">
        <v>5964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7" t="n">
        <v>46252</v>
      </c>
      <c r="C15116" s="1" t="n">
        <v>11</v>
      </c>
      <c r="D15116" s="1" t="s">
        <v>3845</v>
      </c>
      <c r="E15116" s="1" t="n">
        <v>1671</v>
      </c>
      <c r="F15116" s="1" t="s">
        <v>385</v>
      </c>
      <c r="I15116" s="1" t="n">
        <v>586417</v>
      </c>
      <c r="J15116" s="1" t="n">
        <v>36124</v>
      </c>
      <c r="K15116" s="1" t="n">
        <v>7898591459511</v>
      </c>
      <c r="L15116" s="1" t="s">
        <v>5965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7" t="n">
        <v>46252</v>
      </c>
      <c r="C15117" s="1" t="n">
        <v>11</v>
      </c>
      <c r="D15117" s="1" t="s">
        <v>3845</v>
      </c>
      <c r="E15117" s="1" t="n">
        <v>1671</v>
      </c>
      <c r="F15117" s="1" t="s">
        <v>385</v>
      </c>
      <c r="I15117" s="1" t="n">
        <v>586417</v>
      </c>
      <c r="J15117" s="1" t="n">
        <v>36126</v>
      </c>
      <c r="K15117" s="1" t="n">
        <v>7898591457845</v>
      </c>
      <c r="L15117" s="1" t="s">
        <v>5967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7" t="n">
        <v>46252</v>
      </c>
      <c r="C15118" s="1" t="n">
        <v>11</v>
      </c>
      <c r="D15118" s="1" t="s">
        <v>3845</v>
      </c>
      <c r="E15118" s="1" t="n">
        <v>1671</v>
      </c>
      <c r="F15118" s="1" t="s">
        <v>385</v>
      </c>
      <c r="I15118" s="1" t="n">
        <v>586417</v>
      </c>
      <c r="J15118" s="1" t="n">
        <v>36274</v>
      </c>
      <c r="K15118" s="1" t="n">
        <v>7898591459474</v>
      </c>
      <c r="L15118" s="1" t="s">
        <v>5968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7" t="n">
        <v>46252</v>
      </c>
      <c r="C15119" s="1" t="n">
        <v>11</v>
      </c>
      <c r="D15119" s="1" t="s">
        <v>3845</v>
      </c>
      <c r="E15119" s="1" t="n">
        <v>1671</v>
      </c>
      <c r="F15119" s="1" t="s">
        <v>385</v>
      </c>
      <c r="I15119" s="1" t="n">
        <v>586417</v>
      </c>
      <c r="J15119" s="1" t="n">
        <v>39269</v>
      </c>
      <c r="K15119" s="1" t="n">
        <v>7896024726582</v>
      </c>
      <c r="L15119" s="1" t="s">
        <v>7394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7" t="n">
        <v>46252</v>
      </c>
      <c r="C15120" s="1" t="n">
        <v>11</v>
      </c>
      <c r="D15120" s="1" t="s">
        <v>3845</v>
      </c>
      <c r="E15120" s="1" t="n">
        <v>1671</v>
      </c>
      <c r="F15120" s="1" t="s">
        <v>385</v>
      </c>
      <c r="I15120" s="1" t="n">
        <v>586417</v>
      </c>
      <c r="J15120" s="1" t="n">
        <v>39286</v>
      </c>
      <c r="K15120" s="1" t="n">
        <v>7896024726667</v>
      </c>
      <c r="L15120" s="1" t="s">
        <v>7396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7" t="n">
        <v>46252</v>
      </c>
      <c r="C15121" s="1" t="n">
        <v>11</v>
      </c>
      <c r="D15121" s="1" t="s">
        <v>3845</v>
      </c>
      <c r="E15121" s="1" t="n">
        <v>1671</v>
      </c>
      <c r="F15121" s="1" t="s">
        <v>385</v>
      </c>
      <c r="I15121" s="1" t="n">
        <v>586417</v>
      </c>
      <c r="J15121" s="1" t="n">
        <v>40905</v>
      </c>
      <c r="K15121" s="1" t="n">
        <v>7898591455643</v>
      </c>
      <c r="L15121" s="1" t="s">
        <v>8352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7" t="n">
        <v>46252</v>
      </c>
      <c r="C15122" s="1" t="n">
        <v>11</v>
      </c>
      <c r="D15122" s="1" t="s">
        <v>3845</v>
      </c>
      <c r="E15122" s="1" t="n">
        <v>1671</v>
      </c>
      <c r="F15122" s="1" t="s">
        <v>385</v>
      </c>
      <c r="I15122" s="1" t="n">
        <v>586417</v>
      </c>
      <c r="J15122" s="1" t="n">
        <v>41420</v>
      </c>
      <c r="K15122" s="1" t="n">
        <v>7898591455629</v>
      </c>
      <c r="L15122" s="1" t="s">
        <v>5971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7" t="n">
        <v>46252</v>
      </c>
      <c r="C15123" s="1" t="n">
        <v>11</v>
      </c>
      <c r="D15123" s="1" t="s">
        <v>3845</v>
      </c>
      <c r="E15123" s="1" t="n">
        <v>1671</v>
      </c>
      <c r="F15123" s="1" t="s">
        <v>385</v>
      </c>
      <c r="I15123" s="1" t="n">
        <v>586417</v>
      </c>
      <c r="J15123" s="1" t="n">
        <v>41772</v>
      </c>
      <c r="K15123" s="1" t="n">
        <v>7896024726742</v>
      </c>
      <c r="L15123" s="1" t="s">
        <v>7398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7" t="n">
        <v>46252</v>
      </c>
      <c r="C15124" s="1" t="n">
        <v>11</v>
      </c>
      <c r="D15124" s="1" t="s">
        <v>3845</v>
      </c>
      <c r="E15124" s="1" t="n">
        <v>1671</v>
      </c>
      <c r="F15124" s="1" t="s">
        <v>385</v>
      </c>
      <c r="I15124" s="1" t="n">
        <v>586417</v>
      </c>
      <c r="J15124" s="1" t="n">
        <v>47091</v>
      </c>
      <c r="K15124" s="1" t="n">
        <v>7896264670690</v>
      </c>
      <c r="L15124" s="1" t="s">
        <v>8353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7" t="n">
        <v>46252</v>
      </c>
      <c r="C15125" s="1" t="n">
        <v>11</v>
      </c>
      <c r="D15125" s="1" t="s">
        <v>3845</v>
      </c>
      <c r="E15125" s="1" t="n">
        <v>1671</v>
      </c>
      <c r="F15125" s="1" t="s">
        <v>385</v>
      </c>
      <c r="I15125" s="1" t="n">
        <v>586417</v>
      </c>
      <c r="J15125" s="1" t="n">
        <v>47092</v>
      </c>
      <c r="K15125" s="1" t="n">
        <v>7896264670720</v>
      </c>
      <c r="L15125" s="1" t="s">
        <v>8354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7" t="n">
        <v>46252</v>
      </c>
      <c r="C15126" s="1" t="n">
        <v>11</v>
      </c>
      <c r="D15126" s="1" t="s">
        <v>3845</v>
      </c>
      <c r="E15126" s="1" t="n">
        <v>1671</v>
      </c>
      <c r="F15126" s="1" t="s">
        <v>385</v>
      </c>
      <c r="I15126" s="1" t="n">
        <v>586417</v>
      </c>
      <c r="J15126" s="1" t="n">
        <v>48557</v>
      </c>
      <c r="K15126" s="1" t="n">
        <v>7896264670713</v>
      </c>
      <c r="L15126" s="1" t="s">
        <v>8355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7" t="n">
        <v>46252</v>
      </c>
      <c r="C15127" s="1" t="n">
        <v>11</v>
      </c>
      <c r="D15127" s="1" t="s">
        <v>3845</v>
      </c>
      <c r="E15127" s="1" t="n">
        <v>1671</v>
      </c>
      <c r="F15127" s="1" t="s">
        <v>385</v>
      </c>
      <c r="I15127" s="1" t="n">
        <v>586417</v>
      </c>
      <c r="J15127" s="1" t="n">
        <v>50328</v>
      </c>
      <c r="K15127" s="1" t="n">
        <v>7509546681153</v>
      </c>
      <c r="L15127" s="1" t="s">
        <v>5973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7" t="n">
        <v>46252</v>
      </c>
      <c r="C15128" s="1" t="n">
        <v>11</v>
      </c>
      <c r="D15128" s="1" t="s">
        <v>3845</v>
      </c>
      <c r="E15128" s="1" t="n">
        <v>1671</v>
      </c>
      <c r="F15128" s="1" t="s">
        <v>385</v>
      </c>
      <c r="I15128" s="1" t="n">
        <v>586417</v>
      </c>
      <c r="J15128" s="1" t="n">
        <v>50483</v>
      </c>
      <c r="K15128" s="1" t="n">
        <v>7509546681146</v>
      </c>
      <c r="L15128" s="1" t="s">
        <v>8356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7" t="n">
        <v>46252</v>
      </c>
      <c r="C15129" s="1" t="n">
        <v>11</v>
      </c>
      <c r="D15129" s="1" t="s">
        <v>3845</v>
      </c>
      <c r="E15129" s="1" t="n">
        <v>1671</v>
      </c>
      <c r="F15129" s="1" t="s">
        <v>385</v>
      </c>
      <c r="I15129" s="1" t="n">
        <v>586417</v>
      </c>
      <c r="J15129" s="1" t="n">
        <v>51147</v>
      </c>
      <c r="K15129" s="1" t="n">
        <v>7896264670706</v>
      </c>
      <c r="L15129" s="1" t="s">
        <v>8357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7" t="n">
        <v>46252</v>
      </c>
      <c r="C15130" s="1" t="n">
        <v>11</v>
      </c>
      <c r="D15130" s="1" t="s">
        <v>3845</v>
      </c>
      <c r="E15130" s="1" t="n">
        <v>1671</v>
      </c>
      <c r="F15130" s="1" t="s">
        <v>385</v>
      </c>
      <c r="I15130" s="1" t="n">
        <v>586417</v>
      </c>
      <c r="J15130" s="1" t="n">
        <v>52188</v>
      </c>
      <c r="K15130" s="1" t="n">
        <v>7509546674438</v>
      </c>
      <c r="L15130" s="1" t="s">
        <v>7402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7" t="n">
        <v>46252</v>
      </c>
      <c r="C15131" s="1" t="n">
        <v>11</v>
      </c>
      <c r="D15131" s="1" t="s">
        <v>3845</v>
      </c>
      <c r="E15131" s="1" t="n">
        <v>1671</v>
      </c>
      <c r="F15131" s="1" t="s">
        <v>385</v>
      </c>
      <c r="I15131" s="1" t="n">
        <v>586417</v>
      </c>
      <c r="J15131" s="1" t="n">
        <v>52849</v>
      </c>
      <c r="K15131" s="1" t="n">
        <v>7896001282414</v>
      </c>
      <c r="L15131" s="1" t="s">
        <v>8358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7" t="n">
        <v>46252</v>
      </c>
      <c r="C15132" s="1" t="n">
        <v>11</v>
      </c>
      <c r="D15132" s="1" t="s">
        <v>3845</v>
      </c>
      <c r="E15132" s="1" t="n">
        <v>1671</v>
      </c>
      <c r="F15132" s="1" t="s">
        <v>385</v>
      </c>
      <c r="I15132" s="1" t="n">
        <v>586417</v>
      </c>
      <c r="J15132" s="1" t="n">
        <v>52857</v>
      </c>
      <c r="K15132" s="1" t="n">
        <v>7896264670997</v>
      </c>
      <c r="L15132" s="1" t="s">
        <v>8359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7" t="n">
        <v>46252</v>
      </c>
      <c r="C15133" s="1" t="n">
        <v>11</v>
      </c>
      <c r="D15133" s="1" t="s">
        <v>3845</v>
      </c>
      <c r="E15133" s="1" t="n">
        <v>1671</v>
      </c>
      <c r="F15133" s="1" t="s">
        <v>385</v>
      </c>
      <c r="I15133" s="1" t="n">
        <v>586417</v>
      </c>
      <c r="J15133" s="1" t="n">
        <v>53698</v>
      </c>
      <c r="K15133" s="1" t="n">
        <v>7908228803874</v>
      </c>
      <c r="L15133" s="1" t="s">
        <v>5976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7" t="n">
        <v>46252</v>
      </c>
      <c r="C15134" s="1" t="n">
        <v>11</v>
      </c>
      <c r="D15134" s="1" t="s">
        <v>3845</v>
      </c>
      <c r="E15134" s="1" t="n">
        <v>1671</v>
      </c>
      <c r="F15134" s="1" t="s">
        <v>385</v>
      </c>
      <c r="I15134" s="1" t="n">
        <v>586417</v>
      </c>
      <c r="J15134" s="1" t="n">
        <v>55411</v>
      </c>
      <c r="K15134" s="1" t="n">
        <v>7908228803904</v>
      </c>
      <c r="L15134" s="1" t="s">
        <v>5975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7" t="n">
        <v>46252</v>
      </c>
      <c r="C15135" s="1" t="n">
        <v>11</v>
      </c>
      <c r="D15135" s="1" t="s">
        <v>3845</v>
      </c>
      <c r="E15135" s="1" t="n">
        <v>1671</v>
      </c>
      <c r="F15135" s="1" t="s">
        <v>385</v>
      </c>
      <c r="I15135" s="1" t="n">
        <v>586417</v>
      </c>
      <c r="J15135" s="1" t="n">
        <v>56167</v>
      </c>
      <c r="K15135" s="1" t="n">
        <v>7908228803867</v>
      </c>
      <c r="L15135" s="1" t="s">
        <v>5976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7" t="n">
        <v>46252</v>
      </c>
      <c r="C15136" s="1" t="n">
        <v>11</v>
      </c>
      <c r="D15136" s="1" t="s">
        <v>3845</v>
      </c>
      <c r="E15136" s="1" t="n">
        <v>1671</v>
      </c>
      <c r="F15136" s="1" t="s">
        <v>385</v>
      </c>
      <c r="I15136" s="1" t="n">
        <v>586417</v>
      </c>
      <c r="J15136" s="1" t="n">
        <v>56186</v>
      </c>
      <c r="K15136" s="1" t="n">
        <v>7908228803898</v>
      </c>
      <c r="L15136" s="1" t="s">
        <v>5977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7" t="n">
        <v>46252</v>
      </c>
      <c r="C15137" s="1" t="n">
        <v>11</v>
      </c>
      <c r="D15137" s="1" t="s">
        <v>3845</v>
      </c>
      <c r="E15137" s="1" t="n">
        <v>1671</v>
      </c>
      <c r="F15137" s="1" t="s">
        <v>385</v>
      </c>
      <c r="I15137" s="1" t="n">
        <v>586417</v>
      </c>
      <c r="J15137" s="1" t="n">
        <v>56915</v>
      </c>
      <c r="K15137" s="1" t="n">
        <v>7509546679525</v>
      </c>
      <c r="L15137" s="1" t="s">
        <v>8360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7" t="n">
        <v>46252</v>
      </c>
      <c r="C15138" s="1" t="n">
        <v>11</v>
      </c>
      <c r="D15138" s="1" t="s">
        <v>3845</v>
      </c>
      <c r="E15138" s="1" t="n">
        <v>1671</v>
      </c>
      <c r="F15138" s="1" t="s">
        <v>385</v>
      </c>
      <c r="I15138" s="1" t="n">
        <v>586417</v>
      </c>
      <c r="J15138" s="1" t="n">
        <v>57369</v>
      </c>
      <c r="K15138" s="1" t="n">
        <v>7509546687537</v>
      </c>
      <c r="L15138" s="1" t="s">
        <v>5861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7" t="n">
        <v>46252</v>
      </c>
      <c r="C15139" s="1" t="n">
        <v>11</v>
      </c>
      <c r="D15139" s="1" t="s">
        <v>3845</v>
      </c>
      <c r="E15139" s="1" t="n">
        <v>1671</v>
      </c>
      <c r="F15139" s="1" t="s">
        <v>385</v>
      </c>
      <c r="I15139" s="1" t="n">
        <v>586417</v>
      </c>
      <c r="J15139" s="1" t="n">
        <v>57600</v>
      </c>
      <c r="K15139" s="1" t="n">
        <v>7896264670980</v>
      </c>
      <c r="L15139" s="1" t="s">
        <v>8361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7" t="n">
        <v>46252</v>
      </c>
      <c r="C15140" s="1" t="n">
        <v>11</v>
      </c>
      <c r="D15140" s="1" t="s">
        <v>3845</v>
      </c>
      <c r="E15140" s="1" t="n">
        <v>1671</v>
      </c>
      <c r="F15140" s="1" t="s">
        <v>385</v>
      </c>
      <c r="I15140" s="1" t="n">
        <v>586417</v>
      </c>
      <c r="J15140" s="1" t="n">
        <v>58819</v>
      </c>
      <c r="K15140" s="1" t="n">
        <v>7908228804505</v>
      </c>
      <c r="L15140" s="1" t="s">
        <v>5978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7" t="n">
        <v>46252</v>
      </c>
      <c r="C15141" s="1" t="n">
        <v>11</v>
      </c>
      <c r="D15141" s="1" t="s">
        <v>3845</v>
      </c>
      <c r="E15141" s="1" t="n">
        <v>1671</v>
      </c>
      <c r="F15141" s="1" t="s">
        <v>385</v>
      </c>
      <c r="I15141" s="1" t="n">
        <v>586417</v>
      </c>
      <c r="J15141" s="1" t="n">
        <v>58823</v>
      </c>
      <c r="K15141" s="1" t="n">
        <v>7908228804499</v>
      </c>
      <c r="L15141" s="1" t="s">
        <v>5979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7" t="n">
        <v>46252</v>
      </c>
      <c r="C15142" s="1" t="n">
        <v>11</v>
      </c>
      <c r="D15142" s="1" t="s">
        <v>3845</v>
      </c>
      <c r="E15142" s="1" t="n">
        <v>1671</v>
      </c>
      <c r="F15142" s="1" t="s">
        <v>385</v>
      </c>
      <c r="I15142" s="1" t="n">
        <v>586417</v>
      </c>
      <c r="J15142" s="1" t="n">
        <v>58832</v>
      </c>
      <c r="K15142" s="1" t="n">
        <v>7509546688091</v>
      </c>
      <c r="L15142" s="1" t="s">
        <v>8362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7" t="n">
        <v>46252</v>
      </c>
      <c r="C15143" s="1" t="n">
        <v>11</v>
      </c>
      <c r="D15143" s="1" t="s">
        <v>3845</v>
      </c>
      <c r="E15143" s="1" t="n">
        <v>1671</v>
      </c>
      <c r="F15143" s="1" t="s">
        <v>385</v>
      </c>
      <c r="I15143" s="1" t="n">
        <v>586417</v>
      </c>
      <c r="J15143" s="1" t="n">
        <v>59176</v>
      </c>
      <c r="K15143" s="1" t="n">
        <v>7908228804512</v>
      </c>
      <c r="L15143" s="1" t="s">
        <v>5977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7" t="n">
        <v>46252</v>
      </c>
      <c r="C15144" s="1" t="n">
        <v>11</v>
      </c>
      <c r="D15144" s="1" t="s">
        <v>3845</v>
      </c>
      <c r="E15144" s="1" t="n">
        <v>1671</v>
      </c>
      <c r="F15144" s="1" t="s">
        <v>385</v>
      </c>
      <c r="I15144" s="1" t="n">
        <v>586417</v>
      </c>
      <c r="J15144" s="1" t="n">
        <v>60506</v>
      </c>
      <c r="K15144" s="1" t="n">
        <v>7896024760883</v>
      </c>
      <c r="L15144" s="1" t="s">
        <v>8363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7" t="n">
        <v>46252</v>
      </c>
      <c r="C15145" s="1" t="n">
        <v>11</v>
      </c>
      <c r="D15145" s="1" t="s">
        <v>3845</v>
      </c>
      <c r="E15145" s="1" t="n">
        <v>1671</v>
      </c>
      <c r="F15145" s="1" t="s">
        <v>385</v>
      </c>
      <c r="I15145" s="1" t="n">
        <v>586417</v>
      </c>
      <c r="J15145" s="1" t="n">
        <v>60538</v>
      </c>
      <c r="K15145" s="1" t="n">
        <v>7908228804826</v>
      </c>
      <c r="L15145" s="1" t="s">
        <v>8364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7" t="n">
        <v>46252</v>
      </c>
      <c r="C15146" s="1" t="n">
        <v>11</v>
      </c>
      <c r="D15146" s="1" t="s">
        <v>3845</v>
      </c>
      <c r="E15146" s="1" t="n">
        <v>1671</v>
      </c>
      <c r="F15146" s="1" t="s">
        <v>385</v>
      </c>
      <c r="I15146" s="1" t="n">
        <v>586417</v>
      </c>
      <c r="J15146" s="1" t="n">
        <v>61862</v>
      </c>
      <c r="K15146" s="1" t="n">
        <v>7896024760876</v>
      </c>
      <c r="L15146" s="1" t="s">
        <v>8365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7" t="n">
        <v>46252</v>
      </c>
      <c r="C15147" s="1" t="n">
        <v>11</v>
      </c>
      <c r="D15147" s="1" t="s">
        <v>3845</v>
      </c>
      <c r="E15147" s="1" t="n">
        <v>1671</v>
      </c>
      <c r="F15147" s="1" t="s">
        <v>385</v>
      </c>
      <c r="I15147" s="1" t="n">
        <v>586417</v>
      </c>
      <c r="J15147" s="1" t="n">
        <v>62033</v>
      </c>
      <c r="K15147" s="1" t="n">
        <v>7509546669670</v>
      </c>
      <c r="L15147" s="1" t="s">
        <v>5980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7" t="n">
        <v>46252</v>
      </c>
      <c r="C15148" s="1" t="n">
        <v>11</v>
      </c>
      <c r="D15148" s="1" t="s">
        <v>3845</v>
      </c>
      <c r="E15148" s="1" t="n">
        <v>1671</v>
      </c>
      <c r="F15148" s="1" t="s">
        <v>385</v>
      </c>
      <c r="I15148" s="1" t="n">
        <v>586417</v>
      </c>
      <c r="J15148" s="1" t="n">
        <v>62663</v>
      </c>
      <c r="K15148" s="1" t="n">
        <v>7896264671055</v>
      </c>
      <c r="L15148" s="1" t="s">
        <v>5587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7" t="n">
        <v>46252</v>
      </c>
      <c r="C15149" s="1" t="n">
        <v>11</v>
      </c>
      <c r="D15149" s="1" t="s">
        <v>3845</v>
      </c>
      <c r="E15149" s="1" t="n">
        <v>1671</v>
      </c>
      <c r="F15149" s="1" t="s">
        <v>385</v>
      </c>
      <c r="I15149" s="1" t="n">
        <v>586417</v>
      </c>
      <c r="J15149" s="1" t="n">
        <v>63440</v>
      </c>
      <c r="K15149" s="1" t="n">
        <v>7896001282391</v>
      </c>
      <c r="L15149" s="1" t="s">
        <v>8366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7" t="n">
        <v>46252</v>
      </c>
      <c r="C15150" s="1" t="n">
        <v>11</v>
      </c>
      <c r="D15150" s="1" t="s">
        <v>3845</v>
      </c>
      <c r="E15150" s="1" t="n">
        <v>1671</v>
      </c>
      <c r="F15150" s="1" t="s">
        <v>385</v>
      </c>
      <c r="I15150" s="1" t="n">
        <v>586417</v>
      </c>
      <c r="J15150" s="1" t="n">
        <v>63442</v>
      </c>
      <c r="K15150" s="1" t="n">
        <v>7896001282407</v>
      </c>
      <c r="L15150" s="1" t="s">
        <v>8367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7" t="n">
        <v>46252</v>
      </c>
      <c r="C15151" s="1" t="n">
        <v>11</v>
      </c>
      <c r="D15151" s="1" t="s">
        <v>3845</v>
      </c>
      <c r="E15151" s="1" t="n">
        <v>1671</v>
      </c>
      <c r="F15151" s="1" t="s">
        <v>385</v>
      </c>
      <c r="I15151" s="1" t="n">
        <v>586417</v>
      </c>
      <c r="J15151" s="1" t="n">
        <v>63443</v>
      </c>
      <c r="K15151" s="1" t="n">
        <v>7509546689333</v>
      </c>
      <c r="L15151" s="1" t="s">
        <v>8368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7" t="n">
        <v>46252</v>
      </c>
      <c r="C15152" s="1" t="n">
        <v>11</v>
      </c>
      <c r="D15152" s="1" t="s">
        <v>3845</v>
      </c>
      <c r="E15152" s="1" t="n">
        <v>1671</v>
      </c>
      <c r="F15152" s="1" t="s">
        <v>385</v>
      </c>
      <c r="I15152" s="1" t="n">
        <v>586417</v>
      </c>
      <c r="J15152" s="1" t="n">
        <v>64801</v>
      </c>
      <c r="K15152" s="1" t="n">
        <v>7509546691251</v>
      </c>
      <c r="L15152" s="1" t="s">
        <v>7404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7" t="n">
        <v>46252</v>
      </c>
      <c r="C15153" s="1" t="n">
        <v>11</v>
      </c>
      <c r="D15153" s="1" t="s">
        <v>3845</v>
      </c>
      <c r="E15153" s="1" t="n">
        <v>1671</v>
      </c>
      <c r="F15153" s="1" t="s">
        <v>385</v>
      </c>
      <c r="I15153" s="1" t="n">
        <v>586417</v>
      </c>
      <c r="J15153" s="1" t="n">
        <v>64802</v>
      </c>
      <c r="K15153" s="1" t="n">
        <v>7509546658223</v>
      </c>
      <c r="L15153" s="1" t="s">
        <v>8369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7" t="n">
        <v>46252</v>
      </c>
      <c r="C15154" s="1" t="n">
        <v>11</v>
      </c>
      <c r="D15154" s="1" t="s">
        <v>3845</v>
      </c>
      <c r="E15154" s="1" t="n">
        <v>1671</v>
      </c>
      <c r="F15154" s="1" t="s">
        <v>385</v>
      </c>
      <c r="I15154" s="1" t="n">
        <v>586417</v>
      </c>
      <c r="J15154" s="1" t="n">
        <v>67405</v>
      </c>
      <c r="K15154" s="1" t="n">
        <v>7908228805151</v>
      </c>
      <c r="L15154" s="1" t="s">
        <v>5982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7" t="n">
        <v>46252</v>
      </c>
      <c r="C15155" s="1" t="n">
        <v>11</v>
      </c>
      <c r="D15155" s="1" t="s">
        <v>3845</v>
      </c>
      <c r="E15155" s="1" t="n">
        <v>1671</v>
      </c>
      <c r="F15155" s="1" t="s">
        <v>385</v>
      </c>
      <c r="I15155" s="1" t="n">
        <v>586417</v>
      </c>
      <c r="J15155" s="1" t="n">
        <v>70984</v>
      </c>
      <c r="K15155" s="1" t="n">
        <v>7908228804369</v>
      </c>
      <c r="L15155" s="1" t="s">
        <v>8370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7" t="n">
        <v>46252</v>
      </c>
      <c r="C15156" s="1" t="n">
        <v>11</v>
      </c>
      <c r="D15156" s="1" t="s">
        <v>3845</v>
      </c>
      <c r="E15156" s="1" t="n">
        <v>1671</v>
      </c>
      <c r="F15156" s="1" t="s">
        <v>385</v>
      </c>
      <c r="I15156" s="1" t="n">
        <v>586417</v>
      </c>
      <c r="J15156" s="1" t="n">
        <v>70986</v>
      </c>
      <c r="K15156" s="1" t="n">
        <v>7908228804383</v>
      </c>
      <c r="L15156" s="1" t="s">
        <v>5984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7" t="n">
        <v>46252</v>
      </c>
      <c r="C15157" s="1" t="n">
        <v>11</v>
      </c>
      <c r="D15157" s="1" t="s">
        <v>3845</v>
      </c>
      <c r="E15157" s="1" t="n">
        <v>1671</v>
      </c>
      <c r="F15157" s="1" t="s">
        <v>385</v>
      </c>
      <c r="I15157" s="1" t="n">
        <v>586417</v>
      </c>
      <c r="J15157" s="1" t="n">
        <v>72648</v>
      </c>
      <c r="K15157" s="1" t="n">
        <v>7908228806028</v>
      </c>
      <c r="L15157" s="1" t="s">
        <v>8371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7" t="n">
        <v>46252</v>
      </c>
      <c r="C15158" s="1" t="n">
        <v>11</v>
      </c>
      <c r="D15158" s="1" t="s">
        <v>3845</v>
      </c>
      <c r="E15158" s="1" t="n">
        <v>1671</v>
      </c>
      <c r="F15158" s="1" t="s">
        <v>385</v>
      </c>
      <c r="I15158" s="1" t="n">
        <v>586417</v>
      </c>
      <c r="J15158" s="1" t="n">
        <v>77865</v>
      </c>
      <c r="K15158" s="1" t="n">
        <v>7891024028995</v>
      </c>
      <c r="L15158" s="1" t="s">
        <v>5988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7" t="n">
        <v>46252</v>
      </c>
      <c r="C15159" s="1" t="n">
        <v>11</v>
      </c>
      <c r="D15159" s="1" t="s">
        <v>3845</v>
      </c>
      <c r="E15159" s="1" t="n">
        <v>1671</v>
      </c>
      <c r="F15159" s="1" t="s">
        <v>385</v>
      </c>
      <c r="I15159" s="1" t="n">
        <v>586417</v>
      </c>
      <c r="J15159" s="1" t="n">
        <v>78127</v>
      </c>
      <c r="K15159" s="1" t="n">
        <v>7509546697246</v>
      </c>
      <c r="L15159" s="1" t="s">
        <v>8372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7" t="n">
        <v>46252</v>
      </c>
      <c r="C15160" s="1" t="n">
        <v>11</v>
      </c>
      <c r="D15160" s="1" t="s">
        <v>3845</v>
      </c>
      <c r="E15160" s="1" t="n">
        <v>1671</v>
      </c>
      <c r="F15160" s="1" t="s">
        <v>385</v>
      </c>
      <c r="I15160" s="1" t="n">
        <v>586417</v>
      </c>
      <c r="J15160" s="1" t="n">
        <v>78153</v>
      </c>
      <c r="K15160" s="1" t="n">
        <v>7898591457876</v>
      </c>
      <c r="L15160" s="1" t="s">
        <v>5989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7" t="n">
        <v>46252</v>
      </c>
      <c r="C15161" s="1" t="n">
        <v>11</v>
      </c>
      <c r="D15161" s="1" t="s">
        <v>3845</v>
      </c>
      <c r="E15161" s="1" t="n">
        <v>1671</v>
      </c>
      <c r="F15161" s="1" t="s">
        <v>385</v>
      </c>
      <c r="I15161" s="1" t="n">
        <v>586417</v>
      </c>
      <c r="J15161" s="1" t="n">
        <v>78213</v>
      </c>
      <c r="K15161" s="1" t="n">
        <v>7509546702605</v>
      </c>
      <c r="L15161" s="1" t="s">
        <v>5990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7" t="n">
        <v>46252</v>
      </c>
      <c r="C15162" s="1" t="n">
        <v>11</v>
      </c>
      <c r="D15162" s="1" t="s">
        <v>3845</v>
      </c>
      <c r="E15162" s="1" t="n">
        <v>1671</v>
      </c>
      <c r="F15162" s="1" t="s">
        <v>385</v>
      </c>
      <c r="I15162" s="1" t="n">
        <v>586417</v>
      </c>
      <c r="J15162" s="1" t="n">
        <v>80574</v>
      </c>
      <c r="K15162" s="1" t="n">
        <v>7908228805564</v>
      </c>
      <c r="L15162" s="1" t="s">
        <v>8373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7" t="n">
        <v>46252</v>
      </c>
      <c r="C15163" s="1" t="n">
        <v>11</v>
      </c>
      <c r="D15163" s="1" t="s">
        <v>3845</v>
      </c>
      <c r="E15163" s="1" t="n">
        <v>1671</v>
      </c>
      <c r="F15163" s="1" t="s">
        <v>385</v>
      </c>
      <c r="I15163" s="1" t="n">
        <v>586417</v>
      </c>
      <c r="J15163" s="1" t="n">
        <v>80575</v>
      </c>
      <c r="K15163" s="1" t="n">
        <v>7908228805588</v>
      </c>
      <c r="L15163" s="1" t="s">
        <v>8374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7" t="n">
        <v>46252</v>
      </c>
      <c r="C15164" s="1" t="n">
        <v>11</v>
      </c>
      <c r="D15164" s="1" t="s">
        <v>3845</v>
      </c>
      <c r="E15164" s="1" t="n">
        <v>1671</v>
      </c>
      <c r="F15164" s="1" t="s">
        <v>385</v>
      </c>
      <c r="I15164" s="1" t="n">
        <v>586417</v>
      </c>
      <c r="J15164" s="1" t="n">
        <v>80887</v>
      </c>
      <c r="K15164" s="1" t="n">
        <v>808880</v>
      </c>
      <c r="L15164" s="1" t="s">
        <v>8375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7" t="n">
        <v>46252</v>
      </c>
      <c r="C15165" s="1" t="n">
        <v>11</v>
      </c>
      <c r="D15165" s="1" t="s">
        <v>3845</v>
      </c>
      <c r="E15165" s="1" t="n">
        <v>1671</v>
      </c>
      <c r="F15165" s="1" t="s">
        <v>385</v>
      </c>
      <c r="I15165" s="1" t="n">
        <v>586417</v>
      </c>
      <c r="J15165" s="1" t="n">
        <v>81783</v>
      </c>
      <c r="K15165" s="1" t="n">
        <v>7891024068120</v>
      </c>
      <c r="L15165" s="1" t="s">
        <v>8376</v>
      </c>
      <c r="N15165" s="1" t="n">
        <v>12</v>
      </c>
      <c r="O15165" s="1" t="n">
        <v>119.52</v>
      </c>
    </row>
    <row r="15166" customFormat="false" ht="15" hidden="false" customHeight="true" outlineLevel="0" collapsed="false">
      <c r="A15166" s="1" t="n">
        <v>1</v>
      </c>
      <c r="B15166" s="17" t="n">
        <v>46252</v>
      </c>
      <c r="C15166" s="1" t="n">
        <v>11</v>
      </c>
      <c r="D15166" s="1" t="s">
        <v>3845</v>
      </c>
      <c r="E15166" s="1" t="n">
        <v>1671</v>
      </c>
      <c r="F15166" s="1" t="s">
        <v>385</v>
      </c>
      <c r="I15166" s="1" t="n">
        <v>586417</v>
      </c>
      <c r="J15166" s="1" t="n">
        <v>81774</v>
      </c>
      <c r="K15166" s="1" t="n">
        <v>7896001282421</v>
      </c>
      <c r="L15166" s="1" t="s">
        <v>8377</v>
      </c>
      <c r="N15166" s="1" t="n">
        <v>8</v>
      </c>
      <c r="O15166" s="1" t="n">
        <v>56.88</v>
      </c>
    </row>
    <row r="15167" customFormat="false" ht="15" hidden="false" customHeight="true" outlineLevel="0" collapsed="false">
      <c r="A15167" s="1" t="n">
        <v>1</v>
      </c>
      <c r="B15167" s="17" t="n">
        <v>46252</v>
      </c>
      <c r="C15167" s="1" t="n">
        <v>11</v>
      </c>
      <c r="D15167" s="1" t="s">
        <v>3845</v>
      </c>
      <c r="E15167" s="1" t="n">
        <v>1671</v>
      </c>
      <c r="F15167" s="1" t="s">
        <v>385</v>
      </c>
      <c r="I15167" s="1" t="n">
        <v>586417</v>
      </c>
      <c r="J15167" s="1" t="n">
        <v>81775</v>
      </c>
      <c r="K15167" s="1" t="n">
        <v>7896001284043</v>
      </c>
      <c r="L15167" s="1" t="s">
        <v>7406</v>
      </c>
      <c r="N15167" s="1" t="n">
        <v>3</v>
      </c>
      <c r="O15167" s="1" t="n">
        <v>12.84</v>
      </c>
    </row>
    <row r="15168" customFormat="false" ht="15" hidden="false" customHeight="true" outlineLevel="0" collapsed="false">
      <c r="A15168" s="1" t="n">
        <v>1</v>
      </c>
      <c r="B15168" s="17" t="n">
        <v>46252</v>
      </c>
      <c r="C15168" s="1" t="n">
        <v>11</v>
      </c>
      <c r="D15168" s="1" t="s">
        <v>3845</v>
      </c>
      <c r="E15168" s="1" t="n">
        <v>1671</v>
      </c>
      <c r="F15168" s="1" t="s">
        <v>385</v>
      </c>
      <c r="I15168" s="1" t="n">
        <v>586417</v>
      </c>
      <c r="J15168" s="1" t="n">
        <v>82097</v>
      </c>
      <c r="K15168" s="1" t="n">
        <v>7908228809463</v>
      </c>
      <c r="L15168" s="1" t="s">
        <v>8378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7" t="n">
        <v>46252</v>
      </c>
      <c r="C15169" s="1" t="n">
        <v>11</v>
      </c>
      <c r="D15169" s="1" t="s">
        <v>3845</v>
      </c>
      <c r="E15169" s="1" t="n">
        <v>1671</v>
      </c>
      <c r="F15169" s="1" t="s">
        <v>385</v>
      </c>
      <c r="I15169" s="1" t="n">
        <v>586417</v>
      </c>
      <c r="J15169" s="1" t="n">
        <v>82098</v>
      </c>
      <c r="K15169" s="1" t="n">
        <v>7908228808770</v>
      </c>
      <c r="L15169" s="1" t="s">
        <v>8379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7" t="n">
        <v>46252</v>
      </c>
      <c r="C15170" s="1" t="n">
        <v>11</v>
      </c>
      <c r="D15170" s="1" t="s">
        <v>3845</v>
      </c>
      <c r="E15170" s="1" t="n">
        <v>1705</v>
      </c>
      <c r="F15170" s="1" t="s">
        <v>173</v>
      </c>
      <c r="I15170" s="1" t="n">
        <v>1250817</v>
      </c>
      <c r="J15170" s="1" t="n">
        <v>57635</v>
      </c>
      <c r="K15170" s="1" t="n">
        <v>2254500</v>
      </c>
      <c r="L15170" s="1" t="s">
        <v>5791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7" t="n">
        <v>46252</v>
      </c>
      <c r="C15171" s="1" t="n">
        <v>11</v>
      </c>
      <c r="D15171" s="1" t="s">
        <v>3845</v>
      </c>
      <c r="E15171" s="1" t="n">
        <v>1705</v>
      </c>
      <c r="F15171" s="1" t="s">
        <v>173</v>
      </c>
      <c r="I15171" s="1" t="n">
        <v>1250817</v>
      </c>
      <c r="J15171" s="1" t="n">
        <v>57640</v>
      </c>
      <c r="K15171" s="1" t="n">
        <v>2254517</v>
      </c>
      <c r="L15171" s="1" t="s">
        <v>5792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7" t="n">
        <v>46252</v>
      </c>
      <c r="C15172" s="1" t="n">
        <v>11</v>
      </c>
      <c r="D15172" s="1" t="s">
        <v>3845</v>
      </c>
      <c r="E15172" s="1" t="n">
        <v>1705</v>
      </c>
      <c r="F15172" s="1" t="s">
        <v>173</v>
      </c>
      <c r="I15172" s="1" t="n">
        <v>1250817</v>
      </c>
      <c r="J15172" s="1" t="n">
        <v>76553</v>
      </c>
      <c r="K15172" s="1" t="n">
        <v>7896045503476</v>
      </c>
      <c r="L15172" s="1" t="s">
        <v>5793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7" t="n">
        <v>46252</v>
      </c>
      <c r="C15173" s="1" t="n">
        <v>11</v>
      </c>
      <c r="D15173" s="1" t="s">
        <v>3845</v>
      </c>
      <c r="E15173" s="1" t="n">
        <v>1705</v>
      </c>
      <c r="F15173" s="1" t="s">
        <v>173</v>
      </c>
      <c r="I15173" s="1" t="n">
        <v>1250817</v>
      </c>
      <c r="J15173" s="1" t="n">
        <v>76553</v>
      </c>
      <c r="K15173" s="1" t="n">
        <v>7896045503476</v>
      </c>
      <c r="L15173" s="1" t="s">
        <v>5793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7" t="n">
        <v>46252</v>
      </c>
      <c r="C15174" s="1" t="n">
        <v>11</v>
      </c>
      <c r="D15174" s="1" t="s">
        <v>3845</v>
      </c>
      <c r="E15174" s="1" t="n">
        <v>1705</v>
      </c>
      <c r="F15174" s="1" t="s">
        <v>173</v>
      </c>
      <c r="I15174" s="1" t="n">
        <v>1250842</v>
      </c>
      <c r="J15174" s="1" t="n">
        <v>102360</v>
      </c>
      <c r="K15174" s="1" t="n">
        <v>7894900593709</v>
      </c>
      <c r="L15174" s="1" t="s">
        <v>4471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7" t="n">
        <v>46252</v>
      </c>
      <c r="C15175" s="1" t="n">
        <v>11</v>
      </c>
      <c r="D15175" s="1" t="s">
        <v>3845</v>
      </c>
      <c r="E15175" s="1" t="n">
        <v>1705</v>
      </c>
      <c r="F15175" s="1" t="s">
        <v>173</v>
      </c>
      <c r="I15175" s="1" t="n">
        <v>1250842</v>
      </c>
      <c r="J15175" s="1" t="n">
        <v>102361</v>
      </c>
      <c r="K15175" s="1" t="n">
        <v>7894900573701</v>
      </c>
      <c r="L15175" s="1" t="s">
        <v>4472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7" t="n">
        <v>46252</v>
      </c>
      <c r="C15176" s="1" t="n">
        <v>11</v>
      </c>
      <c r="D15176" s="1" t="s">
        <v>3845</v>
      </c>
      <c r="E15176" s="1" t="n">
        <v>1705</v>
      </c>
      <c r="F15176" s="1" t="s">
        <v>173</v>
      </c>
      <c r="I15176" s="1" t="n">
        <v>1250842</v>
      </c>
      <c r="J15176" s="1" t="n">
        <v>102363</v>
      </c>
      <c r="K15176" s="1" t="n">
        <v>7894900563702</v>
      </c>
      <c r="L15176" s="1" t="s">
        <v>4474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7" t="n">
        <v>46252</v>
      </c>
      <c r="C15177" s="1" t="n">
        <v>11</v>
      </c>
      <c r="D15177" s="1" t="s">
        <v>3845</v>
      </c>
      <c r="E15177" s="1" t="n">
        <v>1705</v>
      </c>
      <c r="F15177" s="1" t="s">
        <v>173</v>
      </c>
      <c r="I15177" s="1" t="n">
        <v>1250842</v>
      </c>
      <c r="J15177" s="1" t="n">
        <v>102980</v>
      </c>
      <c r="K15177" s="1" t="n">
        <v>7895800201503</v>
      </c>
      <c r="L15177" s="1" t="s">
        <v>6072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7" t="n">
        <v>46252</v>
      </c>
      <c r="C15178" s="1" t="n">
        <v>11</v>
      </c>
      <c r="D15178" s="1" t="s">
        <v>3845</v>
      </c>
      <c r="E15178" s="1" t="n">
        <v>1705</v>
      </c>
      <c r="F15178" s="1" t="s">
        <v>173</v>
      </c>
      <c r="I15178" s="1" t="n">
        <v>1250842</v>
      </c>
      <c r="J15178" s="1" t="n">
        <v>103159</v>
      </c>
      <c r="K15178" s="1" t="n">
        <v>7894900050011</v>
      </c>
      <c r="L15178" s="1" t="s">
        <v>5533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7" t="n">
        <v>46252</v>
      </c>
      <c r="C15179" s="1" t="n">
        <v>11</v>
      </c>
      <c r="D15179" s="1" t="s">
        <v>3845</v>
      </c>
      <c r="E15179" s="1" t="n">
        <v>1705</v>
      </c>
      <c r="F15179" s="1" t="s">
        <v>173</v>
      </c>
      <c r="I15179" s="1" t="n">
        <v>1250842</v>
      </c>
      <c r="J15179" s="1" t="n">
        <v>103160</v>
      </c>
      <c r="K15179" s="1" t="n">
        <v>7894900030013</v>
      </c>
      <c r="L15179" s="1" t="s">
        <v>4504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7" t="n">
        <v>46252</v>
      </c>
      <c r="C15180" s="1" t="n">
        <v>11</v>
      </c>
      <c r="D15180" s="1" t="s">
        <v>3845</v>
      </c>
      <c r="E15180" s="1" t="n">
        <v>1705</v>
      </c>
      <c r="F15180" s="1" t="s">
        <v>173</v>
      </c>
      <c r="I15180" s="1" t="n">
        <v>1250842</v>
      </c>
      <c r="J15180" s="1" t="n">
        <v>104575</v>
      </c>
      <c r="K15180" s="1" t="n">
        <v>7898341430098</v>
      </c>
      <c r="L15180" s="1" t="s">
        <v>4476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7" t="n">
        <v>46252</v>
      </c>
      <c r="C15181" s="1" t="n">
        <v>11</v>
      </c>
      <c r="D15181" s="1" t="s">
        <v>3845</v>
      </c>
      <c r="E15181" s="1" t="n">
        <v>1705</v>
      </c>
      <c r="F15181" s="1" t="s">
        <v>173</v>
      </c>
      <c r="I15181" s="1" t="n">
        <v>1250842</v>
      </c>
      <c r="J15181" s="1" t="n">
        <v>104576</v>
      </c>
      <c r="K15181" s="1" t="n">
        <v>7898341430111</v>
      </c>
      <c r="L15181" s="1" t="s">
        <v>4477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7" t="n">
        <v>46252</v>
      </c>
      <c r="C15182" s="1" t="n">
        <v>11</v>
      </c>
      <c r="D15182" s="1" t="s">
        <v>3845</v>
      </c>
      <c r="E15182" s="1" t="n">
        <v>1705</v>
      </c>
      <c r="F15182" s="1" t="s">
        <v>173</v>
      </c>
      <c r="I15182" s="1" t="n">
        <v>1250842</v>
      </c>
      <c r="J15182" s="1" t="n">
        <v>14312</v>
      </c>
      <c r="K15182" s="1" t="n">
        <v>7894900504002</v>
      </c>
      <c r="L15182" s="1" t="s">
        <v>6451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7" t="n">
        <v>46252</v>
      </c>
      <c r="C15183" s="1" t="n">
        <v>11</v>
      </c>
      <c r="D15183" s="1" t="s">
        <v>3845</v>
      </c>
      <c r="E15183" s="1" t="n">
        <v>1705</v>
      </c>
      <c r="F15183" s="1" t="s">
        <v>173</v>
      </c>
      <c r="I15183" s="1" t="n">
        <v>1250842</v>
      </c>
      <c r="J15183" s="1" t="n">
        <v>14356</v>
      </c>
      <c r="K15183" s="1" t="n">
        <v>7894900501001</v>
      </c>
      <c r="L15183" s="1" t="s">
        <v>6452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7" t="n">
        <v>46252</v>
      </c>
      <c r="C15184" s="1" t="n">
        <v>11</v>
      </c>
      <c r="D15184" s="1" t="s">
        <v>3845</v>
      </c>
      <c r="E15184" s="1" t="n">
        <v>1705</v>
      </c>
      <c r="F15184" s="1" t="s">
        <v>173</v>
      </c>
      <c r="I15184" s="1" t="n">
        <v>1250842</v>
      </c>
      <c r="J15184" s="1" t="n">
        <v>16774</v>
      </c>
      <c r="K15184" s="1" t="n">
        <v>7895800430002</v>
      </c>
      <c r="L15184" s="1" t="s">
        <v>8380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7" t="n">
        <v>46252</v>
      </c>
      <c r="C15185" s="1" t="n">
        <v>11</v>
      </c>
      <c r="D15185" s="1" t="s">
        <v>3845</v>
      </c>
      <c r="E15185" s="1" t="n">
        <v>1705</v>
      </c>
      <c r="F15185" s="1" t="s">
        <v>173</v>
      </c>
      <c r="I15185" s="1" t="n">
        <v>1250842</v>
      </c>
      <c r="J15185" s="1" t="n">
        <v>16778</v>
      </c>
      <c r="K15185" s="1" t="n">
        <v>7895800304228</v>
      </c>
      <c r="L15185" s="1" t="s">
        <v>5165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7" t="n">
        <v>46252</v>
      </c>
      <c r="C15186" s="1" t="n">
        <v>11</v>
      </c>
      <c r="D15186" s="1" t="s">
        <v>3845</v>
      </c>
      <c r="E15186" s="1" t="n">
        <v>1705</v>
      </c>
      <c r="F15186" s="1" t="s">
        <v>173</v>
      </c>
      <c r="I15186" s="1" t="n">
        <v>1250842</v>
      </c>
      <c r="J15186" s="1" t="n">
        <v>21003</v>
      </c>
      <c r="K15186" s="1" t="n">
        <v>7894900611014</v>
      </c>
      <c r="L15186" s="1" t="s">
        <v>4478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7" t="n">
        <v>46252</v>
      </c>
      <c r="C15187" s="1" t="n">
        <v>11</v>
      </c>
      <c r="D15187" s="1" t="s">
        <v>3845</v>
      </c>
      <c r="E15187" s="1" t="n">
        <v>1705</v>
      </c>
      <c r="F15187" s="1" t="s">
        <v>173</v>
      </c>
      <c r="I15187" s="1" t="n">
        <v>1250842</v>
      </c>
      <c r="J15187" s="1" t="n">
        <v>22346</v>
      </c>
      <c r="K15187" s="1" t="n">
        <v>7894900150018</v>
      </c>
      <c r="L15187" s="1" t="s">
        <v>6302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7" t="n">
        <v>46252</v>
      </c>
      <c r="C15188" s="1" t="n">
        <v>11</v>
      </c>
      <c r="D15188" s="1" t="s">
        <v>3845</v>
      </c>
      <c r="E15188" s="1" t="n">
        <v>1705</v>
      </c>
      <c r="F15188" s="1" t="s">
        <v>173</v>
      </c>
      <c r="I15188" s="1" t="n">
        <v>1250842</v>
      </c>
      <c r="J15188" s="1" t="n">
        <v>24857</v>
      </c>
      <c r="K15188" s="1" t="n">
        <v>7898367980010</v>
      </c>
      <c r="L15188" s="1" t="s">
        <v>5777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7" t="n">
        <v>46252</v>
      </c>
      <c r="C15189" s="1" t="n">
        <v>11</v>
      </c>
      <c r="D15189" s="1" t="s">
        <v>3845</v>
      </c>
      <c r="E15189" s="1" t="n">
        <v>1705</v>
      </c>
      <c r="F15189" s="1" t="s">
        <v>173</v>
      </c>
      <c r="I15189" s="1" t="n">
        <v>1250842</v>
      </c>
      <c r="J15189" s="1" t="n">
        <v>25752</v>
      </c>
      <c r="K15189" s="1" t="n">
        <v>7894900660302</v>
      </c>
      <c r="L15189" s="1" t="s">
        <v>6455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7" t="n">
        <v>46252</v>
      </c>
      <c r="C15190" s="1" t="n">
        <v>11</v>
      </c>
      <c r="D15190" s="1" t="s">
        <v>3845</v>
      </c>
      <c r="E15190" s="1" t="n">
        <v>1705</v>
      </c>
      <c r="F15190" s="1" t="s">
        <v>173</v>
      </c>
      <c r="I15190" s="1" t="n">
        <v>1250842</v>
      </c>
      <c r="J15190" s="1" t="n">
        <v>26843</v>
      </c>
      <c r="K15190" s="1" t="n">
        <v>7898367983790</v>
      </c>
      <c r="L15190" s="1" t="s">
        <v>5779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7" t="n">
        <v>46252</v>
      </c>
      <c r="C15191" s="1" t="n">
        <v>11</v>
      </c>
      <c r="D15191" s="1" t="s">
        <v>3845</v>
      </c>
      <c r="E15191" s="1" t="n">
        <v>1705</v>
      </c>
      <c r="F15191" s="1" t="s">
        <v>173</v>
      </c>
      <c r="I15191" s="1" t="n">
        <v>1250842</v>
      </c>
      <c r="J15191" s="1" t="n">
        <v>27873</v>
      </c>
      <c r="K15191" s="1" t="n">
        <v>7894900660333</v>
      </c>
      <c r="L15191" s="1" t="s">
        <v>5780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7" t="n">
        <v>46252</v>
      </c>
      <c r="C15192" s="1" t="n">
        <v>11</v>
      </c>
      <c r="D15192" s="1" t="s">
        <v>3845</v>
      </c>
      <c r="E15192" s="1" t="n">
        <v>1705</v>
      </c>
      <c r="F15192" s="1" t="s">
        <v>173</v>
      </c>
      <c r="I15192" s="1" t="n">
        <v>1250842</v>
      </c>
      <c r="J15192" s="1" t="n">
        <v>29151</v>
      </c>
      <c r="K15192" s="1" t="n">
        <v>78938823</v>
      </c>
      <c r="L15192" s="1" t="s">
        <v>5598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7" t="n">
        <v>46252</v>
      </c>
      <c r="C15193" s="1" t="n">
        <v>11</v>
      </c>
      <c r="D15193" s="1" t="s">
        <v>3845</v>
      </c>
      <c r="E15193" s="1" t="n">
        <v>1705</v>
      </c>
      <c r="F15193" s="1" t="s">
        <v>173</v>
      </c>
      <c r="I15193" s="1" t="n">
        <v>1250842</v>
      </c>
      <c r="J15193" s="1" t="n">
        <v>29153</v>
      </c>
      <c r="K15193" s="1" t="n">
        <v>78938793</v>
      </c>
      <c r="L15193" s="1" t="s">
        <v>4778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7" t="n">
        <v>46252</v>
      </c>
      <c r="C15194" s="1" t="n">
        <v>11</v>
      </c>
      <c r="D15194" s="1" t="s">
        <v>3845</v>
      </c>
      <c r="E15194" s="1" t="n">
        <v>1705</v>
      </c>
      <c r="F15194" s="1" t="s">
        <v>173</v>
      </c>
      <c r="I15194" s="1" t="n">
        <v>1250842</v>
      </c>
      <c r="J15194" s="1" t="n">
        <v>31928</v>
      </c>
      <c r="K15194" s="1" t="n">
        <v>70847034803</v>
      </c>
      <c r="L15194" s="1" t="s">
        <v>7468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7" t="n">
        <v>46252</v>
      </c>
      <c r="C15195" s="1" t="n">
        <v>11</v>
      </c>
      <c r="D15195" s="1" t="s">
        <v>3845</v>
      </c>
      <c r="E15195" s="1" t="n">
        <v>1705</v>
      </c>
      <c r="F15195" s="1" t="s">
        <v>173</v>
      </c>
      <c r="I15195" s="1" t="n">
        <v>1250842</v>
      </c>
      <c r="J15195" s="1" t="n">
        <v>35357</v>
      </c>
      <c r="K15195" s="1" t="n">
        <v>7894900681017</v>
      </c>
      <c r="L15195" s="1" t="s">
        <v>4488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7" t="n">
        <v>46252</v>
      </c>
      <c r="C15196" s="1" t="n">
        <v>11</v>
      </c>
      <c r="D15196" s="1" t="s">
        <v>3845</v>
      </c>
      <c r="E15196" s="1" t="n">
        <v>1705</v>
      </c>
      <c r="F15196" s="1" t="s">
        <v>173</v>
      </c>
      <c r="I15196" s="1" t="n">
        <v>1250842</v>
      </c>
      <c r="J15196" s="1" t="n">
        <v>36983</v>
      </c>
      <c r="K15196" s="1" t="n">
        <v>7894900087123</v>
      </c>
      <c r="L15196" s="1" t="s">
        <v>4489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7" t="n">
        <v>46252</v>
      </c>
      <c r="C15197" s="1" t="n">
        <v>11</v>
      </c>
      <c r="D15197" s="1" t="s">
        <v>3845</v>
      </c>
      <c r="E15197" s="1" t="n">
        <v>1705</v>
      </c>
      <c r="F15197" s="1" t="s">
        <v>173</v>
      </c>
      <c r="I15197" s="1" t="n">
        <v>1250842</v>
      </c>
      <c r="J15197" s="1" t="n">
        <v>37177</v>
      </c>
      <c r="K15197" s="1" t="n">
        <v>7894900087086</v>
      </c>
      <c r="L15197" s="1" t="s">
        <v>8020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7" t="n">
        <v>46252</v>
      </c>
      <c r="C15198" s="1" t="n">
        <v>11</v>
      </c>
      <c r="D15198" s="1" t="s">
        <v>3845</v>
      </c>
      <c r="E15198" s="1" t="n">
        <v>1705</v>
      </c>
      <c r="F15198" s="1" t="s">
        <v>173</v>
      </c>
      <c r="I15198" s="1" t="n">
        <v>1250842</v>
      </c>
      <c r="J15198" s="1" t="n">
        <v>38335</v>
      </c>
      <c r="K15198" s="1" t="n">
        <v>7894900660401</v>
      </c>
      <c r="L15198" s="1" t="s">
        <v>7469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7" t="n">
        <v>46252</v>
      </c>
      <c r="C15199" s="1" t="n">
        <v>11</v>
      </c>
      <c r="D15199" s="1" t="s">
        <v>3845</v>
      </c>
      <c r="E15199" s="1" t="n">
        <v>1705</v>
      </c>
      <c r="F15199" s="1" t="s">
        <v>173</v>
      </c>
      <c r="I15199" s="1" t="n">
        <v>1250842</v>
      </c>
      <c r="J15199" s="1" t="n">
        <v>41727</v>
      </c>
      <c r="K15199" s="1" t="n">
        <v>7622210857255</v>
      </c>
      <c r="L15199" s="1" t="s">
        <v>4783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7" t="n">
        <v>46252</v>
      </c>
      <c r="C15200" s="1" t="n">
        <v>11</v>
      </c>
      <c r="D15200" s="1" t="s">
        <v>3845</v>
      </c>
      <c r="E15200" s="1" t="n">
        <v>1705</v>
      </c>
      <c r="F15200" s="1" t="s">
        <v>173</v>
      </c>
      <c r="I15200" s="1" t="n">
        <v>1250842</v>
      </c>
      <c r="J15200" s="1" t="n">
        <v>45809</v>
      </c>
      <c r="K15200" s="1" t="n">
        <v>7896045505319</v>
      </c>
      <c r="L15200" s="1" t="s">
        <v>5781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7" t="n">
        <v>46252</v>
      </c>
      <c r="C15201" s="1" t="n">
        <v>11</v>
      </c>
      <c r="D15201" s="1" t="s">
        <v>3845</v>
      </c>
      <c r="E15201" s="1" t="n">
        <v>1705</v>
      </c>
      <c r="F15201" s="1" t="s">
        <v>173</v>
      </c>
      <c r="I15201" s="1" t="n">
        <v>1250842</v>
      </c>
      <c r="J15201" s="1" t="n">
        <v>49507</v>
      </c>
      <c r="K15201" s="1" t="n">
        <v>7898367984056</v>
      </c>
      <c r="L15201" s="1" t="s">
        <v>5782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7" t="n">
        <v>46252</v>
      </c>
      <c r="C15202" s="1" t="n">
        <v>11</v>
      </c>
      <c r="D15202" s="1" t="s">
        <v>3845</v>
      </c>
      <c r="E15202" s="1" t="n">
        <v>1705</v>
      </c>
      <c r="F15202" s="1" t="s">
        <v>173</v>
      </c>
      <c r="I15202" s="1" t="n">
        <v>1250842</v>
      </c>
      <c r="J15202" s="1" t="n">
        <v>49937</v>
      </c>
      <c r="K15202" s="1" t="n">
        <v>7898367984346</v>
      </c>
      <c r="L15202" s="1" t="s">
        <v>5783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7" t="n">
        <v>46252</v>
      </c>
      <c r="C15203" s="1" t="n">
        <v>11</v>
      </c>
      <c r="D15203" s="1" t="s">
        <v>3845</v>
      </c>
      <c r="E15203" s="1" t="n">
        <v>1705</v>
      </c>
      <c r="F15203" s="1" t="s">
        <v>173</v>
      </c>
      <c r="I15203" s="1" t="n">
        <v>1250842</v>
      </c>
      <c r="J15203" s="1" t="n">
        <v>52665</v>
      </c>
      <c r="K15203" s="1" t="n">
        <v>7898367984377</v>
      </c>
      <c r="L15203" s="1" t="s">
        <v>5785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7" t="n">
        <v>46252</v>
      </c>
      <c r="C15204" s="1" t="n">
        <v>11</v>
      </c>
      <c r="D15204" s="1" t="s">
        <v>3845</v>
      </c>
      <c r="E15204" s="1" t="n">
        <v>1705</v>
      </c>
      <c r="F15204" s="1" t="s">
        <v>173</v>
      </c>
      <c r="I15204" s="1" t="n">
        <v>1250842</v>
      </c>
      <c r="J15204" s="1" t="n">
        <v>74598</v>
      </c>
      <c r="K15204" s="1" t="n">
        <v>7898938890113</v>
      </c>
      <c r="L15204" s="1" t="s">
        <v>4497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7" t="n">
        <v>46252</v>
      </c>
      <c r="C15205" s="1" t="n">
        <v>11</v>
      </c>
      <c r="D15205" s="1" t="s">
        <v>3845</v>
      </c>
      <c r="E15205" s="1" t="n">
        <v>1705</v>
      </c>
      <c r="F15205" s="1" t="s">
        <v>173</v>
      </c>
      <c r="I15205" s="1" t="n">
        <v>1250842</v>
      </c>
      <c r="J15205" s="1" t="n">
        <v>79334</v>
      </c>
      <c r="K15205" s="1" t="n">
        <v>7894900531305</v>
      </c>
      <c r="L15205" s="1" t="s">
        <v>6296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7" t="n">
        <v>46252</v>
      </c>
      <c r="C15206" s="1" t="n">
        <v>11</v>
      </c>
      <c r="D15206" s="1" t="s">
        <v>3845</v>
      </c>
      <c r="E15206" s="1" t="n">
        <v>1705</v>
      </c>
      <c r="F15206" s="1" t="s">
        <v>173</v>
      </c>
      <c r="I15206" s="1" t="n">
        <v>1250842</v>
      </c>
      <c r="J15206" s="1" t="n">
        <v>79795</v>
      </c>
      <c r="K15206" s="1" t="n">
        <v>7894900530308</v>
      </c>
      <c r="L15206" s="1" t="s">
        <v>6297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7" t="n">
        <v>46252</v>
      </c>
      <c r="C15207" s="1" t="n">
        <v>11</v>
      </c>
      <c r="D15207" s="1" t="s">
        <v>3845</v>
      </c>
      <c r="E15207" s="1" t="n">
        <v>1705</v>
      </c>
      <c r="F15207" s="1" t="s">
        <v>173</v>
      </c>
      <c r="I15207" s="1" t="n">
        <v>1250842</v>
      </c>
      <c r="J15207" s="1" t="n">
        <v>81668</v>
      </c>
      <c r="K15207" s="1" t="n">
        <v>7898770420011</v>
      </c>
      <c r="L15207" s="1" t="s">
        <v>6882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7" t="n">
        <v>46252</v>
      </c>
      <c r="C15208" s="1" t="n">
        <v>11</v>
      </c>
      <c r="D15208" s="1" t="s">
        <v>3845</v>
      </c>
      <c r="E15208" s="1" t="n">
        <v>1705</v>
      </c>
      <c r="F15208" s="1" t="s">
        <v>173</v>
      </c>
      <c r="I15208" s="1" t="n">
        <v>1250843</v>
      </c>
      <c r="J15208" s="1" t="n">
        <v>74798</v>
      </c>
      <c r="K15208" s="1" t="n">
        <v>7894900336542</v>
      </c>
      <c r="L15208" s="1" t="s">
        <v>8381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7" t="n">
        <v>46252</v>
      </c>
      <c r="C15209" s="1" t="n">
        <v>11</v>
      </c>
      <c r="D15209" s="1" t="s">
        <v>3845</v>
      </c>
      <c r="E15209" s="1" t="n">
        <v>1705</v>
      </c>
      <c r="F15209" s="1" t="s">
        <v>173</v>
      </c>
      <c r="I15209" s="1" t="n">
        <v>1250843</v>
      </c>
      <c r="J15209" s="1" t="n">
        <v>75573</v>
      </c>
      <c r="K15209" s="1" t="n">
        <v>7894900337006</v>
      </c>
      <c r="L15209" s="1" t="s">
        <v>6719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7" t="n">
        <v>46252</v>
      </c>
      <c r="C15210" s="1" t="n">
        <v>11</v>
      </c>
      <c r="D15210" s="1" t="s">
        <v>3845</v>
      </c>
      <c r="E15210" s="1" t="n">
        <v>1705</v>
      </c>
      <c r="F15210" s="1" t="s">
        <v>173</v>
      </c>
      <c r="I15210" s="1" t="n">
        <v>1250843</v>
      </c>
      <c r="J15210" s="1" t="n">
        <v>82101</v>
      </c>
      <c r="K15210" s="1" t="n">
        <v>7894900337501</v>
      </c>
      <c r="L15210" s="1" t="s">
        <v>8382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7" t="n">
        <v>46252</v>
      </c>
      <c r="C15211" s="1" t="n">
        <v>11</v>
      </c>
      <c r="D15211" s="1" t="s">
        <v>3845</v>
      </c>
      <c r="E15211" s="1" t="n">
        <v>1705</v>
      </c>
      <c r="F15211" s="1" t="s">
        <v>173</v>
      </c>
      <c r="I15211" s="1" t="n">
        <v>1250879</v>
      </c>
      <c r="J15211" s="1" t="n">
        <v>104029</v>
      </c>
      <c r="K15211" s="1" t="n">
        <v>7896045512317</v>
      </c>
      <c r="L15211" s="1" t="s">
        <v>8383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7" t="n">
        <v>46252</v>
      </c>
      <c r="C15212" s="1" t="n">
        <v>11</v>
      </c>
      <c r="D15212" s="1" t="s">
        <v>3845</v>
      </c>
      <c r="E15212" s="1" t="n">
        <v>1705</v>
      </c>
      <c r="F15212" s="1" t="s">
        <v>173</v>
      </c>
      <c r="I15212" s="1" t="n">
        <v>1990959</v>
      </c>
      <c r="J15212" s="1" t="n">
        <v>21426</v>
      </c>
      <c r="K15212" s="1" t="n">
        <v>7894900014211</v>
      </c>
      <c r="L15212" s="1" t="s">
        <v>4513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7" t="n">
        <v>46252</v>
      </c>
      <c r="C15213" s="1" t="n">
        <v>11</v>
      </c>
      <c r="D15213" s="1" t="s">
        <v>3845</v>
      </c>
      <c r="E15213" s="1" t="n">
        <v>1705</v>
      </c>
      <c r="F15213" s="1" t="s">
        <v>173</v>
      </c>
      <c r="I15213" s="1" t="n">
        <v>1990961</v>
      </c>
      <c r="J15213" s="1" t="n">
        <v>103161</v>
      </c>
      <c r="K15213" s="1" t="n">
        <v>7894900010015</v>
      </c>
      <c r="L15213" s="1" t="s">
        <v>4505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7" t="n">
        <v>46252</v>
      </c>
      <c r="C15214" s="1" t="n">
        <v>11</v>
      </c>
      <c r="D15214" s="1" t="s">
        <v>3845</v>
      </c>
      <c r="E15214" s="1" t="n">
        <v>1705</v>
      </c>
      <c r="F15214" s="1" t="s">
        <v>173</v>
      </c>
      <c r="I15214" s="1" t="n">
        <v>1990972</v>
      </c>
      <c r="J15214" s="1" t="n">
        <v>21425</v>
      </c>
      <c r="K15214" s="1" t="n">
        <v>7894900034219</v>
      </c>
      <c r="L15214" s="1" t="s">
        <v>4512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7" t="n">
        <v>46252</v>
      </c>
      <c r="C15215" s="1" t="n">
        <v>11</v>
      </c>
      <c r="D15215" s="1" t="s">
        <v>3845</v>
      </c>
      <c r="E15215" s="1" t="n">
        <v>1705</v>
      </c>
      <c r="F15215" s="1" t="s">
        <v>173</v>
      </c>
      <c r="I15215" s="1" t="n">
        <v>1990972</v>
      </c>
      <c r="J15215" s="1" t="n">
        <v>30085</v>
      </c>
      <c r="K15215" s="1" t="n">
        <v>7894900054217</v>
      </c>
      <c r="L15215" s="1" t="s">
        <v>5803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7" t="n">
        <v>46252</v>
      </c>
      <c r="C15216" s="1" t="n">
        <v>11</v>
      </c>
      <c r="D15216" s="1" t="s">
        <v>3845</v>
      </c>
      <c r="E15216" s="1" t="n">
        <v>1705</v>
      </c>
      <c r="F15216" s="1" t="s">
        <v>173</v>
      </c>
      <c r="I15216" s="1" t="n">
        <v>1990972</v>
      </c>
      <c r="J15216" s="1" t="n">
        <v>31367</v>
      </c>
      <c r="K15216" s="1" t="n">
        <v>7894900704211</v>
      </c>
      <c r="L15216" s="1" t="s">
        <v>4523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7" t="n">
        <v>46252</v>
      </c>
      <c r="C15217" s="1" t="n">
        <v>11</v>
      </c>
      <c r="D15217" s="1" t="s">
        <v>3845</v>
      </c>
      <c r="E15217" s="1" t="n">
        <v>1705</v>
      </c>
      <c r="F15217" s="1" t="s">
        <v>173</v>
      </c>
      <c r="I15217" s="1" t="n">
        <v>1990972</v>
      </c>
      <c r="J15217" s="1" t="n">
        <v>33864</v>
      </c>
      <c r="K15217" s="1" t="n">
        <v>7894900556162</v>
      </c>
      <c r="L15217" s="1" t="s">
        <v>5538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7" t="n">
        <v>46252</v>
      </c>
      <c r="C15218" s="1" t="n">
        <v>11</v>
      </c>
      <c r="D15218" s="1" t="s">
        <v>3845</v>
      </c>
      <c r="E15218" s="1" t="n">
        <v>1705</v>
      </c>
      <c r="F15218" s="1" t="s">
        <v>173</v>
      </c>
      <c r="I15218" s="1" t="n">
        <v>1990972</v>
      </c>
      <c r="J15218" s="1" t="n">
        <v>38984</v>
      </c>
      <c r="K15218" s="1" t="n">
        <v>7894900027457</v>
      </c>
      <c r="L15218" s="1" t="s">
        <v>4529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7" t="n">
        <v>46252</v>
      </c>
      <c r="C15219" s="1" t="n">
        <v>11</v>
      </c>
      <c r="D15219" s="1" t="s">
        <v>3845</v>
      </c>
      <c r="E15219" s="1" t="n">
        <v>1705</v>
      </c>
      <c r="F15219" s="1" t="s">
        <v>173</v>
      </c>
      <c r="I15219" s="1" t="n">
        <v>1991099</v>
      </c>
      <c r="J15219" s="1" t="n">
        <v>30186</v>
      </c>
      <c r="K15219" s="1" t="n">
        <v>78938571</v>
      </c>
      <c r="L15219" s="1" t="s">
        <v>8384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7" t="n">
        <v>46252</v>
      </c>
      <c r="C15220" s="1" t="n">
        <v>11</v>
      </c>
      <c r="D15220" s="1" t="s">
        <v>3845</v>
      </c>
      <c r="E15220" s="1" t="n">
        <v>1705</v>
      </c>
      <c r="F15220" s="1" t="s">
        <v>173</v>
      </c>
      <c r="I15220" s="1" t="n">
        <v>1991099</v>
      </c>
      <c r="J15220" s="1" t="n">
        <v>30188</v>
      </c>
      <c r="K15220" s="1" t="n">
        <v>78908901</v>
      </c>
      <c r="L15220" s="1" t="s">
        <v>7496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7" t="n">
        <v>46252</v>
      </c>
      <c r="C15221" s="1" t="n">
        <v>11</v>
      </c>
      <c r="D15221" s="1" t="s">
        <v>3845</v>
      </c>
      <c r="E15221" s="1" t="n">
        <v>1705</v>
      </c>
      <c r="F15221" s="1" t="s">
        <v>173</v>
      </c>
      <c r="I15221" s="1" t="n">
        <v>1991099</v>
      </c>
      <c r="J15221" s="1" t="n">
        <v>103139</v>
      </c>
      <c r="K15221" s="1" t="n">
        <v>7894900051759</v>
      </c>
      <c r="L15221" s="1" t="s">
        <v>4502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7" t="n">
        <v>46252</v>
      </c>
      <c r="C15222" s="1" t="n">
        <v>11</v>
      </c>
      <c r="D15222" s="1" t="s">
        <v>3845</v>
      </c>
      <c r="E15222" s="1" t="n">
        <v>1705</v>
      </c>
      <c r="F15222" s="1" t="s">
        <v>173</v>
      </c>
      <c r="I15222" s="1" t="n">
        <v>1991099</v>
      </c>
      <c r="J15222" s="1" t="n">
        <v>103140</v>
      </c>
      <c r="K15222" s="1" t="n">
        <v>7894900031751</v>
      </c>
      <c r="L15222" s="1" t="s">
        <v>5530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7" t="n">
        <v>46252</v>
      </c>
      <c r="C15223" s="1" t="n">
        <v>11</v>
      </c>
      <c r="D15223" s="1" t="s">
        <v>3845</v>
      </c>
      <c r="E15223" s="1" t="n">
        <v>1705</v>
      </c>
      <c r="F15223" s="1" t="s">
        <v>173</v>
      </c>
      <c r="I15223" s="1" t="n">
        <v>1991099</v>
      </c>
      <c r="J15223" s="1" t="n">
        <v>103142</v>
      </c>
      <c r="K15223" s="1" t="n">
        <v>7894900011753</v>
      </c>
      <c r="L15223" s="1" t="s">
        <v>4527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7" t="n">
        <v>46252</v>
      </c>
      <c r="C15224" s="1" t="n">
        <v>11</v>
      </c>
      <c r="D15224" s="1" t="s">
        <v>3845</v>
      </c>
      <c r="E15224" s="1" t="n">
        <v>1705</v>
      </c>
      <c r="F15224" s="1" t="s">
        <v>173</v>
      </c>
      <c r="I15224" s="1" t="n">
        <v>1991099</v>
      </c>
      <c r="J15224" s="1" t="n">
        <v>103145</v>
      </c>
      <c r="K15224" s="1" t="n">
        <v>7894900051513</v>
      </c>
      <c r="L15224" s="1" t="s">
        <v>5531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7" t="n">
        <v>46252</v>
      </c>
      <c r="C15225" s="1" t="n">
        <v>11</v>
      </c>
      <c r="D15225" s="1" t="s">
        <v>3845</v>
      </c>
      <c r="E15225" s="1" t="n">
        <v>1705</v>
      </c>
      <c r="F15225" s="1" t="s">
        <v>173</v>
      </c>
      <c r="I15225" s="1" t="n">
        <v>1991099</v>
      </c>
      <c r="J15225" s="1" t="n">
        <v>103146</v>
      </c>
      <c r="K15225" s="1" t="n">
        <v>7894900031515</v>
      </c>
      <c r="L15225" s="1" t="s">
        <v>4503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7" t="n">
        <v>46252</v>
      </c>
      <c r="C15226" s="1" t="n">
        <v>11</v>
      </c>
      <c r="D15226" s="1" t="s">
        <v>3845</v>
      </c>
      <c r="E15226" s="1" t="n">
        <v>1705</v>
      </c>
      <c r="F15226" s="1" t="s">
        <v>173</v>
      </c>
      <c r="I15226" s="1" t="n">
        <v>1991099</v>
      </c>
      <c r="J15226" s="1" t="n">
        <v>104472</v>
      </c>
      <c r="K15226" s="1" t="n">
        <v>7897105200038</v>
      </c>
      <c r="L15226" s="1" t="s">
        <v>4506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7" t="n">
        <v>46252</v>
      </c>
      <c r="C15227" s="1" t="n">
        <v>11</v>
      </c>
      <c r="D15227" s="1" t="s">
        <v>3845</v>
      </c>
      <c r="E15227" s="1" t="n">
        <v>1705</v>
      </c>
      <c r="F15227" s="1" t="s">
        <v>173</v>
      </c>
      <c r="I15227" s="1" t="n">
        <v>1991099</v>
      </c>
      <c r="J15227" s="1" t="n">
        <v>105323</v>
      </c>
      <c r="K15227" s="1" t="n">
        <v>7894900701753</v>
      </c>
      <c r="L15227" s="1" t="s">
        <v>4507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7" t="n">
        <v>46252</v>
      </c>
      <c r="C15228" s="1" t="n">
        <v>11</v>
      </c>
      <c r="D15228" s="1" t="s">
        <v>3845</v>
      </c>
      <c r="E15228" s="1" t="n">
        <v>1705</v>
      </c>
      <c r="F15228" s="1" t="s">
        <v>173</v>
      </c>
      <c r="I15228" s="1" t="n">
        <v>1991099</v>
      </c>
      <c r="J15228" s="1" t="n">
        <v>105631</v>
      </c>
      <c r="K15228" s="1" t="n">
        <v>7894900011609</v>
      </c>
      <c r="L15228" s="1" t="s">
        <v>6752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7" t="n">
        <v>46252</v>
      </c>
      <c r="C15229" s="1" t="n">
        <v>11</v>
      </c>
      <c r="D15229" s="1" t="s">
        <v>3845</v>
      </c>
      <c r="E15229" s="1" t="n">
        <v>1705</v>
      </c>
      <c r="F15229" s="1" t="s">
        <v>173</v>
      </c>
      <c r="I15229" s="1" t="n">
        <v>1991099</v>
      </c>
      <c r="J15229" s="1" t="n">
        <v>105670</v>
      </c>
      <c r="K15229" s="1" t="n">
        <v>7897105200137</v>
      </c>
      <c r="L15229" s="1" t="s">
        <v>4508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7" t="n">
        <v>46252</v>
      </c>
      <c r="C15230" s="1" t="n">
        <v>11</v>
      </c>
      <c r="D15230" s="1" t="s">
        <v>3845</v>
      </c>
      <c r="E15230" s="1" t="n">
        <v>1705</v>
      </c>
      <c r="F15230" s="1" t="s">
        <v>173</v>
      </c>
      <c r="I15230" s="1" t="n">
        <v>1991099</v>
      </c>
      <c r="J15230" s="1" t="n">
        <v>10830</v>
      </c>
      <c r="K15230" s="1" t="n">
        <v>7894900701517</v>
      </c>
      <c r="L15230" s="1" t="s">
        <v>5535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7" t="n">
        <v>46252</v>
      </c>
      <c r="C15231" s="1" t="n">
        <v>11</v>
      </c>
      <c r="D15231" s="1" t="s">
        <v>3845</v>
      </c>
      <c r="E15231" s="1" t="n">
        <v>1705</v>
      </c>
      <c r="F15231" s="1" t="s">
        <v>173</v>
      </c>
      <c r="I15231" s="1" t="n">
        <v>1991099</v>
      </c>
      <c r="J15231" s="1" t="n">
        <v>18192</v>
      </c>
      <c r="K15231" s="1" t="n">
        <v>7894900320015</v>
      </c>
      <c r="L15231" s="1" t="s">
        <v>4510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7" t="n">
        <v>46252</v>
      </c>
      <c r="C15232" s="1" t="n">
        <v>11</v>
      </c>
      <c r="D15232" s="1" t="s">
        <v>3845</v>
      </c>
      <c r="E15232" s="1" t="n">
        <v>1705</v>
      </c>
      <c r="F15232" s="1" t="s">
        <v>173</v>
      </c>
      <c r="I15232" s="1" t="n">
        <v>1991099</v>
      </c>
      <c r="J15232" s="1" t="n">
        <v>27673</v>
      </c>
      <c r="K15232" s="1" t="n">
        <v>7894900701715</v>
      </c>
      <c r="L15232" s="1" t="s">
        <v>4518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7" t="n">
        <v>46252</v>
      </c>
      <c r="C15233" s="1" t="n">
        <v>11</v>
      </c>
      <c r="D15233" s="1" t="s">
        <v>3845</v>
      </c>
      <c r="E15233" s="1" t="n">
        <v>1705</v>
      </c>
      <c r="F15233" s="1" t="s">
        <v>173</v>
      </c>
      <c r="I15233" s="1" t="n">
        <v>1991099</v>
      </c>
      <c r="J15233" s="1" t="n">
        <v>29509</v>
      </c>
      <c r="K15233" s="1" t="n">
        <v>78933873</v>
      </c>
      <c r="L15233" s="1" t="s">
        <v>4523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7" t="n">
        <v>46252</v>
      </c>
      <c r="C15234" s="1" t="n">
        <v>11</v>
      </c>
      <c r="D15234" s="1" t="s">
        <v>3845</v>
      </c>
      <c r="E15234" s="1" t="n">
        <v>1705</v>
      </c>
      <c r="F15234" s="1" t="s">
        <v>173</v>
      </c>
      <c r="I15234" s="1" t="n">
        <v>1991099</v>
      </c>
      <c r="J15234" s="1" t="n">
        <v>29575</v>
      </c>
      <c r="K15234" s="1" t="n">
        <v>78936478</v>
      </c>
      <c r="L15234" s="1" t="s">
        <v>8385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7" t="n">
        <v>46252</v>
      </c>
      <c r="C15235" s="1" t="n">
        <v>11</v>
      </c>
      <c r="D15235" s="1" t="s">
        <v>3845</v>
      </c>
      <c r="E15235" s="1" t="n">
        <v>1705</v>
      </c>
      <c r="F15235" s="1" t="s">
        <v>173</v>
      </c>
      <c r="I15235" s="1" t="n">
        <v>1991099</v>
      </c>
      <c r="J15235" s="1" t="n">
        <v>29826</v>
      </c>
      <c r="K15235" s="1" t="n">
        <v>7894900556032</v>
      </c>
      <c r="L15235" s="1" t="s">
        <v>4521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7" t="n">
        <v>46252</v>
      </c>
      <c r="C15236" s="1" t="n">
        <v>11</v>
      </c>
      <c r="D15236" s="1" t="s">
        <v>3845</v>
      </c>
      <c r="E15236" s="1" t="n">
        <v>1705</v>
      </c>
      <c r="F15236" s="1" t="s">
        <v>173</v>
      </c>
      <c r="I15236" s="1" t="n">
        <v>1991099</v>
      </c>
      <c r="J15236" s="1" t="n">
        <v>30017</v>
      </c>
      <c r="K15236" s="1" t="n">
        <v>7894900680508</v>
      </c>
      <c r="L15236" s="1" t="s">
        <v>4522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7" t="n">
        <v>46252</v>
      </c>
      <c r="C15237" s="1" t="n">
        <v>11</v>
      </c>
      <c r="D15237" s="1" t="s">
        <v>3845</v>
      </c>
      <c r="E15237" s="1" t="n">
        <v>1705</v>
      </c>
      <c r="F15237" s="1" t="s">
        <v>173</v>
      </c>
      <c r="I15237" s="1" t="n">
        <v>1991099</v>
      </c>
      <c r="J15237" s="1" t="n">
        <v>31221</v>
      </c>
      <c r="K15237" s="1" t="n">
        <v>78940260</v>
      </c>
      <c r="L15237" s="1" t="s">
        <v>8386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7" t="n">
        <v>46252</v>
      </c>
      <c r="C15238" s="1" t="n">
        <v>11</v>
      </c>
      <c r="D15238" s="1" t="s">
        <v>3845</v>
      </c>
      <c r="E15238" s="1" t="n">
        <v>1705</v>
      </c>
      <c r="F15238" s="1" t="s">
        <v>173</v>
      </c>
      <c r="I15238" s="1" t="n">
        <v>1991099</v>
      </c>
      <c r="J15238" s="1" t="n">
        <v>32339</v>
      </c>
      <c r="K15238" s="1" t="n">
        <v>7894900681000</v>
      </c>
      <c r="L15238" s="1" t="s">
        <v>4526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7" t="n">
        <v>46252</v>
      </c>
      <c r="C15239" s="1" t="n">
        <v>11</v>
      </c>
      <c r="D15239" s="1" t="s">
        <v>3845</v>
      </c>
      <c r="E15239" s="1" t="n">
        <v>1705</v>
      </c>
      <c r="F15239" s="1" t="s">
        <v>173</v>
      </c>
      <c r="I15239" s="1" t="n">
        <v>1991099</v>
      </c>
      <c r="J15239" s="1" t="n">
        <v>37279</v>
      </c>
      <c r="K15239" s="1" t="n">
        <v>7894900027013</v>
      </c>
      <c r="L15239" s="1" t="s">
        <v>4527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7" t="n">
        <v>46252</v>
      </c>
      <c r="C15240" s="1" t="n">
        <v>11</v>
      </c>
      <c r="D15240" s="1" t="s">
        <v>3845</v>
      </c>
      <c r="E15240" s="1" t="n">
        <v>1705</v>
      </c>
      <c r="F15240" s="1" t="s">
        <v>173</v>
      </c>
      <c r="I15240" s="1" t="n">
        <v>1991099</v>
      </c>
      <c r="J15240" s="1" t="n">
        <v>38060</v>
      </c>
      <c r="K15240" s="1" t="n">
        <v>7894900701609</v>
      </c>
      <c r="L15240" s="1" t="s">
        <v>5539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7" t="n">
        <v>46252</v>
      </c>
      <c r="C15241" s="1" t="n">
        <v>11</v>
      </c>
      <c r="D15241" s="1" t="s">
        <v>3845</v>
      </c>
      <c r="E15241" s="1" t="n">
        <v>1705</v>
      </c>
      <c r="F15241" s="1" t="s">
        <v>173</v>
      </c>
      <c r="I15241" s="1" t="n">
        <v>1991099</v>
      </c>
      <c r="J15241" s="1" t="n">
        <v>41322</v>
      </c>
      <c r="K15241" s="1" t="n">
        <v>7897105200076</v>
      </c>
      <c r="L15241" s="1" t="s">
        <v>4530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7" t="n">
        <v>46252</v>
      </c>
      <c r="C15242" s="1" t="n">
        <v>11</v>
      </c>
      <c r="D15242" s="1" t="s">
        <v>3845</v>
      </c>
      <c r="E15242" s="1" t="n">
        <v>1705</v>
      </c>
      <c r="F15242" s="1" t="s">
        <v>173</v>
      </c>
      <c r="I15242" s="1" t="n">
        <v>1991099</v>
      </c>
      <c r="J15242" s="1" t="n">
        <v>47954</v>
      </c>
      <c r="K15242" s="1" t="n">
        <v>7894900666519</v>
      </c>
      <c r="L15242" s="1" t="s">
        <v>4531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7" t="n">
        <v>46252</v>
      </c>
      <c r="C15243" s="1" t="n">
        <v>11</v>
      </c>
      <c r="D15243" s="1" t="s">
        <v>3845</v>
      </c>
      <c r="E15243" s="1" t="n">
        <v>1705</v>
      </c>
      <c r="F15243" s="1" t="s">
        <v>173</v>
      </c>
      <c r="I15243" s="1" t="n">
        <v>1991099</v>
      </c>
      <c r="J15243" s="1" t="n">
        <v>59947</v>
      </c>
      <c r="K15243" s="1" t="n">
        <v>7894900015034</v>
      </c>
      <c r="L15243" s="1" t="s">
        <v>7494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7" t="n">
        <v>46252</v>
      </c>
      <c r="C15244" s="1" t="n">
        <v>22</v>
      </c>
      <c r="D15244" s="1" t="s">
        <v>3850</v>
      </c>
      <c r="E15244" s="1" t="n">
        <v>33</v>
      </c>
      <c r="F15244" s="1" t="s">
        <v>93</v>
      </c>
      <c r="I15244" s="1" t="n">
        <v>5507</v>
      </c>
      <c r="J15244" s="1" t="n">
        <v>100000</v>
      </c>
      <c r="K15244" s="1" t="n">
        <v>1</v>
      </c>
      <c r="L15244" s="1" t="s">
        <v>3851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7" t="n">
        <v>46252</v>
      </c>
      <c r="C15245" s="1" t="n">
        <v>22</v>
      </c>
      <c r="D15245" s="1" t="s">
        <v>3850</v>
      </c>
      <c r="E15245" s="1" t="n">
        <v>33</v>
      </c>
      <c r="F15245" s="1" t="s">
        <v>93</v>
      </c>
      <c r="I15245" s="1" t="n">
        <v>5507</v>
      </c>
      <c r="J15245" s="1" t="n">
        <v>100006</v>
      </c>
      <c r="K15245" s="1" t="n">
        <v>7</v>
      </c>
      <c r="L15245" s="1" t="s">
        <v>3853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7" t="n">
        <v>46252</v>
      </c>
      <c r="C15246" s="1" t="n">
        <v>22</v>
      </c>
      <c r="D15246" s="1" t="s">
        <v>3850</v>
      </c>
      <c r="E15246" s="1" t="n">
        <v>33</v>
      </c>
      <c r="F15246" s="1" t="s">
        <v>93</v>
      </c>
      <c r="I15246" s="1" t="n">
        <v>5507</v>
      </c>
      <c r="J15246" s="1" t="n">
        <v>100007</v>
      </c>
      <c r="K15246" s="1" t="n">
        <v>8</v>
      </c>
      <c r="L15246" s="1" t="s">
        <v>3854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7" t="n">
        <v>46252</v>
      </c>
      <c r="C15247" s="1" t="n">
        <v>22</v>
      </c>
      <c r="D15247" s="1" t="s">
        <v>3850</v>
      </c>
      <c r="E15247" s="1" t="n">
        <v>33</v>
      </c>
      <c r="F15247" s="1" t="s">
        <v>93</v>
      </c>
      <c r="I15247" s="1" t="n">
        <v>5507</v>
      </c>
      <c r="J15247" s="1" t="n">
        <v>100008</v>
      </c>
      <c r="K15247" s="1" t="n">
        <v>9</v>
      </c>
      <c r="L15247" s="1" t="s">
        <v>3855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7" t="n">
        <v>46252</v>
      </c>
      <c r="C15248" s="1" t="n">
        <v>22</v>
      </c>
      <c r="D15248" s="1" t="s">
        <v>3850</v>
      </c>
      <c r="E15248" s="1" t="n">
        <v>33</v>
      </c>
      <c r="F15248" s="1" t="s">
        <v>93</v>
      </c>
      <c r="I15248" s="1" t="n">
        <v>5507</v>
      </c>
      <c r="J15248" s="1" t="n">
        <v>100011</v>
      </c>
      <c r="K15248" s="1" t="n">
        <v>12</v>
      </c>
      <c r="L15248" s="1" t="s">
        <v>3856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7" t="n">
        <v>46252</v>
      </c>
      <c r="C15249" s="1" t="n">
        <v>22</v>
      </c>
      <c r="D15249" s="1" t="s">
        <v>3850</v>
      </c>
      <c r="E15249" s="1" t="n">
        <v>33</v>
      </c>
      <c r="F15249" s="1" t="s">
        <v>93</v>
      </c>
      <c r="I15249" s="1" t="n">
        <v>5507</v>
      </c>
      <c r="J15249" s="1" t="n">
        <v>100012</v>
      </c>
      <c r="K15249" s="1" t="n">
        <v>13</v>
      </c>
      <c r="L15249" s="1" t="s">
        <v>3857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7" t="n">
        <v>46252</v>
      </c>
      <c r="C15250" s="1" t="n">
        <v>22</v>
      </c>
      <c r="D15250" s="1" t="s">
        <v>3850</v>
      </c>
      <c r="E15250" s="1" t="n">
        <v>33</v>
      </c>
      <c r="F15250" s="1" t="s">
        <v>93</v>
      </c>
      <c r="I15250" s="1" t="n">
        <v>5507</v>
      </c>
      <c r="J15250" s="1" t="n">
        <v>100013</v>
      </c>
      <c r="K15250" s="1" t="n">
        <v>14</v>
      </c>
      <c r="L15250" s="1" t="s">
        <v>3858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7" t="n">
        <v>46252</v>
      </c>
      <c r="C15251" s="1" t="n">
        <v>22</v>
      </c>
      <c r="D15251" s="1" t="s">
        <v>3850</v>
      </c>
      <c r="E15251" s="1" t="n">
        <v>33</v>
      </c>
      <c r="F15251" s="1" t="s">
        <v>93</v>
      </c>
      <c r="I15251" s="1" t="n">
        <v>5507</v>
      </c>
      <c r="J15251" s="1" t="n">
        <v>100014</v>
      </c>
      <c r="K15251" s="1" t="n">
        <v>15</v>
      </c>
      <c r="L15251" s="1" t="s">
        <v>3859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7" t="n">
        <v>46252</v>
      </c>
      <c r="C15252" s="1" t="n">
        <v>22</v>
      </c>
      <c r="D15252" s="1" t="s">
        <v>3850</v>
      </c>
      <c r="E15252" s="1" t="n">
        <v>33</v>
      </c>
      <c r="F15252" s="1" t="s">
        <v>93</v>
      </c>
      <c r="I15252" s="1" t="n">
        <v>5507</v>
      </c>
      <c r="J15252" s="1" t="n">
        <v>100015</v>
      </c>
      <c r="K15252" s="1" t="n">
        <v>16</v>
      </c>
      <c r="L15252" s="1" t="s">
        <v>3860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7" t="n">
        <v>46252</v>
      </c>
      <c r="C15253" s="1" t="n">
        <v>22</v>
      </c>
      <c r="D15253" s="1" t="s">
        <v>3850</v>
      </c>
      <c r="E15253" s="1" t="n">
        <v>33</v>
      </c>
      <c r="F15253" s="1" t="s">
        <v>93</v>
      </c>
      <c r="I15253" s="1" t="n">
        <v>5507</v>
      </c>
      <c r="J15253" s="1" t="n">
        <v>100016</v>
      </c>
      <c r="K15253" s="1" t="n">
        <v>17</v>
      </c>
      <c r="L15253" s="1" t="s">
        <v>3861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7" t="n">
        <v>46252</v>
      </c>
      <c r="C15254" s="1" t="n">
        <v>22</v>
      </c>
      <c r="D15254" s="1" t="s">
        <v>3850</v>
      </c>
      <c r="E15254" s="1" t="n">
        <v>33</v>
      </c>
      <c r="F15254" s="1" t="s">
        <v>93</v>
      </c>
      <c r="I15254" s="1" t="n">
        <v>5507</v>
      </c>
      <c r="J15254" s="1" t="n">
        <v>100017</v>
      </c>
      <c r="K15254" s="1" t="n">
        <v>18</v>
      </c>
      <c r="L15254" s="1" t="s">
        <v>3862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7" t="n">
        <v>46252</v>
      </c>
      <c r="C15255" s="1" t="n">
        <v>22</v>
      </c>
      <c r="D15255" s="1" t="s">
        <v>3850</v>
      </c>
      <c r="E15255" s="1" t="n">
        <v>33</v>
      </c>
      <c r="F15255" s="1" t="s">
        <v>93</v>
      </c>
      <c r="I15255" s="1" t="n">
        <v>5507</v>
      </c>
      <c r="J15255" s="1" t="n">
        <v>100019</v>
      </c>
      <c r="K15255" s="1" t="n">
        <v>20</v>
      </c>
      <c r="L15255" s="1" t="s">
        <v>3863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7" t="n">
        <v>46252</v>
      </c>
      <c r="C15256" s="1" t="n">
        <v>22</v>
      </c>
      <c r="D15256" s="1" t="s">
        <v>3850</v>
      </c>
      <c r="E15256" s="1" t="n">
        <v>33</v>
      </c>
      <c r="F15256" s="1" t="s">
        <v>93</v>
      </c>
      <c r="I15256" s="1" t="n">
        <v>5507</v>
      </c>
      <c r="J15256" s="1" t="n">
        <v>100020</v>
      </c>
      <c r="K15256" s="1" t="n">
        <v>21</v>
      </c>
      <c r="L15256" s="1" t="s">
        <v>3864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7" t="n">
        <v>46252</v>
      </c>
      <c r="C15257" s="1" t="n">
        <v>22</v>
      </c>
      <c r="D15257" s="1" t="s">
        <v>3850</v>
      </c>
      <c r="E15257" s="1" t="n">
        <v>33</v>
      </c>
      <c r="F15257" s="1" t="s">
        <v>93</v>
      </c>
      <c r="I15257" s="1" t="n">
        <v>5507</v>
      </c>
      <c r="J15257" s="1" t="n">
        <v>100053</v>
      </c>
      <c r="K15257" s="1" t="n">
        <v>54</v>
      </c>
      <c r="L15257" s="1" t="s">
        <v>3866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7" t="n">
        <v>46252</v>
      </c>
      <c r="C15258" s="1" t="n">
        <v>22</v>
      </c>
      <c r="D15258" s="1" t="s">
        <v>3850</v>
      </c>
      <c r="E15258" s="1" t="n">
        <v>33</v>
      </c>
      <c r="F15258" s="1" t="s">
        <v>93</v>
      </c>
      <c r="I15258" s="1" t="n">
        <v>5507</v>
      </c>
      <c r="J15258" s="1" t="n">
        <v>100638</v>
      </c>
      <c r="K15258" s="1" t="n">
        <v>508</v>
      </c>
      <c r="L15258" s="1" t="s">
        <v>3867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7" t="n">
        <v>46252</v>
      </c>
      <c r="C15259" s="1" t="n">
        <v>22</v>
      </c>
      <c r="D15259" s="1" t="s">
        <v>3850</v>
      </c>
      <c r="E15259" s="1" t="n">
        <v>33</v>
      </c>
      <c r="F15259" s="1" t="s">
        <v>93</v>
      </c>
      <c r="I15259" s="1" t="n">
        <v>5507</v>
      </c>
      <c r="J15259" s="1" t="n">
        <v>100520</v>
      </c>
      <c r="K15259" s="1" t="n">
        <v>507</v>
      </c>
      <c r="L15259" s="1" t="s">
        <v>3868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7" t="n">
        <v>46252</v>
      </c>
      <c r="C15260" s="1" t="n">
        <v>22</v>
      </c>
      <c r="D15260" s="1" t="s">
        <v>3850</v>
      </c>
      <c r="E15260" s="1" t="n">
        <v>33</v>
      </c>
      <c r="F15260" s="1" t="s">
        <v>93</v>
      </c>
      <c r="I15260" s="1" t="n">
        <v>5507</v>
      </c>
      <c r="J15260" s="1" t="n">
        <v>100319</v>
      </c>
      <c r="K15260" s="1" t="n">
        <v>73453</v>
      </c>
      <c r="L15260" s="1" t="s">
        <v>3869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7" t="n">
        <v>46252</v>
      </c>
      <c r="C15261" s="1" t="n">
        <v>22</v>
      </c>
      <c r="D15261" s="1" t="s">
        <v>3850</v>
      </c>
      <c r="E15261" s="1" t="n">
        <v>33</v>
      </c>
      <c r="F15261" s="1" t="s">
        <v>93</v>
      </c>
      <c r="I15261" s="1" t="n">
        <v>5507</v>
      </c>
      <c r="J15261" s="1" t="n">
        <v>110455</v>
      </c>
      <c r="K15261" s="1" t="n">
        <v>53212</v>
      </c>
      <c r="L15261" s="1" t="s">
        <v>3870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7" t="n">
        <v>46252</v>
      </c>
      <c r="C15262" s="1" t="n">
        <v>22</v>
      </c>
      <c r="D15262" s="1" t="s">
        <v>3850</v>
      </c>
      <c r="E15262" s="1" t="n">
        <v>33</v>
      </c>
      <c r="F15262" s="1" t="s">
        <v>93</v>
      </c>
      <c r="I15262" s="1" t="n">
        <v>5509</v>
      </c>
      <c r="J15262" s="1" t="n">
        <v>100000</v>
      </c>
      <c r="K15262" s="1" t="n">
        <v>1</v>
      </c>
      <c r="L15262" s="1" t="s">
        <v>3851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7" t="n">
        <v>46252</v>
      </c>
      <c r="C15263" s="1" t="n">
        <v>22</v>
      </c>
      <c r="D15263" s="1" t="s">
        <v>3850</v>
      </c>
      <c r="E15263" s="1" t="n">
        <v>33</v>
      </c>
      <c r="F15263" s="1" t="s">
        <v>93</v>
      </c>
      <c r="I15263" s="1" t="n">
        <v>5509</v>
      </c>
      <c r="J15263" s="1" t="n">
        <v>100001</v>
      </c>
      <c r="K15263" s="1" t="n">
        <v>2</v>
      </c>
      <c r="L15263" s="1" t="s">
        <v>4138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7" t="n">
        <v>46252</v>
      </c>
      <c r="C15264" s="1" t="n">
        <v>22</v>
      </c>
      <c r="D15264" s="1" t="s">
        <v>3850</v>
      </c>
      <c r="E15264" s="1" t="n">
        <v>33</v>
      </c>
      <c r="F15264" s="1" t="s">
        <v>93</v>
      </c>
      <c r="I15264" s="1" t="n">
        <v>5509</v>
      </c>
      <c r="J15264" s="1" t="n">
        <v>100002</v>
      </c>
      <c r="K15264" s="1" t="n">
        <v>3</v>
      </c>
      <c r="L15264" s="1" t="s">
        <v>3872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7" t="n">
        <v>46252</v>
      </c>
      <c r="C15265" s="1" t="n">
        <v>22</v>
      </c>
      <c r="D15265" s="1" t="s">
        <v>3850</v>
      </c>
      <c r="E15265" s="1" t="n">
        <v>33</v>
      </c>
      <c r="F15265" s="1" t="s">
        <v>93</v>
      </c>
      <c r="I15265" s="1" t="n">
        <v>5509</v>
      </c>
      <c r="J15265" s="1" t="n">
        <v>100003</v>
      </c>
      <c r="K15265" s="1" t="n">
        <v>4</v>
      </c>
      <c r="L15265" s="1" t="s">
        <v>3873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7" t="n">
        <v>46252</v>
      </c>
      <c r="C15266" s="1" t="n">
        <v>22</v>
      </c>
      <c r="D15266" s="1" t="s">
        <v>3850</v>
      </c>
      <c r="E15266" s="1" t="n">
        <v>33</v>
      </c>
      <c r="F15266" s="1" t="s">
        <v>93</v>
      </c>
      <c r="I15266" s="1" t="n">
        <v>5509</v>
      </c>
      <c r="J15266" s="1" t="n">
        <v>100004</v>
      </c>
      <c r="K15266" s="1" t="n">
        <v>5</v>
      </c>
      <c r="L15266" s="1" t="s">
        <v>3852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7" t="n">
        <v>46252</v>
      </c>
      <c r="C15267" s="1" t="n">
        <v>22</v>
      </c>
      <c r="D15267" s="1" t="s">
        <v>3850</v>
      </c>
      <c r="E15267" s="1" t="n">
        <v>33</v>
      </c>
      <c r="F15267" s="1" t="s">
        <v>93</v>
      </c>
      <c r="I15267" s="1" t="n">
        <v>5509</v>
      </c>
      <c r="J15267" s="1" t="n">
        <v>100520</v>
      </c>
      <c r="K15267" s="1" t="n">
        <v>507</v>
      </c>
      <c r="L15267" s="1" t="s">
        <v>3868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7" t="n">
        <v>46252</v>
      </c>
      <c r="C15268" s="1" t="n">
        <v>22</v>
      </c>
      <c r="D15268" s="1" t="s">
        <v>3850</v>
      </c>
      <c r="E15268" s="1" t="n">
        <v>33</v>
      </c>
      <c r="F15268" s="1" t="s">
        <v>93</v>
      </c>
      <c r="I15268" s="1" t="n">
        <v>5509</v>
      </c>
      <c r="J15268" s="1" t="n">
        <v>110455</v>
      </c>
      <c r="K15268" s="1" t="n">
        <v>53212</v>
      </c>
      <c r="L15268" s="1" t="s">
        <v>3870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7" t="n">
        <v>46252</v>
      </c>
      <c r="C15269" s="1" t="n">
        <v>22</v>
      </c>
      <c r="D15269" s="1" t="s">
        <v>3850</v>
      </c>
      <c r="E15269" s="1" t="n">
        <v>33</v>
      </c>
      <c r="F15269" s="1" t="s">
        <v>93</v>
      </c>
      <c r="I15269" s="1" t="n">
        <v>5511</v>
      </c>
      <c r="J15269" s="1" t="n">
        <v>100000</v>
      </c>
      <c r="K15269" s="1" t="n">
        <v>1</v>
      </c>
      <c r="L15269" s="1" t="s">
        <v>3851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7" t="n">
        <v>46252</v>
      </c>
      <c r="C15270" s="1" t="n">
        <v>22</v>
      </c>
      <c r="D15270" s="1" t="s">
        <v>3850</v>
      </c>
      <c r="E15270" s="1" t="n">
        <v>33</v>
      </c>
      <c r="F15270" s="1" t="s">
        <v>93</v>
      </c>
      <c r="I15270" s="1" t="n">
        <v>5511</v>
      </c>
      <c r="J15270" s="1" t="n">
        <v>100001</v>
      </c>
      <c r="K15270" s="1" t="n">
        <v>2</v>
      </c>
      <c r="L15270" s="1" t="s">
        <v>4138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7" t="n">
        <v>46252</v>
      </c>
      <c r="C15271" s="1" t="n">
        <v>22</v>
      </c>
      <c r="D15271" s="1" t="s">
        <v>3850</v>
      </c>
      <c r="E15271" s="1" t="n">
        <v>33</v>
      </c>
      <c r="F15271" s="1" t="s">
        <v>93</v>
      </c>
      <c r="I15271" s="1" t="n">
        <v>5511</v>
      </c>
      <c r="J15271" s="1" t="n">
        <v>100002</v>
      </c>
      <c r="K15271" s="1" t="n">
        <v>3</v>
      </c>
      <c r="L15271" s="1" t="s">
        <v>3872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7" t="n">
        <v>46252</v>
      </c>
      <c r="C15272" s="1" t="n">
        <v>22</v>
      </c>
      <c r="D15272" s="1" t="s">
        <v>3850</v>
      </c>
      <c r="E15272" s="1" t="n">
        <v>33</v>
      </c>
      <c r="F15272" s="1" t="s">
        <v>93</v>
      </c>
      <c r="I15272" s="1" t="n">
        <v>5511</v>
      </c>
      <c r="J15272" s="1" t="n">
        <v>100003</v>
      </c>
      <c r="K15272" s="1" t="n">
        <v>4</v>
      </c>
      <c r="L15272" s="1" t="s">
        <v>3873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7" t="n">
        <v>46252</v>
      </c>
      <c r="C15273" s="1" t="n">
        <v>22</v>
      </c>
      <c r="D15273" s="1" t="s">
        <v>3850</v>
      </c>
      <c r="E15273" s="1" t="n">
        <v>33</v>
      </c>
      <c r="F15273" s="1" t="s">
        <v>93</v>
      </c>
      <c r="I15273" s="1" t="n">
        <v>5511</v>
      </c>
      <c r="J15273" s="1" t="n">
        <v>100004</v>
      </c>
      <c r="K15273" s="1" t="n">
        <v>5</v>
      </c>
      <c r="L15273" s="1" t="s">
        <v>3852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7" t="n">
        <v>46252</v>
      </c>
      <c r="C15274" s="1" t="n">
        <v>22</v>
      </c>
      <c r="D15274" s="1" t="s">
        <v>3850</v>
      </c>
      <c r="E15274" s="1" t="n">
        <v>33</v>
      </c>
      <c r="F15274" s="1" t="s">
        <v>93</v>
      </c>
      <c r="I15274" s="1" t="n">
        <v>5511</v>
      </c>
      <c r="J15274" s="1" t="n">
        <v>100520</v>
      </c>
      <c r="K15274" s="1" t="n">
        <v>507</v>
      </c>
      <c r="L15274" s="1" t="s">
        <v>3868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7" t="n">
        <v>46252</v>
      </c>
      <c r="C15275" s="1" t="n">
        <v>22</v>
      </c>
      <c r="D15275" s="1" t="s">
        <v>3850</v>
      </c>
      <c r="E15275" s="1" t="n">
        <v>33</v>
      </c>
      <c r="F15275" s="1" t="s">
        <v>93</v>
      </c>
      <c r="I15275" s="1" t="n">
        <v>5511</v>
      </c>
      <c r="J15275" s="1" t="n">
        <v>110455</v>
      </c>
      <c r="K15275" s="1" t="n">
        <v>53212</v>
      </c>
      <c r="L15275" s="1" t="s">
        <v>3870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7" t="n">
        <v>46252</v>
      </c>
      <c r="C15276" s="1" t="n">
        <v>22</v>
      </c>
      <c r="D15276" s="1" t="s">
        <v>3850</v>
      </c>
      <c r="E15276" s="1" t="n">
        <v>33</v>
      </c>
      <c r="F15276" s="1" t="s">
        <v>93</v>
      </c>
      <c r="I15276" s="1" t="n">
        <v>5513</v>
      </c>
      <c r="J15276" s="1" t="n">
        <v>100000</v>
      </c>
      <c r="K15276" s="1" t="n">
        <v>1</v>
      </c>
      <c r="L15276" s="1" t="s">
        <v>3851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7" t="n">
        <v>46252</v>
      </c>
      <c r="C15277" s="1" t="n">
        <v>22</v>
      </c>
      <c r="D15277" s="1" t="s">
        <v>3850</v>
      </c>
      <c r="E15277" s="1" t="n">
        <v>33</v>
      </c>
      <c r="F15277" s="1" t="s">
        <v>93</v>
      </c>
      <c r="I15277" s="1" t="n">
        <v>5513</v>
      </c>
      <c r="J15277" s="1" t="n">
        <v>100006</v>
      </c>
      <c r="K15277" s="1" t="n">
        <v>7</v>
      </c>
      <c r="L15277" s="1" t="s">
        <v>3853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7" t="n">
        <v>46252</v>
      </c>
      <c r="C15278" s="1" t="n">
        <v>22</v>
      </c>
      <c r="D15278" s="1" t="s">
        <v>3850</v>
      </c>
      <c r="E15278" s="1" t="n">
        <v>33</v>
      </c>
      <c r="F15278" s="1" t="s">
        <v>93</v>
      </c>
      <c r="I15278" s="1" t="n">
        <v>5513</v>
      </c>
      <c r="J15278" s="1" t="n">
        <v>100007</v>
      </c>
      <c r="K15278" s="1" t="n">
        <v>8</v>
      </c>
      <c r="L15278" s="1" t="s">
        <v>3854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7" t="n">
        <v>46252</v>
      </c>
      <c r="C15279" s="1" t="n">
        <v>22</v>
      </c>
      <c r="D15279" s="1" t="s">
        <v>3850</v>
      </c>
      <c r="E15279" s="1" t="n">
        <v>33</v>
      </c>
      <c r="F15279" s="1" t="s">
        <v>93</v>
      </c>
      <c r="I15279" s="1" t="n">
        <v>5513</v>
      </c>
      <c r="J15279" s="1" t="n">
        <v>100008</v>
      </c>
      <c r="K15279" s="1" t="n">
        <v>9</v>
      </c>
      <c r="L15279" s="1" t="s">
        <v>3855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7" t="n">
        <v>46252</v>
      </c>
      <c r="C15280" s="1" t="n">
        <v>22</v>
      </c>
      <c r="D15280" s="1" t="s">
        <v>3850</v>
      </c>
      <c r="E15280" s="1" t="n">
        <v>33</v>
      </c>
      <c r="F15280" s="1" t="s">
        <v>93</v>
      </c>
      <c r="I15280" s="1" t="n">
        <v>5513</v>
      </c>
      <c r="J15280" s="1" t="n">
        <v>100011</v>
      </c>
      <c r="K15280" s="1" t="n">
        <v>12</v>
      </c>
      <c r="L15280" s="1" t="s">
        <v>3856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7" t="n">
        <v>46252</v>
      </c>
      <c r="C15281" s="1" t="n">
        <v>22</v>
      </c>
      <c r="D15281" s="1" t="s">
        <v>3850</v>
      </c>
      <c r="E15281" s="1" t="n">
        <v>33</v>
      </c>
      <c r="F15281" s="1" t="s">
        <v>93</v>
      </c>
      <c r="I15281" s="1" t="n">
        <v>5513</v>
      </c>
      <c r="J15281" s="1" t="n">
        <v>100012</v>
      </c>
      <c r="K15281" s="1" t="n">
        <v>13</v>
      </c>
      <c r="L15281" s="1" t="s">
        <v>3857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7" t="n">
        <v>46252</v>
      </c>
      <c r="C15282" s="1" t="n">
        <v>22</v>
      </c>
      <c r="D15282" s="1" t="s">
        <v>3850</v>
      </c>
      <c r="E15282" s="1" t="n">
        <v>33</v>
      </c>
      <c r="F15282" s="1" t="s">
        <v>93</v>
      </c>
      <c r="I15282" s="1" t="n">
        <v>5513</v>
      </c>
      <c r="J15282" s="1" t="n">
        <v>100013</v>
      </c>
      <c r="K15282" s="1" t="n">
        <v>14</v>
      </c>
      <c r="L15282" s="1" t="s">
        <v>3858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7" t="n">
        <v>46252</v>
      </c>
      <c r="C15283" s="1" t="n">
        <v>22</v>
      </c>
      <c r="D15283" s="1" t="s">
        <v>3850</v>
      </c>
      <c r="E15283" s="1" t="n">
        <v>33</v>
      </c>
      <c r="F15283" s="1" t="s">
        <v>93</v>
      </c>
      <c r="I15283" s="1" t="n">
        <v>5513</v>
      </c>
      <c r="J15283" s="1" t="n">
        <v>100014</v>
      </c>
      <c r="K15283" s="1" t="n">
        <v>15</v>
      </c>
      <c r="L15283" s="1" t="s">
        <v>3859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7" t="n">
        <v>46252</v>
      </c>
      <c r="C15284" s="1" t="n">
        <v>22</v>
      </c>
      <c r="D15284" s="1" t="s">
        <v>3850</v>
      </c>
      <c r="E15284" s="1" t="n">
        <v>33</v>
      </c>
      <c r="F15284" s="1" t="s">
        <v>93</v>
      </c>
      <c r="I15284" s="1" t="n">
        <v>5513</v>
      </c>
      <c r="J15284" s="1" t="n">
        <v>100015</v>
      </c>
      <c r="K15284" s="1" t="n">
        <v>16</v>
      </c>
      <c r="L15284" s="1" t="s">
        <v>3860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7" t="n">
        <v>46252</v>
      </c>
      <c r="C15285" s="1" t="n">
        <v>22</v>
      </c>
      <c r="D15285" s="1" t="s">
        <v>3850</v>
      </c>
      <c r="E15285" s="1" t="n">
        <v>33</v>
      </c>
      <c r="F15285" s="1" t="s">
        <v>93</v>
      </c>
      <c r="I15285" s="1" t="n">
        <v>5513</v>
      </c>
      <c r="J15285" s="1" t="n">
        <v>100016</v>
      </c>
      <c r="K15285" s="1" t="n">
        <v>17</v>
      </c>
      <c r="L15285" s="1" t="s">
        <v>3861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7" t="n">
        <v>46252</v>
      </c>
      <c r="C15286" s="1" t="n">
        <v>22</v>
      </c>
      <c r="D15286" s="1" t="s">
        <v>3850</v>
      </c>
      <c r="E15286" s="1" t="n">
        <v>33</v>
      </c>
      <c r="F15286" s="1" t="s">
        <v>93</v>
      </c>
      <c r="I15286" s="1" t="n">
        <v>5513</v>
      </c>
      <c r="J15286" s="1" t="n">
        <v>100017</v>
      </c>
      <c r="K15286" s="1" t="n">
        <v>18</v>
      </c>
      <c r="L15286" s="1" t="s">
        <v>3862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7" t="n">
        <v>46252</v>
      </c>
      <c r="C15287" s="1" t="n">
        <v>22</v>
      </c>
      <c r="D15287" s="1" t="s">
        <v>3850</v>
      </c>
      <c r="E15287" s="1" t="n">
        <v>33</v>
      </c>
      <c r="F15287" s="1" t="s">
        <v>93</v>
      </c>
      <c r="I15287" s="1" t="n">
        <v>5513</v>
      </c>
      <c r="J15287" s="1" t="n">
        <v>100019</v>
      </c>
      <c r="K15287" s="1" t="n">
        <v>20</v>
      </c>
      <c r="L15287" s="1" t="s">
        <v>3863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7" t="n">
        <v>46252</v>
      </c>
      <c r="C15288" s="1" t="n">
        <v>22</v>
      </c>
      <c r="D15288" s="1" t="s">
        <v>3850</v>
      </c>
      <c r="E15288" s="1" t="n">
        <v>33</v>
      </c>
      <c r="F15288" s="1" t="s">
        <v>93</v>
      </c>
      <c r="I15288" s="1" t="n">
        <v>5513</v>
      </c>
      <c r="J15288" s="1" t="n">
        <v>100053</v>
      </c>
      <c r="K15288" s="1" t="n">
        <v>54</v>
      </c>
      <c r="L15288" s="1" t="s">
        <v>3866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7" t="n">
        <v>46252</v>
      </c>
      <c r="C15289" s="1" t="n">
        <v>22</v>
      </c>
      <c r="D15289" s="1" t="s">
        <v>3850</v>
      </c>
      <c r="E15289" s="1" t="n">
        <v>33</v>
      </c>
      <c r="F15289" s="1" t="s">
        <v>93</v>
      </c>
      <c r="I15289" s="1" t="n">
        <v>5513</v>
      </c>
      <c r="J15289" s="1" t="n">
        <v>100638</v>
      </c>
      <c r="K15289" s="1" t="n">
        <v>508</v>
      </c>
      <c r="L15289" s="1" t="s">
        <v>3867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7" t="n">
        <v>46252</v>
      </c>
      <c r="C15290" s="1" t="n">
        <v>22</v>
      </c>
      <c r="D15290" s="1" t="s">
        <v>3850</v>
      </c>
      <c r="E15290" s="1" t="n">
        <v>33</v>
      </c>
      <c r="F15290" s="1" t="s">
        <v>93</v>
      </c>
      <c r="I15290" s="1" t="n">
        <v>5513</v>
      </c>
      <c r="J15290" s="1" t="n">
        <v>100520</v>
      </c>
      <c r="K15290" s="1" t="n">
        <v>507</v>
      </c>
      <c r="L15290" s="1" t="s">
        <v>3868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7" t="n">
        <v>46252</v>
      </c>
      <c r="C15291" s="1" t="n">
        <v>22</v>
      </c>
      <c r="D15291" s="1" t="s">
        <v>3850</v>
      </c>
      <c r="E15291" s="1" t="n">
        <v>33</v>
      </c>
      <c r="F15291" s="1" t="s">
        <v>93</v>
      </c>
      <c r="I15291" s="1" t="n">
        <v>5513</v>
      </c>
      <c r="J15291" s="1" t="n">
        <v>100319</v>
      </c>
      <c r="K15291" s="1" t="n">
        <v>73453</v>
      </c>
      <c r="L15291" s="1" t="s">
        <v>3869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7" t="n">
        <v>46252</v>
      </c>
      <c r="C15292" s="1" t="n">
        <v>22</v>
      </c>
      <c r="D15292" s="1" t="s">
        <v>3850</v>
      </c>
      <c r="E15292" s="1" t="n">
        <v>33</v>
      </c>
      <c r="F15292" s="1" t="s">
        <v>93</v>
      </c>
      <c r="I15292" s="1" t="n">
        <v>5513</v>
      </c>
      <c r="J15292" s="1" t="n">
        <v>110455</v>
      </c>
      <c r="K15292" s="1" t="n">
        <v>53212</v>
      </c>
      <c r="L15292" s="1" t="s">
        <v>3870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7" t="n">
        <v>46252</v>
      </c>
      <c r="C15293" s="1" t="n">
        <v>100</v>
      </c>
      <c r="D15293" s="1" t="s">
        <v>3877</v>
      </c>
      <c r="E15293" s="1" t="n">
        <v>33</v>
      </c>
      <c r="F15293" s="1" t="s">
        <v>93</v>
      </c>
      <c r="I15293" s="1" t="n">
        <v>1567264</v>
      </c>
      <c r="J15293" s="1" t="n">
        <v>100000</v>
      </c>
      <c r="K15293" s="1" t="n">
        <v>1</v>
      </c>
      <c r="L15293" s="1" t="s">
        <v>3851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7" t="n">
        <v>46252</v>
      </c>
      <c r="C15294" s="1" t="n">
        <v>100</v>
      </c>
      <c r="D15294" s="1" t="s">
        <v>3877</v>
      </c>
      <c r="E15294" s="1" t="n">
        <v>33</v>
      </c>
      <c r="F15294" s="1" t="s">
        <v>93</v>
      </c>
      <c r="I15294" s="1" t="n">
        <v>1567264</v>
      </c>
      <c r="J15294" s="1" t="n">
        <v>100006</v>
      </c>
      <c r="K15294" s="1" t="n">
        <v>7</v>
      </c>
      <c r="L15294" s="1" t="s">
        <v>3853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7" t="n">
        <v>46252</v>
      </c>
      <c r="C15295" s="1" t="n">
        <v>100</v>
      </c>
      <c r="D15295" s="1" t="s">
        <v>3877</v>
      </c>
      <c r="E15295" s="1" t="n">
        <v>33</v>
      </c>
      <c r="F15295" s="1" t="s">
        <v>93</v>
      </c>
      <c r="I15295" s="1" t="n">
        <v>1567264</v>
      </c>
      <c r="J15295" s="1" t="n">
        <v>100007</v>
      </c>
      <c r="K15295" s="1" t="n">
        <v>8</v>
      </c>
      <c r="L15295" s="1" t="s">
        <v>3854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7" t="n">
        <v>46252</v>
      </c>
      <c r="C15296" s="1" t="n">
        <v>100</v>
      </c>
      <c r="D15296" s="1" t="s">
        <v>3877</v>
      </c>
      <c r="E15296" s="1" t="n">
        <v>33</v>
      </c>
      <c r="F15296" s="1" t="s">
        <v>93</v>
      </c>
      <c r="I15296" s="1" t="n">
        <v>1567264</v>
      </c>
      <c r="J15296" s="1" t="n">
        <v>100008</v>
      </c>
      <c r="K15296" s="1" t="n">
        <v>9</v>
      </c>
      <c r="L15296" s="1" t="s">
        <v>3855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7" t="n">
        <v>46252</v>
      </c>
      <c r="C15297" s="1" t="n">
        <v>100</v>
      </c>
      <c r="D15297" s="1" t="s">
        <v>3877</v>
      </c>
      <c r="E15297" s="1" t="n">
        <v>33</v>
      </c>
      <c r="F15297" s="1" t="s">
        <v>93</v>
      </c>
      <c r="I15297" s="1" t="n">
        <v>1567264</v>
      </c>
      <c r="J15297" s="1" t="n">
        <v>100011</v>
      </c>
      <c r="K15297" s="1" t="n">
        <v>12</v>
      </c>
      <c r="L15297" s="1" t="s">
        <v>3856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7" t="n">
        <v>46252</v>
      </c>
      <c r="C15298" s="1" t="n">
        <v>100</v>
      </c>
      <c r="D15298" s="1" t="s">
        <v>3877</v>
      </c>
      <c r="E15298" s="1" t="n">
        <v>33</v>
      </c>
      <c r="F15298" s="1" t="s">
        <v>93</v>
      </c>
      <c r="I15298" s="1" t="n">
        <v>1567264</v>
      </c>
      <c r="J15298" s="1" t="n">
        <v>100012</v>
      </c>
      <c r="K15298" s="1" t="n">
        <v>13</v>
      </c>
      <c r="L15298" s="1" t="s">
        <v>3857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7" t="n">
        <v>46252</v>
      </c>
      <c r="C15299" s="1" t="n">
        <v>100</v>
      </c>
      <c r="D15299" s="1" t="s">
        <v>3877</v>
      </c>
      <c r="E15299" s="1" t="n">
        <v>33</v>
      </c>
      <c r="F15299" s="1" t="s">
        <v>93</v>
      </c>
      <c r="I15299" s="1" t="n">
        <v>1567264</v>
      </c>
      <c r="J15299" s="1" t="n">
        <v>100013</v>
      </c>
      <c r="K15299" s="1" t="n">
        <v>14</v>
      </c>
      <c r="L15299" s="1" t="s">
        <v>3858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7" t="n">
        <v>46252</v>
      </c>
      <c r="C15300" s="1" t="n">
        <v>100</v>
      </c>
      <c r="D15300" s="1" t="s">
        <v>3877</v>
      </c>
      <c r="E15300" s="1" t="n">
        <v>33</v>
      </c>
      <c r="F15300" s="1" t="s">
        <v>93</v>
      </c>
      <c r="I15300" s="1" t="n">
        <v>1567264</v>
      </c>
      <c r="J15300" s="1" t="n">
        <v>100014</v>
      </c>
      <c r="K15300" s="1" t="n">
        <v>15</v>
      </c>
      <c r="L15300" s="1" t="s">
        <v>3859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7" t="n">
        <v>46252</v>
      </c>
      <c r="C15301" s="1" t="n">
        <v>100</v>
      </c>
      <c r="D15301" s="1" t="s">
        <v>3877</v>
      </c>
      <c r="E15301" s="1" t="n">
        <v>33</v>
      </c>
      <c r="F15301" s="1" t="s">
        <v>93</v>
      </c>
      <c r="I15301" s="1" t="n">
        <v>1567264</v>
      </c>
      <c r="J15301" s="1" t="n">
        <v>100015</v>
      </c>
      <c r="K15301" s="1" t="n">
        <v>16</v>
      </c>
      <c r="L15301" s="1" t="s">
        <v>3860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7" t="n">
        <v>46252</v>
      </c>
      <c r="C15302" s="1" t="n">
        <v>100</v>
      </c>
      <c r="D15302" s="1" t="s">
        <v>3877</v>
      </c>
      <c r="E15302" s="1" t="n">
        <v>33</v>
      </c>
      <c r="F15302" s="1" t="s">
        <v>93</v>
      </c>
      <c r="I15302" s="1" t="n">
        <v>1567264</v>
      </c>
      <c r="J15302" s="1" t="n">
        <v>100016</v>
      </c>
      <c r="K15302" s="1" t="n">
        <v>17</v>
      </c>
      <c r="L15302" s="1" t="s">
        <v>3861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7" t="n">
        <v>46252</v>
      </c>
      <c r="C15303" s="1" t="n">
        <v>100</v>
      </c>
      <c r="D15303" s="1" t="s">
        <v>3877</v>
      </c>
      <c r="E15303" s="1" t="n">
        <v>33</v>
      </c>
      <c r="F15303" s="1" t="s">
        <v>93</v>
      </c>
      <c r="I15303" s="1" t="n">
        <v>1567264</v>
      </c>
      <c r="J15303" s="1" t="n">
        <v>100017</v>
      </c>
      <c r="K15303" s="1" t="n">
        <v>18</v>
      </c>
      <c r="L15303" s="1" t="s">
        <v>3862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7" t="n">
        <v>46252</v>
      </c>
      <c r="C15304" s="1" t="n">
        <v>100</v>
      </c>
      <c r="D15304" s="1" t="s">
        <v>3877</v>
      </c>
      <c r="E15304" s="1" t="n">
        <v>33</v>
      </c>
      <c r="F15304" s="1" t="s">
        <v>93</v>
      </c>
      <c r="I15304" s="1" t="n">
        <v>1567264</v>
      </c>
      <c r="J15304" s="1" t="n">
        <v>100019</v>
      </c>
      <c r="K15304" s="1" t="n">
        <v>20</v>
      </c>
      <c r="L15304" s="1" t="s">
        <v>3863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7" t="n">
        <v>46252</v>
      </c>
      <c r="C15305" s="1" t="n">
        <v>100</v>
      </c>
      <c r="D15305" s="1" t="s">
        <v>3877</v>
      </c>
      <c r="E15305" s="1" t="n">
        <v>33</v>
      </c>
      <c r="F15305" s="1" t="s">
        <v>93</v>
      </c>
      <c r="I15305" s="1" t="n">
        <v>1567264</v>
      </c>
      <c r="J15305" s="1" t="n">
        <v>100020</v>
      </c>
      <c r="K15305" s="1" t="n">
        <v>21</v>
      </c>
      <c r="L15305" s="1" t="s">
        <v>3864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7" t="n">
        <v>46252</v>
      </c>
      <c r="C15306" s="1" t="n">
        <v>100</v>
      </c>
      <c r="D15306" s="1" t="s">
        <v>3877</v>
      </c>
      <c r="E15306" s="1" t="n">
        <v>33</v>
      </c>
      <c r="F15306" s="1" t="s">
        <v>93</v>
      </c>
      <c r="I15306" s="1" t="n">
        <v>1567264</v>
      </c>
      <c r="J15306" s="1" t="n">
        <v>100053</v>
      </c>
      <c r="K15306" s="1" t="n">
        <v>54</v>
      </c>
      <c r="L15306" s="1" t="s">
        <v>3866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7" t="n">
        <v>46252</v>
      </c>
      <c r="C15307" s="1" t="n">
        <v>100</v>
      </c>
      <c r="D15307" s="1" t="s">
        <v>3877</v>
      </c>
      <c r="E15307" s="1" t="n">
        <v>33</v>
      </c>
      <c r="F15307" s="1" t="s">
        <v>93</v>
      </c>
      <c r="I15307" s="1" t="n">
        <v>1567264</v>
      </c>
      <c r="J15307" s="1" t="n">
        <v>100638</v>
      </c>
      <c r="K15307" s="1" t="n">
        <v>508</v>
      </c>
      <c r="L15307" s="1" t="s">
        <v>3867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7" t="n">
        <v>46252</v>
      </c>
      <c r="C15308" s="1" t="n">
        <v>100</v>
      </c>
      <c r="D15308" s="1" t="s">
        <v>3877</v>
      </c>
      <c r="E15308" s="1" t="n">
        <v>33</v>
      </c>
      <c r="F15308" s="1" t="s">
        <v>93</v>
      </c>
      <c r="I15308" s="1" t="n">
        <v>1567264</v>
      </c>
      <c r="J15308" s="1" t="n">
        <v>100520</v>
      </c>
      <c r="K15308" s="1" t="n">
        <v>507</v>
      </c>
      <c r="L15308" s="1" t="s">
        <v>3868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7" t="n">
        <v>46252</v>
      </c>
      <c r="C15309" s="1" t="n">
        <v>100</v>
      </c>
      <c r="D15309" s="1" t="s">
        <v>3877</v>
      </c>
      <c r="E15309" s="1" t="n">
        <v>33</v>
      </c>
      <c r="F15309" s="1" t="s">
        <v>93</v>
      </c>
      <c r="I15309" s="1" t="n">
        <v>1567264</v>
      </c>
      <c r="J15309" s="1" t="n">
        <v>100319</v>
      </c>
      <c r="K15309" s="1" t="n">
        <v>73453</v>
      </c>
      <c r="L15309" s="1" t="s">
        <v>3869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7" t="n">
        <v>46252</v>
      </c>
      <c r="C15310" s="1" t="n">
        <v>100</v>
      </c>
      <c r="D15310" s="1" t="s">
        <v>3877</v>
      </c>
      <c r="E15310" s="1" t="n">
        <v>33</v>
      </c>
      <c r="F15310" s="1" t="s">
        <v>93</v>
      </c>
      <c r="I15310" s="1" t="n">
        <v>1567264</v>
      </c>
      <c r="J15310" s="1" t="n">
        <v>110455</v>
      </c>
      <c r="K15310" s="1" t="n">
        <v>53212</v>
      </c>
      <c r="L15310" s="1" t="s">
        <v>3870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7" t="n">
        <v>46252</v>
      </c>
      <c r="C15311" s="1" t="n">
        <v>100</v>
      </c>
      <c r="D15311" s="1" t="s">
        <v>3877</v>
      </c>
      <c r="E15311" s="1" t="n">
        <v>33</v>
      </c>
      <c r="F15311" s="1" t="s">
        <v>93</v>
      </c>
      <c r="I15311" s="1" t="n">
        <v>1567267</v>
      </c>
      <c r="J15311" s="1" t="n">
        <v>100000</v>
      </c>
      <c r="K15311" s="1" t="n">
        <v>1</v>
      </c>
      <c r="L15311" s="1" t="s">
        <v>3851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7" t="n">
        <v>46252</v>
      </c>
      <c r="C15312" s="1" t="n">
        <v>100</v>
      </c>
      <c r="D15312" s="1" t="s">
        <v>3877</v>
      </c>
      <c r="E15312" s="1" t="n">
        <v>33</v>
      </c>
      <c r="F15312" s="1" t="s">
        <v>93</v>
      </c>
      <c r="I15312" s="1" t="n">
        <v>1567267</v>
      </c>
      <c r="J15312" s="1" t="n">
        <v>100001</v>
      </c>
      <c r="K15312" s="1" t="n">
        <v>2</v>
      </c>
      <c r="L15312" s="1" t="s">
        <v>4138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7" t="n">
        <v>46252</v>
      </c>
      <c r="C15313" s="1" t="n">
        <v>100</v>
      </c>
      <c r="D15313" s="1" t="s">
        <v>3877</v>
      </c>
      <c r="E15313" s="1" t="n">
        <v>33</v>
      </c>
      <c r="F15313" s="1" t="s">
        <v>93</v>
      </c>
      <c r="I15313" s="1" t="n">
        <v>1567267</v>
      </c>
      <c r="J15313" s="1" t="n">
        <v>100002</v>
      </c>
      <c r="K15313" s="1" t="n">
        <v>3</v>
      </c>
      <c r="L15313" s="1" t="s">
        <v>3872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7" t="n">
        <v>46252</v>
      </c>
      <c r="C15314" s="1" t="n">
        <v>100</v>
      </c>
      <c r="D15314" s="1" t="s">
        <v>3877</v>
      </c>
      <c r="E15314" s="1" t="n">
        <v>33</v>
      </c>
      <c r="F15314" s="1" t="s">
        <v>93</v>
      </c>
      <c r="I15314" s="1" t="n">
        <v>1567267</v>
      </c>
      <c r="J15314" s="1" t="n">
        <v>100003</v>
      </c>
      <c r="K15314" s="1" t="n">
        <v>4</v>
      </c>
      <c r="L15314" s="1" t="s">
        <v>3873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7" t="n">
        <v>46252</v>
      </c>
      <c r="C15315" s="1" t="n">
        <v>100</v>
      </c>
      <c r="D15315" s="1" t="s">
        <v>3877</v>
      </c>
      <c r="E15315" s="1" t="n">
        <v>33</v>
      </c>
      <c r="F15315" s="1" t="s">
        <v>93</v>
      </c>
      <c r="I15315" s="1" t="n">
        <v>1567267</v>
      </c>
      <c r="J15315" s="1" t="n">
        <v>100004</v>
      </c>
      <c r="K15315" s="1" t="n">
        <v>5</v>
      </c>
      <c r="L15315" s="1" t="s">
        <v>3852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7" t="n">
        <v>46252</v>
      </c>
      <c r="C15316" s="1" t="n">
        <v>100</v>
      </c>
      <c r="D15316" s="1" t="s">
        <v>3877</v>
      </c>
      <c r="E15316" s="1" t="n">
        <v>33</v>
      </c>
      <c r="F15316" s="1" t="s">
        <v>93</v>
      </c>
      <c r="I15316" s="1" t="n">
        <v>1567267</v>
      </c>
      <c r="J15316" s="1" t="n">
        <v>100520</v>
      </c>
      <c r="K15316" s="1" t="n">
        <v>507</v>
      </c>
      <c r="L15316" s="1" t="s">
        <v>3868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7" t="n">
        <v>46252</v>
      </c>
      <c r="C15317" s="1" t="n">
        <v>100</v>
      </c>
      <c r="D15317" s="1" t="s">
        <v>3877</v>
      </c>
      <c r="E15317" s="1" t="n">
        <v>33</v>
      </c>
      <c r="F15317" s="1" t="s">
        <v>93</v>
      </c>
      <c r="I15317" s="1" t="n">
        <v>1567267</v>
      </c>
      <c r="J15317" s="1" t="n">
        <v>110455</v>
      </c>
      <c r="K15317" s="1" t="n">
        <v>53212</v>
      </c>
      <c r="L15317" s="1" t="s">
        <v>3870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7" t="n">
        <v>46252</v>
      </c>
      <c r="C15318" s="1" t="n">
        <v>100</v>
      </c>
      <c r="D15318" s="1" t="s">
        <v>3877</v>
      </c>
      <c r="E15318" s="1" t="n">
        <v>33</v>
      </c>
      <c r="F15318" s="1" t="s">
        <v>93</v>
      </c>
      <c r="I15318" s="1" t="n">
        <v>1567440</v>
      </c>
      <c r="J15318" s="1" t="n">
        <v>100000</v>
      </c>
      <c r="K15318" s="1" t="n">
        <v>1</v>
      </c>
      <c r="L15318" s="1" t="s">
        <v>3851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7" t="n">
        <v>46252</v>
      </c>
      <c r="C15319" s="1" t="n">
        <v>100</v>
      </c>
      <c r="D15319" s="1" t="s">
        <v>3877</v>
      </c>
      <c r="E15319" s="1" t="n">
        <v>33</v>
      </c>
      <c r="F15319" s="1" t="s">
        <v>93</v>
      </c>
      <c r="I15319" s="1" t="n">
        <v>1567440</v>
      </c>
      <c r="J15319" s="1" t="n">
        <v>100001</v>
      </c>
      <c r="K15319" s="1" t="n">
        <v>2</v>
      </c>
      <c r="L15319" s="1" t="s">
        <v>4138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7" t="n">
        <v>46252</v>
      </c>
      <c r="C15320" s="1" t="n">
        <v>100</v>
      </c>
      <c r="D15320" s="1" t="s">
        <v>3877</v>
      </c>
      <c r="E15320" s="1" t="n">
        <v>33</v>
      </c>
      <c r="F15320" s="1" t="s">
        <v>93</v>
      </c>
      <c r="I15320" s="1" t="n">
        <v>1567440</v>
      </c>
      <c r="J15320" s="1" t="n">
        <v>100002</v>
      </c>
      <c r="K15320" s="1" t="n">
        <v>3</v>
      </c>
      <c r="L15320" s="1" t="s">
        <v>3872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7" t="n">
        <v>46252</v>
      </c>
      <c r="C15321" s="1" t="n">
        <v>100</v>
      </c>
      <c r="D15321" s="1" t="s">
        <v>3877</v>
      </c>
      <c r="E15321" s="1" t="n">
        <v>33</v>
      </c>
      <c r="F15321" s="1" t="s">
        <v>93</v>
      </c>
      <c r="I15321" s="1" t="n">
        <v>1567440</v>
      </c>
      <c r="J15321" s="1" t="n">
        <v>100003</v>
      </c>
      <c r="K15321" s="1" t="n">
        <v>4</v>
      </c>
      <c r="L15321" s="1" t="s">
        <v>3873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7" t="n">
        <v>46252</v>
      </c>
      <c r="C15322" s="1" t="n">
        <v>100</v>
      </c>
      <c r="D15322" s="1" t="s">
        <v>3877</v>
      </c>
      <c r="E15322" s="1" t="n">
        <v>33</v>
      </c>
      <c r="F15322" s="1" t="s">
        <v>93</v>
      </c>
      <c r="I15322" s="1" t="n">
        <v>1567440</v>
      </c>
      <c r="J15322" s="1" t="n">
        <v>100004</v>
      </c>
      <c r="K15322" s="1" t="n">
        <v>5</v>
      </c>
      <c r="L15322" s="1" t="s">
        <v>3852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7" t="n">
        <v>46252</v>
      </c>
      <c r="C15323" s="1" t="n">
        <v>100</v>
      </c>
      <c r="D15323" s="1" t="s">
        <v>3877</v>
      </c>
      <c r="E15323" s="1" t="n">
        <v>33</v>
      </c>
      <c r="F15323" s="1" t="s">
        <v>93</v>
      </c>
      <c r="I15323" s="1" t="n">
        <v>1567440</v>
      </c>
      <c r="J15323" s="1" t="n">
        <v>100520</v>
      </c>
      <c r="K15323" s="1" t="n">
        <v>507</v>
      </c>
      <c r="L15323" s="1" t="s">
        <v>3868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7" t="n">
        <v>46252</v>
      </c>
      <c r="C15324" s="1" t="n">
        <v>100</v>
      </c>
      <c r="D15324" s="1" t="s">
        <v>3877</v>
      </c>
      <c r="E15324" s="1" t="n">
        <v>33</v>
      </c>
      <c r="F15324" s="1" t="s">
        <v>93</v>
      </c>
      <c r="I15324" s="1" t="n">
        <v>1567440</v>
      </c>
      <c r="J15324" s="1" t="n">
        <v>110455</v>
      </c>
      <c r="K15324" s="1" t="n">
        <v>53212</v>
      </c>
      <c r="L15324" s="1" t="s">
        <v>3870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7" t="n">
        <v>46252</v>
      </c>
      <c r="C15325" s="1" t="n">
        <v>100</v>
      </c>
      <c r="D15325" s="1" t="s">
        <v>3877</v>
      </c>
      <c r="E15325" s="1" t="n">
        <v>33</v>
      </c>
      <c r="F15325" s="1" t="s">
        <v>93</v>
      </c>
      <c r="I15325" s="1" t="n">
        <v>1567448</v>
      </c>
      <c r="J15325" s="1" t="n">
        <v>100000</v>
      </c>
      <c r="K15325" s="1" t="n">
        <v>1</v>
      </c>
      <c r="L15325" s="1" t="s">
        <v>3851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7" t="n">
        <v>46252</v>
      </c>
      <c r="C15326" s="1" t="n">
        <v>100</v>
      </c>
      <c r="D15326" s="1" t="s">
        <v>3877</v>
      </c>
      <c r="E15326" s="1" t="n">
        <v>33</v>
      </c>
      <c r="F15326" s="1" t="s">
        <v>93</v>
      </c>
      <c r="I15326" s="1" t="n">
        <v>1567448</v>
      </c>
      <c r="J15326" s="1" t="n">
        <v>100006</v>
      </c>
      <c r="K15326" s="1" t="n">
        <v>7</v>
      </c>
      <c r="L15326" s="1" t="s">
        <v>3853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7" t="n">
        <v>46252</v>
      </c>
      <c r="C15327" s="1" t="n">
        <v>100</v>
      </c>
      <c r="D15327" s="1" t="s">
        <v>3877</v>
      </c>
      <c r="E15327" s="1" t="n">
        <v>33</v>
      </c>
      <c r="F15327" s="1" t="s">
        <v>93</v>
      </c>
      <c r="I15327" s="1" t="n">
        <v>1567448</v>
      </c>
      <c r="J15327" s="1" t="n">
        <v>100007</v>
      </c>
      <c r="K15327" s="1" t="n">
        <v>8</v>
      </c>
      <c r="L15327" s="1" t="s">
        <v>3854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7" t="n">
        <v>46252</v>
      </c>
      <c r="C15328" s="1" t="n">
        <v>100</v>
      </c>
      <c r="D15328" s="1" t="s">
        <v>3877</v>
      </c>
      <c r="E15328" s="1" t="n">
        <v>33</v>
      </c>
      <c r="F15328" s="1" t="s">
        <v>93</v>
      </c>
      <c r="I15328" s="1" t="n">
        <v>1567448</v>
      </c>
      <c r="J15328" s="1" t="n">
        <v>100008</v>
      </c>
      <c r="K15328" s="1" t="n">
        <v>9</v>
      </c>
      <c r="L15328" s="1" t="s">
        <v>3855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7" t="n">
        <v>46252</v>
      </c>
      <c r="C15329" s="1" t="n">
        <v>100</v>
      </c>
      <c r="D15329" s="1" t="s">
        <v>3877</v>
      </c>
      <c r="E15329" s="1" t="n">
        <v>33</v>
      </c>
      <c r="F15329" s="1" t="s">
        <v>93</v>
      </c>
      <c r="I15329" s="1" t="n">
        <v>1567448</v>
      </c>
      <c r="J15329" s="1" t="n">
        <v>100011</v>
      </c>
      <c r="K15329" s="1" t="n">
        <v>12</v>
      </c>
      <c r="L15329" s="1" t="s">
        <v>3856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7" t="n">
        <v>46252</v>
      </c>
      <c r="C15330" s="1" t="n">
        <v>100</v>
      </c>
      <c r="D15330" s="1" t="s">
        <v>3877</v>
      </c>
      <c r="E15330" s="1" t="n">
        <v>33</v>
      </c>
      <c r="F15330" s="1" t="s">
        <v>93</v>
      </c>
      <c r="I15330" s="1" t="n">
        <v>1567448</v>
      </c>
      <c r="J15330" s="1" t="n">
        <v>100012</v>
      </c>
      <c r="K15330" s="1" t="n">
        <v>13</v>
      </c>
      <c r="L15330" s="1" t="s">
        <v>3857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7" t="n">
        <v>46252</v>
      </c>
      <c r="C15331" s="1" t="n">
        <v>100</v>
      </c>
      <c r="D15331" s="1" t="s">
        <v>3877</v>
      </c>
      <c r="E15331" s="1" t="n">
        <v>33</v>
      </c>
      <c r="F15331" s="1" t="s">
        <v>93</v>
      </c>
      <c r="I15331" s="1" t="n">
        <v>1567448</v>
      </c>
      <c r="J15331" s="1" t="n">
        <v>100013</v>
      </c>
      <c r="K15331" s="1" t="n">
        <v>14</v>
      </c>
      <c r="L15331" s="1" t="s">
        <v>3858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7" t="n">
        <v>46252</v>
      </c>
      <c r="C15332" s="1" t="n">
        <v>100</v>
      </c>
      <c r="D15332" s="1" t="s">
        <v>3877</v>
      </c>
      <c r="E15332" s="1" t="n">
        <v>33</v>
      </c>
      <c r="F15332" s="1" t="s">
        <v>93</v>
      </c>
      <c r="I15332" s="1" t="n">
        <v>1567448</v>
      </c>
      <c r="J15332" s="1" t="n">
        <v>100014</v>
      </c>
      <c r="K15332" s="1" t="n">
        <v>15</v>
      </c>
      <c r="L15332" s="1" t="s">
        <v>3859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7" t="n">
        <v>46252</v>
      </c>
      <c r="C15333" s="1" t="n">
        <v>100</v>
      </c>
      <c r="D15333" s="1" t="s">
        <v>3877</v>
      </c>
      <c r="E15333" s="1" t="n">
        <v>33</v>
      </c>
      <c r="F15333" s="1" t="s">
        <v>93</v>
      </c>
      <c r="I15333" s="1" t="n">
        <v>1567448</v>
      </c>
      <c r="J15333" s="1" t="n">
        <v>100015</v>
      </c>
      <c r="K15333" s="1" t="n">
        <v>16</v>
      </c>
      <c r="L15333" s="1" t="s">
        <v>3860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7" t="n">
        <v>46252</v>
      </c>
      <c r="C15334" s="1" t="n">
        <v>100</v>
      </c>
      <c r="D15334" s="1" t="s">
        <v>3877</v>
      </c>
      <c r="E15334" s="1" t="n">
        <v>33</v>
      </c>
      <c r="F15334" s="1" t="s">
        <v>93</v>
      </c>
      <c r="I15334" s="1" t="n">
        <v>1567448</v>
      </c>
      <c r="J15334" s="1" t="n">
        <v>100016</v>
      </c>
      <c r="K15334" s="1" t="n">
        <v>17</v>
      </c>
      <c r="L15334" s="1" t="s">
        <v>3861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7" t="n">
        <v>46252</v>
      </c>
      <c r="C15335" s="1" t="n">
        <v>100</v>
      </c>
      <c r="D15335" s="1" t="s">
        <v>3877</v>
      </c>
      <c r="E15335" s="1" t="n">
        <v>33</v>
      </c>
      <c r="F15335" s="1" t="s">
        <v>93</v>
      </c>
      <c r="I15335" s="1" t="n">
        <v>1567448</v>
      </c>
      <c r="J15335" s="1" t="n">
        <v>100017</v>
      </c>
      <c r="K15335" s="1" t="n">
        <v>18</v>
      </c>
      <c r="L15335" s="1" t="s">
        <v>3862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7" t="n">
        <v>46252</v>
      </c>
      <c r="C15336" s="1" t="n">
        <v>100</v>
      </c>
      <c r="D15336" s="1" t="s">
        <v>3877</v>
      </c>
      <c r="E15336" s="1" t="n">
        <v>33</v>
      </c>
      <c r="F15336" s="1" t="s">
        <v>93</v>
      </c>
      <c r="I15336" s="1" t="n">
        <v>1567448</v>
      </c>
      <c r="J15336" s="1" t="n">
        <v>100019</v>
      </c>
      <c r="K15336" s="1" t="n">
        <v>20</v>
      </c>
      <c r="L15336" s="1" t="s">
        <v>3863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7" t="n">
        <v>46252</v>
      </c>
      <c r="C15337" s="1" t="n">
        <v>100</v>
      </c>
      <c r="D15337" s="1" t="s">
        <v>3877</v>
      </c>
      <c r="E15337" s="1" t="n">
        <v>33</v>
      </c>
      <c r="F15337" s="1" t="s">
        <v>93</v>
      </c>
      <c r="I15337" s="1" t="n">
        <v>1567448</v>
      </c>
      <c r="J15337" s="1" t="n">
        <v>100053</v>
      </c>
      <c r="K15337" s="1" t="n">
        <v>54</v>
      </c>
      <c r="L15337" s="1" t="s">
        <v>3866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7" t="n">
        <v>46252</v>
      </c>
      <c r="C15338" s="1" t="n">
        <v>100</v>
      </c>
      <c r="D15338" s="1" t="s">
        <v>3877</v>
      </c>
      <c r="E15338" s="1" t="n">
        <v>33</v>
      </c>
      <c r="F15338" s="1" t="s">
        <v>93</v>
      </c>
      <c r="I15338" s="1" t="n">
        <v>1567448</v>
      </c>
      <c r="J15338" s="1" t="n">
        <v>100638</v>
      </c>
      <c r="K15338" s="1" t="n">
        <v>508</v>
      </c>
      <c r="L15338" s="1" t="s">
        <v>3867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7" t="n">
        <v>46252</v>
      </c>
      <c r="C15339" s="1" t="n">
        <v>100</v>
      </c>
      <c r="D15339" s="1" t="s">
        <v>3877</v>
      </c>
      <c r="E15339" s="1" t="n">
        <v>33</v>
      </c>
      <c r="F15339" s="1" t="s">
        <v>93</v>
      </c>
      <c r="I15339" s="1" t="n">
        <v>1567448</v>
      </c>
      <c r="J15339" s="1" t="n">
        <v>100520</v>
      </c>
      <c r="K15339" s="1" t="n">
        <v>507</v>
      </c>
      <c r="L15339" s="1" t="s">
        <v>3868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7" t="n">
        <v>46252</v>
      </c>
      <c r="C15340" s="1" t="n">
        <v>100</v>
      </c>
      <c r="D15340" s="1" t="s">
        <v>3877</v>
      </c>
      <c r="E15340" s="1" t="n">
        <v>33</v>
      </c>
      <c r="F15340" s="1" t="s">
        <v>93</v>
      </c>
      <c r="I15340" s="1" t="n">
        <v>1567448</v>
      </c>
      <c r="J15340" s="1" t="n">
        <v>100319</v>
      </c>
      <c r="K15340" s="1" t="n">
        <v>73453</v>
      </c>
      <c r="L15340" s="1" t="s">
        <v>3869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7" t="n">
        <v>46252</v>
      </c>
      <c r="C15341" s="1" t="n">
        <v>100</v>
      </c>
      <c r="D15341" s="1" t="s">
        <v>3877</v>
      </c>
      <c r="E15341" s="1" t="n">
        <v>33</v>
      </c>
      <c r="F15341" s="1" t="s">
        <v>93</v>
      </c>
      <c r="I15341" s="1" t="n">
        <v>1567448</v>
      </c>
      <c r="J15341" s="1" t="n">
        <v>110455</v>
      </c>
      <c r="K15341" s="1" t="n">
        <v>53212</v>
      </c>
      <c r="L15341" s="1" t="s">
        <v>3870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7" t="n">
        <v>46252</v>
      </c>
      <c r="C15342" s="1" t="n">
        <v>171</v>
      </c>
      <c r="D15342" s="1" t="s">
        <v>3878</v>
      </c>
      <c r="E15342" s="1" t="n">
        <v>1705</v>
      </c>
      <c r="F15342" s="1" t="s">
        <v>173</v>
      </c>
      <c r="I15342" s="1" t="n">
        <v>1242381</v>
      </c>
      <c r="J15342" s="1" t="n">
        <v>79334</v>
      </c>
      <c r="K15342" s="1" t="n">
        <v>7894900531305</v>
      </c>
      <c r="L15342" s="1" t="s">
        <v>6296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7" t="n">
        <v>46253</v>
      </c>
      <c r="C15343" s="1" t="n">
        <v>1</v>
      </c>
      <c r="D15343" s="1" t="s">
        <v>3781</v>
      </c>
      <c r="E15343" s="1" t="n">
        <v>1391</v>
      </c>
      <c r="F15343" s="1" t="s">
        <v>445</v>
      </c>
      <c r="I15343" s="1" t="n">
        <v>416</v>
      </c>
      <c r="J15343" s="1" t="n">
        <v>47639</v>
      </c>
      <c r="K15343" s="1" t="n">
        <v>7591002000011</v>
      </c>
      <c r="L15343" s="1" t="s">
        <v>8387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7" t="n">
        <v>46253</v>
      </c>
      <c r="C15344" s="1" t="n">
        <v>1</v>
      </c>
      <c r="D15344" s="1" t="s">
        <v>3781</v>
      </c>
      <c r="E15344" s="1" t="n">
        <v>978</v>
      </c>
      <c r="F15344" s="1" t="s">
        <v>118</v>
      </c>
      <c r="I15344" s="1" t="n">
        <v>502</v>
      </c>
      <c r="J15344" s="1" t="n">
        <v>61368</v>
      </c>
      <c r="K15344" s="1" t="n">
        <v>2257907</v>
      </c>
      <c r="L15344" s="1" t="s">
        <v>3782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7" t="n">
        <v>46253</v>
      </c>
      <c r="C15345" s="1" t="n">
        <v>1</v>
      </c>
      <c r="D15345" s="1" t="s">
        <v>3781</v>
      </c>
      <c r="E15345" s="1" t="n">
        <v>978</v>
      </c>
      <c r="F15345" s="1" t="s">
        <v>118</v>
      </c>
      <c r="I15345" s="1" t="n">
        <v>502</v>
      </c>
      <c r="J15345" s="1" t="n">
        <v>61378</v>
      </c>
      <c r="K15345" s="1" t="n">
        <v>2257914</v>
      </c>
      <c r="L15345" s="1" t="s">
        <v>3783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7" t="n">
        <v>46253</v>
      </c>
      <c r="C15346" s="1" t="n">
        <v>1</v>
      </c>
      <c r="D15346" s="1" t="s">
        <v>3781</v>
      </c>
      <c r="E15346" s="1" t="n">
        <v>978</v>
      </c>
      <c r="F15346" s="1" t="s">
        <v>118</v>
      </c>
      <c r="I15346" s="1" t="n">
        <v>502</v>
      </c>
      <c r="J15346" s="1" t="n">
        <v>61379</v>
      </c>
      <c r="K15346" s="1" t="n">
        <v>2257921</v>
      </c>
      <c r="L15346" s="1" t="s">
        <v>3784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7" t="n">
        <v>46253</v>
      </c>
      <c r="C15347" s="1" t="n">
        <v>1</v>
      </c>
      <c r="D15347" s="1" t="s">
        <v>3781</v>
      </c>
      <c r="E15347" s="1" t="n">
        <v>1683</v>
      </c>
      <c r="F15347" s="1" t="s">
        <v>677</v>
      </c>
      <c r="I15347" s="1" t="n">
        <v>1666896</v>
      </c>
      <c r="J15347" s="1" t="n">
        <v>109791</v>
      </c>
      <c r="K15347" s="1" t="n">
        <v>9667</v>
      </c>
      <c r="L15347" s="1" t="s">
        <v>4824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7" t="n">
        <v>46253</v>
      </c>
      <c r="C15348" s="1" t="n">
        <v>1</v>
      </c>
      <c r="D15348" s="1" t="s">
        <v>3781</v>
      </c>
      <c r="E15348" s="1" t="n">
        <v>1683</v>
      </c>
      <c r="F15348" s="1" t="s">
        <v>677</v>
      </c>
      <c r="I15348" s="1" t="n">
        <v>1666896</v>
      </c>
      <c r="J15348" s="1" t="n">
        <v>37361</v>
      </c>
      <c r="K15348" s="1" t="n">
        <v>2240817</v>
      </c>
      <c r="L15348" s="1" t="s">
        <v>3824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7" t="n">
        <v>46253</v>
      </c>
      <c r="C15349" s="1" t="n">
        <v>6</v>
      </c>
      <c r="D15349" s="1" t="s">
        <v>3844</v>
      </c>
      <c r="E15349" s="1" t="n">
        <v>33</v>
      </c>
      <c r="F15349" s="1" t="s">
        <v>93</v>
      </c>
      <c r="I15349" s="1" t="n">
        <v>5517</v>
      </c>
      <c r="J15349" s="1" t="n">
        <v>100112</v>
      </c>
      <c r="K15349" s="1" t="n">
        <v>113</v>
      </c>
      <c r="L15349" s="1" t="s">
        <v>4122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7" t="n">
        <v>46253</v>
      </c>
      <c r="C15350" s="1" t="n">
        <v>6</v>
      </c>
      <c r="D15350" s="1" t="s">
        <v>3844</v>
      </c>
      <c r="E15350" s="1" t="n">
        <v>33</v>
      </c>
      <c r="F15350" s="1" t="s">
        <v>93</v>
      </c>
      <c r="I15350" s="1" t="n">
        <v>5517</v>
      </c>
      <c r="J15350" s="1" t="n">
        <v>110262</v>
      </c>
      <c r="K15350" s="1" t="n">
        <v>40845</v>
      </c>
      <c r="L15350" s="1" t="s">
        <v>8388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7" t="n">
        <v>46253</v>
      </c>
      <c r="C15351" s="1" t="n">
        <v>6</v>
      </c>
      <c r="D15351" s="1" t="s">
        <v>3844</v>
      </c>
      <c r="E15351" s="1" t="n">
        <v>33</v>
      </c>
      <c r="F15351" s="1" t="s">
        <v>93</v>
      </c>
      <c r="I15351" s="1" t="n">
        <v>5518</v>
      </c>
      <c r="J15351" s="1" t="n">
        <v>72679</v>
      </c>
      <c r="K15351" s="1" t="n">
        <v>246</v>
      </c>
      <c r="L15351" s="1" t="s">
        <v>212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7" t="n">
        <v>46253</v>
      </c>
      <c r="C15352" s="1" t="n">
        <v>11</v>
      </c>
      <c r="D15352" s="1" t="s">
        <v>3845</v>
      </c>
      <c r="E15352" s="1" t="n">
        <v>642</v>
      </c>
      <c r="F15352" s="1" t="s">
        <v>186</v>
      </c>
      <c r="I15352" s="1" t="n">
        <v>604</v>
      </c>
      <c r="J15352" s="1" t="n">
        <v>71766</v>
      </c>
      <c r="K15352" s="1" t="n">
        <v>779180</v>
      </c>
      <c r="L15352" s="1" t="s">
        <v>3881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7" t="n">
        <v>46253</v>
      </c>
      <c r="C15353" s="1" t="n">
        <v>11</v>
      </c>
      <c r="D15353" s="1" t="s">
        <v>3845</v>
      </c>
      <c r="E15353" s="1" t="n">
        <v>10098</v>
      </c>
      <c r="F15353" s="1" t="s">
        <v>1365</v>
      </c>
      <c r="I15353" s="1" t="n">
        <v>1214</v>
      </c>
      <c r="J15353" s="1" t="n">
        <v>81670</v>
      </c>
      <c r="K15353" s="1" t="n">
        <v>816717</v>
      </c>
      <c r="L15353" s="1" t="s">
        <v>6476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7" t="n">
        <v>46253</v>
      </c>
      <c r="C15354" s="1" t="n">
        <v>11</v>
      </c>
      <c r="D15354" s="1" t="s">
        <v>3845</v>
      </c>
      <c r="E15354" s="1" t="n">
        <v>10098</v>
      </c>
      <c r="F15354" s="1" t="s">
        <v>1365</v>
      </c>
      <c r="I15354" s="1" t="n">
        <v>1214</v>
      </c>
      <c r="J15354" s="1" t="n">
        <v>82080</v>
      </c>
      <c r="K15354" s="1" t="n">
        <v>820813</v>
      </c>
      <c r="L15354" s="1" t="s">
        <v>8288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7" t="n">
        <v>46253</v>
      </c>
      <c r="C15355" s="1" t="n">
        <v>11</v>
      </c>
      <c r="D15355" s="1" t="s">
        <v>3845</v>
      </c>
      <c r="E15355" s="1" t="n">
        <v>10098</v>
      </c>
      <c r="F15355" s="1" t="s">
        <v>1365</v>
      </c>
      <c r="I15355" s="1" t="n">
        <v>1214</v>
      </c>
      <c r="J15355" s="1" t="n">
        <v>82082</v>
      </c>
      <c r="K15355" s="1" t="n">
        <v>820837</v>
      </c>
      <c r="L15355" s="1" t="s">
        <v>8289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7" t="n">
        <v>46253</v>
      </c>
      <c r="C15356" s="1" t="n">
        <v>11</v>
      </c>
      <c r="D15356" s="1" t="s">
        <v>3845</v>
      </c>
      <c r="E15356" s="1" t="n">
        <v>957</v>
      </c>
      <c r="F15356" s="1" t="s">
        <v>157</v>
      </c>
      <c r="I15356" s="1" t="n">
        <v>21714</v>
      </c>
      <c r="J15356" s="1" t="n">
        <v>50206</v>
      </c>
      <c r="K15356" s="1" t="n">
        <v>7896029092439</v>
      </c>
      <c r="L15356" s="1" t="s">
        <v>5438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7" t="n">
        <v>46253</v>
      </c>
      <c r="C15357" s="1" t="n">
        <v>11</v>
      </c>
      <c r="D15357" s="1" t="s">
        <v>3845</v>
      </c>
      <c r="E15357" s="1" t="n">
        <v>957</v>
      </c>
      <c r="F15357" s="1" t="s">
        <v>157</v>
      </c>
      <c r="I15357" s="1" t="n">
        <v>21714</v>
      </c>
      <c r="J15357" s="1" t="n">
        <v>50208</v>
      </c>
      <c r="K15357" s="1" t="n">
        <v>7896029091906</v>
      </c>
      <c r="L15357" s="1" t="s">
        <v>5439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7" t="n">
        <v>46253</v>
      </c>
      <c r="C15358" s="1" t="n">
        <v>11</v>
      </c>
      <c r="D15358" s="1" t="s">
        <v>3845</v>
      </c>
      <c r="E15358" s="1" t="n">
        <v>957</v>
      </c>
      <c r="F15358" s="1" t="s">
        <v>157</v>
      </c>
      <c r="I15358" s="1" t="n">
        <v>21714</v>
      </c>
      <c r="J15358" s="1" t="n">
        <v>13911</v>
      </c>
      <c r="K15358" s="1" t="n">
        <v>7896029079447</v>
      </c>
      <c r="L15358" s="1" t="s">
        <v>8389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7" t="n">
        <v>46253</v>
      </c>
      <c r="C15359" s="1" t="n">
        <v>11</v>
      </c>
      <c r="D15359" s="1" t="s">
        <v>3845</v>
      </c>
      <c r="E15359" s="1" t="n">
        <v>957</v>
      </c>
      <c r="F15359" s="1" t="s">
        <v>157</v>
      </c>
      <c r="I15359" s="1" t="n">
        <v>21714</v>
      </c>
      <c r="J15359" s="1" t="n">
        <v>13919</v>
      </c>
      <c r="K15359" s="1" t="n">
        <v>7896029079522</v>
      </c>
      <c r="L15359" s="1" t="s">
        <v>5443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7" t="n">
        <v>46253</v>
      </c>
      <c r="C15360" s="1" t="n">
        <v>11</v>
      </c>
      <c r="D15360" s="1" t="s">
        <v>3845</v>
      </c>
      <c r="E15360" s="1" t="n">
        <v>957</v>
      </c>
      <c r="F15360" s="1" t="s">
        <v>157</v>
      </c>
      <c r="I15360" s="1" t="n">
        <v>21714</v>
      </c>
      <c r="J15360" s="1" t="n">
        <v>14514</v>
      </c>
      <c r="K15360" s="1" t="n">
        <v>7896029041932</v>
      </c>
      <c r="L15360" s="1" t="s">
        <v>5447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7" t="n">
        <v>46253</v>
      </c>
      <c r="C15361" s="1" t="n">
        <v>11</v>
      </c>
      <c r="D15361" s="1" t="s">
        <v>3845</v>
      </c>
      <c r="E15361" s="1" t="n">
        <v>957</v>
      </c>
      <c r="F15361" s="1" t="s">
        <v>157</v>
      </c>
      <c r="I15361" s="1" t="n">
        <v>21714</v>
      </c>
      <c r="J15361" s="1" t="n">
        <v>26461</v>
      </c>
      <c r="K15361" s="1" t="n">
        <v>7896029052327</v>
      </c>
      <c r="L15361" s="1" t="s">
        <v>5466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7" t="n">
        <v>46253</v>
      </c>
      <c r="C15362" s="1" t="n">
        <v>11</v>
      </c>
      <c r="D15362" s="1" t="s">
        <v>3845</v>
      </c>
      <c r="E15362" s="1" t="n">
        <v>957</v>
      </c>
      <c r="F15362" s="1" t="s">
        <v>157</v>
      </c>
      <c r="I15362" s="1" t="n">
        <v>21714</v>
      </c>
      <c r="J15362" s="1" t="n">
        <v>26772</v>
      </c>
      <c r="K15362" s="1" t="n">
        <v>7896029052341</v>
      </c>
      <c r="L15362" s="1" t="s">
        <v>5467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7" t="n">
        <v>46253</v>
      </c>
      <c r="C15363" s="1" t="n">
        <v>11</v>
      </c>
      <c r="D15363" s="1" t="s">
        <v>3845</v>
      </c>
      <c r="E15363" s="1" t="n">
        <v>957</v>
      </c>
      <c r="F15363" s="1" t="s">
        <v>157</v>
      </c>
      <c r="I15363" s="1" t="n">
        <v>21714</v>
      </c>
      <c r="J15363" s="1" t="n">
        <v>44399</v>
      </c>
      <c r="K15363" s="1" t="n">
        <v>7896029081112</v>
      </c>
      <c r="L15363" s="1" t="s">
        <v>5449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7" t="n">
        <v>46253</v>
      </c>
      <c r="C15364" s="1" t="n">
        <v>11</v>
      </c>
      <c r="D15364" s="1" t="s">
        <v>3845</v>
      </c>
      <c r="E15364" s="1" t="n">
        <v>957</v>
      </c>
      <c r="F15364" s="1" t="s">
        <v>157</v>
      </c>
      <c r="I15364" s="1" t="n">
        <v>21714</v>
      </c>
      <c r="J15364" s="1" t="n">
        <v>48937</v>
      </c>
      <c r="K15364" s="1" t="n">
        <v>7896029089620</v>
      </c>
      <c r="L15364" s="1" t="s">
        <v>5450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7" t="n">
        <v>46253</v>
      </c>
      <c r="C15365" s="1" t="n">
        <v>11</v>
      </c>
      <c r="D15365" s="1" t="s">
        <v>3845</v>
      </c>
      <c r="E15365" s="1" t="n">
        <v>957</v>
      </c>
      <c r="F15365" s="1" t="s">
        <v>157</v>
      </c>
      <c r="I15365" s="1" t="n">
        <v>21714</v>
      </c>
      <c r="J15365" s="1" t="n">
        <v>51104</v>
      </c>
      <c r="K15365" s="1" t="n">
        <v>7896029082447</v>
      </c>
      <c r="L15365" s="1" t="s">
        <v>5451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7" t="n">
        <v>46253</v>
      </c>
      <c r="C15366" s="1" t="n">
        <v>11</v>
      </c>
      <c r="D15366" s="1" t="s">
        <v>3845</v>
      </c>
      <c r="E15366" s="1" t="n">
        <v>957</v>
      </c>
      <c r="F15366" s="1" t="s">
        <v>157</v>
      </c>
      <c r="I15366" s="1" t="n">
        <v>21714</v>
      </c>
      <c r="J15366" s="1" t="n">
        <v>51114</v>
      </c>
      <c r="K15366" s="1" t="n">
        <v>7896029092224</v>
      </c>
      <c r="L15366" s="1" t="s">
        <v>8390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7" t="n">
        <v>46253</v>
      </c>
      <c r="C15367" s="1" t="n">
        <v>11</v>
      </c>
      <c r="D15367" s="1" t="s">
        <v>3845</v>
      </c>
      <c r="E15367" s="1" t="n">
        <v>957</v>
      </c>
      <c r="F15367" s="1" t="s">
        <v>157</v>
      </c>
      <c r="I15367" s="1" t="n">
        <v>21714</v>
      </c>
      <c r="J15367" s="1" t="n">
        <v>51115</v>
      </c>
      <c r="K15367" s="1" t="n">
        <v>7896029092415</v>
      </c>
      <c r="L15367" s="1" t="s">
        <v>5452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7" t="n">
        <v>46253</v>
      </c>
      <c r="C15368" s="1" t="n">
        <v>11</v>
      </c>
      <c r="D15368" s="1" t="s">
        <v>3845</v>
      </c>
      <c r="E15368" s="1" t="n">
        <v>957</v>
      </c>
      <c r="F15368" s="1" t="s">
        <v>157</v>
      </c>
      <c r="I15368" s="1" t="n">
        <v>21714</v>
      </c>
      <c r="J15368" s="1" t="n">
        <v>51121</v>
      </c>
      <c r="K15368" s="1" t="n">
        <v>7896029082287</v>
      </c>
      <c r="L15368" s="1" t="s">
        <v>5456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7" t="n">
        <v>46253</v>
      </c>
      <c r="C15369" s="1" t="n">
        <v>11</v>
      </c>
      <c r="D15369" s="1" t="s">
        <v>3845</v>
      </c>
      <c r="E15369" s="1" t="n">
        <v>957</v>
      </c>
      <c r="F15369" s="1" t="s">
        <v>157</v>
      </c>
      <c r="I15369" s="1" t="n">
        <v>21714</v>
      </c>
      <c r="J15369" s="1" t="n">
        <v>51884</v>
      </c>
      <c r="K15369" s="1" t="n">
        <v>7896029083482</v>
      </c>
      <c r="L15369" s="1" t="s">
        <v>5457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7" t="n">
        <v>46253</v>
      </c>
      <c r="C15370" s="1" t="n">
        <v>11</v>
      </c>
      <c r="D15370" s="1" t="s">
        <v>3845</v>
      </c>
      <c r="E15370" s="1" t="n">
        <v>957</v>
      </c>
      <c r="F15370" s="1" t="s">
        <v>157</v>
      </c>
      <c r="I15370" s="1" t="n">
        <v>21714</v>
      </c>
      <c r="J15370" s="1" t="n">
        <v>53270</v>
      </c>
      <c r="K15370" s="1" t="n">
        <v>7896029092460</v>
      </c>
      <c r="L15370" s="1" t="s">
        <v>5458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7" t="n">
        <v>46253</v>
      </c>
      <c r="C15371" s="1" t="n">
        <v>11</v>
      </c>
      <c r="D15371" s="1" t="s">
        <v>3845</v>
      </c>
      <c r="E15371" s="1" t="n">
        <v>957</v>
      </c>
      <c r="F15371" s="1" t="s">
        <v>157</v>
      </c>
      <c r="I15371" s="1" t="n">
        <v>21714</v>
      </c>
      <c r="J15371" s="1" t="n">
        <v>72634</v>
      </c>
      <c r="K15371" s="1" t="n">
        <v>7896029021569</v>
      </c>
      <c r="L15371" s="1" t="s">
        <v>8391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7" t="n">
        <v>46253</v>
      </c>
      <c r="C15372" s="1" t="n">
        <v>11</v>
      </c>
      <c r="D15372" s="1" t="s">
        <v>3845</v>
      </c>
      <c r="E15372" s="1" t="n">
        <v>957</v>
      </c>
      <c r="F15372" s="1" t="s">
        <v>157</v>
      </c>
      <c r="I15372" s="1" t="n">
        <v>21714</v>
      </c>
      <c r="J15372" s="1" t="n">
        <v>73226</v>
      </c>
      <c r="K15372" s="1" t="n">
        <v>7896029021743</v>
      </c>
      <c r="L15372" s="1" t="s">
        <v>5468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7" t="n">
        <v>46253</v>
      </c>
      <c r="C15373" s="1" t="n">
        <v>11</v>
      </c>
      <c r="D15373" s="1" t="s">
        <v>3845</v>
      </c>
      <c r="E15373" s="1" t="n">
        <v>957</v>
      </c>
      <c r="F15373" s="1" t="s">
        <v>157</v>
      </c>
      <c r="I15373" s="1" t="n">
        <v>21714</v>
      </c>
      <c r="J15373" s="1" t="n">
        <v>80194</v>
      </c>
      <c r="K15373" s="1" t="n">
        <v>7896029046142</v>
      </c>
      <c r="L15373" s="1" t="s">
        <v>5477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7" t="n">
        <v>46253</v>
      </c>
      <c r="C15374" s="1" t="n">
        <v>11</v>
      </c>
      <c r="D15374" s="1" t="s">
        <v>3845</v>
      </c>
      <c r="E15374" s="1" t="n">
        <v>957</v>
      </c>
      <c r="F15374" s="1" t="s">
        <v>157</v>
      </c>
      <c r="I15374" s="1" t="n">
        <v>21714</v>
      </c>
      <c r="J15374" s="1" t="n">
        <v>82135</v>
      </c>
      <c r="K15374" s="1" t="n">
        <v>7896029028636</v>
      </c>
      <c r="L15374" s="1" t="s">
        <v>8392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7" t="n">
        <v>46253</v>
      </c>
      <c r="C15375" s="1" t="n">
        <v>11</v>
      </c>
      <c r="D15375" s="1" t="s">
        <v>3845</v>
      </c>
      <c r="E15375" s="1" t="n">
        <v>957</v>
      </c>
      <c r="F15375" s="1" t="s">
        <v>157</v>
      </c>
      <c r="I15375" s="1" t="n">
        <v>21714</v>
      </c>
      <c r="J15375" s="1" t="n">
        <v>82136</v>
      </c>
      <c r="K15375" s="1" t="n">
        <v>7896029028438</v>
      </c>
      <c r="L15375" s="1" t="s">
        <v>8393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7" t="n">
        <v>46253</v>
      </c>
      <c r="C15376" s="1" t="n">
        <v>11</v>
      </c>
      <c r="D15376" s="1" t="s">
        <v>3845</v>
      </c>
      <c r="E15376" s="1" t="n">
        <v>1723</v>
      </c>
      <c r="F15376" s="1" t="s">
        <v>302</v>
      </c>
      <c r="I15376" s="1" t="n">
        <v>175107</v>
      </c>
      <c r="J15376" s="1" t="n">
        <v>29079</v>
      </c>
      <c r="K15376" s="1" t="n">
        <v>55515</v>
      </c>
      <c r="L15376" s="1" t="s">
        <v>3818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7" t="n">
        <v>46253</v>
      </c>
      <c r="C15377" s="1" t="n">
        <v>11</v>
      </c>
      <c r="D15377" s="1" t="s">
        <v>3845</v>
      </c>
      <c r="E15377" s="1" t="n">
        <v>1723</v>
      </c>
      <c r="F15377" s="1" t="s">
        <v>302</v>
      </c>
      <c r="I15377" s="1" t="n">
        <v>175107</v>
      </c>
      <c r="J15377" s="1" t="n">
        <v>29080</v>
      </c>
      <c r="K15377" s="1" t="n">
        <v>55516</v>
      </c>
      <c r="L15377" s="1" t="s">
        <v>3819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7" t="n">
        <v>46253</v>
      </c>
      <c r="C15378" s="1" t="n">
        <v>11</v>
      </c>
      <c r="D15378" s="1" t="s">
        <v>3845</v>
      </c>
      <c r="E15378" s="1" t="n">
        <v>10017</v>
      </c>
      <c r="F15378" s="1" t="s">
        <v>871</v>
      </c>
      <c r="I15378" s="1" t="n">
        <v>195456</v>
      </c>
      <c r="J15378" s="1" t="n">
        <v>102528</v>
      </c>
      <c r="K15378" s="1" t="n">
        <v>7896031224088</v>
      </c>
      <c r="L15378" s="1" t="s">
        <v>8394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7" t="n">
        <v>46253</v>
      </c>
      <c r="C15379" s="1" t="n">
        <v>11</v>
      </c>
      <c r="D15379" s="1" t="s">
        <v>3845</v>
      </c>
      <c r="E15379" s="1" t="n">
        <v>10017</v>
      </c>
      <c r="F15379" s="1" t="s">
        <v>871</v>
      </c>
      <c r="I15379" s="1" t="n">
        <v>195456</v>
      </c>
      <c r="J15379" s="1" t="n">
        <v>109988</v>
      </c>
      <c r="K15379" s="1" t="n">
        <v>7891167023017</v>
      </c>
      <c r="L15379" s="1" t="s">
        <v>4726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7" t="n">
        <v>46253</v>
      </c>
      <c r="C15380" s="1" t="n">
        <v>11</v>
      </c>
      <c r="D15380" s="1" t="s">
        <v>3845</v>
      </c>
      <c r="E15380" s="1" t="n">
        <v>10017</v>
      </c>
      <c r="F15380" s="1" t="s">
        <v>871</v>
      </c>
      <c r="I15380" s="1" t="n">
        <v>195456</v>
      </c>
      <c r="J15380" s="1" t="n">
        <v>13081</v>
      </c>
      <c r="K15380" s="1" t="n">
        <v>7896051115014</v>
      </c>
      <c r="L15380" s="1" t="s">
        <v>4047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7" t="n">
        <v>46253</v>
      </c>
      <c r="C15381" s="1" t="n">
        <v>11</v>
      </c>
      <c r="D15381" s="1" t="s">
        <v>3845</v>
      </c>
      <c r="E15381" s="1" t="n">
        <v>10017</v>
      </c>
      <c r="F15381" s="1" t="s">
        <v>871</v>
      </c>
      <c r="I15381" s="1" t="n">
        <v>195456</v>
      </c>
      <c r="J15381" s="1" t="n">
        <v>13463</v>
      </c>
      <c r="K15381" s="1" t="n">
        <v>7896051111856</v>
      </c>
      <c r="L15381" s="1" t="s">
        <v>8395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7" t="n">
        <v>46253</v>
      </c>
      <c r="C15382" s="1" t="n">
        <v>11</v>
      </c>
      <c r="D15382" s="1" t="s">
        <v>3845</v>
      </c>
      <c r="E15382" s="1" t="n">
        <v>10017</v>
      </c>
      <c r="F15382" s="1" t="s">
        <v>871</v>
      </c>
      <c r="I15382" s="1" t="n">
        <v>195456</v>
      </c>
      <c r="J15382" s="1" t="n">
        <v>14874</v>
      </c>
      <c r="K15382" s="1" t="n">
        <v>7896036095102</v>
      </c>
      <c r="L15382" s="1" t="s">
        <v>5562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7" t="n">
        <v>46253</v>
      </c>
      <c r="C15383" s="1" t="n">
        <v>11</v>
      </c>
      <c r="D15383" s="1" t="s">
        <v>3845</v>
      </c>
      <c r="E15383" s="1" t="n">
        <v>10017</v>
      </c>
      <c r="F15383" s="1" t="s">
        <v>871</v>
      </c>
      <c r="I15383" s="1" t="n">
        <v>195456</v>
      </c>
      <c r="J15383" s="1" t="n">
        <v>37094</v>
      </c>
      <c r="K15383" s="1" t="n">
        <v>7896212920419</v>
      </c>
      <c r="L15383" s="1" t="s">
        <v>8396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7" t="n">
        <v>46253</v>
      </c>
      <c r="C15384" s="1" t="n">
        <v>11</v>
      </c>
      <c r="D15384" s="1" t="s">
        <v>3845</v>
      </c>
      <c r="E15384" s="1" t="n">
        <v>10017</v>
      </c>
      <c r="F15384" s="1" t="s">
        <v>871</v>
      </c>
      <c r="I15384" s="1" t="n">
        <v>195456</v>
      </c>
      <c r="J15384" s="1" t="n">
        <v>39102</v>
      </c>
      <c r="K15384" s="1" t="n">
        <v>7896219181226</v>
      </c>
      <c r="L15384" s="1" t="s">
        <v>6759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7" t="n">
        <v>46253</v>
      </c>
      <c r="C15385" s="1" t="n">
        <v>11</v>
      </c>
      <c r="D15385" s="1" t="s">
        <v>3845</v>
      </c>
      <c r="E15385" s="1" t="n">
        <v>10017</v>
      </c>
      <c r="F15385" s="1" t="s">
        <v>871</v>
      </c>
      <c r="I15385" s="1" t="n">
        <v>195456</v>
      </c>
      <c r="J15385" s="1" t="n">
        <v>44815</v>
      </c>
      <c r="K15385" s="1" t="n">
        <v>144438</v>
      </c>
      <c r="L15385" s="1" t="s">
        <v>8397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7" t="n">
        <v>46253</v>
      </c>
      <c r="C15386" s="1" t="n">
        <v>11</v>
      </c>
      <c r="D15386" s="1" t="s">
        <v>3845</v>
      </c>
      <c r="E15386" s="1" t="n">
        <v>10017</v>
      </c>
      <c r="F15386" s="1" t="s">
        <v>871</v>
      </c>
      <c r="I15386" s="1" t="n">
        <v>195456</v>
      </c>
      <c r="J15386" s="1" t="n">
        <v>44816</v>
      </c>
      <c r="K15386" s="1" t="n">
        <v>144421</v>
      </c>
      <c r="L15386" s="1" t="s">
        <v>8398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7" t="n">
        <v>46253</v>
      </c>
      <c r="C15387" s="1" t="n">
        <v>11</v>
      </c>
      <c r="D15387" s="1" t="s">
        <v>3845</v>
      </c>
      <c r="E15387" s="1" t="n">
        <v>10017</v>
      </c>
      <c r="F15387" s="1" t="s">
        <v>871</v>
      </c>
      <c r="I15387" s="1" t="n">
        <v>195456</v>
      </c>
      <c r="J15387" s="1" t="n">
        <v>51325</v>
      </c>
      <c r="K15387" s="1" t="n">
        <v>7896212911714</v>
      </c>
      <c r="L15387" s="1" t="s">
        <v>8399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7" t="n">
        <v>46253</v>
      </c>
      <c r="C15388" s="1" t="n">
        <v>11</v>
      </c>
      <c r="D15388" s="1" t="s">
        <v>3845</v>
      </c>
      <c r="E15388" s="1" t="n">
        <v>10017</v>
      </c>
      <c r="F15388" s="1" t="s">
        <v>871</v>
      </c>
      <c r="I15388" s="1" t="n">
        <v>195456</v>
      </c>
      <c r="J15388" s="1" t="n">
        <v>51328</v>
      </c>
      <c r="K15388" s="1" t="n">
        <v>7896212911707</v>
      </c>
      <c r="L15388" s="1" t="s">
        <v>8400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7" t="n">
        <v>46253</v>
      </c>
      <c r="C15389" s="1" t="n">
        <v>11</v>
      </c>
      <c r="D15389" s="1" t="s">
        <v>3845</v>
      </c>
      <c r="E15389" s="1" t="n">
        <v>10017</v>
      </c>
      <c r="F15389" s="1" t="s">
        <v>871</v>
      </c>
      <c r="I15389" s="1" t="n">
        <v>195456</v>
      </c>
      <c r="J15389" s="1" t="n">
        <v>51330</v>
      </c>
      <c r="K15389" s="1" t="n">
        <v>7896212911691</v>
      </c>
      <c r="L15389" s="1" t="s">
        <v>8401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7" t="n">
        <v>46253</v>
      </c>
      <c r="C15390" s="1" t="n">
        <v>11</v>
      </c>
      <c r="D15390" s="1" t="s">
        <v>3845</v>
      </c>
      <c r="E15390" s="1" t="n">
        <v>10017</v>
      </c>
      <c r="F15390" s="1" t="s">
        <v>871</v>
      </c>
      <c r="I15390" s="1" t="n">
        <v>195456</v>
      </c>
      <c r="J15390" s="1" t="n">
        <v>51853</v>
      </c>
      <c r="K15390" s="1" t="n">
        <v>7896219183336</v>
      </c>
      <c r="L15390" s="1" t="s">
        <v>8402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7" t="n">
        <v>46253</v>
      </c>
      <c r="C15391" s="1" t="n">
        <v>11</v>
      </c>
      <c r="D15391" s="1" t="s">
        <v>3845</v>
      </c>
      <c r="E15391" s="1" t="n">
        <v>10017</v>
      </c>
      <c r="F15391" s="1" t="s">
        <v>871</v>
      </c>
      <c r="I15391" s="1" t="n">
        <v>195456</v>
      </c>
      <c r="J15391" s="1" t="n">
        <v>69560</v>
      </c>
      <c r="K15391" s="1" t="n">
        <v>7896051114024</v>
      </c>
      <c r="L15391" s="1" t="s">
        <v>6572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7" t="n">
        <v>46253</v>
      </c>
      <c r="C15392" s="1" t="n">
        <v>11</v>
      </c>
      <c r="D15392" s="1" t="s">
        <v>3845</v>
      </c>
      <c r="E15392" s="1" t="n">
        <v>10017</v>
      </c>
      <c r="F15392" s="1" t="s">
        <v>871</v>
      </c>
      <c r="I15392" s="1" t="n">
        <v>195456</v>
      </c>
      <c r="J15392" s="1" t="n">
        <v>76664</v>
      </c>
      <c r="K15392" s="1" t="n">
        <v>7896219184227</v>
      </c>
      <c r="L15392" s="1" t="s">
        <v>6760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7" t="n">
        <v>46253</v>
      </c>
      <c r="C15393" s="1" t="n">
        <v>11</v>
      </c>
      <c r="D15393" s="1" t="s">
        <v>3845</v>
      </c>
      <c r="E15393" s="1" t="n">
        <v>10017</v>
      </c>
      <c r="F15393" s="1" t="s">
        <v>871</v>
      </c>
      <c r="I15393" s="1" t="n">
        <v>195456</v>
      </c>
      <c r="J15393" s="1" t="n">
        <v>82141</v>
      </c>
      <c r="K15393" s="1" t="n">
        <v>7896532702085</v>
      </c>
      <c r="L15393" s="1" t="s">
        <v>8403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7" t="n">
        <v>46253</v>
      </c>
      <c r="C15394" s="1" t="n">
        <v>11</v>
      </c>
      <c r="D15394" s="1" t="s">
        <v>3845</v>
      </c>
      <c r="E15394" s="1" t="n">
        <v>10017</v>
      </c>
      <c r="F15394" s="1" t="s">
        <v>871</v>
      </c>
      <c r="I15394" s="1" t="n">
        <v>195456</v>
      </c>
      <c r="J15394" s="1" t="n">
        <v>82142</v>
      </c>
      <c r="K15394" s="1" t="n">
        <v>7896051111863</v>
      </c>
      <c r="L15394" s="1" t="s">
        <v>8404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7" t="n">
        <v>46253</v>
      </c>
      <c r="C15395" s="1" t="n">
        <v>11</v>
      </c>
      <c r="D15395" s="1" t="s">
        <v>3845</v>
      </c>
      <c r="E15395" s="1" t="n">
        <v>10017</v>
      </c>
      <c r="F15395" s="1" t="s">
        <v>871</v>
      </c>
      <c r="I15395" s="1" t="n">
        <v>195456</v>
      </c>
      <c r="J15395" s="1" t="n">
        <v>82143</v>
      </c>
      <c r="K15395" s="1" t="n">
        <v>7896860548997</v>
      </c>
      <c r="L15395" s="1" t="s">
        <v>8405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7" t="n">
        <v>46253</v>
      </c>
      <c r="C15396" s="1" t="n">
        <v>11</v>
      </c>
      <c r="D15396" s="1" t="s">
        <v>3845</v>
      </c>
      <c r="E15396" s="1" t="n">
        <v>1687</v>
      </c>
      <c r="F15396" s="1" t="s">
        <v>3276</v>
      </c>
      <c r="I15396" s="1" t="n">
        <v>248020</v>
      </c>
      <c r="J15396" s="1" t="n">
        <v>108634</v>
      </c>
      <c r="K15396" s="1" t="n">
        <v>7898224823405</v>
      </c>
      <c r="L15396" s="1" t="s">
        <v>8406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7" t="n">
        <v>46253</v>
      </c>
      <c r="C15397" s="1" t="n">
        <v>11</v>
      </c>
      <c r="D15397" s="1" t="s">
        <v>3845</v>
      </c>
      <c r="E15397" s="1" t="n">
        <v>1687</v>
      </c>
      <c r="F15397" s="1" t="s">
        <v>3276</v>
      </c>
      <c r="I15397" s="1" t="n">
        <v>248020</v>
      </c>
      <c r="J15397" s="1" t="n">
        <v>28266</v>
      </c>
      <c r="K15397" s="1" t="n">
        <v>7898224824273</v>
      </c>
      <c r="L15397" s="1" t="s">
        <v>8407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7" t="n">
        <v>46253</v>
      </c>
      <c r="C15398" s="1" t="n">
        <v>11</v>
      </c>
      <c r="D15398" s="1" t="s">
        <v>3845</v>
      </c>
      <c r="E15398" s="1" t="n">
        <v>1687</v>
      </c>
      <c r="F15398" s="1" t="s">
        <v>3276</v>
      </c>
      <c r="I15398" s="1" t="n">
        <v>248020</v>
      </c>
      <c r="J15398" s="1" t="n">
        <v>28268</v>
      </c>
      <c r="K15398" s="1" t="n">
        <v>7898224826529</v>
      </c>
      <c r="L15398" s="1" t="s">
        <v>8408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7" t="n">
        <v>46253</v>
      </c>
      <c r="C15399" s="1" t="n">
        <v>11</v>
      </c>
      <c r="D15399" s="1" t="s">
        <v>3845</v>
      </c>
      <c r="E15399" s="1" t="n">
        <v>1687</v>
      </c>
      <c r="F15399" s="1" t="s">
        <v>3276</v>
      </c>
      <c r="I15399" s="1" t="n">
        <v>248020</v>
      </c>
      <c r="J15399" s="1" t="n">
        <v>31235</v>
      </c>
      <c r="K15399" s="1" t="n">
        <v>7898224823221</v>
      </c>
      <c r="L15399" s="1" t="s">
        <v>8409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7" t="n">
        <v>46253</v>
      </c>
      <c r="C15400" s="1" t="n">
        <v>11</v>
      </c>
      <c r="D15400" s="1" t="s">
        <v>3845</v>
      </c>
      <c r="E15400" s="1" t="n">
        <v>1687</v>
      </c>
      <c r="F15400" s="1" t="s">
        <v>3276</v>
      </c>
      <c r="I15400" s="1" t="n">
        <v>248020</v>
      </c>
      <c r="J15400" s="1" t="n">
        <v>31900</v>
      </c>
      <c r="K15400" s="1" t="n">
        <v>7898224822019</v>
      </c>
      <c r="L15400" s="1" t="s">
        <v>8410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7" t="n">
        <v>46253</v>
      </c>
      <c r="C15401" s="1" t="n">
        <v>11</v>
      </c>
      <c r="D15401" s="1" t="s">
        <v>3845</v>
      </c>
      <c r="E15401" s="1" t="n">
        <v>1687</v>
      </c>
      <c r="F15401" s="1" t="s">
        <v>3276</v>
      </c>
      <c r="I15401" s="1" t="n">
        <v>248020</v>
      </c>
      <c r="J15401" s="1" t="n">
        <v>35394</v>
      </c>
      <c r="K15401" s="1" t="n">
        <v>7898224825317</v>
      </c>
      <c r="L15401" s="1" t="s">
        <v>8411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7" t="n">
        <v>46253</v>
      </c>
      <c r="C15402" s="1" t="n">
        <v>11</v>
      </c>
      <c r="D15402" s="1" t="s">
        <v>3845</v>
      </c>
      <c r="E15402" s="1" t="n">
        <v>1107</v>
      </c>
      <c r="F15402" s="1" t="s">
        <v>155</v>
      </c>
      <c r="I15402" s="1" t="n">
        <v>443157</v>
      </c>
      <c r="J15402" s="1" t="n">
        <v>12653</v>
      </c>
      <c r="K15402" s="1" t="n">
        <v>7897520009124</v>
      </c>
      <c r="L15402" s="1" t="s">
        <v>8412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7" t="n">
        <v>46253</v>
      </c>
      <c r="C15403" s="1" t="n">
        <v>11</v>
      </c>
      <c r="D15403" s="1" t="s">
        <v>3845</v>
      </c>
      <c r="E15403" s="1" t="n">
        <v>1107</v>
      </c>
      <c r="F15403" s="1" t="s">
        <v>155</v>
      </c>
      <c r="I15403" s="1" t="n">
        <v>443157</v>
      </c>
      <c r="J15403" s="1" t="n">
        <v>12654</v>
      </c>
      <c r="K15403" s="1" t="n">
        <v>7897520012131</v>
      </c>
      <c r="L15403" s="1" t="s">
        <v>8413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7" t="n">
        <v>46253</v>
      </c>
      <c r="C15404" s="1" t="n">
        <v>11</v>
      </c>
      <c r="D15404" s="1" t="s">
        <v>3845</v>
      </c>
      <c r="E15404" s="1" t="n">
        <v>1107</v>
      </c>
      <c r="F15404" s="1" t="s">
        <v>155</v>
      </c>
      <c r="I15404" s="1" t="n">
        <v>443157</v>
      </c>
      <c r="J15404" s="1" t="n">
        <v>13670</v>
      </c>
      <c r="K15404" s="1" t="n">
        <v>7897520011622</v>
      </c>
      <c r="L15404" s="1" t="s">
        <v>8414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7" t="n">
        <v>46253</v>
      </c>
      <c r="C15405" s="1" t="n">
        <v>11</v>
      </c>
      <c r="D15405" s="1" t="s">
        <v>3845</v>
      </c>
      <c r="E15405" s="1" t="n">
        <v>1107</v>
      </c>
      <c r="F15405" s="1" t="s">
        <v>155</v>
      </c>
      <c r="I15405" s="1" t="n">
        <v>443157</v>
      </c>
      <c r="J15405" s="1" t="n">
        <v>13939</v>
      </c>
      <c r="K15405" s="1" t="n">
        <v>7897520009162</v>
      </c>
      <c r="L15405" s="1" t="s">
        <v>8415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7" t="n">
        <v>46253</v>
      </c>
      <c r="C15406" s="1" t="n">
        <v>11</v>
      </c>
      <c r="D15406" s="1" t="s">
        <v>3845</v>
      </c>
      <c r="E15406" s="1" t="n">
        <v>1107</v>
      </c>
      <c r="F15406" s="1" t="s">
        <v>155</v>
      </c>
      <c r="I15406" s="1" t="n">
        <v>443157</v>
      </c>
      <c r="J15406" s="1" t="n">
        <v>14154</v>
      </c>
      <c r="K15406" s="1" t="n">
        <v>7897520009292</v>
      </c>
      <c r="L15406" s="1" t="s">
        <v>8416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7" t="n">
        <v>46253</v>
      </c>
      <c r="C15407" s="1" t="n">
        <v>11</v>
      </c>
      <c r="D15407" s="1" t="s">
        <v>3845</v>
      </c>
      <c r="E15407" s="1" t="n">
        <v>1107</v>
      </c>
      <c r="F15407" s="1" t="s">
        <v>155</v>
      </c>
      <c r="I15407" s="1" t="n">
        <v>443157</v>
      </c>
      <c r="J15407" s="1" t="n">
        <v>14155</v>
      </c>
      <c r="K15407" s="1" t="n">
        <v>7897520009278</v>
      </c>
      <c r="L15407" s="1" t="s">
        <v>8417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7" t="n">
        <v>46253</v>
      </c>
      <c r="C15408" s="1" t="n">
        <v>11</v>
      </c>
      <c r="D15408" s="1" t="s">
        <v>3845</v>
      </c>
      <c r="E15408" s="1" t="n">
        <v>1107</v>
      </c>
      <c r="F15408" s="1" t="s">
        <v>155</v>
      </c>
      <c r="I15408" s="1" t="n">
        <v>443157</v>
      </c>
      <c r="J15408" s="1" t="n">
        <v>14866</v>
      </c>
      <c r="K15408" s="1" t="n">
        <v>7897520009148</v>
      </c>
      <c r="L15408" s="1" t="s">
        <v>8418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7" t="n">
        <v>46253</v>
      </c>
      <c r="C15409" s="1" t="n">
        <v>11</v>
      </c>
      <c r="D15409" s="1" t="s">
        <v>3845</v>
      </c>
      <c r="E15409" s="1" t="n">
        <v>1107</v>
      </c>
      <c r="F15409" s="1" t="s">
        <v>155</v>
      </c>
      <c r="I15409" s="1" t="n">
        <v>443157</v>
      </c>
      <c r="J15409" s="1" t="n">
        <v>19093</v>
      </c>
      <c r="K15409" s="1" t="n">
        <v>7897520013039</v>
      </c>
      <c r="L15409" s="1" t="s">
        <v>8419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7" t="n">
        <v>46253</v>
      </c>
      <c r="C15410" s="1" t="n">
        <v>11</v>
      </c>
      <c r="D15410" s="1" t="s">
        <v>3845</v>
      </c>
      <c r="E15410" s="1" t="n">
        <v>1107</v>
      </c>
      <c r="F15410" s="1" t="s">
        <v>155</v>
      </c>
      <c r="I15410" s="1" t="n">
        <v>443157</v>
      </c>
      <c r="J15410" s="1" t="n">
        <v>20979</v>
      </c>
      <c r="K15410" s="1" t="n">
        <v>7897520009353</v>
      </c>
      <c r="L15410" s="1" t="s">
        <v>8420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7" t="n">
        <v>46253</v>
      </c>
      <c r="C15411" s="1" t="n">
        <v>11</v>
      </c>
      <c r="D15411" s="1" t="s">
        <v>3845</v>
      </c>
      <c r="E15411" s="1" t="n">
        <v>1107</v>
      </c>
      <c r="F15411" s="1" t="s">
        <v>155</v>
      </c>
      <c r="I15411" s="1" t="n">
        <v>443157</v>
      </c>
      <c r="J15411" s="1" t="n">
        <v>20980</v>
      </c>
      <c r="K15411" s="1" t="n">
        <v>7897520009339</v>
      </c>
      <c r="L15411" s="1" t="s">
        <v>8421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7" t="n">
        <v>46253</v>
      </c>
      <c r="C15412" s="1" t="n">
        <v>11</v>
      </c>
      <c r="D15412" s="1" t="s">
        <v>3845</v>
      </c>
      <c r="E15412" s="1" t="n">
        <v>1107</v>
      </c>
      <c r="F15412" s="1" t="s">
        <v>155</v>
      </c>
      <c r="I15412" s="1" t="n">
        <v>443157</v>
      </c>
      <c r="J15412" s="1" t="n">
        <v>20981</v>
      </c>
      <c r="K15412" s="1" t="n">
        <v>7897520009315</v>
      </c>
      <c r="L15412" s="1" t="s">
        <v>8422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7" t="n">
        <v>46253</v>
      </c>
      <c r="C15413" s="1" t="n">
        <v>11</v>
      </c>
      <c r="D15413" s="1" t="s">
        <v>3845</v>
      </c>
      <c r="E15413" s="1" t="n">
        <v>1608</v>
      </c>
      <c r="F15413" s="1" t="s">
        <v>75</v>
      </c>
      <c r="I15413" s="1" t="n">
        <v>1713960</v>
      </c>
      <c r="J15413" s="1" t="n">
        <v>30306</v>
      </c>
      <c r="K15413" s="1" t="n">
        <v>7896009301049</v>
      </c>
      <c r="L15413" s="1" t="s">
        <v>7411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7" t="n">
        <v>46253</v>
      </c>
      <c r="C15414" s="1" t="n">
        <v>11</v>
      </c>
      <c r="D15414" s="1" t="s">
        <v>3845</v>
      </c>
      <c r="E15414" s="1" t="n">
        <v>1608</v>
      </c>
      <c r="F15414" s="1" t="s">
        <v>75</v>
      </c>
      <c r="I15414" s="1" t="n">
        <v>1713960</v>
      </c>
      <c r="J15414" s="1" t="n">
        <v>30307</v>
      </c>
      <c r="K15414" s="1" t="n">
        <v>7896009301179</v>
      </c>
      <c r="L15414" s="1" t="s">
        <v>7412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7" t="n">
        <v>46253</v>
      </c>
      <c r="C15415" s="1" t="n">
        <v>11</v>
      </c>
      <c r="D15415" s="1" t="s">
        <v>3845</v>
      </c>
      <c r="E15415" s="1" t="n">
        <v>1608</v>
      </c>
      <c r="F15415" s="1" t="s">
        <v>75</v>
      </c>
      <c r="I15415" s="1" t="n">
        <v>1713960</v>
      </c>
      <c r="J15415" s="1" t="n">
        <v>110126</v>
      </c>
      <c r="K15415" s="1" t="n">
        <v>7790070218216</v>
      </c>
      <c r="L15415" s="1" t="s">
        <v>8423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7" t="n">
        <v>46253</v>
      </c>
      <c r="C15416" s="1" t="n">
        <v>11</v>
      </c>
      <c r="D15416" s="1" t="s">
        <v>3845</v>
      </c>
      <c r="E15416" s="1" t="n">
        <v>1608</v>
      </c>
      <c r="F15416" s="1" t="s">
        <v>75</v>
      </c>
      <c r="I15416" s="1" t="n">
        <v>1713960</v>
      </c>
      <c r="J15416" s="1" t="n">
        <v>27996</v>
      </c>
      <c r="K15416" s="1" t="n">
        <v>7891079013083</v>
      </c>
      <c r="L15416" s="1" t="s">
        <v>5625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7" t="n">
        <v>46253</v>
      </c>
      <c r="C15417" s="1" t="n">
        <v>11</v>
      </c>
      <c r="D15417" s="1" t="s">
        <v>3845</v>
      </c>
      <c r="E15417" s="1" t="n">
        <v>1608</v>
      </c>
      <c r="F15417" s="1" t="s">
        <v>75</v>
      </c>
      <c r="I15417" s="1" t="n">
        <v>1713960</v>
      </c>
      <c r="J15417" s="1" t="n">
        <v>27997</v>
      </c>
      <c r="K15417" s="1" t="n">
        <v>7891079013106</v>
      </c>
      <c r="L15417" s="1" t="s">
        <v>5626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7" t="n">
        <v>46253</v>
      </c>
      <c r="C15418" s="1" t="n">
        <v>11</v>
      </c>
      <c r="D15418" s="1" t="s">
        <v>3845</v>
      </c>
      <c r="E15418" s="1" t="n">
        <v>1608</v>
      </c>
      <c r="F15418" s="1" t="s">
        <v>75</v>
      </c>
      <c r="I15418" s="1" t="n">
        <v>1713960</v>
      </c>
      <c r="J15418" s="1" t="n">
        <v>28032</v>
      </c>
      <c r="K15418" s="1" t="n">
        <v>7891079013038</v>
      </c>
      <c r="L15418" s="1" t="s">
        <v>5627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7" t="n">
        <v>46253</v>
      </c>
      <c r="C15419" s="1" t="n">
        <v>11</v>
      </c>
      <c r="D15419" s="1" t="s">
        <v>3845</v>
      </c>
      <c r="E15419" s="1" t="n">
        <v>1608</v>
      </c>
      <c r="F15419" s="1" t="s">
        <v>75</v>
      </c>
      <c r="I15419" s="1" t="n">
        <v>1713960</v>
      </c>
      <c r="J15419" s="1" t="n">
        <v>28033</v>
      </c>
      <c r="K15419" s="1" t="n">
        <v>7891079013120</v>
      </c>
      <c r="L15419" s="1" t="s">
        <v>5628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7" t="n">
        <v>46253</v>
      </c>
      <c r="C15420" s="1" t="n">
        <v>11</v>
      </c>
      <c r="D15420" s="1" t="s">
        <v>3845</v>
      </c>
      <c r="E15420" s="1" t="n">
        <v>1608</v>
      </c>
      <c r="F15420" s="1" t="s">
        <v>75</v>
      </c>
      <c r="I15420" s="1" t="n">
        <v>1713960</v>
      </c>
      <c r="J15420" s="1" t="n">
        <v>28035</v>
      </c>
      <c r="K15420" s="1" t="n">
        <v>7891079013052</v>
      </c>
      <c r="L15420" s="1" t="s">
        <v>5630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7" t="n">
        <v>46253</v>
      </c>
      <c r="C15421" s="1" t="n">
        <v>11</v>
      </c>
      <c r="D15421" s="1" t="s">
        <v>3845</v>
      </c>
      <c r="E15421" s="1" t="n">
        <v>1608</v>
      </c>
      <c r="F15421" s="1" t="s">
        <v>75</v>
      </c>
      <c r="I15421" s="1" t="n">
        <v>1713960</v>
      </c>
      <c r="J15421" s="1" t="n">
        <v>29860</v>
      </c>
      <c r="K15421" s="1" t="n">
        <v>7896009301193</v>
      </c>
      <c r="L15421" s="1" t="s">
        <v>5632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7" t="n">
        <v>46253</v>
      </c>
      <c r="C15422" s="1" t="n">
        <v>11</v>
      </c>
      <c r="D15422" s="1" t="s">
        <v>3845</v>
      </c>
      <c r="E15422" s="1" t="n">
        <v>1608</v>
      </c>
      <c r="F15422" s="1" t="s">
        <v>75</v>
      </c>
      <c r="I15422" s="1" t="n">
        <v>1713960</v>
      </c>
      <c r="J15422" s="1" t="n">
        <v>31049</v>
      </c>
      <c r="K15422" s="1" t="n">
        <v>7896009301100</v>
      </c>
      <c r="L15422" s="1" t="s">
        <v>8424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7" t="n">
        <v>46253</v>
      </c>
      <c r="C15423" s="1" t="n">
        <v>11</v>
      </c>
      <c r="D15423" s="1" t="s">
        <v>3845</v>
      </c>
      <c r="E15423" s="1" t="n">
        <v>1608</v>
      </c>
      <c r="F15423" s="1" t="s">
        <v>75</v>
      </c>
      <c r="I15423" s="1" t="n">
        <v>1713960</v>
      </c>
      <c r="J15423" s="1" t="n">
        <v>32164</v>
      </c>
      <c r="K15423" s="1" t="n">
        <v>7891910020065</v>
      </c>
      <c r="L15423" s="1" t="s">
        <v>7422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7" t="n">
        <v>46253</v>
      </c>
      <c r="C15424" s="1" t="n">
        <v>11</v>
      </c>
      <c r="D15424" s="1" t="s">
        <v>3845</v>
      </c>
      <c r="E15424" s="1" t="n">
        <v>1608</v>
      </c>
      <c r="F15424" s="1" t="s">
        <v>75</v>
      </c>
      <c r="I15424" s="1" t="n">
        <v>1713960</v>
      </c>
      <c r="J15424" s="1" t="n">
        <v>61853</v>
      </c>
      <c r="K15424" s="1" t="n">
        <v>7896071030021</v>
      </c>
      <c r="L15424" s="1" t="s">
        <v>5637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7" t="n">
        <v>46253</v>
      </c>
      <c r="C15425" s="1" t="n">
        <v>11</v>
      </c>
      <c r="D15425" s="1" t="s">
        <v>3845</v>
      </c>
      <c r="E15425" s="1" t="n">
        <v>1608</v>
      </c>
      <c r="F15425" s="1" t="s">
        <v>75</v>
      </c>
      <c r="I15425" s="1" t="n">
        <v>1713960</v>
      </c>
      <c r="J15425" s="1" t="n">
        <v>62566</v>
      </c>
      <c r="K15425" s="1" t="n">
        <v>7896071030007</v>
      </c>
      <c r="L15425" s="1" t="s">
        <v>5638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7" t="n">
        <v>46253</v>
      </c>
      <c r="C15426" s="1" t="n">
        <v>11</v>
      </c>
      <c r="D15426" s="1" t="s">
        <v>3845</v>
      </c>
      <c r="E15426" s="1" t="n">
        <v>1608</v>
      </c>
      <c r="F15426" s="1" t="s">
        <v>75</v>
      </c>
      <c r="I15426" s="1" t="n">
        <v>1713960</v>
      </c>
      <c r="J15426" s="1" t="n">
        <v>63473</v>
      </c>
      <c r="K15426" s="1" t="n">
        <v>7896071030076</v>
      </c>
      <c r="L15426" s="1" t="s">
        <v>8425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7" t="n">
        <v>46253</v>
      </c>
      <c r="C15427" s="1" t="n">
        <v>11</v>
      </c>
      <c r="D15427" s="1" t="s">
        <v>3845</v>
      </c>
      <c r="E15427" s="1" t="n">
        <v>1608</v>
      </c>
      <c r="F15427" s="1" t="s">
        <v>75</v>
      </c>
      <c r="I15427" s="1" t="n">
        <v>1713960</v>
      </c>
      <c r="J15427" s="1" t="n">
        <v>64163</v>
      </c>
      <c r="K15427" s="1" t="n">
        <v>7896071030090</v>
      </c>
      <c r="L15427" s="1" t="s">
        <v>8426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7" t="n">
        <v>46253</v>
      </c>
      <c r="C15428" s="1" t="n">
        <v>11</v>
      </c>
      <c r="D15428" s="1" t="s">
        <v>3845</v>
      </c>
      <c r="E15428" s="1" t="n">
        <v>1608</v>
      </c>
      <c r="F15428" s="1" t="s">
        <v>75</v>
      </c>
      <c r="I15428" s="1" t="n">
        <v>1713960</v>
      </c>
      <c r="J15428" s="1" t="n">
        <v>64507</v>
      </c>
      <c r="K15428" s="1" t="n">
        <v>7896071030083</v>
      </c>
      <c r="L15428" s="1" t="s">
        <v>8427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7" t="n">
        <v>46253</v>
      </c>
      <c r="C15429" s="1" t="n">
        <v>11</v>
      </c>
      <c r="D15429" s="1" t="s">
        <v>3845</v>
      </c>
      <c r="E15429" s="1" t="n">
        <v>1608</v>
      </c>
      <c r="F15429" s="1" t="s">
        <v>75</v>
      </c>
      <c r="I15429" s="1" t="n">
        <v>1713960</v>
      </c>
      <c r="J15429" s="1" t="n">
        <v>80675</v>
      </c>
      <c r="K15429" s="1" t="n">
        <v>7896071030274</v>
      </c>
      <c r="L15429" s="1" t="s">
        <v>5643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7" t="n">
        <v>46253</v>
      </c>
      <c r="C15430" s="1" t="n">
        <v>11</v>
      </c>
      <c r="D15430" s="1" t="s">
        <v>3845</v>
      </c>
      <c r="E15430" s="1" t="n">
        <v>1608</v>
      </c>
      <c r="F15430" s="1" t="s">
        <v>75</v>
      </c>
      <c r="I15430" s="1" t="n">
        <v>1713960</v>
      </c>
      <c r="J15430" s="1" t="n">
        <v>80676</v>
      </c>
      <c r="K15430" s="1" t="n">
        <v>7896071030281</v>
      </c>
      <c r="L15430" s="1" t="s">
        <v>5644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7" t="n">
        <v>46253</v>
      </c>
      <c r="C15431" s="1" t="n">
        <v>11</v>
      </c>
      <c r="D15431" s="1" t="s">
        <v>3845</v>
      </c>
      <c r="E15431" s="1" t="n">
        <v>1608</v>
      </c>
      <c r="F15431" s="1" t="s">
        <v>75</v>
      </c>
      <c r="I15431" s="1" t="n">
        <v>1713960</v>
      </c>
      <c r="J15431" s="1" t="n">
        <v>82144</v>
      </c>
      <c r="K15431" s="1" t="n">
        <v>7896071030342</v>
      </c>
      <c r="L15431" s="1" t="s">
        <v>8428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7" t="n">
        <v>46253</v>
      </c>
      <c r="C15432" s="1" t="n">
        <v>11</v>
      </c>
      <c r="D15432" s="1" t="s">
        <v>3845</v>
      </c>
      <c r="E15432" s="1" t="n">
        <v>1608</v>
      </c>
      <c r="F15432" s="1" t="s">
        <v>75</v>
      </c>
      <c r="I15432" s="1" t="n">
        <v>1713960</v>
      </c>
      <c r="J15432" s="1" t="n">
        <v>82145</v>
      </c>
      <c r="K15432" s="1" t="n">
        <v>7896071030335</v>
      </c>
      <c r="L15432" s="1" t="s">
        <v>8429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7" t="n">
        <v>46253</v>
      </c>
      <c r="C15433" s="1" t="n">
        <v>11</v>
      </c>
      <c r="D15433" s="1" t="s">
        <v>3845</v>
      </c>
      <c r="E15433" s="1" t="n">
        <v>1608</v>
      </c>
      <c r="F15433" s="1" t="s">
        <v>75</v>
      </c>
      <c r="I15433" s="1" t="n">
        <v>1713960</v>
      </c>
      <c r="J15433" s="1" t="n">
        <v>82146</v>
      </c>
      <c r="K15433" s="1" t="n">
        <v>7896071030328</v>
      </c>
      <c r="L15433" s="1" t="s">
        <v>8430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7" t="n">
        <v>46253</v>
      </c>
      <c r="C15434" s="1" t="n">
        <v>11</v>
      </c>
      <c r="D15434" s="1" t="s">
        <v>3845</v>
      </c>
      <c r="E15434" s="1" t="n">
        <v>1611</v>
      </c>
      <c r="F15434" s="1" t="s">
        <v>238</v>
      </c>
      <c r="I15434" s="1" t="n">
        <v>1791736</v>
      </c>
      <c r="J15434" s="1" t="n">
        <v>29368</v>
      </c>
      <c r="K15434" s="1" t="n">
        <v>78932609</v>
      </c>
      <c r="L15434" s="1" t="s">
        <v>5901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7" t="n">
        <v>46253</v>
      </c>
      <c r="C15435" s="1" t="n">
        <v>11</v>
      </c>
      <c r="D15435" s="1" t="s">
        <v>3845</v>
      </c>
      <c r="E15435" s="1" t="n">
        <v>1611</v>
      </c>
      <c r="F15435" s="1" t="s">
        <v>238</v>
      </c>
      <c r="I15435" s="1" t="n">
        <v>1791736</v>
      </c>
      <c r="J15435" s="1" t="n">
        <v>50323</v>
      </c>
      <c r="K15435" s="1" t="n">
        <v>7622210571786</v>
      </c>
      <c r="L15435" s="1" t="s">
        <v>8431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7" t="n">
        <v>46253</v>
      </c>
      <c r="C15436" s="1" t="n">
        <v>11</v>
      </c>
      <c r="D15436" s="1" t="s">
        <v>3845</v>
      </c>
      <c r="E15436" s="1" t="n">
        <v>1611</v>
      </c>
      <c r="F15436" s="1" t="s">
        <v>238</v>
      </c>
      <c r="I15436" s="1" t="n">
        <v>1791736</v>
      </c>
      <c r="J15436" s="1" t="n">
        <v>50643</v>
      </c>
      <c r="K15436" s="1" t="n">
        <v>7622210571571</v>
      </c>
      <c r="L15436" s="1" t="s">
        <v>8432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7" t="n">
        <v>46253</v>
      </c>
      <c r="C15437" s="1" t="n">
        <v>11</v>
      </c>
      <c r="D15437" s="1" t="s">
        <v>3845</v>
      </c>
      <c r="E15437" s="1" t="n">
        <v>1611</v>
      </c>
      <c r="F15437" s="1" t="s">
        <v>238</v>
      </c>
      <c r="I15437" s="1" t="n">
        <v>1791736</v>
      </c>
      <c r="J15437" s="1" t="n">
        <v>52436</v>
      </c>
      <c r="K15437" s="1" t="n">
        <v>7895800002940</v>
      </c>
      <c r="L15437" s="1" t="s">
        <v>6073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7" t="n">
        <v>46253</v>
      </c>
      <c r="C15438" s="1" t="n">
        <v>11</v>
      </c>
      <c r="D15438" s="1" t="s">
        <v>3845</v>
      </c>
      <c r="E15438" s="1" t="n">
        <v>1611</v>
      </c>
      <c r="F15438" s="1" t="s">
        <v>238</v>
      </c>
      <c r="I15438" s="1" t="n">
        <v>1791737</v>
      </c>
      <c r="J15438" s="1" t="n">
        <v>11610</v>
      </c>
      <c r="K15438" s="1" t="n">
        <v>7702018118823</v>
      </c>
      <c r="L15438" s="1" t="s">
        <v>5394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7" t="n">
        <v>46253</v>
      </c>
      <c r="C15439" s="1" t="n">
        <v>11</v>
      </c>
      <c r="D15439" s="1" t="s">
        <v>3845</v>
      </c>
      <c r="E15439" s="1" t="n">
        <v>1611</v>
      </c>
      <c r="F15439" s="1" t="s">
        <v>238</v>
      </c>
      <c r="I15439" s="1" t="n">
        <v>1791737</v>
      </c>
      <c r="J15439" s="1" t="n">
        <v>13289</v>
      </c>
      <c r="K15439" s="1" t="n">
        <v>70330717534</v>
      </c>
      <c r="L15439" s="1" t="s">
        <v>5837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7" t="n">
        <v>46253</v>
      </c>
      <c r="C15440" s="1" t="n">
        <v>11</v>
      </c>
      <c r="D15440" s="1" t="s">
        <v>3845</v>
      </c>
      <c r="E15440" s="1" t="n">
        <v>1611</v>
      </c>
      <c r="F15440" s="1" t="s">
        <v>238</v>
      </c>
      <c r="I15440" s="1" t="n">
        <v>1791737</v>
      </c>
      <c r="J15440" s="1" t="n">
        <v>15284</v>
      </c>
      <c r="K15440" s="1" t="n">
        <v>70330717565</v>
      </c>
      <c r="L15440" s="1" t="s">
        <v>5838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7" t="n">
        <v>46253</v>
      </c>
      <c r="C15441" s="1" t="n">
        <v>11</v>
      </c>
      <c r="D15441" s="1" t="s">
        <v>3845</v>
      </c>
      <c r="E15441" s="1" t="n">
        <v>1611</v>
      </c>
      <c r="F15441" s="1" t="s">
        <v>238</v>
      </c>
      <c r="I15441" s="1" t="n">
        <v>1791737</v>
      </c>
      <c r="J15441" s="1" t="n">
        <v>19684</v>
      </c>
      <c r="K15441" s="1" t="n">
        <v>70330729872</v>
      </c>
      <c r="L15441" s="1" t="s">
        <v>5840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7" t="n">
        <v>46253</v>
      </c>
      <c r="C15442" s="1" t="n">
        <v>11</v>
      </c>
      <c r="D15442" s="1" t="s">
        <v>3845</v>
      </c>
      <c r="E15442" s="1" t="n">
        <v>1611</v>
      </c>
      <c r="F15442" s="1" t="s">
        <v>238</v>
      </c>
      <c r="I15442" s="1" t="n">
        <v>1791737</v>
      </c>
      <c r="J15442" s="1" t="n">
        <v>19944</v>
      </c>
      <c r="K15442" s="1" t="n">
        <v>70330729858</v>
      </c>
      <c r="L15442" s="1" t="s">
        <v>5841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7" t="n">
        <v>46253</v>
      </c>
      <c r="C15443" s="1" t="n">
        <v>11</v>
      </c>
      <c r="D15443" s="1" t="s">
        <v>3845</v>
      </c>
      <c r="E15443" s="1" t="n">
        <v>1611</v>
      </c>
      <c r="F15443" s="1" t="s">
        <v>238</v>
      </c>
      <c r="I15443" s="1" t="n">
        <v>1791737</v>
      </c>
      <c r="J15443" s="1" t="n">
        <v>21739</v>
      </c>
      <c r="K15443" s="1" t="n">
        <v>70330731806</v>
      </c>
      <c r="L15443" s="1" t="s">
        <v>6520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7" t="n">
        <v>46253</v>
      </c>
      <c r="C15444" s="1" t="n">
        <v>11</v>
      </c>
      <c r="D15444" s="1" t="s">
        <v>3845</v>
      </c>
      <c r="E15444" s="1" t="n">
        <v>1611</v>
      </c>
      <c r="F15444" s="1" t="s">
        <v>238</v>
      </c>
      <c r="I15444" s="1" t="n">
        <v>1791737</v>
      </c>
      <c r="J15444" s="1" t="n">
        <v>22351</v>
      </c>
      <c r="K15444" s="1" t="n">
        <v>70330727984</v>
      </c>
      <c r="L15444" s="1" t="s">
        <v>5842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7" t="n">
        <v>46253</v>
      </c>
      <c r="C15445" s="1" t="n">
        <v>11</v>
      </c>
      <c r="D15445" s="1" t="s">
        <v>3845</v>
      </c>
      <c r="E15445" s="1" t="n">
        <v>1611</v>
      </c>
      <c r="F15445" s="1" t="s">
        <v>238</v>
      </c>
      <c r="I15445" s="1" t="n">
        <v>1791737</v>
      </c>
      <c r="J15445" s="1" t="n">
        <v>60942</v>
      </c>
      <c r="K15445" s="1" t="n">
        <v>7622210575975</v>
      </c>
      <c r="L15445" s="1" t="s">
        <v>5905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7" t="n">
        <v>46253</v>
      </c>
      <c r="C15446" s="1" t="n">
        <v>11</v>
      </c>
      <c r="D15446" s="1" t="s">
        <v>3845</v>
      </c>
      <c r="E15446" s="1" t="n">
        <v>1637</v>
      </c>
      <c r="F15446" s="1" t="s">
        <v>68</v>
      </c>
      <c r="I15446" s="1" t="n">
        <v>1921243</v>
      </c>
      <c r="J15446" s="1" t="n">
        <v>12128</v>
      </c>
      <c r="K15446" s="1" t="n">
        <v>7891000065440</v>
      </c>
      <c r="L15446" s="1" t="s">
        <v>5996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7" t="n">
        <v>46253</v>
      </c>
      <c r="C15447" s="1" t="n">
        <v>11</v>
      </c>
      <c r="D15447" s="1" t="s">
        <v>3845</v>
      </c>
      <c r="E15447" s="1" t="n">
        <v>1637</v>
      </c>
      <c r="F15447" s="1" t="s">
        <v>68</v>
      </c>
      <c r="I15447" s="1" t="n">
        <v>1921243</v>
      </c>
      <c r="J15447" s="1" t="n">
        <v>57639</v>
      </c>
      <c r="K15447" s="1" t="n">
        <v>7896004006277</v>
      </c>
      <c r="L15447" s="1" t="s">
        <v>4203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7" t="n">
        <v>46253</v>
      </c>
      <c r="C15448" s="1" t="n">
        <v>11</v>
      </c>
      <c r="D15448" s="1" t="s">
        <v>3845</v>
      </c>
      <c r="E15448" s="1" t="n">
        <v>1637</v>
      </c>
      <c r="F15448" s="1" t="s">
        <v>68</v>
      </c>
      <c r="I15448" s="1" t="n">
        <v>1921244</v>
      </c>
      <c r="J15448" s="1" t="n">
        <v>16185</v>
      </c>
      <c r="K15448" s="1" t="n">
        <v>7891149103102</v>
      </c>
      <c r="L15448" s="1" t="s">
        <v>6052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7" t="n">
        <v>46253</v>
      </c>
      <c r="C15449" s="1" t="n">
        <v>11</v>
      </c>
      <c r="D15449" s="1" t="s">
        <v>3845</v>
      </c>
      <c r="E15449" s="1" t="n">
        <v>1637</v>
      </c>
      <c r="F15449" s="1" t="s">
        <v>68</v>
      </c>
      <c r="I15449" s="1" t="n">
        <v>1921244</v>
      </c>
      <c r="J15449" s="1" t="n">
        <v>22591</v>
      </c>
      <c r="K15449" s="1" t="n">
        <v>7896547501154</v>
      </c>
      <c r="L15449" s="1" t="s">
        <v>8433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7" t="n">
        <v>46253</v>
      </c>
      <c r="C15450" s="1" t="n">
        <v>11</v>
      </c>
      <c r="D15450" s="1" t="s">
        <v>3845</v>
      </c>
      <c r="E15450" s="1" t="n">
        <v>1637</v>
      </c>
      <c r="F15450" s="1" t="s">
        <v>68</v>
      </c>
      <c r="I15450" s="1" t="n">
        <v>1921244</v>
      </c>
      <c r="J15450" s="1" t="n">
        <v>45809</v>
      </c>
      <c r="K15450" s="1" t="n">
        <v>7896045505319</v>
      </c>
      <c r="L15450" s="1" t="s">
        <v>5781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7" t="n">
        <v>46253</v>
      </c>
      <c r="C15451" s="1" t="n">
        <v>11</v>
      </c>
      <c r="D15451" s="1" t="s">
        <v>3845</v>
      </c>
      <c r="E15451" s="1" t="n">
        <v>1637</v>
      </c>
      <c r="F15451" s="1" t="s">
        <v>68</v>
      </c>
      <c r="I15451" s="1" t="n">
        <v>1921244</v>
      </c>
      <c r="J15451" s="1" t="n">
        <v>57878</v>
      </c>
      <c r="K15451" s="1" t="n">
        <v>7896004006239</v>
      </c>
      <c r="L15451" s="1" t="s">
        <v>6002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7" t="n">
        <v>46253</v>
      </c>
      <c r="C15452" s="1" t="n">
        <v>11</v>
      </c>
      <c r="D15452" s="1" t="s">
        <v>3845</v>
      </c>
      <c r="E15452" s="1" t="n">
        <v>1637</v>
      </c>
      <c r="F15452" s="1" t="s">
        <v>68</v>
      </c>
      <c r="I15452" s="1" t="n">
        <v>1921244</v>
      </c>
      <c r="J15452" s="1" t="n">
        <v>65077</v>
      </c>
      <c r="K15452" s="1" t="n">
        <v>7896547500287</v>
      </c>
      <c r="L15452" s="1" t="s">
        <v>8434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7" t="n">
        <v>46253</v>
      </c>
      <c r="C15453" s="1" t="n">
        <v>11</v>
      </c>
      <c r="D15453" s="1" t="s">
        <v>3845</v>
      </c>
      <c r="E15453" s="1" t="n">
        <v>1637</v>
      </c>
      <c r="F15453" s="1" t="s">
        <v>68</v>
      </c>
      <c r="I15453" s="1" t="n">
        <v>1921244</v>
      </c>
      <c r="J15453" s="1" t="n">
        <v>82121</v>
      </c>
      <c r="K15453" s="1" t="n">
        <v>7896005211182</v>
      </c>
      <c r="L15453" s="1" t="s">
        <v>8435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7" t="n">
        <v>46253</v>
      </c>
      <c r="C15454" s="1" t="n">
        <v>11</v>
      </c>
      <c r="D15454" s="1" t="s">
        <v>3845</v>
      </c>
      <c r="E15454" s="1" t="n">
        <v>1637</v>
      </c>
      <c r="F15454" s="1" t="s">
        <v>68</v>
      </c>
      <c r="I15454" s="1" t="n">
        <v>1921245</v>
      </c>
      <c r="J15454" s="1" t="n">
        <v>28363</v>
      </c>
      <c r="K15454" s="1" t="n">
        <v>7896855901417</v>
      </c>
      <c r="L15454" s="1" t="s">
        <v>5168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7" t="n">
        <v>46253</v>
      </c>
      <c r="C15455" s="1" t="n">
        <v>11</v>
      </c>
      <c r="D15455" s="1" t="s">
        <v>3845</v>
      </c>
      <c r="E15455" s="1" t="n">
        <v>1637</v>
      </c>
      <c r="F15455" s="1" t="s">
        <v>68</v>
      </c>
      <c r="I15455" s="1" t="n">
        <v>1921245</v>
      </c>
      <c r="J15455" s="1" t="n">
        <v>31436</v>
      </c>
      <c r="K15455" s="1" t="n">
        <v>7896547501277</v>
      </c>
      <c r="L15455" s="1" t="s">
        <v>8436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7" t="n">
        <v>46253</v>
      </c>
      <c r="C15456" s="1" t="n">
        <v>11</v>
      </c>
      <c r="D15456" s="1" t="s">
        <v>3845</v>
      </c>
      <c r="E15456" s="1" t="n">
        <v>1637</v>
      </c>
      <c r="F15456" s="1" t="s">
        <v>68</v>
      </c>
      <c r="I15456" s="1" t="n">
        <v>1921245</v>
      </c>
      <c r="J15456" s="1" t="n">
        <v>48720</v>
      </c>
      <c r="K15456" s="1" t="n">
        <v>7896855903022</v>
      </c>
      <c r="L15456" s="1" t="s">
        <v>5173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7" t="n">
        <v>46253</v>
      </c>
      <c r="C15457" s="1" t="n">
        <v>11</v>
      </c>
      <c r="D15457" s="1" t="s">
        <v>3845</v>
      </c>
      <c r="E15457" s="1" t="n">
        <v>1612</v>
      </c>
      <c r="F15457" s="1" t="s">
        <v>225</v>
      </c>
      <c r="I15457" s="1" t="n">
        <v>2309729</v>
      </c>
      <c r="J15457" s="1" t="n">
        <v>100820</v>
      </c>
      <c r="K15457" s="1" t="n">
        <v>7896013100386</v>
      </c>
      <c r="L15457" s="1" t="s">
        <v>4670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7" t="n">
        <v>46253</v>
      </c>
      <c r="C15458" s="1" t="n">
        <v>11</v>
      </c>
      <c r="D15458" s="1" t="s">
        <v>3845</v>
      </c>
      <c r="E15458" s="1" t="n">
        <v>1612</v>
      </c>
      <c r="F15458" s="1" t="s">
        <v>225</v>
      </c>
      <c r="I15458" s="1" t="n">
        <v>2309729</v>
      </c>
      <c r="J15458" s="1" t="n">
        <v>12866</v>
      </c>
      <c r="K15458" s="1" t="n">
        <v>9002490209346</v>
      </c>
      <c r="L15458" s="1" t="s">
        <v>4673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7" t="n">
        <v>46253</v>
      </c>
      <c r="C15459" s="1" t="n">
        <v>11</v>
      </c>
      <c r="D15459" s="1" t="s">
        <v>3845</v>
      </c>
      <c r="E15459" s="1" t="n">
        <v>1612</v>
      </c>
      <c r="F15459" s="1" t="s">
        <v>225</v>
      </c>
      <c r="I15459" s="1" t="n">
        <v>2309729</v>
      </c>
      <c r="J15459" s="1" t="n">
        <v>14610</v>
      </c>
      <c r="K15459" s="1" t="n">
        <v>7896098903612</v>
      </c>
      <c r="L15459" s="1" t="s">
        <v>7933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7" t="n">
        <v>46253</v>
      </c>
      <c r="C15460" s="1" t="n">
        <v>11</v>
      </c>
      <c r="D15460" s="1" t="s">
        <v>3845</v>
      </c>
      <c r="E15460" s="1" t="n">
        <v>1612</v>
      </c>
      <c r="F15460" s="1" t="s">
        <v>225</v>
      </c>
      <c r="I15460" s="1" t="n">
        <v>2309729</v>
      </c>
      <c r="J15460" s="1" t="n">
        <v>14611</v>
      </c>
      <c r="K15460" s="1" t="n">
        <v>7896098900628</v>
      </c>
      <c r="L15460" s="1" t="s">
        <v>8437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7" t="n">
        <v>46253</v>
      </c>
      <c r="C15461" s="1" t="n">
        <v>11</v>
      </c>
      <c r="D15461" s="1" t="s">
        <v>3845</v>
      </c>
      <c r="E15461" s="1" t="n">
        <v>1612</v>
      </c>
      <c r="F15461" s="1" t="s">
        <v>225</v>
      </c>
      <c r="I15461" s="1" t="n">
        <v>2309729</v>
      </c>
      <c r="J15461" s="1" t="n">
        <v>17726</v>
      </c>
      <c r="K15461" s="1" t="n">
        <v>9002490214166</v>
      </c>
      <c r="L15461" s="1" t="s">
        <v>4674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7" t="n">
        <v>46253</v>
      </c>
      <c r="C15462" s="1" t="n">
        <v>11</v>
      </c>
      <c r="D15462" s="1" t="s">
        <v>3845</v>
      </c>
      <c r="E15462" s="1" t="n">
        <v>1612</v>
      </c>
      <c r="F15462" s="1" t="s">
        <v>225</v>
      </c>
      <c r="I15462" s="1" t="n">
        <v>2309729</v>
      </c>
      <c r="J15462" s="1" t="n">
        <v>21805</v>
      </c>
      <c r="K15462" s="1" t="n">
        <v>7896098900222</v>
      </c>
      <c r="L15462" s="1" t="s">
        <v>8438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7" t="n">
        <v>46253</v>
      </c>
      <c r="C15463" s="1" t="n">
        <v>11</v>
      </c>
      <c r="D15463" s="1" t="s">
        <v>3845</v>
      </c>
      <c r="E15463" s="1" t="n">
        <v>1612</v>
      </c>
      <c r="F15463" s="1" t="s">
        <v>225</v>
      </c>
      <c r="I15463" s="1" t="n">
        <v>2309729</v>
      </c>
      <c r="J15463" s="1" t="n">
        <v>22441</v>
      </c>
      <c r="K15463" s="1" t="n">
        <v>9002490229160</v>
      </c>
      <c r="L15463" s="1" t="s">
        <v>4680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7" t="n">
        <v>46253</v>
      </c>
      <c r="C15464" s="1" t="n">
        <v>11</v>
      </c>
      <c r="D15464" s="1" t="s">
        <v>3845</v>
      </c>
      <c r="E15464" s="1" t="n">
        <v>1612</v>
      </c>
      <c r="F15464" s="1" t="s">
        <v>225</v>
      </c>
      <c r="I15464" s="1" t="n">
        <v>2309729</v>
      </c>
      <c r="J15464" s="1" t="n">
        <v>28960</v>
      </c>
      <c r="K15464" s="1" t="n">
        <v>7898024397915</v>
      </c>
      <c r="L15464" s="1" t="s">
        <v>6818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7" t="n">
        <v>46253</v>
      </c>
      <c r="C15465" s="1" t="n">
        <v>11</v>
      </c>
      <c r="D15465" s="1" t="s">
        <v>3845</v>
      </c>
      <c r="E15465" s="1" t="n">
        <v>1612</v>
      </c>
      <c r="F15465" s="1" t="s">
        <v>225</v>
      </c>
      <c r="I15465" s="1" t="n">
        <v>2309729</v>
      </c>
      <c r="J15465" s="1" t="n">
        <v>28989</v>
      </c>
      <c r="K15465" s="1" t="n">
        <v>7896003738629</v>
      </c>
      <c r="L15465" s="1" t="s">
        <v>7895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7" t="n">
        <v>46253</v>
      </c>
      <c r="C15466" s="1" t="n">
        <v>11</v>
      </c>
      <c r="D15466" s="1" t="s">
        <v>3845</v>
      </c>
      <c r="E15466" s="1" t="n">
        <v>1612</v>
      </c>
      <c r="F15466" s="1" t="s">
        <v>225</v>
      </c>
      <c r="I15466" s="1" t="n">
        <v>2309729</v>
      </c>
      <c r="J15466" s="1" t="n">
        <v>29068</v>
      </c>
      <c r="K15466" s="1" t="n">
        <v>78940741</v>
      </c>
      <c r="L15466" s="1" t="s">
        <v>6820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7" t="n">
        <v>46253</v>
      </c>
      <c r="C15467" s="1" t="n">
        <v>11</v>
      </c>
      <c r="D15467" s="1" t="s">
        <v>3845</v>
      </c>
      <c r="E15467" s="1" t="n">
        <v>1612</v>
      </c>
      <c r="F15467" s="1" t="s">
        <v>225</v>
      </c>
      <c r="I15467" s="1" t="n">
        <v>2309729</v>
      </c>
      <c r="J15467" s="1" t="n">
        <v>29893</v>
      </c>
      <c r="K15467" s="1" t="n">
        <v>80761761</v>
      </c>
      <c r="L15467" s="1" t="s">
        <v>8439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7" t="n">
        <v>46253</v>
      </c>
      <c r="C15468" s="1" t="n">
        <v>11</v>
      </c>
      <c r="D15468" s="1" t="s">
        <v>3845</v>
      </c>
      <c r="E15468" s="1" t="n">
        <v>1612</v>
      </c>
      <c r="F15468" s="1" t="s">
        <v>225</v>
      </c>
      <c r="I15468" s="1" t="n">
        <v>2309729</v>
      </c>
      <c r="J15468" s="1" t="n">
        <v>31857</v>
      </c>
      <c r="K15468" s="1" t="n">
        <v>7897309408575</v>
      </c>
      <c r="L15468" s="1" t="s">
        <v>8440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7" t="n">
        <v>46253</v>
      </c>
      <c r="C15469" s="1" t="n">
        <v>11</v>
      </c>
      <c r="D15469" s="1" t="s">
        <v>3845</v>
      </c>
      <c r="E15469" s="1" t="n">
        <v>1612</v>
      </c>
      <c r="F15469" s="1" t="s">
        <v>225</v>
      </c>
      <c r="I15469" s="1" t="n">
        <v>2309729</v>
      </c>
      <c r="J15469" s="1" t="n">
        <v>33988</v>
      </c>
      <c r="K15469" s="1" t="n">
        <v>7896003711912</v>
      </c>
      <c r="L15469" s="1" t="s">
        <v>8441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7" t="n">
        <v>46253</v>
      </c>
      <c r="C15470" s="1" t="n">
        <v>11</v>
      </c>
      <c r="D15470" s="1" t="s">
        <v>3845</v>
      </c>
      <c r="E15470" s="1" t="n">
        <v>1612</v>
      </c>
      <c r="F15470" s="1" t="s">
        <v>225</v>
      </c>
      <c r="I15470" s="1" t="n">
        <v>2309729</v>
      </c>
      <c r="J15470" s="1" t="n">
        <v>34037</v>
      </c>
      <c r="K15470" s="1" t="n">
        <v>7896003737417</v>
      </c>
      <c r="L15470" s="1" t="s">
        <v>8442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7" t="n">
        <v>46253</v>
      </c>
      <c r="C15471" s="1" t="n">
        <v>11</v>
      </c>
      <c r="D15471" s="1" t="s">
        <v>3845</v>
      </c>
      <c r="E15471" s="1" t="n">
        <v>1612</v>
      </c>
      <c r="F15471" s="1" t="s">
        <v>225</v>
      </c>
      <c r="I15471" s="1" t="n">
        <v>2309729</v>
      </c>
      <c r="J15471" s="1" t="n">
        <v>34896</v>
      </c>
      <c r="K15471" s="1" t="n">
        <v>9002490247379</v>
      </c>
      <c r="L15471" s="1" t="s">
        <v>7876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7" t="n">
        <v>46253</v>
      </c>
      <c r="C15472" s="1" t="n">
        <v>11</v>
      </c>
      <c r="D15472" s="1" t="s">
        <v>3845</v>
      </c>
      <c r="E15472" s="1" t="n">
        <v>1612</v>
      </c>
      <c r="F15472" s="1" t="s">
        <v>225</v>
      </c>
      <c r="I15472" s="1" t="n">
        <v>2309729</v>
      </c>
      <c r="J15472" s="1" t="n">
        <v>41610</v>
      </c>
      <c r="K15472" s="1" t="n">
        <v>7896098903049</v>
      </c>
      <c r="L15472" s="1" t="s">
        <v>7937</v>
      </c>
      <c r="N15472" s="1" t="n">
        <v>12</v>
      </c>
      <c r="O15472" s="1" t="n">
        <v>69.99</v>
      </c>
    </row>
    <row r="15473" customFormat="false" ht="15" hidden="false" customHeight="true" outlineLevel="0" collapsed="false">
      <c r="A15473" s="1" t="n">
        <v>1</v>
      </c>
      <c r="B15473" s="17" t="n">
        <v>46253</v>
      </c>
      <c r="C15473" s="1" t="n">
        <v>11</v>
      </c>
      <c r="D15473" s="1" t="s">
        <v>3845</v>
      </c>
      <c r="E15473" s="1" t="n">
        <v>1612</v>
      </c>
      <c r="F15473" s="1" t="s">
        <v>225</v>
      </c>
      <c r="I15473" s="1" t="n">
        <v>2309729</v>
      </c>
      <c r="J15473" s="1" t="n">
        <v>37046</v>
      </c>
      <c r="K15473" s="1" t="n">
        <v>7896098903636</v>
      </c>
      <c r="L15473" s="1" t="s">
        <v>8443</v>
      </c>
      <c r="N15473" s="1" t="n">
        <v>12</v>
      </c>
      <c r="O15473" s="1" t="n">
        <v>34.68</v>
      </c>
    </row>
    <row r="15474" customFormat="false" ht="15" hidden="false" customHeight="true" outlineLevel="0" collapsed="false">
      <c r="A15474" s="1" t="n">
        <v>1</v>
      </c>
      <c r="B15474" s="17" t="n">
        <v>46253</v>
      </c>
      <c r="C15474" s="1" t="n">
        <v>11</v>
      </c>
      <c r="D15474" s="1" t="s">
        <v>3845</v>
      </c>
      <c r="E15474" s="1" t="n">
        <v>1612</v>
      </c>
      <c r="F15474" s="1" t="s">
        <v>225</v>
      </c>
      <c r="I15474" s="1" t="n">
        <v>2309729</v>
      </c>
      <c r="J15474" s="1" t="n">
        <v>46521</v>
      </c>
      <c r="K15474" s="1" t="n">
        <v>7898331012761</v>
      </c>
      <c r="L15474" s="1" t="s">
        <v>6834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7" t="n">
        <v>46253</v>
      </c>
      <c r="C15475" s="1" t="n">
        <v>11</v>
      </c>
      <c r="D15475" s="1" t="s">
        <v>3845</v>
      </c>
      <c r="E15475" s="1" t="n">
        <v>1612</v>
      </c>
      <c r="F15475" s="1" t="s">
        <v>225</v>
      </c>
      <c r="I15475" s="1" t="n">
        <v>2309729</v>
      </c>
      <c r="J15475" s="1" t="n">
        <v>46785</v>
      </c>
      <c r="K15475" s="1" t="n">
        <v>7898331012969</v>
      </c>
      <c r="L15475" s="1" t="s">
        <v>6835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7" t="n">
        <v>46253</v>
      </c>
      <c r="C15476" s="1" t="n">
        <v>11</v>
      </c>
      <c r="D15476" s="1" t="s">
        <v>3845</v>
      </c>
      <c r="E15476" s="1" t="n">
        <v>1612</v>
      </c>
      <c r="F15476" s="1" t="s">
        <v>225</v>
      </c>
      <c r="I15476" s="1" t="n">
        <v>2309729</v>
      </c>
      <c r="J15476" s="1" t="n">
        <v>50266</v>
      </c>
      <c r="K15476" s="1" t="n">
        <v>7898024397625</v>
      </c>
      <c r="L15476" s="1" t="s">
        <v>8444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7" t="n">
        <v>46253</v>
      </c>
      <c r="C15477" s="1" t="n">
        <v>11</v>
      </c>
      <c r="D15477" s="1" t="s">
        <v>3845</v>
      </c>
      <c r="E15477" s="1" t="n">
        <v>1612</v>
      </c>
      <c r="F15477" s="1" t="s">
        <v>225</v>
      </c>
      <c r="I15477" s="1" t="n">
        <v>2309729</v>
      </c>
      <c r="J15477" s="1" t="n">
        <v>51492</v>
      </c>
      <c r="K15477" s="1" t="n">
        <v>9002490258825</v>
      </c>
      <c r="L15477" s="1" t="s">
        <v>4683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7" t="n">
        <v>46253</v>
      </c>
      <c r="C15478" s="1" t="n">
        <v>11</v>
      </c>
      <c r="D15478" s="1" t="s">
        <v>3845</v>
      </c>
      <c r="E15478" s="1" t="n">
        <v>1612</v>
      </c>
      <c r="F15478" s="1" t="s">
        <v>225</v>
      </c>
      <c r="I15478" s="1" t="n">
        <v>2309729</v>
      </c>
      <c r="J15478" s="1" t="n">
        <v>56744</v>
      </c>
      <c r="K15478" s="1" t="n">
        <v>7898331012655</v>
      </c>
      <c r="L15478" s="1" t="s">
        <v>7942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7" t="n">
        <v>46253</v>
      </c>
      <c r="C15479" s="1" t="n">
        <v>11</v>
      </c>
      <c r="D15479" s="1" t="s">
        <v>3845</v>
      </c>
      <c r="E15479" s="1" t="n">
        <v>1612</v>
      </c>
      <c r="F15479" s="1" t="s">
        <v>225</v>
      </c>
      <c r="I15479" s="1" t="n">
        <v>2309729</v>
      </c>
      <c r="J15479" s="1" t="n">
        <v>61652</v>
      </c>
      <c r="K15479" s="1" t="n">
        <v>7896003739671</v>
      </c>
      <c r="L15479" s="1" t="s">
        <v>8445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7" t="n">
        <v>46253</v>
      </c>
      <c r="C15480" s="1" t="n">
        <v>11</v>
      </c>
      <c r="D15480" s="1" t="s">
        <v>3845</v>
      </c>
      <c r="E15480" s="1" t="n">
        <v>1612</v>
      </c>
      <c r="F15480" s="1" t="s">
        <v>225</v>
      </c>
      <c r="I15480" s="1" t="n">
        <v>2309729</v>
      </c>
      <c r="J15480" s="1" t="n">
        <v>61992</v>
      </c>
      <c r="K15480" s="1" t="n">
        <v>7896003739466</v>
      </c>
      <c r="L15480" s="1" t="s">
        <v>6836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7" t="n">
        <v>46253</v>
      </c>
      <c r="C15481" s="1" t="n">
        <v>11</v>
      </c>
      <c r="D15481" s="1" t="s">
        <v>3845</v>
      </c>
      <c r="E15481" s="1" t="n">
        <v>1612</v>
      </c>
      <c r="F15481" s="1" t="s">
        <v>225</v>
      </c>
      <c r="I15481" s="1" t="n">
        <v>2309729</v>
      </c>
      <c r="J15481" s="1" t="n">
        <v>63125</v>
      </c>
      <c r="K15481" s="1" t="n">
        <v>7896003739459</v>
      </c>
      <c r="L15481" s="1" t="s">
        <v>8446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7" t="n">
        <v>46253</v>
      </c>
      <c r="C15482" s="1" t="n">
        <v>11</v>
      </c>
      <c r="D15482" s="1" t="s">
        <v>3845</v>
      </c>
      <c r="E15482" s="1" t="n">
        <v>1612</v>
      </c>
      <c r="F15482" s="1" t="s">
        <v>225</v>
      </c>
      <c r="I15482" s="1" t="n">
        <v>2309729</v>
      </c>
      <c r="J15482" s="1" t="n">
        <v>63787</v>
      </c>
      <c r="K15482" s="1" t="n">
        <v>7896003739428</v>
      </c>
      <c r="L15482" s="1" t="s">
        <v>8447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7" t="n">
        <v>46253</v>
      </c>
      <c r="C15483" s="1" t="n">
        <v>11</v>
      </c>
      <c r="D15483" s="1" t="s">
        <v>3845</v>
      </c>
      <c r="E15483" s="1" t="n">
        <v>1612</v>
      </c>
      <c r="F15483" s="1" t="s">
        <v>225</v>
      </c>
      <c r="I15483" s="1" t="n">
        <v>2309729</v>
      </c>
      <c r="J15483" s="1" t="n">
        <v>63798</v>
      </c>
      <c r="K15483" s="1" t="n">
        <v>7896003739664</v>
      </c>
      <c r="L15483" s="1" t="s">
        <v>6839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7" t="n">
        <v>46253</v>
      </c>
      <c r="C15484" s="1" t="n">
        <v>11</v>
      </c>
      <c r="D15484" s="1" t="s">
        <v>3845</v>
      </c>
      <c r="E15484" s="1" t="n">
        <v>1612</v>
      </c>
      <c r="F15484" s="1" t="s">
        <v>225</v>
      </c>
      <c r="I15484" s="1" t="n">
        <v>2309729</v>
      </c>
      <c r="J15484" s="1" t="n">
        <v>64200</v>
      </c>
      <c r="K15484" s="1" t="n">
        <v>7896003739367</v>
      </c>
      <c r="L15484" s="1" t="s">
        <v>6840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7" t="n">
        <v>46253</v>
      </c>
      <c r="C15485" s="1" t="n">
        <v>11</v>
      </c>
      <c r="D15485" s="1" t="s">
        <v>3845</v>
      </c>
      <c r="E15485" s="1" t="n">
        <v>1612</v>
      </c>
      <c r="F15485" s="1" t="s">
        <v>225</v>
      </c>
      <c r="I15485" s="1" t="n">
        <v>2309729</v>
      </c>
      <c r="J15485" s="1" t="n">
        <v>69781</v>
      </c>
      <c r="K15485" s="1" t="n">
        <v>9002490275013</v>
      </c>
      <c r="L15485" s="1" t="s">
        <v>8448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7" t="n">
        <v>46253</v>
      </c>
      <c r="C15486" s="1" t="n">
        <v>11</v>
      </c>
      <c r="D15486" s="1" t="s">
        <v>3845</v>
      </c>
      <c r="E15486" s="1" t="n">
        <v>1612</v>
      </c>
      <c r="F15486" s="1" t="s">
        <v>225</v>
      </c>
      <c r="I15486" s="1" t="n">
        <v>2309729</v>
      </c>
      <c r="J15486" s="1" t="n">
        <v>78209</v>
      </c>
      <c r="K15486" s="1" t="n">
        <v>611269991000</v>
      </c>
      <c r="L15486" s="1" t="s">
        <v>4684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7" t="n">
        <v>46253</v>
      </c>
      <c r="C15487" s="1" t="n">
        <v>11</v>
      </c>
      <c r="D15487" s="1" t="s">
        <v>3845</v>
      </c>
      <c r="E15487" s="1" t="n">
        <v>1612</v>
      </c>
      <c r="F15487" s="1" t="s">
        <v>225</v>
      </c>
      <c r="I15487" s="1" t="n">
        <v>2309729</v>
      </c>
      <c r="J15487" s="1" t="n">
        <v>82075</v>
      </c>
      <c r="K15487" s="1" t="n">
        <v>7896003739589</v>
      </c>
      <c r="L15487" s="1" t="s">
        <v>8449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7" t="n">
        <v>46253</v>
      </c>
      <c r="C15488" s="1" t="n">
        <v>11</v>
      </c>
      <c r="D15488" s="1" t="s">
        <v>3845</v>
      </c>
      <c r="E15488" s="1" t="n">
        <v>1636</v>
      </c>
      <c r="F15488" s="1" t="s">
        <v>91</v>
      </c>
      <c r="I15488" s="1" t="n">
        <v>3237635</v>
      </c>
      <c r="J15488" s="1" t="n">
        <v>101018</v>
      </c>
      <c r="K15488" s="1" t="n">
        <v>7894650079171</v>
      </c>
      <c r="L15488" s="1" t="s">
        <v>7838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7" t="n">
        <v>46253</v>
      </c>
      <c r="C15489" s="1" t="n">
        <v>11</v>
      </c>
      <c r="D15489" s="1" t="s">
        <v>3845</v>
      </c>
      <c r="E15489" s="1" t="n">
        <v>1636</v>
      </c>
      <c r="F15489" s="1" t="s">
        <v>91</v>
      </c>
      <c r="I15489" s="1" t="n">
        <v>3237635</v>
      </c>
      <c r="J15489" s="1" t="n">
        <v>104951</v>
      </c>
      <c r="K15489" s="1" t="n">
        <v>7896061915109</v>
      </c>
      <c r="L15489" s="1" t="s">
        <v>7839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7" t="n">
        <v>46253</v>
      </c>
      <c r="C15490" s="1" t="n">
        <v>11</v>
      </c>
      <c r="D15490" s="1" t="s">
        <v>3845</v>
      </c>
      <c r="E15490" s="1" t="n">
        <v>1636</v>
      </c>
      <c r="F15490" s="1" t="s">
        <v>91</v>
      </c>
      <c r="I15490" s="1" t="n">
        <v>3237635</v>
      </c>
      <c r="J15490" s="1" t="n">
        <v>16710</v>
      </c>
      <c r="K15490" s="1" t="n">
        <v>7894650003787</v>
      </c>
      <c r="L15490" s="1" t="s">
        <v>6514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7" t="n">
        <v>46253</v>
      </c>
      <c r="C15491" s="1" t="n">
        <v>11</v>
      </c>
      <c r="D15491" s="1" t="s">
        <v>3845</v>
      </c>
      <c r="E15491" s="1" t="n">
        <v>1636</v>
      </c>
      <c r="F15491" s="1" t="s">
        <v>91</v>
      </c>
      <c r="I15491" s="1" t="n">
        <v>3237635</v>
      </c>
      <c r="J15491" s="1" t="n">
        <v>31329</v>
      </c>
      <c r="K15491" s="1" t="n">
        <v>7894650938430</v>
      </c>
      <c r="L15491" s="1" t="s">
        <v>7846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7" t="n">
        <v>46253</v>
      </c>
      <c r="C15492" s="1" t="n">
        <v>11</v>
      </c>
      <c r="D15492" s="1" t="s">
        <v>3845</v>
      </c>
      <c r="E15492" s="1" t="n">
        <v>1636</v>
      </c>
      <c r="F15492" s="1" t="s">
        <v>91</v>
      </c>
      <c r="I15492" s="1" t="n">
        <v>3237635</v>
      </c>
      <c r="J15492" s="1" t="n">
        <v>28076</v>
      </c>
      <c r="K15492" s="1" t="n">
        <v>7894650014448</v>
      </c>
      <c r="L15492" s="1" t="s">
        <v>8450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7" t="n">
        <v>46253</v>
      </c>
      <c r="C15493" s="1" t="n">
        <v>11</v>
      </c>
      <c r="D15493" s="1" t="s">
        <v>3845</v>
      </c>
      <c r="E15493" s="1" t="n">
        <v>1636</v>
      </c>
      <c r="F15493" s="1" t="s">
        <v>91</v>
      </c>
      <c r="I15493" s="1" t="n">
        <v>3237635</v>
      </c>
      <c r="J15493" s="1" t="n">
        <v>80797</v>
      </c>
      <c r="K15493" s="1" t="n">
        <v>7894650015667</v>
      </c>
      <c r="L15493" s="1" t="s">
        <v>8451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7" t="n">
        <v>46253</v>
      </c>
      <c r="C15494" s="1" t="n">
        <v>11</v>
      </c>
      <c r="D15494" s="1" t="s">
        <v>3845</v>
      </c>
      <c r="E15494" s="1" t="n">
        <v>1636</v>
      </c>
      <c r="F15494" s="1" t="s">
        <v>91</v>
      </c>
      <c r="I15494" s="1" t="n">
        <v>3237635</v>
      </c>
      <c r="J15494" s="1" t="n">
        <v>82096</v>
      </c>
      <c r="K15494" s="1" t="n">
        <v>7894650016435</v>
      </c>
      <c r="L15494" s="1" t="s">
        <v>8452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7" t="n">
        <v>46253</v>
      </c>
      <c r="C15495" s="1" t="n">
        <v>11</v>
      </c>
      <c r="D15495" s="1" t="s">
        <v>3845</v>
      </c>
      <c r="E15495" s="1" t="n">
        <v>1636</v>
      </c>
      <c r="F15495" s="1" t="s">
        <v>91</v>
      </c>
      <c r="I15495" s="1" t="n">
        <v>3237635</v>
      </c>
      <c r="J15495" s="1" t="n">
        <v>82140</v>
      </c>
      <c r="K15495" s="1" t="n">
        <v>7894650002667</v>
      </c>
      <c r="L15495" s="1" t="s">
        <v>8453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7" t="n">
        <v>46253</v>
      </c>
      <c r="C15496" s="1" t="n">
        <v>22</v>
      </c>
      <c r="D15496" s="1" t="s">
        <v>3850</v>
      </c>
      <c r="E15496" s="1" t="n">
        <v>33</v>
      </c>
      <c r="F15496" s="1" t="s">
        <v>93</v>
      </c>
      <c r="I15496" s="1" t="n">
        <v>5520</v>
      </c>
      <c r="J15496" s="1" t="n">
        <v>100000</v>
      </c>
      <c r="K15496" s="1" t="n">
        <v>1</v>
      </c>
      <c r="L15496" s="1" t="s">
        <v>3851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7" t="n">
        <v>46253</v>
      </c>
      <c r="C15497" s="1" t="n">
        <v>22</v>
      </c>
      <c r="D15497" s="1" t="s">
        <v>3850</v>
      </c>
      <c r="E15497" s="1" t="n">
        <v>33</v>
      </c>
      <c r="F15497" s="1" t="s">
        <v>93</v>
      </c>
      <c r="I15497" s="1" t="n">
        <v>5520</v>
      </c>
      <c r="J15497" s="1" t="n">
        <v>100001</v>
      </c>
      <c r="K15497" s="1" t="n">
        <v>2</v>
      </c>
      <c r="L15497" s="1" t="s">
        <v>4138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7" t="n">
        <v>46253</v>
      </c>
      <c r="C15498" s="1" t="n">
        <v>22</v>
      </c>
      <c r="D15498" s="1" t="s">
        <v>3850</v>
      </c>
      <c r="E15498" s="1" t="n">
        <v>33</v>
      </c>
      <c r="F15498" s="1" t="s">
        <v>93</v>
      </c>
      <c r="I15498" s="1" t="n">
        <v>5520</v>
      </c>
      <c r="J15498" s="1" t="n">
        <v>100002</v>
      </c>
      <c r="K15498" s="1" t="n">
        <v>3</v>
      </c>
      <c r="L15498" s="1" t="s">
        <v>3872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7" t="n">
        <v>46253</v>
      </c>
      <c r="C15499" s="1" t="n">
        <v>22</v>
      </c>
      <c r="D15499" s="1" t="s">
        <v>3850</v>
      </c>
      <c r="E15499" s="1" t="n">
        <v>33</v>
      </c>
      <c r="F15499" s="1" t="s">
        <v>93</v>
      </c>
      <c r="I15499" s="1" t="n">
        <v>5520</v>
      </c>
      <c r="J15499" s="1" t="n">
        <v>100003</v>
      </c>
      <c r="K15499" s="1" t="n">
        <v>4</v>
      </c>
      <c r="L15499" s="1" t="s">
        <v>3873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7" t="n">
        <v>46253</v>
      </c>
      <c r="C15500" s="1" t="n">
        <v>22</v>
      </c>
      <c r="D15500" s="1" t="s">
        <v>3850</v>
      </c>
      <c r="E15500" s="1" t="n">
        <v>33</v>
      </c>
      <c r="F15500" s="1" t="s">
        <v>93</v>
      </c>
      <c r="I15500" s="1" t="n">
        <v>5520</v>
      </c>
      <c r="J15500" s="1" t="n">
        <v>100004</v>
      </c>
      <c r="K15500" s="1" t="n">
        <v>5</v>
      </c>
      <c r="L15500" s="1" t="s">
        <v>3852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7" t="n">
        <v>46253</v>
      </c>
      <c r="C15501" s="1" t="n">
        <v>22</v>
      </c>
      <c r="D15501" s="1" t="s">
        <v>3850</v>
      </c>
      <c r="E15501" s="1" t="n">
        <v>33</v>
      </c>
      <c r="F15501" s="1" t="s">
        <v>93</v>
      </c>
      <c r="I15501" s="1" t="n">
        <v>5520</v>
      </c>
      <c r="J15501" s="1" t="n">
        <v>100520</v>
      </c>
      <c r="K15501" s="1" t="n">
        <v>507</v>
      </c>
      <c r="L15501" s="1" t="s">
        <v>3868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7" t="n">
        <v>46253</v>
      </c>
      <c r="C15502" s="1" t="n">
        <v>22</v>
      </c>
      <c r="D15502" s="1" t="s">
        <v>3850</v>
      </c>
      <c r="E15502" s="1" t="n">
        <v>33</v>
      </c>
      <c r="F15502" s="1" t="s">
        <v>93</v>
      </c>
      <c r="I15502" s="1" t="n">
        <v>5520</v>
      </c>
      <c r="J15502" s="1" t="n">
        <v>110455</v>
      </c>
      <c r="K15502" s="1" t="n">
        <v>53212</v>
      </c>
      <c r="L15502" s="1" t="s">
        <v>3870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7" t="n">
        <v>46253</v>
      </c>
      <c r="C15503" s="1" t="n">
        <v>22</v>
      </c>
      <c r="D15503" s="1" t="s">
        <v>3850</v>
      </c>
      <c r="E15503" s="1" t="n">
        <v>33</v>
      </c>
      <c r="F15503" s="1" t="s">
        <v>93</v>
      </c>
      <c r="I15503" s="1" t="n">
        <v>5522</v>
      </c>
      <c r="J15503" s="1" t="n">
        <v>100000</v>
      </c>
      <c r="K15503" s="1" t="n">
        <v>1</v>
      </c>
      <c r="L15503" s="1" t="s">
        <v>3851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7" t="n">
        <v>46253</v>
      </c>
      <c r="C15504" s="1" t="n">
        <v>22</v>
      </c>
      <c r="D15504" s="1" t="s">
        <v>3850</v>
      </c>
      <c r="E15504" s="1" t="n">
        <v>33</v>
      </c>
      <c r="F15504" s="1" t="s">
        <v>93</v>
      </c>
      <c r="I15504" s="1" t="n">
        <v>5522</v>
      </c>
      <c r="J15504" s="1" t="n">
        <v>100006</v>
      </c>
      <c r="K15504" s="1" t="n">
        <v>7</v>
      </c>
      <c r="L15504" s="1" t="s">
        <v>3853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7" t="n">
        <v>46253</v>
      </c>
      <c r="C15505" s="1" t="n">
        <v>22</v>
      </c>
      <c r="D15505" s="1" t="s">
        <v>3850</v>
      </c>
      <c r="E15505" s="1" t="n">
        <v>33</v>
      </c>
      <c r="F15505" s="1" t="s">
        <v>93</v>
      </c>
      <c r="I15505" s="1" t="n">
        <v>5522</v>
      </c>
      <c r="J15505" s="1" t="n">
        <v>100007</v>
      </c>
      <c r="K15505" s="1" t="n">
        <v>8</v>
      </c>
      <c r="L15505" s="1" t="s">
        <v>3854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7" t="n">
        <v>46253</v>
      </c>
      <c r="C15506" s="1" t="n">
        <v>22</v>
      </c>
      <c r="D15506" s="1" t="s">
        <v>3850</v>
      </c>
      <c r="E15506" s="1" t="n">
        <v>33</v>
      </c>
      <c r="F15506" s="1" t="s">
        <v>93</v>
      </c>
      <c r="I15506" s="1" t="n">
        <v>5522</v>
      </c>
      <c r="J15506" s="1" t="n">
        <v>100008</v>
      </c>
      <c r="K15506" s="1" t="n">
        <v>9</v>
      </c>
      <c r="L15506" s="1" t="s">
        <v>3855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7" t="n">
        <v>46253</v>
      </c>
      <c r="C15507" s="1" t="n">
        <v>22</v>
      </c>
      <c r="D15507" s="1" t="s">
        <v>3850</v>
      </c>
      <c r="E15507" s="1" t="n">
        <v>33</v>
      </c>
      <c r="F15507" s="1" t="s">
        <v>93</v>
      </c>
      <c r="I15507" s="1" t="n">
        <v>5522</v>
      </c>
      <c r="J15507" s="1" t="n">
        <v>100011</v>
      </c>
      <c r="K15507" s="1" t="n">
        <v>12</v>
      </c>
      <c r="L15507" s="1" t="s">
        <v>3856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7" t="n">
        <v>46253</v>
      </c>
      <c r="C15508" s="1" t="n">
        <v>22</v>
      </c>
      <c r="D15508" s="1" t="s">
        <v>3850</v>
      </c>
      <c r="E15508" s="1" t="n">
        <v>33</v>
      </c>
      <c r="F15508" s="1" t="s">
        <v>93</v>
      </c>
      <c r="I15508" s="1" t="n">
        <v>5522</v>
      </c>
      <c r="J15508" s="1" t="n">
        <v>100012</v>
      </c>
      <c r="K15508" s="1" t="n">
        <v>13</v>
      </c>
      <c r="L15508" s="1" t="s">
        <v>3857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7" t="n">
        <v>46253</v>
      </c>
      <c r="C15509" s="1" t="n">
        <v>22</v>
      </c>
      <c r="D15509" s="1" t="s">
        <v>3850</v>
      </c>
      <c r="E15509" s="1" t="n">
        <v>33</v>
      </c>
      <c r="F15509" s="1" t="s">
        <v>93</v>
      </c>
      <c r="I15509" s="1" t="n">
        <v>5522</v>
      </c>
      <c r="J15509" s="1" t="n">
        <v>100013</v>
      </c>
      <c r="K15509" s="1" t="n">
        <v>14</v>
      </c>
      <c r="L15509" s="1" t="s">
        <v>3858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7" t="n">
        <v>46253</v>
      </c>
      <c r="C15510" s="1" t="n">
        <v>22</v>
      </c>
      <c r="D15510" s="1" t="s">
        <v>3850</v>
      </c>
      <c r="E15510" s="1" t="n">
        <v>33</v>
      </c>
      <c r="F15510" s="1" t="s">
        <v>93</v>
      </c>
      <c r="I15510" s="1" t="n">
        <v>5522</v>
      </c>
      <c r="J15510" s="1" t="n">
        <v>100014</v>
      </c>
      <c r="K15510" s="1" t="n">
        <v>15</v>
      </c>
      <c r="L15510" s="1" t="s">
        <v>3859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7" t="n">
        <v>46253</v>
      </c>
      <c r="C15511" s="1" t="n">
        <v>22</v>
      </c>
      <c r="D15511" s="1" t="s">
        <v>3850</v>
      </c>
      <c r="E15511" s="1" t="n">
        <v>33</v>
      </c>
      <c r="F15511" s="1" t="s">
        <v>93</v>
      </c>
      <c r="I15511" s="1" t="n">
        <v>5522</v>
      </c>
      <c r="J15511" s="1" t="n">
        <v>100015</v>
      </c>
      <c r="K15511" s="1" t="n">
        <v>16</v>
      </c>
      <c r="L15511" s="1" t="s">
        <v>3860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7" t="n">
        <v>46253</v>
      </c>
      <c r="C15512" s="1" t="n">
        <v>22</v>
      </c>
      <c r="D15512" s="1" t="s">
        <v>3850</v>
      </c>
      <c r="E15512" s="1" t="n">
        <v>33</v>
      </c>
      <c r="F15512" s="1" t="s">
        <v>93</v>
      </c>
      <c r="I15512" s="1" t="n">
        <v>5522</v>
      </c>
      <c r="J15512" s="1" t="n">
        <v>100016</v>
      </c>
      <c r="K15512" s="1" t="n">
        <v>17</v>
      </c>
      <c r="L15512" s="1" t="s">
        <v>3861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7" t="n">
        <v>46253</v>
      </c>
      <c r="C15513" s="1" t="n">
        <v>22</v>
      </c>
      <c r="D15513" s="1" t="s">
        <v>3850</v>
      </c>
      <c r="E15513" s="1" t="n">
        <v>33</v>
      </c>
      <c r="F15513" s="1" t="s">
        <v>93</v>
      </c>
      <c r="I15513" s="1" t="n">
        <v>5522</v>
      </c>
      <c r="J15513" s="1" t="n">
        <v>100017</v>
      </c>
      <c r="K15513" s="1" t="n">
        <v>18</v>
      </c>
      <c r="L15513" s="1" t="s">
        <v>3862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7" t="n">
        <v>46253</v>
      </c>
      <c r="C15514" s="1" t="n">
        <v>22</v>
      </c>
      <c r="D15514" s="1" t="s">
        <v>3850</v>
      </c>
      <c r="E15514" s="1" t="n">
        <v>33</v>
      </c>
      <c r="F15514" s="1" t="s">
        <v>93</v>
      </c>
      <c r="I15514" s="1" t="n">
        <v>5522</v>
      </c>
      <c r="J15514" s="1" t="n">
        <v>100019</v>
      </c>
      <c r="K15514" s="1" t="n">
        <v>20</v>
      </c>
      <c r="L15514" s="1" t="s">
        <v>3863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7" t="n">
        <v>46253</v>
      </c>
      <c r="C15515" s="1" t="n">
        <v>22</v>
      </c>
      <c r="D15515" s="1" t="s">
        <v>3850</v>
      </c>
      <c r="E15515" s="1" t="n">
        <v>33</v>
      </c>
      <c r="F15515" s="1" t="s">
        <v>93</v>
      </c>
      <c r="I15515" s="1" t="n">
        <v>5522</v>
      </c>
      <c r="J15515" s="1" t="n">
        <v>100053</v>
      </c>
      <c r="K15515" s="1" t="n">
        <v>54</v>
      </c>
      <c r="L15515" s="1" t="s">
        <v>3866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7" t="n">
        <v>46253</v>
      </c>
      <c r="C15516" s="1" t="n">
        <v>22</v>
      </c>
      <c r="D15516" s="1" t="s">
        <v>3850</v>
      </c>
      <c r="E15516" s="1" t="n">
        <v>33</v>
      </c>
      <c r="F15516" s="1" t="s">
        <v>93</v>
      </c>
      <c r="I15516" s="1" t="n">
        <v>5522</v>
      </c>
      <c r="J15516" s="1" t="n">
        <v>100638</v>
      </c>
      <c r="K15516" s="1" t="n">
        <v>508</v>
      </c>
      <c r="L15516" s="1" t="s">
        <v>3867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7" t="n">
        <v>46253</v>
      </c>
      <c r="C15517" s="1" t="n">
        <v>22</v>
      </c>
      <c r="D15517" s="1" t="s">
        <v>3850</v>
      </c>
      <c r="E15517" s="1" t="n">
        <v>33</v>
      </c>
      <c r="F15517" s="1" t="s">
        <v>93</v>
      </c>
      <c r="I15517" s="1" t="n">
        <v>5522</v>
      </c>
      <c r="J15517" s="1" t="n">
        <v>100520</v>
      </c>
      <c r="K15517" s="1" t="n">
        <v>507</v>
      </c>
      <c r="L15517" s="1" t="s">
        <v>3868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7" t="n">
        <v>46253</v>
      </c>
      <c r="C15518" s="1" t="n">
        <v>22</v>
      </c>
      <c r="D15518" s="1" t="s">
        <v>3850</v>
      </c>
      <c r="E15518" s="1" t="n">
        <v>33</v>
      </c>
      <c r="F15518" s="1" t="s">
        <v>93</v>
      </c>
      <c r="I15518" s="1" t="n">
        <v>5522</v>
      </c>
      <c r="J15518" s="1" t="n">
        <v>100319</v>
      </c>
      <c r="K15518" s="1" t="n">
        <v>73453</v>
      </c>
      <c r="L15518" s="1" t="s">
        <v>3869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7" t="n">
        <v>46253</v>
      </c>
      <c r="C15519" s="1" t="n">
        <v>22</v>
      </c>
      <c r="D15519" s="1" t="s">
        <v>3850</v>
      </c>
      <c r="E15519" s="1" t="n">
        <v>33</v>
      </c>
      <c r="F15519" s="1" t="s">
        <v>93</v>
      </c>
      <c r="I15519" s="1" t="n">
        <v>5522</v>
      </c>
      <c r="J15519" s="1" t="n">
        <v>110455</v>
      </c>
      <c r="K15519" s="1" t="n">
        <v>53212</v>
      </c>
      <c r="L15519" s="1" t="s">
        <v>3870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7" t="n">
        <v>46253</v>
      </c>
      <c r="C15520" s="1" t="n">
        <v>22</v>
      </c>
      <c r="D15520" s="1" t="s">
        <v>3850</v>
      </c>
      <c r="E15520" s="1" t="n">
        <v>33</v>
      </c>
      <c r="F15520" s="1" t="s">
        <v>93</v>
      </c>
      <c r="I15520" s="1" t="n">
        <v>5522</v>
      </c>
      <c r="J15520" s="1" t="n">
        <v>110487</v>
      </c>
      <c r="K15520" s="1" t="n">
        <v>54688</v>
      </c>
      <c r="L15520" s="1" t="s">
        <v>3871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7" t="n">
        <v>46253</v>
      </c>
      <c r="C15521" s="1" t="n">
        <v>100</v>
      </c>
      <c r="D15521" s="1" t="s">
        <v>3877</v>
      </c>
      <c r="E15521" s="1" t="n">
        <v>33</v>
      </c>
      <c r="F15521" s="1" t="s">
        <v>93</v>
      </c>
      <c r="I15521" s="1" t="n">
        <v>1573022</v>
      </c>
      <c r="J15521" s="1" t="n">
        <v>100000</v>
      </c>
      <c r="K15521" s="1" t="n">
        <v>1</v>
      </c>
      <c r="L15521" s="1" t="s">
        <v>3851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7" t="n">
        <v>46253</v>
      </c>
      <c r="C15522" s="1" t="n">
        <v>100</v>
      </c>
      <c r="D15522" s="1" t="s">
        <v>3877</v>
      </c>
      <c r="E15522" s="1" t="n">
        <v>33</v>
      </c>
      <c r="F15522" s="1" t="s">
        <v>93</v>
      </c>
      <c r="I15522" s="1" t="n">
        <v>1573022</v>
      </c>
      <c r="J15522" s="1" t="n">
        <v>100001</v>
      </c>
      <c r="K15522" s="1" t="n">
        <v>2</v>
      </c>
      <c r="L15522" s="1" t="s">
        <v>4138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7" t="n">
        <v>46253</v>
      </c>
      <c r="C15523" s="1" t="n">
        <v>100</v>
      </c>
      <c r="D15523" s="1" t="s">
        <v>3877</v>
      </c>
      <c r="E15523" s="1" t="n">
        <v>33</v>
      </c>
      <c r="F15523" s="1" t="s">
        <v>93</v>
      </c>
      <c r="I15523" s="1" t="n">
        <v>1573022</v>
      </c>
      <c r="J15523" s="1" t="n">
        <v>100002</v>
      </c>
      <c r="K15523" s="1" t="n">
        <v>3</v>
      </c>
      <c r="L15523" s="1" t="s">
        <v>3872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7" t="n">
        <v>46253</v>
      </c>
      <c r="C15524" s="1" t="n">
        <v>100</v>
      </c>
      <c r="D15524" s="1" t="s">
        <v>3877</v>
      </c>
      <c r="E15524" s="1" t="n">
        <v>33</v>
      </c>
      <c r="F15524" s="1" t="s">
        <v>93</v>
      </c>
      <c r="I15524" s="1" t="n">
        <v>1573022</v>
      </c>
      <c r="J15524" s="1" t="n">
        <v>100003</v>
      </c>
      <c r="K15524" s="1" t="n">
        <v>4</v>
      </c>
      <c r="L15524" s="1" t="s">
        <v>3873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7" t="n">
        <v>46253</v>
      </c>
      <c r="C15525" s="1" t="n">
        <v>100</v>
      </c>
      <c r="D15525" s="1" t="s">
        <v>3877</v>
      </c>
      <c r="E15525" s="1" t="n">
        <v>33</v>
      </c>
      <c r="F15525" s="1" t="s">
        <v>93</v>
      </c>
      <c r="I15525" s="1" t="n">
        <v>1573022</v>
      </c>
      <c r="J15525" s="1" t="n">
        <v>100004</v>
      </c>
      <c r="K15525" s="1" t="n">
        <v>5</v>
      </c>
      <c r="L15525" s="1" t="s">
        <v>3852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7" t="n">
        <v>46253</v>
      </c>
      <c r="C15526" s="1" t="n">
        <v>100</v>
      </c>
      <c r="D15526" s="1" t="s">
        <v>3877</v>
      </c>
      <c r="E15526" s="1" t="n">
        <v>33</v>
      </c>
      <c r="F15526" s="1" t="s">
        <v>93</v>
      </c>
      <c r="I15526" s="1" t="n">
        <v>1573022</v>
      </c>
      <c r="J15526" s="1" t="n">
        <v>100520</v>
      </c>
      <c r="K15526" s="1" t="n">
        <v>507</v>
      </c>
      <c r="L15526" s="1" t="s">
        <v>3868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7" t="n">
        <v>46253</v>
      </c>
      <c r="C15527" s="1" t="n">
        <v>100</v>
      </c>
      <c r="D15527" s="1" t="s">
        <v>3877</v>
      </c>
      <c r="E15527" s="1" t="n">
        <v>33</v>
      </c>
      <c r="F15527" s="1" t="s">
        <v>93</v>
      </c>
      <c r="I15527" s="1" t="n">
        <v>1573022</v>
      </c>
      <c r="J15527" s="1" t="n">
        <v>110455</v>
      </c>
      <c r="K15527" s="1" t="n">
        <v>53212</v>
      </c>
      <c r="L15527" s="1" t="s">
        <v>3870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7" t="n">
        <v>46253</v>
      </c>
      <c r="C15528" s="1" t="n">
        <v>100</v>
      </c>
      <c r="D15528" s="1" t="s">
        <v>3877</v>
      </c>
      <c r="E15528" s="1" t="n">
        <v>33</v>
      </c>
      <c r="F15528" s="1" t="s">
        <v>93</v>
      </c>
      <c r="I15528" s="1" t="n">
        <v>1573028</v>
      </c>
      <c r="J15528" s="1" t="n">
        <v>100000</v>
      </c>
      <c r="K15528" s="1" t="n">
        <v>1</v>
      </c>
      <c r="L15528" s="1" t="s">
        <v>3851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7" t="n">
        <v>46253</v>
      </c>
      <c r="C15529" s="1" t="n">
        <v>100</v>
      </c>
      <c r="D15529" s="1" t="s">
        <v>3877</v>
      </c>
      <c r="E15529" s="1" t="n">
        <v>33</v>
      </c>
      <c r="F15529" s="1" t="s">
        <v>93</v>
      </c>
      <c r="I15529" s="1" t="n">
        <v>1573028</v>
      </c>
      <c r="J15529" s="1" t="n">
        <v>100006</v>
      </c>
      <c r="K15529" s="1" t="n">
        <v>7</v>
      </c>
      <c r="L15529" s="1" t="s">
        <v>3853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7" t="n">
        <v>46253</v>
      </c>
      <c r="C15530" s="1" t="n">
        <v>100</v>
      </c>
      <c r="D15530" s="1" t="s">
        <v>3877</v>
      </c>
      <c r="E15530" s="1" t="n">
        <v>33</v>
      </c>
      <c r="F15530" s="1" t="s">
        <v>93</v>
      </c>
      <c r="I15530" s="1" t="n">
        <v>1573028</v>
      </c>
      <c r="J15530" s="1" t="n">
        <v>100007</v>
      </c>
      <c r="K15530" s="1" t="n">
        <v>8</v>
      </c>
      <c r="L15530" s="1" t="s">
        <v>3854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7" t="n">
        <v>46253</v>
      </c>
      <c r="C15531" s="1" t="n">
        <v>100</v>
      </c>
      <c r="D15531" s="1" t="s">
        <v>3877</v>
      </c>
      <c r="E15531" s="1" t="n">
        <v>33</v>
      </c>
      <c r="F15531" s="1" t="s">
        <v>93</v>
      </c>
      <c r="I15531" s="1" t="n">
        <v>1573028</v>
      </c>
      <c r="J15531" s="1" t="n">
        <v>100008</v>
      </c>
      <c r="K15531" s="1" t="n">
        <v>9</v>
      </c>
      <c r="L15531" s="1" t="s">
        <v>3855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7" t="n">
        <v>46253</v>
      </c>
      <c r="C15532" s="1" t="n">
        <v>100</v>
      </c>
      <c r="D15532" s="1" t="s">
        <v>3877</v>
      </c>
      <c r="E15532" s="1" t="n">
        <v>33</v>
      </c>
      <c r="F15532" s="1" t="s">
        <v>93</v>
      </c>
      <c r="I15532" s="1" t="n">
        <v>1573028</v>
      </c>
      <c r="J15532" s="1" t="n">
        <v>100011</v>
      </c>
      <c r="K15532" s="1" t="n">
        <v>12</v>
      </c>
      <c r="L15532" s="1" t="s">
        <v>3856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7" t="n">
        <v>46253</v>
      </c>
      <c r="C15533" s="1" t="n">
        <v>100</v>
      </c>
      <c r="D15533" s="1" t="s">
        <v>3877</v>
      </c>
      <c r="E15533" s="1" t="n">
        <v>33</v>
      </c>
      <c r="F15533" s="1" t="s">
        <v>93</v>
      </c>
      <c r="I15533" s="1" t="n">
        <v>1573028</v>
      </c>
      <c r="J15533" s="1" t="n">
        <v>100012</v>
      </c>
      <c r="K15533" s="1" t="n">
        <v>13</v>
      </c>
      <c r="L15533" s="1" t="s">
        <v>3857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7" t="n">
        <v>46253</v>
      </c>
      <c r="C15534" s="1" t="n">
        <v>100</v>
      </c>
      <c r="D15534" s="1" t="s">
        <v>3877</v>
      </c>
      <c r="E15534" s="1" t="n">
        <v>33</v>
      </c>
      <c r="F15534" s="1" t="s">
        <v>93</v>
      </c>
      <c r="I15534" s="1" t="n">
        <v>1573028</v>
      </c>
      <c r="J15534" s="1" t="n">
        <v>100013</v>
      </c>
      <c r="K15534" s="1" t="n">
        <v>14</v>
      </c>
      <c r="L15534" s="1" t="s">
        <v>3858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7" t="n">
        <v>46253</v>
      </c>
      <c r="C15535" s="1" t="n">
        <v>100</v>
      </c>
      <c r="D15535" s="1" t="s">
        <v>3877</v>
      </c>
      <c r="E15535" s="1" t="n">
        <v>33</v>
      </c>
      <c r="F15535" s="1" t="s">
        <v>93</v>
      </c>
      <c r="I15535" s="1" t="n">
        <v>1573028</v>
      </c>
      <c r="J15535" s="1" t="n">
        <v>100014</v>
      </c>
      <c r="K15535" s="1" t="n">
        <v>15</v>
      </c>
      <c r="L15535" s="1" t="s">
        <v>3859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7" t="n">
        <v>46253</v>
      </c>
      <c r="C15536" s="1" t="n">
        <v>100</v>
      </c>
      <c r="D15536" s="1" t="s">
        <v>3877</v>
      </c>
      <c r="E15536" s="1" t="n">
        <v>33</v>
      </c>
      <c r="F15536" s="1" t="s">
        <v>93</v>
      </c>
      <c r="I15536" s="1" t="n">
        <v>1573028</v>
      </c>
      <c r="J15536" s="1" t="n">
        <v>100015</v>
      </c>
      <c r="K15536" s="1" t="n">
        <v>16</v>
      </c>
      <c r="L15536" s="1" t="s">
        <v>3860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7" t="n">
        <v>46253</v>
      </c>
      <c r="C15537" s="1" t="n">
        <v>100</v>
      </c>
      <c r="D15537" s="1" t="s">
        <v>3877</v>
      </c>
      <c r="E15537" s="1" t="n">
        <v>33</v>
      </c>
      <c r="F15537" s="1" t="s">
        <v>93</v>
      </c>
      <c r="I15537" s="1" t="n">
        <v>1573028</v>
      </c>
      <c r="J15537" s="1" t="n">
        <v>100016</v>
      </c>
      <c r="K15537" s="1" t="n">
        <v>17</v>
      </c>
      <c r="L15537" s="1" t="s">
        <v>3861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7" t="n">
        <v>46253</v>
      </c>
      <c r="C15538" s="1" t="n">
        <v>100</v>
      </c>
      <c r="D15538" s="1" t="s">
        <v>3877</v>
      </c>
      <c r="E15538" s="1" t="n">
        <v>33</v>
      </c>
      <c r="F15538" s="1" t="s">
        <v>93</v>
      </c>
      <c r="I15538" s="1" t="n">
        <v>1573028</v>
      </c>
      <c r="J15538" s="1" t="n">
        <v>100017</v>
      </c>
      <c r="K15538" s="1" t="n">
        <v>18</v>
      </c>
      <c r="L15538" s="1" t="s">
        <v>3862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7" t="n">
        <v>46253</v>
      </c>
      <c r="C15539" s="1" t="n">
        <v>100</v>
      </c>
      <c r="D15539" s="1" t="s">
        <v>3877</v>
      </c>
      <c r="E15539" s="1" t="n">
        <v>33</v>
      </c>
      <c r="F15539" s="1" t="s">
        <v>93</v>
      </c>
      <c r="I15539" s="1" t="n">
        <v>1573028</v>
      </c>
      <c r="J15539" s="1" t="n">
        <v>100019</v>
      </c>
      <c r="K15539" s="1" t="n">
        <v>20</v>
      </c>
      <c r="L15539" s="1" t="s">
        <v>3863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7" t="n">
        <v>46253</v>
      </c>
      <c r="C15540" s="1" t="n">
        <v>100</v>
      </c>
      <c r="D15540" s="1" t="s">
        <v>3877</v>
      </c>
      <c r="E15540" s="1" t="n">
        <v>33</v>
      </c>
      <c r="F15540" s="1" t="s">
        <v>93</v>
      </c>
      <c r="I15540" s="1" t="n">
        <v>1573028</v>
      </c>
      <c r="J15540" s="1" t="n">
        <v>100053</v>
      </c>
      <c r="K15540" s="1" t="n">
        <v>54</v>
      </c>
      <c r="L15540" s="1" t="s">
        <v>3866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7" t="n">
        <v>46253</v>
      </c>
      <c r="C15541" s="1" t="n">
        <v>100</v>
      </c>
      <c r="D15541" s="1" t="s">
        <v>3877</v>
      </c>
      <c r="E15541" s="1" t="n">
        <v>33</v>
      </c>
      <c r="F15541" s="1" t="s">
        <v>93</v>
      </c>
      <c r="I15541" s="1" t="n">
        <v>1573028</v>
      </c>
      <c r="J15541" s="1" t="n">
        <v>100638</v>
      </c>
      <c r="K15541" s="1" t="n">
        <v>508</v>
      </c>
      <c r="L15541" s="1" t="s">
        <v>3867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7" t="n">
        <v>46253</v>
      </c>
      <c r="C15542" s="1" t="n">
        <v>100</v>
      </c>
      <c r="D15542" s="1" t="s">
        <v>3877</v>
      </c>
      <c r="E15542" s="1" t="n">
        <v>33</v>
      </c>
      <c r="F15542" s="1" t="s">
        <v>93</v>
      </c>
      <c r="I15542" s="1" t="n">
        <v>1573028</v>
      </c>
      <c r="J15542" s="1" t="n">
        <v>100520</v>
      </c>
      <c r="K15542" s="1" t="n">
        <v>507</v>
      </c>
      <c r="L15542" s="1" t="s">
        <v>3868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7" t="n">
        <v>46253</v>
      </c>
      <c r="C15543" s="1" t="n">
        <v>100</v>
      </c>
      <c r="D15543" s="1" t="s">
        <v>3877</v>
      </c>
      <c r="E15543" s="1" t="n">
        <v>33</v>
      </c>
      <c r="F15543" s="1" t="s">
        <v>93</v>
      </c>
      <c r="I15543" s="1" t="n">
        <v>1573028</v>
      </c>
      <c r="J15543" s="1" t="n">
        <v>100319</v>
      </c>
      <c r="K15543" s="1" t="n">
        <v>73453</v>
      </c>
      <c r="L15543" s="1" t="s">
        <v>3869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7" t="n">
        <v>46253</v>
      </c>
      <c r="C15544" s="1" t="n">
        <v>100</v>
      </c>
      <c r="D15544" s="1" t="s">
        <v>3877</v>
      </c>
      <c r="E15544" s="1" t="n">
        <v>33</v>
      </c>
      <c r="F15544" s="1" t="s">
        <v>93</v>
      </c>
      <c r="I15544" s="1" t="n">
        <v>1573028</v>
      </c>
      <c r="J15544" s="1" t="n">
        <v>110455</v>
      </c>
      <c r="K15544" s="1" t="n">
        <v>53212</v>
      </c>
      <c r="L15544" s="1" t="s">
        <v>3870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7" t="n">
        <v>46253</v>
      </c>
      <c r="C15545" s="1" t="n">
        <v>100</v>
      </c>
      <c r="D15545" s="1" t="s">
        <v>3877</v>
      </c>
      <c r="E15545" s="1" t="n">
        <v>33</v>
      </c>
      <c r="F15545" s="1" t="s">
        <v>93</v>
      </c>
      <c r="I15545" s="1" t="n">
        <v>1573028</v>
      </c>
      <c r="J15545" s="1" t="n">
        <v>110487</v>
      </c>
      <c r="K15545" s="1" t="n">
        <v>54688</v>
      </c>
      <c r="L15545" s="1" t="s">
        <v>3871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7" t="n">
        <v>46253</v>
      </c>
      <c r="C15546" s="1" t="n">
        <v>171</v>
      </c>
      <c r="D15546" s="1" t="s">
        <v>3878</v>
      </c>
      <c r="E15546" s="1" t="n">
        <v>1107</v>
      </c>
      <c r="F15546" s="1" t="s">
        <v>155</v>
      </c>
      <c r="I15546" s="1" t="n">
        <v>443536</v>
      </c>
      <c r="J15546" s="1" t="n">
        <v>12653</v>
      </c>
      <c r="K15546" s="1" t="n">
        <v>7897520009124</v>
      </c>
      <c r="L15546" s="1" t="s">
        <v>8412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7" t="n">
        <v>46253</v>
      </c>
      <c r="C15547" s="1" t="n">
        <v>171</v>
      </c>
      <c r="D15547" s="1" t="s">
        <v>3878</v>
      </c>
      <c r="E15547" s="1" t="n">
        <v>1107</v>
      </c>
      <c r="F15547" s="1" t="s">
        <v>155</v>
      </c>
      <c r="I15547" s="1" t="n">
        <v>443536</v>
      </c>
      <c r="J15547" s="1" t="n">
        <v>12654</v>
      </c>
      <c r="K15547" s="1" t="n">
        <v>7897520012131</v>
      </c>
      <c r="L15547" s="1" t="s">
        <v>8413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7" t="n">
        <v>46253</v>
      </c>
      <c r="C15548" s="1" t="n">
        <v>171</v>
      </c>
      <c r="D15548" s="1" t="s">
        <v>3878</v>
      </c>
      <c r="E15548" s="1" t="n">
        <v>1107</v>
      </c>
      <c r="F15548" s="1" t="s">
        <v>155</v>
      </c>
      <c r="I15548" s="1" t="n">
        <v>443536</v>
      </c>
      <c r="J15548" s="1" t="n">
        <v>13670</v>
      </c>
      <c r="K15548" s="1" t="n">
        <v>7897520011622</v>
      </c>
      <c r="L15548" s="1" t="s">
        <v>8414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7" t="n">
        <v>46253</v>
      </c>
      <c r="C15549" s="1" t="n">
        <v>171</v>
      </c>
      <c r="D15549" s="1" t="s">
        <v>3878</v>
      </c>
      <c r="E15549" s="1" t="n">
        <v>1107</v>
      </c>
      <c r="F15549" s="1" t="s">
        <v>155</v>
      </c>
      <c r="I15549" s="1" t="n">
        <v>443536</v>
      </c>
      <c r="J15549" s="1" t="n">
        <v>13939</v>
      </c>
      <c r="K15549" s="1" t="n">
        <v>7897520009162</v>
      </c>
      <c r="L15549" s="1" t="s">
        <v>8415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7" t="n">
        <v>46253</v>
      </c>
      <c r="C15550" s="1" t="n">
        <v>171</v>
      </c>
      <c r="D15550" s="1" t="s">
        <v>3878</v>
      </c>
      <c r="E15550" s="1" t="n">
        <v>1107</v>
      </c>
      <c r="F15550" s="1" t="s">
        <v>155</v>
      </c>
      <c r="I15550" s="1" t="n">
        <v>443536</v>
      </c>
      <c r="J15550" s="1" t="n">
        <v>14866</v>
      </c>
      <c r="K15550" s="1" t="n">
        <v>7897520009148</v>
      </c>
      <c r="L15550" s="1" t="s">
        <v>8418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7" t="n">
        <v>46253</v>
      </c>
      <c r="C15551" s="1" t="n">
        <v>171</v>
      </c>
      <c r="D15551" s="1" t="s">
        <v>3878</v>
      </c>
      <c r="E15551" s="1" t="n">
        <v>1107</v>
      </c>
      <c r="F15551" s="1" t="s">
        <v>155</v>
      </c>
      <c r="I15551" s="1" t="n">
        <v>443536</v>
      </c>
      <c r="J15551" s="1" t="n">
        <v>19093</v>
      </c>
      <c r="K15551" s="1" t="n">
        <v>7897520013039</v>
      </c>
      <c r="L15551" s="1" t="s">
        <v>8419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7" t="n">
        <v>46254</v>
      </c>
      <c r="C15552" s="1" t="n">
        <v>1</v>
      </c>
      <c r="D15552" s="1" t="s">
        <v>3781</v>
      </c>
      <c r="E15552" s="1" t="n">
        <v>1391</v>
      </c>
      <c r="F15552" s="1" t="s">
        <v>445</v>
      </c>
      <c r="I15552" s="1" t="n">
        <v>417</v>
      </c>
      <c r="J15552" s="1" t="n">
        <v>109807</v>
      </c>
      <c r="K15552" s="1" t="n">
        <v>9678</v>
      </c>
      <c r="L15552" s="1" t="s">
        <v>4708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7" t="n">
        <v>46254</v>
      </c>
      <c r="C15553" s="1" t="n">
        <v>1</v>
      </c>
      <c r="D15553" s="1" t="s">
        <v>3781</v>
      </c>
      <c r="E15553" s="1" t="n">
        <v>1316</v>
      </c>
      <c r="F15553" s="1" t="s">
        <v>1095</v>
      </c>
      <c r="I15553" s="1" t="n">
        <v>4136</v>
      </c>
      <c r="J15553" s="1" t="n">
        <v>37359</v>
      </c>
      <c r="K15553" s="1" t="n">
        <v>55526</v>
      </c>
      <c r="L15553" s="1" t="s">
        <v>3815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7" t="n">
        <v>46254</v>
      </c>
      <c r="C15554" s="1" t="n">
        <v>6</v>
      </c>
      <c r="D15554" s="1" t="s">
        <v>3844</v>
      </c>
      <c r="E15554" s="1" t="n">
        <v>33</v>
      </c>
      <c r="F15554" s="1" t="s">
        <v>93</v>
      </c>
      <c r="I15554" s="1" t="n">
        <v>5528</v>
      </c>
      <c r="J15554" s="1" t="n">
        <v>100024</v>
      </c>
      <c r="K15554" s="1" t="n">
        <v>25</v>
      </c>
      <c r="L15554" s="1" t="s">
        <v>4139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7" t="n">
        <v>46254</v>
      </c>
      <c r="C15555" s="1" t="n">
        <v>6</v>
      </c>
      <c r="D15555" s="1" t="s">
        <v>3844</v>
      </c>
      <c r="E15555" s="1" t="n">
        <v>33</v>
      </c>
      <c r="F15555" s="1" t="s">
        <v>93</v>
      </c>
      <c r="I15555" s="1" t="n">
        <v>5528</v>
      </c>
      <c r="J15555" s="1" t="n">
        <v>100025</v>
      </c>
      <c r="K15555" s="1" t="n">
        <v>26</v>
      </c>
      <c r="L15555" s="1" t="s">
        <v>4140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7" t="n">
        <v>46254</v>
      </c>
      <c r="C15556" s="1" t="n">
        <v>6</v>
      </c>
      <c r="D15556" s="1" t="s">
        <v>3844</v>
      </c>
      <c r="E15556" s="1" t="n">
        <v>33</v>
      </c>
      <c r="F15556" s="1" t="s">
        <v>93</v>
      </c>
      <c r="I15556" s="1" t="n">
        <v>5528</v>
      </c>
      <c r="J15556" s="1" t="n">
        <v>100026</v>
      </c>
      <c r="K15556" s="1" t="n">
        <v>27</v>
      </c>
      <c r="L15556" s="1" t="s">
        <v>4141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7" t="n">
        <v>46254</v>
      </c>
      <c r="C15557" s="1" t="n">
        <v>6</v>
      </c>
      <c r="D15557" s="1" t="s">
        <v>3844</v>
      </c>
      <c r="E15557" s="1" t="n">
        <v>33</v>
      </c>
      <c r="F15557" s="1" t="s">
        <v>93</v>
      </c>
      <c r="I15557" s="1" t="n">
        <v>5528</v>
      </c>
      <c r="J15557" s="1" t="n">
        <v>100027</v>
      </c>
      <c r="K15557" s="1" t="n">
        <v>28</v>
      </c>
      <c r="L15557" s="1" t="s">
        <v>4142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7" t="n">
        <v>46254</v>
      </c>
      <c r="C15558" s="1" t="n">
        <v>6</v>
      </c>
      <c r="D15558" s="1" t="s">
        <v>3844</v>
      </c>
      <c r="E15558" s="1" t="n">
        <v>33</v>
      </c>
      <c r="F15558" s="1" t="s">
        <v>93</v>
      </c>
      <c r="I15558" s="1" t="n">
        <v>5528</v>
      </c>
      <c r="J15558" s="1" t="n">
        <v>100028</v>
      </c>
      <c r="K15558" s="1" t="n">
        <v>29</v>
      </c>
      <c r="L15558" s="1" t="s">
        <v>4143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7" t="n">
        <v>46254</v>
      </c>
      <c r="C15559" s="1" t="n">
        <v>6</v>
      </c>
      <c r="D15559" s="1" t="s">
        <v>3844</v>
      </c>
      <c r="E15559" s="1" t="n">
        <v>33</v>
      </c>
      <c r="F15559" s="1" t="s">
        <v>93</v>
      </c>
      <c r="I15559" s="1" t="n">
        <v>5528</v>
      </c>
      <c r="J15559" s="1" t="n">
        <v>110455</v>
      </c>
      <c r="K15559" s="1" t="n">
        <v>53212</v>
      </c>
      <c r="L15559" s="1" t="s">
        <v>3870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7" t="n">
        <v>46254</v>
      </c>
      <c r="C15560" s="1" t="n">
        <v>6</v>
      </c>
      <c r="D15560" s="1" t="s">
        <v>3844</v>
      </c>
      <c r="E15560" s="1" t="n">
        <v>33</v>
      </c>
      <c r="F15560" s="1" t="s">
        <v>93</v>
      </c>
      <c r="I15560" s="1" t="n">
        <v>5528</v>
      </c>
      <c r="J15560" s="1" t="n">
        <v>110515</v>
      </c>
      <c r="K15560" s="1" t="n">
        <v>56821</v>
      </c>
      <c r="L15560" s="1" t="s">
        <v>4144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7" t="n">
        <v>46254</v>
      </c>
      <c r="C15561" s="1" t="n">
        <v>11</v>
      </c>
      <c r="D15561" s="1" t="s">
        <v>3845</v>
      </c>
      <c r="E15561" s="1" t="n">
        <v>10105</v>
      </c>
      <c r="F15561" s="1" t="s">
        <v>2891</v>
      </c>
      <c r="I15561" s="1" t="n">
        <v>63</v>
      </c>
      <c r="J15561" s="1" t="n">
        <v>82151</v>
      </c>
      <c r="K15561" s="1" t="n">
        <v>821605</v>
      </c>
      <c r="L15561" s="1" t="s">
        <v>8454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7" t="n">
        <v>46254</v>
      </c>
      <c r="C15562" s="1" t="n">
        <v>11</v>
      </c>
      <c r="D15562" s="1" t="s">
        <v>3845</v>
      </c>
      <c r="E15562" s="1" t="n">
        <v>10105</v>
      </c>
      <c r="F15562" s="1" t="s">
        <v>2891</v>
      </c>
      <c r="I15562" s="1" t="n">
        <v>63</v>
      </c>
      <c r="J15562" s="1" t="n">
        <v>82153</v>
      </c>
      <c r="K15562" s="1" t="n">
        <v>821599</v>
      </c>
      <c r="L15562" s="1" t="s">
        <v>8455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7" t="n">
        <v>46254</v>
      </c>
      <c r="C15563" s="1" t="n">
        <v>11</v>
      </c>
      <c r="D15563" s="1" t="s">
        <v>3845</v>
      </c>
      <c r="E15563" s="1" t="n">
        <v>1899</v>
      </c>
      <c r="F15563" s="1" t="s">
        <v>97</v>
      </c>
      <c r="I15563" s="1" t="n">
        <v>768</v>
      </c>
      <c r="J15563" s="1" t="n">
        <v>55400</v>
      </c>
      <c r="K15563" s="1" t="n">
        <v>7000832967710</v>
      </c>
      <c r="L15563" s="1" t="s">
        <v>4149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7" t="n">
        <v>46254</v>
      </c>
      <c r="C15564" s="1" t="n">
        <v>11</v>
      </c>
      <c r="D15564" s="1" t="s">
        <v>3845</v>
      </c>
      <c r="E15564" s="1" t="n">
        <v>1899</v>
      </c>
      <c r="F15564" s="1" t="s">
        <v>97</v>
      </c>
      <c r="I15564" s="1" t="n">
        <v>768</v>
      </c>
      <c r="J15564" s="1" t="n">
        <v>77459</v>
      </c>
      <c r="K15564" s="1" t="n">
        <v>774604</v>
      </c>
      <c r="L15564" s="1" t="s">
        <v>3883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7" t="n">
        <v>46254</v>
      </c>
      <c r="C15565" s="1" t="n">
        <v>11</v>
      </c>
      <c r="D15565" s="1" t="s">
        <v>3845</v>
      </c>
      <c r="E15565" s="1" t="n">
        <v>1899</v>
      </c>
      <c r="F15565" s="1" t="s">
        <v>97</v>
      </c>
      <c r="I15565" s="1" t="n">
        <v>768</v>
      </c>
      <c r="J15565" s="1" t="n">
        <v>77463</v>
      </c>
      <c r="K15565" s="1" t="n">
        <v>774642</v>
      </c>
      <c r="L15565" s="1" t="s">
        <v>3884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7" t="n">
        <v>46254</v>
      </c>
      <c r="C15566" s="1" t="n">
        <v>11</v>
      </c>
      <c r="D15566" s="1" t="s">
        <v>3845</v>
      </c>
      <c r="E15566" s="1" t="n">
        <v>1899</v>
      </c>
      <c r="F15566" s="1" t="s">
        <v>97</v>
      </c>
      <c r="I15566" s="1" t="n">
        <v>768</v>
      </c>
      <c r="J15566" s="1" t="n">
        <v>77465</v>
      </c>
      <c r="K15566" s="1" t="n">
        <v>774666</v>
      </c>
      <c r="L15566" s="1" t="s">
        <v>3885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7" t="n">
        <v>46254</v>
      </c>
      <c r="C15567" s="1" t="n">
        <v>11</v>
      </c>
      <c r="D15567" s="1" t="s">
        <v>3845</v>
      </c>
      <c r="E15567" s="1" t="n">
        <v>1899</v>
      </c>
      <c r="F15567" s="1" t="s">
        <v>97</v>
      </c>
      <c r="I15567" s="1" t="n">
        <v>768</v>
      </c>
      <c r="J15567" s="1" t="n">
        <v>78013</v>
      </c>
      <c r="K15567" s="1" t="n">
        <v>780148</v>
      </c>
      <c r="L15567" s="1" t="s">
        <v>3886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7" t="n">
        <v>46254</v>
      </c>
      <c r="C15568" s="1" t="n">
        <v>11</v>
      </c>
      <c r="D15568" s="1" t="s">
        <v>3845</v>
      </c>
      <c r="E15568" s="1" t="n">
        <v>10098</v>
      </c>
      <c r="F15568" s="1" t="s">
        <v>1365</v>
      </c>
      <c r="I15568" s="1" t="n">
        <v>1228</v>
      </c>
      <c r="J15568" s="1" t="n">
        <v>14128</v>
      </c>
      <c r="K15568" s="1" t="n">
        <v>7898080640611</v>
      </c>
      <c r="L15568" s="1" t="s">
        <v>6569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7" t="n">
        <v>46254</v>
      </c>
      <c r="C15569" s="1" t="n">
        <v>11</v>
      </c>
      <c r="D15569" s="1" t="s">
        <v>3845</v>
      </c>
      <c r="E15569" s="1" t="n">
        <v>10098</v>
      </c>
      <c r="F15569" s="1" t="s">
        <v>1365</v>
      </c>
      <c r="I15569" s="1" t="n">
        <v>1228</v>
      </c>
      <c r="J15569" s="1" t="n">
        <v>81657</v>
      </c>
      <c r="K15569" s="1" t="n">
        <v>816588</v>
      </c>
      <c r="L15569" s="1" t="s">
        <v>6475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7" t="n">
        <v>46254</v>
      </c>
      <c r="C15570" s="1" t="n">
        <v>11</v>
      </c>
      <c r="D15570" s="1" t="s">
        <v>3845</v>
      </c>
      <c r="E15570" s="1" t="n">
        <v>10098</v>
      </c>
      <c r="F15570" s="1" t="s">
        <v>1365</v>
      </c>
      <c r="I15570" s="1" t="n">
        <v>1228</v>
      </c>
      <c r="J15570" s="1" t="n">
        <v>81672</v>
      </c>
      <c r="K15570" s="1" t="n">
        <v>816731</v>
      </c>
      <c r="L15570" s="1" t="s">
        <v>6477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7" t="n">
        <v>46254</v>
      </c>
      <c r="C15571" s="1" t="n">
        <v>11</v>
      </c>
      <c r="D15571" s="1" t="s">
        <v>3845</v>
      </c>
      <c r="E15571" s="1" t="n">
        <v>10098</v>
      </c>
      <c r="F15571" s="1" t="s">
        <v>1365</v>
      </c>
      <c r="I15571" s="1" t="n">
        <v>1228</v>
      </c>
      <c r="J15571" s="1" t="n">
        <v>82082</v>
      </c>
      <c r="K15571" s="1" t="n">
        <v>820837</v>
      </c>
      <c r="L15571" s="1" t="s">
        <v>8289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7" t="n">
        <v>46254</v>
      </c>
      <c r="C15572" s="1" t="n">
        <v>11</v>
      </c>
      <c r="D15572" s="1" t="s">
        <v>3845</v>
      </c>
      <c r="E15572" s="1" t="n">
        <v>560</v>
      </c>
      <c r="F15572" s="1" t="s">
        <v>974</v>
      </c>
      <c r="I15572" s="1" t="n">
        <v>2056</v>
      </c>
      <c r="J15572" s="1" t="n">
        <v>72591</v>
      </c>
      <c r="K15572" s="1" t="n">
        <v>7891985925401</v>
      </c>
      <c r="L15572" s="1" t="s">
        <v>5664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7" t="n">
        <v>46254</v>
      </c>
      <c r="C15573" s="1" t="n">
        <v>11</v>
      </c>
      <c r="D15573" s="1" t="s">
        <v>3845</v>
      </c>
      <c r="E15573" s="1" t="n">
        <v>1286</v>
      </c>
      <c r="F15573" s="1" t="s">
        <v>359</v>
      </c>
      <c r="I15573" s="1" t="n">
        <v>10588</v>
      </c>
      <c r="J15573" s="1" t="n">
        <v>78991</v>
      </c>
      <c r="K15573" s="1" t="n">
        <v>390</v>
      </c>
      <c r="L15573" s="1" t="s">
        <v>4152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7" t="n">
        <v>46254</v>
      </c>
      <c r="C15574" s="1" t="n">
        <v>11</v>
      </c>
      <c r="D15574" s="1" t="s">
        <v>3845</v>
      </c>
      <c r="E15574" s="1" t="n">
        <v>1625</v>
      </c>
      <c r="F15574" s="1" t="s">
        <v>243</v>
      </c>
      <c r="I15574" s="1" t="n">
        <v>15103</v>
      </c>
      <c r="J15574" s="1" t="n">
        <v>29079</v>
      </c>
      <c r="K15574" s="1" t="n">
        <v>55515</v>
      </c>
      <c r="L15574" s="1" t="s">
        <v>3818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7" t="n">
        <v>46254</v>
      </c>
      <c r="C15575" s="1" t="n">
        <v>11</v>
      </c>
      <c r="D15575" s="1" t="s">
        <v>3845</v>
      </c>
      <c r="E15575" s="1" t="n">
        <v>1631</v>
      </c>
      <c r="F15575" s="1" t="s">
        <v>101</v>
      </c>
      <c r="I15575" s="1" t="n">
        <v>15263</v>
      </c>
      <c r="J15575" s="1" t="n">
        <v>108539</v>
      </c>
      <c r="K15575" s="1" t="n">
        <v>7898185800170</v>
      </c>
      <c r="L15575" s="1" t="s">
        <v>4221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7" t="n">
        <v>46254</v>
      </c>
      <c r="C15576" s="1" t="n">
        <v>11</v>
      </c>
      <c r="D15576" s="1" t="s">
        <v>3845</v>
      </c>
      <c r="E15576" s="1" t="n">
        <v>1631</v>
      </c>
      <c r="F15576" s="1" t="s">
        <v>101</v>
      </c>
      <c r="I15576" s="1" t="n">
        <v>15263</v>
      </c>
      <c r="J15576" s="1" t="n">
        <v>14393</v>
      </c>
      <c r="K15576" s="1" t="n">
        <v>7898185800125</v>
      </c>
      <c r="L15576" s="1" t="s">
        <v>4222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7" t="n">
        <v>46254</v>
      </c>
      <c r="C15577" s="1" t="n">
        <v>11</v>
      </c>
      <c r="D15577" s="1" t="s">
        <v>3845</v>
      </c>
      <c r="E15577" s="1" t="n">
        <v>1631</v>
      </c>
      <c r="F15577" s="1" t="s">
        <v>101</v>
      </c>
      <c r="I15577" s="1" t="n">
        <v>15263</v>
      </c>
      <c r="J15577" s="1" t="n">
        <v>19882</v>
      </c>
      <c r="K15577" s="1" t="n">
        <v>7898185800156</v>
      </c>
      <c r="L15577" s="1" t="s">
        <v>4223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7" t="n">
        <v>46254</v>
      </c>
      <c r="C15578" s="1" t="n">
        <v>11</v>
      </c>
      <c r="D15578" s="1" t="s">
        <v>3845</v>
      </c>
      <c r="E15578" s="1" t="n">
        <v>1631</v>
      </c>
      <c r="F15578" s="1" t="s">
        <v>101</v>
      </c>
      <c r="I15578" s="1" t="n">
        <v>15263</v>
      </c>
      <c r="J15578" s="1" t="n">
        <v>24098</v>
      </c>
      <c r="K15578" s="1" t="n">
        <v>7898185800385</v>
      </c>
      <c r="L15578" s="1" t="s">
        <v>4224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7" t="n">
        <v>46254</v>
      </c>
      <c r="C15579" s="1" t="n">
        <v>11</v>
      </c>
      <c r="D15579" s="1" t="s">
        <v>3845</v>
      </c>
      <c r="E15579" s="1" t="n">
        <v>1631</v>
      </c>
      <c r="F15579" s="1" t="s">
        <v>101</v>
      </c>
      <c r="I15579" s="1" t="n">
        <v>15263</v>
      </c>
      <c r="J15579" s="1" t="n">
        <v>25555</v>
      </c>
      <c r="K15579" s="1" t="n">
        <v>7898185800200</v>
      </c>
      <c r="L15579" s="1" t="s">
        <v>4225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7" t="n">
        <v>46254</v>
      </c>
      <c r="C15580" s="1" t="n">
        <v>11</v>
      </c>
      <c r="D15580" s="1" t="s">
        <v>3845</v>
      </c>
      <c r="E15580" s="1" t="n">
        <v>1631</v>
      </c>
      <c r="F15580" s="1" t="s">
        <v>101</v>
      </c>
      <c r="I15580" s="1" t="n">
        <v>15263</v>
      </c>
      <c r="J15580" s="1" t="n">
        <v>26573</v>
      </c>
      <c r="K15580" s="1" t="n">
        <v>7898185800347</v>
      </c>
      <c r="L15580" s="1" t="s">
        <v>4226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7" t="n">
        <v>46254</v>
      </c>
      <c r="C15581" s="1" t="n">
        <v>11</v>
      </c>
      <c r="D15581" s="1" t="s">
        <v>3845</v>
      </c>
      <c r="E15581" s="1" t="n">
        <v>1631</v>
      </c>
      <c r="F15581" s="1" t="s">
        <v>101</v>
      </c>
      <c r="I15581" s="1" t="n">
        <v>15263</v>
      </c>
      <c r="J15581" s="1" t="n">
        <v>26574</v>
      </c>
      <c r="K15581" s="1" t="n">
        <v>7898185800217</v>
      </c>
      <c r="L15581" s="1" t="s">
        <v>4227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7" t="n">
        <v>46254</v>
      </c>
      <c r="C15582" s="1" t="n">
        <v>11</v>
      </c>
      <c r="D15582" s="1" t="s">
        <v>3845</v>
      </c>
      <c r="E15582" s="1" t="n">
        <v>1631</v>
      </c>
      <c r="F15582" s="1" t="s">
        <v>101</v>
      </c>
      <c r="I15582" s="1" t="n">
        <v>15263</v>
      </c>
      <c r="J15582" s="1" t="n">
        <v>29648</v>
      </c>
      <c r="K15582" s="1" t="n">
        <v>7898185800071</v>
      </c>
      <c r="L15582" s="1" t="s">
        <v>4228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7" t="n">
        <v>46254</v>
      </c>
      <c r="C15583" s="1" t="n">
        <v>11</v>
      </c>
      <c r="D15583" s="1" t="s">
        <v>3845</v>
      </c>
      <c r="E15583" s="1" t="n">
        <v>1631</v>
      </c>
      <c r="F15583" s="1" t="s">
        <v>101</v>
      </c>
      <c r="I15583" s="1" t="n">
        <v>15263</v>
      </c>
      <c r="J15583" s="1" t="n">
        <v>30684</v>
      </c>
      <c r="K15583" s="1" t="n">
        <v>7898185800453</v>
      </c>
      <c r="L15583" s="1" t="s">
        <v>4229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7" t="n">
        <v>46254</v>
      </c>
      <c r="C15584" s="1" t="n">
        <v>11</v>
      </c>
      <c r="D15584" s="1" t="s">
        <v>3845</v>
      </c>
      <c r="E15584" s="1" t="n">
        <v>1631</v>
      </c>
      <c r="F15584" s="1" t="s">
        <v>101</v>
      </c>
      <c r="I15584" s="1" t="n">
        <v>15263</v>
      </c>
      <c r="J15584" s="1" t="n">
        <v>41356</v>
      </c>
      <c r="K15584" s="1" t="n">
        <v>7898185800163</v>
      </c>
      <c r="L15584" s="1" t="s">
        <v>4230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7" t="n">
        <v>46254</v>
      </c>
      <c r="C15585" s="1" t="n">
        <v>11</v>
      </c>
      <c r="D15585" s="1" t="s">
        <v>3845</v>
      </c>
      <c r="E15585" s="1" t="n">
        <v>1631</v>
      </c>
      <c r="F15585" s="1" t="s">
        <v>101</v>
      </c>
      <c r="I15585" s="1" t="n">
        <v>15263</v>
      </c>
      <c r="J15585" s="1" t="n">
        <v>41359</v>
      </c>
      <c r="K15585" s="1" t="n">
        <v>7898185800132</v>
      </c>
      <c r="L15585" s="1" t="s">
        <v>4399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7" t="n">
        <v>46254</v>
      </c>
      <c r="C15586" s="1" t="n">
        <v>11</v>
      </c>
      <c r="D15586" s="1" t="s">
        <v>3845</v>
      </c>
      <c r="E15586" s="1" t="n">
        <v>754</v>
      </c>
      <c r="F15586" s="1" t="s">
        <v>182</v>
      </c>
      <c r="I15586" s="1" t="n">
        <v>32569</v>
      </c>
      <c r="J15586" s="1" t="n">
        <v>29080</v>
      </c>
      <c r="K15586" s="1" t="n">
        <v>55516</v>
      </c>
      <c r="L15586" s="1" t="s">
        <v>3819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7" t="n">
        <v>46254</v>
      </c>
      <c r="C15587" s="1" t="n">
        <v>11</v>
      </c>
      <c r="D15587" s="1" t="s">
        <v>3845</v>
      </c>
      <c r="E15587" s="1" t="n">
        <v>1955</v>
      </c>
      <c r="F15587" s="1" t="s">
        <v>1709</v>
      </c>
      <c r="I15587" s="1" t="n">
        <v>48075</v>
      </c>
      <c r="J15587" s="1" t="n">
        <v>37740</v>
      </c>
      <c r="K15587" s="1" t="n">
        <v>7899403635857</v>
      </c>
      <c r="L15587" s="1" t="s">
        <v>7745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7" t="n">
        <v>46254</v>
      </c>
      <c r="C15588" s="1" t="n">
        <v>11</v>
      </c>
      <c r="D15588" s="1" t="s">
        <v>3845</v>
      </c>
      <c r="E15588" s="1" t="n">
        <v>1955</v>
      </c>
      <c r="F15588" s="1" t="s">
        <v>1709</v>
      </c>
      <c r="I15588" s="1" t="n">
        <v>48075</v>
      </c>
      <c r="J15588" s="1" t="n">
        <v>37742</v>
      </c>
      <c r="K15588" s="1" t="n">
        <v>7898575226504</v>
      </c>
      <c r="L15588" s="1" t="s">
        <v>7441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7" t="n">
        <v>46254</v>
      </c>
      <c r="C15589" s="1" t="n">
        <v>11</v>
      </c>
      <c r="D15589" s="1" t="s">
        <v>3845</v>
      </c>
      <c r="E15589" s="1" t="n">
        <v>1955</v>
      </c>
      <c r="F15589" s="1" t="s">
        <v>1709</v>
      </c>
      <c r="I15589" s="1" t="n">
        <v>48075</v>
      </c>
      <c r="J15589" s="1" t="n">
        <v>37744</v>
      </c>
      <c r="K15589" s="1" t="n">
        <v>7894537020739</v>
      </c>
      <c r="L15589" s="1" t="s">
        <v>7442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7" t="n">
        <v>46254</v>
      </c>
      <c r="C15590" s="1" t="n">
        <v>11</v>
      </c>
      <c r="D15590" s="1" t="s">
        <v>3845</v>
      </c>
      <c r="E15590" s="1" t="n">
        <v>1955</v>
      </c>
      <c r="F15590" s="1" t="s">
        <v>1709</v>
      </c>
      <c r="I15590" s="1" t="n">
        <v>48075</v>
      </c>
      <c r="J15590" s="1" t="n">
        <v>37858</v>
      </c>
      <c r="K15590" s="1" t="n">
        <v>7899403636076</v>
      </c>
      <c r="L15590" s="1" t="s">
        <v>7746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7" t="n">
        <v>46254</v>
      </c>
      <c r="C15591" s="1" t="n">
        <v>11</v>
      </c>
      <c r="D15591" s="1" t="s">
        <v>3845</v>
      </c>
      <c r="E15591" s="1" t="n">
        <v>1955</v>
      </c>
      <c r="F15591" s="1" t="s">
        <v>1709</v>
      </c>
      <c r="I15591" s="1" t="n">
        <v>48075</v>
      </c>
      <c r="J15591" s="1" t="n">
        <v>50870</v>
      </c>
      <c r="K15591" s="1" t="n">
        <v>7899403636373</v>
      </c>
      <c r="L15591" s="1" t="s">
        <v>7747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7" t="n">
        <v>46254</v>
      </c>
      <c r="C15592" s="1" t="n">
        <v>11</v>
      </c>
      <c r="D15592" s="1" t="s">
        <v>3845</v>
      </c>
      <c r="E15592" s="1" t="n">
        <v>1955</v>
      </c>
      <c r="F15592" s="1" t="s">
        <v>1709</v>
      </c>
      <c r="I15592" s="1" t="n">
        <v>48075</v>
      </c>
      <c r="J15592" s="1" t="n">
        <v>62812</v>
      </c>
      <c r="K15592" s="1" t="n">
        <v>7898933090877</v>
      </c>
      <c r="L15592" s="1" t="s">
        <v>7444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7" t="n">
        <v>46254</v>
      </c>
      <c r="C15593" s="1" t="n">
        <v>11</v>
      </c>
      <c r="D15593" s="1" t="s">
        <v>3845</v>
      </c>
      <c r="E15593" s="1" t="n">
        <v>1955</v>
      </c>
      <c r="F15593" s="1" t="s">
        <v>1709</v>
      </c>
      <c r="I15593" s="1" t="n">
        <v>48075</v>
      </c>
      <c r="J15593" s="1" t="n">
        <v>72901</v>
      </c>
      <c r="K15593" s="1" t="n">
        <v>7898602918563</v>
      </c>
      <c r="L15593" s="1" t="s">
        <v>7445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7" t="n">
        <v>46254</v>
      </c>
      <c r="C15594" s="1" t="n">
        <v>11</v>
      </c>
      <c r="D15594" s="1" t="s">
        <v>3845</v>
      </c>
      <c r="E15594" s="1" t="n">
        <v>1955</v>
      </c>
      <c r="F15594" s="1" t="s">
        <v>1709</v>
      </c>
      <c r="I15594" s="1" t="n">
        <v>48077</v>
      </c>
      <c r="J15594" s="1" t="n">
        <v>45154</v>
      </c>
      <c r="K15594" s="1" t="n">
        <v>2246390</v>
      </c>
      <c r="L15594" s="1" t="s">
        <v>6986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7" t="n">
        <v>46254</v>
      </c>
      <c r="C15595" s="1" t="n">
        <v>11</v>
      </c>
      <c r="D15595" s="1" t="s">
        <v>3845</v>
      </c>
      <c r="E15595" s="1" t="n">
        <v>1136</v>
      </c>
      <c r="F15595" s="1" t="s">
        <v>1398</v>
      </c>
      <c r="I15595" s="1" t="n">
        <v>54213</v>
      </c>
      <c r="J15595" s="1" t="n">
        <v>102960</v>
      </c>
      <c r="K15595" s="1" t="n">
        <v>7896221400087</v>
      </c>
      <c r="L15595" s="1" t="s">
        <v>5879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7" t="n">
        <v>46254</v>
      </c>
      <c r="C15596" s="1" t="n">
        <v>11</v>
      </c>
      <c r="D15596" s="1" t="s">
        <v>3845</v>
      </c>
      <c r="E15596" s="1" t="n">
        <v>1136</v>
      </c>
      <c r="F15596" s="1" t="s">
        <v>1398</v>
      </c>
      <c r="I15596" s="1" t="n">
        <v>54213</v>
      </c>
      <c r="J15596" s="1" t="n">
        <v>103920</v>
      </c>
      <c r="K15596" s="1" t="n">
        <v>7896221400025</v>
      </c>
      <c r="L15596" s="1" t="s">
        <v>5880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7" t="n">
        <v>46254</v>
      </c>
      <c r="C15597" s="1" t="n">
        <v>11</v>
      </c>
      <c r="D15597" s="1" t="s">
        <v>3845</v>
      </c>
      <c r="E15597" s="1" t="n">
        <v>1136</v>
      </c>
      <c r="F15597" s="1" t="s">
        <v>1398</v>
      </c>
      <c r="I15597" s="1" t="n">
        <v>54213</v>
      </c>
      <c r="J15597" s="1" t="n">
        <v>103992</v>
      </c>
      <c r="K15597" s="1" t="n">
        <v>7896221400018</v>
      </c>
      <c r="L15597" s="1" t="s">
        <v>8208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7" t="n">
        <v>46254</v>
      </c>
      <c r="C15598" s="1" t="n">
        <v>11</v>
      </c>
      <c r="D15598" s="1" t="s">
        <v>3845</v>
      </c>
      <c r="E15598" s="1" t="n">
        <v>1136</v>
      </c>
      <c r="F15598" s="1" t="s">
        <v>1398</v>
      </c>
      <c r="I15598" s="1" t="n">
        <v>54213</v>
      </c>
      <c r="J15598" s="1" t="n">
        <v>103995</v>
      </c>
      <c r="K15598" s="1" t="n">
        <v>7896221400483</v>
      </c>
      <c r="L15598" s="1" t="s">
        <v>8456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7" t="n">
        <v>46254</v>
      </c>
      <c r="C15599" s="1" t="n">
        <v>11</v>
      </c>
      <c r="D15599" s="1" t="s">
        <v>3845</v>
      </c>
      <c r="E15599" s="1" t="n">
        <v>1136</v>
      </c>
      <c r="F15599" s="1" t="s">
        <v>1398</v>
      </c>
      <c r="I15599" s="1" t="n">
        <v>54213</v>
      </c>
      <c r="J15599" s="1" t="n">
        <v>107878</v>
      </c>
      <c r="K15599" s="1" t="n">
        <v>7896221400520</v>
      </c>
      <c r="L15599" s="1" t="s">
        <v>8457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7" t="n">
        <v>46254</v>
      </c>
      <c r="C15600" s="1" t="n">
        <v>11</v>
      </c>
      <c r="D15600" s="1" t="s">
        <v>3845</v>
      </c>
      <c r="E15600" s="1" t="n">
        <v>1136</v>
      </c>
      <c r="F15600" s="1" t="s">
        <v>1398</v>
      </c>
      <c r="I15600" s="1" t="n">
        <v>54213</v>
      </c>
      <c r="J15600" s="1" t="n">
        <v>16613</v>
      </c>
      <c r="K15600" s="1" t="n">
        <v>7896221400605</v>
      </c>
      <c r="L15600" s="1" t="s">
        <v>8458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7" t="n">
        <v>46254</v>
      </c>
      <c r="C15601" s="1" t="n">
        <v>11</v>
      </c>
      <c r="D15601" s="1" t="s">
        <v>3845</v>
      </c>
      <c r="E15601" s="1" t="n">
        <v>1136</v>
      </c>
      <c r="F15601" s="1" t="s">
        <v>1398</v>
      </c>
      <c r="I15601" s="1" t="n">
        <v>54213</v>
      </c>
      <c r="J15601" s="1" t="n">
        <v>17725</v>
      </c>
      <c r="K15601" s="1" t="n">
        <v>7896221401749</v>
      </c>
      <c r="L15601" s="1" t="s">
        <v>5881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7" t="n">
        <v>46254</v>
      </c>
      <c r="C15602" s="1" t="n">
        <v>11</v>
      </c>
      <c r="D15602" s="1" t="s">
        <v>3845</v>
      </c>
      <c r="E15602" s="1" t="n">
        <v>1136</v>
      </c>
      <c r="F15602" s="1" t="s">
        <v>1398</v>
      </c>
      <c r="I15602" s="1" t="n">
        <v>54213</v>
      </c>
      <c r="J15602" s="1" t="n">
        <v>29863</v>
      </c>
      <c r="K15602" s="1" t="n">
        <v>7896221402456</v>
      </c>
      <c r="L15602" s="1" t="s">
        <v>5882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7" t="n">
        <v>46254</v>
      </c>
      <c r="C15603" s="1" t="n">
        <v>11</v>
      </c>
      <c r="D15603" s="1" t="s">
        <v>3845</v>
      </c>
      <c r="E15603" s="1" t="n">
        <v>1136</v>
      </c>
      <c r="F15603" s="1" t="s">
        <v>1398</v>
      </c>
      <c r="I15603" s="1" t="n">
        <v>54213</v>
      </c>
      <c r="J15603" s="1" t="n">
        <v>31006</v>
      </c>
      <c r="K15603" s="1" t="n">
        <v>7896221402357</v>
      </c>
      <c r="L15603" s="1" t="s">
        <v>8459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7" t="n">
        <v>46254</v>
      </c>
      <c r="C15604" s="1" t="n">
        <v>11</v>
      </c>
      <c r="D15604" s="1" t="s">
        <v>3845</v>
      </c>
      <c r="E15604" s="1" t="n">
        <v>1136</v>
      </c>
      <c r="F15604" s="1" t="s">
        <v>1398</v>
      </c>
      <c r="I15604" s="1" t="n">
        <v>54213</v>
      </c>
      <c r="J15604" s="1" t="n">
        <v>39154</v>
      </c>
      <c r="K15604" s="1" t="n">
        <v>7896221400490</v>
      </c>
      <c r="L15604" s="1" t="s">
        <v>8460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7" t="n">
        <v>46254</v>
      </c>
      <c r="C15605" s="1" t="n">
        <v>11</v>
      </c>
      <c r="D15605" s="1" t="s">
        <v>3845</v>
      </c>
      <c r="E15605" s="1" t="n">
        <v>1136</v>
      </c>
      <c r="F15605" s="1" t="s">
        <v>1398</v>
      </c>
      <c r="I15605" s="1" t="n">
        <v>54213</v>
      </c>
      <c r="J15605" s="1" t="n">
        <v>40980</v>
      </c>
      <c r="K15605" s="1" t="n">
        <v>7896221402586</v>
      </c>
      <c r="L15605" s="1" t="s">
        <v>8461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7" t="n">
        <v>46254</v>
      </c>
      <c r="C15606" s="1" t="n">
        <v>11</v>
      </c>
      <c r="D15606" s="1" t="s">
        <v>3845</v>
      </c>
      <c r="E15606" s="1" t="n">
        <v>1136</v>
      </c>
      <c r="F15606" s="1" t="s">
        <v>1398</v>
      </c>
      <c r="I15606" s="1" t="n">
        <v>54213</v>
      </c>
      <c r="J15606" s="1" t="n">
        <v>42414</v>
      </c>
      <c r="K15606" s="1" t="n">
        <v>7896221400506</v>
      </c>
      <c r="L15606" s="1" t="s">
        <v>8462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7" t="n">
        <v>46254</v>
      </c>
      <c r="C15607" s="1" t="n">
        <v>11</v>
      </c>
      <c r="D15607" s="1" t="s">
        <v>3845</v>
      </c>
      <c r="E15607" s="1" t="n">
        <v>1136</v>
      </c>
      <c r="F15607" s="1" t="s">
        <v>1398</v>
      </c>
      <c r="I15607" s="1" t="n">
        <v>54213</v>
      </c>
      <c r="J15607" s="1" t="n">
        <v>53684</v>
      </c>
      <c r="K15607" s="1" t="n">
        <v>7896221401695</v>
      </c>
      <c r="L15607" s="1" t="s">
        <v>5883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7" t="n">
        <v>46254</v>
      </c>
      <c r="C15608" s="1" t="n">
        <v>11</v>
      </c>
      <c r="D15608" s="1" t="s">
        <v>3845</v>
      </c>
      <c r="E15608" s="1" t="n">
        <v>1136</v>
      </c>
      <c r="F15608" s="1" t="s">
        <v>1398</v>
      </c>
      <c r="I15608" s="1" t="n">
        <v>54213</v>
      </c>
      <c r="J15608" s="1" t="n">
        <v>67063</v>
      </c>
      <c r="K15608" s="1" t="n">
        <v>7896221402579</v>
      </c>
      <c r="L15608" s="1" t="s">
        <v>8463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7" t="n">
        <v>46254</v>
      </c>
      <c r="C15609" s="1" t="n">
        <v>11</v>
      </c>
      <c r="D15609" s="1" t="s">
        <v>3845</v>
      </c>
      <c r="E15609" s="1" t="n">
        <v>1136</v>
      </c>
      <c r="F15609" s="1" t="s">
        <v>1398</v>
      </c>
      <c r="I15609" s="1" t="n">
        <v>54213</v>
      </c>
      <c r="J15609" s="1" t="n">
        <v>82156</v>
      </c>
      <c r="K15609" s="1" t="n">
        <v>7896221403217</v>
      </c>
      <c r="L15609" s="1" t="s">
        <v>8464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7" t="n">
        <v>46254</v>
      </c>
      <c r="C15610" s="1" t="n">
        <v>11</v>
      </c>
      <c r="D15610" s="1" t="s">
        <v>3845</v>
      </c>
      <c r="E15610" s="1" t="n">
        <v>1650</v>
      </c>
      <c r="F15610" s="1" t="s">
        <v>99</v>
      </c>
      <c r="I15610" s="1" t="n">
        <v>228913</v>
      </c>
      <c r="J15610" s="1" t="n">
        <v>16172</v>
      </c>
      <c r="K15610" s="1" t="n">
        <v>7898055452188</v>
      </c>
      <c r="L15610" s="1" t="s">
        <v>4055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7" t="n">
        <v>46254</v>
      </c>
      <c r="C15611" s="1" t="n">
        <v>11</v>
      </c>
      <c r="D15611" s="1" t="s">
        <v>3845</v>
      </c>
      <c r="E15611" s="1" t="n">
        <v>1650</v>
      </c>
      <c r="F15611" s="1" t="s">
        <v>99</v>
      </c>
      <c r="I15611" s="1" t="n">
        <v>228913</v>
      </c>
      <c r="J15611" s="1" t="n">
        <v>16174</v>
      </c>
      <c r="K15611" s="1" t="n">
        <v>7898055452195</v>
      </c>
      <c r="L15611" s="1" t="s">
        <v>4057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7" t="n">
        <v>46254</v>
      </c>
      <c r="C15612" s="1" t="n">
        <v>11</v>
      </c>
      <c r="D15612" s="1" t="s">
        <v>3845</v>
      </c>
      <c r="E15612" s="1" t="n">
        <v>1650</v>
      </c>
      <c r="F15612" s="1" t="s">
        <v>99</v>
      </c>
      <c r="I15612" s="1" t="n">
        <v>228913</v>
      </c>
      <c r="J15612" s="1" t="n">
        <v>16604</v>
      </c>
      <c r="K15612" s="1" t="n">
        <v>7898055453246</v>
      </c>
      <c r="L15612" s="1" t="s">
        <v>4428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7" t="n">
        <v>46254</v>
      </c>
      <c r="C15613" s="1" t="n">
        <v>11</v>
      </c>
      <c r="D15613" s="1" t="s">
        <v>3845</v>
      </c>
      <c r="E15613" s="1" t="n">
        <v>1650</v>
      </c>
      <c r="F15613" s="1" t="s">
        <v>99</v>
      </c>
      <c r="I15613" s="1" t="n">
        <v>228913</v>
      </c>
      <c r="J15613" s="1" t="n">
        <v>17454</v>
      </c>
      <c r="K15613" s="1" t="n">
        <v>7898055453222</v>
      </c>
      <c r="L15613" s="1" t="s">
        <v>4058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7" t="n">
        <v>46254</v>
      </c>
      <c r="C15614" s="1" t="n">
        <v>11</v>
      </c>
      <c r="D15614" s="1" t="s">
        <v>3845</v>
      </c>
      <c r="E15614" s="1" t="n">
        <v>1650</v>
      </c>
      <c r="F15614" s="1" t="s">
        <v>99</v>
      </c>
      <c r="I15614" s="1" t="n">
        <v>228913</v>
      </c>
      <c r="J15614" s="1" t="n">
        <v>21048</v>
      </c>
      <c r="K15614" s="1" t="n">
        <v>7898055451532</v>
      </c>
      <c r="L15614" s="1" t="s">
        <v>4060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7" t="n">
        <v>46254</v>
      </c>
      <c r="C15615" s="1" t="n">
        <v>11</v>
      </c>
      <c r="D15615" s="1" t="s">
        <v>3845</v>
      </c>
      <c r="E15615" s="1" t="n">
        <v>1650</v>
      </c>
      <c r="F15615" s="1" t="s">
        <v>99</v>
      </c>
      <c r="I15615" s="1" t="n">
        <v>228913</v>
      </c>
      <c r="J15615" s="1" t="n">
        <v>21751</v>
      </c>
      <c r="K15615" s="1" t="n">
        <v>7898055451556</v>
      </c>
      <c r="L15615" s="1" t="s">
        <v>6580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7" t="n">
        <v>46254</v>
      </c>
      <c r="C15616" s="1" t="n">
        <v>11</v>
      </c>
      <c r="D15616" s="1" t="s">
        <v>3845</v>
      </c>
      <c r="E15616" s="1" t="n">
        <v>1650</v>
      </c>
      <c r="F15616" s="1" t="s">
        <v>99</v>
      </c>
      <c r="I15616" s="1" t="n">
        <v>228913</v>
      </c>
      <c r="J15616" s="1" t="n">
        <v>69556</v>
      </c>
      <c r="K15616" s="1" t="n">
        <v>7898055450740</v>
      </c>
      <c r="L15616" s="1" t="s">
        <v>4431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7" t="n">
        <v>46254</v>
      </c>
      <c r="C15617" s="1" t="n">
        <v>11</v>
      </c>
      <c r="D15617" s="1" t="s">
        <v>3845</v>
      </c>
      <c r="E15617" s="1" t="n">
        <v>1699</v>
      </c>
      <c r="F15617" s="1" t="s">
        <v>428</v>
      </c>
      <c r="I15617" s="1" t="n">
        <v>311353</v>
      </c>
      <c r="J15617" s="1" t="n">
        <v>100073</v>
      </c>
      <c r="K15617" s="1" t="n">
        <v>74</v>
      </c>
      <c r="L15617" s="1" t="s">
        <v>4939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7" t="n">
        <v>46254</v>
      </c>
      <c r="C15618" s="1" t="n">
        <v>11</v>
      </c>
      <c r="D15618" s="1" t="s">
        <v>3845</v>
      </c>
      <c r="E15618" s="1" t="n">
        <v>1626</v>
      </c>
      <c r="F15618" s="1" t="s">
        <v>65</v>
      </c>
      <c r="I15618" s="1" t="n">
        <v>317365</v>
      </c>
      <c r="J15618" s="1" t="n">
        <v>16408</v>
      </c>
      <c r="K15618" s="1" t="n">
        <v>7894904070602</v>
      </c>
      <c r="L15618" s="1" t="s">
        <v>8465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7" t="n">
        <v>46254</v>
      </c>
      <c r="C15619" s="1" t="n">
        <v>11</v>
      </c>
      <c r="D15619" s="1" t="s">
        <v>3845</v>
      </c>
      <c r="E15619" s="1" t="n">
        <v>1626</v>
      </c>
      <c r="F15619" s="1" t="s">
        <v>65</v>
      </c>
      <c r="I15619" s="1" t="n">
        <v>317365</v>
      </c>
      <c r="J15619" s="1" t="n">
        <v>16681</v>
      </c>
      <c r="K15619" s="1" t="n">
        <v>7894904082704</v>
      </c>
      <c r="L15619" s="1" t="s">
        <v>8466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7" t="n">
        <v>46254</v>
      </c>
      <c r="C15620" s="1" t="n">
        <v>11</v>
      </c>
      <c r="D15620" s="1" t="s">
        <v>3845</v>
      </c>
      <c r="E15620" s="1" t="n">
        <v>1626</v>
      </c>
      <c r="F15620" s="1" t="s">
        <v>65</v>
      </c>
      <c r="I15620" s="1" t="n">
        <v>317365</v>
      </c>
      <c r="J15620" s="1" t="n">
        <v>16832</v>
      </c>
      <c r="K15620" s="1" t="n">
        <v>7894904500116</v>
      </c>
      <c r="L15620" s="1" t="s">
        <v>4439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7" t="n">
        <v>46254</v>
      </c>
      <c r="C15621" s="1" t="n">
        <v>11</v>
      </c>
      <c r="D15621" s="1" t="s">
        <v>3845</v>
      </c>
      <c r="E15621" s="1" t="n">
        <v>1626</v>
      </c>
      <c r="F15621" s="1" t="s">
        <v>65</v>
      </c>
      <c r="I15621" s="1" t="n">
        <v>317365</v>
      </c>
      <c r="J15621" s="1" t="n">
        <v>16983</v>
      </c>
      <c r="K15621" s="1" t="n">
        <v>7894904325702</v>
      </c>
      <c r="L15621" s="1" t="s">
        <v>5917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7" t="n">
        <v>46254</v>
      </c>
      <c r="C15622" s="1" t="n">
        <v>11</v>
      </c>
      <c r="D15622" s="1" t="s">
        <v>3845</v>
      </c>
      <c r="E15622" s="1" t="n">
        <v>1626</v>
      </c>
      <c r="F15622" s="1" t="s">
        <v>65</v>
      </c>
      <c r="I15622" s="1" t="n">
        <v>317365</v>
      </c>
      <c r="J15622" s="1" t="n">
        <v>20509</v>
      </c>
      <c r="K15622" s="1" t="n">
        <v>7898542022931</v>
      </c>
      <c r="L15622" s="1" t="s">
        <v>7911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7" t="n">
        <v>46254</v>
      </c>
      <c r="C15623" s="1" t="n">
        <v>11</v>
      </c>
      <c r="D15623" s="1" t="s">
        <v>3845</v>
      </c>
      <c r="E15623" s="1" t="n">
        <v>1626</v>
      </c>
      <c r="F15623" s="1" t="s">
        <v>65</v>
      </c>
      <c r="I15623" s="1" t="n">
        <v>317365</v>
      </c>
      <c r="J15623" s="1" t="n">
        <v>21348</v>
      </c>
      <c r="K15623" s="1" t="n">
        <v>7891143013193</v>
      </c>
      <c r="L15623" s="1" t="s">
        <v>4443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7" t="n">
        <v>46254</v>
      </c>
      <c r="C15624" s="1" t="n">
        <v>11</v>
      </c>
      <c r="D15624" s="1" t="s">
        <v>3845</v>
      </c>
      <c r="E15624" s="1" t="n">
        <v>1626</v>
      </c>
      <c r="F15624" s="1" t="s">
        <v>65</v>
      </c>
      <c r="I15624" s="1" t="n">
        <v>317365</v>
      </c>
      <c r="J15624" s="1" t="n">
        <v>21458</v>
      </c>
      <c r="K15624" s="1" t="n">
        <v>7891143012592</v>
      </c>
      <c r="L15624" s="1" t="s">
        <v>8467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7" t="n">
        <v>46254</v>
      </c>
      <c r="C15625" s="1" t="n">
        <v>11</v>
      </c>
      <c r="D15625" s="1" t="s">
        <v>3845</v>
      </c>
      <c r="E15625" s="1" t="n">
        <v>1626</v>
      </c>
      <c r="F15625" s="1" t="s">
        <v>65</v>
      </c>
      <c r="I15625" s="1" t="n">
        <v>317365</v>
      </c>
      <c r="J15625" s="1" t="n">
        <v>31331</v>
      </c>
      <c r="K15625" s="1" t="n">
        <v>7894904577897</v>
      </c>
      <c r="L15625" s="1" t="s">
        <v>4445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7" t="n">
        <v>46254</v>
      </c>
      <c r="C15626" s="1" t="n">
        <v>11</v>
      </c>
      <c r="D15626" s="1" t="s">
        <v>3845</v>
      </c>
      <c r="E15626" s="1" t="n">
        <v>1626</v>
      </c>
      <c r="F15626" s="1" t="s">
        <v>65</v>
      </c>
      <c r="I15626" s="1" t="n">
        <v>317365</v>
      </c>
      <c r="J15626" s="1" t="n">
        <v>31332</v>
      </c>
      <c r="K15626" s="1" t="n">
        <v>7894904684359</v>
      </c>
      <c r="L15626" s="1" t="s">
        <v>5921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7" t="n">
        <v>46254</v>
      </c>
      <c r="C15627" s="1" t="n">
        <v>11</v>
      </c>
      <c r="D15627" s="1" t="s">
        <v>3845</v>
      </c>
      <c r="E15627" s="1" t="n">
        <v>1626</v>
      </c>
      <c r="F15627" s="1" t="s">
        <v>65</v>
      </c>
      <c r="I15627" s="1" t="n">
        <v>317365</v>
      </c>
      <c r="J15627" s="1" t="n">
        <v>37747</v>
      </c>
      <c r="K15627" s="1" t="n">
        <v>7898968009004</v>
      </c>
      <c r="L15627" s="1" t="s">
        <v>4448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7" t="n">
        <v>46254</v>
      </c>
      <c r="C15628" s="1" t="n">
        <v>11</v>
      </c>
      <c r="D15628" s="1" t="s">
        <v>3845</v>
      </c>
      <c r="E15628" s="1" t="n">
        <v>1626</v>
      </c>
      <c r="F15628" s="1" t="s">
        <v>65</v>
      </c>
      <c r="I15628" s="1" t="n">
        <v>317365</v>
      </c>
      <c r="J15628" s="1" t="n">
        <v>38003</v>
      </c>
      <c r="K15628" s="1" t="n">
        <v>7898968009066</v>
      </c>
      <c r="L15628" s="1" t="s">
        <v>4449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7" t="n">
        <v>46254</v>
      </c>
      <c r="C15629" s="1" t="n">
        <v>11</v>
      </c>
      <c r="D15629" s="1" t="s">
        <v>3845</v>
      </c>
      <c r="E15629" s="1" t="n">
        <v>1626</v>
      </c>
      <c r="F15629" s="1" t="s">
        <v>65</v>
      </c>
      <c r="I15629" s="1" t="n">
        <v>317365</v>
      </c>
      <c r="J15629" s="1" t="n">
        <v>50688</v>
      </c>
      <c r="K15629" s="1" t="n">
        <v>7894904081639</v>
      </c>
      <c r="L15629" s="1" t="s">
        <v>4451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7" t="n">
        <v>46254</v>
      </c>
      <c r="C15630" s="1" t="n">
        <v>11</v>
      </c>
      <c r="D15630" s="1" t="s">
        <v>3845</v>
      </c>
      <c r="E15630" s="1" t="n">
        <v>1626</v>
      </c>
      <c r="F15630" s="1" t="s">
        <v>65</v>
      </c>
      <c r="I15630" s="1" t="n">
        <v>317365</v>
      </c>
      <c r="J15630" s="1" t="n">
        <v>54905</v>
      </c>
      <c r="K15630" s="1" t="n">
        <v>7894904684397</v>
      </c>
      <c r="L15630" s="1" t="s">
        <v>5924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7" t="n">
        <v>46254</v>
      </c>
      <c r="C15631" s="1" t="n">
        <v>11</v>
      </c>
      <c r="D15631" s="1" t="s">
        <v>3845</v>
      </c>
      <c r="E15631" s="1" t="n">
        <v>1626</v>
      </c>
      <c r="F15631" s="1" t="s">
        <v>65</v>
      </c>
      <c r="I15631" s="1" t="n">
        <v>317365</v>
      </c>
      <c r="J15631" s="1" t="n">
        <v>55605</v>
      </c>
      <c r="K15631" s="1" t="n">
        <v>7898953151046</v>
      </c>
      <c r="L15631" s="1" t="s">
        <v>4452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7" t="n">
        <v>46254</v>
      </c>
      <c r="C15632" s="1" t="n">
        <v>11</v>
      </c>
      <c r="D15632" s="1" t="s">
        <v>3845</v>
      </c>
      <c r="E15632" s="1" t="n">
        <v>1626</v>
      </c>
      <c r="F15632" s="1" t="s">
        <v>65</v>
      </c>
      <c r="I15632" s="1" t="n">
        <v>317365</v>
      </c>
      <c r="J15632" s="1" t="n">
        <v>56951</v>
      </c>
      <c r="K15632" s="1" t="n">
        <v>7894904280001</v>
      </c>
      <c r="L15632" s="1" t="s">
        <v>4453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7" t="n">
        <v>46254</v>
      </c>
      <c r="C15633" s="1" t="n">
        <v>11</v>
      </c>
      <c r="D15633" s="1" t="s">
        <v>3845</v>
      </c>
      <c r="E15633" s="1" t="n">
        <v>1626</v>
      </c>
      <c r="F15633" s="1" t="s">
        <v>65</v>
      </c>
      <c r="I15633" s="1" t="n">
        <v>317365</v>
      </c>
      <c r="J15633" s="1" t="n">
        <v>79704</v>
      </c>
      <c r="K15633" s="1" t="n">
        <v>7894904605033</v>
      </c>
      <c r="L15633" s="1" t="s">
        <v>5927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7" t="n">
        <v>46254</v>
      </c>
      <c r="C15634" s="1" t="n">
        <v>11</v>
      </c>
      <c r="D15634" s="1" t="s">
        <v>3845</v>
      </c>
      <c r="E15634" s="1" t="n">
        <v>1626</v>
      </c>
      <c r="F15634" s="1" t="s">
        <v>65</v>
      </c>
      <c r="I15634" s="1" t="n">
        <v>317365</v>
      </c>
      <c r="J15634" s="1" t="n">
        <v>79705</v>
      </c>
      <c r="K15634" s="1" t="n">
        <v>7894904605019</v>
      </c>
      <c r="L15634" s="1" t="s">
        <v>5285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7" t="n">
        <v>46254</v>
      </c>
      <c r="C15635" s="1" t="n">
        <v>11</v>
      </c>
      <c r="D15635" s="1" t="s">
        <v>3845</v>
      </c>
      <c r="E15635" s="1" t="n">
        <v>1626</v>
      </c>
      <c r="F15635" s="1" t="s">
        <v>65</v>
      </c>
      <c r="I15635" s="1" t="n">
        <v>317365</v>
      </c>
      <c r="J15635" s="1" t="n">
        <v>79706</v>
      </c>
      <c r="K15635" s="1" t="n">
        <v>7894904605002</v>
      </c>
      <c r="L15635" s="1" t="s">
        <v>5928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7" t="n">
        <v>46254</v>
      </c>
      <c r="C15636" s="1" t="n">
        <v>11</v>
      </c>
      <c r="D15636" s="1" t="s">
        <v>3845</v>
      </c>
      <c r="E15636" s="1" t="n">
        <v>1626</v>
      </c>
      <c r="F15636" s="1" t="s">
        <v>65</v>
      </c>
      <c r="I15636" s="1" t="n">
        <v>317365</v>
      </c>
      <c r="J15636" s="1" t="n">
        <v>80139</v>
      </c>
      <c r="K15636" s="1" t="n">
        <v>7898516368850</v>
      </c>
      <c r="L15636" s="1" t="s">
        <v>4454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7" t="n">
        <v>46254</v>
      </c>
      <c r="C15637" s="1" t="n">
        <v>11</v>
      </c>
      <c r="D15637" s="1" t="s">
        <v>3845</v>
      </c>
      <c r="E15637" s="1" t="n">
        <v>1626</v>
      </c>
      <c r="F15637" s="1" t="s">
        <v>65</v>
      </c>
      <c r="I15637" s="1" t="n">
        <v>317365</v>
      </c>
      <c r="J15637" s="1" t="n">
        <v>80874</v>
      </c>
      <c r="K15637" s="1" t="n">
        <v>7894904605040</v>
      </c>
      <c r="L15637" s="1" t="s">
        <v>6666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7" t="n">
        <v>46254</v>
      </c>
      <c r="C15638" s="1" t="n">
        <v>11</v>
      </c>
      <c r="D15638" s="1" t="s">
        <v>3845</v>
      </c>
      <c r="E15638" s="1" t="n">
        <v>1626</v>
      </c>
      <c r="F15638" s="1" t="s">
        <v>65</v>
      </c>
      <c r="I15638" s="1" t="n">
        <v>317365</v>
      </c>
      <c r="J15638" s="1" t="n">
        <v>80875</v>
      </c>
      <c r="K15638" s="1" t="n">
        <v>7894904605064</v>
      </c>
      <c r="L15638" s="1" t="s">
        <v>6667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7" t="n">
        <v>46254</v>
      </c>
      <c r="C15639" s="1" t="n">
        <v>11</v>
      </c>
      <c r="D15639" s="1" t="s">
        <v>3845</v>
      </c>
      <c r="E15639" s="1" t="n">
        <v>1642</v>
      </c>
      <c r="F15639" s="1" t="s">
        <v>184</v>
      </c>
      <c r="I15639" s="1" t="n">
        <v>1037267</v>
      </c>
      <c r="J15639" s="1" t="n">
        <v>105780</v>
      </c>
      <c r="K15639" s="1" t="n">
        <v>7896289210017</v>
      </c>
      <c r="L15639" s="1" t="s">
        <v>4164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7" t="n">
        <v>46254</v>
      </c>
      <c r="C15640" s="1" t="n">
        <v>11</v>
      </c>
      <c r="D15640" s="1" t="s">
        <v>3845</v>
      </c>
      <c r="E15640" s="1" t="n">
        <v>1642</v>
      </c>
      <c r="F15640" s="1" t="s">
        <v>184</v>
      </c>
      <c r="I15640" s="1" t="n">
        <v>1037267</v>
      </c>
      <c r="J15640" s="1" t="n">
        <v>105782</v>
      </c>
      <c r="K15640" s="1" t="n">
        <v>7896289210352</v>
      </c>
      <c r="L15640" s="1" t="s">
        <v>4165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7" t="n">
        <v>46254</v>
      </c>
      <c r="C15641" s="1" t="n">
        <v>11</v>
      </c>
      <c r="D15641" s="1" t="s">
        <v>3845</v>
      </c>
      <c r="E15641" s="1" t="n">
        <v>1642</v>
      </c>
      <c r="F15641" s="1" t="s">
        <v>184</v>
      </c>
      <c r="I15641" s="1" t="n">
        <v>1037267</v>
      </c>
      <c r="J15641" s="1" t="n">
        <v>106079</v>
      </c>
      <c r="K15641" s="1" t="n">
        <v>7896289210130</v>
      </c>
      <c r="L15641" s="1" t="s">
        <v>4166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7" t="n">
        <v>46254</v>
      </c>
      <c r="C15642" s="1" t="n">
        <v>11</v>
      </c>
      <c r="D15642" s="1" t="s">
        <v>3845</v>
      </c>
      <c r="E15642" s="1" t="n">
        <v>1642</v>
      </c>
      <c r="F15642" s="1" t="s">
        <v>184</v>
      </c>
      <c r="I15642" s="1" t="n">
        <v>1037267</v>
      </c>
      <c r="J15642" s="1" t="n">
        <v>106274</v>
      </c>
      <c r="K15642" s="1" t="n">
        <v>7896289210086</v>
      </c>
      <c r="L15642" s="1" t="s">
        <v>4167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7" t="n">
        <v>46254</v>
      </c>
      <c r="C15643" s="1" t="n">
        <v>11</v>
      </c>
      <c r="D15643" s="1" t="s">
        <v>3845</v>
      </c>
      <c r="E15643" s="1" t="n">
        <v>1642</v>
      </c>
      <c r="F15643" s="1" t="s">
        <v>184</v>
      </c>
      <c r="I15643" s="1" t="n">
        <v>1037267</v>
      </c>
      <c r="J15643" s="1" t="n">
        <v>106280</v>
      </c>
      <c r="K15643" s="1" t="n">
        <v>7896289210062</v>
      </c>
      <c r="L15643" s="1" t="s">
        <v>4168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7" t="n">
        <v>46254</v>
      </c>
      <c r="C15644" s="1" t="n">
        <v>11</v>
      </c>
      <c r="D15644" s="1" t="s">
        <v>3845</v>
      </c>
      <c r="E15644" s="1" t="n">
        <v>1642</v>
      </c>
      <c r="F15644" s="1" t="s">
        <v>184</v>
      </c>
      <c r="I15644" s="1" t="n">
        <v>1037267</v>
      </c>
      <c r="J15644" s="1" t="n">
        <v>106407</v>
      </c>
      <c r="K15644" s="1" t="n">
        <v>7896289210031</v>
      </c>
      <c r="L15644" s="1" t="s">
        <v>4169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7" t="n">
        <v>46254</v>
      </c>
      <c r="C15645" s="1" t="n">
        <v>11</v>
      </c>
      <c r="D15645" s="1" t="s">
        <v>3845</v>
      </c>
      <c r="E15645" s="1" t="n">
        <v>1705</v>
      </c>
      <c r="F15645" s="1" t="s">
        <v>173</v>
      </c>
      <c r="I15645" s="1" t="n">
        <v>1255653</v>
      </c>
      <c r="J15645" s="1" t="n">
        <v>102360</v>
      </c>
      <c r="K15645" s="1" t="n">
        <v>7894900593709</v>
      </c>
      <c r="L15645" s="1" t="s">
        <v>4471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7" t="n">
        <v>46254</v>
      </c>
      <c r="C15646" s="1" t="n">
        <v>11</v>
      </c>
      <c r="D15646" s="1" t="s">
        <v>3845</v>
      </c>
      <c r="E15646" s="1" t="n">
        <v>1705</v>
      </c>
      <c r="F15646" s="1" t="s">
        <v>173</v>
      </c>
      <c r="I15646" s="1" t="n">
        <v>1255653</v>
      </c>
      <c r="J15646" s="1" t="n">
        <v>102361</v>
      </c>
      <c r="K15646" s="1" t="n">
        <v>7894900573701</v>
      </c>
      <c r="L15646" s="1" t="s">
        <v>4472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7" t="n">
        <v>46254</v>
      </c>
      <c r="C15647" s="1" t="n">
        <v>11</v>
      </c>
      <c r="D15647" s="1" t="s">
        <v>3845</v>
      </c>
      <c r="E15647" s="1" t="n">
        <v>1705</v>
      </c>
      <c r="F15647" s="1" t="s">
        <v>173</v>
      </c>
      <c r="I15647" s="1" t="n">
        <v>1255653</v>
      </c>
      <c r="J15647" s="1" t="n">
        <v>102362</v>
      </c>
      <c r="K15647" s="1" t="n">
        <v>7894900583700</v>
      </c>
      <c r="L15647" s="1" t="s">
        <v>4473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7" t="n">
        <v>46254</v>
      </c>
      <c r="C15648" s="1" t="n">
        <v>11</v>
      </c>
      <c r="D15648" s="1" t="s">
        <v>3845</v>
      </c>
      <c r="E15648" s="1" t="n">
        <v>1705</v>
      </c>
      <c r="F15648" s="1" t="s">
        <v>173</v>
      </c>
      <c r="I15648" s="1" t="n">
        <v>1255653</v>
      </c>
      <c r="J15648" s="1" t="n">
        <v>102363</v>
      </c>
      <c r="K15648" s="1" t="n">
        <v>7894900563702</v>
      </c>
      <c r="L15648" s="1" t="s">
        <v>4474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7" t="n">
        <v>46254</v>
      </c>
      <c r="C15649" s="1" t="n">
        <v>11</v>
      </c>
      <c r="D15649" s="1" t="s">
        <v>3845</v>
      </c>
      <c r="E15649" s="1" t="n">
        <v>1705</v>
      </c>
      <c r="F15649" s="1" t="s">
        <v>173</v>
      </c>
      <c r="I15649" s="1" t="n">
        <v>1255653</v>
      </c>
      <c r="J15649" s="1" t="n">
        <v>14312</v>
      </c>
      <c r="K15649" s="1" t="n">
        <v>7894900504002</v>
      </c>
      <c r="L15649" s="1" t="s">
        <v>6451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7" t="n">
        <v>46254</v>
      </c>
      <c r="C15650" s="1" t="n">
        <v>11</v>
      </c>
      <c r="D15650" s="1" t="s">
        <v>3845</v>
      </c>
      <c r="E15650" s="1" t="n">
        <v>1705</v>
      </c>
      <c r="F15650" s="1" t="s">
        <v>173</v>
      </c>
      <c r="I15650" s="1" t="n">
        <v>1255653</v>
      </c>
      <c r="J15650" s="1" t="n">
        <v>14356</v>
      </c>
      <c r="K15650" s="1" t="n">
        <v>7894900501001</v>
      </c>
      <c r="L15650" s="1" t="s">
        <v>6452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7" t="n">
        <v>46254</v>
      </c>
      <c r="C15651" s="1" t="n">
        <v>11</v>
      </c>
      <c r="D15651" s="1" t="s">
        <v>3845</v>
      </c>
      <c r="E15651" s="1" t="n">
        <v>1705</v>
      </c>
      <c r="F15651" s="1" t="s">
        <v>173</v>
      </c>
      <c r="I15651" s="1" t="n">
        <v>1255653</v>
      </c>
      <c r="J15651" s="1" t="n">
        <v>22346</v>
      </c>
      <c r="K15651" s="1" t="n">
        <v>7894900150018</v>
      </c>
      <c r="L15651" s="1" t="s">
        <v>6302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7" t="n">
        <v>46254</v>
      </c>
      <c r="C15652" s="1" t="n">
        <v>11</v>
      </c>
      <c r="D15652" s="1" t="s">
        <v>3845</v>
      </c>
      <c r="E15652" s="1" t="n">
        <v>1705</v>
      </c>
      <c r="F15652" s="1" t="s">
        <v>173</v>
      </c>
      <c r="I15652" s="1" t="n">
        <v>1255653</v>
      </c>
      <c r="J15652" s="1" t="n">
        <v>24324</v>
      </c>
      <c r="K15652" s="1" t="n">
        <v>70847022015</v>
      </c>
      <c r="L15652" s="1" t="s">
        <v>4479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7" t="n">
        <v>46254</v>
      </c>
      <c r="C15653" s="1" t="n">
        <v>11</v>
      </c>
      <c r="D15653" s="1" t="s">
        <v>3845</v>
      </c>
      <c r="E15653" s="1" t="n">
        <v>1705</v>
      </c>
      <c r="F15653" s="1" t="s">
        <v>173</v>
      </c>
      <c r="I15653" s="1" t="n">
        <v>1255653</v>
      </c>
      <c r="J15653" s="1" t="n">
        <v>25136</v>
      </c>
      <c r="K15653" s="1" t="n">
        <v>70847022206</v>
      </c>
      <c r="L15653" s="1" t="s">
        <v>4481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7" t="n">
        <v>46254</v>
      </c>
      <c r="C15654" s="1" t="n">
        <v>11</v>
      </c>
      <c r="D15654" s="1" t="s">
        <v>3845</v>
      </c>
      <c r="E15654" s="1" t="n">
        <v>1705</v>
      </c>
      <c r="F15654" s="1" t="s">
        <v>173</v>
      </c>
      <c r="I15654" s="1" t="n">
        <v>1255653</v>
      </c>
      <c r="J15654" s="1" t="n">
        <v>26843</v>
      </c>
      <c r="K15654" s="1" t="n">
        <v>7898367983790</v>
      </c>
      <c r="L15654" s="1" t="s">
        <v>5779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7" t="n">
        <v>46254</v>
      </c>
      <c r="C15655" s="1" t="n">
        <v>11</v>
      </c>
      <c r="D15655" s="1" t="s">
        <v>3845</v>
      </c>
      <c r="E15655" s="1" t="n">
        <v>1705</v>
      </c>
      <c r="F15655" s="1" t="s">
        <v>173</v>
      </c>
      <c r="I15655" s="1" t="n">
        <v>1255653</v>
      </c>
      <c r="J15655" s="1" t="n">
        <v>29748</v>
      </c>
      <c r="K15655" s="1" t="n">
        <v>70847033301</v>
      </c>
      <c r="L15655" s="1" t="s">
        <v>4486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7" t="n">
        <v>46254</v>
      </c>
      <c r="C15656" s="1" t="n">
        <v>11</v>
      </c>
      <c r="D15656" s="1" t="s">
        <v>3845</v>
      </c>
      <c r="E15656" s="1" t="n">
        <v>1705</v>
      </c>
      <c r="F15656" s="1" t="s">
        <v>173</v>
      </c>
      <c r="I15656" s="1" t="n">
        <v>1255653</v>
      </c>
      <c r="J15656" s="1" t="n">
        <v>31928</v>
      </c>
      <c r="K15656" s="1" t="n">
        <v>70847034803</v>
      </c>
      <c r="L15656" s="1" t="s">
        <v>7468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7" t="n">
        <v>46254</v>
      </c>
      <c r="C15657" s="1" t="n">
        <v>11</v>
      </c>
      <c r="D15657" s="1" t="s">
        <v>3845</v>
      </c>
      <c r="E15657" s="1" t="n">
        <v>1705</v>
      </c>
      <c r="F15657" s="1" t="s">
        <v>173</v>
      </c>
      <c r="I15657" s="1" t="n">
        <v>1255653</v>
      </c>
      <c r="J15657" s="1" t="n">
        <v>36982</v>
      </c>
      <c r="K15657" s="1" t="n">
        <v>7894900087048</v>
      </c>
      <c r="L15657" s="1" t="s">
        <v>8468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7" t="n">
        <v>46254</v>
      </c>
      <c r="C15658" s="1" t="n">
        <v>11</v>
      </c>
      <c r="D15658" s="1" t="s">
        <v>3845</v>
      </c>
      <c r="E15658" s="1" t="n">
        <v>1705</v>
      </c>
      <c r="F15658" s="1" t="s">
        <v>173</v>
      </c>
      <c r="I15658" s="1" t="n">
        <v>1255653</v>
      </c>
      <c r="J15658" s="1" t="n">
        <v>37178</v>
      </c>
      <c r="K15658" s="1" t="n">
        <v>7894900087062</v>
      </c>
      <c r="L15658" s="1" t="s">
        <v>4490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7" t="n">
        <v>46254</v>
      </c>
      <c r="C15659" s="1" t="n">
        <v>11</v>
      </c>
      <c r="D15659" s="1" t="s">
        <v>3845</v>
      </c>
      <c r="E15659" s="1" t="n">
        <v>1705</v>
      </c>
      <c r="F15659" s="1" t="s">
        <v>173</v>
      </c>
      <c r="I15659" s="1" t="n">
        <v>1255653</v>
      </c>
      <c r="J15659" s="1" t="n">
        <v>37964</v>
      </c>
      <c r="K15659" s="1" t="n">
        <v>7894900087079</v>
      </c>
      <c r="L15659" s="1" t="s">
        <v>6448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7" t="n">
        <v>46254</v>
      </c>
      <c r="C15660" s="1" t="n">
        <v>11</v>
      </c>
      <c r="D15660" s="1" t="s">
        <v>3845</v>
      </c>
      <c r="E15660" s="1" t="n">
        <v>1705</v>
      </c>
      <c r="F15660" s="1" t="s">
        <v>173</v>
      </c>
      <c r="I15660" s="1" t="n">
        <v>1255653</v>
      </c>
      <c r="J15660" s="1" t="n">
        <v>37965</v>
      </c>
      <c r="K15660" s="1" t="n">
        <v>7894900087055</v>
      </c>
      <c r="L15660" s="1" t="s">
        <v>6449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7" t="n">
        <v>46254</v>
      </c>
      <c r="C15661" s="1" t="n">
        <v>11</v>
      </c>
      <c r="D15661" s="1" t="s">
        <v>3845</v>
      </c>
      <c r="E15661" s="1" t="n">
        <v>1705</v>
      </c>
      <c r="F15661" s="1" t="s">
        <v>173</v>
      </c>
      <c r="I15661" s="1" t="n">
        <v>1255653</v>
      </c>
      <c r="J15661" s="1" t="n">
        <v>52665</v>
      </c>
      <c r="K15661" s="1" t="n">
        <v>7898367984377</v>
      </c>
      <c r="L15661" s="1" t="s">
        <v>5785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7" t="n">
        <v>46254</v>
      </c>
      <c r="C15662" s="1" t="n">
        <v>11</v>
      </c>
      <c r="D15662" s="1" t="s">
        <v>3845</v>
      </c>
      <c r="E15662" s="1" t="n">
        <v>1705</v>
      </c>
      <c r="F15662" s="1" t="s">
        <v>173</v>
      </c>
      <c r="I15662" s="1" t="n">
        <v>1255653</v>
      </c>
      <c r="J15662" s="1" t="n">
        <v>79334</v>
      </c>
      <c r="K15662" s="1" t="n">
        <v>7894900531305</v>
      </c>
      <c r="L15662" s="1" t="s">
        <v>6296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7" t="n">
        <v>46254</v>
      </c>
      <c r="C15663" s="1" t="n">
        <v>11</v>
      </c>
      <c r="D15663" s="1" t="s">
        <v>3845</v>
      </c>
      <c r="E15663" s="1" t="n">
        <v>1705</v>
      </c>
      <c r="F15663" s="1" t="s">
        <v>173</v>
      </c>
      <c r="I15663" s="1" t="n">
        <v>1255653</v>
      </c>
      <c r="J15663" s="1" t="n">
        <v>80501</v>
      </c>
      <c r="K15663" s="1" t="n">
        <v>7894900087093</v>
      </c>
      <c r="L15663" s="1" t="s">
        <v>6450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7" t="n">
        <v>46254</v>
      </c>
      <c r="C15664" s="1" t="n">
        <v>11</v>
      </c>
      <c r="D15664" s="1" t="s">
        <v>3845</v>
      </c>
      <c r="E15664" s="1" t="n">
        <v>1705</v>
      </c>
      <c r="F15664" s="1" t="s">
        <v>173</v>
      </c>
      <c r="I15664" s="1" t="n">
        <v>1255654</v>
      </c>
      <c r="J15664" s="1" t="n">
        <v>57190</v>
      </c>
      <c r="K15664" s="1" t="n">
        <v>7896010006360</v>
      </c>
      <c r="L15664" s="1" t="s">
        <v>8469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7" t="n">
        <v>46254</v>
      </c>
      <c r="C15665" s="1" t="n">
        <v>11</v>
      </c>
      <c r="D15665" s="1" t="s">
        <v>3845</v>
      </c>
      <c r="E15665" s="1" t="n">
        <v>1608</v>
      </c>
      <c r="F15665" s="1" t="s">
        <v>75</v>
      </c>
      <c r="I15665" s="1" t="n">
        <v>1711227</v>
      </c>
      <c r="J15665" s="1" t="n">
        <v>29083</v>
      </c>
      <c r="K15665" s="1" t="n">
        <v>7892840818142</v>
      </c>
      <c r="L15665" s="1" t="s">
        <v>4826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7" t="n">
        <v>46254</v>
      </c>
      <c r="C15666" s="1" t="n">
        <v>11</v>
      </c>
      <c r="D15666" s="1" t="s">
        <v>3845</v>
      </c>
      <c r="E15666" s="1" t="n">
        <v>1608</v>
      </c>
      <c r="F15666" s="1" t="s">
        <v>75</v>
      </c>
      <c r="I15666" s="1" t="n">
        <v>1711227</v>
      </c>
      <c r="J15666" s="1" t="n">
        <v>38354</v>
      </c>
      <c r="K15666" s="1" t="n">
        <v>7892840818159</v>
      </c>
      <c r="L15666" s="1" t="s">
        <v>4827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7" t="n">
        <v>46254</v>
      </c>
      <c r="C15667" s="1" t="n">
        <v>11</v>
      </c>
      <c r="D15667" s="1" t="s">
        <v>3845</v>
      </c>
      <c r="E15667" s="1" t="n">
        <v>1608</v>
      </c>
      <c r="F15667" s="1" t="s">
        <v>75</v>
      </c>
      <c r="I15667" s="1" t="n">
        <v>1711227</v>
      </c>
      <c r="J15667" s="1" t="n">
        <v>65341</v>
      </c>
      <c r="K15667" s="1" t="n">
        <v>7892840822309</v>
      </c>
      <c r="L15667" s="1" t="s">
        <v>4829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7" t="n">
        <v>46254</v>
      </c>
      <c r="C15668" s="1" t="n">
        <v>11</v>
      </c>
      <c r="D15668" s="1" t="s">
        <v>3845</v>
      </c>
      <c r="E15668" s="1" t="n">
        <v>1608</v>
      </c>
      <c r="F15668" s="1" t="s">
        <v>75</v>
      </c>
      <c r="I15668" s="1" t="n">
        <v>1711227</v>
      </c>
      <c r="J15668" s="1" t="n">
        <v>65342</v>
      </c>
      <c r="K15668" s="1" t="n">
        <v>7892840822446</v>
      </c>
      <c r="L15668" s="1" t="s">
        <v>4186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7" t="n">
        <v>46254</v>
      </c>
      <c r="C15669" s="1" t="n">
        <v>11</v>
      </c>
      <c r="D15669" s="1" t="s">
        <v>3845</v>
      </c>
      <c r="E15669" s="1" t="n">
        <v>1608</v>
      </c>
      <c r="F15669" s="1" t="s">
        <v>75</v>
      </c>
      <c r="I15669" s="1" t="n">
        <v>1711227</v>
      </c>
      <c r="J15669" s="1" t="n">
        <v>65383</v>
      </c>
      <c r="K15669" s="1" t="n">
        <v>7892840822859</v>
      </c>
      <c r="L15669" s="1" t="s">
        <v>6298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7" t="n">
        <v>46254</v>
      </c>
      <c r="C15670" s="1" t="n">
        <v>11</v>
      </c>
      <c r="D15670" s="1" t="s">
        <v>3845</v>
      </c>
      <c r="E15670" s="1" t="n">
        <v>1608</v>
      </c>
      <c r="F15670" s="1" t="s">
        <v>75</v>
      </c>
      <c r="I15670" s="1" t="n">
        <v>1711227</v>
      </c>
      <c r="J15670" s="1" t="n">
        <v>65591</v>
      </c>
      <c r="K15670" s="1" t="n">
        <v>7892840822941</v>
      </c>
      <c r="L15670" s="1" t="s">
        <v>4830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7" t="n">
        <v>46254</v>
      </c>
      <c r="C15671" s="1" t="n">
        <v>11</v>
      </c>
      <c r="D15671" s="1" t="s">
        <v>3845</v>
      </c>
      <c r="E15671" s="1" t="n">
        <v>1608</v>
      </c>
      <c r="F15671" s="1" t="s">
        <v>75</v>
      </c>
      <c r="I15671" s="1" t="n">
        <v>1711227</v>
      </c>
      <c r="J15671" s="1" t="n">
        <v>65592</v>
      </c>
      <c r="K15671" s="1" t="n">
        <v>7892840822286</v>
      </c>
      <c r="L15671" s="1" t="s">
        <v>4178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7" t="n">
        <v>46254</v>
      </c>
      <c r="C15672" s="1" t="n">
        <v>11</v>
      </c>
      <c r="D15672" s="1" t="s">
        <v>3845</v>
      </c>
      <c r="E15672" s="1" t="n">
        <v>1608</v>
      </c>
      <c r="F15672" s="1" t="s">
        <v>75</v>
      </c>
      <c r="I15672" s="1" t="n">
        <v>1711227</v>
      </c>
      <c r="J15672" s="1" t="n">
        <v>65595</v>
      </c>
      <c r="K15672" s="1" t="n">
        <v>7892840823245</v>
      </c>
      <c r="L15672" s="1" t="s">
        <v>4831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7" t="n">
        <v>46254</v>
      </c>
      <c r="C15673" s="1" t="n">
        <v>11</v>
      </c>
      <c r="D15673" s="1" t="s">
        <v>3845</v>
      </c>
      <c r="E15673" s="1" t="n">
        <v>1608</v>
      </c>
      <c r="F15673" s="1" t="s">
        <v>75</v>
      </c>
      <c r="I15673" s="1" t="n">
        <v>1711227</v>
      </c>
      <c r="J15673" s="1" t="n">
        <v>65800</v>
      </c>
      <c r="K15673" s="1" t="n">
        <v>7892840822910</v>
      </c>
      <c r="L15673" s="1" t="s">
        <v>4835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7" t="n">
        <v>46254</v>
      </c>
      <c r="C15674" s="1" t="n">
        <v>11</v>
      </c>
      <c r="D15674" s="1" t="s">
        <v>3845</v>
      </c>
      <c r="E15674" s="1" t="n">
        <v>1608</v>
      </c>
      <c r="F15674" s="1" t="s">
        <v>75</v>
      </c>
      <c r="I15674" s="1" t="n">
        <v>1711227</v>
      </c>
      <c r="J15674" s="1" t="n">
        <v>66366</v>
      </c>
      <c r="K15674" s="1" t="n">
        <v>7892840822378</v>
      </c>
      <c r="L15674" s="1" t="s">
        <v>4833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7" t="n">
        <v>46254</v>
      </c>
      <c r="C15675" s="1" t="n">
        <v>11</v>
      </c>
      <c r="D15675" s="1" t="s">
        <v>3845</v>
      </c>
      <c r="E15675" s="1" t="n">
        <v>1608</v>
      </c>
      <c r="F15675" s="1" t="s">
        <v>75</v>
      </c>
      <c r="I15675" s="1" t="n">
        <v>1711227</v>
      </c>
      <c r="J15675" s="1" t="n">
        <v>66764</v>
      </c>
      <c r="K15675" s="1" t="n">
        <v>7892840822293</v>
      </c>
      <c r="L15675" s="1" t="s">
        <v>4834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7" t="n">
        <v>46254</v>
      </c>
      <c r="C15676" s="1" t="n">
        <v>11</v>
      </c>
      <c r="D15676" s="1" t="s">
        <v>3845</v>
      </c>
      <c r="E15676" s="1" t="n">
        <v>1608</v>
      </c>
      <c r="F15676" s="1" t="s">
        <v>75</v>
      </c>
      <c r="I15676" s="1" t="n">
        <v>1711227</v>
      </c>
      <c r="J15676" s="1" t="n">
        <v>80197</v>
      </c>
      <c r="K15676" s="1" t="n">
        <v>7892840824648</v>
      </c>
      <c r="L15676" s="1" t="s">
        <v>5367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7" t="n">
        <v>46254</v>
      </c>
      <c r="C15677" s="1" t="n">
        <v>11</v>
      </c>
      <c r="D15677" s="1" t="s">
        <v>3845</v>
      </c>
      <c r="E15677" s="1" t="n">
        <v>1608</v>
      </c>
      <c r="F15677" s="1" t="s">
        <v>75</v>
      </c>
      <c r="I15677" s="1" t="n">
        <v>1711227</v>
      </c>
      <c r="J15677" s="1" t="n">
        <v>80198</v>
      </c>
      <c r="K15677" s="1" t="n">
        <v>7892840824693</v>
      </c>
      <c r="L15677" s="1" t="s">
        <v>5368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7" t="n">
        <v>46254</v>
      </c>
      <c r="C15678" s="1" t="n">
        <v>11</v>
      </c>
      <c r="D15678" s="1" t="s">
        <v>3845</v>
      </c>
      <c r="E15678" s="1" t="n">
        <v>1608</v>
      </c>
      <c r="F15678" s="1" t="s">
        <v>75</v>
      </c>
      <c r="I15678" s="1" t="n">
        <v>1711227</v>
      </c>
      <c r="J15678" s="1" t="n">
        <v>80207</v>
      </c>
      <c r="K15678" s="1" t="n">
        <v>7892840825317</v>
      </c>
      <c r="L15678" s="1" t="s">
        <v>4192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7" t="n">
        <v>46254</v>
      </c>
      <c r="C15679" s="1" t="n">
        <v>11</v>
      </c>
      <c r="D15679" s="1" t="s">
        <v>3845</v>
      </c>
      <c r="E15679" s="1" t="n">
        <v>1608</v>
      </c>
      <c r="F15679" s="1" t="s">
        <v>75</v>
      </c>
      <c r="I15679" s="1" t="n">
        <v>1711227</v>
      </c>
      <c r="J15679" s="1" t="n">
        <v>80384</v>
      </c>
      <c r="K15679" s="1" t="n">
        <v>7892840824396</v>
      </c>
      <c r="L15679" s="1" t="s">
        <v>4838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7" t="n">
        <v>46254</v>
      </c>
      <c r="C15680" s="1" t="n">
        <v>11</v>
      </c>
      <c r="D15680" s="1" t="s">
        <v>3845</v>
      </c>
      <c r="E15680" s="1" t="n">
        <v>1608</v>
      </c>
      <c r="F15680" s="1" t="s">
        <v>75</v>
      </c>
      <c r="I15680" s="1" t="n">
        <v>1713862</v>
      </c>
      <c r="J15680" s="1" t="n">
        <v>50232</v>
      </c>
      <c r="K15680" s="1" t="n">
        <v>7891025123057</v>
      </c>
      <c r="L15680" s="1" t="s">
        <v>4061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7" t="n">
        <v>46254</v>
      </c>
      <c r="C15681" s="1" t="n">
        <v>11</v>
      </c>
      <c r="D15681" s="1" t="s">
        <v>3845</v>
      </c>
      <c r="E15681" s="1" t="n">
        <v>1608</v>
      </c>
      <c r="F15681" s="1" t="s">
        <v>75</v>
      </c>
      <c r="I15681" s="1" t="n">
        <v>1713862</v>
      </c>
      <c r="J15681" s="1" t="n">
        <v>18949</v>
      </c>
      <c r="K15681" s="1" t="n">
        <v>7891025699880</v>
      </c>
      <c r="L15681" s="1" t="s">
        <v>4063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7" t="n">
        <v>46254</v>
      </c>
      <c r="C15682" s="1" t="n">
        <v>11</v>
      </c>
      <c r="D15682" s="1" t="s">
        <v>3845</v>
      </c>
      <c r="E15682" s="1" t="n">
        <v>1608</v>
      </c>
      <c r="F15682" s="1" t="s">
        <v>75</v>
      </c>
      <c r="I15682" s="1" t="n">
        <v>1713862</v>
      </c>
      <c r="J15682" s="1" t="n">
        <v>19906</v>
      </c>
      <c r="K15682" s="1" t="n">
        <v>7898553442933</v>
      </c>
      <c r="L15682" s="1" t="s">
        <v>4064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7" t="n">
        <v>46254</v>
      </c>
      <c r="C15683" s="1" t="n">
        <v>11</v>
      </c>
      <c r="D15683" s="1" t="s">
        <v>3845</v>
      </c>
      <c r="E15683" s="1" t="n">
        <v>1608</v>
      </c>
      <c r="F15683" s="1" t="s">
        <v>75</v>
      </c>
      <c r="I15683" s="1" t="n">
        <v>1713862</v>
      </c>
      <c r="J15683" s="1" t="n">
        <v>20479</v>
      </c>
      <c r="K15683" s="1" t="n">
        <v>7891025101161</v>
      </c>
      <c r="L15683" s="1" t="s">
        <v>4065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7" t="n">
        <v>46254</v>
      </c>
      <c r="C15684" s="1" t="n">
        <v>11</v>
      </c>
      <c r="D15684" s="1" t="s">
        <v>3845</v>
      </c>
      <c r="E15684" s="1" t="n">
        <v>1608</v>
      </c>
      <c r="F15684" s="1" t="s">
        <v>75</v>
      </c>
      <c r="I15684" s="1" t="n">
        <v>1713862</v>
      </c>
      <c r="J15684" s="1" t="n">
        <v>20522</v>
      </c>
      <c r="K15684" s="1" t="n">
        <v>7891025106067</v>
      </c>
      <c r="L15684" s="1" t="s">
        <v>4066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7" t="n">
        <v>46254</v>
      </c>
      <c r="C15685" s="1" t="n">
        <v>11</v>
      </c>
      <c r="D15685" s="1" t="s">
        <v>3845</v>
      </c>
      <c r="E15685" s="1" t="n">
        <v>1608</v>
      </c>
      <c r="F15685" s="1" t="s">
        <v>75</v>
      </c>
      <c r="I15685" s="1" t="n">
        <v>1713862</v>
      </c>
      <c r="J15685" s="1" t="n">
        <v>22010</v>
      </c>
      <c r="K15685" s="1" t="n">
        <v>7891025107255</v>
      </c>
      <c r="L15685" s="1" t="s">
        <v>4067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7" t="n">
        <v>46254</v>
      </c>
      <c r="C15686" s="1" t="n">
        <v>11</v>
      </c>
      <c r="D15686" s="1" t="s">
        <v>3845</v>
      </c>
      <c r="E15686" s="1" t="n">
        <v>1608</v>
      </c>
      <c r="F15686" s="1" t="s">
        <v>75</v>
      </c>
      <c r="I15686" s="1" t="n">
        <v>1713862</v>
      </c>
      <c r="J15686" s="1" t="n">
        <v>23791</v>
      </c>
      <c r="K15686" s="1" t="n">
        <v>7898215151302</v>
      </c>
      <c r="L15686" s="1" t="s">
        <v>5895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7" t="n">
        <v>46254</v>
      </c>
      <c r="C15687" s="1" t="n">
        <v>11</v>
      </c>
      <c r="D15687" s="1" t="s">
        <v>3845</v>
      </c>
      <c r="E15687" s="1" t="n">
        <v>1608</v>
      </c>
      <c r="F15687" s="1" t="s">
        <v>75</v>
      </c>
      <c r="I15687" s="1" t="n">
        <v>1713862</v>
      </c>
      <c r="J15687" s="1" t="n">
        <v>24123</v>
      </c>
      <c r="K15687" s="1" t="n">
        <v>7891025109396</v>
      </c>
      <c r="L15687" s="1" t="s">
        <v>4068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7" t="n">
        <v>46254</v>
      </c>
      <c r="C15688" s="1" t="n">
        <v>11</v>
      </c>
      <c r="D15688" s="1" t="s">
        <v>3845</v>
      </c>
      <c r="E15688" s="1" t="n">
        <v>1608</v>
      </c>
      <c r="F15688" s="1" t="s">
        <v>75</v>
      </c>
      <c r="I15688" s="1" t="n">
        <v>1713862</v>
      </c>
      <c r="J15688" s="1" t="n">
        <v>24124</v>
      </c>
      <c r="K15688" s="1" t="n">
        <v>7891025109419</v>
      </c>
      <c r="L15688" s="1" t="s">
        <v>4069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7" t="n">
        <v>46254</v>
      </c>
      <c r="C15689" s="1" t="n">
        <v>11</v>
      </c>
      <c r="D15689" s="1" t="s">
        <v>3845</v>
      </c>
      <c r="E15689" s="1" t="n">
        <v>1608</v>
      </c>
      <c r="F15689" s="1" t="s">
        <v>75</v>
      </c>
      <c r="I15689" s="1" t="n">
        <v>1713862</v>
      </c>
      <c r="J15689" s="1" t="n">
        <v>24196</v>
      </c>
      <c r="K15689" s="1" t="n">
        <v>7891025109884</v>
      </c>
      <c r="L15689" s="1" t="s">
        <v>4070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7" t="n">
        <v>46254</v>
      </c>
      <c r="C15690" s="1" t="n">
        <v>11</v>
      </c>
      <c r="D15690" s="1" t="s">
        <v>3845</v>
      </c>
      <c r="E15690" s="1" t="n">
        <v>1608</v>
      </c>
      <c r="F15690" s="1" t="s">
        <v>75</v>
      </c>
      <c r="I15690" s="1" t="n">
        <v>1713862</v>
      </c>
      <c r="J15690" s="1" t="n">
        <v>24832</v>
      </c>
      <c r="K15690" s="1" t="n">
        <v>7891025109891</v>
      </c>
      <c r="L15690" s="1" t="s">
        <v>4071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7" t="n">
        <v>46254</v>
      </c>
      <c r="C15691" s="1" t="n">
        <v>11</v>
      </c>
      <c r="D15691" s="1" t="s">
        <v>3845</v>
      </c>
      <c r="E15691" s="1" t="n">
        <v>1608</v>
      </c>
      <c r="F15691" s="1" t="s">
        <v>75</v>
      </c>
      <c r="I15691" s="1" t="n">
        <v>1713862</v>
      </c>
      <c r="J15691" s="1" t="n">
        <v>26683</v>
      </c>
      <c r="K15691" s="1" t="n">
        <v>7898133620553</v>
      </c>
      <c r="L15691" s="1" t="s">
        <v>5353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7" t="n">
        <v>46254</v>
      </c>
      <c r="C15692" s="1" t="n">
        <v>11</v>
      </c>
      <c r="D15692" s="1" t="s">
        <v>3845</v>
      </c>
      <c r="E15692" s="1" t="n">
        <v>1608</v>
      </c>
      <c r="F15692" s="1" t="s">
        <v>75</v>
      </c>
      <c r="I15692" s="1" t="n">
        <v>1713862</v>
      </c>
      <c r="J15692" s="1" t="n">
        <v>27141</v>
      </c>
      <c r="K15692" s="1" t="n">
        <v>7899916900329</v>
      </c>
      <c r="L15692" s="1" t="s">
        <v>4072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7" t="n">
        <v>46254</v>
      </c>
      <c r="C15693" s="1" t="n">
        <v>11</v>
      </c>
      <c r="D15693" s="1" t="s">
        <v>3845</v>
      </c>
      <c r="E15693" s="1" t="n">
        <v>1608</v>
      </c>
      <c r="F15693" s="1" t="s">
        <v>75</v>
      </c>
      <c r="I15693" s="1" t="n">
        <v>1713862</v>
      </c>
      <c r="J15693" s="1" t="n">
        <v>28462</v>
      </c>
      <c r="K15693" s="1" t="n">
        <v>7891025121626</v>
      </c>
      <c r="L15693" s="1" t="s">
        <v>4073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7" t="n">
        <v>46254</v>
      </c>
      <c r="C15694" s="1" t="n">
        <v>11</v>
      </c>
      <c r="D15694" s="1" t="s">
        <v>3845</v>
      </c>
      <c r="E15694" s="1" t="n">
        <v>1608</v>
      </c>
      <c r="F15694" s="1" t="s">
        <v>75</v>
      </c>
      <c r="I15694" s="1" t="n">
        <v>1713862</v>
      </c>
      <c r="J15694" s="1" t="n">
        <v>29169</v>
      </c>
      <c r="K15694" s="1" t="n">
        <v>7891025115656</v>
      </c>
      <c r="L15694" s="1" t="s">
        <v>4075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7" t="n">
        <v>46254</v>
      </c>
      <c r="C15695" s="1" t="n">
        <v>11</v>
      </c>
      <c r="D15695" s="1" t="s">
        <v>3845</v>
      </c>
      <c r="E15695" s="1" t="n">
        <v>1608</v>
      </c>
      <c r="F15695" s="1" t="s">
        <v>75</v>
      </c>
      <c r="I15695" s="1" t="n">
        <v>1713862</v>
      </c>
      <c r="J15695" s="1" t="n">
        <v>29755</v>
      </c>
      <c r="K15695" s="1" t="n">
        <v>7891025115588</v>
      </c>
      <c r="L15695" s="1" t="s">
        <v>4077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7" t="n">
        <v>46254</v>
      </c>
      <c r="C15696" s="1" t="n">
        <v>11</v>
      </c>
      <c r="D15696" s="1" t="s">
        <v>3845</v>
      </c>
      <c r="E15696" s="1" t="n">
        <v>1608</v>
      </c>
      <c r="F15696" s="1" t="s">
        <v>75</v>
      </c>
      <c r="I15696" s="1" t="n">
        <v>1713862</v>
      </c>
      <c r="J15696" s="1" t="n">
        <v>29787</v>
      </c>
      <c r="K15696" s="1" t="n">
        <v>7891025115595</v>
      </c>
      <c r="L15696" s="1" t="s">
        <v>4078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7" t="n">
        <v>46254</v>
      </c>
      <c r="C15697" s="1" t="n">
        <v>11</v>
      </c>
      <c r="D15697" s="1" t="s">
        <v>3845</v>
      </c>
      <c r="E15697" s="1" t="n">
        <v>1608</v>
      </c>
      <c r="F15697" s="1" t="s">
        <v>75</v>
      </c>
      <c r="I15697" s="1" t="n">
        <v>1713862</v>
      </c>
      <c r="J15697" s="1" t="n">
        <v>31496</v>
      </c>
      <c r="K15697" s="1" t="n">
        <v>7891025117797</v>
      </c>
      <c r="L15697" s="1" t="s">
        <v>5354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7" t="n">
        <v>46254</v>
      </c>
      <c r="C15698" s="1" t="n">
        <v>11</v>
      </c>
      <c r="D15698" s="1" t="s">
        <v>3845</v>
      </c>
      <c r="E15698" s="1" t="n">
        <v>1608</v>
      </c>
      <c r="F15698" s="1" t="s">
        <v>75</v>
      </c>
      <c r="I15698" s="1" t="n">
        <v>1713862</v>
      </c>
      <c r="J15698" s="1" t="n">
        <v>31497</v>
      </c>
      <c r="K15698" s="1" t="n">
        <v>7891025117773</v>
      </c>
      <c r="L15698" s="1" t="s">
        <v>4080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7" t="n">
        <v>46254</v>
      </c>
      <c r="C15699" s="1" t="n">
        <v>11</v>
      </c>
      <c r="D15699" s="1" t="s">
        <v>3845</v>
      </c>
      <c r="E15699" s="1" t="n">
        <v>1608</v>
      </c>
      <c r="F15699" s="1" t="s">
        <v>75</v>
      </c>
      <c r="I15699" s="1" t="n">
        <v>1713862</v>
      </c>
      <c r="J15699" s="1" t="n">
        <v>31551</v>
      </c>
      <c r="K15699" s="1" t="n">
        <v>7891025117742</v>
      </c>
      <c r="L15699" s="1" t="s">
        <v>4081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7" t="n">
        <v>46254</v>
      </c>
      <c r="C15700" s="1" t="n">
        <v>11</v>
      </c>
      <c r="D15700" s="1" t="s">
        <v>3845</v>
      </c>
      <c r="E15700" s="1" t="n">
        <v>1608</v>
      </c>
      <c r="F15700" s="1" t="s">
        <v>75</v>
      </c>
      <c r="I15700" s="1" t="n">
        <v>1713862</v>
      </c>
      <c r="J15700" s="1" t="n">
        <v>31570</v>
      </c>
      <c r="K15700" s="1" t="n">
        <v>7898927809157</v>
      </c>
      <c r="L15700" s="1" t="s">
        <v>4082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7" t="n">
        <v>46254</v>
      </c>
      <c r="C15701" s="1" t="n">
        <v>11</v>
      </c>
      <c r="D15701" s="1" t="s">
        <v>3845</v>
      </c>
      <c r="E15701" s="1" t="n">
        <v>1608</v>
      </c>
      <c r="F15701" s="1" t="s">
        <v>75</v>
      </c>
      <c r="I15701" s="1" t="n">
        <v>1713862</v>
      </c>
      <c r="J15701" s="1" t="n">
        <v>32614</v>
      </c>
      <c r="K15701" s="1" t="n">
        <v>7891025119456</v>
      </c>
      <c r="L15701" s="1" t="s">
        <v>4083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7" t="n">
        <v>46254</v>
      </c>
      <c r="C15702" s="1" t="n">
        <v>11</v>
      </c>
      <c r="D15702" s="1" t="s">
        <v>3845</v>
      </c>
      <c r="E15702" s="1" t="n">
        <v>1608</v>
      </c>
      <c r="F15702" s="1" t="s">
        <v>75</v>
      </c>
      <c r="I15702" s="1" t="n">
        <v>1713862</v>
      </c>
      <c r="J15702" s="1" t="n">
        <v>35359</v>
      </c>
      <c r="K15702" s="1" t="n">
        <v>7891025119869</v>
      </c>
      <c r="L15702" s="1" t="s">
        <v>4084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7" t="n">
        <v>46254</v>
      </c>
      <c r="C15703" s="1" t="n">
        <v>11</v>
      </c>
      <c r="D15703" s="1" t="s">
        <v>3845</v>
      </c>
      <c r="E15703" s="1" t="n">
        <v>1608</v>
      </c>
      <c r="F15703" s="1" t="s">
        <v>75</v>
      </c>
      <c r="I15703" s="1" t="n">
        <v>1713862</v>
      </c>
      <c r="J15703" s="1" t="n">
        <v>35395</v>
      </c>
      <c r="K15703" s="1" t="n">
        <v>7891025119852</v>
      </c>
      <c r="L15703" s="1" t="s">
        <v>4085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7" t="n">
        <v>46254</v>
      </c>
      <c r="C15704" s="1" t="n">
        <v>11</v>
      </c>
      <c r="D15704" s="1" t="s">
        <v>3845</v>
      </c>
      <c r="E15704" s="1" t="n">
        <v>1608</v>
      </c>
      <c r="F15704" s="1" t="s">
        <v>75</v>
      </c>
      <c r="I15704" s="1" t="n">
        <v>1713862</v>
      </c>
      <c r="J15704" s="1" t="n">
        <v>35841</v>
      </c>
      <c r="K15704" s="1" t="n">
        <v>7891025120223</v>
      </c>
      <c r="L15704" s="1" t="s">
        <v>4086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7" t="n">
        <v>46254</v>
      </c>
      <c r="C15705" s="1" t="n">
        <v>11</v>
      </c>
      <c r="D15705" s="1" t="s">
        <v>3845</v>
      </c>
      <c r="E15705" s="1" t="n">
        <v>1608</v>
      </c>
      <c r="F15705" s="1" t="s">
        <v>75</v>
      </c>
      <c r="I15705" s="1" t="n">
        <v>1713862</v>
      </c>
      <c r="J15705" s="1" t="n">
        <v>35842</v>
      </c>
      <c r="K15705" s="1" t="n">
        <v>7891025120230</v>
      </c>
      <c r="L15705" s="1" t="s">
        <v>4087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7" t="n">
        <v>46254</v>
      </c>
      <c r="C15706" s="1" t="n">
        <v>11</v>
      </c>
      <c r="D15706" s="1" t="s">
        <v>3845</v>
      </c>
      <c r="E15706" s="1" t="n">
        <v>1608</v>
      </c>
      <c r="F15706" s="1" t="s">
        <v>75</v>
      </c>
      <c r="I15706" s="1" t="n">
        <v>1713862</v>
      </c>
      <c r="J15706" s="1" t="n">
        <v>37558</v>
      </c>
      <c r="K15706" s="1" t="n">
        <v>7891025101376</v>
      </c>
      <c r="L15706" s="1" t="s">
        <v>4088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7" t="n">
        <v>46254</v>
      </c>
      <c r="C15707" s="1" t="n">
        <v>11</v>
      </c>
      <c r="D15707" s="1" t="s">
        <v>3845</v>
      </c>
      <c r="E15707" s="1" t="n">
        <v>1608</v>
      </c>
      <c r="F15707" s="1" t="s">
        <v>75</v>
      </c>
      <c r="I15707" s="1" t="n">
        <v>1713862</v>
      </c>
      <c r="J15707" s="1" t="n">
        <v>48139</v>
      </c>
      <c r="K15707" s="1" t="n">
        <v>7891025122067</v>
      </c>
      <c r="L15707" s="1" t="s">
        <v>4090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7" t="n">
        <v>46254</v>
      </c>
      <c r="C15708" s="1" t="n">
        <v>11</v>
      </c>
      <c r="D15708" s="1" t="s">
        <v>3845</v>
      </c>
      <c r="E15708" s="1" t="n">
        <v>1608</v>
      </c>
      <c r="F15708" s="1" t="s">
        <v>75</v>
      </c>
      <c r="I15708" s="1" t="n">
        <v>1713862</v>
      </c>
      <c r="J15708" s="1" t="n">
        <v>50664</v>
      </c>
      <c r="K15708" s="1" t="n">
        <v>7891025123064</v>
      </c>
      <c r="L15708" s="1" t="s">
        <v>4091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7" t="n">
        <v>46254</v>
      </c>
      <c r="C15709" s="1" t="n">
        <v>11</v>
      </c>
      <c r="D15709" s="1" t="s">
        <v>3845</v>
      </c>
      <c r="E15709" s="1" t="n">
        <v>1608</v>
      </c>
      <c r="F15709" s="1" t="s">
        <v>75</v>
      </c>
      <c r="I15709" s="1" t="n">
        <v>1713862</v>
      </c>
      <c r="J15709" s="1" t="n">
        <v>55693</v>
      </c>
      <c r="K15709" s="1" t="n">
        <v>7891025124177</v>
      </c>
      <c r="L15709" s="1" t="s">
        <v>4094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7" t="n">
        <v>46254</v>
      </c>
      <c r="C15710" s="1" t="n">
        <v>11</v>
      </c>
      <c r="D15710" s="1" t="s">
        <v>3845</v>
      </c>
      <c r="E15710" s="1" t="n">
        <v>1608</v>
      </c>
      <c r="F15710" s="1" t="s">
        <v>75</v>
      </c>
      <c r="I15710" s="1" t="n">
        <v>1713862</v>
      </c>
      <c r="J15710" s="1" t="n">
        <v>59361</v>
      </c>
      <c r="K15710" s="1" t="n">
        <v>7891025124252</v>
      </c>
      <c r="L15710" s="1" t="s">
        <v>8470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7" t="n">
        <v>46254</v>
      </c>
      <c r="C15711" s="1" t="n">
        <v>11</v>
      </c>
      <c r="D15711" s="1" t="s">
        <v>3845</v>
      </c>
      <c r="E15711" s="1" t="n">
        <v>1608</v>
      </c>
      <c r="F15711" s="1" t="s">
        <v>75</v>
      </c>
      <c r="I15711" s="1" t="n">
        <v>1713862</v>
      </c>
      <c r="J15711" s="1" t="n">
        <v>65126</v>
      </c>
      <c r="K15711" s="1" t="n">
        <v>7891025124627</v>
      </c>
      <c r="L15711" s="1" t="s">
        <v>6923</v>
      </c>
      <c r="N15711" s="1" t="n">
        <v>6</v>
      </c>
      <c r="O15711" s="1" t="n">
        <v>44.76</v>
      </c>
    </row>
    <row r="15712" customFormat="false" ht="15" hidden="false" customHeight="true" outlineLevel="0" collapsed="false">
      <c r="A15712" s="1" t="n">
        <v>1</v>
      </c>
      <c r="B15712" s="17" t="n">
        <v>46254</v>
      </c>
      <c r="C15712" s="1" t="n">
        <v>11</v>
      </c>
      <c r="D15712" s="1" t="s">
        <v>3845</v>
      </c>
      <c r="E15712" s="1" t="n">
        <v>1608</v>
      </c>
      <c r="F15712" s="1" t="s">
        <v>75</v>
      </c>
      <c r="I15712" s="1" t="n">
        <v>1713862</v>
      </c>
      <c r="J15712" s="1" t="n">
        <v>69612</v>
      </c>
      <c r="K15712" s="1" t="n">
        <v>7891025123453</v>
      </c>
      <c r="L15712" s="1" t="s">
        <v>4099</v>
      </c>
      <c r="N15712" s="1" t="n">
        <v>8</v>
      </c>
      <c r="O15712" s="1" t="n">
        <v>103.2</v>
      </c>
    </row>
    <row r="15713" customFormat="false" ht="15" hidden="false" customHeight="true" outlineLevel="0" collapsed="false">
      <c r="A15713" s="1" t="n">
        <v>1</v>
      </c>
      <c r="B15713" s="17" t="n">
        <v>46254</v>
      </c>
      <c r="C15713" s="1" t="n">
        <v>11</v>
      </c>
      <c r="D15713" s="1" t="s">
        <v>3845</v>
      </c>
      <c r="E15713" s="1" t="n">
        <v>1608</v>
      </c>
      <c r="F15713" s="1" t="s">
        <v>75</v>
      </c>
      <c r="I15713" s="1" t="n">
        <v>1713862</v>
      </c>
      <c r="J15713" s="1" t="n">
        <v>69614</v>
      </c>
      <c r="K15713" s="1" t="n">
        <v>7891025123477</v>
      </c>
      <c r="L15713" s="1" t="s">
        <v>4101</v>
      </c>
      <c r="N15713" s="1" t="n">
        <v>5</v>
      </c>
      <c r="O15713" s="1" t="n">
        <v>64.5</v>
      </c>
    </row>
    <row r="15714" customFormat="false" ht="15" hidden="false" customHeight="true" outlineLevel="0" collapsed="false">
      <c r="A15714" s="1" t="n">
        <v>1</v>
      </c>
      <c r="B15714" s="17" t="n">
        <v>46254</v>
      </c>
      <c r="C15714" s="1" t="n">
        <v>11</v>
      </c>
      <c r="D15714" s="1" t="s">
        <v>3845</v>
      </c>
      <c r="E15714" s="1" t="n">
        <v>1608</v>
      </c>
      <c r="F15714" s="1" t="s">
        <v>75</v>
      </c>
      <c r="I15714" s="1" t="n">
        <v>1713862</v>
      </c>
      <c r="J15714" s="1" t="n">
        <v>79069</v>
      </c>
      <c r="K15714" s="1" t="n">
        <v>7899916919901</v>
      </c>
      <c r="L15714" s="1" t="s">
        <v>4387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7" t="n">
        <v>46254</v>
      </c>
      <c r="C15715" s="1" t="n">
        <v>11</v>
      </c>
      <c r="D15715" s="1" t="s">
        <v>3845</v>
      </c>
      <c r="E15715" s="1" t="n">
        <v>1608</v>
      </c>
      <c r="F15715" s="1" t="s">
        <v>75</v>
      </c>
      <c r="I15715" s="1" t="n">
        <v>1713862</v>
      </c>
      <c r="J15715" s="1" t="n">
        <v>80307</v>
      </c>
      <c r="K15715" s="1" t="n">
        <v>7891025125372</v>
      </c>
      <c r="L15715" s="1" t="s">
        <v>5357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7" t="n">
        <v>46254</v>
      </c>
      <c r="C15716" s="1" t="n">
        <v>11</v>
      </c>
      <c r="D15716" s="1" t="s">
        <v>3845</v>
      </c>
      <c r="E15716" s="1" t="n">
        <v>1608</v>
      </c>
      <c r="F15716" s="1" t="s">
        <v>75</v>
      </c>
      <c r="I15716" s="1" t="n">
        <v>1713862</v>
      </c>
      <c r="J15716" s="1" t="n">
        <v>80681</v>
      </c>
      <c r="K15716" s="1" t="n">
        <v>7891025125495</v>
      </c>
      <c r="L15716" s="1" t="s">
        <v>5359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7" t="n">
        <v>46254</v>
      </c>
      <c r="C15717" s="1" t="n">
        <v>11</v>
      </c>
      <c r="D15717" s="1" t="s">
        <v>3845</v>
      </c>
      <c r="E15717" s="1" t="n">
        <v>1608</v>
      </c>
      <c r="F15717" s="1" t="s">
        <v>75</v>
      </c>
      <c r="I15717" s="1" t="n">
        <v>1713862</v>
      </c>
      <c r="J15717" s="1" t="n">
        <v>81126</v>
      </c>
      <c r="K15717" s="1" t="n">
        <v>7891025125501</v>
      </c>
      <c r="L15717" s="1" t="s">
        <v>4103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7" t="n">
        <v>46254</v>
      </c>
      <c r="C15718" s="1" t="n">
        <v>11</v>
      </c>
      <c r="D15718" s="1" t="s">
        <v>3845</v>
      </c>
      <c r="E15718" s="1" t="n">
        <v>1608</v>
      </c>
      <c r="F15718" s="1" t="s">
        <v>75</v>
      </c>
      <c r="I15718" s="1" t="n">
        <v>1713862</v>
      </c>
      <c r="J15718" s="1" t="n">
        <v>81338</v>
      </c>
      <c r="K15718" s="1" t="n">
        <v>7891025125365</v>
      </c>
      <c r="L15718" s="1" t="s">
        <v>5360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7" t="n">
        <v>46254</v>
      </c>
      <c r="C15719" s="1" t="n">
        <v>11</v>
      </c>
      <c r="D15719" s="1" t="s">
        <v>3845</v>
      </c>
      <c r="E15719" s="1" t="n">
        <v>1608</v>
      </c>
      <c r="F15719" s="1" t="s">
        <v>75</v>
      </c>
      <c r="I15719" s="1" t="n">
        <v>1713862</v>
      </c>
      <c r="J15719" s="1" t="n">
        <v>81771</v>
      </c>
      <c r="K15719" s="1" t="n">
        <v>7898932702047</v>
      </c>
      <c r="L15719" s="1" t="s">
        <v>6924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7" t="n">
        <v>46254</v>
      </c>
      <c r="C15720" s="1" t="n">
        <v>11</v>
      </c>
      <c r="D15720" s="1" t="s">
        <v>3845</v>
      </c>
      <c r="E15720" s="1" t="n">
        <v>1705</v>
      </c>
      <c r="F15720" s="1" t="s">
        <v>173</v>
      </c>
      <c r="I15720" s="1" t="n">
        <v>1997304</v>
      </c>
      <c r="J15720" s="1" t="n">
        <v>30186</v>
      </c>
      <c r="K15720" s="1" t="n">
        <v>78938571</v>
      </c>
      <c r="L15720" s="1" t="s">
        <v>8384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7" t="n">
        <v>46254</v>
      </c>
      <c r="C15721" s="1" t="n">
        <v>11</v>
      </c>
      <c r="D15721" s="1" t="s">
        <v>3845</v>
      </c>
      <c r="E15721" s="1" t="n">
        <v>1705</v>
      </c>
      <c r="F15721" s="1" t="s">
        <v>173</v>
      </c>
      <c r="I15721" s="1" t="n">
        <v>1997304</v>
      </c>
      <c r="J15721" s="1" t="n">
        <v>30188</v>
      </c>
      <c r="K15721" s="1" t="n">
        <v>78908901</v>
      </c>
      <c r="L15721" s="1" t="s">
        <v>7496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7" t="n">
        <v>46254</v>
      </c>
      <c r="C15722" s="1" t="n">
        <v>11</v>
      </c>
      <c r="D15722" s="1" t="s">
        <v>3845</v>
      </c>
      <c r="E15722" s="1" t="n">
        <v>1705</v>
      </c>
      <c r="F15722" s="1" t="s">
        <v>173</v>
      </c>
      <c r="I15722" s="1" t="n">
        <v>1997304</v>
      </c>
      <c r="J15722" s="1" t="n">
        <v>103140</v>
      </c>
      <c r="K15722" s="1" t="n">
        <v>7894900031751</v>
      </c>
      <c r="L15722" s="1" t="s">
        <v>5530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7" t="n">
        <v>46254</v>
      </c>
      <c r="C15723" s="1" t="n">
        <v>11</v>
      </c>
      <c r="D15723" s="1" t="s">
        <v>3845</v>
      </c>
      <c r="E15723" s="1" t="n">
        <v>1705</v>
      </c>
      <c r="F15723" s="1" t="s">
        <v>173</v>
      </c>
      <c r="I15723" s="1" t="n">
        <v>1997304</v>
      </c>
      <c r="J15723" s="1" t="n">
        <v>103142</v>
      </c>
      <c r="K15723" s="1" t="n">
        <v>7894900011753</v>
      </c>
      <c r="L15723" s="1" t="s">
        <v>4527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7" t="n">
        <v>46254</v>
      </c>
      <c r="C15724" s="1" t="n">
        <v>11</v>
      </c>
      <c r="D15724" s="1" t="s">
        <v>3845</v>
      </c>
      <c r="E15724" s="1" t="n">
        <v>1705</v>
      </c>
      <c r="F15724" s="1" t="s">
        <v>173</v>
      </c>
      <c r="I15724" s="1" t="n">
        <v>1997304</v>
      </c>
      <c r="J15724" s="1" t="n">
        <v>103145</v>
      </c>
      <c r="K15724" s="1" t="n">
        <v>7894900051513</v>
      </c>
      <c r="L15724" s="1" t="s">
        <v>5531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7" t="n">
        <v>46254</v>
      </c>
      <c r="C15725" s="1" t="n">
        <v>11</v>
      </c>
      <c r="D15725" s="1" t="s">
        <v>3845</v>
      </c>
      <c r="E15725" s="1" t="n">
        <v>1705</v>
      </c>
      <c r="F15725" s="1" t="s">
        <v>173</v>
      </c>
      <c r="I15725" s="1" t="n">
        <v>1997304</v>
      </c>
      <c r="J15725" s="1" t="n">
        <v>103159</v>
      </c>
      <c r="K15725" s="1" t="n">
        <v>7894900050011</v>
      </c>
      <c r="L15725" s="1" t="s">
        <v>5533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7" t="n">
        <v>46254</v>
      </c>
      <c r="C15726" s="1" t="n">
        <v>11</v>
      </c>
      <c r="D15726" s="1" t="s">
        <v>3845</v>
      </c>
      <c r="E15726" s="1" t="n">
        <v>1705</v>
      </c>
      <c r="F15726" s="1" t="s">
        <v>173</v>
      </c>
      <c r="I15726" s="1" t="n">
        <v>1997304</v>
      </c>
      <c r="J15726" s="1" t="n">
        <v>103160</v>
      </c>
      <c r="K15726" s="1" t="n">
        <v>7894900030013</v>
      </c>
      <c r="L15726" s="1" t="s">
        <v>4504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7" t="n">
        <v>46254</v>
      </c>
      <c r="C15727" s="1" t="n">
        <v>11</v>
      </c>
      <c r="D15727" s="1" t="s">
        <v>3845</v>
      </c>
      <c r="E15727" s="1" t="n">
        <v>1705</v>
      </c>
      <c r="F15727" s="1" t="s">
        <v>173</v>
      </c>
      <c r="I15727" s="1" t="n">
        <v>1997304</v>
      </c>
      <c r="J15727" s="1" t="n">
        <v>103161</v>
      </c>
      <c r="K15727" s="1" t="n">
        <v>7894900010015</v>
      </c>
      <c r="L15727" s="1" t="s">
        <v>4505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7" t="n">
        <v>46254</v>
      </c>
      <c r="C15728" s="1" t="n">
        <v>11</v>
      </c>
      <c r="D15728" s="1" t="s">
        <v>3845</v>
      </c>
      <c r="E15728" s="1" t="n">
        <v>1705</v>
      </c>
      <c r="F15728" s="1" t="s">
        <v>173</v>
      </c>
      <c r="I15728" s="1" t="n">
        <v>1997304</v>
      </c>
      <c r="J15728" s="1" t="n">
        <v>104051</v>
      </c>
      <c r="K15728" s="1" t="n">
        <v>7894900300017</v>
      </c>
      <c r="L15728" s="1" t="s">
        <v>5534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7" t="n">
        <v>46254</v>
      </c>
      <c r="C15729" s="1" t="n">
        <v>11</v>
      </c>
      <c r="D15729" s="1" t="s">
        <v>3845</v>
      </c>
      <c r="E15729" s="1" t="n">
        <v>1705</v>
      </c>
      <c r="F15729" s="1" t="s">
        <v>173</v>
      </c>
      <c r="I15729" s="1" t="n">
        <v>1997304</v>
      </c>
      <c r="J15729" s="1" t="n">
        <v>104472</v>
      </c>
      <c r="K15729" s="1" t="n">
        <v>7897105200038</v>
      </c>
      <c r="L15729" s="1" t="s">
        <v>4506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7" t="n">
        <v>46254</v>
      </c>
      <c r="C15730" s="1" t="n">
        <v>11</v>
      </c>
      <c r="D15730" s="1" t="s">
        <v>3845</v>
      </c>
      <c r="E15730" s="1" t="n">
        <v>1705</v>
      </c>
      <c r="F15730" s="1" t="s">
        <v>173</v>
      </c>
      <c r="I15730" s="1" t="n">
        <v>1997304</v>
      </c>
      <c r="J15730" s="1" t="n">
        <v>105323</v>
      </c>
      <c r="K15730" s="1" t="n">
        <v>7894900701753</v>
      </c>
      <c r="L15730" s="1" t="s">
        <v>4507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7" t="n">
        <v>46254</v>
      </c>
      <c r="C15731" s="1" t="n">
        <v>11</v>
      </c>
      <c r="D15731" s="1" t="s">
        <v>3845</v>
      </c>
      <c r="E15731" s="1" t="n">
        <v>1705</v>
      </c>
      <c r="F15731" s="1" t="s">
        <v>173</v>
      </c>
      <c r="I15731" s="1" t="n">
        <v>1997304</v>
      </c>
      <c r="J15731" s="1" t="n">
        <v>105631</v>
      </c>
      <c r="K15731" s="1" t="n">
        <v>7894900011609</v>
      </c>
      <c r="L15731" s="1" t="s">
        <v>6752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7" t="n">
        <v>46254</v>
      </c>
      <c r="C15732" s="1" t="n">
        <v>11</v>
      </c>
      <c r="D15732" s="1" t="s">
        <v>3845</v>
      </c>
      <c r="E15732" s="1" t="n">
        <v>1705</v>
      </c>
      <c r="F15732" s="1" t="s">
        <v>173</v>
      </c>
      <c r="I15732" s="1" t="n">
        <v>1997304</v>
      </c>
      <c r="J15732" s="1" t="n">
        <v>107100</v>
      </c>
      <c r="K15732" s="1" t="n">
        <v>7894900700015</v>
      </c>
      <c r="L15732" s="1" t="s">
        <v>4509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7" t="n">
        <v>46254</v>
      </c>
      <c r="C15733" s="1" t="n">
        <v>11</v>
      </c>
      <c r="D15733" s="1" t="s">
        <v>3845</v>
      </c>
      <c r="E15733" s="1" t="n">
        <v>1705</v>
      </c>
      <c r="F15733" s="1" t="s">
        <v>173</v>
      </c>
      <c r="I15733" s="1" t="n">
        <v>1997304</v>
      </c>
      <c r="J15733" s="1" t="n">
        <v>10830</v>
      </c>
      <c r="K15733" s="1" t="n">
        <v>7894900701517</v>
      </c>
      <c r="L15733" s="1" t="s">
        <v>5535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7" t="n">
        <v>46254</v>
      </c>
      <c r="C15734" s="1" t="n">
        <v>11</v>
      </c>
      <c r="D15734" s="1" t="s">
        <v>3845</v>
      </c>
      <c r="E15734" s="1" t="n">
        <v>1705</v>
      </c>
      <c r="F15734" s="1" t="s">
        <v>173</v>
      </c>
      <c r="I15734" s="1" t="n">
        <v>1997304</v>
      </c>
      <c r="J15734" s="1" t="n">
        <v>18192</v>
      </c>
      <c r="K15734" s="1" t="n">
        <v>7894900320015</v>
      </c>
      <c r="L15734" s="1" t="s">
        <v>4510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7" t="n">
        <v>46254</v>
      </c>
      <c r="C15735" s="1" t="n">
        <v>11</v>
      </c>
      <c r="D15735" s="1" t="s">
        <v>3845</v>
      </c>
      <c r="E15735" s="1" t="n">
        <v>1705</v>
      </c>
      <c r="F15735" s="1" t="s">
        <v>173</v>
      </c>
      <c r="I15735" s="1" t="n">
        <v>1997304</v>
      </c>
      <c r="J15735" s="1" t="n">
        <v>21425</v>
      </c>
      <c r="K15735" s="1" t="n">
        <v>7894900034219</v>
      </c>
      <c r="L15735" s="1" t="s">
        <v>4512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7" t="n">
        <v>46254</v>
      </c>
      <c r="C15736" s="1" t="n">
        <v>11</v>
      </c>
      <c r="D15736" s="1" t="s">
        <v>3845</v>
      </c>
      <c r="E15736" s="1" t="n">
        <v>1705</v>
      </c>
      <c r="F15736" s="1" t="s">
        <v>173</v>
      </c>
      <c r="I15736" s="1" t="n">
        <v>1997304</v>
      </c>
      <c r="J15736" s="1" t="n">
        <v>21426</v>
      </c>
      <c r="K15736" s="1" t="n">
        <v>7894900014211</v>
      </c>
      <c r="L15736" s="1" t="s">
        <v>4513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7" t="n">
        <v>46254</v>
      </c>
      <c r="C15737" s="1" t="n">
        <v>11</v>
      </c>
      <c r="D15737" s="1" t="s">
        <v>3845</v>
      </c>
      <c r="E15737" s="1" t="n">
        <v>1705</v>
      </c>
      <c r="F15737" s="1" t="s">
        <v>173</v>
      </c>
      <c r="I15737" s="1" t="n">
        <v>1997304</v>
      </c>
      <c r="J15737" s="1" t="n">
        <v>24662</v>
      </c>
      <c r="K15737" s="1" t="n">
        <v>7897105250019</v>
      </c>
      <c r="L15737" s="1" t="s">
        <v>5536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7" t="n">
        <v>46254</v>
      </c>
      <c r="C15738" s="1" t="n">
        <v>11</v>
      </c>
      <c r="D15738" s="1" t="s">
        <v>3845</v>
      </c>
      <c r="E15738" s="1" t="n">
        <v>1705</v>
      </c>
      <c r="F15738" s="1" t="s">
        <v>173</v>
      </c>
      <c r="I15738" s="1" t="n">
        <v>1997304</v>
      </c>
      <c r="J15738" s="1" t="n">
        <v>27643</v>
      </c>
      <c r="K15738" s="1" t="n">
        <v>7894900031713</v>
      </c>
      <c r="L15738" s="1" t="s">
        <v>4517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7" t="n">
        <v>46254</v>
      </c>
      <c r="C15739" s="1" t="n">
        <v>11</v>
      </c>
      <c r="D15739" s="1" t="s">
        <v>3845</v>
      </c>
      <c r="E15739" s="1" t="n">
        <v>1705</v>
      </c>
      <c r="F15739" s="1" t="s">
        <v>173</v>
      </c>
      <c r="I15739" s="1" t="n">
        <v>1997304</v>
      </c>
      <c r="J15739" s="1" t="n">
        <v>27673</v>
      </c>
      <c r="K15739" s="1" t="n">
        <v>7894900701715</v>
      </c>
      <c r="L15739" s="1" t="s">
        <v>4518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7" t="n">
        <v>46254</v>
      </c>
      <c r="C15740" s="1" t="n">
        <v>11</v>
      </c>
      <c r="D15740" s="1" t="s">
        <v>3845</v>
      </c>
      <c r="E15740" s="1" t="n">
        <v>1705</v>
      </c>
      <c r="F15740" s="1" t="s">
        <v>173</v>
      </c>
      <c r="I15740" s="1" t="n">
        <v>1997304</v>
      </c>
      <c r="J15740" s="1" t="n">
        <v>28739</v>
      </c>
      <c r="K15740" s="1" t="n">
        <v>7894900027044</v>
      </c>
      <c r="L15740" s="1" t="s">
        <v>4519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7" t="n">
        <v>46254</v>
      </c>
      <c r="C15741" s="1" t="n">
        <v>11</v>
      </c>
      <c r="D15741" s="1" t="s">
        <v>3845</v>
      </c>
      <c r="E15741" s="1" t="n">
        <v>1705</v>
      </c>
      <c r="F15741" s="1" t="s">
        <v>173</v>
      </c>
      <c r="I15741" s="1" t="n">
        <v>1997304</v>
      </c>
      <c r="J15741" s="1" t="n">
        <v>29509</v>
      </c>
      <c r="K15741" s="1" t="n">
        <v>78933873</v>
      </c>
      <c r="L15741" s="1" t="s">
        <v>4523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7" t="n">
        <v>46254</v>
      </c>
      <c r="C15742" s="1" t="n">
        <v>11</v>
      </c>
      <c r="D15742" s="1" t="s">
        <v>3845</v>
      </c>
      <c r="E15742" s="1" t="n">
        <v>1705</v>
      </c>
      <c r="F15742" s="1" t="s">
        <v>173</v>
      </c>
      <c r="I15742" s="1" t="n">
        <v>1997304</v>
      </c>
      <c r="J15742" s="1" t="n">
        <v>29575</v>
      </c>
      <c r="K15742" s="1" t="n">
        <v>78936478</v>
      </c>
      <c r="L15742" s="1" t="s">
        <v>8385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7" t="n">
        <v>46254</v>
      </c>
      <c r="C15743" s="1" t="n">
        <v>11</v>
      </c>
      <c r="D15743" s="1" t="s">
        <v>3845</v>
      </c>
      <c r="E15743" s="1" t="n">
        <v>1705</v>
      </c>
      <c r="F15743" s="1" t="s">
        <v>173</v>
      </c>
      <c r="I15743" s="1" t="n">
        <v>1997304</v>
      </c>
      <c r="J15743" s="1" t="n">
        <v>29826</v>
      </c>
      <c r="K15743" s="1" t="n">
        <v>7894900556032</v>
      </c>
      <c r="L15743" s="1" t="s">
        <v>4521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7" t="n">
        <v>46254</v>
      </c>
      <c r="C15744" s="1" t="n">
        <v>11</v>
      </c>
      <c r="D15744" s="1" t="s">
        <v>3845</v>
      </c>
      <c r="E15744" s="1" t="n">
        <v>1705</v>
      </c>
      <c r="F15744" s="1" t="s">
        <v>173</v>
      </c>
      <c r="I15744" s="1" t="n">
        <v>1997304</v>
      </c>
      <c r="J15744" s="1" t="n">
        <v>30017</v>
      </c>
      <c r="K15744" s="1" t="n">
        <v>7894900680508</v>
      </c>
      <c r="L15744" s="1" t="s">
        <v>4522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7" t="n">
        <v>46254</v>
      </c>
      <c r="C15745" s="1" t="n">
        <v>11</v>
      </c>
      <c r="D15745" s="1" t="s">
        <v>3845</v>
      </c>
      <c r="E15745" s="1" t="n">
        <v>1705</v>
      </c>
      <c r="F15745" s="1" t="s">
        <v>173</v>
      </c>
      <c r="I15745" s="1" t="n">
        <v>1997304</v>
      </c>
      <c r="J15745" s="1" t="n">
        <v>30085</v>
      </c>
      <c r="K15745" s="1" t="n">
        <v>7894900054217</v>
      </c>
      <c r="L15745" s="1" t="s">
        <v>5803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7" t="n">
        <v>46254</v>
      </c>
      <c r="C15746" s="1" t="n">
        <v>11</v>
      </c>
      <c r="D15746" s="1" t="s">
        <v>3845</v>
      </c>
      <c r="E15746" s="1" t="n">
        <v>1705</v>
      </c>
      <c r="F15746" s="1" t="s">
        <v>173</v>
      </c>
      <c r="I15746" s="1" t="n">
        <v>1997304</v>
      </c>
      <c r="J15746" s="1" t="n">
        <v>31221</v>
      </c>
      <c r="K15746" s="1" t="n">
        <v>78940260</v>
      </c>
      <c r="L15746" s="1" t="s">
        <v>8386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7" t="n">
        <v>46254</v>
      </c>
      <c r="C15747" s="1" t="n">
        <v>11</v>
      </c>
      <c r="D15747" s="1" t="s">
        <v>3845</v>
      </c>
      <c r="E15747" s="1" t="n">
        <v>1705</v>
      </c>
      <c r="F15747" s="1" t="s">
        <v>173</v>
      </c>
      <c r="I15747" s="1" t="n">
        <v>1997304</v>
      </c>
      <c r="J15747" s="1" t="n">
        <v>31367</v>
      </c>
      <c r="K15747" s="1" t="n">
        <v>7894900704211</v>
      </c>
      <c r="L15747" s="1" t="s">
        <v>4523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7" t="n">
        <v>46254</v>
      </c>
      <c r="C15748" s="1" t="n">
        <v>11</v>
      </c>
      <c r="D15748" s="1" t="s">
        <v>3845</v>
      </c>
      <c r="E15748" s="1" t="n">
        <v>1705</v>
      </c>
      <c r="F15748" s="1" t="s">
        <v>173</v>
      </c>
      <c r="I15748" s="1" t="n">
        <v>1997304</v>
      </c>
      <c r="J15748" s="1" t="n">
        <v>31767</v>
      </c>
      <c r="K15748" s="1" t="n">
        <v>7897105250095</v>
      </c>
      <c r="L15748" s="1" t="s">
        <v>5537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7" t="n">
        <v>46254</v>
      </c>
      <c r="C15749" s="1" t="n">
        <v>11</v>
      </c>
      <c r="D15749" s="1" t="s">
        <v>3845</v>
      </c>
      <c r="E15749" s="1" t="n">
        <v>1705</v>
      </c>
      <c r="F15749" s="1" t="s">
        <v>173</v>
      </c>
      <c r="I15749" s="1" t="n">
        <v>1997304</v>
      </c>
      <c r="J15749" s="1" t="n">
        <v>32339</v>
      </c>
      <c r="K15749" s="1" t="n">
        <v>7894900681000</v>
      </c>
      <c r="L15749" s="1" t="s">
        <v>4526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7" t="n">
        <v>46254</v>
      </c>
      <c r="C15750" s="1" t="n">
        <v>11</v>
      </c>
      <c r="D15750" s="1" t="s">
        <v>3845</v>
      </c>
      <c r="E15750" s="1" t="n">
        <v>1705</v>
      </c>
      <c r="F15750" s="1" t="s">
        <v>173</v>
      </c>
      <c r="I15750" s="1" t="n">
        <v>1997304</v>
      </c>
      <c r="J15750" s="1" t="n">
        <v>37279</v>
      </c>
      <c r="K15750" s="1" t="n">
        <v>7894900027013</v>
      </c>
      <c r="L15750" s="1" t="s">
        <v>4527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7" t="n">
        <v>46254</v>
      </c>
      <c r="C15751" s="1" t="n">
        <v>11</v>
      </c>
      <c r="D15751" s="1" t="s">
        <v>3845</v>
      </c>
      <c r="E15751" s="1" t="n">
        <v>1705</v>
      </c>
      <c r="F15751" s="1" t="s">
        <v>173</v>
      </c>
      <c r="I15751" s="1" t="n">
        <v>1997304</v>
      </c>
      <c r="J15751" s="1" t="n">
        <v>38060</v>
      </c>
      <c r="K15751" s="1" t="n">
        <v>7894900701609</v>
      </c>
      <c r="L15751" s="1" t="s">
        <v>5539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7" t="n">
        <v>46254</v>
      </c>
      <c r="C15752" s="1" t="n">
        <v>11</v>
      </c>
      <c r="D15752" s="1" t="s">
        <v>3845</v>
      </c>
      <c r="E15752" s="1" t="n">
        <v>1705</v>
      </c>
      <c r="F15752" s="1" t="s">
        <v>173</v>
      </c>
      <c r="I15752" s="1" t="n">
        <v>1997304</v>
      </c>
      <c r="J15752" s="1" t="n">
        <v>38978</v>
      </c>
      <c r="K15752" s="1" t="n">
        <v>7894900034097</v>
      </c>
      <c r="L15752" s="1" t="s">
        <v>4528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7" t="n">
        <v>46254</v>
      </c>
      <c r="C15753" s="1" t="n">
        <v>11</v>
      </c>
      <c r="D15753" s="1" t="s">
        <v>3845</v>
      </c>
      <c r="E15753" s="1" t="n">
        <v>1705</v>
      </c>
      <c r="F15753" s="1" t="s">
        <v>173</v>
      </c>
      <c r="I15753" s="1" t="n">
        <v>1997304</v>
      </c>
      <c r="J15753" s="1" t="n">
        <v>38984</v>
      </c>
      <c r="K15753" s="1" t="n">
        <v>7894900027457</v>
      </c>
      <c r="L15753" s="1" t="s">
        <v>4529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7" t="n">
        <v>46254</v>
      </c>
      <c r="C15754" s="1" t="n">
        <v>11</v>
      </c>
      <c r="D15754" s="1" t="s">
        <v>3845</v>
      </c>
      <c r="E15754" s="1" t="n">
        <v>1705</v>
      </c>
      <c r="F15754" s="1" t="s">
        <v>173</v>
      </c>
      <c r="I15754" s="1" t="n">
        <v>1997304</v>
      </c>
      <c r="J15754" s="1" t="n">
        <v>41322</v>
      </c>
      <c r="K15754" s="1" t="n">
        <v>7897105200076</v>
      </c>
      <c r="L15754" s="1" t="s">
        <v>4530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7" t="n">
        <v>46254</v>
      </c>
      <c r="C15755" s="1" t="n">
        <v>11</v>
      </c>
      <c r="D15755" s="1" t="s">
        <v>3845</v>
      </c>
      <c r="E15755" s="1" t="n">
        <v>1705</v>
      </c>
      <c r="F15755" s="1" t="s">
        <v>173</v>
      </c>
      <c r="I15755" s="1" t="n">
        <v>1997304</v>
      </c>
      <c r="J15755" s="1" t="n">
        <v>64291</v>
      </c>
      <c r="K15755" s="1" t="n">
        <v>78938595</v>
      </c>
      <c r="L15755" s="1" t="s">
        <v>8471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7" t="n">
        <v>46254</v>
      </c>
      <c r="C15756" s="1" t="n">
        <v>22</v>
      </c>
      <c r="D15756" s="1" t="s">
        <v>3850</v>
      </c>
      <c r="E15756" s="1" t="n">
        <v>33</v>
      </c>
      <c r="F15756" s="1" t="s">
        <v>93</v>
      </c>
      <c r="I15756" s="1" t="n">
        <v>5530</v>
      </c>
      <c r="J15756" s="1" t="n">
        <v>100000</v>
      </c>
      <c r="K15756" s="1" t="n">
        <v>1</v>
      </c>
      <c r="L15756" s="1" t="s">
        <v>3851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7" t="n">
        <v>46254</v>
      </c>
      <c r="C15757" s="1" t="n">
        <v>22</v>
      </c>
      <c r="D15757" s="1" t="s">
        <v>3850</v>
      </c>
      <c r="E15757" s="1" t="n">
        <v>33</v>
      </c>
      <c r="F15757" s="1" t="s">
        <v>93</v>
      </c>
      <c r="I15757" s="1" t="n">
        <v>5530</v>
      </c>
      <c r="J15757" s="1" t="n">
        <v>100001</v>
      </c>
      <c r="K15757" s="1" t="n">
        <v>2</v>
      </c>
      <c r="L15757" s="1" t="s">
        <v>4138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7" t="n">
        <v>46254</v>
      </c>
      <c r="C15758" s="1" t="n">
        <v>22</v>
      </c>
      <c r="D15758" s="1" t="s">
        <v>3850</v>
      </c>
      <c r="E15758" s="1" t="n">
        <v>33</v>
      </c>
      <c r="F15758" s="1" t="s">
        <v>93</v>
      </c>
      <c r="I15758" s="1" t="n">
        <v>5530</v>
      </c>
      <c r="J15758" s="1" t="n">
        <v>100002</v>
      </c>
      <c r="K15758" s="1" t="n">
        <v>3</v>
      </c>
      <c r="L15758" s="1" t="s">
        <v>3872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7" t="n">
        <v>46254</v>
      </c>
      <c r="C15759" s="1" t="n">
        <v>22</v>
      </c>
      <c r="D15759" s="1" t="s">
        <v>3850</v>
      </c>
      <c r="E15759" s="1" t="n">
        <v>33</v>
      </c>
      <c r="F15759" s="1" t="s">
        <v>93</v>
      </c>
      <c r="I15759" s="1" t="n">
        <v>5530</v>
      </c>
      <c r="J15759" s="1" t="n">
        <v>100003</v>
      </c>
      <c r="K15759" s="1" t="n">
        <v>4</v>
      </c>
      <c r="L15759" s="1" t="s">
        <v>3873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7" t="n">
        <v>46254</v>
      </c>
      <c r="C15760" s="1" t="n">
        <v>22</v>
      </c>
      <c r="D15760" s="1" t="s">
        <v>3850</v>
      </c>
      <c r="E15760" s="1" t="n">
        <v>33</v>
      </c>
      <c r="F15760" s="1" t="s">
        <v>93</v>
      </c>
      <c r="I15760" s="1" t="n">
        <v>5530</v>
      </c>
      <c r="J15760" s="1" t="n">
        <v>100004</v>
      </c>
      <c r="K15760" s="1" t="n">
        <v>5</v>
      </c>
      <c r="L15760" s="1" t="s">
        <v>3852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7" t="n">
        <v>46254</v>
      </c>
      <c r="C15761" s="1" t="n">
        <v>22</v>
      </c>
      <c r="D15761" s="1" t="s">
        <v>3850</v>
      </c>
      <c r="E15761" s="1" t="n">
        <v>33</v>
      </c>
      <c r="F15761" s="1" t="s">
        <v>93</v>
      </c>
      <c r="I15761" s="1" t="n">
        <v>5530</v>
      </c>
      <c r="J15761" s="1" t="n">
        <v>100520</v>
      </c>
      <c r="K15761" s="1" t="n">
        <v>507</v>
      </c>
      <c r="L15761" s="1" t="s">
        <v>3868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7" t="n">
        <v>46254</v>
      </c>
      <c r="C15762" s="1" t="n">
        <v>22</v>
      </c>
      <c r="D15762" s="1" t="s">
        <v>3850</v>
      </c>
      <c r="E15762" s="1" t="n">
        <v>33</v>
      </c>
      <c r="F15762" s="1" t="s">
        <v>93</v>
      </c>
      <c r="I15762" s="1" t="n">
        <v>5530</v>
      </c>
      <c r="J15762" s="1" t="n">
        <v>110455</v>
      </c>
      <c r="K15762" s="1" t="n">
        <v>53212</v>
      </c>
      <c r="L15762" s="1" t="s">
        <v>3870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7" t="n">
        <v>46254</v>
      </c>
      <c r="C15763" s="1" t="n">
        <v>22</v>
      </c>
      <c r="D15763" s="1" t="s">
        <v>3850</v>
      </c>
      <c r="E15763" s="1" t="n">
        <v>33</v>
      </c>
      <c r="F15763" s="1" t="s">
        <v>93</v>
      </c>
      <c r="I15763" s="1" t="n">
        <v>5532</v>
      </c>
      <c r="J15763" s="1" t="n">
        <v>100000</v>
      </c>
      <c r="K15763" s="1" t="n">
        <v>1</v>
      </c>
      <c r="L15763" s="1" t="s">
        <v>3851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7" t="n">
        <v>46254</v>
      </c>
      <c r="C15764" s="1" t="n">
        <v>22</v>
      </c>
      <c r="D15764" s="1" t="s">
        <v>3850</v>
      </c>
      <c r="E15764" s="1" t="n">
        <v>33</v>
      </c>
      <c r="F15764" s="1" t="s">
        <v>93</v>
      </c>
      <c r="I15764" s="1" t="n">
        <v>5532</v>
      </c>
      <c r="J15764" s="1" t="n">
        <v>100006</v>
      </c>
      <c r="K15764" s="1" t="n">
        <v>7</v>
      </c>
      <c r="L15764" s="1" t="s">
        <v>3853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7" t="n">
        <v>46254</v>
      </c>
      <c r="C15765" s="1" t="n">
        <v>22</v>
      </c>
      <c r="D15765" s="1" t="s">
        <v>3850</v>
      </c>
      <c r="E15765" s="1" t="n">
        <v>33</v>
      </c>
      <c r="F15765" s="1" t="s">
        <v>93</v>
      </c>
      <c r="I15765" s="1" t="n">
        <v>5532</v>
      </c>
      <c r="J15765" s="1" t="n">
        <v>100007</v>
      </c>
      <c r="K15765" s="1" t="n">
        <v>8</v>
      </c>
      <c r="L15765" s="1" t="s">
        <v>3854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7" t="n">
        <v>46254</v>
      </c>
      <c r="C15766" s="1" t="n">
        <v>22</v>
      </c>
      <c r="D15766" s="1" t="s">
        <v>3850</v>
      </c>
      <c r="E15766" s="1" t="n">
        <v>33</v>
      </c>
      <c r="F15766" s="1" t="s">
        <v>93</v>
      </c>
      <c r="I15766" s="1" t="n">
        <v>5532</v>
      </c>
      <c r="J15766" s="1" t="n">
        <v>100008</v>
      </c>
      <c r="K15766" s="1" t="n">
        <v>9</v>
      </c>
      <c r="L15766" s="1" t="s">
        <v>3855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7" t="n">
        <v>46254</v>
      </c>
      <c r="C15767" s="1" t="n">
        <v>22</v>
      </c>
      <c r="D15767" s="1" t="s">
        <v>3850</v>
      </c>
      <c r="E15767" s="1" t="n">
        <v>33</v>
      </c>
      <c r="F15767" s="1" t="s">
        <v>93</v>
      </c>
      <c r="I15767" s="1" t="n">
        <v>5532</v>
      </c>
      <c r="J15767" s="1" t="n">
        <v>100011</v>
      </c>
      <c r="K15767" s="1" t="n">
        <v>12</v>
      </c>
      <c r="L15767" s="1" t="s">
        <v>3856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7" t="n">
        <v>46254</v>
      </c>
      <c r="C15768" s="1" t="n">
        <v>22</v>
      </c>
      <c r="D15768" s="1" t="s">
        <v>3850</v>
      </c>
      <c r="E15768" s="1" t="n">
        <v>33</v>
      </c>
      <c r="F15768" s="1" t="s">
        <v>93</v>
      </c>
      <c r="I15768" s="1" t="n">
        <v>5532</v>
      </c>
      <c r="J15768" s="1" t="n">
        <v>100012</v>
      </c>
      <c r="K15768" s="1" t="n">
        <v>13</v>
      </c>
      <c r="L15768" s="1" t="s">
        <v>3857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7" t="n">
        <v>46254</v>
      </c>
      <c r="C15769" s="1" t="n">
        <v>22</v>
      </c>
      <c r="D15769" s="1" t="s">
        <v>3850</v>
      </c>
      <c r="E15769" s="1" t="n">
        <v>33</v>
      </c>
      <c r="F15769" s="1" t="s">
        <v>93</v>
      </c>
      <c r="I15769" s="1" t="n">
        <v>5532</v>
      </c>
      <c r="J15769" s="1" t="n">
        <v>100013</v>
      </c>
      <c r="K15769" s="1" t="n">
        <v>14</v>
      </c>
      <c r="L15769" s="1" t="s">
        <v>3858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7" t="n">
        <v>46254</v>
      </c>
      <c r="C15770" s="1" t="n">
        <v>22</v>
      </c>
      <c r="D15770" s="1" t="s">
        <v>3850</v>
      </c>
      <c r="E15770" s="1" t="n">
        <v>33</v>
      </c>
      <c r="F15770" s="1" t="s">
        <v>93</v>
      </c>
      <c r="I15770" s="1" t="n">
        <v>5532</v>
      </c>
      <c r="J15770" s="1" t="n">
        <v>100014</v>
      </c>
      <c r="K15770" s="1" t="n">
        <v>15</v>
      </c>
      <c r="L15770" s="1" t="s">
        <v>3859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7" t="n">
        <v>46254</v>
      </c>
      <c r="C15771" s="1" t="n">
        <v>22</v>
      </c>
      <c r="D15771" s="1" t="s">
        <v>3850</v>
      </c>
      <c r="E15771" s="1" t="n">
        <v>33</v>
      </c>
      <c r="F15771" s="1" t="s">
        <v>93</v>
      </c>
      <c r="I15771" s="1" t="n">
        <v>5532</v>
      </c>
      <c r="J15771" s="1" t="n">
        <v>100015</v>
      </c>
      <c r="K15771" s="1" t="n">
        <v>16</v>
      </c>
      <c r="L15771" s="1" t="s">
        <v>3860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7" t="n">
        <v>46254</v>
      </c>
      <c r="C15772" s="1" t="n">
        <v>22</v>
      </c>
      <c r="D15772" s="1" t="s">
        <v>3850</v>
      </c>
      <c r="E15772" s="1" t="n">
        <v>33</v>
      </c>
      <c r="F15772" s="1" t="s">
        <v>93</v>
      </c>
      <c r="I15772" s="1" t="n">
        <v>5532</v>
      </c>
      <c r="J15772" s="1" t="n">
        <v>100016</v>
      </c>
      <c r="K15772" s="1" t="n">
        <v>17</v>
      </c>
      <c r="L15772" s="1" t="s">
        <v>3861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7" t="n">
        <v>46254</v>
      </c>
      <c r="C15773" s="1" t="n">
        <v>22</v>
      </c>
      <c r="D15773" s="1" t="s">
        <v>3850</v>
      </c>
      <c r="E15773" s="1" t="n">
        <v>33</v>
      </c>
      <c r="F15773" s="1" t="s">
        <v>93</v>
      </c>
      <c r="I15773" s="1" t="n">
        <v>5532</v>
      </c>
      <c r="J15773" s="1" t="n">
        <v>100017</v>
      </c>
      <c r="K15773" s="1" t="n">
        <v>18</v>
      </c>
      <c r="L15773" s="1" t="s">
        <v>3862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7" t="n">
        <v>46254</v>
      </c>
      <c r="C15774" s="1" t="n">
        <v>22</v>
      </c>
      <c r="D15774" s="1" t="s">
        <v>3850</v>
      </c>
      <c r="E15774" s="1" t="n">
        <v>33</v>
      </c>
      <c r="F15774" s="1" t="s">
        <v>93</v>
      </c>
      <c r="I15774" s="1" t="n">
        <v>5532</v>
      </c>
      <c r="J15774" s="1" t="n">
        <v>100019</v>
      </c>
      <c r="K15774" s="1" t="n">
        <v>20</v>
      </c>
      <c r="L15774" s="1" t="s">
        <v>3863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7" t="n">
        <v>46254</v>
      </c>
      <c r="C15775" s="1" t="n">
        <v>22</v>
      </c>
      <c r="D15775" s="1" t="s">
        <v>3850</v>
      </c>
      <c r="E15775" s="1" t="n">
        <v>33</v>
      </c>
      <c r="F15775" s="1" t="s">
        <v>93</v>
      </c>
      <c r="I15775" s="1" t="n">
        <v>5532</v>
      </c>
      <c r="J15775" s="1" t="n">
        <v>100020</v>
      </c>
      <c r="K15775" s="1" t="n">
        <v>21</v>
      </c>
      <c r="L15775" s="1" t="s">
        <v>3864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7" t="n">
        <v>46254</v>
      </c>
      <c r="C15776" s="1" t="n">
        <v>22</v>
      </c>
      <c r="D15776" s="1" t="s">
        <v>3850</v>
      </c>
      <c r="E15776" s="1" t="n">
        <v>33</v>
      </c>
      <c r="F15776" s="1" t="s">
        <v>93</v>
      </c>
      <c r="I15776" s="1" t="n">
        <v>5532</v>
      </c>
      <c r="J15776" s="1" t="n">
        <v>100053</v>
      </c>
      <c r="K15776" s="1" t="n">
        <v>54</v>
      </c>
      <c r="L15776" s="1" t="s">
        <v>3866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7" t="n">
        <v>46254</v>
      </c>
      <c r="C15777" s="1" t="n">
        <v>22</v>
      </c>
      <c r="D15777" s="1" t="s">
        <v>3850</v>
      </c>
      <c r="E15777" s="1" t="n">
        <v>33</v>
      </c>
      <c r="F15777" s="1" t="s">
        <v>93</v>
      </c>
      <c r="I15777" s="1" t="n">
        <v>5532</v>
      </c>
      <c r="J15777" s="1" t="n">
        <v>100638</v>
      </c>
      <c r="K15777" s="1" t="n">
        <v>508</v>
      </c>
      <c r="L15777" s="1" t="s">
        <v>3867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7" t="n">
        <v>46254</v>
      </c>
      <c r="C15778" s="1" t="n">
        <v>22</v>
      </c>
      <c r="D15778" s="1" t="s">
        <v>3850</v>
      </c>
      <c r="E15778" s="1" t="n">
        <v>33</v>
      </c>
      <c r="F15778" s="1" t="s">
        <v>93</v>
      </c>
      <c r="I15778" s="1" t="n">
        <v>5532</v>
      </c>
      <c r="J15778" s="1" t="n">
        <v>100520</v>
      </c>
      <c r="K15778" s="1" t="n">
        <v>507</v>
      </c>
      <c r="L15778" s="1" t="s">
        <v>3868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7" t="n">
        <v>46254</v>
      </c>
      <c r="C15779" s="1" t="n">
        <v>22</v>
      </c>
      <c r="D15779" s="1" t="s">
        <v>3850</v>
      </c>
      <c r="E15779" s="1" t="n">
        <v>33</v>
      </c>
      <c r="F15779" s="1" t="s">
        <v>93</v>
      </c>
      <c r="I15779" s="1" t="n">
        <v>5532</v>
      </c>
      <c r="J15779" s="1" t="n">
        <v>100319</v>
      </c>
      <c r="K15779" s="1" t="n">
        <v>73453</v>
      </c>
      <c r="L15779" s="1" t="s">
        <v>3869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7" t="n">
        <v>46254</v>
      </c>
      <c r="C15780" s="1" t="n">
        <v>22</v>
      </c>
      <c r="D15780" s="1" t="s">
        <v>3850</v>
      </c>
      <c r="E15780" s="1" t="n">
        <v>33</v>
      </c>
      <c r="F15780" s="1" t="s">
        <v>93</v>
      </c>
      <c r="I15780" s="1" t="n">
        <v>5532</v>
      </c>
      <c r="J15780" s="1" t="n">
        <v>110455</v>
      </c>
      <c r="K15780" s="1" t="n">
        <v>53212</v>
      </c>
      <c r="L15780" s="1" t="s">
        <v>3870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7" t="n">
        <v>46254</v>
      </c>
      <c r="C15781" s="1" t="n">
        <v>100</v>
      </c>
      <c r="D15781" s="1" t="s">
        <v>3877</v>
      </c>
      <c r="E15781" s="1" t="n">
        <v>33</v>
      </c>
      <c r="F15781" s="1" t="s">
        <v>93</v>
      </c>
      <c r="I15781" s="1" t="n">
        <v>1577799</v>
      </c>
      <c r="J15781" s="1" t="n">
        <v>100000</v>
      </c>
      <c r="K15781" s="1" t="n">
        <v>1</v>
      </c>
      <c r="L15781" s="1" t="s">
        <v>3851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7" t="n">
        <v>46254</v>
      </c>
      <c r="C15782" s="1" t="n">
        <v>100</v>
      </c>
      <c r="D15782" s="1" t="s">
        <v>3877</v>
      </c>
      <c r="E15782" s="1" t="n">
        <v>33</v>
      </c>
      <c r="F15782" s="1" t="s">
        <v>93</v>
      </c>
      <c r="I15782" s="1" t="n">
        <v>1577799</v>
      </c>
      <c r="J15782" s="1" t="n">
        <v>100001</v>
      </c>
      <c r="K15782" s="1" t="n">
        <v>2</v>
      </c>
      <c r="L15782" s="1" t="s">
        <v>4138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7" t="n">
        <v>46254</v>
      </c>
      <c r="C15783" s="1" t="n">
        <v>100</v>
      </c>
      <c r="D15783" s="1" t="s">
        <v>3877</v>
      </c>
      <c r="E15783" s="1" t="n">
        <v>33</v>
      </c>
      <c r="F15783" s="1" t="s">
        <v>93</v>
      </c>
      <c r="I15783" s="1" t="n">
        <v>1577799</v>
      </c>
      <c r="J15783" s="1" t="n">
        <v>100002</v>
      </c>
      <c r="K15783" s="1" t="n">
        <v>3</v>
      </c>
      <c r="L15783" s="1" t="s">
        <v>3872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7" t="n">
        <v>46254</v>
      </c>
      <c r="C15784" s="1" t="n">
        <v>100</v>
      </c>
      <c r="D15784" s="1" t="s">
        <v>3877</v>
      </c>
      <c r="E15784" s="1" t="n">
        <v>33</v>
      </c>
      <c r="F15784" s="1" t="s">
        <v>93</v>
      </c>
      <c r="I15784" s="1" t="n">
        <v>1577799</v>
      </c>
      <c r="J15784" s="1" t="n">
        <v>100003</v>
      </c>
      <c r="K15784" s="1" t="n">
        <v>4</v>
      </c>
      <c r="L15784" s="1" t="s">
        <v>3873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7" t="n">
        <v>46254</v>
      </c>
      <c r="C15785" s="1" t="n">
        <v>100</v>
      </c>
      <c r="D15785" s="1" t="s">
        <v>3877</v>
      </c>
      <c r="E15785" s="1" t="n">
        <v>33</v>
      </c>
      <c r="F15785" s="1" t="s">
        <v>93</v>
      </c>
      <c r="I15785" s="1" t="n">
        <v>1577799</v>
      </c>
      <c r="J15785" s="1" t="n">
        <v>100004</v>
      </c>
      <c r="K15785" s="1" t="n">
        <v>5</v>
      </c>
      <c r="L15785" s="1" t="s">
        <v>3852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7" t="n">
        <v>46254</v>
      </c>
      <c r="C15786" s="1" t="n">
        <v>100</v>
      </c>
      <c r="D15786" s="1" t="s">
        <v>3877</v>
      </c>
      <c r="E15786" s="1" t="n">
        <v>33</v>
      </c>
      <c r="F15786" s="1" t="s">
        <v>93</v>
      </c>
      <c r="I15786" s="1" t="n">
        <v>1577799</v>
      </c>
      <c r="J15786" s="1" t="n">
        <v>100520</v>
      </c>
      <c r="K15786" s="1" t="n">
        <v>507</v>
      </c>
      <c r="L15786" s="1" t="s">
        <v>3868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7" t="n">
        <v>46254</v>
      </c>
      <c r="C15787" s="1" t="n">
        <v>100</v>
      </c>
      <c r="D15787" s="1" t="s">
        <v>3877</v>
      </c>
      <c r="E15787" s="1" t="n">
        <v>33</v>
      </c>
      <c r="F15787" s="1" t="s">
        <v>93</v>
      </c>
      <c r="I15787" s="1" t="n">
        <v>1577799</v>
      </c>
      <c r="J15787" s="1" t="n">
        <v>110455</v>
      </c>
      <c r="K15787" s="1" t="n">
        <v>53212</v>
      </c>
      <c r="L15787" s="1" t="s">
        <v>3870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7" t="n">
        <v>46254</v>
      </c>
      <c r="C15788" s="1" t="n">
        <v>100</v>
      </c>
      <c r="D15788" s="1" t="s">
        <v>3877</v>
      </c>
      <c r="E15788" s="1" t="n">
        <v>33</v>
      </c>
      <c r="F15788" s="1" t="s">
        <v>93</v>
      </c>
      <c r="I15788" s="1" t="n">
        <v>1577870</v>
      </c>
      <c r="J15788" s="1" t="n">
        <v>100000</v>
      </c>
      <c r="K15788" s="1" t="n">
        <v>1</v>
      </c>
      <c r="L15788" s="1" t="s">
        <v>3851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7" t="n">
        <v>46254</v>
      </c>
      <c r="C15789" s="1" t="n">
        <v>100</v>
      </c>
      <c r="D15789" s="1" t="s">
        <v>3877</v>
      </c>
      <c r="E15789" s="1" t="n">
        <v>33</v>
      </c>
      <c r="F15789" s="1" t="s">
        <v>93</v>
      </c>
      <c r="I15789" s="1" t="n">
        <v>1577870</v>
      </c>
      <c r="J15789" s="1" t="n">
        <v>100006</v>
      </c>
      <c r="K15789" s="1" t="n">
        <v>7</v>
      </c>
      <c r="L15789" s="1" t="s">
        <v>3853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7" t="n">
        <v>46254</v>
      </c>
      <c r="C15790" s="1" t="n">
        <v>100</v>
      </c>
      <c r="D15790" s="1" t="s">
        <v>3877</v>
      </c>
      <c r="E15790" s="1" t="n">
        <v>33</v>
      </c>
      <c r="F15790" s="1" t="s">
        <v>93</v>
      </c>
      <c r="I15790" s="1" t="n">
        <v>1577870</v>
      </c>
      <c r="J15790" s="1" t="n">
        <v>100007</v>
      </c>
      <c r="K15790" s="1" t="n">
        <v>8</v>
      </c>
      <c r="L15790" s="1" t="s">
        <v>3854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7" t="n">
        <v>46254</v>
      </c>
      <c r="C15791" s="1" t="n">
        <v>100</v>
      </c>
      <c r="D15791" s="1" t="s">
        <v>3877</v>
      </c>
      <c r="E15791" s="1" t="n">
        <v>33</v>
      </c>
      <c r="F15791" s="1" t="s">
        <v>93</v>
      </c>
      <c r="I15791" s="1" t="n">
        <v>1577870</v>
      </c>
      <c r="J15791" s="1" t="n">
        <v>100008</v>
      </c>
      <c r="K15791" s="1" t="n">
        <v>9</v>
      </c>
      <c r="L15791" s="1" t="s">
        <v>3855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7" t="n">
        <v>46254</v>
      </c>
      <c r="C15792" s="1" t="n">
        <v>100</v>
      </c>
      <c r="D15792" s="1" t="s">
        <v>3877</v>
      </c>
      <c r="E15792" s="1" t="n">
        <v>33</v>
      </c>
      <c r="F15792" s="1" t="s">
        <v>93</v>
      </c>
      <c r="I15792" s="1" t="n">
        <v>1577870</v>
      </c>
      <c r="J15792" s="1" t="n">
        <v>100011</v>
      </c>
      <c r="K15792" s="1" t="n">
        <v>12</v>
      </c>
      <c r="L15792" s="1" t="s">
        <v>3856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7" t="n">
        <v>46254</v>
      </c>
      <c r="C15793" s="1" t="n">
        <v>100</v>
      </c>
      <c r="D15793" s="1" t="s">
        <v>3877</v>
      </c>
      <c r="E15793" s="1" t="n">
        <v>33</v>
      </c>
      <c r="F15793" s="1" t="s">
        <v>93</v>
      </c>
      <c r="I15793" s="1" t="n">
        <v>1577870</v>
      </c>
      <c r="J15793" s="1" t="n">
        <v>100012</v>
      </c>
      <c r="K15793" s="1" t="n">
        <v>13</v>
      </c>
      <c r="L15793" s="1" t="s">
        <v>3857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7" t="n">
        <v>46254</v>
      </c>
      <c r="C15794" s="1" t="n">
        <v>100</v>
      </c>
      <c r="D15794" s="1" t="s">
        <v>3877</v>
      </c>
      <c r="E15794" s="1" t="n">
        <v>33</v>
      </c>
      <c r="F15794" s="1" t="s">
        <v>93</v>
      </c>
      <c r="I15794" s="1" t="n">
        <v>1577870</v>
      </c>
      <c r="J15794" s="1" t="n">
        <v>100013</v>
      </c>
      <c r="K15794" s="1" t="n">
        <v>14</v>
      </c>
      <c r="L15794" s="1" t="s">
        <v>3858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7" t="n">
        <v>46254</v>
      </c>
      <c r="C15795" s="1" t="n">
        <v>100</v>
      </c>
      <c r="D15795" s="1" t="s">
        <v>3877</v>
      </c>
      <c r="E15795" s="1" t="n">
        <v>33</v>
      </c>
      <c r="F15795" s="1" t="s">
        <v>93</v>
      </c>
      <c r="I15795" s="1" t="n">
        <v>1577870</v>
      </c>
      <c r="J15795" s="1" t="n">
        <v>100014</v>
      </c>
      <c r="K15795" s="1" t="n">
        <v>15</v>
      </c>
      <c r="L15795" s="1" t="s">
        <v>3859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7" t="n">
        <v>46254</v>
      </c>
      <c r="C15796" s="1" t="n">
        <v>100</v>
      </c>
      <c r="D15796" s="1" t="s">
        <v>3877</v>
      </c>
      <c r="E15796" s="1" t="n">
        <v>33</v>
      </c>
      <c r="F15796" s="1" t="s">
        <v>93</v>
      </c>
      <c r="I15796" s="1" t="n">
        <v>1577870</v>
      </c>
      <c r="J15796" s="1" t="n">
        <v>100015</v>
      </c>
      <c r="K15796" s="1" t="n">
        <v>16</v>
      </c>
      <c r="L15796" s="1" t="s">
        <v>3860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7" t="n">
        <v>46254</v>
      </c>
      <c r="C15797" s="1" t="n">
        <v>100</v>
      </c>
      <c r="D15797" s="1" t="s">
        <v>3877</v>
      </c>
      <c r="E15797" s="1" t="n">
        <v>33</v>
      </c>
      <c r="F15797" s="1" t="s">
        <v>93</v>
      </c>
      <c r="I15797" s="1" t="n">
        <v>1577870</v>
      </c>
      <c r="J15797" s="1" t="n">
        <v>100016</v>
      </c>
      <c r="K15797" s="1" t="n">
        <v>17</v>
      </c>
      <c r="L15797" s="1" t="s">
        <v>3861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7" t="n">
        <v>46254</v>
      </c>
      <c r="C15798" s="1" t="n">
        <v>100</v>
      </c>
      <c r="D15798" s="1" t="s">
        <v>3877</v>
      </c>
      <c r="E15798" s="1" t="n">
        <v>33</v>
      </c>
      <c r="F15798" s="1" t="s">
        <v>93</v>
      </c>
      <c r="I15798" s="1" t="n">
        <v>1577870</v>
      </c>
      <c r="J15798" s="1" t="n">
        <v>100017</v>
      </c>
      <c r="K15798" s="1" t="n">
        <v>18</v>
      </c>
      <c r="L15798" s="1" t="s">
        <v>3862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7" t="n">
        <v>46254</v>
      </c>
      <c r="C15799" s="1" t="n">
        <v>100</v>
      </c>
      <c r="D15799" s="1" t="s">
        <v>3877</v>
      </c>
      <c r="E15799" s="1" t="n">
        <v>33</v>
      </c>
      <c r="F15799" s="1" t="s">
        <v>93</v>
      </c>
      <c r="I15799" s="1" t="n">
        <v>1577870</v>
      </c>
      <c r="J15799" s="1" t="n">
        <v>100019</v>
      </c>
      <c r="K15799" s="1" t="n">
        <v>20</v>
      </c>
      <c r="L15799" s="1" t="s">
        <v>3863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7" t="n">
        <v>46254</v>
      </c>
      <c r="C15800" s="1" t="n">
        <v>100</v>
      </c>
      <c r="D15800" s="1" t="s">
        <v>3877</v>
      </c>
      <c r="E15800" s="1" t="n">
        <v>33</v>
      </c>
      <c r="F15800" s="1" t="s">
        <v>93</v>
      </c>
      <c r="I15800" s="1" t="n">
        <v>1577870</v>
      </c>
      <c r="J15800" s="1" t="n">
        <v>100020</v>
      </c>
      <c r="K15800" s="1" t="n">
        <v>21</v>
      </c>
      <c r="L15800" s="1" t="s">
        <v>3864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7" t="n">
        <v>46254</v>
      </c>
      <c r="C15801" s="1" t="n">
        <v>100</v>
      </c>
      <c r="D15801" s="1" t="s">
        <v>3877</v>
      </c>
      <c r="E15801" s="1" t="n">
        <v>33</v>
      </c>
      <c r="F15801" s="1" t="s">
        <v>93</v>
      </c>
      <c r="I15801" s="1" t="n">
        <v>1577870</v>
      </c>
      <c r="J15801" s="1" t="n">
        <v>100053</v>
      </c>
      <c r="K15801" s="1" t="n">
        <v>54</v>
      </c>
      <c r="L15801" s="1" t="s">
        <v>3866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7" t="n">
        <v>46254</v>
      </c>
      <c r="C15802" s="1" t="n">
        <v>100</v>
      </c>
      <c r="D15802" s="1" t="s">
        <v>3877</v>
      </c>
      <c r="E15802" s="1" t="n">
        <v>33</v>
      </c>
      <c r="F15802" s="1" t="s">
        <v>93</v>
      </c>
      <c r="I15802" s="1" t="n">
        <v>1577870</v>
      </c>
      <c r="J15802" s="1" t="n">
        <v>100638</v>
      </c>
      <c r="K15802" s="1" t="n">
        <v>508</v>
      </c>
      <c r="L15802" s="1" t="s">
        <v>3867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7" t="n">
        <v>46254</v>
      </c>
      <c r="C15803" s="1" t="n">
        <v>100</v>
      </c>
      <c r="D15803" s="1" t="s">
        <v>3877</v>
      </c>
      <c r="E15803" s="1" t="n">
        <v>33</v>
      </c>
      <c r="F15803" s="1" t="s">
        <v>93</v>
      </c>
      <c r="I15803" s="1" t="n">
        <v>1577870</v>
      </c>
      <c r="J15803" s="1" t="n">
        <v>100520</v>
      </c>
      <c r="K15803" s="1" t="n">
        <v>507</v>
      </c>
      <c r="L15803" s="1" t="s">
        <v>3868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7" t="n">
        <v>46254</v>
      </c>
      <c r="C15804" s="1" t="n">
        <v>100</v>
      </c>
      <c r="D15804" s="1" t="s">
        <v>3877</v>
      </c>
      <c r="E15804" s="1" t="n">
        <v>33</v>
      </c>
      <c r="F15804" s="1" t="s">
        <v>93</v>
      </c>
      <c r="I15804" s="1" t="n">
        <v>1577870</v>
      </c>
      <c r="J15804" s="1" t="n">
        <v>100319</v>
      </c>
      <c r="K15804" s="1" t="n">
        <v>73453</v>
      </c>
      <c r="L15804" s="1" t="s">
        <v>3869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7" t="n">
        <v>46254</v>
      </c>
      <c r="C15805" s="1" t="n">
        <v>100</v>
      </c>
      <c r="D15805" s="1" t="s">
        <v>3877</v>
      </c>
      <c r="E15805" s="1" t="n">
        <v>33</v>
      </c>
      <c r="F15805" s="1" t="s">
        <v>93</v>
      </c>
      <c r="I15805" s="1" t="n">
        <v>1577870</v>
      </c>
      <c r="J15805" s="1" t="n">
        <v>110455</v>
      </c>
      <c r="K15805" s="1" t="n">
        <v>53212</v>
      </c>
      <c r="L15805" s="1" t="s">
        <v>3870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7" t="n">
        <v>46254</v>
      </c>
      <c r="C15806" s="1" t="n">
        <v>171</v>
      </c>
      <c r="D15806" s="1" t="s">
        <v>3878</v>
      </c>
      <c r="E15806" s="1" t="n">
        <v>1955</v>
      </c>
      <c r="F15806" s="1" t="s">
        <v>1709</v>
      </c>
      <c r="I15806" s="1" t="n">
        <v>48076</v>
      </c>
      <c r="J15806" s="1" t="n">
        <v>37740</v>
      </c>
      <c r="K15806" s="1" t="n">
        <v>7899403635857</v>
      </c>
      <c r="L15806" s="1" t="s">
        <v>7745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7" t="n">
        <v>46254</v>
      </c>
      <c r="C15807" s="1" t="n">
        <v>171</v>
      </c>
      <c r="D15807" s="1" t="s">
        <v>3878</v>
      </c>
      <c r="E15807" s="1" t="n">
        <v>1955</v>
      </c>
      <c r="F15807" s="1" t="s">
        <v>1709</v>
      </c>
      <c r="I15807" s="1" t="n">
        <v>48076</v>
      </c>
      <c r="J15807" s="1" t="n">
        <v>37744</v>
      </c>
      <c r="K15807" s="1" t="n">
        <v>7894537020739</v>
      </c>
      <c r="L15807" s="1" t="s">
        <v>7442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7" t="n">
        <v>46254</v>
      </c>
      <c r="C15808" s="1" t="n">
        <v>171</v>
      </c>
      <c r="D15808" s="1" t="s">
        <v>3878</v>
      </c>
      <c r="E15808" s="1" t="n">
        <v>1955</v>
      </c>
      <c r="F15808" s="1" t="s">
        <v>1709</v>
      </c>
      <c r="I15808" s="1" t="n">
        <v>48076</v>
      </c>
      <c r="J15808" s="1" t="n">
        <v>72901</v>
      </c>
      <c r="K15808" s="1" t="n">
        <v>7898602918563</v>
      </c>
      <c r="L15808" s="1" t="s">
        <v>7445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7" t="n">
        <v>46254</v>
      </c>
      <c r="C15809" s="1" t="n">
        <v>171</v>
      </c>
      <c r="D15809" s="1" t="s">
        <v>3878</v>
      </c>
      <c r="E15809" s="1" t="n">
        <v>1136</v>
      </c>
      <c r="F15809" s="1" t="s">
        <v>1398</v>
      </c>
      <c r="I15809" s="1" t="n">
        <v>54214</v>
      </c>
      <c r="J15809" s="1" t="n">
        <v>82157</v>
      </c>
      <c r="K15809" s="1" t="n">
        <v>7896221403071</v>
      </c>
      <c r="L15809" s="1" t="s">
        <v>8472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7" t="n">
        <v>46254</v>
      </c>
      <c r="C15810" s="1" t="n">
        <v>171</v>
      </c>
      <c r="D15810" s="1" t="s">
        <v>3878</v>
      </c>
      <c r="E15810" s="1" t="n">
        <v>1136</v>
      </c>
      <c r="F15810" s="1" t="s">
        <v>1398</v>
      </c>
      <c r="I15810" s="1" t="n">
        <v>54214</v>
      </c>
      <c r="J15810" s="1" t="n">
        <v>82158</v>
      </c>
      <c r="K15810" s="1" t="n">
        <v>7896221403057</v>
      </c>
      <c r="L15810" s="1" t="s">
        <v>8473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7" t="n">
        <v>46254</v>
      </c>
      <c r="C15811" s="1" t="n">
        <v>171</v>
      </c>
      <c r="D15811" s="1" t="s">
        <v>3878</v>
      </c>
      <c r="E15811" s="1" t="n">
        <v>1671</v>
      </c>
      <c r="F15811" s="1" t="s">
        <v>385</v>
      </c>
      <c r="I15811" s="1" t="n">
        <v>586416</v>
      </c>
      <c r="J15811" s="1" t="n">
        <v>70986</v>
      </c>
      <c r="K15811" s="1" t="n">
        <v>7908228804383</v>
      </c>
      <c r="L15811" s="1" t="s">
        <v>5984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7" t="n">
        <v>46255</v>
      </c>
      <c r="C15812" s="1" t="n">
        <v>1</v>
      </c>
      <c r="D15812" s="1" t="s">
        <v>3781</v>
      </c>
      <c r="E15812" s="1" t="n">
        <v>10096</v>
      </c>
      <c r="F15812" s="1" t="s">
        <v>1716</v>
      </c>
      <c r="I15812" s="1" t="n">
        <v>197</v>
      </c>
      <c r="J15812" s="1" t="n">
        <v>61580</v>
      </c>
      <c r="K15812" s="1" t="n">
        <v>2258157</v>
      </c>
      <c r="L15812" s="1" t="s">
        <v>3816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7" t="n">
        <v>46255</v>
      </c>
      <c r="C15813" s="1" t="n">
        <v>1</v>
      </c>
      <c r="D15813" s="1" t="s">
        <v>3781</v>
      </c>
      <c r="E15813" s="1" t="n">
        <v>10096</v>
      </c>
      <c r="F15813" s="1" t="s">
        <v>1716</v>
      </c>
      <c r="I15813" s="1" t="n">
        <v>198</v>
      </c>
      <c r="J15813" s="1" t="n">
        <v>61580</v>
      </c>
      <c r="K15813" s="1" t="n">
        <v>2258157</v>
      </c>
      <c r="L15813" s="1" t="s">
        <v>3816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7" t="n">
        <v>46255</v>
      </c>
      <c r="C15814" s="1" t="n">
        <v>1</v>
      </c>
      <c r="D15814" s="1" t="s">
        <v>3781</v>
      </c>
      <c r="E15814" s="1" t="n">
        <v>10096</v>
      </c>
      <c r="F15814" s="1" t="s">
        <v>1716</v>
      </c>
      <c r="I15814" s="1" t="n">
        <v>198</v>
      </c>
      <c r="J15814" s="1" t="n">
        <v>61597</v>
      </c>
      <c r="K15814" s="1" t="n">
        <v>2258188</v>
      </c>
      <c r="L15814" s="1" t="s">
        <v>3817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7" t="n">
        <v>46255</v>
      </c>
      <c r="C15815" s="1" t="n">
        <v>1</v>
      </c>
      <c r="D15815" s="1" t="s">
        <v>3781</v>
      </c>
      <c r="E15815" s="1" t="n">
        <v>10035</v>
      </c>
      <c r="F15815" s="1" t="s">
        <v>376</v>
      </c>
      <c r="I15815" s="1" t="n">
        <v>411</v>
      </c>
      <c r="J15815" s="1" t="n">
        <v>38653</v>
      </c>
      <c r="K15815" s="1" t="n">
        <v>7898994684275</v>
      </c>
      <c r="L15815" s="1" t="s">
        <v>4146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7" t="n">
        <v>46255</v>
      </c>
      <c r="C15816" s="1" t="n">
        <v>1</v>
      </c>
      <c r="D15816" s="1" t="s">
        <v>3781</v>
      </c>
      <c r="E15816" s="1" t="n">
        <v>10035</v>
      </c>
      <c r="F15816" s="1" t="s">
        <v>376</v>
      </c>
      <c r="I15816" s="1" t="n">
        <v>411</v>
      </c>
      <c r="J15816" s="1" t="n">
        <v>43726</v>
      </c>
      <c r="K15816" s="1" t="n">
        <v>2245461</v>
      </c>
      <c r="L15816" s="1" t="s">
        <v>5422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7" t="n">
        <v>46255</v>
      </c>
      <c r="C15817" s="1" t="n">
        <v>1</v>
      </c>
      <c r="D15817" s="1" t="s">
        <v>3781</v>
      </c>
      <c r="E15817" s="1" t="n">
        <v>1615</v>
      </c>
      <c r="F15817" s="1" t="s">
        <v>253</v>
      </c>
      <c r="I15817" s="1" t="n">
        <v>15158</v>
      </c>
      <c r="J15817" s="1" t="n">
        <v>100101</v>
      </c>
      <c r="K15817" s="1" t="n">
        <v>102</v>
      </c>
      <c r="L15817" s="1" t="s">
        <v>4153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7" t="n">
        <v>46255</v>
      </c>
      <c r="C15818" s="1" t="n">
        <v>1</v>
      </c>
      <c r="D15818" s="1" t="s">
        <v>3781</v>
      </c>
      <c r="E15818" s="1" t="n">
        <v>1615</v>
      </c>
      <c r="F15818" s="1" t="s">
        <v>253</v>
      </c>
      <c r="I15818" s="1" t="n">
        <v>15158</v>
      </c>
      <c r="J15818" s="1" t="n">
        <v>100114</v>
      </c>
      <c r="K15818" s="1" t="n">
        <v>115</v>
      </c>
      <c r="L15818" s="1" t="s">
        <v>4154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7" t="n">
        <v>46255</v>
      </c>
      <c r="C15819" s="1" t="n">
        <v>1</v>
      </c>
      <c r="D15819" s="1" t="s">
        <v>3781</v>
      </c>
      <c r="E15819" s="1" t="n">
        <v>1615</v>
      </c>
      <c r="F15819" s="1" t="s">
        <v>253</v>
      </c>
      <c r="I15819" s="1" t="n">
        <v>15158</v>
      </c>
      <c r="J15819" s="1" t="n">
        <v>100119</v>
      </c>
      <c r="K15819" s="1" t="n">
        <v>120</v>
      </c>
      <c r="L15819" s="1" t="s">
        <v>6018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7" t="n">
        <v>46255</v>
      </c>
      <c r="C15820" s="1" t="n">
        <v>1</v>
      </c>
      <c r="D15820" s="1" t="s">
        <v>3781</v>
      </c>
      <c r="E15820" s="1" t="n">
        <v>1615</v>
      </c>
      <c r="F15820" s="1" t="s">
        <v>253</v>
      </c>
      <c r="I15820" s="1" t="n">
        <v>15158</v>
      </c>
      <c r="J15820" s="1" t="n">
        <v>37771</v>
      </c>
      <c r="K15820" s="1" t="n">
        <v>774574</v>
      </c>
      <c r="L15820" s="1" t="s">
        <v>4155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7" t="n">
        <v>46255</v>
      </c>
      <c r="C15821" s="1" t="n">
        <v>1</v>
      </c>
      <c r="D15821" s="1" t="s">
        <v>3781</v>
      </c>
      <c r="E15821" s="1" t="n">
        <v>1615</v>
      </c>
      <c r="F15821" s="1" t="s">
        <v>253</v>
      </c>
      <c r="I15821" s="1" t="n">
        <v>15158</v>
      </c>
      <c r="J15821" s="1" t="n">
        <v>38520</v>
      </c>
      <c r="K15821" s="1" t="n">
        <v>700083262769</v>
      </c>
      <c r="L15821" s="1" t="s">
        <v>4041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7" t="n">
        <v>46255</v>
      </c>
      <c r="C15822" s="1" t="n">
        <v>1</v>
      </c>
      <c r="D15822" s="1" t="s">
        <v>3781</v>
      </c>
      <c r="E15822" s="1" t="n">
        <v>1615</v>
      </c>
      <c r="F15822" s="1" t="s">
        <v>253</v>
      </c>
      <c r="I15822" s="1" t="n">
        <v>15158</v>
      </c>
      <c r="J15822" s="1" t="n">
        <v>51595</v>
      </c>
      <c r="K15822" s="1" t="n">
        <v>735810180542</v>
      </c>
      <c r="L15822" s="1" t="s">
        <v>4042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7" t="n">
        <v>46255</v>
      </c>
      <c r="C15823" s="1" t="n">
        <v>6</v>
      </c>
      <c r="D15823" s="1" t="s">
        <v>3844</v>
      </c>
      <c r="E15823" s="1" t="n">
        <v>33</v>
      </c>
      <c r="F15823" s="1" t="s">
        <v>93</v>
      </c>
      <c r="I15823" s="1" t="n">
        <v>5533</v>
      </c>
      <c r="J15823" s="1" t="n">
        <v>100062</v>
      </c>
      <c r="K15823" s="1" t="n">
        <v>63</v>
      </c>
      <c r="L15823" s="1" t="s">
        <v>4117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7" t="n">
        <v>46255</v>
      </c>
      <c r="C15824" s="1" t="n">
        <v>6</v>
      </c>
      <c r="D15824" s="1" t="s">
        <v>3844</v>
      </c>
      <c r="E15824" s="1" t="n">
        <v>33</v>
      </c>
      <c r="F15824" s="1" t="s">
        <v>93</v>
      </c>
      <c r="I15824" s="1" t="n">
        <v>5533</v>
      </c>
      <c r="J15824" s="1" t="n">
        <v>100104</v>
      </c>
      <c r="K15824" s="1" t="n">
        <v>105</v>
      </c>
      <c r="L15824" s="1" t="s">
        <v>4195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7" t="n">
        <v>46255</v>
      </c>
      <c r="C15825" s="1" t="n">
        <v>6</v>
      </c>
      <c r="D15825" s="1" t="s">
        <v>3844</v>
      </c>
      <c r="E15825" s="1" t="n">
        <v>33</v>
      </c>
      <c r="F15825" s="1" t="s">
        <v>93</v>
      </c>
      <c r="I15825" s="1" t="n">
        <v>5533</v>
      </c>
      <c r="J15825" s="1" t="n">
        <v>100105</v>
      </c>
      <c r="K15825" s="1" t="n">
        <v>106</v>
      </c>
      <c r="L15825" s="1" t="s">
        <v>4118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7" t="n">
        <v>46255</v>
      </c>
      <c r="C15826" s="1" t="n">
        <v>6</v>
      </c>
      <c r="D15826" s="1" t="s">
        <v>3844</v>
      </c>
      <c r="E15826" s="1" t="n">
        <v>33</v>
      </c>
      <c r="F15826" s="1" t="s">
        <v>93</v>
      </c>
      <c r="I15826" s="1" t="n">
        <v>5533</v>
      </c>
      <c r="J15826" s="1" t="n">
        <v>100107</v>
      </c>
      <c r="K15826" s="1" t="n">
        <v>108</v>
      </c>
      <c r="L15826" s="1" t="s">
        <v>4119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7" t="n">
        <v>46255</v>
      </c>
      <c r="C15827" s="1" t="n">
        <v>6</v>
      </c>
      <c r="D15827" s="1" t="s">
        <v>3844</v>
      </c>
      <c r="E15827" s="1" t="n">
        <v>33</v>
      </c>
      <c r="F15827" s="1" t="s">
        <v>93</v>
      </c>
      <c r="I15827" s="1" t="n">
        <v>5533</v>
      </c>
      <c r="J15827" s="1" t="n">
        <v>100109</v>
      </c>
      <c r="K15827" s="1" t="n">
        <v>110</v>
      </c>
      <c r="L15827" s="1" t="s">
        <v>4120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7" t="n">
        <v>46255</v>
      </c>
      <c r="C15828" s="1" t="n">
        <v>6</v>
      </c>
      <c r="D15828" s="1" t="s">
        <v>3844</v>
      </c>
      <c r="E15828" s="1" t="n">
        <v>33</v>
      </c>
      <c r="F15828" s="1" t="s">
        <v>93</v>
      </c>
      <c r="I15828" s="1" t="n">
        <v>5533</v>
      </c>
      <c r="J15828" s="1" t="n">
        <v>100110</v>
      </c>
      <c r="K15828" s="1" t="n">
        <v>111</v>
      </c>
      <c r="L15828" s="1" t="s">
        <v>4121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7" t="n">
        <v>46255</v>
      </c>
      <c r="C15829" s="1" t="n">
        <v>6</v>
      </c>
      <c r="D15829" s="1" t="s">
        <v>3844</v>
      </c>
      <c r="E15829" s="1" t="n">
        <v>33</v>
      </c>
      <c r="F15829" s="1" t="s">
        <v>93</v>
      </c>
      <c r="I15829" s="1" t="n">
        <v>5533</v>
      </c>
      <c r="J15829" s="1" t="n">
        <v>100122</v>
      </c>
      <c r="K15829" s="1" t="n">
        <v>123</v>
      </c>
      <c r="L15829" s="1" t="s">
        <v>4125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7" t="n">
        <v>46255</v>
      </c>
      <c r="C15830" s="1" t="n">
        <v>6</v>
      </c>
      <c r="D15830" s="1" t="s">
        <v>3844</v>
      </c>
      <c r="E15830" s="1" t="n">
        <v>33</v>
      </c>
      <c r="F15830" s="1" t="s">
        <v>93</v>
      </c>
      <c r="I15830" s="1" t="n">
        <v>5533</v>
      </c>
      <c r="J15830" s="1" t="n">
        <v>100123</v>
      </c>
      <c r="K15830" s="1" t="n">
        <v>124</v>
      </c>
      <c r="L15830" s="1" t="s">
        <v>4126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7" t="n">
        <v>46255</v>
      </c>
      <c r="C15831" s="1" t="n">
        <v>6</v>
      </c>
      <c r="D15831" s="1" t="s">
        <v>3844</v>
      </c>
      <c r="E15831" s="1" t="n">
        <v>33</v>
      </c>
      <c r="F15831" s="1" t="s">
        <v>93</v>
      </c>
      <c r="I15831" s="1" t="n">
        <v>5533</v>
      </c>
      <c r="J15831" s="1" t="n">
        <v>100124</v>
      </c>
      <c r="K15831" s="1" t="n">
        <v>125</v>
      </c>
      <c r="L15831" s="1" t="s">
        <v>4127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7" t="n">
        <v>46255</v>
      </c>
      <c r="C15832" s="1" t="n">
        <v>6</v>
      </c>
      <c r="D15832" s="1" t="s">
        <v>3844</v>
      </c>
      <c r="E15832" s="1" t="n">
        <v>33</v>
      </c>
      <c r="F15832" s="1" t="s">
        <v>93</v>
      </c>
      <c r="I15832" s="1" t="n">
        <v>5533</v>
      </c>
      <c r="J15832" s="1" t="n">
        <v>100125</v>
      </c>
      <c r="K15832" s="1" t="n">
        <v>126</v>
      </c>
      <c r="L15832" s="1" t="s">
        <v>4197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7" t="n">
        <v>46255</v>
      </c>
      <c r="C15833" s="1" t="n">
        <v>6</v>
      </c>
      <c r="D15833" s="1" t="s">
        <v>3844</v>
      </c>
      <c r="E15833" s="1" t="n">
        <v>33</v>
      </c>
      <c r="F15833" s="1" t="s">
        <v>93</v>
      </c>
      <c r="I15833" s="1" t="n">
        <v>5533</v>
      </c>
      <c r="J15833" s="1" t="n">
        <v>100129</v>
      </c>
      <c r="K15833" s="1" t="n">
        <v>130</v>
      </c>
      <c r="L15833" s="1" t="s">
        <v>4128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7" t="n">
        <v>46255</v>
      </c>
      <c r="C15834" s="1" t="n">
        <v>6</v>
      </c>
      <c r="D15834" s="1" t="s">
        <v>3844</v>
      </c>
      <c r="E15834" s="1" t="n">
        <v>33</v>
      </c>
      <c r="F15834" s="1" t="s">
        <v>93</v>
      </c>
      <c r="I15834" s="1" t="n">
        <v>5533</v>
      </c>
      <c r="J15834" s="1" t="n">
        <v>100133</v>
      </c>
      <c r="K15834" s="1" t="n">
        <v>134</v>
      </c>
      <c r="L15834" s="1" t="s">
        <v>4129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7" t="n">
        <v>46255</v>
      </c>
      <c r="C15835" s="1" t="n">
        <v>6</v>
      </c>
      <c r="D15835" s="1" t="s">
        <v>3844</v>
      </c>
      <c r="E15835" s="1" t="n">
        <v>33</v>
      </c>
      <c r="F15835" s="1" t="s">
        <v>93</v>
      </c>
      <c r="I15835" s="1" t="n">
        <v>5543</v>
      </c>
      <c r="J15835" s="1" t="n">
        <v>100115</v>
      </c>
      <c r="K15835" s="1" t="n">
        <v>116</v>
      </c>
      <c r="L15835" s="1" t="s">
        <v>4105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7" t="n">
        <v>46255</v>
      </c>
      <c r="C15836" s="1" t="n">
        <v>6</v>
      </c>
      <c r="D15836" s="1" t="s">
        <v>3844</v>
      </c>
      <c r="E15836" s="1" t="n">
        <v>33</v>
      </c>
      <c r="F15836" s="1" t="s">
        <v>93</v>
      </c>
      <c r="I15836" s="1" t="n">
        <v>5543</v>
      </c>
      <c r="J15836" s="1" t="n">
        <v>100130</v>
      </c>
      <c r="K15836" s="1" t="n">
        <v>131</v>
      </c>
      <c r="L15836" s="1" t="s">
        <v>4106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7" t="n">
        <v>46255</v>
      </c>
      <c r="C15837" s="1" t="n">
        <v>6</v>
      </c>
      <c r="D15837" s="1" t="s">
        <v>3844</v>
      </c>
      <c r="E15837" s="1" t="n">
        <v>33</v>
      </c>
      <c r="F15837" s="1" t="s">
        <v>93</v>
      </c>
      <c r="I15837" s="1" t="n">
        <v>5543</v>
      </c>
      <c r="J15837" s="1" t="n">
        <v>100132</v>
      </c>
      <c r="K15837" s="1" t="n">
        <v>133</v>
      </c>
      <c r="L15837" s="1" t="s">
        <v>4107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7" t="n">
        <v>46255</v>
      </c>
      <c r="C15838" s="1" t="n">
        <v>6</v>
      </c>
      <c r="D15838" s="1" t="s">
        <v>3844</v>
      </c>
      <c r="E15838" s="1" t="n">
        <v>33</v>
      </c>
      <c r="F15838" s="1" t="s">
        <v>93</v>
      </c>
      <c r="I15838" s="1" t="n">
        <v>5543</v>
      </c>
      <c r="J15838" s="1" t="n">
        <v>100135</v>
      </c>
      <c r="K15838" s="1" t="n">
        <v>136</v>
      </c>
      <c r="L15838" s="1" t="s">
        <v>4108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7" t="n">
        <v>46255</v>
      </c>
      <c r="C15839" s="1" t="n">
        <v>6</v>
      </c>
      <c r="D15839" s="1" t="s">
        <v>3844</v>
      </c>
      <c r="E15839" s="1" t="n">
        <v>33</v>
      </c>
      <c r="F15839" s="1" t="s">
        <v>93</v>
      </c>
      <c r="I15839" s="1" t="n">
        <v>5543</v>
      </c>
      <c r="J15839" s="1" t="n">
        <v>100136</v>
      </c>
      <c r="K15839" s="1" t="n">
        <v>137</v>
      </c>
      <c r="L15839" s="1" t="s">
        <v>8474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7" t="n">
        <v>46255</v>
      </c>
      <c r="C15840" s="1" t="n">
        <v>6</v>
      </c>
      <c r="D15840" s="1" t="s">
        <v>3844</v>
      </c>
      <c r="E15840" s="1" t="n">
        <v>33</v>
      </c>
      <c r="F15840" s="1" t="s">
        <v>93</v>
      </c>
      <c r="I15840" s="1" t="n">
        <v>5543</v>
      </c>
      <c r="J15840" s="1" t="n">
        <v>100148</v>
      </c>
      <c r="K15840" s="1" t="n">
        <v>149</v>
      </c>
      <c r="L15840" s="1" t="s">
        <v>4109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7" t="n">
        <v>46255</v>
      </c>
      <c r="C15841" s="1" t="n">
        <v>6</v>
      </c>
      <c r="D15841" s="1" t="s">
        <v>3844</v>
      </c>
      <c r="E15841" s="1" t="n">
        <v>33</v>
      </c>
      <c r="F15841" s="1" t="s">
        <v>93</v>
      </c>
      <c r="I15841" s="1" t="n">
        <v>5543</v>
      </c>
      <c r="J15841" s="1" t="n">
        <v>100297</v>
      </c>
      <c r="K15841" s="1" t="n">
        <v>70293</v>
      </c>
      <c r="L15841" s="1" t="s">
        <v>4110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7" t="n">
        <v>46255</v>
      </c>
      <c r="C15842" s="1" t="n">
        <v>6</v>
      </c>
      <c r="D15842" s="1" t="s">
        <v>3844</v>
      </c>
      <c r="E15842" s="1" t="n">
        <v>33</v>
      </c>
      <c r="F15842" s="1" t="s">
        <v>93</v>
      </c>
      <c r="I15842" s="1" t="n">
        <v>5543</v>
      </c>
      <c r="J15842" s="1" t="n">
        <v>110168</v>
      </c>
      <c r="K15842" s="1" t="n">
        <v>37365</v>
      </c>
      <c r="L15842" s="1" t="s">
        <v>4112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7" t="n">
        <v>46255</v>
      </c>
      <c r="C15843" s="1" t="n">
        <v>6</v>
      </c>
      <c r="D15843" s="1" t="s">
        <v>3844</v>
      </c>
      <c r="E15843" s="1" t="n">
        <v>33</v>
      </c>
      <c r="F15843" s="1" t="s">
        <v>93</v>
      </c>
      <c r="I15843" s="1" t="n">
        <v>5543</v>
      </c>
      <c r="J15843" s="1" t="n">
        <v>43627</v>
      </c>
      <c r="K15843" s="1" t="n">
        <v>1175</v>
      </c>
      <c r="L15843" s="1" t="s">
        <v>4113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7" t="n">
        <v>46255</v>
      </c>
      <c r="C15844" s="1" t="n">
        <v>6</v>
      </c>
      <c r="D15844" s="1" t="s">
        <v>3844</v>
      </c>
      <c r="E15844" s="1" t="n">
        <v>33</v>
      </c>
      <c r="F15844" s="1" t="s">
        <v>93</v>
      </c>
      <c r="I15844" s="1" t="n">
        <v>5543</v>
      </c>
      <c r="J15844" s="1" t="n">
        <v>110489</v>
      </c>
      <c r="K15844" s="1" t="n">
        <v>54743</v>
      </c>
      <c r="L15844" s="1" t="s">
        <v>4114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7" t="n">
        <v>46255</v>
      </c>
      <c r="C15845" s="1" t="n">
        <v>6</v>
      </c>
      <c r="D15845" s="1" t="s">
        <v>3844</v>
      </c>
      <c r="E15845" s="1" t="n">
        <v>33</v>
      </c>
      <c r="F15845" s="1" t="s">
        <v>93</v>
      </c>
      <c r="I15845" s="1" t="n">
        <v>5543</v>
      </c>
      <c r="J15845" s="1" t="n">
        <v>80078</v>
      </c>
      <c r="K15845" s="1" t="n">
        <v>710</v>
      </c>
      <c r="L15845" s="1" t="s">
        <v>4115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7" t="n">
        <v>46255</v>
      </c>
      <c r="C15846" s="1" t="n">
        <v>6</v>
      </c>
      <c r="D15846" s="1" t="s">
        <v>3844</v>
      </c>
      <c r="E15846" s="1" t="n">
        <v>33</v>
      </c>
      <c r="F15846" s="1" t="s">
        <v>93</v>
      </c>
      <c r="I15846" s="1" t="n">
        <v>5544</v>
      </c>
      <c r="J15846" s="1" t="n">
        <v>100113</v>
      </c>
      <c r="K15846" s="1" t="n">
        <v>114</v>
      </c>
      <c r="L15846" s="1" t="s">
        <v>4104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7" t="n">
        <v>46255</v>
      </c>
      <c r="C15847" s="1" t="n">
        <v>6</v>
      </c>
      <c r="D15847" s="1" t="s">
        <v>3844</v>
      </c>
      <c r="E15847" s="1" t="n">
        <v>33</v>
      </c>
      <c r="F15847" s="1" t="s">
        <v>93</v>
      </c>
      <c r="I15847" s="1" t="n">
        <v>5544</v>
      </c>
      <c r="J15847" s="1" t="n">
        <v>110142</v>
      </c>
      <c r="K15847" s="1" t="n">
        <v>16699</v>
      </c>
      <c r="L15847" s="1" t="s">
        <v>4111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7" t="n">
        <v>46255</v>
      </c>
      <c r="C15848" s="1" t="n">
        <v>11</v>
      </c>
      <c r="D15848" s="1" t="s">
        <v>3845</v>
      </c>
      <c r="E15848" s="1" t="n">
        <v>10018</v>
      </c>
      <c r="F15848" s="1" t="s">
        <v>368</v>
      </c>
      <c r="I15848" s="1" t="n">
        <v>370</v>
      </c>
      <c r="J15848" s="1" t="n">
        <v>100933</v>
      </c>
      <c r="K15848" s="1" t="n">
        <v>7896982100059</v>
      </c>
      <c r="L15848" s="1" t="s">
        <v>3880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7" t="n">
        <v>46255</v>
      </c>
      <c r="C15849" s="1" t="n">
        <v>11</v>
      </c>
      <c r="D15849" s="1" t="s">
        <v>3845</v>
      </c>
      <c r="E15849" s="1" t="n">
        <v>10018</v>
      </c>
      <c r="F15849" s="1" t="s">
        <v>368</v>
      </c>
      <c r="I15849" s="1" t="n">
        <v>370</v>
      </c>
      <c r="J15849" s="1" t="n">
        <v>74674</v>
      </c>
      <c r="K15849" s="1" t="n">
        <v>741</v>
      </c>
      <c r="L15849" s="1" t="s">
        <v>4707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7" t="n">
        <v>46255</v>
      </c>
      <c r="C15850" s="1" t="n">
        <v>11</v>
      </c>
      <c r="D15850" s="1" t="s">
        <v>3845</v>
      </c>
      <c r="E15850" s="1" t="n">
        <v>10018</v>
      </c>
      <c r="F15850" s="1" t="s">
        <v>368</v>
      </c>
      <c r="I15850" s="1" t="n">
        <v>370</v>
      </c>
      <c r="J15850" s="1" t="n">
        <v>81830</v>
      </c>
      <c r="K15850" s="1" t="n">
        <v>818315</v>
      </c>
      <c r="L15850" s="1" t="s">
        <v>7217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7" t="n">
        <v>46255</v>
      </c>
      <c r="C15851" s="1" t="n">
        <v>11</v>
      </c>
      <c r="D15851" s="1" t="s">
        <v>3845</v>
      </c>
      <c r="E15851" s="1" t="n">
        <v>10085</v>
      </c>
      <c r="F15851" s="1" t="s">
        <v>1055</v>
      </c>
      <c r="I15851" s="1" t="n">
        <v>1578</v>
      </c>
      <c r="J15851" s="1" t="n">
        <v>32821</v>
      </c>
      <c r="K15851" s="1" t="n">
        <v>821674</v>
      </c>
      <c r="L15851" s="1" t="s">
        <v>8475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7" t="n">
        <v>46255</v>
      </c>
      <c r="C15852" s="1" t="n">
        <v>11</v>
      </c>
      <c r="D15852" s="1" t="s">
        <v>3845</v>
      </c>
      <c r="E15852" s="1" t="n">
        <v>10085</v>
      </c>
      <c r="F15852" s="1" t="s">
        <v>1055</v>
      </c>
      <c r="I15852" s="1" t="n">
        <v>1578</v>
      </c>
      <c r="J15852" s="1" t="n">
        <v>55714</v>
      </c>
      <c r="K15852" s="1" t="n">
        <v>7898915949988</v>
      </c>
      <c r="L15852" s="1" t="s">
        <v>8476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7" t="n">
        <v>46255</v>
      </c>
      <c r="C15853" s="1" t="n">
        <v>11</v>
      </c>
      <c r="D15853" s="1" t="s">
        <v>3845</v>
      </c>
      <c r="E15853" s="1" t="n">
        <v>10085</v>
      </c>
      <c r="F15853" s="1" t="s">
        <v>1055</v>
      </c>
      <c r="I15853" s="1" t="n">
        <v>1578</v>
      </c>
      <c r="J15853" s="1" t="n">
        <v>77091</v>
      </c>
      <c r="K15853" s="1" t="n">
        <v>7898738660718</v>
      </c>
      <c r="L15853" s="1" t="s">
        <v>5659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7" t="n">
        <v>46255</v>
      </c>
      <c r="C15854" s="1" t="n">
        <v>11</v>
      </c>
      <c r="D15854" s="1" t="s">
        <v>3845</v>
      </c>
      <c r="E15854" s="1" t="n">
        <v>10085</v>
      </c>
      <c r="F15854" s="1" t="s">
        <v>1055</v>
      </c>
      <c r="I15854" s="1" t="n">
        <v>1578</v>
      </c>
      <c r="J15854" s="1" t="n">
        <v>82161</v>
      </c>
      <c r="K15854" s="1" t="n">
        <v>7898738660244</v>
      </c>
      <c r="L15854" s="1" t="s">
        <v>8477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7" t="n">
        <v>46255</v>
      </c>
      <c r="C15855" s="1" t="n">
        <v>11</v>
      </c>
      <c r="D15855" s="1" t="s">
        <v>3845</v>
      </c>
      <c r="E15855" s="1" t="n">
        <v>10085</v>
      </c>
      <c r="F15855" s="1" t="s">
        <v>1055</v>
      </c>
      <c r="I15855" s="1" t="n">
        <v>1578</v>
      </c>
      <c r="J15855" s="1" t="n">
        <v>82162</v>
      </c>
      <c r="K15855" s="1" t="n">
        <v>7898738660640</v>
      </c>
      <c r="L15855" s="1" t="s">
        <v>8478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7" t="n">
        <v>46255</v>
      </c>
      <c r="C15856" s="1" t="n">
        <v>11</v>
      </c>
      <c r="D15856" s="1" t="s">
        <v>3845</v>
      </c>
      <c r="E15856" s="1" t="n">
        <v>1625</v>
      </c>
      <c r="F15856" s="1" t="s">
        <v>243</v>
      </c>
      <c r="I15856" s="1" t="n">
        <v>15112</v>
      </c>
      <c r="J15856" s="1" t="n">
        <v>29079</v>
      </c>
      <c r="K15856" s="1" t="n">
        <v>55515</v>
      </c>
      <c r="L15856" s="1" t="s">
        <v>3818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7" t="n">
        <v>46255</v>
      </c>
      <c r="C15857" s="1" t="n">
        <v>11</v>
      </c>
      <c r="D15857" s="1" t="s">
        <v>3845</v>
      </c>
      <c r="E15857" s="1" t="n">
        <v>1625</v>
      </c>
      <c r="F15857" s="1" t="s">
        <v>243</v>
      </c>
      <c r="I15857" s="1" t="n">
        <v>15112</v>
      </c>
      <c r="J15857" s="1" t="n">
        <v>29080</v>
      </c>
      <c r="K15857" s="1" t="n">
        <v>55516</v>
      </c>
      <c r="L15857" s="1" t="s">
        <v>3819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7" t="n">
        <v>46255</v>
      </c>
      <c r="C15858" s="1" t="n">
        <v>11</v>
      </c>
      <c r="D15858" s="1" t="s">
        <v>3845</v>
      </c>
      <c r="E15858" s="1" t="n">
        <v>1078</v>
      </c>
      <c r="F15858" s="1" t="s">
        <v>81</v>
      </c>
      <c r="I15858" s="1" t="n">
        <v>30750</v>
      </c>
      <c r="J15858" s="1" t="n">
        <v>102404</v>
      </c>
      <c r="K15858" s="1" t="n">
        <v>7891080400605</v>
      </c>
      <c r="L15858" s="1" t="s">
        <v>6127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7" t="n">
        <v>46255</v>
      </c>
      <c r="C15859" s="1" t="n">
        <v>11</v>
      </c>
      <c r="D15859" s="1" t="s">
        <v>3845</v>
      </c>
      <c r="E15859" s="1" t="n">
        <v>1078</v>
      </c>
      <c r="F15859" s="1" t="s">
        <v>81</v>
      </c>
      <c r="I15859" s="1" t="n">
        <v>30750</v>
      </c>
      <c r="J15859" s="1" t="n">
        <v>103417</v>
      </c>
      <c r="K15859" s="1" t="n">
        <v>7891080400599</v>
      </c>
      <c r="L15859" s="1" t="s">
        <v>7323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7" t="n">
        <v>46255</v>
      </c>
      <c r="C15860" s="1" t="n">
        <v>11</v>
      </c>
      <c r="D15860" s="1" t="s">
        <v>3845</v>
      </c>
      <c r="E15860" s="1" t="n">
        <v>1078</v>
      </c>
      <c r="F15860" s="1" t="s">
        <v>81</v>
      </c>
      <c r="I15860" s="1" t="n">
        <v>30750</v>
      </c>
      <c r="J15860" s="1" t="n">
        <v>104810</v>
      </c>
      <c r="K15860" s="1" t="n">
        <v>7894904271535</v>
      </c>
      <c r="L15860" s="1" t="s">
        <v>7324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7" t="n">
        <v>46255</v>
      </c>
      <c r="C15861" s="1" t="n">
        <v>11</v>
      </c>
      <c r="D15861" s="1" t="s">
        <v>3845</v>
      </c>
      <c r="E15861" s="1" t="n">
        <v>1078</v>
      </c>
      <c r="F15861" s="1" t="s">
        <v>81</v>
      </c>
      <c r="I15861" s="1" t="n">
        <v>30750</v>
      </c>
      <c r="J15861" s="1" t="n">
        <v>81860</v>
      </c>
      <c r="K15861" s="1" t="n">
        <v>7894904271528</v>
      </c>
      <c r="L15861" s="1" t="s">
        <v>7325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7" t="n">
        <v>46255</v>
      </c>
      <c r="C15862" s="1" t="n">
        <v>11</v>
      </c>
      <c r="D15862" s="1" t="s">
        <v>3845</v>
      </c>
      <c r="E15862" s="1" t="n">
        <v>1078</v>
      </c>
      <c r="F15862" s="1" t="s">
        <v>81</v>
      </c>
      <c r="I15862" s="1" t="n">
        <v>30750</v>
      </c>
      <c r="J15862" s="1" t="n">
        <v>81861</v>
      </c>
      <c r="K15862" s="1" t="n">
        <v>7894904271573</v>
      </c>
      <c r="L15862" s="1" t="s">
        <v>7326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7" t="n">
        <v>46255</v>
      </c>
      <c r="C15863" s="1" t="n">
        <v>11</v>
      </c>
      <c r="D15863" s="1" t="s">
        <v>3845</v>
      </c>
      <c r="E15863" s="1" t="n">
        <v>1114</v>
      </c>
      <c r="F15863" s="1" t="s">
        <v>169</v>
      </c>
      <c r="I15863" s="1" t="n">
        <v>44111</v>
      </c>
      <c r="J15863" s="1" t="n">
        <v>100254</v>
      </c>
      <c r="K15863" s="1" t="n">
        <v>70127</v>
      </c>
      <c r="L15863" s="1" t="s">
        <v>4233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7" t="n">
        <v>46255</v>
      </c>
      <c r="C15864" s="1" t="n">
        <v>11</v>
      </c>
      <c r="D15864" s="1" t="s">
        <v>3845</v>
      </c>
      <c r="E15864" s="1" t="n">
        <v>1114</v>
      </c>
      <c r="F15864" s="1" t="s">
        <v>169</v>
      </c>
      <c r="I15864" s="1" t="n">
        <v>44111</v>
      </c>
      <c r="J15864" s="1" t="n">
        <v>100240</v>
      </c>
      <c r="K15864" s="1" t="n">
        <v>70113</v>
      </c>
      <c r="L15864" s="1" t="s">
        <v>4234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7" t="n">
        <v>46255</v>
      </c>
      <c r="C15865" s="1" t="n">
        <v>11</v>
      </c>
      <c r="D15865" s="1" t="s">
        <v>3845</v>
      </c>
      <c r="E15865" s="1" t="n">
        <v>1114</v>
      </c>
      <c r="F15865" s="1" t="s">
        <v>169</v>
      </c>
      <c r="I15865" s="1" t="n">
        <v>44111</v>
      </c>
      <c r="J15865" s="1" t="n">
        <v>100243</v>
      </c>
      <c r="K15865" s="1" t="n">
        <v>70116</v>
      </c>
      <c r="L15865" s="1" t="s">
        <v>4237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7" t="n">
        <v>46255</v>
      </c>
      <c r="C15866" s="1" t="n">
        <v>11</v>
      </c>
      <c r="D15866" s="1" t="s">
        <v>3845</v>
      </c>
      <c r="E15866" s="1" t="n">
        <v>1114</v>
      </c>
      <c r="F15866" s="1" t="s">
        <v>169</v>
      </c>
      <c r="I15866" s="1" t="n">
        <v>44111</v>
      </c>
      <c r="J15866" s="1" t="n">
        <v>100244</v>
      </c>
      <c r="K15866" s="1" t="n">
        <v>70117</v>
      </c>
      <c r="L15866" s="1" t="s">
        <v>4238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7" t="n">
        <v>46255</v>
      </c>
      <c r="C15867" s="1" t="n">
        <v>11</v>
      </c>
      <c r="D15867" s="1" t="s">
        <v>3845</v>
      </c>
      <c r="E15867" s="1" t="n">
        <v>1114</v>
      </c>
      <c r="F15867" s="1" t="s">
        <v>169</v>
      </c>
      <c r="I15867" s="1" t="n">
        <v>44111</v>
      </c>
      <c r="J15867" s="1" t="n">
        <v>100245</v>
      </c>
      <c r="K15867" s="1" t="n">
        <v>70118</v>
      </c>
      <c r="L15867" s="1" t="s">
        <v>4721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7" t="n">
        <v>46255</v>
      </c>
      <c r="C15868" s="1" t="n">
        <v>11</v>
      </c>
      <c r="D15868" s="1" t="s">
        <v>3845</v>
      </c>
      <c r="E15868" s="1" t="n">
        <v>1114</v>
      </c>
      <c r="F15868" s="1" t="s">
        <v>169</v>
      </c>
      <c r="I15868" s="1" t="n">
        <v>44111</v>
      </c>
      <c r="J15868" s="1" t="n">
        <v>100246</v>
      </c>
      <c r="K15868" s="1" t="n">
        <v>70119</v>
      </c>
      <c r="L15868" s="1" t="s">
        <v>4239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7" t="n">
        <v>46255</v>
      </c>
      <c r="C15869" s="1" t="n">
        <v>11</v>
      </c>
      <c r="D15869" s="1" t="s">
        <v>3845</v>
      </c>
      <c r="E15869" s="1" t="n">
        <v>1114</v>
      </c>
      <c r="F15869" s="1" t="s">
        <v>169</v>
      </c>
      <c r="I15869" s="1" t="n">
        <v>44111</v>
      </c>
      <c r="J15869" s="1" t="n">
        <v>100247</v>
      </c>
      <c r="K15869" s="1" t="n">
        <v>70120</v>
      </c>
      <c r="L15869" s="1" t="s">
        <v>4240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7" t="n">
        <v>46255</v>
      </c>
      <c r="C15870" s="1" t="n">
        <v>11</v>
      </c>
      <c r="D15870" s="1" t="s">
        <v>3845</v>
      </c>
      <c r="E15870" s="1" t="n">
        <v>1114</v>
      </c>
      <c r="F15870" s="1" t="s">
        <v>169</v>
      </c>
      <c r="I15870" s="1" t="n">
        <v>44111</v>
      </c>
      <c r="J15870" s="1" t="n">
        <v>100248</v>
      </c>
      <c r="K15870" s="1" t="n">
        <v>70121</v>
      </c>
      <c r="L15870" s="1" t="s">
        <v>4241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7" t="n">
        <v>46255</v>
      </c>
      <c r="C15871" s="1" t="n">
        <v>11</v>
      </c>
      <c r="D15871" s="1" t="s">
        <v>3845</v>
      </c>
      <c r="E15871" s="1" t="n">
        <v>1114</v>
      </c>
      <c r="F15871" s="1" t="s">
        <v>169</v>
      </c>
      <c r="I15871" s="1" t="n">
        <v>44111</v>
      </c>
      <c r="J15871" s="1" t="n">
        <v>100264</v>
      </c>
      <c r="K15871" s="1" t="n">
        <v>70141</v>
      </c>
      <c r="L15871" s="1" t="s">
        <v>4404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7" t="n">
        <v>46255</v>
      </c>
      <c r="C15872" s="1" t="n">
        <v>11</v>
      </c>
      <c r="D15872" s="1" t="s">
        <v>3845</v>
      </c>
      <c r="E15872" s="1" t="n">
        <v>1114</v>
      </c>
      <c r="F15872" s="1" t="s">
        <v>169</v>
      </c>
      <c r="I15872" s="1" t="n">
        <v>44111</v>
      </c>
      <c r="J15872" s="1" t="n">
        <v>110730</v>
      </c>
      <c r="K15872" s="1" t="n">
        <v>70111</v>
      </c>
      <c r="L15872" s="1" t="s">
        <v>4252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7" t="n">
        <v>46255</v>
      </c>
      <c r="C15873" s="1" t="n">
        <v>11</v>
      </c>
      <c r="D15873" s="1" t="s">
        <v>3845</v>
      </c>
      <c r="E15873" s="1" t="n">
        <v>1114</v>
      </c>
      <c r="F15873" s="1" t="s">
        <v>169</v>
      </c>
      <c r="I15873" s="1" t="n">
        <v>44111</v>
      </c>
      <c r="J15873" s="1" t="n">
        <v>110729</v>
      </c>
      <c r="K15873" s="1" t="n">
        <v>70110</v>
      </c>
      <c r="L15873" s="1" t="s">
        <v>4253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7" t="n">
        <v>46255</v>
      </c>
      <c r="C15874" s="1" t="n">
        <v>11</v>
      </c>
      <c r="D15874" s="1" t="s">
        <v>3845</v>
      </c>
      <c r="E15874" s="1" t="n">
        <v>1114</v>
      </c>
      <c r="F15874" s="1" t="s">
        <v>169</v>
      </c>
      <c r="I15874" s="1" t="n">
        <v>44111</v>
      </c>
      <c r="J15874" s="1" t="n">
        <v>110731</v>
      </c>
      <c r="K15874" s="1" t="n">
        <v>70112</v>
      </c>
      <c r="L15874" s="1" t="s">
        <v>4254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7" t="n">
        <v>46255</v>
      </c>
      <c r="C15875" s="1" t="n">
        <v>11</v>
      </c>
      <c r="D15875" s="1" t="s">
        <v>3845</v>
      </c>
      <c r="E15875" s="1" t="n">
        <v>1114</v>
      </c>
      <c r="F15875" s="1" t="s">
        <v>169</v>
      </c>
      <c r="I15875" s="1" t="n">
        <v>44111</v>
      </c>
      <c r="J15875" s="1" t="n">
        <v>110777</v>
      </c>
      <c r="K15875" s="1" t="n">
        <v>71895</v>
      </c>
      <c r="L15875" s="1" t="s">
        <v>4556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7" t="n">
        <v>46255</v>
      </c>
      <c r="C15876" s="1" t="n">
        <v>11</v>
      </c>
      <c r="D15876" s="1" t="s">
        <v>3845</v>
      </c>
      <c r="E15876" s="1" t="n">
        <v>1114</v>
      </c>
      <c r="F15876" s="1" t="s">
        <v>169</v>
      </c>
      <c r="I15876" s="1" t="n">
        <v>44111</v>
      </c>
      <c r="J15876" s="1" t="n">
        <v>78991</v>
      </c>
      <c r="K15876" s="1" t="n">
        <v>390</v>
      </c>
      <c r="L15876" s="1" t="s">
        <v>4152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7" t="n">
        <v>46255</v>
      </c>
      <c r="C15877" s="1" t="n">
        <v>11</v>
      </c>
      <c r="D15877" s="1" t="s">
        <v>3845</v>
      </c>
      <c r="E15877" s="1" t="n">
        <v>1723</v>
      </c>
      <c r="F15877" s="1" t="s">
        <v>302</v>
      </c>
      <c r="I15877" s="1" t="n">
        <v>175197</v>
      </c>
      <c r="J15877" s="1" t="n">
        <v>29079</v>
      </c>
      <c r="K15877" s="1" t="n">
        <v>55515</v>
      </c>
      <c r="L15877" s="1" t="s">
        <v>3818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7" t="n">
        <v>46255</v>
      </c>
      <c r="C15878" s="1" t="n">
        <v>11</v>
      </c>
      <c r="D15878" s="1" t="s">
        <v>3845</v>
      </c>
      <c r="E15878" s="1" t="n">
        <v>1723</v>
      </c>
      <c r="F15878" s="1" t="s">
        <v>302</v>
      </c>
      <c r="I15878" s="1" t="n">
        <v>175197</v>
      </c>
      <c r="J15878" s="1" t="n">
        <v>29080</v>
      </c>
      <c r="K15878" s="1" t="n">
        <v>55516</v>
      </c>
      <c r="L15878" s="1" t="s">
        <v>3819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7" t="n">
        <v>46255</v>
      </c>
      <c r="C15879" s="1" t="n">
        <v>11</v>
      </c>
      <c r="D15879" s="1" t="s">
        <v>3845</v>
      </c>
      <c r="E15879" s="1" t="n">
        <v>1616</v>
      </c>
      <c r="F15879" s="1" t="s">
        <v>590</v>
      </c>
      <c r="I15879" s="1" t="n">
        <v>654913</v>
      </c>
      <c r="J15879" s="1" t="n">
        <v>30378</v>
      </c>
      <c r="K15879" s="1" t="n">
        <v>7891022860566</v>
      </c>
      <c r="L15879" s="1" t="s">
        <v>8479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7" t="n">
        <v>46255</v>
      </c>
      <c r="C15880" s="1" t="n">
        <v>11</v>
      </c>
      <c r="D15880" s="1" t="s">
        <v>3845</v>
      </c>
      <c r="E15880" s="1" t="n">
        <v>1616</v>
      </c>
      <c r="F15880" s="1" t="s">
        <v>590</v>
      </c>
      <c r="I15880" s="1" t="n">
        <v>654913</v>
      </c>
      <c r="J15880" s="1" t="n">
        <v>30379</v>
      </c>
      <c r="K15880" s="1" t="n">
        <v>7891022860986</v>
      </c>
      <c r="L15880" s="1" t="s">
        <v>8480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7" t="n">
        <v>46255</v>
      </c>
      <c r="C15881" s="1" t="n">
        <v>11</v>
      </c>
      <c r="D15881" s="1" t="s">
        <v>3845</v>
      </c>
      <c r="E15881" s="1" t="n">
        <v>1616</v>
      </c>
      <c r="F15881" s="1" t="s">
        <v>590</v>
      </c>
      <c r="I15881" s="1" t="n">
        <v>654913</v>
      </c>
      <c r="J15881" s="1" t="n">
        <v>100842</v>
      </c>
      <c r="K15881" s="1" t="n">
        <v>7891022639001</v>
      </c>
      <c r="L15881" s="1" t="s">
        <v>6110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7" t="n">
        <v>46255</v>
      </c>
      <c r="C15882" s="1" t="n">
        <v>11</v>
      </c>
      <c r="D15882" s="1" t="s">
        <v>3845</v>
      </c>
      <c r="E15882" s="1" t="n">
        <v>1616</v>
      </c>
      <c r="F15882" s="1" t="s">
        <v>590</v>
      </c>
      <c r="I15882" s="1" t="n">
        <v>654913</v>
      </c>
      <c r="J15882" s="1" t="n">
        <v>100843</v>
      </c>
      <c r="K15882" s="1" t="n">
        <v>7891022637007</v>
      </c>
      <c r="L15882" s="1" t="s">
        <v>6111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7" t="n">
        <v>46255</v>
      </c>
      <c r="C15883" s="1" t="n">
        <v>11</v>
      </c>
      <c r="D15883" s="1" t="s">
        <v>3845</v>
      </c>
      <c r="E15883" s="1" t="n">
        <v>1616</v>
      </c>
      <c r="F15883" s="1" t="s">
        <v>590</v>
      </c>
      <c r="I15883" s="1" t="n">
        <v>654913</v>
      </c>
      <c r="J15883" s="1" t="n">
        <v>100844</v>
      </c>
      <c r="K15883" s="1" t="n">
        <v>7891022638004</v>
      </c>
      <c r="L15883" s="1" t="s">
        <v>6112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7" t="n">
        <v>46255</v>
      </c>
      <c r="C15884" s="1" t="n">
        <v>11</v>
      </c>
      <c r="D15884" s="1" t="s">
        <v>3845</v>
      </c>
      <c r="E15884" s="1" t="n">
        <v>1616</v>
      </c>
      <c r="F15884" s="1" t="s">
        <v>590</v>
      </c>
      <c r="I15884" s="1" t="n">
        <v>654913</v>
      </c>
      <c r="J15884" s="1" t="n">
        <v>100845</v>
      </c>
      <c r="K15884" s="1" t="n">
        <v>7891022100372</v>
      </c>
      <c r="L15884" s="1" t="s">
        <v>8481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7" t="n">
        <v>46255</v>
      </c>
      <c r="C15885" s="1" t="n">
        <v>11</v>
      </c>
      <c r="D15885" s="1" t="s">
        <v>3845</v>
      </c>
      <c r="E15885" s="1" t="n">
        <v>1616</v>
      </c>
      <c r="F15885" s="1" t="s">
        <v>590</v>
      </c>
      <c r="I15885" s="1" t="n">
        <v>654913</v>
      </c>
      <c r="J15885" s="1" t="n">
        <v>100846</v>
      </c>
      <c r="K15885" s="1" t="n">
        <v>7891022640007</v>
      </c>
      <c r="L15885" s="1" t="s">
        <v>6113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7" t="n">
        <v>46255</v>
      </c>
      <c r="C15886" s="1" t="n">
        <v>11</v>
      </c>
      <c r="D15886" s="1" t="s">
        <v>3845</v>
      </c>
      <c r="E15886" s="1" t="n">
        <v>1616</v>
      </c>
      <c r="F15886" s="1" t="s">
        <v>590</v>
      </c>
      <c r="I15886" s="1" t="n">
        <v>654913</v>
      </c>
      <c r="J15886" s="1" t="n">
        <v>101247</v>
      </c>
      <c r="K15886" s="1" t="n">
        <v>7891022848052</v>
      </c>
      <c r="L15886" s="1" t="s">
        <v>8482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7" t="n">
        <v>46255</v>
      </c>
      <c r="C15887" s="1" t="n">
        <v>11</v>
      </c>
      <c r="D15887" s="1" t="s">
        <v>3845</v>
      </c>
      <c r="E15887" s="1" t="n">
        <v>1616</v>
      </c>
      <c r="F15887" s="1" t="s">
        <v>590</v>
      </c>
      <c r="I15887" s="1" t="n">
        <v>654913</v>
      </c>
      <c r="J15887" s="1" t="n">
        <v>101248</v>
      </c>
      <c r="K15887" s="1" t="n">
        <v>7891022101256</v>
      </c>
      <c r="L15887" s="1" t="s">
        <v>8483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7" t="n">
        <v>46255</v>
      </c>
      <c r="C15888" s="1" t="n">
        <v>11</v>
      </c>
      <c r="D15888" s="1" t="s">
        <v>3845</v>
      </c>
      <c r="E15888" s="1" t="n">
        <v>1616</v>
      </c>
      <c r="F15888" s="1" t="s">
        <v>590</v>
      </c>
      <c r="I15888" s="1" t="n">
        <v>654913</v>
      </c>
      <c r="J15888" s="1" t="n">
        <v>101249</v>
      </c>
      <c r="K15888" s="1" t="n">
        <v>7891022848069</v>
      </c>
      <c r="L15888" s="1" t="s">
        <v>8484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7" t="n">
        <v>46255</v>
      </c>
      <c r="C15889" s="1" t="n">
        <v>11</v>
      </c>
      <c r="D15889" s="1" t="s">
        <v>3845</v>
      </c>
      <c r="E15889" s="1" t="n">
        <v>1616</v>
      </c>
      <c r="F15889" s="1" t="s">
        <v>590</v>
      </c>
      <c r="I15889" s="1" t="n">
        <v>654913</v>
      </c>
      <c r="J15889" s="1" t="n">
        <v>101251</v>
      </c>
      <c r="K15889" s="1" t="n">
        <v>7891022101096</v>
      </c>
      <c r="L15889" s="1" t="s">
        <v>8485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7" t="n">
        <v>46255</v>
      </c>
      <c r="C15890" s="1" t="n">
        <v>11</v>
      </c>
      <c r="D15890" s="1" t="s">
        <v>3845</v>
      </c>
      <c r="E15890" s="1" t="n">
        <v>1616</v>
      </c>
      <c r="F15890" s="1" t="s">
        <v>590</v>
      </c>
      <c r="I15890" s="1" t="n">
        <v>654913</v>
      </c>
      <c r="J15890" s="1" t="n">
        <v>101254</v>
      </c>
      <c r="K15890" s="1" t="n">
        <v>7891022080049</v>
      </c>
      <c r="L15890" s="1" t="s">
        <v>8486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7" t="n">
        <v>46255</v>
      </c>
      <c r="C15891" s="1" t="n">
        <v>11</v>
      </c>
      <c r="D15891" s="1" t="s">
        <v>3845</v>
      </c>
      <c r="E15891" s="1" t="n">
        <v>1616</v>
      </c>
      <c r="F15891" s="1" t="s">
        <v>590</v>
      </c>
      <c r="I15891" s="1" t="n">
        <v>654913</v>
      </c>
      <c r="J15891" s="1" t="n">
        <v>101362</v>
      </c>
      <c r="K15891" s="1" t="n">
        <v>7891022505009</v>
      </c>
      <c r="L15891" s="1" t="s">
        <v>8487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7" t="n">
        <v>46255</v>
      </c>
      <c r="C15892" s="1" t="n">
        <v>11</v>
      </c>
      <c r="D15892" s="1" t="s">
        <v>3845</v>
      </c>
      <c r="E15892" s="1" t="n">
        <v>1616</v>
      </c>
      <c r="F15892" s="1" t="s">
        <v>590</v>
      </c>
      <c r="I15892" s="1" t="n">
        <v>654913</v>
      </c>
      <c r="J15892" s="1" t="n">
        <v>101369</v>
      </c>
      <c r="K15892" s="1" t="n">
        <v>7891022503005</v>
      </c>
      <c r="L15892" s="1" t="s">
        <v>8488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7" t="n">
        <v>46255</v>
      </c>
      <c r="C15893" s="1" t="n">
        <v>11</v>
      </c>
      <c r="D15893" s="1" t="s">
        <v>3845</v>
      </c>
      <c r="E15893" s="1" t="n">
        <v>1616</v>
      </c>
      <c r="F15893" s="1" t="s">
        <v>590</v>
      </c>
      <c r="I15893" s="1" t="n">
        <v>654913</v>
      </c>
      <c r="J15893" s="1" t="n">
        <v>16334</v>
      </c>
      <c r="K15893" s="1" t="n">
        <v>7891022851526</v>
      </c>
      <c r="L15893" s="1" t="s">
        <v>8489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7" t="n">
        <v>46255</v>
      </c>
      <c r="C15894" s="1" t="n">
        <v>11</v>
      </c>
      <c r="D15894" s="1" t="s">
        <v>3845</v>
      </c>
      <c r="E15894" s="1" t="n">
        <v>1616</v>
      </c>
      <c r="F15894" s="1" t="s">
        <v>590</v>
      </c>
      <c r="I15894" s="1" t="n">
        <v>654913</v>
      </c>
      <c r="J15894" s="1" t="n">
        <v>17554</v>
      </c>
      <c r="K15894" s="1" t="n">
        <v>7891022852288</v>
      </c>
      <c r="L15894" s="1" t="s">
        <v>8490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7" t="n">
        <v>46255</v>
      </c>
      <c r="C15895" s="1" t="n">
        <v>11</v>
      </c>
      <c r="D15895" s="1" t="s">
        <v>3845</v>
      </c>
      <c r="E15895" s="1" t="n">
        <v>1616</v>
      </c>
      <c r="F15895" s="1" t="s">
        <v>590</v>
      </c>
      <c r="I15895" s="1" t="n">
        <v>654913</v>
      </c>
      <c r="J15895" s="1" t="n">
        <v>19865</v>
      </c>
      <c r="K15895" s="1" t="n">
        <v>7891022852707</v>
      </c>
      <c r="L15895" s="1" t="s">
        <v>8491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7" t="n">
        <v>46255</v>
      </c>
      <c r="C15896" s="1" t="n">
        <v>11</v>
      </c>
      <c r="D15896" s="1" t="s">
        <v>3845</v>
      </c>
      <c r="E15896" s="1" t="n">
        <v>1616</v>
      </c>
      <c r="F15896" s="1" t="s">
        <v>590</v>
      </c>
      <c r="I15896" s="1" t="n">
        <v>654913</v>
      </c>
      <c r="J15896" s="1" t="n">
        <v>21189</v>
      </c>
      <c r="K15896" s="1" t="n">
        <v>7891022852691</v>
      </c>
      <c r="L15896" s="1" t="s">
        <v>8492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7" t="n">
        <v>46255</v>
      </c>
      <c r="C15897" s="1" t="n">
        <v>11</v>
      </c>
      <c r="D15897" s="1" t="s">
        <v>3845</v>
      </c>
      <c r="E15897" s="1" t="n">
        <v>1616</v>
      </c>
      <c r="F15897" s="1" t="s">
        <v>590</v>
      </c>
      <c r="I15897" s="1" t="n">
        <v>654913</v>
      </c>
      <c r="J15897" s="1" t="n">
        <v>30147</v>
      </c>
      <c r="K15897" s="1" t="n">
        <v>7891022861051</v>
      </c>
      <c r="L15897" s="1" t="s">
        <v>8010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7" t="n">
        <v>46255</v>
      </c>
      <c r="C15898" s="1" t="n">
        <v>11</v>
      </c>
      <c r="D15898" s="1" t="s">
        <v>3845</v>
      </c>
      <c r="E15898" s="1" t="n">
        <v>1616</v>
      </c>
      <c r="F15898" s="1" t="s">
        <v>590</v>
      </c>
      <c r="I15898" s="1" t="n">
        <v>654913</v>
      </c>
      <c r="J15898" s="1" t="n">
        <v>34443</v>
      </c>
      <c r="K15898" s="1" t="n">
        <v>7891022861068</v>
      </c>
      <c r="L15898" s="1" t="s">
        <v>8493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7" t="n">
        <v>46255</v>
      </c>
      <c r="C15899" s="1" t="n">
        <v>11</v>
      </c>
      <c r="D15899" s="1" t="s">
        <v>3845</v>
      </c>
      <c r="E15899" s="1" t="n">
        <v>1616</v>
      </c>
      <c r="F15899" s="1" t="s">
        <v>590</v>
      </c>
      <c r="I15899" s="1" t="n">
        <v>654913</v>
      </c>
      <c r="J15899" s="1" t="n">
        <v>37304</v>
      </c>
      <c r="K15899" s="1" t="n">
        <v>7891022861044</v>
      </c>
      <c r="L15899" s="1" t="s">
        <v>8494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7" t="n">
        <v>46255</v>
      </c>
      <c r="C15900" s="1" t="n">
        <v>11</v>
      </c>
      <c r="D15900" s="1" t="s">
        <v>3845</v>
      </c>
      <c r="E15900" s="1" t="n">
        <v>1616</v>
      </c>
      <c r="F15900" s="1" t="s">
        <v>590</v>
      </c>
      <c r="I15900" s="1" t="n">
        <v>654913</v>
      </c>
      <c r="J15900" s="1" t="n">
        <v>41828</v>
      </c>
      <c r="K15900" s="1" t="n">
        <v>7891022860795</v>
      </c>
      <c r="L15900" s="1" t="s">
        <v>8495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7" t="n">
        <v>46255</v>
      </c>
      <c r="C15901" s="1" t="n">
        <v>11</v>
      </c>
      <c r="D15901" s="1" t="s">
        <v>3845</v>
      </c>
      <c r="E15901" s="1" t="n">
        <v>1616</v>
      </c>
      <c r="F15901" s="1" t="s">
        <v>590</v>
      </c>
      <c r="I15901" s="1" t="n">
        <v>654913</v>
      </c>
      <c r="J15901" s="1" t="n">
        <v>41835</v>
      </c>
      <c r="K15901" s="1" t="n">
        <v>7891022860825</v>
      </c>
      <c r="L15901" s="1" t="s">
        <v>8496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7" t="n">
        <v>46255</v>
      </c>
      <c r="C15902" s="1" t="n">
        <v>11</v>
      </c>
      <c r="D15902" s="1" t="s">
        <v>3845</v>
      </c>
      <c r="E15902" s="1" t="n">
        <v>1616</v>
      </c>
      <c r="F15902" s="1" t="s">
        <v>590</v>
      </c>
      <c r="I15902" s="1" t="n">
        <v>654913</v>
      </c>
      <c r="J15902" s="1" t="n">
        <v>43718</v>
      </c>
      <c r="K15902" s="1" t="n">
        <v>7891022856064</v>
      </c>
      <c r="L15902" s="1" t="s">
        <v>8497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7" t="n">
        <v>46255</v>
      </c>
      <c r="C15903" s="1" t="n">
        <v>11</v>
      </c>
      <c r="D15903" s="1" t="s">
        <v>3845</v>
      </c>
      <c r="E15903" s="1" t="n">
        <v>1616</v>
      </c>
      <c r="F15903" s="1" t="s">
        <v>590</v>
      </c>
      <c r="I15903" s="1" t="n">
        <v>654913</v>
      </c>
      <c r="J15903" s="1" t="n">
        <v>45728</v>
      </c>
      <c r="K15903" s="1" t="n">
        <v>7891022861075</v>
      </c>
      <c r="L15903" s="1" t="s">
        <v>8498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7" t="n">
        <v>46255</v>
      </c>
      <c r="C15904" s="1" t="n">
        <v>11</v>
      </c>
      <c r="D15904" s="1" t="s">
        <v>3845</v>
      </c>
      <c r="E15904" s="1" t="n">
        <v>1616</v>
      </c>
      <c r="F15904" s="1" t="s">
        <v>590</v>
      </c>
      <c r="I15904" s="1" t="n">
        <v>654913</v>
      </c>
      <c r="J15904" s="1" t="n">
        <v>50280</v>
      </c>
      <c r="K15904" s="1" t="n">
        <v>7891022860856</v>
      </c>
      <c r="L15904" s="1" t="s">
        <v>8499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7" t="n">
        <v>46255</v>
      </c>
      <c r="C15905" s="1" t="n">
        <v>11</v>
      </c>
      <c r="D15905" s="1" t="s">
        <v>3845</v>
      </c>
      <c r="E15905" s="1" t="n">
        <v>1616</v>
      </c>
      <c r="F15905" s="1" t="s">
        <v>590</v>
      </c>
      <c r="I15905" s="1" t="n">
        <v>654913</v>
      </c>
      <c r="J15905" s="1" t="n">
        <v>55162</v>
      </c>
      <c r="K15905" s="1" t="n">
        <v>7891022471007</v>
      </c>
      <c r="L15905" s="1" t="s">
        <v>8500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7" t="n">
        <v>46255</v>
      </c>
      <c r="C15906" s="1" t="n">
        <v>11</v>
      </c>
      <c r="D15906" s="1" t="s">
        <v>3845</v>
      </c>
      <c r="E15906" s="1" t="n">
        <v>1616</v>
      </c>
      <c r="F15906" s="1" t="s">
        <v>590</v>
      </c>
      <c r="I15906" s="1" t="n">
        <v>654913</v>
      </c>
      <c r="J15906" s="1" t="n">
        <v>81378</v>
      </c>
      <c r="K15906" s="1" t="n">
        <v>7891022867374</v>
      </c>
      <c r="L15906" s="1" t="s">
        <v>8501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7" t="n">
        <v>46255</v>
      </c>
      <c r="C15907" s="1" t="n">
        <v>11</v>
      </c>
      <c r="D15907" s="1" t="s">
        <v>3845</v>
      </c>
      <c r="E15907" s="1" t="n">
        <v>1616</v>
      </c>
      <c r="F15907" s="1" t="s">
        <v>590</v>
      </c>
      <c r="I15907" s="1" t="n">
        <v>654913</v>
      </c>
      <c r="J15907" s="1" t="n">
        <v>82163</v>
      </c>
      <c r="K15907" s="1" t="n">
        <v>7891022868388</v>
      </c>
      <c r="L15907" s="1" t="s">
        <v>8502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7" t="n">
        <v>46255</v>
      </c>
      <c r="C15908" s="1" t="n">
        <v>11</v>
      </c>
      <c r="D15908" s="1" t="s">
        <v>3845</v>
      </c>
      <c r="E15908" s="1" t="n">
        <v>1616</v>
      </c>
      <c r="F15908" s="1" t="s">
        <v>590</v>
      </c>
      <c r="I15908" s="1" t="n">
        <v>654913</v>
      </c>
      <c r="J15908" s="1" t="n">
        <v>82164</v>
      </c>
      <c r="K15908" s="1" t="n">
        <v>7891022868364</v>
      </c>
      <c r="L15908" s="1" t="s">
        <v>8503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7" t="n">
        <v>46255</v>
      </c>
      <c r="C15909" s="1" t="n">
        <v>11</v>
      </c>
      <c r="D15909" s="1" t="s">
        <v>3845</v>
      </c>
      <c r="E15909" s="1" t="n">
        <v>1616</v>
      </c>
      <c r="F15909" s="1" t="s">
        <v>590</v>
      </c>
      <c r="I15909" s="1" t="n">
        <v>654913</v>
      </c>
      <c r="J15909" s="1" t="n">
        <v>82165</v>
      </c>
      <c r="K15909" s="1" t="n">
        <v>7891022868371</v>
      </c>
      <c r="L15909" s="1" t="s">
        <v>8504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7" t="n">
        <v>46255</v>
      </c>
      <c r="C15910" s="1" t="n">
        <v>11</v>
      </c>
      <c r="D15910" s="1" t="s">
        <v>3845</v>
      </c>
      <c r="E15910" s="1" t="n">
        <v>1616</v>
      </c>
      <c r="F15910" s="1" t="s">
        <v>590</v>
      </c>
      <c r="I15910" s="1" t="n">
        <v>654913</v>
      </c>
      <c r="J15910" s="1" t="n">
        <v>82166</v>
      </c>
      <c r="K15910" s="1" t="n">
        <v>7891022867114</v>
      </c>
      <c r="L15910" s="1" t="s">
        <v>8505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7" t="n">
        <v>46255</v>
      </c>
      <c r="C15911" s="1" t="n">
        <v>11</v>
      </c>
      <c r="D15911" s="1" t="s">
        <v>3845</v>
      </c>
      <c r="E15911" s="1" t="n">
        <v>1616</v>
      </c>
      <c r="F15911" s="1" t="s">
        <v>590</v>
      </c>
      <c r="I15911" s="1" t="n">
        <v>654915</v>
      </c>
      <c r="J15911" s="1" t="n">
        <v>23219</v>
      </c>
      <c r="K15911" s="1" t="n">
        <v>7896022205539</v>
      </c>
      <c r="L15911" s="1" t="s">
        <v>8506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7" t="n">
        <v>46255</v>
      </c>
      <c r="C15912" s="1" t="n">
        <v>11</v>
      </c>
      <c r="D15912" s="1" t="s">
        <v>3845</v>
      </c>
      <c r="E15912" s="1" t="n">
        <v>1616</v>
      </c>
      <c r="F15912" s="1" t="s">
        <v>590</v>
      </c>
      <c r="I15912" s="1" t="n">
        <v>654916</v>
      </c>
      <c r="J15912" s="1" t="n">
        <v>81559</v>
      </c>
      <c r="K15912" s="1" t="n">
        <v>7896022208202</v>
      </c>
      <c r="L15912" s="1" t="s">
        <v>8507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7" t="n">
        <v>46255</v>
      </c>
      <c r="C15913" s="1" t="n">
        <v>11</v>
      </c>
      <c r="D15913" s="1" t="s">
        <v>3845</v>
      </c>
      <c r="E15913" s="1" t="n">
        <v>1616</v>
      </c>
      <c r="F15913" s="1" t="s">
        <v>590</v>
      </c>
      <c r="I15913" s="1" t="n">
        <v>654916</v>
      </c>
      <c r="J15913" s="1" t="n">
        <v>81846</v>
      </c>
      <c r="K15913" s="1" t="n">
        <v>7896022208035</v>
      </c>
      <c r="L15913" s="1" t="s">
        <v>7298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7" t="n">
        <v>46255</v>
      </c>
      <c r="C15914" s="1" t="n">
        <v>22</v>
      </c>
      <c r="D15914" s="1" t="s">
        <v>3850</v>
      </c>
      <c r="E15914" s="1" t="n">
        <v>33</v>
      </c>
      <c r="F15914" s="1" t="s">
        <v>93</v>
      </c>
      <c r="I15914" s="1" t="n">
        <v>5535</v>
      </c>
      <c r="J15914" s="1" t="n">
        <v>100000</v>
      </c>
      <c r="K15914" s="1" t="n">
        <v>1</v>
      </c>
      <c r="L15914" s="1" t="s">
        <v>3851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7" t="n">
        <v>46255</v>
      </c>
      <c r="C15915" s="1" t="n">
        <v>22</v>
      </c>
      <c r="D15915" s="1" t="s">
        <v>3850</v>
      </c>
      <c r="E15915" s="1" t="n">
        <v>33</v>
      </c>
      <c r="F15915" s="1" t="s">
        <v>93</v>
      </c>
      <c r="I15915" s="1" t="n">
        <v>5535</v>
      </c>
      <c r="J15915" s="1" t="n">
        <v>100001</v>
      </c>
      <c r="K15915" s="1" t="n">
        <v>2</v>
      </c>
      <c r="L15915" s="1" t="s">
        <v>4138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7" t="n">
        <v>46255</v>
      </c>
      <c r="C15916" s="1" t="n">
        <v>22</v>
      </c>
      <c r="D15916" s="1" t="s">
        <v>3850</v>
      </c>
      <c r="E15916" s="1" t="n">
        <v>33</v>
      </c>
      <c r="F15916" s="1" t="s">
        <v>93</v>
      </c>
      <c r="I15916" s="1" t="n">
        <v>5535</v>
      </c>
      <c r="J15916" s="1" t="n">
        <v>100002</v>
      </c>
      <c r="K15916" s="1" t="n">
        <v>3</v>
      </c>
      <c r="L15916" s="1" t="s">
        <v>3872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7" t="n">
        <v>46255</v>
      </c>
      <c r="C15917" s="1" t="n">
        <v>22</v>
      </c>
      <c r="D15917" s="1" t="s">
        <v>3850</v>
      </c>
      <c r="E15917" s="1" t="n">
        <v>33</v>
      </c>
      <c r="F15917" s="1" t="s">
        <v>93</v>
      </c>
      <c r="I15917" s="1" t="n">
        <v>5535</v>
      </c>
      <c r="J15917" s="1" t="n">
        <v>100003</v>
      </c>
      <c r="K15917" s="1" t="n">
        <v>4</v>
      </c>
      <c r="L15917" s="1" t="s">
        <v>3873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7" t="n">
        <v>46255</v>
      </c>
      <c r="C15918" s="1" t="n">
        <v>22</v>
      </c>
      <c r="D15918" s="1" t="s">
        <v>3850</v>
      </c>
      <c r="E15918" s="1" t="n">
        <v>33</v>
      </c>
      <c r="F15918" s="1" t="s">
        <v>93</v>
      </c>
      <c r="I15918" s="1" t="n">
        <v>5535</v>
      </c>
      <c r="J15918" s="1" t="n">
        <v>100004</v>
      </c>
      <c r="K15918" s="1" t="n">
        <v>5</v>
      </c>
      <c r="L15918" s="1" t="s">
        <v>3852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7" t="n">
        <v>46255</v>
      </c>
      <c r="C15919" s="1" t="n">
        <v>22</v>
      </c>
      <c r="D15919" s="1" t="s">
        <v>3850</v>
      </c>
      <c r="E15919" s="1" t="n">
        <v>33</v>
      </c>
      <c r="F15919" s="1" t="s">
        <v>93</v>
      </c>
      <c r="I15919" s="1" t="n">
        <v>5535</v>
      </c>
      <c r="J15919" s="1" t="n">
        <v>100520</v>
      </c>
      <c r="K15919" s="1" t="n">
        <v>507</v>
      </c>
      <c r="L15919" s="1" t="s">
        <v>3868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7" t="n">
        <v>46255</v>
      </c>
      <c r="C15920" s="1" t="n">
        <v>22</v>
      </c>
      <c r="D15920" s="1" t="s">
        <v>3850</v>
      </c>
      <c r="E15920" s="1" t="n">
        <v>33</v>
      </c>
      <c r="F15920" s="1" t="s">
        <v>93</v>
      </c>
      <c r="I15920" s="1" t="n">
        <v>5535</v>
      </c>
      <c r="J15920" s="1" t="n">
        <v>110455</v>
      </c>
      <c r="K15920" s="1" t="n">
        <v>53212</v>
      </c>
      <c r="L15920" s="1" t="s">
        <v>3870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7" t="n">
        <v>46255</v>
      </c>
      <c r="C15921" s="1" t="n">
        <v>22</v>
      </c>
      <c r="D15921" s="1" t="s">
        <v>3850</v>
      </c>
      <c r="E15921" s="1" t="n">
        <v>33</v>
      </c>
      <c r="F15921" s="1" t="s">
        <v>93</v>
      </c>
      <c r="I15921" s="1" t="n">
        <v>5537</v>
      </c>
      <c r="J15921" s="1" t="n">
        <v>100000</v>
      </c>
      <c r="K15921" s="1" t="n">
        <v>1</v>
      </c>
      <c r="L15921" s="1" t="s">
        <v>3851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7" t="n">
        <v>46255</v>
      </c>
      <c r="C15922" s="1" t="n">
        <v>22</v>
      </c>
      <c r="D15922" s="1" t="s">
        <v>3850</v>
      </c>
      <c r="E15922" s="1" t="n">
        <v>33</v>
      </c>
      <c r="F15922" s="1" t="s">
        <v>93</v>
      </c>
      <c r="I15922" s="1" t="n">
        <v>5537</v>
      </c>
      <c r="J15922" s="1" t="n">
        <v>100006</v>
      </c>
      <c r="K15922" s="1" t="n">
        <v>7</v>
      </c>
      <c r="L15922" s="1" t="s">
        <v>3853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7" t="n">
        <v>46255</v>
      </c>
      <c r="C15923" s="1" t="n">
        <v>22</v>
      </c>
      <c r="D15923" s="1" t="s">
        <v>3850</v>
      </c>
      <c r="E15923" s="1" t="n">
        <v>33</v>
      </c>
      <c r="F15923" s="1" t="s">
        <v>93</v>
      </c>
      <c r="I15923" s="1" t="n">
        <v>5537</v>
      </c>
      <c r="J15923" s="1" t="n">
        <v>100007</v>
      </c>
      <c r="K15923" s="1" t="n">
        <v>8</v>
      </c>
      <c r="L15923" s="1" t="s">
        <v>3854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7" t="n">
        <v>46255</v>
      </c>
      <c r="C15924" s="1" t="n">
        <v>22</v>
      </c>
      <c r="D15924" s="1" t="s">
        <v>3850</v>
      </c>
      <c r="E15924" s="1" t="n">
        <v>33</v>
      </c>
      <c r="F15924" s="1" t="s">
        <v>93</v>
      </c>
      <c r="I15924" s="1" t="n">
        <v>5537</v>
      </c>
      <c r="J15924" s="1" t="n">
        <v>100008</v>
      </c>
      <c r="K15924" s="1" t="n">
        <v>9</v>
      </c>
      <c r="L15924" s="1" t="s">
        <v>3855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7" t="n">
        <v>46255</v>
      </c>
      <c r="C15925" s="1" t="n">
        <v>22</v>
      </c>
      <c r="D15925" s="1" t="s">
        <v>3850</v>
      </c>
      <c r="E15925" s="1" t="n">
        <v>33</v>
      </c>
      <c r="F15925" s="1" t="s">
        <v>93</v>
      </c>
      <c r="I15925" s="1" t="n">
        <v>5537</v>
      </c>
      <c r="J15925" s="1" t="n">
        <v>100011</v>
      </c>
      <c r="K15925" s="1" t="n">
        <v>12</v>
      </c>
      <c r="L15925" s="1" t="s">
        <v>3856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7" t="n">
        <v>46255</v>
      </c>
      <c r="C15926" s="1" t="n">
        <v>22</v>
      </c>
      <c r="D15926" s="1" t="s">
        <v>3850</v>
      </c>
      <c r="E15926" s="1" t="n">
        <v>33</v>
      </c>
      <c r="F15926" s="1" t="s">
        <v>93</v>
      </c>
      <c r="I15926" s="1" t="n">
        <v>5537</v>
      </c>
      <c r="J15926" s="1" t="n">
        <v>100012</v>
      </c>
      <c r="K15926" s="1" t="n">
        <v>13</v>
      </c>
      <c r="L15926" s="1" t="s">
        <v>3857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7" t="n">
        <v>46255</v>
      </c>
      <c r="C15927" s="1" t="n">
        <v>22</v>
      </c>
      <c r="D15927" s="1" t="s">
        <v>3850</v>
      </c>
      <c r="E15927" s="1" t="n">
        <v>33</v>
      </c>
      <c r="F15927" s="1" t="s">
        <v>93</v>
      </c>
      <c r="I15927" s="1" t="n">
        <v>5537</v>
      </c>
      <c r="J15927" s="1" t="n">
        <v>100013</v>
      </c>
      <c r="K15927" s="1" t="n">
        <v>14</v>
      </c>
      <c r="L15927" s="1" t="s">
        <v>3858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7" t="n">
        <v>46255</v>
      </c>
      <c r="C15928" s="1" t="n">
        <v>22</v>
      </c>
      <c r="D15928" s="1" t="s">
        <v>3850</v>
      </c>
      <c r="E15928" s="1" t="n">
        <v>33</v>
      </c>
      <c r="F15928" s="1" t="s">
        <v>93</v>
      </c>
      <c r="I15928" s="1" t="n">
        <v>5537</v>
      </c>
      <c r="J15928" s="1" t="n">
        <v>100014</v>
      </c>
      <c r="K15928" s="1" t="n">
        <v>15</v>
      </c>
      <c r="L15928" s="1" t="s">
        <v>3859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7" t="n">
        <v>46255</v>
      </c>
      <c r="C15929" s="1" t="n">
        <v>22</v>
      </c>
      <c r="D15929" s="1" t="s">
        <v>3850</v>
      </c>
      <c r="E15929" s="1" t="n">
        <v>33</v>
      </c>
      <c r="F15929" s="1" t="s">
        <v>93</v>
      </c>
      <c r="I15929" s="1" t="n">
        <v>5537</v>
      </c>
      <c r="J15929" s="1" t="n">
        <v>100015</v>
      </c>
      <c r="K15929" s="1" t="n">
        <v>16</v>
      </c>
      <c r="L15929" s="1" t="s">
        <v>3860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7" t="n">
        <v>46255</v>
      </c>
      <c r="C15930" s="1" t="n">
        <v>22</v>
      </c>
      <c r="D15930" s="1" t="s">
        <v>3850</v>
      </c>
      <c r="E15930" s="1" t="n">
        <v>33</v>
      </c>
      <c r="F15930" s="1" t="s">
        <v>93</v>
      </c>
      <c r="I15930" s="1" t="n">
        <v>5537</v>
      </c>
      <c r="J15930" s="1" t="n">
        <v>100016</v>
      </c>
      <c r="K15930" s="1" t="n">
        <v>17</v>
      </c>
      <c r="L15930" s="1" t="s">
        <v>3861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7" t="n">
        <v>46255</v>
      </c>
      <c r="C15931" s="1" t="n">
        <v>22</v>
      </c>
      <c r="D15931" s="1" t="s">
        <v>3850</v>
      </c>
      <c r="E15931" s="1" t="n">
        <v>33</v>
      </c>
      <c r="F15931" s="1" t="s">
        <v>93</v>
      </c>
      <c r="I15931" s="1" t="n">
        <v>5537</v>
      </c>
      <c r="J15931" s="1" t="n">
        <v>100017</v>
      </c>
      <c r="K15931" s="1" t="n">
        <v>18</v>
      </c>
      <c r="L15931" s="1" t="s">
        <v>3862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7" t="n">
        <v>46255</v>
      </c>
      <c r="C15932" s="1" t="n">
        <v>22</v>
      </c>
      <c r="D15932" s="1" t="s">
        <v>3850</v>
      </c>
      <c r="E15932" s="1" t="n">
        <v>33</v>
      </c>
      <c r="F15932" s="1" t="s">
        <v>93</v>
      </c>
      <c r="I15932" s="1" t="n">
        <v>5537</v>
      </c>
      <c r="J15932" s="1" t="n">
        <v>100053</v>
      </c>
      <c r="K15932" s="1" t="n">
        <v>54</v>
      </c>
      <c r="L15932" s="1" t="s">
        <v>3866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7" t="n">
        <v>46255</v>
      </c>
      <c r="C15933" s="1" t="n">
        <v>22</v>
      </c>
      <c r="D15933" s="1" t="s">
        <v>3850</v>
      </c>
      <c r="E15933" s="1" t="n">
        <v>33</v>
      </c>
      <c r="F15933" s="1" t="s">
        <v>93</v>
      </c>
      <c r="I15933" s="1" t="n">
        <v>5537</v>
      </c>
      <c r="J15933" s="1" t="n">
        <v>100638</v>
      </c>
      <c r="K15933" s="1" t="n">
        <v>508</v>
      </c>
      <c r="L15933" s="1" t="s">
        <v>3867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7" t="n">
        <v>46255</v>
      </c>
      <c r="C15934" s="1" t="n">
        <v>22</v>
      </c>
      <c r="D15934" s="1" t="s">
        <v>3850</v>
      </c>
      <c r="E15934" s="1" t="n">
        <v>33</v>
      </c>
      <c r="F15934" s="1" t="s">
        <v>93</v>
      </c>
      <c r="I15934" s="1" t="n">
        <v>5537</v>
      </c>
      <c r="J15934" s="1" t="n">
        <v>100520</v>
      </c>
      <c r="K15934" s="1" t="n">
        <v>507</v>
      </c>
      <c r="L15934" s="1" t="s">
        <v>3868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7" t="n">
        <v>46255</v>
      </c>
      <c r="C15935" s="1" t="n">
        <v>22</v>
      </c>
      <c r="D15935" s="1" t="s">
        <v>3850</v>
      </c>
      <c r="E15935" s="1" t="n">
        <v>33</v>
      </c>
      <c r="F15935" s="1" t="s">
        <v>93</v>
      </c>
      <c r="I15935" s="1" t="n">
        <v>5537</v>
      </c>
      <c r="J15935" s="1" t="n">
        <v>100319</v>
      </c>
      <c r="K15935" s="1" t="n">
        <v>73453</v>
      </c>
      <c r="L15935" s="1" t="s">
        <v>3869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7" t="n">
        <v>46255</v>
      </c>
      <c r="C15936" s="1" t="n">
        <v>22</v>
      </c>
      <c r="D15936" s="1" t="s">
        <v>3850</v>
      </c>
      <c r="E15936" s="1" t="n">
        <v>33</v>
      </c>
      <c r="F15936" s="1" t="s">
        <v>93</v>
      </c>
      <c r="I15936" s="1" t="n">
        <v>5537</v>
      </c>
      <c r="J15936" s="1" t="n">
        <v>110455</v>
      </c>
      <c r="K15936" s="1" t="n">
        <v>53212</v>
      </c>
      <c r="L15936" s="1" t="s">
        <v>3870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7" t="n">
        <v>46255</v>
      </c>
      <c r="C15937" s="1" t="n">
        <v>22</v>
      </c>
      <c r="D15937" s="1" t="s">
        <v>3850</v>
      </c>
      <c r="E15937" s="1" t="n">
        <v>33</v>
      </c>
      <c r="F15937" s="1" t="s">
        <v>93</v>
      </c>
      <c r="I15937" s="1" t="n">
        <v>5539</v>
      </c>
      <c r="J15937" s="1" t="n">
        <v>100000</v>
      </c>
      <c r="K15937" s="1" t="n">
        <v>1</v>
      </c>
      <c r="L15937" s="1" t="s">
        <v>3851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7" t="n">
        <v>46255</v>
      </c>
      <c r="C15938" s="1" t="n">
        <v>22</v>
      </c>
      <c r="D15938" s="1" t="s">
        <v>3850</v>
      </c>
      <c r="E15938" s="1" t="n">
        <v>33</v>
      </c>
      <c r="F15938" s="1" t="s">
        <v>93</v>
      </c>
      <c r="I15938" s="1" t="n">
        <v>5539</v>
      </c>
      <c r="J15938" s="1" t="n">
        <v>100006</v>
      </c>
      <c r="K15938" s="1" t="n">
        <v>7</v>
      </c>
      <c r="L15938" s="1" t="s">
        <v>3853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7" t="n">
        <v>46255</v>
      </c>
      <c r="C15939" s="1" t="n">
        <v>22</v>
      </c>
      <c r="D15939" s="1" t="s">
        <v>3850</v>
      </c>
      <c r="E15939" s="1" t="n">
        <v>33</v>
      </c>
      <c r="F15939" s="1" t="s">
        <v>93</v>
      </c>
      <c r="I15939" s="1" t="n">
        <v>5539</v>
      </c>
      <c r="J15939" s="1" t="n">
        <v>100007</v>
      </c>
      <c r="K15939" s="1" t="n">
        <v>8</v>
      </c>
      <c r="L15939" s="1" t="s">
        <v>3854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7" t="n">
        <v>46255</v>
      </c>
      <c r="C15940" s="1" t="n">
        <v>22</v>
      </c>
      <c r="D15940" s="1" t="s">
        <v>3850</v>
      </c>
      <c r="E15940" s="1" t="n">
        <v>33</v>
      </c>
      <c r="F15940" s="1" t="s">
        <v>93</v>
      </c>
      <c r="I15940" s="1" t="n">
        <v>5539</v>
      </c>
      <c r="J15940" s="1" t="n">
        <v>100008</v>
      </c>
      <c r="K15940" s="1" t="n">
        <v>9</v>
      </c>
      <c r="L15940" s="1" t="s">
        <v>3855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7" t="n">
        <v>46255</v>
      </c>
      <c r="C15941" s="1" t="n">
        <v>22</v>
      </c>
      <c r="D15941" s="1" t="s">
        <v>3850</v>
      </c>
      <c r="E15941" s="1" t="n">
        <v>33</v>
      </c>
      <c r="F15941" s="1" t="s">
        <v>93</v>
      </c>
      <c r="I15941" s="1" t="n">
        <v>5539</v>
      </c>
      <c r="J15941" s="1" t="n">
        <v>100011</v>
      </c>
      <c r="K15941" s="1" t="n">
        <v>12</v>
      </c>
      <c r="L15941" s="1" t="s">
        <v>3856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7" t="n">
        <v>46255</v>
      </c>
      <c r="C15942" s="1" t="n">
        <v>22</v>
      </c>
      <c r="D15942" s="1" t="s">
        <v>3850</v>
      </c>
      <c r="E15942" s="1" t="n">
        <v>33</v>
      </c>
      <c r="F15942" s="1" t="s">
        <v>93</v>
      </c>
      <c r="I15942" s="1" t="n">
        <v>5539</v>
      </c>
      <c r="J15942" s="1" t="n">
        <v>100012</v>
      </c>
      <c r="K15942" s="1" t="n">
        <v>13</v>
      </c>
      <c r="L15942" s="1" t="s">
        <v>3857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7" t="n">
        <v>46255</v>
      </c>
      <c r="C15943" s="1" t="n">
        <v>22</v>
      </c>
      <c r="D15943" s="1" t="s">
        <v>3850</v>
      </c>
      <c r="E15943" s="1" t="n">
        <v>33</v>
      </c>
      <c r="F15943" s="1" t="s">
        <v>93</v>
      </c>
      <c r="I15943" s="1" t="n">
        <v>5539</v>
      </c>
      <c r="J15943" s="1" t="n">
        <v>100013</v>
      </c>
      <c r="K15943" s="1" t="n">
        <v>14</v>
      </c>
      <c r="L15943" s="1" t="s">
        <v>3858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7" t="n">
        <v>46255</v>
      </c>
      <c r="C15944" s="1" t="n">
        <v>22</v>
      </c>
      <c r="D15944" s="1" t="s">
        <v>3850</v>
      </c>
      <c r="E15944" s="1" t="n">
        <v>33</v>
      </c>
      <c r="F15944" s="1" t="s">
        <v>93</v>
      </c>
      <c r="I15944" s="1" t="n">
        <v>5539</v>
      </c>
      <c r="J15944" s="1" t="n">
        <v>100014</v>
      </c>
      <c r="K15944" s="1" t="n">
        <v>15</v>
      </c>
      <c r="L15944" s="1" t="s">
        <v>3859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7" t="n">
        <v>46255</v>
      </c>
      <c r="C15945" s="1" t="n">
        <v>22</v>
      </c>
      <c r="D15945" s="1" t="s">
        <v>3850</v>
      </c>
      <c r="E15945" s="1" t="n">
        <v>33</v>
      </c>
      <c r="F15945" s="1" t="s">
        <v>93</v>
      </c>
      <c r="I15945" s="1" t="n">
        <v>5539</v>
      </c>
      <c r="J15945" s="1" t="n">
        <v>100015</v>
      </c>
      <c r="K15945" s="1" t="n">
        <v>16</v>
      </c>
      <c r="L15945" s="1" t="s">
        <v>3860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7" t="n">
        <v>46255</v>
      </c>
      <c r="C15946" s="1" t="n">
        <v>22</v>
      </c>
      <c r="D15946" s="1" t="s">
        <v>3850</v>
      </c>
      <c r="E15946" s="1" t="n">
        <v>33</v>
      </c>
      <c r="F15946" s="1" t="s">
        <v>93</v>
      </c>
      <c r="I15946" s="1" t="n">
        <v>5539</v>
      </c>
      <c r="J15946" s="1" t="n">
        <v>100016</v>
      </c>
      <c r="K15946" s="1" t="n">
        <v>17</v>
      </c>
      <c r="L15946" s="1" t="s">
        <v>3861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7" t="n">
        <v>46255</v>
      </c>
      <c r="C15947" s="1" t="n">
        <v>22</v>
      </c>
      <c r="D15947" s="1" t="s">
        <v>3850</v>
      </c>
      <c r="E15947" s="1" t="n">
        <v>33</v>
      </c>
      <c r="F15947" s="1" t="s">
        <v>93</v>
      </c>
      <c r="I15947" s="1" t="n">
        <v>5539</v>
      </c>
      <c r="J15947" s="1" t="n">
        <v>100017</v>
      </c>
      <c r="K15947" s="1" t="n">
        <v>18</v>
      </c>
      <c r="L15947" s="1" t="s">
        <v>3862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7" t="n">
        <v>46255</v>
      </c>
      <c r="C15948" s="1" t="n">
        <v>22</v>
      </c>
      <c r="D15948" s="1" t="s">
        <v>3850</v>
      </c>
      <c r="E15948" s="1" t="n">
        <v>33</v>
      </c>
      <c r="F15948" s="1" t="s">
        <v>93</v>
      </c>
      <c r="I15948" s="1" t="n">
        <v>5539</v>
      </c>
      <c r="J15948" s="1" t="n">
        <v>100019</v>
      </c>
      <c r="K15948" s="1" t="n">
        <v>20</v>
      </c>
      <c r="L15948" s="1" t="s">
        <v>3863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7" t="n">
        <v>46255</v>
      </c>
      <c r="C15949" s="1" t="n">
        <v>22</v>
      </c>
      <c r="D15949" s="1" t="s">
        <v>3850</v>
      </c>
      <c r="E15949" s="1" t="n">
        <v>33</v>
      </c>
      <c r="F15949" s="1" t="s">
        <v>93</v>
      </c>
      <c r="I15949" s="1" t="n">
        <v>5539</v>
      </c>
      <c r="J15949" s="1" t="n">
        <v>100020</v>
      </c>
      <c r="K15949" s="1" t="n">
        <v>21</v>
      </c>
      <c r="L15949" s="1" t="s">
        <v>3864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7" t="n">
        <v>46255</v>
      </c>
      <c r="C15950" s="1" t="n">
        <v>22</v>
      </c>
      <c r="D15950" s="1" t="s">
        <v>3850</v>
      </c>
      <c r="E15950" s="1" t="n">
        <v>33</v>
      </c>
      <c r="F15950" s="1" t="s">
        <v>93</v>
      </c>
      <c r="I15950" s="1" t="n">
        <v>5539</v>
      </c>
      <c r="J15950" s="1" t="n">
        <v>100053</v>
      </c>
      <c r="K15950" s="1" t="n">
        <v>54</v>
      </c>
      <c r="L15950" s="1" t="s">
        <v>3866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7" t="n">
        <v>46255</v>
      </c>
      <c r="C15951" s="1" t="n">
        <v>22</v>
      </c>
      <c r="D15951" s="1" t="s">
        <v>3850</v>
      </c>
      <c r="E15951" s="1" t="n">
        <v>33</v>
      </c>
      <c r="F15951" s="1" t="s">
        <v>93</v>
      </c>
      <c r="I15951" s="1" t="n">
        <v>5539</v>
      </c>
      <c r="J15951" s="1" t="n">
        <v>100638</v>
      </c>
      <c r="K15951" s="1" t="n">
        <v>508</v>
      </c>
      <c r="L15951" s="1" t="s">
        <v>3867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7" t="n">
        <v>46255</v>
      </c>
      <c r="C15952" s="1" t="n">
        <v>22</v>
      </c>
      <c r="D15952" s="1" t="s">
        <v>3850</v>
      </c>
      <c r="E15952" s="1" t="n">
        <v>33</v>
      </c>
      <c r="F15952" s="1" t="s">
        <v>93</v>
      </c>
      <c r="I15952" s="1" t="n">
        <v>5539</v>
      </c>
      <c r="J15952" s="1" t="n">
        <v>100520</v>
      </c>
      <c r="K15952" s="1" t="n">
        <v>507</v>
      </c>
      <c r="L15952" s="1" t="s">
        <v>3868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7" t="n">
        <v>46255</v>
      </c>
      <c r="C15953" s="1" t="n">
        <v>22</v>
      </c>
      <c r="D15953" s="1" t="s">
        <v>3850</v>
      </c>
      <c r="E15953" s="1" t="n">
        <v>33</v>
      </c>
      <c r="F15953" s="1" t="s">
        <v>93</v>
      </c>
      <c r="I15953" s="1" t="n">
        <v>5539</v>
      </c>
      <c r="J15953" s="1" t="n">
        <v>100319</v>
      </c>
      <c r="K15953" s="1" t="n">
        <v>73453</v>
      </c>
      <c r="L15953" s="1" t="s">
        <v>3869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7" t="n">
        <v>46255</v>
      </c>
      <c r="C15954" s="1" t="n">
        <v>22</v>
      </c>
      <c r="D15954" s="1" t="s">
        <v>3850</v>
      </c>
      <c r="E15954" s="1" t="n">
        <v>33</v>
      </c>
      <c r="F15954" s="1" t="s">
        <v>93</v>
      </c>
      <c r="I15954" s="1" t="n">
        <v>5539</v>
      </c>
      <c r="J15954" s="1" t="n">
        <v>110455</v>
      </c>
      <c r="K15954" s="1" t="n">
        <v>53212</v>
      </c>
      <c r="L15954" s="1" t="s">
        <v>3870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7" t="n">
        <v>46255</v>
      </c>
      <c r="C15955" s="1" t="n">
        <v>22</v>
      </c>
      <c r="D15955" s="1" t="s">
        <v>3850</v>
      </c>
      <c r="E15955" s="1" t="n">
        <v>33</v>
      </c>
      <c r="F15955" s="1" t="s">
        <v>93</v>
      </c>
      <c r="I15955" s="1" t="n">
        <v>5541</v>
      </c>
      <c r="J15955" s="1" t="n">
        <v>100000</v>
      </c>
      <c r="K15955" s="1" t="n">
        <v>1</v>
      </c>
      <c r="L15955" s="1" t="s">
        <v>3851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7" t="n">
        <v>46255</v>
      </c>
      <c r="C15956" s="1" t="n">
        <v>22</v>
      </c>
      <c r="D15956" s="1" t="s">
        <v>3850</v>
      </c>
      <c r="E15956" s="1" t="n">
        <v>33</v>
      </c>
      <c r="F15956" s="1" t="s">
        <v>93</v>
      </c>
      <c r="I15956" s="1" t="n">
        <v>5541</v>
      </c>
      <c r="J15956" s="1" t="n">
        <v>100001</v>
      </c>
      <c r="K15956" s="1" t="n">
        <v>2</v>
      </c>
      <c r="L15956" s="1" t="s">
        <v>4138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7" t="n">
        <v>46255</v>
      </c>
      <c r="C15957" s="1" t="n">
        <v>22</v>
      </c>
      <c r="D15957" s="1" t="s">
        <v>3850</v>
      </c>
      <c r="E15957" s="1" t="n">
        <v>33</v>
      </c>
      <c r="F15957" s="1" t="s">
        <v>93</v>
      </c>
      <c r="I15957" s="1" t="n">
        <v>5541</v>
      </c>
      <c r="J15957" s="1" t="n">
        <v>100002</v>
      </c>
      <c r="K15957" s="1" t="n">
        <v>3</v>
      </c>
      <c r="L15957" s="1" t="s">
        <v>3872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7" t="n">
        <v>46255</v>
      </c>
      <c r="C15958" s="1" t="n">
        <v>22</v>
      </c>
      <c r="D15958" s="1" t="s">
        <v>3850</v>
      </c>
      <c r="E15958" s="1" t="n">
        <v>33</v>
      </c>
      <c r="F15958" s="1" t="s">
        <v>93</v>
      </c>
      <c r="I15958" s="1" t="n">
        <v>5541</v>
      </c>
      <c r="J15958" s="1" t="n">
        <v>100003</v>
      </c>
      <c r="K15958" s="1" t="n">
        <v>4</v>
      </c>
      <c r="L15958" s="1" t="s">
        <v>3873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7" t="n">
        <v>46255</v>
      </c>
      <c r="C15959" s="1" t="n">
        <v>22</v>
      </c>
      <c r="D15959" s="1" t="s">
        <v>3850</v>
      </c>
      <c r="E15959" s="1" t="n">
        <v>33</v>
      </c>
      <c r="F15959" s="1" t="s">
        <v>93</v>
      </c>
      <c r="I15959" s="1" t="n">
        <v>5541</v>
      </c>
      <c r="J15959" s="1" t="n">
        <v>100004</v>
      </c>
      <c r="K15959" s="1" t="n">
        <v>5</v>
      </c>
      <c r="L15959" s="1" t="s">
        <v>3852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7" t="n">
        <v>46255</v>
      </c>
      <c r="C15960" s="1" t="n">
        <v>22</v>
      </c>
      <c r="D15960" s="1" t="s">
        <v>3850</v>
      </c>
      <c r="E15960" s="1" t="n">
        <v>33</v>
      </c>
      <c r="F15960" s="1" t="s">
        <v>93</v>
      </c>
      <c r="I15960" s="1" t="n">
        <v>5541</v>
      </c>
      <c r="J15960" s="1" t="n">
        <v>100520</v>
      </c>
      <c r="K15960" s="1" t="n">
        <v>507</v>
      </c>
      <c r="L15960" s="1" t="s">
        <v>3868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7" t="n">
        <v>46255</v>
      </c>
      <c r="C15961" s="1" t="n">
        <v>22</v>
      </c>
      <c r="D15961" s="1" t="s">
        <v>3850</v>
      </c>
      <c r="E15961" s="1" t="n">
        <v>33</v>
      </c>
      <c r="F15961" s="1" t="s">
        <v>93</v>
      </c>
      <c r="I15961" s="1" t="n">
        <v>5541</v>
      </c>
      <c r="J15961" s="1" t="n">
        <v>110455</v>
      </c>
      <c r="K15961" s="1" t="n">
        <v>53212</v>
      </c>
      <c r="L15961" s="1" t="s">
        <v>3870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7" t="n">
        <v>46255</v>
      </c>
      <c r="C15962" s="1" t="n">
        <v>45</v>
      </c>
      <c r="D15962" s="1" t="s">
        <v>7430</v>
      </c>
      <c r="E15962" s="1" t="n">
        <v>1461</v>
      </c>
      <c r="F15962" s="1" t="s">
        <v>165</v>
      </c>
      <c r="I15962" s="1" t="n">
        <v>3365</v>
      </c>
      <c r="J15962" s="1" t="n">
        <v>74877</v>
      </c>
      <c r="K15962" s="1" t="n">
        <v>70341986783</v>
      </c>
      <c r="L15962" s="1" t="s">
        <v>7428</v>
      </c>
      <c r="N15962" s="1" t="n">
        <v>6</v>
      </c>
      <c r="O15962" s="1" t="n">
        <v>154.5</v>
      </c>
    </row>
    <row r="15963" customFormat="false" ht="15" hidden="false" customHeight="true" outlineLevel="0" collapsed="false">
      <c r="A15963" s="1" t="n">
        <v>1</v>
      </c>
      <c r="B15963" s="17" t="n">
        <v>46255</v>
      </c>
      <c r="C15963" s="1" t="n">
        <v>45</v>
      </c>
      <c r="D15963" s="1" t="s">
        <v>7430</v>
      </c>
      <c r="E15963" s="1" t="n">
        <v>1461</v>
      </c>
      <c r="F15963" s="1" t="s">
        <v>165</v>
      </c>
      <c r="I15963" s="1" t="n">
        <v>3365</v>
      </c>
      <c r="J15963" s="1" t="n">
        <v>74875</v>
      </c>
      <c r="K15963" s="1" t="n">
        <v>630941886014</v>
      </c>
      <c r="L15963" s="1" t="s">
        <v>7860</v>
      </c>
      <c r="N15963" s="1" t="n">
        <v>6</v>
      </c>
      <c r="O15963" s="1" t="n">
        <v>189.54</v>
      </c>
    </row>
    <row r="15964" customFormat="false" ht="15" hidden="false" customHeight="true" outlineLevel="0" collapsed="false">
      <c r="A15964" s="1" t="n">
        <v>1</v>
      </c>
      <c r="B15964" s="17" t="n">
        <v>46255</v>
      </c>
      <c r="C15964" s="1" t="n">
        <v>45</v>
      </c>
      <c r="D15964" s="1" t="s">
        <v>7430</v>
      </c>
      <c r="E15964" s="1" t="n">
        <v>1461</v>
      </c>
      <c r="F15964" s="1" t="s">
        <v>165</v>
      </c>
      <c r="I15964" s="1" t="n">
        <v>3365</v>
      </c>
      <c r="J15964" s="1" t="n">
        <v>75359</v>
      </c>
      <c r="K15964" s="1" t="n">
        <v>7898666611028</v>
      </c>
      <c r="L15964" s="1" t="s">
        <v>3829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7" t="n">
        <v>46255</v>
      </c>
      <c r="C15965" s="1" t="n">
        <v>100</v>
      </c>
      <c r="D15965" s="1" t="s">
        <v>3877</v>
      </c>
      <c r="E15965" s="1" t="n">
        <v>33</v>
      </c>
      <c r="F15965" s="1" t="s">
        <v>93</v>
      </c>
      <c r="I15965" s="1" t="n">
        <v>1581663</v>
      </c>
      <c r="J15965" s="1" t="n">
        <v>100000</v>
      </c>
      <c r="K15965" s="1" t="n">
        <v>1</v>
      </c>
      <c r="L15965" s="1" t="s">
        <v>3851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7" t="n">
        <v>46255</v>
      </c>
      <c r="C15966" s="1" t="n">
        <v>100</v>
      </c>
      <c r="D15966" s="1" t="s">
        <v>3877</v>
      </c>
      <c r="E15966" s="1" t="n">
        <v>33</v>
      </c>
      <c r="F15966" s="1" t="s">
        <v>93</v>
      </c>
      <c r="I15966" s="1" t="n">
        <v>1581663</v>
      </c>
      <c r="J15966" s="1" t="n">
        <v>100001</v>
      </c>
      <c r="K15966" s="1" t="n">
        <v>2</v>
      </c>
      <c r="L15966" s="1" t="s">
        <v>4138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7" t="n">
        <v>46255</v>
      </c>
      <c r="C15967" s="1" t="n">
        <v>100</v>
      </c>
      <c r="D15967" s="1" t="s">
        <v>3877</v>
      </c>
      <c r="E15967" s="1" t="n">
        <v>33</v>
      </c>
      <c r="F15967" s="1" t="s">
        <v>93</v>
      </c>
      <c r="I15967" s="1" t="n">
        <v>1581663</v>
      </c>
      <c r="J15967" s="1" t="n">
        <v>100002</v>
      </c>
      <c r="K15967" s="1" t="n">
        <v>3</v>
      </c>
      <c r="L15967" s="1" t="s">
        <v>3872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7" t="n">
        <v>46255</v>
      </c>
      <c r="C15968" s="1" t="n">
        <v>100</v>
      </c>
      <c r="D15968" s="1" t="s">
        <v>3877</v>
      </c>
      <c r="E15968" s="1" t="n">
        <v>33</v>
      </c>
      <c r="F15968" s="1" t="s">
        <v>93</v>
      </c>
      <c r="I15968" s="1" t="n">
        <v>1581663</v>
      </c>
      <c r="J15968" s="1" t="n">
        <v>100003</v>
      </c>
      <c r="K15968" s="1" t="n">
        <v>4</v>
      </c>
      <c r="L15968" s="1" t="s">
        <v>3873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7" t="n">
        <v>46255</v>
      </c>
      <c r="C15969" s="1" t="n">
        <v>100</v>
      </c>
      <c r="D15969" s="1" t="s">
        <v>3877</v>
      </c>
      <c r="E15969" s="1" t="n">
        <v>33</v>
      </c>
      <c r="F15969" s="1" t="s">
        <v>93</v>
      </c>
      <c r="I15969" s="1" t="n">
        <v>1581663</v>
      </c>
      <c r="J15969" s="1" t="n">
        <v>100004</v>
      </c>
      <c r="K15969" s="1" t="n">
        <v>5</v>
      </c>
      <c r="L15969" s="1" t="s">
        <v>3852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7" t="n">
        <v>46255</v>
      </c>
      <c r="C15970" s="1" t="n">
        <v>100</v>
      </c>
      <c r="D15970" s="1" t="s">
        <v>3877</v>
      </c>
      <c r="E15970" s="1" t="n">
        <v>33</v>
      </c>
      <c r="F15970" s="1" t="s">
        <v>93</v>
      </c>
      <c r="I15970" s="1" t="n">
        <v>1581663</v>
      </c>
      <c r="J15970" s="1" t="n">
        <v>100520</v>
      </c>
      <c r="K15970" s="1" t="n">
        <v>507</v>
      </c>
      <c r="L15970" s="1" t="s">
        <v>3868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7" t="n">
        <v>46255</v>
      </c>
      <c r="C15971" s="1" t="n">
        <v>100</v>
      </c>
      <c r="D15971" s="1" t="s">
        <v>3877</v>
      </c>
      <c r="E15971" s="1" t="n">
        <v>33</v>
      </c>
      <c r="F15971" s="1" t="s">
        <v>93</v>
      </c>
      <c r="I15971" s="1" t="n">
        <v>1581663</v>
      </c>
      <c r="J15971" s="1" t="n">
        <v>110455</v>
      </c>
      <c r="K15971" s="1" t="n">
        <v>53212</v>
      </c>
      <c r="L15971" s="1" t="s">
        <v>3870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7" t="n">
        <v>46255</v>
      </c>
      <c r="C15972" s="1" t="n">
        <v>100</v>
      </c>
      <c r="D15972" s="1" t="s">
        <v>3877</v>
      </c>
      <c r="E15972" s="1" t="n">
        <v>33</v>
      </c>
      <c r="F15972" s="1" t="s">
        <v>93</v>
      </c>
      <c r="I15972" s="1" t="n">
        <v>1581666</v>
      </c>
      <c r="J15972" s="1" t="n">
        <v>100000</v>
      </c>
      <c r="K15972" s="1" t="n">
        <v>1</v>
      </c>
      <c r="L15972" s="1" t="s">
        <v>3851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7" t="n">
        <v>46255</v>
      </c>
      <c r="C15973" s="1" t="n">
        <v>100</v>
      </c>
      <c r="D15973" s="1" t="s">
        <v>3877</v>
      </c>
      <c r="E15973" s="1" t="n">
        <v>33</v>
      </c>
      <c r="F15973" s="1" t="s">
        <v>93</v>
      </c>
      <c r="I15973" s="1" t="n">
        <v>1581666</v>
      </c>
      <c r="J15973" s="1" t="n">
        <v>100006</v>
      </c>
      <c r="K15973" s="1" t="n">
        <v>7</v>
      </c>
      <c r="L15973" s="1" t="s">
        <v>3853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7" t="n">
        <v>46255</v>
      </c>
      <c r="C15974" s="1" t="n">
        <v>100</v>
      </c>
      <c r="D15974" s="1" t="s">
        <v>3877</v>
      </c>
      <c r="E15974" s="1" t="n">
        <v>33</v>
      </c>
      <c r="F15974" s="1" t="s">
        <v>93</v>
      </c>
      <c r="I15974" s="1" t="n">
        <v>1581666</v>
      </c>
      <c r="J15974" s="1" t="n">
        <v>100007</v>
      </c>
      <c r="K15974" s="1" t="n">
        <v>8</v>
      </c>
      <c r="L15974" s="1" t="s">
        <v>3854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7" t="n">
        <v>46255</v>
      </c>
      <c r="C15975" s="1" t="n">
        <v>100</v>
      </c>
      <c r="D15975" s="1" t="s">
        <v>3877</v>
      </c>
      <c r="E15975" s="1" t="n">
        <v>33</v>
      </c>
      <c r="F15975" s="1" t="s">
        <v>93</v>
      </c>
      <c r="I15975" s="1" t="n">
        <v>1581666</v>
      </c>
      <c r="J15975" s="1" t="n">
        <v>100008</v>
      </c>
      <c r="K15975" s="1" t="n">
        <v>9</v>
      </c>
      <c r="L15975" s="1" t="s">
        <v>3855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7" t="n">
        <v>46255</v>
      </c>
      <c r="C15976" s="1" t="n">
        <v>100</v>
      </c>
      <c r="D15976" s="1" t="s">
        <v>3877</v>
      </c>
      <c r="E15976" s="1" t="n">
        <v>33</v>
      </c>
      <c r="F15976" s="1" t="s">
        <v>93</v>
      </c>
      <c r="I15976" s="1" t="n">
        <v>1581666</v>
      </c>
      <c r="J15976" s="1" t="n">
        <v>100011</v>
      </c>
      <c r="K15976" s="1" t="n">
        <v>12</v>
      </c>
      <c r="L15976" s="1" t="s">
        <v>3856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7" t="n">
        <v>46255</v>
      </c>
      <c r="C15977" s="1" t="n">
        <v>100</v>
      </c>
      <c r="D15977" s="1" t="s">
        <v>3877</v>
      </c>
      <c r="E15977" s="1" t="n">
        <v>33</v>
      </c>
      <c r="F15977" s="1" t="s">
        <v>93</v>
      </c>
      <c r="I15977" s="1" t="n">
        <v>1581666</v>
      </c>
      <c r="J15977" s="1" t="n">
        <v>100012</v>
      </c>
      <c r="K15977" s="1" t="n">
        <v>13</v>
      </c>
      <c r="L15977" s="1" t="s">
        <v>3857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7" t="n">
        <v>46255</v>
      </c>
      <c r="C15978" s="1" t="n">
        <v>100</v>
      </c>
      <c r="D15978" s="1" t="s">
        <v>3877</v>
      </c>
      <c r="E15978" s="1" t="n">
        <v>33</v>
      </c>
      <c r="F15978" s="1" t="s">
        <v>93</v>
      </c>
      <c r="I15978" s="1" t="n">
        <v>1581666</v>
      </c>
      <c r="J15978" s="1" t="n">
        <v>100013</v>
      </c>
      <c r="K15978" s="1" t="n">
        <v>14</v>
      </c>
      <c r="L15978" s="1" t="s">
        <v>3858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7" t="n">
        <v>46255</v>
      </c>
      <c r="C15979" s="1" t="n">
        <v>100</v>
      </c>
      <c r="D15979" s="1" t="s">
        <v>3877</v>
      </c>
      <c r="E15979" s="1" t="n">
        <v>33</v>
      </c>
      <c r="F15979" s="1" t="s">
        <v>93</v>
      </c>
      <c r="I15979" s="1" t="n">
        <v>1581666</v>
      </c>
      <c r="J15979" s="1" t="n">
        <v>100014</v>
      </c>
      <c r="K15979" s="1" t="n">
        <v>15</v>
      </c>
      <c r="L15979" s="1" t="s">
        <v>3859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7" t="n">
        <v>46255</v>
      </c>
      <c r="C15980" s="1" t="n">
        <v>100</v>
      </c>
      <c r="D15980" s="1" t="s">
        <v>3877</v>
      </c>
      <c r="E15980" s="1" t="n">
        <v>33</v>
      </c>
      <c r="F15980" s="1" t="s">
        <v>93</v>
      </c>
      <c r="I15980" s="1" t="n">
        <v>1581666</v>
      </c>
      <c r="J15980" s="1" t="n">
        <v>100015</v>
      </c>
      <c r="K15980" s="1" t="n">
        <v>16</v>
      </c>
      <c r="L15980" s="1" t="s">
        <v>3860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7" t="n">
        <v>46255</v>
      </c>
      <c r="C15981" s="1" t="n">
        <v>100</v>
      </c>
      <c r="D15981" s="1" t="s">
        <v>3877</v>
      </c>
      <c r="E15981" s="1" t="n">
        <v>33</v>
      </c>
      <c r="F15981" s="1" t="s">
        <v>93</v>
      </c>
      <c r="I15981" s="1" t="n">
        <v>1581666</v>
      </c>
      <c r="J15981" s="1" t="n">
        <v>100016</v>
      </c>
      <c r="K15981" s="1" t="n">
        <v>17</v>
      </c>
      <c r="L15981" s="1" t="s">
        <v>3861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7" t="n">
        <v>46255</v>
      </c>
      <c r="C15982" s="1" t="n">
        <v>100</v>
      </c>
      <c r="D15982" s="1" t="s">
        <v>3877</v>
      </c>
      <c r="E15982" s="1" t="n">
        <v>33</v>
      </c>
      <c r="F15982" s="1" t="s">
        <v>93</v>
      </c>
      <c r="I15982" s="1" t="n">
        <v>1581666</v>
      </c>
      <c r="J15982" s="1" t="n">
        <v>100017</v>
      </c>
      <c r="K15982" s="1" t="n">
        <v>18</v>
      </c>
      <c r="L15982" s="1" t="s">
        <v>3862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7" t="n">
        <v>46255</v>
      </c>
      <c r="C15983" s="1" t="n">
        <v>100</v>
      </c>
      <c r="D15983" s="1" t="s">
        <v>3877</v>
      </c>
      <c r="E15983" s="1" t="n">
        <v>33</v>
      </c>
      <c r="F15983" s="1" t="s">
        <v>93</v>
      </c>
      <c r="I15983" s="1" t="n">
        <v>1581666</v>
      </c>
      <c r="J15983" s="1" t="n">
        <v>100053</v>
      </c>
      <c r="K15983" s="1" t="n">
        <v>54</v>
      </c>
      <c r="L15983" s="1" t="s">
        <v>3866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7" t="n">
        <v>46255</v>
      </c>
      <c r="C15984" s="1" t="n">
        <v>100</v>
      </c>
      <c r="D15984" s="1" t="s">
        <v>3877</v>
      </c>
      <c r="E15984" s="1" t="n">
        <v>33</v>
      </c>
      <c r="F15984" s="1" t="s">
        <v>93</v>
      </c>
      <c r="I15984" s="1" t="n">
        <v>1581666</v>
      </c>
      <c r="J15984" s="1" t="n">
        <v>100638</v>
      </c>
      <c r="K15984" s="1" t="n">
        <v>508</v>
      </c>
      <c r="L15984" s="1" t="s">
        <v>3867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7" t="n">
        <v>46255</v>
      </c>
      <c r="C15985" s="1" t="n">
        <v>100</v>
      </c>
      <c r="D15985" s="1" t="s">
        <v>3877</v>
      </c>
      <c r="E15985" s="1" t="n">
        <v>33</v>
      </c>
      <c r="F15985" s="1" t="s">
        <v>93</v>
      </c>
      <c r="I15985" s="1" t="n">
        <v>1581666</v>
      </c>
      <c r="J15985" s="1" t="n">
        <v>100520</v>
      </c>
      <c r="K15985" s="1" t="n">
        <v>507</v>
      </c>
      <c r="L15985" s="1" t="s">
        <v>3868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7" t="n">
        <v>46255</v>
      </c>
      <c r="C15986" s="1" t="n">
        <v>100</v>
      </c>
      <c r="D15986" s="1" t="s">
        <v>3877</v>
      </c>
      <c r="E15986" s="1" t="n">
        <v>33</v>
      </c>
      <c r="F15986" s="1" t="s">
        <v>93</v>
      </c>
      <c r="I15986" s="1" t="n">
        <v>1581666</v>
      </c>
      <c r="J15986" s="1" t="n">
        <v>100319</v>
      </c>
      <c r="K15986" s="1" t="n">
        <v>73453</v>
      </c>
      <c r="L15986" s="1" t="s">
        <v>3869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7" t="n">
        <v>46255</v>
      </c>
      <c r="C15987" s="1" t="n">
        <v>100</v>
      </c>
      <c r="D15987" s="1" t="s">
        <v>3877</v>
      </c>
      <c r="E15987" s="1" t="n">
        <v>33</v>
      </c>
      <c r="F15987" s="1" t="s">
        <v>93</v>
      </c>
      <c r="I15987" s="1" t="n">
        <v>1581666</v>
      </c>
      <c r="J15987" s="1" t="n">
        <v>110455</v>
      </c>
      <c r="K15987" s="1" t="n">
        <v>53212</v>
      </c>
      <c r="L15987" s="1" t="s">
        <v>3870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7" t="n">
        <v>46255</v>
      </c>
      <c r="C15988" s="1" t="n">
        <v>100</v>
      </c>
      <c r="D15988" s="1" t="s">
        <v>3877</v>
      </c>
      <c r="E15988" s="1" t="n">
        <v>33</v>
      </c>
      <c r="F15988" s="1" t="s">
        <v>93</v>
      </c>
      <c r="I15988" s="1" t="n">
        <v>1581773</v>
      </c>
      <c r="J15988" s="1" t="n">
        <v>100000</v>
      </c>
      <c r="K15988" s="1" t="n">
        <v>1</v>
      </c>
      <c r="L15988" s="1" t="s">
        <v>3851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7" t="n">
        <v>46255</v>
      </c>
      <c r="C15989" s="1" t="n">
        <v>100</v>
      </c>
      <c r="D15989" s="1" t="s">
        <v>3877</v>
      </c>
      <c r="E15989" s="1" t="n">
        <v>33</v>
      </c>
      <c r="F15989" s="1" t="s">
        <v>93</v>
      </c>
      <c r="I15989" s="1" t="n">
        <v>1581773</v>
      </c>
      <c r="J15989" s="1" t="n">
        <v>100006</v>
      </c>
      <c r="K15989" s="1" t="n">
        <v>7</v>
      </c>
      <c r="L15989" s="1" t="s">
        <v>3853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7" t="n">
        <v>46255</v>
      </c>
      <c r="C15990" s="1" t="n">
        <v>100</v>
      </c>
      <c r="D15990" s="1" t="s">
        <v>3877</v>
      </c>
      <c r="E15990" s="1" t="n">
        <v>33</v>
      </c>
      <c r="F15990" s="1" t="s">
        <v>93</v>
      </c>
      <c r="I15990" s="1" t="n">
        <v>1581773</v>
      </c>
      <c r="J15990" s="1" t="n">
        <v>100007</v>
      </c>
      <c r="K15990" s="1" t="n">
        <v>8</v>
      </c>
      <c r="L15990" s="1" t="s">
        <v>3854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7" t="n">
        <v>46255</v>
      </c>
      <c r="C15991" s="1" t="n">
        <v>100</v>
      </c>
      <c r="D15991" s="1" t="s">
        <v>3877</v>
      </c>
      <c r="E15991" s="1" t="n">
        <v>33</v>
      </c>
      <c r="F15991" s="1" t="s">
        <v>93</v>
      </c>
      <c r="I15991" s="1" t="n">
        <v>1581773</v>
      </c>
      <c r="J15991" s="1" t="n">
        <v>100008</v>
      </c>
      <c r="K15991" s="1" t="n">
        <v>9</v>
      </c>
      <c r="L15991" s="1" t="s">
        <v>3855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7" t="n">
        <v>46255</v>
      </c>
      <c r="C15992" s="1" t="n">
        <v>100</v>
      </c>
      <c r="D15992" s="1" t="s">
        <v>3877</v>
      </c>
      <c r="E15992" s="1" t="n">
        <v>33</v>
      </c>
      <c r="F15992" s="1" t="s">
        <v>93</v>
      </c>
      <c r="I15992" s="1" t="n">
        <v>1581773</v>
      </c>
      <c r="J15992" s="1" t="n">
        <v>100011</v>
      </c>
      <c r="K15992" s="1" t="n">
        <v>12</v>
      </c>
      <c r="L15992" s="1" t="s">
        <v>3856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7" t="n">
        <v>46255</v>
      </c>
      <c r="C15993" s="1" t="n">
        <v>100</v>
      </c>
      <c r="D15993" s="1" t="s">
        <v>3877</v>
      </c>
      <c r="E15993" s="1" t="n">
        <v>33</v>
      </c>
      <c r="F15993" s="1" t="s">
        <v>93</v>
      </c>
      <c r="I15993" s="1" t="n">
        <v>1581773</v>
      </c>
      <c r="J15993" s="1" t="n">
        <v>100012</v>
      </c>
      <c r="K15993" s="1" t="n">
        <v>13</v>
      </c>
      <c r="L15993" s="1" t="s">
        <v>3857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7" t="n">
        <v>46255</v>
      </c>
      <c r="C15994" s="1" t="n">
        <v>100</v>
      </c>
      <c r="D15994" s="1" t="s">
        <v>3877</v>
      </c>
      <c r="E15994" s="1" t="n">
        <v>33</v>
      </c>
      <c r="F15994" s="1" t="s">
        <v>93</v>
      </c>
      <c r="I15994" s="1" t="n">
        <v>1581773</v>
      </c>
      <c r="J15994" s="1" t="n">
        <v>100013</v>
      </c>
      <c r="K15994" s="1" t="n">
        <v>14</v>
      </c>
      <c r="L15994" s="1" t="s">
        <v>3858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7" t="n">
        <v>46255</v>
      </c>
      <c r="C15995" s="1" t="n">
        <v>100</v>
      </c>
      <c r="D15995" s="1" t="s">
        <v>3877</v>
      </c>
      <c r="E15995" s="1" t="n">
        <v>33</v>
      </c>
      <c r="F15995" s="1" t="s">
        <v>93</v>
      </c>
      <c r="I15995" s="1" t="n">
        <v>1581773</v>
      </c>
      <c r="J15995" s="1" t="n">
        <v>100014</v>
      </c>
      <c r="K15995" s="1" t="n">
        <v>15</v>
      </c>
      <c r="L15995" s="1" t="s">
        <v>3859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7" t="n">
        <v>46255</v>
      </c>
      <c r="C15996" s="1" t="n">
        <v>100</v>
      </c>
      <c r="D15996" s="1" t="s">
        <v>3877</v>
      </c>
      <c r="E15996" s="1" t="n">
        <v>33</v>
      </c>
      <c r="F15996" s="1" t="s">
        <v>93</v>
      </c>
      <c r="I15996" s="1" t="n">
        <v>1581773</v>
      </c>
      <c r="J15996" s="1" t="n">
        <v>100015</v>
      </c>
      <c r="K15996" s="1" t="n">
        <v>16</v>
      </c>
      <c r="L15996" s="1" t="s">
        <v>3860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7" t="n">
        <v>46255</v>
      </c>
      <c r="C15997" s="1" t="n">
        <v>100</v>
      </c>
      <c r="D15997" s="1" t="s">
        <v>3877</v>
      </c>
      <c r="E15997" s="1" t="n">
        <v>33</v>
      </c>
      <c r="F15997" s="1" t="s">
        <v>93</v>
      </c>
      <c r="I15997" s="1" t="n">
        <v>1581773</v>
      </c>
      <c r="J15997" s="1" t="n">
        <v>100016</v>
      </c>
      <c r="K15997" s="1" t="n">
        <v>17</v>
      </c>
      <c r="L15997" s="1" t="s">
        <v>3861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7" t="n">
        <v>46255</v>
      </c>
      <c r="C15998" s="1" t="n">
        <v>100</v>
      </c>
      <c r="D15998" s="1" t="s">
        <v>3877</v>
      </c>
      <c r="E15998" s="1" t="n">
        <v>33</v>
      </c>
      <c r="F15998" s="1" t="s">
        <v>93</v>
      </c>
      <c r="I15998" s="1" t="n">
        <v>1581773</v>
      </c>
      <c r="J15998" s="1" t="n">
        <v>100017</v>
      </c>
      <c r="K15998" s="1" t="n">
        <v>18</v>
      </c>
      <c r="L15998" s="1" t="s">
        <v>3862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7" t="n">
        <v>46255</v>
      </c>
      <c r="C15999" s="1" t="n">
        <v>100</v>
      </c>
      <c r="D15999" s="1" t="s">
        <v>3877</v>
      </c>
      <c r="E15999" s="1" t="n">
        <v>33</v>
      </c>
      <c r="F15999" s="1" t="s">
        <v>93</v>
      </c>
      <c r="I15999" s="1" t="n">
        <v>1581773</v>
      </c>
      <c r="J15999" s="1" t="n">
        <v>100019</v>
      </c>
      <c r="K15999" s="1" t="n">
        <v>20</v>
      </c>
      <c r="L15999" s="1" t="s">
        <v>3863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7" t="n">
        <v>46255</v>
      </c>
      <c r="C16000" s="1" t="n">
        <v>100</v>
      </c>
      <c r="D16000" s="1" t="s">
        <v>3877</v>
      </c>
      <c r="E16000" s="1" t="n">
        <v>33</v>
      </c>
      <c r="F16000" s="1" t="s">
        <v>93</v>
      </c>
      <c r="I16000" s="1" t="n">
        <v>1581773</v>
      </c>
      <c r="J16000" s="1" t="n">
        <v>100020</v>
      </c>
      <c r="K16000" s="1" t="n">
        <v>21</v>
      </c>
      <c r="L16000" s="1" t="s">
        <v>3864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7" t="n">
        <v>46255</v>
      </c>
      <c r="C16001" s="1" t="n">
        <v>100</v>
      </c>
      <c r="D16001" s="1" t="s">
        <v>3877</v>
      </c>
      <c r="E16001" s="1" t="n">
        <v>33</v>
      </c>
      <c r="F16001" s="1" t="s">
        <v>93</v>
      </c>
      <c r="I16001" s="1" t="n">
        <v>1581773</v>
      </c>
      <c r="J16001" s="1" t="n">
        <v>100053</v>
      </c>
      <c r="K16001" s="1" t="n">
        <v>54</v>
      </c>
      <c r="L16001" s="1" t="s">
        <v>3866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7" t="n">
        <v>46255</v>
      </c>
      <c r="C16002" s="1" t="n">
        <v>100</v>
      </c>
      <c r="D16002" s="1" t="s">
        <v>3877</v>
      </c>
      <c r="E16002" s="1" t="n">
        <v>33</v>
      </c>
      <c r="F16002" s="1" t="s">
        <v>93</v>
      </c>
      <c r="I16002" s="1" t="n">
        <v>1581773</v>
      </c>
      <c r="J16002" s="1" t="n">
        <v>100638</v>
      </c>
      <c r="K16002" s="1" t="n">
        <v>508</v>
      </c>
      <c r="L16002" s="1" t="s">
        <v>3867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7" t="n">
        <v>46255</v>
      </c>
      <c r="C16003" s="1" t="n">
        <v>100</v>
      </c>
      <c r="D16003" s="1" t="s">
        <v>3877</v>
      </c>
      <c r="E16003" s="1" t="n">
        <v>33</v>
      </c>
      <c r="F16003" s="1" t="s">
        <v>93</v>
      </c>
      <c r="I16003" s="1" t="n">
        <v>1581773</v>
      </c>
      <c r="J16003" s="1" t="n">
        <v>100520</v>
      </c>
      <c r="K16003" s="1" t="n">
        <v>507</v>
      </c>
      <c r="L16003" s="1" t="s">
        <v>3868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7" t="n">
        <v>46255</v>
      </c>
      <c r="C16004" s="1" t="n">
        <v>100</v>
      </c>
      <c r="D16004" s="1" t="s">
        <v>3877</v>
      </c>
      <c r="E16004" s="1" t="n">
        <v>33</v>
      </c>
      <c r="F16004" s="1" t="s">
        <v>93</v>
      </c>
      <c r="I16004" s="1" t="n">
        <v>1581773</v>
      </c>
      <c r="J16004" s="1" t="n">
        <v>100319</v>
      </c>
      <c r="K16004" s="1" t="n">
        <v>73453</v>
      </c>
      <c r="L16004" s="1" t="s">
        <v>3869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7" t="n">
        <v>46255</v>
      </c>
      <c r="C16005" s="1" t="n">
        <v>100</v>
      </c>
      <c r="D16005" s="1" t="s">
        <v>3877</v>
      </c>
      <c r="E16005" s="1" t="n">
        <v>33</v>
      </c>
      <c r="F16005" s="1" t="s">
        <v>93</v>
      </c>
      <c r="I16005" s="1" t="n">
        <v>1581773</v>
      </c>
      <c r="J16005" s="1" t="n">
        <v>110455</v>
      </c>
      <c r="K16005" s="1" t="n">
        <v>53212</v>
      </c>
      <c r="L16005" s="1" t="s">
        <v>3870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7" t="n">
        <v>46255</v>
      </c>
      <c r="C16006" s="1" t="n">
        <v>100</v>
      </c>
      <c r="D16006" s="1" t="s">
        <v>3877</v>
      </c>
      <c r="E16006" s="1" t="n">
        <v>33</v>
      </c>
      <c r="F16006" s="1" t="s">
        <v>93</v>
      </c>
      <c r="I16006" s="1" t="n">
        <v>1581777</v>
      </c>
      <c r="J16006" s="1" t="n">
        <v>100000</v>
      </c>
      <c r="K16006" s="1" t="n">
        <v>1</v>
      </c>
      <c r="L16006" s="1" t="s">
        <v>3851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7" t="n">
        <v>46255</v>
      </c>
      <c r="C16007" s="1" t="n">
        <v>100</v>
      </c>
      <c r="D16007" s="1" t="s">
        <v>3877</v>
      </c>
      <c r="E16007" s="1" t="n">
        <v>33</v>
      </c>
      <c r="F16007" s="1" t="s">
        <v>93</v>
      </c>
      <c r="I16007" s="1" t="n">
        <v>1581777</v>
      </c>
      <c r="J16007" s="1" t="n">
        <v>100001</v>
      </c>
      <c r="K16007" s="1" t="n">
        <v>2</v>
      </c>
      <c r="L16007" s="1" t="s">
        <v>4138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7" t="n">
        <v>46255</v>
      </c>
      <c r="C16008" s="1" t="n">
        <v>100</v>
      </c>
      <c r="D16008" s="1" t="s">
        <v>3877</v>
      </c>
      <c r="E16008" s="1" t="n">
        <v>33</v>
      </c>
      <c r="F16008" s="1" t="s">
        <v>93</v>
      </c>
      <c r="I16008" s="1" t="n">
        <v>1581777</v>
      </c>
      <c r="J16008" s="1" t="n">
        <v>100002</v>
      </c>
      <c r="K16008" s="1" t="n">
        <v>3</v>
      </c>
      <c r="L16008" s="1" t="s">
        <v>3872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7" t="n">
        <v>46255</v>
      </c>
      <c r="C16009" s="1" t="n">
        <v>100</v>
      </c>
      <c r="D16009" s="1" t="s">
        <v>3877</v>
      </c>
      <c r="E16009" s="1" t="n">
        <v>33</v>
      </c>
      <c r="F16009" s="1" t="s">
        <v>93</v>
      </c>
      <c r="I16009" s="1" t="n">
        <v>1581777</v>
      </c>
      <c r="J16009" s="1" t="n">
        <v>100003</v>
      </c>
      <c r="K16009" s="1" t="n">
        <v>4</v>
      </c>
      <c r="L16009" s="1" t="s">
        <v>3873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7" t="n">
        <v>46255</v>
      </c>
      <c r="C16010" s="1" t="n">
        <v>100</v>
      </c>
      <c r="D16010" s="1" t="s">
        <v>3877</v>
      </c>
      <c r="E16010" s="1" t="n">
        <v>33</v>
      </c>
      <c r="F16010" s="1" t="s">
        <v>93</v>
      </c>
      <c r="I16010" s="1" t="n">
        <v>1581777</v>
      </c>
      <c r="J16010" s="1" t="n">
        <v>100004</v>
      </c>
      <c r="K16010" s="1" t="n">
        <v>5</v>
      </c>
      <c r="L16010" s="1" t="s">
        <v>3852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7" t="n">
        <v>46255</v>
      </c>
      <c r="C16011" s="1" t="n">
        <v>100</v>
      </c>
      <c r="D16011" s="1" t="s">
        <v>3877</v>
      </c>
      <c r="E16011" s="1" t="n">
        <v>33</v>
      </c>
      <c r="F16011" s="1" t="s">
        <v>93</v>
      </c>
      <c r="I16011" s="1" t="n">
        <v>1581777</v>
      </c>
      <c r="J16011" s="1" t="n">
        <v>100520</v>
      </c>
      <c r="K16011" s="1" t="n">
        <v>507</v>
      </c>
      <c r="L16011" s="1" t="s">
        <v>3868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7" t="n">
        <v>46255</v>
      </c>
      <c r="C16012" s="1" t="n">
        <v>100</v>
      </c>
      <c r="D16012" s="1" t="s">
        <v>3877</v>
      </c>
      <c r="E16012" s="1" t="n">
        <v>33</v>
      </c>
      <c r="F16012" s="1" t="s">
        <v>93</v>
      </c>
      <c r="I16012" s="1" t="n">
        <v>1581777</v>
      </c>
      <c r="J16012" s="1" t="n">
        <v>110455</v>
      </c>
      <c r="K16012" s="1" t="n">
        <v>53212</v>
      </c>
      <c r="L16012" s="1" t="s">
        <v>3870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7" t="n">
        <v>46255</v>
      </c>
      <c r="C16013" s="1" t="n">
        <v>171</v>
      </c>
      <c r="D16013" s="1" t="s">
        <v>3878</v>
      </c>
      <c r="E16013" s="1" t="n">
        <v>1616</v>
      </c>
      <c r="F16013" s="1" t="s">
        <v>590</v>
      </c>
      <c r="I16013" s="1" t="n">
        <v>654914</v>
      </c>
      <c r="J16013" s="1" t="n">
        <v>20626</v>
      </c>
      <c r="K16013" s="1" t="n">
        <v>7896022200756</v>
      </c>
      <c r="L16013" s="1" t="s">
        <v>8508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7" t="n">
        <v>46255</v>
      </c>
      <c r="C16014" s="1" t="n">
        <v>171</v>
      </c>
      <c r="D16014" s="1" t="s">
        <v>3878</v>
      </c>
      <c r="E16014" s="1" t="n">
        <v>1616</v>
      </c>
      <c r="F16014" s="1" t="s">
        <v>590</v>
      </c>
      <c r="I16014" s="1" t="n">
        <v>654914</v>
      </c>
      <c r="J16014" s="1" t="n">
        <v>27777</v>
      </c>
      <c r="K16014" s="1" t="n">
        <v>7896022207106</v>
      </c>
      <c r="L16014" s="1" t="s">
        <v>5211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7" t="n">
        <v>46255</v>
      </c>
      <c r="C16015" s="1" t="n">
        <v>171</v>
      </c>
      <c r="D16015" s="1" t="s">
        <v>3878</v>
      </c>
      <c r="E16015" s="1" t="n">
        <v>1616</v>
      </c>
      <c r="F16015" s="1" t="s">
        <v>590</v>
      </c>
      <c r="I16015" s="1" t="n">
        <v>654914</v>
      </c>
      <c r="J16015" s="1" t="n">
        <v>47959</v>
      </c>
      <c r="K16015" s="1" t="n">
        <v>7896022203207</v>
      </c>
      <c r="L16015" s="1" t="s">
        <v>7296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7" t="n">
        <v>46256</v>
      </c>
      <c r="C16016" s="1" t="n">
        <v>1</v>
      </c>
      <c r="D16016" s="1" t="s">
        <v>3781</v>
      </c>
      <c r="E16016" s="1" t="n">
        <v>10096</v>
      </c>
      <c r="F16016" s="1" t="s">
        <v>1716</v>
      </c>
      <c r="I16016" s="1" t="n">
        <v>202</v>
      </c>
      <c r="J16016" s="1" t="n">
        <v>61580</v>
      </c>
      <c r="K16016" s="1" t="n">
        <v>2258157</v>
      </c>
      <c r="L16016" s="1" t="s">
        <v>3816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7" t="n">
        <v>46256</v>
      </c>
      <c r="C16017" s="1" t="n">
        <v>1</v>
      </c>
      <c r="D16017" s="1" t="s">
        <v>3781</v>
      </c>
      <c r="E16017" s="1" t="n">
        <v>10096</v>
      </c>
      <c r="F16017" s="1" t="s">
        <v>1716</v>
      </c>
      <c r="I16017" s="1" t="n">
        <v>202</v>
      </c>
      <c r="J16017" s="1" t="n">
        <v>61597</v>
      </c>
      <c r="K16017" s="1" t="n">
        <v>2258188</v>
      </c>
      <c r="L16017" s="1" t="s">
        <v>3817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7" t="n">
        <v>46256</v>
      </c>
      <c r="C16018" s="1" t="n">
        <v>1</v>
      </c>
      <c r="D16018" s="1" t="s">
        <v>3781</v>
      </c>
      <c r="E16018" s="1" t="n">
        <v>1316</v>
      </c>
      <c r="F16018" s="1" t="s">
        <v>1095</v>
      </c>
      <c r="I16018" s="1" t="n">
        <v>4162</v>
      </c>
      <c r="J16018" s="1" t="n">
        <v>37359</v>
      </c>
      <c r="K16018" s="1" t="n">
        <v>55526</v>
      </c>
      <c r="L16018" s="1" t="s">
        <v>3815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7" t="n">
        <v>46256</v>
      </c>
      <c r="C16019" s="1" t="n">
        <v>1</v>
      </c>
      <c r="D16019" s="1" t="s">
        <v>3781</v>
      </c>
      <c r="E16019" s="1" t="n">
        <v>1683</v>
      </c>
      <c r="F16019" s="1" t="s">
        <v>677</v>
      </c>
      <c r="I16019" s="1" t="n">
        <v>1668469</v>
      </c>
      <c r="J16019" s="1" t="n">
        <v>109791</v>
      </c>
      <c r="K16019" s="1" t="n">
        <v>9667</v>
      </c>
      <c r="L16019" s="1" t="s">
        <v>4824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7" t="n">
        <v>46256</v>
      </c>
      <c r="C16020" s="1" t="n">
        <v>1</v>
      </c>
      <c r="D16020" s="1" t="s">
        <v>3781</v>
      </c>
      <c r="E16020" s="1" t="n">
        <v>1683</v>
      </c>
      <c r="F16020" s="1" t="s">
        <v>677</v>
      </c>
      <c r="I16020" s="1" t="n">
        <v>1668469</v>
      </c>
      <c r="J16020" s="1" t="n">
        <v>37361</v>
      </c>
      <c r="K16020" s="1" t="n">
        <v>2240817</v>
      </c>
      <c r="L16020" s="1" t="s">
        <v>3824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7" t="n">
        <v>46256</v>
      </c>
      <c r="C16021" s="1" t="n">
        <v>6</v>
      </c>
      <c r="D16021" s="1" t="s">
        <v>3844</v>
      </c>
      <c r="E16021" s="1" t="n">
        <v>33</v>
      </c>
      <c r="F16021" s="1" t="s">
        <v>93</v>
      </c>
      <c r="I16021" s="1" t="n">
        <v>5545</v>
      </c>
      <c r="J16021" s="1" t="n">
        <v>72679</v>
      </c>
      <c r="K16021" s="1" t="n">
        <v>246</v>
      </c>
      <c r="L16021" s="1" t="s">
        <v>212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7" t="n">
        <v>46256</v>
      </c>
      <c r="C16022" s="1" t="n">
        <v>11</v>
      </c>
      <c r="D16022" s="1" t="s">
        <v>3845</v>
      </c>
      <c r="E16022" s="1" t="n">
        <v>642</v>
      </c>
      <c r="F16022" s="1" t="s">
        <v>186</v>
      </c>
      <c r="I16022" s="1" t="n">
        <v>612</v>
      </c>
      <c r="J16022" s="1" t="n">
        <v>71766</v>
      </c>
      <c r="K16022" s="1" t="n">
        <v>779180</v>
      </c>
      <c r="L16022" s="1" t="s">
        <v>3881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7" t="n">
        <v>46256</v>
      </c>
      <c r="C16023" s="1" t="n">
        <v>11</v>
      </c>
      <c r="D16023" s="1" t="s">
        <v>3845</v>
      </c>
      <c r="E16023" s="1" t="n">
        <v>1899</v>
      </c>
      <c r="F16023" s="1" t="s">
        <v>97</v>
      </c>
      <c r="I16023" s="1" t="n">
        <v>770</v>
      </c>
      <c r="J16023" s="1" t="n">
        <v>79284</v>
      </c>
      <c r="K16023" s="1" t="n">
        <v>475</v>
      </c>
      <c r="L16023" s="1" t="s">
        <v>4147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7" t="n">
        <v>46256</v>
      </c>
      <c r="C16024" s="1" t="n">
        <v>11</v>
      </c>
      <c r="D16024" s="1" t="s">
        <v>3845</v>
      </c>
      <c r="E16024" s="1" t="n">
        <v>1899</v>
      </c>
      <c r="F16024" s="1" t="s">
        <v>97</v>
      </c>
      <c r="I16024" s="1" t="n">
        <v>770</v>
      </c>
      <c r="J16024" s="1" t="n">
        <v>79285</v>
      </c>
      <c r="K16024" s="1" t="n">
        <v>482</v>
      </c>
      <c r="L16024" s="1" t="s">
        <v>4148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7" t="n">
        <v>46256</v>
      </c>
      <c r="C16025" s="1" t="n">
        <v>11</v>
      </c>
      <c r="D16025" s="1" t="s">
        <v>3845</v>
      </c>
      <c r="E16025" s="1" t="n">
        <v>1899</v>
      </c>
      <c r="F16025" s="1" t="s">
        <v>97</v>
      </c>
      <c r="I16025" s="1" t="n">
        <v>771</v>
      </c>
      <c r="J16025" s="1" t="n">
        <v>55400</v>
      </c>
      <c r="K16025" s="1" t="n">
        <v>7000832967710</v>
      </c>
      <c r="L16025" s="1" t="s">
        <v>4149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7" t="n">
        <v>46256</v>
      </c>
      <c r="C16026" s="1" t="n">
        <v>11</v>
      </c>
      <c r="D16026" s="1" t="s">
        <v>3845</v>
      </c>
      <c r="E16026" s="1" t="n">
        <v>1899</v>
      </c>
      <c r="F16026" s="1" t="s">
        <v>97</v>
      </c>
      <c r="I16026" s="1" t="n">
        <v>771</v>
      </c>
      <c r="J16026" s="1" t="n">
        <v>77459</v>
      </c>
      <c r="K16026" s="1" t="n">
        <v>774604</v>
      </c>
      <c r="L16026" s="1" t="s">
        <v>3883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7" t="n">
        <v>46256</v>
      </c>
      <c r="C16027" s="1" t="n">
        <v>11</v>
      </c>
      <c r="D16027" s="1" t="s">
        <v>3845</v>
      </c>
      <c r="E16027" s="1" t="n">
        <v>1899</v>
      </c>
      <c r="F16027" s="1" t="s">
        <v>97</v>
      </c>
      <c r="I16027" s="1" t="n">
        <v>771</v>
      </c>
      <c r="J16027" s="1" t="n">
        <v>77463</v>
      </c>
      <c r="K16027" s="1" t="n">
        <v>774642</v>
      </c>
      <c r="L16027" s="1" t="s">
        <v>3884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7" t="n">
        <v>46256</v>
      </c>
      <c r="C16028" s="1" t="n">
        <v>11</v>
      </c>
      <c r="D16028" s="1" t="s">
        <v>3845</v>
      </c>
      <c r="E16028" s="1" t="n">
        <v>1899</v>
      </c>
      <c r="F16028" s="1" t="s">
        <v>97</v>
      </c>
      <c r="I16028" s="1" t="n">
        <v>771</v>
      </c>
      <c r="J16028" s="1" t="n">
        <v>77465</v>
      </c>
      <c r="K16028" s="1" t="n">
        <v>774666</v>
      </c>
      <c r="L16028" s="1" t="s">
        <v>3885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7" t="n">
        <v>46256</v>
      </c>
      <c r="C16029" s="1" t="n">
        <v>11</v>
      </c>
      <c r="D16029" s="1" t="s">
        <v>3845</v>
      </c>
      <c r="E16029" s="1" t="n">
        <v>1899</v>
      </c>
      <c r="F16029" s="1" t="s">
        <v>97</v>
      </c>
      <c r="I16029" s="1" t="n">
        <v>771</v>
      </c>
      <c r="J16029" s="1" t="n">
        <v>77903</v>
      </c>
      <c r="K16029" s="1" t="n">
        <v>779043</v>
      </c>
      <c r="L16029" s="1" t="s">
        <v>3887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7" t="n">
        <v>46256</v>
      </c>
      <c r="C16030" s="1" t="n">
        <v>11</v>
      </c>
      <c r="D16030" s="1" t="s">
        <v>3845</v>
      </c>
      <c r="E16030" s="1" t="n">
        <v>1899</v>
      </c>
      <c r="F16030" s="1" t="s">
        <v>97</v>
      </c>
      <c r="I16030" s="1" t="n">
        <v>771</v>
      </c>
      <c r="J16030" s="1" t="n">
        <v>78013</v>
      </c>
      <c r="K16030" s="1" t="n">
        <v>780148</v>
      </c>
      <c r="L16030" s="1" t="s">
        <v>3886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7" t="n">
        <v>46256</v>
      </c>
      <c r="C16031" s="1" t="n">
        <v>11</v>
      </c>
      <c r="D16031" s="1" t="s">
        <v>3845</v>
      </c>
      <c r="E16031" s="1" t="n">
        <v>1270</v>
      </c>
      <c r="F16031" s="1" t="s">
        <v>349</v>
      </c>
      <c r="I16031" s="1" t="n">
        <v>2811</v>
      </c>
      <c r="J16031" s="1" t="n">
        <v>32284</v>
      </c>
      <c r="K16031" s="1" t="n">
        <v>7688659330988</v>
      </c>
      <c r="L16031" s="1" t="s">
        <v>8509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7" t="n">
        <v>46256</v>
      </c>
      <c r="C16032" s="1" t="n">
        <v>11</v>
      </c>
      <c r="D16032" s="1" t="s">
        <v>3845</v>
      </c>
      <c r="E16032" s="1" t="n">
        <v>1270</v>
      </c>
      <c r="F16032" s="1" t="s">
        <v>349</v>
      </c>
      <c r="I16032" s="1" t="n">
        <v>2811</v>
      </c>
      <c r="J16032" s="1" t="n">
        <v>34588</v>
      </c>
      <c r="K16032" s="1" t="n">
        <v>7688659330414</v>
      </c>
      <c r="L16032" s="1" t="s">
        <v>8510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7" t="n">
        <v>46256</v>
      </c>
      <c r="C16033" s="1" t="n">
        <v>11</v>
      </c>
      <c r="D16033" s="1" t="s">
        <v>3845</v>
      </c>
      <c r="E16033" s="1" t="n">
        <v>1270</v>
      </c>
      <c r="F16033" s="1" t="s">
        <v>349</v>
      </c>
      <c r="I16033" s="1" t="n">
        <v>2811</v>
      </c>
      <c r="J16033" s="1" t="n">
        <v>36283</v>
      </c>
      <c r="K16033" s="1" t="n">
        <v>7688659330049</v>
      </c>
      <c r="L16033" s="1" t="s">
        <v>4325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7" t="n">
        <v>46256</v>
      </c>
      <c r="C16034" s="1" t="n">
        <v>11</v>
      </c>
      <c r="D16034" s="1" t="s">
        <v>3845</v>
      </c>
      <c r="E16034" s="1" t="n">
        <v>1270</v>
      </c>
      <c r="F16034" s="1" t="s">
        <v>349</v>
      </c>
      <c r="I16034" s="1" t="n">
        <v>2811</v>
      </c>
      <c r="J16034" s="1" t="n">
        <v>39212</v>
      </c>
      <c r="K16034" s="1" t="n">
        <v>7688659330186</v>
      </c>
      <c r="L16034" s="1" t="s">
        <v>6577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7" t="n">
        <v>46256</v>
      </c>
      <c r="C16035" s="1" t="n">
        <v>11</v>
      </c>
      <c r="D16035" s="1" t="s">
        <v>3845</v>
      </c>
      <c r="E16035" s="1" t="n">
        <v>1270</v>
      </c>
      <c r="F16035" s="1" t="s">
        <v>349</v>
      </c>
      <c r="I16035" s="1" t="n">
        <v>2811</v>
      </c>
      <c r="J16035" s="1" t="n">
        <v>80579</v>
      </c>
      <c r="K16035" s="1" t="n">
        <v>7898733030080</v>
      </c>
      <c r="L16035" s="1" t="s">
        <v>4331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7" t="n">
        <v>46256</v>
      </c>
      <c r="C16036" s="1" t="n">
        <v>11</v>
      </c>
      <c r="D16036" s="1" t="s">
        <v>3845</v>
      </c>
      <c r="E16036" s="1" t="n">
        <v>1292</v>
      </c>
      <c r="F16036" s="1" t="s">
        <v>361</v>
      </c>
      <c r="I16036" s="1" t="n">
        <v>3876</v>
      </c>
      <c r="J16036" s="1" t="n">
        <v>28572</v>
      </c>
      <c r="K16036" s="1" t="n">
        <v>70341037799</v>
      </c>
      <c r="L16036" s="1" t="s">
        <v>4335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7" t="n">
        <v>46256</v>
      </c>
      <c r="C16037" s="1" t="n">
        <v>11</v>
      </c>
      <c r="D16037" s="1" t="s">
        <v>3845</v>
      </c>
      <c r="E16037" s="1" t="n">
        <v>1292</v>
      </c>
      <c r="F16037" s="1" t="s">
        <v>361</v>
      </c>
      <c r="I16037" s="1" t="n">
        <v>3876</v>
      </c>
      <c r="J16037" s="1" t="n">
        <v>58633</v>
      </c>
      <c r="K16037" s="1" t="n">
        <v>7891164025250</v>
      </c>
      <c r="L16037" s="1" t="s">
        <v>4333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7" t="n">
        <v>46256</v>
      </c>
      <c r="C16038" s="1" t="n">
        <v>11</v>
      </c>
      <c r="D16038" s="1" t="s">
        <v>3845</v>
      </c>
      <c r="E16038" s="1" t="n">
        <v>1292</v>
      </c>
      <c r="F16038" s="1" t="s">
        <v>361</v>
      </c>
      <c r="I16038" s="1" t="n">
        <v>3876</v>
      </c>
      <c r="J16038" s="1" t="n">
        <v>82078</v>
      </c>
      <c r="K16038" s="1" t="n">
        <v>87946594534</v>
      </c>
      <c r="L16038" s="1" t="s">
        <v>8511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7" t="n">
        <v>46256</v>
      </c>
      <c r="C16039" s="1" t="n">
        <v>11</v>
      </c>
      <c r="D16039" s="1" t="s">
        <v>3845</v>
      </c>
      <c r="E16039" s="1" t="n">
        <v>1286</v>
      </c>
      <c r="F16039" s="1" t="s">
        <v>359</v>
      </c>
      <c r="I16039" s="1" t="n">
        <v>10608</v>
      </c>
      <c r="J16039" s="1" t="n">
        <v>78991</v>
      </c>
      <c r="K16039" s="1" t="n">
        <v>390</v>
      </c>
      <c r="L16039" s="1" t="s">
        <v>4152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7" t="n">
        <v>46256</v>
      </c>
      <c r="C16040" s="1" t="n">
        <v>11</v>
      </c>
      <c r="D16040" s="1" t="s">
        <v>3845</v>
      </c>
      <c r="E16040" s="1" t="n">
        <v>1614</v>
      </c>
      <c r="F16040" s="1" t="s">
        <v>89</v>
      </c>
      <c r="I16040" s="1" t="n">
        <v>11586</v>
      </c>
      <c r="J16040" s="1" t="n">
        <v>10841</v>
      </c>
      <c r="K16040" s="1" t="n">
        <v>7898317290435</v>
      </c>
      <c r="L16040" s="1" t="s">
        <v>4028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7" t="n">
        <v>46256</v>
      </c>
      <c r="C16041" s="1" t="n">
        <v>11</v>
      </c>
      <c r="D16041" s="1" t="s">
        <v>3845</v>
      </c>
      <c r="E16041" s="1" t="n">
        <v>1614</v>
      </c>
      <c r="F16041" s="1" t="s">
        <v>89</v>
      </c>
      <c r="I16041" s="1" t="n">
        <v>11586</v>
      </c>
      <c r="J16041" s="1" t="n">
        <v>10846</v>
      </c>
      <c r="K16041" s="1" t="n">
        <v>7898317290244</v>
      </c>
      <c r="L16041" s="1" t="s">
        <v>8512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7" t="n">
        <v>46256</v>
      </c>
      <c r="C16042" s="1" t="n">
        <v>11</v>
      </c>
      <c r="D16042" s="1" t="s">
        <v>3845</v>
      </c>
      <c r="E16042" s="1" t="n">
        <v>1614</v>
      </c>
      <c r="F16042" s="1" t="s">
        <v>89</v>
      </c>
      <c r="I16042" s="1" t="n">
        <v>11586</v>
      </c>
      <c r="J16042" s="1" t="n">
        <v>10848</v>
      </c>
      <c r="K16042" s="1" t="n">
        <v>7898317290282</v>
      </c>
      <c r="L16042" s="1" t="s">
        <v>4030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7" t="n">
        <v>46256</v>
      </c>
      <c r="C16043" s="1" t="n">
        <v>11</v>
      </c>
      <c r="D16043" s="1" t="s">
        <v>3845</v>
      </c>
      <c r="E16043" s="1" t="n">
        <v>1614</v>
      </c>
      <c r="F16043" s="1" t="s">
        <v>89</v>
      </c>
      <c r="I16043" s="1" t="n">
        <v>11586</v>
      </c>
      <c r="J16043" s="1" t="n">
        <v>11980</v>
      </c>
      <c r="K16043" s="1" t="n">
        <v>7898317290480</v>
      </c>
      <c r="L16043" s="1" t="s">
        <v>4031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7" t="n">
        <v>46256</v>
      </c>
      <c r="C16044" s="1" t="n">
        <v>11</v>
      </c>
      <c r="D16044" s="1" t="s">
        <v>3845</v>
      </c>
      <c r="E16044" s="1" t="n">
        <v>1614</v>
      </c>
      <c r="F16044" s="1" t="s">
        <v>89</v>
      </c>
      <c r="I16044" s="1" t="n">
        <v>11586</v>
      </c>
      <c r="J16044" s="1" t="n">
        <v>13023</v>
      </c>
      <c r="K16044" s="1" t="n">
        <v>7898317290534</v>
      </c>
      <c r="L16044" s="1" t="s">
        <v>4032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7" t="n">
        <v>46256</v>
      </c>
      <c r="C16045" s="1" t="n">
        <v>11</v>
      </c>
      <c r="D16045" s="1" t="s">
        <v>3845</v>
      </c>
      <c r="E16045" s="1" t="n">
        <v>1614</v>
      </c>
      <c r="F16045" s="1" t="s">
        <v>89</v>
      </c>
      <c r="I16045" s="1" t="n">
        <v>11586</v>
      </c>
      <c r="J16045" s="1" t="n">
        <v>13024</v>
      </c>
      <c r="K16045" s="1" t="n">
        <v>7898317290466</v>
      </c>
      <c r="L16045" s="1" t="s">
        <v>4033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7" t="n">
        <v>46256</v>
      </c>
      <c r="C16046" s="1" t="n">
        <v>11</v>
      </c>
      <c r="D16046" s="1" t="s">
        <v>3845</v>
      </c>
      <c r="E16046" s="1" t="n">
        <v>1614</v>
      </c>
      <c r="F16046" s="1" t="s">
        <v>89</v>
      </c>
      <c r="I16046" s="1" t="n">
        <v>11586</v>
      </c>
      <c r="J16046" s="1" t="n">
        <v>23409</v>
      </c>
      <c r="K16046" s="1" t="n">
        <v>7898317290985</v>
      </c>
      <c r="L16046" s="1" t="s">
        <v>4038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7" t="n">
        <v>46256</v>
      </c>
      <c r="C16047" s="1" t="n">
        <v>11</v>
      </c>
      <c r="D16047" s="1" t="s">
        <v>3845</v>
      </c>
      <c r="E16047" s="1" t="n">
        <v>1614</v>
      </c>
      <c r="F16047" s="1" t="s">
        <v>89</v>
      </c>
      <c r="I16047" s="1" t="n">
        <v>11586</v>
      </c>
      <c r="J16047" s="1" t="n">
        <v>27400</v>
      </c>
      <c r="K16047" s="1" t="n">
        <v>7898317290978</v>
      </c>
      <c r="L16047" s="1" t="s">
        <v>4039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7" t="n">
        <v>46256</v>
      </c>
      <c r="C16048" s="1" t="n">
        <v>11</v>
      </c>
      <c r="D16048" s="1" t="s">
        <v>3845</v>
      </c>
      <c r="E16048" s="1" t="n">
        <v>1614</v>
      </c>
      <c r="F16048" s="1" t="s">
        <v>89</v>
      </c>
      <c r="I16048" s="1" t="n">
        <v>11586</v>
      </c>
      <c r="J16048" s="1" t="n">
        <v>30898</v>
      </c>
      <c r="K16048" s="1" t="n">
        <v>7898317290954</v>
      </c>
      <c r="L16048" s="1" t="s">
        <v>6126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7" t="n">
        <v>46256</v>
      </c>
      <c r="C16049" s="1" t="n">
        <v>11</v>
      </c>
      <c r="D16049" s="1" t="s">
        <v>3845</v>
      </c>
      <c r="E16049" s="1" t="n">
        <v>1614</v>
      </c>
      <c r="F16049" s="1" t="s">
        <v>89</v>
      </c>
      <c r="I16049" s="1" t="n">
        <v>11586</v>
      </c>
      <c r="J16049" s="1" t="n">
        <v>30899</v>
      </c>
      <c r="K16049" s="1" t="n">
        <v>7898317290930</v>
      </c>
      <c r="L16049" s="1" t="s">
        <v>6392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7" t="n">
        <v>46256</v>
      </c>
      <c r="C16050" s="1" t="n">
        <v>11</v>
      </c>
      <c r="D16050" s="1" t="s">
        <v>3845</v>
      </c>
      <c r="E16050" s="1" t="n">
        <v>1614</v>
      </c>
      <c r="F16050" s="1" t="s">
        <v>89</v>
      </c>
      <c r="I16050" s="1" t="n">
        <v>11586</v>
      </c>
      <c r="J16050" s="1" t="n">
        <v>30900</v>
      </c>
      <c r="K16050" s="1" t="n">
        <v>7898317290947</v>
      </c>
      <c r="L16050" s="1" t="s">
        <v>6393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7" t="n">
        <v>46256</v>
      </c>
      <c r="C16051" s="1" t="n">
        <v>11</v>
      </c>
      <c r="D16051" s="1" t="s">
        <v>3845</v>
      </c>
      <c r="E16051" s="1" t="n">
        <v>1614</v>
      </c>
      <c r="F16051" s="1" t="s">
        <v>89</v>
      </c>
      <c r="I16051" s="1" t="n">
        <v>11586</v>
      </c>
      <c r="J16051" s="1" t="n">
        <v>32360</v>
      </c>
      <c r="K16051" s="1" t="n">
        <v>7898317291050</v>
      </c>
      <c r="L16051" s="1" t="s">
        <v>4040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7" t="n">
        <v>46256</v>
      </c>
      <c r="C16052" s="1" t="n">
        <v>11</v>
      </c>
      <c r="D16052" s="1" t="s">
        <v>3845</v>
      </c>
      <c r="E16052" s="1" t="n">
        <v>1614</v>
      </c>
      <c r="F16052" s="1" t="s">
        <v>89</v>
      </c>
      <c r="I16052" s="1" t="n">
        <v>11586</v>
      </c>
      <c r="J16052" s="1" t="n">
        <v>71276</v>
      </c>
      <c r="K16052" s="1" t="n">
        <v>7898317290725</v>
      </c>
      <c r="L16052" s="1" t="s">
        <v>4706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7" t="n">
        <v>46256</v>
      </c>
      <c r="C16053" s="1" t="n">
        <v>11</v>
      </c>
      <c r="D16053" s="1" t="s">
        <v>3845</v>
      </c>
      <c r="E16053" s="1" t="n">
        <v>581</v>
      </c>
      <c r="F16053" s="1" t="s">
        <v>316</v>
      </c>
      <c r="I16053" s="1" t="n">
        <v>32059</v>
      </c>
      <c r="J16053" s="1" t="n">
        <v>48008</v>
      </c>
      <c r="K16053" s="1" t="n">
        <v>798190027999</v>
      </c>
      <c r="L16053" s="1" t="s">
        <v>4231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7" t="n">
        <v>46256</v>
      </c>
      <c r="C16054" s="1" t="n">
        <v>11</v>
      </c>
      <c r="D16054" s="1" t="s">
        <v>3845</v>
      </c>
      <c r="E16054" s="1" t="n">
        <v>581</v>
      </c>
      <c r="F16054" s="1" t="s">
        <v>316</v>
      </c>
      <c r="I16054" s="1" t="n">
        <v>32059</v>
      </c>
      <c r="J16054" s="1" t="n">
        <v>48009</v>
      </c>
      <c r="K16054" s="1" t="n">
        <v>798190028002</v>
      </c>
      <c r="L16054" s="1" t="s">
        <v>4232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7" t="n">
        <v>46256</v>
      </c>
      <c r="C16055" s="1" t="n">
        <v>11</v>
      </c>
      <c r="D16055" s="1" t="s">
        <v>3845</v>
      </c>
      <c r="E16055" s="1" t="n">
        <v>1681</v>
      </c>
      <c r="F16055" s="1" t="s">
        <v>3081</v>
      </c>
      <c r="I16055" s="1" t="n">
        <v>39522</v>
      </c>
      <c r="J16055" s="1" t="n">
        <v>102134</v>
      </c>
      <c r="K16055" s="1" t="n">
        <v>7894000010021</v>
      </c>
      <c r="L16055" s="1" t="s">
        <v>8513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7" t="n">
        <v>46256</v>
      </c>
      <c r="C16056" s="1" t="n">
        <v>11</v>
      </c>
      <c r="D16056" s="1" t="s">
        <v>3845</v>
      </c>
      <c r="E16056" s="1" t="n">
        <v>1681</v>
      </c>
      <c r="F16056" s="1" t="s">
        <v>3081</v>
      </c>
      <c r="I16056" s="1" t="n">
        <v>39522</v>
      </c>
      <c r="J16056" s="1" t="n">
        <v>110184</v>
      </c>
      <c r="K16056" s="1" t="n">
        <v>37393</v>
      </c>
      <c r="L16056" s="1" t="s">
        <v>5670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7" t="n">
        <v>46256</v>
      </c>
      <c r="C16057" s="1" t="n">
        <v>11</v>
      </c>
      <c r="D16057" s="1" t="s">
        <v>3845</v>
      </c>
      <c r="E16057" s="1" t="n">
        <v>1681</v>
      </c>
      <c r="F16057" s="1" t="s">
        <v>3081</v>
      </c>
      <c r="I16057" s="1" t="n">
        <v>39522</v>
      </c>
      <c r="J16057" s="1" t="n">
        <v>70942</v>
      </c>
      <c r="K16057" s="1" t="n">
        <v>7891000412855</v>
      </c>
      <c r="L16057" s="1" t="s">
        <v>8036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7" t="n">
        <v>46256</v>
      </c>
      <c r="C16058" s="1" t="n">
        <v>11</v>
      </c>
      <c r="D16058" s="1" t="s">
        <v>3845</v>
      </c>
      <c r="E16058" s="1" t="n">
        <v>1681</v>
      </c>
      <c r="F16058" s="1" t="s">
        <v>3081</v>
      </c>
      <c r="I16058" s="1" t="n">
        <v>39522</v>
      </c>
      <c r="J16058" s="1" t="n">
        <v>82067</v>
      </c>
      <c r="K16058" s="1" t="n">
        <v>618341238510</v>
      </c>
      <c r="L16058" s="1" t="s">
        <v>8259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7" t="n">
        <v>46256</v>
      </c>
      <c r="C16059" s="1" t="n">
        <v>11</v>
      </c>
      <c r="D16059" s="1" t="s">
        <v>3845</v>
      </c>
      <c r="E16059" s="1" t="n">
        <v>1114</v>
      </c>
      <c r="F16059" s="1" t="s">
        <v>169</v>
      </c>
      <c r="I16059" s="1" t="n">
        <v>44559</v>
      </c>
      <c r="J16059" s="1" t="n">
        <v>100254</v>
      </c>
      <c r="K16059" s="1" t="n">
        <v>70127</v>
      </c>
      <c r="L16059" s="1" t="s">
        <v>4233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7" t="n">
        <v>46256</v>
      </c>
      <c r="C16060" s="1" t="n">
        <v>11</v>
      </c>
      <c r="D16060" s="1" t="s">
        <v>3845</v>
      </c>
      <c r="E16060" s="1" t="n">
        <v>1114</v>
      </c>
      <c r="F16060" s="1" t="s">
        <v>169</v>
      </c>
      <c r="I16060" s="1" t="n">
        <v>44559</v>
      </c>
      <c r="J16060" s="1" t="n">
        <v>100240</v>
      </c>
      <c r="K16060" s="1" t="n">
        <v>70113</v>
      </c>
      <c r="L16060" s="1" t="s">
        <v>4234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7" t="n">
        <v>46256</v>
      </c>
      <c r="C16061" s="1" t="n">
        <v>11</v>
      </c>
      <c r="D16061" s="1" t="s">
        <v>3845</v>
      </c>
      <c r="E16061" s="1" t="n">
        <v>1114</v>
      </c>
      <c r="F16061" s="1" t="s">
        <v>169</v>
      </c>
      <c r="I16061" s="1" t="n">
        <v>44559</v>
      </c>
      <c r="J16061" s="1" t="n">
        <v>100264</v>
      </c>
      <c r="K16061" s="1" t="n">
        <v>70141</v>
      </c>
      <c r="L16061" s="1" t="s">
        <v>4404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7" t="n">
        <v>46256</v>
      </c>
      <c r="C16062" s="1" t="n">
        <v>11</v>
      </c>
      <c r="D16062" s="1" t="s">
        <v>3845</v>
      </c>
      <c r="E16062" s="1" t="n">
        <v>1114</v>
      </c>
      <c r="F16062" s="1" t="s">
        <v>169</v>
      </c>
      <c r="I16062" s="1" t="n">
        <v>44559</v>
      </c>
      <c r="J16062" s="1" t="n">
        <v>100285</v>
      </c>
      <c r="K16062" s="1" t="n">
        <v>70255</v>
      </c>
      <c r="L16062" s="1" t="s">
        <v>4555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7" t="n">
        <v>46256</v>
      </c>
      <c r="C16063" s="1" t="n">
        <v>11</v>
      </c>
      <c r="D16063" s="1" t="s">
        <v>3845</v>
      </c>
      <c r="E16063" s="1" t="n">
        <v>1114</v>
      </c>
      <c r="F16063" s="1" t="s">
        <v>169</v>
      </c>
      <c r="I16063" s="1" t="n">
        <v>44559</v>
      </c>
      <c r="J16063" s="1" t="n">
        <v>110730</v>
      </c>
      <c r="K16063" s="1" t="n">
        <v>70111</v>
      </c>
      <c r="L16063" s="1" t="s">
        <v>4252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7" t="n">
        <v>46256</v>
      </c>
      <c r="C16064" s="1" t="n">
        <v>11</v>
      </c>
      <c r="D16064" s="1" t="s">
        <v>3845</v>
      </c>
      <c r="E16064" s="1" t="n">
        <v>1114</v>
      </c>
      <c r="F16064" s="1" t="s">
        <v>169</v>
      </c>
      <c r="I16064" s="1" t="n">
        <v>44559</v>
      </c>
      <c r="J16064" s="1" t="n">
        <v>110729</v>
      </c>
      <c r="K16064" s="1" t="n">
        <v>70110</v>
      </c>
      <c r="L16064" s="1" t="s">
        <v>4253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7" t="n">
        <v>46256</v>
      </c>
      <c r="C16065" s="1" t="n">
        <v>11</v>
      </c>
      <c r="D16065" s="1" t="s">
        <v>3845</v>
      </c>
      <c r="E16065" s="1" t="n">
        <v>1114</v>
      </c>
      <c r="F16065" s="1" t="s">
        <v>169</v>
      </c>
      <c r="I16065" s="1" t="n">
        <v>44559</v>
      </c>
      <c r="J16065" s="1" t="n">
        <v>110731</v>
      </c>
      <c r="K16065" s="1" t="n">
        <v>70112</v>
      </c>
      <c r="L16065" s="1" t="s">
        <v>4254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7" t="n">
        <v>46256</v>
      </c>
      <c r="C16066" s="1" t="n">
        <v>11</v>
      </c>
      <c r="D16066" s="1" t="s">
        <v>3845</v>
      </c>
      <c r="E16066" s="1" t="n">
        <v>1114</v>
      </c>
      <c r="F16066" s="1" t="s">
        <v>169</v>
      </c>
      <c r="I16066" s="1" t="n">
        <v>44559</v>
      </c>
      <c r="J16066" s="1" t="n">
        <v>78991</v>
      </c>
      <c r="K16066" s="1" t="n">
        <v>390</v>
      </c>
      <c r="L16066" s="1" t="s">
        <v>4152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7" t="n">
        <v>46256</v>
      </c>
      <c r="C16067" s="1" t="n">
        <v>11</v>
      </c>
      <c r="D16067" s="1" t="s">
        <v>3845</v>
      </c>
      <c r="E16067" s="1" t="n">
        <v>1704</v>
      </c>
      <c r="F16067" s="1" t="s">
        <v>2979</v>
      </c>
      <c r="I16067" s="1" t="n">
        <v>154509</v>
      </c>
      <c r="J16067" s="1" t="n">
        <v>100933</v>
      </c>
      <c r="K16067" s="1" t="n">
        <v>7896982100059</v>
      </c>
      <c r="L16067" s="1" t="s">
        <v>3880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7" t="n">
        <v>46256</v>
      </c>
      <c r="C16068" s="1" t="n">
        <v>11</v>
      </c>
      <c r="D16068" s="1" t="s">
        <v>3845</v>
      </c>
      <c r="E16068" s="1" t="n">
        <v>10002</v>
      </c>
      <c r="F16068" s="1" t="s">
        <v>291</v>
      </c>
      <c r="I16068" s="1" t="n">
        <v>197688</v>
      </c>
      <c r="J16068" s="1" t="n">
        <v>103117</v>
      </c>
      <c r="K16068" s="1" t="n">
        <v>7896014400737</v>
      </c>
      <c r="L16068" s="1" t="s">
        <v>4422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7" t="n">
        <v>46256</v>
      </c>
      <c r="C16069" s="1" t="n">
        <v>11</v>
      </c>
      <c r="D16069" s="1" t="s">
        <v>3845</v>
      </c>
      <c r="E16069" s="1" t="n">
        <v>10002</v>
      </c>
      <c r="F16069" s="1" t="s">
        <v>291</v>
      </c>
      <c r="I16069" s="1" t="n">
        <v>197688</v>
      </c>
      <c r="J16069" s="1" t="n">
        <v>103118</v>
      </c>
      <c r="K16069" s="1" t="n">
        <v>7896014400645</v>
      </c>
      <c r="L16069" s="1" t="s">
        <v>4423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7" t="n">
        <v>46256</v>
      </c>
      <c r="C16070" s="1" t="n">
        <v>11</v>
      </c>
      <c r="D16070" s="1" t="s">
        <v>3845</v>
      </c>
      <c r="E16070" s="1" t="n">
        <v>10002</v>
      </c>
      <c r="F16070" s="1" t="s">
        <v>291</v>
      </c>
      <c r="I16070" s="1" t="n">
        <v>197688</v>
      </c>
      <c r="J16070" s="1" t="n">
        <v>103119</v>
      </c>
      <c r="K16070" s="1" t="n">
        <v>7896014400195</v>
      </c>
      <c r="L16070" s="1" t="s">
        <v>4424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7" t="n">
        <v>46256</v>
      </c>
      <c r="C16071" s="1" t="n">
        <v>11</v>
      </c>
      <c r="D16071" s="1" t="s">
        <v>3845</v>
      </c>
      <c r="E16071" s="1" t="n">
        <v>10002</v>
      </c>
      <c r="F16071" s="1" t="s">
        <v>291</v>
      </c>
      <c r="I16071" s="1" t="n">
        <v>197688</v>
      </c>
      <c r="J16071" s="1" t="n">
        <v>103120</v>
      </c>
      <c r="K16071" s="1" t="n">
        <v>7896014400287</v>
      </c>
      <c r="L16071" s="1" t="s">
        <v>5673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7" t="n">
        <v>46256</v>
      </c>
      <c r="C16072" s="1" t="n">
        <v>11</v>
      </c>
      <c r="D16072" s="1" t="s">
        <v>3845</v>
      </c>
      <c r="E16072" s="1" t="n">
        <v>10002</v>
      </c>
      <c r="F16072" s="1" t="s">
        <v>291</v>
      </c>
      <c r="I16072" s="1" t="n">
        <v>197688</v>
      </c>
      <c r="J16072" s="1" t="n">
        <v>12081</v>
      </c>
      <c r="K16072" s="1" t="n">
        <v>7896014401079</v>
      </c>
      <c r="L16072" s="1" t="s">
        <v>4426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7" t="n">
        <v>46256</v>
      </c>
      <c r="C16073" s="1" t="n">
        <v>11</v>
      </c>
      <c r="D16073" s="1" t="s">
        <v>3845</v>
      </c>
      <c r="E16073" s="1" t="n">
        <v>10002</v>
      </c>
      <c r="F16073" s="1" t="s">
        <v>291</v>
      </c>
      <c r="I16073" s="1" t="n">
        <v>197688</v>
      </c>
      <c r="J16073" s="1" t="n">
        <v>12082</v>
      </c>
      <c r="K16073" s="1" t="n">
        <v>7896014400829</v>
      </c>
      <c r="L16073" s="1" t="s">
        <v>4427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7" t="n">
        <v>46256</v>
      </c>
      <c r="C16074" s="1" t="n">
        <v>11</v>
      </c>
      <c r="D16074" s="1" t="s">
        <v>3845</v>
      </c>
      <c r="E16074" s="1" t="n">
        <v>10002</v>
      </c>
      <c r="F16074" s="1" t="s">
        <v>291</v>
      </c>
      <c r="I16074" s="1" t="n">
        <v>197688</v>
      </c>
      <c r="J16074" s="1" t="n">
        <v>30958</v>
      </c>
      <c r="K16074" s="1" t="n">
        <v>7896014400720</v>
      </c>
      <c r="L16074" s="1" t="s">
        <v>4423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7" t="n">
        <v>46256</v>
      </c>
      <c r="C16075" s="1" t="n">
        <v>11</v>
      </c>
      <c r="D16075" s="1" t="s">
        <v>3845</v>
      </c>
      <c r="E16075" s="1" t="n">
        <v>10002</v>
      </c>
      <c r="F16075" s="1" t="s">
        <v>291</v>
      </c>
      <c r="I16075" s="1" t="n">
        <v>197688</v>
      </c>
      <c r="J16075" s="1" t="n">
        <v>33581</v>
      </c>
      <c r="K16075" s="1" t="n">
        <v>7896014400775</v>
      </c>
      <c r="L16075" s="1" t="s">
        <v>6579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7" t="n">
        <v>46256</v>
      </c>
      <c r="C16076" s="1" t="n">
        <v>11</v>
      </c>
      <c r="D16076" s="1" t="s">
        <v>3845</v>
      </c>
      <c r="E16076" s="1" t="n">
        <v>1666</v>
      </c>
      <c r="F16076" s="1" t="s">
        <v>56</v>
      </c>
      <c r="I16076" s="1" t="n">
        <v>571038</v>
      </c>
      <c r="J16076" s="1" t="n">
        <v>37536</v>
      </c>
      <c r="K16076" s="1" t="n">
        <v>78942066</v>
      </c>
      <c r="L16076" s="1" t="s">
        <v>4460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7" t="n">
        <v>46256</v>
      </c>
      <c r="C16077" s="1" t="n">
        <v>11</v>
      </c>
      <c r="D16077" s="1" t="s">
        <v>3845</v>
      </c>
      <c r="E16077" s="1" t="n">
        <v>1668</v>
      </c>
      <c r="F16077" s="1" t="s">
        <v>81</v>
      </c>
      <c r="I16077" s="1" t="n">
        <v>750485</v>
      </c>
      <c r="J16077" s="1" t="n">
        <v>29057</v>
      </c>
      <c r="K16077" s="1" t="n">
        <v>7908099900955</v>
      </c>
      <c r="L16077" s="1" t="s">
        <v>5516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7" t="n">
        <v>46256</v>
      </c>
      <c r="C16078" s="1" t="n">
        <v>11</v>
      </c>
      <c r="D16078" s="1" t="s">
        <v>3845</v>
      </c>
      <c r="E16078" s="1" t="n">
        <v>1668</v>
      </c>
      <c r="F16078" s="1" t="s">
        <v>81</v>
      </c>
      <c r="I16078" s="1" t="n">
        <v>750485</v>
      </c>
      <c r="J16078" s="1" t="n">
        <v>43686</v>
      </c>
      <c r="K16078" s="1" t="n">
        <v>7896030899249</v>
      </c>
      <c r="L16078" s="1" t="s">
        <v>4758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7" t="n">
        <v>46256</v>
      </c>
      <c r="C16079" s="1" t="n">
        <v>11</v>
      </c>
      <c r="D16079" s="1" t="s">
        <v>3845</v>
      </c>
      <c r="E16079" s="1" t="n">
        <v>1668</v>
      </c>
      <c r="F16079" s="1" t="s">
        <v>81</v>
      </c>
      <c r="I16079" s="1" t="n">
        <v>750485</v>
      </c>
      <c r="J16079" s="1" t="n">
        <v>45825</v>
      </c>
      <c r="K16079" s="1" t="n">
        <v>7898948000038</v>
      </c>
      <c r="L16079" s="1" t="s">
        <v>7432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7" t="n">
        <v>46256</v>
      </c>
      <c r="C16080" s="1" t="n">
        <v>11</v>
      </c>
      <c r="D16080" s="1" t="s">
        <v>3845</v>
      </c>
      <c r="E16080" s="1" t="n">
        <v>1642</v>
      </c>
      <c r="F16080" s="1" t="s">
        <v>184</v>
      </c>
      <c r="I16080" s="1" t="n">
        <v>1037996</v>
      </c>
      <c r="J16080" s="1" t="n">
        <v>104335</v>
      </c>
      <c r="K16080" s="1" t="n">
        <v>7896289210512</v>
      </c>
      <c r="L16080" s="1" t="s">
        <v>4163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7" t="n">
        <v>46256</v>
      </c>
      <c r="C16081" s="1" t="n">
        <v>11</v>
      </c>
      <c r="D16081" s="1" t="s">
        <v>3845</v>
      </c>
      <c r="E16081" s="1" t="n">
        <v>1642</v>
      </c>
      <c r="F16081" s="1" t="s">
        <v>184</v>
      </c>
      <c r="I16081" s="1" t="n">
        <v>1037996</v>
      </c>
      <c r="J16081" s="1" t="n">
        <v>105780</v>
      </c>
      <c r="K16081" s="1" t="n">
        <v>7896289210017</v>
      </c>
      <c r="L16081" s="1" t="s">
        <v>4164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7" t="n">
        <v>46256</v>
      </c>
      <c r="C16082" s="1" t="n">
        <v>11</v>
      </c>
      <c r="D16082" s="1" t="s">
        <v>3845</v>
      </c>
      <c r="E16082" s="1" t="n">
        <v>1642</v>
      </c>
      <c r="F16082" s="1" t="s">
        <v>184</v>
      </c>
      <c r="I16082" s="1" t="n">
        <v>1037996</v>
      </c>
      <c r="J16082" s="1" t="n">
        <v>105782</v>
      </c>
      <c r="K16082" s="1" t="n">
        <v>7896289210352</v>
      </c>
      <c r="L16082" s="1" t="s">
        <v>4165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7" t="n">
        <v>46256</v>
      </c>
      <c r="C16083" s="1" t="n">
        <v>11</v>
      </c>
      <c r="D16083" s="1" t="s">
        <v>3845</v>
      </c>
      <c r="E16083" s="1" t="n">
        <v>1642</v>
      </c>
      <c r="F16083" s="1" t="s">
        <v>184</v>
      </c>
      <c r="I16083" s="1" t="n">
        <v>1037996</v>
      </c>
      <c r="J16083" s="1" t="n">
        <v>106079</v>
      </c>
      <c r="K16083" s="1" t="n">
        <v>7896289210130</v>
      </c>
      <c r="L16083" s="1" t="s">
        <v>4166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7" t="n">
        <v>46256</v>
      </c>
      <c r="C16084" s="1" t="n">
        <v>11</v>
      </c>
      <c r="D16084" s="1" t="s">
        <v>3845</v>
      </c>
      <c r="E16084" s="1" t="n">
        <v>1642</v>
      </c>
      <c r="F16084" s="1" t="s">
        <v>184</v>
      </c>
      <c r="I16084" s="1" t="n">
        <v>1037996</v>
      </c>
      <c r="J16084" s="1" t="n">
        <v>106274</v>
      </c>
      <c r="K16084" s="1" t="n">
        <v>7896289210086</v>
      </c>
      <c r="L16084" s="1" t="s">
        <v>4167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7" t="n">
        <v>46256</v>
      </c>
      <c r="C16085" s="1" t="n">
        <v>11</v>
      </c>
      <c r="D16085" s="1" t="s">
        <v>3845</v>
      </c>
      <c r="E16085" s="1" t="n">
        <v>1642</v>
      </c>
      <c r="F16085" s="1" t="s">
        <v>184</v>
      </c>
      <c r="I16085" s="1" t="n">
        <v>1037996</v>
      </c>
      <c r="J16085" s="1" t="n">
        <v>106280</v>
      </c>
      <c r="K16085" s="1" t="n">
        <v>7896289210062</v>
      </c>
      <c r="L16085" s="1" t="s">
        <v>4168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7" t="n">
        <v>46256</v>
      </c>
      <c r="C16086" s="1" t="n">
        <v>11</v>
      </c>
      <c r="D16086" s="1" t="s">
        <v>3845</v>
      </c>
      <c r="E16086" s="1" t="n">
        <v>1642</v>
      </c>
      <c r="F16086" s="1" t="s">
        <v>184</v>
      </c>
      <c r="I16086" s="1" t="n">
        <v>1037996</v>
      </c>
      <c r="J16086" s="1" t="n">
        <v>106407</v>
      </c>
      <c r="K16086" s="1" t="n">
        <v>7896289210031</v>
      </c>
      <c r="L16086" s="1" t="s">
        <v>4169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7" t="n">
        <v>46256</v>
      </c>
      <c r="C16087" s="1" t="n">
        <v>11</v>
      </c>
      <c r="D16087" s="1" t="s">
        <v>3845</v>
      </c>
      <c r="E16087" s="1" t="n">
        <v>1740</v>
      </c>
      <c r="F16087" s="1" t="s">
        <v>296</v>
      </c>
      <c r="I16087" s="1" t="n">
        <v>1261295</v>
      </c>
      <c r="J16087" s="1" t="n">
        <v>106130</v>
      </c>
      <c r="K16087" s="1" t="n">
        <v>7891000340004</v>
      </c>
      <c r="L16087" s="1" t="s">
        <v>4255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7" t="n">
        <v>46256</v>
      </c>
      <c r="C16088" s="1" t="n">
        <v>11</v>
      </c>
      <c r="D16088" s="1" t="s">
        <v>3845</v>
      </c>
      <c r="E16088" s="1" t="n">
        <v>1740</v>
      </c>
      <c r="F16088" s="1" t="s">
        <v>296</v>
      </c>
      <c r="I16088" s="1" t="n">
        <v>1261295</v>
      </c>
      <c r="J16088" s="1" t="n">
        <v>14219</v>
      </c>
      <c r="K16088" s="1" t="n">
        <v>7891000072950</v>
      </c>
      <c r="L16088" s="1" t="s">
        <v>4791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7" t="n">
        <v>46256</v>
      </c>
      <c r="C16089" s="1" t="n">
        <v>11</v>
      </c>
      <c r="D16089" s="1" t="s">
        <v>3845</v>
      </c>
      <c r="E16089" s="1" t="n">
        <v>1740</v>
      </c>
      <c r="F16089" s="1" t="s">
        <v>296</v>
      </c>
      <c r="I16089" s="1" t="n">
        <v>1261295</v>
      </c>
      <c r="J16089" s="1" t="n">
        <v>14220</v>
      </c>
      <c r="K16089" s="1" t="n">
        <v>7891000072998</v>
      </c>
      <c r="L16089" s="1" t="s">
        <v>7832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7" t="n">
        <v>46256</v>
      </c>
      <c r="C16090" s="1" t="n">
        <v>11</v>
      </c>
      <c r="D16090" s="1" t="s">
        <v>3845</v>
      </c>
      <c r="E16090" s="1" t="n">
        <v>1740</v>
      </c>
      <c r="F16090" s="1" t="s">
        <v>296</v>
      </c>
      <c r="I16090" s="1" t="n">
        <v>1261295</v>
      </c>
      <c r="J16090" s="1" t="n">
        <v>14284</v>
      </c>
      <c r="K16090" s="1" t="n">
        <v>7891000073018</v>
      </c>
      <c r="L16090" s="1" t="s">
        <v>4792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7" t="n">
        <v>46256</v>
      </c>
      <c r="C16091" s="1" t="n">
        <v>11</v>
      </c>
      <c r="D16091" s="1" t="s">
        <v>3845</v>
      </c>
      <c r="E16091" s="1" t="n">
        <v>1740</v>
      </c>
      <c r="F16091" s="1" t="s">
        <v>296</v>
      </c>
      <c r="I16091" s="1" t="n">
        <v>1261295</v>
      </c>
      <c r="J16091" s="1" t="n">
        <v>16602</v>
      </c>
      <c r="K16091" s="1" t="n">
        <v>7891000084649</v>
      </c>
      <c r="L16091" s="1" t="s">
        <v>4256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7" t="n">
        <v>46256</v>
      </c>
      <c r="C16092" s="1" t="n">
        <v>11</v>
      </c>
      <c r="D16092" s="1" t="s">
        <v>3845</v>
      </c>
      <c r="E16092" s="1" t="n">
        <v>1740</v>
      </c>
      <c r="F16092" s="1" t="s">
        <v>296</v>
      </c>
      <c r="I16092" s="1" t="n">
        <v>1261295</v>
      </c>
      <c r="J16092" s="1" t="n">
        <v>16644</v>
      </c>
      <c r="K16092" s="1" t="n">
        <v>7891000084663</v>
      </c>
      <c r="L16092" s="1" t="s">
        <v>4543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7" t="n">
        <v>46256</v>
      </c>
      <c r="C16093" s="1" t="n">
        <v>11</v>
      </c>
      <c r="D16093" s="1" t="s">
        <v>3845</v>
      </c>
      <c r="E16093" s="1" t="n">
        <v>1740</v>
      </c>
      <c r="F16093" s="1" t="s">
        <v>296</v>
      </c>
      <c r="I16093" s="1" t="n">
        <v>1261295</v>
      </c>
      <c r="J16093" s="1" t="n">
        <v>19824</v>
      </c>
      <c r="K16093" s="1" t="n">
        <v>78928374</v>
      </c>
      <c r="L16093" s="1" t="s">
        <v>4794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7" t="n">
        <v>46256</v>
      </c>
      <c r="C16094" s="1" t="n">
        <v>11</v>
      </c>
      <c r="D16094" s="1" t="s">
        <v>3845</v>
      </c>
      <c r="E16094" s="1" t="n">
        <v>1740</v>
      </c>
      <c r="F16094" s="1" t="s">
        <v>296</v>
      </c>
      <c r="I16094" s="1" t="n">
        <v>1261295</v>
      </c>
      <c r="J16094" s="1" t="n">
        <v>20583</v>
      </c>
      <c r="K16094" s="1" t="n">
        <v>7891000103852</v>
      </c>
      <c r="L16094" s="1" t="s">
        <v>4258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7" t="n">
        <v>46256</v>
      </c>
      <c r="C16095" s="1" t="n">
        <v>11</v>
      </c>
      <c r="D16095" s="1" t="s">
        <v>3845</v>
      </c>
      <c r="E16095" s="1" t="n">
        <v>1740</v>
      </c>
      <c r="F16095" s="1" t="s">
        <v>296</v>
      </c>
      <c r="I16095" s="1" t="n">
        <v>1261295</v>
      </c>
      <c r="J16095" s="1" t="n">
        <v>22055</v>
      </c>
      <c r="K16095" s="1" t="n">
        <v>78936195</v>
      </c>
      <c r="L16095" s="1" t="s">
        <v>6133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7" t="n">
        <v>46256</v>
      </c>
      <c r="C16096" s="1" t="n">
        <v>11</v>
      </c>
      <c r="D16096" s="1" t="s">
        <v>3845</v>
      </c>
      <c r="E16096" s="1" t="n">
        <v>1740</v>
      </c>
      <c r="F16096" s="1" t="s">
        <v>296</v>
      </c>
      <c r="I16096" s="1" t="n">
        <v>1261295</v>
      </c>
      <c r="J16096" s="1" t="n">
        <v>25112</v>
      </c>
      <c r="K16096" s="1" t="n">
        <v>7891000244425</v>
      </c>
      <c r="L16096" s="1" t="s">
        <v>4261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7" t="n">
        <v>46256</v>
      </c>
      <c r="C16097" s="1" t="n">
        <v>11</v>
      </c>
      <c r="D16097" s="1" t="s">
        <v>3845</v>
      </c>
      <c r="E16097" s="1" t="n">
        <v>1740</v>
      </c>
      <c r="F16097" s="1" t="s">
        <v>296</v>
      </c>
      <c r="I16097" s="1" t="n">
        <v>1261295</v>
      </c>
      <c r="J16097" s="1" t="n">
        <v>25113</v>
      </c>
      <c r="K16097" s="1" t="n">
        <v>7891000244265</v>
      </c>
      <c r="L16097" s="1" t="s">
        <v>4262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7" t="n">
        <v>46256</v>
      </c>
      <c r="C16098" s="1" t="n">
        <v>11</v>
      </c>
      <c r="D16098" s="1" t="s">
        <v>3845</v>
      </c>
      <c r="E16098" s="1" t="n">
        <v>1740</v>
      </c>
      <c r="F16098" s="1" t="s">
        <v>296</v>
      </c>
      <c r="I16098" s="1" t="n">
        <v>1261295</v>
      </c>
      <c r="J16098" s="1" t="n">
        <v>25161</v>
      </c>
      <c r="K16098" s="1" t="n">
        <v>7891000241615</v>
      </c>
      <c r="L16098" s="1" t="s">
        <v>4263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7" t="n">
        <v>46256</v>
      </c>
      <c r="C16099" s="1" t="n">
        <v>11</v>
      </c>
      <c r="D16099" s="1" t="s">
        <v>3845</v>
      </c>
      <c r="E16099" s="1" t="n">
        <v>1740</v>
      </c>
      <c r="F16099" s="1" t="s">
        <v>296</v>
      </c>
      <c r="I16099" s="1" t="n">
        <v>1261295</v>
      </c>
      <c r="J16099" s="1" t="n">
        <v>25991</v>
      </c>
      <c r="K16099" s="1" t="n">
        <v>7891000241448</v>
      </c>
      <c r="L16099" s="1" t="s">
        <v>5606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7" t="n">
        <v>46256</v>
      </c>
      <c r="C16100" s="1" t="n">
        <v>11</v>
      </c>
      <c r="D16100" s="1" t="s">
        <v>3845</v>
      </c>
      <c r="E16100" s="1" t="n">
        <v>1740</v>
      </c>
      <c r="F16100" s="1" t="s">
        <v>296</v>
      </c>
      <c r="I16100" s="1" t="n">
        <v>1261295</v>
      </c>
      <c r="J16100" s="1" t="n">
        <v>27878</v>
      </c>
      <c r="K16100" s="1" t="n">
        <v>7891000261026</v>
      </c>
      <c r="L16100" s="1" t="s">
        <v>4266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7" t="n">
        <v>46256</v>
      </c>
      <c r="C16101" s="1" t="n">
        <v>11</v>
      </c>
      <c r="D16101" s="1" t="s">
        <v>3845</v>
      </c>
      <c r="E16101" s="1" t="n">
        <v>1740</v>
      </c>
      <c r="F16101" s="1" t="s">
        <v>296</v>
      </c>
      <c r="I16101" s="1" t="n">
        <v>1261295</v>
      </c>
      <c r="J16101" s="1" t="n">
        <v>28389</v>
      </c>
      <c r="K16101" s="1" t="n">
        <v>7891000261460</v>
      </c>
      <c r="L16101" s="1" t="s">
        <v>4267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7" t="n">
        <v>46256</v>
      </c>
      <c r="C16102" s="1" t="n">
        <v>11</v>
      </c>
      <c r="D16102" s="1" t="s">
        <v>3845</v>
      </c>
      <c r="E16102" s="1" t="n">
        <v>1740</v>
      </c>
      <c r="F16102" s="1" t="s">
        <v>296</v>
      </c>
      <c r="I16102" s="1" t="n">
        <v>1261295</v>
      </c>
      <c r="J16102" s="1" t="n">
        <v>44623</v>
      </c>
      <c r="K16102" s="1" t="n">
        <v>7891000305812</v>
      </c>
      <c r="L16102" s="1" t="s">
        <v>7408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7" t="n">
        <v>46256</v>
      </c>
      <c r="C16103" s="1" t="n">
        <v>11</v>
      </c>
      <c r="D16103" s="1" t="s">
        <v>3845</v>
      </c>
      <c r="E16103" s="1" t="n">
        <v>1740</v>
      </c>
      <c r="F16103" s="1" t="s">
        <v>296</v>
      </c>
      <c r="I16103" s="1" t="n">
        <v>1261295</v>
      </c>
      <c r="J16103" s="1" t="n">
        <v>50420</v>
      </c>
      <c r="K16103" s="1" t="n">
        <v>7898953148701</v>
      </c>
      <c r="L16103" s="1" t="s">
        <v>4270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7" t="n">
        <v>46256</v>
      </c>
      <c r="C16104" s="1" t="n">
        <v>11</v>
      </c>
      <c r="D16104" s="1" t="s">
        <v>3845</v>
      </c>
      <c r="E16104" s="1" t="n">
        <v>1740</v>
      </c>
      <c r="F16104" s="1" t="s">
        <v>296</v>
      </c>
      <c r="I16104" s="1" t="n">
        <v>1261295</v>
      </c>
      <c r="J16104" s="1" t="n">
        <v>50424</v>
      </c>
      <c r="K16104" s="1" t="n">
        <v>7898953148169</v>
      </c>
      <c r="L16104" s="1" t="s">
        <v>4272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7" t="n">
        <v>46256</v>
      </c>
      <c r="C16105" s="1" t="n">
        <v>11</v>
      </c>
      <c r="D16105" s="1" t="s">
        <v>3845</v>
      </c>
      <c r="E16105" s="1" t="n">
        <v>1740</v>
      </c>
      <c r="F16105" s="1" t="s">
        <v>296</v>
      </c>
      <c r="I16105" s="1" t="n">
        <v>1261295</v>
      </c>
      <c r="J16105" s="1" t="n">
        <v>52026</v>
      </c>
      <c r="K16105" s="1" t="n">
        <v>7898953148435</v>
      </c>
      <c r="L16105" s="1" t="s">
        <v>6366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7" t="n">
        <v>46256</v>
      </c>
      <c r="C16106" s="1" t="n">
        <v>11</v>
      </c>
      <c r="D16106" s="1" t="s">
        <v>3845</v>
      </c>
      <c r="E16106" s="1" t="n">
        <v>1740</v>
      </c>
      <c r="F16106" s="1" t="s">
        <v>296</v>
      </c>
      <c r="I16106" s="1" t="n">
        <v>1261295</v>
      </c>
      <c r="J16106" s="1" t="n">
        <v>53811</v>
      </c>
      <c r="K16106" s="1" t="n">
        <v>7891000360583</v>
      </c>
      <c r="L16106" s="1" t="s">
        <v>4273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7" t="n">
        <v>46256</v>
      </c>
      <c r="C16107" s="1" t="n">
        <v>11</v>
      </c>
      <c r="D16107" s="1" t="s">
        <v>3845</v>
      </c>
      <c r="E16107" s="1" t="n">
        <v>1740</v>
      </c>
      <c r="F16107" s="1" t="s">
        <v>296</v>
      </c>
      <c r="I16107" s="1" t="n">
        <v>1261295</v>
      </c>
      <c r="J16107" s="1" t="n">
        <v>56982</v>
      </c>
      <c r="K16107" s="1" t="n">
        <v>7891000382349</v>
      </c>
      <c r="L16107" s="1" t="s">
        <v>5608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7" t="n">
        <v>46256</v>
      </c>
      <c r="C16108" s="1" t="n">
        <v>11</v>
      </c>
      <c r="D16108" s="1" t="s">
        <v>3845</v>
      </c>
      <c r="E16108" s="1" t="n">
        <v>1740</v>
      </c>
      <c r="F16108" s="1" t="s">
        <v>296</v>
      </c>
      <c r="I16108" s="1" t="n">
        <v>1261295</v>
      </c>
      <c r="J16108" s="1" t="n">
        <v>62472</v>
      </c>
      <c r="K16108" s="1" t="n">
        <v>7891000390078</v>
      </c>
      <c r="L16108" s="1" t="s">
        <v>4804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7" t="n">
        <v>46256</v>
      </c>
      <c r="C16109" s="1" t="n">
        <v>11</v>
      </c>
      <c r="D16109" s="1" t="s">
        <v>3845</v>
      </c>
      <c r="E16109" s="1" t="n">
        <v>1740</v>
      </c>
      <c r="F16109" s="1" t="s">
        <v>296</v>
      </c>
      <c r="I16109" s="1" t="n">
        <v>1261295</v>
      </c>
      <c r="J16109" s="1" t="n">
        <v>64165</v>
      </c>
      <c r="K16109" s="1" t="n">
        <v>7891000396452</v>
      </c>
      <c r="L16109" s="1" t="s">
        <v>4276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7" t="n">
        <v>46256</v>
      </c>
      <c r="C16110" s="1" t="n">
        <v>11</v>
      </c>
      <c r="D16110" s="1" t="s">
        <v>3845</v>
      </c>
      <c r="E16110" s="1" t="n">
        <v>1740</v>
      </c>
      <c r="F16110" s="1" t="s">
        <v>296</v>
      </c>
      <c r="I16110" s="1" t="n">
        <v>1261295</v>
      </c>
      <c r="J16110" s="1" t="n">
        <v>69214</v>
      </c>
      <c r="K16110" s="1" t="n">
        <v>7898755200041</v>
      </c>
      <c r="L16110" s="1" t="s">
        <v>4277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7" t="n">
        <v>46256</v>
      </c>
      <c r="C16111" s="1" t="n">
        <v>11</v>
      </c>
      <c r="D16111" s="1" t="s">
        <v>3845</v>
      </c>
      <c r="E16111" s="1" t="n">
        <v>1740</v>
      </c>
      <c r="F16111" s="1" t="s">
        <v>296</v>
      </c>
      <c r="I16111" s="1" t="n">
        <v>1261295</v>
      </c>
      <c r="J16111" s="1" t="n">
        <v>70021</v>
      </c>
      <c r="K16111" s="1" t="n">
        <v>7898755200065</v>
      </c>
      <c r="L16111" s="1" t="s">
        <v>8514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7" t="n">
        <v>46256</v>
      </c>
      <c r="C16112" s="1" t="n">
        <v>11</v>
      </c>
      <c r="D16112" s="1" t="s">
        <v>3845</v>
      </c>
      <c r="E16112" s="1" t="n">
        <v>1740</v>
      </c>
      <c r="F16112" s="1" t="s">
        <v>296</v>
      </c>
      <c r="I16112" s="1" t="n">
        <v>1261295</v>
      </c>
      <c r="J16112" s="1" t="n">
        <v>79350</v>
      </c>
      <c r="K16112" s="1" t="n">
        <v>7898755200300</v>
      </c>
      <c r="L16112" s="1" t="s">
        <v>5543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7" t="n">
        <v>46256</v>
      </c>
      <c r="C16113" s="1" t="n">
        <v>11</v>
      </c>
      <c r="D16113" s="1" t="s">
        <v>3845</v>
      </c>
      <c r="E16113" s="1" t="n">
        <v>1740</v>
      </c>
      <c r="F16113" s="1" t="s">
        <v>296</v>
      </c>
      <c r="I16113" s="1" t="n">
        <v>1261295</v>
      </c>
      <c r="J16113" s="1" t="n">
        <v>79560</v>
      </c>
      <c r="K16113" s="1" t="n">
        <v>7898755200461</v>
      </c>
      <c r="L16113" s="1" t="s">
        <v>4279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7" t="n">
        <v>46256</v>
      </c>
      <c r="C16114" s="1" t="n">
        <v>11</v>
      </c>
      <c r="D16114" s="1" t="s">
        <v>3845</v>
      </c>
      <c r="E16114" s="1" t="n">
        <v>1740</v>
      </c>
      <c r="F16114" s="1" t="s">
        <v>296</v>
      </c>
      <c r="I16114" s="1" t="n">
        <v>1261295</v>
      </c>
      <c r="J16114" s="1" t="n">
        <v>79700</v>
      </c>
      <c r="K16114" s="1" t="n">
        <v>7898755200430</v>
      </c>
      <c r="L16114" s="1" t="s">
        <v>4281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7" t="n">
        <v>46256</v>
      </c>
      <c r="C16115" s="1" t="n">
        <v>11</v>
      </c>
      <c r="D16115" s="1" t="s">
        <v>3845</v>
      </c>
      <c r="E16115" s="1" t="n">
        <v>1740</v>
      </c>
      <c r="F16115" s="1" t="s">
        <v>296</v>
      </c>
      <c r="I16115" s="1" t="n">
        <v>1261295</v>
      </c>
      <c r="J16115" s="1" t="n">
        <v>80006</v>
      </c>
      <c r="K16115" s="1" t="n">
        <v>7898755200294</v>
      </c>
      <c r="L16115" s="1" t="s">
        <v>4545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7" t="n">
        <v>46256</v>
      </c>
      <c r="C16116" s="1" t="n">
        <v>11</v>
      </c>
      <c r="D16116" s="1" t="s">
        <v>3845</v>
      </c>
      <c r="E16116" s="1" t="n">
        <v>1740</v>
      </c>
      <c r="F16116" s="1" t="s">
        <v>296</v>
      </c>
      <c r="I16116" s="1" t="n">
        <v>1261295</v>
      </c>
      <c r="J16116" s="1" t="n">
        <v>81553</v>
      </c>
      <c r="K16116" s="1" t="n">
        <v>7891000027974</v>
      </c>
      <c r="L16116" s="1" t="s">
        <v>6144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7" t="n">
        <v>46256</v>
      </c>
      <c r="C16117" s="1" t="n">
        <v>11</v>
      </c>
      <c r="D16117" s="1" t="s">
        <v>3845</v>
      </c>
      <c r="E16117" s="1" t="n">
        <v>1740</v>
      </c>
      <c r="F16117" s="1" t="s">
        <v>296</v>
      </c>
      <c r="I16117" s="1" t="n">
        <v>1261295</v>
      </c>
      <c r="J16117" s="1" t="n">
        <v>81642</v>
      </c>
      <c r="K16117" s="1" t="n">
        <v>7898755200492</v>
      </c>
      <c r="L16117" s="1" t="s">
        <v>6376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7" t="n">
        <v>46256</v>
      </c>
      <c r="C16118" s="1" t="n">
        <v>11</v>
      </c>
      <c r="D16118" s="1" t="s">
        <v>3845</v>
      </c>
      <c r="E16118" s="1" t="n">
        <v>1740</v>
      </c>
      <c r="F16118" s="1" t="s">
        <v>296</v>
      </c>
      <c r="I16118" s="1" t="n">
        <v>1261295</v>
      </c>
      <c r="J16118" s="1" t="n">
        <v>81859</v>
      </c>
      <c r="K16118" s="1" t="n">
        <v>7898755200218</v>
      </c>
      <c r="L16118" s="1" t="s">
        <v>7410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7" t="n">
        <v>46256</v>
      </c>
      <c r="C16119" s="1" t="n">
        <v>11</v>
      </c>
      <c r="D16119" s="1" t="s">
        <v>3845</v>
      </c>
      <c r="E16119" s="1" t="n">
        <v>1612</v>
      </c>
      <c r="F16119" s="1" t="s">
        <v>225</v>
      </c>
      <c r="I16119" s="1" t="n">
        <v>2312016</v>
      </c>
      <c r="J16119" s="1" t="n">
        <v>30692</v>
      </c>
      <c r="K16119" s="1" t="n">
        <v>7891150055858</v>
      </c>
      <c r="L16119" s="1" t="s">
        <v>4533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7" t="n">
        <v>46256</v>
      </c>
      <c r="C16120" s="1" t="n">
        <v>11</v>
      </c>
      <c r="D16120" s="1" t="s">
        <v>3845</v>
      </c>
      <c r="E16120" s="1" t="n">
        <v>1612</v>
      </c>
      <c r="F16120" s="1" t="s">
        <v>225</v>
      </c>
      <c r="I16120" s="1" t="n">
        <v>2312016</v>
      </c>
      <c r="J16120" s="1" t="n">
        <v>31154</v>
      </c>
      <c r="K16120" s="1" t="n">
        <v>7891150050235</v>
      </c>
      <c r="L16120" s="1" t="s">
        <v>8515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7" t="n">
        <v>46256</v>
      </c>
      <c r="C16121" s="1" t="n">
        <v>11</v>
      </c>
      <c r="D16121" s="1" t="s">
        <v>3845</v>
      </c>
      <c r="E16121" s="1" t="n">
        <v>1612</v>
      </c>
      <c r="F16121" s="1" t="s">
        <v>225</v>
      </c>
      <c r="I16121" s="1" t="n">
        <v>2312016</v>
      </c>
      <c r="J16121" s="1" t="n">
        <v>31155</v>
      </c>
      <c r="K16121" s="1" t="n">
        <v>7891150061040</v>
      </c>
      <c r="L16121" s="1" t="s">
        <v>6086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7" t="n">
        <v>46256</v>
      </c>
      <c r="C16122" s="1" t="n">
        <v>11</v>
      </c>
      <c r="D16122" s="1" t="s">
        <v>3845</v>
      </c>
      <c r="E16122" s="1" t="n">
        <v>1612</v>
      </c>
      <c r="F16122" s="1" t="s">
        <v>225</v>
      </c>
      <c r="I16122" s="1" t="n">
        <v>2312016</v>
      </c>
      <c r="J16122" s="1" t="n">
        <v>81531</v>
      </c>
      <c r="K16122" s="1" t="n">
        <v>8721274701746</v>
      </c>
      <c r="L16122" s="1" t="s">
        <v>6089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7" t="n">
        <v>46256</v>
      </c>
      <c r="C16123" s="1" t="n">
        <v>39</v>
      </c>
      <c r="D16123" s="1" t="s">
        <v>3875</v>
      </c>
      <c r="E16123" s="1" t="n">
        <v>10029</v>
      </c>
      <c r="F16123" s="1" t="s">
        <v>1353</v>
      </c>
      <c r="I16123" s="1" t="n">
        <v>231</v>
      </c>
      <c r="J16123" s="1" t="n">
        <v>79053</v>
      </c>
      <c r="K16123" s="1" t="n">
        <v>790543</v>
      </c>
      <c r="L16123" s="1" t="s">
        <v>6161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7" t="n">
        <v>46258</v>
      </c>
      <c r="C16124" s="1" t="n">
        <v>1</v>
      </c>
      <c r="D16124" s="1" t="s">
        <v>3781</v>
      </c>
      <c r="E16124" s="1" t="n">
        <v>10096</v>
      </c>
      <c r="F16124" s="1" t="s">
        <v>1716</v>
      </c>
      <c r="I16124" s="1" t="n">
        <v>209</v>
      </c>
      <c r="J16124" s="1" t="n">
        <v>61580</v>
      </c>
      <c r="K16124" s="1" t="n">
        <v>2258157</v>
      </c>
      <c r="L16124" s="1" t="s">
        <v>3816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7" t="n">
        <v>46258</v>
      </c>
      <c r="C16125" s="1" t="n">
        <v>1</v>
      </c>
      <c r="D16125" s="1" t="s">
        <v>3781</v>
      </c>
      <c r="E16125" s="1" t="n">
        <v>10096</v>
      </c>
      <c r="F16125" s="1" t="s">
        <v>1716</v>
      </c>
      <c r="I16125" s="1" t="n">
        <v>209</v>
      </c>
      <c r="J16125" s="1" t="n">
        <v>61597</v>
      </c>
      <c r="K16125" s="1" t="n">
        <v>2258188</v>
      </c>
      <c r="L16125" s="1" t="s">
        <v>3817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7" t="n">
        <v>46258</v>
      </c>
      <c r="C16126" s="1" t="n">
        <v>1</v>
      </c>
      <c r="D16126" s="1" t="s">
        <v>3781</v>
      </c>
      <c r="E16126" s="1" t="n">
        <v>978</v>
      </c>
      <c r="F16126" s="1" t="s">
        <v>118</v>
      </c>
      <c r="I16126" s="1" t="n">
        <v>518</v>
      </c>
      <c r="J16126" s="1" t="n">
        <v>61368</v>
      </c>
      <c r="K16126" s="1" t="n">
        <v>2257907</v>
      </c>
      <c r="L16126" s="1" t="s">
        <v>3782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7" t="n">
        <v>46258</v>
      </c>
      <c r="C16127" s="1" t="n">
        <v>1</v>
      </c>
      <c r="D16127" s="1" t="s">
        <v>3781</v>
      </c>
      <c r="E16127" s="1" t="n">
        <v>978</v>
      </c>
      <c r="F16127" s="1" t="s">
        <v>118</v>
      </c>
      <c r="I16127" s="1" t="n">
        <v>518</v>
      </c>
      <c r="J16127" s="1" t="n">
        <v>61378</v>
      </c>
      <c r="K16127" s="1" t="n">
        <v>2257914</v>
      </c>
      <c r="L16127" s="1" t="s">
        <v>3783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7" t="n">
        <v>46258</v>
      </c>
      <c r="C16128" s="1" t="n">
        <v>1</v>
      </c>
      <c r="D16128" s="1" t="s">
        <v>3781</v>
      </c>
      <c r="E16128" s="1" t="n">
        <v>978</v>
      </c>
      <c r="F16128" s="1" t="s">
        <v>118</v>
      </c>
      <c r="I16128" s="1" t="n">
        <v>518</v>
      </c>
      <c r="J16128" s="1" t="n">
        <v>61379</v>
      </c>
      <c r="K16128" s="1" t="n">
        <v>2257921</v>
      </c>
      <c r="L16128" s="1" t="s">
        <v>3784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7" t="n">
        <v>46258</v>
      </c>
      <c r="C16129" s="1" t="n">
        <v>1</v>
      </c>
      <c r="D16129" s="1" t="s">
        <v>3781</v>
      </c>
      <c r="E16129" s="1" t="n">
        <v>1683</v>
      </c>
      <c r="F16129" s="1" t="s">
        <v>677</v>
      </c>
      <c r="I16129" s="1" t="n">
        <v>1669004</v>
      </c>
      <c r="J16129" s="1" t="n">
        <v>37361</v>
      </c>
      <c r="K16129" s="1" t="n">
        <v>2240817</v>
      </c>
      <c r="L16129" s="1" t="s">
        <v>3824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7" t="n">
        <v>46258</v>
      </c>
      <c r="C16130" s="1" t="n">
        <v>11</v>
      </c>
      <c r="D16130" s="1" t="s">
        <v>3845</v>
      </c>
      <c r="E16130" s="1" t="n">
        <v>10037</v>
      </c>
      <c r="F16130" s="1" t="s">
        <v>615</v>
      </c>
      <c r="I16130" s="1" t="n">
        <v>3215</v>
      </c>
      <c r="J16130" s="1" t="n">
        <v>15471</v>
      </c>
      <c r="K16130" s="1" t="n">
        <v>7898374660165</v>
      </c>
      <c r="L16130" s="1" t="s">
        <v>3785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7" t="n">
        <v>46258</v>
      </c>
      <c r="C16131" s="1" t="n">
        <v>11</v>
      </c>
      <c r="D16131" s="1" t="s">
        <v>3845</v>
      </c>
      <c r="E16131" s="1" t="n">
        <v>10037</v>
      </c>
      <c r="F16131" s="1" t="s">
        <v>615</v>
      </c>
      <c r="I16131" s="1" t="n">
        <v>3215</v>
      </c>
      <c r="J16131" s="1" t="n">
        <v>18709</v>
      </c>
      <c r="K16131" s="1" t="n">
        <v>7898374661384</v>
      </c>
      <c r="L16131" s="1" t="s">
        <v>3786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7" t="n">
        <v>46258</v>
      </c>
      <c r="C16132" s="1" t="n">
        <v>11</v>
      </c>
      <c r="D16132" s="1" t="s">
        <v>3845</v>
      </c>
      <c r="E16132" s="1" t="n">
        <v>10037</v>
      </c>
      <c r="F16132" s="1" t="s">
        <v>615</v>
      </c>
      <c r="I16132" s="1" t="n">
        <v>3215</v>
      </c>
      <c r="J16132" s="1" t="n">
        <v>18710</v>
      </c>
      <c r="K16132" s="1" t="n">
        <v>7898374660325</v>
      </c>
      <c r="L16132" s="1" t="s">
        <v>8516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7" t="n">
        <v>46258</v>
      </c>
      <c r="C16133" s="1" t="n">
        <v>11</v>
      </c>
      <c r="D16133" s="1" t="s">
        <v>3845</v>
      </c>
      <c r="E16133" s="1" t="n">
        <v>10037</v>
      </c>
      <c r="F16133" s="1" t="s">
        <v>615</v>
      </c>
      <c r="I16133" s="1" t="n">
        <v>3215</v>
      </c>
      <c r="J16133" s="1" t="n">
        <v>22747</v>
      </c>
      <c r="K16133" s="1" t="n">
        <v>7898374660271</v>
      </c>
      <c r="L16133" s="1" t="s">
        <v>8517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7" t="n">
        <v>46258</v>
      </c>
      <c r="C16134" s="1" t="n">
        <v>11</v>
      </c>
      <c r="D16134" s="1" t="s">
        <v>3845</v>
      </c>
      <c r="E16134" s="1" t="n">
        <v>10037</v>
      </c>
      <c r="F16134" s="1" t="s">
        <v>615</v>
      </c>
      <c r="I16134" s="1" t="n">
        <v>3215</v>
      </c>
      <c r="J16134" s="1" t="n">
        <v>27102</v>
      </c>
      <c r="K16134" s="1" t="n">
        <v>7898374660288</v>
      </c>
      <c r="L16134" s="1" t="s">
        <v>3787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7" t="n">
        <v>46258</v>
      </c>
      <c r="C16135" s="1" t="n">
        <v>11</v>
      </c>
      <c r="D16135" s="1" t="s">
        <v>3845</v>
      </c>
      <c r="E16135" s="1" t="n">
        <v>10037</v>
      </c>
      <c r="F16135" s="1" t="s">
        <v>615</v>
      </c>
      <c r="I16135" s="1" t="n">
        <v>3215</v>
      </c>
      <c r="J16135" s="1" t="n">
        <v>28393</v>
      </c>
      <c r="K16135" s="1" t="n">
        <v>7898104093508</v>
      </c>
      <c r="L16135" s="1" t="s">
        <v>6174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7" t="n">
        <v>46258</v>
      </c>
      <c r="C16136" s="1" t="n">
        <v>11</v>
      </c>
      <c r="D16136" s="1" t="s">
        <v>3845</v>
      </c>
      <c r="E16136" s="1" t="n">
        <v>10037</v>
      </c>
      <c r="F16136" s="1" t="s">
        <v>615</v>
      </c>
      <c r="I16136" s="1" t="n">
        <v>3215</v>
      </c>
      <c r="J16136" s="1" t="n">
        <v>28394</v>
      </c>
      <c r="K16136" s="1" t="n">
        <v>7898104093522</v>
      </c>
      <c r="L16136" s="1" t="s">
        <v>7307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7" t="n">
        <v>46258</v>
      </c>
      <c r="C16137" s="1" t="n">
        <v>11</v>
      </c>
      <c r="D16137" s="1" t="s">
        <v>3845</v>
      </c>
      <c r="E16137" s="1" t="n">
        <v>10037</v>
      </c>
      <c r="F16137" s="1" t="s">
        <v>615</v>
      </c>
      <c r="I16137" s="1" t="n">
        <v>3215</v>
      </c>
      <c r="J16137" s="1" t="n">
        <v>28395</v>
      </c>
      <c r="K16137" s="1" t="n">
        <v>7898104092426</v>
      </c>
      <c r="L16137" s="1" t="s">
        <v>3790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7" t="n">
        <v>46258</v>
      </c>
      <c r="C16138" s="1" t="n">
        <v>11</v>
      </c>
      <c r="D16138" s="1" t="s">
        <v>3845</v>
      </c>
      <c r="E16138" s="1" t="n">
        <v>10037</v>
      </c>
      <c r="F16138" s="1" t="s">
        <v>615</v>
      </c>
      <c r="I16138" s="1" t="n">
        <v>3215</v>
      </c>
      <c r="J16138" s="1" t="n">
        <v>28397</v>
      </c>
      <c r="K16138" s="1" t="n">
        <v>7898104092440</v>
      </c>
      <c r="L16138" s="1" t="s">
        <v>8518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7" t="n">
        <v>46258</v>
      </c>
      <c r="C16139" s="1" t="n">
        <v>11</v>
      </c>
      <c r="D16139" s="1" t="s">
        <v>3845</v>
      </c>
      <c r="E16139" s="1" t="n">
        <v>10037</v>
      </c>
      <c r="F16139" s="1" t="s">
        <v>615</v>
      </c>
      <c r="I16139" s="1" t="n">
        <v>3215</v>
      </c>
      <c r="J16139" s="1" t="n">
        <v>34856</v>
      </c>
      <c r="K16139" s="1" t="n">
        <v>7898374662206</v>
      </c>
      <c r="L16139" s="1" t="s">
        <v>8519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7" t="n">
        <v>46258</v>
      </c>
      <c r="C16140" s="1" t="n">
        <v>11</v>
      </c>
      <c r="D16140" s="1" t="s">
        <v>3845</v>
      </c>
      <c r="E16140" s="1" t="n">
        <v>10037</v>
      </c>
      <c r="F16140" s="1" t="s">
        <v>615</v>
      </c>
      <c r="I16140" s="1" t="n">
        <v>3215</v>
      </c>
      <c r="J16140" s="1" t="n">
        <v>59043</v>
      </c>
      <c r="K16140" s="1" t="n">
        <v>7908405901461</v>
      </c>
      <c r="L16140" s="1" t="s">
        <v>8520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7" t="n">
        <v>46258</v>
      </c>
      <c r="C16141" s="1" t="n">
        <v>11</v>
      </c>
      <c r="D16141" s="1" t="s">
        <v>3845</v>
      </c>
      <c r="E16141" s="1" t="n">
        <v>10037</v>
      </c>
      <c r="F16141" s="1" t="s">
        <v>615</v>
      </c>
      <c r="I16141" s="1" t="n">
        <v>3215</v>
      </c>
      <c r="J16141" s="1" t="n">
        <v>60789</v>
      </c>
      <c r="K16141" s="1" t="n">
        <v>7898374664439</v>
      </c>
      <c r="L16141" s="1" t="s">
        <v>6188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7" t="n">
        <v>46258</v>
      </c>
      <c r="C16142" s="1" t="n">
        <v>11</v>
      </c>
      <c r="D16142" s="1" t="s">
        <v>3845</v>
      </c>
      <c r="E16142" s="1" t="n">
        <v>10037</v>
      </c>
      <c r="F16142" s="1" t="s">
        <v>615</v>
      </c>
      <c r="I16142" s="1" t="n">
        <v>3215</v>
      </c>
      <c r="J16142" s="1" t="n">
        <v>61555</v>
      </c>
      <c r="K16142" s="1" t="n">
        <v>7899599604231</v>
      </c>
      <c r="L16142" s="1" t="s">
        <v>8521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7" t="n">
        <v>46258</v>
      </c>
      <c r="C16143" s="1" t="n">
        <v>11</v>
      </c>
      <c r="D16143" s="1" t="s">
        <v>3845</v>
      </c>
      <c r="E16143" s="1" t="n">
        <v>10037</v>
      </c>
      <c r="F16143" s="1" t="s">
        <v>615</v>
      </c>
      <c r="I16143" s="1" t="n">
        <v>3215</v>
      </c>
      <c r="J16143" s="1" t="n">
        <v>63162</v>
      </c>
      <c r="K16143" s="1" t="n">
        <v>7898374662428</v>
      </c>
      <c r="L16143" s="1" t="s">
        <v>3809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7" t="n">
        <v>46258</v>
      </c>
      <c r="C16144" s="1" t="n">
        <v>11</v>
      </c>
      <c r="D16144" s="1" t="s">
        <v>3845</v>
      </c>
      <c r="E16144" s="1" t="n">
        <v>10037</v>
      </c>
      <c r="F16144" s="1" t="s">
        <v>615</v>
      </c>
      <c r="I16144" s="1" t="n">
        <v>3215</v>
      </c>
      <c r="J16144" s="1" t="n">
        <v>67151</v>
      </c>
      <c r="K16144" s="1" t="n">
        <v>7898950334947</v>
      </c>
      <c r="L16144" s="1" t="s">
        <v>8522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7" t="n">
        <v>46258</v>
      </c>
      <c r="C16145" s="1" t="n">
        <v>11</v>
      </c>
      <c r="D16145" s="1" t="s">
        <v>3845</v>
      </c>
      <c r="E16145" s="1" t="n">
        <v>10037</v>
      </c>
      <c r="F16145" s="1" t="s">
        <v>615</v>
      </c>
      <c r="I16145" s="1" t="n">
        <v>3215</v>
      </c>
      <c r="J16145" s="1" t="n">
        <v>67154</v>
      </c>
      <c r="K16145" s="1" t="n">
        <v>7898946877779</v>
      </c>
      <c r="L16145" s="1" t="s">
        <v>8523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7" t="n">
        <v>46258</v>
      </c>
      <c r="C16146" s="1" t="n">
        <v>11</v>
      </c>
      <c r="D16146" s="1" t="s">
        <v>3845</v>
      </c>
      <c r="E16146" s="1" t="n">
        <v>10037</v>
      </c>
      <c r="F16146" s="1" t="s">
        <v>615</v>
      </c>
      <c r="I16146" s="1" t="n">
        <v>3215</v>
      </c>
      <c r="J16146" s="1" t="n">
        <v>75011</v>
      </c>
      <c r="K16146" s="1" t="n">
        <v>7908010302134</v>
      </c>
      <c r="L16146" s="1" t="s">
        <v>8524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7" t="n">
        <v>46258</v>
      </c>
      <c r="C16147" s="1" t="n">
        <v>11</v>
      </c>
      <c r="D16147" s="1" t="s">
        <v>3845</v>
      </c>
      <c r="E16147" s="1" t="n">
        <v>10037</v>
      </c>
      <c r="F16147" s="1" t="s">
        <v>615</v>
      </c>
      <c r="I16147" s="1" t="n">
        <v>3215</v>
      </c>
      <c r="J16147" s="1" t="n">
        <v>76124</v>
      </c>
      <c r="K16147" s="1" t="n">
        <v>7898374664286</v>
      </c>
      <c r="L16147" s="1" t="s">
        <v>8525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7" t="n">
        <v>46258</v>
      </c>
      <c r="C16148" s="1" t="n">
        <v>11</v>
      </c>
      <c r="D16148" s="1" t="s">
        <v>3845</v>
      </c>
      <c r="E16148" s="1" t="n">
        <v>10037</v>
      </c>
      <c r="F16148" s="1" t="s">
        <v>615</v>
      </c>
      <c r="I16148" s="1" t="n">
        <v>3215</v>
      </c>
      <c r="J16148" s="1" t="n">
        <v>77965</v>
      </c>
      <c r="K16148" s="1" t="n">
        <v>7898946876680</v>
      </c>
      <c r="L16148" s="1" t="s">
        <v>8526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7" t="n">
        <v>46258</v>
      </c>
      <c r="C16149" s="1" t="n">
        <v>11</v>
      </c>
      <c r="D16149" s="1" t="s">
        <v>3845</v>
      </c>
      <c r="E16149" s="1" t="n">
        <v>10037</v>
      </c>
      <c r="F16149" s="1" t="s">
        <v>615</v>
      </c>
      <c r="I16149" s="1" t="n">
        <v>3215</v>
      </c>
      <c r="J16149" s="1" t="n">
        <v>82177</v>
      </c>
      <c r="K16149" s="1" t="n">
        <v>7898946877816</v>
      </c>
      <c r="L16149" s="1" t="s">
        <v>8527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7" t="n">
        <v>46258</v>
      </c>
      <c r="C16150" s="1" t="n">
        <v>11</v>
      </c>
      <c r="D16150" s="1" t="s">
        <v>3845</v>
      </c>
      <c r="E16150" s="1" t="n">
        <v>10037</v>
      </c>
      <c r="F16150" s="1" t="s">
        <v>615</v>
      </c>
      <c r="I16150" s="1" t="n">
        <v>3216</v>
      </c>
      <c r="J16150" s="1" t="n">
        <v>41733</v>
      </c>
      <c r="K16150" s="1" t="n">
        <v>7898349702685</v>
      </c>
      <c r="L16150" s="1" t="s">
        <v>8528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7" t="n">
        <v>46258</v>
      </c>
      <c r="C16151" s="1" t="n">
        <v>11</v>
      </c>
      <c r="D16151" s="1" t="s">
        <v>3845</v>
      </c>
      <c r="E16151" s="1" t="n">
        <v>10037</v>
      </c>
      <c r="F16151" s="1" t="s">
        <v>615</v>
      </c>
      <c r="I16151" s="1" t="n">
        <v>3216</v>
      </c>
      <c r="J16151" s="1" t="n">
        <v>110286</v>
      </c>
      <c r="K16151" s="1" t="n">
        <v>42731</v>
      </c>
      <c r="L16151" s="1" t="s">
        <v>8529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7" t="n">
        <v>46258</v>
      </c>
      <c r="C16152" s="1" t="n">
        <v>11</v>
      </c>
      <c r="D16152" s="1" t="s">
        <v>3845</v>
      </c>
      <c r="E16152" s="1" t="n">
        <v>10037</v>
      </c>
      <c r="F16152" s="1" t="s">
        <v>615</v>
      </c>
      <c r="I16152" s="1" t="n">
        <v>3216</v>
      </c>
      <c r="J16152" s="1" t="n">
        <v>110392</v>
      </c>
      <c r="K16152" s="1" t="n">
        <v>50545</v>
      </c>
      <c r="L16152" s="1" t="s">
        <v>6615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7" t="n">
        <v>46258</v>
      </c>
      <c r="C16153" s="1" t="n">
        <v>11</v>
      </c>
      <c r="D16153" s="1" t="s">
        <v>3845</v>
      </c>
      <c r="E16153" s="1" t="n">
        <v>10037</v>
      </c>
      <c r="F16153" s="1" t="s">
        <v>615</v>
      </c>
      <c r="I16153" s="1" t="n">
        <v>3216</v>
      </c>
      <c r="J16153" s="1" t="n">
        <v>79382</v>
      </c>
      <c r="K16153" s="1" t="n">
        <v>7898349704481</v>
      </c>
      <c r="L16153" s="1" t="s">
        <v>8530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7" t="n">
        <v>46258</v>
      </c>
      <c r="C16154" s="1" t="n">
        <v>11</v>
      </c>
      <c r="D16154" s="1" t="s">
        <v>3845</v>
      </c>
      <c r="E16154" s="1" t="n">
        <v>1635</v>
      </c>
      <c r="F16154" s="1" t="s">
        <v>161</v>
      </c>
      <c r="I16154" s="1" t="n">
        <v>3956</v>
      </c>
      <c r="J16154" s="1" t="n">
        <v>100024</v>
      </c>
      <c r="K16154" s="1" t="n">
        <v>25</v>
      </c>
      <c r="L16154" s="1" t="s">
        <v>4139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7" t="n">
        <v>46258</v>
      </c>
      <c r="C16155" s="1" t="n">
        <v>11</v>
      </c>
      <c r="D16155" s="1" t="s">
        <v>3845</v>
      </c>
      <c r="E16155" s="1" t="n">
        <v>1635</v>
      </c>
      <c r="F16155" s="1" t="s">
        <v>161</v>
      </c>
      <c r="I16155" s="1" t="n">
        <v>3956</v>
      </c>
      <c r="J16155" s="1" t="n">
        <v>29171</v>
      </c>
      <c r="K16155" s="1" t="n">
        <v>7896074604496</v>
      </c>
      <c r="L16155" s="1" t="s">
        <v>8531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7" t="n">
        <v>46258</v>
      </c>
      <c r="C16156" s="1" t="n">
        <v>11</v>
      </c>
      <c r="D16156" s="1" t="s">
        <v>3845</v>
      </c>
      <c r="E16156" s="1" t="n">
        <v>1635</v>
      </c>
      <c r="F16156" s="1" t="s">
        <v>161</v>
      </c>
      <c r="I16156" s="1" t="n">
        <v>3956</v>
      </c>
      <c r="J16156" s="1" t="n">
        <v>31383</v>
      </c>
      <c r="K16156" s="1" t="n">
        <v>7896328210039</v>
      </c>
      <c r="L16156" s="1" t="s">
        <v>8532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7" t="n">
        <v>46258</v>
      </c>
      <c r="C16157" s="1" t="n">
        <v>11</v>
      </c>
      <c r="D16157" s="1" t="s">
        <v>3845</v>
      </c>
      <c r="E16157" s="1" t="n">
        <v>1635</v>
      </c>
      <c r="F16157" s="1" t="s">
        <v>161</v>
      </c>
      <c r="I16157" s="1" t="n">
        <v>3956</v>
      </c>
      <c r="J16157" s="1" t="n">
        <v>31384</v>
      </c>
      <c r="K16157" s="1" t="n">
        <v>7896328210022</v>
      </c>
      <c r="L16157" s="1" t="s">
        <v>8533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7" t="n">
        <v>46258</v>
      </c>
      <c r="C16158" s="1" t="n">
        <v>11</v>
      </c>
      <c r="D16158" s="1" t="s">
        <v>3845</v>
      </c>
      <c r="E16158" s="1" t="n">
        <v>1635</v>
      </c>
      <c r="F16158" s="1" t="s">
        <v>161</v>
      </c>
      <c r="I16158" s="1" t="n">
        <v>3956</v>
      </c>
      <c r="J16158" s="1" t="n">
        <v>31385</v>
      </c>
      <c r="K16158" s="1" t="n">
        <v>7896328210015</v>
      </c>
      <c r="L16158" s="1" t="s">
        <v>8534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7" t="n">
        <v>46258</v>
      </c>
      <c r="C16159" s="1" t="n">
        <v>11</v>
      </c>
      <c r="D16159" s="1" t="s">
        <v>3845</v>
      </c>
      <c r="E16159" s="1" t="n">
        <v>1635</v>
      </c>
      <c r="F16159" s="1" t="s">
        <v>161</v>
      </c>
      <c r="I16159" s="1" t="n">
        <v>3956</v>
      </c>
      <c r="J16159" s="1" t="n">
        <v>31838</v>
      </c>
      <c r="K16159" s="1" t="n">
        <v>7896328210060</v>
      </c>
      <c r="L16159" s="1" t="s">
        <v>8535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7" t="n">
        <v>46258</v>
      </c>
      <c r="C16160" s="1" t="n">
        <v>11</v>
      </c>
      <c r="D16160" s="1" t="s">
        <v>3845</v>
      </c>
      <c r="E16160" s="1" t="n">
        <v>1635</v>
      </c>
      <c r="F16160" s="1" t="s">
        <v>161</v>
      </c>
      <c r="I16160" s="1" t="n">
        <v>3956</v>
      </c>
      <c r="J16160" s="1" t="n">
        <v>31839</v>
      </c>
      <c r="K16160" s="1" t="n">
        <v>7896328210046</v>
      </c>
      <c r="L16160" s="1" t="s">
        <v>8536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7" t="n">
        <v>46258</v>
      </c>
      <c r="C16161" s="1" t="n">
        <v>11</v>
      </c>
      <c r="D16161" s="1" t="s">
        <v>3845</v>
      </c>
      <c r="E16161" s="1" t="n">
        <v>1635</v>
      </c>
      <c r="F16161" s="1" t="s">
        <v>161</v>
      </c>
      <c r="I16161" s="1" t="n">
        <v>3956</v>
      </c>
      <c r="J16161" s="1" t="n">
        <v>32516</v>
      </c>
      <c r="K16161" s="1" t="n">
        <v>7896328210152</v>
      </c>
      <c r="L16161" s="1" t="s">
        <v>8537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7" t="n">
        <v>46258</v>
      </c>
      <c r="C16162" s="1" t="n">
        <v>11</v>
      </c>
      <c r="D16162" s="1" t="s">
        <v>3845</v>
      </c>
      <c r="E16162" s="1" t="n">
        <v>1635</v>
      </c>
      <c r="F16162" s="1" t="s">
        <v>161</v>
      </c>
      <c r="I16162" s="1" t="n">
        <v>3956</v>
      </c>
      <c r="J16162" s="1" t="n">
        <v>110181</v>
      </c>
      <c r="K16162" s="1" t="n">
        <v>37389</v>
      </c>
      <c r="L16162" s="1" t="s">
        <v>4971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7" t="n">
        <v>46258</v>
      </c>
      <c r="C16163" s="1" t="n">
        <v>11</v>
      </c>
      <c r="D16163" s="1" t="s">
        <v>3845</v>
      </c>
      <c r="E16163" s="1" t="n">
        <v>967</v>
      </c>
      <c r="F16163" s="1" t="s">
        <v>1167</v>
      </c>
      <c r="I16163" s="1" t="n">
        <v>37328</v>
      </c>
      <c r="J16163" s="1" t="n">
        <v>10652</v>
      </c>
      <c r="K16163" s="1" t="n">
        <v>7898168330304</v>
      </c>
      <c r="L16163" s="1" t="s">
        <v>7108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7" t="n">
        <v>46258</v>
      </c>
      <c r="C16164" s="1" t="n">
        <v>11</v>
      </c>
      <c r="D16164" s="1" t="s">
        <v>3845</v>
      </c>
      <c r="E16164" s="1" t="n">
        <v>967</v>
      </c>
      <c r="F16164" s="1" t="s">
        <v>1167</v>
      </c>
      <c r="I16164" s="1" t="n">
        <v>37328</v>
      </c>
      <c r="J16164" s="1" t="n">
        <v>11548</v>
      </c>
      <c r="K16164" s="1" t="n">
        <v>7898168330069</v>
      </c>
      <c r="L16164" s="1" t="s">
        <v>8538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7" t="n">
        <v>46258</v>
      </c>
      <c r="C16165" s="1" t="n">
        <v>11</v>
      </c>
      <c r="D16165" s="1" t="s">
        <v>3845</v>
      </c>
      <c r="E16165" s="1" t="n">
        <v>967</v>
      </c>
      <c r="F16165" s="1" t="s">
        <v>1167</v>
      </c>
      <c r="I16165" s="1" t="n">
        <v>37328</v>
      </c>
      <c r="J16165" s="1" t="n">
        <v>18957</v>
      </c>
      <c r="K16165" s="1" t="n">
        <v>7896072902921</v>
      </c>
      <c r="L16165" s="1" t="s">
        <v>5565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7" t="n">
        <v>46258</v>
      </c>
      <c r="C16166" s="1" t="n">
        <v>11</v>
      </c>
      <c r="D16166" s="1" t="s">
        <v>3845</v>
      </c>
      <c r="E16166" s="1" t="n">
        <v>967</v>
      </c>
      <c r="F16166" s="1" t="s">
        <v>1167</v>
      </c>
      <c r="I16166" s="1" t="n">
        <v>37328</v>
      </c>
      <c r="J16166" s="1" t="n">
        <v>23743</v>
      </c>
      <c r="K16166" s="1" t="n">
        <v>7896002110921</v>
      </c>
      <c r="L16166" s="1" t="s">
        <v>6001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7" t="n">
        <v>46258</v>
      </c>
      <c r="C16167" s="1" t="n">
        <v>11</v>
      </c>
      <c r="D16167" s="1" t="s">
        <v>3845</v>
      </c>
      <c r="E16167" s="1" t="n">
        <v>967</v>
      </c>
      <c r="F16167" s="1" t="s">
        <v>1167</v>
      </c>
      <c r="I16167" s="1" t="n">
        <v>37328</v>
      </c>
      <c r="J16167" s="1" t="n">
        <v>29846</v>
      </c>
      <c r="K16167" s="1" t="n">
        <v>7891097102059</v>
      </c>
      <c r="L16167" s="1" t="s">
        <v>4363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7" t="n">
        <v>46258</v>
      </c>
      <c r="C16168" s="1" t="n">
        <v>11</v>
      </c>
      <c r="D16168" s="1" t="s">
        <v>3845</v>
      </c>
      <c r="E16168" s="1" t="n">
        <v>967</v>
      </c>
      <c r="F16168" s="1" t="s">
        <v>1167</v>
      </c>
      <c r="I16168" s="1" t="n">
        <v>37328</v>
      </c>
      <c r="J16168" s="1" t="n">
        <v>30035</v>
      </c>
      <c r="K16168" s="1" t="n">
        <v>7891097101489</v>
      </c>
      <c r="L16168" s="1" t="s">
        <v>4364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7" t="n">
        <v>46258</v>
      </c>
      <c r="C16169" s="1" t="n">
        <v>11</v>
      </c>
      <c r="D16169" s="1" t="s">
        <v>3845</v>
      </c>
      <c r="E16169" s="1" t="n">
        <v>967</v>
      </c>
      <c r="F16169" s="1" t="s">
        <v>1167</v>
      </c>
      <c r="I16169" s="1" t="n">
        <v>37328</v>
      </c>
      <c r="J16169" s="1" t="n">
        <v>31871</v>
      </c>
      <c r="K16169" s="1" t="n">
        <v>7891150055070</v>
      </c>
      <c r="L16169" s="1" t="s">
        <v>4356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7" t="n">
        <v>46258</v>
      </c>
      <c r="C16170" s="1" t="n">
        <v>11</v>
      </c>
      <c r="D16170" s="1" t="s">
        <v>3845</v>
      </c>
      <c r="E16170" s="1" t="n">
        <v>967</v>
      </c>
      <c r="F16170" s="1" t="s">
        <v>1167</v>
      </c>
      <c r="I16170" s="1" t="n">
        <v>37328</v>
      </c>
      <c r="J16170" s="1" t="n">
        <v>57051</v>
      </c>
      <c r="K16170" s="1" t="n">
        <v>7896593403488</v>
      </c>
      <c r="L16170" s="1" t="s">
        <v>5175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7" t="n">
        <v>46258</v>
      </c>
      <c r="C16171" s="1" t="n">
        <v>11</v>
      </c>
      <c r="D16171" s="1" t="s">
        <v>3845</v>
      </c>
      <c r="E16171" s="1" t="n">
        <v>967</v>
      </c>
      <c r="F16171" s="1" t="s">
        <v>1167</v>
      </c>
      <c r="I16171" s="1" t="n">
        <v>37328</v>
      </c>
      <c r="J16171" s="1" t="n">
        <v>59714</v>
      </c>
      <c r="K16171" s="1" t="n">
        <v>7896005210192</v>
      </c>
      <c r="L16171" s="1" t="s">
        <v>4054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7" t="n">
        <v>46258</v>
      </c>
      <c r="C16172" s="1" t="n">
        <v>11</v>
      </c>
      <c r="D16172" s="1" t="s">
        <v>3845</v>
      </c>
      <c r="E16172" s="1" t="n">
        <v>967</v>
      </c>
      <c r="F16172" s="1" t="s">
        <v>1167</v>
      </c>
      <c r="I16172" s="1" t="n">
        <v>37328</v>
      </c>
      <c r="J16172" s="1" t="n">
        <v>62242</v>
      </c>
      <c r="K16172" s="1" t="n">
        <v>7891000379585</v>
      </c>
      <c r="L16172" s="1" t="s">
        <v>4359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7" t="n">
        <v>46258</v>
      </c>
      <c r="C16173" s="1" t="n">
        <v>11</v>
      </c>
      <c r="D16173" s="1" t="s">
        <v>3845</v>
      </c>
      <c r="E16173" s="1" t="n">
        <v>1739</v>
      </c>
      <c r="F16173" s="1" t="s">
        <v>1482</v>
      </c>
      <c r="I16173" s="1" t="n">
        <v>255211</v>
      </c>
      <c r="J16173" s="1" t="n">
        <v>100195</v>
      </c>
      <c r="K16173" s="1" t="n">
        <v>7896064442565</v>
      </c>
      <c r="L16173" s="1" t="s">
        <v>5508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7" t="n">
        <v>46258</v>
      </c>
      <c r="C16174" s="1" t="n">
        <v>11</v>
      </c>
      <c r="D16174" s="1" t="s">
        <v>3845</v>
      </c>
      <c r="E16174" s="1" t="n">
        <v>1739</v>
      </c>
      <c r="F16174" s="1" t="s">
        <v>1482</v>
      </c>
      <c r="I16174" s="1" t="n">
        <v>255211</v>
      </c>
      <c r="J16174" s="1" t="n">
        <v>100196</v>
      </c>
      <c r="K16174" s="1" t="n">
        <v>7896064443982</v>
      </c>
      <c r="L16174" s="1" t="s">
        <v>5509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7" t="n">
        <v>46258</v>
      </c>
      <c r="C16175" s="1" t="n">
        <v>11</v>
      </c>
      <c r="D16175" s="1" t="s">
        <v>3845</v>
      </c>
      <c r="E16175" s="1" t="n">
        <v>1739</v>
      </c>
      <c r="F16175" s="1" t="s">
        <v>1482</v>
      </c>
      <c r="I16175" s="1" t="n">
        <v>255211</v>
      </c>
      <c r="J16175" s="1" t="n">
        <v>50117</v>
      </c>
      <c r="K16175" s="1" t="n">
        <v>7898556850643</v>
      </c>
      <c r="L16175" s="1" t="s">
        <v>8539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7" t="n">
        <v>46258</v>
      </c>
      <c r="C16176" s="1" t="n">
        <v>11</v>
      </c>
      <c r="D16176" s="1" t="s">
        <v>3845</v>
      </c>
      <c r="E16176" s="1" t="n">
        <v>1739</v>
      </c>
      <c r="F16176" s="1" t="s">
        <v>1482</v>
      </c>
      <c r="I16176" s="1" t="n">
        <v>255211</v>
      </c>
      <c r="J16176" s="1" t="n">
        <v>105144</v>
      </c>
      <c r="K16176" s="1" t="n">
        <v>7896064442206</v>
      </c>
      <c r="L16176" s="1" t="s">
        <v>5510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7" t="n">
        <v>46258</v>
      </c>
      <c r="C16177" s="1" t="n">
        <v>11</v>
      </c>
      <c r="D16177" s="1" t="s">
        <v>3845</v>
      </c>
      <c r="E16177" s="1" t="n">
        <v>1739</v>
      </c>
      <c r="F16177" s="1" t="s">
        <v>1482</v>
      </c>
      <c r="I16177" s="1" t="n">
        <v>255211</v>
      </c>
      <c r="J16177" s="1" t="n">
        <v>105148</v>
      </c>
      <c r="K16177" s="1" t="n">
        <v>7896064442213</v>
      </c>
      <c r="L16177" s="1" t="s">
        <v>7914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7" t="n">
        <v>46258</v>
      </c>
      <c r="C16178" s="1" t="n">
        <v>11</v>
      </c>
      <c r="D16178" s="1" t="s">
        <v>3845</v>
      </c>
      <c r="E16178" s="1" t="n">
        <v>1739</v>
      </c>
      <c r="F16178" s="1" t="s">
        <v>1482</v>
      </c>
      <c r="I16178" s="1" t="n">
        <v>255211</v>
      </c>
      <c r="J16178" s="1" t="n">
        <v>106485</v>
      </c>
      <c r="K16178" s="1" t="n">
        <v>7898392930325</v>
      </c>
      <c r="L16178" s="1" t="s">
        <v>8540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7" t="n">
        <v>46258</v>
      </c>
      <c r="C16179" s="1" t="n">
        <v>11</v>
      </c>
      <c r="D16179" s="1" t="s">
        <v>3845</v>
      </c>
      <c r="E16179" s="1" t="n">
        <v>1739</v>
      </c>
      <c r="F16179" s="1" t="s">
        <v>1482</v>
      </c>
      <c r="I16179" s="1" t="n">
        <v>255211</v>
      </c>
      <c r="J16179" s="1" t="n">
        <v>16214</v>
      </c>
      <c r="K16179" s="1" t="n">
        <v>7897169203129</v>
      </c>
      <c r="L16179" s="1" t="s">
        <v>8541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7" t="n">
        <v>46258</v>
      </c>
      <c r="C16180" s="1" t="n">
        <v>11</v>
      </c>
      <c r="D16180" s="1" t="s">
        <v>3845</v>
      </c>
      <c r="E16180" s="1" t="n">
        <v>1739</v>
      </c>
      <c r="F16180" s="1" t="s">
        <v>1482</v>
      </c>
      <c r="I16180" s="1" t="n">
        <v>255211</v>
      </c>
      <c r="J16180" s="1" t="n">
        <v>31328</v>
      </c>
      <c r="K16180" s="1" t="n">
        <v>7896064471015</v>
      </c>
      <c r="L16180" s="1" t="s">
        <v>5512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7" t="n">
        <v>46258</v>
      </c>
      <c r="C16181" s="1" t="n">
        <v>11</v>
      </c>
      <c r="D16181" s="1" t="s">
        <v>3845</v>
      </c>
      <c r="E16181" s="1" t="n">
        <v>1739</v>
      </c>
      <c r="F16181" s="1" t="s">
        <v>1482</v>
      </c>
      <c r="I16181" s="1" t="n">
        <v>255211</v>
      </c>
      <c r="J16181" s="1" t="n">
        <v>34405</v>
      </c>
      <c r="K16181" s="1" t="n">
        <v>7896064443029</v>
      </c>
      <c r="L16181" s="1" t="s">
        <v>5513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7" t="n">
        <v>46258</v>
      </c>
      <c r="C16182" s="1" t="n">
        <v>11</v>
      </c>
      <c r="D16182" s="1" t="s">
        <v>3845</v>
      </c>
      <c r="E16182" s="1" t="n">
        <v>1739</v>
      </c>
      <c r="F16182" s="1" t="s">
        <v>1482</v>
      </c>
      <c r="I16182" s="1" t="n">
        <v>255211</v>
      </c>
      <c r="J16182" s="1" t="n">
        <v>48201</v>
      </c>
      <c r="K16182" s="1" t="n">
        <v>7898556850551</v>
      </c>
      <c r="L16182" s="1" t="s">
        <v>8542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7" t="n">
        <v>46258</v>
      </c>
      <c r="C16183" s="1" t="n">
        <v>11</v>
      </c>
      <c r="D16183" s="1" t="s">
        <v>3845</v>
      </c>
      <c r="E16183" s="1" t="n">
        <v>1739</v>
      </c>
      <c r="F16183" s="1" t="s">
        <v>1482</v>
      </c>
      <c r="I16183" s="1" t="n">
        <v>255211</v>
      </c>
      <c r="J16183" s="1" t="n">
        <v>50003</v>
      </c>
      <c r="K16183" s="1" t="n">
        <v>7898556850636</v>
      </c>
      <c r="L16183" s="1" t="s">
        <v>8543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7" t="n">
        <v>46258</v>
      </c>
      <c r="C16184" s="1" t="n">
        <v>11</v>
      </c>
      <c r="D16184" s="1" t="s">
        <v>3845</v>
      </c>
      <c r="E16184" s="1" t="n">
        <v>1739</v>
      </c>
      <c r="F16184" s="1" t="s">
        <v>1482</v>
      </c>
      <c r="I16184" s="1" t="n">
        <v>255211</v>
      </c>
      <c r="J16184" s="1" t="n">
        <v>50008</v>
      </c>
      <c r="K16184" s="1" t="n">
        <v>7898556850650</v>
      </c>
      <c r="L16184" s="1" t="s">
        <v>8544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7" t="n">
        <v>46258</v>
      </c>
      <c r="C16185" s="1" t="n">
        <v>11</v>
      </c>
      <c r="D16185" s="1" t="s">
        <v>3845</v>
      </c>
      <c r="E16185" s="1" t="n">
        <v>1739</v>
      </c>
      <c r="F16185" s="1" t="s">
        <v>1482</v>
      </c>
      <c r="I16185" s="1" t="n">
        <v>255211</v>
      </c>
      <c r="J16185" s="1" t="n">
        <v>55431</v>
      </c>
      <c r="K16185" s="1" t="n">
        <v>7897158726387</v>
      </c>
      <c r="L16185" s="1" t="s">
        <v>8545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7" t="n">
        <v>46258</v>
      </c>
      <c r="C16186" s="1" t="n">
        <v>11</v>
      </c>
      <c r="D16186" s="1" t="s">
        <v>3845</v>
      </c>
      <c r="E16186" s="1" t="n">
        <v>1739</v>
      </c>
      <c r="F16186" s="1" t="s">
        <v>1482</v>
      </c>
      <c r="I16186" s="1" t="n">
        <v>255211</v>
      </c>
      <c r="J16186" s="1" t="n">
        <v>55432</v>
      </c>
      <c r="K16186" s="1" t="n">
        <v>7897158726400</v>
      </c>
      <c r="L16186" s="1" t="s">
        <v>8545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7" t="n">
        <v>46258</v>
      </c>
      <c r="C16187" s="1" t="n">
        <v>11</v>
      </c>
      <c r="D16187" s="1" t="s">
        <v>3845</v>
      </c>
      <c r="E16187" s="1" t="n">
        <v>1739</v>
      </c>
      <c r="F16187" s="1" t="s">
        <v>1482</v>
      </c>
      <c r="I16187" s="1" t="n">
        <v>255211</v>
      </c>
      <c r="J16187" s="1" t="n">
        <v>55433</v>
      </c>
      <c r="K16187" s="1" t="n">
        <v>7897158726417</v>
      </c>
      <c r="L16187" s="1" t="s">
        <v>8545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7" t="n">
        <v>46258</v>
      </c>
      <c r="C16188" s="1" t="n">
        <v>11</v>
      </c>
      <c r="D16188" s="1" t="s">
        <v>3845</v>
      </c>
      <c r="E16188" s="1" t="n">
        <v>1739</v>
      </c>
      <c r="F16188" s="1" t="s">
        <v>1482</v>
      </c>
      <c r="I16188" s="1" t="n">
        <v>255211</v>
      </c>
      <c r="J16188" s="1" t="n">
        <v>74137</v>
      </c>
      <c r="K16188" s="1" t="n">
        <v>7897158727261</v>
      </c>
      <c r="L16188" s="1" t="s">
        <v>8546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7" t="n">
        <v>46258</v>
      </c>
      <c r="C16189" s="1" t="n">
        <v>11</v>
      </c>
      <c r="D16189" s="1" t="s">
        <v>3845</v>
      </c>
      <c r="E16189" s="1" t="n">
        <v>1739</v>
      </c>
      <c r="F16189" s="1" t="s">
        <v>1482</v>
      </c>
      <c r="I16189" s="1" t="n">
        <v>255211</v>
      </c>
      <c r="J16189" s="1" t="n">
        <v>74138</v>
      </c>
      <c r="K16189" s="1" t="n">
        <v>7897158727285</v>
      </c>
      <c r="L16189" s="1" t="s">
        <v>8547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7" t="n">
        <v>46258</v>
      </c>
      <c r="C16190" s="1" t="n">
        <v>11</v>
      </c>
      <c r="D16190" s="1" t="s">
        <v>3845</v>
      </c>
      <c r="E16190" s="1" t="n">
        <v>1739</v>
      </c>
      <c r="F16190" s="1" t="s">
        <v>1482</v>
      </c>
      <c r="I16190" s="1" t="n">
        <v>255211</v>
      </c>
      <c r="J16190" s="1" t="n">
        <v>74139</v>
      </c>
      <c r="K16190" s="1" t="n">
        <v>7897158727278</v>
      </c>
      <c r="L16190" s="1" t="s">
        <v>8547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7" t="n">
        <v>46258</v>
      </c>
      <c r="C16191" s="1" t="n">
        <v>11</v>
      </c>
      <c r="D16191" s="1" t="s">
        <v>3845</v>
      </c>
      <c r="E16191" s="1" t="n">
        <v>1739</v>
      </c>
      <c r="F16191" s="1" t="s">
        <v>1482</v>
      </c>
      <c r="I16191" s="1" t="n">
        <v>255211</v>
      </c>
      <c r="J16191" s="1" t="n">
        <v>82179</v>
      </c>
      <c r="K16191" s="1" t="n">
        <v>7897158726363</v>
      </c>
      <c r="L16191" s="1" t="s">
        <v>8548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7" t="n">
        <v>46258</v>
      </c>
      <c r="C16192" s="1" t="n">
        <v>11</v>
      </c>
      <c r="D16192" s="1" t="s">
        <v>3845</v>
      </c>
      <c r="E16192" s="1" t="n">
        <v>1739</v>
      </c>
      <c r="F16192" s="1" t="s">
        <v>1482</v>
      </c>
      <c r="I16192" s="1" t="n">
        <v>255211</v>
      </c>
      <c r="J16192" s="1" t="n">
        <v>82180</v>
      </c>
      <c r="K16192" s="1" t="n">
        <v>7897158727308</v>
      </c>
      <c r="L16192" s="1" t="s">
        <v>8549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7" t="n">
        <v>46258</v>
      </c>
      <c r="C16193" s="1" t="n">
        <v>11</v>
      </c>
      <c r="D16193" s="1" t="s">
        <v>3845</v>
      </c>
      <c r="E16193" s="1" t="n">
        <v>1657</v>
      </c>
      <c r="F16193" s="1" t="s">
        <v>1204</v>
      </c>
      <c r="I16193" s="1" t="n">
        <v>297570</v>
      </c>
      <c r="J16193" s="1" t="n">
        <v>102256</v>
      </c>
      <c r="K16193" s="1" t="n">
        <v>7896028030661</v>
      </c>
      <c r="L16193" s="1" t="s">
        <v>8550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7" t="n">
        <v>46258</v>
      </c>
      <c r="C16194" s="1" t="n">
        <v>11</v>
      </c>
      <c r="D16194" s="1" t="s">
        <v>3845</v>
      </c>
      <c r="E16194" s="1" t="n">
        <v>1657</v>
      </c>
      <c r="F16194" s="1" t="s">
        <v>1204</v>
      </c>
      <c r="I16194" s="1" t="n">
        <v>297570</v>
      </c>
      <c r="J16194" s="1" t="n">
        <v>103847</v>
      </c>
      <c r="K16194" s="1" t="n">
        <v>7896028030654</v>
      </c>
      <c r="L16194" s="1" t="s">
        <v>8551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7" t="n">
        <v>46258</v>
      </c>
      <c r="C16195" s="1" t="n">
        <v>11</v>
      </c>
      <c r="D16195" s="1" t="s">
        <v>3845</v>
      </c>
      <c r="E16195" s="1" t="n">
        <v>1657</v>
      </c>
      <c r="F16195" s="1" t="s">
        <v>1204</v>
      </c>
      <c r="I16195" s="1" t="n">
        <v>297570</v>
      </c>
      <c r="J16195" s="1" t="n">
        <v>104054</v>
      </c>
      <c r="K16195" s="1" t="n">
        <v>7896179500068</v>
      </c>
      <c r="L16195" s="1" t="s">
        <v>8552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7" t="n">
        <v>46258</v>
      </c>
      <c r="C16196" s="1" t="n">
        <v>11</v>
      </c>
      <c r="D16196" s="1" t="s">
        <v>3845</v>
      </c>
      <c r="E16196" s="1" t="n">
        <v>1657</v>
      </c>
      <c r="F16196" s="1" t="s">
        <v>1204</v>
      </c>
      <c r="I16196" s="1" t="n">
        <v>297570</v>
      </c>
      <c r="J16196" s="1" t="n">
        <v>108076</v>
      </c>
      <c r="K16196" s="1" t="n">
        <v>7896179501751</v>
      </c>
      <c r="L16196" s="1" t="s">
        <v>8553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7" t="n">
        <v>46258</v>
      </c>
      <c r="C16197" s="1" t="n">
        <v>11</v>
      </c>
      <c r="D16197" s="1" t="s">
        <v>3845</v>
      </c>
      <c r="E16197" s="1" t="n">
        <v>1657</v>
      </c>
      <c r="F16197" s="1" t="s">
        <v>1204</v>
      </c>
      <c r="I16197" s="1" t="n">
        <v>297570</v>
      </c>
      <c r="J16197" s="1" t="n">
        <v>110051</v>
      </c>
      <c r="K16197" s="1" t="n">
        <v>7896481130267</v>
      </c>
      <c r="L16197" s="1" t="s">
        <v>5557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7" t="n">
        <v>46258</v>
      </c>
      <c r="C16198" s="1" t="n">
        <v>11</v>
      </c>
      <c r="D16198" s="1" t="s">
        <v>3845</v>
      </c>
      <c r="E16198" s="1" t="n">
        <v>1657</v>
      </c>
      <c r="F16198" s="1" t="s">
        <v>1204</v>
      </c>
      <c r="I16198" s="1" t="n">
        <v>297570</v>
      </c>
      <c r="J16198" s="1" t="n">
        <v>11933</v>
      </c>
      <c r="K16198" s="1" t="n">
        <v>7896179501195</v>
      </c>
      <c r="L16198" s="1" t="s">
        <v>8554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7" t="n">
        <v>46258</v>
      </c>
      <c r="C16199" s="1" t="n">
        <v>11</v>
      </c>
      <c r="D16199" s="1" t="s">
        <v>3845</v>
      </c>
      <c r="E16199" s="1" t="n">
        <v>1657</v>
      </c>
      <c r="F16199" s="1" t="s">
        <v>1204</v>
      </c>
      <c r="I16199" s="1" t="n">
        <v>297570</v>
      </c>
      <c r="J16199" s="1" t="n">
        <v>21478</v>
      </c>
      <c r="K16199" s="1" t="n">
        <v>7898956358015</v>
      </c>
      <c r="L16199" s="1" t="s">
        <v>7453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7" t="n">
        <v>46258</v>
      </c>
      <c r="C16200" s="1" t="n">
        <v>11</v>
      </c>
      <c r="D16200" s="1" t="s">
        <v>3845</v>
      </c>
      <c r="E16200" s="1" t="n">
        <v>1657</v>
      </c>
      <c r="F16200" s="1" t="s">
        <v>1204</v>
      </c>
      <c r="I16200" s="1" t="n">
        <v>297570</v>
      </c>
      <c r="J16200" s="1" t="n">
        <v>25226</v>
      </c>
      <c r="K16200" s="1" t="n">
        <v>7898956358084</v>
      </c>
      <c r="L16200" s="1" t="s">
        <v>8555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7" t="n">
        <v>46258</v>
      </c>
      <c r="C16201" s="1" t="n">
        <v>11</v>
      </c>
      <c r="D16201" s="1" t="s">
        <v>3845</v>
      </c>
      <c r="E16201" s="1" t="n">
        <v>1657</v>
      </c>
      <c r="F16201" s="1" t="s">
        <v>1204</v>
      </c>
      <c r="I16201" s="1" t="n">
        <v>297570</v>
      </c>
      <c r="J16201" s="1" t="n">
        <v>26420</v>
      </c>
      <c r="K16201" s="1" t="n">
        <v>7898932426110</v>
      </c>
      <c r="L16201" s="1" t="s">
        <v>8556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7" t="n">
        <v>46258</v>
      </c>
      <c r="C16202" s="1" t="n">
        <v>11</v>
      </c>
      <c r="D16202" s="1" t="s">
        <v>3845</v>
      </c>
      <c r="E16202" s="1" t="n">
        <v>1657</v>
      </c>
      <c r="F16202" s="1" t="s">
        <v>1204</v>
      </c>
      <c r="I16202" s="1" t="n">
        <v>297570</v>
      </c>
      <c r="J16202" s="1" t="n">
        <v>27194</v>
      </c>
      <c r="K16202" s="1" t="n">
        <v>7896180783818</v>
      </c>
      <c r="L16202" s="1" t="s">
        <v>8557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7" t="n">
        <v>46258</v>
      </c>
      <c r="C16203" s="1" t="n">
        <v>11</v>
      </c>
      <c r="D16203" s="1" t="s">
        <v>3845</v>
      </c>
      <c r="E16203" s="1" t="n">
        <v>1657</v>
      </c>
      <c r="F16203" s="1" t="s">
        <v>1204</v>
      </c>
      <c r="I16203" s="1" t="n">
        <v>297570</v>
      </c>
      <c r="J16203" s="1" t="n">
        <v>27196</v>
      </c>
      <c r="K16203" s="1" t="n">
        <v>7896180783795</v>
      </c>
      <c r="L16203" s="1" t="s">
        <v>8558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7" t="n">
        <v>46258</v>
      </c>
      <c r="C16204" s="1" t="n">
        <v>11</v>
      </c>
      <c r="D16204" s="1" t="s">
        <v>3845</v>
      </c>
      <c r="E16204" s="1" t="n">
        <v>1657</v>
      </c>
      <c r="F16204" s="1" t="s">
        <v>1204</v>
      </c>
      <c r="I16204" s="1" t="n">
        <v>297570</v>
      </c>
      <c r="J16204" s="1" t="n">
        <v>28300</v>
      </c>
      <c r="K16204" s="1" t="n">
        <v>7896547501314</v>
      </c>
      <c r="L16204" s="1" t="s">
        <v>8559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7" t="n">
        <v>46258</v>
      </c>
      <c r="C16205" s="1" t="n">
        <v>11</v>
      </c>
      <c r="D16205" s="1" t="s">
        <v>3845</v>
      </c>
      <c r="E16205" s="1" t="n">
        <v>1657</v>
      </c>
      <c r="F16205" s="1" t="s">
        <v>1204</v>
      </c>
      <c r="I16205" s="1" t="n">
        <v>297570</v>
      </c>
      <c r="J16205" s="1" t="n">
        <v>29859</v>
      </c>
      <c r="K16205" s="1" t="n">
        <v>7892300002401</v>
      </c>
      <c r="L16205" s="1" t="s">
        <v>5567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7" t="n">
        <v>46258</v>
      </c>
      <c r="C16206" s="1" t="n">
        <v>11</v>
      </c>
      <c r="D16206" s="1" t="s">
        <v>3845</v>
      </c>
      <c r="E16206" s="1" t="n">
        <v>1657</v>
      </c>
      <c r="F16206" s="1" t="s">
        <v>1204</v>
      </c>
      <c r="I16206" s="1" t="n">
        <v>297570</v>
      </c>
      <c r="J16206" s="1" t="n">
        <v>32996</v>
      </c>
      <c r="K16206" s="1" t="n">
        <v>7896360400061</v>
      </c>
      <c r="L16206" s="1" t="s">
        <v>8560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7" t="n">
        <v>46258</v>
      </c>
      <c r="C16207" s="1" t="n">
        <v>11</v>
      </c>
      <c r="D16207" s="1" t="s">
        <v>3845</v>
      </c>
      <c r="E16207" s="1" t="n">
        <v>1657</v>
      </c>
      <c r="F16207" s="1" t="s">
        <v>1204</v>
      </c>
      <c r="I16207" s="1" t="n">
        <v>297570</v>
      </c>
      <c r="J16207" s="1" t="n">
        <v>34620</v>
      </c>
      <c r="K16207" s="1" t="n">
        <v>7898934651855</v>
      </c>
      <c r="L16207" s="1" t="s">
        <v>8561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7" t="n">
        <v>46258</v>
      </c>
      <c r="C16208" s="1" t="n">
        <v>11</v>
      </c>
      <c r="D16208" s="1" t="s">
        <v>3845</v>
      </c>
      <c r="E16208" s="1" t="n">
        <v>1657</v>
      </c>
      <c r="F16208" s="1" t="s">
        <v>1204</v>
      </c>
      <c r="I16208" s="1" t="n">
        <v>297570</v>
      </c>
      <c r="J16208" s="1" t="n">
        <v>34955</v>
      </c>
      <c r="K16208" s="1" t="n">
        <v>7891122123547</v>
      </c>
      <c r="L16208" s="1" t="s">
        <v>8562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7" t="n">
        <v>46258</v>
      </c>
      <c r="C16209" s="1" t="n">
        <v>11</v>
      </c>
      <c r="D16209" s="1" t="s">
        <v>3845</v>
      </c>
      <c r="E16209" s="1" t="n">
        <v>1657</v>
      </c>
      <c r="F16209" s="1" t="s">
        <v>1204</v>
      </c>
      <c r="I16209" s="1" t="n">
        <v>297570</v>
      </c>
      <c r="J16209" s="1" t="n">
        <v>37143</v>
      </c>
      <c r="K16209" s="1" t="n">
        <v>7896104995280</v>
      </c>
      <c r="L16209" s="1" t="s">
        <v>8563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7" t="n">
        <v>46258</v>
      </c>
      <c r="C16210" s="1" t="n">
        <v>11</v>
      </c>
      <c r="D16210" s="1" t="s">
        <v>3845</v>
      </c>
      <c r="E16210" s="1" t="n">
        <v>1657</v>
      </c>
      <c r="F16210" s="1" t="s">
        <v>1204</v>
      </c>
      <c r="I16210" s="1" t="n">
        <v>297570</v>
      </c>
      <c r="J16210" s="1" t="n">
        <v>41798</v>
      </c>
      <c r="K16210" s="1" t="n">
        <v>7896104995129</v>
      </c>
      <c r="L16210" s="1" t="s">
        <v>8564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7" t="n">
        <v>46258</v>
      </c>
      <c r="C16211" s="1" t="n">
        <v>11</v>
      </c>
      <c r="D16211" s="1" t="s">
        <v>3845</v>
      </c>
      <c r="E16211" s="1" t="n">
        <v>1657</v>
      </c>
      <c r="F16211" s="1" t="s">
        <v>1204</v>
      </c>
      <c r="I16211" s="1" t="n">
        <v>297570</v>
      </c>
      <c r="J16211" s="1" t="n">
        <v>59517</v>
      </c>
      <c r="K16211" s="1" t="n">
        <v>7898966288500</v>
      </c>
      <c r="L16211" s="1" t="s">
        <v>8565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7" t="n">
        <v>46258</v>
      </c>
      <c r="C16212" s="1" t="n">
        <v>11</v>
      </c>
      <c r="D16212" s="1" t="s">
        <v>3845</v>
      </c>
      <c r="E16212" s="1" t="n">
        <v>1657</v>
      </c>
      <c r="F16212" s="1" t="s">
        <v>1204</v>
      </c>
      <c r="I16212" s="1" t="n">
        <v>297570</v>
      </c>
      <c r="J16212" s="1" t="n">
        <v>63545</v>
      </c>
      <c r="K16212" s="1" t="n">
        <v>7891122124544</v>
      </c>
      <c r="L16212" s="1" t="s">
        <v>5579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7" t="n">
        <v>46258</v>
      </c>
      <c r="C16213" s="1" t="n">
        <v>11</v>
      </c>
      <c r="D16213" s="1" t="s">
        <v>3845</v>
      </c>
      <c r="E16213" s="1" t="n">
        <v>1657</v>
      </c>
      <c r="F16213" s="1" t="s">
        <v>1204</v>
      </c>
      <c r="I16213" s="1" t="n">
        <v>297570</v>
      </c>
      <c r="J16213" s="1" t="n">
        <v>65244</v>
      </c>
      <c r="K16213" s="1" t="n">
        <v>7891200007929</v>
      </c>
      <c r="L16213" s="1" t="s">
        <v>8566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7" t="n">
        <v>46258</v>
      </c>
      <c r="C16214" s="1" t="n">
        <v>11</v>
      </c>
      <c r="D16214" s="1" t="s">
        <v>3845</v>
      </c>
      <c r="E16214" s="1" t="n">
        <v>1657</v>
      </c>
      <c r="F16214" s="1" t="s">
        <v>1204</v>
      </c>
      <c r="I16214" s="1" t="n">
        <v>297570</v>
      </c>
      <c r="J16214" s="1" t="n">
        <v>75064</v>
      </c>
      <c r="K16214" s="1" t="n">
        <v>7896434920723</v>
      </c>
      <c r="L16214" s="1" t="s">
        <v>6573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7" t="n">
        <v>46258</v>
      </c>
      <c r="C16215" s="1" t="n">
        <v>11</v>
      </c>
      <c r="D16215" s="1" t="s">
        <v>3845</v>
      </c>
      <c r="E16215" s="1" t="n">
        <v>1657</v>
      </c>
      <c r="F16215" s="1" t="s">
        <v>1204</v>
      </c>
      <c r="I16215" s="1" t="n">
        <v>297570</v>
      </c>
      <c r="J16215" s="1" t="n">
        <v>80454</v>
      </c>
      <c r="K16215" s="1" t="n">
        <v>7896179503069</v>
      </c>
      <c r="L16215" s="1" t="s">
        <v>5581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7" t="n">
        <v>46258</v>
      </c>
      <c r="C16216" s="1" t="n">
        <v>11</v>
      </c>
      <c r="D16216" s="1" t="s">
        <v>3845</v>
      </c>
      <c r="E16216" s="1" t="n">
        <v>1657</v>
      </c>
      <c r="F16216" s="1" t="s">
        <v>1204</v>
      </c>
      <c r="I16216" s="1" t="n">
        <v>297570</v>
      </c>
      <c r="J16216" s="1" t="n">
        <v>82181</v>
      </c>
      <c r="K16216" s="1" t="n">
        <v>7896179503076</v>
      </c>
      <c r="L16216" s="1" t="s">
        <v>8567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7" t="n">
        <v>46258</v>
      </c>
      <c r="C16217" s="1" t="n">
        <v>11</v>
      </c>
      <c r="D16217" s="1" t="s">
        <v>3845</v>
      </c>
      <c r="E16217" s="1" t="n">
        <v>1634</v>
      </c>
      <c r="F16217" s="1" t="s">
        <v>2622</v>
      </c>
      <c r="I16217" s="1" t="n">
        <v>330734</v>
      </c>
      <c r="J16217" s="1" t="n">
        <v>12855</v>
      </c>
      <c r="K16217" s="1" t="n">
        <v>7898910758127</v>
      </c>
      <c r="L16217" s="1" t="s">
        <v>6531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7" t="n">
        <v>46258</v>
      </c>
      <c r="C16218" s="1" t="n">
        <v>11</v>
      </c>
      <c r="D16218" s="1" t="s">
        <v>3845</v>
      </c>
      <c r="E16218" s="1" t="n">
        <v>1634</v>
      </c>
      <c r="F16218" s="1" t="s">
        <v>2622</v>
      </c>
      <c r="I16218" s="1" t="n">
        <v>330734</v>
      </c>
      <c r="J16218" s="1" t="n">
        <v>13171</v>
      </c>
      <c r="K16218" s="1" t="n">
        <v>7896037913146</v>
      </c>
      <c r="L16218" s="1" t="s">
        <v>5561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7" t="n">
        <v>46258</v>
      </c>
      <c r="C16219" s="1" t="n">
        <v>11</v>
      </c>
      <c r="D16219" s="1" t="s">
        <v>3845</v>
      </c>
      <c r="E16219" s="1" t="n">
        <v>1634</v>
      </c>
      <c r="F16219" s="1" t="s">
        <v>2622</v>
      </c>
      <c r="I16219" s="1" t="n">
        <v>330734</v>
      </c>
      <c r="J16219" s="1" t="n">
        <v>22930</v>
      </c>
      <c r="K16219" s="1" t="n">
        <v>7898910758516</v>
      </c>
      <c r="L16219" s="1" t="s">
        <v>6534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7" t="n">
        <v>46258</v>
      </c>
      <c r="C16220" s="1" t="n">
        <v>11</v>
      </c>
      <c r="D16220" s="1" t="s">
        <v>3845</v>
      </c>
      <c r="E16220" s="1" t="n">
        <v>1634</v>
      </c>
      <c r="F16220" s="1" t="s">
        <v>2622</v>
      </c>
      <c r="I16220" s="1" t="n">
        <v>330734</v>
      </c>
      <c r="J16220" s="1" t="n">
        <v>27241</v>
      </c>
      <c r="K16220" s="1" t="n">
        <v>7898910758639</v>
      </c>
      <c r="L16220" s="1" t="s">
        <v>5700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7" t="n">
        <v>46258</v>
      </c>
      <c r="C16221" s="1" t="n">
        <v>11</v>
      </c>
      <c r="D16221" s="1" t="s">
        <v>3845</v>
      </c>
      <c r="E16221" s="1" t="n">
        <v>1634</v>
      </c>
      <c r="F16221" s="1" t="s">
        <v>2622</v>
      </c>
      <c r="I16221" s="1" t="n">
        <v>330734</v>
      </c>
      <c r="J16221" s="1" t="n">
        <v>27242</v>
      </c>
      <c r="K16221" s="1" t="n">
        <v>7898910758622</v>
      </c>
      <c r="L16221" s="1" t="s">
        <v>5701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7" t="n">
        <v>46258</v>
      </c>
      <c r="C16222" s="1" t="n">
        <v>11</v>
      </c>
      <c r="D16222" s="1" t="s">
        <v>3845</v>
      </c>
      <c r="E16222" s="1" t="n">
        <v>1634</v>
      </c>
      <c r="F16222" s="1" t="s">
        <v>2622</v>
      </c>
      <c r="I16222" s="1" t="n">
        <v>330734</v>
      </c>
      <c r="J16222" s="1" t="n">
        <v>27415</v>
      </c>
      <c r="K16222" s="1" t="n">
        <v>7898910758684</v>
      </c>
      <c r="L16222" s="1" t="s">
        <v>6535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7" t="n">
        <v>46258</v>
      </c>
      <c r="C16223" s="1" t="n">
        <v>11</v>
      </c>
      <c r="D16223" s="1" t="s">
        <v>3845</v>
      </c>
      <c r="E16223" s="1" t="n">
        <v>1667</v>
      </c>
      <c r="F16223" s="1" t="s">
        <v>65</v>
      </c>
      <c r="I16223" s="1" t="n">
        <v>398654</v>
      </c>
      <c r="J16223" s="1" t="n">
        <v>101852</v>
      </c>
      <c r="K16223" s="1" t="n">
        <v>7898286200060</v>
      </c>
      <c r="L16223" s="1" t="s">
        <v>4548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7" t="n">
        <v>46258</v>
      </c>
      <c r="C16224" s="1" t="n">
        <v>11</v>
      </c>
      <c r="D16224" s="1" t="s">
        <v>3845</v>
      </c>
      <c r="E16224" s="1" t="n">
        <v>1667</v>
      </c>
      <c r="F16224" s="1" t="s">
        <v>65</v>
      </c>
      <c r="I16224" s="1" t="n">
        <v>398654</v>
      </c>
      <c r="J16224" s="1" t="n">
        <v>29491</v>
      </c>
      <c r="K16224" s="1" t="n">
        <v>7896256604962</v>
      </c>
      <c r="L16224" s="1" t="s">
        <v>6332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7" t="n">
        <v>46258</v>
      </c>
      <c r="C16225" s="1" t="n">
        <v>11</v>
      </c>
      <c r="D16225" s="1" t="s">
        <v>3845</v>
      </c>
      <c r="E16225" s="1" t="n">
        <v>1667</v>
      </c>
      <c r="F16225" s="1" t="s">
        <v>65</v>
      </c>
      <c r="I16225" s="1" t="n">
        <v>398654</v>
      </c>
      <c r="J16225" s="1" t="n">
        <v>29802</v>
      </c>
      <c r="K16225" s="1" t="n">
        <v>7633337200015</v>
      </c>
      <c r="L16225" s="1" t="s">
        <v>6536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7" t="n">
        <v>46258</v>
      </c>
      <c r="C16226" s="1" t="n">
        <v>11</v>
      </c>
      <c r="D16226" s="1" t="s">
        <v>3845</v>
      </c>
      <c r="E16226" s="1" t="n">
        <v>1667</v>
      </c>
      <c r="F16226" s="1" t="s">
        <v>65</v>
      </c>
      <c r="I16226" s="1" t="n">
        <v>398654</v>
      </c>
      <c r="J16226" s="1" t="n">
        <v>31500</v>
      </c>
      <c r="K16226" s="1" t="n">
        <v>7898922012378</v>
      </c>
      <c r="L16226" s="1" t="s">
        <v>7695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7" t="n">
        <v>46258</v>
      </c>
      <c r="C16227" s="1" t="n">
        <v>11</v>
      </c>
      <c r="D16227" s="1" t="s">
        <v>3845</v>
      </c>
      <c r="E16227" s="1" t="n">
        <v>1667</v>
      </c>
      <c r="F16227" s="1" t="s">
        <v>65</v>
      </c>
      <c r="I16227" s="1" t="n">
        <v>398654</v>
      </c>
      <c r="J16227" s="1" t="n">
        <v>31798</v>
      </c>
      <c r="K16227" s="1" t="n">
        <v>7898922012392</v>
      </c>
      <c r="L16227" s="1" t="s">
        <v>6115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7" t="n">
        <v>46258</v>
      </c>
      <c r="C16228" s="1" t="n">
        <v>11</v>
      </c>
      <c r="D16228" s="1" t="s">
        <v>3845</v>
      </c>
      <c r="E16228" s="1" t="n">
        <v>1667</v>
      </c>
      <c r="F16228" s="1" t="s">
        <v>65</v>
      </c>
      <c r="I16228" s="1" t="n">
        <v>398654</v>
      </c>
      <c r="J16228" s="1" t="n">
        <v>55440</v>
      </c>
      <c r="K16228" s="1" t="n">
        <v>7898330152642</v>
      </c>
      <c r="L16228" s="1" t="s">
        <v>6334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7" t="n">
        <v>46258</v>
      </c>
      <c r="C16229" s="1" t="n">
        <v>11</v>
      </c>
      <c r="D16229" s="1" t="s">
        <v>3845</v>
      </c>
      <c r="E16229" s="1" t="n">
        <v>1667</v>
      </c>
      <c r="F16229" s="1" t="s">
        <v>65</v>
      </c>
      <c r="I16229" s="1" t="n">
        <v>398654</v>
      </c>
      <c r="J16229" s="1" t="n">
        <v>56194</v>
      </c>
      <c r="K16229" s="1" t="n">
        <v>7898330152659</v>
      </c>
      <c r="L16229" s="1" t="s">
        <v>4135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7" t="n">
        <v>46258</v>
      </c>
      <c r="C16230" s="1" t="n">
        <v>11</v>
      </c>
      <c r="D16230" s="1" t="s">
        <v>3845</v>
      </c>
      <c r="E16230" s="1" t="n">
        <v>1667</v>
      </c>
      <c r="F16230" s="1" t="s">
        <v>65</v>
      </c>
      <c r="I16230" s="1" t="n">
        <v>398654</v>
      </c>
      <c r="J16230" s="1" t="n">
        <v>67546</v>
      </c>
      <c r="K16230" s="1" t="n">
        <v>7898330152963</v>
      </c>
      <c r="L16230" s="1" t="s">
        <v>4137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7" t="n">
        <v>46258</v>
      </c>
      <c r="C16231" s="1" t="n">
        <v>11</v>
      </c>
      <c r="D16231" s="1" t="s">
        <v>3845</v>
      </c>
      <c r="E16231" s="1" t="n">
        <v>1667</v>
      </c>
      <c r="F16231" s="1" t="s">
        <v>65</v>
      </c>
      <c r="I16231" s="1" t="n">
        <v>398654</v>
      </c>
      <c r="J16231" s="1" t="n">
        <v>75914</v>
      </c>
      <c r="K16231" s="1" t="n">
        <v>7898330152499</v>
      </c>
      <c r="L16231" s="1" t="s">
        <v>4739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7" t="n">
        <v>46258</v>
      </c>
      <c r="C16232" s="1" t="n">
        <v>11</v>
      </c>
      <c r="D16232" s="1" t="s">
        <v>3845</v>
      </c>
      <c r="E16232" s="1" t="n">
        <v>1667</v>
      </c>
      <c r="F16232" s="1" t="s">
        <v>65</v>
      </c>
      <c r="I16232" s="1" t="n">
        <v>398654</v>
      </c>
      <c r="J16232" s="1" t="n">
        <v>75915</v>
      </c>
      <c r="K16232" s="1" t="n">
        <v>7898330152390</v>
      </c>
      <c r="L16232" s="1" t="s">
        <v>4740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7" t="n">
        <v>46258</v>
      </c>
      <c r="C16233" s="1" t="n">
        <v>11</v>
      </c>
      <c r="D16233" s="1" t="s">
        <v>3845</v>
      </c>
      <c r="E16233" s="1" t="n">
        <v>1667</v>
      </c>
      <c r="F16233" s="1" t="s">
        <v>65</v>
      </c>
      <c r="I16233" s="1" t="n">
        <v>398654</v>
      </c>
      <c r="J16233" s="1" t="n">
        <v>76256</v>
      </c>
      <c r="K16233" s="1" t="n">
        <v>7898330152475</v>
      </c>
      <c r="L16233" s="1" t="s">
        <v>4741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7" t="n">
        <v>46258</v>
      </c>
      <c r="C16234" s="1" t="n">
        <v>11</v>
      </c>
      <c r="D16234" s="1" t="s">
        <v>3845</v>
      </c>
      <c r="E16234" s="1" t="n">
        <v>1667</v>
      </c>
      <c r="F16234" s="1" t="s">
        <v>65</v>
      </c>
      <c r="I16234" s="1" t="n">
        <v>398654</v>
      </c>
      <c r="J16234" s="1" t="n">
        <v>80210</v>
      </c>
      <c r="K16234" s="1" t="n">
        <v>7898330152512</v>
      </c>
      <c r="L16234" s="1" t="s">
        <v>4744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7" t="n">
        <v>46258</v>
      </c>
      <c r="C16235" s="1" t="n">
        <v>11</v>
      </c>
      <c r="D16235" s="1" t="s">
        <v>3845</v>
      </c>
      <c r="E16235" s="1" t="n">
        <v>1667</v>
      </c>
      <c r="F16235" s="1" t="s">
        <v>65</v>
      </c>
      <c r="I16235" s="1" t="n">
        <v>398654</v>
      </c>
      <c r="J16235" s="1" t="n">
        <v>80211</v>
      </c>
      <c r="K16235" s="1" t="n">
        <v>7898330152222</v>
      </c>
      <c r="L16235" s="1" t="s">
        <v>8568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7" t="n">
        <v>46258</v>
      </c>
      <c r="C16236" s="1" t="n">
        <v>11</v>
      </c>
      <c r="D16236" s="1" t="s">
        <v>3845</v>
      </c>
      <c r="E16236" s="1" t="n">
        <v>1667</v>
      </c>
      <c r="F16236" s="1" t="s">
        <v>65</v>
      </c>
      <c r="I16236" s="1" t="n">
        <v>398654</v>
      </c>
      <c r="J16236" s="1" t="n">
        <v>80617</v>
      </c>
      <c r="K16236" s="1" t="n">
        <v>7898330153090</v>
      </c>
      <c r="L16236" s="1" t="s">
        <v>8128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7" t="n">
        <v>46258</v>
      </c>
      <c r="C16237" s="1" t="n">
        <v>11</v>
      </c>
      <c r="D16237" s="1" t="s">
        <v>3845</v>
      </c>
      <c r="E16237" s="1" t="n">
        <v>1107</v>
      </c>
      <c r="F16237" s="1" t="s">
        <v>155</v>
      </c>
      <c r="I16237" s="1" t="n">
        <v>445420</v>
      </c>
      <c r="J16237" s="1" t="n">
        <v>101692</v>
      </c>
      <c r="K16237" s="1" t="n">
        <v>7891962015620</v>
      </c>
      <c r="L16237" s="1" t="s">
        <v>5722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7" t="n">
        <v>46258</v>
      </c>
      <c r="C16238" s="1" t="n">
        <v>11</v>
      </c>
      <c r="D16238" s="1" t="s">
        <v>3845</v>
      </c>
      <c r="E16238" s="1" t="n">
        <v>1107</v>
      </c>
      <c r="F16238" s="1" t="s">
        <v>155</v>
      </c>
      <c r="I16238" s="1" t="n">
        <v>445420</v>
      </c>
      <c r="J16238" s="1" t="n">
        <v>102900</v>
      </c>
      <c r="K16238" s="1" t="n">
        <v>7891048050057</v>
      </c>
      <c r="L16238" s="1" t="s">
        <v>8569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7" t="n">
        <v>46258</v>
      </c>
      <c r="C16239" s="1" t="n">
        <v>11</v>
      </c>
      <c r="D16239" s="1" t="s">
        <v>3845</v>
      </c>
      <c r="E16239" s="1" t="n">
        <v>1107</v>
      </c>
      <c r="F16239" s="1" t="s">
        <v>155</v>
      </c>
      <c r="I16239" s="1" t="n">
        <v>445420</v>
      </c>
      <c r="J16239" s="1" t="n">
        <v>103674</v>
      </c>
      <c r="K16239" s="1" t="n">
        <v>7891962000725</v>
      </c>
      <c r="L16239" s="1" t="s">
        <v>5725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7" t="n">
        <v>46258</v>
      </c>
      <c r="C16240" s="1" t="n">
        <v>11</v>
      </c>
      <c r="D16240" s="1" t="s">
        <v>3845</v>
      </c>
      <c r="E16240" s="1" t="n">
        <v>1107</v>
      </c>
      <c r="F16240" s="1" t="s">
        <v>155</v>
      </c>
      <c r="I16240" s="1" t="n">
        <v>445420</v>
      </c>
      <c r="J16240" s="1" t="n">
        <v>107700</v>
      </c>
      <c r="K16240" s="1" t="n">
        <v>7891048038055</v>
      </c>
      <c r="L16240" s="1" t="s">
        <v>5726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7" t="n">
        <v>46258</v>
      </c>
      <c r="C16241" s="1" t="n">
        <v>11</v>
      </c>
      <c r="D16241" s="1" t="s">
        <v>3845</v>
      </c>
      <c r="E16241" s="1" t="n">
        <v>1107</v>
      </c>
      <c r="F16241" s="1" t="s">
        <v>155</v>
      </c>
      <c r="I16241" s="1" t="n">
        <v>445420</v>
      </c>
      <c r="J16241" s="1" t="n">
        <v>107701</v>
      </c>
      <c r="K16241" s="1" t="n">
        <v>7891048038048</v>
      </c>
      <c r="L16241" s="1" t="s">
        <v>5727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7" t="n">
        <v>46258</v>
      </c>
      <c r="C16242" s="1" t="n">
        <v>11</v>
      </c>
      <c r="D16242" s="1" t="s">
        <v>3845</v>
      </c>
      <c r="E16242" s="1" t="n">
        <v>1107</v>
      </c>
      <c r="F16242" s="1" t="s">
        <v>155</v>
      </c>
      <c r="I16242" s="1" t="n">
        <v>445420</v>
      </c>
      <c r="J16242" s="1" t="n">
        <v>11279</v>
      </c>
      <c r="K16242" s="1" t="n">
        <v>7891048038031</v>
      </c>
      <c r="L16242" s="1" t="s">
        <v>7069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7" t="n">
        <v>46258</v>
      </c>
      <c r="C16243" s="1" t="n">
        <v>11</v>
      </c>
      <c r="D16243" s="1" t="s">
        <v>3845</v>
      </c>
      <c r="E16243" s="1" t="n">
        <v>1107</v>
      </c>
      <c r="F16243" s="1" t="s">
        <v>155</v>
      </c>
      <c r="I16243" s="1" t="n">
        <v>445420</v>
      </c>
      <c r="J16243" s="1" t="n">
        <v>11674</v>
      </c>
      <c r="K16243" s="1" t="n">
        <v>7891048038017</v>
      </c>
      <c r="L16243" s="1" t="s">
        <v>5728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7" t="n">
        <v>46258</v>
      </c>
      <c r="C16244" s="1" t="n">
        <v>11</v>
      </c>
      <c r="D16244" s="1" t="s">
        <v>3845</v>
      </c>
      <c r="E16244" s="1" t="n">
        <v>1107</v>
      </c>
      <c r="F16244" s="1" t="s">
        <v>155</v>
      </c>
      <c r="I16244" s="1" t="n">
        <v>445420</v>
      </c>
      <c r="J16244" s="1" t="n">
        <v>12275</v>
      </c>
      <c r="K16244" s="1" t="n">
        <v>7891962031170</v>
      </c>
      <c r="L16244" s="1" t="s">
        <v>5263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7" t="n">
        <v>46258</v>
      </c>
      <c r="C16245" s="1" t="n">
        <v>11</v>
      </c>
      <c r="D16245" s="1" t="s">
        <v>3845</v>
      </c>
      <c r="E16245" s="1" t="n">
        <v>1107</v>
      </c>
      <c r="F16245" s="1" t="s">
        <v>155</v>
      </c>
      <c r="I16245" s="1" t="n">
        <v>445420</v>
      </c>
      <c r="J16245" s="1" t="n">
        <v>14223</v>
      </c>
      <c r="K16245" s="1" t="n">
        <v>7891962035451</v>
      </c>
      <c r="L16245" s="1" t="s">
        <v>7070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7" t="n">
        <v>46258</v>
      </c>
      <c r="C16246" s="1" t="n">
        <v>11</v>
      </c>
      <c r="D16246" s="1" t="s">
        <v>3845</v>
      </c>
      <c r="E16246" s="1" t="n">
        <v>1107</v>
      </c>
      <c r="F16246" s="1" t="s">
        <v>155</v>
      </c>
      <c r="I16246" s="1" t="n">
        <v>445420</v>
      </c>
      <c r="J16246" s="1" t="n">
        <v>20684</v>
      </c>
      <c r="K16246" s="1" t="n">
        <v>7891962045160</v>
      </c>
      <c r="L16246" s="1" t="s">
        <v>8570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7" t="n">
        <v>46258</v>
      </c>
      <c r="C16247" s="1" t="n">
        <v>11</v>
      </c>
      <c r="D16247" s="1" t="s">
        <v>3845</v>
      </c>
      <c r="E16247" s="1" t="n">
        <v>1107</v>
      </c>
      <c r="F16247" s="1" t="s">
        <v>155</v>
      </c>
      <c r="I16247" s="1" t="n">
        <v>445420</v>
      </c>
      <c r="J16247" s="1" t="n">
        <v>22780</v>
      </c>
      <c r="K16247" s="1" t="n">
        <v>7891962047560</v>
      </c>
      <c r="L16247" s="1" t="s">
        <v>8571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7" t="n">
        <v>46258</v>
      </c>
      <c r="C16248" s="1" t="n">
        <v>11</v>
      </c>
      <c r="D16248" s="1" t="s">
        <v>3845</v>
      </c>
      <c r="E16248" s="1" t="n">
        <v>1107</v>
      </c>
      <c r="F16248" s="1" t="s">
        <v>155</v>
      </c>
      <c r="I16248" s="1" t="n">
        <v>445420</v>
      </c>
      <c r="J16248" s="1" t="n">
        <v>24270</v>
      </c>
      <c r="K16248" s="1" t="n">
        <v>7891962050089</v>
      </c>
      <c r="L16248" s="1" t="s">
        <v>5731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7" t="n">
        <v>46258</v>
      </c>
      <c r="C16249" s="1" t="n">
        <v>11</v>
      </c>
      <c r="D16249" s="1" t="s">
        <v>3845</v>
      </c>
      <c r="E16249" s="1" t="n">
        <v>1107</v>
      </c>
      <c r="F16249" s="1" t="s">
        <v>155</v>
      </c>
      <c r="I16249" s="1" t="n">
        <v>445420</v>
      </c>
      <c r="J16249" s="1" t="n">
        <v>24548</v>
      </c>
      <c r="K16249" s="1" t="n">
        <v>7891962050072</v>
      </c>
      <c r="L16249" s="1" t="s">
        <v>5732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7" t="n">
        <v>46258</v>
      </c>
      <c r="C16250" s="1" t="n">
        <v>11</v>
      </c>
      <c r="D16250" s="1" t="s">
        <v>3845</v>
      </c>
      <c r="E16250" s="1" t="n">
        <v>1107</v>
      </c>
      <c r="F16250" s="1" t="s">
        <v>155</v>
      </c>
      <c r="I16250" s="1" t="n">
        <v>445420</v>
      </c>
      <c r="J16250" s="1" t="n">
        <v>24780</v>
      </c>
      <c r="K16250" s="1" t="n">
        <v>7891962050065</v>
      </c>
      <c r="L16250" s="1" t="s">
        <v>5733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7" t="n">
        <v>46258</v>
      </c>
      <c r="C16251" s="1" t="n">
        <v>11</v>
      </c>
      <c r="D16251" s="1" t="s">
        <v>3845</v>
      </c>
      <c r="E16251" s="1" t="n">
        <v>1107</v>
      </c>
      <c r="F16251" s="1" t="s">
        <v>155</v>
      </c>
      <c r="I16251" s="1" t="n">
        <v>445420</v>
      </c>
      <c r="J16251" s="1" t="n">
        <v>25766</v>
      </c>
      <c r="K16251" s="1" t="n">
        <v>7891962051079</v>
      </c>
      <c r="L16251" s="1" t="s">
        <v>7071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7" t="n">
        <v>46258</v>
      </c>
      <c r="C16252" s="1" t="n">
        <v>11</v>
      </c>
      <c r="D16252" s="1" t="s">
        <v>3845</v>
      </c>
      <c r="E16252" s="1" t="n">
        <v>1107</v>
      </c>
      <c r="F16252" s="1" t="s">
        <v>155</v>
      </c>
      <c r="I16252" s="1" t="n">
        <v>445420</v>
      </c>
      <c r="J16252" s="1" t="n">
        <v>27396</v>
      </c>
      <c r="K16252" s="1" t="n">
        <v>7891962054100</v>
      </c>
      <c r="L16252" s="1" t="s">
        <v>5264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7" t="n">
        <v>46258</v>
      </c>
      <c r="C16253" s="1" t="n">
        <v>11</v>
      </c>
      <c r="D16253" s="1" t="s">
        <v>3845</v>
      </c>
      <c r="E16253" s="1" t="n">
        <v>1107</v>
      </c>
      <c r="F16253" s="1" t="s">
        <v>155</v>
      </c>
      <c r="I16253" s="1" t="n">
        <v>445420</v>
      </c>
      <c r="J16253" s="1" t="n">
        <v>27481</v>
      </c>
      <c r="K16253" s="1" t="n">
        <v>7891962054810</v>
      </c>
      <c r="L16253" s="1" t="s">
        <v>5264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7" t="n">
        <v>46258</v>
      </c>
      <c r="C16254" s="1" t="n">
        <v>11</v>
      </c>
      <c r="D16254" s="1" t="s">
        <v>3845</v>
      </c>
      <c r="E16254" s="1" t="n">
        <v>1107</v>
      </c>
      <c r="F16254" s="1" t="s">
        <v>155</v>
      </c>
      <c r="I16254" s="1" t="n">
        <v>445420</v>
      </c>
      <c r="J16254" s="1" t="n">
        <v>28163</v>
      </c>
      <c r="K16254" s="1" t="n">
        <v>7891962052571</v>
      </c>
      <c r="L16254" s="1" t="s">
        <v>5740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7" t="n">
        <v>46258</v>
      </c>
      <c r="C16255" s="1" t="n">
        <v>11</v>
      </c>
      <c r="D16255" s="1" t="s">
        <v>3845</v>
      </c>
      <c r="E16255" s="1" t="n">
        <v>1107</v>
      </c>
      <c r="F16255" s="1" t="s">
        <v>155</v>
      </c>
      <c r="I16255" s="1" t="n">
        <v>445420</v>
      </c>
      <c r="J16255" s="1" t="n">
        <v>28164</v>
      </c>
      <c r="K16255" s="1" t="n">
        <v>7891962052564</v>
      </c>
      <c r="L16255" s="1" t="s">
        <v>5741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7" t="n">
        <v>46258</v>
      </c>
      <c r="C16256" s="1" t="n">
        <v>11</v>
      </c>
      <c r="D16256" s="1" t="s">
        <v>3845</v>
      </c>
      <c r="E16256" s="1" t="n">
        <v>1107</v>
      </c>
      <c r="F16256" s="1" t="s">
        <v>155</v>
      </c>
      <c r="I16256" s="1" t="n">
        <v>445420</v>
      </c>
      <c r="J16256" s="1" t="n">
        <v>29486</v>
      </c>
      <c r="K16256" s="1" t="n">
        <v>7891962053189</v>
      </c>
      <c r="L16256" s="1" t="s">
        <v>5743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7" t="n">
        <v>46258</v>
      </c>
      <c r="C16257" s="1" t="n">
        <v>11</v>
      </c>
      <c r="D16257" s="1" t="s">
        <v>3845</v>
      </c>
      <c r="E16257" s="1" t="n">
        <v>1107</v>
      </c>
      <c r="F16257" s="1" t="s">
        <v>155</v>
      </c>
      <c r="I16257" s="1" t="n">
        <v>445420</v>
      </c>
      <c r="J16257" s="1" t="n">
        <v>29634</v>
      </c>
      <c r="K16257" s="1" t="n">
        <v>7891962051338</v>
      </c>
      <c r="L16257" s="1" t="s">
        <v>5744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7" t="n">
        <v>46258</v>
      </c>
      <c r="C16258" s="1" t="n">
        <v>11</v>
      </c>
      <c r="D16258" s="1" t="s">
        <v>3845</v>
      </c>
      <c r="E16258" s="1" t="n">
        <v>1107</v>
      </c>
      <c r="F16258" s="1" t="s">
        <v>155</v>
      </c>
      <c r="I16258" s="1" t="n">
        <v>445420</v>
      </c>
      <c r="J16258" s="1" t="n">
        <v>29635</v>
      </c>
      <c r="K16258" s="1" t="n">
        <v>7891962051345</v>
      </c>
      <c r="L16258" s="1" t="s">
        <v>5265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7" t="n">
        <v>46258</v>
      </c>
      <c r="C16259" s="1" t="n">
        <v>11</v>
      </c>
      <c r="D16259" s="1" t="s">
        <v>3845</v>
      </c>
      <c r="E16259" s="1" t="n">
        <v>1107</v>
      </c>
      <c r="F16259" s="1" t="s">
        <v>155</v>
      </c>
      <c r="I16259" s="1" t="n">
        <v>445420</v>
      </c>
      <c r="J16259" s="1" t="n">
        <v>29923</v>
      </c>
      <c r="K16259" s="1" t="n">
        <v>7891962053202</v>
      </c>
      <c r="L16259" s="1" t="s">
        <v>5745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7" t="n">
        <v>46258</v>
      </c>
      <c r="C16260" s="1" t="n">
        <v>11</v>
      </c>
      <c r="D16260" s="1" t="s">
        <v>3845</v>
      </c>
      <c r="E16260" s="1" t="n">
        <v>1107</v>
      </c>
      <c r="F16260" s="1" t="s">
        <v>155</v>
      </c>
      <c r="I16260" s="1" t="n">
        <v>445420</v>
      </c>
      <c r="J16260" s="1" t="n">
        <v>30041</v>
      </c>
      <c r="K16260" s="1" t="n">
        <v>7891962056500</v>
      </c>
      <c r="L16260" s="1" t="s">
        <v>5266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7" t="n">
        <v>46258</v>
      </c>
      <c r="C16261" s="1" t="n">
        <v>11</v>
      </c>
      <c r="D16261" s="1" t="s">
        <v>3845</v>
      </c>
      <c r="E16261" s="1" t="n">
        <v>1107</v>
      </c>
      <c r="F16261" s="1" t="s">
        <v>155</v>
      </c>
      <c r="I16261" s="1" t="n">
        <v>445420</v>
      </c>
      <c r="J16261" s="1" t="n">
        <v>30058</v>
      </c>
      <c r="K16261" s="1" t="n">
        <v>7891962056678</v>
      </c>
      <c r="L16261" s="1" t="s">
        <v>7074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7" t="n">
        <v>46258</v>
      </c>
      <c r="C16262" s="1" t="n">
        <v>11</v>
      </c>
      <c r="D16262" s="1" t="s">
        <v>3845</v>
      </c>
      <c r="E16262" s="1" t="n">
        <v>1107</v>
      </c>
      <c r="F16262" s="1" t="s">
        <v>155</v>
      </c>
      <c r="I16262" s="1" t="n">
        <v>445420</v>
      </c>
      <c r="J16262" s="1" t="n">
        <v>32703</v>
      </c>
      <c r="K16262" s="1" t="n">
        <v>7891962060361</v>
      </c>
      <c r="L16262" s="1" t="s">
        <v>8572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7" t="n">
        <v>46258</v>
      </c>
      <c r="C16263" s="1" t="n">
        <v>11</v>
      </c>
      <c r="D16263" s="1" t="s">
        <v>3845</v>
      </c>
      <c r="E16263" s="1" t="n">
        <v>1107</v>
      </c>
      <c r="F16263" s="1" t="s">
        <v>155</v>
      </c>
      <c r="I16263" s="1" t="n">
        <v>445420</v>
      </c>
      <c r="J16263" s="1" t="n">
        <v>36857</v>
      </c>
      <c r="K16263" s="1" t="n">
        <v>7891962064048</v>
      </c>
      <c r="L16263" s="1" t="s">
        <v>5267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7" t="n">
        <v>46258</v>
      </c>
      <c r="C16264" s="1" t="n">
        <v>11</v>
      </c>
      <c r="D16264" s="1" t="s">
        <v>3845</v>
      </c>
      <c r="E16264" s="1" t="n">
        <v>1107</v>
      </c>
      <c r="F16264" s="1" t="s">
        <v>155</v>
      </c>
      <c r="I16264" s="1" t="n">
        <v>445420</v>
      </c>
      <c r="J16264" s="1" t="n">
        <v>36858</v>
      </c>
      <c r="K16264" s="1" t="n">
        <v>7891962064055</v>
      </c>
      <c r="L16264" s="1" t="s">
        <v>5270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7" t="n">
        <v>46258</v>
      </c>
      <c r="C16265" s="1" t="n">
        <v>11</v>
      </c>
      <c r="D16265" s="1" t="s">
        <v>3845</v>
      </c>
      <c r="E16265" s="1" t="n">
        <v>1107</v>
      </c>
      <c r="F16265" s="1" t="s">
        <v>155</v>
      </c>
      <c r="I16265" s="1" t="n">
        <v>445420</v>
      </c>
      <c r="J16265" s="1" t="n">
        <v>37148</v>
      </c>
      <c r="K16265" s="1" t="n">
        <v>7891962051574</v>
      </c>
      <c r="L16265" s="1" t="s">
        <v>5268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7" t="n">
        <v>46258</v>
      </c>
      <c r="C16266" s="1" t="n">
        <v>11</v>
      </c>
      <c r="D16266" s="1" t="s">
        <v>3845</v>
      </c>
      <c r="E16266" s="1" t="n">
        <v>1107</v>
      </c>
      <c r="F16266" s="1" t="s">
        <v>155</v>
      </c>
      <c r="I16266" s="1" t="n">
        <v>445420</v>
      </c>
      <c r="J16266" s="1" t="n">
        <v>49004</v>
      </c>
      <c r="K16266" s="1" t="n">
        <v>7891962067346</v>
      </c>
      <c r="L16266" s="1" t="s">
        <v>5747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7" t="n">
        <v>46258</v>
      </c>
      <c r="C16267" s="1" t="n">
        <v>11</v>
      </c>
      <c r="D16267" s="1" t="s">
        <v>3845</v>
      </c>
      <c r="E16267" s="1" t="n">
        <v>1107</v>
      </c>
      <c r="F16267" s="1" t="s">
        <v>155</v>
      </c>
      <c r="I16267" s="1" t="n">
        <v>445420</v>
      </c>
      <c r="J16267" s="1" t="n">
        <v>51222</v>
      </c>
      <c r="K16267" s="1" t="n">
        <v>7891962076348</v>
      </c>
      <c r="L16267" s="1" t="s">
        <v>8573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7" t="n">
        <v>46258</v>
      </c>
      <c r="C16268" s="1" t="n">
        <v>11</v>
      </c>
      <c r="D16268" s="1" t="s">
        <v>3845</v>
      </c>
      <c r="E16268" s="1" t="n">
        <v>1107</v>
      </c>
      <c r="F16268" s="1" t="s">
        <v>155</v>
      </c>
      <c r="I16268" s="1" t="n">
        <v>445420</v>
      </c>
      <c r="J16268" s="1" t="n">
        <v>51223</v>
      </c>
      <c r="K16268" s="1" t="n">
        <v>7891962068046</v>
      </c>
      <c r="L16268" s="1" t="s">
        <v>8574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7" t="n">
        <v>46258</v>
      </c>
      <c r="C16269" s="1" t="n">
        <v>11</v>
      </c>
      <c r="D16269" s="1" t="s">
        <v>3845</v>
      </c>
      <c r="E16269" s="1" t="n">
        <v>1107</v>
      </c>
      <c r="F16269" s="1" t="s">
        <v>155</v>
      </c>
      <c r="I16269" s="1" t="n">
        <v>445420</v>
      </c>
      <c r="J16269" s="1" t="n">
        <v>54035</v>
      </c>
      <c r="K16269" s="1" t="n">
        <v>7891962067278</v>
      </c>
      <c r="L16269" s="1" t="s">
        <v>5750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7" t="n">
        <v>46258</v>
      </c>
      <c r="C16270" s="1" t="n">
        <v>11</v>
      </c>
      <c r="D16270" s="1" t="s">
        <v>3845</v>
      </c>
      <c r="E16270" s="1" t="n">
        <v>1107</v>
      </c>
      <c r="F16270" s="1" t="s">
        <v>155</v>
      </c>
      <c r="I16270" s="1" t="n">
        <v>445420</v>
      </c>
      <c r="J16270" s="1" t="n">
        <v>61192</v>
      </c>
      <c r="K16270" s="1" t="n">
        <v>7891962071763</v>
      </c>
      <c r="L16270" s="1" t="s">
        <v>7075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7" t="n">
        <v>46258</v>
      </c>
      <c r="C16271" s="1" t="n">
        <v>11</v>
      </c>
      <c r="D16271" s="1" t="s">
        <v>3845</v>
      </c>
      <c r="E16271" s="1" t="n">
        <v>1107</v>
      </c>
      <c r="F16271" s="1" t="s">
        <v>155</v>
      </c>
      <c r="I16271" s="1" t="n">
        <v>445420</v>
      </c>
      <c r="J16271" s="1" t="n">
        <v>62128</v>
      </c>
      <c r="K16271" s="1" t="n">
        <v>7891962071732</v>
      </c>
      <c r="L16271" s="1" t="s">
        <v>5269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7" t="n">
        <v>46258</v>
      </c>
      <c r="C16272" s="1" t="n">
        <v>11</v>
      </c>
      <c r="D16272" s="1" t="s">
        <v>3845</v>
      </c>
      <c r="E16272" s="1" t="n">
        <v>1107</v>
      </c>
      <c r="F16272" s="1" t="s">
        <v>155</v>
      </c>
      <c r="I16272" s="1" t="n">
        <v>445420</v>
      </c>
      <c r="J16272" s="1" t="n">
        <v>62129</v>
      </c>
      <c r="K16272" s="1" t="n">
        <v>7891962071749</v>
      </c>
      <c r="L16272" s="1" t="s">
        <v>7076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7" t="n">
        <v>46258</v>
      </c>
      <c r="C16273" s="1" t="n">
        <v>11</v>
      </c>
      <c r="D16273" s="1" t="s">
        <v>3845</v>
      </c>
      <c r="E16273" s="1" t="n">
        <v>1107</v>
      </c>
      <c r="F16273" s="1" t="s">
        <v>155</v>
      </c>
      <c r="I16273" s="1" t="n">
        <v>445420</v>
      </c>
      <c r="J16273" s="1" t="n">
        <v>62130</v>
      </c>
      <c r="K16273" s="1" t="n">
        <v>7891962071756</v>
      </c>
      <c r="L16273" s="1" t="s">
        <v>5751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7" t="n">
        <v>46258</v>
      </c>
      <c r="C16274" s="1" t="n">
        <v>11</v>
      </c>
      <c r="D16274" s="1" t="s">
        <v>3845</v>
      </c>
      <c r="E16274" s="1" t="n">
        <v>1107</v>
      </c>
      <c r="F16274" s="1" t="s">
        <v>155</v>
      </c>
      <c r="I16274" s="1" t="n">
        <v>445420</v>
      </c>
      <c r="J16274" s="1" t="n">
        <v>64856</v>
      </c>
      <c r="K16274" s="1" t="n">
        <v>7891962074665</v>
      </c>
      <c r="L16274" s="1" t="s">
        <v>5754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7" t="n">
        <v>46258</v>
      </c>
      <c r="C16275" s="1" t="n">
        <v>11</v>
      </c>
      <c r="D16275" s="1" t="s">
        <v>3845</v>
      </c>
      <c r="E16275" s="1" t="n">
        <v>1107</v>
      </c>
      <c r="F16275" s="1" t="s">
        <v>155</v>
      </c>
      <c r="I16275" s="1" t="n">
        <v>445420</v>
      </c>
      <c r="J16275" s="1" t="n">
        <v>65949</v>
      </c>
      <c r="K16275" s="1" t="n">
        <v>7891962071688</v>
      </c>
      <c r="L16275" s="1" t="s">
        <v>5755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7" t="n">
        <v>46258</v>
      </c>
      <c r="C16276" s="1" t="n">
        <v>11</v>
      </c>
      <c r="D16276" s="1" t="s">
        <v>3845</v>
      </c>
      <c r="E16276" s="1" t="n">
        <v>1107</v>
      </c>
      <c r="F16276" s="1" t="s">
        <v>155</v>
      </c>
      <c r="I16276" s="1" t="n">
        <v>445420</v>
      </c>
      <c r="J16276" s="1" t="n">
        <v>66688</v>
      </c>
      <c r="K16276" s="1" t="n">
        <v>7891962065892</v>
      </c>
      <c r="L16276" s="1" t="s">
        <v>8575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7" t="n">
        <v>46258</v>
      </c>
      <c r="C16277" s="1" t="n">
        <v>11</v>
      </c>
      <c r="D16277" s="1" t="s">
        <v>3845</v>
      </c>
      <c r="E16277" s="1" t="n">
        <v>1107</v>
      </c>
      <c r="F16277" s="1" t="s">
        <v>155</v>
      </c>
      <c r="I16277" s="1" t="n">
        <v>445420</v>
      </c>
      <c r="J16277" s="1" t="n">
        <v>67068</v>
      </c>
      <c r="K16277" s="1" t="n">
        <v>7891962065878</v>
      </c>
      <c r="L16277" s="1" t="s">
        <v>8576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7" t="n">
        <v>46258</v>
      </c>
      <c r="C16278" s="1" t="n">
        <v>11</v>
      </c>
      <c r="D16278" s="1" t="s">
        <v>3845</v>
      </c>
      <c r="E16278" s="1" t="n">
        <v>1107</v>
      </c>
      <c r="F16278" s="1" t="s">
        <v>155</v>
      </c>
      <c r="I16278" s="1" t="n">
        <v>445420</v>
      </c>
      <c r="J16278" s="1" t="n">
        <v>72134</v>
      </c>
      <c r="K16278" s="1" t="n">
        <v>7891962069043</v>
      </c>
      <c r="L16278" s="1" t="s">
        <v>7078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7" t="n">
        <v>46258</v>
      </c>
      <c r="C16279" s="1" t="n">
        <v>11</v>
      </c>
      <c r="D16279" s="1" t="s">
        <v>3845</v>
      </c>
      <c r="E16279" s="1" t="n">
        <v>1107</v>
      </c>
      <c r="F16279" s="1" t="s">
        <v>155</v>
      </c>
      <c r="I16279" s="1" t="n">
        <v>445420</v>
      </c>
      <c r="J16279" s="1" t="n">
        <v>79578</v>
      </c>
      <c r="K16279" s="1" t="n">
        <v>7891962079585</v>
      </c>
      <c r="L16279" s="1" t="s">
        <v>7079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7" t="n">
        <v>46258</v>
      </c>
      <c r="C16280" s="1" t="n">
        <v>11</v>
      </c>
      <c r="D16280" s="1" t="s">
        <v>3845</v>
      </c>
      <c r="E16280" s="1" t="n">
        <v>1107</v>
      </c>
      <c r="F16280" s="1" t="s">
        <v>155</v>
      </c>
      <c r="I16280" s="1" t="n">
        <v>445420</v>
      </c>
      <c r="J16280" s="1" t="n">
        <v>80656</v>
      </c>
      <c r="K16280" s="1" t="n">
        <v>7891962075488</v>
      </c>
      <c r="L16280" s="1" t="s">
        <v>5761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7" t="n">
        <v>46258</v>
      </c>
      <c r="C16281" s="1" t="n">
        <v>11</v>
      </c>
      <c r="D16281" s="1" t="s">
        <v>3845</v>
      </c>
      <c r="E16281" s="1" t="n">
        <v>1107</v>
      </c>
      <c r="F16281" s="1" t="s">
        <v>155</v>
      </c>
      <c r="I16281" s="1" t="n">
        <v>445420</v>
      </c>
      <c r="J16281" s="1" t="n">
        <v>80890</v>
      </c>
      <c r="K16281" s="1" t="n">
        <v>7891048001943</v>
      </c>
      <c r="L16281" s="1" t="s">
        <v>7080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7" t="n">
        <v>46258</v>
      </c>
      <c r="C16282" s="1" t="n">
        <v>11</v>
      </c>
      <c r="D16282" s="1" t="s">
        <v>3845</v>
      </c>
      <c r="E16282" s="1" t="n">
        <v>1107</v>
      </c>
      <c r="F16282" s="1" t="s">
        <v>155</v>
      </c>
      <c r="I16282" s="1" t="n">
        <v>445434</v>
      </c>
      <c r="J16282" s="1" t="n">
        <v>12350</v>
      </c>
      <c r="K16282" s="1" t="n">
        <v>7896262304351</v>
      </c>
      <c r="L16282" s="1" t="s">
        <v>4605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7" t="n">
        <v>46258</v>
      </c>
      <c r="C16283" s="1" t="n">
        <v>11</v>
      </c>
      <c r="D16283" s="1" t="s">
        <v>3845</v>
      </c>
      <c r="E16283" s="1" t="n">
        <v>1107</v>
      </c>
      <c r="F16283" s="1" t="s">
        <v>155</v>
      </c>
      <c r="I16283" s="1" t="n">
        <v>445434</v>
      </c>
      <c r="J16283" s="1" t="n">
        <v>21059</v>
      </c>
      <c r="K16283" s="1" t="n">
        <v>7895144899930</v>
      </c>
      <c r="L16283" s="1" t="s">
        <v>6261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7" t="n">
        <v>46258</v>
      </c>
      <c r="C16284" s="1" t="n">
        <v>11</v>
      </c>
      <c r="D16284" s="1" t="s">
        <v>3845</v>
      </c>
      <c r="E16284" s="1" t="n">
        <v>1107</v>
      </c>
      <c r="F16284" s="1" t="s">
        <v>155</v>
      </c>
      <c r="I16284" s="1" t="n">
        <v>445434</v>
      </c>
      <c r="J16284" s="1" t="n">
        <v>21085</v>
      </c>
      <c r="K16284" s="1" t="n">
        <v>7895144899947</v>
      </c>
      <c r="L16284" s="1" t="s">
        <v>6262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7" t="n">
        <v>46258</v>
      </c>
      <c r="C16285" s="1" t="n">
        <v>11</v>
      </c>
      <c r="D16285" s="1" t="s">
        <v>3845</v>
      </c>
      <c r="E16285" s="1" t="n">
        <v>1107</v>
      </c>
      <c r="F16285" s="1" t="s">
        <v>155</v>
      </c>
      <c r="I16285" s="1" t="n">
        <v>445434</v>
      </c>
      <c r="J16285" s="1" t="n">
        <v>25099</v>
      </c>
      <c r="K16285" s="1" t="n">
        <v>7898292888740</v>
      </c>
      <c r="L16285" s="1" t="s">
        <v>4609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7" t="n">
        <v>46258</v>
      </c>
      <c r="C16286" s="1" t="n">
        <v>11</v>
      </c>
      <c r="D16286" s="1" t="s">
        <v>3845</v>
      </c>
      <c r="E16286" s="1" t="n">
        <v>1107</v>
      </c>
      <c r="F16286" s="1" t="s">
        <v>155</v>
      </c>
      <c r="I16286" s="1" t="n">
        <v>445434</v>
      </c>
      <c r="J16286" s="1" t="n">
        <v>25183</v>
      </c>
      <c r="K16286" s="1" t="n">
        <v>7898292888764</v>
      </c>
      <c r="L16286" s="1" t="s">
        <v>4610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7" t="n">
        <v>46258</v>
      </c>
      <c r="C16287" s="1" t="n">
        <v>11</v>
      </c>
      <c r="D16287" s="1" t="s">
        <v>3845</v>
      </c>
      <c r="E16287" s="1" t="n">
        <v>1107</v>
      </c>
      <c r="F16287" s="1" t="s">
        <v>155</v>
      </c>
      <c r="I16287" s="1" t="n">
        <v>445434</v>
      </c>
      <c r="J16287" s="1" t="n">
        <v>25381</v>
      </c>
      <c r="K16287" s="1" t="n">
        <v>7895144893730</v>
      </c>
      <c r="L16287" s="1" t="s">
        <v>6305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7" t="n">
        <v>46258</v>
      </c>
      <c r="C16288" s="1" t="n">
        <v>11</v>
      </c>
      <c r="D16288" s="1" t="s">
        <v>3845</v>
      </c>
      <c r="E16288" s="1" t="n">
        <v>1107</v>
      </c>
      <c r="F16288" s="1" t="s">
        <v>155</v>
      </c>
      <c r="I16288" s="1" t="n">
        <v>445434</v>
      </c>
      <c r="J16288" s="1" t="n">
        <v>27638</v>
      </c>
      <c r="K16288" s="1" t="n">
        <v>7898292888788</v>
      </c>
      <c r="L16288" s="1" t="s">
        <v>4611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7" t="n">
        <v>46258</v>
      </c>
      <c r="C16289" s="1" t="n">
        <v>11</v>
      </c>
      <c r="D16289" s="1" t="s">
        <v>3845</v>
      </c>
      <c r="E16289" s="1" t="n">
        <v>1107</v>
      </c>
      <c r="F16289" s="1" t="s">
        <v>155</v>
      </c>
      <c r="I16289" s="1" t="n">
        <v>445434</v>
      </c>
      <c r="J16289" s="1" t="n">
        <v>29020</v>
      </c>
      <c r="K16289" s="1" t="n">
        <v>7896262304306</v>
      </c>
      <c r="L16289" s="1" t="s">
        <v>4612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7" t="n">
        <v>46258</v>
      </c>
      <c r="C16290" s="1" t="n">
        <v>11</v>
      </c>
      <c r="D16290" s="1" t="s">
        <v>3845</v>
      </c>
      <c r="E16290" s="1" t="n">
        <v>1107</v>
      </c>
      <c r="F16290" s="1" t="s">
        <v>155</v>
      </c>
      <c r="I16290" s="1" t="n">
        <v>445434</v>
      </c>
      <c r="J16290" s="1" t="n">
        <v>30015</v>
      </c>
      <c r="K16290" s="1" t="n">
        <v>7896423420180</v>
      </c>
      <c r="L16290" s="1" t="s">
        <v>4615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7" t="n">
        <v>46258</v>
      </c>
      <c r="C16291" s="1" t="n">
        <v>11</v>
      </c>
      <c r="D16291" s="1" t="s">
        <v>3845</v>
      </c>
      <c r="E16291" s="1" t="n">
        <v>1107</v>
      </c>
      <c r="F16291" s="1" t="s">
        <v>155</v>
      </c>
      <c r="I16291" s="1" t="n">
        <v>445434</v>
      </c>
      <c r="J16291" s="1" t="n">
        <v>36460</v>
      </c>
      <c r="K16291" s="1" t="n">
        <v>7899970400681</v>
      </c>
      <c r="L16291" s="1" t="s">
        <v>4617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7" t="n">
        <v>46258</v>
      </c>
      <c r="C16292" s="1" t="n">
        <v>11</v>
      </c>
      <c r="D16292" s="1" t="s">
        <v>3845</v>
      </c>
      <c r="E16292" s="1" t="n">
        <v>1107</v>
      </c>
      <c r="F16292" s="1" t="s">
        <v>155</v>
      </c>
      <c r="I16292" s="1" t="n">
        <v>445434</v>
      </c>
      <c r="J16292" s="1" t="n">
        <v>38181</v>
      </c>
      <c r="K16292" s="1" t="n">
        <v>7895144892931</v>
      </c>
      <c r="L16292" s="1" t="s">
        <v>6261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7" t="n">
        <v>46258</v>
      </c>
      <c r="C16293" s="1" t="n">
        <v>11</v>
      </c>
      <c r="D16293" s="1" t="s">
        <v>3845</v>
      </c>
      <c r="E16293" s="1" t="n">
        <v>1107</v>
      </c>
      <c r="F16293" s="1" t="s">
        <v>155</v>
      </c>
      <c r="I16293" s="1" t="n">
        <v>445434</v>
      </c>
      <c r="J16293" s="1" t="n">
        <v>47901</v>
      </c>
      <c r="K16293" s="1" t="n">
        <v>7895144892832</v>
      </c>
      <c r="L16293" s="1" t="s">
        <v>6273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7" t="n">
        <v>46258</v>
      </c>
      <c r="C16294" s="1" t="n">
        <v>11</v>
      </c>
      <c r="D16294" s="1" t="s">
        <v>3845</v>
      </c>
      <c r="E16294" s="1" t="n">
        <v>1107</v>
      </c>
      <c r="F16294" s="1" t="s">
        <v>155</v>
      </c>
      <c r="I16294" s="1" t="n">
        <v>445434</v>
      </c>
      <c r="J16294" s="1" t="n">
        <v>72966</v>
      </c>
      <c r="K16294" s="1" t="n">
        <v>8935001728306</v>
      </c>
      <c r="L16294" s="1" t="s">
        <v>8577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7" t="n">
        <v>46258</v>
      </c>
      <c r="C16295" s="1" t="n">
        <v>11</v>
      </c>
      <c r="D16295" s="1" t="s">
        <v>3845</v>
      </c>
      <c r="E16295" s="1" t="n">
        <v>1107</v>
      </c>
      <c r="F16295" s="1" t="s">
        <v>155</v>
      </c>
      <c r="I16295" s="1" t="n">
        <v>445434</v>
      </c>
      <c r="J16295" s="1" t="n">
        <v>79271</v>
      </c>
      <c r="K16295" s="1" t="n">
        <v>7895144900025</v>
      </c>
      <c r="L16295" s="1" t="s">
        <v>4629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7" t="n">
        <v>46258</v>
      </c>
      <c r="C16296" s="1" t="n">
        <v>11</v>
      </c>
      <c r="D16296" s="1" t="s">
        <v>3845</v>
      </c>
      <c r="E16296" s="1" t="n">
        <v>1107</v>
      </c>
      <c r="F16296" s="1" t="s">
        <v>155</v>
      </c>
      <c r="I16296" s="1" t="n">
        <v>445436</v>
      </c>
      <c r="J16296" s="1" t="n">
        <v>21059</v>
      </c>
      <c r="K16296" s="1" t="n">
        <v>7895144899930</v>
      </c>
      <c r="L16296" s="1" t="s">
        <v>6261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7" t="n">
        <v>46258</v>
      </c>
      <c r="C16297" s="1" t="n">
        <v>11</v>
      </c>
      <c r="D16297" s="1" t="s">
        <v>3845</v>
      </c>
      <c r="E16297" s="1" t="n">
        <v>1107</v>
      </c>
      <c r="F16297" s="1" t="s">
        <v>155</v>
      </c>
      <c r="I16297" s="1" t="n">
        <v>445436</v>
      </c>
      <c r="J16297" s="1" t="n">
        <v>21085</v>
      </c>
      <c r="K16297" s="1" t="n">
        <v>7895144899947</v>
      </c>
      <c r="L16297" s="1" t="s">
        <v>6262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7" t="n">
        <v>46258</v>
      </c>
      <c r="C16298" s="1" t="n">
        <v>11</v>
      </c>
      <c r="D16298" s="1" t="s">
        <v>3845</v>
      </c>
      <c r="E16298" s="1" t="n">
        <v>1107</v>
      </c>
      <c r="F16298" s="1" t="s">
        <v>155</v>
      </c>
      <c r="I16298" s="1" t="n">
        <v>445436</v>
      </c>
      <c r="J16298" s="1" t="n">
        <v>25381</v>
      </c>
      <c r="K16298" s="1" t="n">
        <v>7895144893730</v>
      </c>
      <c r="L16298" s="1" t="s">
        <v>6305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7" t="n">
        <v>46258</v>
      </c>
      <c r="C16299" s="1" t="n">
        <v>11</v>
      </c>
      <c r="D16299" s="1" t="s">
        <v>3845</v>
      </c>
      <c r="E16299" s="1" t="n">
        <v>1107</v>
      </c>
      <c r="F16299" s="1" t="s">
        <v>155</v>
      </c>
      <c r="I16299" s="1" t="n">
        <v>445436</v>
      </c>
      <c r="J16299" s="1" t="n">
        <v>36367</v>
      </c>
      <c r="K16299" s="1" t="n">
        <v>7896423401066</v>
      </c>
      <c r="L16299" s="1" t="s">
        <v>8578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7" t="n">
        <v>46258</v>
      </c>
      <c r="C16300" s="1" t="n">
        <v>11</v>
      </c>
      <c r="D16300" s="1" t="s">
        <v>3845</v>
      </c>
      <c r="E16300" s="1" t="n">
        <v>1107</v>
      </c>
      <c r="F16300" s="1" t="s">
        <v>155</v>
      </c>
      <c r="I16300" s="1" t="n">
        <v>445436</v>
      </c>
      <c r="J16300" s="1" t="n">
        <v>36460</v>
      </c>
      <c r="K16300" s="1" t="n">
        <v>7899970400681</v>
      </c>
      <c r="L16300" s="1" t="s">
        <v>4617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7" t="n">
        <v>46258</v>
      </c>
      <c r="C16301" s="1" t="n">
        <v>11</v>
      </c>
      <c r="D16301" s="1" t="s">
        <v>3845</v>
      </c>
      <c r="E16301" s="1" t="n">
        <v>1107</v>
      </c>
      <c r="F16301" s="1" t="s">
        <v>155</v>
      </c>
      <c r="I16301" s="1" t="n">
        <v>445436</v>
      </c>
      <c r="J16301" s="1" t="n">
        <v>36738</v>
      </c>
      <c r="K16301" s="1" t="n">
        <v>7899970401183</v>
      </c>
      <c r="L16301" s="1" t="s">
        <v>6269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7" t="n">
        <v>46258</v>
      </c>
      <c r="C16302" s="1" t="n">
        <v>11</v>
      </c>
      <c r="D16302" s="1" t="s">
        <v>3845</v>
      </c>
      <c r="E16302" s="1" t="n">
        <v>1107</v>
      </c>
      <c r="F16302" s="1" t="s">
        <v>155</v>
      </c>
      <c r="I16302" s="1" t="n">
        <v>445436</v>
      </c>
      <c r="J16302" s="1" t="n">
        <v>36739</v>
      </c>
      <c r="K16302" s="1" t="n">
        <v>7899970401206</v>
      </c>
      <c r="L16302" s="1" t="s">
        <v>6270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7" t="n">
        <v>46258</v>
      </c>
      <c r="C16303" s="1" t="n">
        <v>11</v>
      </c>
      <c r="D16303" s="1" t="s">
        <v>3845</v>
      </c>
      <c r="E16303" s="1" t="n">
        <v>1107</v>
      </c>
      <c r="F16303" s="1" t="s">
        <v>155</v>
      </c>
      <c r="I16303" s="1" t="n">
        <v>445436</v>
      </c>
      <c r="J16303" s="1" t="n">
        <v>37034</v>
      </c>
      <c r="K16303" s="1" t="n">
        <v>7896423497984</v>
      </c>
      <c r="L16303" s="1" t="s">
        <v>6271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7" t="n">
        <v>46258</v>
      </c>
      <c r="C16304" s="1" t="n">
        <v>11</v>
      </c>
      <c r="D16304" s="1" t="s">
        <v>3845</v>
      </c>
      <c r="E16304" s="1" t="n">
        <v>1107</v>
      </c>
      <c r="F16304" s="1" t="s">
        <v>155</v>
      </c>
      <c r="I16304" s="1" t="n">
        <v>445436</v>
      </c>
      <c r="J16304" s="1" t="n">
        <v>37688</v>
      </c>
      <c r="K16304" s="1" t="n">
        <v>7896423481853</v>
      </c>
      <c r="L16304" s="1" t="s">
        <v>4619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7" t="n">
        <v>46258</v>
      </c>
      <c r="C16305" s="1" t="n">
        <v>11</v>
      </c>
      <c r="D16305" s="1" t="s">
        <v>3845</v>
      </c>
      <c r="E16305" s="1" t="n">
        <v>1107</v>
      </c>
      <c r="F16305" s="1" t="s">
        <v>155</v>
      </c>
      <c r="I16305" s="1" t="n">
        <v>445436</v>
      </c>
      <c r="J16305" s="1" t="n">
        <v>38181</v>
      </c>
      <c r="K16305" s="1" t="n">
        <v>7895144892931</v>
      </c>
      <c r="L16305" s="1" t="s">
        <v>6261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7" t="n">
        <v>46258</v>
      </c>
      <c r="C16306" s="1" t="n">
        <v>11</v>
      </c>
      <c r="D16306" s="1" t="s">
        <v>3845</v>
      </c>
      <c r="E16306" s="1" t="n">
        <v>1107</v>
      </c>
      <c r="F16306" s="1" t="s">
        <v>155</v>
      </c>
      <c r="I16306" s="1" t="n">
        <v>445436</v>
      </c>
      <c r="J16306" s="1" t="n">
        <v>47901</v>
      </c>
      <c r="K16306" s="1" t="n">
        <v>7895144892832</v>
      </c>
      <c r="L16306" s="1" t="s">
        <v>6273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7" t="n">
        <v>46258</v>
      </c>
      <c r="C16307" s="1" t="n">
        <v>11</v>
      </c>
      <c r="D16307" s="1" t="s">
        <v>3845</v>
      </c>
      <c r="E16307" s="1" t="n">
        <v>1107</v>
      </c>
      <c r="F16307" s="1" t="s">
        <v>155</v>
      </c>
      <c r="I16307" s="1" t="n">
        <v>445436</v>
      </c>
      <c r="J16307" s="1" t="n">
        <v>63945</v>
      </c>
      <c r="K16307" s="1" t="n">
        <v>7896423445985</v>
      </c>
      <c r="L16307" s="1" t="s">
        <v>4625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7" t="n">
        <v>46258</v>
      </c>
      <c r="C16308" s="1" t="n">
        <v>11</v>
      </c>
      <c r="D16308" s="1" t="s">
        <v>3845</v>
      </c>
      <c r="E16308" s="1" t="n">
        <v>1107</v>
      </c>
      <c r="F16308" s="1" t="s">
        <v>155</v>
      </c>
      <c r="I16308" s="1" t="n">
        <v>445436</v>
      </c>
      <c r="J16308" s="1" t="n">
        <v>67658</v>
      </c>
      <c r="K16308" s="1" t="n">
        <v>7899970403125</v>
      </c>
      <c r="L16308" s="1" t="s">
        <v>6275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7" t="n">
        <v>46258</v>
      </c>
      <c r="C16309" s="1" t="n">
        <v>11</v>
      </c>
      <c r="D16309" s="1" t="s">
        <v>3845</v>
      </c>
      <c r="E16309" s="1" t="n">
        <v>1107</v>
      </c>
      <c r="F16309" s="1" t="s">
        <v>155</v>
      </c>
      <c r="I16309" s="1" t="n">
        <v>445436</v>
      </c>
      <c r="J16309" s="1" t="n">
        <v>72966</v>
      </c>
      <c r="K16309" s="1" t="n">
        <v>8935001728306</v>
      </c>
      <c r="L16309" s="1" t="s">
        <v>8577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7" t="n">
        <v>46258</v>
      </c>
      <c r="C16310" s="1" t="n">
        <v>11</v>
      </c>
      <c r="D16310" s="1" t="s">
        <v>3845</v>
      </c>
      <c r="E16310" s="1" t="n">
        <v>1107</v>
      </c>
      <c r="F16310" s="1" t="s">
        <v>155</v>
      </c>
      <c r="I16310" s="1" t="n">
        <v>445436</v>
      </c>
      <c r="J16310" s="1" t="n">
        <v>78138</v>
      </c>
      <c r="K16310" s="1" t="n">
        <v>7896423438703</v>
      </c>
      <c r="L16310" s="1" t="s">
        <v>8579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7" t="n">
        <v>46258</v>
      </c>
      <c r="C16311" s="1" t="n">
        <v>11</v>
      </c>
      <c r="D16311" s="1" t="s">
        <v>3845</v>
      </c>
      <c r="E16311" s="1" t="n">
        <v>1107</v>
      </c>
      <c r="F16311" s="1" t="s">
        <v>155</v>
      </c>
      <c r="I16311" s="1" t="n">
        <v>445436</v>
      </c>
      <c r="J16311" s="1" t="n">
        <v>78481</v>
      </c>
      <c r="K16311" s="1" t="n">
        <v>7896423438727</v>
      </c>
      <c r="L16311" s="1" t="s">
        <v>4627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7" t="n">
        <v>46258</v>
      </c>
      <c r="C16312" s="1" t="n">
        <v>11</v>
      </c>
      <c r="D16312" s="1" t="s">
        <v>3845</v>
      </c>
      <c r="E16312" s="1" t="n">
        <v>1624</v>
      </c>
      <c r="F16312" s="1" t="s">
        <v>282</v>
      </c>
      <c r="I16312" s="1" t="n">
        <v>669770</v>
      </c>
      <c r="J16312" s="1" t="n">
        <v>100422</v>
      </c>
      <c r="K16312" s="1" t="n">
        <v>293</v>
      </c>
      <c r="L16312" s="1" t="s">
        <v>6713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7" t="n">
        <v>46258</v>
      </c>
      <c r="C16313" s="1" t="n">
        <v>11</v>
      </c>
      <c r="D16313" s="1" t="s">
        <v>3845</v>
      </c>
      <c r="E16313" s="1" t="n">
        <v>1624</v>
      </c>
      <c r="F16313" s="1" t="s">
        <v>282</v>
      </c>
      <c r="I16313" s="1" t="n">
        <v>669770</v>
      </c>
      <c r="J16313" s="1" t="n">
        <v>13143</v>
      </c>
      <c r="K16313" s="1" t="n">
        <v>7896803071582</v>
      </c>
      <c r="L16313" s="1" t="s">
        <v>4558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7" t="n">
        <v>46258</v>
      </c>
      <c r="C16314" s="1" t="n">
        <v>11</v>
      </c>
      <c r="D16314" s="1" t="s">
        <v>3845</v>
      </c>
      <c r="E16314" s="1" t="n">
        <v>1624</v>
      </c>
      <c r="F16314" s="1" t="s">
        <v>282</v>
      </c>
      <c r="I16314" s="1" t="n">
        <v>669770</v>
      </c>
      <c r="J16314" s="1" t="n">
        <v>18388</v>
      </c>
      <c r="K16314" s="1" t="n">
        <v>7898121840550</v>
      </c>
      <c r="L16314" s="1" t="s">
        <v>8580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7" t="n">
        <v>46258</v>
      </c>
      <c r="C16315" s="1" t="n">
        <v>11</v>
      </c>
      <c r="D16315" s="1" t="s">
        <v>3845</v>
      </c>
      <c r="E16315" s="1" t="n">
        <v>1624</v>
      </c>
      <c r="F16315" s="1" t="s">
        <v>282</v>
      </c>
      <c r="I16315" s="1" t="n">
        <v>669770</v>
      </c>
      <c r="J16315" s="1" t="n">
        <v>21132</v>
      </c>
      <c r="K16315" s="1" t="n">
        <v>7896273800033</v>
      </c>
      <c r="L16315" s="1" t="s">
        <v>4559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7" t="n">
        <v>46258</v>
      </c>
      <c r="C16316" s="1" t="n">
        <v>11</v>
      </c>
      <c r="D16316" s="1" t="s">
        <v>3845</v>
      </c>
      <c r="E16316" s="1" t="n">
        <v>1624</v>
      </c>
      <c r="F16316" s="1" t="s">
        <v>282</v>
      </c>
      <c r="I16316" s="1" t="n">
        <v>669770</v>
      </c>
      <c r="J16316" s="1" t="n">
        <v>21133</v>
      </c>
      <c r="K16316" s="1" t="n">
        <v>7896273805182</v>
      </c>
      <c r="L16316" s="1" t="s">
        <v>4560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7" t="n">
        <v>46258</v>
      </c>
      <c r="C16317" s="1" t="n">
        <v>11</v>
      </c>
      <c r="D16317" s="1" t="s">
        <v>3845</v>
      </c>
      <c r="E16317" s="1" t="n">
        <v>1624</v>
      </c>
      <c r="F16317" s="1" t="s">
        <v>282</v>
      </c>
      <c r="I16317" s="1" t="n">
        <v>669770</v>
      </c>
      <c r="J16317" s="1" t="n">
        <v>27091</v>
      </c>
      <c r="K16317" s="1" t="n">
        <v>7896273805762</v>
      </c>
      <c r="L16317" s="1" t="s">
        <v>4561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7" t="n">
        <v>46258</v>
      </c>
      <c r="C16318" s="1" t="n">
        <v>11</v>
      </c>
      <c r="D16318" s="1" t="s">
        <v>3845</v>
      </c>
      <c r="E16318" s="1" t="n">
        <v>1624</v>
      </c>
      <c r="F16318" s="1" t="s">
        <v>282</v>
      </c>
      <c r="I16318" s="1" t="n">
        <v>669770</v>
      </c>
      <c r="J16318" s="1" t="n">
        <v>27159</v>
      </c>
      <c r="K16318" s="1" t="n">
        <v>7898322629978</v>
      </c>
      <c r="L16318" s="1" t="s">
        <v>7962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7" t="n">
        <v>46258</v>
      </c>
      <c r="C16319" s="1" t="n">
        <v>11</v>
      </c>
      <c r="D16319" s="1" t="s">
        <v>3845</v>
      </c>
      <c r="E16319" s="1" t="n">
        <v>1624</v>
      </c>
      <c r="F16319" s="1" t="s">
        <v>282</v>
      </c>
      <c r="I16319" s="1" t="n">
        <v>669770</v>
      </c>
      <c r="J16319" s="1" t="n">
        <v>34591</v>
      </c>
      <c r="K16319" s="1" t="n">
        <v>7898322055715</v>
      </c>
      <c r="L16319" s="1" t="s">
        <v>8581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7" t="n">
        <v>46258</v>
      </c>
      <c r="C16320" s="1" t="n">
        <v>11</v>
      </c>
      <c r="D16320" s="1" t="s">
        <v>3845</v>
      </c>
      <c r="E16320" s="1" t="n">
        <v>1624</v>
      </c>
      <c r="F16320" s="1" t="s">
        <v>282</v>
      </c>
      <c r="I16320" s="1" t="n">
        <v>669770</v>
      </c>
      <c r="J16320" s="1" t="n">
        <v>36480</v>
      </c>
      <c r="K16320" s="1" t="n">
        <v>7896194701600</v>
      </c>
      <c r="L16320" s="1" t="s">
        <v>8582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7" t="n">
        <v>46258</v>
      </c>
      <c r="C16321" s="1" t="n">
        <v>11</v>
      </c>
      <c r="D16321" s="1" t="s">
        <v>3845</v>
      </c>
      <c r="E16321" s="1" t="n">
        <v>1624</v>
      </c>
      <c r="F16321" s="1" t="s">
        <v>282</v>
      </c>
      <c r="I16321" s="1" t="n">
        <v>669770</v>
      </c>
      <c r="J16321" s="1" t="n">
        <v>42535</v>
      </c>
      <c r="K16321" s="1" t="n">
        <v>7896803078185</v>
      </c>
      <c r="L16321" s="1" t="s">
        <v>4564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7" t="n">
        <v>46258</v>
      </c>
      <c r="C16322" s="1" t="n">
        <v>11</v>
      </c>
      <c r="D16322" s="1" t="s">
        <v>3845</v>
      </c>
      <c r="E16322" s="1" t="n">
        <v>1624</v>
      </c>
      <c r="F16322" s="1" t="s">
        <v>282</v>
      </c>
      <c r="I16322" s="1" t="n">
        <v>669770</v>
      </c>
      <c r="J16322" s="1" t="n">
        <v>47075</v>
      </c>
      <c r="K16322" s="1" t="n">
        <v>795487</v>
      </c>
      <c r="L16322" s="1" t="s">
        <v>4565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7" t="n">
        <v>46258</v>
      </c>
      <c r="C16323" s="1" t="n">
        <v>11</v>
      </c>
      <c r="D16323" s="1" t="s">
        <v>3845</v>
      </c>
      <c r="E16323" s="1" t="n">
        <v>1624</v>
      </c>
      <c r="F16323" s="1" t="s">
        <v>282</v>
      </c>
      <c r="I16323" s="1" t="n">
        <v>669770</v>
      </c>
      <c r="J16323" s="1" t="n">
        <v>47077</v>
      </c>
      <c r="K16323" s="1" t="n">
        <v>7898274860030</v>
      </c>
      <c r="L16323" s="1" t="s">
        <v>4566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7" t="n">
        <v>46258</v>
      </c>
      <c r="C16324" s="1" t="n">
        <v>11</v>
      </c>
      <c r="D16324" s="1" t="s">
        <v>3845</v>
      </c>
      <c r="E16324" s="1" t="n">
        <v>1624</v>
      </c>
      <c r="F16324" s="1" t="s">
        <v>282</v>
      </c>
      <c r="I16324" s="1" t="n">
        <v>669770</v>
      </c>
      <c r="J16324" s="1" t="n">
        <v>47078</v>
      </c>
      <c r="K16324" s="1" t="n">
        <v>7898274860023</v>
      </c>
      <c r="L16324" s="1" t="s">
        <v>4567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7" t="n">
        <v>46258</v>
      </c>
      <c r="C16325" s="1" t="n">
        <v>11</v>
      </c>
      <c r="D16325" s="1" t="s">
        <v>3845</v>
      </c>
      <c r="E16325" s="1" t="n">
        <v>1624</v>
      </c>
      <c r="F16325" s="1" t="s">
        <v>282</v>
      </c>
      <c r="I16325" s="1" t="n">
        <v>669770</v>
      </c>
      <c r="J16325" s="1" t="n">
        <v>53374</v>
      </c>
      <c r="K16325" s="1" t="n">
        <v>7896273809197</v>
      </c>
      <c r="L16325" s="1" t="s">
        <v>4568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7" t="n">
        <v>46258</v>
      </c>
      <c r="C16326" s="1" t="n">
        <v>11</v>
      </c>
      <c r="D16326" s="1" t="s">
        <v>3845</v>
      </c>
      <c r="E16326" s="1" t="n">
        <v>1624</v>
      </c>
      <c r="F16326" s="1" t="s">
        <v>282</v>
      </c>
      <c r="I16326" s="1" t="n">
        <v>669770</v>
      </c>
      <c r="J16326" s="1" t="n">
        <v>110552</v>
      </c>
      <c r="K16326" s="1" t="n">
        <v>60139</v>
      </c>
      <c r="L16326" s="1" t="s">
        <v>4570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7" t="n">
        <v>46258</v>
      </c>
      <c r="C16327" s="1" t="n">
        <v>11</v>
      </c>
      <c r="D16327" s="1" t="s">
        <v>3845</v>
      </c>
      <c r="E16327" s="1" t="n">
        <v>1624</v>
      </c>
      <c r="F16327" s="1" t="s">
        <v>282</v>
      </c>
      <c r="I16327" s="1" t="n">
        <v>669770</v>
      </c>
      <c r="J16327" s="1" t="n">
        <v>63661</v>
      </c>
      <c r="K16327" s="1" t="n">
        <v>7896273809357</v>
      </c>
      <c r="L16327" s="1" t="s">
        <v>6717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7" t="n">
        <v>46258</v>
      </c>
      <c r="C16328" s="1" t="n">
        <v>11</v>
      </c>
      <c r="D16328" s="1" t="s">
        <v>3845</v>
      </c>
      <c r="E16328" s="1" t="n">
        <v>1624</v>
      </c>
      <c r="F16328" s="1" t="s">
        <v>282</v>
      </c>
      <c r="I16328" s="1" t="n">
        <v>669770</v>
      </c>
      <c r="J16328" s="1" t="n">
        <v>63662</v>
      </c>
      <c r="K16328" s="1" t="n">
        <v>7896273809371</v>
      </c>
      <c r="L16328" s="1" t="s">
        <v>8583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7" t="n">
        <v>46258</v>
      </c>
      <c r="C16329" s="1" t="n">
        <v>11</v>
      </c>
      <c r="D16329" s="1" t="s">
        <v>3845</v>
      </c>
      <c r="E16329" s="1" t="n">
        <v>1624</v>
      </c>
      <c r="F16329" s="1" t="s">
        <v>282</v>
      </c>
      <c r="I16329" s="1" t="n">
        <v>669770</v>
      </c>
      <c r="J16329" s="1" t="n">
        <v>64190</v>
      </c>
      <c r="K16329" s="1" t="n">
        <v>7896273809456</v>
      </c>
      <c r="L16329" s="1" t="s">
        <v>6718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7" t="n">
        <v>46258</v>
      </c>
      <c r="C16330" s="1" t="n">
        <v>11</v>
      </c>
      <c r="D16330" s="1" t="s">
        <v>3845</v>
      </c>
      <c r="E16330" s="1" t="n">
        <v>1624</v>
      </c>
      <c r="F16330" s="1" t="s">
        <v>282</v>
      </c>
      <c r="I16330" s="1" t="n">
        <v>669770</v>
      </c>
      <c r="J16330" s="1" t="n">
        <v>65193</v>
      </c>
      <c r="K16330" s="1" t="n">
        <v>7896273809418</v>
      </c>
      <c r="L16330" s="1" t="s">
        <v>7700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7" t="n">
        <v>46258</v>
      </c>
      <c r="C16331" s="1" t="n">
        <v>11</v>
      </c>
      <c r="D16331" s="1" t="s">
        <v>3845</v>
      </c>
      <c r="E16331" s="1" t="n">
        <v>1624</v>
      </c>
      <c r="F16331" s="1" t="s">
        <v>282</v>
      </c>
      <c r="I16331" s="1" t="n">
        <v>669770</v>
      </c>
      <c r="J16331" s="1" t="n">
        <v>66036</v>
      </c>
      <c r="K16331" s="1" t="n">
        <v>7896273809364</v>
      </c>
      <c r="L16331" s="1" t="s">
        <v>8584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7" t="n">
        <v>46258</v>
      </c>
      <c r="C16332" s="1" t="n">
        <v>11</v>
      </c>
      <c r="D16332" s="1" t="s">
        <v>3845</v>
      </c>
      <c r="E16332" s="1" t="n">
        <v>1624</v>
      </c>
      <c r="F16332" s="1" t="s">
        <v>282</v>
      </c>
      <c r="I16332" s="1" t="n">
        <v>669770</v>
      </c>
      <c r="J16332" s="1" t="n">
        <v>67723</v>
      </c>
      <c r="K16332" s="1" t="n">
        <v>7896273809265</v>
      </c>
      <c r="L16332" s="1" t="s">
        <v>7701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7" t="n">
        <v>46258</v>
      </c>
      <c r="C16333" s="1" t="n">
        <v>11</v>
      </c>
      <c r="D16333" s="1" t="s">
        <v>3845</v>
      </c>
      <c r="E16333" s="1" t="n">
        <v>1624</v>
      </c>
      <c r="F16333" s="1" t="s">
        <v>282</v>
      </c>
      <c r="I16333" s="1" t="n">
        <v>669770</v>
      </c>
      <c r="J16333" s="1" t="n">
        <v>71906</v>
      </c>
      <c r="K16333" s="1" t="n">
        <v>7898970634072</v>
      </c>
      <c r="L16333" s="1" t="s">
        <v>8585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7" t="n">
        <v>46258</v>
      </c>
      <c r="C16334" s="1" t="n">
        <v>11</v>
      </c>
      <c r="D16334" s="1" t="s">
        <v>3845</v>
      </c>
      <c r="E16334" s="1" t="n">
        <v>1718</v>
      </c>
      <c r="F16334" s="1" t="s">
        <v>159</v>
      </c>
      <c r="I16334" s="1" t="n">
        <v>690674</v>
      </c>
      <c r="J16334" s="1" t="n">
        <v>21274</v>
      </c>
      <c r="K16334" s="1" t="n">
        <v>7622300830083</v>
      </c>
      <c r="L16334" s="1" t="s">
        <v>5588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7" t="n">
        <v>46258</v>
      </c>
      <c r="C16335" s="1" t="n">
        <v>11</v>
      </c>
      <c r="D16335" s="1" t="s">
        <v>3845</v>
      </c>
      <c r="E16335" s="1" t="n">
        <v>1718</v>
      </c>
      <c r="F16335" s="1" t="s">
        <v>159</v>
      </c>
      <c r="I16335" s="1" t="n">
        <v>690674</v>
      </c>
      <c r="J16335" s="1" t="n">
        <v>21275</v>
      </c>
      <c r="K16335" s="1" t="n">
        <v>7622300830151</v>
      </c>
      <c r="L16335" s="1" t="s">
        <v>5589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7" t="n">
        <v>46258</v>
      </c>
      <c r="C16336" s="1" t="n">
        <v>11</v>
      </c>
      <c r="D16336" s="1" t="s">
        <v>3845</v>
      </c>
      <c r="E16336" s="1" t="n">
        <v>1718</v>
      </c>
      <c r="F16336" s="1" t="s">
        <v>159</v>
      </c>
      <c r="I16336" s="1" t="n">
        <v>690674</v>
      </c>
      <c r="J16336" s="1" t="n">
        <v>22427</v>
      </c>
      <c r="K16336" s="1" t="n">
        <v>7622300873455</v>
      </c>
      <c r="L16336" s="1" t="s">
        <v>7104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7" t="n">
        <v>46258</v>
      </c>
      <c r="C16337" s="1" t="n">
        <v>11</v>
      </c>
      <c r="D16337" s="1" t="s">
        <v>3845</v>
      </c>
      <c r="E16337" s="1" t="n">
        <v>1718</v>
      </c>
      <c r="F16337" s="1" t="s">
        <v>159</v>
      </c>
      <c r="I16337" s="1" t="n">
        <v>690674</v>
      </c>
      <c r="J16337" s="1" t="n">
        <v>22869</v>
      </c>
      <c r="K16337" s="1" t="n">
        <v>7622300873554</v>
      </c>
      <c r="L16337" s="1" t="s">
        <v>5590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7" t="n">
        <v>46258</v>
      </c>
      <c r="C16338" s="1" t="n">
        <v>11</v>
      </c>
      <c r="D16338" s="1" t="s">
        <v>3845</v>
      </c>
      <c r="E16338" s="1" t="n">
        <v>1718</v>
      </c>
      <c r="F16338" s="1" t="s">
        <v>159</v>
      </c>
      <c r="I16338" s="1" t="n">
        <v>690674</v>
      </c>
      <c r="J16338" s="1" t="n">
        <v>24048</v>
      </c>
      <c r="K16338" s="1" t="n">
        <v>7622300992293</v>
      </c>
      <c r="L16338" s="1" t="s">
        <v>5591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7" t="n">
        <v>46258</v>
      </c>
      <c r="C16339" s="1" t="n">
        <v>11</v>
      </c>
      <c r="D16339" s="1" t="s">
        <v>3845</v>
      </c>
      <c r="E16339" s="1" t="n">
        <v>1718</v>
      </c>
      <c r="F16339" s="1" t="s">
        <v>159</v>
      </c>
      <c r="I16339" s="1" t="n">
        <v>690674</v>
      </c>
      <c r="J16339" s="1" t="n">
        <v>24049</v>
      </c>
      <c r="K16339" s="1" t="n">
        <v>7622300990701</v>
      </c>
      <c r="L16339" s="1" t="s">
        <v>5592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7" t="n">
        <v>46258</v>
      </c>
      <c r="C16340" s="1" t="n">
        <v>11</v>
      </c>
      <c r="D16340" s="1" t="s">
        <v>3845</v>
      </c>
      <c r="E16340" s="1" t="n">
        <v>1718</v>
      </c>
      <c r="F16340" s="1" t="s">
        <v>159</v>
      </c>
      <c r="I16340" s="1" t="n">
        <v>690674</v>
      </c>
      <c r="J16340" s="1" t="n">
        <v>24066</v>
      </c>
      <c r="K16340" s="1" t="n">
        <v>7622300989408</v>
      </c>
      <c r="L16340" s="1" t="s">
        <v>5593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7" t="n">
        <v>46258</v>
      </c>
      <c r="C16341" s="1" t="n">
        <v>11</v>
      </c>
      <c r="D16341" s="1" t="s">
        <v>3845</v>
      </c>
      <c r="E16341" s="1" t="n">
        <v>1718</v>
      </c>
      <c r="F16341" s="1" t="s">
        <v>159</v>
      </c>
      <c r="I16341" s="1" t="n">
        <v>690674</v>
      </c>
      <c r="J16341" s="1" t="n">
        <v>24226</v>
      </c>
      <c r="K16341" s="1" t="n">
        <v>7622210641632</v>
      </c>
      <c r="L16341" s="1" t="s">
        <v>5592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7" t="n">
        <v>46258</v>
      </c>
      <c r="C16342" s="1" t="n">
        <v>11</v>
      </c>
      <c r="D16342" s="1" t="s">
        <v>3845</v>
      </c>
      <c r="E16342" s="1" t="n">
        <v>1718</v>
      </c>
      <c r="F16342" s="1" t="s">
        <v>159</v>
      </c>
      <c r="I16342" s="1" t="n">
        <v>690674</v>
      </c>
      <c r="J16342" s="1" t="n">
        <v>24231</v>
      </c>
      <c r="K16342" s="1" t="n">
        <v>7622210641151</v>
      </c>
      <c r="L16342" s="1" t="s">
        <v>5594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7" t="n">
        <v>46258</v>
      </c>
      <c r="C16343" s="1" t="n">
        <v>11</v>
      </c>
      <c r="D16343" s="1" t="s">
        <v>3845</v>
      </c>
      <c r="E16343" s="1" t="n">
        <v>1718</v>
      </c>
      <c r="F16343" s="1" t="s">
        <v>159</v>
      </c>
      <c r="I16343" s="1" t="n">
        <v>690674</v>
      </c>
      <c r="J16343" s="1" t="n">
        <v>24526</v>
      </c>
      <c r="K16343" s="1" t="n">
        <v>7622210644534</v>
      </c>
      <c r="L16343" s="1" t="s">
        <v>5595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7" t="n">
        <v>46258</v>
      </c>
      <c r="C16344" s="1" t="n">
        <v>11</v>
      </c>
      <c r="D16344" s="1" t="s">
        <v>3845</v>
      </c>
      <c r="E16344" s="1" t="n">
        <v>1718</v>
      </c>
      <c r="F16344" s="1" t="s">
        <v>159</v>
      </c>
      <c r="I16344" s="1" t="n">
        <v>690674</v>
      </c>
      <c r="J16344" s="1" t="n">
        <v>25460</v>
      </c>
      <c r="K16344" s="1" t="n">
        <v>7622210661609</v>
      </c>
      <c r="L16344" s="1" t="s">
        <v>7105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7" t="n">
        <v>46258</v>
      </c>
      <c r="C16345" s="1" t="n">
        <v>11</v>
      </c>
      <c r="D16345" s="1" t="s">
        <v>3845</v>
      </c>
      <c r="E16345" s="1" t="n">
        <v>1718</v>
      </c>
      <c r="F16345" s="1" t="s">
        <v>159</v>
      </c>
      <c r="I16345" s="1" t="n">
        <v>690674</v>
      </c>
      <c r="J16345" s="1" t="n">
        <v>26009</v>
      </c>
      <c r="K16345" s="1" t="n">
        <v>7622210661661</v>
      </c>
      <c r="L16345" s="1" t="s">
        <v>5596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7" t="n">
        <v>46258</v>
      </c>
      <c r="C16346" s="1" t="n">
        <v>11</v>
      </c>
      <c r="D16346" s="1" t="s">
        <v>3845</v>
      </c>
      <c r="E16346" s="1" t="n">
        <v>1718</v>
      </c>
      <c r="F16346" s="1" t="s">
        <v>159</v>
      </c>
      <c r="I16346" s="1" t="n">
        <v>690674</v>
      </c>
      <c r="J16346" s="1" t="n">
        <v>39155</v>
      </c>
      <c r="K16346" s="1" t="n">
        <v>7622210933454</v>
      </c>
      <c r="L16346" s="1" t="s">
        <v>5600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7" t="n">
        <v>46258</v>
      </c>
      <c r="C16347" s="1" t="n">
        <v>11</v>
      </c>
      <c r="D16347" s="1" t="s">
        <v>3845</v>
      </c>
      <c r="E16347" s="1" t="n">
        <v>1718</v>
      </c>
      <c r="F16347" s="1" t="s">
        <v>159</v>
      </c>
      <c r="I16347" s="1" t="n">
        <v>690674</v>
      </c>
      <c r="J16347" s="1" t="n">
        <v>43072</v>
      </c>
      <c r="K16347" s="1" t="n">
        <v>7622210568847</v>
      </c>
      <c r="L16347" s="1" t="s">
        <v>5601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7" t="n">
        <v>46258</v>
      </c>
      <c r="C16348" s="1" t="n">
        <v>11</v>
      </c>
      <c r="D16348" s="1" t="s">
        <v>3845</v>
      </c>
      <c r="E16348" s="1" t="n">
        <v>1601</v>
      </c>
      <c r="F16348" s="1" t="s">
        <v>227</v>
      </c>
      <c r="I16348" s="1" t="n">
        <v>864975</v>
      </c>
      <c r="J16348" s="1" t="n">
        <v>18478</v>
      </c>
      <c r="K16348" s="1" t="n">
        <v>7898943163011</v>
      </c>
      <c r="L16348" s="1" t="s">
        <v>6854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7" t="n">
        <v>46258</v>
      </c>
      <c r="C16349" s="1" t="n">
        <v>11</v>
      </c>
      <c r="D16349" s="1" t="s">
        <v>3845</v>
      </c>
      <c r="E16349" s="1" t="n">
        <v>1601</v>
      </c>
      <c r="F16349" s="1" t="s">
        <v>227</v>
      </c>
      <c r="I16349" s="1" t="n">
        <v>864975</v>
      </c>
      <c r="J16349" s="1" t="n">
        <v>26097</v>
      </c>
      <c r="K16349" s="1" t="n">
        <v>7896369617811</v>
      </c>
      <c r="L16349" s="1" t="s">
        <v>8586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7" t="n">
        <v>46258</v>
      </c>
      <c r="C16350" s="1" t="n">
        <v>11</v>
      </c>
      <c r="D16350" s="1" t="s">
        <v>3845</v>
      </c>
      <c r="E16350" s="1" t="n">
        <v>1601</v>
      </c>
      <c r="F16350" s="1" t="s">
        <v>227</v>
      </c>
      <c r="I16350" s="1" t="n">
        <v>864975</v>
      </c>
      <c r="J16350" s="1" t="n">
        <v>31326</v>
      </c>
      <c r="K16350" s="1" t="n">
        <v>7896369612830</v>
      </c>
      <c r="L16350" s="1" t="s">
        <v>5569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7" t="n">
        <v>46258</v>
      </c>
      <c r="C16351" s="1" t="n">
        <v>11</v>
      </c>
      <c r="D16351" s="1" t="s">
        <v>3845</v>
      </c>
      <c r="E16351" s="1" t="n">
        <v>1601</v>
      </c>
      <c r="F16351" s="1" t="s">
        <v>227</v>
      </c>
      <c r="I16351" s="1" t="n">
        <v>864975</v>
      </c>
      <c r="J16351" s="1" t="n">
        <v>32993</v>
      </c>
      <c r="K16351" s="1" t="n">
        <v>7896292340503</v>
      </c>
      <c r="L16351" s="1" t="s">
        <v>8587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7" t="n">
        <v>46258</v>
      </c>
      <c r="C16352" s="1" t="n">
        <v>11</v>
      </c>
      <c r="D16352" s="1" t="s">
        <v>3845</v>
      </c>
      <c r="E16352" s="1" t="n">
        <v>1601</v>
      </c>
      <c r="F16352" s="1" t="s">
        <v>227</v>
      </c>
      <c r="I16352" s="1" t="n">
        <v>864975</v>
      </c>
      <c r="J16352" s="1" t="n">
        <v>59186</v>
      </c>
      <c r="K16352" s="1" t="n">
        <v>7896593403785</v>
      </c>
      <c r="L16352" s="1" t="s">
        <v>8588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7" t="n">
        <v>46258</v>
      </c>
      <c r="C16353" s="1" t="n">
        <v>11</v>
      </c>
      <c r="D16353" s="1" t="s">
        <v>3845</v>
      </c>
      <c r="E16353" s="1" t="n">
        <v>1601</v>
      </c>
      <c r="F16353" s="1" t="s">
        <v>227</v>
      </c>
      <c r="I16353" s="1" t="n">
        <v>864975</v>
      </c>
      <c r="J16353" s="1" t="n">
        <v>59187</v>
      </c>
      <c r="K16353" s="1" t="n">
        <v>7896593403792</v>
      </c>
      <c r="L16353" s="1" t="s">
        <v>8588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7" t="n">
        <v>46258</v>
      </c>
      <c r="C16354" s="1" t="n">
        <v>11</v>
      </c>
      <c r="D16354" s="1" t="s">
        <v>3845</v>
      </c>
      <c r="E16354" s="1" t="n">
        <v>1601</v>
      </c>
      <c r="F16354" s="1" t="s">
        <v>227</v>
      </c>
      <c r="I16354" s="1" t="n">
        <v>864975</v>
      </c>
      <c r="J16354" s="1" t="n">
        <v>59188</v>
      </c>
      <c r="K16354" s="1" t="n">
        <v>7896593403808</v>
      </c>
      <c r="L16354" s="1" t="s">
        <v>8588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7" t="n">
        <v>46258</v>
      </c>
      <c r="C16355" s="1" t="n">
        <v>11</v>
      </c>
      <c r="D16355" s="1" t="s">
        <v>3845</v>
      </c>
      <c r="E16355" s="1" t="n">
        <v>1601</v>
      </c>
      <c r="F16355" s="1" t="s">
        <v>227</v>
      </c>
      <c r="I16355" s="1" t="n">
        <v>864975</v>
      </c>
      <c r="J16355" s="1" t="n">
        <v>75062</v>
      </c>
      <c r="K16355" s="1" t="n">
        <v>7896593403839</v>
      </c>
      <c r="L16355" s="1" t="s">
        <v>4633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7" t="n">
        <v>46258</v>
      </c>
      <c r="C16356" s="1" t="n">
        <v>11</v>
      </c>
      <c r="D16356" s="1" t="s">
        <v>3845</v>
      </c>
      <c r="E16356" s="1" t="n">
        <v>1659</v>
      </c>
      <c r="F16356" s="1" t="s">
        <v>78</v>
      </c>
      <c r="I16356" s="1" t="n">
        <v>891630</v>
      </c>
      <c r="J16356" s="1" t="n">
        <v>30278</v>
      </c>
      <c r="K16356" s="1" t="n">
        <v>7891030300139</v>
      </c>
      <c r="L16356" s="1" t="s">
        <v>4931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7" t="n">
        <v>46258</v>
      </c>
      <c r="C16357" s="1" t="n">
        <v>11</v>
      </c>
      <c r="D16357" s="1" t="s">
        <v>3845</v>
      </c>
      <c r="E16357" s="1" t="n">
        <v>1659</v>
      </c>
      <c r="F16357" s="1" t="s">
        <v>78</v>
      </c>
      <c r="I16357" s="1" t="n">
        <v>891630</v>
      </c>
      <c r="J16357" s="1" t="n">
        <v>102592</v>
      </c>
      <c r="K16357" s="1" t="n">
        <v>7891030003467</v>
      </c>
      <c r="L16357" s="1" t="s">
        <v>4349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7" t="n">
        <v>46258</v>
      </c>
      <c r="C16358" s="1" t="n">
        <v>11</v>
      </c>
      <c r="D16358" s="1" t="s">
        <v>3845</v>
      </c>
      <c r="E16358" s="1" t="n">
        <v>1659</v>
      </c>
      <c r="F16358" s="1" t="s">
        <v>78</v>
      </c>
      <c r="I16358" s="1" t="n">
        <v>891630</v>
      </c>
      <c r="J16358" s="1" t="n">
        <v>10644</v>
      </c>
      <c r="K16358" s="1" t="n">
        <v>7891030002033</v>
      </c>
      <c r="L16358" s="1" t="s">
        <v>4350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7" t="n">
        <v>46258</v>
      </c>
      <c r="C16359" s="1" t="n">
        <v>11</v>
      </c>
      <c r="D16359" s="1" t="s">
        <v>3845</v>
      </c>
      <c r="E16359" s="1" t="n">
        <v>1659</v>
      </c>
      <c r="F16359" s="1" t="s">
        <v>78</v>
      </c>
      <c r="I16359" s="1" t="n">
        <v>891630</v>
      </c>
      <c r="J16359" s="1" t="n">
        <v>11519</v>
      </c>
      <c r="K16359" s="1" t="n">
        <v>7897312400924</v>
      </c>
      <c r="L16359" s="1" t="s">
        <v>8589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7" t="n">
        <v>46258</v>
      </c>
      <c r="C16360" s="1" t="n">
        <v>11</v>
      </c>
      <c r="D16360" s="1" t="s">
        <v>3845</v>
      </c>
      <c r="E16360" s="1" t="n">
        <v>1659</v>
      </c>
      <c r="F16360" s="1" t="s">
        <v>78</v>
      </c>
      <c r="I16360" s="1" t="n">
        <v>891630</v>
      </c>
      <c r="J16360" s="1" t="n">
        <v>11769</v>
      </c>
      <c r="K16360" s="1" t="n">
        <v>7897312400948</v>
      </c>
      <c r="L16360" s="1" t="s">
        <v>8590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7" t="n">
        <v>46258</v>
      </c>
      <c r="C16361" s="1" t="n">
        <v>11</v>
      </c>
      <c r="D16361" s="1" t="s">
        <v>3845</v>
      </c>
      <c r="E16361" s="1" t="n">
        <v>1659</v>
      </c>
      <c r="F16361" s="1" t="s">
        <v>78</v>
      </c>
      <c r="I16361" s="1" t="n">
        <v>891630</v>
      </c>
      <c r="J16361" s="1" t="n">
        <v>15750</v>
      </c>
      <c r="K16361" s="1" t="n">
        <v>7896098900819</v>
      </c>
      <c r="L16361" s="1" t="s">
        <v>8591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7" t="n">
        <v>46258</v>
      </c>
      <c r="C16362" s="1" t="n">
        <v>11</v>
      </c>
      <c r="D16362" s="1" t="s">
        <v>3845</v>
      </c>
      <c r="E16362" s="1" t="n">
        <v>1659</v>
      </c>
      <c r="F16362" s="1" t="s">
        <v>78</v>
      </c>
      <c r="I16362" s="1" t="n">
        <v>891630</v>
      </c>
      <c r="J16362" s="1" t="n">
        <v>16724</v>
      </c>
      <c r="K16362" s="1" t="n">
        <v>7896098900802</v>
      </c>
      <c r="L16362" s="1" t="s">
        <v>8592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7" t="n">
        <v>46258</v>
      </c>
      <c r="C16363" s="1" t="n">
        <v>11</v>
      </c>
      <c r="D16363" s="1" t="s">
        <v>3845</v>
      </c>
      <c r="E16363" s="1" t="n">
        <v>1659</v>
      </c>
      <c r="F16363" s="1" t="s">
        <v>78</v>
      </c>
      <c r="I16363" s="1" t="n">
        <v>891630</v>
      </c>
      <c r="J16363" s="1" t="n">
        <v>22957</v>
      </c>
      <c r="K16363" s="1" t="n">
        <v>7899659900266</v>
      </c>
      <c r="L16363" s="1" t="s">
        <v>6659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7" t="n">
        <v>46258</v>
      </c>
      <c r="C16364" s="1" t="n">
        <v>11</v>
      </c>
      <c r="D16364" s="1" t="s">
        <v>3845</v>
      </c>
      <c r="E16364" s="1" t="n">
        <v>1659</v>
      </c>
      <c r="F16364" s="1" t="s">
        <v>78</v>
      </c>
      <c r="I16364" s="1" t="n">
        <v>891630</v>
      </c>
      <c r="J16364" s="1" t="n">
        <v>25964</v>
      </c>
      <c r="K16364" s="1" t="n">
        <v>7896763621858</v>
      </c>
      <c r="L16364" s="1" t="s">
        <v>4048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7" t="n">
        <v>46258</v>
      </c>
      <c r="C16365" s="1" t="n">
        <v>11</v>
      </c>
      <c r="D16365" s="1" t="s">
        <v>3845</v>
      </c>
      <c r="E16365" s="1" t="n">
        <v>1659</v>
      </c>
      <c r="F16365" s="1" t="s">
        <v>78</v>
      </c>
      <c r="I16365" s="1" t="n">
        <v>891630</v>
      </c>
      <c r="J16365" s="1" t="n">
        <v>29639</v>
      </c>
      <c r="K16365" s="1" t="n">
        <v>7899674017079</v>
      </c>
      <c r="L16365" s="1" t="s">
        <v>8593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7" t="n">
        <v>46258</v>
      </c>
      <c r="C16366" s="1" t="n">
        <v>11</v>
      </c>
      <c r="D16366" s="1" t="s">
        <v>3845</v>
      </c>
      <c r="E16366" s="1" t="n">
        <v>1659</v>
      </c>
      <c r="F16366" s="1" t="s">
        <v>78</v>
      </c>
      <c r="I16366" s="1" t="n">
        <v>891630</v>
      </c>
      <c r="J16366" s="1" t="n">
        <v>31312</v>
      </c>
      <c r="K16366" s="1" t="n">
        <v>7891030300306</v>
      </c>
      <c r="L16366" s="1" t="s">
        <v>4384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7" t="n">
        <v>46258</v>
      </c>
      <c r="C16367" s="1" t="n">
        <v>11</v>
      </c>
      <c r="D16367" s="1" t="s">
        <v>3845</v>
      </c>
      <c r="E16367" s="1" t="n">
        <v>1659</v>
      </c>
      <c r="F16367" s="1" t="s">
        <v>78</v>
      </c>
      <c r="I16367" s="1" t="n">
        <v>891630</v>
      </c>
      <c r="J16367" s="1" t="n">
        <v>32708</v>
      </c>
      <c r="K16367" s="1" t="n">
        <v>7899674022004</v>
      </c>
      <c r="L16367" s="1" t="s">
        <v>8594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7" t="n">
        <v>46258</v>
      </c>
      <c r="C16368" s="1" t="n">
        <v>11</v>
      </c>
      <c r="D16368" s="1" t="s">
        <v>3845</v>
      </c>
      <c r="E16368" s="1" t="n">
        <v>1659</v>
      </c>
      <c r="F16368" s="1" t="s">
        <v>78</v>
      </c>
      <c r="I16368" s="1" t="n">
        <v>891630</v>
      </c>
      <c r="J16368" s="1" t="n">
        <v>34728</v>
      </c>
      <c r="K16368" s="1" t="n">
        <v>7899659900815</v>
      </c>
      <c r="L16368" s="1" t="s">
        <v>6129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7" t="n">
        <v>46258</v>
      </c>
      <c r="C16369" s="1" t="n">
        <v>11</v>
      </c>
      <c r="D16369" s="1" t="s">
        <v>3845</v>
      </c>
      <c r="E16369" s="1" t="n">
        <v>1659</v>
      </c>
      <c r="F16369" s="1" t="s">
        <v>78</v>
      </c>
      <c r="I16369" s="1" t="n">
        <v>891630</v>
      </c>
      <c r="J16369" s="1" t="n">
        <v>45118</v>
      </c>
      <c r="K16369" s="1" t="n">
        <v>7899659900501</v>
      </c>
      <c r="L16369" s="1" t="s">
        <v>8595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7" t="n">
        <v>46258</v>
      </c>
      <c r="C16370" s="1" t="n">
        <v>11</v>
      </c>
      <c r="D16370" s="1" t="s">
        <v>3845</v>
      </c>
      <c r="E16370" s="1" t="n">
        <v>1659</v>
      </c>
      <c r="F16370" s="1" t="s">
        <v>78</v>
      </c>
      <c r="I16370" s="1" t="n">
        <v>891630</v>
      </c>
      <c r="J16370" s="1" t="n">
        <v>50361</v>
      </c>
      <c r="K16370" s="1" t="n">
        <v>7899659900471</v>
      </c>
      <c r="L16370" s="1" t="s">
        <v>5681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7" t="n">
        <v>46258</v>
      </c>
      <c r="C16371" s="1" t="n">
        <v>11</v>
      </c>
      <c r="D16371" s="1" t="s">
        <v>3845</v>
      </c>
      <c r="E16371" s="1" t="n">
        <v>1659</v>
      </c>
      <c r="F16371" s="1" t="s">
        <v>78</v>
      </c>
      <c r="I16371" s="1" t="n">
        <v>891630</v>
      </c>
      <c r="J16371" s="1" t="n">
        <v>53225</v>
      </c>
      <c r="K16371" s="1" t="n">
        <v>7897312404083</v>
      </c>
      <c r="L16371" s="1" t="s">
        <v>8596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7" t="n">
        <v>46258</v>
      </c>
      <c r="C16372" s="1" t="n">
        <v>11</v>
      </c>
      <c r="D16372" s="1" t="s">
        <v>3845</v>
      </c>
      <c r="E16372" s="1" t="n">
        <v>1659</v>
      </c>
      <c r="F16372" s="1" t="s">
        <v>78</v>
      </c>
      <c r="I16372" s="1" t="n">
        <v>891630</v>
      </c>
      <c r="J16372" s="1" t="n">
        <v>54424</v>
      </c>
      <c r="K16372" s="1" t="n">
        <v>7897312404144</v>
      </c>
      <c r="L16372" s="1" t="s">
        <v>7172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7" t="n">
        <v>46258</v>
      </c>
      <c r="C16373" s="1" t="n">
        <v>11</v>
      </c>
      <c r="D16373" s="1" t="s">
        <v>3845</v>
      </c>
      <c r="E16373" s="1" t="n">
        <v>1659</v>
      </c>
      <c r="F16373" s="1" t="s">
        <v>78</v>
      </c>
      <c r="I16373" s="1" t="n">
        <v>891630</v>
      </c>
      <c r="J16373" s="1" t="n">
        <v>55398</v>
      </c>
      <c r="K16373" s="1" t="n">
        <v>7897312404052</v>
      </c>
      <c r="L16373" s="1" t="s">
        <v>8597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7" t="n">
        <v>46258</v>
      </c>
      <c r="C16374" s="1" t="n">
        <v>11</v>
      </c>
      <c r="D16374" s="1" t="s">
        <v>3845</v>
      </c>
      <c r="E16374" s="1" t="n">
        <v>1659</v>
      </c>
      <c r="F16374" s="1" t="s">
        <v>78</v>
      </c>
      <c r="I16374" s="1" t="n">
        <v>891630</v>
      </c>
      <c r="J16374" s="1" t="n">
        <v>59739</v>
      </c>
      <c r="K16374" s="1" t="n">
        <v>7899659901133</v>
      </c>
      <c r="L16374" s="1" t="s">
        <v>5684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7" t="n">
        <v>46258</v>
      </c>
      <c r="C16375" s="1" t="n">
        <v>11</v>
      </c>
      <c r="D16375" s="1" t="s">
        <v>3845</v>
      </c>
      <c r="E16375" s="1" t="n">
        <v>1659</v>
      </c>
      <c r="F16375" s="1" t="s">
        <v>78</v>
      </c>
      <c r="I16375" s="1" t="n">
        <v>891630</v>
      </c>
      <c r="J16375" s="1" t="n">
        <v>65810</v>
      </c>
      <c r="K16375" s="1" t="n">
        <v>7899659901324</v>
      </c>
      <c r="L16375" s="1" t="s">
        <v>5685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7" t="n">
        <v>46258</v>
      </c>
      <c r="C16376" s="1" t="n">
        <v>11</v>
      </c>
      <c r="D16376" s="1" t="s">
        <v>3845</v>
      </c>
      <c r="E16376" s="1" t="n">
        <v>1659</v>
      </c>
      <c r="F16376" s="1" t="s">
        <v>78</v>
      </c>
      <c r="I16376" s="1" t="n">
        <v>891630</v>
      </c>
      <c r="J16376" s="1" t="n">
        <v>68643</v>
      </c>
      <c r="K16376" s="1" t="n">
        <v>7899674039576</v>
      </c>
      <c r="L16376" s="1" t="s">
        <v>8598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7" t="n">
        <v>46258</v>
      </c>
      <c r="C16377" s="1" t="n">
        <v>11</v>
      </c>
      <c r="D16377" s="1" t="s">
        <v>3845</v>
      </c>
      <c r="E16377" s="1" t="n">
        <v>1659</v>
      </c>
      <c r="F16377" s="1" t="s">
        <v>78</v>
      </c>
      <c r="I16377" s="1" t="n">
        <v>891630</v>
      </c>
      <c r="J16377" s="1" t="n">
        <v>82176</v>
      </c>
      <c r="K16377" s="1" t="n">
        <v>7897312404076</v>
      </c>
      <c r="L16377" s="1" t="s">
        <v>8599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7" t="n">
        <v>46258</v>
      </c>
      <c r="C16378" s="1" t="n">
        <v>11</v>
      </c>
      <c r="D16378" s="1" t="s">
        <v>3845</v>
      </c>
      <c r="E16378" s="1" t="n">
        <v>1740</v>
      </c>
      <c r="F16378" s="1" t="s">
        <v>296</v>
      </c>
      <c r="I16378" s="1" t="n">
        <v>1260689</v>
      </c>
      <c r="J16378" s="1" t="n">
        <v>100036</v>
      </c>
      <c r="K16378" s="1" t="n">
        <v>37</v>
      </c>
      <c r="L16378" s="1" t="s">
        <v>5686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7" t="n">
        <v>46258</v>
      </c>
      <c r="C16379" s="1" t="n">
        <v>11</v>
      </c>
      <c r="D16379" s="1" t="s">
        <v>3845</v>
      </c>
      <c r="E16379" s="1" t="n">
        <v>1740</v>
      </c>
      <c r="F16379" s="1" t="s">
        <v>296</v>
      </c>
      <c r="I16379" s="1" t="n">
        <v>1260689</v>
      </c>
      <c r="J16379" s="1" t="n">
        <v>110523</v>
      </c>
      <c r="K16379" s="1" t="n">
        <v>57058</v>
      </c>
      <c r="L16379" s="1" t="s">
        <v>8600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7" t="n">
        <v>46258</v>
      </c>
      <c r="C16380" s="1" t="n">
        <v>11</v>
      </c>
      <c r="D16380" s="1" t="s">
        <v>3845</v>
      </c>
      <c r="E16380" s="1" t="n">
        <v>1740</v>
      </c>
      <c r="F16380" s="1" t="s">
        <v>296</v>
      </c>
      <c r="I16380" s="1" t="n">
        <v>1260689</v>
      </c>
      <c r="J16380" s="1" t="n">
        <v>110530</v>
      </c>
      <c r="K16380" s="1" t="n">
        <v>57638</v>
      </c>
      <c r="L16380" s="1" t="s">
        <v>8601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7" t="n">
        <v>46258</v>
      </c>
      <c r="C16381" s="1" t="n">
        <v>11</v>
      </c>
      <c r="D16381" s="1" t="s">
        <v>3845</v>
      </c>
      <c r="E16381" s="1" t="n">
        <v>10009</v>
      </c>
      <c r="F16381" s="1" t="s">
        <v>233</v>
      </c>
      <c r="I16381" s="1" t="n">
        <v>1441106</v>
      </c>
      <c r="J16381" s="1" t="n">
        <v>40074</v>
      </c>
      <c r="K16381" s="1" t="n">
        <v>7891008121773</v>
      </c>
      <c r="L16381" s="1" t="s">
        <v>5339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7" t="n">
        <v>46258</v>
      </c>
      <c r="C16382" s="1" t="n">
        <v>11</v>
      </c>
      <c r="D16382" s="1" t="s">
        <v>3845</v>
      </c>
      <c r="E16382" s="1" t="n">
        <v>10009</v>
      </c>
      <c r="F16382" s="1" t="s">
        <v>233</v>
      </c>
      <c r="I16382" s="1" t="n">
        <v>1441106</v>
      </c>
      <c r="J16382" s="1" t="n">
        <v>40081</v>
      </c>
      <c r="K16382" s="1" t="n">
        <v>7891008121728</v>
      </c>
      <c r="L16382" s="1" t="s">
        <v>5340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7" t="n">
        <v>46258</v>
      </c>
      <c r="C16383" s="1" t="n">
        <v>11</v>
      </c>
      <c r="D16383" s="1" t="s">
        <v>3845</v>
      </c>
      <c r="E16383" s="1" t="n">
        <v>10009</v>
      </c>
      <c r="F16383" s="1" t="s">
        <v>233</v>
      </c>
      <c r="I16383" s="1" t="n">
        <v>1441106</v>
      </c>
      <c r="J16383" s="1" t="n">
        <v>40217</v>
      </c>
      <c r="K16383" s="1" t="n">
        <v>7891008121827</v>
      </c>
      <c r="L16383" s="1" t="s">
        <v>5341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7" t="n">
        <v>46258</v>
      </c>
      <c r="C16384" s="1" t="n">
        <v>11</v>
      </c>
      <c r="D16384" s="1" t="s">
        <v>3845</v>
      </c>
      <c r="E16384" s="1" t="n">
        <v>10009</v>
      </c>
      <c r="F16384" s="1" t="s">
        <v>233</v>
      </c>
      <c r="I16384" s="1" t="n">
        <v>1441106</v>
      </c>
      <c r="J16384" s="1" t="n">
        <v>102412</v>
      </c>
      <c r="K16384" s="1" t="n">
        <v>78912359</v>
      </c>
      <c r="L16384" s="1" t="s">
        <v>6156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7" t="n">
        <v>46258</v>
      </c>
      <c r="C16385" s="1" t="n">
        <v>11</v>
      </c>
      <c r="D16385" s="1" t="s">
        <v>3845</v>
      </c>
      <c r="E16385" s="1" t="n">
        <v>10009</v>
      </c>
      <c r="F16385" s="1" t="s">
        <v>233</v>
      </c>
      <c r="I16385" s="1" t="n">
        <v>1441106</v>
      </c>
      <c r="J16385" s="1" t="n">
        <v>102418</v>
      </c>
      <c r="K16385" s="1" t="n">
        <v>7891000460207</v>
      </c>
      <c r="L16385" s="1" t="s">
        <v>5329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7" t="n">
        <v>46258</v>
      </c>
      <c r="C16386" s="1" t="n">
        <v>11</v>
      </c>
      <c r="D16386" s="1" t="s">
        <v>3845</v>
      </c>
      <c r="E16386" s="1" t="n">
        <v>10009</v>
      </c>
      <c r="F16386" s="1" t="s">
        <v>233</v>
      </c>
      <c r="I16386" s="1" t="n">
        <v>1441106</v>
      </c>
      <c r="J16386" s="1" t="n">
        <v>102419</v>
      </c>
      <c r="K16386" s="1" t="n">
        <v>7891000462300</v>
      </c>
      <c r="L16386" s="1" t="s">
        <v>5330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7" t="n">
        <v>46258</v>
      </c>
      <c r="C16387" s="1" t="n">
        <v>11</v>
      </c>
      <c r="D16387" s="1" t="s">
        <v>3845</v>
      </c>
      <c r="E16387" s="1" t="n">
        <v>10009</v>
      </c>
      <c r="F16387" s="1" t="s">
        <v>233</v>
      </c>
      <c r="I16387" s="1" t="n">
        <v>1441106</v>
      </c>
      <c r="J16387" s="1" t="n">
        <v>102576</v>
      </c>
      <c r="K16387" s="1" t="n">
        <v>7891000126905</v>
      </c>
      <c r="L16387" s="1" t="s">
        <v>5232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7" t="n">
        <v>46258</v>
      </c>
      <c r="C16388" s="1" t="n">
        <v>11</v>
      </c>
      <c r="D16388" s="1" t="s">
        <v>3845</v>
      </c>
      <c r="E16388" s="1" t="n">
        <v>10009</v>
      </c>
      <c r="F16388" s="1" t="s">
        <v>233</v>
      </c>
      <c r="I16388" s="1" t="n">
        <v>1441106</v>
      </c>
      <c r="J16388" s="1" t="n">
        <v>103586</v>
      </c>
      <c r="K16388" s="1" t="n">
        <v>78907461</v>
      </c>
      <c r="L16388" s="1" t="s">
        <v>5342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7" t="n">
        <v>46258</v>
      </c>
      <c r="C16389" s="1" t="n">
        <v>11</v>
      </c>
      <c r="D16389" s="1" t="s">
        <v>3845</v>
      </c>
      <c r="E16389" s="1" t="n">
        <v>10009</v>
      </c>
      <c r="F16389" s="1" t="s">
        <v>233</v>
      </c>
      <c r="I16389" s="1" t="n">
        <v>1441106</v>
      </c>
      <c r="J16389" s="1" t="n">
        <v>103587</v>
      </c>
      <c r="K16389" s="1" t="n">
        <v>78907492</v>
      </c>
      <c r="L16389" s="1" t="s">
        <v>5343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7" t="n">
        <v>46258</v>
      </c>
      <c r="C16390" s="1" t="n">
        <v>11</v>
      </c>
      <c r="D16390" s="1" t="s">
        <v>3845</v>
      </c>
      <c r="E16390" s="1" t="n">
        <v>10009</v>
      </c>
      <c r="F16390" s="1" t="s">
        <v>233</v>
      </c>
      <c r="I16390" s="1" t="n">
        <v>1441106</v>
      </c>
      <c r="J16390" s="1" t="n">
        <v>104691</v>
      </c>
      <c r="K16390" s="1" t="n">
        <v>78907478</v>
      </c>
      <c r="L16390" s="1" t="s">
        <v>5344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7" t="n">
        <v>46258</v>
      </c>
      <c r="C16391" s="1" t="n">
        <v>11</v>
      </c>
      <c r="D16391" s="1" t="s">
        <v>3845</v>
      </c>
      <c r="E16391" s="1" t="n">
        <v>10009</v>
      </c>
      <c r="F16391" s="1" t="s">
        <v>233</v>
      </c>
      <c r="I16391" s="1" t="n">
        <v>1441106</v>
      </c>
      <c r="J16391" s="1" t="n">
        <v>12588</v>
      </c>
      <c r="K16391" s="1" t="n">
        <v>7891000067048</v>
      </c>
      <c r="L16391" s="1" t="s">
        <v>5235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7" t="n">
        <v>46258</v>
      </c>
      <c r="C16392" s="1" t="n">
        <v>11</v>
      </c>
      <c r="D16392" s="1" t="s">
        <v>3845</v>
      </c>
      <c r="E16392" s="1" t="n">
        <v>10009</v>
      </c>
      <c r="F16392" s="1" t="s">
        <v>233</v>
      </c>
      <c r="I16392" s="1" t="n">
        <v>1441106</v>
      </c>
      <c r="J16392" s="1" t="n">
        <v>14234</v>
      </c>
      <c r="K16392" s="1" t="n">
        <v>7891000081501</v>
      </c>
      <c r="L16392" s="1" t="s">
        <v>6691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7" t="n">
        <v>46258</v>
      </c>
      <c r="C16393" s="1" t="n">
        <v>11</v>
      </c>
      <c r="D16393" s="1" t="s">
        <v>3845</v>
      </c>
      <c r="E16393" s="1" t="n">
        <v>10009</v>
      </c>
      <c r="F16393" s="1" t="s">
        <v>233</v>
      </c>
      <c r="I16393" s="1" t="n">
        <v>1441106</v>
      </c>
      <c r="J16393" s="1" t="n">
        <v>22040</v>
      </c>
      <c r="K16393" s="1" t="n">
        <v>78907355</v>
      </c>
      <c r="L16393" s="1" t="s">
        <v>8602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7" t="n">
        <v>46258</v>
      </c>
      <c r="C16394" s="1" t="n">
        <v>11</v>
      </c>
      <c r="D16394" s="1" t="s">
        <v>3845</v>
      </c>
      <c r="E16394" s="1" t="n">
        <v>10009</v>
      </c>
      <c r="F16394" s="1" t="s">
        <v>233</v>
      </c>
      <c r="I16394" s="1" t="n">
        <v>1441106</v>
      </c>
      <c r="J16394" s="1" t="n">
        <v>24768</v>
      </c>
      <c r="K16394" s="1" t="n">
        <v>78912366</v>
      </c>
      <c r="L16394" s="1" t="s">
        <v>5345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7" t="n">
        <v>46258</v>
      </c>
      <c r="C16395" s="1" t="n">
        <v>11</v>
      </c>
      <c r="D16395" s="1" t="s">
        <v>3845</v>
      </c>
      <c r="E16395" s="1" t="n">
        <v>10009</v>
      </c>
      <c r="F16395" s="1" t="s">
        <v>233</v>
      </c>
      <c r="I16395" s="1" t="n">
        <v>1441106</v>
      </c>
      <c r="J16395" s="1" t="n">
        <v>26412</v>
      </c>
      <c r="K16395" s="1" t="n">
        <v>7891000248768</v>
      </c>
      <c r="L16395" s="1" t="s">
        <v>5331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7" t="n">
        <v>46258</v>
      </c>
      <c r="C16396" s="1" t="n">
        <v>11</v>
      </c>
      <c r="D16396" s="1" t="s">
        <v>3845</v>
      </c>
      <c r="E16396" s="1" t="n">
        <v>10009</v>
      </c>
      <c r="F16396" s="1" t="s">
        <v>233</v>
      </c>
      <c r="I16396" s="1" t="n">
        <v>1441106</v>
      </c>
      <c r="J16396" s="1" t="n">
        <v>29821</v>
      </c>
      <c r="K16396" s="1" t="n">
        <v>7891000249239</v>
      </c>
      <c r="L16396" s="1" t="s">
        <v>5332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7" t="n">
        <v>46258</v>
      </c>
      <c r="C16397" s="1" t="n">
        <v>11</v>
      </c>
      <c r="D16397" s="1" t="s">
        <v>3845</v>
      </c>
      <c r="E16397" s="1" t="n">
        <v>10009</v>
      </c>
      <c r="F16397" s="1" t="s">
        <v>233</v>
      </c>
      <c r="I16397" s="1" t="n">
        <v>1441106</v>
      </c>
      <c r="J16397" s="1" t="n">
        <v>29822</v>
      </c>
      <c r="K16397" s="1" t="n">
        <v>7891000248829</v>
      </c>
      <c r="L16397" s="1" t="s">
        <v>5333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7" t="n">
        <v>46258</v>
      </c>
      <c r="C16398" s="1" t="n">
        <v>11</v>
      </c>
      <c r="D16398" s="1" t="s">
        <v>3845</v>
      </c>
      <c r="E16398" s="1" t="n">
        <v>10009</v>
      </c>
      <c r="F16398" s="1" t="s">
        <v>233</v>
      </c>
      <c r="I16398" s="1" t="n">
        <v>1441106</v>
      </c>
      <c r="J16398" s="1" t="n">
        <v>31217</v>
      </c>
      <c r="K16398" s="1" t="n">
        <v>7891000251638</v>
      </c>
      <c r="L16398" s="1" t="s">
        <v>8603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7" t="n">
        <v>46258</v>
      </c>
      <c r="C16399" s="1" t="n">
        <v>11</v>
      </c>
      <c r="D16399" s="1" t="s">
        <v>3845</v>
      </c>
      <c r="E16399" s="1" t="n">
        <v>10009</v>
      </c>
      <c r="F16399" s="1" t="s">
        <v>233</v>
      </c>
      <c r="I16399" s="1" t="n">
        <v>1441106</v>
      </c>
      <c r="J16399" s="1" t="n">
        <v>34892</v>
      </c>
      <c r="K16399" s="1" t="n">
        <v>7891000110829</v>
      </c>
      <c r="L16399" s="1" t="s">
        <v>6697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7" t="n">
        <v>46258</v>
      </c>
      <c r="C16400" s="1" t="n">
        <v>11</v>
      </c>
      <c r="D16400" s="1" t="s">
        <v>3845</v>
      </c>
      <c r="E16400" s="1" t="n">
        <v>10009</v>
      </c>
      <c r="F16400" s="1" t="s">
        <v>233</v>
      </c>
      <c r="I16400" s="1" t="n">
        <v>1441106</v>
      </c>
      <c r="J16400" s="1" t="n">
        <v>36097</v>
      </c>
      <c r="K16400" s="1" t="n">
        <v>7891000305553</v>
      </c>
      <c r="L16400" s="1" t="s">
        <v>5253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7" t="n">
        <v>46258</v>
      </c>
      <c r="C16401" s="1" t="n">
        <v>11</v>
      </c>
      <c r="D16401" s="1" t="s">
        <v>3845</v>
      </c>
      <c r="E16401" s="1" t="n">
        <v>10009</v>
      </c>
      <c r="F16401" s="1" t="s">
        <v>233</v>
      </c>
      <c r="I16401" s="1" t="n">
        <v>1441106</v>
      </c>
      <c r="J16401" s="1" t="n">
        <v>38797</v>
      </c>
      <c r="K16401" s="1" t="n">
        <v>78930193</v>
      </c>
      <c r="L16401" s="1" t="s">
        <v>6157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7" t="n">
        <v>46258</v>
      </c>
      <c r="C16402" s="1" t="n">
        <v>11</v>
      </c>
      <c r="D16402" s="1" t="s">
        <v>3845</v>
      </c>
      <c r="E16402" s="1" t="n">
        <v>10009</v>
      </c>
      <c r="F16402" s="1" t="s">
        <v>233</v>
      </c>
      <c r="I16402" s="1" t="n">
        <v>1441106</v>
      </c>
      <c r="J16402" s="1" t="n">
        <v>40516</v>
      </c>
      <c r="K16402" s="1" t="n">
        <v>7891008121575</v>
      </c>
      <c r="L16402" s="1" t="s">
        <v>8604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7" t="n">
        <v>46258</v>
      </c>
      <c r="C16403" s="1" t="n">
        <v>11</v>
      </c>
      <c r="D16403" s="1" t="s">
        <v>3845</v>
      </c>
      <c r="E16403" s="1" t="n">
        <v>10009</v>
      </c>
      <c r="F16403" s="1" t="s">
        <v>233</v>
      </c>
      <c r="I16403" s="1" t="n">
        <v>1441106</v>
      </c>
      <c r="J16403" s="1" t="n">
        <v>48868</v>
      </c>
      <c r="K16403" s="1" t="n">
        <v>7891000359822</v>
      </c>
      <c r="L16403" s="1" t="s">
        <v>6698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7" t="n">
        <v>46258</v>
      </c>
      <c r="C16404" s="1" t="n">
        <v>11</v>
      </c>
      <c r="D16404" s="1" t="s">
        <v>3845</v>
      </c>
      <c r="E16404" s="1" t="n">
        <v>10009</v>
      </c>
      <c r="F16404" s="1" t="s">
        <v>233</v>
      </c>
      <c r="I16404" s="1" t="n">
        <v>1441106</v>
      </c>
      <c r="J16404" s="1" t="n">
        <v>50832</v>
      </c>
      <c r="K16404" s="1" t="n">
        <v>7891008124071</v>
      </c>
      <c r="L16404" s="1" t="s">
        <v>5347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7" t="n">
        <v>46258</v>
      </c>
      <c r="C16405" s="1" t="n">
        <v>11</v>
      </c>
      <c r="D16405" s="1" t="s">
        <v>3845</v>
      </c>
      <c r="E16405" s="1" t="n">
        <v>10009</v>
      </c>
      <c r="F16405" s="1" t="s">
        <v>233</v>
      </c>
      <c r="I16405" s="1" t="n">
        <v>1441106</v>
      </c>
      <c r="J16405" s="1" t="n">
        <v>51146</v>
      </c>
      <c r="K16405" s="1" t="n">
        <v>7891008123975</v>
      </c>
      <c r="L16405" s="1" t="s">
        <v>5348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7" t="n">
        <v>46258</v>
      </c>
      <c r="C16406" s="1" t="n">
        <v>11</v>
      </c>
      <c r="D16406" s="1" t="s">
        <v>3845</v>
      </c>
      <c r="E16406" s="1" t="n">
        <v>10009</v>
      </c>
      <c r="F16406" s="1" t="s">
        <v>233</v>
      </c>
      <c r="I16406" s="1" t="n">
        <v>1441106</v>
      </c>
      <c r="J16406" s="1" t="n">
        <v>51148</v>
      </c>
      <c r="K16406" s="1" t="n">
        <v>7891008124170</v>
      </c>
      <c r="L16406" s="1" t="s">
        <v>7481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7" t="n">
        <v>46258</v>
      </c>
      <c r="C16407" s="1" t="n">
        <v>11</v>
      </c>
      <c r="D16407" s="1" t="s">
        <v>3845</v>
      </c>
      <c r="E16407" s="1" t="n">
        <v>10009</v>
      </c>
      <c r="F16407" s="1" t="s">
        <v>233</v>
      </c>
      <c r="I16407" s="1" t="n">
        <v>1441106</v>
      </c>
      <c r="J16407" s="1" t="n">
        <v>51568</v>
      </c>
      <c r="K16407" s="1" t="n">
        <v>7891000368572</v>
      </c>
      <c r="L16407" s="1" t="s">
        <v>5334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7" t="n">
        <v>46258</v>
      </c>
      <c r="C16408" s="1" t="n">
        <v>11</v>
      </c>
      <c r="D16408" s="1" t="s">
        <v>3845</v>
      </c>
      <c r="E16408" s="1" t="n">
        <v>10009</v>
      </c>
      <c r="F16408" s="1" t="s">
        <v>233</v>
      </c>
      <c r="I16408" s="1" t="n">
        <v>1441106</v>
      </c>
      <c r="J16408" s="1" t="n">
        <v>51705</v>
      </c>
      <c r="K16408" s="1" t="n">
        <v>7891008124026</v>
      </c>
      <c r="L16408" s="1" t="s">
        <v>5349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7" t="n">
        <v>46258</v>
      </c>
      <c r="C16409" s="1" t="n">
        <v>11</v>
      </c>
      <c r="D16409" s="1" t="s">
        <v>3845</v>
      </c>
      <c r="E16409" s="1" t="n">
        <v>10009</v>
      </c>
      <c r="F16409" s="1" t="s">
        <v>233</v>
      </c>
      <c r="I16409" s="1" t="n">
        <v>1441106</v>
      </c>
      <c r="J16409" s="1" t="n">
        <v>52266</v>
      </c>
      <c r="K16409" s="1" t="n">
        <v>7891000369098</v>
      </c>
      <c r="L16409" s="1" t="s">
        <v>5336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7" t="n">
        <v>46258</v>
      </c>
      <c r="C16410" s="1" t="n">
        <v>11</v>
      </c>
      <c r="D16410" s="1" t="s">
        <v>3845</v>
      </c>
      <c r="E16410" s="1" t="n">
        <v>10009</v>
      </c>
      <c r="F16410" s="1" t="s">
        <v>233</v>
      </c>
      <c r="I16410" s="1" t="n">
        <v>1441106</v>
      </c>
      <c r="J16410" s="1" t="n">
        <v>52453</v>
      </c>
      <c r="K16410" s="1" t="n">
        <v>7891000368626</v>
      </c>
      <c r="L16410" s="1" t="s">
        <v>5337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7" t="n">
        <v>46258</v>
      </c>
      <c r="C16411" s="1" t="n">
        <v>11</v>
      </c>
      <c r="D16411" s="1" t="s">
        <v>3845</v>
      </c>
      <c r="E16411" s="1" t="n">
        <v>10009</v>
      </c>
      <c r="F16411" s="1" t="s">
        <v>233</v>
      </c>
      <c r="I16411" s="1" t="n">
        <v>1441106</v>
      </c>
      <c r="J16411" s="1" t="n">
        <v>53486</v>
      </c>
      <c r="K16411" s="1" t="n">
        <v>7891008125214</v>
      </c>
      <c r="L16411" s="1" t="s">
        <v>5350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7" t="n">
        <v>46258</v>
      </c>
      <c r="C16412" s="1" t="n">
        <v>11</v>
      </c>
      <c r="D16412" s="1" t="s">
        <v>3845</v>
      </c>
      <c r="E16412" s="1" t="n">
        <v>10009</v>
      </c>
      <c r="F16412" s="1" t="s">
        <v>233</v>
      </c>
      <c r="I16412" s="1" t="n">
        <v>1441106</v>
      </c>
      <c r="J16412" s="1" t="n">
        <v>53486</v>
      </c>
      <c r="K16412" s="1" t="n">
        <v>7891008125214</v>
      </c>
      <c r="L16412" s="1" t="s">
        <v>5350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7" t="n">
        <v>46258</v>
      </c>
      <c r="C16413" s="1" t="n">
        <v>11</v>
      </c>
      <c r="D16413" s="1" t="s">
        <v>3845</v>
      </c>
      <c r="E16413" s="1" t="n">
        <v>10009</v>
      </c>
      <c r="F16413" s="1" t="s">
        <v>233</v>
      </c>
      <c r="I16413" s="1" t="n">
        <v>1441106</v>
      </c>
      <c r="J16413" s="1" t="n">
        <v>53637</v>
      </c>
      <c r="K16413" s="1" t="n">
        <v>7891000368992</v>
      </c>
      <c r="L16413" s="1" t="s">
        <v>6378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7" t="n">
        <v>46258</v>
      </c>
      <c r="C16414" s="1" t="n">
        <v>11</v>
      </c>
      <c r="D16414" s="1" t="s">
        <v>3845</v>
      </c>
      <c r="E16414" s="1" t="n">
        <v>10009</v>
      </c>
      <c r="F16414" s="1" t="s">
        <v>233</v>
      </c>
      <c r="I16414" s="1" t="n">
        <v>1441106</v>
      </c>
      <c r="J16414" s="1" t="n">
        <v>55007</v>
      </c>
      <c r="K16414" s="1" t="n">
        <v>7891000368947</v>
      </c>
      <c r="L16414" s="1" t="s">
        <v>6380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7" t="n">
        <v>46258</v>
      </c>
      <c r="C16415" s="1" t="n">
        <v>11</v>
      </c>
      <c r="D16415" s="1" t="s">
        <v>3845</v>
      </c>
      <c r="E16415" s="1" t="n">
        <v>10009</v>
      </c>
      <c r="F16415" s="1" t="s">
        <v>233</v>
      </c>
      <c r="I16415" s="1" t="n">
        <v>1441106</v>
      </c>
      <c r="J16415" s="1" t="n">
        <v>63187</v>
      </c>
      <c r="K16415" s="1" t="n">
        <v>7891000397107</v>
      </c>
      <c r="L16415" s="1" t="s">
        <v>8605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7" t="n">
        <v>46258</v>
      </c>
      <c r="C16416" s="1" t="n">
        <v>11</v>
      </c>
      <c r="D16416" s="1" t="s">
        <v>3845</v>
      </c>
      <c r="E16416" s="1" t="n">
        <v>10009</v>
      </c>
      <c r="F16416" s="1" t="s">
        <v>233</v>
      </c>
      <c r="I16416" s="1" t="n">
        <v>1441106</v>
      </c>
      <c r="J16416" s="1" t="n">
        <v>78699</v>
      </c>
      <c r="K16416" s="1" t="n">
        <v>7891000442265</v>
      </c>
      <c r="L16416" s="1" t="s">
        <v>8606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7" t="n">
        <v>46258</v>
      </c>
      <c r="C16417" s="1" t="n">
        <v>11</v>
      </c>
      <c r="D16417" s="1" t="s">
        <v>3845</v>
      </c>
      <c r="E16417" s="1" t="n">
        <v>10009</v>
      </c>
      <c r="F16417" s="1" t="s">
        <v>233</v>
      </c>
      <c r="I16417" s="1" t="n">
        <v>1441106</v>
      </c>
      <c r="J16417" s="1" t="n">
        <v>79789</v>
      </c>
      <c r="K16417" s="1" t="n">
        <v>7891000410707</v>
      </c>
      <c r="L16417" s="1" t="s">
        <v>5338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7" t="n">
        <v>46258</v>
      </c>
      <c r="C16418" s="1" t="n">
        <v>11</v>
      </c>
      <c r="D16418" s="1" t="s">
        <v>3845</v>
      </c>
      <c r="E16418" s="1" t="n">
        <v>10009</v>
      </c>
      <c r="F16418" s="1" t="s">
        <v>233</v>
      </c>
      <c r="I16418" s="1" t="n">
        <v>1441106</v>
      </c>
      <c r="J16418" s="1" t="n">
        <v>80037</v>
      </c>
      <c r="K16418" s="1" t="n">
        <v>7891000460665</v>
      </c>
      <c r="L16418" s="1" t="s">
        <v>8607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7" t="n">
        <v>46258</v>
      </c>
      <c r="C16419" s="1" t="n">
        <v>11</v>
      </c>
      <c r="D16419" s="1" t="s">
        <v>3845</v>
      </c>
      <c r="E16419" s="1" t="n">
        <v>10009</v>
      </c>
      <c r="F16419" s="1" t="s">
        <v>233</v>
      </c>
      <c r="I16419" s="1" t="n">
        <v>1441106</v>
      </c>
      <c r="J16419" s="1" t="n">
        <v>81645</v>
      </c>
      <c r="K16419" s="1" t="n">
        <v>7891000455951</v>
      </c>
      <c r="L16419" s="1" t="s">
        <v>6383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7" t="n">
        <v>46258</v>
      </c>
      <c r="C16420" s="1" t="n">
        <v>11</v>
      </c>
      <c r="D16420" s="1" t="s">
        <v>3845</v>
      </c>
      <c r="E16420" s="1" t="n">
        <v>1637</v>
      </c>
      <c r="F16420" s="1" t="s">
        <v>68</v>
      </c>
      <c r="I16420" s="1" t="n">
        <v>1923084</v>
      </c>
      <c r="J16420" s="1" t="n">
        <v>36969</v>
      </c>
      <c r="K16420" s="1" t="n">
        <v>7891000325858</v>
      </c>
      <c r="L16420" s="1" t="s">
        <v>4365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7" t="n">
        <v>46258</v>
      </c>
      <c r="C16421" s="1" t="n">
        <v>11</v>
      </c>
      <c r="D16421" s="1" t="s">
        <v>3845</v>
      </c>
      <c r="E16421" s="1" t="n">
        <v>1637</v>
      </c>
      <c r="F16421" s="1" t="s">
        <v>68</v>
      </c>
      <c r="I16421" s="1" t="n">
        <v>1923084</v>
      </c>
      <c r="J16421" s="1" t="n">
        <v>54907</v>
      </c>
      <c r="K16421" s="1" t="n">
        <v>7891000376768</v>
      </c>
      <c r="L16421" s="1" t="s">
        <v>7482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7" t="n">
        <v>46258</v>
      </c>
      <c r="C16422" s="1" t="n">
        <v>11</v>
      </c>
      <c r="D16422" s="1" t="s">
        <v>3845</v>
      </c>
      <c r="E16422" s="1" t="n">
        <v>1637</v>
      </c>
      <c r="F16422" s="1" t="s">
        <v>68</v>
      </c>
      <c r="I16422" s="1" t="n">
        <v>1923084</v>
      </c>
      <c r="J16422" s="1" t="n">
        <v>58706</v>
      </c>
      <c r="K16422" s="1" t="n">
        <v>7891000376843</v>
      </c>
      <c r="L16422" s="1" t="s">
        <v>6502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7" t="n">
        <v>46258</v>
      </c>
      <c r="C16423" s="1" t="n">
        <v>11</v>
      </c>
      <c r="D16423" s="1" t="s">
        <v>3845</v>
      </c>
      <c r="E16423" s="1" t="n">
        <v>1637</v>
      </c>
      <c r="F16423" s="1" t="s">
        <v>68</v>
      </c>
      <c r="I16423" s="1" t="n">
        <v>1923085</v>
      </c>
      <c r="J16423" s="1" t="n">
        <v>36969</v>
      </c>
      <c r="K16423" s="1" t="n">
        <v>7891000325858</v>
      </c>
      <c r="L16423" s="1" t="s">
        <v>4365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7" t="n">
        <v>46258</v>
      </c>
      <c r="C16424" s="1" t="n">
        <v>11</v>
      </c>
      <c r="D16424" s="1" t="s">
        <v>3845</v>
      </c>
      <c r="E16424" s="1" t="n">
        <v>1637</v>
      </c>
      <c r="F16424" s="1" t="s">
        <v>68</v>
      </c>
      <c r="I16424" s="1" t="n">
        <v>1923085</v>
      </c>
      <c r="J16424" s="1" t="n">
        <v>54907</v>
      </c>
      <c r="K16424" s="1" t="n">
        <v>7891000376768</v>
      </c>
      <c r="L16424" s="1" t="s">
        <v>7482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7" t="n">
        <v>46258</v>
      </c>
      <c r="C16425" s="1" t="n">
        <v>11</v>
      </c>
      <c r="D16425" s="1" t="s">
        <v>3845</v>
      </c>
      <c r="E16425" s="1" t="n">
        <v>1637</v>
      </c>
      <c r="F16425" s="1" t="s">
        <v>68</v>
      </c>
      <c r="I16425" s="1" t="n">
        <v>1923085</v>
      </c>
      <c r="J16425" s="1" t="n">
        <v>58706</v>
      </c>
      <c r="K16425" s="1" t="n">
        <v>7891000376843</v>
      </c>
      <c r="L16425" s="1" t="s">
        <v>6502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7" t="n">
        <v>46258</v>
      </c>
      <c r="C16426" s="1" t="n">
        <v>11</v>
      </c>
      <c r="D16426" s="1" t="s">
        <v>3845</v>
      </c>
      <c r="E16426" s="1" t="n">
        <v>1637</v>
      </c>
      <c r="F16426" s="1" t="s">
        <v>68</v>
      </c>
      <c r="I16426" s="1" t="n">
        <v>1923086</v>
      </c>
      <c r="J16426" s="1" t="n">
        <v>70215</v>
      </c>
      <c r="K16426" s="1" t="n">
        <v>7896045114290</v>
      </c>
      <c r="L16426" s="1" t="s">
        <v>8608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7" t="n">
        <v>46258</v>
      </c>
      <c r="C16427" s="1" t="n">
        <v>11</v>
      </c>
      <c r="D16427" s="1" t="s">
        <v>3845</v>
      </c>
      <c r="E16427" s="1" t="n">
        <v>1637</v>
      </c>
      <c r="F16427" s="1" t="s">
        <v>68</v>
      </c>
      <c r="I16427" s="1" t="n">
        <v>1923086</v>
      </c>
      <c r="J16427" s="1" t="n">
        <v>104465</v>
      </c>
      <c r="K16427" s="1" t="n">
        <v>7896051131038</v>
      </c>
      <c r="L16427" s="1" t="s">
        <v>8609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7" t="n">
        <v>46258</v>
      </c>
      <c r="C16428" s="1" t="n">
        <v>11</v>
      </c>
      <c r="D16428" s="1" t="s">
        <v>3845</v>
      </c>
      <c r="E16428" s="1" t="n">
        <v>1637</v>
      </c>
      <c r="F16428" s="1" t="s">
        <v>68</v>
      </c>
      <c r="I16428" s="1" t="n">
        <v>1923087</v>
      </c>
      <c r="J16428" s="1" t="n">
        <v>70215</v>
      </c>
      <c r="K16428" s="1" t="n">
        <v>7896045114290</v>
      </c>
      <c r="L16428" s="1" t="s">
        <v>8608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7" t="n">
        <v>46258</v>
      </c>
      <c r="C16429" s="1" t="n">
        <v>11</v>
      </c>
      <c r="D16429" s="1" t="s">
        <v>3845</v>
      </c>
      <c r="E16429" s="1" t="n">
        <v>1637</v>
      </c>
      <c r="F16429" s="1" t="s">
        <v>68</v>
      </c>
      <c r="I16429" s="1" t="n">
        <v>1923087</v>
      </c>
      <c r="J16429" s="1" t="n">
        <v>101986</v>
      </c>
      <c r="K16429" s="1" t="n">
        <v>7896005286524</v>
      </c>
      <c r="L16429" s="1" t="s">
        <v>4044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7" t="n">
        <v>46258</v>
      </c>
      <c r="C16430" s="1" t="n">
        <v>11</v>
      </c>
      <c r="D16430" s="1" t="s">
        <v>3845</v>
      </c>
      <c r="E16430" s="1" t="n">
        <v>1637</v>
      </c>
      <c r="F16430" s="1" t="s">
        <v>68</v>
      </c>
      <c r="I16430" s="1" t="n">
        <v>1923087</v>
      </c>
      <c r="J16430" s="1" t="n">
        <v>102206</v>
      </c>
      <c r="K16430" s="1" t="n">
        <v>7896028014494</v>
      </c>
      <c r="L16430" s="1" t="s">
        <v>4550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7" t="n">
        <v>46258</v>
      </c>
      <c r="C16431" s="1" t="n">
        <v>11</v>
      </c>
      <c r="D16431" s="1" t="s">
        <v>3845</v>
      </c>
      <c r="E16431" s="1" t="n">
        <v>1637</v>
      </c>
      <c r="F16431" s="1" t="s">
        <v>68</v>
      </c>
      <c r="I16431" s="1" t="n">
        <v>1923087</v>
      </c>
      <c r="J16431" s="1" t="n">
        <v>63902</v>
      </c>
      <c r="K16431" s="1" t="n">
        <v>7896532700432</v>
      </c>
      <c r="L16431" s="1" t="s">
        <v>8610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7" t="n">
        <v>46258</v>
      </c>
      <c r="C16432" s="1" t="n">
        <v>11</v>
      </c>
      <c r="D16432" s="1" t="s">
        <v>3845</v>
      </c>
      <c r="E16432" s="1" t="n">
        <v>1637</v>
      </c>
      <c r="F16432" s="1" t="s">
        <v>68</v>
      </c>
      <c r="I16432" s="1" t="n">
        <v>1923088</v>
      </c>
      <c r="J16432" s="1" t="n">
        <v>70215</v>
      </c>
      <c r="K16432" s="1" t="n">
        <v>7896045114290</v>
      </c>
      <c r="L16432" s="1" t="s">
        <v>8608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7" t="n">
        <v>46258</v>
      </c>
      <c r="C16433" s="1" t="n">
        <v>11</v>
      </c>
      <c r="D16433" s="1" t="s">
        <v>3845</v>
      </c>
      <c r="E16433" s="1" t="n">
        <v>1637</v>
      </c>
      <c r="F16433" s="1" t="s">
        <v>68</v>
      </c>
      <c r="I16433" s="1" t="n">
        <v>1923088</v>
      </c>
      <c r="J16433" s="1" t="n">
        <v>101986</v>
      </c>
      <c r="K16433" s="1" t="n">
        <v>7896005286524</v>
      </c>
      <c r="L16433" s="1" t="s">
        <v>4044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7" t="n">
        <v>46258</v>
      </c>
      <c r="C16434" s="1" t="n">
        <v>11</v>
      </c>
      <c r="D16434" s="1" t="s">
        <v>3845</v>
      </c>
      <c r="E16434" s="1" t="n">
        <v>1637</v>
      </c>
      <c r="F16434" s="1" t="s">
        <v>68</v>
      </c>
      <c r="I16434" s="1" t="n">
        <v>1923088</v>
      </c>
      <c r="J16434" s="1" t="n">
        <v>31010</v>
      </c>
      <c r="K16434" s="1" t="n">
        <v>7896005217771</v>
      </c>
      <c r="L16434" s="1" t="s">
        <v>8611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7" t="n">
        <v>46258</v>
      </c>
      <c r="C16435" s="1" t="n">
        <v>11</v>
      </c>
      <c r="D16435" s="1" t="s">
        <v>3845</v>
      </c>
      <c r="E16435" s="1" t="n">
        <v>1637</v>
      </c>
      <c r="F16435" s="1" t="s">
        <v>68</v>
      </c>
      <c r="I16435" s="1" t="n">
        <v>1923088</v>
      </c>
      <c r="J16435" s="1" t="n">
        <v>63902</v>
      </c>
      <c r="K16435" s="1" t="n">
        <v>7896532700432</v>
      </c>
      <c r="L16435" s="1" t="s">
        <v>8610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7" t="n">
        <v>46258</v>
      </c>
      <c r="C16436" s="1" t="n">
        <v>11</v>
      </c>
      <c r="D16436" s="1" t="s">
        <v>3845</v>
      </c>
      <c r="E16436" s="1" t="n">
        <v>1637</v>
      </c>
      <c r="F16436" s="1" t="s">
        <v>68</v>
      </c>
      <c r="I16436" s="1" t="n">
        <v>1923088</v>
      </c>
      <c r="J16436" s="1" t="n">
        <v>79574</v>
      </c>
      <c r="K16436" s="1" t="n">
        <v>7898617582261</v>
      </c>
      <c r="L16436" s="1" t="s">
        <v>8612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7" t="n">
        <v>46258</v>
      </c>
      <c r="C16437" s="1" t="n">
        <v>171</v>
      </c>
      <c r="D16437" s="1" t="s">
        <v>3878</v>
      </c>
      <c r="E16437" s="1" t="n">
        <v>1107</v>
      </c>
      <c r="F16437" s="1" t="s">
        <v>155</v>
      </c>
      <c r="I16437" s="1" t="n">
        <v>445421</v>
      </c>
      <c r="J16437" s="1" t="n">
        <v>35062</v>
      </c>
      <c r="K16437" s="1" t="n">
        <v>7891962051383</v>
      </c>
      <c r="L16437" s="1" t="s">
        <v>5746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7" t="n">
        <v>46258</v>
      </c>
      <c r="C16438" s="1" t="n">
        <v>171</v>
      </c>
      <c r="D16438" s="1" t="s">
        <v>3878</v>
      </c>
      <c r="E16438" s="1" t="n">
        <v>1107</v>
      </c>
      <c r="F16438" s="1" t="s">
        <v>155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4607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7" t="n">
        <v>46258</v>
      </c>
      <c r="C16439" s="1" t="n">
        <v>171</v>
      </c>
      <c r="D16439" s="1" t="s">
        <v>3878</v>
      </c>
      <c r="E16439" s="1" t="n">
        <v>1107</v>
      </c>
      <c r="F16439" s="1" t="s">
        <v>155</v>
      </c>
      <c r="I16439" s="1" t="n">
        <v>445435</v>
      </c>
      <c r="J16439" s="1" t="n">
        <v>25381</v>
      </c>
      <c r="K16439" s="1" t="n">
        <v>7895144893730</v>
      </c>
      <c r="L16439" s="1" t="s">
        <v>6305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7" t="n">
        <v>46258</v>
      </c>
      <c r="C16440" s="1" t="n">
        <v>171</v>
      </c>
      <c r="D16440" s="1" t="s">
        <v>3878</v>
      </c>
      <c r="E16440" s="1" t="n">
        <v>1107</v>
      </c>
      <c r="F16440" s="1" t="s">
        <v>155</v>
      </c>
      <c r="I16440" s="1" t="n">
        <v>445435</v>
      </c>
      <c r="J16440" s="1" t="n">
        <v>29023</v>
      </c>
      <c r="K16440" s="1" t="n">
        <v>7895144603087</v>
      </c>
      <c r="L16440" s="1" t="s">
        <v>4613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7" t="n">
        <v>46258</v>
      </c>
      <c r="C16441" s="1" t="n">
        <v>171</v>
      </c>
      <c r="D16441" s="1" t="s">
        <v>3878</v>
      </c>
      <c r="E16441" s="1" t="n">
        <v>1107</v>
      </c>
      <c r="F16441" s="1" t="s">
        <v>155</v>
      </c>
      <c r="I16441" s="1" t="n">
        <v>445435</v>
      </c>
      <c r="J16441" s="1" t="n">
        <v>71380</v>
      </c>
      <c r="K16441" s="1" t="n">
        <v>7896423488883</v>
      </c>
      <c r="L16441" s="1" t="s">
        <v>4626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7" t="n">
        <v>46258</v>
      </c>
      <c r="C16442" s="1" t="n">
        <v>171</v>
      </c>
      <c r="D16442" s="1" t="s">
        <v>3878</v>
      </c>
      <c r="E16442" s="1" t="n">
        <v>1107</v>
      </c>
      <c r="F16442" s="1" t="s">
        <v>155</v>
      </c>
      <c r="I16442" s="1" t="n">
        <v>445437</v>
      </c>
      <c r="J16442" s="1" t="n">
        <v>25381</v>
      </c>
      <c r="K16442" s="1" t="n">
        <v>7895144893730</v>
      </c>
      <c r="L16442" s="1" t="s">
        <v>6305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7" t="n">
        <v>46258</v>
      </c>
      <c r="C16443" s="1" t="n">
        <v>171</v>
      </c>
      <c r="D16443" s="1" t="s">
        <v>3878</v>
      </c>
      <c r="E16443" s="1" t="n">
        <v>1107</v>
      </c>
      <c r="F16443" s="1" t="s">
        <v>155</v>
      </c>
      <c r="I16443" s="1" t="n">
        <v>445437</v>
      </c>
      <c r="J16443" s="1" t="n">
        <v>71380</v>
      </c>
      <c r="K16443" s="1" t="n">
        <v>7896423488883</v>
      </c>
      <c r="L16443" s="1" t="s">
        <v>4626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7" t="n">
        <v>46258</v>
      </c>
      <c r="C16444" s="1" t="n">
        <v>171</v>
      </c>
      <c r="D16444" s="1" t="s">
        <v>3878</v>
      </c>
      <c r="E16444" s="1" t="n">
        <v>1718</v>
      </c>
      <c r="F16444" s="1" t="s">
        <v>159</v>
      </c>
      <c r="I16444" s="1" t="n">
        <v>690675</v>
      </c>
      <c r="J16444" s="1" t="n">
        <v>29150</v>
      </c>
      <c r="K16444" s="1" t="n">
        <v>78938816</v>
      </c>
      <c r="L16444" s="1" t="s">
        <v>4776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7" t="n">
        <v>46258</v>
      </c>
      <c r="C16445" s="1" t="n">
        <v>171</v>
      </c>
      <c r="D16445" s="1" t="s">
        <v>3878</v>
      </c>
      <c r="E16445" s="1" t="n">
        <v>1718</v>
      </c>
      <c r="F16445" s="1" t="s">
        <v>159</v>
      </c>
      <c r="I16445" s="1" t="n">
        <v>690675</v>
      </c>
      <c r="J16445" s="1" t="n">
        <v>29151</v>
      </c>
      <c r="K16445" s="1" t="n">
        <v>78938823</v>
      </c>
      <c r="L16445" s="1" t="s">
        <v>5598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7" t="n">
        <v>46258</v>
      </c>
      <c r="C16446" s="1" t="n">
        <v>171</v>
      </c>
      <c r="D16446" s="1" t="s">
        <v>3878</v>
      </c>
      <c r="E16446" s="1" t="n">
        <v>1718</v>
      </c>
      <c r="F16446" s="1" t="s">
        <v>159</v>
      </c>
      <c r="I16446" s="1" t="n">
        <v>690675</v>
      </c>
      <c r="J16446" s="1" t="n">
        <v>36309</v>
      </c>
      <c r="K16446" s="1" t="n">
        <v>78938830</v>
      </c>
      <c r="L16446" s="1" t="s">
        <v>5599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7" t="n">
        <v>46258</v>
      </c>
      <c r="C16447" s="1" t="n">
        <v>171</v>
      </c>
      <c r="D16447" s="1" t="s">
        <v>3878</v>
      </c>
      <c r="E16447" s="1" t="n">
        <v>1718</v>
      </c>
      <c r="F16447" s="1" t="s">
        <v>159</v>
      </c>
      <c r="I16447" s="1" t="n">
        <v>690675</v>
      </c>
      <c r="J16447" s="1" t="n">
        <v>81768</v>
      </c>
      <c r="K16447" s="1" t="n">
        <v>78949416</v>
      </c>
      <c r="L16447" s="1" t="s">
        <v>7861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7" t="n">
        <v>46258</v>
      </c>
      <c r="C16448" s="1" t="n">
        <v>171</v>
      </c>
      <c r="D16448" s="1" t="s">
        <v>3878</v>
      </c>
      <c r="E16448" s="1" t="n">
        <v>1740</v>
      </c>
      <c r="F16448" s="1" t="s">
        <v>296</v>
      </c>
      <c r="I16448" s="1" t="n">
        <v>1260688</v>
      </c>
      <c r="J16448" s="1" t="n">
        <v>64280</v>
      </c>
      <c r="K16448" s="1" t="n">
        <v>7891164007171</v>
      </c>
      <c r="L16448" s="1" t="s">
        <v>5695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7" t="n">
        <v>46258</v>
      </c>
      <c r="C16449" s="1" t="n">
        <v>171</v>
      </c>
      <c r="D16449" s="1" t="s">
        <v>3878</v>
      </c>
      <c r="E16449" s="1" t="n">
        <v>1740</v>
      </c>
      <c r="F16449" s="1" t="s">
        <v>296</v>
      </c>
      <c r="I16449" s="1" t="n">
        <v>1261294</v>
      </c>
      <c r="J16449" s="1" t="n">
        <v>16602</v>
      </c>
      <c r="K16449" s="1" t="n">
        <v>7891000084649</v>
      </c>
      <c r="L16449" s="1" t="s">
        <v>4256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7" t="n">
        <v>46258</v>
      </c>
      <c r="C16450" s="1" t="n">
        <v>171</v>
      </c>
      <c r="D16450" s="1" t="s">
        <v>3878</v>
      </c>
      <c r="E16450" s="1" t="n">
        <v>1740</v>
      </c>
      <c r="F16450" s="1" t="s">
        <v>296</v>
      </c>
      <c r="I16450" s="1" t="n">
        <v>1261294</v>
      </c>
      <c r="J16450" s="1" t="n">
        <v>65117</v>
      </c>
      <c r="K16450" s="1" t="n">
        <v>7891097105746</v>
      </c>
      <c r="L16450" s="1" t="s">
        <v>6367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7" t="n">
        <v>46259</v>
      </c>
      <c r="C16451" s="1" t="n">
        <v>1</v>
      </c>
      <c r="D16451" s="1" t="s">
        <v>3781</v>
      </c>
      <c r="E16451" s="1" t="n">
        <v>1615</v>
      </c>
      <c r="F16451" s="1" t="s">
        <v>253</v>
      </c>
      <c r="I16451" s="1" t="n">
        <v>15173</v>
      </c>
      <c r="J16451" s="1" t="n">
        <v>100114</v>
      </c>
      <c r="K16451" s="1" t="n">
        <v>115</v>
      </c>
      <c r="L16451" s="1" t="s">
        <v>4154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7" t="n">
        <v>46259</v>
      </c>
      <c r="C16452" s="1" t="n">
        <v>1</v>
      </c>
      <c r="D16452" s="1" t="s">
        <v>3781</v>
      </c>
      <c r="E16452" s="1" t="n">
        <v>1615</v>
      </c>
      <c r="F16452" s="1" t="s">
        <v>253</v>
      </c>
      <c r="I16452" s="1" t="n">
        <v>15173</v>
      </c>
      <c r="J16452" s="1" t="n">
        <v>37771</v>
      </c>
      <c r="K16452" s="1" t="n">
        <v>774574</v>
      </c>
      <c r="L16452" s="1" t="s">
        <v>4155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7" t="n">
        <v>46259</v>
      </c>
      <c r="C16453" s="1" t="n">
        <v>1</v>
      </c>
      <c r="D16453" s="1" t="s">
        <v>3781</v>
      </c>
      <c r="E16453" s="1" t="n">
        <v>1615</v>
      </c>
      <c r="F16453" s="1" t="s">
        <v>253</v>
      </c>
      <c r="I16453" s="1" t="n">
        <v>15173</v>
      </c>
      <c r="J16453" s="1" t="n">
        <v>38520</v>
      </c>
      <c r="K16453" s="1" t="n">
        <v>700083262769</v>
      </c>
      <c r="L16453" s="1" t="s">
        <v>4041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7" t="n">
        <v>46259</v>
      </c>
      <c r="C16454" s="1" t="n">
        <v>6</v>
      </c>
      <c r="D16454" s="1" t="s">
        <v>3844</v>
      </c>
      <c r="E16454" s="1" t="n">
        <v>33</v>
      </c>
      <c r="F16454" s="1" t="s">
        <v>93</v>
      </c>
      <c r="I16454" s="1" t="n">
        <v>5548</v>
      </c>
      <c r="J16454" s="1" t="n">
        <v>100113</v>
      </c>
      <c r="K16454" s="1" t="n">
        <v>114</v>
      </c>
      <c r="L16454" s="1" t="s">
        <v>4104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7" t="n">
        <v>46259</v>
      </c>
      <c r="C16455" s="1" t="n">
        <v>6</v>
      </c>
      <c r="D16455" s="1" t="s">
        <v>3844</v>
      </c>
      <c r="E16455" s="1" t="n">
        <v>33</v>
      </c>
      <c r="F16455" s="1" t="s">
        <v>93</v>
      </c>
      <c r="I16455" s="1" t="n">
        <v>5548</v>
      </c>
      <c r="J16455" s="1" t="n">
        <v>110142</v>
      </c>
      <c r="K16455" s="1" t="n">
        <v>16699</v>
      </c>
      <c r="L16455" s="1" t="s">
        <v>4111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7" t="n">
        <v>46259</v>
      </c>
      <c r="C16456" s="1" t="n">
        <v>6</v>
      </c>
      <c r="D16456" s="1" t="s">
        <v>3844</v>
      </c>
      <c r="E16456" s="1" t="n">
        <v>33</v>
      </c>
      <c r="F16456" s="1" t="s">
        <v>93</v>
      </c>
      <c r="I16456" s="1" t="n">
        <v>5550</v>
      </c>
      <c r="J16456" s="1" t="n">
        <v>100062</v>
      </c>
      <c r="K16456" s="1" t="n">
        <v>63</v>
      </c>
      <c r="L16456" s="1" t="s">
        <v>4117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7" t="n">
        <v>46259</v>
      </c>
      <c r="C16457" s="1" t="n">
        <v>6</v>
      </c>
      <c r="D16457" s="1" t="s">
        <v>3844</v>
      </c>
      <c r="E16457" s="1" t="n">
        <v>33</v>
      </c>
      <c r="F16457" s="1" t="s">
        <v>93</v>
      </c>
      <c r="I16457" s="1" t="n">
        <v>5550</v>
      </c>
      <c r="J16457" s="1" t="n">
        <v>100100</v>
      </c>
      <c r="K16457" s="1" t="n">
        <v>101</v>
      </c>
      <c r="L16457" s="1" t="s">
        <v>4194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7" t="n">
        <v>46259</v>
      </c>
      <c r="C16458" s="1" t="n">
        <v>6</v>
      </c>
      <c r="D16458" s="1" t="s">
        <v>3844</v>
      </c>
      <c r="E16458" s="1" t="n">
        <v>33</v>
      </c>
      <c r="F16458" s="1" t="s">
        <v>93</v>
      </c>
      <c r="I16458" s="1" t="n">
        <v>5550</v>
      </c>
      <c r="J16458" s="1" t="n">
        <v>100104</v>
      </c>
      <c r="K16458" s="1" t="n">
        <v>105</v>
      </c>
      <c r="L16458" s="1" t="s">
        <v>4195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7" t="n">
        <v>46259</v>
      </c>
      <c r="C16459" s="1" t="n">
        <v>6</v>
      </c>
      <c r="D16459" s="1" t="s">
        <v>3844</v>
      </c>
      <c r="E16459" s="1" t="n">
        <v>33</v>
      </c>
      <c r="F16459" s="1" t="s">
        <v>93</v>
      </c>
      <c r="I16459" s="1" t="n">
        <v>5550</v>
      </c>
      <c r="J16459" s="1" t="n">
        <v>100105</v>
      </c>
      <c r="K16459" s="1" t="n">
        <v>106</v>
      </c>
      <c r="L16459" s="1" t="s">
        <v>4118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7" t="n">
        <v>46259</v>
      </c>
      <c r="C16460" s="1" t="n">
        <v>6</v>
      </c>
      <c r="D16460" s="1" t="s">
        <v>3844</v>
      </c>
      <c r="E16460" s="1" t="n">
        <v>33</v>
      </c>
      <c r="F16460" s="1" t="s">
        <v>93</v>
      </c>
      <c r="I16460" s="1" t="n">
        <v>5550</v>
      </c>
      <c r="J16460" s="1" t="n">
        <v>100109</v>
      </c>
      <c r="K16460" s="1" t="n">
        <v>110</v>
      </c>
      <c r="L16460" s="1" t="s">
        <v>4120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7" t="n">
        <v>46259</v>
      </c>
      <c r="C16461" s="1" t="n">
        <v>6</v>
      </c>
      <c r="D16461" s="1" t="s">
        <v>3844</v>
      </c>
      <c r="E16461" s="1" t="n">
        <v>33</v>
      </c>
      <c r="F16461" s="1" t="s">
        <v>93</v>
      </c>
      <c r="I16461" s="1" t="n">
        <v>5550</v>
      </c>
      <c r="J16461" s="1" t="n">
        <v>100110</v>
      </c>
      <c r="K16461" s="1" t="n">
        <v>111</v>
      </c>
      <c r="L16461" s="1" t="s">
        <v>4121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7" t="n">
        <v>46259</v>
      </c>
      <c r="C16462" s="1" t="n">
        <v>6</v>
      </c>
      <c r="D16462" s="1" t="s">
        <v>3844</v>
      </c>
      <c r="E16462" s="1" t="n">
        <v>33</v>
      </c>
      <c r="F16462" s="1" t="s">
        <v>93</v>
      </c>
      <c r="I16462" s="1" t="n">
        <v>5550</v>
      </c>
      <c r="J16462" s="1" t="n">
        <v>100121</v>
      </c>
      <c r="K16462" s="1" t="n">
        <v>122</v>
      </c>
      <c r="L16462" s="1" t="s">
        <v>4196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7" t="n">
        <v>46259</v>
      </c>
      <c r="C16463" s="1" t="n">
        <v>6</v>
      </c>
      <c r="D16463" s="1" t="s">
        <v>3844</v>
      </c>
      <c r="E16463" s="1" t="n">
        <v>33</v>
      </c>
      <c r="F16463" s="1" t="s">
        <v>93</v>
      </c>
      <c r="I16463" s="1" t="n">
        <v>5550</v>
      </c>
      <c r="J16463" s="1" t="n">
        <v>100122</v>
      </c>
      <c r="K16463" s="1" t="n">
        <v>123</v>
      </c>
      <c r="L16463" s="1" t="s">
        <v>4125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7" t="n">
        <v>46259</v>
      </c>
      <c r="C16464" s="1" t="n">
        <v>6</v>
      </c>
      <c r="D16464" s="1" t="s">
        <v>3844</v>
      </c>
      <c r="E16464" s="1" t="n">
        <v>33</v>
      </c>
      <c r="F16464" s="1" t="s">
        <v>93</v>
      </c>
      <c r="I16464" s="1" t="n">
        <v>5550</v>
      </c>
      <c r="J16464" s="1" t="n">
        <v>100125</v>
      </c>
      <c r="K16464" s="1" t="n">
        <v>126</v>
      </c>
      <c r="L16464" s="1" t="s">
        <v>4197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7" t="n">
        <v>46259</v>
      </c>
      <c r="C16465" s="1" t="n">
        <v>6</v>
      </c>
      <c r="D16465" s="1" t="s">
        <v>3844</v>
      </c>
      <c r="E16465" s="1" t="n">
        <v>33</v>
      </c>
      <c r="F16465" s="1" t="s">
        <v>93</v>
      </c>
      <c r="I16465" s="1" t="n">
        <v>5550</v>
      </c>
      <c r="J16465" s="1" t="n">
        <v>100129</v>
      </c>
      <c r="K16465" s="1" t="n">
        <v>130</v>
      </c>
      <c r="L16465" s="1" t="s">
        <v>4128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7" t="n">
        <v>46259</v>
      </c>
      <c r="C16466" s="1" t="n">
        <v>6</v>
      </c>
      <c r="D16466" s="1" t="s">
        <v>3844</v>
      </c>
      <c r="E16466" s="1" t="n">
        <v>33</v>
      </c>
      <c r="F16466" s="1" t="s">
        <v>93</v>
      </c>
      <c r="I16466" s="1" t="n">
        <v>5550</v>
      </c>
      <c r="J16466" s="1" t="n">
        <v>100131</v>
      </c>
      <c r="K16466" s="1" t="n">
        <v>132</v>
      </c>
      <c r="L16466" s="1" t="s">
        <v>4540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7" t="n">
        <v>46259</v>
      </c>
      <c r="C16467" s="1" t="n">
        <v>6</v>
      </c>
      <c r="D16467" s="1" t="s">
        <v>3844</v>
      </c>
      <c r="E16467" s="1" t="n">
        <v>33</v>
      </c>
      <c r="F16467" s="1" t="s">
        <v>93</v>
      </c>
      <c r="I16467" s="1" t="n">
        <v>5550</v>
      </c>
      <c r="J16467" s="1" t="n">
        <v>100133</v>
      </c>
      <c r="K16467" s="1" t="n">
        <v>134</v>
      </c>
      <c r="L16467" s="1" t="s">
        <v>4129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7" t="n">
        <v>46259</v>
      </c>
      <c r="C16468" s="1" t="n">
        <v>6</v>
      </c>
      <c r="D16468" s="1" t="s">
        <v>3844</v>
      </c>
      <c r="E16468" s="1" t="n">
        <v>33</v>
      </c>
      <c r="F16468" s="1" t="s">
        <v>93</v>
      </c>
      <c r="I16468" s="1" t="n">
        <v>5555</v>
      </c>
      <c r="J16468" s="1" t="n">
        <v>100132</v>
      </c>
      <c r="K16468" s="1" t="n">
        <v>133</v>
      </c>
      <c r="L16468" s="1" t="s">
        <v>4107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7" t="n">
        <v>46259</v>
      </c>
      <c r="C16469" s="1" t="n">
        <v>6</v>
      </c>
      <c r="D16469" s="1" t="s">
        <v>3844</v>
      </c>
      <c r="E16469" s="1" t="n">
        <v>33</v>
      </c>
      <c r="F16469" s="1" t="s">
        <v>93</v>
      </c>
      <c r="I16469" s="1" t="n">
        <v>5555</v>
      </c>
      <c r="J16469" s="1" t="n">
        <v>100135</v>
      </c>
      <c r="K16469" s="1" t="n">
        <v>136</v>
      </c>
      <c r="L16469" s="1" t="s">
        <v>4108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7" t="n">
        <v>46259</v>
      </c>
      <c r="C16470" s="1" t="n">
        <v>6</v>
      </c>
      <c r="D16470" s="1" t="s">
        <v>3844</v>
      </c>
      <c r="E16470" s="1" t="n">
        <v>33</v>
      </c>
      <c r="F16470" s="1" t="s">
        <v>93</v>
      </c>
      <c r="I16470" s="1" t="n">
        <v>5555</v>
      </c>
      <c r="J16470" s="1" t="n">
        <v>100148</v>
      </c>
      <c r="K16470" s="1" t="n">
        <v>149</v>
      </c>
      <c r="L16470" s="1" t="s">
        <v>4109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7" t="n">
        <v>46259</v>
      </c>
      <c r="C16471" s="1" t="n">
        <v>6</v>
      </c>
      <c r="D16471" s="1" t="s">
        <v>3844</v>
      </c>
      <c r="E16471" s="1" t="n">
        <v>33</v>
      </c>
      <c r="F16471" s="1" t="s">
        <v>93</v>
      </c>
      <c r="I16471" s="1" t="n">
        <v>5555</v>
      </c>
      <c r="J16471" s="1" t="n">
        <v>100297</v>
      </c>
      <c r="K16471" s="1" t="n">
        <v>70293</v>
      </c>
      <c r="L16471" s="1" t="s">
        <v>4110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7" t="n">
        <v>46259</v>
      </c>
      <c r="C16472" s="1" t="n">
        <v>6</v>
      </c>
      <c r="D16472" s="1" t="s">
        <v>3844</v>
      </c>
      <c r="E16472" s="1" t="n">
        <v>33</v>
      </c>
      <c r="F16472" s="1" t="s">
        <v>93</v>
      </c>
      <c r="I16472" s="1" t="n">
        <v>5555</v>
      </c>
      <c r="J16472" s="1" t="n">
        <v>110165</v>
      </c>
      <c r="K16472" s="1" t="n">
        <v>37441</v>
      </c>
      <c r="L16472" s="1" t="s">
        <v>4199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7" t="n">
        <v>46259</v>
      </c>
      <c r="C16473" s="1" t="n">
        <v>6</v>
      </c>
      <c r="D16473" s="1" t="s">
        <v>3844</v>
      </c>
      <c r="E16473" s="1" t="n">
        <v>33</v>
      </c>
      <c r="F16473" s="1" t="s">
        <v>93</v>
      </c>
      <c r="I16473" s="1" t="n">
        <v>5555</v>
      </c>
      <c r="J16473" s="1" t="n">
        <v>110168</v>
      </c>
      <c r="K16473" s="1" t="n">
        <v>37365</v>
      </c>
      <c r="L16473" s="1" t="s">
        <v>4112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7" t="n">
        <v>46259</v>
      </c>
      <c r="C16474" s="1" t="n">
        <v>6</v>
      </c>
      <c r="D16474" s="1" t="s">
        <v>3844</v>
      </c>
      <c r="E16474" s="1" t="n">
        <v>33</v>
      </c>
      <c r="F16474" s="1" t="s">
        <v>93</v>
      </c>
      <c r="I16474" s="1" t="n">
        <v>5555</v>
      </c>
      <c r="J16474" s="1" t="n">
        <v>110489</v>
      </c>
      <c r="K16474" s="1" t="n">
        <v>54743</v>
      </c>
      <c r="L16474" s="1" t="s">
        <v>4114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7" t="n">
        <v>46259</v>
      </c>
      <c r="C16475" s="1" t="n">
        <v>6</v>
      </c>
      <c r="D16475" s="1" t="s">
        <v>3844</v>
      </c>
      <c r="E16475" s="1" t="n">
        <v>33</v>
      </c>
      <c r="F16475" s="1" t="s">
        <v>93</v>
      </c>
      <c r="I16475" s="1" t="n">
        <v>5555</v>
      </c>
      <c r="J16475" s="1" t="n">
        <v>80078</v>
      </c>
      <c r="K16475" s="1" t="n">
        <v>710</v>
      </c>
      <c r="L16475" s="1" t="s">
        <v>4115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7" t="n">
        <v>46259</v>
      </c>
      <c r="C16476" s="1" t="n">
        <v>6</v>
      </c>
      <c r="D16476" s="1" t="s">
        <v>3844</v>
      </c>
      <c r="E16476" s="1" t="n">
        <v>33</v>
      </c>
      <c r="F16476" s="1" t="s">
        <v>93</v>
      </c>
      <c r="I16476" s="1" t="n">
        <v>5555</v>
      </c>
      <c r="J16476" s="1" t="n">
        <v>81106</v>
      </c>
      <c r="K16476" s="1" t="n">
        <v>1168</v>
      </c>
      <c r="L16476" s="1" t="s">
        <v>5540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7" t="n">
        <v>46259</v>
      </c>
      <c r="C16477" s="1" t="n">
        <v>6</v>
      </c>
      <c r="D16477" s="1" t="s">
        <v>3844</v>
      </c>
      <c r="E16477" s="1" t="n">
        <v>33</v>
      </c>
      <c r="F16477" s="1" t="s">
        <v>93</v>
      </c>
      <c r="I16477" s="1" t="n">
        <v>5555</v>
      </c>
      <c r="J16477" s="1" t="n">
        <v>81699</v>
      </c>
      <c r="K16477" s="1" t="n">
        <v>1311</v>
      </c>
      <c r="L16477" s="1" t="s">
        <v>6650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7" t="n">
        <v>46259</v>
      </c>
      <c r="C16478" s="1" t="n">
        <v>6</v>
      </c>
      <c r="D16478" s="1" t="s">
        <v>3844</v>
      </c>
      <c r="E16478" s="1" t="n">
        <v>33</v>
      </c>
      <c r="F16478" s="1" t="s">
        <v>93</v>
      </c>
      <c r="I16478" s="1" t="n">
        <v>5555</v>
      </c>
      <c r="J16478" s="1" t="n">
        <v>82022</v>
      </c>
      <c r="K16478" s="1" t="n">
        <v>1342</v>
      </c>
      <c r="L16478" s="1" t="s">
        <v>7947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7" t="n">
        <v>46259</v>
      </c>
      <c r="C16479" s="1" t="n">
        <v>11</v>
      </c>
      <c r="D16479" s="1" t="s">
        <v>3845</v>
      </c>
      <c r="E16479" s="1" t="n">
        <v>10098</v>
      </c>
      <c r="F16479" s="1" t="s">
        <v>1365</v>
      </c>
      <c r="I16479" s="1" t="n">
        <v>1174</v>
      </c>
      <c r="J16479" s="1" t="n">
        <v>81657</v>
      </c>
      <c r="K16479" s="1" t="n">
        <v>816588</v>
      </c>
      <c r="L16479" s="1" t="s">
        <v>6475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7" t="n">
        <v>46259</v>
      </c>
      <c r="C16480" s="1" t="n">
        <v>11</v>
      </c>
      <c r="D16480" s="1" t="s">
        <v>3845</v>
      </c>
      <c r="E16480" s="1" t="n">
        <v>10098</v>
      </c>
      <c r="F16480" s="1" t="s">
        <v>1365</v>
      </c>
      <c r="I16480" s="1" t="n">
        <v>1174</v>
      </c>
      <c r="J16480" s="1" t="n">
        <v>81672</v>
      </c>
      <c r="K16480" s="1" t="n">
        <v>816731</v>
      </c>
      <c r="L16480" s="1" t="s">
        <v>6477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7" t="n">
        <v>46259</v>
      </c>
      <c r="C16481" s="1" t="n">
        <v>11</v>
      </c>
      <c r="D16481" s="1" t="s">
        <v>3845</v>
      </c>
      <c r="E16481" s="1" t="n">
        <v>10098</v>
      </c>
      <c r="F16481" s="1" t="s">
        <v>1365</v>
      </c>
      <c r="I16481" s="1" t="n">
        <v>1234</v>
      </c>
      <c r="J16481" s="1" t="n">
        <v>23413</v>
      </c>
      <c r="K16481" s="1" t="n">
        <v>7898542022900</v>
      </c>
      <c r="L16481" s="1" t="s">
        <v>6664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7" t="n">
        <v>46259</v>
      </c>
      <c r="C16482" s="1" t="n">
        <v>11</v>
      </c>
      <c r="D16482" s="1" t="s">
        <v>3845</v>
      </c>
      <c r="E16482" s="1" t="n">
        <v>10098</v>
      </c>
      <c r="F16482" s="1" t="s">
        <v>1365</v>
      </c>
      <c r="I16482" s="1" t="n">
        <v>1234</v>
      </c>
      <c r="J16482" s="1" t="n">
        <v>29227</v>
      </c>
      <c r="K16482" s="1" t="n">
        <v>7894904578146</v>
      </c>
      <c r="L16482" s="1" t="s">
        <v>8287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7" t="n">
        <v>46259</v>
      </c>
      <c r="C16483" s="1" t="n">
        <v>11</v>
      </c>
      <c r="D16483" s="1" t="s">
        <v>3845</v>
      </c>
      <c r="E16483" s="1" t="n">
        <v>10098</v>
      </c>
      <c r="F16483" s="1" t="s">
        <v>1365</v>
      </c>
      <c r="I16483" s="1" t="n">
        <v>1234</v>
      </c>
      <c r="J16483" s="1" t="n">
        <v>81657</v>
      </c>
      <c r="K16483" s="1" t="n">
        <v>816588</v>
      </c>
      <c r="L16483" s="1" t="s">
        <v>6475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7" t="n">
        <v>46259</v>
      </c>
      <c r="C16484" s="1" t="n">
        <v>11</v>
      </c>
      <c r="D16484" s="1" t="s">
        <v>3845</v>
      </c>
      <c r="E16484" s="1" t="n">
        <v>10098</v>
      </c>
      <c r="F16484" s="1" t="s">
        <v>1365</v>
      </c>
      <c r="I16484" s="1" t="n">
        <v>1234</v>
      </c>
      <c r="J16484" s="1" t="n">
        <v>81670</v>
      </c>
      <c r="K16484" s="1" t="n">
        <v>816717</v>
      </c>
      <c r="L16484" s="1" t="s">
        <v>6476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7" t="n">
        <v>46259</v>
      </c>
      <c r="C16485" s="1" t="n">
        <v>11</v>
      </c>
      <c r="D16485" s="1" t="s">
        <v>3845</v>
      </c>
      <c r="E16485" s="1" t="n">
        <v>10098</v>
      </c>
      <c r="F16485" s="1" t="s">
        <v>1365</v>
      </c>
      <c r="I16485" s="1" t="n">
        <v>1234</v>
      </c>
      <c r="J16485" s="1" t="n">
        <v>81672</v>
      </c>
      <c r="K16485" s="1" t="n">
        <v>816731</v>
      </c>
      <c r="L16485" s="1" t="s">
        <v>6477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7" t="n">
        <v>46259</v>
      </c>
      <c r="C16486" s="1" t="n">
        <v>11</v>
      </c>
      <c r="D16486" s="1" t="s">
        <v>3845</v>
      </c>
      <c r="E16486" s="1" t="n">
        <v>10098</v>
      </c>
      <c r="F16486" s="1" t="s">
        <v>1365</v>
      </c>
      <c r="I16486" s="1" t="n">
        <v>1234</v>
      </c>
      <c r="J16486" s="1" t="n">
        <v>82080</v>
      </c>
      <c r="K16486" s="1" t="n">
        <v>820813</v>
      </c>
      <c r="L16486" s="1" t="s">
        <v>8288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7" t="n">
        <v>46259</v>
      </c>
      <c r="C16487" s="1" t="n">
        <v>11</v>
      </c>
      <c r="D16487" s="1" t="s">
        <v>3845</v>
      </c>
      <c r="E16487" s="1" t="n">
        <v>10098</v>
      </c>
      <c r="F16487" s="1" t="s">
        <v>1365</v>
      </c>
      <c r="I16487" s="1" t="n">
        <v>1234</v>
      </c>
      <c r="J16487" s="1" t="n">
        <v>82082</v>
      </c>
      <c r="K16487" s="1" t="n">
        <v>820837</v>
      </c>
      <c r="L16487" s="1" t="s">
        <v>8289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7" t="n">
        <v>46259</v>
      </c>
      <c r="C16488" s="1" t="n">
        <v>11</v>
      </c>
      <c r="D16488" s="1" t="s">
        <v>3845</v>
      </c>
      <c r="E16488" s="1" t="n">
        <v>1614</v>
      </c>
      <c r="F16488" s="1" t="s">
        <v>89</v>
      </c>
      <c r="I16488" s="1" t="n">
        <v>11614</v>
      </c>
      <c r="J16488" s="1" t="n">
        <v>40142</v>
      </c>
      <c r="K16488" s="1" t="n">
        <v>7898317290961</v>
      </c>
      <c r="L16488" s="1" t="s">
        <v>4027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7" t="n">
        <v>46259</v>
      </c>
      <c r="C16489" s="1" t="n">
        <v>11</v>
      </c>
      <c r="D16489" s="1" t="s">
        <v>3845</v>
      </c>
      <c r="E16489" s="1" t="n">
        <v>1614</v>
      </c>
      <c r="F16489" s="1" t="s">
        <v>89</v>
      </c>
      <c r="I16489" s="1" t="n">
        <v>11614</v>
      </c>
      <c r="J16489" s="1" t="n">
        <v>10841</v>
      </c>
      <c r="K16489" s="1" t="n">
        <v>7898317290435</v>
      </c>
      <c r="L16489" s="1" t="s">
        <v>4028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7" t="n">
        <v>46259</v>
      </c>
      <c r="C16490" s="1" t="n">
        <v>11</v>
      </c>
      <c r="D16490" s="1" t="s">
        <v>3845</v>
      </c>
      <c r="E16490" s="1" t="n">
        <v>1614</v>
      </c>
      <c r="F16490" s="1" t="s">
        <v>89</v>
      </c>
      <c r="I16490" s="1" t="n">
        <v>11614</v>
      </c>
      <c r="J16490" s="1" t="n">
        <v>11981</v>
      </c>
      <c r="K16490" s="1" t="n">
        <v>7898317290503</v>
      </c>
      <c r="L16490" s="1" t="s">
        <v>4337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7" t="n">
        <v>46259</v>
      </c>
      <c r="C16491" s="1" t="n">
        <v>11</v>
      </c>
      <c r="D16491" s="1" t="s">
        <v>3845</v>
      </c>
      <c r="E16491" s="1" t="n">
        <v>1614</v>
      </c>
      <c r="F16491" s="1" t="s">
        <v>89</v>
      </c>
      <c r="I16491" s="1" t="n">
        <v>11614</v>
      </c>
      <c r="J16491" s="1" t="n">
        <v>13023</v>
      </c>
      <c r="K16491" s="1" t="n">
        <v>7898317290534</v>
      </c>
      <c r="L16491" s="1" t="s">
        <v>4032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7" t="n">
        <v>46259</v>
      </c>
      <c r="C16492" s="1" t="n">
        <v>11</v>
      </c>
      <c r="D16492" s="1" t="s">
        <v>3845</v>
      </c>
      <c r="E16492" s="1" t="n">
        <v>1614</v>
      </c>
      <c r="F16492" s="1" t="s">
        <v>89</v>
      </c>
      <c r="I16492" s="1" t="n">
        <v>11614</v>
      </c>
      <c r="J16492" s="1" t="n">
        <v>13128</v>
      </c>
      <c r="K16492" s="1" t="n">
        <v>7898317290510</v>
      </c>
      <c r="L16492" s="1" t="s">
        <v>4340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7" t="n">
        <v>46259</v>
      </c>
      <c r="C16493" s="1" t="n">
        <v>11</v>
      </c>
      <c r="D16493" s="1" t="s">
        <v>3845</v>
      </c>
      <c r="E16493" s="1" t="n">
        <v>1614</v>
      </c>
      <c r="F16493" s="1" t="s">
        <v>89</v>
      </c>
      <c r="I16493" s="1" t="n">
        <v>11614</v>
      </c>
      <c r="J16493" s="1" t="n">
        <v>14440</v>
      </c>
      <c r="K16493" s="1" t="n">
        <v>7898317290527</v>
      </c>
      <c r="L16493" s="1" t="s">
        <v>4034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7" t="n">
        <v>46259</v>
      </c>
      <c r="C16494" s="1" t="n">
        <v>11</v>
      </c>
      <c r="D16494" s="1" t="s">
        <v>3845</v>
      </c>
      <c r="E16494" s="1" t="n">
        <v>1614</v>
      </c>
      <c r="F16494" s="1" t="s">
        <v>89</v>
      </c>
      <c r="I16494" s="1" t="n">
        <v>11614</v>
      </c>
      <c r="J16494" s="1" t="n">
        <v>14442</v>
      </c>
      <c r="K16494" s="1" t="n">
        <v>7898317290558</v>
      </c>
      <c r="L16494" s="1" t="s">
        <v>4341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7" t="n">
        <v>46259</v>
      </c>
      <c r="C16495" s="1" t="n">
        <v>11</v>
      </c>
      <c r="D16495" s="1" t="s">
        <v>3845</v>
      </c>
      <c r="E16495" s="1" t="n">
        <v>1614</v>
      </c>
      <c r="F16495" s="1" t="s">
        <v>89</v>
      </c>
      <c r="I16495" s="1" t="n">
        <v>11614</v>
      </c>
      <c r="J16495" s="1" t="n">
        <v>14443</v>
      </c>
      <c r="K16495" s="1" t="n">
        <v>7898317290497</v>
      </c>
      <c r="L16495" s="1" t="s">
        <v>4035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7" t="n">
        <v>46259</v>
      </c>
      <c r="C16496" s="1" t="n">
        <v>11</v>
      </c>
      <c r="D16496" s="1" t="s">
        <v>3845</v>
      </c>
      <c r="E16496" s="1" t="n">
        <v>1614</v>
      </c>
      <c r="F16496" s="1" t="s">
        <v>89</v>
      </c>
      <c r="I16496" s="1" t="n">
        <v>11614</v>
      </c>
      <c r="J16496" s="1" t="n">
        <v>14907</v>
      </c>
      <c r="K16496" s="1" t="n">
        <v>7898317290459</v>
      </c>
      <c r="L16496" s="1" t="s">
        <v>6124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7" t="n">
        <v>46259</v>
      </c>
      <c r="C16497" s="1" t="n">
        <v>11</v>
      </c>
      <c r="D16497" s="1" t="s">
        <v>3845</v>
      </c>
      <c r="E16497" s="1" t="n">
        <v>1614</v>
      </c>
      <c r="F16497" s="1" t="s">
        <v>89</v>
      </c>
      <c r="I16497" s="1" t="n">
        <v>11614</v>
      </c>
      <c r="J16497" s="1" t="n">
        <v>18259</v>
      </c>
      <c r="K16497" s="1" t="n">
        <v>7898317290442</v>
      </c>
      <c r="L16497" s="1" t="s">
        <v>5428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7" t="n">
        <v>46259</v>
      </c>
      <c r="C16498" s="1" t="n">
        <v>11</v>
      </c>
      <c r="D16498" s="1" t="s">
        <v>3845</v>
      </c>
      <c r="E16498" s="1" t="n">
        <v>1614</v>
      </c>
      <c r="F16498" s="1" t="s">
        <v>89</v>
      </c>
      <c r="I16498" s="1" t="n">
        <v>11614</v>
      </c>
      <c r="J16498" s="1" t="n">
        <v>19124</v>
      </c>
      <c r="K16498" s="1" t="n">
        <v>7898317290473</v>
      </c>
      <c r="L16498" s="1" t="s">
        <v>4037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7" t="n">
        <v>46259</v>
      </c>
      <c r="C16499" s="1" t="n">
        <v>11</v>
      </c>
      <c r="D16499" s="1" t="s">
        <v>3845</v>
      </c>
      <c r="E16499" s="1" t="n">
        <v>1614</v>
      </c>
      <c r="F16499" s="1" t="s">
        <v>89</v>
      </c>
      <c r="I16499" s="1" t="n">
        <v>11614</v>
      </c>
      <c r="J16499" s="1" t="n">
        <v>23409</v>
      </c>
      <c r="K16499" s="1" t="n">
        <v>7898317290985</v>
      </c>
      <c r="L16499" s="1" t="s">
        <v>4038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7" t="n">
        <v>46259</v>
      </c>
      <c r="C16500" s="1" t="n">
        <v>11</v>
      </c>
      <c r="D16500" s="1" t="s">
        <v>3845</v>
      </c>
      <c r="E16500" s="1" t="n">
        <v>1614</v>
      </c>
      <c r="F16500" s="1" t="s">
        <v>89</v>
      </c>
      <c r="I16500" s="1" t="n">
        <v>11614</v>
      </c>
      <c r="J16500" s="1" t="n">
        <v>27400</v>
      </c>
      <c r="K16500" s="1" t="n">
        <v>7898317290978</v>
      </c>
      <c r="L16500" s="1" t="s">
        <v>4039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7" t="n">
        <v>46259</v>
      </c>
      <c r="C16501" s="1" t="n">
        <v>11</v>
      </c>
      <c r="D16501" s="1" t="s">
        <v>3845</v>
      </c>
      <c r="E16501" s="1" t="n">
        <v>1614</v>
      </c>
      <c r="F16501" s="1" t="s">
        <v>89</v>
      </c>
      <c r="I16501" s="1" t="n">
        <v>11614</v>
      </c>
      <c r="J16501" s="1" t="n">
        <v>30898</v>
      </c>
      <c r="K16501" s="1" t="n">
        <v>7898317290954</v>
      </c>
      <c r="L16501" s="1" t="s">
        <v>6126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7" t="n">
        <v>46259</v>
      </c>
      <c r="C16502" s="1" t="n">
        <v>11</v>
      </c>
      <c r="D16502" s="1" t="s">
        <v>3845</v>
      </c>
      <c r="E16502" s="1" t="n">
        <v>1614</v>
      </c>
      <c r="F16502" s="1" t="s">
        <v>89</v>
      </c>
      <c r="I16502" s="1" t="n">
        <v>11614</v>
      </c>
      <c r="J16502" s="1" t="n">
        <v>30899</v>
      </c>
      <c r="K16502" s="1" t="n">
        <v>7898317290930</v>
      </c>
      <c r="L16502" s="1" t="s">
        <v>6392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7" t="n">
        <v>46259</v>
      </c>
      <c r="C16503" s="1" t="n">
        <v>11</v>
      </c>
      <c r="D16503" s="1" t="s">
        <v>3845</v>
      </c>
      <c r="E16503" s="1" t="n">
        <v>1614</v>
      </c>
      <c r="F16503" s="1" t="s">
        <v>89</v>
      </c>
      <c r="I16503" s="1" t="n">
        <v>11614</v>
      </c>
      <c r="J16503" s="1" t="n">
        <v>30900</v>
      </c>
      <c r="K16503" s="1" t="n">
        <v>7898317290947</v>
      </c>
      <c r="L16503" s="1" t="s">
        <v>6393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7" t="n">
        <v>46259</v>
      </c>
      <c r="C16504" s="1" t="n">
        <v>11</v>
      </c>
      <c r="D16504" s="1" t="s">
        <v>3845</v>
      </c>
      <c r="E16504" s="1" t="n">
        <v>1614</v>
      </c>
      <c r="F16504" s="1" t="s">
        <v>89</v>
      </c>
      <c r="I16504" s="1" t="n">
        <v>11614</v>
      </c>
      <c r="J16504" s="1" t="n">
        <v>30901</v>
      </c>
      <c r="K16504" s="1" t="n">
        <v>7898317290923</v>
      </c>
      <c r="L16504" s="1" t="s">
        <v>6394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7" t="n">
        <v>46259</v>
      </c>
      <c r="C16505" s="1" t="n">
        <v>11</v>
      </c>
      <c r="D16505" s="1" t="s">
        <v>3845</v>
      </c>
      <c r="E16505" s="1" t="n">
        <v>1614</v>
      </c>
      <c r="F16505" s="1" t="s">
        <v>89</v>
      </c>
      <c r="I16505" s="1" t="n">
        <v>11614</v>
      </c>
      <c r="J16505" s="1" t="n">
        <v>32360</v>
      </c>
      <c r="K16505" s="1" t="n">
        <v>7898317291050</v>
      </c>
      <c r="L16505" s="1" t="s">
        <v>4040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7" t="n">
        <v>46259</v>
      </c>
      <c r="C16506" s="1" t="n">
        <v>11</v>
      </c>
      <c r="D16506" s="1" t="s">
        <v>3845</v>
      </c>
      <c r="E16506" s="1" t="n">
        <v>1625</v>
      </c>
      <c r="F16506" s="1" t="s">
        <v>243</v>
      </c>
      <c r="I16506" s="1" t="n">
        <v>15128</v>
      </c>
      <c r="J16506" s="1" t="n">
        <v>29079</v>
      </c>
      <c r="K16506" s="1" t="n">
        <v>55515</v>
      </c>
      <c r="L16506" s="1" t="s">
        <v>3818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7" t="n">
        <v>46259</v>
      </c>
      <c r="C16507" s="1" t="n">
        <v>11</v>
      </c>
      <c r="D16507" s="1" t="s">
        <v>3845</v>
      </c>
      <c r="E16507" s="1" t="n">
        <v>1625</v>
      </c>
      <c r="F16507" s="1" t="s">
        <v>243</v>
      </c>
      <c r="I16507" s="1" t="n">
        <v>15128</v>
      </c>
      <c r="J16507" s="1" t="n">
        <v>29079</v>
      </c>
      <c r="K16507" s="1" t="n">
        <v>55515</v>
      </c>
      <c r="L16507" s="1" t="s">
        <v>3818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7" t="n">
        <v>46259</v>
      </c>
      <c r="C16508" s="1" t="n">
        <v>11</v>
      </c>
      <c r="D16508" s="1" t="s">
        <v>3845</v>
      </c>
      <c r="E16508" s="1" t="n">
        <v>1625</v>
      </c>
      <c r="F16508" s="1" t="s">
        <v>243</v>
      </c>
      <c r="I16508" s="1" t="n">
        <v>15128</v>
      </c>
      <c r="J16508" s="1" t="n">
        <v>29079</v>
      </c>
      <c r="K16508" s="1" t="n">
        <v>55515</v>
      </c>
      <c r="L16508" s="1" t="s">
        <v>3818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7" t="n">
        <v>46259</v>
      </c>
      <c r="C16509" s="1" t="n">
        <v>11</v>
      </c>
      <c r="D16509" s="1" t="s">
        <v>3845</v>
      </c>
      <c r="E16509" s="1" t="n">
        <v>1625</v>
      </c>
      <c r="F16509" s="1" t="s">
        <v>243</v>
      </c>
      <c r="I16509" s="1" t="n">
        <v>15128</v>
      </c>
      <c r="J16509" s="1" t="n">
        <v>29080</v>
      </c>
      <c r="K16509" s="1" t="n">
        <v>55516</v>
      </c>
      <c r="L16509" s="1" t="s">
        <v>3819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7" t="n">
        <v>46259</v>
      </c>
      <c r="C16510" s="1" t="n">
        <v>11</v>
      </c>
      <c r="D16510" s="1" t="s">
        <v>3845</v>
      </c>
      <c r="E16510" s="1" t="n">
        <v>10011</v>
      </c>
      <c r="F16510" s="1" t="s">
        <v>221</v>
      </c>
      <c r="I16510" s="1" t="n">
        <v>35265</v>
      </c>
      <c r="J16510" s="1" t="n">
        <v>100361</v>
      </c>
      <c r="K16510" s="1" t="n">
        <v>232</v>
      </c>
      <c r="L16510" s="1" t="s">
        <v>8251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7" t="n">
        <v>46259</v>
      </c>
      <c r="C16511" s="1" t="n">
        <v>11</v>
      </c>
      <c r="D16511" s="1" t="s">
        <v>3845</v>
      </c>
      <c r="E16511" s="1" t="n">
        <v>10011</v>
      </c>
      <c r="F16511" s="1" t="s">
        <v>221</v>
      </c>
      <c r="I16511" s="1" t="n">
        <v>35265</v>
      </c>
      <c r="J16511" s="1" t="n">
        <v>100362</v>
      </c>
      <c r="K16511" s="1" t="n">
        <v>233</v>
      </c>
      <c r="L16511" s="1" t="s">
        <v>6229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7" t="n">
        <v>46259</v>
      </c>
      <c r="C16512" s="1" t="n">
        <v>11</v>
      </c>
      <c r="D16512" s="1" t="s">
        <v>3845</v>
      </c>
      <c r="E16512" s="1" t="n">
        <v>10011</v>
      </c>
      <c r="F16512" s="1" t="s">
        <v>221</v>
      </c>
      <c r="I16512" s="1" t="n">
        <v>35265</v>
      </c>
      <c r="J16512" s="1" t="n">
        <v>100484</v>
      </c>
      <c r="K16512" s="1" t="n">
        <v>355</v>
      </c>
      <c r="L16512" s="1" t="s">
        <v>6231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7" t="n">
        <v>46259</v>
      </c>
      <c r="C16513" s="1" t="n">
        <v>11</v>
      </c>
      <c r="D16513" s="1" t="s">
        <v>3845</v>
      </c>
      <c r="E16513" s="1" t="n">
        <v>10011</v>
      </c>
      <c r="F16513" s="1" t="s">
        <v>221</v>
      </c>
      <c r="I16513" s="1" t="n">
        <v>35265</v>
      </c>
      <c r="J16513" s="1" t="n">
        <v>100491</v>
      </c>
      <c r="K16513" s="1" t="n">
        <v>362</v>
      </c>
      <c r="L16513" s="1" t="s">
        <v>8253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7" t="n">
        <v>46259</v>
      </c>
      <c r="C16514" s="1" t="n">
        <v>11</v>
      </c>
      <c r="D16514" s="1" t="s">
        <v>3845</v>
      </c>
      <c r="E16514" s="1" t="n">
        <v>10011</v>
      </c>
      <c r="F16514" s="1" t="s">
        <v>221</v>
      </c>
      <c r="I16514" s="1" t="n">
        <v>35265</v>
      </c>
      <c r="J16514" s="1" t="n">
        <v>35855</v>
      </c>
      <c r="K16514" s="1" t="n">
        <v>7896048915986</v>
      </c>
      <c r="L16514" s="1" t="s">
        <v>7120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7" t="n">
        <v>46259</v>
      </c>
      <c r="C16515" s="1" t="n">
        <v>11</v>
      </c>
      <c r="D16515" s="1" t="s">
        <v>3845</v>
      </c>
      <c r="E16515" s="1" t="n">
        <v>10011</v>
      </c>
      <c r="F16515" s="1" t="s">
        <v>221</v>
      </c>
      <c r="I16515" s="1" t="n">
        <v>35265</v>
      </c>
      <c r="J16515" s="1" t="n">
        <v>35856</v>
      </c>
      <c r="K16515" s="1" t="n">
        <v>7896048915993</v>
      </c>
      <c r="L16515" s="1" t="s">
        <v>7120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7" t="n">
        <v>46259</v>
      </c>
      <c r="C16516" s="1" t="n">
        <v>11</v>
      </c>
      <c r="D16516" s="1" t="s">
        <v>3845</v>
      </c>
      <c r="E16516" s="1" t="n">
        <v>10011</v>
      </c>
      <c r="F16516" s="1" t="s">
        <v>221</v>
      </c>
      <c r="I16516" s="1" t="n">
        <v>35265</v>
      </c>
      <c r="J16516" s="1" t="n">
        <v>35857</v>
      </c>
      <c r="K16516" s="1" t="n">
        <v>7896048915962</v>
      </c>
      <c r="L16516" s="1" t="s">
        <v>7121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7" t="n">
        <v>46259</v>
      </c>
      <c r="C16517" s="1" t="n">
        <v>11</v>
      </c>
      <c r="D16517" s="1" t="s">
        <v>3845</v>
      </c>
      <c r="E16517" s="1" t="n">
        <v>10011</v>
      </c>
      <c r="F16517" s="1" t="s">
        <v>221</v>
      </c>
      <c r="I16517" s="1" t="n">
        <v>35265</v>
      </c>
      <c r="J16517" s="1" t="n">
        <v>35858</v>
      </c>
      <c r="K16517" s="1" t="n">
        <v>7896048916037</v>
      </c>
      <c r="L16517" s="1" t="s">
        <v>8613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7" t="n">
        <v>46259</v>
      </c>
      <c r="C16518" s="1" t="n">
        <v>11</v>
      </c>
      <c r="D16518" s="1" t="s">
        <v>3845</v>
      </c>
      <c r="E16518" s="1" t="n">
        <v>10011</v>
      </c>
      <c r="F16518" s="1" t="s">
        <v>221</v>
      </c>
      <c r="I16518" s="1" t="n">
        <v>35265</v>
      </c>
      <c r="J16518" s="1" t="n">
        <v>36574</v>
      </c>
      <c r="K16518" s="1" t="n">
        <v>7896048916020</v>
      </c>
      <c r="L16518" s="1" t="s">
        <v>7122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7" t="n">
        <v>46259</v>
      </c>
      <c r="C16519" s="1" t="n">
        <v>11</v>
      </c>
      <c r="D16519" s="1" t="s">
        <v>3845</v>
      </c>
      <c r="E16519" s="1" t="n">
        <v>10011</v>
      </c>
      <c r="F16519" s="1" t="s">
        <v>221</v>
      </c>
      <c r="I16519" s="1" t="n">
        <v>35265</v>
      </c>
      <c r="J16519" s="1" t="n">
        <v>36575</v>
      </c>
      <c r="K16519" s="1" t="n">
        <v>7896048916013</v>
      </c>
      <c r="L16519" s="1" t="s">
        <v>7123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7" t="n">
        <v>46259</v>
      </c>
      <c r="C16520" s="1" t="n">
        <v>11</v>
      </c>
      <c r="D16520" s="1" t="s">
        <v>3845</v>
      </c>
      <c r="E16520" s="1" t="n">
        <v>10011</v>
      </c>
      <c r="F16520" s="1" t="s">
        <v>221</v>
      </c>
      <c r="I16520" s="1" t="n">
        <v>35265</v>
      </c>
      <c r="J16520" s="1" t="n">
        <v>36576</v>
      </c>
      <c r="K16520" s="1" t="n">
        <v>7896048915955</v>
      </c>
      <c r="L16520" s="1" t="s">
        <v>7124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7" t="n">
        <v>46259</v>
      </c>
      <c r="C16521" s="1" t="n">
        <v>11</v>
      </c>
      <c r="D16521" s="1" t="s">
        <v>3845</v>
      </c>
      <c r="E16521" s="1" t="n">
        <v>10011</v>
      </c>
      <c r="F16521" s="1" t="s">
        <v>221</v>
      </c>
      <c r="I16521" s="1" t="n">
        <v>35265</v>
      </c>
      <c r="J16521" s="1" t="n">
        <v>36577</v>
      </c>
      <c r="K16521" s="1" t="n">
        <v>7896048916006</v>
      </c>
      <c r="L16521" s="1" t="s">
        <v>8614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7" t="n">
        <v>46259</v>
      </c>
      <c r="C16522" s="1" t="n">
        <v>11</v>
      </c>
      <c r="D16522" s="1" t="s">
        <v>3845</v>
      </c>
      <c r="E16522" s="1" t="n">
        <v>10011</v>
      </c>
      <c r="F16522" s="1" t="s">
        <v>221</v>
      </c>
      <c r="I16522" s="1" t="n">
        <v>35265</v>
      </c>
      <c r="J16522" s="1" t="n">
        <v>36755</v>
      </c>
      <c r="K16522" s="1" t="n">
        <v>7896048915979</v>
      </c>
      <c r="L16522" s="1" t="s">
        <v>7125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7" t="n">
        <v>46259</v>
      </c>
      <c r="C16523" s="1" t="n">
        <v>11</v>
      </c>
      <c r="D16523" s="1" t="s">
        <v>3845</v>
      </c>
      <c r="E16523" s="1" t="n">
        <v>10011</v>
      </c>
      <c r="F16523" s="1" t="s">
        <v>221</v>
      </c>
      <c r="I16523" s="1" t="n">
        <v>35265</v>
      </c>
      <c r="J16523" s="1" t="n">
        <v>37841</v>
      </c>
      <c r="K16523" s="1" t="n">
        <v>7896048916495</v>
      </c>
      <c r="L16523" s="1" t="s">
        <v>7126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7" t="n">
        <v>46259</v>
      </c>
      <c r="C16524" s="1" t="n">
        <v>11</v>
      </c>
      <c r="D16524" s="1" t="s">
        <v>3845</v>
      </c>
      <c r="E16524" s="1" t="n">
        <v>10011</v>
      </c>
      <c r="F16524" s="1" t="s">
        <v>221</v>
      </c>
      <c r="I16524" s="1" t="n">
        <v>35265</v>
      </c>
      <c r="J16524" s="1" t="n">
        <v>38513</v>
      </c>
      <c r="K16524" s="1" t="n">
        <v>7896048916471</v>
      </c>
      <c r="L16524" s="1" t="s">
        <v>7127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7" t="n">
        <v>46259</v>
      </c>
      <c r="C16525" s="1" t="n">
        <v>11</v>
      </c>
      <c r="D16525" s="1" t="s">
        <v>3845</v>
      </c>
      <c r="E16525" s="1" t="n">
        <v>10011</v>
      </c>
      <c r="F16525" s="1" t="s">
        <v>221</v>
      </c>
      <c r="I16525" s="1" t="n">
        <v>35265</v>
      </c>
      <c r="J16525" s="1" t="n">
        <v>38514</v>
      </c>
      <c r="K16525" s="1" t="n">
        <v>7896048916518</v>
      </c>
      <c r="L16525" s="1" t="s">
        <v>7128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7" t="n">
        <v>46259</v>
      </c>
      <c r="C16526" s="1" t="n">
        <v>11</v>
      </c>
      <c r="D16526" s="1" t="s">
        <v>3845</v>
      </c>
      <c r="E16526" s="1" t="n">
        <v>10011</v>
      </c>
      <c r="F16526" s="1" t="s">
        <v>221</v>
      </c>
      <c r="I16526" s="1" t="n">
        <v>35265</v>
      </c>
      <c r="J16526" s="1" t="n">
        <v>38701</v>
      </c>
      <c r="K16526" s="1" t="n">
        <v>7896048916488</v>
      </c>
      <c r="L16526" s="1" t="s">
        <v>8615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7" t="n">
        <v>46259</v>
      </c>
      <c r="C16527" s="1" t="n">
        <v>11</v>
      </c>
      <c r="D16527" s="1" t="s">
        <v>3845</v>
      </c>
      <c r="E16527" s="1" t="n">
        <v>10011</v>
      </c>
      <c r="F16527" s="1" t="s">
        <v>221</v>
      </c>
      <c r="I16527" s="1" t="n">
        <v>35265</v>
      </c>
      <c r="J16527" s="1" t="n">
        <v>41952</v>
      </c>
      <c r="K16527" s="1" t="n">
        <v>1243</v>
      </c>
      <c r="L16527" s="1" t="s">
        <v>6233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7" t="n">
        <v>46259</v>
      </c>
      <c r="C16528" s="1" t="n">
        <v>11</v>
      </c>
      <c r="D16528" s="1" t="s">
        <v>3845</v>
      </c>
      <c r="E16528" s="1" t="n">
        <v>10011</v>
      </c>
      <c r="F16528" s="1" t="s">
        <v>221</v>
      </c>
      <c r="I16528" s="1" t="n">
        <v>35265</v>
      </c>
      <c r="J16528" s="1" t="n">
        <v>78483</v>
      </c>
      <c r="K16528" s="1" t="n">
        <v>7896048999832</v>
      </c>
      <c r="L16528" s="1" t="s">
        <v>8616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7" t="n">
        <v>46259</v>
      </c>
      <c r="C16529" s="1" t="n">
        <v>11</v>
      </c>
      <c r="D16529" s="1" t="s">
        <v>3845</v>
      </c>
      <c r="E16529" s="1" t="n">
        <v>10011</v>
      </c>
      <c r="F16529" s="1" t="s">
        <v>221</v>
      </c>
      <c r="I16529" s="1" t="n">
        <v>35265</v>
      </c>
      <c r="J16529" s="1" t="n">
        <v>82205</v>
      </c>
      <c r="K16529" s="1" t="n">
        <v>7896048922199</v>
      </c>
      <c r="L16529" s="1" t="s">
        <v>8617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7" t="n">
        <v>46259</v>
      </c>
      <c r="C16530" s="1" t="n">
        <v>11</v>
      </c>
      <c r="D16530" s="1" t="s">
        <v>3845</v>
      </c>
      <c r="E16530" s="1" t="n">
        <v>10011</v>
      </c>
      <c r="F16530" s="1" t="s">
        <v>221</v>
      </c>
      <c r="I16530" s="1" t="n">
        <v>35265</v>
      </c>
      <c r="J16530" s="1" t="n">
        <v>82206</v>
      </c>
      <c r="K16530" s="1" t="n">
        <v>1373</v>
      </c>
      <c r="L16530" s="1" t="s">
        <v>8618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7" t="n">
        <v>46259</v>
      </c>
      <c r="C16531" s="1" t="n">
        <v>11</v>
      </c>
      <c r="D16531" s="1" t="s">
        <v>3845</v>
      </c>
      <c r="E16531" s="1" t="n">
        <v>10011</v>
      </c>
      <c r="F16531" s="1" t="s">
        <v>221</v>
      </c>
      <c r="I16531" s="1" t="n">
        <v>35265</v>
      </c>
      <c r="J16531" s="1" t="n">
        <v>82207</v>
      </c>
      <c r="K16531" s="1" t="n">
        <v>1380</v>
      </c>
      <c r="L16531" s="1" t="s">
        <v>8619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7" t="n">
        <v>46259</v>
      </c>
      <c r="C16532" s="1" t="n">
        <v>11</v>
      </c>
      <c r="D16532" s="1" t="s">
        <v>3845</v>
      </c>
      <c r="E16532" s="1" t="n">
        <v>10011</v>
      </c>
      <c r="F16532" s="1" t="s">
        <v>221</v>
      </c>
      <c r="I16532" s="1" t="n">
        <v>35265</v>
      </c>
      <c r="J16532" s="1" t="n">
        <v>82208</v>
      </c>
      <c r="K16532" s="1" t="n">
        <v>7896048922274</v>
      </c>
      <c r="L16532" s="1" t="s">
        <v>8620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7" t="n">
        <v>46259</v>
      </c>
      <c r="C16533" s="1" t="n">
        <v>11</v>
      </c>
      <c r="D16533" s="1" t="s">
        <v>3845</v>
      </c>
      <c r="E16533" s="1" t="n">
        <v>1955</v>
      </c>
      <c r="F16533" s="1" t="s">
        <v>1709</v>
      </c>
      <c r="I16533" s="1" t="n">
        <v>48139</v>
      </c>
      <c r="J16533" s="1" t="n">
        <v>45154</v>
      </c>
      <c r="K16533" s="1" t="n">
        <v>2246390</v>
      </c>
      <c r="L16533" s="1" t="s">
        <v>6986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7" t="n">
        <v>46259</v>
      </c>
      <c r="C16534" s="1" t="n">
        <v>11</v>
      </c>
      <c r="D16534" s="1" t="s">
        <v>3845</v>
      </c>
      <c r="E16534" s="1" t="n">
        <v>703</v>
      </c>
      <c r="F16534" s="1" t="s">
        <v>1627</v>
      </c>
      <c r="I16534" s="1" t="n">
        <v>103073</v>
      </c>
      <c r="J16534" s="1" t="n">
        <v>11462</v>
      </c>
      <c r="K16534" s="1" t="n">
        <v>144650</v>
      </c>
      <c r="L16534" s="1" t="s">
        <v>6321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7" t="n">
        <v>46259</v>
      </c>
      <c r="C16535" s="1" t="n">
        <v>11</v>
      </c>
      <c r="D16535" s="1" t="s">
        <v>3845</v>
      </c>
      <c r="E16535" s="1" t="n">
        <v>703</v>
      </c>
      <c r="F16535" s="1" t="s">
        <v>1627</v>
      </c>
      <c r="I16535" s="1" t="n">
        <v>103073</v>
      </c>
      <c r="J16535" s="1" t="n">
        <v>12936</v>
      </c>
      <c r="K16535" s="1" t="n">
        <v>7896005401156</v>
      </c>
      <c r="L16535" s="1" t="s">
        <v>6322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7" t="n">
        <v>46259</v>
      </c>
      <c r="C16536" s="1" t="n">
        <v>11</v>
      </c>
      <c r="D16536" s="1" t="s">
        <v>3845</v>
      </c>
      <c r="E16536" s="1" t="n">
        <v>703</v>
      </c>
      <c r="F16536" s="1" t="s">
        <v>1627</v>
      </c>
      <c r="I16536" s="1" t="n">
        <v>103073</v>
      </c>
      <c r="J16536" s="1" t="n">
        <v>16140</v>
      </c>
      <c r="K16536" s="1" t="n">
        <v>7896000530356</v>
      </c>
      <c r="L16536" s="1" t="s">
        <v>8621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7" t="n">
        <v>46259</v>
      </c>
      <c r="C16537" s="1" t="n">
        <v>11</v>
      </c>
      <c r="D16537" s="1" t="s">
        <v>3845</v>
      </c>
      <c r="E16537" s="1" t="n">
        <v>703</v>
      </c>
      <c r="F16537" s="1" t="s">
        <v>1627</v>
      </c>
      <c r="I16537" s="1" t="n">
        <v>103073</v>
      </c>
      <c r="J16537" s="1" t="n">
        <v>18201</v>
      </c>
      <c r="K16537" s="1" t="n">
        <v>7896000598226</v>
      </c>
      <c r="L16537" s="1" t="s">
        <v>6323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7" t="n">
        <v>46259</v>
      </c>
      <c r="C16538" s="1" t="n">
        <v>11</v>
      </c>
      <c r="D16538" s="1" t="s">
        <v>3845</v>
      </c>
      <c r="E16538" s="1" t="n">
        <v>703</v>
      </c>
      <c r="F16538" s="1" t="s">
        <v>1627</v>
      </c>
      <c r="I16538" s="1" t="n">
        <v>103073</v>
      </c>
      <c r="J16538" s="1" t="n">
        <v>29100</v>
      </c>
      <c r="K16538" s="1" t="n">
        <v>7896005403556</v>
      </c>
      <c r="L16538" s="1" t="s">
        <v>6327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7" t="n">
        <v>46259</v>
      </c>
      <c r="C16539" s="1" t="n">
        <v>11</v>
      </c>
      <c r="D16539" s="1" t="s">
        <v>3845</v>
      </c>
      <c r="E16539" s="1" t="n">
        <v>703</v>
      </c>
      <c r="F16539" s="1" t="s">
        <v>1627</v>
      </c>
      <c r="I16539" s="1" t="n">
        <v>103073</v>
      </c>
      <c r="J16539" s="1" t="n">
        <v>76935</v>
      </c>
      <c r="K16539" s="1" t="n">
        <v>60100602061</v>
      </c>
      <c r="L16539" s="1" t="s">
        <v>6329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7" t="n">
        <v>46259</v>
      </c>
      <c r="C16540" s="1" t="n">
        <v>11</v>
      </c>
      <c r="D16540" s="1" t="s">
        <v>3845</v>
      </c>
      <c r="E16540" s="1" t="n">
        <v>10021</v>
      </c>
      <c r="F16540" s="1" t="s">
        <v>2519</v>
      </c>
      <c r="I16540" s="1" t="n">
        <v>136092</v>
      </c>
      <c r="J16540" s="1" t="n">
        <v>72012</v>
      </c>
      <c r="K16540" s="1" t="n">
        <v>7897172501502</v>
      </c>
      <c r="L16540" s="1" t="s">
        <v>8622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7" t="n">
        <v>46259</v>
      </c>
      <c r="C16541" s="1" t="n">
        <v>11</v>
      </c>
      <c r="D16541" s="1" t="s">
        <v>3845</v>
      </c>
      <c r="E16541" s="1" t="n">
        <v>10021</v>
      </c>
      <c r="F16541" s="1" t="s">
        <v>2519</v>
      </c>
      <c r="I16541" s="1" t="n">
        <v>136092</v>
      </c>
      <c r="J16541" s="1" t="n">
        <v>72013</v>
      </c>
      <c r="K16541" s="1" t="n">
        <v>7897172501458</v>
      </c>
      <c r="L16541" s="1" t="s">
        <v>8623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7" t="n">
        <v>46259</v>
      </c>
      <c r="C16542" s="1" t="n">
        <v>11</v>
      </c>
      <c r="D16542" s="1" t="s">
        <v>3845</v>
      </c>
      <c r="E16542" s="1" t="n">
        <v>10021</v>
      </c>
      <c r="F16542" s="1" t="s">
        <v>2519</v>
      </c>
      <c r="I16542" s="1" t="n">
        <v>136092</v>
      </c>
      <c r="J16542" s="1" t="n">
        <v>72596</v>
      </c>
      <c r="K16542" s="1" t="n">
        <v>7897172501984</v>
      </c>
      <c r="L16542" s="1" t="s">
        <v>8624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7" t="n">
        <v>46259</v>
      </c>
      <c r="C16543" s="1" t="n">
        <v>11</v>
      </c>
      <c r="D16543" s="1" t="s">
        <v>3845</v>
      </c>
      <c r="E16543" s="1" t="n">
        <v>10021</v>
      </c>
      <c r="F16543" s="1" t="s">
        <v>2519</v>
      </c>
      <c r="I16543" s="1" t="n">
        <v>136092</v>
      </c>
      <c r="J16543" s="1" t="n">
        <v>79222</v>
      </c>
      <c r="K16543" s="1" t="n">
        <v>444</v>
      </c>
      <c r="L16543" s="1" t="s">
        <v>8625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7" t="n">
        <v>46259</v>
      </c>
      <c r="C16544" s="1" t="n">
        <v>11</v>
      </c>
      <c r="D16544" s="1" t="s">
        <v>3845</v>
      </c>
      <c r="E16544" s="1" t="n">
        <v>10021</v>
      </c>
      <c r="F16544" s="1" t="s">
        <v>2519</v>
      </c>
      <c r="I16544" s="1" t="n">
        <v>136092</v>
      </c>
      <c r="J16544" s="1" t="n">
        <v>80043</v>
      </c>
      <c r="K16544" s="1" t="n">
        <v>7897172502035</v>
      </c>
      <c r="L16544" s="1" t="s">
        <v>8626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7" t="n">
        <v>46259</v>
      </c>
      <c r="C16545" s="1" t="n">
        <v>11</v>
      </c>
      <c r="D16545" s="1" t="s">
        <v>3845</v>
      </c>
      <c r="E16545" s="1" t="n">
        <v>10021</v>
      </c>
      <c r="F16545" s="1" t="s">
        <v>2519</v>
      </c>
      <c r="I16545" s="1" t="n">
        <v>136092</v>
      </c>
      <c r="J16545" s="1" t="n">
        <v>82175</v>
      </c>
      <c r="K16545" s="1" t="n">
        <v>7897172502615</v>
      </c>
      <c r="L16545" s="1" t="s">
        <v>8627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7" t="n">
        <v>46259</v>
      </c>
      <c r="C16546" s="1" t="n">
        <v>11</v>
      </c>
      <c r="D16546" s="1" t="s">
        <v>3845</v>
      </c>
      <c r="E16546" s="1" t="n">
        <v>10017</v>
      </c>
      <c r="F16546" s="1" t="s">
        <v>871</v>
      </c>
      <c r="I16546" s="1" t="n">
        <v>195799</v>
      </c>
      <c r="J16546" s="1" t="n">
        <v>102496</v>
      </c>
      <c r="K16546" s="1" t="n">
        <v>7891032012658</v>
      </c>
      <c r="L16546" s="1" t="s">
        <v>8628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7" t="n">
        <v>46259</v>
      </c>
      <c r="C16547" s="1" t="n">
        <v>11</v>
      </c>
      <c r="D16547" s="1" t="s">
        <v>3845</v>
      </c>
      <c r="E16547" s="1" t="n">
        <v>10017</v>
      </c>
      <c r="F16547" s="1" t="s">
        <v>871</v>
      </c>
      <c r="I16547" s="1" t="n">
        <v>195799</v>
      </c>
      <c r="J16547" s="1" t="n">
        <v>29561</v>
      </c>
      <c r="K16547" s="1" t="n">
        <v>7891032015765</v>
      </c>
      <c r="L16547" s="1" t="s">
        <v>8629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7" t="n">
        <v>46259</v>
      </c>
      <c r="C16548" s="1" t="n">
        <v>11</v>
      </c>
      <c r="D16548" s="1" t="s">
        <v>3845</v>
      </c>
      <c r="E16548" s="1" t="n">
        <v>10017</v>
      </c>
      <c r="F16548" s="1" t="s">
        <v>871</v>
      </c>
      <c r="I16548" s="1" t="n">
        <v>195799</v>
      </c>
      <c r="J16548" s="1" t="n">
        <v>41576</v>
      </c>
      <c r="K16548" s="1" t="n">
        <v>7898920223363</v>
      </c>
      <c r="L16548" s="1" t="s">
        <v>8630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7" t="n">
        <v>46259</v>
      </c>
      <c r="C16549" s="1" t="n">
        <v>11</v>
      </c>
      <c r="D16549" s="1" t="s">
        <v>3845</v>
      </c>
      <c r="E16549" s="1" t="n">
        <v>10017</v>
      </c>
      <c r="F16549" s="1" t="s">
        <v>871</v>
      </c>
      <c r="I16549" s="1" t="n">
        <v>195799</v>
      </c>
      <c r="J16549" s="1" t="n">
        <v>59714</v>
      </c>
      <c r="K16549" s="1" t="n">
        <v>7896005210192</v>
      </c>
      <c r="L16549" s="1" t="s">
        <v>4054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7" t="n">
        <v>46259</v>
      </c>
      <c r="C16550" s="1" t="n">
        <v>11</v>
      </c>
      <c r="D16550" s="1" t="s">
        <v>3845</v>
      </c>
      <c r="E16550" s="1" t="n">
        <v>10017</v>
      </c>
      <c r="F16550" s="1" t="s">
        <v>871</v>
      </c>
      <c r="I16550" s="1" t="n">
        <v>195799</v>
      </c>
      <c r="J16550" s="1" t="n">
        <v>82204</v>
      </c>
      <c r="K16550" s="1" t="n">
        <v>7898920222847</v>
      </c>
      <c r="L16550" s="1" t="s">
        <v>8631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7" t="n">
        <v>46259</v>
      </c>
      <c r="C16551" s="1" t="n">
        <v>11</v>
      </c>
      <c r="D16551" s="1" t="s">
        <v>3845</v>
      </c>
      <c r="E16551" s="1" t="n">
        <v>10009</v>
      </c>
      <c r="F16551" s="1" t="s">
        <v>233</v>
      </c>
      <c r="I16551" s="1" t="n">
        <v>1441035</v>
      </c>
      <c r="J16551" s="1" t="n">
        <v>20346</v>
      </c>
      <c r="K16551" s="1" t="n">
        <v>7891000102626</v>
      </c>
      <c r="L16551" s="1" t="s">
        <v>4345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7" t="n">
        <v>46259</v>
      </c>
      <c r="C16552" s="1" t="n">
        <v>11</v>
      </c>
      <c r="D16552" s="1" t="s">
        <v>3845</v>
      </c>
      <c r="E16552" s="1" t="n">
        <v>10009</v>
      </c>
      <c r="F16552" s="1" t="s">
        <v>233</v>
      </c>
      <c r="I16552" s="1" t="n">
        <v>1441035</v>
      </c>
      <c r="J16552" s="1" t="n">
        <v>101840</v>
      </c>
      <c r="K16552" s="1" t="n">
        <v>7891000300503</v>
      </c>
      <c r="L16552" s="1" t="s">
        <v>8632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7" t="n">
        <v>46259</v>
      </c>
      <c r="C16553" s="1" t="n">
        <v>11</v>
      </c>
      <c r="D16553" s="1" t="s">
        <v>3845</v>
      </c>
      <c r="E16553" s="1" t="n">
        <v>10009</v>
      </c>
      <c r="F16553" s="1" t="s">
        <v>233</v>
      </c>
      <c r="I16553" s="1" t="n">
        <v>1441035</v>
      </c>
      <c r="J16553" s="1" t="n">
        <v>101930</v>
      </c>
      <c r="K16553" s="1" t="n">
        <v>7891000026182</v>
      </c>
      <c r="L16553" s="1" t="s">
        <v>8633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7" t="n">
        <v>46259</v>
      </c>
      <c r="C16554" s="1" t="n">
        <v>11</v>
      </c>
      <c r="D16554" s="1" t="s">
        <v>3845</v>
      </c>
      <c r="E16554" s="1" t="n">
        <v>10009</v>
      </c>
      <c r="F16554" s="1" t="s">
        <v>233</v>
      </c>
      <c r="I16554" s="1" t="n">
        <v>1441035</v>
      </c>
      <c r="J16554" s="1" t="n">
        <v>103473</v>
      </c>
      <c r="K16554" s="1" t="n">
        <v>7891000367506</v>
      </c>
      <c r="L16554" s="1" t="s">
        <v>6489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7" t="n">
        <v>46259</v>
      </c>
      <c r="C16555" s="1" t="n">
        <v>11</v>
      </c>
      <c r="D16555" s="1" t="s">
        <v>3845</v>
      </c>
      <c r="E16555" s="1" t="n">
        <v>10009</v>
      </c>
      <c r="F16555" s="1" t="s">
        <v>233</v>
      </c>
      <c r="I16555" s="1" t="n">
        <v>1441035</v>
      </c>
      <c r="J16555" s="1" t="n">
        <v>103642</v>
      </c>
      <c r="K16555" s="1" t="n">
        <v>7891000315507</v>
      </c>
      <c r="L16555" s="1" t="s">
        <v>8634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7" t="n">
        <v>46259</v>
      </c>
      <c r="C16556" s="1" t="n">
        <v>11</v>
      </c>
      <c r="D16556" s="1" t="s">
        <v>3845</v>
      </c>
      <c r="E16556" s="1" t="n">
        <v>10009</v>
      </c>
      <c r="F16556" s="1" t="s">
        <v>233</v>
      </c>
      <c r="I16556" s="1" t="n">
        <v>1441035</v>
      </c>
      <c r="J16556" s="1" t="n">
        <v>105989</v>
      </c>
      <c r="K16556" s="1" t="n">
        <v>7891000029329</v>
      </c>
      <c r="L16556" s="1" t="s">
        <v>8635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7" t="n">
        <v>46259</v>
      </c>
      <c r="C16557" s="1" t="n">
        <v>11</v>
      </c>
      <c r="D16557" s="1" t="s">
        <v>3845</v>
      </c>
      <c r="E16557" s="1" t="n">
        <v>10009</v>
      </c>
      <c r="F16557" s="1" t="s">
        <v>233</v>
      </c>
      <c r="I16557" s="1" t="n">
        <v>1441035</v>
      </c>
      <c r="J16557" s="1" t="n">
        <v>11844</v>
      </c>
      <c r="K16557" s="1" t="n">
        <v>7891000070673</v>
      </c>
      <c r="L16557" s="1" t="s">
        <v>5233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7" t="n">
        <v>46259</v>
      </c>
      <c r="C16558" s="1" t="n">
        <v>11</v>
      </c>
      <c r="D16558" s="1" t="s">
        <v>3845</v>
      </c>
      <c r="E16558" s="1" t="n">
        <v>10009</v>
      </c>
      <c r="F16558" s="1" t="s">
        <v>233</v>
      </c>
      <c r="I16558" s="1" t="n">
        <v>1441035</v>
      </c>
      <c r="J16558" s="1" t="n">
        <v>12411</v>
      </c>
      <c r="K16558" s="1" t="n">
        <v>7891000050927</v>
      </c>
      <c r="L16558" s="1" t="s">
        <v>5234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7" t="n">
        <v>46259</v>
      </c>
      <c r="C16559" s="1" t="n">
        <v>11</v>
      </c>
      <c r="D16559" s="1" t="s">
        <v>3845</v>
      </c>
      <c r="E16559" s="1" t="n">
        <v>10009</v>
      </c>
      <c r="F16559" s="1" t="s">
        <v>233</v>
      </c>
      <c r="I16559" s="1" t="n">
        <v>1441035</v>
      </c>
      <c r="J16559" s="1" t="n">
        <v>12575</v>
      </c>
      <c r="K16559" s="1" t="n">
        <v>7891000056615</v>
      </c>
      <c r="L16559" s="1" t="s">
        <v>8636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7" t="n">
        <v>46259</v>
      </c>
      <c r="C16560" s="1" t="n">
        <v>11</v>
      </c>
      <c r="D16560" s="1" t="s">
        <v>3845</v>
      </c>
      <c r="E16560" s="1" t="n">
        <v>10009</v>
      </c>
      <c r="F16560" s="1" t="s">
        <v>233</v>
      </c>
      <c r="I16560" s="1" t="n">
        <v>1441035</v>
      </c>
      <c r="J16560" s="1" t="n">
        <v>12803</v>
      </c>
      <c r="K16560" s="1" t="n">
        <v>7891000050880</v>
      </c>
      <c r="L16560" s="1" t="s">
        <v>5236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7" t="n">
        <v>46259</v>
      </c>
      <c r="C16561" s="1" t="n">
        <v>11</v>
      </c>
      <c r="D16561" s="1" t="s">
        <v>3845</v>
      </c>
      <c r="E16561" s="1" t="n">
        <v>10009</v>
      </c>
      <c r="F16561" s="1" t="s">
        <v>233</v>
      </c>
      <c r="I16561" s="1" t="n">
        <v>1441035</v>
      </c>
      <c r="J16561" s="1" t="n">
        <v>13038</v>
      </c>
      <c r="K16561" s="1" t="n">
        <v>7891000077962</v>
      </c>
      <c r="L16561" s="1" t="s">
        <v>5237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7" t="n">
        <v>46259</v>
      </c>
      <c r="C16562" s="1" t="n">
        <v>11</v>
      </c>
      <c r="D16562" s="1" t="s">
        <v>3845</v>
      </c>
      <c r="E16562" s="1" t="n">
        <v>10009</v>
      </c>
      <c r="F16562" s="1" t="s">
        <v>233</v>
      </c>
      <c r="I16562" s="1" t="n">
        <v>1441035</v>
      </c>
      <c r="J16562" s="1" t="n">
        <v>13105</v>
      </c>
      <c r="K16562" s="1" t="n">
        <v>7891000077924</v>
      </c>
      <c r="L16562" s="1" t="s">
        <v>5238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7" t="n">
        <v>46259</v>
      </c>
      <c r="C16563" s="1" t="n">
        <v>11</v>
      </c>
      <c r="D16563" s="1" t="s">
        <v>3845</v>
      </c>
      <c r="E16563" s="1" t="n">
        <v>10009</v>
      </c>
      <c r="F16563" s="1" t="s">
        <v>233</v>
      </c>
      <c r="I16563" s="1" t="n">
        <v>1441035</v>
      </c>
      <c r="J16563" s="1" t="n">
        <v>13212</v>
      </c>
      <c r="K16563" s="1" t="n">
        <v>7891000077948</v>
      </c>
      <c r="L16563" s="1" t="s">
        <v>6490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7" t="n">
        <v>46259</v>
      </c>
      <c r="C16564" s="1" t="n">
        <v>11</v>
      </c>
      <c r="D16564" s="1" t="s">
        <v>3845</v>
      </c>
      <c r="E16564" s="1" t="n">
        <v>10009</v>
      </c>
      <c r="F16564" s="1" t="s">
        <v>233</v>
      </c>
      <c r="I16564" s="1" t="n">
        <v>1441035</v>
      </c>
      <c r="J16564" s="1" t="n">
        <v>15573</v>
      </c>
      <c r="K16564" s="1" t="n">
        <v>7891000089194</v>
      </c>
      <c r="L16564" s="1" t="s">
        <v>5239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7" t="n">
        <v>46259</v>
      </c>
      <c r="C16565" s="1" t="n">
        <v>11</v>
      </c>
      <c r="D16565" s="1" t="s">
        <v>3845</v>
      </c>
      <c r="E16565" s="1" t="n">
        <v>10009</v>
      </c>
      <c r="F16565" s="1" t="s">
        <v>233</v>
      </c>
      <c r="I16565" s="1" t="n">
        <v>1441035</v>
      </c>
      <c r="J16565" s="1" t="n">
        <v>15718</v>
      </c>
      <c r="K16565" s="1" t="n">
        <v>7891000089279</v>
      </c>
      <c r="L16565" s="1" t="s">
        <v>5242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7" t="n">
        <v>46259</v>
      </c>
      <c r="C16566" s="1" t="n">
        <v>11</v>
      </c>
      <c r="D16566" s="1" t="s">
        <v>3845</v>
      </c>
      <c r="E16566" s="1" t="n">
        <v>10009</v>
      </c>
      <c r="F16566" s="1" t="s">
        <v>233</v>
      </c>
      <c r="I16566" s="1" t="n">
        <v>1441035</v>
      </c>
      <c r="J16566" s="1" t="n">
        <v>17092</v>
      </c>
      <c r="K16566" s="1" t="n">
        <v>7891000051436</v>
      </c>
      <c r="L16566" s="1" t="s">
        <v>5244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7" t="n">
        <v>46259</v>
      </c>
      <c r="C16567" s="1" t="n">
        <v>11</v>
      </c>
      <c r="D16567" s="1" t="s">
        <v>3845</v>
      </c>
      <c r="E16567" s="1" t="n">
        <v>10009</v>
      </c>
      <c r="F16567" s="1" t="s">
        <v>233</v>
      </c>
      <c r="I16567" s="1" t="n">
        <v>1441035</v>
      </c>
      <c r="J16567" s="1" t="n">
        <v>18879</v>
      </c>
      <c r="K16567" s="1" t="n">
        <v>7891000081242</v>
      </c>
      <c r="L16567" s="1" t="s">
        <v>6492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7" t="n">
        <v>46259</v>
      </c>
      <c r="C16568" s="1" t="n">
        <v>11</v>
      </c>
      <c r="D16568" s="1" t="s">
        <v>3845</v>
      </c>
      <c r="E16568" s="1" t="n">
        <v>10009</v>
      </c>
      <c r="F16568" s="1" t="s">
        <v>233</v>
      </c>
      <c r="I16568" s="1" t="n">
        <v>1441035</v>
      </c>
      <c r="J16568" s="1" t="n">
        <v>21990</v>
      </c>
      <c r="K16568" s="1" t="n">
        <v>7891000109298</v>
      </c>
      <c r="L16568" s="1" t="s">
        <v>8637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7" t="n">
        <v>46259</v>
      </c>
      <c r="C16569" s="1" t="n">
        <v>11</v>
      </c>
      <c r="D16569" s="1" t="s">
        <v>3845</v>
      </c>
      <c r="E16569" s="1" t="n">
        <v>10009</v>
      </c>
      <c r="F16569" s="1" t="s">
        <v>233</v>
      </c>
      <c r="I16569" s="1" t="n">
        <v>1441035</v>
      </c>
      <c r="J16569" s="1" t="n">
        <v>22082</v>
      </c>
      <c r="K16569" s="1" t="n">
        <v>7891000109908</v>
      </c>
      <c r="L16569" s="1" t="s">
        <v>6692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7" t="n">
        <v>46259</v>
      </c>
      <c r="C16570" s="1" t="n">
        <v>11</v>
      </c>
      <c r="D16570" s="1" t="s">
        <v>3845</v>
      </c>
      <c r="E16570" s="1" t="n">
        <v>10009</v>
      </c>
      <c r="F16570" s="1" t="s">
        <v>233</v>
      </c>
      <c r="I16570" s="1" t="n">
        <v>1441035</v>
      </c>
      <c r="J16570" s="1" t="n">
        <v>24777</v>
      </c>
      <c r="K16570" s="1" t="n">
        <v>7891000241370</v>
      </c>
      <c r="L16570" s="1" t="s">
        <v>6493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7" t="n">
        <v>46259</v>
      </c>
      <c r="C16571" s="1" t="n">
        <v>11</v>
      </c>
      <c r="D16571" s="1" t="s">
        <v>3845</v>
      </c>
      <c r="E16571" s="1" t="n">
        <v>10009</v>
      </c>
      <c r="F16571" s="1" t="s">
        <v>233</v>
      </c>
      <c r="I16571" s="1" t="n">
        <v>1441035</v>
      </c>
      <c r="J16571" s="1" t="n">
        <v>24989</v>
      </c>
      <c r="K16571" s="1" t="n">
        <v>7891000241356</v>
      </c>
      <c r="L16571" s="1" t="s">
        <v>5248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7" t="n">
        <v>46259</v>
      </c>
      <c r="C16572" s="1" t="n">
        <v>11</v>
      </c>
      <c r="D16572" s="1" t="s">
        <v>3845</v>
      </c>
      <c r="E16572" s="1" t="n">
        <v>10009</v>
      </c>
      <c r="F16572" s="1" t="s">
        <v>233</v>
      </c>
      <c r="I16572" s="1" t="n">
        <v>1441035</v>
      </c>
      <c r="J16572" s="1" t="n">
        <v>25948</v>
      </c>
      <c r="K16572" s="1" t="n">
        <v>7891000247624</v>
      </c>
      <c r="L16572" s="1" t="s">
        <v>8638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7" t="n">
        <v>46259</v>
      </c>
      <c r="C16573" s="1" t="n">
        <v>11</v>
      </c>
      <c r="D16573" s="1" t="s">
        <v>3845</v>
      </c>
      <c r="E16573" s="1" t="n">
        <v>10009</v>
      </c>
      <c r="F16573" s="1" t="s">
        <v>233</v>
      </c>
      <c r="I16573" s="1" t="n">
        <v>1441035</v>
      </c>
      <c r="J16573" s="1" t="n">
        <v>26644</v>
      </c>
      <c r="K16573" s="1" t="n">
        <v>7891000242452</v>
      </c>
      <c r="L16573" s="1" t="s">
        <v>8639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7" t="n">
        <v>46259</v>
      </c>
      <c r="C16574" s="1" t="n">
        <v>11</v>
      </c>
      <c r="D16574" s="1" t="s">
        <v>3845</v>
      </c>
      <c r="E16574" s="1" t="n">
        <v>10009</v>
      </c>
      <c r="F16574" s="1" t="s">
        <v>233</v>
      </c>
      <c r="I16574" s="1" t="n">
        <v>1441035</v>
      </c>
      <c r="J16574" s="1" t="n">
        <v>26645</v>
      </c>
      <c r="K16574" s="1" t="n">
        <v>7891000242483</v>
      </c>
      <c r="L16574" s="1" t="s">
        <v>8640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7" t="n">
        <v>46259</v>
      </c>
      <c r="C16575" s="1" t="n">
        <v>11</v>
      </c>
      <c r="D16575" s="1" t="s">
        <v>3845</v>
      </c>
      <c r="E16575" s="1" t="n">
        <v>10009</v>
      </c>
      <c r="F16575" s="1" t="s">
        <v>233</v>
      </c>
      <c r="I16575" s="1" t="n">
        <v>1441035</v>
      </c>
      <c r="J16575" s="1" t="n">
        <v>26982</v>
      </c>
      <c r="K16575" s="1" t="n">
        <v>7891000255445</v>
      </c>
      <c r="L16575" s="1" t="s">
        <v>5249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7" t="n">
        <v>46259</v>
      </c>
      <c r="C16576" s="1" t="n">
        <v>11</v>
      </c>
      <c r="D16576" s="1" t="s">
        <v>3845</v>
      </c>
      <c r="E16576" s="1" t="n">
        <v>10009</v>
      </c>
      <c r="F16576" s="1" t="s">
        <v>233</v>
      </c>
      <c r="I16576" s="1" t="n">
        <v>1441035</v>
      </c>
      <c r="J16576" s="1" t="n">
        <v>28349</v>
      </c>
      <c r="K16576" s="1" t="n">
        <v>7891000258613</v>
      </c>
      <c r="L16576" s="1" t="s">
        <v>6495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7" t="n">
        <v>46259</v>
      </c>
      <c r="C16577" s="1" t="n">
        <v>11</v>
      </c>
      <c r="D16577" s="1" t="s">
        <v>3845</v>
      </c>
      <c r="E16577" s="1" t="n">
        <v>10009</v>
      </c>
      <c r="F16577" s="1" t="s">
        <v>233</v>
      </c>
      <c r="I16577" s="1" t="n">
        <v>1441035</v>
      </c>
      <c r="J16577" s="1" t="n">
        <v>30028</v>
      </c>
      <c r="K16577" s="1" t="n">
        <v>7891000241295</v>
      </c>
      <c r="L16577" s="1" t="s">
        <v>5250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7" t="n">
        <v>46259</v>
      </c>
      <c r="C16578" s="1" t="n">
        <v>11</v>
      </c>
      <c r="D16578" s="1" t="s">
        <v>3845</v>
      </c>
      <c r="E16578" s="1" t="n">
        <v>10009</v>
      </c>
      <c r="F16578" s="1" t="s">
        <v>233</v>
      </c>
      <c r="I16578" s="1" t="n">
        <v>1441035</v>
      </c>
      <c r="J16578" s="1" t="n">
        <v>30029</v>
      </c>
      <c r="K16578" s="1" t="n">
        <v>7891000259405</v>
      </c>
      <c r="L16578" s="1" t="s">
        <v>8641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7" t="n">
        <v>46259</v>
      </c>
      <c r="C16579" s="1" t="n">
        <v>11</v>
      </c>
      <c r="D16579" s="1" t="s">
        <v>3845</v>
      </c>
      <c r="E16579" s="1" t="n">
        <v>10009</v>
      </c>
      <c r="F16579" s="1" t="s">
        <v>233</v>
      </c>
      <c r="I16579" s="1" t="n">
        <v>1441035</v>
      </c>
      <c r="J16579" s="1" t="n">
        <v>31217</v>
      </c>
      <c r="K16579" s="1" t="n">
        <v>7891000251638</v>
      </c>
      <c r="L16579" s="1" t="s">
        <v>8603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7" t="n">
        <v>46259</v>
      </c>
      <c r="C16580" s="1" t="n">
        <v>11</v>
      </c>
      <c r="D16580" s="1" t="s">
        <v>3845</v>
      </c>
      <c r="E16580" s="1" t="n">
        <v>10009</v>
      </c>
      <c r="F16580" s="1" t="s">
        <v>233</v>
      </c>
      <c r="I16580" s="1" t="n">
        <v>1441035</v>
      </c>
      <c r="J16580" s="1" t="n">
        <v>35908</v>
      </c>
      <c r="K16580" s="1" t="n">
        <v>7891000329207</v>
      </c>
      <c r="L16580" s="1" t="s">
        <v>5252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7" t="n">
        <v>46259</v>
      </c>
      <c r="C16581" s="1" t="n">
        <v>11</v>
      </c>
      <c r="D16581" s="1" t="s">
        <v>3845</v>
      </c>
      <c r="E16581" s="1" t="n">
        <v>10009</v>
      </c>
      <c r="F16581" s="1" t="s">
        <v>233</v>
      </c>
      <c r="I16581" s="1" t="n">
        <v>1441035</v>
      </c>
      <c r="J16581" s="1" t="n">
        <v>37081</v>
      </c>
      <c r="K16581" s="1" t="n">
        <v>7891000259351</v>
      </c>
      <c r="L16581" s="1" t="s">
        <v>8642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7" t="n">
        <v>46259</v>
      </c>
      <c r="C16582" s="1" t="n">
        <v>11</v>
      </c>
      <c r="D16582" s="1" t="s">
        <v>3845</v>
      </c>
      <c r="E16582" s="1" t="n">
        <v>10009</v>
      </c>
      <c r="F16582" s="1" t="s">
        <v>233</v>
      </c>
      <c r="I16582" s="1" t="n">
        <v>1441035</v>
      </c>
      <c r="J16582" s="1" t="n">
        <v>46617</v>
      </c>
      <c r="K16582" s="1" t="n">
        <v>7891000350119</v>
      </c>
      <c r="L16582" s="1" t="s">
        <v>7478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7" t="n">
        <v>46259</v>
      </c>
      <c r="C16583" s="1" t="n">
        <v>11</v>
      </c>
      <c r="D16583" s="1" t="s">
        <v>3845</v>
      </c>
      <c r="E16583" s="1" t="n">
        <v>10009</v>
      </c>
      <c r="F16583" s="1" t="s">
        <v>233</v>
      </c>
      <c r="I16583" s="1" t="n">
        <v>1441035</v>
      </c>
      <c r="J16583" s="1" t="n">
        <v>48751</v>
      </c>
      <c r="K16583" s="1" t="n">
        <v>7891000339237</v>
      </c>
      <c r="L16583" s="1" t="s">
        <v>8643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7" t="n">
        <v>46259</v>
      </c>
      <c r="C16584" s="1" t="n">
        <v>11</v>
      </c>
      <c r="D16584" s="1" t="s">
        <v>3845</v>
      </c>
      <c r="E16584" s="1" t="n">
        <v>10009</v>
      </c>
      <c r="F16584" s="1" t="s">
        <v>233</v>
      </c>
      <c r="I16584" s="1" t="n">
        <v>1441035</v>
      </c>
      <c r="J16584" s="1" t="n">
        <v>48754</v>
      </c>
      <c r="K16584" s="1" t="n">
        <v>7891000339558</v>
      </c>
      <c r="L16584" s="1" t="s">
        <v>7480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7" t="n">
        <v>46259</v>
      </c>
      <c r="C16585" s="1" t="n">
        <v>11</v>
      </c>
      <c r="D16585" s="1" t="s">
        <v>3845</v>
      </c>
      <c r="E16585" s="1" t="n">
        <v>10009</v>
      </c>
      <c r="F16585" s="1" t="s">
        <v>233</v>
      </c>
      <c r="I16585" s="1" t="n">
        <v>1441035</v>
      </c>
      <c r="J16585" s="1" t="n">
        <v>50552</v>
      </c>
      <c r="K16585" s="1" t="n">
        <v>7891000369340</v>
      </c>
      <c r="L16585" s="1" t="s">
        <v>4358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7" t="n">
        <v>46259</v>
      </c>
      <c r="C16586" s="1" t="n">
        <v>11</v>
      </c>
      <c r="D16586" s="1" t="s">
        <v>3845</v>
      </c>
      <c r="E16586" s="1" t="n">
        <v>10009</v>
      </c>
      <c r="F16586" s="1" t="s">
        <v>233</v>
      </c>
      <c r="I16586" s="1" t="n">
        <v>1441035</v>
      </c>
      <c r="J16586" s="1" t="n">
        <v>50642</v>
      </c>
      <c r="K16586" s="1" t="n">
        <v>7891000368183</v>
      </c>
      <c r="L16586" s="1" t="s">
        <v>8644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7" t="n">
        <v>46259</v>
      </c>
      <c r="C16587" s="1" t="n">
        <v>11</v>
      </c>
      <c r="D16587" s="1" t="s">
        <v>3845</v>
      </c>
      <c r="E16587" s="1" t="n">
        <v>10009</v>
      </c>
      <c r="F16587" s="1" t="s">
        <v>233</v>
      </c>
      <c r="I16587" s="1" t="n">
        <v>1441035</v>
      </c>
      <c r="J16587" s="1" t="n">
        <v>51852</v>
      </c>
      <c r="K16587" s="1" t="n">
        <v>7891000372586</v>
      </c>
      <c r="L16587" s="1" t="s">
        <v>5258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7" t="n">
        <v>46259</v>
      </c>
      <c r="C16588" s="1" t="n">
        <v>11</v>
      </c>
      <c r="D16588" s="1" t="s">
        <v>3845</v>
      </c>
      <c r="E16588" s="1" t="n">
        <v>10009</v>
      </c>
      <c r="F16588" s="1" t="s">
        <v>233</v>
      </c>
      <c r="I16588" s="1" t="n">
        <v>1441035</v>
      </c>
      <c r="J16588" s="1" t="n">
        <v>52108</v>
      </c>
      <c r="K16588" s="1" t="n">
        <v>7891000364253</v>
      </c>
      <c r="L16588" s="1" t="s">
        <v>6499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7" t="n">
        <v>46259</v>
      </c>
      <c r="C16589" s="1" t="n">
        <v>11</v>
      </c>
      <c r="D16589" s="1" t="s">
        <v>3845</v>
      </c>
      <c r="E16589" s="1" t="n">
        <v>10009</v>
      </c>
      <c r="F16589" s="1" t="s">
        <v>233</v>
      </c>
      <c r="I16589" s="1" t="n">
        <v>1441035</v>
      </c>
      <c r="J16589" s="1" t="n">
        <v>54900</v>
      </c>
      <c r="K16589" s="1" t="n">
        <v>7891000376805</v>
      </c>
      <c r="L16589" s="1" t="s">
        <v>6500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7" t="n">
        <v>46259</v>
      </c>
      <c r="C16590" s="1" t="n">
        <v>11</v>
      </c>
      <c r="D16590" s="1" t="s">
        <v>3845</v>
      </c>
      <c r="E16590" s="1" t="n">
        <v>10009</v>
      </c>
      <c r="F16590" s="1" t="s">
        <v>233</v>
      </c>
      <c r="I16590" s="1" t="n">
        <v>1441035</v>
      </c>
      <c r="J16590" s="1" t="n">
        <v>55005</v>
      </c>
      <c r="K16590" s="1" t="n">
        <v>7891000347942</v>
      </c>
      <c r="L16590" s="1" t="s">
        <v>8645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7" t="n">
        <v>46259</v>
      </c>
      <c r="C16591" s="1" t="n">
        <v>11</v>
      </c>
      <c r="D16591" s="1" t="s">
        <v>3845</v>
      </c>
      <c r="E16591" s="1" t="n">
        <v>10009</v>
      </c>
      <c r="F16591" s="1" t="s">
        <v>233</v>
      </c>
      <c r="I16591" s="1" t="n">
        <v>1441035</v>
      </c>
      <c r="J16591" s="1" t="n">
        <v>55164</v>
      </c>
      <c r="K16591" s="1" t="n">
        <v>7891000365335</v>
      </c>
      <c r="L16591" s="1" t="s">
        <v>6501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7" t="n">
        <v>46259</v>
      </c>
      <c r="C16592" s="1" t="n">
        <v>11</v>
      </c>
      <c r="D16592" s="1" t="s">
        <v>3845</v>
      </c>
      <c r="E16592" s="1" t="n">
        <v>10009</v>
      </c>
      <c r="F16592" s="1" t="s">
        <v>233</v>
      </c>
      <c r="I16592" s="1" t="n">
        <v>1441035</v>
      </c>
      <c r="J16592" s="1" t="n">
        <v>55393</v>
      </c>
      <c r="K16592" s="1" t="n">
        <v>7891000307083</v>
      </c>
      <c r="L16592" s="1" t="s">
        <v>7483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7" t="n">
        <v>46259</v>
      </c>
      <c r="C16593" s="1" t="n">
        <v>11</v>
      </c>
      <c r="D16593" s="1" t="s">
        <v>3845</v>
      </c>
      <c r="E16593" s="1" t="n">
        <v>10009</v>
      </c>
      <c r="F16593" s="1" t="s">
        <v>233</v>
      </c>
      <c r="I16593" s="1" t="n">
        <v>1441035</v>
      </c>
      <c r="J16593" s="1" t="n">
        <v>55824</v>
      </c>
      <c r="K16593" s="1" t="n">
        <v>7891000373262</v>
      </c>
      <c r="L16593" s="1" t="s">
        <v>5259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7" t="n">
        <v>46259</v>
      </c>
      <c r="C16594" s="1" t="n">
        <v>11</v>
      </c>
      <c r="D16594" s="1" t="s">
        <v>3845</v>
      </c>
      <c r="E16594" s="1" t="n">
        <v>10009</v>
      </c>
      <c r="F16594" s="1" t="s">
        <v>233</v>
      </c>
      <c r="I16594" s="1" t="n">
        <v>1441035</v>
      </c>
      <c r="J16594" s="1" t="n">
        <v>56978</v>
      </c>
      <c r="K16594" s="1" t="n">
        <v>7891000249376</v>
      </c>
      <c r="L16594" s="1" t="s">
        <v>8646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7" t="n">
        <v>46259</v>
      </c>
      <c r="C16595" s="1" t="n">
        <v>11</v>
      </c>
      <c r="D16595" s="1" t="s">
        <v>3845</v>
      </c>
      <c r="E16595" s="1" t="n">
        <v>10009</v>
      </c>
      <c r="F16595" s="1" t="s">
        <v>233</v>
      </c>
      <c r="I16595" s="1" t="n">
        <v>1441035</v>
      </c>
      <c r="J16595" s="1" t="n">
        <v>58277</v>
      </c>
      <c r="K16595" s="1" t="n">
        <v>7891000372548</v>
      </c>
      <c r="L16595" s="1" t="s">
        <v>5261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7" t="n">
        <v>46259</v>
      </c>
      <c r="C16596" s="1" t="n">
        <v>11</v>
      </c>
      <c r="D16596" s="1" t="s">
        <v>3845</v>
      </c>
      <c r="E16596" s="1" t="n">
        <v>10009</v>
      </c>
      <c r="F16596" s="1" t="s">
        <v>233</v>
      </c>
      <c r="I16596" s="1" t="n">
        <v>1441035</v>
      </c>
      <c r="J16596" s="1" t="n">
        <v>62242</v>
      </c>
      <c r="K16596" s="1" t="n">
        <v>7891000379585</v>
      </c>
      <c r="L16596" s="1" t="s">
        <v>4359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7" t="n">
        <v>46259</v>
      </c>
      <c r="C16597" s="1" t="n">
        <v>11</v>
      </c>
      <c r="D16597" s="1" t="s">
        <v>3845</v>
      </c>
      <c r="E16597" s="1" t="n">
        <v>10009</v>
      </c>
      <c r="F16597" s="1" t="s">
        <v>233</v>
      </c>
      <c r="I16597" s="1" t="n">
        <v>1441035</v>
      </c>
      <c r="J16597" s="1" t="n">
        <v>64041</v>
      </c>
      <c r="K16597" s="1" t="n">
        <v>7891000394939</v>
      </c>
      <c r="L16597" s="1" t="s">
        <v>6504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7" t="n">
        <v>46259</v>
      </c>
      <c r="C16598" s="1" t="n">
        <v>11</v>
      </c>
      <c r="D16598" s="1" t="s">
        <v>3845</v>
      </c>
      <c r="E16598" s="1" t="n">
        <v>10009</v>
      </c>
      <c r="F16598" s="1" t="s">
        <v>233</v>
      </c>
      <c r="I16598" s="1" t="n">
        <v>1441035</v>
      </c>
      <c r="J16598" s="1" t="n">
        <v>64062</v>
      </c>
      <c r="K16598" s="1" t="n">
        <v>7891000389225</v>
      </c>
      <c r="L16598" s="1" t="s">
        <v>8647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7" t="n">
        <v>46259</v>
      </c>
      <c r="C16599" s="1" t="n">
        <v>11</v>
      </c>
      <c r="D16599" s="1" t="s">
        <v>3845</v>
      </c>
      <c r="E16599" s="1" t="n">
        <v>10009</v>
      </c>
      <c r="F16599" s="1" t="s">
        <v>233</v>
      </c>
      <c r="I16599" s="1" t="n">
        <v>1441035</v>
      </c>
      <c r="J16599" s="1" t="n">
        <v>64063</v>
      </c>
      <c r="K16599" s="1" t="n">
        <v>7891000389171</v>
      </c>
      <c r="L16599" s="1" t="s">
        <v>8648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7" t="n">
        <v>46259</v>
      </c>
      <c r="C16600" s="1" t="n">
        <v>11</v>
      </c>
      <c r="D16600" s="1" t="s">
        <v>3845</v>
      </c>
      <c r="E16600" s="1" t="n">
        <v>10009</v>
      </c>
      <c r="F16600" s="1" t="s">
        <v>233</v>
      </c>
      <c r="I16600" s="1" t="n">
        <v>1441035</v>
      </c>
      <c r="J16600" s="1" t="n">
        <v>65422</v>
      </c>
      <c r="K16600" s="1" t="n">
        <v>7891000396919</v>
      </c>
      <c r="L16600" s="1" t="s">
        <v>6504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7" t="n">
        <v>46259</v>
      </c>
      <c r="C16601" s="1" t="n">
        <v>11</v>
      </c>
      <c r="D16601" s="1" t="s">
        <v>3845</v>
      </c>
      <c r="E16601" s="1" t="n">
        <v>10009</v>
      </c>
      <c r="F16601" s="1" t="s">
        <v>233</v>
      </c>
      <c r="I16601" s="1" t="n">
        <v>1441035</v>
      </c>
      <c r="J16601" s="1" t="n">
        <v>66436</v>
      </c>
      <c r="K16601" s="1" t="n">
        <v>7891000389300</v>
      </c>
      <c r="L16601" s="1" t="s">
        <v>5262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7" t="n">
        <v>46259</v>
      </c>
      <c r="C16602" s="1" t="n">
        <v>11</v>
      </c>
      <c r="D16602" s="1" t="s">
        <v>3845</v>
      </c>
      <c r="E16602" s="1" t="n">
        <v>10009</v>
      </c>
      <c r="F16602" s="1" t="s">
        <v>233</v>
      </c>
      <c r="I16602" s="1" t="n">
        <v>1441035</v>
      </c>
      <c r="J16602" s="1" t="n">
        <v>67345</v>
      </c>
      <c r="K16602" s="1" t="n">
        <v>7891000402894</v>
      </c>
      <c r="L16602" s="1" t="s">
        <v>7487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7" t="n">
        <v>46259</v>
      </c>
      <c r="C16603" s="1" t="n">
        <v>11</v>
      </c>
      <c r="D16603" s="1" t="s">
        <v>3845</v>
      </c>
      <c r="E16603" s="1" t="n">
        <v>10009</v>
      </c>
      <c r="F16603" s="1" t="s">
        <v>233</v>
      </c>
      <c r="I16603" s="1" t="n">
        <v>1441035</v>
      </c>
      <c r="J16603" s="1" t="n">
        <v>76659</v>
      </c>
      <c r="K16603" s="1" t="n">
        <v>7891000423806</v>
      </c>
      <c r="L16603" s="1" t="s">
        <v>6507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7" t="n">
        <v>46259</v>
      </c>
      <c r="C16604" s="1" t="n">
        <v>11</v>
      </c>
      <c r="D16604" s="1" t="s">
        <v>3845</v>
      </c>
      <c r="E16604" s="1" t="n">
        <v>10009</v>
      </c>
      <c r="F16604" s="1" t="s">
        <v>233</v>
      </c>
      <c r="I16604" s="1" t="n">
        <v>1441035</v>
      </c>
      <c r="J16604" s="1" t="n">
        <v>80813</v>
      </c>
      <c r="K16604" s="1" t="n">
        <v>7891000432402</v>
      </c>
      <c r="L16604" s="1" t="s">
        <v>8649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7" t="n">
        <v>46259</v>
      </c>
      <c r="C16605" s="1" t="n">
        <v>11</v>
      </c>
      <c r="D16605" s="1" t="s">
        <v>3845</v>
      </c>
      <c r="E16605" s="1" t="n">
        <v>10009</v>
      </c>
      <c r="F16605" s="1" t="s">
        <v>233</v>
      </c>
      <c r="I16605" s="1" t="n">
        <v>1441035</v>
      </c>
      <c r="J16605" s="1" t="n">
        <v>82178</v>
      </c>
      <c r="K16605" s="1" t="n">
        <v>7891000417348</v>
      </c>
      <c r="L16605" s="1" t="s">
        <v>8650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7" t="n">
        <v>46259</v>
      </c>
      <c r="C16606" s="1" t="n">
        <v>11</v>
      </c>
      <c r="D16606" s="1" t="s">
        <v>3845</v>
      </c>
      <c r="E16606" s="1" t="n">
        <v>10009</v>
      </c>
      <c r="F16606" s="1" t="s">
        <v>233</v>
      </c>
      <c r="I16606" s="1" t="n">
        <v>1441035</v>
      </c>
      <c r="J16606" s="1" t="n">
        <v>82182</v>
      </c>
      <c r="K16606" s="1" t="n">
        <v>7891000432396</v>
      </c>
      <c r="L16606" s="1" t="s">
        <v>8651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7" t="n">
        <v>46259</v>
      </c>
      <c r="C16607" s="1" t="n">
        <v>11</v>
      </c>
      <c r="D16607" s="1" t="s">
        <v>3845</v>
      </c>
      <c r="E16607" s="1" t="n">
        <v>1608</v>
      </c>
      <c r="F16607" s="1" t="s">
        <v>75</v>
      </c>
      <c r="I16607" s="1" t="n">
        <v>1717085</v>
      </c>
      <c r="J16607" s="1" t="n">
        <v>102213</v>
      </c>
      <c r="K16607" s="1" t="n">
        <v>7894321711171</v>
      </c>
      <c r="L16607" s="1" t="s">
        <v>4170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7" t="n">
        <v>46259</v>
      </c>
      <c r="C16608" s="1" t="n">
        <v>11</v>
      </c>
      <c r="D16608" s="1" t="s">
        <v>3845</v>
      </c>
      <c r="E16608" s="1" t="n">
        <v>1608</v>
      </c>
      <c r="F16608" s="1" t="s">
        <v>75</v>
      </c>
      <c r="I16608" s="1" t="n">
        <v>1717085</v>
      </c>
      <c r="J16608" s="1" t="n">
        <v>32248</v>
      </c>
      <c r="K16608" s="1" t="n">
        <v>7892840815271</v>
      </c>
      <c r="L16608" s="1" t="s">
        <v>6746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7" t="n">
        <v>46259</v>
      </c>
      <c r="C16609" s="1" t="n">
        <v>11</v>
      </c>
      <c r="D16609" s="1" t="s">
        <v>3845</v>
      </c>
      <c r="E16609" s="1" t="n">
        <v>1608</v>
      </c>
      <c r="F16609" s="1" t="s">
        <v>75</v>
      </c>
      <c r="I16609" s="1" t="n">
        <v>1717085</v>
      </c>
      <c r="J16609" s="1" t="n">
        <v>32249</v>
      </c>
      <c r="K16609" s="1" t="n">
        <v>7892840815752</v>
      </c>
      <c r="L16609" s="1" t="s">
        <v>4172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7" t="n">
        <v>46259</v>
      </c>
      <c r="C16610" s="1" t="n">
        <v>11</v>
      </c>
      <c r="D16610" s="1" t="s">
        <v>3845</v>
      </c>
      <c r="E16610" s="1" t="n">
        <v>1608</v>
      </c>
      <c r="F16610" s="1" t="s">
        <v>75</v>
      </c>
      <c r="I16610" s="1" t="n">
        <v>1717085</v>
      </c>
      <c r="J16610" s="1" t="n">
        <v>32648</v>
      </c>
      <c r="K16610" s="1" t="n">
        <v>7892840815769</v>
      </c>
      <c r="L16610" s="1" t="s">
        <v>4173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7" t="n">
        <v>46259</v>
      </c>
      <c r="C16611" s="1" t="n">
        <v>11</v>
      </c>
      <c r="D16611" s="1" t="s">
        <v>3845</v>
      </c>
      <c r="E16611" s="1" t="n">
        <v>1608</v>
      </c>
      <c r="F16611" s="1" t="s">
        <v>75</v>
      </c>
      <c r="I16611" s="1" t="n">
        <v>1717085</v>
      </c>
      <c r="J16611" s="1" t="n">
        <v>33765</v>
      </c>
      <c r="K16611" s="1" t="n">
        <v>7892840815783</v>
      </c>
      <c r="L16611" s="1" t="s">
        <v>8652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7" t="n">
        <v>46259</v>
      </c>
      <c r="C16612" s="1" t="n">
        <v>11</v>
      </c>
      <c r="D16612" s="1" t="s">
        <v>3845</v>
      </c>
      <c r="E16612" s="1" t="n">
        <v>1608</v>
      </c>
      <c r="F16612" s="1" t="s">
        <v>75</v>
      </c>
      <c r="I16612" s="1" t="n">
        <v>1717085</v>
      </c>
      <c r="J16612" s="1" t="n">
        <v>36474</v>
      </c>
      <c r="K16612" s="1" t="n">
        <v>7892840815745</v>
      </c>
      <c r="L16612" s="1" t="s">
        <v>4174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7" t="n">
        <v>46259</v>
      </c>
      <c r="C16613" s="1" t="n">
        <v>11</v>
      </c>
      <c r="D16613" s="1" t="s">
        <v>3845</v>
      </c>
      <c r="E16613" s="1" t="n">
        <v>1608</v>
      </c>
      <c r="F16613" s="1" t="s">
        <v>75</v>
      </c>
      <c r="I16613" s="1" t="n">
        <v>1717085</v>
      </c>
      <c r="J16613" s="1" t="n">
        <v>38353</v>
      </c>
      <c r="K16613" s="1" t="n">
        <v>7892840817978</v>
      </c>
      <c r="L16613" s="1" t="s">
        <v>4175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7" t="n">
        <v>46259</v>
      </c>
      <c r="C16614" s="1" t="n">
        <v>11</v>
      </c>
      <c r="D16614" s="1" t="s">
        <v>3845</v>
      </c>
      <c r="E16614" s="1" t="n">
        <v>1608</v>
      </c>
      <c r="F16614" s="1" t="s">
        <v>75</v>
      </c>
      <c r="I16614" s="1" t="n">
        <v>1717085</v>
      </c>
      <c r="J16614" s="1" t="n">
        <v>38354</v>
      </c>
      <c r="K16614" s="1" t="n">
        <v>7892840818159</v>
      </c>
      <c r="L16614" s="1" t="s">
        <v>4827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7" t="n">
        <v>46259</v>
      </c>
      <c r="C16615" s="1" t="n">
        <v>11</v>
      </c>
      <c r="D16615" s="1" t="s">
        <v>3845</v>
      </c>
      <c r="E16615" s="1" t="n">
        <v>1608</v>
      </c>
      <c r="F16615" s="1" t="s">
        <v>75</v>
      </c>
      <c r="I16615" s="1" t="n">
        <v>1717085</v>
      </c>
      <c r="J16615" s="1" t="n">
        <v>42694</v>
      </c>
      <c r="K16615" s="1" t="n">
        <v>7892840814724</v>
      </c>
      <c r="L16615" s="1" t="s">
        <v>4176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7" t="n">
        <v>46259</v>
      </c>
      <c r="C16616" s="1" t="n">
        <v>11</v>
      </c>
      <c r="D16616" s="1" t="s">
        <v>3845</v>
      </c>
      <c r="E16616" s="1" t="n">
        <v>1608</v>
      </c>
      <c r="F16616" s="1" t="s">
        <v>75</v>
      </c>
      <c r="I16616" s="1" t="n">
        <v>1717085</v>
      </c>
      <c r="J16616" s="1" t="n">
        <v>65341</v>
      </c>
      <c r="K16616" s="1" t="n">
        <v>7892840822309</v>
      </c>
      <c r="L16616" s="1" t="s">
        <v>4829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7" t="n">
        <v>46259</v>
      </c>
      <c r="C16617" s="1" t="n">
        <v>11</v>
      </c>
      <c r="D16617" s="1" t="s">
        <v>3845</v>
      </c>
      <c r="E16617" s="1" t="n">
        <v>1608</v>
      </c>
      <c r="F16617" s="1" t="s">
        <v>75</v>
      </c>
      <c r="I16617" s="1" t="n">
        <v>1717085</v>
      </c>
      <c r="J16617" s="1" t="n">
        <v>65383</v>
      </c>
      <c r="K16617" s="1" t="n">
        <v>7892840822859</v>
      </c>
      <c r="L16617" s="1" t="s">
        <v>6298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7" t="n">
        <v>46259</v>
      </c>
      <c r="C16618" s="1" t="n">
        <v>11</v>
      </c>
      <c r="D16618" s="1" t="s">
        <v>3845</v>
      </c>
      <c r="E16618" s="1" t="n">
        <v>1608</v>
      </c>
      <c r="F16618" s="1" t="s">
        <v>75</v>
      </c>
      <c r="I16618" s="1" t="n">
        <v>1717085</v>
      </c>
      <c r="J16618" s="1" t="n">
        <v>65597</v>
      </c>
      <c r="K16618" s="1" t="n">
        <v>7892840822736</v>
      </c>
      <c r="L16618" s="1" t="s">
        <v>4179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7" t="n">
        <v>46259</v>
      </c>
      <c r="C16619" s="1" t="n">
        <v>11</v>
      </c>
      <c r="D16619" s="1" t="s">
        <v>3845</v>
      </c>
      <c r="E16619" s="1" t="n">
        <v>1608</v>
      </c>
      <c r="F16619" s="1" t="s">
        <v>75</v>
      </c>
      <c r="I16619" s="1" t="n">
        <v>1717085</v>
      </c>
      <c r="J16619" s="1" t="n">
        <v>65601</v>
      </c>
      <c r="K16619" s="1" t="n">
        <v>7892840822903</v>
      </c>
      <c r="L16619" s="1" t="s">
        <v>6298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7" t="n">
        <v>46259</v>
      </c>
      <c r="C16620" s="1" t="n">
        <v>11</v>
      </c>
      <c r="D16620" s="1" t="s">
        <v>3845</v>
      </c>
      <c r="E16620" s="1" t="n">
        <v>1608</v>
      </c>
      <c r="F16620" s="1" t="s">
        <v>75</v>
      </c>
      <c r="I16620" s="1" t="n">
        <v>1717085</v>
      </c>
      <c r="J16620" s="1" t="n">
        <v>65736</v>
      </c>
      <c r="K16620" s="1" t="n">
        <v>7892840823054</v>
      </c>
      <c r="L16620" s="1" t="s">
        <v>4181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7" t="n">
        <v>46259</v>
      </c>
      <c r="C16621" s="1" t="n">
        <v>11</v>
      </c>
      <c r="D16621" s="1" t="s">
        <v>3845</v>
      </c>
      <c r="E16621" s="1" t="n">
        <v>1608</v>
      </c>
      <c r="F16621" s="1" t="s">
        <v>75</v>
      </c>
      <c r="I16621" s="1" t="n">
        <v>1717085</v>
      </c>
      <c r="J16621" s="1" t="n">
        <v>65799</v>
      </c>
      <c r="K16621" s="1" t="n">
        <v>7892840822385</v>
      </c>
      <c r="L16621" s="1" t="s">
        <v>5364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7" t="n">
        <v>46259</v>
      </c>
      <c r="C16622" s="1" t="n">
        <v>11</v>
      </c>
      <c r="D16622" s="1" t="s">
        <v>3845</v>
      </c>
      <c r="E16622" s="1" t="n">
        <v>1608</v>
      </c>
      <c r="F16622" s="1" t="s">
        <v>75</v>
      </c>
      <c r="I16622" s="1" t="n">
        <v>1717085</v>
      </c>
      <c r="J16622" s="1" t="n">
        <v>66089</v>
      </c>
      <c r="K16622" s="1" t="n">
        <v>7892840822323</v>
      </c>
      <c r="L16622" s="1" t="s">
        <v>4185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7" t="n">
        <v>46259</v>
      </c>
      <c r="C16623" s="1" t="n">
        <v>11</v>
      </c>
      <c r="D16623" s="1" t="s">
        <v>3845</v>
      </c>
      <c r="E16623" s="1" t="n">
        <v>1608</v>
      </c>
      <c r="F16623" s="1" t="s">
        <v>75</v>
      </c>
      <c r="I16623" s="1" t="n">
        <v>1717085</v>
      </c>
      <c r="J16623" s="1" t="n">
        <v>66252</v>
      </c>
      <c r="K16623" s="1" t="n">
        <v>7892840822392</v>
      </c>
      <c r="L16623" s="1" t="s">
        <v>6748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7" t="n">
        <v>46259</v>
      </c>
      <c r="C16624" s="1" t="n">
        <v>11</v>
      </c>
      <c r="D16624" s="1" t="s">
        <v>3845</v>
      </c>
      <c r="E16624" s="1" t="n">
        <v>1608</v>
      </c>
      <c r="F16624" s="1" t="s">
        <v>75</v>
      </c>
      <c r="I16624" s="1" t="n">
        <v>1717085</v>
      </c>
      <c r="J16624" s="1" t="n">
        <v>66993</v>
      </c>
      <c r="K16624" s="1" t="n">
        <v>7892840822347</v>
      </c>
      <c r="L16624" s="1" t="s">
        <v>4186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7" t="n">
        <v>46259</v>
      </c>
      <c r="C16625" s="1" t="n">
        <v>11</v>
      </c>
      <c r="D16625" s="1" t="s">
        <v>3845</v>
      </c>
      <c r="E16625" s="1" t="n">
        <v>1608</v>
      </c>
      <c r="F16625" s="1" t="s">
        <v>75</v>
      </c>
      <c r="I16625" s="1" t="n">
        <v>1717085</v>
      </c>
      <c r="J16625" s="1" t="n">
        <v>68927</v>
      </c>
      <c r="K16625" s="1" t="n">
        <v>7892840823030</v>
      </c>
      <c r="L16625" s="1" t="s">
        <v>5365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7" t="n">
        <v>46259</v>
      </c>
      <c r="C16626" s="1" t="n">
        <v>11</v>
      </c>
      <c r="D16626" s="1" t="s">
        <v>3845</v>
      </c>
      <c r="E16626" s="1" t="n">
        <v>1608</v>
      </c>
      <c r="F16626" s="1" t="s">
        <v>75</v>
      </c>
      <c r="I16626" s="1" t="n">
        <v>1717085</v>
      </c>
      <c r="J16626" s="1" t="n">
        <v>80196</v>
      </c>
      <c r="K16626" s="1" t="n">
        <v>7892840824662</v>
      </c>
      <c r="L16626" s="1" t="s">
        <v>5366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7" t="n">
        <v>46259</v>
      </c>
      <c r="C16627" s="1" t="n">
        <v>11</v>
      </c>
      <c r="D16627" s="1" t="s">
        <v>3845</v>
      </c>
      <c r="E16627" s="1" t="n">
        <v>1608</v>
      </c>
      <c r="F16627" s="1" t="s">
        <v>75</v>
      </c>
      <c r="I16627" s="1" t="n">
        <v>1717085</v>
      </c>
      <c r="J16627" s="1" t="n">
        <v>80198</v>
      </c>
      <c r="K16627" s="1" t="n">
        <v>7892840824693</v>
      </c>
      <c r="L16627" s="1" t="s">
        <v>5368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7" t="n">
        <v>46259</v>
      </c>
      <c r="C16628" s="1" t="n">
        <v>11</v>
      </c>
      <c r="D16628" s="1" t="s">
        <v>3845</v>
      </c>
      <c r="E16628" s="1" t="n">
        <v>1608</v>
      </c>
      <c r="F16628" s="1" t="s">
        <v>75</v>
      </c>
      <c r="I16628" s="1" t="n">
        <v>1717085</v>
      </c>
      <c r="J16628" s="1" t="n">
        <v>80464</v>
      </c>
      <c r="K16628" s="1" t="n">
        <v>7892840825126</v>
      </c>
      <c r="L16628" s="1" t="s">
        <v>7977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7" t="n">
        <v>46259</v>
      </c>
      <c r="C16629" s="1" t="n">
        <v>11</v>
      </c>
      <c r="D16629" s="1" t="s">
        <v>3845</v>
      </c>
      <c r="E16629" s="1" t="n">
        <v>1636</v>
      </c>
      <c r="F16629" s="1" t="s">
        <v>91</v>
      </c>
      <c r="I16629" s="1" t="n">
        <v>3239532</v>
      </c>
      <c r="J16629" s="1" t="n">
        <v>12945</v>
      </c>
      <c r="K16629" s="1" t="n">
        <v>5000267013602</v>
      </c>
      <c r="L16629" s="1" t="s">
        <v>8653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7" t="n">
        <v>46259</v>
      </c>
      <c r="C16630" s="1" t="n">
        <v>11</v>
      </c>
      <c r="D16630" s="1" t="s">
        <v>3845</v>
      </c>
      <c r="E16630" s="1" t="n">
        <v>1636</v>
      </c>
      <c r="F16630" s="1" t="s">
        <v>91</v>
      </c>
      <c r="I16630" s="1" t="n">
        <v>3239532</v>
      </c>
      <c r="J16630" s="1" t="n">
        <v>17948</v>
      </c>
      <c r="K16630" s="1" t="n">
        <v>5000265101042</v>
      </c>
      <c r="L16630" s="1" t="s">
        <v>5369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7" t="n">
        <v>46259</v>
      </c>
      <c r="C16631" s="1" t="n">
        <v>11</v>
      </c>
      <c r="D16631" s="1" t="s">
        <v>3845</v>
      </c>
      <c r="E16631" s="1" t="n">
        <v>1636</v>
      </c>
      <c r="F16631" s="1" t="s">
        <v>91</v>
      </c>
      <c r="I16631" s="1" t="n">
        <v>3239532</v>
      </c>
      <c r="J16631" s="1" t="n">
        <v>28171</v>
      </c>
      <c r="K16631" s="1" t="n">
        <v>7896040700207</v>
      </c>
      <c r="L16631" s="1" t="s">
        <v>5372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7" t="n">
        <v>46259</v>
      </c>
      <c r="C16632" s="1" t="n">
        <v>11</v>
      </c>
      <c r="D16632" s="1" t="s">
        <v>3845</v>
      </c>
      <c r="E16632" s="1" t="n">
        <v>1636</v>
      </c>
      <c r="F16632" s="1" t="s">
        <v>91</v>
      </c>
      <c r="I16632" s="1" t="n">
        <v>3239532</v>
      </c>
      <c r="J16632" s="1" t="n">
        <v>28173</v>
      </c>
      <c r="K16632" s="1" t="n">
        <v>7896040701389</v>
      </c>
      <c r="L16632" s="1" t="s">
        <v>7711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7" t="n">
        <v>46259</v>
      </c>
      <c r="C16633" s="1" t="n">
        <v>11</v>
      </c>
      <c r="D16633" s="1" t="s">
        <v>3845</v>
      </c>
      <c r="E16633" s="1" t="n">
        <v>1636</v>
      </c>
      <c r="F16633" s="1" t="s">
        <v>91</v>
      </c>
      <c r="I16633" s="1" t="n">
        <v>3239532</v>
      </c>
      <c r="J16633" s="1" t="n">
        <v>30414</v>
      </c>
      <c r="K16633" s="1" t="n">
        <v>7898953823967</v>
      </c>
      <c r="L16633" s="1" t="s">
        <v>5373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7" t="n">
        <v>46259</v>
      </c>
      <c r="C16634" s="1" t="n">
        <v>11</v>
      </c>
      <c r="D16634" s="1" t="s">
        <v>3845</v>
      </c>
      <c r="E16634" s="1" t="n">
        <v>1636</v>
      </c>
      <c r="F16634" s="1" t="s">
        <v>91</v>
      </c>
      <c r="I16634" s="1" t="n">
        <v>3239532</v>
      </c>
      <c r="J16634" s="1" t="n">
        <v>30415</v>
      </c>
      <c r="K16634" s="1" t="n">
        <v>7898953823950</v>
      </c>
      <c r="L16634" s="1" t="s">
        <v>5374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7" t="n">
        <v>46259</v>
      </c>
      <c r="C16635" s="1" t="n">
        <v>11</v>
      </c>
      <c r="D16635" s="1" t="s">
        <v>3845</v>
      </c>
      <c r="E16635" s="1" t="n">
        <v>1636</v>
      </c>
      <c r="F16635" s="1" t="s">
        <v>91</v>
      </c>
      <c r="I16635" s="1" t="n">
        <v>3239532</v>
      </c>
      <c r="J16635" s="1" t="n">
        <v>31059</v>
      </c>
      <c r="K16635" s="1" t="n">
        <v>7898962794142</v>
      </c>
      <c r="L16635" s="1" t="s">
        <v>4641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7" t="n">
        <v>46259</v>
      </c>
      <c r="C16636" s="1" t="n">
        <v>11</v>
      </c>
      <c r="D16636" s="1" t="s">
        <v>3845</v>
      </c>
      <c r="E16636" s="1" t="n">
        <v>1636</v>
      </c>
      <c r="F16636" s="1" t="s">
        <v>91</v>
      </c>
      <c r="I16636" s="1" t="n">
        <v>3239532</v>
      </c>
      <c r="J16636" s="1" t="n">
        <v>34907</v>
      </c>
      <c r="K16636" s="1" t="n">
        <v>7898656390483</v>
      </c>
      <c r="L16636" s="1" t="s">
        <v>8654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7" t="n">
        <v>46259</v>
      </c>
      <c r="C16637" s="1" t="n">
        <v>11</v>
      </c>
      <c r="D16637" s="1" t="s">
        <v>3845</v>
      </c>
      <c r="E16637" s="1" t="n">
        <v>1636</v>
      </c>
      <c r="F16637" s="1" t="s">
        <v>91</v>
      </c>
      <c r="I16637" s="1" t="n">
        <v>3239532</v>
      </c>
      <c r="J16637" s="1" t="n">
        <v>41006</v>
      </c>
      <c r="K16637" s="1" t="n">
        <v>5000265001335</v>
      </c>
      <c r="L16637" s="1" t="s">
        <v>5380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7" t="n">
        <v>46259</v>
      </c>
      <c r="C16638" s="1" t="n">
        <v>11</v>
      </c>
      <c r="D16638" s="1" t="s">
        <v>3845</v>
      </c>
      <c r="E16638" s="1" t="n">
        <v>1636</v>
      </c>
      <c r="F16638" s="1" t="s">
        <v>91</v>
      </c>
      <c r="I16638" s="1" t="n">
        <v>3239532</v>
      </c>
      <c r="J16638" s="1" t="n">
        <v>41025</v>
      </c>
      <c r="K16638" s="1" t="n">
        <v>5000267014005</v>
      </c>
      <c r="L16638" s="1" t="s">
        <v>8655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7" t="n">
        <v>46259</v>
      </c>
      <c r="C16639" s="1" t="n">
        <v>11</v>
      </c>
      <c r="D16639" s="1" t="s">
        <v>3845</v>
      </c>
      <c r="E16639" s="1" t="n">
        <v>1636</v>
      </c>
      <c r="F16639" s="1" t="s">
        <v>91</v>
      </c>
      <c r="I16639" s="1" t="n">
        <v>3239532</v>
      </c>
      <c r="J16639" s="1" t="n">
        <v>70982</v>
      </c>
      <c r="K16639" s="1" t="n">
        <v>7891095023134</v>
      </c>
      <c r="L16639" s="1" t="s">
        <v>7725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7" t="n">
        <v>46259</v>
      </c>
      <c r="C16640" s="1" t="n">
        <v>11</v>
      </c>
      <c r="D16640" s="1" t="s">
        <v>3845</v>
      </c>
      <c r="E16640" s="1" t="n">
        <v>1636</v>
      </c>
      <c r="F16640" s="1" t="s">
        <v>91</v>
      </c>
      <c r="I16640" s="1" t="n">
        <v>3239532</v>
      </c>
      <c r="J16640" s="1" t="n">
        <v>72572</v>
      </c>
      <c r="K16640" s="1" t="n">
        <v>7896040709613</v>
      </c>
      <c r="L16640" s="1" t="s">
        <v>8656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7" t="n">
        <v>46259</v>
      </c>
      <c r="C16641" s="1" t="n">
        <v>11</v>
      </c>
      <c r="D16641" s="1" t="s">
        <v>3845</v>
      </c>
      <c r="E16641" s="1" t="n">
        <v>1636</v>
      </c>
      <c r="F16641" s="1" t="s">
        <v>91</v>
      </c>
      <c r="I16641" s="1" t="n">
        <v>3239532</v>
      </c>
      <c r="J16641" s="1" t="n">
        <v>72603</v>
      </c>
      <c r="K16641" s="1" t="n">
        <v>7896219184173</v>
      </c>
      <c r="L16641" s="1" t="s">
        <v>5385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7" t="n">
        <v>46259</v>
      </c>
      <c r="C16642" s="1" t="n">
        <v>11</v>
      </c>
      <c r="D16642" s="1" t="s">
        <v>3845</v>
      </c>
      <c r="E16642" s="1" t="n">
        <v>1636</v>
      </c>
      <c r="F16642" s="1" t="s">
        <v>91</v>
      </c>
      <c r="I16642" s="1" t="n">
        <v>3239532</v>
      </c>
      <c r="J16642" s="1" t="n">
        <v>72604</v>
      </c>
      <c r="K16642" s="1" t="n">
        <v>7896219184197</v>
      </c>
      <c r="L16642" s="1" t="s">
        <v>5385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7" t="n">
        <v>46259</v>
      </c>
      <c r="C16643" s="1" t="n">
        <v>11</v>
      </c>
      <c r="D16643" s="1" t="s">
        <v>3845</v>
      </c>
      <c r="E16643" s="1" t="n">
        <v>1636</v>
      </c>
      <c r="F16643" s="1" t="s">
        <v>91</v>
      </c>
      <c r="I16643" s="1" t="n">
        <v>3239532</v>
      </c>
      <c r="J16643" s="1" t="n">
        <v>76648</v>
      </c>
      <c r="K16643" s="1" t="n">
        <v>7891095911882</v>
      </c>
      <c r="L16643" s="1" t="s">
        <v>8657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7" t="n">
        <v>46259</v>
      </c>
      <c r="C16644" s="1" t="n">
        <v>11</v>
      </c>
      <c r="D16644" s="1" t="s">
        <v>3845</v>
      </c>
      <c r="E16644" s="1" t="n">
        <v>1636</v>
      </c>
      <c r="F16644" s="1" t="s">
        <v>91</v>
      </c>
      <c r="I16644" s="1" t="n">
        <v>3239532</v>
      </c>
      <c r="J16644" s="1" t="n">
        <v>79175</v>
      </c>
      <c r="K16644" s="1" t="n">
        <v>7891095911776</v>
      </c>
      <c r="L16644" s="1" t="s">
        <v>5388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7" t="n">
        <v>46259</v>
      </c>
      <c r="C16645" s="1" t="n">
        <v>11</v>
      </c>
      <c r="D16645" s="1" t="s">
        <v>3845</v>
      </c>
      <c r="E16645" s="1" t="n">
        <v>1636</v>
      </c>
      <c r="F16645" s="1" t="s">
        <v>91</v>
      </c>
      <c r="I16645" s="1" t="n">
        <v>3239532</v>
      </c>
      <c r="J16645" s="1" t="n">
        <v>79176</v>
      </c>
      <c r="K16645" s="1" t="n">
        <v>7891095911783</v>
      </c>
      <c r="L16645" s="1" t="s">
        <v>5389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7" t="n">
        <v>46259</v>
      </c>
      <c r="C16646" s="1" t="n">
        <v>11</v>
      </c>
      <c r="D16646" s="1" t="s">
        <v>3845</v>
      </c>
      <c r="E16646" s="1" t="n">
        <v>1636</v>
      </c>
      <c r="F16646" s="1" t="s">
        <v>91</v>
      </c>
      <c r="I16646" s="1" t="n">
        <v>3239532</v>
      </c>
      <c r="J16646" s="1" t="n">
        <v>80446</v>
      </c>
      <c r="K16646" s="1" t="n">
        <v>7891095911844</v>
      </c>
      <c r="L16646" s="1" t="s">
        <v>5391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7" t="n">
        <v>46259</v>
      </c>
      <c r="C16647" s="1" t="n">
        <v>11</v>
      </c>
      <c r="D16647" s="1" t="s">
        <v>3845</v>
      </c>
      <c r="E16647" s="1" t="n">
        <v>1636</v>
      </c>
      <c r="F16647" s="1" t="s">
        <v>91</v>
      </c>
      <c r="I16647" s="1" t="n">
        <v>3239532</v>
      </c>
      <c r="J16647" s="1" t="n">
        <v>82198</v>
      </c>
      <c r="K16647" s="1" t="n">
        <v>7898656391732</v>
      </c>
      <c r="L16647" s="1" t="s">
        <v>8658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7" t="n">
        <v>46259</v>
      </c>
      <c r="C16648" s="1" t="n">
        <v>11</v>
      </c>
      <c r="D16648" s="1" t="s">
        <v>3845</v>
      </c>
      <c r="E16648" s="1" t="n">
        <v>1636</v>
      </c>
      <c r="F16648" s="1" t="s">
        <v>91</v>
      </c>
      <c r="I16648" s="1" t="n">
        <v>3239532</v>
      </c>
      <c r="J16648" s="1" t="n">
        <v>82199</v>
      </c>
      <c r="K16648" s="1" t="n">
        <v>7898656391718</v>
      </c>
      <c r="L16648" s="1" t="s">
        <v>8659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7" t="n">
        <v>46259</v>
      </c>
      <c r="C16649" s="1" t="n">
        <v>22</v>
      </c>
      <c r="D16649" s="1" t="s">
        <v>3850</v>
      </c>
      <c r="E16649" s="1" t="n">
        <v>33</v>
      </c>
      <c r="F16649" s="1" t="s">
        <v>93</v>
      </c>
      <c r="I16649" s="1" t="n">
        <v>5552</v>
      </c>
      <c r="J16649" s="1" t="n">
        <v>100000</v>
      </c>
      <c r="K16649" s="1" t="n">
        <v>1</v>
      </c>
      <c r="L16649" s="1" t="s">
        <v>3851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7" t="n">
        <v>46259</v>
      </c>
      <c r="C16650" s="1" t="n">
        <v>22</v>
      </c>
      <c r="D16650" s="1" t="s">
        <v>3850</v>
      </c>
      <c r="E16650" s="1" t="n">
        <v>33</v>
      </c>
      <c r="F16650" s="1" t="s">
        <v>93</v>
      </c>
      <c r="I16650" s="1" t="n">
        <v>5552</v>
      </c>
      <c r="J16650" s="1" t="n">
        <v>100006</v>
      </c>
      <c r="K16650" s="1" t="n">
        <v>7</v>
      </c>
      <c r="L16650" s="1" t="s">
        <v>3853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7" t="n">
        <v>46259</v>
      </c>
      <c r="C16651" s="1" t="n">
        <v>22</v>
      </c>
      <c r="D16651" s="1" t="s">
        <v>3850</v>
      </c>
      <c r="E16651" s="1" t="n">
        <v>33</v>
      </c>
      <c r="F16651" s="1" t="s">
        <v>93</v>
      </c>
      <c r="I16651" s="1" t="n">
        <v>5552</v>
      </c>
      <c r="J16651" s="1" t="n">
        <v>100007</v>
      </c>
      <c r="K16651" s="1" t="n">
        <v>8</v>
      </c>
      <c r="L16651" s="1" t="s">
        <v>3854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7" t="n">
        <v>46259</v>
      </c>
      <c r="C16652" s="1" t="n">
        <v>22</v>
      </c>
      <c r="D16652" s="1" t="s">
        <v>3850</v>
      </c>
      <c r="E16652" s="1" t="n">
        <v>33</v>
      </c>
      <c r="F16652" s="1" t="s">
        <v>93</v>
      </c>
      <c r="I16652" s="1" t="n">
        <v>5552</v>
      </c>
      <c r="J16652" s="1" t="n">
        <v>100008</v>
      </c>
      <c r="K16652" s="1" t="n">
        <v>9</v>
      </c>
      <c r="L16652" s="1" t="s">
        <v>3855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7" t="n">
        <v>46259</v>
      </c>
      <c r="C16653" s="1" t="n">
        <v>22</v>
      </c>
      <c r="D16653" s="1" t="s">
        <v>3850</v>
      </c>
      <c r="E16653" s="1" t="n">
        <v>33</v>
      </c>
      <c r="F16653" s="1" t="s">
        <v>93</v>
      </c>
      <c r="I16653" s="1" t="n">
        <v>5552</v>
      </c>
      <c r="J16653" s="1" t="n">
        <v>100011</v>
      </c>
      <c r="K16653" s="1" t="n">
        <v>12</v>
      </c>
      <c r="L16653" s="1" t="s">
        <v>3856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7" t="n">
        <v>46259</v>
      </c>
      <c r="C16654" s="1" t="n">
        <v>22</v>
      </c>
      <c r="D16654" s="1" t="s">
        <v>3850</v>
      </c>
      <c r="E16654" s="1" t="n">
        <v>33</v>
      </c>
      <c r="F16654" s="1" t="s">
        <v>93</v>
      </c>
      <c r="I16654" s="1" t="n">
        <v>5552</v>
      </c>
      <c r="J16654" s="1" t="n">
        <v>100012</v>
      </c>
      <c r="K16654" s="1" t="n">
        <v>13</v>
      </c>
      <c r="L16654" s="1" t="s">
        <v>3857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7" t="n">
        <v>46259</v>
      </c>
      <c r="C16655" s="1" t="n">
        <v>22</v>
      </c>
      <c r="D16655" s="1" t="s">
        <v>3850</v>
      </c>
      <c r="E16655" s="1" t="n">
        <v>33</v>
      </c>
      <c r="F16655" s="1" t="s">
        <v>93</v>
      </c>
      <c r="I16655" s="1" t="n">
        <v>5552</v>
      </c>
      <c r="J16655" s="1" t="n">
        <v>100013</v>
      </c>
      <c r="K16655" s="1" t="n">
        <v>14</v>
      </c>
      <c r="L16655" s="1" t="s">
        <v>3858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7" t="n">
        <v>46259</v>
      </c>
      <c r="C16656" s="1" t="n">
        <v>22</v>
      </c>
      <c r="D16656" s="1" t="s">
        <v>3850</v>
      </c>
      <c r="E16656" s="1" t="n">
        <v>33</v>
      </c>
      <c r="F16656" s="1" t="s">
        <v>93</v>
      </c>
      <c r="I16656" s="1" t="n">
        <v>5552</v>
      </c>
      <c r="J16656" s="1" t="n">
        <v>100014</v>
      </c>
      <c r="K16656" s="1" t="n">
        <v>15</v>
      </c>
      <c r="L16656" s="1" t="s">
        <v>3859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7" t="n">
        <v>46259</v>
      </c>
      <c r="C16657" s="1" t="n">
        <v>22</v>
      </c>
      <c r="D16657" s="1" t="s">
        <v>3850</v>
      </c>
      <c r="E16657" s="1" t="n">
        <v>33</v>
      </c>
      <c r="F16657" s="1" t="s">
        <v>93</v>
      </c>
      <c r="I16657" s="1" t="n">
        <v>5552</v>
      </c>
      <c r="J16657" s="1" t="n">
        <v>100015</v>
      </c>
      <c r="K16657" s="1" t="n">
        <v>16</v>
      </c>
      <c r="L16657" s="1" t="s">
        <v>3860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7" t="n">
        <v>46259</v>
      </c>
      <c r="C16658" s="1" t="n">
        <v>22</v>
      </c>
      <c r="D16658" s="1" t="s">
        <v>3850</v>
      </c>
      <c r="E16658" s="1" t="n">
        <v>33</v>
      </c>
      <c r="F16658" s="1" t="s">
        <v>93</v>
      </c>
      <c r="I16658" s="1" t="n">
        <v>5552</v>
      </c>
      <c r="J16658" s="1" t="n">
        <v>100016</v>
      </c>
      <c r="K16658" s="1" t="n">
        <v>17</v>
      </c>
      <c r="L16658" s="1" t="s">
        <v>3861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7" t="n">
        <v>46259</v>
      </c>
      <c r="C16659" s="1" t="n">
        <v>22</v>
      </c>
      <c r="D16659" s="1" t="s">
        <v>3850</v>
      </c>
      <c r="E16659" s="1" t="n">
        <v>33</v>
      </c>
      <c r="F16659" s="1" t="s">
        <v>93</v>
      </c>
      <c r="I16659" s="1" t="n">
        <v>5552</v>
      </c>
      <c r="J16659" s="1" t="n">
        <v>100017</v>
      </c>
      <c r="K16659" s="1" t="n">
        <v>18</v>
      </c>
      <c r="L16659" s="1" t="s">
        <v>3862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7" t="n">
        <v>46259</v>
      </c>
      <c r="C16660" s="1" t="n">
        <v>22</v>
      </c>
      <c r="D16660" s="1" t="s">
        <v>3850</v>
      </c>
      <c r="E16660" s="1" t="n">
        <v>33</v>
      </c>
      <c r="F16660" s="1" t="s">
        <v>93</v>
      </c>
      <c r="I16660" s="1" t="n">
        <v>5552</v>
      </c>
      <c r="J16660" s="1" t="n">
        <v>100019</v>
      </c>
      <c r="K16660" s="1" t="n">
        <v>20</v>
      </c>
      <c r="L16660" s="1" t="s">
        <v>3863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7" t="n">
        <v>46259</v>
      </c>
      <c r="C16661" s="1" t="n">
        <v>22</v>
      </c>
      <c r="D16661" s="1" t="s">
        <v>3850</v>
      </c>
      <c r="E16661" s="1" t="n">
        <v>33</v>
      </c>
      <c r="F16661" s="1" t="s">
        <v>93</v>
      </c>
      <c r="I16661" s="1" t="n">
        <v>5552</v>
      </c>
      <c r="J16661" s="1" t="n">
        <v>100020</v>
      </c>
      <c r="K16661" s="1" t="n">
        <v>21</v>
      </c>
      <c r="L16661" s="1" t="s">
        <v>3864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7" t="n">
        <v>46259</v>
      </c>
      <c r="C16662" s="1" t="n">
        <v>22</v>
      </c>
      <c r="D16662" s="1" t="s">
        <v>3850</v>
      </c>
      <c r="E16662" s="1" t="n">
        <v>33</v>
      </c>
      <c r="F16662" s="1" t="s">
        <v>93</v>
      </c>
      <c r="I16662" s="1" t="n">
        <v>5552</v>
      </c>
      <c r="J16662" s="1" t="n">
        <v>100053</v>
      </c>
      <c r="K16662" s="1" t="n">
        <v>54</v>
      </c>
      <c r="L16662" s="1" t="s">
        <v>3866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7" t="n">
        <v>46259</v>
      </c>
      <c r="C16663" s="1" t="n">
        <v>22</v>
      </c>
      <c r="D16663" s="1" t="s">
        <v>3850</v>
      </c>
      <c r="E16663" s="1" t="n">
        <v>33</v>
      </c>
      <c r="F16663" s="1" t="s">
        <v>93</v>
      </c>
      <c r="I16663" s="1" t="n">
        <v>5552</v>
      </c>
      <c r="J16663" s="1" t="n">
        <v>100638</v>
      </c>
      <c r="K16663" s="1" t="n">
        <v>508</v>
      </c>
      <c r="L16663" s="1" t="s">
        <v>3867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7" t="n">
        <v>46259</v>
      </c>
      <c r="C16664" s="1" t="n">
        <v>22</v>
      </c>
      <c r="D16664" s="1" t="s">
        <v>3850</v>
      </c>
      <c r="E16664" s="1" t="n">
        <v>33</v>
      </c>
      <c r="F16664" s="1" t="s">
        <v>93</v>
      </c>
      <c r="I16664" s="1" t="n">
        <v>5552</v>
      </c>
      <c r="J16664" s="1" t="n">
        <v>100520</v>
      </c>
      <c r="K16664" s="1" t="n">
        <v>507</v>
      </c>
      <c r="L16664" s="1" t="s">
        <v>3868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7" t="n">
        <v>46259</v>
      </c>
      <c r="C16665" s="1" t="n">
        <v>22</v>
      </c>
      <c r="D16665" s="1" t="s">
        <v>3850</v>
      </c>
      <c r="E16665" s="1" t="n">
        <v>33</v>
      </c>
      <c r="F16665" s="1" t="s">
        <v>93</v>
      </c>
      <c r="I16665" s="1" t="n">
        <v>5552</v>
      </c>
      <c r="J16665" s="1" t="n">
        <v>100319</v>
      </c>
      <c r="K16665" s="1" t="n">
        <v>73453</v>
      </c>
      <c r="L16665" s="1" t="s">
        <v>3869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7" t="n">
        <v>46259</v>
      </c>
      <c r="C16666" s="1" t="n">
        <v>22</v>
      </c>
      <c r="D16666" s="1" t="s">
        <v>3850</v>
      </c>
      <c r="E16666" s="1" t="n">
        <v>33</v>
      </c>
      <c r="F16666" s="1" t="s">
        <v>93</v>
      </c>
      <c r="I16666" s="1" t="n">
        <v>5552</v>
      </c>
      <c r="J16666" s="1" t="n">
        <v>110455</v>
      </c>
      <c r="K16666" s="1" t="n">
        <v>53212</v>
      </c>
      <c r="L16666" s="1" t="s">
        <v>3870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7" t="n">
        <v>46259</v>
      </c>
      <c r="C16667" s="1" t="n">
        <v>22</v>
      </c>
      <c r="D16667" s="1" t="s">
        <v>3850</v>
      </c>
      <c r="E16667" s="1" t="n">
        <v>33</v>
      </c>
      <c r="F16667" s="1" t="s">
        <v>93</v>
      </c>
      <c r="I16667" s="1" t="n">
        <v>5554</v>
      </c>
      <c r="J16667" s="1" t="n">
        <v>100000</v>
      </c>
      <c r="K16667" s="1" t="n">
        <v>1</v>
      </c>
      <c r="L16667" s="1" t="s">
        <v>3851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7" t="n">
        <v>46259</v>
      </c>
      <c r="C16668" s="1" t="n">
        <v>22</v>
      </c>
      <c r="D16668" s="1" t="s">
        <v>3850</v>
      </c>
      <c r="E16668" s="1" t="n">
        <v>33</v>
      </c>
      <c r="F16668" s="1" t="s">
        <v>93</v>
      </c>
      <c r="I16668" s="1" t="n">
        <v>5554</v>
      </c>
      <c r="J16668" s="1" t="n">
        <v>100001</v>
      </c>
      <c r="K16668" s="1" t="n">
        <v>2</v>
      </c>
      <c r="L16668" s="1" t="s">
        <v>4138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7" t="n">
        <v>46259</v>
      </c>
      <c r="C16669" s="1" t="n">
        <v>22</v>
      </c>
      <c r="D16669" s="1" t="s">
        <v>3850</v>
      </c>
      <c r="E16669" s="1" t="n">
        <v>33</v>
      </c>
      <c r="F16669" s="1" t="s">
        <v>93</v>
      </c>
      <c r="I16669" s="1" t="n">
        <v>5554</v>
      </c>
      <c r="J16669" s="1" t="n">
        <v>100002</v>
      </c>
      <c r="K16669" s="1" t="n">
        <v>3</v>
      </c>
      <c r="L16669" s="1" t="s">
        <v>3872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7" t="n">
        <v>46259</v>
      </c>
      <c r="C16670" s="1" t="n">
        <v>22</v>
      </c>
      <c r="D16670" s="1" t="s">
        <v>3850</v>
      </c>
      <c r="E16670" s="1" t="n">
        <v>33</v>
      </c>
      <c r="F16670" s="1" t="s">
        <v>93</v>
      </c>
      <c r="I16670" s="1" t="n">
        <v>5554</v>
      </c>
      <c r="J16670" s="1" t="n">
        <v>100003</v>
      </c>
      <c r="K16670" s="1" t="n">
        <v>4</v>
      </c>
      <c r="L16670" s="1" t="s">
        <v>3873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7" t="n">
        <v>46259</v>
      </c>
      <c r="C16671" s="1" t="n">
        <v>22</v>
      </c>
      <c r="D16671" s="1" t="s">
        <v>3850</v>
      </c>
      <c r="E16671" s="1" t="n">
        <v>33</v>
      </c>
      <c r="F16671" s="1" t="s">
        <v>93</v>
      </c>
      <c r="I16671" s="1" t="n">
        <v>5554</v>
      </c>
      <c r="J16671" s="1" t="n">
        <v>100004</v>
      </c>
      <c r="K16671" s="1" t="n">
        <v>5</v>
      </c>
      <c r="L16671" s="1" t="s">
        <v>3852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7" t="n">
        <v>46259</v>
      </c>
      <c r="C16672" s="1" t="n">
        <v>22</v>
      </c>
      <c r="D16672" s="1" t="s">
        <v>3850</v>
      </c>
      <c r="E16672" s="1" t="n">
        <v>33</v>
      </c>
      <c r="F16672" s="1" t="s">
        <v>93</v>
      </c>
      <c r="I16672" s="1" t="n">
        <v>5554</v>
      </c>
      <c r="J16672" s="1" t="n">
        <v>100520</v>
      </c>
      <c r="K16672" s="1" t="n">
        <v>507</v>
      </c>
      <c r="L16672" s="1" t="s">
        <v>3868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7" t="n">
        <v>46259</v>
      </c>
      <c r="C16673" s="1" t="n">
        <v>22</v>
      </c>
      <c r="D16673" s="1" t="s">
        <v>3850</v>
      </c>
      <c r="E16673" s="1" t="n">
        <v>33</v>
      </c>
      <c r="F16673" s="1" t="s">
        <v>93</v>
      </c>
      <c r="I16673" s="1" t="n">
        <v>5554</v>
      </c>
      <c r="J16673" s="1" t="n">
        <v>110455</v>
      </c>
      <c r="K16673" s="1" t="n">
        <v>53212</v>
      </c>
      <c r="L16673" s="1" t="s">
        <v>3870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7" t="n">
        <v>46259</v>
      </c>
      <c r="C16674" s="1" t="n">
        <v>100</v>
      </c>
      <c r="D16674" s="1" t="s">
        <v>3877</v>
      </c>
      <c r="E16674" s="1" t="n">
        <v>33</v>
      </c>
      <c r="F16674" s="1" t="s">
        <v>93</v>
      </c>
      <c r="I16674" s="1" t="n">
        <v>1600763</v>
      </c>
      <c r="J16674" s="1" t="n">
        <v>100000</v>
      </c>
      <c r="K16674" s="1" t="n">
        <v>1</v>
      </c>
      <c r="L16674" s="1" t="s">
        <v>3851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7" t="n">
        <v>46259</v>
      </c>
      <c r="C16675" s="1" t="n">
        <v>100</v>
      </c>
      <c r="D16675" s="1" t="s">
        <v>3877</v>
      </c>
      <c r="E16675" s="1" t="n">
        <v>33</v>
      </c>
      <c r="F16675" s="1" t="s">
        <v>93</v>
      </c>
      <c r="I16675" s="1" t="n">
        <v>1600763</v>
      </c>
      <c r="J16675" s="1" t="n">
        <v>100006</v>
      </c>
      <c r="K16675" s="1" t="n">
        <v>7</v>
      </c>
      <c r="L16675" s="1" t="s">
        <v>3853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7" t="n">
        <v>46259</v>
      </c>
      <c r="C16676" s="1" t="n">
        <v>100</v>
      </c>
      <c r="D16676" s="1" t="s">
        <v>3877</v>
      </c>
      <c r="E16676" s="1" t="n">
        <v>33</v>
      </c>
      <c r="F16676" s="1" t="s">
        <v>93</v>
      </c>
      <c r="I16676" s="1" t="n">
        <v>1600763</v>
      </c>
      <c r="J16676" s="1" t="n">
        <v>100007</v>
      </c>
      <c r="K16676" s="1" t="n">
        <v>8</v>
      </c>
      <c r="L16676" s="1" t="s">
        <v>3854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7" t="n">
        <v>46259</v>
      </c>
      <c r="C16677" s="1" t="n">
        <v>100</v>
      </c>
      <c r="D16677" s="1" t="s">
        <v>3877</v>
      </c>
      <c r="E16677" s="1" t="n">
        <v>33</v>
      </c>
      <c r="F16677" s="1" t="s">
        <v>93</v>
      </c>
      <c r="I16677" s="1" t="n">
        <v>1600763</v>
      </c>
      <c r="J16677" s="1" t="n">
        <v>100008</v>
      </c>
      <c r="K16677" s="1" t="n">
        <v>9</v>
      </c>
      <c r="L16677" s="1" t="s">
        <v>3855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7" t="n">
        <v>46259</v>
      </c>
      <c r="C16678" s="1" t="n">
        <v>100</v>
      </c>
      <c r="D16678" s="1" t="s">
        <v>3877</v>
      </c>
      <c r="E16678" s="1" t="n">
        <v>33</v>
      </c>
      <c r="F16678" s="1" t="s">
        <v>93</v>
      </c>
      <c r="I16678" s="1" t="n">
        <v>1600763</v>
      </c>
      <c r="J16678" s="1" t="n">
        <v>100011</v>
      </c>
      <c r="K16678" s="1" t="n">
        <v>12</v>
      </c>
      <c r="L16678" s="1" t="s">
        <v>3856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7" t="n">
        <v>46259</v>
      </c>
      <c r="C16679" s="1" t="n">
        <v>100</v>
      </c>
      <c r="D16679" s="1" t="s">
        <v>3877</v>
      </c>
      <c r="E16679" s="1" t="n">
        <v>33</v>
      </c>
      <c r="F16679" s="1" t="s">
        <v>93</v>
      </c>
      <c r="I16679" s="1" t="n">
        <v>1600763</v>
      </c>
      <c r="J16679" s="1" t="n">
        <v>100012</v>
      </c>
      <c r="K16679" s="1" t="n">
        <v>13</v>
      </c>
      <c r="L16679" s="1" t="s">
        <v>3857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7" t="n">
        <v>46259</v>
      </c>
      <c r="C16680" s="1" t="n">
        <v>100</v>
      </c>
      <c r="D16680" s="1" t="s">
        <v>3877</v>
      </c>
      <c r="E16680" s="1" t="n">
        <v>33</v>
      </c>
      <c r="F16680" s="1" t="s">
        <v>93</v>
      </c>
      <c r="I16680" s="1" t="n">
        <v>1600763</v>
      </c>
      <c r="J16680" s="1" t="n">
        <v>100013</v>
      </c>
      <c r="K16680" s="1" t="n">
        <v>14</v>
      </c>
      <c r="L16680" s="1" t="s">
        <v>3858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7" t="n">
        <v>46259</v>
      </c>
      <c r="C16681" s="1" t="n">
        <v>100</v>
      </c>
      <c r="D16681" s="1" t="s">
        <v>3877</v>
      </c>
      <c r="E16681" s="1" t="n">
        <v>33</v>
      </c>
      <c r="F16681" s="1" t="s">
        <v>93</v>
      </c>
      <c r="I16681" s="1" t="n">
        <v>1600763</v>
      </c>
      <c r="J16681" s="1" t="n">
        <v>100014</v>
      </c>
      <c r="K16681" s="1" t="n">
        <v>15</v>
      </c>
      <c r="L16681" s="1" t="s">
        <v>3859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7" t="n">
        <v>46259</v>
      </c>
      <c r="C16682" s="1" t="n">
        <v>100</v>
      </c>
      <c r="D16682" s="1" t="s">
        <v>3877</v>
      </c>
      <c r="E16682" s="1" t="n">
        <v>33</v>
      </c>
      <c r="F16682" s="1" t="s">
        <v>93</v>
      </c>
      <c r="I16682" s="1" t="n">
        <v>1600763</v>
      </c>
      <c r="J16682" s="1" t="n">
        <v>100015</v>
      </c>
      <c r="K16682" s="1" t="n">
        <v>16</v>
      </c>
      <c r="L16682" s="1" t="s">
        <v>3860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7" t="n">
        <v>46259</v>
      </c>
      <c r="C16683" s="1" t="n">
        <v>100</v>
      </c>
      <c r="D16683" s="1" t="s">
        <v>3877</v>
      </c>
      <c r="E16683" s="1" t="n">
        <v>33</v>
      </c>
      <c r="F16683" s="1" t="s">
        <v>93</v>
      </c>
      <c r="I16683" s="1" t="n">
        <v>1600763</v>
      </c>
      <c r="J16683" s="1" t="n">
        <v>100016</v>
      </c>
      <c r="K16683" s="1" t="n">
        <v>17</v>
      </c>
      <c r="L16683" s="1" t="s">
        <v>3861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7" t="n">
        <v>46259</v>
      </c>
      <c r="C16684" s="1" t="n">
        <v>100</v>
      </c>
      <c r="D16684" s="1" t="s">
        <v>3877</v>
      </c>
      <c r="E16684" s="1" t="n">
        <v>33</v>
      </c>
      <c r="F16684" s="1" t="s">
        <v>93</v>
      </c>
      <c r="I16684" s="1" t="n">
        <v>1600763</v>
      </c>
      <c r="J16684" s="1" t="n">
        <v>100017</v>
      </c>
      <c r="K16684" s="1" t="n">
        <v>18</v>
      </c>
      <c r="L16684" s="1" t="s">
        <v>3862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7" t="n">
        <v>46259</v>
      </c>
      <c r="C16685" s="1" t="n">
        <v>100</v>
      </c>
      <c r="D16685" s="1" t="s">
        <v>3877</v>
      </c>
      <c r="E16685" s="1" t="n">
        <v>33</v>
      </c>
      <c r="F16685" s="1" t="s">
        <v>93</v>
      </c>
      <c r="I16685" s="1" t="n">
        <v>1600763</v>
      </c>
      <c r="J16685" s="1" t="n">
        <v>100019</v>
      </c>
      <c r="K16685" s="1" t="n">
        <v>20</v>
      </c>
      <c r="L16685" s="1" t="s">
        <v>3863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7" t="n">
        <v>46259</v>
      </c>
      <c r="C16686" s="1" t="n">
        <v>100</v>
      </c>
      <c r="D16686" s="1" t="s">
        <v>3877</v>
      </c>
      <c r="E16686" s="1" t="n">
        <v>33</v>
      </c>
      <c r="F16686" s="1" t="s">
        <v>93</v>
      </c>
      <c r="I16686" s="1" t="n">
        <v>1600763</v>
      </c>
      <c r="J16686" s="1" t="n">
        <v>100020</v>
      </c>
      <c r="K16686" s="1" t="n">
        <v>21</v>
      </c>
      <c r="L16686" s="1" t="s">
        <v>3864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7" t="n">
        <v>46259</v>
      </c>
      <c r="C16687" s="1" t="n">
        <v>100</v>
      </c>
      <c r="D16687" s="1" t="s">
        <v>3877</v>
      </c>
      <c r="E16687" s="1" t="n">
        <v>33</v>
      </c>
      <c r="F16687" s="1" t="s">
        <v>93</v>
      </c>
      <c r="I16687" s="1" t="n">
        <v>1600763</v>
      </c>
      <c r="J16687" s="1" t="n">
        <v>100053</v>
      </c>
      <c r="K16687" s="1" t="n">
        <v>54</v>
      </c>
      <c r="L16687" s="1" t="s">
        <v>3866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7" t="n">
        <v>46259</v>
      </c>
      <c r="C16688" s="1" t="n">
        <v>100</v>
      </c>
      <c r="D16688" s="1" t="s">
        <v>3877</v>
      </c>
      <c r="E16688" s="1" t="n">
        <v>33</v>
      </c>
      <c r="F16688" s="1" t="s">
        <v>93</v>
      </c>
      <c r="I16688" s="1" t="n">
        <v>1600763</v>
      </c>
      <c r="J16688" s="1" t="n">
        <v>100638</v>
      </c>
      <c r="K16688" s="1" t="n">
        <v>508</v>
      </c>
      <c r="L16688" s="1" t="s">
        <v>3867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7" t="n">
        <v>46259</v>
      </c>
      <c r="C16689" s="1" t="n">
        <v>100</v>
      </c>
      <c r="D16689" s="1" t="s">
        <v>3877</v>
      </c>
      <c r="E16689" s="1" t="n">
        <v>33</v>
      </c>
      <c r="F16689" s="1" t="s">
        <v>93</v>
      </c>
      <c r="I16689" s="1" t="n">
        <v>1600763</v>
      </c>
      <c r="J16689" s="1" t="n">
        <v>100520</v>
      </c>
      <c r="K16689" s="1" t="n">
        <v>507</v>
      </c>
      <c r="L16689" s="1" t="s">
        <v>3868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7" t="n">
        <v>46259</v>
      </c>
      <c r="C16690" s="1" t="n">
        <v>100</v>
      </c>
      <c r="D16690" s="1" t="s">
        <v>3877</v>
      </c>
      <c r="E16690" s="1" t="n">
        <v>33</v>
      </c>
      <c r="F16690" s="1" t="s">
        <v>93</v>
      </c>
      <c r="I16690" s="1" t="n">
        <v>1600763</v>
      </c>
      <c r="J16690" s="1" t="n">
        <v>100319</v>
      </c>
      <c r="K16690" s="1" t="n">
        <v>73453</v>
      </c>
      <c r="L16690" s="1" t="s">
        <v>3869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7" t="n">
        <v>46259</v>
      </c>
      <c r="C16691" s="1" t="n">
        <v>100</v>
      </c>
      <c r="D16691" s="1" t="s">
        <v>3877</v>
      </c>
      <c r="E16691" s="1" t="n">
        <v>33</v>
      </c>
      <c r="F16691" s="1" t="s">
        <v>93</v>
      </c>
      <c r="I16691" s="1" t="n">
        <v>1600763</v>
      </c>
      <c r="J16691" s="1" t="n">
        <v>110455</v>
      </c>
      <c r="K16691" s="1" t="n">
        <v>53212</v>
      </c>
      <c r="L16691" s="1" t="s">
        <v>3870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7" t="n">
        <v>46259</v>
      </c>
      <c r="C16692" s="1" t="n">
        <v>100</v>
      </c>
      <c r="D16692" s="1" t="s">
        <v>3877</v>
      </c>
      <c r="E16692" s="1" t="n">
        <v>33</v>
      </c>
      <c r="F16692" s="1" t="s">
        <v>93</v>
      </c>
      <c r="I16692" s="1" t="n">
        <v>1600769</v>
      </c>
      <c r="J16692" s="1" t="n">
        <v>100000</v>
      </c>
      <c r="K16692" s="1" t="n">
        <v>1</v>
      </c>
      <c r="L16692" s="1" t="s">
        <v>3851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7" t="n">
        <v>46259</v>
      </c>
      <c r="C16693" s="1" t="n">
        <v>100</v>
      </c>
      <c r="D16693" s="1" t="s">
        <v>3877</v>
      </c>
      <c r="E16693" s="1" t="n">
        <v>33</v>
      </c>
      <c r="F16693" s="1" t="s">
        <v>93</v>
      </c>
      <c r="I16693" s="1" t="n">
        <v>1600769</v>
      </c>
      <c r="J16693" s="1" t="n">
        <v>100006</v>
      </c>
      <c r="K16693" s="1" t="n">
        <v>7</v>
      </c>
      <c r="L16693" s="1" t="s">
        <v>3853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7" t="n">
        <v>46259</v>
      </c>
      <c r="C16694" s="1" t="n">
        <v>100</v>
      </c>
      <c r="D16694" s="1" t="s">
        <v>3877</v>
      </c>
      <c r="E16694" s="1" t="n">
        <v>33</v>
      </c>
      <c r="F16694" s="1" t="s">
        <v>93</v>
      </c>
      <c r="I16694" s="1" t="n">
        <v>1600769</v>
      </c>
      <c r="J16694" s="1" t="n">
        <v>100007</v>
      </c>
      <c r="K16694" s="1" t="n">
        <v>8</v>
      </c>
      <c r="L16694" s="1" t="s">
        <v>3854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7" t="n">
        <v>46259</v>
      </c>
      <c r="C16695" s="1" t="n">
        <v>100</v>
      </c>
      <c r="D16695" s="1" t="s">
        <v>3877</v>
      </c>
      <c r="E16695" s="1" t="n">
        <v>33</v>
      </c>
      <c r="F16695" s="1" t="s">
        <v>93</v>
      </c>
      <c r="I16695" s="1" t="n">
        <v>1600769</v>
      </c>
      <c r="J16695" s="1" t="n">
        <v>100008</v>
      </c>
      <c r="K16695" s="1" t="n">
        <v>9</v>
      </c>
      <c r="L16695" s="1" t="s">
        <v>3855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7" t="n">
        <v>46259</v>
      </c>
      <c r="C16696" s="1" t="n">
        <v>100</v>
      </c>
      <c r="D16696" s="1" t="s">
        <v>3877</v>
      </c>
      <c r="E16696" s="1" t="n">
        <v>33</v>
      </c>
      <c r="F16696" s="1" t="s">
        <v>93</v>
      </c>
      <c r="I16696" s="1" t="n">
        <v>1600769</v>
      </c>
      <c r="J16696" s="1" t="n">
        <v>100011</v>
      </c>
      <c r="K16696" s="1" t="n">
        <v>12</v>
      </c>
      <c r="L16696" s="1" t="s">
        <v>3856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7" t="n">
        <v>46259</v>
      </c>
      <c r="C16697" s="1" t="n">
        <v>100</v>
      </c>
      <c r="D16697" s="1" t="s">
        <v>3877</v>
      </c>
      <c r="E16697" s="1" t="n">
        <v>33</v>
      </c>
      <c r="F16697" s="1" t="s">
        <v>93</v>
      </c>
      <c r="I16697" s="1" t="n">
        <v>1600769</v>
      </c>
      <c r="J16697" s="1" t="n">
        <v>100012</v>
      </c>
      <c r="K16697" s="1" t="n">
        <v>13</v>
      </c>
      <c r="L16697" s="1" t="s">
        <v>3857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7" t="n">
        <v>46259</v>
      </c>
      <c r="C16698" s="1" t="n">
        <v>100</v>
      </c>
      <c r="D16698" s="1" t="s">
        <v>3877</v>
      </c>
      <c r="E16698" s="1" t="n">
        <v>33</v>
      </c>
      <c r="F16698" s="1" t="s">
        <v>93</v>
      </c>
      <c r="I16698" s="1" t="n">
        <v>1600769</v>
      </c>
      <c r="J16698" s="1" t="n">
        <v>100013</v>
      </c>
      <c r="K16698" s="1" t="n">
        <v>14</v>
      </c>
      <c r="L16698" s="1" t="s">
        <v>3858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7" t="n">
        <v>46259</v>
      </c>
      <c r="C16699" s="1" t="n">
        <v>100</v>
      </c>
      <c r="D16699" s="1" t="s">
        <v>3877</v>
      </c>
      <c r="E16699" s="1" t="n">
        <v>33</v>
      </c>
      <c r="F16699" s="1" t="s">
        <v>93</v>
      </c>
      <c r="I16699" s="1" t="n">
        <v>1600769</v>
      </c>
      <c r="J16699" s="1" t="n">
        <v>100014</v>
      </c>
      <c r="K16699" s="1" t="n">
        <v>15</v>
      </c>
      <c r="L16699" s="1" t="s">
        <v>3859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7" t="n">
        <v>46259</v>
      </c>
      <c r="C16700" s="1" t="n">
        <v>100</v>
      </c>
      <c r="D16700" s="1" t="s">
        <v>3877</v>
      </c>
      <c r="E16700" s="1" t="n">
        <v>33</v>
      </c>
      <c r="F16700" s="1" t="s">
        <v>93</v>
      </c>
      <c r="I16700" s="1" t="n">
        <v>1600769</v>
      </c>
      <c r="J16700" s="1" t="n">
        <v>100015</v>
      </c>
      <c r="K16700" s="1" t="n">
        <v>16</v>
      </c>
      <c r="L16700" s="1" t="s">
        <v>3860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7" t="n">
        <v>46259</v>
      </c>
      <c r="C16701" s="1" t="n">
        <v>100</v>
      </c>
      <c r="D16701" s="1" t="s">
        <v>3877</v>
      </c>
      <c r="E16701" s="1" t="n">
        <v>33</v>
      </c>
      <c r="F16701" s="1" t="s">
        <v>93</v>
      </c>
      <c r="I16701" s="1" t="n">
        <v>1600769</v>
      </c>
      <c r="J16701" s="1" t="n">
        <v>100016</v>
      </c>
      <c r="K16701" s="1" t="n">
        <v>17</v>
      </c>
      <c r="L16701" s="1" t="s">
        <v>3861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7" t="n">
        <v>46259</v>
      </c>
      <c r="C16702" s="1" t="n">
        <v>100</v>
      </c>
      <c r="D16702" s="1" t="s">
        <v>3877</v>
      </c>
      <c r="E16702" s="1" t="n">
        <v>33</v>
      </c>
      <c r="F16702" s="1" t="s">
        <v>93</v>
      </c>
      <c r="I16702" s="1" t="n">
        <v>1600769</v>
      </c>
      <c r="J16702" s="1" t="n">
        <v>100017</v>
      </c>
      <c r="K16702" s="1" t="n">
        <v>18</v>
      </c>
      <c r="L16702" s="1" t="s">
        <v>3862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7" t="n">
        <v>46259</v>
      </c>
      <c r="C16703" s="1" t="n">
        <v>100</v>
      </c>
      <c r="D16703" s="1" t="s">
        <v>3877</v>
      </c>
      <c r="E16703" s="1" t="n">
        <v>33</v>
      </c>
      <c r="F16703" s="1" t="s">
        <v>93</v>
      </c>
      <c r="I16703" s="1" t="n">
        <v>1600769</v>
      </c>
      <c r="J16703" s="1" t="n">
        <v>100019</v>
      </c>
      <c r="K16703" s="1" t="n">
        <v>20</v>
      </c>
      <c r="L16703" s="1" t="s">
        <v>3863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7" t="n">
        <v>46259</v>
      </c>
      <c r="C16704" s="1" t="n">
        <v>100</v>
      </c>
      <c r="D16704" s="1" t="s">
        <v>3877</v>
      </c>
      <c r="E16704" s="1" t="n">
        <v>33</v>
      </c>
      <c r="F16704" s="1" t="s">
        <v>93</v>
      </c>
      <c r="I16704" s="1" t="n">
        <v>1600769</v>
      </c>
      <c r="J16704" s="1" t="n">
        <v>100020</v>
      </c>
      <c r="K16704" s="1" t="n">
        <v>21</v>
      </c>
      <c r="L16704" s="1" t="s">
        <v>3864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7" t="n">
        <v>46259</v>
      </c>
      <c r="C16705" s="1" t="n">
        <v>100</v>
      </c>
      <c r="D16705" s="1" t="s">
        <v>3877</v>
      </c>
      <c r="E16705" s="1" t="n">
        <v>33</v>
      </c>
      <c r="F16705" s="1" t="s">
        <v>93</v>
      </c>
      <c r="I16705" s="1" t="n">
        <v>1600769</v>
      </c>
      <c r="J16705" s="1" t="n">
        <v>100053</v>
      </c>
      <c r="K16705" s="1" t="n">
        <v>54</v>
      </c>
      <c r="L16705" s="1" t="s">
        <v>3866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7" t="n">
        <v>46259</v>
      </c>
      <c r="C16706" s="1" t="n">
        <v>100</v>
      </c>
      <c r="D16706" s="1" t="s">
        <v>3877</v>
      </c>
      <c r="E16706" s="1" t="n">
        <v>33</v>
      </c>
      <c r="F16706" s="1" t="s">
        <v>93</v>
      </c>
      <c r="I16706" s="1" t="n">
        <v>1600769</v>
      </c>
      <c r="J16706" s="1" t="n">
        <v>100638</v>
      </c>
      <c r="K16706" s="1" t="n">
        <v>508</v>
      </c>
      <c r="L16706" s="1" t="s">
        <v>3867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7" t="n">
        <v>46259</v>
      </c>
      <c r="C16707" s="1" t="n">
        <v>100</v>
      </c>
      <c r="D16707" s="1" t="s">
        <v>3877</v>
      </c>
      <c r="E16707" s="1" t="n">
        <v>33</v>
      </c>
      <c r="F16707" s="1" t="s">
        <v>93</v>
      </c>
      <c r="I16707" s="1" t="n">
        <v>1600769</v>
      </c>
      <c r="J16707" s="1" t="n">
        <v>100520</v>
      </c>
      <c r="K16707" s="1" t="n">
        <v>507</v>
      </c>
      <c r="L16707" s="1" t="s">
        <v>3868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7" t="n">
        <v>46259</v>
      </c>
      <c r="C16708" s="1" t="n">
        <v>100</v>
      </c>
      <c r="D16708" s="1" t="s">
        <v>3877</v>
      </c>
      <c r="E16708" s="1" t="n">
        <v>33</v>
      </c>
      <c r="F16708" s="1" t="s">
        <v>93</v>
      </c>
      <c r="I16708" s="1" t="n">
        <v>1600769</v>
      </c>
      <c r="J16708" s="1" t="n">
        <v>100319</v>
      </c>
      <c r="K16708" s="1" t="n">
        <v>73453</v>
      </c>
      <c r="L16708" s="1" t="s">
        <v>3869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7" t="n">
        <v>46259</v>
      </c>
      <c r="C16709" s="1" t="n">
        <v>100</v>
      </c>
      <c r="D16709" s="1" t="s">
        <v>3877</v>
      </c>
      <c r="E16709" s="1" t="n">
        <v>33</v>
      </c>
      <c r="F16709" s="1" t="s">
        <v>93</v>
      </c>
      <c r="I16709" s="1" t="n">
        <v>1600769</v>
      </c>
      <c r="J16709" s="1" t="n">
        <v>110455</v>
      </c>
      <c r="K16709" s="1" t="n">
        <v>53212</v>
      </c>
      <c r="L16709" s="1" t="s">
        <v>3870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7" t="n">
        <v>46259</v>
      </c>
      <c r="C16710" s="1" t="n">
        <v>100</v>
      </c>
      <c r="D16710" s="1" t="s">
        <v>3877</v>
      </c>
      <c r="E16710" s="1" t="n">
        <v>33</v>
      </c>
      <c r="F16710" s="1" t="s">
        <v>93</v>
      </c>
      <c r="I16710" s="1" t="n">
        <v>1600772</v>
      </c>
      <c r="J16710" s="1" t="n">
        <v>100000</v>
      </c>
      <c r="K16710" s="1" t="n">
        <v>1</v>
      </c>
      <c r="L16710" s="1" t="s">
        <v>3851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7" t="n">
        <v>46259</v>
      </c>
      <c r="C16711" s="1" t="n">
        <v>100</v>
      </c>
      <c r="D16711" s="1" t="s">
        <v>3877</v>
      </c>
      <c r="E16711" s="1" t="n">
        <v>33</v>
      </c>
      <c r="F16711" s="1" t="s">
        <v>93</v>
      </c>
      <c r="I16711" s="1" t="n">
        <v>1600772</v>
      </c>
      <c r="J16711" s="1" t="n">
        <v>100006</v>
      </c>
      <c r="K16711" s="1" t="n">
        <v>7</v>
      </c>
      <c r="L16711" s="1" t="s">
        <v>3853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7" t="n">
        <v>46259</v>
      </c>
      <c r="C16712" s="1" t="n">
        <v>100</v>
      </c>
      <c r="D16712" s="1" t="s">
        <v>3877</v>
      </c>
      <c r="E16712" s="1" t="n">
        <v>33</v>
      </c>
      <c r="F16712" s="1" t="s">
        <v>93</v>
      </c>
      <c r="I16712" s="1" t="n">
        <v>1600772</v>
      </c>
      <c r="J16712" s="1" t="n">
        <v>100007</v>
      </c>
      <c r="K16712" s="1" t="n">
        <v>8</v>
      </c>
      <c r="L16712" s="1" t="s">
        <v>3854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7" t="n">
        <v>46259</v>
      </c>
      <c r="C16713" s="1" t="n">
        <v>100</v>
      </c>
      <c r="D16713" s="1" t="s">
        <v>3877</v>
      </c>
      <c r="E16713" s="1" t="n">
        <v>33</v>
      </c>
      <c r="F16713" s="1" t="s">
        <v>93</v>
      </c>
      <c r="I16713" s="1" t="n">
        <v>1600772</v>
      </c>
      <c r="J16713" s="1" t="n">
        <v>100008</v>
      </c>
      <c r="K16713" s="1" t="n">
        <v>9</v>
      </c>
      <c r="L16713" s="1" t="s">
        <v>3855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7" t="n">
        <v>46259</v>
      </c>
      <c r="C16714" s="1" t="n">
        <v>100</v>
      </c>
      <c r="D16714" s="1" t="s">
        <v>3877</v>
      </c>
      <c r="E16714" s="1" t="n">
        <v>33</v>
      </c>
      <c r="F16714" s="1" t="s">
        <v>93</v>
      </c>
      <c r="I16714" s="1" t="n">
        <v>1600772</v>
      </c>
      <c r="J16714" s="1" t="n">
        <v>100011</v>
      </c>
      <c r="K16714" s="1" t="n">
        <v>12</v>
      </c>
      <c r="L16714" s="1" t="s">
        <v>3856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7" t="n">
        <v>46259</v>
      </c>
      <c r="C16715" s="1" t="n">
        <v>100</v>
      </c>
      <c r="D16715" s="1" t="s">
        <v>3877</v>
      </c>
      <c r="E16715" s="1" t="n">
        <v>33</v>
      </c>
      <c r="F16715" s="1" t="s">
        <v>93</v>
      </c>
      <c r="I16715" s="1" t="n">
        <v>1600772</v>
      </c>
      <c r="J16715" s="1" t="n">
        <v>100012</v>
      </c>
      <c r="K16715" s="1" t="n">
        <v>13</v>
      </c>
      <c r="L16715" s="1" t="s">
        <v>3857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7" t="n">
        <v>46259</v>
      </c>
      <c r="C16716" s="1" t="n">
        <v>100</v>
      </c>
      <c r="D16716" s="1" t="s">
        <v>3877</v>
      </c>
      <c r="E16716" s="1" t="n">
        <v>33</v>
      </c>
      <c r="F16716" s="1" t="s">
        <v>93</v>
      </c>
      <c r="I16716" s="1" t="n">
        <v>1600772</v>
      </c>
      <c r="J16716" s="1" t="n">
        <v>100013</v>
      </c>
      <c r="K16716" s="1" t="n">
        <v>14</v>
      </c>
      <c r="L16716" s="1" t="s">
        <v>3858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7" t="n">
        <v>46259</v>
      </c>
      <c r="C16717" s="1" t="n">
        <v>100</v>
      </c>
      <c r="D16717" s="1" t="s">
        <v>3877</v>
      </c>
      <c r="E16717" s="1" t="n">
        <v>33</v>
      </c>
      <c r="F16717" s="1" t="s">
        <v>93</v>
      </c>
      <c r="I16717" s="1" t="n">
        <v>1600772</v>
      </c>
      <c r="J16717" s="1" t="n">
        <v>100014</v>
      </c>
      <c r="K16717" s="1" t="n">
        <v>15</v>
      </c>
      <c r="L16717" s="1" t="s">
        <v>3859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7" t="n">
        <v>46259</v>
      </c>
      <c r="C16718" s="1" t="n">
        <v>100</v>
      </c>
      <c r="D16718" s="1" t="s">
        <v>3877</v>
      </c>
      <c r="E16718" s="1" t="n">
        <v>33</v>
      </c>
      <c r="F16718" s="1" t="s">
        <v>93</v>
      </c>
      <c r="I16718" s="1" t="n">
        <v>1600772</v>
      </c>
      <c r="J16718" s="1" t="n">
        <v>100015</v>
      </c>
      <c r="K16718" s="1" t="n">
        <v>16</v>
      </c>
      <c r="L16718" s="1" t="s">
        <v>3860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7" t="n">
        <v>46259</v>
      </c>
      <c r="C16719" s="1" t="n">
        <v>100</v>
      </c>
      <c r="D16719" s="1" t="s">
        <v>3877</v>
      </c>
      <c r="E16719" s="1" t="n">
        <v>33</v>
      </c>
      <c r="F16719" s="1" t="s">
        <v>93</v>
      </c>
      <c r="I16719" s="1" t="n">
        <v>1600772</v>
      </c>
      <c r="J16719" s="1" t="n">
        <v>100016</v>
      </c>
      <c r="K16719" s="1" t="n">
        <v>17</v>
      </c>
      <c r="L16719" s="1" t="s">
        <v>3861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7" t="n">
        <v>46259</v>
      </c>
      <c r="C16720" s="1" t="n">
        <v>100</v>
      </c>
      <c r="D16720" s="1" t="s">
        <v>3877</v>
      </c>
      <c r="E16720" s="1" t="n">
        <v>33</v>
      </c>
      <c r="F16720" s="1" t="s">
        <v>93</v>
      </c>
      <c r="I16720" s="1" t="n">
        <v>1600772</v>
      </c>
      <c r="J16720" s="1" t="n">
        <v>100017</v>
      </c>
      <c r="K16720" s="1" t="n">
        <v>18</v>
      </c>
      <c r="L16720" s="1" t="s">
        <v>3862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7" t="n">
        <v>46259</v>
      </c>
      <c r="C16721" s="1" t="n">
        <v>100</v>
      </c>
      <c r="D16721" s="1" t="s">
        <v>3877</v>
      </c>
      <c r="E16721" s="1" t="n">
        <v>33</v>
      </c>
      <c r="F16721" s="1" t="s">
        <v>93</v>
      </c>
      <c r="I16721" s="1" t="n">
        <v>1600772</v>
      </c>
      <c r="J16721" s="1" t="n">
        <v>100019</v>
      </c>
      <c r="K16721" s="1" t="n">
        <v>20</v>
      </c>
      <c r="L16721" s="1" t="s">
        <v>3863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7" t="n">
        <v>46259</v>
      </c>
      <c r="C16722" s="1" t="n">
        <v>100</v>
      </c>
      <c r="D16722" s="1" t="s">
        <v>3877</v>
      </c>
      <c r="E16722" s="1" t="n">
        <v>33</v>
      </c>
      <c r="F16722" s="1" t="s">
        <v>93</v>
      </c>
      <c r="I16722" s="1" t="n">
        <v>1600772</v>
      </c>
      <c r="J16722" s="1" t="n">
        <v>100020</v>
      </c>
      <c r="K16722" s="1" t="n">
        <v>21</v>
      </c>
      <c r="L16722" s="1" t="s">
        <v>3864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7" t="n">
        <v>46259</v>
      </c>
      <c r="C16723" s="1" t="n">
        <v>100</v>
      </c>
      <c r="D16723" s="1" t="s">
        <v>3877</v>
      </c>
      <c r="E16723" s="1" t="n">
        <v>33</v>
      </c>
      <c r="F16723" s="1" t="s">
        <v>93</v>
      </c>
      <c r="I16723" s="1" t="n">
        <v>1600772</v>
      </c>
      <c r="J16723" s="1" t="n">
        <v>100053</v>
      </c>
      <c r="K16723" s="1" t="n">
        <v>54</v>
      </c>
      <c r="L16723" s="1" t="s">
        <v>3866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7" t="n">
        <v>46259</v>
      </c>
      <c r="C16724" s="1" t="n">
        <v>100</v>
      </c>
      <c r="D16724" s="1" t="s">
        <v>3877</v>
      </c>
      <c r="E16724" s="1" t="n">
        <v>33</v>
      </c>
      <c r="F16724" s="1" t="s">
        <v>93</v>
      </c>
      <c r="I16724" s="1" t="n">
        <v>1600772</v>
      </c>
      <c r="J16724" s="1" t="n">
        <v>100638</v>
      </c>
      <c r="K16724" s="1" t="n">
        <v>508</v>
      </c>
      <c r="L16724" s="1" t="s">
        <v>3867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7" t="n">
        <v>46259</v>
      </c>
      <c r="C16725" s="1" t="n">
        <v>100</v>
      </c>
      <c r="D16725" s="1" t="s">
        <v>3877</v>
      </c>
      <c r="E16725" s="1" t="n">
        <v>33</v>
      </c>
      <c r="F16725" s="1" t="s">
        <v>93</v>
      </c>
      <c r="I16725" s="1" t="n">
        <v>1600772</v>
      </c>
      <c r="J16725" s="1" t="n">
        <v>100520</v>
      </c>
      <c r="K16725" s="1" t="n">
        <v>507</v>
      </c>
      <c r="L16725" s="1" t="s">
        <v>3868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7" t="n">
        <v>46259</v>
      </c>
      <c r="C16726" s="1" t="n">
        <v>100</v>
      </c>
      <c r="D16726" s="1" t="s">
        <v>3877</v>
      </c>
      <c r="E16726" s="1" t="n">
        <v>33</v>
      </c>
      <c r="F16726" s="1" t="s">
        <v>93</v>
      </c>
      <c r="I16726" s="1" t="n">
        <v>1600772</v>
      </c>
      <c r="J16726" s="1" t="n">
        <v>100319</v>
      </c>
      <c r="K16726" s="1" t="n">
        <v>73453</v>
      </c>
      <c r="L16726" s="1" t="s">
        <v>3869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7" t="n">
        <v>46259</v>
      </c>
      <c r="C16727" s="1" t="n">
        <v>100</v>
      </c>
      <c r="D16727" s="1" t="s">
        <v>3877</v>
      </c>
      <c r="E16727" s="1" t="n">
        <v>33</v>
      </c>
      <c r="F16727" s="1" t="s">
        <v>93</v>
      </c>
      <c r="I16727" s="1" t="n">
        <v>1600772</v>
      </c>
      <c r="J16727" s="1" t="n">
        <v>110455</v>
      </c>
      <c r="K16727" s="1" t="n">
        <v>53212</v>
      </c>
      <c r="L16727" s="1" t="s">
        <v>3870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7" t="n">
        <v>46259</v>
      </c>
      <c r="C16728" s="1" t="n">
        <v>100</v>
      </c>
      <c r="D16728" s="1" t="s">
        <v>3877</v>
      </c>
      <c r="E16728" s="1" t="n">
        <v>33</v>
      </c>
      <c r="F16728" s="1" t="s">
        <v>93</v>
      </c>
      <c r="I16728" s="1" t="n">
        <v>1600776</v>
      </c>
      <c r="J16728" s="1" t="n">
        <v>100000</v>
      </c>
      <c r="K16728" s="1" t="n">
        <v>1</v>
      </c>
      <c r="L16728" s="1" t="s">
        <v>3851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7" t="n">
        <v>46259</v>
      </c>
      <c r="C16729" s="1" t="n">
        <v>100</v>
      </c>
      <c r="D16729" s="1" t="s">
        <v>3877</v>
      </c>
      <c r="E16729" s="1" t="n">
        <v>33</v>
      </c>
      <c r="F16729" s="1" t="s">
        <v>93</v>
      </c>
      <c r="I16729" s="1" t="n">
        <v>1600776</v>
      </c>
      <c r="J16729" s="1" t="n">
        <v>100001</v>
      </c>
      <c r="K16729" s="1" t="n">
        <v>2</v>
      </c>
      <c r="L16729" s="1" t="s">
        <v>4138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7" t="n">
        <v>46259</v>
      </c>
      <c r="C16730" s="1" t="n">
        <v>100</v>
      </c>
      <c r="D16730" s="1" t="s">
        <v>3877</v>
      </c>
      <c r="E16730" s="1" t="n">
        <v>33</v>
      </c>
      <c r="F16730" s="1" t="s">
        <v>93</v>
      </c>
      <c r="I16730" s="1" t="n">
        <v>1600776</v>
      </c>
      <c r="J16730" s="1" t="n">
        <v>100002</v>
      </c>
      <c r="K16730" s="1" t="n">
        <v>3</v>
      </c>
      <c r="L16730" s="1" t="s">
        <v>3872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7" t="n">
        <v>46259</v>
      </c>
      <c r="C16731" s="1" t="n">
        <v>100</v>
      </c>
      <c r="D16731" s="1" t="s">
        <v>3877</v>
      </c>
      <c r="E16731" s="1" t="n">
        <v>33</v>
      </c>
      <c r="F16731" s="1" t="s">
        <v>93</v>
      </c>
      <c r="I16731" s="1" t="n">
        <v>1600776</v>
      </c>
      <c r="J16731" s="1" t="n">
        <v>100003</v>
      </c>
      <c r="K16731" s="1" t="n">
        <v>4</v>
      </c>
      <c r="L16731" s="1" t="s">
        <v>3873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7" t="n">
        <v>46259</v>
      </c>
      <c r="C16732" s="1" t="n">
        <v>100</v>
      </c>
      <c r="D16732" s="1" t="s">
        <v>3877</v>
      </c>
      <c r="E16732" s="1" t="n">
        <v>33</v>
      </c>
      <c r="F16732" s="1" t="s">
        <v>93</v>
      </c>
      <c r="I16732" s="1" t="n">
        <v>1600776</v>
      </c>
      <c r="J16732" s="1" t="n">
        <v>100004</v>
      </c>
      <c r="K16732" s="1" t="n">
        <v>5</v>
      </c>
      <c r="L16732" s="1" t="s">
        <v>3852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7" t="n">
        <v>46259</v>
      </c>
      <c r="C16733" s="1" t="n">
        <v>100</v>
      </c>
      <c r="D16733" s="1" t="s">
        <v>3877</v>
      </c>
      <c r="E16733" s="1" t="n">
        <v>33</v>
      </c>
      <c r="F16733" s="1" t="s">
        <v>93</v>
      </c>
      <c r="I16733" s="1" t="n">
        <v>1600776</v>
      </c>
      <c r="J16733" s="1" t="n">
        <v>100520</v>
      </c>
      <c r="K16733" s="1" t="n">
        <v>507</v>
      </c>
      <c r="L16733" s="1" t="s">
        <v>3868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7" t="n">
        <v>46259</v>
      </c>
      <c r="C16734" s="1" t="n">
        <v>100</v>
      </c>
      <c r="D16734" s="1" t="s">
        <v>3877</v>
      </c>
      <c r="E16734" s="1" t="n">
        <v>33</v>
      </c>
      <c r="F16734" s="1" t="s">
        <v>93</v>
      </c>
      <c r="I16734" s="1" t="n">
        <v>1600776</v>
      </c>
      <c r="J16734" s="1" t="n">
        <v>110455</v>
      </c>
      <c r="K16734" s="1" t="n">
        <v>53212</v>
      </c>
      <c r="L16734" s="1" t="s">
        <v>3870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7" t="n">
        <v>46260</v>
      </c>
      <c r="C16735" s="1" t="n">
        <v>1</v>
      </c>
      <c r="D16735" s="1" t="s">
        <v>3781</v>
      </c>
      <c r="E16735" s="1" t="n">
        <v>10096</v>
      </c>
      <c r="F16735" s="1" t="s">
        <v>1716</v>
      </c>
      <c r="I16735" s="1" t="n">
        <v>215</v>
      </c>
      <c r="J16735" s="1" t="n">
        <v>61580</v>
      </c>
      <c r="K16735" s="1" t="n">
        <v>2258157</v>
      </c>
      <c r="L16735" s="1" t="s">
        <v>3816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7" t="n">
        <v>46260</v>
      </c>
      <c r="C16736" s="1" t="n">
        <v>1</v>
      </c>
      <c r="D16736" s="1" t="s">
        <v>3781</v>
      </c>
      <c r="E16736" s="1" t="n">
        <v>10096</v>
      </c>
      <c r="F16736" s="1" t="s">
        <v>1716</v>
      </c>
      <c r="I16736" s="1" t="n">
        <v>215</v>
      </c>
      <c r="J16736" s="1" t="n">
        <v>61597</v>
      </c>
      <c r="K16736" s="1" t="n">
        <v>2258188</v>
      </c>
      <c r="L16736" s="1" t="s">
        <v>3817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7" t="n">
        <v>46260</v>
      </c>
      <c r="C16737" s="1" t="n">
        <v>1</v>
      </c>
      <c r="D16737" s="1" t="s">
        <v>3781</v>
      </c>
      <c r="E16737" s="1" t="n">
        <v>1683</v>
      </c>
      <c r="F16737" s="1" t="s">
        <v>677</v>
      </c>
      <c r="I16737" s="1" t="n">
        <v>1670575</v>
      </c>
      <c r="J16737" s="1" t="n">
        <v>109791</v>
      </c>
      <c r="K16737" s="1" t="n">
        <v>9667</v>
      </c>
      <c r="L16737" s="1" t="s">
        <v>4824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7" t="n">
        <v>46260</v>
      </c>
      <c r="C16738" s="1" t="n">
        <v>1</v>
      </c>
      <c r="D16738" s="1" t="s">
        <v>3781</v>
      </c>
      <c r="E16738" s="1" t="n">
        <v>1683</v>
      </c>
      <c r="F16738" s="1" t="s">
        <v>677</v>
      </c>
      <c r="I16738" s="1" t="n">
        <v>1670575</v>
      </c>
      <c r="J16738" s="1" t="n">
        <v>37361</v>
      </c>
      <c r="K16738" s="1" t="n">
        <v>2240817</v>
      </c>
      <c r="L16738" s="1" t="s">
        <v>3824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7" t="n">
        <v>46260</v>
      </c>
      <c r="C16739" s="1" t="n">
        <v>1</v>
      </c>
      <c r="D16739" s="1" t="s">
        <v>3781</v>
      </c>
      <c r="E16739" s="1" t="n">
        <v>1683</v>
      </c>
      <c r="F16739" s="1" t="s">
        <v>677</v>
      </c>
      <c r="I16739" s="1" t="n">
        <v>1670581</v>
      </c>
      <c r="J16739" s="1" t="n">
        <v>109791</v>
      </c>
      <c r="K16739" s="1" t="n">
        <v>9667</v>
      </c>
      <c r="L16739" s="1" t="s">
        <v>4824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7" t="n">
        <v>46260</v>
      </c>
      <c r="C16740" s="1" t="n">
        <v>1</v>
      </c>
      <c r="D16740" s="1" t="s">
        <v>3781</v>
      </c>
      <c r="E16740" s="1" t="n">
        <v>1683</v>
      </c>
      <c r="F16740" s="1" t="s">
        <v>677</v>
      </c>
      <c r="I16740" s="1" t="n">
        <v>1670581</v>
      </c>
      <c r="J16740" s="1" t="n">
        <v>37361</v>
      </c>
      <c r="K16740" s="1" t="n">
        <v>2240817</v>
      </c>
      <c r="L16740" s="1" t="s">
        <v>3824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7" t="n">
        <v>46260</v>
      </c>
      <c r="C16741" s="1" t="n">
        <v>6</v>
      </c>
      <c r="D16741" s="1" t="s">
        <v>3844</v>
      </c>
      <c r="E16741" s="1" t="n">
        <v>33</v>
      </c>
      <c r="F16741" s="1" t="s">
        <v>93</v>
      </c>
      <c r="I16741" s="1" t="n">
        <v>5556</v>
      </c>
      <c r="J16741" s="1" t="n">
        <v>72679</v>
      </c>
      <c r="K16741" s="1" t="n">
        <v>246</v>
      </c>
      <c r="L16741" s="1" t="s">
        <v>212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7" t="n">
        <v>46260</v>
      </c>
      <c r="C16742" s="1" t="n">
        <v>6</v>
      </c>
      <c r="D16742" s="1" t="s">
        <v>3844</v>
      </c>
      <c r="E16742" s="1" t="n">
        <v>33</v>
      </c>
      <c r="F16742" s="1" t="s">
        <v>93</v>
      </c>
      <c r="I16742" s="1" t="n">
        <v>5557</v>
      </c>
      <c r="J16742" s="1" t="n">
        <v>72679</v>
      </c>
      <c r="K16742" s="1" t="n">
        <v>246</v>
      </c>
      <c r="L16742" s="1" t="s">
        <v>212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7" t="n">
        <v>46260</v>
      </c>
      <c r="C16743" s="1" t="n">
        <v>6</v>
      </c>
      <c r="D16743" s="1" t="s">
        <v>3844</v>
      </c>
      <c r="E16743" s="1" t="n">
        <v>33</v>
      </c>
      <c r="F16743" s="1" t="s">
        <v>93</v>
      </c>
      <c r="I16743" s="1" t="n">
        <v>5558</v>
      </c>
      <c r="J16743" s="1" t="n">
        <v>72679</v>
      </c>
      <c r="K16743" s="1" t="n">
        <v>246</v>
      </c>
      <c r="L16743" s="1" t="s">
        <v>212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7" t="n">
        <v>46260</v>
      </c>
      <c r="C16744" s="1" t="n">
        <v>11</v>
      </c>
      <c r="D16744" s="1" t="s">
        <v>3845</v>
      </c>
      <c r="E16744" s="1" t="n">
        <v>642</v>
      </c>
      <c r="F16744" s="1" t="s">
        <v>186</v>
      </c>
      <c r="I16744" s="1" t="n">
        <v>620</v>
      </c>
      <c r="J16744" s="1" t="n">
        <v>71766</v>
      </c>
      <c r="K16744" s="1" t="n">
        <v>779180</v>
      </c>
      <c r="L16744" s="1" t="s">
        <v>3881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7" t="n">
        <v>46260</v>
      </c>
      <c r="C16745" s="1" t="n">
        <v>11</v>
      </c>
      <c r="D16745" s="1" t="s">
        <v>3845</v>
      </c>
      <c r="E16745" s="1" t="n">
        <v>10098</v>
      </c>
      <c r="F16745" s="1" t="s">
        <v>1365</v>
      </c>
      <c r="I16745" s="1" t="n">
        <v>1249</v>
      </c>
      <c r="J16745" s="1" t="n">
        <v>81657</v>
      </c>
      <c r="K16745" s="1" t="n">
        <v>816588</v>
      </c>
      <c r="L16745" s="1" t="s">
        <v>6475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7" t="n">
        <v>46260</v>
      </c>
      <c r="C16746" s="1" t="n">
        <v>11</v>
      </c>
      <c r="D16746" s="1" t="s">
        <v>3845</v>
      </c>
      <c r="E16746" s="1" t="n">
        <v>10098</v>
      </c>
      <c r="F16746" s="1" t="s">
        <v>1365</v>
      </c>
      <c r="I16746" s="1" t="n">
        <v>1249</v>
      </c>
      <c r="J16746" s="1" t="n">
        <v>81672</v>
      </c>
      <c r="K16746" s="1" t="n">
        <v>816731</v>
      </c>
      <c r="L16746" s="1" t="s">
        <v>6477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7" t="n">
        <v>46260</v>
      </c>
      <c r="C16747" s="1" t="n">
        <v>11</v>
      </c>
      <c r="D16747" s="1" t="s">
        <v>3845</v>
      </c>
      <c r="E16747" s="1" t="n">
        <v>10098</v>
      </c>
      <c r="F16747" s="1" t="s">
        <v>1365</v>
      </c>
      <c r="I16747" s="1" t="n">
        <v>1249</v>
      </c>
      <c r="J16747" s="1" t="n">
        <v>82082</v>
      </c>
      <c r="K16747" s="1" t="n">
        <v>820837</v>
      </c>
      <c r="L16747" s="1" t="s">
        <v>8289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7" t="n">
        <v>46260</v>
      </c>
      <c r="C16748" s="1" t="n">
        <v>11</v>
      </c>
      <c r="D16748" s="1" t="s">
        <v>3845</v>
      </c>
      <c r="E16748" s="1" t="n">
        <v>607</v>
      </c>
      <c r="F16748" s="1" t="s">
        <v>214</v>
      </c>
      <c r="I16748" s="1" t="n">
        <v>11473</v>
      </c>
      <c r="J16748" s="1" t="n">
        <v>110372</v>
      </c>
      <c r="K16748" s="1" t="n">
        <v>47832</v>
      </c>
      <c r="L16748" s="1" t="s">
        <v>8660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7" t="n">
        <v>46260</v>
      </c>
      <c r="C16749" s="1" t="n">
        <v>11</v>
      </c>
      <c r="D16749" s="1" t="s">
        <v>3845</v>
      </c>
      <c r="E16749" s="1" t="n">
        <v>607</v>
      </c>
      <c r="F16749" s="1" t="s">
        <v>214</v>
      </c>
      <c r="I16749" s="1" t="n">
        <v>11473</v>
      </c>
      <c r="J16749" s="1" t="n">
        <v>110372</v>
      </c>
      <c r="K16749" s="1" t="n">
        <v>47832</v>
      </c>
      <c r="L16749" s="1" t="s">
        <v>8660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7" t="n">
        <v>46260</v>
      </c>
      <c r="C16750" s="1" t="n">
        <v>11</v>
      </c>
      <c r="D16750" s="1" t="s">
        <v>3845</v>
      </c>
      <c r="E16750" s="1" t="n">
        <v>607</v>
      </c>
      <c r="F16750" s="1" t="s">
        <v>214</v>
      </c>
      <c r="I16750" s="1" t="n">
        <v>11473</v>
      </c>
      <c r="J16750" s="1" t="n">
        <v>110373</v>
      </c>
      <c r="K16750" s="1" t="n">
        <v>47851</v>
      </c>
      <c r="L16750" s="1" t="s">
        <v>6235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7" t="n">
        <v>46260</v>
      </c>
      <c r="C16751" s="1" t="n">
        <v>11</v>
      </c>
      <c r="D16751" s="1" t="s">
        <v>3845</v>
      </c>
      <c r="E16751" s="1" t="n">
        <v>607</v>
      </c>
      <c r="F16751" s="1" t="s">
        <v>214</v>
      </c>
      <c r="I16751" s="1" t="n">
        <v>11473</v>
      </c>
      <c r="J16751" s="1" t="n">
        <v>110373</v>
      </c>
      <c r="K16751" s="1" t="n">
        <v>47851</v>
      </c>
      <c r="L16751" s="1" t="s">
        <v>6235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7" t="n">
        <v>46260</v>
      </c>
      <c r="C16752" s="1" t="n">
        <v>11</v>
      </c>
      <c r="D16752" s="1" t="s">
        <v>3845</v>
      </c>
      <c r="E16752" s="1" t="n">
        <v>607</v>
      </c>
      <c r="F16752" s="1" t="s">
        <v>214</v>
      </c>
      <c r="I16752" s="1" t="n">
        <v>11473</v>
      </c>
      <c r="J16752" s="1" t="n">
        <v>51688</v>
      </c>
      <c r="K16752" s="1" t="n">
        <v>7898674092147</v>
      </c>
      <c r="L16752" s="1" t="s">
        <v>8661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7" t="n">
        <v>46260</v>
      </c>
      <c r="C16753" s="1" t="n">
        <v>11</v>
      </c>
      <c r="D16753" s="1" t="s">
        <v>3845</v>
      </c>
      <c r="E16753" s="1" t="n">
        <v>607</v>
      </c>
      <c r="F16753" s="1" t="s">
        <v>214</v>
      </c>
      <c r="I16753" s="1" t="n">
        <v>11473</v>
      </c>
      <c r="J16753" s="1" t="n">
        <v>51696</v>
      </c>
      <c r="K16753" s="1" t="n">
        <v>7898674092208</v>
      </c>
      <c r="L16753" s="1" t="s">
        <v>8662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7" t="n">
        <v>46260</v>
      </c>
      <c r="C16754" s="1" t="n">
        <v>11</v>
      </c>
      <c r="D16754" s="1" t="s">
        <v>3845</v>
      </c>
      <c r="E16754" s="1" t="n">
        <v>607</v>
      </c>
      <c r="F16754" s="1" t="s">
        <v>214</v>
      </c>
      <c r="I16754" s="1" t="n">
        <v>11473</v>
      </c>
      <c r="J16754" s="1" t="n">
        <v>110402</v>
      </c>
      <c r="K16754" s="1" t="n">
        <v>51720</v>
      </c>
      <c r="L16754" s="1" t="s">
        <v>8663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7" t="n">
        <v>46260</v>
      </c>
      <c r="C16755" s="1" t="n">
        <v>11</v>
      </c>
      <c r="D16755" s="1" t="s">
        <v>3845</v>
      </c>
      <c r="E16755" s="1" t="n">
        <v>607</v>
      </c>
      <c r="F16755" s="1" t="s">
        <v>214</v>
      </c>
      <c r="I16755" s="1" t="n">
        <v>11473</v>
      </c>
      <c r="J16755" s="1" t="n">
        <v>110404</v>
      </c>
      <c r="K16755" s="1" t="n">
        <v>51722</v>
      </c>
      <c r="L16755" s="1" t="s">
        <v>8664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7" t="n">
        <v>46260</v>
      </c>
      <c r="C16756" s="1" t="n">
        <v>11</v>
      </c>
      <c r="D16756" s="1" t="s">
        <v>3845</v>
      </c>
      <c r="E16756" s="1" t="n">
        <v>607</v>
      </c>
      <c r="F16756" s="1" t="s">
        <v>214</v>
      </c>
      <c r="I16756" s="1" t="n">
        <v>11473</v>
      </c>
      <c r="J16756" s="1" t="n">
        <v>110413</v>
      </c>
      <c r="K16756" s="1" t="n">
        <v>51731</v>
      </c>
      <c r="L16756" s="1" t="s">
        <v>8665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7" t="n">
        <v>46260</v>
      </c>
      <c r="C16757" s="1" t="n">
        <v>11</v>
      </c>
      <c r="D16757" s="1" t="s">
        <v>3845</v>
      </c>
      <c r="E16757" s="1" t="n">
        <v>607</v>
      </c>
      <c r="F16757" s="1" t="s">
        <v>214</v>
      </c>
      <c r="I16757" s="1" t="n">
        <v>11473</v>
      </c>
      <c r="J16757" s="1" t="n">
        <v>110414</v>
      </c>
      <c r="K16757" s="1" t="n">
        <v>51732</v>
      </c>
      <c r="L16757" s="1" t="s">
        <v>8666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7" t="n">
        <v>46260</v>
      </c>
      <c r="C16758" s="1" t="n">
        <v>11</v>
      </c>
      <c r="D16758" s="1" t="s">
        <v>3845</v>
      </c>
      <c r="E16758" s="1" t="n">
        <v>607</v>
      </c>
      <c r="F16758" s="1" t="s">
        <v>214</v>
      </c>
      <c r="I16758" s="1" t="n">
        <v>11473</v>
      </c>
      <c r="J16758" s="1" t="n">
        <v>110418</v>
      </c>
      <c r="K16758" s="1" t="n">
        <v>51736</v>
      </c>
      <c r="L16758" s="1" t="s">
        <v>8667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7" t="n">
        <v>46260</v>
      </c>
      <c r="C16759" s="1" t="n">
        <v>11</v>
      </c>
      <c r="D16759" s="1" t="s">
        <v>3845</v>
      </c>
      <c r="E16759" s="1" t="n">
        <v>607</v>
      </c>
      <c r="F16759" s="1" t="s">
        <v>214</v>
      </c>
      <c r="I16759" s="1" t="n">
        <v>11473</v>
      </c>
      <c r="J16759" s="1" t="n">
        <v>110429</v>
      </c>
      <c r="K16759" s="1" t="n">
        <v>51748</v>
      </c>
      <c r="L16759" s="1" t="s">
        <v>8668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7" t="n">
        <v>46260</v>
      </c>
      <c r="C16760" s="1" t="n">
        <v>11</v>
      </c>
      <c r="D16760" s="1" t="s">
        <v>3845</v>
      </c>
      <c r="E16760" s="1" t="n">
        <v>607</v>
      </c>
      <c r="F16760" s="1" t="s">
        <v>214</v>
      </c>
      <c r="I16760" s="1" t="n">
        <v>11473</v>
      </c>
      <c r="J16760" s="1" t="n">
        <v>56864</v>
      </c>
      <c r="K16760" s="1" t="n">
        <v>1397</v>
      </c>
      <c r="L16760" s="1" t="s">
        <v>8669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7" t="n">
        <v>46260</v>
      </c>
      <c r="C16761" s="1" t="n">
        <v>11</v>
      </c>
      <c r="D16761" s="1" t="s">
        <v>3845</v>
      </c>
      <c r="E16761" s="1" t="n">
        <v>607</v>
      </c>
      <c r="F16761" s="1" t="s">
        <v>214</v>
      </c>
      <c r="I16761" s="1" t="n">
        <v>11473</v>
      </c>
      <c r="J16761" s="1" t="n">
        <v>110524</v>
      </c>
      <c r="K16761" s="1" t="n">
        <v>57100</v>
      </c>
      <c r="L16761" s="1" t="s">
        <v>8670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7" t="n">
        <v>46260</v>
      </c>
      <c r="C16762" s="1" t="n">
        <v>11</v>
      </c>
      <c r="D16762" s="1" t="s">
        <v>3845</v>
      </c>
      <c r="E16762" s="1" t="n">
        <v>607</v>
      </c>
      <c r="F16762" s="1" t="s">
        <v>214</v>
      </c>
      <c r="I16762" s="1" t="n">
        <v>11473</v>
      </c>
      <c r="J16762" s="1" t="n">
        <v>110524</v>
      </c>
      <c r="K16762" s="1" t="n">
        <v>57100</v>
      </c>
      <c r="L16762" s="1" t="s">
        <v>8670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7" t="n">
        <v>46260</v>
      </c>
      <c r="C16763" s="1" t="n">
        <v>11</v>
      </c>
      <c r="D16763" s="1" t="s">
        <v>3845</v>
      </c>
      <c r="E16763" s="1" t="n">
        <v>607</v>
      </c>
      <c r="F16763" s="1" t="s">
        <v>214</v>
      </c>
      <c r="I16763" s="1" t="n">
        <v>11473</v>
      </c>
      <c r="J16763" s="1" t="n">
        <v>110524</v>
      </c>
      <c r="K16763" s="1" t="n">
        <v>57100</v>
      </c>
      <c r="L16763" s="1" t="s">
        <v>8670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7" t="n">
        <v>46260</v>
      </c>
      <c r="C16764" s="1" t="n">
        <v>11</v>
      </c>
      <c r="D16764" s="1" t="s">
        <v>3845</v>
      </c>
      <c r="E16764" s="1" t="n">
        <v>607</v>
      </c>
      <c r="F16764" s="1" t="s">
        <v>214</v>
      </c>
      <c r="I16764" s="1" t="n">
        <v>11473</v>
      </c>
      <c r="J16764" s="1" t="n">
        <v>110642</v>
      </c>
      <c r="K16764" s="1" t="n">
        <v>64103</v>
      </c>
      <c r="L16764" s="1" t="s">
        <v>8671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7" t="n">
        <v>46260</v>
      </c>
      <c r="C16765" s="1" t="n">
        <v>11</v>
      </c>
      <c r="D16765" s="1" t="s">
        <v>3845</v>
      </c>
      <c r="E16765" s="1" t="n">
        <v>607</v>
      </c>
      <c r="F16765" s="1" t="s">
        <v>214</v>
      </c>
      <c r="I16765" s="1" t="n">
        <v>11473</v>
      </c>
      <c r="J16765" s="1" t="n">
        <v>72087</v>
      </c>
      <c r="K16765" s="1" t="n">
        <v>7898674092710</v>
      </c>
      <c r="L16765" s="1" t="s">
        <v>6239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7" t="n">
        <v>46260</v>
      </c>
      <c r="C16766" s="1" t="n">
        <v>11</v>
      </c>
      <c r="D16766" s="1" t="s">
        <v>3845</v>
      </c>
      <c r="E16766" s="1" t="n">
        <v>607</v>
      </c>
      <c r="F16766" s="1" t="s">
        <v>214</v>
      </c>
      <c r="I16766" s="1" t="n">
        <v>11473</v>
      </c>
      <c r="J16766" s="1" t="n">
        <v>72089</v>
      </c>
      <c r="K16766" s="1" t="n">
        <v>7898674092888</v>
      </c>
      <c r="L16766" s="1" t="s">
        <v>8672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7" t="n">
        <v>46260</v>
      </c>
      <c r="C16767" s="1" t="n">
        <v>11</v>
      </c>
      <c r="D16767" s="1" t="s">
        <v>3845</v>
      </c>
      <c r="E16767" s="1" t="n">
        <v>607</v>
      </c>
      <c r="F16767" s="1" t="s">
        <v>214</v>
      </c>
      <c r="I16767" s="1" t="n">
        <v>11473</v>
      </c>
      <c r="J16767" s="1" t="n">
        <v>76060</v>
      </c>
      <c r="K16767" s="1" t="n">
        <v>7898674090334</v>
      </c>
      <c r="L16767" s="1" t="s">
        <v>8673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7" t="n">
        <v>46260</v>
      </c>
      <c r="C16768" s="1" t="n">
        <v>11</v>
      </c>
      <c r="D16768" s="1" t="s">
        <v>3845</v>
      </c>
      <c r="E16768" s="1" t="n">
        <v>607</v>
      </c>
      <c r="F16768" s="1" t="s">
        <v>214</v>
      </c>
      <c r="I16768" s="1" t="n">
        <v>11473</v>
      </c>
      <c r="J16768" s="1" t="n">
        <v>77108</v>
      </c>
      <c r="K16768" s="1" t="n">
        <v>7898674092833</v>
      </c>
      <c r="L16768" s="1" t="s">
        <v>8674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7" t="n">
        <v>46260</v>
      </c>
      <c r="C16769" s="1" t="n">
        <v>11</v>
      </c>
      <c r="D16769" s="1" t="s">
        <v>3845</v>
      </c>
      <c r="E16769" s="1" t="n">
        <v>607</v>
      </c>
      <c r="F16769" s="1" t="s">
        <v>214</v>
      </c>
      <c r="I16769" s="1" t="n">
        <v>11473</v>
      </c>
      <c r="J16769" s="1" t="n">
        <v>77111</v>
      </c>
      <c r="K16769" s="1" t="n">
        <v>7898674093311</v>
      </c>
      <c r="L16769" s="1" t="s">
        <v>8675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7" t="n">
        <v>46260</v>
      </c>
      <c r="C16770" s="1" t="n">
        <v>11</v>
      </c>
      <c r="D16770" s="1" t="s">
        <v>3845</v>
      </c>
      <c r="E16770" s="1" t="n">
        <v>607</v>
      </c>
      <c r="F16770" s="1" t="s">
        <v>214</v>
      </c>
      <c r="I16770" s="1" t="n">
        <v>11473</v>
      </c>
      <c r="J16770" s="1" t="n">
        <v>77112</v>
      </c>
      <c r="K16770" s="1" t="n">
        <v>7898674093298</v>
      </c>
      <c r="L16770" s="1" t="s">
        <v>8676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7" t="n">
        <v>46260</v>
      </c>
      <c r="C16771" s="1" t="n">
        <v>11</v>
      </c>
      <c r="D16771" s="1" t="s">
        <v>3845</v>
      </c>
      <c r="E16771" s="1" t="n">
        <v>607</v>
      </c>
      <c r="F16771" s="1" t="s">
        <v>214</v>
      </c>
      <c r="I16771" s="1" t="n">
        <v>11473</v>
      </c>
      <c r="J16771" s="1" t="n">
        <v>77114</v>
      </c>
      <c r="K16771" s="1" t="n">
        <v>7898674093618</v>
      </c>
      <c r="L16771" s="1" t="s">
        <v>6243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7" t="n">
        <v>46260</v>
      </c>
      <c r="C16772" s="1" t="n">
        <v>11</v>
      </c>
      <c r="D16772" s="1" t="s">
        <v>3845</v>
      </c>
      <c r="E16772" s="1" t="n">
        <v>607</v>
      </c>
      <c r="F16772" s="1" t="s">
        <v>214</v>
      </c>
      <c r="I16772" s="1" t="n">
        <v>11473</v>
      </c>
      <c r="J16772" s="1" t="n">
        <v>79946</v>
      </c>
      <c r="K16772" s="1" t="n">
        <v>635</v>
      </c>
      <c r="L16772" s="1" t="s">
        <v>8677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7" t="n">
        <v>46260</v>
      </c>
      <c r="C16773" s="1" t="n">
        <v>11</v>
      </c>
      <c r="D16773" s="1" t="s">
        <v>3845</v>
      </c>
      <c r="E16773" s="1" t="n">
        <v>607</v>
      </c>
      <c r="F16773" s="1" t="s">
        <v>214</v>
      </c>
      <c r="I16773" s="1" t="n">
        <v>11473</v>
      </c>
      <c r="J16773" s="1" t="n">
        <v>80493</v>
      </c>
      <c r="K16773" s="1" t="n">
        <v>7898674092895</v>
      </c>
      <c r="L16773" s="1" t="s">
        <v>8678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7" t="n">
        <v>46260</v>
      </c>
      <c r="C16774" s="1" t="n">
        <v>11</v>
      </c>
      <c r="D16774" s="1" t="s">
        <v>3845</v>
      </c>
      <c r="E16774" s="1" t="n">
        <v>607</v>
      </c>
      <c r="F16774" s="1" t="s">
        <v>214</v>
      </c>
      <c r="I16774" s="1" t="n">
        <v>11473</v>
      </c>
      <c r="J16774" s="1" t="n">
        <v>82174</v>
      </c>
      <c r="K16774" s="1" t="n">
        <v>7898674093229</v>
      </c>
      <c r="L16774" s="1" t="s">
        <v>8679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7" t="n">
        <v>46260</v>
      </c>
      <c r="C16775" s="1" t="n">
        <v>11</v>
      </c>
      <c r="D16775" s="1" t="s">
        <v>3845</v>
      </c>
      <c r="E16775" s="1" t="n">
        <v>957</v>
      </c>
      <c r="F16775" s="1" t="s">
        <v>157</v>
      </c>
      <c r="I16775" s="1" t="n">
        <v>21856</v>
      </c>
      <c r="J16775" s="1" t="n">
        <v>100221</v>
      </c>
      <c r="K16775" s="1" t="n">
        <v>222</v>
      </c>
      <c r="L16775" s="1" t="s">
        <v>7319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7" t="n">
        <v>46260</v>
      </c>
      <c r="C16776" s="1" t="n">
        <v>11</v>
      </c>
      <c r="D16776" s="1" t="s">
        <v>3845</v>
      </c>
      <c r="E16776" s="1" t="n">
        <v>957</v>
      </c>
      <c r="F16776" s="1" t="s">
        <v>157</v>
      </c>
      <c r="I16776" s="1" t="n">
        <v>21856</v>
      </c>
      <c r="J16776" s="1" t="n">
        <v>100368</v>
      </c>
      <c r="K16776" s="1" t="n">
        <v>239</v>
      </c>
      <c r="L16776" s="1" t="s">
        <v>4402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7" t="n">
        <v>46260</v>
      </c>
      <c r="C16777" s="1" t="n">
        <v>11</v>
      </c>
      <c r="D16777" s="1" t="s">
        <v>3845</v>
      </c>
      <c r="E16777" s="1" t="n">
        <v>957</v>
      </c>
      <c r="F16777" s="1" t="s">
        <v>157</v>
      </c>
      <c r="I16777" s="1" t="n">
        <v>21856</v>
      </c>
      <c r="J16777" s="1" t="n">
        <v>21260</v>
      </c>
      <c r="K16777" s="1" t="n">
        <v>7896029069172</v>
      </c>
      <c r="L16777" s="1" t="s">
        <v>7321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7" t="n">
        <v>46260</v>
      </c>
      <c r="C16778" s="1" t="n">
        <v>11</v>
      </c>
      <c r="D16778" s="1" t="s">
        <v>3845</v>
      </c>
      <c r="E16778" s="1" t="n">
        <v>957</v>
      </c>
      <c r="F16778" s="1" t="s">
        <v>157</v>
      </c>
      <c r="I16778" s="1" t="n">
        <v>21856</v>
      </c>
      <c r="J16778" s="1" t="n">
        <v>82212</v>
      </c>
      <c r="K16778" s="1" t="n">
        <v>7896029047866</v>
      </c>
      <c r="L16778" s="1" t="s">
        <v>8680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7" t="n">
        <v>46260</v>
      </c>
      <c r="C16779" s="1" t="n">
        <v>11</v>
      </c>
      <c r="D16779" s="1" t="s">
        <v>3845</v>
      </c>
      <c r="E16779" s="1" t="n">
        <v>957</v>
      </c>
      <c r="F16779" s="1" t="s">
        <v>157</v>
      </c>
      <c r="I16779" s="1" t="n">
        <v>21856</v>
      </c>
      <c r="J16779" s="1" t="n">
        <v>82213</v>
      </c>
      <c r="K16779" s="1" t="n">
        <v>7896029047880</v>
      </c>
      <c r="L16779" s="1" t="s">
        <v>8681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7" t="n">
        <v>46260</v>
      </c>
      <c r="C16780" s="1" t="n">
        <v>11</v>
      </c>
      <c r="D16780" s="1" t="s">
        <v>3845</v>
      </c>
      <c r="E16780" s="1" t="n">
        <v>1745</v>
      </c>
      <c r="F16780" s="1" t="s">
        <v>284</v>
      </c>
      <c r="I16780" s="1" t="n">
        <v>357973</v>
      </c>
      <c r="J16780" s="1" t="n">
        <v>101859</v>
      </c>
      <c r="K16780" s="1" t="n">
        <v>7896224807098</v>
      </c>
      <c r="L16780" s="1" t="s">
        <v>4601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7" t="n">
        <v>46260</v>
      </c>
      <c r="C16781" s="1" t="n">
        <v>11</v>
      </c>
      <c r="D16781" s="1" t="s">
        <v>3845</v>
      </c>
      <c r="E16781" s="1" t="n">
        <v>1745</v>
      </c>
      <c r="F16781" s="1" t="s">
        <v>284</v>
      </c>
      <c r="I16781" s="1" t="n">
        <v>357973</v>
      </c>
      <c r="J16781" s="1" t="n">
        <v>101860</v>
      </c>
      <c r="K16781" s="1" t="n">
        <v>7896224803069</v>
      </c>
      <c r="L16781" s="1" t="s">
        <v>4549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7" t="n">
        <v>46260</v>
      </c>
      <c r="C16782" s="1" t="n">
        <v>11</v>
      </c>
      <c r="D16782" s="1" t="s">
        <v>3845</v>
      </c>
      <c r="E16782" s="1" t="n">
        <v>1745</v>
      </c>
      <c r="F16782" s="1" t="s">
        <v>284</v>
      </c>
      <c r="I16782" s="1" t="n">
        <v>357973</v>
      </c>
      <c r="J16782" s="1" t="n">
        <v>101863</v>
      </c>
      <c r="K16782" s="1" t="n">
        <v>7896045100019</v>
      </c>
      <c r="L16782" s="1" t="s">
        <v>4602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7" t="n">
        <v>46260</v>
      </c>
      <c r="C16783" s="1" t="n">
        <v>11</v>
      </c>
      <c r="D16783" s="1" t="s">
        <v>3845</v>
      </c>
      <c r="E16783" s="1" t="n">
        <v>1745</v>
      </c>
      <c r="F16783" s="1" t="s">
        <v>284</v>
      </c>
      <c r="I16783" s="1" t="n">
        <v>357973</v>
      </c>
      <c r="J16783" s="1" t="n">
        <v>101877</v>
      </c>
      <c r="K16783" s="1" t="n">
        <v>7896224813082</v>
      </c>
      <c r="L16783" s="1" t="s">
        <v>4549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7" t="n">
        <v>46260</v>
      </c>
      <c r="C16784" s="1" t="n">
        <v>11</v>
      </c>
      <c r="D16784" s="1" t="s">
        <v>3845</v>
      </c>
      <c r="E16784" s="1" t="n">
        <v>1745</v>
      </c>
      <c r="F16784" s="1" t="s">
        <v>284</v>
      </c>
      <c r="I16784" s="1" t="n">
        <v>357973</v>
      </c>
      <c r="J16784" s="1" t="n">
        <v>101908</v>
      </c>
      <c r="K16784" s="1" t="n">
        <v>7896224808101</v>
      </c>
      <c r="L16784" s="1" t="s">
        <v>4604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7" t="n">
        <v>46260</v>
      </c>
      <c r="C16785" s="1" t="n">
        <v>11</v>
      </c>
      <c r="D16785" s="1" t="s">
        <v>3845</v>
      </c>
      <c r="E16785" s="1" t="n">
        <v>1745</v>
      </c>
      <c r="F16785" s="1" t="s">
        <v>284</v>
      </c>
      <c r="I16785" s="1" t="n">
        <v>357973</v>
      </c>
      <c r="J16785" s="1" t="n">
        <v>27751</v>
      </c>
      <c r="K16785" s="1" t="n">
        <v>7896005801512</v>
      </c>
      <c r="L16785" s="1" t="s">
        <v>8682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7" t="n">
        <v>46260</v>
      </c>
      <c r="C16786" s="1" t="n">
        <v>11</v>
      </c>
      <c r="D16786" s="1" t="s">
        <v>3845</v>
      </c>
      <c r="E16786" s="1" t="n">
        <v>1745</v>
      </c>
      <c r="F16786" s="1" t="s">
        <v>284</v>
      </c>
      <c r="I16786" s="1" t="n">
        <v>357973</v>
      </c>
      <c r="J16786" s="1" t="n">
        <v>26844</v>
      </c>
      <c r="K16786" s="1" t="n">
        <v>7896005800027</v>
      </c>
      <c r="L16786" s="1" t="s">
        <v>6037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7" t="n">
        <v>46260</v>
      </c>
      <c r="C16787" s="1" t="n">
        <v>11</v>
      </c>
      <c r="D16787" s="1" t="s">
        <v>3845</v>
      </c>
      <c r="E16787" s="1" t="n">
        <v>1745</v>
      </c>
      <c r="F16787" s="1" t="s">
        <v>284</v>
      </c>
      <c r="I16787" s="1" t="n">
        <v>357973</v>
      </c>
      <c r="J16787" s="1" t="n">
        <v>82185</v>
      </c>
      <c r="K16787" s="1" t="n">
        <v>7896045101399</v>
      </c>
      <c r="L16787" s="1" t="s">
        <v>8683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7" t="n">
        <v>46260</v>
      </c>
      <c r="C16788" s="1" t="n">
        <v>11</v>
      </c>
      <c r="D16788" s="1" t="s">
        <v>3845</v>
      </c>
      <c r="E16788" s="1" t="n">
        <v>1616</v>
      </c>
      <c r="F16788" s="1" t="s">
        <v>590</v>
      </c>
      <c r="I16788" s="1" t="n">
        <v>654912</v>
      </c>
      <c r="J16788" s="1" t="n">
        <v>15144</v>
      </c>
      <c r="K16788" s="1" t="n">
        <v>7896001012813</v>
      </c>
      <c r="L16788" s="1" t="s">
        <v>8684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7" t="n">
        <v>46260</v>
      </c>
      <c r="C16789" s="1" t="n">
        <v>11</v>
      </c>
      <c r="D16789" s="1" t="s">
        <v>3845</v>
      </c>
      <c r="E16789" s="1" t="n">
        <v>1616</v>
      </c>
      <c r="F16789" s="1" t="s">
        <v>590</v>
      </c>
      <c r="I16789" s="1" t="n">
        <v>654912</v>
      </c>
      <c r="J16789" s="1" t="n">
        <v>20376</v>
      </c>
      <c r="K16789" s="1" t="n">
        <v>7896022205652</v>
      </c>
      <c r="L16789" s="1" t="s">
        <v>8685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7" t="n">
        <v>46260</v>
      </c>
      <c r="C16790" s="1" t="n">
        <v>11</v>
      </c>
      <c r="D16790" s="1" t="s">
        <v>3845</v>
      </c>
      <c r="E16790" s="1" t="n">
        <v>1616</v>
      </c>
      <c r="F16790" s="1" t="s">
        <v>590</v>
      </c>
      <c r="I16790" s="1" t="n">
        <v>654912</v>
      </c>
      <c r="J16790" s="1" t="n">
        <v>20377</v>
      </c>
      <c r="K16790" s="1" t="n">
        <v>7896022204891</v>
      </c>
      <c r="L16790" s="1" t="s">
        <v>8686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7" t="n">
        <v>46260</v>
      </c>
      <c r="C16791" s="1" t="n">
        <v>11</v>
      </c>
      <c r="D16791" s="1" t="s">
        <v>3845</v>
      </c>
      <c r="E16791" s="1" t="n">
        <v>1616</v>
      </c>
      <c r="F16791" s="1" t="s">
        <v>590</v>
      </c>
      <c r="I16791" s="1" t="n">
        <v>654912</v>
      </c>
      <c r="J16791" s="1" t="n">
        <v>26646</v>
      </c>
      <c r="K16791" s="1" t="n">
        <v>7896022203580</v>
      </c>
      <c r="L16791" s="1" t="s">
        <v>5271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7" t="n">
        <v>46260</v>
      </c>
      <c r="C16792" s="1" t="n">
        <v>11</v>
      </c>
      <c r="D16792" s="1" t="s">
        <v>3845</v>
      </c>
      <c r="E16792" s="1" t="n">
        <v>1616</v>
      </c>
      <c r="F16792" s="1" t="s">
        <v>590</v>
      </c>
      <c r="I16792" s="1" t="n">
        <v>654912</v>
      </c>
      <c r="J16792" s="1" t="n">
        <v>26650</v>
      </c>
      <c r="K16792" s="1" t="n">
        <v>7896022204648</v>
      </c>
      <c r="L16792" s="1" t="s">
        <v>5209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7" t="n">
        <v>46260</v>
      </c>
      <c r="C16793" s="1" t="n">
        <v>11</v>
      </c>
      <c r="D16793" s="1" t="s">
        <v>3845</v>
      </c>
      <c r="E16793" s="1" t="n">
        <v>1616</v>
      </c>
      <c r="F16793" s="1" t="s">
        <v>590</v>
      </c>
      <c r="I16793" s="1" t="n">
        <v>654912</v>
      </c>
      <c r="J16793" s="1" t="n">
        <v>27324</v>
      </c>
      <c r="K16793" s="1" t="n">
        <v>7896022204907</v>
      </c>
      <c r="L16793" s="1" t="s">
        <v>8687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7" t="n">
        <v>46260</v>
      </c>
      <c r="C16794" s="1" t="n">
        <v>11</v>
      </c>
      <c r="D16794" s="1" t="s">
        <v>3845</v>
      </c>
      <c r="E16794" s="1" t="n">
        <v>1616</v>
      </c>
      <c r="F16794" s="1" t="s">
        <v>590</v>
      </c>
      <c r="I16794" s="1" t="n">
        <v>654912</v>
      </c>
      <c r="J16794" s="1" t="n">
        <v>29603</v>
      </c>
      <c r="K16794" s="1" t="n">
        <v>7896022204624</v>
      </c>
      <c r="L16794" s="1" t="s">
        <v>5213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7" t="n">
        <v>46260</v>
      </c>
      <c r="C16795" s="1" t="n">
        <v>11</v>
      </c>
      <c r="D16795" s="1" t="s">
        <v>3845</v>
      </c>
      <c r="E16795" s="1" t="n">
        <v>1616</v>
      </c>
      <c r="F16795" s="1" t="s">
        <v>590</v>
      </c>
      <c r="I16795" s="1" t="n">
        <v>654912</v>
      </c>
      <c r="J16795" s="1" t="n">
        <v>29632</v>
      </c>
      <c r="K16795" s="1" t="n">
        <v>7896001040724</v>
      </c>
      <c r="L16795" s="1" t="s">
        <v>7291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7" t="n">
        <v>46260</v>
      </c>
      <c r="C16796" s="1" t="n">
        <v>11</v>
      </c>
      <c r="D16796" s="1" t="s">
        <v>3845</v>
      </c>
      <c r="E16796" s="1" t="n">
        <v>1616</v>
      </c>
      <c r="F16796" s="1" t="s">
        <v>590</v>
      </c>
      <c r="I16796" s="1" t="n">
        <v>654912</v>
      </c>
      <c r="J16796" s="1" t="n">
        <v>29841</v>
      </c>
      <c r="K16796" s="1" t="n">
        <v>7896022204631</v>
      </c>
      <c r="L16796" s="1" t="s">
        <v>5214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7" t="n">
        <v>46260</v>
      </c>
      <c r="C16797" s="1" t="n">
        <v>11</v>
      </c>
      <c r="D16797" s="1" t="s">
        <v>3845</v>
      </c>
      <c r="E16797" s="1" t="n">
        <v>1616</v>
      </c>
      <c r="F16797" s="1" t="s">
        <v>590</v>
      </c>
      <c r="I16797" s="1" t="n">
        <v>654912</v>
      </c>
      <c r="J16797" s="1" t="n">
        <v>41414</v>
      </c>
      <c r="K16797" s="1" t="n">
        <v>7896001004566</v>
      </c>
      <c r="L16797" s="1" t="s">
        <v>8688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7" t="n">
        <v>46260</v>
      </c>
      <c r="C16798" s="1" t="n">
        <v>11</v>
      </c>
      <c r="D16798" s="1" t="s">
        <v>3845</v>
      </c>
      <c r="E16798" s="1" t="n">
        <v>1616</v>
      </c>
      <c r="F16798" s="1" t="s">
        <v>590</v>
      </c>
      <c r="I16798" s="1" t="n">
        <v>654912</v>
      </c>
      <c r="J16798" s="1" t="n">
        <v>44150</v>
      </c>
      <c r="K16798" s="1" t="n">
        <v>7896001044517</v>
      </c>
      <c r="L16798" s="1" t="s">
        <v>3954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7" t="n">
        <v>46260</v>
      </c>
      <c r="C16799" s="1" t="n">
        <v>11</v>
      </c>
      <c r="D16799" s="1" t="s">
        <v>3845</v>
      </c>
      <c r="E16799" s="1" t="n">
        <v>1616</v>
      </c>
      <c r="F16799" s="1" t="s">
        <v>590</v>
      </c>
      <c r="I16799" s="1" t="n">
        <v>654912</v>
      </c>
      <c r="J16799" s="1" t="n">
        <v>46614</v>
      </c>
      <c r="K16799" s="1" t="n">
        <v>7896022207533</v>
      </c>
      <c r="L16799" s="1" t="s">
        <v>7294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7" t="n">
        <v>46260</v>
      </c>
      <c r="C16800" s="1" t="n">
        <v>11</v>
      </c>
      <c r="D16800" s="1" t="s">
        <v>3845</v>
      </c>
      <c r="E16800" s="1" t="n">
        <v>1616</v>
      </c>
      <c r="F16800" s="1" t="s">
        <v>590</v>
      </c>
      <c r="I16800" s="1" t="n">
        <v>654912</v>
      </c>
      <c r="J16800" s="1" t="n">
        <v>47934</v>
      </c>
      <c r="K16800" s="1" t="n">
        <v>7896022207632</v>
      </c>
      <c r="L16800" s="1" t="s">
        <v>5217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7" t="n">
        <v>46260</v>
      </c>
      <c r="C16801" s="1" t="n">
        <v>11</v>
      </c>
      <c r="D16801" s="1" t="s">
        <v>3845</v>
      </c>
      <c r="E16801" s="1" t="n">
        <v>1616</v>
      </c>
      <c r="F16801" s="1" t="s">
        <v>590</v>
      </c>
      <c r="I16801" s="1" t="n">
        <v>654912</v>
      </c>
      <c r="J16801" s="1" t="n">
        <v>52260</v>
      </c>
      <c r="K16801" s="1" t="n">
        <v>7896001046733</v>
      </c>
      <c r="L16801" s="1" t="s">
        <v>8689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7" t="n">
        <v>46260</v>
      </c>
      <c r="C16802" s="1" t="n">
        <v>11</v>
      </c>
      <c r="D16802" s="1" t="s">
        <v>3845</v>
      </c>
      <c r="E16802" s="1" t="n">
        <v>1616</v>
      </c>
      <c r="F16802" s="1" t="s">
        <v>590</v>
      </c>
      <c r="I16802" s="1" t="n">
        <v>654912</v>
      </c>
      <c r="J16802" s="1" t="n">
        <v>59900</v>
      </c>
      <c r="K16802" s="1" t="n">
        <v>7896022200732</v>
      </c>
      <c r="L16802" s="1" t="s">
        <v>8690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7" t="n">
        <v>46260</v>
      </c>
      <c r="C16803" s="1" t="n">
        <v>11</v>
      </c>
      <c r="D16803" s="1" t="s">
        <v>3845</v>
      </c>
      <c r="E16803" s="1" t="n">
        <v>1616</v>
      </c>
      <c r="F16803" s="1" t="s">
        <v>590</v>
      </c>
      <c r="I16803" s="1" t="n">
        <v>654912</v>
      </c>
      <c r="J16803" s="1" t="n">
        <v>81847</v>
      </c>
      <c r="K16803" s="1" t="n">
        <v>7896022203603</v>
      </c>
      <c r="L16803" s="1" t="s">
        <v>7299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7" t="n">
        <v>46260</v>
      </c>
      <c r="C16804" s="1" t="n">
        <v>11</v>
      </c>
      <c r="D16804" s="1" t="s">
        <v>3845</v>
      </c>
      <c r="E16804" s="1" t="n">
        <v>1616</v>
      </c>
      <c r="F16804" s="1" t="s">
        <v>590</v>
      </c>
      <c r="I16804" s="1" t="n">
        <v>654912</v>
      </c>
      <c r="J16804" s="1" t="n">
        <v>82168</v>
      </c>
      <c r="K16804" s="1" t="n">
        <v>7896001004504</v>
      </c>
      <c r="L16804" s="1" t="s">
        <v>8691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7" t="n">
        <v>46260</v>
      </c>
      <c r="C16805" s="1" t="n">
        <v>11</v>
      </c>
      <c r="D16805" s="1" t="s">
        <v>3845</v>
      </c>
      <c r="E16805" s="1" t="n">
        <v>1616</v>
      </c>
      <c r="F16805" s="1" t="s">
        <v>590</v>
      </c>
      <c r="I16805" s="1" t="n">
        <v>654912</v>
      </c>
      <c r="J16805" s="1" t="n">
        <v>82169</v>
      </c>
      <c r="K16805" s="1" t="n">
        <v>821704</v>
      </c>
      <c r="L16805" s="1" t="s">
        <v>8692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7" t="n">
        <v>46260</v>
      </c>
      <c r="C16806" s="1" t="n">
        <v>11</v>
      </c>
      <c r="D16806" s="1" t="s">
        <v>3845</v>
      </c>
      <c r="E16806" s="1" t="n">
        <v>10009</v>
      </c>
      <c r="F16806" s="1" t="s">
        <v>233</v>
      </c>
      <c r="I16806" s="1" t="n">
        <v>1441760</v>
      </c>
      <c r="J16806" s="1" t="n">
        <v>81817</v>
      </c>
      <c r="K16806" s="1" t="n">
        <v>7891000449486</v>
      </c>
      <c r="L16806" s="1" t="s">
        <v>7202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7" t="n">
        <v>46260</v>
      </c>
      <c r="C16807" s="1" t="n">
        <v>11</v>
      </c>
      <c r="D16807" s="1" t="s">
        <v>3845</v>
      </c>
      <c r="E16807" s="1" t="n">
        <v>1637</v>
      </c>
      <c r="F16807" s="1" t="s">
        <v>68</v>
      </c>
      <c r="I16807" s="1" t="n">
        <v>1924896</v>
      </c>
      <c r="J16807" s="1" t="n">
        <v>101859</v>
      </c>
      <c r="K16807" s="1" t="n">
        <v>7896224807098</v>
      </c>
      <c r="L16807" s="1" t="s">
        <v>4601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7" t="n">
        <v>46260</v>
      </c>
      <c r="C16808" s="1" t="n">
        <v>11</v>
      </c>
      <c r="D16808" s="1" t="s">
        <v>3845</v>
      </c>
      <c r="E16808" s="1" t="n">
        <v>1637</v>
      </c>
      <c r="F16808" s="1" t="s">
        <v>68</v>
      </c>
      <c r="I16808" s="1" t="n">
        <v>1924896</v>
      </c>
      <c r="J16808" s="1" t="n">
        <v>101864</v>
      </c>
      <c r="K16808" s="1" t="n">
        <v>7896045100026</v>
      </c>
      <c r="L16808" s="1" t="s">
        <v>4603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7" t="n">
        <v>46260</v>
      </c>
      <c r="C16809" s="1" t="n">
        <v>11</v>
      </c>
      <c r="D16809" s="1" t="s">
        <v>3845</v>
      </c>
      <c r="E16809" s="1" t="n">
        <v>1637</v>
      </c>
      <c r="F16809" s="1" t="s">
        <v>68</v>
      </c>
      <c r="I16809" s="1" t="n">
        <v>1924896</v>
      </c>
      <c r="J16809" s="1" t="n">
        <v>101877</v>
      </c>
      <c r="K16809" s="1" t="n">
        <v>7896224813082</v>
      </c>
      <c r="L16809" s="1" t="s">
        <v>4549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7" t="n">
        <v>46260</v>
      </c>
      <c r="C16810" s="1" t="n">
        <v>11</v>
      </c>
      <c r="D16810" s="1" t="s">
        <v>3845</v>
      </c>
      <c r="E16810" s="1" t="n">
        <v>1637</v>
      </c>
      <c r="F16810" s="1" t="s">
        <v>68</v>
      </c>
      <c r="I16810" s="1" t="n">
        <v>1924896</v>
      </c>
      <c r="J16810" s="1" t="n">
        <v>103359</v>
      </c>
      <c r="K16810" s="1" t="n">
        <v>7896089011982</v>
      </c>
      <c r="L16810" s="1" t="s">
        <v>7130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7" t="n">
        <v>46260</v>
      </c>
      <c r="C16811" s="1" t="n">
        <v>11</v>
      </c>
      <c r="D16811" s="1" t="s">
        <v>3845</v>
      </c>
      <c r="E16811" s="1" t="n">
        <v>1637</v>
      </c>
      <c r="F16811" s="1" t="s">
        <v>68</v>
      </c>
      <c r="I16811" s="1" t="n">
        <v>1924896</v>
      </c>
      <c r="J16811" s="1" t="n">
        <v>80005</v>
      </c>
      <c r="K16811" s="1" t="n">
        <v>7891000457092</v>
      </c>
      <c r="L16811" s="1" t="s">
        <v>6159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7" t="n">
        <v>46260</v>
      </c>
      <c r="C16812" s="1" t="n">
        <v>11</v>
      </c>
      <c r="D16812" s="1" t="s">
        <v>3845</v>
      </c>
      <c r="E16812" s="1" t="n">
        <v>1637</v>
      </c>
      <c r="F16812" s="1" t="s">
        <v>68</v>
      </c>
      <c r="I16812" s="1" t="n">
        <v>1924897</v>
      </c>
      <c r="J16812" s="1" t="n">
        <v>101852</v>
      </c>
      <c r="K16812" s="1" t="n">
        <v>7898286200060</v>
      </c>
      <c r="L16812" s="1" t="s">
        <v>4548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7" t="n">
        <v>46260</v>
      </c>
      <c r="C16813" s="1" t="n">
        <v>11</v>
      </c>
      <c r="D16813" s="1" t="s">
        <v>3845</v>
      </c>
      <c r="E16813" s="1" t="n">
        <v>1637</v>
      </c>
      <c r="F16813" s="1" t="s">
        <v>68</v>
      </c>
      <c r="I16813" s="1" t="n">
        <v>1924897</v>
      </c>
      <c r="J16813" s="1" t="n">
        <v>101859</v>
      </c>
      <c r="K16813" s="1" t="n">
        <v>7896224807098</v>
      </c>
      <c r="L16813" s="1" t="s">
        <v>4601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7" t="n">
        <v>46260</v>
      </c>
      <c r="C16814" s="1" t="n">
        <v>11</v>
      </c>
      <c r="D16814" s="1" t="s">
        <v>3845</v>
      </c>
      <c r="E16814" s="1" t="n">
        <v>1637</v>
      </c>
      <c r="F16814" s="1" t="s">
        <v>68</v>
      </c>
      <c r="I16814" s="1" t="n">
        <v>1924897</v>
      </c>
      <c r="J16814" s="1" t="n">
        <v>101877</v>
      </c>
      <c r="K16814" s="1" t="n">
        <v>7896224813082</v>
      </c>
      <c r="L16814" s="1" t="s">
        <v>4549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7" t="n">
        <v>46260</v>
      </c>
      <c r="C16815" s="1" t="n">
        <v>11</v>
      </c>
      <c r="D16815" s="1" t="s">
        <v>3845</v>
      </c>
      <c r="E16815" s="1" t="n">
        <v>1637</v>
      </c>
      <c r="F16815" s="1" t="s">
        <v>68</v>
      </c>
      <c r="I16815" s="1" t="n">
        <v>1924897</v>
      </c>
      <c r="J16815" s="1" t="n">
        <v>103359</v>
      </c>
      <c r="K16815" s="1" t="n">
        <v>7896089011982</v>
      </c>
      <c r="L16815" s="1" t="s">
        <v>7130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7" t="n">
        <v>46260</v>
      </c>
      <c r="C16816" s="1" t="n">
        <v>11</v>
      </c>
      <c r="D16816" s="1" t="s">
        <v>3845</v>
      </c>
      <c r="E16816" s="1" t="n">
        <v>1637</v>
      </c>
      <c r="F16816" s="1" t="s">
        <v>68</v>
      </c>
      <c r="I16816" s="1" t="n">
        <v>1924897</v>
      </c>
      <c r="J16816" s="1" t="n">
        <v>42708</v>
      </c>
      <c r="K16816" s="1" t="n">
        <v>27898286200057</v>
      </c>
      <c r="L16816" s="1" t="s">
        <v>8693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7" t="n">
        <v>46260</v>
      </c>
      <c r="C16817" s="1" t="n">
        <v>11</v>
      </c>
      <c r="D16817" s="1" t="s">
        <v>3845</v>
      </c>
      <c r="E16817" s="1" t="n">
        <v>1637</v>
      </c>
      <c r="F16817" s="1" t="s">
        <v>68</v>
      </c>
      <c r="I16817" s="1" t="n">
        <v>1924897</v>
      </c>
      <c r="J16817" s="1" t="n">
        <v>80005</v>
      </c>
      <c r="K16817" s="1" t="n">
        <v>7891000457092</v>
      </c>
      <c r="L16817" s="1" t="s">
        <v>6159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7" t="n">
        <v>46260</v>
      </c>
      <c r="C16818" s="1" t="n">
        <v>11</v>
      </c>
      <c r="D16818" s="1" t="s">
        <v>3845</v>
      </c>
      <c r="E16818" s="1" t="n">
        <v>1637</v>
      </c>
      <c r="F16818" s="1" t="s">
        <v>68</v>
      </c>
      <c r="I16818" s="1" t="n">
        <v>1924898</v>
      </c>
      <c r="J16818" s="1" t="n">
        <v>101852</v>
      </c>
      <c r="K16818" s="1" t="n">
        <v>7898286200060</v>
      </c>
      <c r="L16818" s="1" t="s">
        <v>4548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7" t="n">
        <v>46260</v>
      </c>
      <c r="C16819" s="1" t="n">
        <v>11</v>
      </c>
      <c r="D16819" s="1" t="s">
        <v>3845</v>
      </c>
      <c r="E16819" s="1" t="n">
        <v>1637</v>
      </c>
      <c r="F16819" s="1" t="s">
        <v>68</v>
      </c>
      <c r="I16819" s="1" t="n">
        <v>1924898</v>
      </c>
      <c r="J16819" s="1" t="n">
        <v>101859</v>
      </c>
      <c r="K16819" s="1" t="n">
        <v>7896224807098</v>
      </c>
      <c r="L16819" s="1" t="s">
        <v>4601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7" t="n">
        <v>46260</v>
      </c>
      <c r="C16820" s="1" t="n">
        <v>11</v>
      </c>
      <c r="D16820" s="1" t="s">
        <v>3845</v>
      </c>
      <c r="E16820" s="1" t="n">
        <v>1637</v>
      </c>
      <c r="F16820" s="1" t="s">
        <v>68</v>
      </c>
      <c r="I16820" s="1" t="n">
        <v>1924898</v>
      </c>
      <c r="J16820" s="1" t="n">
        <v>101877</v>
      </c>
      <c r="K16820" s="1" t="n">
        <v>7896224813082</v>
      </c>
      <c r="L16820" s="1" t="s">
        <v>4549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7" t="n">
        <v>46260</v>
      </c>
      <c r="C16821" s="1" t="n">
        <v>11</v>
      </c>
      <c r="D16821" s="1" t="s">
        <v>3845</v>
      </c>
      <c r="E16821" s="1" t="n">
        <v>1637</v>
      </c>
      <c r="F16821" s="1" t="s">
        <v>68</v>
      </c>
      <c r="I16821" s="1" t="n">
        <v>1924898</v>
      </c>
      <c r="J16821" s="1" t="n">
        <v>30035</v>
      </c>
      <c r="K16821" s="1" t="n">
        <v>7891097101489</v>
      </c>
      <c r="L16821" s="1" t="s">
        <v>4364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7" t="n">
        <v>46260</v>
      </c>
      <c r="C16822" s="1" t="n">
        <v>11</v>
      </c>
      <c r="D16822" s="1" t="s">
        <v>3845</v>
      </c>
      <c r="E16822" s="1" t="n">
        <v>1637</v>
      </c>
      <c r="F16822" s="1" t="s">
        <v>68</v>
      </c>
      <c r="I16822" s="1" t="n">
        <v>1924898</v>
      </c>
      <c r="J16822" s="1" t="n">
        <v>80005</v>
      </c>
      <c r="K16822" s="1" t="n">
        <v>7891000457092</v>
      </c>
      <c r="L16822" s="1" t="s">
        <v>6159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7" t="n">
        <v>46260</v>
      </c>
      <c r="C16823" s="1" t="n">
        <v>11</v>
      </c>
      <c r="D16823" s="1" t="s">
        <v>3845</v>
      </c>
      <c r="E16823" s="1" t="n">
        <v>1637</v>
      </c>
      <c r="F16823" s="1" t="s">
        <v>68</v>
      </c>
      <c r="I16823" s="1" t="n">
        <v>1924899</v>
      </c>
      <c r="J16823" s="1" t="n">
        <v>36969</v>
      </c>
      <c r="K16823" s="1" t="n">
        <v>7891000325858</v>
      </c>
      <c r="L16823" s="1" t="s">
        <v>4365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7" t="n">
        <v>46260</v>
      </c>
      <c r="C16824" s="1" t="n">
        <v>11</v>
      </c>
      <c r="D16824" s="1" t="s">
        <v>3845</v>
      </c>
      <c r="E16824" s="1" t="n">
        <v>1637</v>
      </c>
      <c r="F16824" s="1" t="s">
        <v>68</v>
      </c>
      <c r="I16824" s="1" t="n">
        <v>1924899</v>
      </c>
      <c r="J16824" s="1" t="n">
        <v>82214</v>
      </c>
      <c r="K16824" s="1" t="n">
        <v>7891000329092</v>
      </c>
      <c r="L16824" s="1" t="s">
        <v>8694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7" t="n">
        <v>46260</v>
      </c>
      <c r="C16825" s="1" t="n">
        <v>11</v>
      </c>
      <c r="D16825" s="1" t="s">
        <v>3845</v>
      </c>
      <c r="E16825" s="1" t="n">
        <v>1637</v>
      </c>
      <c r="F16825" s="1" t="s">
        <v>68</v>
      </c>
      <c r="I16825" s="1" t="n">
        <v>1924899</v>
      </c>
      <c r="J16825" s="1" t="n">
        <v>82215</v>
      </c>
      <c r="K16825" s="1" t="n">
        <v>7891000329139</v>
      </c>
      <c r="L16825" s="1" t="s">
        <v>8695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7" t="n">
        <v>46260</v>
      </c>
      <c r="C16826" s="1" t="n">
        <v>11</v>
      </c>
      <c r="D16826" s="1" t="s">
        <v>3845</v>
      </c>
      <c r="E16826" s="1" t="n">
        <v>1637</v>
      </c>
      <c r="F16826" s="1" t="s">
        <v>68</v>
      </c>
      <c r="I16826" s="1" t="n">
        <v>1925330</v>
      </c>
      <c r="J16826" s="1" t="n">
        <v>29107</v>
      </c>
      <c r="K16826" s="1" t="n">
        <v>7896433800453</v>
      </c>
      <c r="L16826" s="1" t="s">
        <v>4844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7" t="n">
        <v>46260</v>
      </c>
      <c r="C16827" s="1" t="n">
        <v>11</v>
      </c>
      <c r="D16827" s="1" t="s">
        <v>3845</v>
      </c>
      <c r="E16827" s="1" t="n">
        <v>1637</v>
      </c>
      <c r="F16827" s="1" t="s">
        <v>68</v>
      </c>
      <c r="I16827" s="1" t="n">
        <v>1925330</v>
      </c>
      <c r="J16827" s="1" t="n">
        <v>32805</v>
      </c>
      <c r="K16827" s="1" t="n">
        <v>7896433800378</v>
      </c>
      <c r="L16827" s="1" t="s">
        <v>6255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7" t="n">
        <v>46260</v>
      </c>
      <c r="C16828" s="1" t="n">
        <v>11</v>
      </c>
      <c r="D16828" s="1" t="s">
        <v>3845</v>
      </c>
      <c r="E16828" s="1" t="n">
        <v>1637</v>
      </c>
      <c r="F16828" s="1" t="s">
        <v>68</v>
      </c>
      <c r="I16828" s="1" t="n">
        <v>1925330</v>
      </c>
      <c r="J16828" s="1" t="n">
        <v>36969</v>
      </c>
      <c r="K16828" s="1" t="n">
        <v>7891000325858</v>
      </c>
      <c r="L16828" s="1" t="s">
        <v>4365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7" t="n">
        <v>46260</v>
      </c>
      <c r="C16829" s="1" t="n">
        <v>11</v>
      </c>
      <c r="D16829" s="1" t="s">
        <v>3845</v>
      </c>
      <c r="E16829" s="1" t="n">
        <v>1637</v>
      </c>
      <c r="F16829" s="1" t="s">
        <v>68</v>
      </c>
      <c r="I16829" s="1" t="n">
        <v>1925330</v>
      </c>
      <c r="J16829" s="1" t="n">
        <v>58706</v>
      </c>
      <c r="K16829" s="1" t="n">
        <v>7891000376843</v>
      </c>
      <c r="L16829" s="1" t="s">
        <v>6502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7" t="n">
        <v>46260</v>
      </c>
      <c r="C16830" s="1" t="n">
        <v>11</v>
      </c>
      <c r="D16830" s="1" t="s">
        <v>3845</v>
      </c>
      <c r="E16830" s="1" t="n">
        <v>1637</v>
      </c>
      <c r="F16830" s="1" t="s">
        <v>68</v>
      </c>
      <c r="I16830" s="1" t="n">
        <v>1925331</v>
      </c>
      <c r="J16830" s="1" t="n">
        <v>29107</v>
      </c>
      <c r="K16830" s="1" t="n">
        <v>7896433800453</v>
      </c>
      <c r="L16830" s="1" t="s">
        <v>4844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7" t="n">
        <v>46260</v>
      </c>
      <c r="C16831" s="1" t="n">
        <v>11</v>
      </c>
      <c r="D16831" s="1" t="s">
        <v>3845</v>
      </c>
      <c r="E16831" s="1" t="n">
        <v>1637</v>
      </c>
      <c r="F16831" s="1" t="s">
        <v>68</v>
      </c>
      <c r="I16831" s="1" t="n">
        <v>1925331</v>
      </c>
      <c r="J16831" s="1" t="n">
        <v>32805</v>
      </c>
      <c r="K16831" s="1" t="n">
        <v>7896433800378</v>
      </c>
      <c r="L16831" s="1" t="s">
        <v>6255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7" t="n">
        <v>46260</v>
      </c>
      <c r="C16832" s="1" t="n">
        <v>11</v>
      </c>
      <c r="D16832" s="1" t="s">
        <v>3845</v>
      </c>
      <c r="E16832" s="1" t="n">
        <v>1637</v>
      </c>
      <c r="F16832" s="1" t="s">
        <v>68</v>
      </c>
      <c r="I16832" s="1" t="n">
        <v>1925331</v>
      </c>
      <c r="J16832" s="1" t="n">
        <v>36969</v>
      </c>
      <c r="K16832" s="1" t="n">
        <v>7891000325858</v>
      </c>
      <c r="L16832" s="1" t="s">
        <v>4365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7" t="n">
        <v>46260</v>
      </c>
      <c r="C16833" s="1" t="n">
        <v>11</v>
      </c>
      <c r="D16833" s="1" t="s">
        <v>3845</v>
      </c>
      <c r="E16833" s="1" t="n">
        <v>1637</v>
      </c>
      <c r="F16833" s="1" t="s">
        <v>68</v>
      </c>
      <c r="I16833" s="1" t="n">
        <v>1925331</v>
      </c>
      <c r="J16833" s="1" t="n">
        <v>58706</v>
      </c>
      <c r="K16833" s="1" t="n">
        <v>7891000376843</v>
      </c>
      <c r="L16833" s="1" t="s">
        <v>6502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7" t="n">
        <v>46260</v>
      </c>
      <c r="C16834" s="1" t="n">
        <v>171</v>
      </c>
      <c r="D16834" s="1" t="s">
        <v>3878</v>
      </c>
      <c r="E16834" s="1" t="n">
        <v>10011</v>
      </c>
      <c r="F16834" s="1" t="s">
        <v>221</v>
      </c>
      <c r="I16834" s="1" t="n">
        <v>35264</v>
      </c>
      <c r="J16834" s="1" t="n">
        <v>28693</v>
      </c>
      <c r="K16834" s="1" t="n">
        <v>7896048917676</v>
      </c>
      <c r="L16834" s="1" t="s">
        <v>6804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7" t="n">
        <v>46260</v>
      </c>
      <c r="C16835" s="1" t="n">
        <v>171</v>
      </c>
      <c r="D16835" s="1" t="s">
        <v>3878</v>
      </c>
      <c r="E16835" s="1" t="n">
        <v>10011</v>
      </c>
      <c r="F16835" s="1" t="s">
        <v>221</v>
      </c>
      <c r="I16835" s="1" t="n">
        <v>35264</v>
      </c>
      <c r="J16835" s="1" t="n">
        <v>78483</v>
      </c>
      <c r="K16835" s="1" t="n">
        <v>7896048999832</v>
      </c>
      <c r="L16835" s="1" t="s">
        <v>8616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7" t="n">
        <v>46260</v>
      </c>
      <c r="C16836" s="1" t="n">
        <v>171</v>
      </c>
      <c r="D16836" s="1" t="s">
        <v>3878</v>
      </c>
      <c r="E16836" s="1" t="n">
        <v>1745</v>
      </c>
      <c r="F16836" s="1" t="s">
        <v>284</v>
      </c>
      <c r="I16836" s="1" t="n">
        <v>357987</v>
      </c>
      <c r="J16836" s="1" t="n">
        <v>103344</v>
      </c>
      <c r="K16836" s="1" t="n">
        <v>7896490288775</v>
      </c>
      <c r="L16836" s="1" t="s">
        <v>6034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7" t="n">
        <v>46260</v>
      </c>
      <c r="C16837" s="1" t="n">
        <v>171</v>
      </c>
      <c r="D16837" s="1" t="s">
        <v>3878</v>
      </c>
      <c r="E16837" s="1" t="n">
        <v>1745</v>
      </c>
      <c r="F16837" s="1" t="s">
        <v>284</v>
      </c>
      <c r="I16837" s="1" t="n">
        <v>357987</v>
      </c>
      <c r="J16837" s="1" t="n">
        <v>82186</v>
      </c>
      <c r="K16837" s="1" t="n">
        <v>7896045101702</v>
      </c>
      <c r="L16837" s="1" t="s">
        <v>8696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7" t="n">
        <v>46261</v>
      </c>
      <c r="C16838" s="1" t="n">
        <v>1</v>
      </c>
      <c r="D16838" s="1" t="s">
        <v>3781</v>
      </c>
      <c r="E16838" s="1" t="n">
        <v>10096</v>
      </c>
      <c r="F16838" s="1" t="s">
        <v>1716</v>
      </c>
      <c r="I16838" s="1" t="n">
        <v>223</v>
      </c>
      <c r="J16838" s="1" t="n">
        <v>61580</v>
      </c>
      <c r="K16838" s="1" t="n">
        <v>2258157</v>
      </c>
      <c r="L16838" s="1" t="s">
        <v>3816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7" t="n">
        <v>46261</v>
      </c>
      <c r="C16839" s="1" t="n">
        <v>1</v>
      </c>
      <c r="D16839" s="1" t="s">
        <v>3781</v>
      </c>
      <c r="E16839" s="1" t="n">
        <v>10096</v>
      </c>
      <c r="F16839" s="1" t="s">
        <v>1716</v>
      </c>
      <c r="I16839" s="1" t="n">
        <v>223</v>
      </c>
      <c r="J16839" s="1" t="n">
        <v>61597</v>
      </c>
      <c r="K16839" s="1" t="n">
        <v>2258188</v>
      </c>
      <c r="L16839" s="1" t="s">
        <v>3817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7" t="n">
        <v>46261</v>
      </c>
      <c r="C16840" s="1" t="n">
        <v>1</v>
      </c>
      <c r="D16840" s="1" t="s">
        <v>3781</v>
      </c>
      <c r="E16840" s="1" t="n">
        <v>978</v>
      </c>
      <c r="F16840" s="1" t="s">
        <v>118</v>
      </c>
      <c r="I16840" s="1" t="n">
        <v>532</v>
      </c>
      <c r="J16840" s="1" t="n">
        <v>61368</v>
      </c>
      <c r="K16840" s="1" t="n">
        <v>2257907</v>
      </c>
      <c r="L16840" s="1" t="s">
        <v>3782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7" t="n">
        <v>46261</v>
      </c>
      <c r="C16841" s="1" t="n">
        <v>1</v>
      </c>
      <c r="D16841" s="1" t="s">
        <v>3781</v>
      </c>
      <c r="E16841" s="1" t="n">
        <v>978</v>
      </c>
      <c r="F16841" s="1" t="s">
        <v>118</v>
      </c>
      <c r="I16841" s="1" t="n">
        <v>532</v>
      </c>
      <c r="J16841" s="1" t="n">
        <v>61378</v>
      </c>
      <c r="K16841" s="1" t="n">
        <v>2257914</v>
      </c>
      <c r="L16841" s="1" t="s">
        <v>3783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7" t="n">
        <v>46261</v>
      </c>
      <c r="C16842" s="1" t="n">
        <v>1</v>
      </c>
      <c r="D16842" s="1" t="s">
        <v>3781</v>
      </c>
      <c r="E16842" s="1" t="n">
        <v>978</v>
      </c>
      <c r="F16842" s="1" t="s">
        <v>118</v>
      </c>
      <c r="I16842" s="1" t="n">
        <v>532</v>
      </c>
      <c r="J16842" s="1" t="n">
        <v>61379</v>
      </c>
      <c r="K16842" s="1" t="n">
        <v>2257921</v>
      </c>
      <c r="L16842" s="1" t="s">
        <v>3784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7" t="n">
        <v>46261</v>
      </c>
      <c r="C16843" s="1" t="n">
        <v>11</v>
      </c>
      <c r="D16843" s="1" t="s">
        <v>3845</v>
      </c>
      <c r="E16843" s="1" t="n">
        <v>1269</v>
      </c>
      <c r="F16843" s="1" t="s">
        <v>318</v>
      </c>
      <c r="I16843" s="1" t="n">
        <v>764</v>
      </c>
      <c r="J16843" s="1" t="n">
        <v>11890</v>
      </c>
      <c r="K16843" s="1" t="n">
        <v>7896359005734</v>
      </c>
      <c r="L16843" s="1" t="s">
        <v>6755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7" t="n">
        <v>46261</v>
      </c>
      <c r="C16844" s="1" t="n">
        <v>11</v>
      </c>
      <c r="D16844" s="1" t="s">
        <v>3845</v>
      </c>
      <c r="E16844" s="1" t="n">
        <v>1269</v>
      </c>
      <c r="F16844" s="1" t="s">
        <v>318</v>
      </c>
      <c r="I16844" s="1" t="n">
        <v>764</v>
      </c>
      <c r="J16844" s="1" t="n">
        <v>11891</v>
      </c>
      <c r="K16844" s="1" t="n">
        <v>7896359005727</v>
      </c>
      <c r="L16844" s="1" t="s">
        <v>6756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7" t="n">
        <v>46261</v>
      </c>
      <c r="C16845" s="1" t="n">
        <v>11</v>
      </c>
      <c r="D16845" s="1" t="s">
        <v>3845</v>
      </c>
      <c r="E16845" s="1" t="n">
        <v>1269</v>
      </c>
      <c r="F16845" s="1" t="s">
        <v>318</v>
      </c>
      <c r="I16845" s="1" t="n">
        <v>764</v>
      </c>
      <c r="J16845" s="1" t="n">
        <v>13532</v>
      </c>
      <c r="K16845" s="1" t="n">
        <v>7896359005710</v>
      </c>
      <c r="L16845" s="1" t="s">
        <v>6757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7" t="n">
        <v>46261</v>
      </c>
      <c r="C16846" s="1" t="n">
        <v>11</v>
      </c>
      <c r="D16846" s="1" t="s">
        <v>3845</v>
      </c>
      <c r="E16846" s="1" t="n">
        <v>1269</v>
      </c>
      <c r="F16846" s="1" t="s">
        <v>318</v>
      </c>
      <c r="I16846" s="1" t="n">
        <v>764</v>
      </c>
      <c r="J16846" s="1" t="n">
        <v>17282</v>
      </c>
      <c r="K16846" s="1" t="n">
        <v>7896359005765</v>
      </c>
      <c r="L16846" s="1" t="s">
        <v>4577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7" t="n">
        <v>46261</v>
      </c>
      <c r="C16847" s="1" t="n">
        <v>11</v>
      </c>
      <c r="D16847" s="1" t="s">
        <v>3845</v>
      </c>
      <c r="E16847" s="1" t="n">
        <v>1269</v>
      </c>
      <c r="F16847" s="1" t="s">
        <v>318</v>
      </c>
      <c r="I16847" s="1" t="n">
        <v>764</v>
      </c>
      <c r="J16847" s="1" t="n">
        <v>33792</v>
      </c>
      <c r="K16847" s="1" t="n">
        <v>7896359621330</v>
      </c>
      <c r="L16847" s="1" t="s">
        <v>4578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7" t="n">
        <v>46261</v>
      </c>
      <c r="C16848" s="1" t="n">
        <v>11</v>
      </c>
      <c r="D16848" s="1" t="s">
        <v>3845</v>
      </c>
      <c r="E16848" s="1" t="n">
        <v>1269</v>
      </c>
      <c r="F16848" s="1" t="s">
        <v>318</v>
      </c>
      <c r="I16848" s="1" t="n">
        <v>764</v>
      </c>
      <c r="J16848" s="1" t="n">
        <v>33793</v>
      </c>
      <c r="K16848" s="1" t="n">
        <v>7896355621198</v>
      </c>
      <c r="L16848" s="1" t="s">
        <v>6758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7" t="n">
        <v>46261</v>
      </c>
      <c r="C16849" s="1" t="n">
        <v>11</v>
      </c>
      <c r="D16849" s="1" t="s">
        <v>3845</v>
      </c>
      <c r="E16849" s="1" t="n">
        <v>1269</v>
      </c>
      <c r="F16849" s="1" t="s">
        <v>318</v>
      </c>
      <c r="I16849" s="1" t="n">
        <v>764</v>
      </c>
      <c r="J16849" s="1" t="n">
        <v>34428</v>
      </c>
      <c r="K16849" s="1" t="n">
        <v>7896359621507</v>
      </c>
      <c r="L16849" s="1" t="s">
        <v>4579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7" t="n">
        <v>46261</v>
      </c>
      <c r="C16850" s="1" t="n">
        <v>11</v>
      </c>
      <c r="D16850" s="1" t="s">
        <v>3845</v>
      </c>
      <c r="E16850" s="1" t="n">
        <v>1899</v>
      </c>
      <c r="F16850" s="1" t="s">
        <v>97</v>
      </c>
      <c r="I16850" s="1" t="n">
        <v>773</v>
      </c>
      <c r="J16850" s="1" t="n">
        <v>79284</v>
      </c>
      <c r="K16850" s="1" t="n">
        <v>475</v>
      </c>
      <c r="L16850" s="1" t="s">
        <v>4147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7" t="n">
        <v>46261</v>
      </c>
      <c r="C16851" s="1" t="n">
        <v>11</v>
      </c>
      <c r="D16851" s="1" t="s">
        <v>3845</v>
      </c>
      <c r="E16851" s="1" t="n">
        <v>1899</v>
      </c>
      <c r="F16851" s="1" t="s">
        <v>97</v>
      </c>
      <c r="I16851" s="1" t="n">
        <v>773</v>
      </c>
      <c r="J16851" s="1" t="n">
        <v>79285</v>
      </c>
      <c r="K16851" s="1" t="n">
        <v>482</v>
      </c>
      <c r="L16851" s="1" t="s">
        <v>4148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7" t="n">
        <v>46261</v>
      </c>
      <c r="C16852" s="1" t="n">
        <v>11</v>
      </c>
      <c r="D16852" s="1" t="s">
        <v>3845</v>
      </c>
      <c r="E16852" s="1" t="n">
        <v>1899</v>
      </c>
      <c r="F16852" s="1" t="s">
        <v>97</v>
      </c>
      <c r="I16852" s="1" t="n">
        <v>774</v>
      </c>
      <c r="J16852" s="1" t="n">
        <v>73000</v>
      </c>
      <c r="K16852" s="1" t="n">
        <v>2266947</v>
      </c>
      <c r="L16852" s="1" t="s">
        <v>3882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7" t="n">
        <v>46261</v>
      </c>
      <c r="C16853" s="1" t="n">
        <v>11</v>
      </c>
      <c r="D16853" s="1" t="s">
        <v>3845</v>
      </c>
      <c r="E16853" s="1" t="n">
        <v>1899</v>
      </c>
      <c r="F16853" s="1" t="s">
        <v>97</v>
      </c>
      <c r="I16853" s="1" t="n">
        <v>774</v>
      </c>
      <c r="J16853" s="1" t="n">
        <v>77459</v>
      </c>
      <c r="K16853" s="1" t="n">
        <v>774604</v>
      </c>
      <c r="L16853" s="1" t="s">
        <v>3883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7" t="n">
        <v>46261</v>
      </c>
      <c r="C16854" s="1" t="n">
        <v>11</v>
      </c>
      <c r="D16854" s="1" t="s">
        <v>3845</v>
      </c>
      <c r="E16854" s="1" t="n">
        <v>1899</v>
      </c>
      <c r="F16854" s="1" t="s">
        <v>97</v>
      </c>
      <c r="I16854" s="1" t="n">
        <v>774</v>
      </c>
      <c r="J16854" s="1" t="n">
        <v>77461</v>
      </c>
      <c r="K16854" s="1" t="n">
        <v>774628</v>
      </c>
      <c r="L16854" s="1" t="s">
        <v>4204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7" t="n">
        <v>46261</v>
      </c>
      <c r="C16855" s="1" t="n">
        <v>11</v>
      </c>
      <c r="D16855" s="1" t="s">
        <v>3845</v>
      </c>
      <c r="E16855" s="1" t="n">
        <v>1899</v>
      </c>
      <c r="F16855" s="1" t="s">
        <v>97</v>
      </c>
      <c r="I16855" s="1" t="n">
        <v>774</v>
      </c>
      <c r="J16855" s="1" t="n">
        <v>77463</v>
      </c>
      <c r="K16855" s="1" t="n">
        <v>774642</v>
      </c>
      <c r="L16855" s="1" t="s">
        <v>3884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7" t="n">
        <v>46261</v>
      </c>
      <c r="C16856" s="1" t="n">
        <v>11</v>
      </c>
      <c r="D16856" s="1" t="s">
        <v>3845</v>
      </c>
      <c r="E16856" s="1" t="n">
        <v>1899</v>
      </c>
      <c r="F16856" s="1" t="s">
        <v>97</v>
      </c>
      <c r="I16856" s="1" t="n">
        <v>777</v>
      </c>
      <c r="J16856" s="1" t="n">
        <v>55400</v>
      </c>
      <c r="K16856" s="1" t="n">
        <v>7000832967710</v>
      </c>
      <c r="L16856" s="1" t="s">
        <v>4149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7" t="n">
        <v>46261</v>
      </c>
      <c r="C16857" s="1" t="n">
        <v>11</v>
      </c>
      <c r="D16857" s="1" t="s">
        <v>3845</v>
      </c>
      <c r="E16857" s="1" t="n">
        <v>1899</v>
      </c>
      <c r="F16857" s="1" t="s">
        <v>97</v>
      </c>
      <c r="I16857" s="1" t="n">
        <v>777</v>
      </c>
      <c r="J16857" s="1" t="n">
        <v>73000</v>
      </c>
      <c r="K16857" s="1" t="n">
        <v>2266947</v>
      </c>
      <c r="L16857" s="1" t="s">
        <v>3882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7" t="n">
        <v>46261</v>
      </c>
      <c r="C16858" s="1" t="n">
        <v>11</v>
      </c>
      <c r="D16858" s="1" t="s">
        <v>3845</v>
      </c>
      <c r="E16858" s="1" t="n">
        <v>1899</v>
      </c>
      <c r="F16858" s="1" t="s">
        <v>97</v>
      </c>
      <c r="I16858" s="1" t="n">
        <v>777</v>
      </c>
      <c r="J16858" s="1" t="n">
        <v>77903</v>
      </c>
      <c r="K16858" s="1" t="n">
        <v>779043</v>
      </c>
      <c r="L16858" s="1" t="s">
        <v>3887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7" t="n">
        <v>46261</v>
      </c>
      <c r="C16859" s="1" t="n">
        <v>11</v>
      </c>
      <c r="D16859" s="1" t="s">
        <v>3845</v>
      </c>
      <c r="E16859" s="1" t="n">
        <v>1899</v>
      </c>
      <c r="F16859" s="1" t="s">
        <v>97</v>
      </c>
      <c r="I16859" s="1" t="n">
        <v>777</v>
      </c>
      <c r="J16859" s="1" t="n">
        <v>78013</v>
      </c>
      <c r="K16859" s="1" t="n">
        <v>780148</v>
      </c>
      <c r="L16859" s="1" t="s">
        <v>3886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7" t="n">
        <v>46261</v>
      </c>
      <c r="C16860" s="1" t="n">
        <v>11</v>
      </c>
      <c r="D16860" s="1" t="s">
        <v>3845</v>
      </c>
      <c r="E16860" s="1" t="n">
        <v>10098</v>
      </c>
      <c r="F16860" s="1" t="s">
        <v>1365</v>
      </c>
      <c r="I16860" s="1" t="n">
        <v>1256</v>
      </c>
      <c r="J16860" s="1" t="n">
        <v>81657</v>
      </c>
      <c r="K16860" s="1" t="n">
        <v>816588</v>
      </c>
      <c r="L16860" s="1" t="s">
        <v>6475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7" t="n">
        <v>46261</v>
      </c>
      <c r="C16861" s="1" t="n">
        <v>11</v>
      </c>
      <c r="D16861" s="1" t="s">
        <v>3845</v>
      </c>
      <c r="E16861" s="1" t="n">
        <v>10098</v>
      </c>
      <c r="F16861" s="1" t="s">
        <v>1365</v>
      </c>
      <c r="I16861" s="1" t="n">
        <v>1256</v>
      </c>
      <c r="J16861" s="1" t="n">
        <v>81672</v>
      </c>
      <c r="K16861" s="1" t="n">
        <v>816731</v>
      </c>
      <c r="L16861" s="1" t="s">
        <v>6477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7" t="n">
        <v>46261</v>
      </c>
      <c r="C16862" s="1" t="n">
        <v>11</v>
      </c>
      <c r="D16862" s="1" t="s">
        <v>3845</v>
      </c>
      <c r="E16862" s="1" t="n">
        <v>10098</v>
      </c>
      <c r="F16862" s="1" t="s">
        <v>1365</v>
      </c>
      <c r="I16862" s="1" t="n">
        <v>1256</v>
      </c>
      <c r="J16862" s="1" t="n">
        <v>82082</v>
      </c>
      <c r="K16862" s="1" t="n">
        <v>820837</v>
      </c>
      <c r="L16862" s="1" t="s">
        <v>8289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7" t="n">
        <v>46261</v>
      </c>
      <c r="C16863" s="1" t="n">
        <v>11</v>
      </c>
      <c r="D16863" s="1" t="s">
        <v>3845</v>
      </c>
      <c r="E16863" s="1" t="n">
        <v>1455</v>
      </c>
      <c r="F16863" s="1" t="s">
        <v>887</v>
      </c>
      <c r="I16863" s="1" t="n">
        <v>1416</v>
      </c>
      <c r="J16863" s="1" t="n">
        <v>80712</v>
      </c>
      <c r="K16863" s="1" t="n">
        <v>1069</v>
      </c>
      <c r="L16863" s="1" t="s">
        <v>5277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7" t="n">
        <v>46261</v>
      </c>
      <c r="C16864" s="1" t="n">
        <v>11</v>
      </c>
      <c r="D16864" s="1" t="s">
        <v>3845</v>
      </c>
      <c r="E16864" s="1" t="n">
        <v>1455</v>
      </c>
      <c r="F16864" s="1" t="s">
        <v>887</v>
      </c>
      <c r="I16864" s="1" t="n">
        <v>1416</v>
      </c>
      <c r="J16864" s="1" t="n">
        <v>80713</v>
      </c>
      <c r="K16864" s="1" t="n">
        <v>1076</v>
      </c>
      <c r="L16864" s="1" t="s">
        <v>5278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7" t="n">
        <v>46261</v>
      </c>
      <c r="C16865" s="1" t="n">
        <v>11</v>
      </c>
      <c r="D16865" s="1" t="s">
        <v>3845</v>
      </c>
      <c r="E16865" s="1" t="n">
        <v>1455</v>
      </c>
      <c r="F16865" s="1" t="s">
        <v>887</v>
      </c>
      <c r="I16865" s="1" t="n">
        <v>1416</v>
      </c>
      <c r="J16865" s="1" t="n">
        <v>80714</v>
      </c>
      <c r="K16865" s="1" t="n">
        <v>1083</v>
      </c>
      <c r="L16865" s="1" t="s">
        <v>5279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7" t="n">
        <v>46261</v>
      </c>
      <c r="C16866" s="1" t="n">
        <v>11</v>
      </c>
      <c r="D16866" s="1" t="s">
        <v>3845</v>
      </c>
      <c r="E16866" s="1" t="n">
        <v>1276</v>
      </c>
      <c r="F16866" s="1" t="s">
        <v>440</v>
      </c>
      <c r="I16866" s="1" t="n">
        <v>3221</v>
      </c>
      <c r="J16866" s="1" t="n">
        <v>76242</v>
      </c>
      <c r="K16866" s="1" t="n">
        <v>7903056048954</v>
      </c>
      <c r="L16866" s="1" t="s">
        <v>4151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7" t="n">
        <v>46261</v>
      </c>
      <c r="C16867" s="1" t="n">
        <v>11</v>
      </c>
      <c r="D16867" s="1" t="s">
        <v>3845</v>
      </c>
      <c r="E16867" s="1" t="n">
        <v>1363</v>
      </c>
      <c r="F16867" s="1" t="s">
        <v>180</v>
      </c>
      <c r="I16867" s="1" t="n">
        <v>3792</v>
      </c>
      <c r="J16867" s="1" t="n">
        <v>73511</v>
      </c>
      <c r="K16867" s="1" t="n">
        <v>609963171019</v>
      </c>
      <c r="L16867" s="1" t="s">
        <v>4208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7" t="n">
        <v>46261</v>
      </c>
      <c r="C16868" s="1" t="n">
        <v>11</v>
      </c>
      <c r="D16868" s="1" t="s">
        <v>3845</v>
      </c>
      <c r="E16868" s="1" t="n">
        <v>1363</v>
      </c>
      <c r="F16868" s="1" t="s">
        <v>180</v>
      </c>
      <c r="I16868" s="1" t="n">
        <v>3792</v>
      </c>
      <c r="J16868" s="1" t="n">
        <v>65493</v>
      </c>
      <c r="K16868" s="1" t="n">
        <v>609963171002</v>
      </c>
      <c r="L16868" s="1" t="s">
        <v>3888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7" t="n">
        <v>46261</v>
      </c>
      <c r="C16869" s="1" t="n">
        <v>11</v>
      </c>
      <c r="D16869" s="1" t="s">
        <v>3845</v>
      </c>
      <c r="E16869" s="1" t="n">
        <v>1363</v>
      </c>
      <c r="F16869" s="1" t="s">
        <v>180</v>
      </c>
      <c r="I16869" s="1" t="n">
        <v>3792</v>
      </c>
      <c r="J16869" s="1" t="n">
        <v>65494</v>
      </c>
      <c r="K16869" s="1" t="n">
        <v>618231677535</v>
      </c>
      <c r="L16869" s="1" t="s">
        <v>3889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7" t="n">
        <v>46261</v>
      </c>
      <c r="C16870" s="1" t="n">
        <v>11</v>
      </c>
      <c r="D16870" s="1" t="s">
        <v>3845</v>
      </c>
      <c r="E16870" s="1" t="n">
        <v>1363</v>
      </c>
      <c r="F16870" s="1" t="s">
        <v>180</v>
      </c>
      <c r="I16870" s="1" t="n">
        <v>3792</v>
      </c>
      <c r="J16870" s="1" t="n">
        <v>65496</v>
      </c>
      <c r="K16870" s="1" t="n">
        <v>618231677528</v>
      </c>
      <c r="L16870" s="1" t="s">
        <v>3890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7" t="n">
        <v>46261</v>
      </c>
      <c r="C16871" s="1" t="n">
        <v>11</v>
      </c>
      <c r="D16871" s="1" t="s">
        <v>3845</v>
      </c>
      <c r="E16871" s="1" t="n">
        <v>1363</v>
      </c>
      <c r="F16871" s="1" t="s">
        <v>180</v>
      </c>
      <c r="I16871" s="1" t="n">
        <v>3792</v>
      </c>
      <c r="J16871" s="1" t="n">
        <v>65621</v>
      </c>
      <c r="K16871" s="1" t="n">
        <v>618231677504</v>
      </c>
      <c r="L16871" s="1" t="s">
        <v>3891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7" t="n">
        <v>46261</v>
      </c>
      <c r="C16872" s="1" t="n">
        <v>11</v>
      </c>
      <c r="D16872" s="1" t="s">
        <v>3845</v>
      </c>
      <c r="E16872" s="1" t="n">
        <v>1363</v>
      </c>
      <c r="F16872" s="1" t="s">
        <v>180</v>
      </c>
      <c r="I16872" s="1" t="n">
        <v>3792</v>
      </c>
      <c r="J16872" s="1" t="n">
        <v>81006</v>
      </c>
      <c r="K16872" s="1" t="n">
        <v>810074</v>
      </c>
      <c r="L16872" s="1" t="s">
        <v>4554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7" t="n">
        <v>46261</v>
      </c>
      <c r="C16873" s="1" t="n">
        <v>11</v>
      </c>
      <c r="D16873" s="1" t="s">
        <v>3845</v>
      </c>
      <c r="E16873" s="1" t="n">
        <v>1363</v>
      </c>
      <c r="F16873" s="1" t="s">
        <v>180</v>
      </c>
      <c r="I16873" s="1" t="n">
        <v>3812</v>
      </c>
      <c r="J16873" s="1" t="n">
        <v>73511</v>
      </c>
      <c r="K16873" s="1" t="n">
        <v>609963171019</v>
      </c>
      <c r="L16873" s="1" t="s">
        <v>4208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7" t="n">
        <v>46261</v>
      </c>
      <c r="C16874" s="1" t="n">
        <v>11</v>
      </c>
      <c r="D16874" s="1" t="s">
        <v>3845</v>
      </c>
      <c r="E16874" s="1" t="n">
        <v>1363</v>
      </c>
      <c r="F16874" s="1" t="s">
        <v>180</v>
      </c>
      <c r="I16874" s="1" t="n">
        <v>3812</v>
      </c>
      <c r="J16874" s="1" t="n">
        <v>65493</v>
      </c>
      <c r="K16874" s="1" t="n">
        <v>609963171002</v>
      </c>
      <c r="L16874" s="1" t="s">
        <v>3888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7" t="n">
        <v>46261</v>
      </c>
      <c r="C16875" s="1" t="n">
        <v>11</v>
      </c>
      <c r="D16875" s="1" t="s">
        <v>3845</v>
      </c>
      <c r="E16875" s="1" t="n">
        <v>1363</v>
      </c>
      <c r="F16875" s="1" t="s">
        <v>180</v>
      </c>
      <c r="I16875" s="1" t="n">
        <v>3812</v>
      </c>
      <c r="J16875" s="1" t="n">
        <v>65494</v>
      </c>
      <c r="K16875" s="1" t="n">
        <v>618231677535</v>
      </c>
      <c r="L16875" s="1" t="s">
        <v>3889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7" t="n">
        <v>46261</v>
      </c>
      <c r="C16876" s="1" t="n">
        <v>11</v>
      </c>
      <c r="D16876" s="1" t="s">
        <v>3845</v>
      </c>
      <c r="E16876" s="1" t="n">
        <v>1363</v>
      </c>
      <c r="F16876" s="1" t="s">
        <v>180</v>
      </c>
      <c r="I16876" s="1" t="n">
        <v>3812</v>
      </c>
      <c r="J16876" s="1" t="n">
        <v>65496</v>
      </c>
      <c r="K16876" s="1" t="n">
        <v>618231677528</v>
      </c>
      <c r="L16876" s="1" t="s">
        <v>3890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7" t="n">
        <v>46261</v>
      </c>
      <c r="C16877" s="1" t="n">
        <v>11</v>
      </c>
      <c r="D16877" s="1" t="s">
        <v>3845</v>
      </c>
      <c r="E16877" s="1" t="n">
        <v>1363</v>
      </c>
      <c r="F16877" s="1" t="s">
        <v>180</v>
      </c>
      <c r="I16877" s="1" t="n">
        <v>3812</v>
      </c>
      <c r="J16877" s="1" t="n">
        <v>65621</v>
      </c>
      <c r="K16877" s="1" t="n">
        <v>618231677504</v>
      </c>
      <c r="L16877" s="1" t="s">
        <v>3891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7" t="n">
        <v>46261</v>
      </c>
      <c r="C16878" s="1" t="n">
        <v>11</v>
      </c>
      <c r="D16878" s="1" t="s">
        <v>3845</v>
      </c>
      <c r="E16878" s="1" t="n">
        <v>1363</v>
      </c>
      <c r="F16878" s="1" t="s">
        <v>180</v>
      </c>
      <c r="I16878" s="1" t="n">
        <v>3812</v>
      </c>
      <c r="J16878" s="1" t="n">
        <v>82229</v>
      </c>
      <c r="K16878" s="1" t="n">
        <v>87946080990</v>
      </c>
      <c r="L16878" s="1" t="s">
        <v>8697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7" t="n">
        <v>46261</v>
      </c>
      <c r="C16879" s="1" t="n">
        <v>11</v>
      </c>
      <c r="D16879" s="1" t="s">
        <v>3845</v>
      </c>
      <c r="E16879" s="1" t="n">
        <v>1328</v>
      </c>
      <c r="F16879" s="1" t="s">
        <v>363</v>
      </c>
      <c r="I16879" s="1" t="n">
        <v>4433</v>
      </c>
      <c r="J16879" s="1" t="n">
        <v>31782</v>
      </c>
      <c r="K16879" s="1" t="n">
        <v>7898588380132</v>
      </c>
      <c r="L16879" s="1" t="s">
        <v>3921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7" t="n">
        <v>46261</v>
      </c>
      <c r="C16880" s="1" t="n">
        <v>11</v>
      </c>
      <c r="D16880" s="1" t="s">
        <v>3845</v>
      </c>
      <c r="E16880" s="1" t="n">
        <v>1328</v>
      </c>
      <c r="F16880" s="1" t="s">
        <v>363</v>
      </c>
      <c r="I16880" s="1" t="n">
        <v>4433</v>
      </c>
      <c r="J16880" s="1" t="n">
        <v>31784</v>
      </c>
      <c r="K16880" s="1" t="n">
        <v>7898588380545</v>
      </c>
      <c r="L16880" s="1" t="s">
        <v>3922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7" t="n">
        <v>46261</v>
      </c>
      <c r="C16881" s="1" t="n">
        <v>11</v>
      </c>
      <c r="D16881" s="1" t="s">
        <v>3845</v>
      </c>
      <c r="E16881" s="1" t="n">
        <v>1328</v>
      </c>
      <c r="F16881" s="1" t="s">
        <v>363</v>
      </c>
      <c r="I16881" s="1" t="n">
        <v>4433</v>
      </c>
      <c r="J16881" s="1" t="n">
        <v>31787</v>
      </c>
      <c r="K16881" s="1" t="n">
        <v>7898588380125</v>
      </c>
      <c r="L16881" s="1" t="s">
        <v>4397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7" t="n">
        <v>46261</v>
      </c>
      <c r="C16882" s="1" t="n">
        <v>11</v>
      </c>
      <c r="D16882" s="1" t="s">
        <v>3845</v>
      </c>
      <c r="E16882" s="1" t="n">
        <v>1328</v>
      </c>
      <c r="F16882" s="1" t="s">
        <v>363</v>
      </c>
      <c r="I16882" s="1" t="n">
        <v>4433</v>
      </c>
      <c r="J16882" s="1" t="n">
        <v>31790</v>
      </c>
      <c r="K16882" s="1" t="n">
        <v>7898588380231</v>
      </c>
      <c r="L16882" s="1" t="s">
        <v>3924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7" t="n">
        <v>46261</v>
      </c>
      <c r="C16883" s="1" t="n">
        <v>11</v>
      </c>
      <c r="D16883" s="1" t="s">
        <v>3845</v>
      </c>
      <c r="E16883" s="1" t="n">
        <v>1286</v>
      </c>
      <c r="F16883" s="1" t="s">
        <v>359</v>
      </c>
      <c r="I16883" s="1" t="n">
        <v>10626</v>
      </c>
      <c r="J16883" s="1" t="n">
        <v>78991</v>
      </c>
      <c r="K16883" s="1" t="n">
        <v>390</v>
      </c>
      <c r="L16883" s="1" t="s">
        <v>4152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7" t="n">
        <v>46261</v>
      </c>
      <c r="C16884" s="1" t="n">
        <v>11</v>
      </c>
      <c r="D16884" s="1" t="s">
        <v>3845</v>
      </c>
      <c r="E16884" s="1" t="n">
        <v>1625</v>
      </c>
      <c r="F16884" s="1" t="s">
        <v>243</v>
      </c>
      <c r="I16884" s="1" t="n">
        <v>15164</v>
      </c>
      <c r="J16884" s="1" t="n">
        <v>77455</v>
      </c>
      <c r="K16884" s="1" t="n">
        <v>774567</v>
      </c>
      <c r="L16884" s="1" t="s">
        <v>3820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7" t="n">
        <v>46261</v>
      </c>
      <c r="C16885" s="1" t="n">
        <v>11</v>
      </c>
      <c r="D16885" s="1" t="s">
        <v>3845</v>
      </c>
      <c r="E16885" s="1" t="n">
        <v>1625</v>
      </c>
      <c r="F16885" s="1" t="s">
        <v>243</v>
      </c>
      <c r="I16885" s="1" t="n">
        <v>15164</v>
      </c>
      <c r="J16885" s="1" t="n">
        <v>77455</v>
      </c>
      <c r="K16885" s="1" t="n">
        <v>774567</v>
      </c>
      <c r="L16885" s="1" t="s">
        <v>3820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7" t="n">
        <v>46261</v>
      </c>
      <c r="C16886" s="1" t="n">
        <v>11</v>
      </c>
      <c r="D16886" s="1" t="s">
        <v>3845</v>
      </c>
      <c r="E16886" s="1" t="n">
        <v>1631</v>
      </c>
      <c r="F16886" s="1" t="s">
        <v>101</v>
      </c>
      <c r="I16886" s="1" t="n">
        <v>15292</v>
      </c>
      <c r="J16886" s="1" t="n">
        <v>108539</v>
      </c>
      <c r="K16886" s="1" t="n">
        <v>7898185800170</v>
      </c>
      <c r="L16886" s="1" t="s">
        <v>4221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7" t="n">
        <v>46261</v>
      </c>
      <c r="C16887" s="1" t="n">
        <v>11</v>
      </c>
      <c r="D16887" s="1" t="s">
        <v>3845</v>
      </c>
      <c r="E16887" s="1" t="n">
        <v>1631</v>
      </c>
      <c r="F16887" s="1" t="s">
        <v>101</v>
      </c>
      <c r="I16887" s="1" t="n">
        <v>15292</v>
      </c>
      <c r="J16887" s="1" t="n">
        <v>14393</v>
      </c>
      <c r="K16887" s="1" t="n">
        <v>7898185800125</v>
      </c>
      <c r="L16887" s="1" t="s">
        <v>4222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7" t="n">
        <v>46261</v>
      </c>
      <c r="C16888" s="1" t="n">
        <v>11</v>
      </c>
      <c r="D16888" s="1" t="s">
        <v>3845</v>
      </c>
      <c r="E16888" s="1" t="n">
        <v>1631</v>
      </c>
      <c r="F16888" s="1" t="s">
        <v>101</v>
      </c>
      <c r="I16888" s="1" t="n">
        <v>15292</v>
      </c>
      <c r="J16888" s="1" t="n">
        <v>18334</v>
      </c>
      <c r="K16888" s="1" t="n">
        <v>7898185800262</v>
      </c>
      <c r="L16888" s="1" t="s">
        <v>8028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7" t="n">
        <v>46261</v>
      </c>
      <c r="C16889" s="1" t="n">
        <v>11</v>
      </c>
      <c r="D16889" s="1" t="s">
        <v>3845</v>
      </c>
      <c r="E16889" s="1" t="n">
        <v>1631</v>
      </c>
      <c r="F16889" s="1" t="s">
        <v>101</v>
      </c>
      <c r="I16889" s="1" t="n">
        <v>15292</v>
      </c>
      <c r="J16889" s="1" t="n">
        <v>19881</v>
      </c>
      <c r="K16889" s="1" t="n">
        <v>7898185800279</v>
      </c>
      <c r="L16889" s="1" t="s">
        <v>8029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7" t="n">
        <v>46261</v>
      </c>
      <c r="C16890" s="1" t="n">
        <v>11</v>
      </c>
      <c r="D16890" s="1" t="s">
        <v>3845</v>
      </c>
      <c r="E16890" s="1" t="n">
        <v>1631</v>
      </c>
      <c r="F16890" s="1" t="s">
        <v>101</v>
      </c>
      <c r="I16890" s="1" t="n">
        <v>15292</v>
      </c>
      <c r="J16890" s="1" t="n">
        <v>19882</v>
      </c>
      <c r="K16890" s="1" t="n">
        <v>7898185800156</v>
      </c>
      <c r="L16890" s="1" t="s">
        <v>4223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7" t="n">
        <v>46261</v>
      </c>
      <c r="C16891" s="1" t="n">
        <v>11</v>
      </c>
      <c r="D16891" s="1" t="s">
        <v>3845</v>
      </c>
      <c r="E16891" s="1" t="n">
        <v>1631</v>
      </c>
      <c r="F16891" s="1" t="s">
        <v>101</v>
      </c>
      <c r="I16891" s="1" t="n">
        <v>15292</v>
      </c>
      <c r="J16891" s="1" t="n">
        <v>24098</v>
      </c>
      <c r="K16891" s="1" t="n">
        <v>7898185800385</v>
      </c>
      <c r="L16891" s="1" t="s">
        <v>4224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7" t="n">
        <v>46261</v>
      </c>
      <c r="C16892" s="1" t="n">
        <v>11</v>
      </c>
      <c r="D16892" s="1" t="s">
        <v>3845</v>
      </c>
      <c r="E16892" s="1" t="n">
        <v>1631</v>
      </c>
      <c r="F16892" s="1" t="s">
        <v>101</v>
      </c>
      <c r="I16892" s="1" t="n">
        <v>15292</v>
      </c>
      <c r="J16892" s="1" t="n">
        <v>25555</v>
      </c>
      <c r="K16892" s="1" t="n">
        <v>7898185800200</v>
      </c>
      <c r="L16892" s="1" t="s">
        <v>4225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7" t="n">
        <v>46261</v>
      </c>
      <c r="C16893" s="1" t="n">
        <v>11</v>
      </c>
      <c r="D16893" s="1" t="s">
        <v>3845</v>
      </c>
      <c r="E16893" s="1" t="n">
        <v>1631</v>
      </c>
      <c r="F16893" s="1" t="s">
        <v>101</v>
      </c>
      <c r="I16893" s="1" t="n">
        <v>15292</v>
      </c>
      <c r="J16893" s="1" t="n">
        <v>26573</v>
      </c>
      <c r="K16893" s="1" t="n">
        <v>7898185800347</v>
      </c>
      <c r="L16893" s="1" t="s">
        <v>4226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7" t="n">
        <v>46261</v>
      </c>
      <c r="C16894" s="1" t="n">
        <v>11</v>
      </c>
      <c r="D16894" s="1" t="s">
        <v>3845</v>
      </c>
      <c r="E16894" s="1" t="n">
        <v>1631</v>
      </c>
      <c r="F16894" s="1" t="s">
        <v>101</v>
      </c>
      <c r="I16894" s="1" t="n">
        <v>15292</v>
      </c>
      <c r="J16894" s="1" t="n">
        <v>26574</v>
      </c>
      <c r="K16894" s="1" t="n">
        <v>7898185800217</v>
      </c>
      <c r="L16894" s="1" t="s">
        <v>4227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7" t="n">
        <v>46261</v>
      </c>
      <c r="C16895" s="1" t="n">
        <v>11</v>
      </c>
      <c r="D16895" s="1" t="s">
        <v>3845</v>
      </c>
      <c r="E16895" s="1" t="n">
        <v>1631</v>
      </c>
      <c r="F16895" s="1" t="s">
        <v>101</v>
      </c>
      <c r="I16895" s="1" t="n">
        <v>15292</v>
      </c>
      <c r="J16895" s="1" t="n">
        <v>29648</v>
      </c>
      <c r="K16895" s="1" t="n">
        <v>7898185800071</v>
      </c>
      <c r="L16895" s="1" t="s">
        <v>4228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7" t="n">
        <v>46261</v>
      </c>
      <c r="C16896" s="1" t="n">
        <v>11</v>
      </c>
      <c r="D16896" s="1" t="s">
        <v>3845</v>
      </c>
      <c r="E16896" s="1" t="n">
        <v>1631</v>
      </c>
      <c r="F16896" s="1" t="s">
        <v>101</v>
      </c>
      <c r="I16896" s="1" t="n">
        <v>15292</v>
      </c>
      <c r="J16896" s="1" t="n">
        <v>30684</v>
      </c>
      <c r="K16896" s="1" t="n">
        <v>7898185800453</v>
      </c>
      <c r="L16896" s="1" t="s">
        <v>4229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7" t="n">
        <v>46261</v>
      </c>
      <c r="C16897" s="1" t="n">
        <v>11</v>
      </c>
      <c r="D16897" s="1" t="s">
        <v>3845</v>
      </c>
      <c r="E16897" s="1" t="n">
        <v>1631</v>
      </c>
      <c r="F16897" s="1" t="s">
        <v>101</v>
      </c>
      <c r="I16897" s="1" t="n">
        <v>15292</v>
      </c>
      <c r="J16897" s="1" t="n">
        <v>41356</v>
      </c>
      <c r="K16897" s="1" t="n">
        <v>7898185800163</v>
      </c>
      <c r="L16897" s="1" t="s">
        <v>4230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7" t="n">
        <v>46261</v>
      </c>
      <c r="C16898" s="1" t="n">
        <v>11</v>
      </c>
      <c r="D16898" s="1" t="s">
        <v>3845</v>
      </c>
      <c r="E16898" s="1" t="n">
        <v>1631</v>
      </c>
      <c r="F16898" s="1" t="s">
        <v>101</v>
      </c>
      <c r="I16898" s="1" t="n">
        <v>15292</v>
      </c>
      <c r="J16898" s="1" t="n">
        <v>82030</v>
      </c>
      <c r="K16898" s="1" t="n">
        <v>7898185800286</v>
      </c>
      <c r="L16898" s="1" t="s">
        <v>8031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7" t="n">
        <v>46261</v>
      </c>
      <c r="C16899" s="1" t="n">
        <v>11</v>
      </c>
      <c r="D16899" s="1" t="s">
        <v>3845</v>
      </c>
      <c r="E16899" s="1" t="n">
        <v>1819</v>
      </c>
      <c r="F16899" s="1" t="s">
        <v>249</v>
      </c>
      <c r="I16899" s="1" t="n">
        <v>17289</v>
      </c>
      <c r="J16899" s="1" t="n">
        <v>32209</v>
      </c>
      <c r="K16899" s="1" t="n">
        <v>606529989651</v>
      </c>
      <c r="L16899" s="1" t="s">
        <v>5431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7" t="n">
        <v>46261</v>
      </c>
      <c r="C16900" s="1" t="n">
        <v>11</v>
      </c>
      <c r="D16900" s="1" t="s">
        <v>3845</v>
      </c>
      <c r="E16900" s="1" t="n">
        <v>1819</v>
      </c>
      <c r="F16900" s="1" t="s">
        <v>249</v>
      </c>
      <c r="I16900" s="1" t="n">
        <v>17289</v>
      </c>
      <c r="J16900" s="1" t="n">
        <v>32299</v>
      </c>
      <c r="K16900" s="1" t="n">
        <v>606529989644</v>
      </c>
      <c r="L16900" s="1" t="s">
        <v>5432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7" t="n">
        <v>46261</v>
      </c>
      <c r="C16901" s="1" t="n">
        <v>11</v>
      </c>
      <c r="D16901" s="1" t="s">
        <v>3845</v>
      </c>
      <c r="E16901" s="1" t="n">
        <v>1819</v>
      </c>
      <c r="F16901" s="1" t="s">
        <v>249</v>
      </c>
      <c r="I16901" s="1" t="n">
        <v>17289</v>
      </c>
      <c r="J16901" s="1" t="n">
        <v>32300</v>
      </c>
      <c r="K16901" s="1" t="n">
        <v>606529989613</v>
      </c>
      <c r="L16901" s="1" t="s">
        <v>5433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7" t="n">
        <v>46261</v>
      </c>
      <c r="C16902" s="1" t="n">
        <v>11</v>
      </c>
      <c r="D16902" s="1" t="s">
        <v>3845</v>
      </c>
      <c r="E16902" s="1" t="n">
        <v>1819</v>
      </c>
      <c r="F16902" s="1" t="s">
        <v>249</v>
      </c>
      <c r="I16902" s="1" t="n">
        <v>17289</v>
      </c>
      <c r="J16902" s="1" t="n">
        <v>67094</v>
      </c>
      <c r="K16902" s="1" t="n">
        <v>606529989705</v>
      </c>
      <c r="L16902" s="1" t="s">
        <v>5435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7" t="n">
        <v>46261</v>
      </c>
      <c r="C16903" s="1" t="n">
        <v>11</v>
      </c>
      <c r="D16903" s="1" t="s">
        <v>3845</v>
      </c>
      <c r="E16903" s="1" t="n">
        <v>1274</v>
      </c>
      <c r="F16903" s="1" t="s">
        <v>3175</v>
      </c>
      <c r="I16903" s="1" t="n">
        <v>37222</v>
      </c>
      <c r="J16903" s="1" t="n">
        <v>78991</v>
      </c>
      <c r="K16903" s="1" t="n">
        <v>390</v>
      </c>
      <c r="L16903" s="1" t="s">
        <v>4152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7" t="n">
        <v>46261</v>
      </c>
      <c r="C16904" s="1" t="n">
        <v>11</v>
      </c>
      <c r="D16904" s="1" t="s">
        <v>3845</v>
      </c>
      <c r="E16904" s="1" t="n">
        <v>1114</v>
      </c>
      <c r="F16904" s="1" t="s">
        <v>169</v>
      </c>
      <c r="I16904" s="1" t="n">
        <v>44749</v>
      </c>
      <c r="J16904" s="1" t="n">
        <v>100246</v>
      </c>
      <c r="K16904" s="1" t="n">
        <v>70119</v>
      </c>
      <c r="L16904" s="1" t="s">
        <v>4239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7" t="n">
        <v>46261</v>
      </c>
      <c r="C16905" s="1" t="n">
        <v>11</v>
      </c>
      <c r="D16905" s="1" t="s">
        <v>3845</v>
      </c>
      <c r="E16905" s="1" t="n">
        <v>1114</v>
      </c>
      <c r="F16905" s="1" t="s">
        <v>169</v>
      </c>
      <c r="I16905" s="1" t="n">
        <v>44749</v>
      </c>
      <c r="J16905" s="1" t="n">
        <v>100247</v>
      </c>
      <c r="K16905" s="1" t="n">
        <v>70120</v>
      </c>
      <c r="L16905" s="1" t="s">
        <v>4240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7" t="n">
        <v>46261</v>
      </c>
      <c r="C16906" s="1" t="n">
        <v>11</v>
      </c>
      <c r="D16906" s="1" t="s">
        <v>3845</v>
      </c>
      <c r="E16906" s="1" t="n">
        <v>1114</v>
      </c>
      <c r="F16906" s="1" t="s">
        <v>169</v>
      </c>
      <c r="I16906" s="1" t="n">
        <v>44749</v>
      </c>
      <c r="J16906" s="1" t="n">
        <v>100248</v>
      </c>
      <c r="K16906" s="1" t="n">
        <v>70121</v>
      </c>
      <c r="L16906" s="1" t="s">
        <v>4241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7" t="n">
        <v>46261</v>
      </c>
      <c r="C16907" s="1" t="n">
        <v>11</v>
      </c>
      <c r="D16907" s="1" t="s">
        <v>3845</v>
      </c>
      <c r="E16907" s="1" t="n">
        <v>1114</v>
      </c>
      <c r="F16907" s="1" t="s">
        <v>169</v>
      </c>
      <c r="I16907" s="1" t="n">
        <v>44749</v>
      </c>
      <c r="J16907" s="1" t="n">
        <v>100249</v>
      </c>
      <c r="K16907" s="1" t="n">
        <v>70122</v>
      </c>
      <c r="L16907" s="1" t="s">
        <v>4242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7" t="n">
        <v>46261</v>
      </c>
      <c r="C16908" s="1" t="n">
        <v>11</v>
      </c>
      <c r="D16908" s="1" t="s">
        <v>3845</v>
      </c>
      <c r="E16908" s="1" t="n">
        <v>1114</v>
      </c>
      <c r="F16908" s="1" t="s">
        <v>169</v>
      </c>
      <c r="I16908" s="1" t="n">
        <v>44749</v>
      </c>
      <c r="J16908" s="1" t="n">
        <v>100264</v>
      </c>
      <c r="K16908" s="1" t="n">
        <v>70141</v>
      </c>
      <c r="L16908" s="1" t="s">
        <v>4404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7" t="n">
        <v>46261</v>
      </c>
      <c r="C16909" s="1" t="n">
        <v>11</v>
      </c>
      <c r="D16909" s="1" t="s">
        <v>3845</v>
      </c>
      <c r="E16909" s="1" t="n">
        <v>1114</v>
      </c>
      <c r="F16909" s="1" t="s">
        <v>169</v>
      </c>
      <c r="I16909" s="1" t="n">
        <v>44749</v>
      </c>
      <c r="J16909" s="1" t="n">
        <v>100268</v>
      </c>
      <c r="K16909" s="1" t="n">
        <v>70194</v>
      </c>
      <c r="L16909" s="1" t="s">
        <v>6766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7" t="n">
        <v>46261</v>
      </c>
      <c r="C16910" s="1" t="n">
        <v>11</v>
      </c>
      <c r="D16910" s="1" t="s">
        <v>3845</v>
      </c>
      <c r="E16910" s="1" t="n">
        <v>1114</v>
      </c>
      <c r="F16910" s="1" t="s">
        <v>169</v>
      </c>
      <c r="I16910" s="1" t="n">
        <v>44749</v>
      </c>
      <c r="J16910" s="1" t="n">
        <v>100269</v>
      </c>
      <c r="K16910" s="1" t="n">
        <v>70195</v>
      </c>
      <c r="L16910" s="1" t="s">
        <v>5180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7" t="n">
        <v>46261</v>
      </c>
      <c r="C16911" s="1" t="n">
        <v>11</v>
      </c>
      <c r="D16911" s="1" t="s">
        <v>3845</v>
      </c>
      <c r="E16911" s="1" t="n">
        <v>1114</v>
      </c>
      <c r="F16911" s="1" t="s">
        <v>169</v>
      </c>
      <c r="I16911" s="1" t="n">
        <v>44749</v>
      </c>
      <c r="J16911" s="1" t="n">
        <v>100285</v>
      </c>
      <c r="K16911" s="1" t="n">
        <v>70255</v>
      </c>
      <c r="L16911" s="1" t="s">
        <v>4555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7" t="n">
        <v>46261</v>
      </c>
      <c r="C16912" s="1" t="n">
        <v>11</v>
      </c>
      <c r="D16912" s="1" t="s">
        <v>3845</v>
      </c>
      <c r="E16912" s="1" t="n">
        <v>1114</v>
      </c>
      <c r="F16912" s="1" t="s">
        <v>169</v>
      </c>
      <c r="I16912" s="1" t="n">
        <v>44749</v>
      </c>
      <c r="J16912" s="1" t="n">
        <v>100291</v>
      </c>
      <c r="K16912" s="1" t="n">
        <v>70262</v>
      </c>
      <c r="L16912" s="1" t="s">
        <v>4251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7" t="n">
        <v>46261</v>
      </c>
      <c r="C16913" s="1" t="n">
        <v>11</v>
      </c>
      <c r="D16913" s="1" t="s">
        <v>3845</v>
      </c>
      <c r="E16913" s="1" t="n">
        <v>1114</v>
      </c>
      <c r="F16913" s="1" t="s">
        <v>169</v>
      </c>
      <c r="I16913" s="1" t="n">
        <v>44749</v>
      </c>
      <c r="J16913" s="1" t="n">
        <v>110729</v>
      </c>
      <c r="K16913" s="1" t="n">
        <v>70110</v>
      </c>
      <c r="L16913" s="1" t="s">
        <v>4253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7" t="n">
        <v>46261</v>
      </c>
      <c r="C16914" s="1" t="n">
        <v>11</v>
      </c>
      <c r="D16914" s="1" t="s">
        <v>3845</v>
      </c>
      <c r="E16914" s="1" t="n">
        <v>1114</v>
      </c>
      <c r="F16914" s="1" t="s">
        <v>169</v>
      </c>
      <c r="I16914" s="1" t="n">
        <v>44749</v>
      </c>
      <c r="J16914" s="1" t="n">
        <v>110777</v>
      </c>
      <c r="K16914" s="1" t="n">
        <v>71895</v>
      </c>
      <c r="L16914" s="1" t="s">
        <v>4556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7" t="n">
        <v>46261</v>
      </c>
      <c r="C16915" s="1" t="n">
        <v>11</v>
      </c>
      <c r="D16915" s="1" t="s">
        <v>3845</v>
      </c>
      <c r="E16915" s="1" t="n">
        <v>1114</v>
      </c>
      <c r="F16915" s="1" t="s">
        <v>169</v>
      </c>
      <c r="I16915" s="1" t="n">
        <v>44749</v>
      </c>
      <c r="J16915" s="1" t="n">
        <v>78570</v>
      </c>
      <c r="K16915" s="1" t="n">
        <v>277</v>
      </c>
      <c r="L16915" s="1" t="s">
        <v>4405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7" t="n">
        <v>46261</v>
      </c>
      <c r="C16916" s="1" t="n">
        <v>11</v>
      </c>
      <c r="D16916" s="1" t="s">
        <v>3845</v>
      </c>
      <c r="E16916" s="1" t="n">
        <v>1123</v>
      </c>
      <c r="F16916" s="1" t="s">
        <v>247</v>
      </c>
      <c r="I16916" s="1" t="n">
        <v>46616</v>
      </c>
      <c r="J16916" s="1" t="n">
        <v>72629</v>
      </c>
      <c r="K16916" s="1" t="n">
        <v>7898055455356</v>
      </c>
      <c r="L16916" s="1" t="s">
        <v>4406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7" t="n">
        <v>46261</v>
      </c>
      <c r="C16917" s="1" t="n">
        <v>11</v>
      </c>
      <c r="D16917" s="1" t="s">
        <v>3845</v>
      </c>
      <c r="E16917" s="1" t="n">
        <v>1163</v>
      </c>
      <c r="F16917" s="1" t="s">
        <v>3325</v>
      </c>
      <c r="I16917" s="1" t="n">
        <v>57187</v>
      </c>
      <c r="J16917" s="1" t="n">
        <v>66534</v>
      </c>
      <c r="K16917" s="1" t="n">
        <v>7897947617025</v>
      </c>
      <c r="L16917" s="1" t="s">
        <v>8698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7" t="n">
        <v>46261</v>
      </c>
      <c r="C16918" s="1" t="n">
        <v>11</v>
      </c>
      <c r="D16918" s="1" t="s">
        <v>3845</v>
      </c>
      <c r="E16918" s="1" t="n">
        <v>1163</v>
      </c>
      <c r="F16918" s="1" t="s">
        <v>3325</v>
      </c>
      <c r="I16918" s="1" t="n">
        <v>57187</v>
      </c>
      <c r="J16918" s="1" t="n">
        <v>66535</v>
      </c>
      <c r="K16918" s="1" t="n">
        <v>7897947617032</v>
      </c>
      <c r="L16918" s="1" t="s">
        <v>8698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7" t="n">
        <v>46261</v>
      </c>
      <c r="C16919" s="1" t="n">
        <v>11</v>
      </c>
      <c r="D16919" s="1" t="s">
        <v>3845</v>
      </c>
      <c r="E16919" s="1" t="n">
        <v>1163</v>
      </c>
      <c r="F16919" s="1" t="s">
        <v>3325</v>
      </c>
      <c r="I16919" s="1" t="n">
        <v>57187</v>
      </c>
      <c r="J16919" s="1" t="n">
        <v>82201</v>
      </c>
      <c r="K16919" s="1" t="n">
        <v>7897947620148</v>
      </c>
      <c r="L16919" s="1" t="s">
        <v>8699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7" t="n">
        <v>46261</v>
      </c>
      <c r="C16920" s="1" t="n">
        <v>11</v>
      </c>
      <c r="D16920" s="1" t="s">
        <v>3845</v>
      </c>
      <c r="E16920" s="1" t="n">
        <v>1163</v>
      </c>
      <c r="F16920" s="1" t="s">
        <v>3325</v>
      </c>
      <c r="I16920" s="1" t="n">
        <v>57187</v>
      </c>
      <c r="J16920" s="1" t="n">
        <v>82202</v>
      </c>
      <c r="K16920" s="1" t="n">
        <v>7897947620384</v>
      </c>
      <c r="L16920" s="1" t="s">
        <v>8700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7" t="n">
        <v>46261</v>
      </c>
      <c r="C16921" s="1" t="n">
        <v>11</v>
      </c>
      <c r="D16921" s="1" t="s">
        <v>3845</v>
      </c>
      <c r="E16921" s="1" t="n">
        <v>1163</v>
      </c>
      <c r="F16921" s="1" t="s">
        <v>3325</v>
      </c>
      <c r="I16921" s="1" t="n">
        <v>57187</v>
      </c>
      <c r="J16921" s="1" t="n">
        <v>82203</v>
      </c>
      <c r="K16921" s="1" t="n">
        <v>7897947620377</v>
      </c>
      <c r="L16921" s="1" t="s">
        <v>8701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7" t="n">
        <v>46261</v>
      </c>
      <c r="C16922" s="1" t="n">
        <v>11</v>
      </c>
      <c r="D16922" s="1" t="s">
        <v>3845</v>
      </c>
      <c r="E16922" s="1" t="n">
        <v>1628</v>
      </c>
      <c r="F16922" s="1" t="s">
        <v>406</v>
      </c>
      <c r="I16922" s="1" t="n">
        <v>91669</v>
      </c>
      <c r="J16922" s="1" t="n">
        <v>35028</v>
      </c>
      <c r="K16922" s="1" t="n">
        <v>78939837</v>
      </c>
      <c r="L16922" s="1" t="s">
        <v>3821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7" t="n">
        <v>46261</v>
      </c>
      <c r="C16923" s="1" t="n">
        <v>11</v>
      </c>
      <c r="D16923" s="1" t="s">
        <v>3845</v>
      </c>
      <c r="E16923" s="1" t="n">
        <v>1628</v>
      </c>
      <c r="F16923" s="1" t="s">
        <v>406</v>
      </c>
      <c r="I16923" s="1" t="n">
        <v>91669</v>
      </c>
      <c r="J16923" s="1" t="n">
        <v>35360</v>
      </c>
      <c r="K16923" s="1" t="n">
        <v>78937352</v>
      </c>
      <c r="L16923" s="1" t="s">
        <v>3822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7" t="n">
        <v>46261</v>
      </c>
      <c r="C16924" s="1" t="n">
        <v>11</v>
      </c>
      <c r="D16924" s="1" t="s">
        <v>3845</v>
      </c>
      <c r="E16924" s="1" t="n">
        <v>1723</v>
      </c>
      <c r="F16924" s="1" t="s">
        <v>302</v>
      </c>
      <c r="I16924" s="1" t="n">
        <v>175397</v>
      </c>
      <c r="J16924" s="1" t="n">
        <v>29079</v>
      </c>
      <c r="K16924" s="1" t="n">
        <v>55515</v>
      </c>
      <c r="L16924" s="1" t="s">
        <v>3818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7" t="n">
        <v>46261</v>
      </c>
      <c r="C16925" s="1" t="n">
        <v>11</v>
      </c>
      <c r="D16925" s="1" t="s">
        <v>3845</v>
      </c>
      <c r="E16925" s="1" t="n">
        <v>1723</v>
      </c>
      <c r="F16925" s="1" t="s">
        <v>302</v>
      </c>
      <c r="I16925" s="1" t="n">
        <v>175397</v>
      </c>
      <c r="J16925" s="1" t="n">
        <v>29080</v>
      </c>
      <c r="K16925" s="1" t="n">
        <v>55516</v>
      </c>
      <c r="L16925" s="1" t="s">
        <v>3819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7" t="n">
        <v>46261</v>
      </c>
      <c r="C16926" s="1" t="n">
        <v>11</v>
      </c>
      <c r="D16926" s="1" t="s">
        <v>3845</v>
      </c>
      <c r="E16926" s="1" t="n">
        <v>1650</v>
      </c>
      <c r="F16926" s="1" t="s">
        <v>99</v>
      </c>
      <c r="I16926" s="1" t="n">
        <v>229530</v>
      </c>
      <c r="J16926" s="1" t="n">
        <v>16173</v>
      </c>
      <c r="K16926" s="1" t="n">
        <v>7898055452201</v>
      </c>
      <c r="L16926" s="1" t="s">
        <v>4056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7" t="n">
        <v>46261</v>
      </c>
      <c r="C16927" s="1" t="n">
        <v>11</v>
      </c>
      <c r="D16927" s="1" t="s">
        <v>3845</v>
      </c>
      <c r="E16927" s="1" t="n">
        <v>1650</v>
      </c>
      <c r="F16927" s="1" t="s">
        <v>99</v>
      </c>
      <c r="I16927" s="1" t="n">
        <v>229530</v>
      </c>
      <c r="J16927" s="1" t="n">
        <v>16174</v>
      </c>
      <c r="K16927" s="1" t="n">
        <v>7898055452195</v>
      </c>
      <c r="L16927" s="1" t="s">
        <v>4057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7" t="n">
        <v>46261</v>
      </c>
      <c r="C16928" s="1" t="n">
        <v>11</v>
      </c>
      <c r="D16928" s="1" t="s">
        <v>3845</v>
      </c>
      <c r="E16928" s="1" t="n">
        <v>1650</v>
      </c>
      <c r="F16928" s="1" t="s">
        <v>99</v>
      </c>
      <c r="I16928" s="1" t="n">
        <v>229530</v>
      </c>
      <c r="J16928" s="1" t="n">
        <v>20636</v>
      </c>
      <c r="K16928" s="1" t="n">
        <v>7898055450702</v>
      </c>
      <c r="L16928" s="1" t="s">
        <v>4429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7" t="n">
        <v>46261</v>
      </c>
      <c r="C16929" s="1" t="n">
        <v>11</v>
      </c>
      <c r="D16929" s="1" t="s">
        <v>3845</v>
      </c>
      <c r="E16929" s="1" t="n">
        <v>1650</v>
      </c>
      <c r="F16929" s="1" t="s">
        <v>99</v>
      </c>
      <c r="I16929" s="1" t="n">
        <v>229530</v>
      </c>
      <c r="J16929" s="1" t="n">
        <v>20929</v>
      </c>
      <c r="K16929" s="1" t="n">
        <v>7898055453161</v>
      </c>
      <c r="L16929" s="1" t="s">
        <v>4059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7" t="n">
        <v>46261</v>
      </c>
      <c r="C16930" s="1" t="n">
        <v>11</v>
      </c>
      <c r="D16930" s="1" t="s">
        <v>3845</v>
      </c>
      <c r="E16930" s="1" t="n">
        <v>1650</v>
      </c>
      <c r="F16930" s="1" t="s">
        <v>99</v>
      </c>
      <c r="I16930" s="1" t="n">
        <v>229530</v>
      </c>
      <c r="J16930" s="1" t="n">
        <v>21048</v>
      </c>
      <c r="K16930" s="1" t="n">
        <v>7898055451532</v>
      </c>
      <c r="L16930" s="1" t="s">
        <v>4060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7" t="n">
        <v>46261</v>
      </c>
      <c r="C16931" s="1" t="n">
        <v>11</v>
      </c>
      <c r="D16931" s="1" t="s">
        <v>3845</v>
      </c>
      <c r="E16931" s="1" t="n">
        <v>1650</v>
      </c>
      <c r="F16931" s="1" t="s">
        <v>99</v>
      </c>
      <c r="I16931" s="1" t="n">
        <v>229530</v>
      </c>
      <c r="J16931" s="1" t="n">
        <v>69556</v>
      </c>
      <c r="K16931" s="1" t="n">
        <v>7898055450740</v>
      </c>
      <c r="L16931" s="1" t="s">
        <v>4431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7" t="n">
        <v>46261</v>
      </c>
      <c r="C16932" s="1" t="n">
        <v>11</v>
      </c>
      <c r="D16932" s="1" t="s">
        <v>3845</v>
      </c>
      <c r="E16932" s="1" t="n">
        <v>1024</v>
      </c>
      <c r="F16932" s="1" t="s">
        <v>783</v>
      </c>
      <c r="I16932" s="1" t="n">
        <v>627491</v>
      </c>
      <c r="J16932" s="1" t="n">
        <v>10276</v>
      </c>
      <c r="K16932" s="1" t="n">
        <v>7898919635030</v>
      </c>
      <c r="L16932" s="1" t="s">
        <v>4748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7" t="n">
        <v>46261</v>
      </c>
      <c r="C16933" s="1" t="n">
        <v>11</v>
      </c>
      <c r="D16933" s="1" t="s">
        <v>3845</v>
      </c>
      <c r="E16933" s="1" t="n">
        <v>1668</v>
      </c>
      <c r="F16933" s="1" t="s">
        <v>81</v>
      </c>
      <c r="I16933" s="1" t="n">
        <v>750484</v>
      </c>
      <c r="J16933" s="1" t="n">
        <v>50237</v>
      </c>
      <c r="K16933" s="1" t="n">
        <v>7896532701545</v>
      </c>
      <c r="L16933" s="1" t="s">
        <v>8702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7" t="n">
        <v>46261</v>
      </c>
      <c r="C16934" s="1" t="n">
        <v>11</v>
      </c>
      <c r="D16934" s="1" t="s">
        <v>3845</v>
      </c>
      <c r="E16934" s="1" t="n">
        <v>1668</v>
      </c>
      <c r="F16934" s="1" t="s">
        <v>81</v>
      </c>
      <c r="I16934" s="1" t="n">
        <v>750484</v>
      </c>
      <c r="J16934" s="1" t="n">
        <v>103386</v>
      </c>
      <c r="K16934" s="1" t="n">
        <v>7896006413851</v>
      </c>
      <c r="L16934" s="1" t="s">
        <v>4640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7" t="n">
        <v>46261</v>
      </c>
      <c r="C16935" s="1" t="n">
        <v>11</v>
      </c>
      <c r="D16935" s="1" t="s">
        <v>3845</v>
      </c>
      <c r="E16935" s="1" t="n">
        <v>1668</v>
      </c>
      <c r="F16935" s="1" t="s">
        <v>81</v>
      </c>
      <c r="I16935" s="1" t="n">
        <v>750484</v>
      </c>
      <c r="J16935" s="1" t="n">
        <v>13796</v>
      </c>
      <c r="K16935" s="1" t="n">
        <v>7896180782088</v>
      </c>
      <c r="L16935" s="1" t="s">
        <v>8703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7" t="n">
        <v>46261</v>
      </c>
      <c r="C16936" s="1" t="n">
        <v>11</v>
      </c>
      <c r="D16936" s="1" t="s">
        <v>3845</v>
      </c>
      <c r="E16936" s="1" t="n">
        <v>1668</v>
      </c>
      <c r="F16936" s="1" t="s">
        <v>81</v>
      </c>
      <c r="I16936" s="1" t="n">
        <v>750484</v>
      </c>
      <c r="J16936" s="1" t="n">
        <v>31429</v>
      </c>
      <c r="K16936" s="1" t="n">
        <v>7898939720051</v>
      </c>
      <c r="L16936" s="1" t="s">
        <v>8704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7" t="n">
        <v>46261</v>
      </c>
      <c r="C16937" s="1" t="n">
        <v>11</v>
      </c>
      <c r="D16937" s="1" t="s">
        <v>3845</v>
      </c>
      <c r="E16937" s="1" t="n">
        <v>1668</v>
      </c>
      <c r="F16937" s="1" t="s">
        <v>81</v>
      </c>
      <c r="I16937" s="1" t="n">
        <v>750484</v>
      </c>
      <c r="J16937" s="1" t="n">
        <v>32586</v>
      </c>
      <c r="K16937" s="1" t="n">
        <v>7898966794001</v>
      </c>
      <c r="L16937" s="1" t="s">
        <v>7301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7" t="n">
        <v>46261</v>
      </c>
      <c r="C16938" s="1" t="n">
        <v>11</v>
      </c>
      <c r="D16938" s="1" t="s">
        <v>3845</v>
      </c>
      <c r="E16938" s="1" t="n">
        <v>1668</v>
      </c>
      <c r="F16938" s="1" t="s">
        <v>81</v>
      </c>
      <c r="I16938" s="1" t="n">
        <v>750484</v>
      </c>
      <c r="J16938" s="1" t="n">
        <v>43606</v>
      </c>
      <c r="K16938" s="1" t="n">
        <v>7897827600093</v>
      </c>
      <c r="L16938" s="1" t="s">
        <v>8705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7" t="n">
        <v>46261</v>
      </c>
      <c r="C16939" s="1" t="n">
        <v>11</v>
      </c>
      <c r="D16939" s="1" t="s">
        <v>3845</v>
      </c>
      <c r="E16939" s="1" t="n">
        <v>1668</v>
      </c>
      <c r="F16939" s="1" t="s">
        <v>81</v>
      </c>
      <c r="I16939" s="1" t="n">
        <v>750484</v>
      </c>
      <c r="J16939" s="1" t="n">
        <v>43612</v>
      </c>
      <c r="K16939" s="1" t="n">
        <v>7897827600079</v>
      </c>
      <c r="L16939" s="1" t="s">
        <v>8706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7" t="n">
        <v>46261</v>
      </c>
      <c r="C16940" s="1" t="n">
        <v>11</v>
      </c>
      <c r="D16940" s="1" t="s">
        <v>3845</v>
      </c>
      <c r="E16940" s="1" t="n">
        <v>1668</v>
      </c>
      <c r="F16940" s="1" t="s">
        <v>81</v>
      </c>
      <c r="I16940" s="1" t="n">
        <v>750484</v>
      </c>
      <c r="J16940" s="1" t="n">
        <v>53460</v>
      </c>
      <c r="K16940" s="1" t="n">
        <v>7897827600789</v>
      </c>
      <c r="L16940" s="1" t="s">
        <v>8707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7" t="n">
        <v>46261</v>
      </c>
      <c r="C16941" s="1" t="n">
        <v>11</v>
      </c>
      <c r="D16941" s="1" t="s">
        <v>3845</v>
      </c>
      <c r="E16941" s="1" t="n">
        <v>1668</v>
      </c>
      <c r="F16941" s="1" t="s">
        <v>81</v>
      </c>
      <c r="I16941" s="1" t="n">
        <v>750484</v>
      </c>
      <c r="J16941" s="1" t="n">
        <v>60808</v>
      </c>
      <c r="K16941" s="1" t="n">
        <v>7897827600659</v>
      </c>
      <c r="L16941" s="1" t="s">
        <v>8708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7" t="n">
        <v>46261</v>
      </c>
      <c r="C16942" s="1" t="n">
        <v>11</v>
      </c>
      <c r="D16942" s="1" t="s">
        <v>3845</v>
      </c>
      <c r="E16942" s="1" t="n">
        <v>1668</v>
      </c>
      <c r="F16942" s="1" t="s">
        <v>81</v>
      </c>
      <c r="I16942" s="1" t="n">
        <v>750484</v>
      </c>
      <c r="J16942" s="1" t="n">
        <v>67158</v>
      </c>
      <c r="K16942" s="1" t="n">
        <v>7896532701071</v>
      </c>
      <c r="L16942" s="1" t="s">
        <v>8709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7" t="n">
        <v>46261</v>
      </c>
      <c r="C16943" s="1" t="n">
        <v>11</v>
      </c>
      <c r="D16943" s="1" t="s">
        <v>3845</v>
      </c>
      <c r="E16943" s="1" t="n">
        <v>1668</v>
      </c>
      <c r="F16943" s="1" t="s">
        <v>81</v>
      </c>
      <c r="I16943" s="1" t="n">
        <v>750484</v>
      </c>
      <c r="J16943" s="1" t="n">
        <v>67855</v>
      </c>
      <c r="K16943" s="1" t="n">
        <v>7896532701781</v>
      </c>
      <c r="L16943" s="1" t="s">
        <v>4934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7" t="n">
        <v>46261</v>
      </c>
      <c r="C16944" s="1" t="n">
        <v>11</v>
      </c>
      <c r="D16944" s="1" t="s">
        <v>3845</v>
      </c>
      <c r="E16944" s="1" t="n">
        <v>1668</v>
      </c>
      <c r="F16944" s="1" t="s">
        <v>81</v>
      </c>
      <c r="I16944" s="1" t="n">
        <v>750484</v>
      </c>
      <c r="J16944" s="1" t="n">
        <v>68306</v>
      </c>
      <c r="K16944" s="1" t="n">
        <v>7897827600031</v>
      </c>
      <c r="L16944" s="1" t="s">
        <v>8710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7" t="n">
        <v>46261</v>
      </c>
      <c r="C16945" s="1" t="n">
        <v>11</v>
      </c>
      <c r="D16945" s="1" t="s">
        <v>3845</v>
      </c>
      <c r="E16945" s="1" t="n">
        <v>1668</v>
      </c>
      <c r="F16945" s="1" t="s">
        <v>81</v>
      </c>
      <c r="I16945" s="1" t="n">
        <v>750484</v>
      </c>
      <c r="J16945" s="1" t="n">
        <v>68920</v>
      </c>
      <c r="K16945" s="1" t="n">
        <v>7896532701088</v>
      </c>
      <c r="L16945" s="1" t="s">
        <v>7908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7" t="n">
        <v>46261</v>
      </c>
      <c r="C16946" s="1" t="n">
        <v>11</v>
      </c>
      <c r="D16946" s="1" t="s">
        <v>3845</v>
      </c>
      <c r="E16946" s="1" t="n">
        <v>1668</v>
      </c>
      <c r="F16946" s="1" t="s">
        <v>81</v>
      </c>
      <c r="I16946" s="1" t="n">
        <v>750484</v>
      </c>
      <c r="J16946" s="1" t="n">
        <v>72579</v>
      </c>
      <c r="K16946" s="1" t="n">
        <v>2266411</v>
      </c>
      <c r="L16946" s="1" t="s">
        <v>8711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7" t="n">
        <v>46261</v>
      </c>
      <c r="C16947" s="1" t="n">
        <v>11</v>
      </c>
      <c r="D16947" s="1" t="s">
        <v>3845</v>
      </c>
      <c r="E16947" s="1" t="n">
        <v>1668</v>
      </c>
      <c r="F16947" s="1" t="s">
        <v>81</v>
      </c>
      <c r="I16947" s="1" t="n">
        <v>750484</v>
      </c>
      <c r="J16947" s="1" t="n">
        <v>76497</v>
      </c>
      <c r="K16947" s="1" t="n">
        <v>2269740</v>
      </c>
      <c r="L16947" s="1" t="s">
        <v>8712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7" t="n">
        <v>46261</v>
      </c>
      <c r="C16948" s="1" t="n">
        <v>11</v>
      </c>
      <c r="D16948" s="1" t="s">
        <v>3845</v>
      </c>
      <c r="E16948" s="1" t="n">
        <v>1668</v>
      </c>
      <c r="F16948" s="1" t="s">
        <v>81</v>
      </c>
      <c r="I16948" s="1" t="n">
        <v>750484</v>
      </c>
      <c r="J16948" s="1" t="n">
        <v>82224</v>
      </c>
      <c r="K16948" s="1" t="n">
        <v>822251</v>
      </c>
      <c r="L16948" s="1" t="s">
        <v>8713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7" t="n">
        <v>46261</v>
      </c>
      <c r="C16949" s="1" t="n">
        <v>11</v>
      </c>
      <c r="D16949" s="1" t="s">
        <v>3845</v>
      </c>
      <c r="E16949" s="1" t="n">
        <v>1668</v>
      </c>
      <c r="F16949" s="1" t="s">
        <v>81</v>
      </c>
      <c r="I16949" s="1" t="n">
        <v>750484</v>
      </c>
      <c r="J16949" s="1" t="n">
        <v>82226</v>
      </c>
      <c r="K16949" s="1" t="n">
        <v>7896180710043</v>
      </c>
      <c r="L16949" s="1" t="s">
        <v>8714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7" t="n">
        <v>46261</v>
      </c>
      <c r="C16950" s="1" t="n">
        <v>11</v>
      </c>
      <c r="D16950" s="1" t="s">
        <v>3845</v>
      </c>
      <c r="E16950" s="1" t="n">
        <v>1621</v>
      </c>
      <c r="F16950" s="1" t="s">
        <v>351</v>
      </c>
      <c r="I16950" s="1" t="n">
        <v>977884</v>
      </c>
      <c r="J16950" s="1" t="n">
        <v>103124</v>
      </c>
      <c r="K16950" s="1" t="n">
        <v>7891991000796</v>
      </c>
      <c r="L16950" s="1" t="s">
        <v>4366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7" t="n">
        <v>46261</v>
      </c>
      <c r="C16951" s="1" t="n">
        <v>11</v>
      </c>
      <c r="D16951" s="1" t="s">
        <v>3845</v>
      </c>
      <c r="E16951" s="1" t="n">
        <v>1621</v>
      </c>
      <c r="F16951" s="1" t="s">
        <v>351</v>
      </c>
      <c r="I16951" s="1" t="n">
        <v>977884</v>
      </c>
      <c r="J16951" s="1" t="n">
        <v>103127</v>
      </c>
      <c r="K16951" s="1" t="n">
        <v>7891991000826</v>
      </c>
      <c r="L16951" s="1" t="s">
        <v>4766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7" t="n">
        <v>46261</v>
      </c>
      <c r="C16952" s="1" t="n">
        <v>11</v>
      </c>
      <c r="D16952" s="1" t="s">
        <v>3845</v>
      </c>
      <c r="E16952" s="1" t="n">
        <v>1621</v>
      </c>
      <c r="F16952" s="1" t="s">
        <v>351</v>
      </c>
      <c r="I16952" s="1" t="n">
        <v>977884</v>
      </c>
      <c r="J16952" s="1" t="n">
        <v>103130</v>
      </c>
      <c r="K16952" s="1" t="n">
        <v>7891149440801</v>
      </c>
      <c r="L16952" s="1" t="s">
        <v>4367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7" t="n">
        <v>46261</v>
      </c>
      <c r="C16953" s="1" t="n">
        <v>11</v>
      </c>
      <c r="D16953" s="1" t="s">
        <v>3845</v>
      </c>
      <c r="E16953" s="1" t="n">
        <v>1621</v>
      </c>
      <c r="F16953" s="1" t="s">
        <v>351</v>
      </c>
      <c r="I16953" s="1" t="n">
        <v>977884</v>
      </c>
      <c r="J16953" s="1" t="n">
        <v>103131</v>
      </c>
      <c r="K16953" s="1" t="n">
        <v>7891991001359</v>
      </c>
      <c r="L16953" s="1" t="s">
        <v>4368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7" t="n">
        <v>46261</v>
      </c>
      <c r="C16954" s="1" t="n">
        <v>11</v>
      </c>
      <c r="D16954" s="1" t="s">
        <v>3845</v>
      </c>
      <c r="E16954" s="1" t="n">
        <v>1621</v>
      </c>
      <c r="F16954" s="1" t="s">
        <v>351</v>
      </c>
      <c r="I16954" s="1" t="n">
        <v>977884</v>
      </c>
      <c r="J16954" s="1" t="n">
        <v>103132</v>
      </c>
      <c r="K16954" s="1" t="n">
        <v>7892840800000</v>
      </c>
      <c r="L16954" s="1" t="s">
        <v>4369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7" t="n">
        <v>46261</v>
      </c>
      <c r="C16955" s="1" t="n">
        <v>11</v>
      </c>
      <c r="D16955" s="1" t="s">
        <v>3845</v>
      </c>
      <c r="E16955" s="1" t="n">
        <v>1621</v>
      </c>
      <c r="F16955" s="1" t="s">
        <v>351</v>
      </c>
      <c r="I16955" s="1" t="n">
        <v>977884</v>
      </c>
      <c r="J16955" s="1" t="n">
        <v>103133</v>
      </c>
      <c r="K16955" s="1" t="n">
        <v>7891991001373</v>
      </c>
      <c r="L16955" s="1" t="s">
        <v>4370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7" t="n">
        <v>46261</v>
      </c>
      <c r="C16956" s="1" t="n">
        <v>11</v>
      </c>
      <c r="D16956" s="1" t="s">
        <v>3845</v>
      </c>
      <c r="E16956" s="1" t="n">
        <v>1621</v>
      </c>
      <c r="F16956" s="1" t="s">
        <v>351</v>
      </c>
      <c r="I16956" s="1" t="n">
        <v>977884</v>
      </c>
      <c r="J16956" s="1" t="n">
        <v>103630</v>
      </c>
      <c r="K16956" s="1" t="n">
        <v>7891991004107</v>
      </c>
      <c r="L16956" s="1" t="s">
        <v>4371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7" t="n">
        <v>46261</v>
      </c>
      <c r="C16957" s="1" t="n">
        <v>11</v>
      </c>
      <c r="D16957" s="1" t="s">
        <v>3845</v>
      </c>
      <c r="E16957" s="1" t="n">
        <v>1621</v>
      </c>
      <c r="F16957" s="1" t="s">
        <v>351</v>
      </c>
      <c r="I16957" s="1" t="n">
        <v>977884</v>
      </c>
      <c r="J16957" s="1" t="n">
        <v>103792</v>
      </c>
      <c r="K16957" s="1" t="n">
        <v>7891149010509</v>
      </c>
      <c r="L16957" s="1" t="s">
        <v>5521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7" t="n">
        <v>46261</v>
      </c>
      <c r="C16958" s="1" t="n">
        <v>11</v>
      </c>
      <c r="D16958" s="1" t="s">
        <v>3845</v>
      </c>
      <c r="E16958" s="1" t="n">
        <v>1621</v>
      </c>
      <c r="F16958" s="1" t="s">
        <v>351</v>
      </c>
      <c r="I16958" s="1" t="n">
        <v>977884</v>
      </c>
      <c r="J16958" s="1" t="n">
        <v>103936</v>
      </c>
      <c r="K16958" s="1" t="n">
        <v>7891991001342</v>
      </c>
      <c r="L16958" s="1" t="s">
        <v>4768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7" t="n">
        <v>46261</v>
      </c>
      <c r="C16959" s="1" t="n">
        <v>11</v>
      </c>
      <c r="D16959" s="1" t="s">
        <v>3845</v>
      </c>
      <c r="E16959" s="1" t="n">
        <v>1621</v>
      </c>
      <c r="F16959" s="1" t="s">
        <v>351</v>
      </c>
      <c r="I16959" s="1" t="n">
        <v>977884</v>
      </c>
      <c r="J16959" s="1" t="n">
        <v>103943</v>
      </c>
      <c r="K16959" s="1" t="n">
        <v>7891149200504</v>
      </c>
      <c r="L16959" s="1" t="s">
        <v>5522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7" t="n">
        <v>46261</v>
      </c>
      <c r="C16960" s="1" t="n">
        <v>11</v>
      </c>
      <c r="D16960" s="1" t="s">
        <v>3845</v>
      </c>
      <c r="E16960" s="1" t="n">
        <v>1621</v>
      </c>
      <c r="F16960" s="1" t="s">
        <v>351</v>
      </c>
      <c r="I16960" s="1" t="n">
        <v>977884</v>
      </c>
      <c r="J16960" s="1" t="n">
        <v>104505</v>
      </c>
      <c r="K16960" s="1" t="n">
        <v>7892840800079</v>
      </c>
      <c r="L16960" s="1" t="s">
        <v>4769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7" t="n">
        <v>46261</v>
      </c>
      <c r="C16961" s="1" t="n">
        <v>11</v>
      </c>
      <c r="D16961" s="1" t="s">
        <v>3845</v>
      </c>
      <c r="E16961" s="1" t="n">
        <v>1621</v>
      </c>
      <c r="F16961" s="1" t="s">
        <v>351</v>
      </c>
      <c r="I16961" s="1" t="n">
        <v>977884</v>
      </c>
      <c r="J16961" s="1" t="n">
        <v>108599</v>
      </c>
      <c r="K16961" s="1" t="n">
        <v>7892840808051</v>
      </c>
      <c r="L16961" s="1" t="s">
        <v>4770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7" t="n">
        <v>46261</v>
      </c>
      <c r="C16962" s="1" t="n">
        <v>11</v>
      </c>
      <c r="D16962" s="1" t="s">
        <v>3845</v>
      </c>
      <c r="E16962" s="1" t="n">
        <v>1621</v>
      </c>
      <c r="F16962" s="1" t="s">
        <v>351</v>
      </c>
      <c r="I16962" s="1" t="n">
        <v>977884</v>
      </c>
      <c r="J16962" s="1" t="n">
        <v>12669</v>
      </c>
      <c r="K16962" s="1" t="n">
        <v>7891991010351</v>
      </c>
      <c r="L16962" s="1" t="s">
        <v>6051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7" t="n">
        <v>46261</v>
      </c>
      <c r="C16963" s="1" t="n">
        <v>11</v>
      </c>
      <c r="D16963" s="1" t="s">
        <v>3845</v>
      </c>
      <c r="E16963" s="1" t="n">
        <v>1621</v>
      </c>
      <c r="F16963" s="1" t="s">
        <v>351</v>
      </c>
      <c r="I16963" s="1" t="n">
        <v>977884</v>
      </c>
      <c r="J16963" s="1" t="n">
        <v>13504</v>
      </c>
      <c r="K16963" s="1" t="n">
        <v>7892840808020</v>
      </c>
      <c r="L16963" s="1" t="s">
        <v>6444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7" t="n">
        <v>46261</v>
      </c>
      <c r="C16964" s="1" t="n">
        <v>11</v>
      </c>
      <c r="D16964" s="1" t="s">
        <v>3845</v>
      </c>
      <c r="E16964" s="1" t="n">
        <v>1621</v>
      </c>
      <c r="F16964" s="1" t="s">
        <v>351</v>
      </c>
      <c r="I16964" s="1" t="n">
        <v>977884</v>
      </c>
      <c r="J16964" s="1" t="n">
        <v>16185</v>
      </c>
      <c r="K16964" s="1" t="n">
        <v>7891149103102</v>
      </c>
      <c r="L16964" s="1" t="s">
        <v>6052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7" t="n">
        <v>46261</v>
      </c>
      <c r="C16965" s="1" t="n">
        <v>11</v>
      </c>
      <c r="D16965" s="1" t="s">
        <v>3845</v>
      </c>
      <c r="E16965" s="1" t="n">
        <v>1621</v>
      </c>
      <c r="F16965" s="1" t="s">
        <v>351</v>
      </c>
      <c r="I16965" s="1" t="n">
        <v>977884</v>
      </c>
      <c r="J16965" s="1" t="n">
        <v>16653</v>
      </c>
      <c r="K16965" s="1" t="n">
        <v>7891149103065</v>
      </c>
      <c r="L16965" s="1" t="s">
        <v>6053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7" t="n">
        <v>46261</v>
      </c>
      <c r="C16966" s="1" t="n">
        <v>11</v>
      </c>
      <c r="D16966" s="1" t="s">
        <v>3845</v>
      </c>
      <c r="E16966" s="1" t="n">
        <v>1621</v>
      </c>
      <c r="F16966" s="1" t="s">
        <v>351</v>
      </c>
      <c r="I16966" s="1" t="n">
        <v>977884</v>
      </c>
      <c r="J16966" s="1" t="n">
        <v>17277</v>
      </c>
      <c r="K16966" s="1" t="n">
        <v>7892840808174</v>
      </c>
      <c r="L16966" s="1" t="s">
        <v>4771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7" t="n">
        <v>46261</v>
      </c>
      <c r="C16967" s="1" t="n">
        <v>11</v>
      </c>
      <c r="D16967" s="1" t="s">
        <v>3845</v>
      </c>
      <c r="E16967" s="1" t="n">
        <v>1621</v>
      </c>
      <c r="F16967" s="1" t="s">
        <v>351</v>
      </c>
      <c r="I16967" s="1" t="n">
        <v>977884</v>
      </c>
      <c r="J16967" s="1" t="n">
        <v>17473</v>
      </c>
      <c r="K16967" s="1" t="n">
        <v>822671</v>
      </c>
      <c r="L16967" s="1" t="s">
        <v>4772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7" t="n">
        <v>46261</v>
      </c>
      <c r="C16968" s="1" t="n">
        <v>11</v>
      </c>
      <c r="D16968" s="1" t="s">
        <v>3845</v>
      </c>
      <c r="E16968" s="1" t="n">
        <v>1621</v>
      </c>
      <c r="F16968" s="1" t="s">
        <v>351</v>
      </c>
      <c r="I16968" s="1" t="n">
        <v>977884</v>
      </c>
      <c r="J16968" s="1" t="n">
        <v>24129</v>
      </c>
      <c r="K16968" s="1" t="n">
        <v>7891991011877</v>
      </c>
      <c r="L16968" s="1" t="s">
        <v>4372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7" t="n">
        <v>46261</v>
      </c>
      <c r="C16969" s="1" t="n">
        <v>11</v>
      </c>
      <c r="D16969" s="1" t="s">
        <v>3845</v>
      </c>
      <c r="E16969" s="1" t="n">
        <v>1621</v>
      </c>
      <c r="F16969" s="1" t="s">
        <v>351</v>
      </c>
      <c r="I16969" s="1" t="n">
        <v>977884</v>
      </c>
      <c r="J16969" s="1" t="n">
        <v>25420</v>
      </c>
      <c r="K16969" s="1" t="n">
        <v>78905351</v>
      </c>
      <c r="L16969" s="1" t="s">
        <v>8715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7" t="n">
        <v>46261</v>
      </c>
      <c r="C16970" s="1" t="n">
        <v>11</v>
      </c>
      <c r="D16970" s="1" t="s">
        <v>3845</v>
      </c>
      <c r="E16970" s="1" t="n">
        <v>1621</v>
      </c>
      <c r="F16970" s="1" t="s">
        <v>351</v>
      </c>
      <c r="I16970" s="1" t="n">
        <v>977884</v>
      </c>
      <c r="J16970" s="1" t="n">
        <v>26171</v>
      </c>
      <c r="K16970" s="1" t="n">
        <v>7891149000005</v>
      </c>
      <c r="L16970" s="1" t="s">
        <v>4774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7" t="n">
        <v>46261</v>
      </c>
      <c r="C16971" s="1" t="n">
        <v>11</v>
      </c>
      <c r="D16971" s="1" t="s">
        <v>3845</v>
      </c>
      <c r="E16971" s="1" t="n">
        <v>1621</v>
      </c>
      <c r="F16971" s="1" t="s">
        <v>351</v>
      </c>
      <c r="I16971" s="1" t="n">
        <v>977884</v>
      </c>
      <c r="J16971" s="1" t="n">
        <v>28304</v>
      </c>
      <c r="K16971" s="1" t="n">
        <v>7891991014762</v>
      </c>
      <c r="L16971" s="1" t="s">
        <v>5523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7" t="n">
        <v>46261</v>
      </c>
      <c r="C16972" s="1" t="n">
        <v>11</v>
      </c>
      <c r="D16972" s="1" t="s">
        <v>3845</v>
      </c>
      <c r="E16972" s="1" t="n">
        <v>1621</v>
      </c>
      <c r="F16972" s="1" t="s">
        <v>351</v>
      </c>
      <c r="I16972" s="1" t="n">
        <v>977884</v>
      </c>
      <c r="J16972" s="1" t="n">
        <v>31030</v>
      </c>
      <c r="K16972" s="1" t="n">
        <v>7891991014090</v>
      </c>
      <c r="L16972" s="1" t="s">
        <v>4779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7" t="n">
        <v>46261</v>
      </c>
      <c r="C16973" s="1" t="n">
        <v>11</v>
      </c>
      <c r="D16973" s="1" t="s">
        <v>3845</v>
      </c>
      <c r="E16973" s="1" t="n">
        <v>1621</v>
      </c>
      <c r="F16973" s="1" t="s">
        <v>351</v>
      </c>
      <c r="I16973" s="1" t="n">
        <v>977884</v>
      </c>
      <c r="J16973" s="1" t="n">
        <v>31031</v>
      </c>
      <c r="K16973" s="1" t="n">
        <v>7891149441204</v>
      </c>
      <c r="L16973" s="1" t="s">
        <v>4373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7" t="n">
        <v>46261</v>
      </c>
      <c r="C16974" s="1" t="n">
        <v>11</v>
      </c>
      <c r="D16974" s="1" t="s">
        <v>3845</v>
      </c>
      <c r="E16974" s="1" t="n">
        <v>1621</v>
      </c>
      <c r="F16974" s="1" t="s">
        <v>351</v>
      </c>
      <c r="I16974" s="1" t="n">
        <v>977884</v>
      </c>
      <c r="J16974" s="1" t="n">
        <v>31032</v>
      </c>
      <c r="K16974" s="1" t="n">
        <v>7891991002561</v>
      </c>
      <c r="L16974" s="1" t="s">
        <v>4374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7" t="n">
        <v>46261</v>
      </c>
      <c r="C16975" s="1" t="n">
        <v>11</v>
      </c>
      <c r="D16975" s="1" t="s">
        <v>3845</v>
      </c>
      <c r="E16975" s="1" t="n">
        <v>1621</v>
      </c>
      <c r="F16975" s="1" t="s">
        <v>351</v>
      </c>
      <c r="I16975" s="1" t="n">
        <v>977884</v>
      </c>
      <c r="J16975" s="1" t="n">
        <v>32100</v>
      </c>
      <c r="K16975" s="1" t="n">
        <v>7891991015493</v>
      </c>
      <c r="L16975" s="1" t="s">
        <v>4375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7" t="n">
        <v>46261</v>
      </c>
      <c r="C16976" s="1" t="n">
        <v>11</v>
      </c>
      <c r="D16976" s="1" t="s">
        <v>3845</v>
      </c>
      <c r="E16976" s="1" t="n">
        <v>1621</v>
      </c>
      <c r="F16976" s="1" t="s">
        <v>351</v>
      </c>
      <c r="I16976" s="1" t="n">
        <v>977884</v>
      </c>
      <c r="J16976" s="1" t="n">
        <v>33355</v>
      </c>
      <c r="K16976" s="1" t="n">
        <v>7891991010177</v>
      </c>
      <c r="L16976" s="1" t="s">
        <v>6054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7" t="n">
        <v>46261</v>
      </c>
      <c r="C16977" s="1" t="n">
        <v>11</v>
      </c>
      <c r="D16977" s="1" t="s">
        <v>3845</v>
      </c>
      <c r="E16977" s="1" t="n">
        <v>1621</v>
      </c>
      <c r="F16977" s="1" t="s">
        <v>351</v>
      </c>
      <c r="I16977" s="1" t="n">
        <v>977884</v>
      </c>
      <c r="J16977" s="1" t="n">
        <v>33537</v>
      </c>
      <c r="K16977" s="1" t="n">
        <v>7891991294942</v>
      </c>
      <c r="L16977" s="1" t="s">
        <v>4790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7" t="n">
        <v>46261</v>
      </c>
      <c r="C16978" s="1" t="n">
        <v>11</v>
      </c>
      <c r="D16978" s="1" t="s">
        <v>3845</v>
      </c>
      <c r="E16978" s="1" t="n">
        <v>1621</v>
      </c>
      <c r="F16978" s="1" t="s">
        <v>351</v>
      </c>
      <c r="I16978" s="1" t="n">
        <v>977884</v>
      </c>
      <c r="J16978" s="1" t="n">
        <v>35190</v>
      </c>
      <c r="K16978" s="1" t="n">
        <v>7891991016223</v>
      </c>
      <c r="L16978" s="1" t="s">
        <v>6056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7" t="n">
        <v>46261</v>
      </c>
      <c r="C16979" s="1" t="n">
        <v>11</v>
      </c>
      <c r="D16979" s="1" t="s">
        <v>3845</v>
      </c>
      <c r="E16979" s="1" t="n">
        <v>1621</v>
      </c>
      <c r="F16979" s="1" t="s">
        <v>351</v>
      </c>
      <c r="I16979" s="1" t="n">
        <v>977884</v>
      </c>
      <c r="J16979" s="1" t="n">
        <v>38561</v>
      </c>
      <c r="K16979" s="1" t="n">
        <v>7891991295086</v>
      </c>
      <c r="L16979" s="1" t="s">
        <v>6061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7" t="n">
        <v>46261</v>
      </c>
      <c r="C16980" s="1" t="n">
        <v>11</v>
      </c>
      <c r="D16980" s="1" t="s">
        <v>3845</v>
      </c>
      <c r="E16980" s="1" t="n">
        <v>1621</v>
      </c>
      <c r="F16980" s="1" t="s">
        <v>351</v>
      </c>
      <c r="I16980" s="1" t="n">
        <v>977884</v>
      </c>
      <c r="J16980" s="1" t="n">
        <v>44674</v>
      </c>
      <c r="K16980" s="1" t="n">
        <v>7891991297424</v>
      </c>
      <c r="L16980" s="1" t="s">
        <v>6062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7" t="n">
        <v>46261</v>
      </c>
      <c r="C16981" s="1" t="n">
        <v>11</v>
      </c>
      <c r="D16981" s="1" t="s">
        <v>3845</v>
      </c>
      <c r="E16981" s="1" t="n">
        <v>1621</v>
      </c>
      <c r="F16981" s="1" t="s">
        <v>351</v>
      </c>
      <c r="I16981" s="1" t="n">
        <v>977884</v>
      </c>
      <c r="J16981" s="1" t="n">
        <v>46066</v>
      </c>
      <c r="K16981" s="1" t="n">
        <v>7891991295277</v>
      </c>
      <c r="L16981" s="1" t="s">
        <v>4784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7" t="n">
        <v>46261</v>
      </c>
      <c r="C16982" s="1" t="n">
        <v>11</v>
      </c>
      <c r="D16982" s="1" t="s">
        <v>3845</v>
      </c>
      <c r="E16982" s="1" t="n">
        <v>1621</v>
      </c>
      <c r="F16982" s="1" t="s">
        <v>351</v>
      </c>
      <c r="I16982" s="1" t="n">
        <v>977884</v>
      </c>
      <c r="J16982" s="1" t="n">
        <v>48553</v>
      </c>
      <c r="K16982" s="1" t="n">
        <v>7892840813444</v>
      </c>
      <c r="L16982" s="1" t="s">
        <v>4376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7" t="n">
        <v>46261</v>
      </c>
      <c r="C16983" s="1" t="n">
        <v>11</v>
      </c>
      <c r="D16983" s="1" t="s">
        <v>3845</v>
      </c>
      <c r="E16983" s="1" t="n">
        <v>1621</v>
      </c>
      <c r="F16983" s="1" t="s">
        <v>351</v>
      </c>
      <c r="I16983" s="1" t="n">
        <v>977884</v>
      </c>
      <c r="J16983" s="1" t="n">
        <v>51810</v>
      </c>
      <c r="K16983" s="1" t="n">
        <v>7891991010900</v>
      </c>
      <c r="L16983" s="1" t="s">
        <v>4785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7" t="n">
        <v>46261</v>
      </c>
      <c r="C16984" s="1" t="n">
        <v>11</v>
      </c>
      <c r="D16984" s="1" t="s">
        <v>3845</v>
      </c>
      <c r="E16984" s="1" t="n">
        <v>1621</v>
      </c>
      <c r="F16984" s="1" t="s">
        <v>351</v>
      </c>
      <c r="I16984" s="1" t="n">
        <v>977884</v>
      </c>
      <c r="J16984" s="1" t="n">
        <v>52560</v>
      </c>
      <c r="K16984" s="1" t="n">
        <v>7891991299619</v>
      </c>
      <c r="L16984" s="1" t="s">
        <v>7828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7" t="n">
        <v>46261</v>
      </c>
      <c r="C16985" s="1" t="n">
        <v>11</v>
      </c>
      <c r="D16985" s="1" t="s">
        <v>3845</v>
      </c>
      <c r="E16985" s="1" t="n">
        <v>1621</v>
      </c>
      <c r="F16985" s="1" t="s">
        <v>351</v>
      </c>
      <c r="I16985" s="1" t="n">
        <v>977884</v>
      </c>
      <c r="J16985" s="1" t="n">
        <v>54120</v>
      </c>
      <c r="K16985" s="1" t="n">
        <v>7892840820862</v>
      </c>
      <c r="L16985" s="1" t="s">
        <v>4377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7" t="n">
        <v>46261</v>
      </c>
      <c r="C16986" s="1" t="n">
        <v>11</v>
      </c>
      <c r="D16986" s="1" t="s">
        <v>3845</v>
      </c>
      <c r="E16986" s="1" t="n">
        <v>1621</v>
      </c>
      <c r="F16986" s="1" t="s">
        <v>351</v>
      </c>
      <c r="I16986" s="1" t="n">
        <v>977884</v>
      </c>
      <c r="J16986" s="1" t="n">
        <v>55510</v>
      </c>
      <c r="K16986" s="1" t="n">
        <v>7891991303347</v>
      </c>
      <c r="L16986" s="1" t="s">
        <v>4378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7" t="n">
        <v>46261</v>
      </c>
      <c r="C16987" s="1" t="n">
        <v>11</v>
      </c>
      <c r="D16987" s="1" t="s">
        <v>3845</v>
      </c>
      <c r="E16987" s="1" t="n">
        <v>1621</v>
      </c>
      <c r="F16987" s="1" t="s">
        <v>351</v>
      </c>
      <c r="I16987" s="1" t="n">
        <v>977884</v>
      </c>
      <c r="J16987" s="1" t="n">
        <v>63479</v>
      </c>
      <c r="K16987" s="1" t="n">
        <v>7891991295055</v>
      </c>
      <c r="L16987" s="1" t="s">
        <v>6057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7" t="n">
        <v>46261</v>
      </c>
      <c r="C16988" s="1" t="n">
        <v>11</v>
      </c>
      <c r="D16988" s="1" t="s">
        <v>3845</v>
      </c>
      <c r="E16988" s="1" t="n">
        <v>1621</v>
      </c>
      <c r="F16988" s="1" t="s">
        <v>351</v>
      </c>
      <c r="I16988" s="1" t="n">
        <v>977884</v>
      </c>
      <c r="J16988" s="1" t="n">
        <v>64674</v>
      </c>
      <c r="K16988" s="1" t="n">
        <v>7891991304870</v>
      </c>
      <c r="L16988" s="1" t="s">
        <v>5525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7" t="n">
        <v>46261</v>
      </c>
      <c r="C16989" s="1" t="n">
        <v>11</v>
      </c>
      <c r="D16989" s="1" t="s">
        <v>3845</v>
      </c>
      <c r="E16989" s="1" t="n">
        <v>1621</v>
      </c>
      <c r="F16989" s="1" t="s">
        <v>351</v>
      </c>
      <c r="I16989" s="1" t="n">
        <v>977884</v>
      </c>
      <c r="J16989" s="1" t="n">
        <v>66375</v>
      </c>
      <c r="K16989" s="1" t="n">
        <v>7891991306324</v>
      </c>
      <c r="L16989" s="1" t="s">
        <v>6058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7" t="n">
        <v>46261</v>
      </c>
      <c r="C16990" s="1" t="n">
        <v>11</v>
      </c>
      <c r="D16990" s="1" t="s">
        <v>3845</v>
      </c>
      <c r="E16990" s="1" t="n">
        <v>1621</v>
      </c>
      <c r="F16990" s="1" t="s">
        <v>351</v>
      </c>
      <c r="I16990" s="1" t="n">
        <v>977884</v>
      </c>
      <c r="J16990" s="1" t="n">
        <v>73036</v>
      </c>
      <c r="K16990" s="1" t="n">
        <v>7892840822019</v>
      </c>
      <c r="L16990" s="1" t="s">
        <v>4786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7" t="n">
        <v>46261</v>
      </c>
      <c r="C16991" s="1" t="n">
        <v>11</v>
      </c>
      <c r="D16991" s="1" t="s">
        <v>3845</v>
      </c>
      <c r="E16991" s="1" t="n">
        <v>1621</v>
      </c>
      <c r="F16991" s="1" t="s">
        <v>351</v>
      </c>
      <c r="I16991" s="1" t="n">
        <v>977884</v>
      </c>
      <c r="J16991" s="1" t="n">
        <v>73807</v>
      </c>
      <c r="K16991" s="1" t="n">
        <v>7891991306485</v>
      </c>
      <c r="L16991" s="1" t="s">
        <v>6059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7" t="n">
        <v>46261</v>
      </c>
      <c r="C16992" s="1" t="n">
        <v>11</v>
      </c>
      <c r="D16992" s="1" t="s">
        <v>3845</v>
      </c>
      <c r="E16992" s="1" t="n">
        <v>1621</v>
      </c>
      <c r="F16992" s="1" t="s">
        <v>351</v>
      </c>
      <c r="I16992" s="1" t="n">
        <v>977884</v>
      </c>
      <c r="J16992" s="1" t="n">
        <v>76289</v>
      </c>
      <c r="K16992" s="1" t="n">
        <v>7891991307505</v>
      </c>
      <c r="L16992" s="1" t="s">
        <v>7831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7" t="n">
        <v>46261</v>
      </c>
      <c r="C16993" s="1" t="n">
        <v>11</v>
      </c>
      <c r="D16993" s="1" t="s">
        <v>3845</v>
      </c>
      <c r="E16993" s="1" t="n">
        <v>1621</v>
      </c>
      <c r="F16993" s="1" t="s">
        <v>351</v>
      </c>
      <c r="I16993" s="1" t="n">
        <v>977884</v>
      </c>
      <c r="J16993" s="1" t="n">
        <v>78038</v>
      </c>
      <c r="K16993" s="1" t="n">
        <v>7891991010481</v>
      </c>
      <c r="L16993" s="1" t="s">
        <v>4381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7" t="n">
        <v>46261</v>
      </c>
      <c r="C16994" s="1" t="n">
        <v>11</v>
      </c>
      <c r="D16994" s="1" t="s">
        <v>3845</v>
      </c>
      <c r="E16994" s="1" t="n">
        <v>1621</v>
      </c>
      <c r="F16994" s="1" t="s">
        <v>351</v>
      </c>
      <c r="I16994" s="1" t="n">
        <v>977884</v>
      </c>
      <c r="J16994" s="1" t="n">
        <v>78062</v>
      </c>
      <c r="K16994" s="1" t="n">
        <v>7891991305440</v>
      </c>
      <c r="L16994" s="1" t="s">
        <v>4789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7" t="n">
        <v>46261</v>
      </c>
      <c r="C16995" s="1" t="n">
        <v>11</v>
      </c>
      <c r="D16995" s="1" t="s">
        <v>3845</v>
      </c>
      <c r="E16995" s="1" t="n">
        <v>1621</v>
      </c>
      <c r="F16995" s="1" t="s">
        <v>351</v>
      </c>
      <c r="I16995" s="1" t="n">
        <v>977884</v>
      </c>
      <c r="J16995" s="1" t="n">
        <v>78063</v>
      </c>
      <c r="K16995" s="1" t="n">
        <v>7891149108718</v>
      </c>
      <c r="L16995" s="1" t="s">
        <v>4382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7" t="n">
        <v>46261</v>
      </c>
      <c r="C16996" s="1" t="n">
        <v>11</v>
      </c>
      <c r="D16996" s="1" t="s">
        <v>3845</v>
      </c>
      <c r="E16996" s="1" t="n">
        <v>1621</v>
      </c>
      <c r="F16996" s="1" t="s">
        <v>351</v>
      </c>
      <c r="I16996" s="1" t="n">
        <v>977884</v>
      </c>
      <c r="J16996" s="1" t="n">
        <v>78502</v>
      </c>
      <c r="K16996" s="1" t="n">
        <v>7891991306461</v>
      </c>
      <c r="L16996" s="1" t="s">
        <v>5526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7" t="n">
        <v>46261</v>
      </c>
      <c r="C16997" s="1" t="n">
        <v>11</v>
      </c>
      <c r="D16997" s="1" t="s">
        <v>3845</v>
      </c>
      <c r="E16997" s="1" t="n">
        <v>1621</v>
      </c>
      <c r="F16997" s="1" t="s">
        <v>351</v>
      </c>
      <c r="I16997" s="1" t="n">
        <v>977884</v>
      </c>
      <c r="J16997" s="1" t="n">
        <v>79493</v>
      </c>
      <c r="K16997" s="1" t="n">
        <v>7891991002608</v>
      </c>
      <c r="L16997" s="1" t="s">
        <v>4383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7" t="n">
        <v>46261</v>
      </c>
      <c r="C16998" s="1" t="n">
        <v>11</v>
      </c>
      <c r="D16998" s="1" t="s">
        <v>3845</v>
      </c>
      <c r="E16998" s="1" t="n">
        <v>1621</v>
      </c>
      <c r="F16998" s="1" t="s">
        <v>351</v>
      </c>
      <c r="I16998" s="1" t="n">
        <v>977884</v>
      </c>
      <c r="J16998" s="1" t="n">
        <v>80426</v>
      </c>
      <c r="K16998" s="1" t="n">
        <v>7891149103270</v>
      </c>
      <c r="L16998" s="1" t="s">
        <v>6065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7" t="n">
        <v>46261</v>
      </c>
      <c r="C16999" s="1" t="n">
        <v>11</v>
      </c>
      <c r="D16999" s="1" t="s">
        <v>3845</v>
      </c>
      <c r="E16999" s="1" t="n">
        <v>1621</v>
      </c>
      <c r="F16999" s="1" t="s">
        <v>351</v>
      </c>
      <c r="I16999" s="1" t="n">
        <v>977884</v>
      </c>
      <c r="J16999" s="1" t="n">
        <v>81970</v>
      </c>
      <c r="K16999" s="1" t="n">
        <v>7892840823986</v>
      </c>
      <c r="L16999" s="1" t="s">
        <v>7877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7" t="n">
        <v>46261</v>
      </c>
      <c r="C17000" s="1" t="n">
        <v>11</v>
      </c>
      <c r="D17000" s="1" t="s">
        <v>3845</v>
      </c>
      <c r="E17000" s="1" t="n">
        <v>1621</v>
      </c>
      <c r="F17000" s="1" t="s">
        <v>351</v>
      </c>
      <c r="I17000" s="1" t="n">
        <v>977884</v>
      </c>
      <c r="J17000" s="1" t="n">
        <v>82230</v>
      </c>
      <c r="K17000" s="1" t="n">
        <v>7891991302647</v>
      </c>
      <c r="L17000" s="1" t="s">
        <v>8716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7" t="n">
        <v>46261</v>
      </c>
      <c r="C17001" s="1" t="n">
        <v>11</v>
      </c>
      <c r="D17001" s="1" t="s">
        <v>3845</v>
      </c>
      <c r="E17001" s="1" t="n">
        <v>1642</v>
      </c>
      <c r="F17001" s="1" t="s">
        <v>184</v>
      </c>
      <c r="I17001" s="1" t="n">
        <v>1038546</v>
      </c>
      <c r="J17001" s="1" t="n">
        <v>105780</v>
      </c>
      <c r="K17001" s="1" t="n">
        <v>7896289210017</v>
      </c>
      <c r="L17001" s="1" t="s">
        <v>4164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7" t="n">
        <v>46261</v>
      </c>
      <c r="C17002" s="1" t="n">
        <v>11</v>
      </c>
      <c r="D17002" s="1" t="s">
        <v>3845</v>
      </c>
      <c r="E17002" s="1" t="n">
        <v>1642</v>
      </c>
      <c r="F17002" s="1" t="s">
        <v>184</v>
      </c>
      <c r="I17002" s="1" t="n">
        <v>1038546</v>
      </c>
      <c r="J17002" s="1" t="n">
        <v>105782</v>
      </c>
      <c r="K17002" s="1" t="n">
        <v>7896289210352</v>
      </c>
      <c r="L17002" s="1" t="s">
        <v>4165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7" t="n">
        <v>46261</v>
      </c>
      <c r="C17003" s="1" t="n">
        <v>11</v>
      </c>
      <c r="D17003" s="1" t="s">
        <v>3845</v>
      </c>
      <c r="E17003" s="1" t="n">
        <v>1642</v>
      </c>
      <c r="F17003" s="1" t="s">
        <v>184</v>
      </c>
      <c r="I17003" s="1" t="n">
        <v>1038546</v>
      </c>
      <c r="J17003" s="1" t="n">
        <v>106079</v>
      </c>
      <c r="K17003" s="1" t="n">
        <v>7896289210130</v>
      </c>
      <c r="L17003" s="1" t="s">
        <v>4166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7" t="n">
        <v>46261</v>
      </c>
      <c r="C17004" s="1" t="n">
        <v>11</v>
      </c>
      <c r="D17004" s="1" t="s">
        <v>3845</v>
      </c>
      <c r="E17004" s="1" t="n">
        <v>1642</v>
      </c>
      <c r="F17004" s="1" t="s">
        <v>184</v>
      </c>
      <c r="I17004" s="1" t="n">
        <v>1038546</v>
      </c>
      <c r="J17004" s="1" t="n">
        <v>106274</v>
      </c>
      <c r="K17004" s="1" t="n">
        <v>7896289210086</v>
      </c>
      <c r="L17004" s="1" t="s">
        <v>4167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7" t="n">
        <v>46261</v>
      </c>
      <c r="C17005" s="1" t="n">
        <v>11</v>
      </c>
      <c r="D17005" s="1" t="s">
        <v>3845</v>
      </c>
      <c r="E17005" s="1" t="n">
        <v>1642</v>
      </c>
      <c r="F17005" s="1" t="s">
        <v>184</v>
      </c>
      <c r="I17005" s="1" t="n">
        <v>1038546</v>
      </c>
      <c r="J17005" s="1" t="n">
        <v>106280</v>
      </c>
      <c r="K17005" s="1" t="n">
        <v>7896289210062</v>
      </c>
      <c r="L17005" s="1" t="s">
        <v>4168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7" t="n">
        <v>46261</v>
      </c>
      <c r="C17006" s="1" t="n">
        <v>11</v>
      </c>
      <c r="D17006" s="1" t="s">
        <v>3845</v>
      </c>
      <c r="E17006" s="1" t="n">
        <v>1642</v>
      </c>
      <c r="F17006" s="1" t="s">
        <v>184</v>
      </c>
      <c r="I17006" s="1" t="n">
        <v>1038546</v>
      </c>
      <c r="J17006" s="1" t="n">
        <v>106407</v>
      </c>
      <c r="K17006" s="1" t="n">
        <v>7896289210031</v>
      </c>
      <c r="L17006" s="1" t="s">
        <v>4169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7" t="n">
        <v>46261</v>
      </c>
      <c r="C17007" s="1" t="n">
        <v>11</v>
      </c>
      <c r="D17007" s="1" t="s">
        <v>3845</v>
      </c>
      <c r="E17007" s="1" t="n">
        <v>1672</v>
      </c>
      <c r="F17007" s="1" t="s">
        <v>171</v>
      </c>
      <c r="I17007" s="1" t="n">
        <v>1430149</v>
      </c>
      <c r="J17007" s="1" t="n">
        <v>101308</v>
      </c>
      <c r="K17007" s="1" t="n">
        <v>7896579330098</v>
      </c>
      <c r="L17007" s="1" t="s">
        <v>4805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7" t="n">
        <v>46261</v>
      </c>
      <c r="C17008" s="1" t="n">
        <v>11</v>
      </c>
      <c r="D17008" s="1" t="s">
        <v>3845</v>
      </c>
      <c r="E17008" s="1" t="n">
        <v>1672</v>
      </c>
      <c r="F17008" s="1" t="s">
        <v>171</v>
      </c>
      <c r="I17008" s="1" t="n">
        <v>1430149</v>
      </c>
      <c r="J17008" s="1" t="n">
        <v>103940</v>
      </c>
      <c r="K17008" s="1" t="n">
        <v>7896579330081</v>
      </c>
      <c r="L17008" s="1" t="s">
        <v>5794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7" t="n">
        <v>46261</v>
      </c>
      <c r="C17009" s="1" t="n">
        <v>11</v>
      </c>
      <c r="D17009" s="1" t="s">
        <v>3845</v>
      </c>
      <c r="E17009" s="1" t="n">
        <v>1672</v>
      </c>
      <c r="F17009" s="1" t="s">
        <v>171</v>
      </c>
      <c r="I17009" s="1" t="n">
        <v>1430149</v>
      </c>
      <c r="J17009" s="1" t="n">
        <v>103941</v>
      </c>
      <c r="K17009" s="1" t="n">
        <v>7896579330036</v>
      </c>
      <c r="L17009" s="1" t="s">
        <v>6456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7" t="n">
        <v>46261</v>
      </c>
      <c r="C17010" s="1" t="n">
        <v>11</v>
      </c>
      <c r="D17010" s="1" t="s">
        <v>3845</v>
      </c>
      <c r="E17010" s="1" t="n">
        <v>1672</v>
      </c>
      <c r="F17010" s="1" t="s">
        <v>171</v>
      </c>
      <c r="I17010" s="1" t="n">
        <v>1430149</v>
      </c>
      <c r="J17010" s="1" t="n">
        <v>104355</v>
      </c>
      <c r="K17010" s="1" t="n">
        <v>7896579380116</v>
      </c>
      <c r="L17010" s="1" t="s">
        <v>4809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7" t="n">
        <v>46261</v>
      </c>
      <c r="C17011" s="1" t="n">
        <v>11</v>
      </c>
      <c r="D17011" s="1" t="s">
        <v>3845</v>
      </c>
      <c r="E17011" s="1" t="n">
        <v>1672</v>
      </c>
      <c r="F17011" s="1" t="s">
        <v>171</v>
      </c>
      <c r="I17011" s="1" t="n">
        <v>1430149</v>
      </c>
      <c r="J17011" s="1" t="n">
        <v>104360</v>
      </c>
      <c r="K17011" s="1" t="n">
        <v>7896579330074</v>
      </c>
      <c r="L17011" s="1" t="s">
        <v>7174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7" t="n">
        <v>46261</v>
      </c>
      <c r="C17012" s="1" t="n">
        <v>11</v>
      </c>
      <c r="D17012" s="1" t="s">
        <v>3845</v>
      </c>
      <c r="E17012" s="1" t="n">
        <v>1672</v>
      </c>
      <c r="F17012" s="1" t="s">
        <v>171</v>
      </c>
      <c r="I17012" s="1" t="n">
        <v>1430149</v>
      </c>
      <c r="J17012" s="1" t="n">
        <v>108508</v>
      </c>
      <c r="K17012" s="1" t="n">
        <v>7896004401409</v>
      </c>
      <c r="L17012" s="1" t="s">
        <v>7175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7" t="n">
        <v>46261</v>
      </c>
      <c r="C17013" s="1" t="n">
        <v>11</v>
      </c>
      <c r="D17013" s="1" t="s">
        <v>3845</v>
      </c>
      <c r="E17013" s="1" t="n">
        <v>1672</v>
      </c>
      <c r="F17013" s="1" t="s">
        <v>171</v>
      </c>
      <c r="I17013" s="1" t="n">
        <v>1430149</v>
      </c>
      <c r="J17013" s="1" t="n">
        <v>16569</v>
      </c>
      <c r="K17013" s="1" t="n">
        <v>7896004401744</v>
      </c>
      <c r="L17013" s="1" t="s">
        <v>7176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7" t="n">
        <v>46261</v>
      </c>
      <c r="C17014" s="1" t="n">
        <v>11</v>
      </c>
      <c r="D17014" s="1" t="s">
        <v>3845</v>
      </c>
      <c r="E17014" s="1" t="n">
        <v>1672</v>
      </c>
      <c r="F17014" s="1" t="s">
        <v>171</v>
      </c>
      <c r="I17014" s="1" t="n">
        <v>1430149</v>
      </c>
      <c r="J17014" s="1" t="n">
        <v>18293</v>
      </c>
      <c r="K17014" s="1" t="n">
        <v>7896520027206</v>
      </c>
      <c r="L17014" s="1" t="s">
        <v>4815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7" t="n">
        <v>46261</v>
      </c>
      <c r="C17015" s="1" t="n">
        <v>11</v>
      </c>
      <c r="D17015" s="1" t="s">
        <v>3845</v>
      </c>
      <c r="E17015" s="1" t="n">
        <v>1672</v>
      </c>
      <c r="F17015" s="1" t="s">
        <v>171</v>
      </c>
      <c r="I17015" s="1" t="n">
        <v>1430149</v>
      </c>
      <c r="J17015" s="1" t="n">
        <v>31622</v>
      </c>
      <c r="K17015" s="1" t="n">
        <v>7896579370032</v>
      </c>
      <c r="L17015" s="1" t="s">
        <v>6458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7" t="n">
        <v>46261</v>
      </c>
      <c r="C17016" s="1" t="n">
        <v>11</v>
      </c>
      <c r="D17016" s="1" t="s">
        <v>3845</v>
      </c>
      <c r="E17016" s="1" t="n">
        <v>1672</v>
      </c>
      <c r="F17016" s="1" t="s">
        <v>171</v>
      </c>
      <c r="I17016" s="1" t="n">
        <v>1430149</v>
      </c>
      <c r="J17016" s="1" t="n">
        <v>37044</v>
      </c>
      <c r="K17016" s="1" t="n">
        <v>7896579320211</v>
      </c>
      <c r="L17016" s="1" t="s">
        <v>7892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7" t="n">
        <v>46261</v>
      </c>
      <c r="C17017" s="1" t="n">
        <v>11</v>
      </c>
      <c r="D17017" s="1" t="s">
        <v>3845</v>
      </c>
      <c r="E17017" s="1" t="n">
        <v>1672</v>
      </c>
      <c r="F17017" s="1" t="s">
        <v>171</v>
      </c>
      <c r="I17017" s="1" t="n">
        <v>1430149</v>
      </c>
      <c r="J17017" s="1" t="n">
        <v>37507</v>
      </c>
      <c r="K17017" s="1" t="n">
        <v>7896579310854</v>
      </c>
      <c r="L17017" s="1" t="s">
        <v>4806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7" t="n">
        <v>46261</v>
      </c>
      <c r="C17018" s="1" t="n">
        <v>11</v>
      </c>
      <c r="D17018" s="1" t="s">
        <v>3845</v>
      </c>
      <c r="E17018" s="1" t="n">
        <v>1672</v>
      </c>
      <c r="F17018" s="1" t="s">
        <v>171</v>
      </c>
      <c r="I17018" s="1" t="n">
        <v>1430149</v>
      </c>
      <c r="J17018" s="1" t="n">
        <v>39156</v>
      </c>
      <c r="K17018" s="1" t="n">
        <v>7896579320266</v>
      </c>
      <c r="L17018" s="1" t="s">
        <v>8717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7" t="n">
        <v>46261</v>
      </c>
      <c r="C17019" s="1" t="n">
        <v>11</v>
      </c>
      <c r="D17019" s="1" t="s">
        <v>3845</v>
      </c>
      <c r="E17019" s="1" t="n">
        <v>1672</v>
      </c>
      <c r="F17019" s="1" t="s">
        <v>171</v>
      </c>
      <c r="I17019" s="1" t="n">
        <v>1430149</v>
      </c>
      <c r="J17019" s="1" t="n">
        <v>43140</v>
      </c>
      <c r="K17019" s="1" t="n">
        <v>7896579310847</v>
      </c>
      <c r="L17019" s="1" t="s">
        <v>6462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7" t="n">
        <v>46261</v>
      </c>
      <c r="C17020" s="1" t="n">
        <v>11</v>
      </c>
      <c r="D17020" s="1" t="s">
        <v>3845</v>
      </c>
      <c r="E17020" s="1" t="n">
        <v>1672</v>
      </c>
      <c r="F17020" s="1" t="s">
        <v>171</v>
      </c>
      <c r="I17020" s="1" t="n">
        <v>1430149</v>
      </c>
      <c r="J17020" s="1" t="n">
        <v>47069</v>
      </c>
      <c r="K17020" s="1" t="n">
        <v>7896579370063</v>
      </c>
      <c r="L17020" s="1" t="s">
        <v>8718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7" t="n">
        <v>46261</v>
      </c>
      <c r="C17021" s="1" t="n">
        <v>11</v>
      </c>
      <c r="D17021" s="1" t="s">
        <v>3845</v>
      </c>
      <c r="E17021" s="1" t="n">
        <v>1672</v>
      </c>
      <c r="F17021" s="1" t="s">
        <v>171</v>
      </c>
      <c r="I17021" s="1" t="n">
        <v>1430149</v>
      </c>
      <c r="J17021" s="1" t="n">
        <v>53441</v>
      </c>
      <c r="K17021" s="1" t="n">
        <v>7896579340165</v>
      </c>
      <c r="L17021" s="1" t="s">
        <v>5326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7" t="n">
        <v>46261</v>
      </c>
      <c r="C17022" s="1" t="n">
        <v>11</v>
      </c>
      <c r="D17022" s="1" t="s">
        <v>3845</v>
      </c>
      <c r="E17022" s="1" t="n">
        <v>1672</v>
      </c>
      <c r="F17022" s="1" t="s">
        <v>171</v>
      </c>
      <c r="I17022" s="1" t="n">
        <v>1430149</v>
      </c>
      <c r="J17022" s="1" t="n">
        <v>79952</v>
      </c>
      <c r="K17022" s="1" t="n">
        <v>7896579390085</v>
      </c>
      <c r="L17022" s="1" t="s">
        <v>6467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7" t="n">
        <v>46261</v>
      </c>
      <c r="C17023" s="1" t="n">
        <v>11</v>
      </c>
      <c r="D17023" s="1" t="s">
        <v>3845</v>
      </c>
      <c r="E17023" s="1" t="n">
        <v>1672</v>
      </c>
      <c r="F17023" s="1" t="s">
        <v>171</v>
      </c>
      <c r="I17023" s="1" t="n">
        <v>1430149</v>
      </c>
      <c r="J17023" s="1" t="n">
        <v>80062</v>
      </c>
      <c r="K17023" s="1" t="n">
        <v>7896579390092</v>
      </c>
      <c r="L17023" s="1" t="s">
        <v>7178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7" t="n">
        <v>46261</v>
      </c>
      <c r="C17024" s="1" t="n">
        <v>11</v>
      </c>
      <c r="D17024" s="1" t="s">
        <v>3845</v>
      </c>
      <c r="E17024" s="1" t="n">
        <v>1672</v>
      </c>
      <c r="F17024" s="1" t="s">
        <v>171</v>
      </c>
      <c r="I17024" s="1" t="n">
        <v>1430149</v>
      </c>
      <c r="J17024" s="1" t="n">
        <v>81458</v>
      </c>
      <c r="K17024" s="1" t="n">
        <v>7896579360088</v>
      </c>
      <c r="L17024" s="1" t="s">
        <v>5327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7" t="n">
        <v>46261</v>
      </c>
      <c r="C17025" s="1" t="n">
        <v>11</v>
      </c>
      <c r="D17025" s="1" t="s">
        <v>3845</v>
      </c>
      <c r="E17025" s="1" t="n">
        <v>10009</v>
      </c>
      <c r="F17025" s="1" t="s">
        <v>233</v>
      </c>
      <c r="I17025" s="1" t="n">
        <v>1441761</v>
      </c>
      <c r="J17025" s="1" t="n">
        <v>82231</v>
      </c>
      <c r="K17025" s="1" t="n">
        <v>7613036961004</v>
      </c>
      <c r="L17025" s="1" t="s">
        <v>8719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7" t="n">
        <v>46261</v>
      </c>
      <c r="C17026" s="1" t="n">
        <v>22</v>
      </c>
      <c r="D17026" s="1" t="s">
        <v>3850</v>
      </c>
      <c r="E17026" s="1" t="n">
        <v>33</v>
      </c>
      <c r="F17026" s="1" t="s">
        <v>93</v>
      </c>
      <c r="I17026" s="1" t="n">
        <v>5561</v>
      </c>
      <c r="J17026" s="1" t="n">
        <v>100000</v>
      </c>
      <c r="K17026" s="1" t="n">
        <v>1</v>
      </c>
      <c r="L17026" s="1" t="s">
        <v>3851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7" t="n">
        <v>46261</v>
      </c>
      <c r="C17027" s="1" t="n">
        <v>22</v>
      </c>
      <c r="D17027" s="1" t="s">
        <v>3850</v>
      </c>
      <c r="E17027" s="1" t="n">
        <v>33</v>
      </c>
      <c r="F17027" s="1" t="s">
        <v>93</v>
      </c>
      <c r="I17027" s="1" t="n">
        <v>5561</v>
      </c>
      <c r="J17027" s="1" t="n">
        <v>100001</v>
      </c>
      <c r="K17027" s="1" t="n">
        <v>2</v>
      </c>
      <c r="L17027" s="1" t="s">
        <v>4138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7" t="n">
        <v>46261</v>
      </c>
      <c r="C17028" s="1" t="n">
        <v>22</v>
      </c>
      <c r="D17028" s="1" t="s">
        <v>3850</v>
      </c>
      <c r="E17028" s="1" t="n">
        <v>33</v>
      </c>
      <c r="F17028" s="1" t="s">
        <v>93</v>
      </c>
      <c r="I17028" s="1" t="n">
        <v>5561</v>
      </c>
      <c r="J17028" s="1" t="n">
        <v>100002</v>
      </c>
      <c r="K17028" s="1" t="n">
        <v>3</v>
      </c>
      <c r="L17028" s="1" t="s">
        <v>3872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7" t="n">
        <v>46261</v>
      </c>
      <c r="C17029" s="1" t="n">
        <v>22</v>
      </c>
      <c r="D17029" s="1" t="s">
        <v>3850</v>
      </c>
      <c r="E17029" s="1" t="n">
        <v>33</v>
      </c>
      <c r="F17029" s="1" t="s">
        <v>93</v>
      </c>
      <c r="I17029" s="1" t="n">
        <v>5561</v>
      </c>
      <c r="J17029" s="1" t="n">
        <v>100003</v>
      </c>
      <c r="K17029" s="1" t="n">
        <v>4</v>
      </c>
      <c r="L17029" s="1" t="s">
        <v>3873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7" t="n">
        <v>46261</v>
      </c>
      <c r="C17030" s="1" t="n">
        <v>22</v>
      </c>
      <c r="D17030" s="1" t="s">
        <v>3850</v>
      </c>
      <c r="E17030" s="1" t="n">
        <v>33</v>
      </c>
      <c r="F17030" s="1" t="s">
        <v>93</v>
      </c>
      <c r="I17030" s="1" t="n">
        <v>5561</v>
      </c>
      <c r="J17030" s="1" t="n">
        <v>100004</v>
      </c>
      <c r="K17030" s="1" t="n">
        <v>5</v>
      </c>
      <c r="L17030" s="1" t="s">
        <v>3852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7" t="n">
        <v>46261</v>
      </c>
      <c r="C17031" s="1" t="n">
        <v>22</v>
      </c>
      <c r="D17031" s="1" t="s">
        <v>3850</v>
      </c>
      <c r="E17031" s="1" t="n">
        <v>33</v>
      </c>
      <c r="F17031" s="1" t="s">
        <v>93</v>
      </c>
      <c r="I17031" s="1" t="n">
        <v>5561</v>
      </c>
      <c r="J17031" s="1" t="n">
        <v>100520</v>
      </c>
      <c r="K17031" s="1" t="n">
        <v>507</v>
      </c>
      <c r="L17031" s="1" t="s">
        <v>3868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7" t="n">
        <v>46261</v>
      </c>
      <c r="C17032" s="1" t="n">
        <v>22</v>
      </c>
      <c r="D17032" s="1" t="s">
        <v>3850</v>
      </c>
      <c r="E17032" s="1" t="n">
        <v>33</v>
      </c>
      <c r="F17032" s="1" t="s">
        <v>93</v>
      </c>
      <c r="I17032" s="1" t="n">
        <v>5561</v>
      </c>
      <c r="J17032" s="1" t="n">
        <v>110455</v>
      </c>
      <c r="K17032" s="1" t="n">
        <v>53212</v>
      </c>
      <c r="L17032" s="1" t="s">
        <v>3870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7" t="n">
        <v>46261</v>
      </c>
      <c r="C17033" s="1" t="n">
        <v>22</v>
      </c>
      <c r="D17033" s="1" t="s">
        <v>3850</v>
      </c>
      <c r="E17033" s="1" t="n">
        <v>33</v>
      </c>
      <c r="F17033" s="1" t="s">
        <v>93</v>
      </c>
      <c r="I17033" s="1" t="n">
        <v>5563</v>
      </c>
      <c r="J17033" s="1" t="n">
        <v>100000</v>
      </c>
      <c r="K17033" s="1" t="n">
        <v>1</v>
      </c>
      <c r="L17033" s="1" t="s">
        <v>3851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7" t="n">
        <v>46261</v>
      </c>
      <c r="C17034" s="1" t="n">
        <v>22</v>
      </c>
      <c r="D17034" s="1" t="s">
        <v>3850</v>
      </c>
      <c r="E17034" s="1" t="n">
        <v>33</v>
      </c>
      <c r="F17034" s="1" t="s">
        <v>93</v>
      </c>
      <c r="I17034" s="1" t="n">
        <v>5563</v>
      </c>
      <c r="J17034" s="1" t="n">
        <v>100006</v>
      </c>
      <c r="K17034" s="1" t="n">
        <v>7</v>
      </c>
      <c r="L17034" s="1" t="s">
        <v>3853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7" t="n">
        <v>46261</v>
      </c>
      <c r="C17035" s="1" t="n">
        <v>22</v>
      </c>
      <c r="D17035" s="1" t="s">
        <v>3850</v>
      </c>
      <c r="E17035" s="1" t="n">
        <v>33</v>
      </c>
      <c r="F17035" s="1" t="s">
        <v>93</v>
      </c>
      <c r="I17035" s="1" t="n">
        <v>5563</v>
      </c>
      <c r="J17035" s="1" t="n">
        <v>100007</v>
      </c>
      <c r="K17035" s="1" t="n">
        <v>8</v>
      </c>
      <c r="L17035" s="1" t="s">
        <v>3854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7" t="n">
        <v>46261</v>
      </c>
      <c r="C17036" s="1" t="n">
        <v>22</v>
      </c>
      <c r="D17036" s="1" t="s">
        <v>3850</v>
      </c>
      <c r="E17036" s="1" t="n">
        <v>33</v>
      </c>
      <c r="F17036" s="1" t="s">
        <v>93</v>
      </c>
      <c r="I17036" s="1" t="n">
        <v>5563</v>
      </c>
      <c r="J17036" s="1" t="n">
        <v>100008</v>
      </c>
      <c r="K17036" s="1" t="n">
        <v>9</v>
      </c>
      <c r="L17036" s="1" t="s">
        <v>3855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7" t="n">
        <v>46261</v>
      </c>
      <c r="C17037" s="1" t="n">
        <v>22</v>
      </c>
      <c r="D17037" s="1" t="s">
        <v>3850</v>
      </c>
      <c r="E17037" s="1" t="n">
        <v>33</v>
      </c>
      <c r="F17037" s="1" t="s">
        <v>93</v>
      </c>
      <c r="I17037" s="1" t="n">
        <v>5563</v>
      </c>
      <c r="J17037" s="1" t="n">
        <v>100011</v>
      </c>
      <c r="K17037" s="1" t="n">
        <v>12</v>
      </c>
      <c r="L17037" s="1" t="s">
        <v>3856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7" t="n">
        <v>46261</v>
      </c>
      <c r="C17038" s="1" t="n">
        <v>22</v>
      </c>
      <c r="D17038" s="1" t="s">
        <v>3850</v>
      </c>
      <c r="E17038" s="1" t="n">
        <v>33</v>
      </c>
      <c r="F17038" s="1" t="s">
        <v>93</v>
      </c>
      <c r="I17038" s="1" t="n">
        <v>5563</v>
      </c>
      <c r="J17038" s="1" t="n">
        <v>100012</v>
      </c>
      <c r="K17038" s="1" t="n">
        <v>13</v>
      </c>
      <c r="L17038" s="1" t="s">
        <v>3857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7" t="n">
        <v>46261</v>
      </c>
      <c r="C17039" s="1" t="n">
        <v>22</v>
      </c>
      <c r="D17039" s="1" t="s">
        <v>3850</v>
      </c>
      <c r="E17039" s="1" t="n">
        <v>33</v>
      </c>
      <c r="F17039" s="1" t="s">
        <v>93</v>
      </c>
      <c r="I17039" s="1" t="n">
        <v>5563</v>
      </c>
      <c r="J17039" s="1" t="n">
        <v>100013</v>
      </c>
      <c r="K17039" s="1" t="n">
        <v>14</v>
      </c>
      <c r="L17039" s="1" t="s">
        <v>3858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7" t="n">
        <v>46261</v>
      </c>
      <c r="C17040" s="1" t="n">
        <v>22</v>
      </c>
      <c r="D17040" s="1" t="s">
        <v>3850</v>
      </c>
      <c r="E17040" s="1" t="n">
        <v>33</v>
      </c>
      <c r="F17040" s="1" t="s">
        <v>93</v>
      </c>
      <c r="I17040" s="1" t="n">
        <v>5563</v>
      </c>
      <c r="J17040" s="1" t="n">
        <v>100014</v>
      </c>
      <c r="K17040" s="1" t="n">
        <v>15</v>
      </c>
      <c r="L17040" s="1" t="s">
        <v>3859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7" t="n">
        <v>46261</v>
      </c>
      <c r="C17041" s="1" t="n">
        <v>22</v>
      </c>
      <c r="D17041" s="1" t="s">
        <v>3850</v>
      </c>
      <c r="E17041" s="1" t="n">
        <v>33</v>
      </c>
      <c r="F17041" s="1" t="s">
        <v>93</v>
      </c>
      <c r="I17041" s="1" t="n">
        <v>5563</v>
      </c>
      <c r="J17041" s="1" t="n">
        <v>100015</v>
      </c>
      <c r="K17041" s="1" t="n">
        <v>16</v>
      </c>
      <c r="L17041" s="1" t="s">
        <v>3860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7" t="n">
        <v>46261</v>
      </c>
      <c r="C17042" s="1" t="n">
        <v>22</v>
      </c>
      <c r="D17042" s="1" t="s">
        <v>3850</v>
      </c>
      <c r="E17042" s="1" t="n">
        <v>33</v>
      </c>
      <c r="F17042" s="1" t="s">
        <v>93</v>
      </c>
      <c r="I17042" s="1" t="n">
        <v>5563</v>
      </c>
      <c r="J17042" s="1" t="n">
        <v>100016</v>
      </c>
      <c r="K17042" s="1" t="n">
        <v>17</v>
      </c>
      <c r="L17042" s="1" t="s">
        <v>3861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7" t="n">
        <v>46261</v>
      </c>
      <c r="C17043" s="1" t="n">
        <v>22</v>
      </c>
      <c r="D17043" s="1" t="s">
        <v>3850</v>
      </c>
      <c r="E17043" s="1" t="n">
        <v>33</v>
      </c>
      <c r="F17043" s="1" t="s">
        <v>93</v>
      </c>
      <c r="I17043" s="1" t="n">
        <v>5563</v>
      </c>
      <c r="J17043" s="1" t="n">
        <v>100017</v>
      </c>
      <c r="K17043" s="1" t="n">
        <v>18</v>
      </c>
      <c r="L17043" s="1" t="s">
        <v>3862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7" t="n">
        <v>46261</v>
      </c>
      <c r="C17044" s="1" t="n">
        <v>22</v>
      </c>
      <c r="D17044" s="1" t="s">
        <v>3850</v>
      </c>
      <c r="E17044" s="1" t="n">
        <v>33</v>
      </c>
      <c r="F17044" s="1" t="s">
        <v>93</v>
      </c>
      <c r="I17044" s="1" t="n">
        <v>5563</v>
      </c>
      <c r="J17044" s="1" t="n">
        <v>100019</v>
      </c>
      <c r="K17044" s="1" t="n">
        <v>20</v>
      </c>
      <c r="L17044" s="1" t="s">
        <v>3863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7" t="n">
        <v>46261</v>
      </c>
      <c r="C17045" s="1" t="n">
        <v>22</v>
      </c>
      <c r="D17045" s="1" t="s">
        <v>3850</v>
      </c>
      <c r="E17045" s="1" t="n">
        <v>33</v>
      </c>
      <c r="F17045" s="1" t="s">
        <v>93</v>
      </c>
      <c r="I17045" s="1" t="n">
        <v>5563</v>
      </c>
      <c r="J17045" s="1" t="n">
        <v>100020</v>
      </c>
      <c r="K17045" s="1" t="n">
        <v>21</v>
      </c>
      <c r="L17045" s="1" t="s">
        <v>3864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7" t="n">
        <v>46261</v>
      </c>
      <c r="C17046" s="1" t="n">
        <v>22</v>
      </c>
      <c r="D17046" s="1" t="s">
        <v>3850</v>
      </c>
      <c r="E17046" s="1" t="n">
        <v>33</v>
      </c>
      <c r="F17046" s="1" t="s">
        <v>93</v>
      </c>
      <c r="I17046" s="1" t="n">
        <v>5563</v>
      </c>
      <c r="J17046" s="1" t="n">
        <v>100053</v>
      </c>
      <c r="K17046" s="1" t="n">
        <v>54</v>
      </c>
      <c r="L17046" s="1" t="s">
        <v>3866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7" t="n">
        <v>46261</v>
      </c>
      <c r="C17047" s="1" t="n">
        <v>22</v>
      </c>
      <c r="D17047" s="1" t="s">
        <v>3850</v>
      </c>
      <c r="E17047" s="1" t="n">
        <v>33</v>
      </c>
      <c r="F17047" s="1" t="s">
        <v>93</v>
      </c>
      <c r="I17047" s="1" t="n">
        <v>5563</v>
      </c>
      <c r="J17047" s="1" t="n">
        <v>100638</v>
      </c>
      <c r="K17047" s="1" t="n">
        <v>508</v>
      </c>
      <c r="L17047" s="1" t="s">
        <v>3867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7" t="n">
        <v>46261</v>
      </c>
      <c r="C17048" s="1" t="n">
        <v>22</v>
      </c>
      <c r="D17048" s="1" t="s">
        <v>3850</v>
      </c>
      <c r="E17048" s="1" t="n">
        <v>33</v>
      </c>
      <c r="F17048" s="1" t="s">
        <v>93</v>
      </c>
      <c r="I17048" s="1" t="n">
        <v>5563</v>
      </c>
      <c r="J17048" s="1" t="n">
        <v>100520</v>
      </c>
      <c r="K17048" s="1" t="n">
        <v>507</v>
      </c>
      <c r="L17048" s="1" t="s">
        <v>3868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7" t="n">
        <v>46261</v>
      </c>
      <c r="C17049" s="1" t="n">
        <v>22</v>
      </c>
      <c r="D17049" s="1" t="s">
        <v>3850</v>
      </c>
      <c r="E17049" s="1" t="n">
        <v>33</v>
      </c>
      <c r="F17049" s="1" t="s">
        <v>93</v>
      </c>
      <c r="I17049" s="1" t="n">
        <v>5563</v>
      </c>
      <c r="J17049" s="1" t="n">
        <v>100319</v>
      </c>
      <c r="K17049" s="1" t="n">
        <v>73453</v>
      </c>
      <c r="L17049" s="1" t="s">
        <v>3869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7" t="n">
        <v>46261</v>
      </c>
      <c r="C17050" s="1" t="n">
        <v>22</v>
      </c>
      <c r="D17050" s="1" t="s">
        <v>3850</v>
      </c>
      <c r="E17050" s="1" t="n">
        <v>33</v>
      </c>
      <c r="F17050" s="1" t="s">
        <v>93</v>
      </c>
      <c r="I17050" s="1" t="n">
        <v>5565</v>
      </c>
      <c r="J17050" s="1" t="n">
        <v>100007</v>
      </c>
      <c r="K17050" s="1" t="n">
        <v>8</v>
      </c>
      <c r="L17050" s="1" t="s">
        <v>3854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7" t="n">
        <v>46261</v>
      </c>
      <c r="C17051" s="1" t="n">
        <v>22</v>
      </c>
      <c r="D17051" s="1" t="s">
        <v>3850</v>
      </c>
      <c r="E17051" s="1" t="n">
        <v>33</v>
      </c>
      <c r="F17051" s="1" t="s">
        <v>93</v>
      </c>
      <c r="I17051" s="1" t="n">
        <v>5565</v>
      </c>
      <c r="J17051" s="1" t="n">
        <v>100008</v>
      </c>
      <c r="K17051" s="1" t="n">
        <v>9</v>
      </c>
      <c r="L17051" s="1" t="s">
        <v>3855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7" t="n">
        <v>46261</v>
      </c>
      <c r="C17052" s="1" t="n">
        <v>22</v>
      </c>
      <c r="D17052" s="1" t="s">
        <v>3850</v>
      </c>
      <c r="E17052" s="1" t="n">
        <v>33</v>
      </c>
      <c r="F17052" s="1" t="s">
        <v>93</v>
      </c>
      <c r="I17052" s="1" t="n">
        <v>5565</v>
      </c>
      <c r="J17052" s="1" t="n">
        <v>100016</v>
      </c>
      <c r="K17052" s="1" t="n">
        <v>17</v>
      </c>
      <c r="L17052" s="1" t="s">
        <v>3861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7" t="n">
        <v>46261</v>
      </c>
      <c r="C17053" s="1" t="n">
        <v>22</v>
      </c>
      <c r="D17053" s="1" t="s">
        <v>3850</v>
      </c>
      <c r="E17053" s="1" t="n">
        <v>33</v>
      </c>
      <c r="F17053" s="1" t="s">
        <v>93</v>
      </c>
      <c r="I17053" s="1" t="n">
        <v>5565</v>
      </c>
      <c r="J17053" s="1" t="n">
        <v>100019</v>
      </c>
      <c r="K17053" s="1" t="n">
        <v>20</v>
      </c>
      <c r="L17053" s="1" t="s">
        <v>3863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7" t="n">
        <v>46261</v>
      </c>
      <c r="C17054" s="1" t="n">
        <v>22</v>
      </c>
      <c r="D17054" s="1" t="s">
        <v>3850</v>
      </c>
      <c r="E17054" s="1" t="n">
        <v>33</v>
      </c>
      <c r="F17054" s="1" t="s">
        <v>93</v>
      </c>
      <c r="I17054" s="1" t="n">
        <v>5565</v>
      </c>
      <c r="J17054" s="1" t="n">
        <v>100053</v>
      </c>
      <c r="K17054" s="1" t="n">
        <v>54</v>
      </c>
      <c r="L17054" s="1" t="s">
        <v>3866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7" t="n">
        <v>46261</v>
      </c>
      <c r="C17055" s="1" t="n">
        <v>22</v>
      </c>
      <c r="D17055" s="1" t="s">
        <v>3850</v>
      </c>
      <c r="E17055" s="1" t="n">
        <v>33</v>
      </c>
      <c r="F17055" s="1" t="s">
        <v>93</v>
      </c>
      <c r="I17055" s="1" t="n">
        <v>5565</v>
      </c>
      <c r="J17055" s="1" t="n">
        <v>100638</v>
      </c>
      <c r="K17055" s="1" t="n">
        <v>508</v>
      </c>
      <c r="L17055" s="1" t="s">
        <v>3867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7" t="n">
        <v>46261</v>
      </c>
      <c r="C17056" s="1" t="n">
        <v>22</v>
      </c>
      <c r="D17056" s="1" t="s">
        <v>3850</v>
      </c>
      <c r="E17056" s="1" t="n">
        <v>33</v>
      </c>
      <c r="F17056" s="1" t="s">
        <v>93</v>
      </c>
      <c r="I17056" s="1" t="n">
        <v>5565</v>
      </c>
      <c r="J17056" s="1" t="n">
        <v>110455</v>
      </c>
      <c r="K17056" s="1" t="n">
        <v>53212</v>
      </c>
      <c r="L17056" s="1" t="s">
        <v>3870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7" t="n">
        <v>46261</v>
      </c>
      <c r="C17057" s="1" t="n">
        <v>45</v>
      </c>
      <c r="D17057" s="1" t="s">
        <v>7430</v>
      </c>
      <c r="E17057" s="1" t="n">
        <v>1668</v>
      </c>
      <c r="F17057" s="1" t="s">
        <v>81</v>
      </c>
      <c r="I17057" s="1" t="n">
        <v>750483</v>
      </c>
      <c r="J17057" s="1" t="n">
        <v>70148</v>
      </c>
      <c r="K17057" s="1" t="n">
        <v>7898934651572</v>
      </c>
      <c r="L17057" s="1" t="s">
        <v>4755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7" t="n">
        <v>46261</v>
      </c>
      <c r="C17058" s="1" t="n">
        <v>45</v>
      </c>
      <c r="D17058" s="1" t="s">
        <v>7430</v>
      </c>
      <c r="E17058" s="1" t="n">
        <v>1668</v>
      </c>
      <c r="F17058" s="1" t="s">
        <v>81</v>
      </c>
      <c r="I17058" s="1" t="n">
        <v>750483</v>
      </c>
      <c r="J17058" s="1" t="n">
        <v>70149</v>
      </c>
      <c r="K17058" s="1" t="n">
        <v>7898934651602</v>
      </c>
      <c r="L17058" s="1" t="s">
        <v>4756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7" t="n">
        <v>46261</v>
      </c>
      <c r="C17059" s="1" t="n">
        <v>45</v>
      </c>
      <c r="D17059" s="1" t="s">
        <v>7430</v>
      </c>
      <c r="E17059" s="1" t="n">
        <v>1668</v>
      </c>
      <c r="F17059" s="1" t="s">
        <v>81</v>
      </c>
      <c r="I17059" s="1" t="n">
        <v>750483</v>
      </c>
      <c r="J17059" s="1" t="n">
        <v>38341</v>
      </c>
      <c r="K17059" s="1" t="n">
        <v>7908099900900</v>
      </c>
      <c r="L17059" s="1" t="s">
        <v>7433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7" t="n">
        <v>46261</v>
      </c>
      <c r="C17060" s="1" t="n">
        <v>45</v>
      </c>
      <c r="D17060" s="1" t="s">
        <v>7430</v>
      </c>
      <c r="E17060" s="1" t="n">
        <v>1668</v>
      </c>
      <c r="F17060" s="1" t="s">
        <v>81</v>
      </c>
      <c r="I17060" s="1" t="n">
        <v>750483</v>
      </c>
      <c r="J17060" s="1" t="n">
        <v>41481</v>
      </c>
      <c r="K17060" s="1" t="n">
        <v>7898963539469</v>
      </c>
      <c r="L17060" s="1" t="s">
        <v>5541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7" t="n">
        <v>46261</v>
      </c>
      <c r="C17061" s="1" t="n">
        <v>45</v>
      </c>
      <c r="D17061" s="1" t="s">
        <v>7430</v>
      </c>
      <c r="E17061" s="1" t="n">
        <v>1668</v>
      </c>
      <c r="F17061" s="1" t="s">
        <v>81</v>
      </c>
      <c r="I17061" s="1" t="n">
        <v>750483</v>
      </c>
      <c r="J17061" s="1" t="n">
        <v>44625</v>
      </c>
      <c r="K17061" s="1" t="n">
        <v>7897511736893</v>
      </c>
      <c r="L17061" s="1" t="s">
        <v>6471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7" t="n">
        <v>46261</v>
      </c>
      <c r="C17062" s="1" t="n">
        <v>45</v>
      </c>
      <c r="D17062" s="1" t="s">
        <v>7430</v>
      </c>
      <c r="E17062" s="1" t="n">
        <v>1668</v>
      </c>
      <c r="F17062" s="1" t="s">
        <v>81</v>
      </c>
      <c r="I17062" s="1" t="n">
        <v>750483</v>
      </c>
      <c r="J17062" s="1" t="n">
        <v>45319</v>
      </c>
      <c r="K17062" s="1" t="n">
        <v>7899348506373</v>
      </c>
      <c r="L17062" s="1" t="s">
        <v>8720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7" t="n">
        <v>46261</v>
      </c>
      <c r="C17063" s="1" t="n">
        <v>45</v>
      </c>
      <c r="D17063" s="1" t="s">
        <v>7430</v>
      </c>
      <c r="E17063" s="1" t="n">
        <v>1668</v>
      </c>
      <c r="F17063" s="1" t="s">
        <v>81</v>
      </c>
      <c r="I17063" s="1" t="n">
        <v>750483</v>
      </c>
      <c r="J17063" s="1" t="n">
        <v>48599</v>
      </c>
      <c r="K17063" s="1" t="n">
        <v>7898709520409</v>
      </c>
      <c r="L17063" s="1" t="s">
        <v>8721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7" t="n">
        <v>46261</v>
      </c>
      <c r="C17064" s="1" t="n">
        <v>45</v>
      </c>
      <c r="D17064" s="1" t="s">
        <v>7430</v>
      </c>
      <c r="E17064" s="1" t="n">
        <v>1668</v>
      </c>
      <c r="F17064" s="1" t="s">
        <v>81</v>
      </c>
      <c r="I17064" s="1" t="n">
        <v>750483</v>
      </c>
      <c r="J17064" s="1" t="n">
        <v>71421</v>
      </c>
      <c r="K17064" s="1" t="n">
        <v>7898934651619</v>
      </c>
      <c r="L17064" s="1" t="s">
        <v>4761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7" t="n">
        <v>46261</v>
      </c>
      <c r="C17065" s="1" t="n">
        <v>45</v>
      </c>
      <c r="D17065" s="1" t="s">
        <v>7430</v>
      </c>
      <c r="E17065" s="1" t="n">
        <v>1668</v>
      </c>
      <c r="F17065" s="1" t="s">
        <v>81</v>
      </c>
      <c r="I17065" s="1" t="n">
        <v>750483</v>
      </c>
      <c r="J17065" s="1" t="n">
        <v>72290</v>
      </c>
      <c r="K17065" s="1" t="n">
        <v>17898927947115</v>
      </c>
      <c r="L17065" s="1" t="s">
        <v>6163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7" t="n">
        <v>46261</v>
      </c>
      <c r="C17066" s="1" t="n">
        <v>45</v>
      </c>
      <c r="D17066" s="1" t="s">
        <v>7430</v>
      </c>
      <c r="E17066" s="1" t="n">
        <v>1668</v>
      </c>
      <c r="F17066" s="1" t="s">
        <v>81</v>
      </c>
      <c r="I17066" s="1" t="n">
        <v>750483</v>
      </c>
      <c r="J17066" s="1" t="n">
        <v>75349</v>
      </c>
      <c r="K17066" s="1" t="n">
        <v>7898934651596</v>
      </c>
      <c r="L17066" s="1" t="s">
        <v>4763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7" t="n">
        <v>46261</v>
      </c>
      <c r="C17067" s="1" t="n">
        <v>45</v>
      </c>
      <c r="D17067" s="1" t="s">
        <v>7430</v>
      </c>
      <c r="E17067" s="1" t="n">
        <v>1668</v>
      </c>
      <c r="F17067" s="1" t="s">
        <v>81</v>
      </c>
      <c r="I17067" s="1" t="n">
        <v>750483</v>
      </c>
      <c r="J17067" s="1" t="n">
        <v>76137</v>
      </c>
      <c r="K17067" s="1" t="n">
        <v>7898934651589</v>
      </c>
      <c r="L17067" s="1" t="s">
        <v>7434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7" t="n">
        <v>46261</v>
      </c>
      <c r="C17068" s="1" t="n">
        <v>45</v>
      </c>
      <c r="D17068" s="1" t="s">
        <v>7430</v>
      </c>
      <c r="E17068" s="1" t="n">
        <v>1668</v>
      </c>
      <c r="F17068" s="1" t="s">
        <v>81</v>
      </c>
      <c r="I17068" s="1" t="n">
        <v>750483</v>
      </c>
      <c r="J17068" s="1" t="n">
        <v>81863</v>
      </c>
      <c r="K17068" s="1" t="n">
        <v>7896030896811</v>
      </c>
      <c r="L17068" s="1" t="s">
        <v>7435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7" t="n">
        <v>46261</v>
      </c>
      <c r="C17069" s="1" t="n">
        <v>100</v>
      </c>
      <c r="D17069" s="1" t="s">
        <v>3877</v>
      </c>
      <c r="E17069" s="1" t="n">
        <v>33</v>
      </c>
      <c r="F17069" s="1" t="s">
        <v>93</v>
      </c>
      <c r="I17069" s="1" t="n">
        <v>1609969</v>
      </c>
      <c r="J17069" s="1" t="n">
        <v>100000</v>
      </c>
      <c r="K17069" s="1" t="n">
        <v>1</v>
      </c>
      <c r="L17069" s="1" t="s">
        <v>3851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7" t="n">
        <v>46261</v>
      </c>
      <c r="C17070" s="1" t="n">
        <v>100</v>
      </c>
      <c r="D17070" s="1" t="s">
        <v>3877</v>
      </c>
      <c r="E17070" s="1" t="n">
        <v>33</v>
      </c>
      <c r="F17070" s="1" t="s">
        <v>93</v>
      </c>
      <c r="I17070" s="1" t="n">
        <v>1609969</v>
      </c>
      <c r="J17070" s="1" t="n">
        <v>100001</v>
      </c>
      <c r="K17070" s="1" t="n">
        <v>2</v>
      </c>
      <c r="L17070" s="1" t="s">
        <v>4138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7" t="n">
        <v>46261</v>
      </c>
      <c r="C17071" s="1" t="n">
        <v>100</v>
      </c>
      <c r="D17071" s="1" t="s">
        <v>3877</v>
      </c>
      <c r="E17071" s="1" t="n">
        <v>33</v>
      </c>
      <c r="F17071" s="1" t="s">
        <v>93</v>
      </c>
      <c r="I17071" s="1" t="n">
        <v>1609969</v>
      </c>
      <c r="J17071" s="1" t="n">
        <v>100002</v>
      </c>
      <c r="K17071" s="1" t="n">
        <v>3</v>
      </c>
      <c r="L17071" s="1" t="s">
        <v>3872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7" t="n">
        <v>46261</v>
      </c>
      <c r="C17072" s="1" t="n">
        <v>100</v>
      </c>
      <c r="D17072" s="1" t="s">
        <v>3877</v>
      </c>
      <c r="E17072" s="1" t="n">
        <v>33</v>
      </c>
      <c r="F17072" s="1" t="s">
        <v>93</v>
      </c>
      <c r="I17072" s="1" t="n">
        <v>1609969</v>
      </c>
      <c r="J17072" s="1" t="n">
        <v>100003</v>
      </c>
      <c r="K17072" s="1" t="n">
        <v>4</v>
      </c>
      <c r="L17072" s="1" t="s">
        <v>3873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7" t="n">
        <v>46261</v>
      </c>
      <c r="C17073" s="1" t="n">
        <v>100</v>
      </c>
      <c r="D17073" s="1" t="s">
        <v>3877</v>
      </c>
      <c r="E17073" s="1" t="n">
        <v>33</v>
      </c>
      <c r="F17073" s="1" t="s">
        <v>93</v>
      </c>
      <c r="I17073" s="1" t="n">
        <v>1609969</v>
      </c>
      <c r="J17073" s="1" t="n">
        <v>100004</v>
      </c>
      <c r="K17073" s="1" t="n">
        <v>5</v>
      </c>
      <c r="L17073" s="1" t="s">
        <v>3852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7" t="n">
        <v>46261</v>
      </c>
      <c r="C17074" s="1" t="n">
        <v>100</v>
      </c>
      <c r="D17074" s="1" t="s">
        <v>3877</v>
      </c>
      <c r="E17074" s="1" t="n">
        <v>33</v>
      </c>
      <c r="F17074" s="1" t="s">
        <v>93</v>
      </c>
      <c r="I17074" s="1" t="n">
        <v>1609969</v>
      </c>
      <c r="J17074" s="1" t="n">
        <v>100520</v>
      </c>
      <c r="K17074" s="1" t="n">
        <v>507</v>
      </c>
      <c r="L17074" s="1" t="s">
        <v>3868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7" t="n">
        <v>46261</v>
      </c>
      <c r="C17075" s="1" t="n">
        <v>100</v>
      </c>
      <c r="D17075" s="1" t="s">
        <v>3877</v>
      </c>
      <c r="E17075" s="1" t="n">
        <v>33</v>
      </c>
      <c r="F17075" s="1" t="s">
        <v>93</v>
      </c>
      <c r="I17075" s="1" t="n">
        <v>1609969</v>
      </c>
      <c r="J17075" s="1" t="n">
        <v>110455</v>
      </c>
      <c r="K17075" s="1" t="n">
        <v>53212</v>
      </c>
      <c r="L17075" s="1" t="s">
        <v>3870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7" t="n">
        <v>46261</v>
      </c>
      <c r="C17076" s="1" t="n">
        <v>100</v>
      </c>
      <c r="D17076" s="1" t="s">
        <v>3877</v>
      </c>
      <c r="E17076" s="1" t="n">
        <v>33</v>
      </c>
      <c r="F17076" s="1" t="s">
        <v>93</v>
      </c>
      <c r="I17076" s="1" t="n">
        <v>1609973</v>
      </c>
      <c r="J17076" s="1" t="n">
        <v>100000</v>
      </c>
      <c r="K17076" s="1" t="n">
        <v>1</v>
      </c>
      <c r="L17076" s="1" t="s">
        <v>3851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7" t="n">
        <v>46261</v>
      </c>
      <c r="C17077" s="1" t="n">
        <v>100</v>
      </c>
      <c r="D17077" s="1" t="s">
        <v>3877</v>
      </c>
      <c r="E17077" s="1" t="n">
        <v>33</v>
      </c>
      <c r="F17077" s="1" t="s">
        <v>93</v>
      </c>
      <c r="I17077" s="1" t="n">
        <v>1609973</v>
      </c>
      <c r="J17077" s="1" t="n">
        <v>100006</v>
      </c>
      <c r="K17077" s="1" t="n">
        <v>7</v>
      </c>
      <c r="L17077" s="1" t="s">
        <v>3853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7" t="n">
        <v>46261</v>
      </c>
      <c r="C17078" s="1" t="n">
        <v>100</v>
      </c>
      <c r="D17078" s="1" t="s">
        <v>3877</v>
      </c>
      <c r="E17078" s="1" t="n">
        <v>33</v>
      </c>
      <c r="F17078" s="1" t="s">
        <v>93</v>
      </c>
      <c r="I17078" s="1" t="n">
        <v>1609973</v>
      </c>
      <c r="J17078" s="1" t="n">
        <v>100007</v>
      </c>
      <c r="K17078" s="1" t="n">
        <v>8</v>
      </c>
      <c r="L17078" s="1" t="s">
        <v>3854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7" t="n">
        <v>46261</v>
      </c>
      <c r="C17079" s="1" t="n">
        <v>100</v>
      </c>
      <c r="D17079" s="1" t="s">
        <v>3877</v>
      </c>
      <c r="E17079" s="1" t="n">
        <v>33</v>
      </c>
      <c r="F17079" s="1" t="s">
        <v>93</v>
      </c>
      <c r="I17079" s="1" t="n">
        <v>1609973</v>
      </c>
      <c r="J17079" s="1" t="n">
        <v>100008</v>
      </c>
      <c r="K17079" s="1" t="n">
        <v>9</v>
      </c>
      <c r="L17079" s="1" t="s">
        <v>3855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7" t="n">
        <v>46261</v>
      </c>
      <c r="C17080" s="1" t="n">
        <v>100</v>
      </c>
      <c r="D17080" s="1" t="s">
        <v>3877</v>
      </c>
      <c r="E17080" s="1" t="n">
        <v>33</v>
      </c>
      <c r="F17080" s="1" t="s">
        <v>93</v>
      </c>
      <c r="I17080" s="1" t="n">
        <v>1609973</v>
      </c>
      <c r="J17080" s="1" t="n">
        <v>100011</v>
      </c>
      <c r="K17080" s="1" t="n">
        <v>12</v>
      </c>
      <c r="L17080" s="1" t="s">
        <v>3856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7" t="n">
        <v>46261</v>
      </c>
      <c r="C17081" s="1" t="n">
        <v>100</v>
      </c>
      <c r="D17081" s="1" t="s">
        <v>3877</v>
      </c>
      <c r="E17081" s="1" t="n">
        <v>33</v>
      </c>
      <c r="F17081" s="1" t="s">
        <v>93</v>
      </c>
      <c r="I17081" s="1" t="n">
        <v>1609973</v>
      </c>
      <c r="J17081" s="1" t="n">
        <v>100012</v>
      </c>
      <c r="K17081" s="1" t="n">
        <v>13</v>
      </c>
      <c r="L17081" s="1" t="s">
        <v>3857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7" t="n">
        <v>46261</v>
      </c>
      <c r="C17082" s="1" t="n">
        <v>100</v>
      </c>
      <c r="D17082" s="1" t="s">
        <v>3877</v>
      </c>
      <c r="E17082" s="1" t="n">
        <v>33</v>
      </c>
      <c r="F17082" s="1" t="s">
        <v>93</v>
      </c>
      <c r="I17082" s="1" t="n">
        <v>1609973</v>
      </c>
      <c r="J17082" s="1" t="n">
        <v>100013</v>
      </c>
      <c r="K17082" s="1" t="n">
        <v>14</v>
      </c>
      <c r="L17082" s="1" t="s">
        <v>3858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7" t="n">
        <v>46261</v>
      </c>
      <c r="C17083" s="1" t="n">
        <v>100</v>
      </c>
      <c r="D17083" s="1" t="s">
        <v>3877</v>
      </c>
      <c r="E17083" s="1" t="n">
        <v>33</v>
      </c>
      <c r="F17083" s="1" t="s">
        <v>93</v>
      </c>
      <c r="I17083" s="1" t="n">
        <v>1609973</v>
      </c>
      <c r="J17083" s="1" t="n">
        <v>100014</v>
      </c>
      <c r="K17083" s="1" t="n">
        <v>15</v>
      </c>
      <c r="L17083" s="1" t="s">
        <v>3859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7" t="n">
        <v>46261</v>
      </c>
      <c r="C17084" s="1" t="n">
        <v>100</v>
      </c>
      <c r="D17084" s="1" t="s">
        <v>3877</v>
      </c>
      <c r="E17084" s="1" t="n">
        <v>33</v>
      </c>
      <c r="F17084" s="1" t="s">
        <v>93</v>
      </c>
      <c r="I17084" s="1" t="n">
        <v>1609973</v>
      </c>
      <c r="J17084" s="1" t="n">
        <v>100015</v>
      </c>
      <c r="K17084" s="1" t="n">
        <v>16</v>
      </c>
      <c r="L17084" s="1" t="s">
        <v>3860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7" t="n">
        <v>46261</v>
      </c>
      <c r="C17085" s="1" t="n">
        <v>100</v>
      </c>
      <c r="D17085" s="1" t="s">
        <v>3877</v>
      </c>
      <c r="E17085" s="1" t="n">
        <v>33</v>
      </c>
      <c r="F17085" s="1" t="s">
        <v>93</v>
      </c>
      <c r="I17085" s="1" t="n">
        <v>1609973</v>
      </c>
      <c r="J17085" s="1" t="n">
        <v>100016</v>
      </c>
      <c r="K17085" s="1" t="n">
        <v>17</v>
      </c>
      <c r="L17085" s="1" t="s">
        <v>3861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7" t="n">
        <v>46261</v>
      </c>
      <c r="C17086" s="1" t="n">
        <v>100</v>
      </c>
      <c r="D17086" s="1" t="s">
        <v>3877</v>
      </c>
      <c r="E17086" s="1" t="n">
        <v>33</v>
      </c>
      <c r="F17086" s="1" t="s">
        <v>93</v>
      </c>
      <c r="I17086" s="1" t="n">
        <v>1609973</v>
      </c>
      <c r="J17086" s="1" t="n">
        <v>100017</v>
      </c>
      <c r="K17086" s="1" t="n">
        <v>18</v>
      </c>
      <c r="L17086" s="1" t="s">
        <v>3862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7" t="n">
        <v>46261</v>
      </c>
      <c r="C17087" s="1" t="n">
        <v>100</v>
      </c>
      <c r="D17087" s="1" t="s">
        <v>3877</v>
      </c>
      <c r="E17087" s="1" t="n">
        <v>33</v>
      </c>
      <c r="F17087" s="1" t="s">
        <v>93</v>
      </c>
      <c r="I17087" s="1" t="n">
        <v>1609973</v>
      </c>
      <c r="J17087" s="1" t="n">
        <v>100019</v>
      </c>
      <c r="K17087" s="1" t="n">
        <v>20</v>
      </c>
      <c r="L17087" s="1" t="s">
        <v>3863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7" t="n">
        <v>46261</v>
      </c>
      <c r="C17088" s="1" t="n">
        <v>100</v>
      </c>
      <c r="D17088" s="1" t="s">
        <v>3877</v>
      </c>
      <c r="E17088" s="1" t="n">
        <v>33</v>
      </c>
      <c r="F17088" s="1" t="s">
        <v>93</v>
      </c>
      <c r="I17088" s="1" t="n">
        <v>1609973</v>
      </c>
      <c r="J17088" s="1" t="n">
        <v>100020</v>
      </c>
      <c r="K17088" s="1" t="n">
        <v>21</v>
      </c>
      <c r="L17088" s="1" t="s">
        <v>3864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7" t="n">
        <v>46261</v>
      </c>
      <c r="C17089" s="1" t="n">
        <v>100</v>
      </c>
      <c r="D17089" s="1" t="s">
        <v>3877</v>
      </c>
      <c r="E17089" s="1" t="n">
        <v>33</v>
      </c>
      <c r="F17089" s="1" t="s">
        <v>93</v>
      </c>
      <c r="I17089" s="1" t="n">
        <v>1609973</v>
      </c>
      <c r="J17089" s="1" t="n">
        <v>100053</v>
      </c>
      <c r="K17089" s="1" t="n">
        <v>54</v>
      </c>
      <c r="L17089" s="1" t="s">
        <v>3866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7" t="n">
        <v>46261</v>
      </c>
      <c r="C17090" s="1" t="n">
        <v>100</v>
      </c>
      <c r="D17090" s="1" t="s">
        <v>3877</v>
      </c>
      <c r="E17090" s="1" t="n">
        <v>33</v>
      </c>
      <c r="F17090" s="1" t="s">
        <v>93</v>
      </c>
      <c r="I17090" s="1" t="n">
        <v>1609973</v>
      </c>
      <c r="J17090" s="1" t="n">
        <v>100638</v>
      </c>
      <c r="K17090" s="1" t="n">
        <v>508</v>
      </c>
      <c r="L17090" s="1" t="s">
        <v>3867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7" t="n">
        <v>46261</v>
      </c>
      <c r="C17091" s="1" t="n">
        <v>100</v>
      </c>
      <c r="D17091" s="1" t="s">
        <v>3877</v>
      </c>
      <c r="E17091" s="1" t="n">
        <v>33</v>
      </c>
      <c r="F17091" s="1" t="s">
        <v>93</v>
      </c>
      <c r="I17091" s="1" t="n">
        <v>1609973</v>
      </c>
      <c r="J17091" s="1" t="n">
        <v>100520</v>
      </c>
      <c r="K17091" s="1" t="n">
        <v>507</v>
      </c>
      <c r="L17091" s="1" t="s">
        <v>3868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7" t="n">
        <v>46261</v>
      </c>
      <c r="C17092" s="1" t="n">
        <v>100</v>
      </c>
      <c r="D17092" s="1" t="s">
        <v>3877</v>
      </c>
      <c r="E17092" s="1" t="n">
        <v>33</v>
      </c>
      <c r="F17092" s="1" t="s">
        <v>93</v>
      </c>
      <c r="I17092" s="1" t="n">
        <v>1609973</v>
      </c>
      <c r="J17092" s="1" t="n">
        <v>100319</v>
      </c>
      <c r="K17092" s="1" t="n">
        <v>73453</v>
      </c>
      <c r="L17092" s="1" t="s">
        <v>3869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7" t="n">
        <v>46261</v>
      </c>
      <c r="C17093" s="1" t="n">
        <v>100</v>
      </c>
      <c r="D17093" s="1" t="s">
        <v>3877</v>
      </c>
      <c r="E17093" s="1" t="n">
        <v>33</v>
      </c>
      <c r="F17093" s="1" t="s">
        <v>93</v>
      </c>
      <c r="I17093" s="1" t="n">
        <v>1610063</v>
      </c>
      <c r="J17093" s="1" t="n">
        <v>100007</v>
      </c>
      <c r="K17093" s="1" t="n">
        <v>8</v>
      </c>
      <c r="L17093" s="1" t="s">
        <v>3854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7" t="n">
        <v>46261</v>
      </c>
      <c r="C17094" s="1" t="n">
        <v>100</v>
      </c>
      <c r="D17094" s="1" t="s">
        <v>3877</v>
      </c>
      <c r="E17094" s="1" t="n">
        <v>33</v>
      </c>
      <c r="F17094" s="1" t="s">
        <v>93</v>
      </c>
      <c r="I17094" s="1" t="n">
        <v>1610063</v>
      </c>
      <c r="J17094" s="1" t="n">
        <v>100008</v>
      </c>
      <c r="K17094" s="1" t="n">
        <v>9</v>
      </c>
      <c r="L17094" s="1" t="s">
        <v>3855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7" t="n">
        <v>46261</v>
      </c>
      <c r="C17095" s="1" t="n">
        <v>100</v>
      </c>
      <c r="D17095" s="1" t="s">
        <v>3877</v>
      </c>
      <c r="E17095" s="1" t="n">
        <v>33</v>
      </c>
      <c r="F17095" s="1" t="s">
        <v>93</v>
      </c>
      <c r="I17095" s="1" t="n">
        <v>1610063</v>
      </c>
      <c r="J17095" s="1" t="n">
        <v>100016</v>
      </c>
      <c r="K17095" s="1" t="n">
        <v>17</v>
      </c>
      <c r="L17095" s="1" t="s">
        <v>3861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7" t="n">
        <v>46261</v>
      </c>
      <c r="C17096" s="1" t="n">
        <v>100</v>
      </c>
      <c r="D17096" s="1" t="s">
        <v>3877</v>
      </c>
      <c r="E17096" s="1" t="n">
        <v>33</v>
      </c>
      <c r="F17096" s="1" t="s">
        <v>93</v>
      </c>
      <c r="I17096" s="1" t="n">
        <v>1610063</v>
      </c>
      <c r="J17096" s="1" t="n">
        <v>100019</v>
      </c>
      <c r="K17096" s="1" t="n">
        <v>20</v>
      </c>
      <c r="L17096" s="1" t="s">
        <v>3863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7" t="n">
        <v>46261</v>
      </c>
      <c r="C17097" s="1" t="n">
        <v>100</v>
      </c>
      <c r="D17097" s="1" t="s">
        <v>3877</v>
      </c>
      <c r="E17097" s="1" t="n">
        <v>33</v>
      </c>
      <c r="F17097" s="1" t="s">
        <v>93</v>
      </c>
      <c r="I17097" s="1" t="n">
        <v>1610063</v>
      </c>
      <c r="J17097" s="1" t="n">
        <v>100053</v>
      </c>
      <c r="K17097" s="1" t="n">
        <v>54</v>
      </c>
      <c r="L17097" s="1" t="s">
        <v>3866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7" t="n">
        <v>46261</v>
      </c>
      <c r="C17098" s="1" t="n">
        <v>100</v>
      </c>
      <c r="D17098" s="1" t="s">
        <v>3877</v>
      </c>
      <c r="E17098" s="1" t="n">
        <v>33</v>
      </c>
      <c r="F17098" s="1" t="s">
        <v>93</v>
      </c>
      <c r="I17098" s="1" t="n">
        <v>1610063</v>
      </c>
      <c r="J17098" s="1" t="n">
        <v>100638</v>
      </c>
      <c r="K17098" s="1" t="n">
        <v>508</v>
      </c>
      <c r="L17098" s="1" t="s">
        <v>3867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7" t="n">
        <v>46261</v>
      </c>
      <c r="C17099" s="1" t="n">
        <v>100</v>
      </c>
      <c r="D17099" s="1" t="s">
        <v>3877</v>
      </c>
      <c r="E17099" s="1" t="n">
        <v>33</v>
      </c>
      <c r="F17099" s="1" t="s">
        <v>93</v>
      </c>
      <c r="I17099" s="1" t="n">
        <v>1610063</v>
      </c>
      <c r="J17099" s="1" t="n">
        <v>110455</v>
      </c>
      <c r="K17099" s="1" t="n">
        <v>53212</v>
      </c>
      <c r="L17099" s="1" t="s">
        <v>3870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7" t="n">
        <v>46261</v>
      </c>
      <c r="C17100" s="1" t="n">
        <v>100</v>
      </c>
      <c r="D17100" s="1" t="s">
        <v>3877</v>
      </c>
      <c r="E17100" s="1" t="n">
        <v>33</v>
      </c>
      <c r="F17100" s="1" t="s">
        <v>93</v>
      </c>
      <c r="I17100" s="1" t="n">
        <v>1610066</v>
      </c>
      <c r="J17100" s="1" t="n">
        <v>100007</v>
      </c>
      <c r="K17100" s="1" t="n">
        <v>8</v>
      </c>
      <c r="L17100" s="1" t="s">
        <v>3854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7" t="n">
        <v>46261</v>
      </c>
      <c r="C17101" s="1" t="n">
        <v>100</v>
      </c>
      <c r="D17101" s="1" t="s">
        <v>3877</v>
      </c>
      <c r="E17101" s="1" t="n">
        <v>33</v>
      </c>
      <c r="F17101" s="1" t="s">
        <v>93</v>
      </c>
      <c r="I17101" s="1" t="n">
        <v>1610066</v>
      </c>
      <c r="J17101" s="1" t="n">
        <v>100008</v>
      </c>
      <c r="K17101" s="1" t="n">
        <v>9</v>
      </c>
      <c r="L17101" s="1" t="s">
        <v>3855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7" t="n">
        <v>46261</v>
      </c>
      <c r="C17102" s="1" t="n">
        <v>100</v>
      </c>
      <c r="D17102" s="1" t="s">
        <v>3877</v>
      </c>
      <c r="E17102" s="1" t="n">
        <v>33</v>
      </c>
      <c r="F17102" s="1" t="s">
        <v>93</v>
      </c>
      <c r="I17102" s="1" t="n">
        <v>1610066</v>
      </c>
      <c r="J17102" s="1" t="n">
        <v>100016</v>
      </c>
      <c r="K17102" s="1" t="n">
        <v>17</v>
      </c>
      <c r="L17102" s="1" t="s">
        <v>3861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7" t="n">
        <v>46261</v>
      </c>
      <c r="C17103" s="1" t="n">
        <v>100</v>
      </c>
      <c r="D17103" s="1" t="s">
        <v>3877</v>
      </c>
      <c r="E17103" s="1" t="n">
        <v>33</v>
      </c>
      <c r="F17103" s="1" t="s">
        <v>93</v>
      </c>
      <c r="I17103" s="1" t="n">
        <v>1610066</v>
      </c>
      <c r="J17103" s="1" t="n">
        <v>100019</v>
      </c>
      <c r="K17103" s="1" t="n">
        <v>20</v>
      </c>
      <c r="L17103" s="1" t="s">
        <v>3863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7" t="n">
        <v>46261</v>
      </c>
      <c r="C17104" s="1" t="n">
        <v>100</v>
      </c>
      <c r="D17104" s="1" t="s">
        <v>3877</v>
      </c>
      <c r="E17104" s="1" t="n">
        <v>33</v>
      </c>
      <c r="F17104" s="1" t="s">
        <v>93</v>
      </c>
      <c r="I17104" s="1" t="n">
        <v>1610066</v>
      </c>
      <c r="J17104" s="1" t="n">
        <v>100053</v>
      </c>
      <c r="K17104" s="1" t="n">
        <v>54</v>
      </c>
      <c r="L17104" s="1" t="s">
        <v>3866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7" t="n">
        <v>46261</v>
      </c>
      <c r="C17105" s="1" t="n">
        <v>100</v>
      </c>
      <c r="D17105" s="1" t="s">
        <v>3877</v>
      </c>
      <c r="E17105" s="1" t="n">
        <v>33</v>
      </c>
      <c r="F17105" s="1" t="s">
        <v>93</v>
      </c>
      <c r="I17105" s="1" t="n">
        <v>1610066</v>
      </c>
      <c r="J17105" s="1" t="n">
        <v>100638</v>
      </c>
      <c r="K17105" s="1" t="n">
        <v>508</v>
      </c>
      <c r="L17105" s="1" t="s">
        <v>3867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7" t="n">
        <v>46261</v>
      </c>
      <c r="C17106" s="1" t="n">
        <v>100</v>
      </c>
      <c r="D17106" s="1" t="s">
        <v>3877</v>
      </c>
      <c r="E17106" s="1" t="n">
        <v>33</v>
      </c>
      <c r="F17106" s="1" t="s">
        <v>93</v>
      </c>
      <c r="I17106" s="1" t="n">
        <v>1610066</v>
      </c>
      <c r="J17106" s="1" t="n">
        <v>110455</v>
      </c>
      <c r="K17106" s="1" t="n">
        <v>53212</v>
      </c>
      <c r="L17106" s="1" t="s">
        <v>3870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7" t="n">
        <v>46261</v>
      </c>
      <c r="C17107" s="1" t="n">
        <v>171</v>
      </c>
      <c r="D17107" s="1" t="s">
        <v>3878</v>
      </c>
      <c r="E17107" s="1" t="n">
        <v>607</v>
      </c>
      <c r="F17107" s="1" t="s">
        <v>214</v>
      </c>
      <c r="I17107" s="1" t="n">
        <v>11474</v>
      </c>
      <c r="J17107" s="1" t="n">
        <v>110372</v>
      </c>
      <c r="K17107" s="1" t="n">
        <v>47832</v>
      </c>
      <c r="L17107" s="1" t="s">
        <v>8660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7" t="n">
        <v>46261</v>
      </c>
      <c r="C17108" s="1" t="n">
        <v>171</v>
      </c>
      <c r="D17108" s="1" t="s">
        <v>3878</v>
      </c>
      <c r="E17108" s="1" t="n">
        <v>607</v>
      </c>
      <c r="F17108" s="1" t="s">
        <v>214</v>
      </c>
      <c r="I17108" s="1" t="n">
        <v>11474</v>
      </c>
      <c r="J17108" s="1" t="n">
        <v>110372</v>
      </c>
      <c r="K17108" s="1" t="n">
        <v>47832</v>
      </c>
      <c r="L17108" s="1" t="s">
        <v>8660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7" t="n">
        <v>46262</v>
      </c>
      <c r="C17109" s="1" t="n">
        <v>1</v>
      </c>
      <c r="D17109" s="1" t="s">
        <v>3781</v>
      </c>
      <c r="E17109" s="1" t="n">
        <v>10035</v>
      </c>
      <c r="F17109" s="1" t="s">
        <v>376</v>
      </c>
      <c r="I17109" s="1" t="n">
        <v>416</v>
      </c>
      <c r="J17109" s="1" t="n">
        <v>38652</v>
      </c>
      <c r="K17109" s="1" t="n">
        <v>7898994684220</v>
      </c>
      <c r="L17109" s="1" t="s">
        <v>4145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7" t="n">
        <v>46262</v>
      </c>
      <c r="C17110" s="1" t="n">
        <v>1</v>
      </c>
      <c r="D17110" s="1" t="s">
        <v>3781</v>
      </c>
      <c r="E17110" s="1" t="n">
        <v>10035</v>
      </c>
      <c r="F17110" s="1" t="s">
        <v>376</v>
      </c>
      <c r="I17110" s="1" t="n">
        <v>416</v>
      </c>
      <c r="J17110" s="1" t="n">
        <v>38653</v>
      </c>
      <c r="K17110" s="1" t="n">
        <v>7898994684275</v>
      </c>
      <c r="L17110" s="1" t="s">
        <v>4146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7" t="n">
        <v>46262</v>
      </c>
      <c r="C17111" s="1" t="n">
        <v>1</v>
      </c>
      <c r="D17111" s="1" t="s">
        <v>3781</v>
      </c>
      <c r="E17111" s="1" t="n">
        <v>1615</v>
      </c>
      <c r="F17111" s="1" t="s">
        <v>253</v>
      </c>
      <c r="I17111" s="1" t="n">
        <v>15197</v>
      </c>
      <c r="J17111" s="1" t="n">
        <v>100101</v>
      </c>
      <c r="K17111" s="1" t="n">
        <v>102</v>
      </c>
      <c r="L17111" s="1" t="s">
        <v>4153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7" t="n">
        <v>46262</v>
      </c>
      <c r="C17112" s="1" t="n">
        <v>1</v>
      </c>
      <c r="D17112" s="1" t="s">
        <v>3781</v>
      </c>
      <c r="E17112" s="1" t="n">
        <v>1615</v>
      </c>
      <c r="F17112" s="1" t="s">
        <v>253</v>
      </c>
      <c r="I17112" s="1" t="n">
        <v>15197</v>
      </c>
      <c r="J17112" s="1" t="n">
        <v>100114</v>
      </c>
      <c r="K17112" s="1" t="n">
        <v>115</v>
      </c>
      <c r="L17112" s="1" t="s">
        <v>4154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7" t="n">
        <v>46262</v>
      </c>
      <c r="C17113" s="1" t="n">
        <v>1</v>
      </c>
      <c r="D17113" s="1" t="s">
        <v>3781</v>
      </c>
      <c r="E17113" s="1" t="n">
        <v>1615</v>
      </c>
      <c r="F17113" s="1" t="s">
        <v>253</v>
      </c>
      <c r="I17113" s="1" t="n">
        <v>15197</v>
      </c>
      <c r="J17113" s="1" t="n">
        <v>100119</v>
      </c>
      <c r="K17113" s="1" t="n">
        <v>120</v>
      </c>
      <c r="L17113" s="1" t="s">
        <v>6018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7" t="n">
        <v>46262</v>
      </c>
      <c r="C17114" s="1" t="n">
        <v>1</v>
      </c>
      <c r="D17114" s="1" t="s">
        <v>3781</v>
      </c>
      <c r="E17114" s="1" t="n">
        <v>1615</v>
      </c>
      <c r="F17114" s="1" t="s">
        <v>253</v>
      </c>
      <c r="I17114" s="1" t="n">
        <v>15197</v>
      </c>
      <c r="J17114" s="1" t="n">
        <v>37771</v>
      </c>
      <c r="K17114" s="1" t="n">
        <v>774574</v>
      </c>
      <c r="L17114" s="1" t="s">
        <v>4155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7" t="n">
        <v>46262</v>
      </c>
      <c r="C17115" s="1" t="n">
        <v>1</v>
      </c>
      <c r="D17115" s="1" t="s">
        <v>3781</v>
      </c>
      <c r="E17115" s="1" t="n">
        <v>1615</v>
      </c>
      <c r="F17115" s="1" t="s">
        <v>253</v>
      </c>
      <c r="I17115" s="1" t="n">
        <v>15197</v>
      </c>
      <c r="J17115" s="1" t="n">
        <v>38520</v>
      </c>
      <c r="K17115" s="1" t="n">
        <v>700083262769</v>
      </c>
      <c r="L17115" s="1" t="s">
        <v>4041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7" t="n">
        <v>46262</v>
      </c>
      <c r="C17116" s="1" t="n">
        <v>1</v>
      </c>
      <c r="D17116" s="1" t="s">
        <v>3781</v>
      </c>
      <c r="E17116" s="1" t="n">
        <v>1615</v>
      </c>
      <c r="F17116" s="1" t="s">
        <v>253</v>
      </c>
      <c r="I17116" s="1" t="n">
        <v>15197</v>
      </c>
      <c r="J17116" s="1" t="n">
        <v>51595</v>
      </c>
      <c r="K17116" s="1" t="n">
        <v>735810180542</v>
      </c>
      <c r="L17116" s="1" t="s">
        <v>4042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7" t="n">
        <v>46262</v>
      </c>
      <c r="C17117" s="1" t="n">
        <v>1</v>
      </c>
      <c r="D17117" s="1" t="s">
        <v>3781</v>
      </c>
      <c r="E17117" s="1" t="n">
        <v>1615</v>
      </c>
      <c r="F17117" s="1" t="s">
        <v>253</v>
      </c>
      <c r="I17117" s="1" t="n">
        <v>15197</v>
      </c>
      <c r="J17117" s="1" t="n">
        <v>55350</v>
      </c>
      <c r="K17117" s="1" t="n">
        <v>609963080076</v>
      </c>
      <c r="L17117" s="1" t="s">
        <v>4043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7" t="n">
        <v>46262</v>
      </c>
      <c r="C17118" s="1" t="n">
        <v>1</v>
      </c>
      <c r="D17118" s="1" t="s">
        <v>3781</v>
      </c>
      <c r="E17118" s="1" t="n">
        <v>1683</v>
      </c>
      <c r="F17118" s="1" t="s">
        <v>677</v>
      </c>
      <c r="I17118" s="1" t="n">
        <v>1671883</v>
      </c>
      <c r="J17118" s="1" t="n">
        <v>109791</v>
      </c>
      <c r="K17118" s="1" t="n">
        <v>9667</v>
      </c>
      <c r="L17118" s="1" t="s">
        <v>4824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7" t="n">
        <v>46262</v>
      </c>
      <c r="C17119" s="1" t="n">
        <v>1</v>
      </c>
      <c r="D17119" s="1" t="s">
        <v>3781</v>
      </c>
      <c r="E17119" s="1" t="n">
        <v>1683</v>
      </c>
      <c r="F17119" s="1" t="s">
        <v>677</v>
      </c>
      <c r="I17119" s="1" t="n">
        <v>1671883</v>
      </c>
      <c r="J17119" s="1" t="n">
        <v>37361</v>
      </c>
      <c r="K17119" s="1" t="n">
        <v>2240817</v>
      </c>
      <c r="L17119" s="1" t="s">
        <v>3824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7" t="n">
        <v>46262</v>
      </c>
      <c r="C17120" s="1" t="n">
        <v>6</v>
      </c>
      <c r="D17120" s="1" t="s">
        <v>3844</v>
      </c>
      <c r="E17120" s="1" t="n">
        <v>33</v>
      </c>
      <c r="F17120" s="1" t="s">
        <v>93</v>
      </c>
      <c r="I17120" s="1" t="n">
        <v>5566</v>
      </c>
      <c r="J17120" s="1" t="n">
        <v>100115</v>
      </c>
      <c r="K17120" s="1" t="n">
        <v>116</v>
      </c>
      <c r="L17120" s="1" t="s">
        <v>4105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7" t="n">
        <v>46262</v>
      </c>
      <c r="C17121" s="1" t="n">
        <v>6</v>
      </c>
      <c r="D17121" s="1" t="s">
        <v>3844</v>
      </c>
      <c r="E17121" s="1" t="n">
        <v>33</v>
      </c>
      <c r="F17121" s="1" t="s">
        <v>93</v>
      </c>
      <c r="I17121" s="1" t="n">
        <v>5566</v>
      </c>
      <c r="J17121" s="1" t="n">
        <v>100121</v>
      </c>
      <c r="K17121" s="1" t="n">
        <v>122</v>
      </c>
      <c r="L17121" s="1" t="s">
        <v>4196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7" t="n">
        <v>46262</v>
      </c>
      <c r="C17122" s="1" t="n">
        <v>6</v>
      </c>
      <c r="D17122" s="1" t="s">
        <v>3844</v>
      </c>
      <c r="E17122" s="1" t="n">
        <v>33</v>
      </c>
      <c r="F17122" s="1" t="s">
        <v>93</v>
      </c>
      <c r="I17122" s="1" t="n">
        <v>5566</v>
      </c>
      <c r="J17122" s="1" t="n">
        <v>100122</v>
      </c>
      <c r="K17122" s="1" t="n">
        <v>123</v>
      </c>
      <c r="L17122" s="1" t="s">
        <v>4125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7" t="n">
        <v>46262</v>
      </c>
      <c r="C17123" s="1" t="n">
        <v>6</v>
      </c>
      <c r="D17123" s="1" t="s">
        <v>3844</v>
      </c>
      <c r="E17123" s="1" t="n">
        <v>33</v>
      </c>
      <c r="F17123" s="1" t="s">
        <v>93</v>
      </c>
      <c r="I17123" s="1" t="n">
        <v>5566</v>
      </c>
      <c r="J17123" s="1" t="n">
        <v>100130</v>
      </c>
      <c r="K17123" s="1" t="n">
        <v>131</v>
      </c>
      <c r="L17123" s="1" t="s">
        <v>4106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7" t="n">
        <v>46262</v>
      </c>
      <c r="C17124" s="1" t="n">
        <v>6</v>
      </c>
      <c r="D17124" s="1" t="s">
        <v>3844</v>
      </c>
      <c r="E17124" s="1" t="n">
        <v>33</v>
      </c>
      <c r="F17124" s="1" t="s">
        <v>93</v>
      </c>
      <c r="I17124" s="1" t="n">
        <v>5566</v>
      </c>
      <c r="J17124" s="1" t="n">
        <v>100132</v>
      </c>
      <c r="K17124" s="1" t="n">
        <v>133</v>
      </c>
      <c r="L17124" s="1" t="s">
        <v>4107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7" t="n">
        <v>46262</v>
      </c>
      <c r="C17125" s="1" t="n">
        <v>6</v>
      </c>
      <c r="D17125" s="1" t="s">
        <v>3844</v>
      </c>
      <c r="E17125" s="1" t="n">
        <v>33</v>
      </c>
      <c r="F17125" s="1" t="s">
        <v>93</v>
      </c>
      <c r="I17125" s="1" t="n">
        <v>5566</v>
      </c>
      <c r="J17125" s="1" t="n">
        <v>100135</v>
      </c>
      <c r="K17125" s="1" t="n">
        <v>136</v>
      </c>
      <c r="L17125" s="1" t="s">
        <v>4108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7" t="n">
        <v>46262</v>
      </c>
      <c r="C17126" s="1" t="n">
        <v>6</v>
      </c>
      <c r="D17126" s="1" t="s">
        <v>3844</v>
      </c>
      <c r="E17126" s="1" t="n">
        <v>33</v>
      </c>
      <c r="F17126" s="1" t="s">
        <v>93</v>
      </c>
      <c r="I17126" s="1" t="n">
        <v>5566</v>
      </c>
      <c r="J17126" s="1" t="n">
        <v>100136</v>
      </c>
      <c r="K17126" s="1" t="n">
        <v>137</v>
      </c>
      <c r="L17126" s="1" t="s">
        <v>8474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7" t="n">
        <v>46262</v>
      </c>
      <c r="C17127" s="1" t="n">
        <v>6</v>
      </c>
      <c r="D17127" s="1" t="s">
        <v>3844</v>
      </c>
      <c r="E17127" s="1" t="n">
        <v>33</v>
      </c>
      <c r="F17127" s="1" t="s">
        <v>93</v>
      </c>
      <c r="I17127" s="1" t="n">
        <v>5566</v>
      </c>
      <c r="J17127" s="1" t="n">
        <v>100148</v>
      </c>
      <c r="K17127" s="1" t="n">
        <v>149</v>
      </c>
      <c r="L17127" s="1" t="s">
        <v>4109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7" t="n">
        <v>46262</v>
      </c>
      <c r="C17128" s="1" t="n">
        <v>6</v>
      </c>
      <c r="D17128" s="1" t="s">
        <v>3844</v>
      </c>
      <c r="E17128" s="1" t="n">
        <v>33</v>
      </c>
      <c r="F17128" s="1" t="s">
        <v>93</v>
      </c>
      <c r="I17128" s="1" t="n">
        <v>5566</v>
      </c>
      <c r="J17128" s="1" t="n">
        <v>100297</v>
      </c>
      <c r="K17128" s="1" t="n">
        <v>70293</v>
      </c>
      <c r="L17128" s="1" t="s">
        <v>4110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7" t="n">
        <v>46262</v>
      </c>
      <c r="C17129" s="1" t="n">
        <v>6</v>
      </c>
      <c r="D17129" s="1" t="s">
        <v>3844</v>
      </c>
      <c r="E17129" s="1" t="n">
        <v>33</v>
      </c>
      <c r="F17129" s="1" t="s">
        <v>93</v>
      </c>
      <c r="I17129" s="1" t="n">
        <v>5566</v>
      </c>
      <c r="J17129" s="1" t="n">
        <v>110168</v>
      </c>
      <c r="K17129" s="1" t="n">
        <v>37365</v>
      </c>
      <c r="L17129" s="1" t="s">
        <v>4112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7" t="n">
        <v>46262</v>
      </c>
      <c r="C17130" s="1" t="n">
        <v>6</v>
      </c>
      <c r="D17130" s="1" t="s">
        <v>3844</v>
      </c>
      <c r="E17130" s="1" t="n">
        <v>33</v>
      </c>
      <c r="F17130" s="1" t="s">
        <v>93</v>
      </c>
      <c r="I17130" s="1" t="n">
        <v>5566</v>
      </c>
      <c r="J17130" s="1" t="n">
        <v>110299</v>
      </c>
      <c r="K17130" s="1" t="n">
        <v>45027</v>
      </c>
      <c r="L17130" s="1" t="s">
        <v>8185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7" t="n">
        <v>46262</v>
      </c>
      <c r="C17131" s="1" t="n">
        <v>6</v>
      </c>
      <c r="D17131" s="1" t="s">
        <v>3844</v>
      </c>
      <c r="E17131" s="1" t="n">
        <v>33</v>
      </c>
      <c r="F17131" s="1" t="s">
        <v>93</v>
      </c>
      <c r="I17131" s="1" t="n">
        <v>5566</v>
      </c>
      <c r="J17131" s="1" t="n">
        <v>110489</v>
      </c>
      <c r="K17131" s="1" t="n">
        <v>54743</v>
      </c>
      <c r="L17131" s="1" t="s">
        <v>4114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7" t="n">
        <v>46262</v>
      </c>
      <c r="C17132" s="1" t="n">
        <v>6</v>
      </c>
      <c r="D17132" s="1" t="s">
        <v>3844</v>
      </c>
      <c r="E17132" s="1" t="n">
        <v>33</v>
      </c>
      <c r="F17132" s="1" t="s">
        <v>93</v>
      </c>
      <c r="I17132" s="1" t="n">
        <v>5566</v>
      </c>
      <c r="J17132" s="1" t="n">
        <v>80078</v>
      </c>
      <c r="K17132" s="1" t="n">
        <v>710</v>
      </c>
      <c r="L17132" s="1" t="s">
        <v>4115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7" t="n">
        <v>46262</v>
      </c>
      <c r="C17133" s="1" t="n">
        <v>6</v>
      </c>
      <c r="D17133" s="1" t="s">
        <v>3844</v>
      </c>
      <c r="E17133" s="1" t="n">
        <v>33</v>
      </c>
      <c r="F17133" s="1" t="s">
        <v>93</v>
      </c>
      <c r="I17133" s="1" t="n">
        <v>5566</v>
      </c>
      <c r="J17133" s="1" t="n">
        <v>81106</v>
      </c>
      <c r="K17133" s="1" t="n">
        <v>1168</v>
      </c>
      <c r="L17133" s="1" t="s">
        <v>5540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7" t="n">
        <v>46262</v>
      </c>
      <c r="C17134" s="1" t="n">
        <v>6</v>
      </c>
      <c r="D17134" s="1" t="s">
        <v>3844</v>
      </c>
      <c r="E17134" s="1" t="n">
        <v>33</v>
      </c>
      <c r="F17134" s="1" t="s">
        <v>93</v>
      </c>
      <c r="I17134" s="1" t="n">
        <v>5567</v>
      </c>
      <c r="J17134" s="1" t="n">
        <v>100062</v>
      </c>
      <c r="K17134" s="1" t="n">
        <v>63</v>
      </c>
      <c r="L17134" s="1" t="s">
        <v>4117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7" t="n">
        <v>46262</v>
      </c>
      <c r="C17135" s="1" t="n">
        <v>6</v>
      </c>
      <c r="D17135" s="1" t="s">
        <v>3844</v>
      </c>
      <c r="E17135" s="1" t="n">
        <v>33</v>
      </c>
      <c r="F17135" s="1" t="s">
        <v>93</v>
      </c>
      <c r="I17135" s="1" t="n">
        <v>5567</v>
      </c>
      <c r="J17135" s="1" t="n">
        <v>100104</v>
      </c>
      <c r="K17135" s="1" t="n">
        <v>105</v>
      </c>
      <c r="L17135" s="1" t="s">
        <v>4195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7" t="n">
        <v>46262</v>
      </c>
      <c r="C17136" s="1" t="n">
        <v>6</v>
      </c>
      <c r="D17136" s="1" t="s">
        <v>3844</v>
      </c>
      <c r="E17136" s="1" t="n">
        <v>33</v>
      </c>
      <c r="F17136" s="1" t="s">
        <v>93</v>
      </c>
      <c r="I17136" s="1" t="n">
        <v>5567</v>
      </c>
      <c r="J17136" s="1" t="n">
        <v>100105</v>
      </c>
      <c r="K17136" s="1" t="n">
        <v>106</v>
      </c>
      <c r="L17136" s="1" t="s">
        <v>4118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7" t="n">
        <v>46262</v>
      </c>
      <c r="C17137" s="1" t="n">
        <v>6</v>
      </c>
      <c r="D17137" s="1" t="s">
        <v>3844</v>
      </c>
      <c r="E17137" s="1" t="n">
        <v>33</v>
      </c>
      <c r="F17137" s="1" t="s">
        <v>93</v>
      </c>
      <c r="I17137" s="1" t="n">
        <v>5567</v>
      </c>
      <c r="J17137" s="1" t="n">
        <v>100107</v>
      </c>
      <c r="K17137" s="1" t="n">
        <v>108</v>
      </c>
      <c r="L17137" s="1" t="s">
        <v>4119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7" t="n">
        <v>46262</v>
      </c>
      <c r="C17138" s="1" t="n">
        <v>6</v>
      </c>
      <c r="D17138" s="1" t="s">
        <v>3844</v>
      </c>
      <c r="E17138" s="1" t="n">
        <v>33</v>
      </c>
      <c r="F17138" s="1" t="s">
        <v>93</v>
      </c>
      <c r="I17138" s="1" t="n">
        <v>5567</v>
      </c>
      <c r="J17138" s="1" t="n">
        <v>100109</v>
      </c>
      <c r="K17138" s="1" t="n">
        <v>110</v>
      </c>
      <c r="L17138" s="1" t="s">
        <v>4120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7" t="n">
        <v>46262</v>
      </c>
      <c r="C17139" s="1" t="n">
        <v>6</v>
      </c>
      <c r="D17139" s="1" t="s">
        <v>3844</v>
      </c>
      <c r="E17139" s="1" t="n">
        <v>33</v>
      </c>
      <c r="F17139" s="1" t="s">
        <v>93</v>
      </c>
      <c r="I17139" s="1" t="n">
        <v>5567</v>
      </c>
      <c r="J17139" s="1" t="n">
        <v>100110</v>
      </c>
      <c r="K17139" s="1" t="n">
        <v>111</v>
      </c>
      <c r="L17139" s="1" t="s">
        <v>4121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7" t="n">
        <v>46262</v>
      </c>
      <c r="C17140" s="1" t="n">
        <v>6</v>
      </c>
      <c r="D17140" s="1" t="s">
        <v>3844</v>
      </c>
      <c r="E17140" s="1" t="n">
        <v>33</v>
      </c>
      <c r="F17140" s="1" t="s">
        <v>93</v>
      </c>
      <c r="I17140" s="1" t="n">
        <v>5567</v>
      </c>
      <c r="J17140" s="1" t="n">
        <v>100123</v>
      </c>
      <c r="K17140" s="1" t="n">
        <v>124</v>
      </c>
      <c r="L17140" s="1" t="s">
        <v>4126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7" t="n">
        <v>46262</v>
      </c>
      <c r="C17141" s="1" t="n">
        <v>6</v>
      </c>
      <c r="D17141" s="1" t="s">
        <v>3844</v>
      </c>
      <c r="E17141" s="1" t="n">
        <v>33</v>
      </c>
      <c r="F17141" s="1" t="s">
        <v>93</v>
      </c>
      <c r="I17141" s="1" t="n">
        <v>5567</v>
      </c>
      <c r="J17141" s="1" t="n">
        <v>100125</v>
      </c>
      <c r="K17141" s="1" t="n">
        <v>126</v>
      </c>
      <c r="L17141" s="1" t="s">
        <v>4197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7" t="n">
        <v>46262</v>
      </c>
      <c r="C17142" s="1" t="n">
        <v>6</v>
      </c>
      <c r="D17142" s="1" t="s">
        <v>3844</v>
      </c>
      <c r="E17142" s="1" t="n">
        <v>33</v>
      </c>
      <c r="F17142" s="1" t="s">
        <v>93</v>
      </c>
      <c r="I17142" s="1" t="n">
        <v>5567</v>
      </c>
      <c r="J17142" s="1" t="n">
        <v>100129</v>
      </c>
      <c r="K17142" s="1" t="n">
        <v>130</v>
      </c>
      <c r="L17142" s="1" t="s">
        <v>4128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7" t="n">
        <v>46262</v>
      </c>
      <c r="C17143" s="1" t="n">
        <v>6</v>
      </c>
      <c r="D17143" s="1" t="s">
        <v>3844</v>
      </c>
      <c r="E17143" s="1" t="n">
        <v>33</v>
      </c>
      <c r="F17143" s="1" t="s">
        <v>93</v>
      </c>
      <c r="I17143" s="1" t="n">
        <v>5567</v>
      </c>
      <c r="J17143" s="1" t="n">
        <v>100133</v>
      </c>
      <c r="K17143" s="1" t="n">
        <v>134</v>
      </c>
      <c r="L17143" s="1" t="s">
        <v>4129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7" t="n">
        <v>46262</v>
      </c>
      <c r="C17144" s="1" t="n">
        <v>6</v>
      </c>
      <c r="D17144" s="1" t="s">
        <v>3844</v>
      </c>
      <c r="E17144" s="1" t="n">
        <v>33</v>
      </c>
      <c r="F17144" s="1" t="s">
        <v>93</v>
      </c>
      <c r="I17144" s="1" t="n">
        <v>5567</v>
      </c>
      <c r="J17144" s="1" t="n">
        <v>100138</v>
      </c>
      <c r="K17144" s="1" t="n">
        <v>139</v>
      </c>
      <c r="L17144" s="1" t="s">
        <v>4198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7" t="n">
        <v>46262</v>
      </c>
      <c r="C17145" s="1" t="n">
        <v>6</v>
      </c>
      <c r="D17145" s="1" t="s">
        <v>3844</v>
      </c>
      <c r="E17145" s="1" t="n">
        <v>33</v>
      </c>
      <c r="F17145" s="1" t="s">
        <v>93</v>
      </c>
      <c r="I17145" s="1" t="n">
        <v>5568</v>
      </c>
      <c r="J17145" s="1" t="n">
        <v>11683</v>
      </c>
      <c r="K17145" s="1" t="n">
        <v>7898934529048</v>
      </c>
      <c r="L17145" s="1" t="s">
        <v>6648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7" t="n">
        <v>46262</v>
      </c>
      <c r="C17146" s="1" t="n">
        <v>6</v>
      </c>
      <c r="D17146" s="1" t="s">
        <v>3844</v>
      </c>
      <c r="E17146" s="1" t="n">
        <v>33</v>
      </c>
      <c r="F17146" s="1" t="s">
        <v>93</v>
      </c>
      <c r="I17146" s="1" t="n">
        <v>5568</v>
      </c>
      <c r="J17146" s="1" t="n">
        <v>20452</v>
      </c>
      <c r="K17146" s="1" t="n">
        <v>7898934529086</v>
      </c>
      <c r="L17146" s="1" t="s">
        <v>4201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7" t="n">
        <v>46262</v>
      </c>
      <c r="C17147" s="1" t="n">
        <v>6</v>
      </c>
      <c r="D17147" s="1" t="s">
        <v>3844</v>
      </c>
      <c r="E17147" s="1" t="n">
        <v>33</v>
      </c>
      <c r="F17147" s="1" t="s">
        <v>93</v>
      </c>
      <c r="I17147" s="1" t="n">
        <v>5568</v>
      </c>
      <c r="J17147" s="1" t="n">
        <v>26175</v>
      </c>
      <c r="K17147" s="1" t="n">
        <v>7898934529024</v>
      </c>
      <c r="L17147" s="1" t="s">
        <v>7758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7" t="n">
        <v>46262</v>
      </c>
      <c r="C17148" s="1" t="n">
        <v>6</v>
      </c>
      <c r="D17148" s="1" t="s">
        <v>3844</v>
      </c>
      <c r="E17148" s="1" t="n">
        <v>33</v>
      </c>
      <c r="F17148" s="1" t="s">
        <v>93</v>
      </c>
      <c r="I17148" s="1" t="n">
        <v>5569</v>
      </c>
      <c r="J17148" s="1" t="n">
        <v>100113</v>
      </c>
      <c r="K17148" s="1" t="n">
        <v>114</v>
      </c>
      <c r="L17148" s="1" t="s">
        <v>4104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7" t="n">
        <v>46262</v>
      </c>
      <c r="C17149" s="1" t="n">
        <v>6</v>
      </c>
      <c r="D17149" s="1" t="s">
        <v>3844</v>
      </c>
      <c r="E17149" s="1" t="n">
        <v>33</v>
      </c>
      <c r="F17149" s="1" t="s">
        <v>93</v>
      </c>
      <c r="I17149" s="1" t="n">
        <v>5569</v>
      </c>
      <c r="J17149" s="1" t="n">
        <v>110142</v>
      </c>
      <c r="K17149" s="1" t="n">
        <v>16699</v>
      </c>
      <c r="L17149" s="1" t="s">
        <v>4111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7" t="n">
        <v>46262</v>
      </c>
      <c r="C17150" s="1" t="n">
        <v>11</v>
      </c>
      <c r="D17150" s="1" t="s">
        <v>3845</v>
      </c>
      <c r="E17150" s="1" t="n">
        <v>10105</v>
      </c>
      <c r="F17150" s="1" t="s">
        <v>2891</v>
      </c>
      <c r="I17150" s="1" t="n">
        <v>72</v>
      </c>
      <c r="J17150" s="1" t="n">
        <v>82151</v>
      </c>
      <c r="K17150" s="1" t="n">
        <v>821605</v>
      </c>
      <c r="L17150" s="1" t="s">
        <v>8454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7" t="n">
        <v>46262</v>
      </c>
      <c r="C17151" s="1" t="n">
        <v>11</v>
      </c>
      <c r="D17151" s="1" t="s">
        <v>3845</v>
      </c>
      <c r="E17151" s="1" t="n">
        <v>10105</v>
      </c>
      <c r="F17151" s="1" t="s">
        <v>2891</v>
      </c>
      <c r="I17151" s="1" t="n">
        <v>72</v>
      </c>
      <c r="J17151" s="1" t="n">
        <v>82153</v>
      </c>
      <c r="K17151" s="1" t="n">
        <v>821599</v>
      </c>
      <c r="L17151" s="1" t="s">
        <v>8455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7" t="n">
        <v>46262</v>
      </c>
      <c r="C17152" s="1" t="n">
        <v>11</v>
      </c>
      <c r="D17152" s="1" t="s">
        <v>3845</v>
      </c>
      <c r="E17152" s="1" t="n">
        <v>10098</v>
      </c>
      <c r="F17152" s="1" t="s">
        <v>1365</v>
      </c>
      <c r="I17152" s="1" t="n">
        <v>1258</v>
      </c>
      <c r="J17152" s="1" t="n">
        <v>81657</v>
      </c>
      <c r="K17152" s="1" t="n">
        <v>816588</v>
      </c>
      <c r="L17152" s="1" t="s">
        <v>6475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7" t="n">
        <v>46262</v>
      </c>
      <c r="C17153" s="1" t="n">
        <v>11</v>
      </c>
      <c r="D17153" s="1" t="s">
        <v>3845</v>
      </c>
      <c r="E17153" s="1" t="n">
        <v>10098</v>
      </c>
      <c r="F17153" s="1" t="s">
        <v>1365</v>
      </c>
      <c r="I17153" s="1" t="n">
        <v>1258</v>
      </c>
      <c r="J17153" s="1" t="n">
        <v>81672</v>
      </c>
      <c r="K17153" s="1" t="n">
        <v>816731</v>
      </c>
      <c r="L17153" s="1" t="s">
        <v>6477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7" t="n">
        <v>46262</v>
      </c>
      <c r="C17154" s="1" t="n">
        <v>11</v>
      </c>
      <c r="D17154" s="1" t="s">
        <v>3845</v>
      </c>
      <c r="E17154" s="1" t="n">
        <v>10098</v>
      </c>
      <c r="F17154" s="1" t="s">
        <v>1365</v>
      </c>
      <c r="I17154" s="1" t="n">
        <v>1258</v>
      </c>
      <c r="J17154" s="1" t="n">
        <v>82082</v>
      </c>
      <c r="K17154" s="1" t="n">
        <v>820837</v>
      </c>
      <c r="L17154" s="1" t="s">
        <v>8289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7" t="n">
        <v>46262</v>
      </c>
      <c r="C17155" s="1" t="n">
        <v>11</v>
      </c>
      <c r="D17155" s="1" t="s">
        <v>3845</v>
      </c>
      <c r="E17155" s="1" t="n">
        <v>794</v>
      </c>
      <c r="F17155" s="1" t="s">
        <v>365</v>
      </c>
      <c r="I17155" s="1" t="n">
        <v>8723</v>
      </c>
      <c r="J17155" s="1" t="n">
        <v>20301</v>
      </c>
      <c r="K17155" s="1" t="n">
        <v>7898927947064</v>
      </c>
      <c r="L17155" s="1" t="s">
        <v>7497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7" t="n">
        <v>46262</v>
      </c>
      <c r="C17156" s="1" t="n">
        <v>11</v>
      </c>
      <c r="D17156" s="1" t="s">
        <v>3845</v>
      </c>
      <c r="E17156" s="1" t="n">
        <v>794</v>
      </c>
      <c r="F17156" s="1" t="s">
        <v>365</v>
      </c>
      <c r="I17156" s="1" t="n">
        <v>8723</v>
      </c>
      <c r="J17156" s="1" t="n">
        <v>101277</v>
      </c>
      <c r="K17156" s="1" t="n">
        <v>7898903847050</v>
      </c>
      <c r="L17156" s="1" t="s">
        <v>7499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7" t="n">
        <v>46262</v>
      </c>
      <c r="C17157" s="1" t="n">
        <v>11</v>
      </c>
      <c r="D17157" s="1" t="s">
        <v>3845</v>
      </c>
      <c r="E17157" s="1" t="n">
        <v>794</v>
      </c>
      <c r="F17157" s="1" t="s">
        <v>365</v>
      </c>
      <c r="I17157" s="1" t="n">
        <v>8723</v>
      </c>
      <c r="J17157" s="1" t="n">
        <v>101278</v>
      </c>
      <c r="K17157" s="1" t="n">
        <v>7898903847067</v>
      </c>
      <c r="L17157" s="1" t="s">
        <v>3926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7" t="n">
        <v>46262</v>
      </c>
      <c r="C17158" s="1" t="n">
        <v>11</v>
      </c>
      <c r="D17158" s="1" t="s">
        <v>3845</v>
      </c>
      <c r="E17158" s="1" t="n">
        <v>794</v>
      </c>
      <c r="F17158" s="1" t="s">
        <v>365</v>
      </c>
      <c r="I17158" s="1" t="n">
        <v>8723</v>
      </c>
      <c r="J17158" s="1" t="n">
        <v>101281</v>
      </c>
      <c r="K17158" s="1" t="n">
        <v>7898202615022</v>
      </c>
      <c r="L17158" s="1" t="s">
        <v>8722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7" t="n">
        <v>46262</v>
      </c>
      <c r="C17159" s="1" t="n">
        <v>11</v>
      </c>
      <c r="D17159" s="1" t="s">
        <v>3845</v>
      </c>
      <c r="E17159" s="1" t="n">
        <v>794</v>
      </c>
      <c r="F17159" s="1" t="s">
        <v>365</v>
      </c>
      <c r="I17159" s="1" t="n">
        <v>8723</v>
      </c>
      <c r="J17159" s="1" t="n">
        <v>101282</v>
      </c>
      <c r="K17159" s="1" t="n">
        <v>7898202616029</v>
      </c>
      <c r="L17159" s="1" t="s">
        <v>7500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7" t="n">
        <v>46262</v>
      </c>
      <c r="C17160" s="1" t="n">
        <v>11</v>
      </c>
      <c r="D17160" s="1" t="s">
        <v>3845</v>
      </c>
      <c r="E17160" s="1" t="n">
        <v>794</v>
      </c>
      <c r="F17160" s="1" t="s">
        <v>365</v>
      </c>
      <c r="I17160" s="1" t="n">
        <v>8723</v>
      </c>
      <c r="J17160" s="1" t="n">
        <v>101501</v>
      </c>
      <c r="K17160" s="1" t="n">
        <v>7896396106159</v>
      </c>
      <c r="L17160" s="1" t="s">
        <v>8723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7" t="n">
        <v>46262</v>
      </c>
      <c r="C17161" s="1" t="n">
        <v>11</v>
      </c>
      <c r="D17161" s="1" t="s">
        <v>3845</v>
      </c>
      <c r="E17161" s="1" t="n">
        <v>794</v>
      </c>
      <c r="F17161" s="1" t="s">
        <v>365</v>
      </c>
      <c r="I17161" s="1" t="n">
        <v>8723</v>
      </c>
      <c r="J17161" s="1" t="n">
        <v>102894</v>
      </c>
      <c r="K17161" s="1" t="n">
        <v>7896058500745</v>
      </c>
      <c r="L17161" s="1" t="s">
        <v>6209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7" t="n">
        <v>46262</v>
      </c>
      <c r="C17162" s="1" t="n">
        <v>11</v>
      </c>
      <c r="D17162" s="1" t="s">
        <v>3845</v>
      </c>
      <c r="E17162" s="1" t="n">
        <v>794</v>
      </c>
      <c r="F17162" s="1" t="s">
        <v>365</v>
      </c>
      <c r="I17162" s="1" t="n">
        <v>8723</v>
      </c>
      <c r="J17162" s="1" t="n">
        <v>102898</v>
      </c>
      <c r="K17162" s="1" t="n">
        <v>7896058500738</v>
      </c>
      <c r="L17162" s="1" t="s">
        <v>6210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7" t="n">
        <v>46262</v>
      </c>
      <c r="C17163" s="1" t="n">
        <v>11</v>
      </c>
      <c r="D17163" s="1" t="s">
        <v>3845</v>
      </c>
      <c r="E17163" s="1" t="n">
        <v>794</v>
      </c>
      <c r="F17163" s="1" t="s">
        <v>365</v>
      </c>
      <c r="I17163" s="1" t="n">
        <v>8723</v>
      </c>
      <c r="J17163" s="1" t="n">
        <v>104074</v>
      </c>
      <c r="K17163" s="1" t="n">
        <v>7891055112403</v>
      </c>
      <c r="L17163" s="1" t="s">
        <v>3927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7" t="n">
        <v>46262</v>
      </c>
      <c r="C17164" s="1" t="n">
        <v>11</v>
      </c>
      <c r="D17164" s="1" t="s">
        <v>3845</v>
      </c>
      <c r="E17164" s="1" t="n">
        <v>794</v>
      </c>
      <c r="F17164" s="1" t="s">
        <v>365</v>
      </c>
      <c r="I17164" s="1" t="n">
        <v>8723</v>
      </c>
      <c r="J17164" s="1" t="n">
        <v>104075</v>
      </c>
      <c r="K17164" s="1" t="n">
        <v>7891055112502</v>
      </c>
      <c r="L17164" s="1" t="s">
        <v>7503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7" t="n">
        <v>46262</v>
      </c>
      <c r="C17165" s="1" t="n">
        <v>11</v>
      </c>
      <c r="D17165" s="1" t="s">
        <v>3845</v>
      </c>
      <c r="E17165" s="1" t="n">
        <v>794</v>
      </c>
      <c r="F17165" s="1" t="s">
        <v>365</v>
      </c>
      <c r="I17165" s="1" t="n">
        <v>8723</v>
      </c>
      <c r="J17165" s="1" t="n">
        <v>104078</v>
      </c>
      <c r="K17165" s="1" t="n">
        <v>7891055003589</v>
      </c>
      <c r="L17165" s="1" t="s">
        <v>3928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7" t="n">
        <v>46262</v>
      </c>
      <c r="C17166" s="1" t="n">
        <v>11</v>
      </c>
      <c r="D17166" s="1" t="s">
        <v>3845</v>
      </c>
      <c r="E17166" s="1" t="n">
        <v>794</v>
      </c>
      <c r="F17166" s="1" t="s">
        <v>365</v>
      </c>
      <c r="I17166" s="1" t="n">
        <v>8723</v>
      </c>
      <c r="J17166" s="1" t="n">
        <v>104079</v>
      </c>
      <c r="K17166" s="1" t="n">
        <v>7891055020081</v>
      </c>
      <c r="L17166" s="1" t="s">
        <v>8724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7" t="n">
        <v>46262</v>
      </c>
      <c r="C17167" s="1" t="n">
        <v>11</v>
      </c>
      <c r="D17167" s="1" t="s">
        <v>3845</v>
      </c>
      <c r="E17167" s="1" t="n">
        <v>794</v>
      </c>
      <c r="F17167" s="1" t="s">
        <v>365</v>
      </c>
      <c r="I17167" s="1" t="n">
        <v>8723</v>
      </c>
      <c r="J17167" s="1" t="n">
        <v>104423</v>
      </c>
      <c r="K17167" s="1" t="n">
        <v>7891055003084</v>
      </c>
      <c r="L17167" s="1" t="s">
        <v>8725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7" t="n">
        <v>46262</v>
      </c>
      <c r="C17168" s="1" t="n">
        <v>11</v>
      </c>
      <c r="D17168" s="1" t="s">
        <v>3845</v>
      </c>
      <c r="E17168" s="1" t="n">
        <v>794</v>
      </c>
      <c r="F17168" s="1" t="s">
        <v>365</v>
      </c>
      <c r="I17168" s="1" t="n">
        <v>8723</v>
      </c>
      <c r="J17168" s="1" t="n">
        <v>104424</v>
      </c>
      <c r="K17168" s="1" t="n">
        <v>7891055013380</v>
      </c>
      <c r="L17168" s="1" t="s">
        <v>8726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7" t="n">
        <v>46262</v>
      </c>
      <c r="C17169" s="1" t="n">
        <v>11</v>
      </c>
      <c r="D17169" s="1" t="s">
        <v>3845</v>
      </c>
      <c r="E17169" s="1" t="n">
        <v>794</v>
      </c>
      <c r="F17169" s="1" t="s">
        <v>365</v>
      </c>
      <c r="I17169" s="1" t="n">
        <v>8723</v>
      </c>
      <c r="J17169" s="1" t="n">
        <v>107132</v>
      </c>
      <c r="K17169" s="1" t="n">
        <v>7896058500752</v>
      </c>
      <c r="L17169" s="1" t="s">
        <v>8727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7" t="n">
        <v>46262</v>
      </c>
      <c r="C17170" s="1" t="n">
        <v>11</v>
      </c>
      <c r="D17170" s="1" t="s">
        <v>3845</v>
      </c>
      <c r="E17170" s="1" t="n">
        <v>794</v>
      </c>
      <c r="F17170" s="1" t="s">
        <v>365</v>
      </c>
      <c r="I17170" s="1" t="n">
        <v>8723</v>
      </c>
      <c r="J17170" s="1" t="n">
        <v>13485</v>
      </c>
      <c r="K17170" s="1" t="n">
        <v>7896058590500</v>
      </c>
      <c r="L17170" s="1" t="s">
        <v>4870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7" t="n">
        <v>46262</v>
      </c>
      <c r="C17171" s="1" t="n">
        <v>11</v>
      </c>
      <c r="D17171" s="1" t="s">
        <v>3845</v>
      </c>
      <c r="E17171" s="1" t="n">
        <v>794</v>
      </c>
      <c r="F17171" s="1" t="s">
        <v>365</v>
      </c>
      <c r="I17171" s="1" t="n">
        <v>8723</v>
      </c>
      <c r="J17171" s="1" t="n">
        <v>19658</v>
      </c>
      <c r="K17171" s="1" t="n">
        <v>7898927947217</v>
      </c>
      <c r="L17171" s="1" t="s">
        <v>3941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7" t="n">
        <v>46262</v>
      </c>
      <c r="C17172" s="1" t="n">
        <v>11</v>
      </c>
      <c r="D17172" s="1" t="s">
        <v>3845</v>
      </c>
      <c r="E17172" s="1" t="n">
        <v>794</v>
      </c>
      <c r="F17172" s="1" t="s">
        <v>365</v>
      </c>
      <c r="I17172" s="1" t="n">
        <v>8723</v>
      </c>
      <c r="J17172" s="1" t="n">
        <v>19907</v>
      </c>
      <c r="K17172" s="1" t="n">
        <v>7898927947200</v>
      </c>
      <c r="L17172" s="1" t="s">
        <v>7511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7" t="n">
        <v>46262</v>
      </c>
      <c r="C17173" s="1" t="n">
        <v>11</v>
      </c>
      <c r="D17173" s="1" t="s">
        <v>3845</v>
      </c>
      <c r="E17173" s="1" t="n">
        <v>794</v>
      </c>
      <c r="F17173" s="1" t="s">
        <v>365</v>
      </c>
      <c r="I17173" s="1" t="n">
        <v>8723</v>
      </c>
      <c r="J17173" s="1" t="n">
        <v>23466</v>
      </c>
      <c r="K17173" s="1" t="n">
        <v>7896058507218</v>
      </c>
      <c r="L17173" s="1" t="s">
        <v>8728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7" t="n">
        <v>46262</v>
      </c>
      <c r="C17174" s="1" t="n">
        <v>11</v>
      </c>
      <c r="D17174" s="1" t="s">
        <v>3845</v>
      </c>
      <c r="E17174" s="1" t="n">
        <v>794</v>
      </c>
      <c r="F17174" s="1" t="s">
        <v>365</v>
      </c>
      <c r="I17174" s="1" t="n">
        <v>8723</v>
      </c>
      <c r="J17174" s="1" t="n">
        <v>24730</v>
      </c>
      <c r="K17174" s="1" t="n">
        <v>7898093782865</v>
      </c>
      <c r="L17174" s="1" t="s">
        <v>3942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7" t="n">
        <v>46262</v>
      </c>
      <c r="C17175" s="1" t="n">
        <v>11</v>
      </c>
      <c r="D17175" s="1" t="s">
        <v>3845</v>
      </c>
      <c r="E17175" s="1" t="n">
        <v>794</v>
      </c>
      <c r="F17175" s="1" t="s">
        <v>365</v>
      </c>
      <c r="I17175" s="1" t="n">
        <v>8723</v>
      </c>
      <c r="J17175" s="1" t="n">
        <v>24943</v>
      </c>
      <c r="K17175" s="1" t="n">
        <v>7896058506105</v>
      </c>
      <c r="L17175" s="1" t="s">
        <v>6213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7" t="n">
        <v>46262</v>
      </c>
      <c r="C17176" s="1" t="n">
        <v>11</v>
      </c>
      <c r="D17176" s="1" t="s">
        <v>3845</v>
      </c>
      <c r="E17176" s="1" t="n">
        <v>794</v>
      </c>
      <c r="F17176" s="1" t="s">
        <v>365</v>
      </c>
      <c r="I17176" s="1" t="n">
        <v>8723</v>
      </c>
      <c r="J17176" s="1" t="n">
        <v>25006</v>
      </c>
      <c r="K17176" s="1" t="n">
        <v>7896058593174</v>
      </c>
      <c r="L17176" s="1" t="s">
        <v>6214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7" t="n">
        <v>46262</v>
      </c>
      <c r="C17177" s="1" t="n">
        <v>11</v>
      </c>
      <c r="D17177" s="1" t="s">
        <v>3845</v>
      </c>
      <c r="E17177" s="1" t="n">
        <v>794</v>
      </c>
      <c r="F17177" s="1" t="s">
        <v>365</v>
      </c>
      <c r="I17177" s="1" t="n">
        <v>8723</v>
      </c>
      <c r="J17177" s="1" t="n">
        <v>25672</v>
      </c>
      <c r="K17177" s="1" t="n">
        <v>7896058593150</v>
      </c>
      <c r="L17177" s="1" t="s">
        <v>6215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7" t="n">
        <v>46262</v>
      </c>
      <c r="C17178" s="1" t="n">
        <v>11</v>
      </c>
      <c r="D17178" s="1" t="s">
        <v>3845</v>
      </c>
      <c r="E17178" s="1" t="n">
        <v>794</v>
      </c>
      <c r="F17178" s="1" t="s">
        <v>365</v>
      </c>
      <c r="I17178" s="1" t="n">
        <v>8723</v>
      </c>
      <c r="J17178" s="1" t="n">
        <v>25673</v>
      </c>
      <c r="K17178" s="1" t="n">
        <v>7896058501100</v>
      </c>
      <c r="L17178" s="1" t="s">
        <v>8729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7" t="n">
        <v>46262</v>
      </c>
      <c r="C17179" s="1" t="n">
        <v>11</v>
      </c>
      <c r="D17179" s="1" t="s">
        <v>3845</v>
      </c>
      <c r="E17179" s="1" t="n">
        <v>794</v>
      </c>
      <c r="F17179" s="1" t="s">
        <v>365</v>
      </c>
      <c r="I17179" s="1" t="n">
        <v>8723</v>
      </c>
      <c r="J17179" s="1" t="n">
        <v>25809</v>
      </c>
      <c r="K17179" s="1" t="n">
        <v>7896058502107</v>
      </c>
      <c r="L17179" s="1" t="s">
        <v>8730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7" t="n">
        <v>46262</v>
      </c>
      <c r="C17180" s="1" t="n">
        <v>11</v>
      </c>
      <c r="D17180" s="1" t="s">
        <v>3845</v>
      </c>
      <c r="E17180" s="1" t="n">
        <v>794</v>
      </c>
      <c r="F17180" s="1" t="s">
        <v>365</v>
      </c>
      <c r="I17180" s="1" t="n">
        <v>8723</v>
      </c>
      <c r="J17180" s="1" t="n">
        <v>28203</v>
      </c>
      <c r="K17180" s="1" t="n">
        <v>7896058595338</v>
      </c>
      <c r="L17180" s="1" t="s">
        <v>8731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7" t="n">
        <v>46262</v>
      </c>
      <c r="C17181" s="1" t="n">
        <v>11</v>
      </c>
      <c r="D17181" s="1" t="s">
        <v>3845</v>
      </c>
      <c r="E17181" s="1" t="n">
        <v>794</v>
      </c>
      <c r="F17181" s="1" t="s">
        <v>365</v>
      </c>
      <c r="I17181" s="1" t="n">
        <v>8723</v>
      </c>
      <c r="J17181" s="1" t="n">
        <v>28204</v>
      </c>
      <c r="K17181" s="1" t="n">
        <v>7896058595314</v>
      </c>
      <c r="L17181" s="1" t="s">
        <v>8732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7" t="n">
        <v>46262</v>
      </c>
      <c r="C17182" s="1" t="n">
        <v>11</v>
      </c>
      <c r="D17182" s="1" t="s">
        <v>3845</v>
      </c>
      <c r="E17182" s="1" t="n">
        <v>794</v>
      </c>
      <c r="F17182" s="1" t="s">
        <v>365</v>
      </c>
      <c r="I17182" s="1" t="n">
        <v>8723</v>
      </c>
      <c r="J17182" s="1" t="n">
        <v>28206</v>
      </c>
      <c r="K17182" s="1" t="n">
        <v>7896058595291</v>
      </c>
      <c r="L17182" s="1" t="s">
        <v>7514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7" t="n">
        <v>46262</v>
      </c>
      <c r="C17183" s="1" t="n">
        <v>11</v>
      </c>
      <c r="D17183" s="1" t="s">
        <v>3845</v>
      </c>
      <c r="E17183" s="1" t="n">
        <v>794</v>
      </c>
      <c r="F17183" s="1" t="s">
        <v>365</v>
      </c>
      <c r="I17183" s="1" t="n">
        <v>8723</v>
      </c>
      <c r="J17183" s="1" t="n">
        <v>29823</v>
      </c>
      <c r="K17183" s="1" t="n">
        <v>7896058595307</v>
      </c>
      <c r="L17183" s="1" t="s">
        <v>7515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7" t="n">
        <v>46262</v>
      </c>
      <c r="C17184" s="1" t="n">
        <v>11</v>
      </c>
      <c r="D17184" s="1" t="s">
        <v>3845</v>
      </c>
      <c r="E17184" s="1" t="n">
        <v>794</v>
      </c>
      <c r="F17184" s="1" t="s">
        <v>365</v>
      </c>
      <c r="I17184" s="1" t="n">
        <v>8723</v>
      </c>
      <c r="J17184" s="1" t="n">
        <v>29902</v>
      </c>
      <c r="K17184" s="1" t="n">
        <v>7896058595321</v>
      </c>
      <c r="L17184" s="1" t="s">
        <v>7516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7" t="n">
        <v>46262</v>
      </c>
      <c r="C17185" s="1" t="n">
        <v>11</v>
      </c>
      <c r="D17185" s="1" t="s">
        <v>3845</v>
      </c>
      <c r="E17185" s="1" t="n">
        <v>794</v>
      </c>
      <c r="F17185" s="1" t="s">
        <v>365</v>
      </c>
      <c r="I17185" s="1" t="n">
        <v>8723</v>
      </c>
      <c r="J17185" s="1" t="n">
        <v>31689</v>
      </c>
      <c r="K17185" s="1" t="n">
        <v>7898932211211</v>
      </c>
      <c r="L17185" s="1" t="s">
        <v>8733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7" t="n">
        <v>46262</v>
      </c>
      <c r="C17186" s="1" t="n">
        <v>11</v>
      </c>
      <c r="D17186" s="1" t="s">
        <v>3845</v>
      </c>
      <c r="E17186" s="1" t="n">
        <v>794</v>
      </c>
      <c r="F17186" s="1" t="s">
        <v>365</v>
      </c>
      <c r="I17186" s="1" t="n">
        <v>8723</v>
      </c>
      <c r="J17186" s="1" t="n">
        <v>32224</v>
      </c>
      <c r="K17186" s="1" t="n">
        <v>7898932211693</v>
      </c>
      <c r="L17186" s="1" t="s">
        <v>3948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7" t="n">
        <v>46262</v>
      </c>
      <c r="C17187" s="1" t="n">
        <v>11</v>
      </c>
      <c r="D17187" s="1" t="s">
        <v>3845</v>
      </c>
      <c r="E17187" s="1" t="n">
        <v>794</v>
      </c>
      <c r="F17187" s="1" t="s">
        <v>365</v>
      </c>
      <c r="I17187" s="1" t="n">
        <v>8723</v>
      </c>
      <c r="J17187" s="1" t="n">
        <v>34005</v>
      </c>
      <c r="K17187" s="1" t="n">
        <v>7898373780338</v>
      </c>
      <c r="L17187" s="1" t="s">
        <v>3950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7" t="n">
        <v>46262</v>
      </c>
      <c r="C17188" s="1" t="n">
        <v>11</v>
      </c>
      <c r="D17188" s="1" t="s">
        <v>3845</v>
      </c>
      <c r="E17188" s="1" t="n">
        <v>794</v>
      </c>
      <c r="F17188" s="1" t="s">
        <v>365</v>
      </c>
      <c r="I17188" s="1" t="n">
        <v>8723</v>
      </c>
      <c r="J17188" s="1" t="n">
        <v>35892</v>
      </c>
      <c r="K17188" s="1" t="n">
        <v>7898932211358</v>
      </c>
      <c r="L17188" s="1" t="s">
        <v>8734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7" t="n">
        <v>46262</v>
      </c>
      <c r="C17189" s="1" t="n">
        <v>11</v>
      </c>
      <c r="D17189" s="1" t="s">
        <v>3845</v>
      </c>
      <c r="E17189" s="1" t="n">
        <v>794</v>
      </c>
      <c r="F17189" s="1" t="s">
        <v>365</v>
      </c>
      <c r="I17189" s="1" t="n">
        <v>8723</v>
      </c>
      <c r="J17189" s="1" t="n">
        <v>36891</v>
      </c>
      <c r="K17189" s="1" t="n">
        <v>7896058597370</v>
      </c>
      <c r="L17189" s="1" t="s">
        <v>8735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7" t="n">
        <v>46262</v>
      </c>
      <c r="C17190" s="1" t="n">
        <v>11</v>
      </c>
      <c r="D17190" s="1" t="s">
        <v>3845</v>
      </c>
      <c r="E17190" s="1" t="n">
        <v>794</v>
      </c>
      <c r="F17190" s="1" t="s">
        <v>365</v>
      </c>
      <c r="I17190" s="1" t="n">
        <v>8723</v>
      </c>
      <c r="J17190" s="1" t="n">
        <v>41312</v>
      </c>
      <c r="K17190" s="1" t="n">
        <v>7898093782872</v>
      </c>
      <c r="L17190" s="1" t="s">
        <v>3952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7" t="n">
        <v>46262</v>
      </c>
      <c r="C17191" s="1" t="n">
        <v>11</v>
      </c>
      <c r="D17191" s="1" t="s">
        <v>3845</v>
      </c>
      <c r="E17191" s="1" t="n">
        <v>794</v>
      </c>
      <c r="F17191" s="1" t="s">
        <v>365</v>
      </c>
      <c r="I17191" s="1" t="n">
        <v>8723</v>
      </c>
      <c r="J17191" s="1" t="n">
        <v>45318</v>
      </c>
      <c r="K17191" s="1" t="n">
        <v>7898941898526</v>
      </c>
      <c r="L17191" s="1" t="s">
        <v>3955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7" t="n">
        <v>46262</v>
      </c>
      <c r="C17192" s="1" t="n">
        <v>11</v>
      </c>
      <c r="D17192" s="1" t="s">
        <v>3845</v>
      </c>
      <c r="E17192" s="1" t="n">
        <v>794</v>
      </c>
      <c r="F17192" s="1" t="s">
        <v>365</v>
      </c>
      <c r="I17192" s="1" t="n">
        <v>8723</v>
      </c>
      <c r="J17192" s="1" t="n">
        <v>46376</v>
      </c>
      <c r="K17192" s="1" t="n">
        <v>7898935857119</v>
      </c>
      <c r="L17192" s="1" t="s">
        <v>4874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7" t="n">
        <v>46262</v>
      </c>
      <c r="C17193" s="1" t="n">
        <v>11</v>
      </c>
      <c r="D17193" s="1" t="s">
        <v>3845</v>
      </c>
      <c r="E17193" s="1" t="n">
        <v>794</v>
      </c>
      <c r="F17193" s="1" t="s">
        <v>365</v>
      </c>
      <c r="I17193" s="1" t="n">
        <v>8723</v>
      </c>
      <c r="J17193" s="1" t="n">
        <v>49379</v>
      </c>
      <c r="K17193" s="1" t="n">
        <v>7898948951026</v>
      </c>
      <c r="L17193" s="1" t="s">
        <v>7539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7" t="n">
        <v>46262</v>
      </c>
      <c r="C17194" s="1" t="n">
        <v>11</v>
      </c>
      <c r="D17194" s="1" t="s">
        <v>3845</v>
      </c>
      <c r="E17194" s="1" t="n">
        <v>794</v>
      </c>
      <c r="F17194" s="1" t="s">
        <v>365</v>
      </c>
      <c r="I17194" s="1" t="n">
        <v>8723</v>
      </c>
      <c r="J17194" s="1" t="n">
        <v>50269</v>
      </c>
      <c r="K17194" s="1" t="n">
        <v>7898964629893</v>
      </c>
      <c r="L17194" s="1" t="s">
        <v>8736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7" t="n">
        <v>46262</v>
      </c>
      <c r="C17195" s="1" t="n">
        <v>11</v>
      </c>
      <c r="D17195" s="1" t="s">
        <v>3845</v>
      </c>
      <c r="E17195" s="1" t="n">
        <v>794</v>
      </c>
      <c r="F17195" s="1" t="s">
        <v>365</v>
      </c>
      <c r="I17195" s="1" t="n">
        <v>8723</v>
      </c>
      <c r="J17195" s="1" t="n">
        <v>53074</v>
      </c>
      <c r="K17195" s="1" t="n">
        <v>7898941898540</v>
      </c>
      <c r="L17195" s="1" t="s">
        <v>3960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7" t="n">
        <v>46262</v>
      </c>
      <c r="C17196" s="1" t="n">
        <v>11</v>
      </c>
      <c r="D17196" s="1" t="s">
        <v>3845</v>
      </c>
      <c r="E17196" s="1" t="n">
        <v>794</v>
      </c>
      <c r="F17196" s="1" t="s">
        <v>365</v>
      </c>
      <c r="I17196" s="1" t="n">
        <v>8723</v>
      </c>
      <c r="J17196" s="1" t="n">
        <v>53400</v>
      </c>
      <c r="K17196" s="1" t="n">
        <v>7896058500202</v>
      </c>
      <c r="L17196" s="1" t="s">
        <v>7540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7" t="n">
        <v>46262</v>
      </c>
      <c r="C17197" s="1" t="n">
        <v>11</v>
      </c>
      <c r="D17197" s="1" t="s">
        <v>3845</v>
      </c>
      <c r="E17197" s="1" t="n">
        <v>794</v>
      </c>
      <c r="F17197" s="1" t="s">
        <v>365</v>
      </c>
      <c r="I17197" s="1" t="n">
        <v>8723</v>
      </c>
      <c r="J17197" s="1" t="n">
        <v>53780</v>
      </c>
      <c r="K17197" s="1" t="n">
        <v>7896058500196</v>
      </c>
      <c r="L17197" s="1" t="s">
        <v>7543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7" t="n">
        <v>46262</v>
      </c>
      <c r="C17198" s="1" t="n">
        <v>11</v>
      </c>
      <c r="D17198" s="1" t="s">
        <v>3845</v>
      </c>
      <c r="E17198" s="1" t="n">
        <v>794</v>
      </c>
      <c r="F17198" s="1" t="s">
        <v>365</v>
      </c>
      <c r="I17198" s="1" t="n">
        <v>8723</v>
      </c>
      <c r="J17198" s="1" t="n">
        <v>53782</v>
      </c>
      <c r="K17198" s="1" t="n">
        <v>7896058500219</v>
      </c>
      <c r="L17198" s="1" t="s">
        <v>7544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7" t="n">
        <v>46262</v>
      </c>
      <c r="C17199" s="1" t="n">
        <v>11</v>
      </c>
      <c r="D17199" s="1" t="s">
        <v>3845</v>
      </c>
      <c r="E17199" s="1" t="n">
        <v>794</v>
      </c>
      <c r="F17199" s="1" t="s">
        <v>365</v>
      </c>
      <c r="I17199" s="1" t="n">
        <v>8723</v>
      </c>
      <c r="J17199" s="1" t="n">
        <v>53783</v>
      </c>
      <c r="K17199" s="1" t="n">
        <v>7896058500226</v>
      </c>
      <c r="L17199" s="1" t="s">
        <v>6218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7" t="n">
        <v>46262</v>
      </c>
      <c r="C17200" s="1" t="n">
        <v>11</v>
      </c>
      <c r="D17200" s="1" t="s">
        <v>3845</v>
      </c>
      <c r="E17200" s="1" t="n">
        <v>794</v>
      </c>
      <c r="F17200" s="1" t="s">
        <v>365</v>
      </c>
      <c r="I17200" s="1" t="n">
        <v>8723</v>
      </c>
      <c r="J17200" s="1" t="n">
        <v>53784</v>
      </c>
      <c r="K17200" s="1" t="n">
        <v>7896058500233</v>
      </c>
      <c r="L17200" s="1" t="s">
        <v>6219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7" t="n">
        <v>46262</v>
      </c>
      <c r="C17201" s="1" t="n">
        <v>11</v>
      </c>
      <c r="D17201" s="1" t="s">
        <v>3845</v>
      </c>
      <c r="E17201" s="1" t="n">
        <v>794</v>
      </c>
      <c r="F17201" s="1" t="s">
        <v>365</v>
      </c>
      <c r="I17201" s="1" t="n">
        <v>8723</v>
      </c>
      <c r="J17201" s="1" t="n">
        <v>53785</v>
      </c>
      <c r="K17201" s="1" t="n">
        <v>7896058500240</v>
      </c>
      <c r="L17201" s="1" t="s">
        <v>8737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7" t="n">
        <v>46262</v>
      </c>
      <c r="C17202" s="1" t="n">
        <v>11</v>
      </c>
      <c r="D17202" s="1" t="s">
        <v>3845</v>
      </c>
      <c r="E17202" s="1" t="n">
        <v>794</v>
      </c>
      <c r="F17202" s="1" t="s">
        <v>365</v>
      </c>
      <c r="I17202" s="1" t="n">
        <v>8723</v>
      </c>
      <c r="J17202" s="1" t="n">
        <v>55069</v>
      </c>
      <c r="K17202" s="1" t="n">
        <v>7896058500639</v>
      </c>
      <c r="L17202" s="1" t="s">
        <v>7546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7" t="n">
        <v>46262</v>
      </c>
      <c r="C17203" s="1" t="n">
        <v>11</v>
      </c>
      <c r="D17203" s="1" t="s">
        <v>3845</v>
      </c>
      <c r="E17203" s="1" t="n">
        <v>794</v>
      </c>
      <c r="F17203" s="1" t="s">
        <v>365</v>
      </c>
      <c r="I17203" s="1" t="n">
        <v>8723</v>
      </c>
      <c r="J17203" s="1" t="n">
        <v>62668</v>
      </c>
      <c r="K17203" s="1" t="n">
        <v>7898093782889</v>
      </c>
      <c r="L17203" s="1" t="s">
        <v>3974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7" t="n">
        <v>46262</v>
      </c>
      <c r="C17204" s="1" t="n">
        <v>11</v>
      </c>
      <c r="D17204" s="1" t="s">
        <v>3845</v>
      </c>
      <c r="E17204" s="1" t="n">
        <v>794</v>
      </c>
      <c r="F17204" s="1" t="s">
        <v>365</v>
      </c>
      <c r="I17204" s="1" t="n">
        <v>8723</v>
      </c>
      <c r="J17204" s="1" t="n">
        <v>63362</v>
      </c>
      <c r="K17204" s="1" t="n">
        <v>609963022151</v>
      </c>
      <c r="L17204" s="1" t="s">
        <v>8738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7" t="n">
        <v>46262</v>
      </c>
      <c r="C17205" s="1" t="n">
        <v>11</v>
      </c>
      <c r="D17205" s="1" t="s">
        <v>3845</v>
      </c>
      <c r="E17205" s="1" t="n">
        <v>794</v>
      </c>
      <c r="F17205" s="1" t="s">
        <v>365</v>
      </c>
      <c r="I17205" s="1" t="n">
        <v>8723</v>
      </c>
      <c r="J17205" s="1" t="n">
        <v>63363</v>
      </c>
      <c r="K17205" s="1" t="n">
        <v>618341872325</v>
      </c>
      <c r="L17205" s="1" t="s">
        <v>8739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7" t="n">
        <v>46262</v>
      </c>
      <c r="C17206" s="1" t="n">
        <v>11</v>
      </c>
      <c r="D17206" s="1" t="s">
        <v>3845</v>
      </c>
      <c r="E17206" s="1" t="n">
        <v>794</v>
      </c>
      <c r="F17206" s="1" t="s">
        <v>365</v>
      </c>
      <c r="I17206" s="1" t="n">
        <v>8723</v>
      </c>
      <c r="J17206" s="1" t="n">
        <v>67475</v>
      </c>
      <c r="K17206" s="1" t="n">
        <v>7890000009195</v>
      </c>
      <c r="L17206" s="1" t="s">
        <v>7563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7" t="n">
        <v>46262</v>
      </c>
      <c r="C17207" s="1" t="n">
        <v>11</v>
      </c>
      <c r="D17207" s="1" t="s">
        <v>3845</v>
      </c>
      <c r="E17207" s="1" t="n">
        <v>794</v>
      </c>
      <c r="F17207" s="1" t="s">
        <v>365</v>
      </c>
      <c r="I17207" s="1" t="n">
        <v>8723</v>
      </c>
      <c r="J17207" s="1" t="n">
        <v>67476</v>
      </c>
      <c r="K17207" s="1" t="n">
        <v>7890780009446</v>
      </c>
      <c r="L17207" s="1" t="s">
        <v>7564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7" t="n">
        <v>46262</v>
      </c>
      <c r="C17208" s="1" t="n">
        <v>11</v>
      </c>
      <c r="D17208" s="1" t="s">
        <v>3845</v>
      </c>
      <c r="E17208" s="1" t="n">
        <v>794</v>
      </c>
      <c r="F17208" s="1" t="s">
        <v>365</v>
      </c>
      <c r="I17208" s="1" t="n">
        <v>8723</v>
      </c>
      <c r="J17208" s="1" t="n">
        <v>67642</v>
      </c>
      <c r="K17208" s="1" t="n">
        <v>7898093784456</v>
      </c>
      <c r="L17208" s="1" t="s">
        <v>4879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7" t="n">
        <v>46262</v>
      </c>
      <c r="C17209" s="1" t="n">
        <v>11</v>
      </c>
      <c r="D17209" s="1" t="s">
        <v>3845</v>
      </c>
      <c r="E17209" s="1" t="n">
        <v>794</v>
      </c>
      <c r="F17209" s="1" t="s">
        <v>365</v>
      </c>
      <c r="I17209" s="1" t="n">
        <v>8723</v>
      </c>
      <c r="J17209" s="1" t="n">
        <v>67643</v>
      </c>
      <c r="K17209" s="1" t="n">
        <v>7898093783640</v>
      </c>
      <c r="L17209" s="1" t="s">
        <v>4879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7" t="n">
        <v>46262</v>
      </c>
      <c r="C17210" s="1" t="n">
        <v>11</v>
      </c>
      <c r="D17210" s="1" t="s">
        <v>3845</v>
      </c>
      <c r="E17210" s="1" t="n">
        <v>794</v>
      </c>
      <c r="F17210" s="1" t="s">
        <v>365</v>
      </c>
      <c r="I17210" s="1" t="n">
        <v>8723</v>
      </c>
      <c r="J17210" s="1" t="n">
        <v>67820</v>
      </c>
      <c r="K17210" s="1" t="n">
        <v>7898952461221</v>
      </c>
      <c r="L17210" s="1" t="s">
        <v>4880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7" t="n">
        <v>46262</v>
      </c>
      <c r="C17211" s="1" t="n">
        <v>11</v>
      </c>
      <c r="D17211" s="1" t="s">
        <v>3845</v>
      </c>
      <c r="E17211" s="1" t="n">
        <v>794</v>
      </c>
      <c r="F17211" s="1" t="s">
        <v>365</v>
      </c>
      <c r="I17211" s="1" t="n">
        <v>8723</v>
      </c>
      <c r="J17211" s="1" t="n">
        <v>68499</v>
      </c>
      <c r="K17211" s="1" t="n">
        <v>7898952461481</v>
      </c>
      <c r="L17211" s="1" t="s">
        <v>4881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7" t="n">
        <v>46262</v>
      </c>
      <c r="C17212" s="1" t="n">
        <v>11</v>
      </c>
      <c r="D17212" s="1" t="s">
        <v>3845</v>
      </c>
      <c r="E17212" s="1" t="n">
        <v>794</v>
      </c>
      <c r="F17212" s="1" t="s">
        <v>365</v>
      </c>
      <c r="I17212" s="1" t="n">
        <v>8723</v>
      </c>
      <c r="J17212" s="1" t="n">
        <v>68503</v>
      </c>
      <c r="K17212" s="1" t="n">
        <v>7892536984144</v>
      </c>
      <c r="L17212" s="1" t="s">
        <v>8740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7" t="n">
        <v>46262</v>
      </c>
      <c r="C17213" s="1" t="n">
        <v>11</v>
      </c>
      <c r="D17213" s="1" t="s">
        <v>3845</v>
      </c>
      <c r="E17213" s="1" t="n">
        <v>794</v>
      </c>
      <c r="F17213" s="1" t="s">
        <v>365</v>
      </c>
      <c r="I17213" s="1" t="n">
        <v>8723</v>
      </c>
      <c r="J17213" s="1" t="n">
        <v>78396</v>
      </c>
      <c r="K17213" s="1" t="n">
        <v>7892536987237</v>
      </c>
      <c r="L17213" s="1" t="s">
        <v>8741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7" t="n">
        <v>46262</v>
      </c>
      <c r="C17214" s="1" t="n">
        <v>11</v>
      </c>
      <c r="D17214" s="1" t="s">
        <v>3845</v>
      </c>
      <c r="E17214" s="1" t="n">
        <v>794</v>
      </c>
      <c r="F17214" s="1" t="s">
        <v>365</v>
      </c>
      <c r="I17214" s="1" t="n">
        <v>8723</v>
      </c>
      <c r="J17214" s="1" t="n">
        <v>79537</v>
      </c>
      <c r="K17214" s="1" t="n">
        <v>7890000000406</v>
      </c>
      <c r="L17214" s="1" t="s">
        <v>8742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7" t="n">
        <v>46262</v>
      </c>
      <c r="C17215" s="1" t="n">
        <v>11</v>
      </c>
      <c r="D17215" s="1" t="s">
        <v>3845</v>
      </c>
      <c r="E17215" s="1" t="n">
        <v>794</v>
      </c>
      <c r="F17215" s="1" t="s">
        <v>365</v>
      </c>
      <c r="I17215" s="1" t="n">
        <v>8723</v>
      </c>
      <c r="J17215" s="1" t="n">
        <v>80280</v>
      </c>
      <c r="K17215" s="1" t="n">
        <v>7893095372052</v>
      </c>
      <c r="L17215" s="1" t="s">
        <v>4007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7" t="n">
        <v>46262</v>
      </c>
      <c r="C17216" s="1" t="n">
        <v>11</v>
      </c>
      <c r="D17216" s="1" t="s">
        <v>3845</v>
      </c>
      <c r="E17216" s="1" t="n">
        <v>794</v>
      </c>
      <c r="F17216" s="1" t="s">
        <v>365</v>
      </c>
      <c r="I17216" s="1" t="n">
        <v>8723</v>
      </c>
      <c r="J17216" s="1" t="n">
        <v>80281</v>
      </c>
      <c r="K17216" s="1" t="n">
        <v>7893095372045</v>
      </c>
      <c r="L17216" s="1" t="s">
        <v>4008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7" t="n">
        <v>46262</v>
      </c>
      <c r="C17217" s="1" t="n">
        <v>11</v>
      </c>
      <c r="D17217" s="1" t="s">
        <v>3845</v>
      </c>
      <c r="E17217" s="1" t="n">
        <v>794</v>
      </c>
      <c r="F17217" s="1" t="s">
        <v>365</v>
      </c>
      <c r="I17217" s="1" t="n">
        <v>8723</v>
      </c>
      <c r="J17217" s="1" t="n">
        <v>81568</v>
      </c>
      <c r="K17217" s="1" t="n">
        <v>7896058502589</v>
      </c>
      <c r="L17217" s="1" t="s">
        <v>6228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7" t="n">
        <v>46262</v>
      </c>
      <c r="C17218" s="1" t="n">
        <v>11</v>
      </c>
      <c r="D17218" s="1" t="s">
        <v>3845</v>
      </c>
      <c r="E17218" s="1" t="n">
        <v>794</v>
      </c>
      <c r="F17218" s="1" t="s">
        <v>365</v>
      </c>
      <c r="I17218" s="1" t="n">
        <v>8723</v>
      </c>
      <c r="J17218" s="1" t="n">
        <v>81889</v>
      </c>
      <c r="K17218" s="1" t="n">
        <v>7896103476230</v>
      </c>
      <c r="L17218" s="1" t="s">
        <v>7653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7" t="n">
        <v>46262</v>
      </c>
      <c r="C17219" s="1" t="n">
        <v>11</v>
      </c>
      <c r="D17219" s="1" t="s">
        <v>3845</v>
      </c>
      <c r="E17219" s="1" t="n">
        <v>794</v>
      </c>
      <c r="F17219" s="1" t="s">
        <v>365</v>
      </c>
      <c r="I17219" s="1" t="n">
        <v>8723</v>
      </c>
      <c r="J17219" s="1" t="n">
        <v>81890</v>
      </c>
      <c r="K17219" s="1" t="n">
        <v>7896103476247</v>
      </c>
      <c r="L17219" s="1" t="s">
        <v>7654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7" t="n">
        <v>46262</v>
      </c>
      <c r="C17220" s="1" t="n">
        <v>11</v>
      </c>
      <c r="D17220" s="1" t="s">
        <v>3845</v>
      </c>
      <c r="E17220" s="1" t="n">
        <v>794</v>
      </c>
      <c r="F17220" s="1" t="s">
        <v>365</v>
      </c>
      <c r="I17220" s="1" t="n">
        <v>8723</v>
      </c>
      <c r="J17220" s="1" t="n">
        <v>81891</v>
      </c>
      <c r="K17220" s="1" t="n">
        <v>7896103476223</v>
      </c>
      <c r="L17220" s="1" t="s">
        <v>7655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7" t="n">
        <v>46262</v>
      </c>
      <c r="C17221" s="1" t="n">
        <v>11</v>
      </c>
      <c r="D17221" s="1" t="s">
        <v>3845</v>
      </c>
      <c r="E17221" s="1" t="n">
        <v>794</v>
      </c>
      <c r="F17221" s="1" t="s">
        <v>365</v>
      </c>
      <c r="I17221" s="1" t="n">
        <v>8723</v>
      </c>
      <c r="J17221" s="1" t="n">
        <v>82232</v>
      </c>
      <c r="K17221" s="1" t="n">
        <v>7896058503449</v>
      </c>
      <c r="L17221" s="1" t="s">
        <v>8743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7" t="n">
        <v>46262</v>
      </c>
      <c r="C17222" s="1" t="n">
        <v>11</v>
      </c>
      <c r="D17222" s="1" t="s">
        <v>3845</v>
      </c>
      <c r="E17222" s="1" t="n">
        <v>1625</v>
      </c>
      <c r="F17222" s="1" t="s">
        <v>243</v>
      </c>
      <c r="I17222" s="1" t="n">
        <v>15195</v>
      </c>
      <c r="J17222" s="1" t="n">
        <v>29079</v>
      </c>
      <c r="K17222" s="1" t="n">
        <v>55515</v>
      </c>
      <c r="L17222" s="1" t="s">
        <v>3818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7" t="n">
        <v>46262</v>
      </c>
      <c r="C17223" s="1" t="n">
        <v>11</v>
      </c>
      <c r="D17223" s="1" t="s">
        <v>3845</v>
      </c>
      <c r="E17223" s="1" t="n">
        <v>1625</v>
      </c>
      <c r="F17223" s="1" t="s">
        <v>243</v>
      </c>
      <c r="I17223" s="1" t="n">
        <v>15195</v>
      </c>
      <c r="J17223" s="1" t="n">
        <v>29079</v>
      </c>
      <c r="K17223" s="1" t="n">
        <v>55515</v>
      </c>
      <c r="L17223" s="1" t="s">
        <v>3818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7" t="n">
        <v>46262</v>
      </c>
      <c r="C17224" s="1" t="n">
        <v>11</v>
      </c>
      <c r="D17224" s="1" t="s">
        <v>3845</v>
      </c>
      <c r="E17224" s="1" t="n">
        <v>1699</v>
      </c>
      <c r="F17224" s="1" t="s">
        <v>428</v>
      </c>
      <c r="I17224" s="1" t="n">
        <v>312406</v>
      </c>
      <c r="J17224" s="1" t="n">
        <v>102448</v>
      </c>
      <c r="K17224" s="1" t="n">
        <v>7896037514701</v>
      </c>
      <c r="L17224" s="1" t="s">
        <v>7063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7" t="n">
        <v>46262</v>
      </c>
      <c r="C17225" s="1" t="n">
        <v>11</v>
      </c>
      <c r="D17225" s="1" t="s">
        <v>3845</v>
      </c>
      <c r="E17225" s="1" t="n">
        <v>1699</v>
      </c>
      <c r="F17225" s="1" t="s">
        <v>428</v>
      </c>
      <c r="I17225" s="1" t="n">
        <v>312406</v>
      </c>
      <c r="J17225" s="1" t="n">
        <v>105668</v>
      </c>
      <c r="K17225" s="1" t="n">
        <v>7896547500126</v>
      </c>
      <c r="L17225" s="1" t="s">
        <v>5163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7" t="n">
        <v>46262</v>
      </c>
      <c r="C17226" s="1" t="n">
        <v>11</v>
      </c>
      <c r="D17226" s="1" t="s">
        <v>3845</v>
      </c>
      <c r="E17226" s="1" t="n">
        <v>1699</v>
      </c>
      <c r="F17226" s="1" t="s">
        <v>428</v>
      </c>
      <c r="I17226" s="1" t="n">
        <v>312406</v>
      </c>
      <c r="J17226" s="1" t="n">
        <v>20427</v>
      </c>
      <c r="K17226" s="1" t="n">
        <v>7791293022567</v>
      </c>
      <c r="L17226" s="1" t="s">
        <v>5189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7" t="n">
        <v>46262</v>
      </c>
      <c r="C17227" s="1" t="n">
        <v>11</v>
      </c>
      <c r="D17227" s="1" t="s">
        <v>3845</v>
      </c>
      <c r="E17227" s="1" t="n">
        <v>1699</v>
      </c>
      <c r="F17227" s="1" t="s">
        <v>428</v>
      </c>
      <c r="I17227" s="1" t="n">
        <v>312406</v>
      </c>
      <c r="J17227" s="1" t="n">
        <v>24514</v>
      </c>
      <c r="K17227" s="1" t="n">
        <v>7791293032436</v>
      </c>
      <c r="L17227" s="1" t="s">
        <v>5192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7" t="n">
        <v>46262</v>
      </c>
      <c r="C17228" s="1" t="n">
        <v>11</v>
      </c>
      <c r="D17228" s="1" t="s">
        <v>3845</v>
      </c>
      <c r="E17228" s="1" t="n">
        <v>1699</v>
      </c>
      <c r="F17228" s="1" t="s">
        <v>428</v>
      </c>
      <c r="I17228" s="1" t="n">
        <v>312406</v>
      </c>
      <c r="J17228" s="1" t="n">
        <v>25579</v>
      </c>
      <c r="K17228" s="1" t="n">
        <v>7506306241183</v>
      </c>
      <c r="L17228" s="1" t="s">
        <v>5195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7" t="n">
        <v>46262</v>
      </c>
      <c r="C17229" s="1" t="n">
        <v>11</v>
      </c>
      <c r="D17229" s="1" t="s">
        <v>3845</v>
      </c>
      <c r="E17229" s="1" t="n">
        <v>1699</v>
      </c>
      <c r="F17229" s="1" t="s">
        <v>428</v>
      </c>
      <c r="I17229" s="1" t="n">
        <v>312406</v>
      </c>
      <c r="J17229" s="1" t="n">
        <v>35098</v>
      </c>
      <c r="K17229" s="1" t="n">
        <v>7899567247309</v>
      </c>
      <c r="L17229" s="1" t="s">
        <v>5199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7" t="n">
        <v>46262</v>
      </c>
      <c r="C17230" s="1" t="n">
        <v>11</v>
      </c>
      <c r="D17230" s="1" t="s">
        <v>3845</v>
      </c>
      <c r="E17230" s="1" t="n">
        <v>1699</v>
      </c>
      <c r="F17230" s="1" t="s">
        <v>428</v>
      </c>
      <c r="I17230" s="1" t="n">
        <v>312406</v>
      </c>
      <c r="J17230" s="1" t="n">
        <v>35117</v>
      </c>
      <c r="K17230" s="1" t="n">
        <v>7899567247262</v>
      </c>
      <c r="L17230" s="1" t="s">
        <v>5571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7" t="n">
        <v>46262</v>
      </c>
      <c r="C17231" s="1" t="n">
        <v>11</v>
      </c>
      <c r="D17231" s="1" t="s">
        <v>3845</v>
      </c>
      <c r="E17231" s="1" t="n">
        <v>1671</v>
      </c>
      <c r="F17231" s="1" t="s">
        <v>385</v>
      </c>
      <c r="I17231" s="1" t="n">
        <v>587748</v>
      </c>
      <c r="J17231" s="1" t="n">
        <v>100093</v>
      </c>
      <c r="K17231" s="1" t="n">
        <v>145138</v>
      </c>
      <c r="L17231" s="1" t="s">
        <v>4978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7" t="n">
        <v>46262</v>
      </c>
      <c r="C17232" s="1" t="n">
        <v>11</v>
      </c>
      <c r="D17232" s="1" t="s">
        <v>3845</v>
      </c>
      <c r="E17232" s="1" t="n">
        <v>1671</v>
      </c>
      <c r="F17232" s="1" t="s">
        <v>385</v>
      </c>
      <c r="I17232" s="1" t="n">
        <v>587748</v>
      </c>
      <c r="J17232" s="1" t="n">
        <v>100453</v>
      </c>
      <c r="K17232" s="1" t="n">
        <v>7896806700076</v>
      </c>
      <c r="L17232" s="1" t="s">
        <v>4928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7" t="n">
        <v>46262</v>
      </c>
      <c r="C17233" s="1" t="n">
        <v>11</v>
      </c>
      <c r="D17233" s="1" t="s">
        <v>3845</v>
      </c>
      <c r="E17233" s="1" t="n">
        <v>1671</v>
      </c>
      <c r="F17233" s="1" t="s">
        <v>385</v>
      </c>
      <c r="I17233" s="1" t="n">
        <v>587748</v>
      </c>
      <c r="J17233" s="1" t="n">
        <v>100454</v>
      </c>
      <c r="K17233" s="1" t="n">
        <v>7896806700069</v>
      </c>
      <c r="L17233" s="1" t="s">
        <v>4929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7" t="n">
        <v>46262</v>
      </c>
      <c r="C17234" s="1" t="n">
        <v>11</v>
      </c>
      <c r="D17234" s="1" t="s">
        <v>3845</v>
      </c>
      <c r="E17234" s="1" t="n">
        <v>1671</v>
      </c>
      <c r="F17234" s="1" t="s">
        <v>385</v>
      </c>
      <c r="I17234" s="1" t="n">
        <v>587748</v>
      </c>
      <c r="J17234" s="1" t="n">
        <v>15747</v>
      </c>
      <c r="K17234" s="1" t="n">
        <v>7896033221153</v>
      </c>
      <c r="L17234" s="1" t="s">
        <v>7137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7" t="n">
        <v>46262</v>
      </c>
      <c r="C17235" s="1" t="n">
        <v>11</v>
      </c>
      <c r="D17235" s="1" t="s">
        <v>3845</v>
      </c>
      <c r="E17235" s="1" t="n">
        <v>1671</v>
      </c>
      <c r="F17235" s="1" t="s">
        <v>385</v>
      </c>
      <c r="I17235" s="1" t="n">
        <v>587748</v>
      </c>
      <c r="J17235" s="1" t="n">
        <v>16990</v>
      </c>
      <c r="K17235" s="1" t="n">
        <v>7896020160083</v>
      </c>
      <c r="L17235" s="1" t="s">
        <v>8744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7" t="n">
        <v>46262</v>
      </c>
      <c r="C17236" s="1" t="n">
        <v>11</v>
      </c>
      <c r="D17236" s="1" t="s">
        <v>3845</v>
      </c>
      <c r="E17236" s="1" t="n">
        <v>1671</v>
      </c>
      <c r="F17236" s="1" t="s">
        <v>385</v>
      </c>
      <c r="I17236" s="1" t="n">
        <v>587748</v>
      </c>
      <c r="J17236" s="1" t="n">
        <v>24329</v>
      </c>
      <c r="K17236" s="1" t="n">
        <v>7896020160052</v>
      </c>
      <c r="L17236" s="1" t="s">
        <v>8745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7" t="n">
        <v>46262</v>
      </c>
      <c r="C17237" s="1" t="n">
        <v>11</v>
      </c>
      <c r="D17237" s="1" t="s">
        <v>3845</v>
      </c>
      <c r="E17237" s="1" t="n">
        <v>1671</v>
      </c>
      <c r="F17237" s="1" t="s">
        <v>385</v>
      </c>
      <c r="I17237" s="1" t="n">
        <v>587748</v>
      </c>
      <c r="J17237" s="1" t="n">
        <v>28438</v>
      </c>
      <c r="K17237" s="1" t="n">
        <v>7896013544517</v>
      </c>
      <c r="L17237" s="1" t="s">
        <v>7327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7" t="n">
        <v>46262</v>
      </c>
      <c r="C17238" s="1" t="n">
        <v>11</v>
      </c>
      <c r="D17238" s="1" t="s">
        <v>3845</v>
      </c>
      <c r="E17238" s="1" t="n">
        <v>1671</v>
      </c>
      <c r="F17238" s="1" t="s">
        <v>385</v>
      </c>
      <c r="I17238" s="1" t="n">
        <v>587748</v>
      </c>
      <c r="J17238" s="1" t="n">
        <v>28439</v>
      </c>
      <c r="K17238" s="1" t="n">
        <v>7896013544197</v>
      </c>
      <c r="L17238" s="1" t="s">
        <v>7328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7" t="n">
        <v>46262</v>
      </c>
      <c r="C17239" s="1" t="n">
        <v>11</v>
      </c>
      <c r="D17239" s="1" t="s">
        <v>3845</v>
      </c>
      <c r="E17239" s="1" t="n">
        <v>1671</v>
      </c>
      <c r="F17239" s="1" t="s">
        <v>385</v>
      </c>
      <c r="I17239" s="1" t="n">
        <v>587748</v>
      </c>
      <c r="J17239" s="1" t="n">
        <v>28442</v>
      </c>
      <c r="K17239" s="1" t="n">
        <v>7896013544203</v>
      </c>
      <c r="L17239" s="1" t="s">
        <v>7331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7" t="n">
        <v>46262</v>
      </c>
      <c r="C17240" s="1" t="n">
        <v>11</v>
      </c>
      <c r="D17240" s="1" t="s">
        <v>3845</v>
      </c>
      <c r="E17240" s="1" t="n">
        <v>1671</v>
      </c>
      <c r="F17240" s="1" t="s">
        <v>385</v>
      </c>
      <c r="I17240" s="1" t="n">
        <v>587748</v>
      </c>
      <c r="J17240" s="1" t="n">
        <v>37960</v>
      </c>
      <c r="K17240" s="1" t="n">
        <v>7896013566182</v>
      </c>
      <c r="L17240" s="1" t="s">
        <v>8746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7" t="n">
        <v>46262</v>
      </c>
      <c r="C17241" s="1" t="n">
        <v>11</v>
      </c>
      <c r="D17241" s="1" t="s">
        <v>3845</v>
      </c>
      <c r="E17241" s="1" t="n">
        <v>1671</v>
      </c>
      <c r="F17241" s="1" t="s">
        <v>385</v>
      </c>
      <c r="I17241" s="1" t="n">
        <v>587748</v>
      </c>
      <c r="J17241" s="1" t="n">
        <v>57706</v>
      </c>
      <c r="K17241" s="1" t="n">
        <v>7896033251839</v>
      </c>
      <c r="L17241" s="1" t="s">
        <v>8747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7" t="n">
        <v>46262</v>
      </c>
      <c r="C17242" s="1" t="n">
        <v>11</v>
      </c>
      <c r="D17242" s="1" t="s">
        <v>3845</v>
      </c>
      <c r="E17242" s="1" t="n">
        <v>1671</v>
      </c>
      <c r="F17242" s="1" t="s">
        <v>385</v>
      </c>
      <c r="I17242" s="1" t="n">
        <v>587748</v>
      </c>
      <c r="J17242" s="1" t="n">
        <v>57707</v>
      </c>
      <c r="K17242" s="1" t="n">
        <v>7896033251778</v>
      </c>
      <c r="L17242" s="1" t="s">
        <v>8748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7" t="n">
        <v>46262</v>
      </c>
      <c r="C17243" s="1" t="n">
        <v>11</v>
      </c>
      <c r="D17243" s="1" t="s">
        <v>3845</v>
      </c>
      <c r="E17243" s="1" t="n">
        <v>1671</v>
      </c>
      <c r="F17243" s="1" t="s">
        <v>385</v>
      </c>
      <c r="I17243" s="1" t="n">
        <v>587748</v>
      </c>
      <c r="J17243" s="1" t="n">
        <v>57708</v>
      </c>
      <c r="K17243" s="1" t="n">
        <v>7896033251785</v>
      </c>
      <c r="L17243" s="1" t="s">
        <v>8749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7" t="n">
        <v>46262</v>
      </c>
      <c r="C17244" s="1" t="n">
        <v>11</v>
      </c>
      <c r="D17244" s="1" t="s">
        <v>3845</v>
      </c>
      <c r="E17244" s="1" t="n">
        <v>1671</v>
      </c>
      <c r="F17244" s="1" t="s">
        <v>385</v>
      </c>
      <c r="I17244" s="1" t="n">
        <v>587748</v>
      </c>
      <c r="J17244" s="1" t="n">
        <v>60125</v>
      </c>
      <c r="K17244" s="1" t="n">
        <v>7896033221313</v>
      </c>
      <c r="L17244" s="1" t="s">
        <v>8750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7" t="n">
        <v>46262</v>
      </c>
      <c r="C17245" s="1" t="n">
        <v>11</v>
      </c>
      <c r="D17245" s="1" t="s">
        <v>3845</v>
      </c>
      <c r="E17245" s="1" t="n">
        <v>1671</v>
      </c>
      <c r="F17245" s="1" t="s">
        <v>385</v>
      </c>
      <c r="I17245" s="1" t="n">
        <v>587748</v>
      </c>
      <c r="J17245" s="1" t="n">
        <v>81803</v>
      </c>
      <c r="K17245" s="1" t="n">
        <v>7896033234214</v>
      </c>
      <c r="L17245" s="1" t="s">
        <v>7160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7" t="n">
        <v>46262</v>
      </c>
      <c r="C17246" s="1" t="n">
        <v>11</v>
      </c>
      <c r="D17246" s="1" t="s">
        <v>3845</v>
      </c>
      <c r="E17246" s="1" t="n">
        <v>1671</v>
      </c>
      <c r="F17246" s="1" t="s">
        <v>385</v>
      </c>
      <c r="I17246" s="1" t="n">
        <v>587748</v>
      </c>
      <c r="J17246" s="1" t="n">
        <v>81804</v>
      </c>
      <c r="K17246" s="1" t="n">
        <v>7896033251754</v>
      </c>
      <c r="L17246" s="1" t="s">
        <v>7161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7" t="n">
        <v>46262</v>
      </c>
      <c r="C17247" s="1" t="n">
        <v>11</v>
      </c>
      <c r="D17247" s="1" t="s">
        <v>3845</v>
      </c>
      <c r="E17247" s="1" t="n">
        <v>1671</v>
      </c>
      <c r="F17247" s="1" t="s">
        <v>385</v>
      </c>
      <c r="I17247" s="1" t="n">
        <v>588259</v>
      </c>
      <c r="J17247" s="1" t="n">
        <v>104640</v>
      </c>
      <c r="K17247" s="1" t="n">
        <v>7791969016029</v>
      </c>
      <c r="L17247" s="1" t="s">
        <v>7081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7" t="n">
        <v>46262</v>
      </c>
      <c r="C17248" s="1" t="n">
        <v>11</v>
      </c>
      <c r="D17248" s="1" t="s">
        <v>3845</v>
      </c>
      <c r="E17248" s="1" t="n">
        <v>1671</v>
      </c>
      <c r="F17248" s="1" t="s">
        <v>385</v>
      </c>
      <c r="I17248" s="1" t="n">
        <v>588259</v>
      </c>
      <c r="J17248" s="1" t="n">
        <v>14049</v>
      </c>
      <c r="K17248" s="1" t="n">
        <v>4005808309436</v>
      </c>
      <c r="L17248" s="1" t="s">
        <v>7084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7" t="n">
        <v>46262</v>
      </c>
      <c r="C17249" s="1" t="n">
        <v>11</v>
      </c>
      <c r="D17249" s="1" t="s">
        <v>3845</v>
      </c>
      <c r="E17249" s="1" t="n">
        <v>1671</v>
      </c>
      <c r="F17249" s="1" t="s">
        <v>385</v>
      </c>
      <c r="I17249" s="1" t="n">
        <v>588259</v>
      </c>
      <c r="J17249" s="1" t="n">
        <v>14053</v>
      </c>
      <c r="K17249" s="1" t="n">
        <v>4005900036704</v>
      </c>
      <c r="L17249" s="1" t="s">
        <v>5419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7" t="n">
        <v>46262</v>
      </c>
      <c r="C17250" s="1" t="n">
        <v>11</v>
      </c>
      <c r="D17250" s="1" t="s">
        <v>3845</v>
      </c>
      <c r="E17250" s="1" t="n">
        <v>1671</v>
      </c>
      <c r="F17250" s="1" t="s">
        <v>385</v>
      </c>
      <c r="I17250" s="1" t="n">
        <v>588259</v>
      </c>
      <c r="J17250" s="1" t="n">
        <v>14941</v>
      </c>
      <c r="K17250" s="1" t="n">
        <v>4005900036728</v>
      </c>
      <c r="L17250" s="1" t="s">
        <v>7085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7" t="n">
        <v>46262</v>
      </c>
      <c r="C17251" s="1" t="n">
        <v>11</v>
      </c>
      <c r="D17251" s="1" t="s">
        <v>3845</v>
      </c>
      <c r="E17251" s="1" t="n">
        <v>1671</v>
      </c>
      <c r="F17251" s="1" t="s">
        <v>385</v>
      </c>
      <c r="I17251" s="1" t="n">
        <v>588259</v>
      </c>
      <c r="J17251" s="1" t="n">
        <v>14942</v>
      </c>
      <c r="K17251" s="1" t="n">
        <v>4005900036667</v>
      </c>
      <c r="L17251" s="1" t="s">
        <v>7086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7" t="n">
        <v>46262</v>
      </c>
      <c r="C17252" s="1" t="n">
        <v>11</v>
      </c>
      <c r="D17252" s="1" t="s">
        <v>3845</v>
      </c>
      <c r="E17252" s="1" t="n">
        <v>1671</v>
      </c>
      <c r="F17252" s="1" t="s">
        <v>385</v>
      </c>
      <c r="I17252" s="1" t="n">
        <v>588259</v>
      </c>
      <c r="J17252" s="1" t="n">
        <v>14943</v>
      </c>
      <c r="K17252" s="1" t="n">
        <v>4005900036759</v>
      </c>
      <c r="L17252" s="1" t="s">
        <v>5420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7" t="n">
        <v>46262</v>
      </c>
      <c r="C17253" s="1" t="n">
        <v>11</v>
      </c>
      <c r="D17253" s="1" t="s">
        <v>3845</v>
      </c>
      <c r="E17253" s="1" t="n">
        <v>1671</v>
      </c>
      <c r="F17253" s="1" t="s">
        <v>385</v>
      </c>
      <c r="I17253" s="1" t="n">
        <v>588259</v>
      </c>
      <c r="J17253" s="1" t="n">
        <v>28879</v>
      </c>
      <c r="K17253" s="1" t="n">
        <v>78906617</v>
      </c>
      <c r="L17253" s="1" t="s">
        <v>7090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7" t="n">
        <v>46262</v>
      </c>
      <c r="C17254" s="1" t="n">
        <v>11</v>
      </c>
      <c r="D17254" s="1" t="s">
        <v>3845</v>
      </c>
      <c r="E17254" s="1" t="n">
        <v>1671</v>
      </c>
      <c r="F17254" s="1" t="s">
        <v>385</v>
      </c>
      <c r="I17254" s="1" t="n">
        <v>588259</v>
      </c>
      <c r="J17254" s="1" t="n">
        <v>29713</v>
      </c>
      <c r="K17254" s="1" t="n">
        <v>4005900521910</v>
      </c>
      <c r="L17254" s="1" t="s">
        <v>7091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7" t="n">
        <v>46262</v>
      </c>
      <c r="C17255" s="1" t="n">
        <v>11</v>
      </c>
      <c r="D17255" s="1" t="s">
        <v>3845</v>
      </c>
      <c r="E17255" s="1" t="n">
        <v>1671</v>
      </c>
      <c r="F17255" s="1" t="s">
        <v>385</v>
      </c>
      <c r="I17255" s="1" t="n">
        <v>588259</v>
      </c>
      <c r="J17255" s="1" t="n">
        <v>36611</v>
      </c>
      <c r="K17255" s="1" t="n">
        <v>42360414</v>
      </c>
      <c r="L17255" s="1" t="s">
        <v>7098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7" t="n">
        <v>46262</v>
      </c>
      <c r="C17256" s="1" t="n">
        <v>11</v>
      </c>
      <c r="D17256" s="1" t="s">
        <v>3845</v>
      </c>
      <c r="E17256" s="1" t="n">
        <v>1671</v>
      </c>
      <c r="F17256" s="1" t="s">
        <v>385</v>
      </c>
      <c r="I17256" s="1" t="n">
        <v>588259</v>
      </c>
      <c r="J17256" s="1" t="n">
        <v>79193</v>
      </c>
      <c r="K17256" s="1" t="n">
        <v>4006000178851</v>
      </c>
      <c r="L17256" s="1" t="s">
        <v>8751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7" t="n">
        <v>46262</v>
      </c>
      <c r="C17257" s="1" t="n">
        <v>11</v>
      </c>
      <c r="D17257" s="1" t="s">
        <v>3845</v>
      </c>
      <c r="E17257" s="1" t="n">
        <v>1671</v>
      </c>
      <c r="F17257" s="1" t="s">
        <v>385</v>
      </c>
      <c r="I17257" s="1" t="n">
        <v>588259</v>
      </c>
      <c r="J17257" s="1" t="n">
        <v>81784</v>
      </c>
      <c r="K17257" s="1" t="n">
        <v>42495727</v>
      </c>
      <c r="L17257" s="1" t="s">
        <v>7102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7" t="n">
        <v>46262</v>
      </c>
      <c r="C17258" s="1" t="n">
        <v>11</v>
      </c>
      <c r="D17258" s="1" t="s">
        <v>3845</v>
      </c>
      <c r="E17258" s="1" t="n">
        <v>1671</v>
      </c>
      <c r="F17258" s="1" t="s">
        <v>385</v>
      </c>
      <c r="I17258" s="1" t="n">
        <v>588259</v>
      </c>
      <c r="J17258" s="1" t="n">
        <v>82238</v>
      </c>
      <c r="K17258" s="1" t="n">
        <v>4006000178929</v>
      </c>
      <c r="L17258" s="1" t="s">
        <v>8752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7" t="n">
        <v>46262</v>
      </c>
      <c r="C17259" s="1" t="n">
        <v>11</v>
      </c>
      <c r="D17259" s="1" t="s">
        <v>3845</v>
      </c>
      <c r="E17259" s="1" t="n">
        <v>1637</v>
      </c>
      <c r="F17259" s="1" t="s">
        <v>68</v>
      </c>
      <c r="I17259" s="1" t="n">
        <v>1926309</v>
      </c>
      <c r="J17259" s="1" t="n">
        <v>25686</v>
      </c>
      <c r="K17259" s="1" t="n">
        <v>7896005217740</v>
      </c>
      <c r="L17259" s="1" t="s">
        <v>8753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7" t="n">
        <v>46262</v>
      </c>
      <c r="C17260" s="1" t="n">
        <v>11</v>
      </c>
      <c r="D17260" s="1" t="s">
        <v>3845</v>
      </c>
      <c r="E17260" s="1" t="n">
        <v>1637</v>
      </c>
      <c r="F17260" s="1" t="s">
        <v>68</v>
      </c>
      <c r="I17260" s="1" t="n">
        <v>1926309</v>
      </c>
      <c r="J17260" s="1" t="n">
        <v>82242</v>
      </c>
      <c r="K17260" s="1" t="n">
        <v>7896005211205</v>
      </c>
      <c r="L17260" s="1" t="s">
        <v>8754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7" t="n">
        <v>46262</v>
      </c>
      <c r="C17261" s="1" t="n">
        <v>11</v>
      </c>
      <c r="D17261" s="1" t="s">
        <v>3845</v>
      </c>
      <c r="E17261" s="1" t="n">
        <v>1637</v>
      </c>
      <c r="F17261" s="1" t="s">
        <v>68</v>
      </c>
      <c r="I17261" s="1" t="n">
        <v>1926310</v>
      </c>
      <c r="J17261" s="1" t="n">
        <v>36969</v>
      </c>
      <c r="K17261" s="1" t="n">
        <v>7891000325858</v>
      </c>
      <c r="L17261" s="1" t="s">
        <v>4365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7" t="n">
        <v>46262</v>
      </c>
      <c r="C17262" s="1" t="n">
        <v>22</v>
      </c>
      <c r="D17262" s="1" t="s">
        <v>3850</v>
      </c>
      <c r="E17262" s="1" t="n">
        <v>33</v>
      </c>
      <c r="F17262" s="1" t="s">
        <v>93</v>
      </c>
      <c r="I17262" s="1" t="n">
        <v>5571</v>
      </c>
      <c r="J17262" s="1" t="n">
        <v>100000</v>
      </c>
      <c r="K17262" s="1" t="n">
        <v>1</v>
      </c>
      <c r="L17262" s="1" t="s">
        <v>3851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7" t="n">
        <v>46262</v>
      </c>
      <c r="C17263" s="1" t="n">
        <v>22</v>
      </c>
      <c r="D17263" s="1" t="s">
        <v>3850</v>
      </c>
      <c r="E17263" s="1" t="n">
        <v>33</v>
      </c>
      <c r="F17263" s="1" t="s">
        <v>93</v>
      </c>
      <c r="I17263" s="1" t="n">
        <v>5571</v>
      </c>
      <c r="J17263" s="1" t="n">
        <v>100006</v>
      </c>
      <c r="K17263" s="1" t="n">
        <v>7</v>
      </c>
      <c r="L17263" s="1" t="s">
        <v>3853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7" t="n">
        <v>46262</v>
      </c>
      <c r="C17264" s="1" t="n">
        <v>22</v>
      </c>
      <c r="D17264" s="1" t="s">
        <v>3850</v>
      </c>
      <c r="E17264" s="1" t="n">
        <v>33</v>
      </c>
      <c r="F17264" s="1" t="s">
        <v>93</v>
      </c>
      <c r="I17264" s="1" t="n">
        <v>5571</v>
      </c>
      <c r="J17264" s="1" t="n">
        <v>100007</v>
      </c>
      <c r="K17264" s="1" t="n">
        <v>8</v>
      </c>
      <c r="L17264" s="1" t="s">
        <v>3854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7" t="n">
        <v>46262</v>
      </c>
      <c r="C17265" s="1" t="n">
        <v>22</v>
      </c>
      <c r="D17265" s="1" t="s">
        <v>3850</v>
      </c>
      <c r="E17265" s="1" t="n">
        <v>33</v>
      </c>
      <c r="F17265" s="1" t="s">
        <v>93</v>
      </c>
      <c r="I17265" s="1" t="n">
        <v>5571</v>
      </c>
      <c r="J17265" s="1" t="n">
        <v>100008</v>
      </c>
      <c r="K17265" s="1" t="n">
        <v>9</v>
      </c>
      <c r="L17265" s="1" t="s">
        <v>3855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7" t="n">
        <v>46262</v>
      </c>
      <c r="C17266" s="1" t="n">
        <v>22</v>
      </c>
      <c r="D17266" s="1" t="s">
        <v>3850</v>
      </c>
      <c r="E17266" s="1" t="n">
        <v>33</v>
      </c>
      <c r="F17266" s="1" t="s">
        <v>93</v>
      </c>
      <c r="I17266" s="1" t="n">
        <v>5571</v>
      </c>
      <c r="J17266" s="1" t="n">
        <v>100011</v>
      </c>
      <c r="K17266" s="1" t="n">
        <v>12</v>
      </c>
      <c r="L17266" s="1" t="s">
        <v>3856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7" t="n">
        <v>46262</v>
      </c>
      <c r="C17267" s="1" t="n">
        <v>22</v>
      </c>
      <c r="D17267" s="1" t="s">
        <v>3850</v>
      </c>
      <c r="E17267" s="1" t="n">
        <v>33</v>
      </c>
      <c r="F17267" s="1" t="s">
        <v>93</v>
      </c>
      <c r="I17267" s="1" t="n">
        <v>5571</v>
      </c>
      <c r="J17267" s="1" t="n">
        <v>100012</v>
      </c>
      <c r="K17267" s="1" t="n">
        <v>13</v>
      </c>
      <c r="L17267" s="1" t="s">
        <v>3857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7" t="n">
        <v>46262</v>
      </c>
      <c r="C17268" s="1" t="n">
        <v>22</v>
      </c>
      <c r="D17268" s="1" t="s">
        <v>3850</v>
      </c>
      <c r="E17268" s="1" t="n">
        <v>33</v>
      </c>
      <c r="F17268" s="1" t="s">
        <v>93</v>
      </c>
      <c r="I17268" s="1" t="n">
        <v>5571</v>
      </c>
      <c r="J17268" s="1" t="n">
        <v>100013</v>
      </c>
      <c r="K17268" s="1" t="n">
        <v>14</v>
      </c>
      <c r="L17268" s="1" t="s">
        <v>3858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7" t="n">
        <v>46262</v>
      </c>
      <c r="C17269" s="1" t="n">
        <v>22</v>
      </c>
      <c r="D17269" s="1" t="s">
        <v>3850</v>
      </c>
      <c r="E17269" s="1" t="n">
        <v>33</v>
      </c>
      <c r="F17269" s="1" t="s">
        <v>93</v>
      </c>
      <c r="I17269" s="1" t="n">
        <v>5571</v>
      </c>
      <c r="J17269" s="1" t="n">
        <v>100014</v>
      </c>
      <c r="K17269" s="1" t="n">
        <v>15</v>
      </c>
      <c r="L17269" s="1" t="s">
        <v>3859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7" t="n">
        <v>46262</v>
      </c>
      <c r="C17270" s="1" t="n">
        <v>22</v>
      </c>
      <c r="D17270" s="1" t="s">
        <v>3850</v>
      </c>
      <c r="E17270" s="1" t="n">
        <v>33</v>
      </c>
      <c r="F17270" s="1" t="s">
        <v>93</v>
      </c>
      <c r="I17270" s="1" t="n">
        <v>5571</v>
      </c>
      <c r="J17270" s="1" t="n">
        <v>100015</v>
      </c>
      <c r="K17270" s="1" t="n">
        <v>16</v>
      </c>
      <c r="L17270" s="1" t="s">
        <v>3860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7" t="n">
        <v>46262</v>
      </c>
      <c r="C17271" s="1" t="n">
        <v>22</v>
      </c>
      <c r="D17271" s="1" t="s">
        <v>3850</v>
      </c>
      <c r="E17271" s="1" t="n">
        <v>33</v>
      </c>
      <c r="F17271" s="1" t="s">
        <v>93</v>
      </c>
      <c r="I17271" s="1" t="n">
        <v>5571</v>
      </c>
      <c r="J17271" s="1" t="n">
        <v>100016</v>
      </c>
      <c r="K17271" s="1" t="n">
        <v>17</v>
      </c>
      <c r="L17271" s="1" t="s">
        <v>3861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7" t="n">
        <v>46262</v>
      </c>
      <c r="C17272" s="1" t="n">
        <v>22</v>
      </c>
      <c r="D17272" s="1" t="s">
        <v>3850</v>
      </c>
      <c r="E17272" s="1" t="n">
        <v>33</v>
      </c>
      <c r="F17272" s="1" t="s">
        <v>93</v>
      </c>
      <c r="I17272" s="1" t="n">
        <v>5571</v>
      </c>
      <c r="J17272" s="1" t="n">
        <v>100017</v>
      </c>
      <c r="K17272" s="1" t="n">
        <v>18</v>
      </c>
      <c r="L17272" s="1" t="s">
        <v>3862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7" t="n">
        <v>46262</v>
      </c>
      <c r="C17273" s="1" t="n">
        <v>22</v>
      </c>
      <c r="D17273" s="1" t="s">
        <v>3850</v>
      </c>
      <c r="E17273" s="1" t="n">
        <v>33</v>
      </c>
      <c r="F17273" s="1" t="s">
        <v>93</v>
      </c>
      <c r="I17273" s="1" t="n">
        <v>5571</v>
      </c>
      <c r="J17273" s="1" t="n">
        <v>100019</v>
      </c>
      <c r="K17273" s="1" t="n">
        <v>20</v>
      </c>
      <c r="L17273" s="1" t="s">
        <v>3863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7" t="n">
        <v>46262</v>
      </c>
      <c r="C17274" s="1" t="n">
        <v>22</v>
      </c>
      <c r="D17274" s="1" t="s">
        <v>3850</v>
      </c>
      <c r="E17274" s="1" t="n">
        <v>33</v>
      </c>
      <c r="F17274" s="1" t="s">
        <v>93</v>
      </c>
      <c r="I17274" s="1" t="n">
        <v>5571</v>
      </c>
      <c r="J17274" s="1" t="n">
        <v>100020</v>
      </c>
      <c r="K17274" s="1" t="n">
        <v>21</v>
      </c>
      <c r="L17274" s="1" t="s">
        <v>3864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7" t="n">
        <v>46262</v>
      </c>
      <c r="C17275" s="1" t="n">
        <v>22</v>
      </c>
      <c r="D17275" s="1" t="s">
        <v>3850</v>
      </c>
      <c r="E17275" s="1" t="n">
        <v>33</v>
      </c>
      <c r="F17275" s="1" t="s">
        <v>93</v>
      </c>
      <c r="I17275" s="1" t="n">
        <v>5571</v>
      </c>
      <c r="J17275" s="1" t="n">
        <v>100053</v>
      </c>
      <c r="K17275" s="1" t="n">
        <v>54</v>
      </c>
      <c r="L17275" s="1" t="s">
        <v>3866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7" t="n">
        <v>46262</v>
      </c>
      <c r="C17276" s="1" t="n">
        <v>22</v>
      </c>
      <c r="D17276" s="1" t="s">
        <v>3850</v>
      </c>
      <c r="E17276" s="1" t="n">
        <v>33</v>
      </c>
      <c r="F17276" s="1" t="s">
        <v>93</v>
      </c>
      <c r="I17276" s="1" t="n">
        <v>5571</v>
      </c>
      <c r="J17276" s="1" t="n">
        <v>100638</v>
      </c>
      <c r="K17276" s="1" t="n">
        <v>508</v>
      </c>
      <c r="L17276" s="1" t="s">
        <v>3867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7" t="n">
        <v>46262</v>
      </c>
      <c r="C17277" s="1" t="n">
        <v>22</v>
      </c>
      <c r="D17277" s="1" t="s">
        <v>3850</v>
      </c>
      <c r="E17277" s="1" t="n">
        <v>33</v>
      </c>
      <c r="F17277" s="1" t="s">
        <v>93</v>
      </c>
      <c r="I17277" s="1" t="n">
        <v>5571</v>
      </c>
      <c r="J17277" s="1" t="n">
        <v>100520</v>
      </c>
      <c r="K17277" s="1" t="n">
        <v>507</v>
      </c>
      <c r="L17277" s="1" t="s">
        <v>3868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7" t="n">
        <v>46262</v>
      </c>
      <c r="C17278" s="1" t="n">
        <v>22</v>
      </c>
      <c r="D17278" s="1" t="s">
        <v>3850</v>
      </c>
      <c r="E17278" s="1" t="n">
        <v>33</v>
      </c>
      <c r="F17278" s="1" t="s">
        <v>93</v>
      </c>
      <c r="I17278" s="1" t="n">
        <v>5571</v>
      </c>
      <c r="J17278" s="1" t="n">
        <v>100319</v>
      </c>
      <c r="K17278" s="1" t="n">
        <v>73453</v>
      </c>
      <c r="L17278" s="1" t="s">
        <v>3869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7" t="n">
        <v>46262</v>
      </c>
      <c r="C17279" s="1" t="n">
        <v>22</v>
      </c>
      <c r="D17279" s="1" t="s">
        <v>3850</v>
      </c>
      <c r="E17279" s="1" t="n">
        <v>33</v>
      </c>
      <c r="F17279" s="1" t="s">
        <v>93</v>
      </c>
      <c r="I17279" s="1" t="n">
        <v>5571</v>
      </c>
      <c r="J17279" s="1" t="n">
        <v>110455</v>
      </c>
      <c r="K17279" s="1" t="n">
        <v>53212</v>
      </c>
      <c r="L17279" s="1" t="s">
        <v>3870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7" t="n">
        <v>46262</v>
      </c>
      <c r="C17280" s="1" t="n">
        <v>100</v>
      </c>
      <c r="D17280" s="1" t="s">
        <v>3877</v>
      </c>
      <c r="E17280" s="1" t="n">
        <v>33</v>
      </c>
      <c r="F17280" s="1" t="s">
        <v>93</v>
      </c>
      <c r="I17280" s="1" t="n">
        <v>1615007</v>
      </c>
      <c r="J17280" s="1" t="n">
        <v>100000</v>
      </c>
      <c r="K17280" s="1" t="n">
        <v>1</v>
      </c>
      <c r="L17280" s="1" t="s">
        <v>3851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7" t="n">
        <v>46262</v>
      </c>
      <c r="C17281" s="1" t="n">
        <v>100</v>
      </c>
      <c r="D17281" s="1" t="s">
        <v>3877</v>
      </c>
      <c r="E17281" s="1" t="n">
        <v>33</v>
      </c>
      <c r="F17281" s="1" t="s">
        <v>93</v>
      </c>
      <c r="I17281" s="1" t="n">
        <v>1615007</v>
      </c>
      <c r="J17281" s="1" t="n">
        <v>100006</v>
      </c>
      <c r="K17281" s="1" t="n">
        <v>7</v>
      </c>
      <c r="L17281" s="1" t="s">
        <v>3853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7" t="n">
        <v>46262</v>
      </c>
      <c r="C17282" s="1" t="n">
        <v>100</v>
      </c>
      <c r="D17282" s="1" t="s">
        <v>3877</v>
      </c>
      <c r="E17282" s="1" t="n">
        <v>33</v>
      </c>
      <c r="F17282" s="1" t="s">
        <v>93</v>
      </c>
      <c r="I17282" s="1" t="n">
        <v>1615007</v>
      </c>
      <c r="J17282" s="1" t="n">
        <v>100007</v>
      </c>
      <c r="K17282" s="1" t="n">
        <v>8</v>
      </c>
      <c r="L17282" s="1" t="s">
        <v>3854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7" t="n">
        <v>46262</v>
      </c>
      <c r="C17283" s="1" t="n">
        <v>100</v>
      </c>
      <c r="D17283" s="1" t="s">
        <v>3877</v>
      </c>
      <c r="E17283" s="1" t="n">
        <v>33</v>
      </c>
      <c r="F17283" s="1" t="s">
        <v>93</v>
      </c>
      <c r="I17283" s="1" t="n">
        <v>1615007</v>
      </c>
      <c r="J17283" s="1" t="n">
        <v>100008</v>
      </c>
      <c r="K17283" s="1" t="n">
        <v>9</v>
      </c>
      <c r="L17283" s="1" t="s">
        <v>3855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7" t="n">
        <v>46262</v>
      </c>
      <c r="C17284" s="1" t="n">
        <v>100</v>
      </c>
      <c r="D17284" s="1" t="s">
        <v>3877</v>
      </c>
      <c r="E17284" s="1" t="n">
        <v>33</v>
      </c>
      <c r="F17284" s="1" t="s">
        <v>93</v>
      </c>
      <c r="I17284" s="1" t="n">
        <v>1615007</v>
      </c>
      <c r="J17284" s="1" t="n">
        <v>100011</v>
      </c>
      <c r="K17284" s="1" t="n">
        <v>12</v>
      </c>
      <c r="L17284" s="1" t="s">
        <v>3856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7" t="n">
        <v>46262</v>
      </c>
      <c r="C17285" s="1" t="n">
        <v>100</v>
      </c>
      <c r="D17285" s="1" t="s">
        <v>3877</v>
      </c>
      <c r="E17285" s="1" t="n">
        <v>33</v>
      </c>
      <c r="F17285" s="1" t="s">
        <v>93</v>
      </c>
      <c r="I17285" s="1" t="n">
        <v>1615007</v>
      </c>
      <c r="J17285" s="1" t="n">
        <v>100012</v>
      </c>
      <c r="K17285" s="1" t="n">
        <v>13</v>
      </c>
      <c r="L17285" s="1" t="s">
        <v>3857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7" t="n">
        <v>46262</v>
      </c>
      <c r="C17286" s="1" t="n">
        <v>100</v>
      </c>
      <c r="D17286" s="1" t="s">
        <v>3877</v>
      </c>
      <c r="E17286" s="1" t="n">
        <v>33</v>
      </c>
      <c r="F17286" s="1" t="s">
        <v>93</v>
      </c>
      <c r="I17286" s="1" t="n">
        <v>1615007</v>
      </c>
      <c r="J17286" s="1" t="n">
        <v>100013</v>
      </c>
      <c r="K17286" s="1" t="n">
        <v>14</v>
      </c>
      <c r="L17286" s="1" t="s">
        <v>3858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7" t="n">
        <v>46262</v>
      </c>
      <c r="C17287" s="1" t="n">
        <v>100</v>
      </c>
      <c r="D17287" s="1" t="s">
        <v>3877</v>
      </c>
      <c r="E17287" s="1" t="n">
        <v>33</v>
      </c>
      <c r="F17287" s="1" t="s">
        <v>93</v>
      </c>
      <c r="I17287" s="1" t="n">
        <v>1615007</v>
      </c>
      <c r="J17287" s="1" t="n">
        <v>100014</v>
      </c>
      <c r="K17287" s="1" t="n">
        <v>15</v>
      </c>
      <c r="L17287" s="1" t="s">
        <v>3859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7" t="n">
        <v>46262</v>
      </c>
      <c r="C17288" s="1" t="n">
        <v>100</v>
      </c>
      <c r="D17288" s="1" t="s">
        <v>3877</v>
      </c>
      <c r="E17288" s="1" t="n">
        <v>33</v>
      </c>
      <c r="F17288" s="1" t="s">
        <v>93</v>
      </c>
      <c r="I17288" s="1" t="n">
        <v>1615007</v>
      </c>
      <c r="J17288" s="1" t="n">
        <v>100015</v>
      </c>
      <c r="K17288" s="1" t="n">
        <v>16</v>
      </c>
      <c r="L17288" s="1" t="s">
        <v>3860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7" t="n">
        <v>46262</v>
      </c>
      <c r="C17289" s="1" t="n">
        <v>100</v>
      </c>
      <c r="D17289" s="1" t="s">
        <v>3877</v>
      </c>
      <c r="E17289" s="1" t="n">
        <v>33</v>
      </c>
      <c r="F17289" s="1" t="s">
        <v>93</v>
      </c>
      <c r="I17289" s="1" t="n">
        <v>1615007</v>
      </c>
      <c r="J17289" s="1" t="n">
        <v>100016</v>
      </c>
      <c r="K17289" s="1" t="n">
        <v>17</v>
      </c>
      <c r="L17289" s="1" t="s">
        <v>3861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7" t="n">
        <v>46262</v>
      </c>
      <c r="C17290" s="1" t="n">
        <v>100</v>
      </c>
      <c r="D17290" s="1" t="s">
        <v>3877</v>
      </c>
      <c r="E17290" s="1" t="n">
        <v>33</v>
      </c>
      <c r="F17290" s="1" t="s">
        <v>93</v>
      </c>
      <c r="I17290" s="1" t="n">
        <v>1615007</v>
      </c>
      <c r="J17290" s="1" t="n">
        <v>100017</v>
      </c>
      <c r="K17290" s="1" t="n">
        <v>18</v>
      </c>
      <c r="L17290" s="1" t="s">
        <v>3862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7" t="n">
        <v>46262</v>
      </c>
      <c r="C17291" s="1" t="n">
        <v>100</v>
      </c>
      <c r="D17291" s="1" t="s">
        <v>3877</v>
      </c>
      <c r="E17291" s="1" t="n">
        <v>33</v>
      </c>
      <c r="F17291" s="1" t="s">
        <v>93</v>
      </c>
      <c r="I17291" s="1" t="n">
        <v>1615007</v>
      </c>
      <c r="J17291" s="1" t="n">
        <v>100019</v>
      </c>
      <c r="K17291" s="1" t="n">
        <v>20</v>
      </c>
      <c r="L17291" s="1" t="s">
        <v>3863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7" t="n">
        <v>46262</v>
      </c>
      <c r="C17292" s="1" t="n">
        <v>100</v>
      </c>
      <c r="D17292" s="1" t="s">
        <v>3877</v>
      </c>
      <c r="E17292" s="1" t="n">
        <v>33</v>
      </c>
      <c r="F17292" s="1" t="s">
        <v>93</v>
      </c>
      <c r="I17292" s="1" t="n">
        <v>1615007</v>
      </c>
      <c r="J17292" s="1" t="n">
        <v>100020</v>
      </c>
      <c r="K17292" s="1" t="n">
        <v>21</v>
      </c>
      <c r="L17292" s="1" t="s">
        <v>3864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7" t="n">
        <v>46262</v>
      </c>
      <c r="C17293" s="1" t="n">
        <v>100</v>
      </c>
      <c r="D17293" s="1" t="s">
        <v>3877</v>
      </c>
      <c r="E17293" s="1" t="n">
        <v>33</v>
      </c>
      <c r="F17293" s="1" t="s">
        <v>93</v>
      </c>
      <c r="I17293" s="1" t="n">
        <v>1615007</v>
      </c>
      <c r="J17293" s="1" t="n">
        <v>100053</v>
      </c>
      <c r="K17293" s="1" t="n">
        <v>54</v>
      </c>
      <c r="L17293" s="1" t="s">
        <v>3866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7" t="n">
        <v>46262</v>
      </c>
      <c r="C17294" s="1" t="n">
        <v>100</v>
      </c>
      <c r="D17294" s="1" t="s">
        <v>3877</v>
      </c>
      <c r="E17294" s="1" t="n">
        <v>33</v>
      </c>
      <c r="F17294" s="1" t="s">
        <v>93</v>
      </c>
      <c r="I17294" s="1" t="n">
        <v>1615007</v>
      </c>
      <c r="J17294" s="1" t="n">
        <v>100638</v>
      </c>
      <c r="K17294" s="1" t="n">
        <v>508</v>
      </c>
      <c r="L17294" s="1" t="s">
        <v>3867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7" t="n">
        <v>46262</v>
      </c>
      <c r="C17295" s="1" t="n">
        <v>100</v>
      </c>
      <c r="D17295" s="1" t="s">
        <v>3877</v>
      </c>
      <c r="E17295" s="1" t="n">
        <v>33</v>
      </c>
      <c r="F17295" s="1" t="s">
        <v>93</v>
      </c>
      <c r="I17295" s="1" t="n">
        <v>1615007</v>
      </c>
      <c r="J17295" s="1" t="n">
        <v>100520</v>
      </c>
      <c r="K17295" s="1" t="n">
        <v>507</v>
      </c>
      <c r="L17295" s="1" t="s">
        <v>3868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7" t="n">
        <v>46262</v>
      </c>
      <c r="C17296" s="1" t="n">
        <v>100</v>
      </c>
      <c r="D17296" s="1" t="s">
        <v>3877</v>
      </c>
      <c r="E17296" s="1" t="n">
        <v>33</v>
      </c>
      <c r="F17296" s="1" t="s">
        <v>93</v>
      </c>
      <c r="I17296" s="1" t="n">
        <v>1615007</v>
      </c>
      <c r="J17296" s="1" t="n">
        <v>100319</v>
      </c>
      <c r="K17296" s="1" t="n">
        <v>73453</v>
      </c>
      <c r="L17296" s="1" t="s">
        <v>3869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7" t="n">
        <v>46262</v>
      </c>
      <c r="C17297" s="1" t="n">
        <v>100</v>
      </c>
      <c r="D17297" s="1" t="s">
        <v>3877</v>
      </c>
      <c r="E17297" s="1" t="n">
        <v>33</v>
      </c>
      <c r="F17297" s="1" t="s">
        <v>93</v>
      </c>
      <c r="I17297" s="1" t="n">
        <v>1615007</v>
      </c>
      <c r="J17297" s="1" t="n">
        <v>110455</v>
      </c>
      <c r="K17297" s="1" t="n">
        <v>53212</v>
      </c>
      <c r="L17297" s="1" t="s">
        <v>3870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7" t="n">
        <v>46262</v>
      </c>
      <c r="C17298" s="1" t="n">
        <v>100</v>
      </c>
      <c r="D17298" s="1" t="s">
        <v>3877</v>
      </c>
      <c r="E17298" s="1" t="n">
        <v>33</v>
      </c>
      <c r="F17298" s="1" t="s">
        <v>93</v>
      </c>
      <c r="I17298" s="1" t="n">
        <v>1615010</v>
      </c>
      <c r="J17298" s="1" t="n">
        <v>100000</v>
      </c>
      <c r="K17298" s="1" t="n">
        <v>1</v>
      </c>
      <c r="L17298" s="1" t="s">
        <v>3851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7" t="n">
        <v>46262</v>
      </c>
      <c r="C17299" s="1" t="n">
        <v>100</v>
      </c>
      <c r="D17299" s="1" t="s">
        <v>3877</v>
      </c>
      <c r="E17299" s="1" t="n">
        <v>33</v>
      </c>
      <c r="F17299" s="1" t="s">
        <v>93</v>
      </c>
      <c r="I17299" s="1" t="n">
        <v>1615010</v>
      </c>
      <c r="J17299" s="1" t="n">
        <v>100006</v>
      </c>
      <c r="K17299" s="1" t="n">
        <v>7</v>
      </c>
      <c r="L17299" s="1" t="s">
        <v>3853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7" t="n">
        <v>46262</v>
      </c>
      <c r="C17300" s="1" t="n">
        <v>100</v>
      </c>
      <c r="D17300" s="1" t="s">
        <v>3877</v>
      </c>
      <c r="E17300" s="1" t="n">
        <v>33</v>
      </c>
      <c r="F17300" s="1" t="s">
        <v>93</v>
      </c>
      <c r="I17300" s="1" t="n">
        <v>1615010</v>
      </c>
      <c r="J17300" s="1" t="n">
        <v>100007</v>
      </c>
      <c r="K17300" s="1" t="n">
        <v>8</v>
      </c>
      <c r="L17300" s="1" t="s">
        <v>3854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7" t="n">
        <v>46262</v>
      </c>
      <c r="C17301" s="1" t="n">
        <v>100</v>
      </c>
      <c r="D17301" s="1" t="s">
        <v>3877</v>
      </c>
      <c r="E17301" s="1" t="n">
        <v>33</v>
      </c>
      <c r="F17301" s="1" t="s">
        <v>93</v>
      </c>
      <c r="I17301" s="1" t="n">
        <v>1615010</v>
      </c>
      <c r="J17301" s="1" t="n">
        <v>100008</v>
      </c>
      <c r="K17301" s="1" t="n">
        <v>9</v>
      </c>
      <c r="L17301" s="1" t="s">
        <v>3855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7" t="n">
        <v>46262</v>
      </c>
      <c r="C17302" s="1" t="n">
        <v>100</v>
      </c>
      <c r="D17302" s="1" t="s">
        <v>3877</v>
      </c>
      <c r="E17302" s="1" t="n">
        <v>33</v>
      </c>
      <c r="F17302" s="1" t="s">
        <v>93</v>
      </c>
      <c r="I17302" s="1" t="n">
        <v>1615010</v>
      </c>
      <c r="J17302" s="1" t="n">
        <v>100011</v>
      </c>
      <c r="K17302" s="1" t="n">
        <v>12</v>
      </c>
      <c r="L17302" s="1" t="s">
        <v>3856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7" t="n">
        <v>46262</v>
      </c>
      <c r="C17303" s="1" t="n">
        <v>100</v>
      </c>
      <c r="D17303" s="1" t="s">
        <v>3877</v>
      </c>
      <c r="E17303" s="1" t="n">
        <v>33</v>
      </c>
      <c r="F17303" s="1" t="s">
        <v>93</v>
      </c>
      <c r="I17303" s="1" t="n">
        <v>1615010</v>
      </c>
      <c r="J17303" s="1" t="n">
        <v>100012</v>
      </c>
      <c r="K17303" s="1" t="n">
        <v>13</v>
      </c>
      <c r="L17303" s="1" t="s">
        <v>3857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7" t="n">
        <v>46262</v>
      </c>
      <c r="C17304" s="1" t="n">
        <v>100</v>
      </c>
      <c r="D17304" s="1" t="s">
        <v>3877</v>
      </c>
      <c r="E17304" s="1" t="n">
        <v>33</v>
      </c>
      <c r="F17304" s="1" t="s">
        <v>93</v>
      </c>
      <c r="I17304" s="1" t="n">
        <v>1615010</v>
      </c>
      <c r="J17304" s="1" t="n">
        <v>100013</v>
      </c>
      <c r="K17304" s="1" t="n">
        <v>14</v>
      </c>
      <c r="L17304" s="1" t="s">
        <v>3858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7" t="n">
        <v>46262</v>
      </c>
      <c r="C17305" s="1" t="n">
        <v>100</v>
      </c>
      <c r="D17305" s="1" t="s">
        <v>3877</v>
      </c>
      <c r="E17305" s="1" t="n">
        <v>33</v>
      </c>
      <c r="F17305" s="1" t="s">
        <v>93</v>
      </c>
      <c r="I17305" s="1" t="n">
        <v>1615010</v>
      </c>
      <c r="J17305" s="1" t="n">
        <v>100014</v>
      </c>
      <c r="K17305" s="1" t="n">
        <v>15</v>
      </c>
      <c r="L17305" s="1" t="s">
        <v>3859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7" t="n">
        <v>46262</v>
      </c>
      <c r="C17306" s="1" t="n">
        <v>100</v>
      </c>
      <c r="D17306" s="1" t="s">
        <v>3877</v>
      </c>
      <c r="E17306" s="1" t="n">
        <v>33</v>
      </c>
      <c r="F17306" s="1" t="s">
        <v>93</v>
      </c>
      <c r="I17306" s="1" t="n">
        <v>1615010</v>
      </c>
      <c r="J17306" s="1" t="n">
        <v>100015</v>
      </c>
      <c r="K17306" s="1" t="n">
        <v>16</v>
      </c>
      <c r="L17306" s="1" t="s">
        <v>3860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7" t="n">
        <v>46262</v>
      </c>
      <c r="C17307" s="1" t="n">
        <v>100</v>
      </c>
      <c r="D17307" s="1" t="s">
        <v>3877</v>
      </c>
      <c r="E17307" s="1" t="n">
        <v>33</v>
      </c>
      <c r="F17307" s="1" t="s">
        <v>93</v>
      </c>
      <c r="I17307" s="1" t="n">
        <v>1615010</v>
      </c>
      <c r="J17307" s="1" t="n">
        <v>100016</v>
      </c>
      <c r="K17307" s="1" t="n">
        <v>17</v>
      </c>
      <c r="L17307" s="1" t="s">
        <v>3861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7" t="n">
        <v>46262</v>
      </c>
      <c r="C17308" s="1" t="n">
        <v>100</v>
      </c>
      <c r="D17308" s="1" t="s">
        <v>3877</v>
      </c>
      <c r="E17308" s="1" t="n">
        <v>33</v>
      </c>
      <c r="F17308" s="1" t="s">
        <v>93</v>
      </c>
      <c r="I17308" s="1" t="n">
        <v>1615010</v>
      </c>
      <c r="J17308" s="1" t="n">
        <v>100017</v>
      </c>
      <c r="K17308" s="1" t="n">
        <v>18</v>
      </c>
      <c r="L17308" s="1" t="s">
        <v>3862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7" t="n">
        <v>46262</v>
      </c>
      <c r="C17309" s="1" t="n">
        <v>100</v>
      </c>
      <c r="D17309" s="1" t="s">
        <v>3877</v>
      </c>
      <c r="E17309" s="1" t="n">
        <v>33</v>
      </c>
      <c r="F17309" s="1" t="s">
        <v>93</v>
      </c>
      <c r="I17309" s="1" t="n">
        <v>1615010</v>
      </c>
      <c r="J17309" s="1" t="n">
        <v>100019</v>
      </c>
      <c r="K17309" s="1" t="n">
        <v>20</v>
      </c>
      <c r="L17309" s="1" t="s">
        <v>3863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7" t="n">
        <v>46262</v>
      </c>
      <c r="C17310" s="1" t="n">
        <v>100</v>
      </c>
      <c r="D17310" s="1" t="s">
        <v>3877</v>
      </c>
      <c r="E17310" s="1" t="n">
        <v>33</v>
      </c>
      <c r="F17310" s="1" t="s">
        <v>93</v>
      </c>
      <c r="I17310" s="1" t="n">
        <v>1615010</v>
      </c>
      <c r="J17310" s="1" t="n">
        <v>100020</v>
      </c>
      <c r="K17310" s="1" t="n">
        <v>21</v>
      </c>
      <c r="L17310" s="1" t="s">
        <v>3864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7" t="n">
        <v>46262</v>
      </c>
      <c r="C17311" s="1" t="n">
        <v>100</v>
      </c>
      <c r="D17311" s="1" t="s">
        <v>3877</v>
      </c>
      <c r="E17311" s="1" t="n">
        <v>33</v>
      </c>
      <c r="F17311" s="1" t="s">
        <v>93</v>
      </c>
      <c r="I17311" s="1" t="n">
        <v>1615010</v>
      </c>
      <c r="J17311" s="1" t="n">
        <v>100053</v>
      </c>
      <c r="K17311" s="1" t="n">
        <v>54</v>
      </c>
      <c r="L17311" s="1" t="s">
        <v>3866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7" t="n">
        <v>46262</v>
      </c>
      <c r="C17312" s="1" t="n">
        <v>100</v>
      </c>
      <c r="D17312" s="1" t="s">
        <v>3877</v>
      </c>
      <c r="E17312" s="1" t="n">
        <v>33</v>
      </c>
      <c r="F17312" s="1" t="s">
        <v>93</v>
      </c>
      <c r="I17312" s="1" t="n">
        <v>1615010</v>
      </c>
      <c r="J17312" s="1" t="n">
        <v>100638</v>
      </c>
      <c r="K17312" s="1" t="n">
        <v>508</v>
      </c>
      <c r="L17312" s="1" t="s">
        <v>3867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7" t="n">
        <v>46262</v>
      </c>
      <c r="C17313" s="1" t="n">
        <v>100</v>
      </c>
      <c r="D17313" s="1" t="s">
        <v>3877</v>
      </c>
      <c r="E17313" s="1" t="n">
        <v>33</v>
      </c>
      <c r="F17313" s="1" t="s">
        <v>93</v>
      </c>
      <c r="I17313" s="1" t="n">
        <v>1615010</v>
      </c>
      <c r="J17313" s="1" t="n">
        <v>100520</v>
      </c>
      <c r="K17313" s="1" t="n">
        <v>507</v>
      </c>
      <c r="L17313" s="1" t="s">
        <v>3868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7" t="n">
        <v>46262</v>
      </c>
      <c r="C17314" s="1" t="n">
        <v>100</v>
      </c>
      <c r="D17314" s="1" t="s">
        <v>3877</v>
      </c>
      <c r="E17314" s="1" t="n">
        <v>33</v>
      </c>
      <c r="F17314" s="1" t="s">
        <v>93</v>
      </c>
      <c r="I17314" s="1" t="n">
        <v>1615010</v>
      </c>
      <c r="J17314" s="1" t="n">
        <v>100319</v>
      </c>
      <c r="K17314" s="1" t="n">
        <v>73453</v>
      </c>
      <c r="L17314" s="1" t="s">
        <v>3869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7" t="n">
        <v>46262</v>
      </c>
      <c r="C17315" s="1" t="n">
        <v>100</v>
      </c>
      <c r="D17315" s="1" t="s">
        <v>3877</v>
      </c>
      <c r="E17315" s="1" t="n">
        <v>33</v>
      </c>
      <c r="F17315" s="1" t="s">
        <v>93</v>
      </c>
      <c r="I17315" s="1" t="n">
        <v>1615010</v>
      </c>
      <c r="J17315" s="1" t="n">
        <v>110455</v>
      </c>
      <c r="K17315" s="1" t="n">
        <v>53212</v>
      </c>
      <c r="L17315" s="1" t="s">
        <v>3870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7" t="n">
        <v>46262</v>
      </c>
      <c r="C17316" s="1" t="n">
        <v>171</v>
      </c>
      <c r="D17316" s="1" t="s">
        <v>3878</v>
      </c>
      <c r="E17316" s="1" t="n">
        <v>1708</v>
      </c>
      <c r="F17316" s="1" t="s">
        <v>178</v>
      </c>
      <c r="I17316" s="1" t="n">
        <v>265052</v>
      </c>
      <c r="J17316" s="1" t="n">
        <v>82124</v>
      </c>
      <c r="K17316" s="1" t="n">
        <v>7892721840330</v>
      </c>
      <c r="L17316" s="1" t="s">
        <v>8755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7" t="n">
        <v>46262</v>
      </c>
      <c r="C17317" s="1" t="n">
        <v>171</v>
      </c>
      <c r="D17317" s="1" t="s">
        <v>3878</v>
      </c>
      <c r="E17317" s="1" t="n">
        <v>1708</v>
      </c>
      <c r="F17317" s="1" t="s">
        <v>178</v>
      </c>
      <c r="I17317" s="1" t="n">
        <v>265052</v>
      </c>
      <c r="J17317" s="1" t="n">
        <v>82129</v>
      </c>
      <c r="K17317" s="1" t="n">
        <v>7892721849869</v>
      </c>
      <c r="L17317" s="1" t="s">
        <v>8756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7" t="n">
        <v>46262</v>
      </c>
      <c r="C17318" s="1" t="n">
        <v>171</v>
      </c>
      <c r="D17318" s="1" t="s">
        <v>3878</v>
      </c>
      <c r="E17318" s="1" t="n">
        <v>1708</v>
      </c>
      <c r="F17318" s="1" t="s">
        <v>178</v>
      </c>
      <c r="I17318" s="1" t="n">
        <v>265052</v>
      </c>
      <c r="J17318" s="1" t="n">
        <v>82134</v>
      </c>
      <c r="K17318" s="1" t="n">
        <v>7892721807043</v>
      </c>
      <c r="L17318" s="1" t="s">
        <v>8757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7" t="n">
        <v>46263</v>
      </c>
      <c r="C17319" s="1" t="n">
        <v>1</v>
      </c>
      <c r="D17319" s="1" t="s">
        <v>3781</v>
      </c>
      <c r="E17319" s="1" t="n">
        <v>978</v>
      </c>
      <c r="F17319" s="1" t="s">
        <v>118</v>
      </c>
      <c r="I17319" s="1" t="n">
        <v>542</v>
      </c>
      <c r="J17319" s="1" t="n">
        <v>61368</v>
      </c>
      <c r="K17319" s="1" t="n">
        <v>2257907</v>
      </c>
      <c r="L17319" s="1" t="s">
        <v>3782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7" t="n">
        <v>46263</v>
      </c>
      <c r="C17320" s="1" t="n">
        <v>1</v>
      </c>
      <c r="D17320" s="1" t="s">
        <v>3781</v>
      </c>
      <c r="E17320" s="1" t="n">
        <v>978</v>
      </c>
      <c r="F17320" s="1" t="s">
        <v>118</v>
      </c>
      <c r="I17320" s="1" t="n">
        <v>542</v>
      </c>
      <c r="J17320" s="1" t="n">
        <v>61379</v>
      </c>
      <c r="K17320" s="1" t="n">
        <v>2257921</v>
      </c>
      <c r="L17320" s="1" t="s">
        <v>3784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7" t="n">
        <v>46263</v>
      </c>
      <c r="C17321" s="1" t="n">
        <v>1</v>
      </c>
      <c r="D17321" s="1" t="s">
        <v>3781</v>
      </c>
      <c r="E17321" s="1" t="n">
        <v>1316</v>
      </c>
      <c r="F17321" s="1" t="s">
        <v>1095</v>
      </c>
      <c r="I17321" s="1" t="n">
        <v>4216</v>
      </c>
      <c r="J17321" s="1" t="n">
        <v>37359</v>
      </c>
      <c r="K17321" s="1" t="n">
        <v>55526</v>
      </c>
      <c r="L17321" s="1" t="s">
        <v>3815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7" t="n">
        <v>46263</v>
      </c>
      <c r="C17322" s="1" t="n">
        <v>11</v>
      </c>
      <c r="D17322" s="1" t="s">
        <v>3845</v>
      </c>
      <c r="E17322" s="1" t="n">
        <v>10018</v>
      </c>
      <c r="F17322" s="1" t="s">
        <v>368</v>
      </c>
      <c r="I17322" s="1" t="n">
        <v>373</v>
      </c>
      <c r="J17322" s="1" t="n">
        <v>81830</v>
      </c>
      <c r="K17322" s="1" t="n">
        <v>818315</v>
      </c>
      <c r="L17322" s="1" t="s">
        <v>7217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7" t="n">
        <v>46263</v>
      </c>
      <c r="C17323" s="1" t="n">
        <v>11</v>
      </c>
      <c r="D17323" s="1" t="s">
        <v>3845</v>
      </c>
      <c r="E17323" s="1" t="n">
        <v>10018</v>
      </c>
      <c r="F17323" s="1" t="s">
        <v>368</v>
      </c>
      <c r="I17323" s="1" t="n">
        <v>373</v>
      </c>
      <c r="J17323" s="1" t="n">
        <v>82243</v>
      </c>
      <c r="K17323" s="1" t="n">
        <v>822442</v>
      </c>
      <c r="L17323" s="1" t="s">
        <v>8758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7" t="n">
        <v>46263</v>
      </c>
      <c r="C17324" s="1" t="n">
        <v>11</v>
      </c>
      <c r="D17324" s="1" t="s">
        <v>3845</v>
      </c>
      <c r="E17324" s="1" t="n">
        <v>642</v>
      </c>
      <c r="F17324" s="1" t="s">
        <v>186</v>
      </c>
      <c r="I17324" s="1" t="n">
        <v>626</v>
      </c>
      <c r="J17324" s="1" t="n">
        <v>71766</v>
      </c>
      <c r="K17324" s="1" t="n">
        <v>779180</v>
      </c>
      <c r="L17324" s="1" t="s">
        <v>3881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7" t="n">
        <v>46263</v>
      </c>
      <c r="C17325" s="1" t="n">
        <v>11</v>
      </c>
      <c r="D17325" s="1" t="s">
        <v>3845</v>
      </c>
      <c r="E17325" s="1" t="n">
        <v>1899</v>
      </c>
      <c r="F17325" s="1" t="s">
        <v>97</v>
      </c>
      <c r="I17325" s="1" t="n">
        <v>778</v>
      </c>
      <c r="J17325" s="1" t="n">
        <v>79284</v>
      </c>
      <c r="K17325" s="1" t="n">
        <v>475</v>
      </c>
      <c r="L17325" s="1" t="s">
        <v>4147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7" t="n">
        <v>46263</v>
      </c>
      <c r="C17326" s="1" t="n">
        <v>11</v>
      </c>
      <c r="D17326" s="1" t="s">
        <v>3845</v>
      </c>
      <c r="E17326" s="1" t="n">
        <v>1899</v>
      </c>
      <c r="F17326" s="1" t="s">
        <v>97</v>
      </c>
      <c r="I17326" s="1" t="n">
        <v>778</v>
      </c>
      <c r="J17326" s="1" t="n">
        <v>79285</v>
      </c>
      <c r="K17326" s="1" t="n">
        <v>482</v>
      </c>
      <c r="L17326" s="1" t="s">
        <v>4148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7" t="n">
        <v>46263</v>
      </c>
      <c r="C17327" s="1" t="n">
        <v>11</v>
      </c>
      <c r="D17327" s="1" t="s">
        <v>3845</v>
      </c>
      <c r="E17327" s="1" t="n">
        <v>1609</v>
      </c>
      <c r="F17327" s="1" t="s">
        <v>87</v>
      </c>
      <c r="I17327" s="1" t="n">
        <v>6039</v>
      </c>
      <c r="J17327" s="1" t="n">
        <v>102382</v>
      </c>
      <c r="K17327" s="1" t="n">
        <v>7896981600673</v>
      </c>
      <c r="L17327" s="1" t="s">
        <v>6106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7" t="n">
        <v>46263</v>
      </c>
      <c r="C17328" s="1" t="n">
        <v>11</v>
      </c>
      <c r="D17328" s="1" t="s">
        <v>3845</v>
      </c>
      <c r="E17328" s="1" t="n">
        <v>1609</v>
      </c>
      <c r="F17328" s="1" t="s">
        <v>87</v>
      </c>
      <c r="I17328" s="1" t="n">
        <v>6039</v>
      </c>
      <c r="J17328" s="1" t="n">
        <v>13225</v>
      </c>
      <c r="K17328" s="1" t="n">
        <v>7896981601151</v>
      </c>
      <c r="L17328" s="1" t="s">
        <v>6107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7" t="n">
        <v>46263</v>
      </c>
      <c r="C17329" s="1" t="n">
        <v>11</v>
      </c>
      <c r="D17329" s="1" t="s">
        <v>3845</v>
      </c>
      <c r="E17329" s="1" t="n">
        <v>1609</v>
      </c>
      <c r="F17329" s="1" t="s">
        <v>87</v>
      </c>
      <c r="I17329" s="1" t="n">
        <v>6039</v>
      </c>
      <c r="J17329" s="1" t="n">
        <v>17163</v>
      </c>
      <c r="K17329" s="1" t="n">
        <v>7896981600567</v>
      </c>
      <c r="L17329" s="1" t="s">
        <v>6109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7" t="n">
        <v>46263</v>
      </c>
      <c r="C17330" s="1" t="n">
        <v>11</v>
      </c>
      <c r="D17330" s="1" t="s">
        <v>3845</v>
      </c>
      <c r="E17330" s="1" t="n">
        <v>1609</v>
      </c>
      <c r="F17330" s="1" t="s">
        <v>87</v>
      </c>
      <c r="I17330" s="1" t="n">
        <v>6039</v>
      </c>
      <c r="J17330" s="1" t="n">
        <v>18382</v>
      </c>
      <c r="K17330" s="1" t="n">
        <v>7896878801190</v>
      </c>
      <c r="L17330" s="1" t="s">
        <v>5666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7" t="n">
        <v>46263</v>
      </c>
      <c r="C17331" s="1" t="n">
        <v>11</v>
      </c>
      <c r="D17331" s="1" t="s">
        <v>3845</v>
      </c>
      <c r="E17331" s="1" t="n">
        <v>1609</v>
      </c>
      <c r="F17331" s="1" t="s">
        <v>87</v>
      </c>
      <c r="I17331" s="1" t="n">
        <v>6039</v>
      </c>
      <c r="J17331" s="1" t="n">
        <v>18383</v>
      </c>
      <c r="K17331" s="1" t="n">
        <v>7896878801138</v>
      </c>
      <c r="L17331" s="1" t="s">
        <v>4209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7" t="n">
        <v>46263</v>
      </c>
      <c r="C17332" s="1" t="n">
        <v>11</v>
      </c>
      <c r="D17332" s="1" t="s">
        <v>3845</v>
      </c>
      <c r="E17332" s="1" t="n">
        <v>1609</v>
      </c>
      <c r="F17332" s="1" t="s">
        <v>87</v>
      </c>
      <c r="I17332" s="1" t="n">
        <v>6039</v>
      </c>
      <c r="J17332" s="1" t="n">
        <v>18384</v>
      </c>
      <c r="K17332" s="1" t="n">
        <v>7896878801206</v>
      </c>
      <c r="L17332" s="1" t="s">
        <v>4210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7" t="n">
        <v>46263</v>
      </c>
      <c r="C17333" s="1" t="n">
        <v>11</v>
      </c>
      <c r="D17333" s="1" t="s">
        <v>3845</v>
      </c>
      <c r="E17333" s="1" t="n">
        <v>1609</v>
      </c>
      <c r="F17333" s="1" t="s">
        <v>87</v>
      </c>
      <c r="I17333" s="1" t="n">
        <v>6039</v>
      </c>
      <c r="J17333" s="1" t="n">
        <v>18385</v>
      </c>
      <c r="K17333" s="1" t="n">
        <v>7896878801220</v>
      </c>
      <c r="L17333" s="1" t="s">
        <v>4211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7" t="n">
        <v>46263</v>
      </c>
      <c r="C17334" s="1" t="n">
        <v>11</v>
      </c>
      <c r="D17334" s="1" t="s">
        <v>3845</v>
      </c>
      <c r="E17334" s="1" t="n">
        <v>1609</v>
      </c>
      <c r="F17334" s="1" t="s">
        <v>87</v>
      </c>
      <c r="I17334" s="1" t="n">
        <v>6039</v>
      </c>
      <c r="J17334" s="1" t="n">
        <v>18910</v>
      </c>
      <c r="K17334" s="1" t="n">
        <v>7896878801176</v>
      </c>
      <c r="L17334" s="1" t="s">
        <v>4212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7" t="n">
        <v>46263</v>
      </c>
      <c r="C17335" s="1" t="n">
        <v>11</v>
      </c>
      <c r="D17335" s="1" t="s">
        <v>3845</v>
      </c>
      <c r="E17335" s="1" t="n">
        <v>1609</v>
      </c>
      <c r="F17335" s="1" t="s">
        <v>87</v>
      </c>
      <c r="I17335" s="1" t="n">
        <v>6039</v>
      </c>
      <c r="J17335" s="1" t="n">
        <v>18968</v>
      </c>
      <c r="K17335" s="1" t="n">
        <v>7896878801244</v>
      </c>
      <c r="L17335" s="1" t="s">
        <v>4213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7" t="n">
        <v>46263</v>
      </c>
      <c r="C17336" s="1" t="n">
        <v>11</v>
      </c>
      <c r="D17336" s="1" t="s">
        <v>3845</v>
      </c>
      <c r="E17336" s="1" t="n">
        <v>1609</v>
      </c>
      <c r="F17336" s="1" t="s">
        <v>87</v>
      </c>
      <c r="I17336" s="1" t="n">
        <v>6039</v>
      </c>
      <c r="J17336" s="1" t="n">
        <v>19201</v>
      </c>
      <c r="K17336" s="1" t="n">
        <v>7896878801015</v>
      </c>
      <c r="L17336" s="1" t="s">
        <v>5667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7" t="n">
        <v>46263</v>
      </c>
      <c r="C17337" s="1" t="n">
        <v>11</v>
      </c>
      <c r="D17337" s="1" t="s">
        <v>3845</v>
      </c>
      <c r="E17337" s="1" t="n">
        <v>1609</v>
      </c>
      <c r="F17337" s="1" t="s">
        <v>87</v>
      </c>
      <c r="I17337" s="1" t="n">
        <v>6039</v>
      </c>
      <c r="J17337" s="1" t="n">
        <v>20027</v>
      </c>
      <c r="K17337" s="1" t="n">
        <v>7896878801053</v>
      </c>
      <c r="L17337" s="1" t="s">
        <v>4214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7" t="n">
        <v>46263</v>
      </c>
      <c r="C17338" s="1" t="n">
        <v>11</v>
      </c>
      <c r="D17338" s="1" t="s">
        <v>3845</v>
      </c>
      <c r="E17338" s="1" t="n">
        <v>1609</v>
      </c>
      <c r="F17338" s="1" t="s">
        <v>87</v>
      </c>
      <c r="I17338" s="1" t="n">
        <v>6039</v>
      </c>
      <c r="J17338" s="1" t="n">
        <v>24963</v>
      </c>
      <c r="K17338" s="1" t="n">
        <v>7896878801060</v>
      </c>
      <c r="L17338" s="1" t="s">
        <v>4215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7" t="n">
        <v>46263</v>
      </c>
      <c r="C17339" s="1" t="n">
        <v>11</v>
      </c>
      <c r="D17339" s="1" t="s">
        <v>3845</v>
      </c>
      <c r="E17339" s="1" t="n">
        <v>1609</v>
      </c>
      <c r="F17339" s="1" t="s">
        <v>87</v>
      </c>
      <c r="I17339" s="1" t="n">
        <v>6039</v>
      </c>
      <c r="J17339" s="1" t="n">
        <v>24964</v>
      </c>
      <c r="K17339" s="1" t="n">
        <v>7896878801183</v>
      </c>
      <c r="L17339" s="1" t="s">
        <v>4216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7" t="n">
        <v>46263</v>
      </c>
      <c r="C17340" s="1" t="n">
        <v>11</v>
      </c>
      <c r="D17340" s="1" t="s">
        <v>3845</v>
      </c>
      <c r="E17340" s="1" t="n">
        <v>1609</v>
      </c>
      <c r="F17340" s="1" t="s">
        <v>87</v>
      </c>
      <c r="I17340" s="1" t="n">
        <v>6039</v>
      </c>
      <c r="J17340" s="1" t="n">
        <v>24965</v>
      </c>
      <c r="K17340" s="1" t="n">
        <v>7896878801107</v>
      </c>
      <c r="L17340" s="1" t="s">
        <v>4217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7" t="n">
        <v>46263</v>
      </c>
      <c r="C17341" s="1" t="n">
        <v>11</v>
      </c>
      <c r="D17341" s="1" t="s">
        <v>3845</v>
      </c>
      <c r="E17341" s="1" t="n">
        <v>1609</v>
      </c>
      <c r="F17341" s="1" t="s">
        <v>87</v>
      </c>
      <c r="I17341" s="1" t="n">
        <v>6039</v>
      </c>
      <c r="J17341" s="1" t="n">
        <v>32861</v>
      </c>
      <c r="K17341" s="1" t="n">
        <v>7896878801145</v>
      </c>
      <c r="L17341" s="1" t="s">
        <v>4218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7" t="n">
        <v>46263</v>
      </c>
      <c r="C17342" s="1" t="n">
        <v>11</v>
      </c>
      <c r="D17342" s="1" t="s">
        <v>3845</v>
      </c>
      <c r="E17342" s="1" t="n">
        <v>1609</v>
      </c>
      <c r="F17342" s="1" t="s">
        <v>87</v>
      </c>
      <c r="I17342" s="1" t="n">
        <v>6039</v>
      </c>
      <c r="J17342" s="1" t="n">
        <v>41614</v>
      </c>
      <c r="K17342" s="1" t="n">
        <v>7896878801213</v>
      </c>
      <c r="L17342" s="1" t="s">
        <v>4219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7" t="n">
        <v>46263</v>
      </c>
      <c r="C17343" s="1" t="n">
        <v>11</v>
      </c>
      <c r="D17343" s="1" t="s">
        <v>3845</v>
      </c>
      <c r="E17343" s="1" t="n">
        <v>1609</v>
      </c>
      <c r="F17343" s="1" t="s">
        <v>87</v>
      </c>
      <c r="I17343" s="1" t="n">
        <v>6039</v>
      </c>
      <c r="J17343" s="1" t="n">
        <v>80962</v>
      </c>
      <c r="K17343" s="1" t="n">
        <v>7890678801091</v>
      </c>
      <c r="L17343" s="1" t="s">
        <v>4220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7" t="n">
        <v>46263</v>
      </c>
      <c r="C17344" s="1" t="n">
        <v>11</v>
      </c>
      <c r="D17344" s="1" t="s">
        <v>3845</v>
      </c>
      <c r="E17344" s="1" t="n">
        <v>1286</v>
      </c>
      <c r="F17344" s="1" t="s">
        <v>359</v>
      </c>
      <c r="I17344" s="1" t="n">
        <v>10654</v>
      </c>
      <c r="J17344" s="1" t="n">
        <v>78991</v>
      </c>
      <c r="K17344" s="1" t="n">
        <v>390</v>
      </c>
      <c r="L17344" s="1" t="s">
        <v>4152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7" t="n">
        <v>46263</v>
      </c>
      <c r="C17345" s="1" t="n">
        <v>11</v>
      </c>
      <c r="D17345" s="1" t="s">
        <v>3845</v>
      </c>
      <c r="E17345" s="1" t="n">
        <v>1643</v>
      </c>
      <c r="F17345" s="1" t="s">
        <v>1206</v>
      </c>
      <c r="I17345" s="1" t="n">
        <v>10954</v>
      </c>
      <c r="J17345" s="1" t="n">
        <v>63172</v>
      </c>
      <c r="K17345" s="1" t="n">
        <v>7898928536526</v>
      </c>
      <c r="L17345" s="1" t="s">
        <v>5668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7" t="n">
        <v>46263</v>
      </c>
      <c r="C17346" s="1" t="n">
        <v>11</v>
      </c>
      <c r="D17346" s="1" t="s">
        <v>3845</v>
      </c>
      <c r="E17346" s="1" t="n">
        <v>1643</v>
      </c>
      <c r="F17346" s="1" t="s">
        <v>1206</v>
      </c>
      <c r="I17346" s="1" t="n">
        <v>10954</v>
      </c>
      <c r="J17346" s="1" t="n">
        <v>63904</v>
      </c>
      <c r="K17346" s="1" t="n">
        <v>7898928536595</v>
      </c>
      <c r="L17346" s="1" t="s">
        <v>5669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7" t="n">
        <v>46263</v>
      </c>
      <c r="C17347" s="1" t="n">
        <v>11</v>
      </c>
      <c r="D17347" s="1" t="s">
        <v>3845</v>
      </c>
      <c r="E17347" s="1" t="n">
        <v>1643</v>
      </c>
      <c r="F17347" s="1" t="s">
        <v>1206</v>
      </c>
      <c r="I17347" s="1" t="n">
        <v>10954</v>
      </c>
      <c r="J17347" s="1" t="n">
        <v>64175</v>
      </c>
      <c r="K17347" s="1" t="n">
        <v>7898928536533</v>
      </c>
      <c r="L17347" s="1" t="s">
        <v>5669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7" t="n">
        <v>46263</v>
      </c>
      <c r="C17348" s="1" t="n">
        <v>11</v>
      </c>
      <c r="D17348" s="1" t="s">
        <v>3845</v>
      </c>
      <c r="E17348" s="1" t="n">
        <v>1114</v>
      </c>
      <c r="F17348" s="1" t="s">
        <v>169</v>
      </c>
      <c r="I17348" s="1" t="n">
        <v>45080</v>
      </c>
      <c r="J17348" s="1" t="n">
        <v>100254</v>
      </c>
      <c r="K17348" s="1" t="n">
        <v>70127</v>
      </c>
      <c r="L17348" s="1" t="s">
        <v>4233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7" t="n">
        <v>46263</v>
      </c>
      <c r="C17349" s="1" t="n">
        <v>11</v>
      </c>
      <c r="D17349" s="1" t="s">
        <v>3845</v>
      </c>
      <c r="E17349" s="1" t="n">
        <v>1114</v>
      </c>
      <c r="F17349" s="1" t="s">
        <v>169</v>
      </c>
      <c r="I17349" s="1" t="n">
        <v>45080</v>
      </c>
      <c r="J17349" s="1" t="n">
        <v>100240</v>
      </c>
      <c r="K17349" s="1" t="n">
        <v>70113</v>
      </c>
      <c r="L17349" s="1" t="s">
        <v>4234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7" t="n">
        <v>46263</v>
      </c>
      <c r="C17350" s="1" t="n">
        <v>11</v>
      </c>
      <c r="D17350" s="1" t="s">
        <v>3845</v>
      </c>
      <c r="E17350" s="1" t="n">
        <v>1114</v>
      </c>
      <c r="F17350" s="1" t="s">
        <v>169</v>
      </c>
      <c r="I17350" s="1" t="n">
        <v>45080</v>
      </c>
      <c r="J17350" s="1" t="n">
        <v>100241</v>
      </c>
      <c r="K17350" s="1" t="n">
        <v>70114</v>
      </c>
      <c r="L17350" s="1" t="s">
        <v>4235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7" t="n">
        <v>46263</v>
      </c>
      <c r="C17351" s="1" t="n">
        <v>11</v>
      </c>
      <c r="D17351" s="1" t="s">
        <v>3845</v>
      </c>
      <c r="E17351" s="1" t="n">
        <v>1114</v>
      </c>
      <c r="F17351" s="1" t="s">
        <v>169</v>
      </c>
      <c r="I17351" s="1" t="n">
        <v>45080</v>
      </c>
      <c r="J17351" s="1" t="n">
        <v>100242</v>
      </c>
      <c r="K17351" s="1" t="n">
        <v>70115</v>
      </c>
      <c r="L17351" s="1" t="s">
        <v>4236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7" t="n">
        <v>46263</v>
      </c>
      <c r="C17352" s="1" t="n">
        <v>11</v>
      </c>
      <c r="D17352" s="1" t="s">
        <v>3845</v>
      </c>
      <c r="E17352" s="1" t="n">
        <v>1114</v>
      </c>
      <c r="F17352" s="1" t="s">
        <v>169</v>
      </c>
      <c r="I17352" s="1" t="n">
        <v>45080</v>
      </c>
      <c r="J17352" s="1" t="n">
        <v>100243</v>
      </c>
      <c r="K17352" s="1" t="n">
        <v>70116</v>
      </c>
      <c r="L17352" s="1" t="s">
        <v>4237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7" t="n">
        <v>46263</v>
      </c>
      <c r="C17353" s="1" t="n">
        <v>11</v>
      </c>
      <c r="D17353" s="1" t="s">
        <v>3845</v>
      </c>
      <c r="E17353" s="1" t="n">
        <v>1114</v>
      </c>
      <c r="F17353" s="1" t="s">
        <v>169</v>
      </c>
      <c r="I17353" s="1" t="n">
        <v>45080</v>
      </c>
      <c r="J17353" s="1" t="n">
        <v>100244</v>
      </c>
      <c r="K17353" s="1" t="n">
        <v>70117</v>
      </c>
      <c r="L17353" s="1" t="s">
        <v>4238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7" t="n">
        <v>46263</v>
      </c>
      <c r="C17354" s="1" t="n">
        <v>11</v>
      </c>
      <c r="D17354" s="1" t="s">
        <v>3845</v>
      </c>
      <c r="E17354" s="1" t="n">
        <v>1114</v>
      </c>
      <c r="F17354" s="1" t="s">
        <v>169</v>
      </c>
      <c r="I17354" s="1" t="n">
        <v>45080</v>
      </c>
      <c r="J17354" s="1" t="n">
        <v>100245</v>
      </c>
      <c r="K17354" s="1" t="n">
        <v>70118</v>
      </c>
      <c r="L17354" s="1" t="s">
        <v>4721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7" t="n">
        <v>46263</v>
      </c>
      <c r="C17355" s="1" t="n">
        <v>11</v>
      </c>
      <c r="D17355" s="1" t="s">
        <v>3845</v>
      </c>
      <c r="E17355" s="1" t="n">
        <v>1114</v>
      </c>
      <c r="F17355" s="1" t="s">
        <v>169</v>
      </c>
      <c r="I17355" s="1" t="n">
        <v>45080</v>
      </c>
      <c r="J17355" s="1" t="n">
        <v>100264</v>
      </c>
      <c r="K17355" s="1" t="n">
        <v>70141</v>
      </c>
      <c r="L17355" s="1" t="s">
        <v>4404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7" t="n">
        <v>46263</v>
      </c>
      <c r="C17356" s="1" t="n">
        <v>11</v>
      </c>
      <c r="D17356" s="1" t="s">
        <v>3845</v>
      </c>
      <c r="E17356" s="1" t="n">
        <v>1114</v>
      </c>
      <c r="F17356" s="1" t="s">
        <v>169</v>
      </c>
      <c r="I17356" s="1" t="n">
        <v>45080</v>
      </c>
      <c r="J17356" s="1" t="n">
        <v>100270</v>
      </c>
      <c r="K17356" s="1" t="n">
        <v>70196</v>
      </c>
      <c r="L17356" s="1" t="s">
        <v>4247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7" t="n">
        <v>46263</v>
      </c>
      <c r="C17357" s="1" t="n">
        <v>11</v>
      </c>
      <c r="D17357" s="1" t="s">
        <v>3845</v>
      </c>
      <c r="E17357" s="1" t="n">
        <v>1114</v>
      </c>
      <c r="F17357" s="1" t="s">
        <v>169</v>
      </c>
      <c r="I17357" s="1" t="n">
        <v>45080</v>
      </c>
      <c r="J17357" s="1" t="n">
        <v>100272</v>
      </c>
      <c r="K17357" s="1" t="n">
        <v>70220</v>
      </c>
      <c r="L17357" s="1" t="s">
        <v>4248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7" t="n">
        <v>46263</v>
      </c>
      <c r="C17358" s="1" t="n">
        <v>11</v>
      </c>
      <c r="D17358" s="1" t="s">
        <v>3845</v>
      </c>
      <c r="E17358" s="1" t="n">
        <v>1114</v>
      </c>
      <c r="F17358" s="1" t="s">
        <v>169</v>
      </c>
      <c r="I17358" s="1" t="n">
        <v>45080</v>
      </c>
      <c r="J17358" s="1" t="n">
        <v>100291</v>
      </c>
      <c r="K17358" s="1" t="n">
        <v>70262</v>
      </c>
      <c r="L17358" s="1" t="s">
        <v>4251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7" t="n">
        <v>46263</v>
      </c>
      <c r="C17359" s="1" t="n">
        <v>11</v>
      </c>
      <c r="D17359" s="1" t="s">
        <v>3845</v>
      </c>
      <c r="E17359" s="1" t="n">
        <v>1114</v>
      </c>
      <c r="F17359" s="1" t="s">
        <v>169</v>
      </c>
      <c r="I17359" s="1" t="n">
        <v>45080</v>
      </c>
      <c r="J17359" s="1" t="n">
        <v>100292</v>
      </c>
      <c r="K17359" s="1" t="n">
        <v>70279</v>
      </c>
      <c r="L17359" s="1" t="s">
        <v>4722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7" t="n">
        <v>46263</v>
      </c>
      <c r="C17360" s="1" t="n">
        <v>11</v>
      </c>
      <c r="D17360" s="1" t="s">
        <v>3845</v>
      </c>
      <c r="E17360" s="1" t="n">
        <v>1114</v>
      </c>
      <c r="F17360" s="1" t="s">
        <v>169</v>
      </c>
      <c r="I17360" s="1" t="n">
        <v>45080</v>
      </c>
      <c r="J17360" s="1" t="n">
        <v>100293</v>
      </c>
      <c r="K17360" s="1" t="n">
        <v>70283</v>
      </c>
      <c r="L17360" s="1" t="s">
        <v>4723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7" t="n">
        <v>46263</v>
      </c>
      <c r="C17361" s="1" t="n">
        <v>11</v>
      </c>
      <c r="D17361" s="1" t="s">
        <v>3845</v>
      </c>
      <c r="E17361" s="1" t="n">
        <v>1114</v>
      </c>
      <c r="F17361" s="1" t="s">
        <v>169</v>
      </c>
      <c r="I17361" s="1" t="n">
        <v>45080</v>
      </c>
      <c r="J17361" s="1" t="n">
        <v>110730</v>
      </c>
      <c r="K17361" s="1" t="n">
        <v>70111</v>
      </c>
      <c r="L17361" s="1" t="s">
        <v>4252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7" t="n">
        <v>46263</v>
      </c>
      <c r="C17362" s="1" t="n">
        <v>11</v>
      </c>
      <c r="D17362" s="1" t="s">
        <v>3845</v>
      </c>
      <c r="E17362" s="1" t="n">
        <v>1114</v>
      </c>
      <c r="F17362" s="1" t="s">
        <v>169</v>
      </c>
      <c r="I17362" s="1" t="n">
        <v>45080</v>
      </c>
      <c r="J17362" s="1" t="n">
        <v>110729</v>
      </c>
      <c r="K17362" s="1" t="n">
        <v>70110</v>
      </c>
      <c r="L17362" s="1" t="s">
        <v>4253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7" t="n">
        <v>46263</v>
      </c>
      <c r="C17363" s="1" t="n">
        <v>11</v>
      </c>
      <c r="D17363" s="1" t="s">
        <v>3845</v>
      </c>
      <c r="E17363" s="1" t="n">
        <v>1114</v>
      </c>
      <c r="F17363" s="1" t="s">
        <v>169</v>
      </c>
      <c r="I17363" s="1" t="n">
        <v>45080</v>
      </c>
      <c r="J17363" s="1" t="n">
        <v>110731</v>
      </c>
      <c r="K17363" s="1" t="n">
        <v>70112</v>
      </c>
      <c r="L17363" s="1" t="s">
        <v>4254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7" t="n">
        <v>46263</v>
      </c>
      <c r="C17364" s="1" t="n">
        <v>11</v>
      </c>
      <c r="D17364" s="1" t="s">
        <v>3845</v>
      </c>
      <c r="E17364" s="1" t="n">
        <v>1114</v>
      </c>
      <c r="F17364" s="1" t="s">
        <v>169</v>
      </c>
      <c r="I17364" s="1" t="n">
        <v>45080</v>
      </c>
      <c r="J17364" s="1" t="n">
        <v>78991</v>
      </c>
      <c r="K17364" s="1" t="n">
        <v>390</v>
      </c>
      <c r="L17364" s="1" t="s">
        <v>4152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7" t="n">
        <v>46263</v>
      </c>
      <c r="C17365" s="1" t="n">
        <v>11</v>
      </c>
      <c r="D17365" s="1" t="s">
        <v>3845</v>
      </c>
      <c r="E17365" s="1" t="n">
        <v>1815</v>
      </c>
      <c r="F17365" s="1" t="s">
        <v>626</v>
      </c>
      <c r="I17365" s="1" t="n">
        <v>400165</v>
      </c>
      <c r="J17365" s="1" t="n">
        <v>100034</v>
      </c>
      <c r="K17365" s="1" t="n">
        <v>35</v>
      </c>
      <c r="L17365" s="1" t="s">
        <v>4935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7" t="n">
        <v>46263</v>
      </c>
      <c r="C17366" s="1" t="n">
        <v>11</v>
      </c>
      <c r="D17366" s="1" t="s">
        <v>3845</v>
      </c>
      <c r="E17366" s="1" t="n">
        <v>1815</v>
      </c>
      <c r="F17366" s="1" t="s">
        <v>626</v>
      </c>
      <c r="I17366" s="1" t="n">
        <v>400165</v>
      </c>
      <c r="J17366" s="1" t="n">
        <v>100054</v>
      </c>
      <c r="K17366" s="1" t="n">
        <v>55</v>
      </c>
      <c r="L17366" s="1" t="s">
        <v>8759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7" t="n">
        <v>46263</v>
      </c>
      <c r="C17367" s="1" t="n">
        <v>11</v>
      </c>
      <c r="D17367" s="1" t="s">
        <v>3845</v>
      </c>
      <c r="E17367" s="1" t="n">
        <v>1815</v>
      </c>
      <c r="F17367" s="1" t="s">
        <v>626</v>
      </c>
      <c r="I17367" s="1" t="n">
        <v>400165</v>
      </c>
      <c r="J17367" s="1" t="n">
        <v>102408</v>
      </c>
      <c r="K17367" s="1" t="n">
        <v>7891515602918</v>
      </c>
      <c r="L17367" s="1" t="s">
        <v>4551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7" t="n">
        <v>46263</v>
      </c>
      <c r="C17368" s="1" t="n">
        <v>11</v>
      </c>
      <c r="D17368" s="1" t="s">
        <v>3845</v>
      </c>
      <c r="E17368" s="1" t="n">
        <v>1815</v>
      </c>
      <c r="F17368" s="1" t="s">
        <v>626</v>
      </c>
      <c r="I17368" s="1" t="n">
        <v>400165</v>
      </c>
      <c r="J17368" s="1" t="n">
        <v>103851</v>
      </c>
      <c r="K17368" s="1" t="n">
        <v>7893000482401</v>
      </c>
      <c r="L17368" s="1" t="s">
        <v>4946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7" t="n">
        <v>46263</v>
      </c>
      <c r="C17369" s="1" t="n">
        <v>11</v>
      </c>
      <c r="D17369" s="1" t="s">
        <v>3845</v>
      </c>
      <c r="E17369" s="1" t="n">
        <v>1815</v>
      </c>
      <c r="F17369" s="1" t="s">
        <v>626</v>
      </c>
      <c r="I17369" s="1" t="n">
        <v>400165</v>
      </c>
      <c r="J17369" s="1" t="n">
        <v>23695</v>
      </c>
      <c r="K17369" s="1" t="n">
        <v>7891515474126</v>
      </c>
      <c r="L17369" s="1" t="s">
        <v>4963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7" t="n">
        <v>46263</v>
      </c>
      <c r="C17370" s="1" t="n">
        <v>11</v>
      </c>
      <c r="D17370" s="1" t="s">
        <v>3845</v>
      </c>
      <c r="E17370" s="1" t="n">
        <v>1815</v>
      </c>
      <c r="F17370" s="1" t="s">
        <v>626</v>
      </c>
      <c r="I17370" s="1" t="n">
        <v>400165</v>
      </c>
      <c r="J17370" s="1" t="n">
        <v>110191</v>
      </c>
      <c r="K17370" s="1" t="n">
        <v>37402</v>
      </c>
      <c r="L17370" s="1" t="s">
        <v>5931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7" t="n">
        <v>46263</v>
      </c>
      <c r="C17371" s="1" t="n">
        <v>11</v>
      </c>
      <c r="D17371" s="1" t="s">
        <v>3845</v>
      </c>
      <c r="E17371" s="1" t="n">
        <v>1024</v>
      </c>
      <c r="F17371" s="1" t="s">
        <v>783</v>
      </c>
      <c r="I17371" s="1" t="n">
        <v>630106</v>
      </c>
      <c r="J17371" s="1" t="n">
        <v>103169</v>
      </c>
      <c r="K17371" s="1" t="n">
        <v>7898919635016</v>
      </c>
      <c r="L17371" s="1" t="s">
        <v>4745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7" t="n">
        <v>46263</v>
      </c>
      <c r="C17372" s="1" t="n">
        <v>11</v>
      </c>
      <c r="D17372" s="1" t="s">
        <v>3845</v>
      </c>
      <c r="E17372" s="1" t="n">
        <v>1024</v>
      </c>
      <c r="F17372" s="1" t="s">
        <v>783</v>
      </c>
      <c r="I17372" s="1" t="n">
        <v>630106</v>
      </c>
      <c r="J17372" s="1" t="n">
        <v>103170</v>
      </c>
      <c r="K17372" s="1" t="n">
        <v>7896792000020</v>
      </c>
      <c r="L17372" s="1" t="s">
        <v>4746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7" t="n">
        <v>46263</v>
      </c>
      <c r="C17373" s="1" t="n">
        <v>11</v>
      </c>
      <c r="D17373" s="1" t="s">
        <v>3845</v>
      </c>
      <c r="E17373" s="1" t="n">
        <v>1642</v>
      </c>
      <c r="F17373" s="1" t="s">
        <v>184</v>
      </c>
      <c r="I17373" s="1" t="n">
        <v>1039185</v>
      </c>
      <c r="J17373" s="1" t="n">
        <v>103855</v>
      </c>
      <c r="K17373" s="1" t="n">
        <v>7896289211267</v>
      </c>
      <c r="L17373" s="1" t="s">
        <v>5231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7" t="n">
        <v>46263</v>
      </c>
      <c r="C17374" s="1" t="n">
        <v>11</v>
      </c>
      <c r="D17374" s="1" t="s">
        <v>3845</v>
      </c>
      <c r="E17374" s="1" t="n">
        <v>1642</v>
      </c>
      <c r="F17374" s="1" t="s">
        <v>184</v>
      </c>
      <c r="I17374" s="1" t="n">
        <v>1039185</v>
      </c>
      <c r="J17374" s="1" t="n">
        <v>105779</v>
      </c>
      <c r="K17374" s="1" t="n">
        <v>7896289211274</v>
      </c>
      <c r="L17374" s="1" t="s">
        <v>6067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7" t="n">
        <v>46263</v>
      </c>
      <c r="C17375" s="1" t="n">
        <v>11</v>
      </c>
      <c r="D17375" s="1" t="s">
        <v>3845</v>
      </c>
      <c r="E17375" s="1" t="n">
        <v>1642</v>
      </c>
      <c r="F17375" s="1" t="s">
        <v>184</v>
      </c>
      <c r="I17375" s="1" t="n">
        <v>1039185</v>
      </c>
      <c r="J17375" s="1" t="n">
        <v>105780</v>
      </c>
      <c r="K17375" s="1" t="n">
        <v>7896289210017</v>
      </c>
      <c r="L17375" s="1" t="s">
        <v>4164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7" t="n">
        <v>46263</v>
      </c>
      <c r="C17376" s="1" t="n">
        <v>11</v>
      </c>
      <c r="D17376" s="1" t="s">
        <v>3845</v>
      </c>
      <c r="E17376" s="1" t="n">
        <v>1642</v>
      </c>
      <c r="F17376" s="1" t="s">
        <v>184</v>
      </c>
      <c r="I17376" s="1" t="n">
        <v>1039185</v>
      </c>
      <c r="J17376" s="1" t="n">
        <v>105782</v>
      </c>
      <c r="K17376" s="1" t="n">
        <v>7896289210352</v>
      </c>
      <c r="L17376" s="1" t="s">
        <v>4165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7" t="n">
        <v>46263</v>
      </c>
      <c r="C17377" s="1" t="n">
        <v>11</v>
      </c>
      <c r="D17377" s="1" t="s">
        <v>3845</v>
      </c>
      <c r="E17377" s="1" t="n">
        <v>1642</v>
      </c>
      <c r="F17377" s="1" t="s">
        <v>184</v>
      </c>
      <c r="I17377" s="1" t="n">
        <v>1039185</v>
      </c>
      <c r="J17377" s="1" t="n">
        <v>106079</v>
      </c>
      <c r="K17377" s="1" t="n">
        <v>7896289210130</v>
      </c>
      <c r="L17377" s="1" t="s">
        <v>4166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7" t="n">
        <v>46263</v>
      </c>
      <c r="C17378" s="1" t="n">
        <v>11</v>
      </c>
      <c r="D17378" s="1" t="s">
        <v>3845</v>
      </c>
      <c r="E17378" s="1" t="n">
        <v>1642</v>
      </c>
      <c r="F17378" s="1" t="s">
        <v>184</v>
      </c>
      <c r="I17378" s="1" t="n">
        <v>1039185</v>
      </c>
      <c r="J17378" s="1" t="n">
        <v>106274</v>
      </c>
      <c r="K17378" s="1" t="n">
        <v>7896289210086</v>
      </c>
      <c r="L17378" s="1" t="s">
        <v>4167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7" t="n">
        <v>46263</v>
      </c>
      <c r="C17379" s="1" t="n">
        <v>11</v>
      </c>
      <c r="D17379" s="1" t="s">
        <v>3845</v>
      </c>
      <c r="E17379" s="1" t="n">
        <v>1642</v>
      </c>
      <c r="F17379" s="1" t="s">
        <v>184</v>
      </c>
      <c r="I17379" s="1" t="n">
        <v>1039185</v>
      </c>
      <c r="J17379" s="1" t="n">
        <v>106280</v>
      </c>
      <c r="K17379" s="1" t="n">
        <v>7896289210062</v>
      </c>
      <c r="L17379" s="1" t="s">
        <v>4168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7" t="n">
        <v>46263</v>
      </c>
      <c r="C17380" s="1" t="n">
        <v>11</v>
      </c>
      <c r="D17380" s="1" t="s">
        <v>3845</v>
      </c>
      <c r="E17380" s="1" t="n">
        <v>1642</v>
      </c>
      <c r="F17380" s="1" t="s">
        <v>184</v>
      </c>
      <c r="I17380" s="1" t="n">
        <v>1039185</v>
      </c>
      <c r="J17380" s="1" t="n">
        <v>106407</v>
      </c>
      <c r="K17380" s="1" t="n">
        <v>7896289210031</v>
      </c>
      <c r="L17380" s="1" t="s">
        <v>4169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7" t="n">
        <v>46263</v>
      </c>
      <c r="C17381" s="1" t="n">
        <v>11</v>
      </c>
      <c r="D17381" s="1" t="s">
        <v>3845</v>
      </c>
      <c r="E17381" s="1" t="n">
        <v>1740</v>
      </c>
      <c r="F17381" s="1" t="s">
        <v>296</v>
      </c>
      <c r="I17381" s="1" t="n">
        <v>1263810</v>
      </c>
      <c r="J17381" s="1" t="n">
        <v>40025</v>
      </c>
      <c r="K17381" s="1" t="n">
        <v>7891000332269</v>
      </c>
      <c r="L17381" s="1" t="s">
        <v>8760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7" t="n">
        <v>46263</v>
      </c>
      <c r="C17382" s="1" t="n">
        <v>11</v>
      </c>
      <c r="D17382" s="1" t="s">
        <v>3845</v>
      </c>
      <c r="E17382" s="1" t="n">
        <v>1740</v>
      </c>
      <c r="F17382" s="1" t="s">
        <v>296</v>
      </c>
      <c r="I17382" s="1" t="n">
        <v>1263810</v>
      </c>
      <c r="J17382" s="1" t="n">
        <v>106130</v>
      </c>
      <c r="K17382" s="1" t="n">
        <v>7891000340004</v>
      </c>
      <c r="L17382" s="1" t="s">
        <v>4255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7" t="n">
        <v>46263</v>
      </c>
      <c r="C17383" s="1" t="n">
        <v>11</v>
      </c>
      <c r="D17383" s="1" t="s">
        <v>3845</v>
      </c>
      <c r="E17383" s="1" t="n">
        <v>1740</v>
      </c>
      <c r="F17383" s="1" t="s">
        <v>296</v>
      </c>
      <c r="I17383" s="1" t="n">
        <v>1263810</v>
      </c>
      <c r="J17383" s="1" t="n">
        <v>14218</v>
      </c>
      <c r="K17383" s="1" t="n">
        <v>7891000072974</v>
      </c>
      <c r="L17383" s="1" t="s">
        <v>6131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7" t="n">
        <v>46263</v>
      </c>
      <c r="C17384" s="1" t="n">
        <v>11</v>
      </c>
      <c r="D17384" s="1" t="s">
        <v>3845</v>
      </c>
      <c r="E17384" s="1" t="n">
        <v>1740</v>
      </c>
      <c r="F17384" s="1" t="s">
        <v>296</v>
      </c>
      <c r="I17384" s="1" t="n">
        <v>1263810</v>
      </c>
      <c r="J17384" s="1" t="n">
        <v>16602</v>
      </c>
      <c r="K17384" s="1" t="n">
        <v>7891000084649</v>
      </c>
      <c r="L17384" s="1" t="s">
        <v>4256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7" t="n">
        <v>46263</v>
      </c>
      <c r="C17385" s="1" t="n">
        <v>11</v>
      </c>
      <c r="D17385" s="1" t="s">
        <v>3845</v>
      </c>
      <c r="E17385" s="1" t="n">
        <v>1740</v>
      </c>
      <c r="F17385" s="1" t="s">
        <v>296</v>
      </c>
      <c r="I17385" s="1" t="n">
        <v>1263810</v>
      </c>
      <c r="J17385" s="1" t="n">
        <v>16644</v>
      </c>
      <c r="K17385" s="1" t="n">
        <v>7891000084663</v>
      </c>
      <c r="L17385" s="1" t="s">
        <v>4543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7" t="n">
        <v>46263</v>
      </c>
      <c r="C17386" s="1" t="n">
        <v>11</v>
      </c>
      <c r="D17386" s="1" t="s">
        <v>3845</v>
      </c>
      <c r="E17386" s="1" t="n">
        <v>1740</v>
      </c>
      <c r="F17386" s="1" t="s">
        <v>296</v>
      </c>
      <c r="I17386" s="1" t="n">
        <v>1263810</v>
      </c>
      <c r="J17386" s="1" t="n">
        <v>18352</v>
      </c>
      <c r="K17386" s="1" t="n">
        <v>7891000096864</v>
      </c>
      <c r="L17386" s="1" t="s">
        <v>4793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7" t="n">
        <v>46263</v>
      </c>
      <c r="C17387" s="1" t="n">
        <v>11</v>
      </c>
      <c r="D17387" s="1" t="s">
        <v>3845</v>
      </c>
      <c r="E17387" s="1" t="n">
        <v>1740</v>
      </c>
      <c r="F17387" s="1" t="s">
        <v>296</v>
      </c>
      <c r="I17387" s="1" t="n">
        <v>1263810</v>
      </c>
      <c r="J17387" s="1" t="n">
        <v>19824</v>
      </c>
      <c r="K17387" s="1" t="n">
        <v>78928374</v>
      </c>
      <c r="L17387" s="1" t="s">
        <v>4794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7" t="n">
        <v>46263</v>
      </c>
      <c r="C17388" s="1" t="n">
        <v>11</v>
      </c>
      <c r="D17388" s="1" t="s">
        <v>3845</v>
      </c>
      <c r="E17388" s="1" t="n">
        <v>1740</v>
      </c>
      <c r="F17388" s="1" t="s">
        <v>296</v>
      </c>
      <c r="I17388" s="1" t="n">
        <v>1263810</v>
      </c>
      <c r="J17388" s="1" t="n">
        <v>20021</v>
      </c>
      <c r="K17388" s="1" t="n">
        <v>7891000103937</v>
      </c>
      <c r="L17388" s="1" t="s">
        <v>4257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7" t="n">
        <v>46263</v>
      </c>
      <c r="C17389" s="1" t="n">
        <v>11</v>
      </c>
      <c r="D17389" s="1" t="s">
        <v>3845</v>
      </c>
      <c r="E17389" s="1" t="n">
        <v>1740</v>
      </c>
      <c r="F17389" s="1" t="s">
        <v>296</v>
      </c>
      <c r="I17389" s="1" t="n">
        <v>1263810</v>
      </c>
      <c r="J17389" s="1" t="n">
        <v>20961</v>
      </c>
      <c r="K17389" s="1" t="n">
        <v>7891000104613</v>
      </c>
      <c r="L17389" s="1" t="s">
        <v>4260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7" t="n">
        <v>46263</v>
      </c>
      <c r="C17390" s="1" t="n">
        <v>11</v>
      </c>
      <c r="D17390" s="1" t="s">
        <v>3845</v>
      </c>
      <c r="E17390" s="1" t="n">
        <v>1740</v>
      </c>
      <c r="F17390" s="1" t="s">
        <v>296</v>
      </c>
      <c r="I17390" s="1" t="n">
        <v>1263810</v>
      </c>
      <c r="J17390" s="1" t="n">
        <v>25005</v>
      </c>
      <c r="K17390" s="1" t="n">
        <v>7891000110096</v>
      </c>
      <c r="L17390" s="1" t="s">
        <v>4795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7" t="n">
        <v>46263</v>
      </c>
      <c r="C17391" s="1" t="n">
        <v>11</v>
      </c>
      <c r="D17391" s="1" t="s">
        <v>3845</v>
      </c>
      <c r="E17391" s="1" t="n">
        <v>1740</v>
      </c>
      <c r="F17391" s="1" t="s">
        <v>296</v>
      </c>
      <c r="I17391" s="1" t="n">
        <v>1263810</v>
      </c>
      <c r="J17391" s="1" t="n">
        <v>25112</v>
      </c>
      <c r="K17391" s="1" t="n">
        <v>7891000244425</v>
      </c>
      <c r="L17391" s="1" t="s">
        <v>4261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7" t="n">
        <v>46263</v>
      </c>
      <c r="C17392" s="1" t="n">
        <v>11</v>
      </c>
      <c r="D17392" s="1" t="s">
        <v>3845</v>
      </c>
      <c r="E17392" s="1" t="n">
        <v>1740</v>
      </c>
      <c r="F17392" s="1" t="s">
        <v>296</v>
      </c>
      <c r="I17392" s="1" t="n">
        <v>1263810</v>
      </c>
      <c r="J17392" s="1" t="n">
        <v>25161</v>
      </c>
      <c r="K17392" s="1" t="n">
        <v>7891000241615</v>
      </c>
      <c r="L17392" s="1" t="s">
        <v>4263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7" t="n">
        <v>46263</v>
      </c>
      <c r="C17393" s="1" t="n">
        <v>11</v>
      </c>
      <c r="D17393" s="1" t="s">
        <v>3845</v>
      </c>
      <c r="E17393" s="1" t="n">
        <v>1740</v>
      </c>
      <c r="F17393" s="1" t="s">
        <v>296</v>
      </c>
      <c r="I17393" s="1" t="n">
        <v>1263810</v>
      </c>
      <c r="J17393" s="1" t="n">
        <v>25413</v>
      </c>
      <c r="K17393" s="1" t="n">
        <v>7891000241417</v>
      </c>
      <c r="L17393" s="1" t="s">
        <v>4264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7" t="n">
        <v>46263</v>
      </c>
      <c r="C17394" s="1" t="n">
        <v>11</v>
      </c>
      <c r="D17394" s="1" t="s">
        <v>3845</v>
      </c>
      <c r="E17394" s="1" t="n">
        <v>1740</v>
      </c>
      <c r="F17394" s="1" t="s">
        <v>296</v>
      </c>
      <c r="I17394" s="1" t="n">
        <v>1263810</v>
      </c>
      <c r="J17394" s="1" t="n">
        <v>26554</v>
      </c>
      <c r="K17394" s="1" t="n">
        <v>7891000252819</v>
      </c>
      <c r="L17394" s="1" t="s">
        <v>4265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7" t="n">
        <v>46263</v>
      </c>
      <c r="C17395" s="1" t="n">
        <v>11</v>
      </c>
      <c r="D17395" s="1" t="s">
        <v>3845</v>
      </c>
      <c r="E17395" s="1" t="n">
        <v>1740</v>
      </c>
      <c r="F17395" s="1" t="s">
        <v>296</v>
      </c>
      <c r="I17395" s="1" t="n">
        <v>1263810</v>
      </c>
      <c r="J17395" s="1" t="n">
        <v>27878</v>
      </c>
      <c r="K17395" s="1" t="n">
        <v>7891000261026</v>
      </c>
      <c r="L17395" s="1" t="s">
        <v>4266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7" t="n">
        <v>46263</v>
      </c>
      <c r="C17396" s="1" t="n">
        <v>11</v>
      </c>
      <c r="D17396" s="1" t="s">
        <v>3845</v>
      </c>
      <c r="E17396" s="1" t="n">
        <v>1740</v>
      </c>
      <c r="F17396" s="1" t="s">
        <v>296</v>
      </c>
      <c r="I17396" s="1" t="n">
        <v>1263810</v>
      </c>
      <c r="J17396" s="1" t="n">
        <v>50424</v>
      </c>
      <c r="K17396" s="1" t="n">
        <v>7898953148169</v>
      </c>
      <c r="L17396" s="1" t="s">
        <v>4272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7" t="n">
        <v>46263</v>
      </c>
      <c r="C17397" s="1" t="n">
        <v>11</v>
      </c>
      <c r="D17397" s="1" t="s">
        <v>3845</v>
      </c>
      <c r="E17397" s="1" t="n">
        <v>1740</v>
      </c>
      <c r="F17397" s="1" t="s">
        <v>296</v>
      </c>
      <c r="I17397" s="1" t="n">
        <v>1263810</v>
      </c>
      <c r="J17397" s="1" t="n">
        <v>51458</v>
      </c>
      <c r="K17397" s="1" t="n">
        <v>7898953148725</v>
      </c>
      <c r="L17397" s="1" t="s">
        <v>6135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7" t="n">
        <v>46263</v>
      </c>
      <c r="C17398" s="1" t="n">
        <v>11</v>
      </c>
      <c r="D17398" s="1" t="s">
        <v>3845</v>
      </c>
      <c r="E17398" s="1" t="n">
        <v>1740</v>
      </c>
      <c r="F17398" s="1" t="s">
        <v>296</v>
      </c>
      <c r="I17398" s="1" t="n">
        <v>1263810</v>
      </c>
      <c r="J17398" s="1" t="n">
        <v>53812</v>
      </c>
      <c r="K17398" s="1" t="n">
        <v>7891000360620</v>
      </c>
      <c r="L17398" s="1" t="s">
        <v>4274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7" t="n">
        <v>46263</v>
      </c>
      <c r="C17399" s="1" t="n">
        <v>11</v>
      </c>
      <c r="D17399" s="1" t="s">
        <v>3845</v>
      </c>
      <c r="E17399" s="1" t="n">
        <v>1740</v>
      </c>
      <c r="F17399" s="1" t="s">
        <v>296</v>
      </c>
      <c r="I17399" s="1" t="n">
        <v>1263810</v>
      </c>
      <c r="J17399" s="1" t="n">
        <v>56164</v>
      </c>
      <c r="K17399" s="1" t="n">
        <v>7891000378175</v>
      </c>
      <c r="L17399" s="1" t="s">
        <v>4802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7" t="n">
        <v>46263</v>
      </c>
      <c r="C17400" s="1" t="n">
        <v>11</v>
      </c>
      <c r="D17400" s="1" t="s">
        <v>3845</v>
      </c>
      <c r="E17400" s="1" t="n">
        <v>1740</v>
      </c>
      <c r="F17400" s="1" t="s">
        <v>296</v>
      </c>
      <c r="I17400" s="1" t="n">
        <v>1263810</v>
      </c>
      <c r="J17400" s="1" t="n">
        <v>60099</v>
      </c>
      <c r="K17400" s="1" t="n">
        <v>7891000378212</v>
      </c>
      <c r="L17400" s="1" t="s">
        <v>4544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7" t="n">
        <v>46263</v>
      </c>
      <c r="C17401" s="1" t="n">
        <v>11</v>
      </c>
      <c r="D17401" s="1" t="s">
        <v>3845</v>
      </c>
      <c r="E17401" s="1" t="n">
        <v>1740</v>
      </c>
      <c r="F17401" s="1" t="s">
        <v>296</v>
      </c>
      <c r="I17401" s="1" t="n">
        <v>1263810</v>
      </c>
      <c r="J17401" s="1" t="n">
        <v>62472</v>
      </c>
      <c r="K17401" s="1" t="n">
        <v>7891000390078</v>
      </c>
      <c r="L17401" s="1" t="s">
        <v>4804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7" t="n">
        <v>46263</v>
      </c>
      <c r="C17402" s="1" t="n">
        <v>11</v>
      </c>
      <c r="D17402" s="1" t="s">
        <v>3845</v>
      </c>
      <c r="E17402" s="1" t="n">
        <v>1740</v>
      </c>
      <c r="F17402" s="1" t="s">
        <v>296</v>
      </c>
      <c r="I17402" s="1" t="n">
        <v>1263810</v>
      </c>
      <c r="J17402" s="1" t="n">
        <v>62922</v>
      </c>
      <c r="K17402" s="1" t="n">
        <v>7891000260623</v>
      </c>
      <c r="L17402" s="1" t="s">
        <v>4275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7" t="n">
        <v>46263</v>
      </c>
      <c r="C17403" s="1" t="n">
        <v>11</v>
      </c>
      <c r="D17403" s="1" t="s">
        <v>3845</v>
      </c>
      <c r="E17403" s="1" t="n">
        <v>1740</v>
      </c>
      <c r="F17403" s="1" t="s">
        <v>296</v>
      </c>
      <c r="I17403" s="1" t="n">
        <v>1263810</v>
      </c>
      <c r="J17403" s="1" t="n">
        <v>65102</v>
      </c>
      <c r="K17403" s="1" t="n">
        <v>7891097105920</v>
      </c>
      <c r="L17403" s="1" t="s">
        <v>6138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7" t="n">
        <v>46263</v>
      </c>
      <c r="C17404" s="1" t="n">
        <v>11</v>
      </c>
      <c r="D17404" s="1" t="s">
        <v>3845</v>
      </c>
      <c r="E17404" s="1" t="n">
        <v>1740</v>
      </c>
      <c r="F17404" s="1" t="s">
        <v>296</v>
      </c>
      <c r="I17404" s="1" t="n">
        <v>1263810</v>
      </c>
      <c r="J17404" s="1" t="n">
        <v>67106</v>
      </c>
      <c r="K17404" s="1" t="n">
        <v>7891097105982</v>
      </c>
      <c r="L17404" s="1" t="s">
        <v>6138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7" t="n">
        <v>46263</v>
      </c>
      <c r="C17405" s="1" t="n">
        <v>11</v>
      </c>
      <c r="D17405" s="1" t="s">
        <v>3845</v>
      </c>
      <c r="E17405" s="1" t="n">
        <v>1740</v>
      </c>
      <c r="F17405" s="1" t="s">
        <v>296</v>
      </c>
      <c r="I17405" s="1" t="n">
        <v>1263810</v>
      </c>
      <c r="J17405" s="1" t="n">
        <v>68969</v>
      </c>
      <c r="K17405" s="1" t="n">
        <v>7891000360361</v>
      </c>
      <c r="L17405" s="1" t="s">
        <v>6369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7" t="n">
        <v>46263</v>
      </c>
      <c r="C17406" s="1" t="n">
        <v>11</v>
      </c>
      <c r="D17406" s="1" t="s">
        <v>3845</v>
      </c>
      <c r="E17406" s="1" t="n">
        <v>1740</v>
      </c>
      <c r="F17406" s="1" t="s">
        <v>296</v>
      </c>
      <c r="I17406" s="1" t="n">
        <v>1263810</v>
      </c>
      <c r="J17406" s="1" t="n">
        <v>79560</v>
      </c>
      <c r="K17406" s="1" t="n">
        <v>7898755200461</v>
      </c>
      <c r="L17406" s="1" t="s">
        <v>4279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7" t="n">
        <v>46263</v>
      </c>
      <c r="C17407" s="1" t="n">
        <v>11</v>
      </c>
      <c r="D17407" s="1" t="s">
        <v>3845</v>
      </c>
      <c r="E17407" s="1" t="n">
        <v>1740</v>
      </c>
      <c r="F17407" s="1" t="s">
        <v>296</v>
      </c>
      <c r="I17407" s="1" t="n">
        <v>1263810</v>
      </c>
      <c r="J17407" s="1" t="n">
        <v>79701</v>
      </c>
      <c r="K17407" s="1" t="n">
        <v>7891000332221</v>
      </c>
      <c r="L17407" s="1" t="s">
        <v>4282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7" t="n">
        <v>46263</v>
      </c>
      <c r="C17408" s="1" t="n">
        <v>11</v>
      </c>
      <c r="D17408" s="1" t="s">
        <v>3845</v>
      </c>
      <c r="E17408" s="1" t="n">
        <v>1740</v>
      </c>
      <c r="F17408" s="1" t="s">
        <v>296</v>
      </c>
      <c r="I17408" s="1" t="n">
        <v>1263810</v>
      </c>
      <c r="J17408" s="1" t="n">
        <v>81469</v>
      </c>
      <c r="K17408" s="1" t="n">
        <v>7898681940042</v>
      </c>
      <c r="L17408" s="1" t="s">
        <v>5612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7" t="n">
        <v>46263</v>
      </c>
      <c r="C17409" s="1" t="n">
        <v>11</v>
      </c>
      <c r="D17409" s="1" t="s">
        <v>3845</v>
      </c>
      <c r="E17409" s="1" t="n">
        <v>1740</v>
      </c>
      <c r="F17409" s="1" t="s">
        <v>296</v>
      </c>
      <c r="I17409" s="1" t="n">
        <v>1263810</v>
      </c>
      <c r="J17409" s="1" t="n">
        <v>81943</v>
      </c>
      <c r="K17409" s="1" t="n">
        <v>7898953148954</v>
      </c>
      <c r="L17409" s="1" t="s">
        <v>7834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7" t="n">
        <v>46263</v>
      </c>
      <c r="C17410" s="1" t="n">
        <v>11</v>
      </c>
      <c r="D17410" s="1" t="s">
        <v>3845</v>
      </c>
      <c r="E17410" s="1" t="n">
        <v>1613</v>
      </c>
      <c r="F17410" s="1" t="s">
        <v>240</v>
      </c>
      <c r="I17410" s="1" t="n">
        <v>1624596</v>
      </c>
      <c r="J17410" s="1" t="n">
        <v>100052</v>
      </c>
      <c r="K17410" s="1" t="n">
        <v>53</v>
      </c>
      <c r="L17410" s="1" t="s">
        <v>4938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7" t="n">
        <v>46263</v>
      </c>
      <c r="C17411" s="1" t="n">
        <v>11</v>
      </c>
      <c r="D17411" s="1" t="s">
        <v>3845</v>
      </c>
      <c r="E17411" s="1" t="n">
        <v>1613</v>
      </c>
      <c r="F17411" s="1" t="s">
        <v>240</v>
      </c>
      <c r="I17411" s="1" t="n">
        <v>1624596</v>
      </c>
      <c r="J17411" s="1" t="n">
        <v>102407</v>
      </c>
      <c r="K17411" s="1" t="n">
        <v>7893000394117</v>
      </c>
      <c r="L17411" s="1" t="s">
        <v>4940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7" t="n">
        <v>46263</v>
      </c>
      <c r="C17412" s="1" t="n">
        <v>11</v>
      </c>
      <c r="D17412" s="1" t="s">
        <v>3845</v>
      </c>
      <c r="E17412" s="1" t="n">
        <v>1613</v>
      </c>
      <c r="F17412" s="1" t="s">
        <v>240</v>
      </c>
      <c r="I17412" s="1" t="n">
        <v>1624596</v>
      </c>
      <c r="J17412" s="1" t="n">
        <v>103794</v>
      </c>
      <c r="K17412" s="1" t="n">
        <v>7893000488526</v>
      </c>
      <c r="L17412" s="1" t="s">
        <v>4941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7" t="n">
        <v>46263</v>
      </c>
      <c r="C17413" s="1" t="n">
        <v>11</v>
      </c>
      <c r="D17413" s="1" t="s">
        <v>3845</v>
      </c>
      <c r="E17413" s="1" t="n">
        <v>1613</v>
      </c>
      <c r="F17413" s="1" t="s">
        <v>240</v>
      </c>
      <c r="I17413" s="1" t="n">
        <v>1624596</v>
      </c>
      <c r="J17413" s="1" t="n">
        <v>103830</v>
      </c>
      <c r="K17413" s="1" t="n">
        <v>7893000394209</v>
      </c>
      <c r="L17413" s="1" t="s">
        <v>4944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7" t="n">
        <v>46263</v>
      </c>
      <c r="C17414" s="1" t="n">
        <v>11</v>
      </c>
      <c r="D17414" s="1" t="s">
        <v>3845</v>
      </c>
      <c r="E17414" s="1" t="n">
        <v>1613</v>
      </c>
      <c r="F17414" s="1" t="s">
        <v>240</v>
      </c>
      <c r="I17414" s="1" t="n">
        <v>1624596</v>
      </c>
      <c r="J17414" s="1" t="n">
        <v>103848</v>
      </c>
      <c r="K17414" s="1" t="n">
        <v>7893000488878</v>
      </c>
      <c r="L17414" s="1" t="s">
        <v>4945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7" t="n">
        <v>46263</v>
      </c>
      <c r="C17415" s="1" t="n">
        <v>11</v>
      </c>
      <c r="D17415" s="1" t="s">
        <v>3845</v>
      </c>
      <c r="E17415" s="1" t="n">
        <v>1613</v>
      </c>
      <c r="F17415" s="1" t="s">
        <v>240</v>
      </c>
      <c r="I17415" s="1" t="n">
        <v>1624596</v>
      </c>
      <c r="J17415" s="1" t="n">
        <v>12714</v>
      </c>
      <c r="K17415" s="1" t="n">
        <v>7891515901066</v>
      </c>
      <c r="L17415" s="1" t="s">
        <v>4955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7" t="n">
        <v>46263</v>
      </c>
      <c r="C17416" s="1" t="n">
        <v>11</v>
      </c>
      <c r="D17416" s="1" t="s">
        <v>3845</v>
      </c>
      <c r="E17416" s="1" t="n">
        <v>1613</v>
      </c>
      <c r="F17416" s="1" t="s">
        <v>240</v>
      </c>
      <c r="I17416" s="1" t="n">
        <v>1624596</v>
      </c>
      <c r="J17416" s="1" t="n">
        <v>14868</v>
      </c>
      <c r="K17416" s="1" t="n">
        <v>7891515901059</v>
      </c>
      <c r="L17416" s="1" t="s">
        <v>4957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7" t="n">
        <v>46263</v>
      </c>
      <c r="C17417" s="1" t="n">
        <v>11</v>
      </c>
      <c r="D17417" s="1" t="s">
        <v>3845</v>
      </c>
      <c r="E17417" s="1" t="n">
        <v>1613</v>
      </c>
      <c r="F17417" s="1" t="s">
        <v>240</v>
      </c>
      <c r="I17417" s="1" t="n">
        <v>1624596</v>
      </c>
      <c r="J17417" s="1" t="n">
        <v>17530</v>
      </c>
      <c r="K17417" s="1" t="n">
        <v>7893000005976</v>
      </c>
      <c r="L17417" s="1" t="s">
        <v>4959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7" t="n">
        <v>46263</v>
      </c>
      <c r="C17418" s="1" t="n">
        <v>11</v>
      </c>
      <c r="D17418" s="1" t="s">
        <v>3845</v>
      </c>
      <c r="E17418" s="1" t="n">
        <v>1613</v>
      </c>
      <c r="F17418" s="1" t="s">
        <v>240</v>
      </c>
      <c r="I17418" s="1" t="n">
        <v>1624596</v>
      </c>
      <c r="J17418" s="1" t="n">
        <v>19546</v>
      </c>
      <c r="K17418" s="1" t="n">
        <v>7893000079311</v>
      </c>
      <c r="L17418" s="1" t="s">
        <v>4960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7" t="n">
        <v>46263</v>
      </c>
      <c r="C17419" s="1" t="n">
        <v>11</v>
      </c>
      <c r="D17419" s="1" t="s">
        <v>3845</v>
      </c>
      <c r="E17419" s="1" t="n">
        <v>1613</v>
      </c>
      <c r="F17419" s="1" t="s">
        <v>240</v>
      </c>
      <c r="I17419" s="1" t="n">
        <v>1624596</v>
      </c>
      <c r="J17419" s="1" t="n">
        <v>20759</v>
      </c>
      <c r="K17419" s="1" t="n">
        <v>7893000382961</v>
      </c>
      <c r="L17419" s="1" t="s">
        <v>4961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7" t="n">
        <v>46263</v>
      </c>
      <c r="C17420" s="1" t="n">
        <v>11</v>
      </c>
      <c r="D17420" s="1" t="s">
        <v>3845</v>
      </c>
      <c r="E17420" s="1" t="n">
        <v>1613</v>
      </c>
      <c r="F17420" s="1" t="s">
        <v>240</v>
      </c>
      <c r="I17420" s="1" t="n">
        <v>1624596</v>
      </c>
      <c r="J17420" s="1" t="n">
        <v>26125</v>
      </c>
      <c r="K17420" s="1" t="n">
        <v>7891515490218</v>
      </c>
      <c r="L17420" s="1" t="s">
        <v>6079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7" t="n">
        <v>46263</v>
      </c>
      <c r="C17421" s="1" t="n">
        <v>11</v>
      </c>
      <c r="D17421" s="1" t="s">
        <v>3845</v>
      </c>
      <c r="E17421" s="1" t="n">
        <v>1613</v>
      </c>
      <c r="F17421" s="1" t="s">
        <v>240</v>
      </c>
      <c r="I17421" s="1" t="n">
        <v>1624596</v>
      </c>
      <c r="J17421" s="1" t="n">
        <v>30885</v>
      </c>
      <c r="K17421" s="1" t="n">
        <v>7891515410315</v>
      </c>
      <c r="L17421" s="1" t="s">
        <v>4967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7" t="n">
        <v>46263</v>
      </c>
      <c r="C17422" s="1" t="n">
        <v>39</v>
      </c>
      <c r="D17422" s="1" t="s">
        <v>3875</v>
      </c>
      <c r="E17422" s="1" t="n">
        <v>10111</v>
      </c>
      <c r="F17422" s="1" t="s">
        <v>3411</v>
      </c>
      <c r="I17422" s="1" t="n">
        <v>124691</v>
      </c>
      <c r="J17422" s="1" t="n">
        <v>82245</v>
      </c>
      <c r="K17422" s="1" t="n">
        <v>822466</v>
      </c>
      <c r="L17422" s="1" t="s">
        <v>8761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7" t="n">
        <v>46263</v>
      </c>
      <c r="C17423" s="1" t="n">
        <v>45</v>
      </c>
      <c r="D17423" s="1" t="s">
        <v>7430</v>
      </c>
      <c r="E17423" s="1" t="n">
        <v>1461</v>
      </c>
      <c r="F17423" s="1" t="s">
        <v>165</v>
      </c>
      <c r="I17423" s="1" t="n">
        <v>3498</v>
      </c>
      <c r="J17423" s="1" t="n">
        <v>75359</v>
      </c>
      <c r="K17423" s="1" t="n">
        <v>7898666611028</v>
      </c>
      <c r="L17423" s="1" t="s">
        <v>3829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7" t="n">
        <v>46263</v>
      </c>
      <c r="C17424" s="1" t="n">
        <v>45</v>
      </c>
      <c r="D17424" s="1" t="s">
        <v>7430</v>
      </c>
      <c r="E17424" s="1" t="n">
        <v>1461</v>
      </c>
      <c r="F17424" s="1" t="s">
        <v>165</v>
      </c>
      <c r="I17424" s="1" t="n">
        <v>3498</v>
      </c>
      <c r="J17424" s="1" t="n">
        <v>76617</v>
      </c>
      <c r="K17424" s="1" t="n">
        <v>2269818</v>
      </c>
      <c r="L17424" s="1" t="s">
        <v>8762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7" t="n">
        <v>46263</v>
      </c>
      <c r="C17425" s="1" t="n">
        <v>45</v>
      </c>
      <c r="D17425" s="1" t="s">
        <v>7430</v>
      </c>
      <c r="E17425" s="1" t="n">
        <v>1461</v>
      </c>
      <c r="F17425" s="1" t="s">
        <v>165</v>
      </c>
      <c r="I17425" s="1" t="n">
        <v>3498</v>
      </c>
      <c r="J17425" s="1" t="n">
        <v>79089</v>
      </c>
      <c r="K17425" s="1" t="n">
        <v>618231463824</v>
      </c>
      <c r="L17425" s="1" t="s">
        <v>3831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7" t="n">
        <v>46263</v>
      </c>
      <c r="C17426" s="1" t="n">
        <v>45</v>
      </c>
      <c r="D17426" s="1" t="s">
        <v>7430</v>
      </c>
      <c r="E17426" s="1" t="n">
        <v>1461</v>
      </c>
      <c r="F17426" s="1" t="s">
        <v>165</v>
      </c>
      <c r="I17426" s="1" t="n">
        <v>3498</v>
      </c>
      <c r="J17426" s="1" t="n">
        <v>80312</v>
      </c>
      <c r="K17426" s="1" t="n">
        <v>631430088384</v>
      </c>
      <c r="L17426" s="1" t="s">
        <v>8183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7" t="n">
        <v>46263</v>
      </c>
      <c r="C17427" s="1" t="n">
        <v>45</v>
      </c>
      <c r="D17427" s="1" t="s">
        <v>7430</v>
      </c>
      <c r="E17427" s="1" t="n">
        <v>1461</v>
      </c>
      <c r="F17427" s="1" t="s">
        <v>165</v>
      </c>
      <c r="I17427" s="1" t="n">
        <v>3498</v>
      </c>
      <c r="J17427" s="1" t="n">
        <v>81104</v>
      </c>
      <c r="K17427" s="1" t="n">
        <v>811057</v>
      </c>
      <c r="L17427" s="1" t="s">
        <v>3834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7" t="n">
        <v>46263</v>
      </c>
      <c r="C17428" s="1" t="n">
        <v>47</v>
      </c>
      <c r="D17428" s="1" t="s">
        <v>8184</v>
      </c>
      <c r="E17428" s="1" t="n">
        <v>1276</v>
      </c>
      <c r="F17428" s="1" t="s">
        <v>440</v>
      </c>
      <c r="I17428" s="1" t="n">
        <v>3222</v>
      </c>
      <c r="J17428" s="1" t="n">
        <v>76243</v>
      </c>
      <c r="K17428" s="1" t="n">
        <v>7909122904186</v>
      </c>
      <c r="L17428" s="1" t="s">
        <v>8022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7" t="n">
        <v>46263</v>
      </c>
      <c r="C17429" s="1" t="n">
        <v>47</v>
      </c>
      <c r="D17429" s="1" t="s">
        <v>8184</v>
      </c>
      <c r="E17429" s="1" t="n">
        <v>1608</v>
      </c>
      <c r="F17429" s="1" t="s">
        <v>75</v>
      </c>
      <c r="I17429" s="1" t="n">
        <v>1720771</v>
      </c>
      <c r="J17429" s="1" t="n">
        <v>81061</v>
      </c>
      <c r="K17429" s="1" t="n">
        <v>7898927809034</v>
      </c>
      <c r="L17429" s="1" t="s">
        <v>4571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7" t="n">
        <v>46263</v>
      </c>
      <c r="C17430" s="1" t="n">
        <v>171</v>
      </c>
      <c r="D17430" s="1" t="s">
        <v>3878</v>
      </c>
      <c r="E17430" s="1" t="n">
        <v>1671</v>
      </c>
      <c r="F17430" s="1" t="s">
        <v>385</v>
      </c>
      <c r="I17430" s="1" t="n">
        <v>587749</v>
      </c>
      <c r="J17430" s="1" t="n">
        <v>100453</v>
      </c>
      <c r="K17430" s="1" t="n">
        <v>7896806700076</v>
      </c>
      <c r="L17430" s="1" t="s">
        <v>4928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7" t="n">
        <v>46263</v>
      </c>
      <c r="C17431" s="1" t="n">
        <v>171</v>
      </c>
      <c r="D17431" s="1" t="s">
        <v>3878</v>
      </c>
      <c r="E17431" s="1" t="n">
        <v>1671</v>
      </c>
      <c r="F17431" s="1" t="s">
        <v>385</v>
      </c>
      <c r="I17431" s="1" t="n">
        <v>587749</v>
      </c>
      <c r="J17431" s="1" t="n">
        <v>100454</v>
      </c>
      <c r="K17431" s="1" t="n">
        <v>7896806700069</v>
      </c>
      <c r="L17431" s="1" t="s">
        <v>4929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7" t="n">
        <v>46263</v>
      </c>
      <c r="C17432" s="1" t="n">
        <v>171</v>
      </c>
      <c r="D17432" s="1" t="s">
        <v>3878</v>
      </c>
      <c r="E17432" s="1" t="n">
        <v>1671</v>
      </c>
      <c r="F17432" s="1" t="s">
        <v>385</v>
      </c>
      <c r="I17432" s="1" t="n">
        <v>587749</v>
      </c>
      <c r="J17432" s="1" t="n">
        <v>28439</v>
      </c>
      <c r="K17432" s="1" t="n">
        <v>7896013544197</v>
      </c>
      <c r="L17432" s="1" t="s">
        <v>7328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7" t="n">
        <v>46263</v>
      </c>
      <c r="C17433" s="1" t="n">
        <v>171</v>
      </c>
      <c r="D17433" s="1" t="s">
        <v>3878</v>
      </c>
      <c r="E17433" s="1" t="n">
        <v>1740</v>
      </c>
      <c r="F17433" s="1" t="s">
        <v>296</v>
      </c>
      <c r="I17433" s="1" t="n">
        <v>1263811</v>
      </c>
      <c r="J17433" s="1" t="n">
        <v>47788</v>
      </c>
      <c r="K17433" s="1" t="n">
        <v>7891000363256</v>
      </c>
      <c r="L17433" s="1" t="s">
        <v>4800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7" t="n">
        <v>46265</v>
      </c>
      <c r="C17434" s="1" t="n">
        <v>1</v>
      </c>
      <c r="D17434" s="1" t="s">
        <v>3781</v>
      </c>
      <c r="E17434" s="1" t="n">
        <v>1187</v>
      </c>
      <c r="F17434" s="1" t="s">
        <v>489</v>
      </c>
      <c r="I17434" s="1" t="n">
        <v>608</v>
      </c>
      <c r="J17434" s="1" t="n">
        <v>67202</v>
      </c>
      <c r="K17434" s="1" t="n">
        <v>40141197962</v>
      </c>
      <c r="L17434" s="1" t="s">
        <v>4393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7" t="n">
        <v>46265</v>
      </c>
      <c r="C17435" s="1" t="n">
        <v>1</v>
      </c>
      <c r="D17435" s="1" t="s">
        <v>3781</v>
      </c>
      <c r="E17435" s="1" t="n">
        <v>1187</v>
      </c>
      <c r="F17435" s="1" t="s">
        <v>489</v>
      </c>
      <c r="I17435" s="1" t="n">
        <v>608</v>
      </c>
      <c r="J17435" s="1" t="n">
        <v>67204</v>
      </c>
      <c r="K17435" s="1" t="n">
        <v>40141197948</v>
      </c>
      <c r="L17435" s="1" t="s">
        <v>4394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7" t="n">
        <v>46265</v>
      </c>
      <c r="C17436" s="1" t="n">
        <v>1</v>
      </c>
      <c r="D17436" s="1" t="s">
        <v>3781</v>
      </c>
      <c r="E17436" s="1" t="n">
        <v>1187</v>
      </c>
      <c r="F17436" s="1" t="s">
        <v>489</v>
      </c>
      <c r="I17436" s="1" t="n">
        <v>608</v>
      </c>
      <c r="J17436" s="1" t="n">
        <v>67205</v>
      </c>
      <c r="K17436" s="1" t="n">
        <v>40141197955</v>
      </c>
      <c r="L17436" s="1" t="s">
        <v>4395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7" t="n">
        <v>46265</v>
      </c>
      <c r="C17437" s="1" t="n">
        <v>1</v>
      </c>
      <c r="D17437" s="1" t="s">
        <v>3781</v>
      </c>
      <c r="E17437" s="1" t="n">
        <v>1187</v>
      </c>
      <c r="F17437" s="1" t="s">
        <v>489</v>
      </c>
      <c r="I17437" s="1" t="n">
        <v>608</v>
      </c>
      <c r="J17437" s="1" t="n">
        <v>67206</v>
      </c>
      <c r="K17437" s="1" t="n">
        <v>40141197900</v>
      </c>
      <c r="L17437" s="1" t="s">
        <v>4396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7" t="n">
        <v>46265</v>
      </c>
      <c r="C17438" s="1" t="n">
        <v>1</v>
      </c>
      <c r="D17438" s="1" t="s">
        <v>3781</v>
      </c>
      <c r="E17438" s="1" t="n">
        <v>1187</v>
      </c>
      <c r="F17438" s="1" t="s">
        <v>489</v>
      </c>
      <c r="I17438" s="1" t="n">
        <v>608</v>
      </c>
      <c r="J17438" s="1" t="n">
        <v>67208</v>
      </c>
      <c r="K17438" s="1" t="n">
        <v>40141197931</v>
      </c>
      <c r="L17438" s="1" t="s">
        <v>6102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7" t="n">
        <v>46265</v>
      </c>
      <c r="C17439" s="1" t="n">
        <v>1</v>
      </c>
      <c r="D17439" s="1" t="s">
        <v>3781</v>
      </c>
      <c r="E17439" s="1" t="n">
        <v>1683</v>
      </c>
      <c r="F17439" s="1" t="s">
        <v>677</v>
      </c>
      <c r="I17439" s="1" t="n">
        <v>1672518</v>
      </c>
      <c r="J17439" s="1" t="n">
        <v>37361</v>
      </c>
      <c r="K17439" s="1" t="n">
        <v>2240817</v>
      </c>
      <c r="L17439" s="1" t="s">
        <v>3824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7" t="n">
        <v>46265</v>
      </c>
      <c r="C17440" s="1" t="n">
        <v>1</v>
      </c>
      <c r="D17440" s="1" t="s">
        <v>3781</v>
      </c>
      <c r="E17440" s="1" t="n">
        <v>1683</v>
      </c>
      <c r="F17440" s="1" t="s">
        <v>677</v>
      </c>
      <c r="I17440" s="1" t="n">
        <v>1672525</v>
      </c>
      <c r="J17440" s="1" t="n">
        <v>109791</v>
      </c>
      <c r="K17440" s="1" t="n">
        <v>9667</v>
      </c>
      <c r="L17440" s="1" t="s">
        <v>4824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7" t="n">
        <v>46265</v>
      </c>
      <c r="C17441" s="1" t="n">
        <v>1</v>
      </c>
      <c r="D17441" s="1" t="s">
        <v>3781</v>
      </c>
      <c r="E17441" s="1" t="n">
        <v>1683</v>
      </c>
      <c r="F17441" s="1" t="s">
        <v>677</v>
      </c>
      <c r="I17441" s="1" t="n">
        <v>1672525</v>
      </c>
      <c r="J17441" s="1" t="n">
        <v>37361</v>
      </c>
      <c r="K17441" s="1" t="n">
        <v>2240817</v>
      </c>
      <c r="L17441" s="1" t="s">
        <v>3824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7" t="n">
        <v>46265</v>
      </c>
      <c r="C17442" s="1" t="n">
        <v>6</v>
      </c>
      <c r="D17442" s="1" t="s">
        <v>3844</v>
      </c>
      <c r="E17442" s="1" t="n">
        <v>33</v>
      </c>
      <c r="F17442" s="1" t="s">
        <v>93</v>
      </c>
      <c r="I17442" s="1" t="n">
        <v>5593</v>
      </c>
      <c r="J17442" s="1" t="n">
        <v>72679</v>
      </c>
      <c r="K17442" s="1" t="n">
        <v>246</v>
      </c>
      <c r="L17442" s="1" t="s">
        <v>212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7" t="n">
        <v>46265</v>
      </c>
      <c r="C17443" s="1" t="n">
        <v>6</v>
      </c>
      <c r="D17443" s="1" t="s">
        <v>3844</v>
      </c>
      <c r="E17443" s="1" t="n">
        <v>33</v>
      </c>
      <c r="F17443" s="1" t="s">
        <v>93</v>
      </c>
      <c r="I17443" s="1" t="n">
        <v>5594</v>
      </c>
      <c r="J17443" s="1" t="n">
        <v>72679</v>
      </c>
      <c r="K17443" s="1" t="n">
        <v>246</v>
      </c>
      <c r="L17443" s="1" t="s">
        <v>212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7" t="n">
        <v>46265</v>
      </c>
      <c r="C17444" s="1" t="n">
        <v>6</v>
      </c>
      <c r="D17444" s="1" t="s">
        <v>3844</v>
      </c>
      <c r="E17444" s="1" t="n">
        <v>33</v>
      </c>
      <c r="F17444" s="1" t="s">
        <v>93</v>
      </c>
      <c r="I17444" s="1" t="n">
        <v>5597</v>
      </c>
      <c r="J17444" s="1" t="n">
        <v>110142</v>
      </c>
      <c r="K17444" s="1" t="n">
        <v>16699</v>
      </c>
      <c r="L17444" s="1" t="s">
        <v>4111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7" t="n">
        <v>46265</v>
      </c>
      <c r="C17445" s="1" t="n">
        <v>11</v>
      </c>
      <c r="D17445" s="1" t="s">
        <v>3845</v>
      </c>
      <c r="E17445" s="1" t="n">
        <v>1464</v>
      </c>
      <c r="F17445" s="1" t="s">
        <v>3134</v>
      </c>
      <c r="I17445" s="1" t="n">
        <v>296</v>
      </c>
      <c r="J17445" s="1" t="n">
        <v>35973</v>
      </c>
      <c r="K17445" s="1" t="n">
        <v>7892008300229</v>
      </c>
      <c r="L17445" s="1" t="s">
        <v>8763</v>
      </c>
      <c r="N17445" s="1" t="n">
        <v>2</v>
      </c>
      <c r="O17445" s="1" t="n">
        <v>59.3</v>
      </c>
    </row>
    <row r="17446" customFormat="false" ht="15" hidden="false" customHeight="true" outlineLevel="0" collapsed="false">
      <c r="A17446" s="1" t="n">
        <v>1</v>
      </c>
      <c r="B17446" s="17" t="n">
        <v>46265</v>
      </c>
      <c r="C17446" s="1" t="n">
        <v>11</v>
      </c>
      <c r="D17446" s="1" t="s">
        <v>3845</v>
      </c>
      <c r="E17446" s="1" t="n">
        <v>1464</v>
      </c>
      <c r="F17446" s="1" t="s">
        <v>3134</v>
      </c>
      <c r="I17446" s="1" t="n">
        <v>296</v>
      </c>
      <c r="J17446" s="1" t="n">
        <v>35959</v>
      </c>
      <c r="K17446" s="1" t="n">
        <v>7892200832165</v>
      </c>
      <c r="L17446" s="1" t="s">
        <v>8764</v>
      </c>
      <c r="N17446" s="1" t="n">
        <v>2</v>
      </c>
      <c r="O17446" s="1" t="n">
        <v>74.86</v>
      </c>
    </row>
    <row r="17447" customFormat="false" ht="15" hidden="false" customHeight="true" outlineLevel="0" collapsed="false">
      <c r="A17447" s="1" t="n">
        <v>1</v>
      </c>
      <c r="B17447" s="17" t="n">
        <v>46265</v>
      </c>
      <c r="C17447" s="1" t="n">
        <v>11</v>
      </c>
      <c r="D17447" s="1" t="s">
        <v>3845</v>
      </c>
      <c r="E17447" s="1" t="n">
        <v>1464</v>
      </c>
      <c r="F17447" s="1" t="s">
        <v>3134</v>
      </c>
      <c r="I17447" s="1" t="n">
        <v>296</v>
      </c>
      <c r="J17447" s="1" t="n">
        <v>35962</v>
      </c>
      <c r="K17447" s="1" t="n">
        <v>7892108300803</v>
      </c>
      <c r="L17447" s="1" t="s">
        <v>8765</v>
      </c>
      <c r="N17447" s="1" t="n">
        <v>2</v>
      </c>
      <c r="O17447" s="1" t="n">
        <v>28.74</v>
      </c>
    </row>
    <row r="17448" customFormat="false" ht="15" hidden="false" customHeight="true" outlineLevel="0" collapsed="false">
      <c r="A17448" s="1" t="n">
        <v>1</v>
      </c>
      <c r="B17448" s="17" t="n">
        <v>46265</v>
      </c>
      <c r="C17448" s="1" t="n">
        <v>11</v>
      </c>
      <c r="D17448" s="1" t="s">
        <v>3845</v>
      </c>
      <c r="E17448" s="1" t="n">
        <v>1464</v>
      </c>
      <c r="F17448" s="1" t="s">
        <v>3134</v>
      </c>
      <c r="I17448" s="1" t="n">
        <v>296</v>
      </c>
      <c r="J17448" s="1" t="n">
        <v>35963</v>
      </c>
      <c r="K17448" s="1" t="n">
        <v>820288</v>
      </c>
      <c r="L17448" s="1" t="s">
        <v>8766</v>
      </c>
      <c r="N17448" s="1" t="n">
        <v>2</v>
      </c>
      <c r="O17448" s="1" t="n">
        <v>35.14</v>
      </c>
    </row>
    <row r="17449" customFormat="false" ht="15" hidden="false" customHeight="true" outlineLevel="0" collapsed="false">
      <c r="A17449" s="1" t="n">
        <v>1</v>
      </c>
      <c r="B17449" s="17" t="n">
        <v>46265</v>
      </c>
      <c r="C17449" s="1" t="n">
        <v>11</v>
      </c>
      <c r="D17449" s="1" t="s">
        <v>3845</v>
      </c>
      <c r="E17449" s="1" t="n">
        <v>1464</v>
      </c>
      <c r="F17449" s="1" t="s">
        <v>3134</v>
      </c>
      <c r="I17449" s="1" t="n">
        <v>296</v>
      </c>
      <c r="J17449" s="1" t="n">
        <v>35980</v>
      </c>
      <c r="K17449" s="1" t="n">
        <v>7892008300458</v>
      </c>
      <c r="L17449" s="1" t="s">
        <v>8767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7" t="n">
        <v>46265</v>
      </c>
      <c r="C17450" s="1" t="n">
        <v>11</v>
      </c>
      <c r="D17450" s="1" t="s">
        <v>3845</v>
      </c>
      <c r="E17450" s="1" t="n">
        <v>1464</v>
      </c>
      <c r="F17450" s="1" t="s">
        <v>3134</v>
      </c>
      <c r="I17450" s="1" t="n">
        <v>296</v>
      </c>
      <c r="J17450" s="1" t="n">
        <v>35981</v>
      </c>
      <c r="K17450" s="1" t="n">
        <v>7892008300465</v>
      </c>
      <c r="L17450" s="1" t="s">
        <v>8768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7" t="n">
        <v>46265</v>
      </c>
      <c r="C17451" s="1" t="n">
        <v>11</v>
      </c>
      <c r="D17451" s="1" t="s">
        <v>3845</v>
      </c>
      <c r="E17451" s="1" t="n">
        <v>1464</v>
      </c>
      <c r="F17451" s="1" t="s">
        <v>3134</v>
      </c>
      <c r="I17451" s="1" t="n">
        <v>296</v>
      </c>
      <c r="J17451" s="1" t="n">
        <v>35982</v>
      </c>
      <c r="K17451" s="1" t="n">
        <v>7892008300472</v>
      </c>
      <c r="L17451" s="1" t="s">
        <v>8769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7" t="n">
        <v>46265</v>
      </c>
      <c r="C17452" s="1" t="n">
        <v>11</v>
      </c>
      <c r="D17452" s="1" t="s">
        <v>3845</v>
      </c>
      <c r="E17452" s="1" t="n">
        <v>1464</v>
      </c>
      <c r="F17452" s="1" t="s">
        <v>3134</v>
      </c>
      <c r="I17452" s="1" t="n">
        <v>296</v>
      </c>
      <c r="J17452" s="1" t="n">
        <v>37944</v>
      </c>
      <c r="K17452" s="1" t="n">
        <v>7892200832105</v>
      </c>
      <c r="L17452" s="1" t="s">
        <v>8770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7" t="n">
        <v>46265</v>
      </c>
      <c r="C17453" s="1" t="n">
        <v>11</v>
      </c>
      <c r="D17453" s="1" t="s">
        <v>3845</v>
      </c>
      <c r="E17453" s="1" t="n">
        <v>1464</v>
      </c>
      <c r="F17453" s="1" t="s">
        <v>3134</v>
      </c>
      <c r="I17453" s="1" t="n">
        <v>296</v>
      </c>
      <c r="J17453" s="1" t="n">
        <v>37952</v>
      </c>
      <c r="K17453" s="1" t="n">
        <v>7892008300519</v>
      </c>
      <c r="L17453" s="1" t="s">
        <v>8771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7" t="n">
        <v>46265</v>
      </c>
      <c r="C17454" s="1" t="n">
        <v>11</v>
      </c>
      <c r="D17454" s="1" t="s">
        <v>3845</v>
      </c>
      <c r="E17454" s="1" t="n">
        <v>1464</v>
      </c>
      <c r="F17454" s="1" t="s">
        <v>3134</v>
      </c>
      <c r="I17454" s="1" t="n">
        <v>296</v>
      </c>
      <c r="J17454" s="1" t="n">
        <v>37953</v>
      </c>
      <c r="K17454" s="1" t="n">
        <v>7892008300526</v>
      </c>
      <c r="L17454" s="1" t="s">
        <v>8772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7" t="n">
        <v>46265</v>
      </c>
      <c r="C17455" s="1" t="n">
        <v>11</v>
      </c>
      <c r="D17455" s="1" t="s">
        <v>3845</v>
      </c>
      <c r="E17455" s="1" t="n">
        <v>1464</v>
      </c>
      <c r="F17455" s="1" t="s">
        <v>3134</v>
      </c>
      <c r="I17455" s="1" t="n">
        <v>296</v>
      </c>
      <c r="J17455" s="1" t="n">
        <v>40487</v>
      </c>
      <c r="K17455" s="1" t="n">
        <v>7892008302377</v>
      </c>
      <c r="L17455" s="1" t="s">
        <v>8773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7" t="n">
        <v>46265</v>
      </c>
      <c r="C17456" s="1" t="n">
        <v>11</v>
      </c>
      <c r="D17456" s="1" t="s">
        <v>3845</v>
      </c>
      <c r="E17456" s="1" t="n">
        <v>1464</v>
      </c>
      <c r="F17456" s="1" t="s">
        <v>3134</v>
      </c>
      <c r="I17456" s="1" t="n">
        <v>296</v>
      </c>
      <c r="J17456" s="1" t="n">
        <v>40484</v>
      </c>
      <c r="K17456" s="1" t="n">
        <v>7892008300489</v>
      </c>
      <c r="L17456" s="1" t="s">
        <v>8774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7" t="n">
        <v>46265</v>
      </c>
      <c r="C17457" s="1" t="n">
        <v>11</v>
      </c>
      <c r="D17457" s="1" t="s">
        <v>3845</v>
      </c>
      <c r="E17457" s="1" t="n">
        <v>1464</v>
      </c>
      <c r="F17457" s="1" t="s">
        <v>3134</v>
      </c>
      <c r="I17457" s="1" t="n">
        <v>296</v>
      </c>
      <c r="J17457" s="1" t="n">
        <v>40540</v>
      </c>
      <c r="K17457" s="1" t="n">
        <v>7892108300805</v>
      </c>
      <c r="L17457" s="1" t="s">
        <v>8775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7" t="n">
        <v>46265</v>
      </c>
      <c r="C17458" s="1" t="n">
        <v>11</v>
      </c>
      <c r="D17458" s="1" t="s">
        <v>3845</v>
      </c>
      <c r="E17458" s="1" t="n">
        <v>1464</v>
      </c>
      <c r="F17458" s="1" t="s">
        <v>3134</v>
      </c>
      <c r="I17458" s="1" t="n">
        <v>296</v>
      </c>
      <c r="J17458" s="1" t="n">
        <v>40542</v>
      </c>
      <c r="K17458" s="1" t="n">
        <v>7892008303015</v>
      </c>
      <c r="L17458" s="1" t="s">
        <v>8776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7" t="n">
        <v>46265</v>
      </c>
      <c r="C17459" s="1" t="n">
        <v>11</v>
      </c>
      <c r="D17459" s="1" t="s">
        <v>3845</v>
      </c>
      <c r="E17459" s="1" t="n">
        <v>1464</v>
      </c>
      <c r="F17459" s="1" t="s">
        <v>3134</v>
      </c>
      <c r="I17459" s="1" t="n">
        <v>296</v>
      </c>
      <c r="J17459" s="1" t="n">
        <v>40544</v>
      </c>
      <c r="K17459" s="1" t="n">
        <v>7892008301905</v>
      </c>
      <c r="L17459" s="1" t="s">
        <v>8777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7" t="n">
        <v>46265</v>
      </c>
      <c r="C17460" s="1" t="n">
        <v>11</v>
      </c>
      <c r="D17460" s="1" t="s">
        <v>3845</v>
      </c>
      <c r="E17460" s="1" t="n">
        <v>1464</v>
      </c>
      <c r="F17460" s="1" t="s">
        <v>3134</v>
      </c>
      <c r="I17460" s="1" t="n">
        <v>296</v>
      </c>
      <c r="J17460" s="1" t="n">
        <v>40548</v>
      </c>
      <c r="K17460" s="1" t="n">
        <v>7892008301912</v>
      </c>
      <c r="L17460" s="1" t="s">
        <v>8778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7" t="n">
        <v>46265</v>
      </c>
      <c r="C17461" s="1" t="n">
        <v>11</v>
      </c>
      <c r="D17461" s="1" t="s">
        <v>3845</v>
      </c>
      <c r="E17461" s="1" t="n">
        <v>1464</v>
      </c>
      <c r="F17461" s="1" t="s">
        <v>3134</v>
      </c>
      <c r="I17461" s="1" t="n">
        <v>296</v>
      </c>
      <c r="J17461" s="1" t="n">
        <v>40550</v>
      </c>
      <c r="K17461" s="1" t="n">
        <v>7892008302223</v>
      </c>
      <c r="L17461" s="1" t="s">
        <v>8779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7" t="n">
        <v>46265</v>
      </c>
      <c r="C17462" s="1" t="n">
        <v>11</v>
      </c>
      <c r="D17462" s="1" t="s">
        <v>3845</v>
      </c>
      <c r="E17462" s="1" t="n">
        <v>1464</v>
      </c>
      <c r="F17462" s="1" t="s">
        <v>3134</v>
      </c>
      <c r="I17462" s="1" t="n">
        <v>296</v>
      </c>
      <c r="J17462" s="1" t="n">
        <v>40552</v>
      </c>
      <c r="K17462" s="1" t="n">
        <v>7892008302216</v>
      </c>
      <c r="L17462" s="1" t="s">
        <v>8780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7" t="n">
        <v>46265</v>
      </c>
      <c r="C17463" s="1" t="n">
        <v>11</v>
      </c>
      <c r="D17463" s="1" t="s">
        <v>3845</v>
      </c>
      <c r="E17463" s="1" t="n">
        <v>1464</v>
      </c>
      <c r="F17463" s="1" t="s">
        <v>3134</v>
      </c>
      <c r="I17463" s="1" t="n">
        <v>296</v>
      </c>
      <c r="J17463" s="1" t="n">
        <v>40554</v>
      </c>
      <c r="K17463" s="1" t="n">
        <v>7892008302209</v>
      </c>
      <c r="L17463" s="1" t="s">
        <v>8780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7" t="n">
        <v>46265</v>
      </c>
      <c r="C17464" s="1" t="n">
        <v>11</v>
      </c>
      <c r="D17464" s="1" t="s">
        <v>3845</v>
      </c>
      <c r="E17464" s="1" t="n">
        <v>1464</v>
      </c>
      <c r="F17464" s="1" t="s">
        <v>3134</v>
      </c>
      <c r="I17464" s="1" t="n">
        <v>296</v>
      </c>
      <c r="J17464" s="1" t="n">
        <v>40562</v>
      </c>
      <c r="K17464" s="1" t="n">
        <v>7892008302025</v>
      </c>
      <c r="L17464" s="1" t="s">
        <v>8781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7" t="n">
        <v>46265</v>
      </c>
      <c r="C17465" s="1" t="n">
        <v>11</v>
      </c>
      <c r="D17465" s="1" t="s">
        <v>3845</v>
      </c>
      <c r="E17465" s="1" t="n">
        <v>1464</v>
      </c>
      <c r="F17465" s="1" t="s">
        <v>3134</v>
      </c>
      <c r="I17465" s="1" t="n">
        <v>296</v>
      </c>
      <c r="J17465" s="1" t="n">
        <v>40576</v>
      </c>
      <c r="K17465" s="1" t="n">
        <v>7892008300267</v>
      </c>
      <c r="L17465" s="1" t="s">
        <v>8780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7" t="n">
        <v>46265</v>
      </c>
      <c r="C17466" s="1" t="n">
        <v>11</v>
      </c>
      <c r="D17466" s="1" t="s">
        <v>3845</v>
      </c>
      <c r="E17466" s="1" t="n">
        <v>1464</v>
      </c>
      <c r="F17466" s="1" t="s">
        <v>3134</v>
      </c>
      <c r="I17466" s="1" t="n">
        <v>296</v>
      </c>
      <c r="J17466" s="1" t="n">
        <v>62467</v>
      </c>
      <c r="K17466" s="1" t="n">
        <v>7892008302506</v>
      </c>
      <c r="L17466" s="1" t="s">
        <v>8782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7" t="n">
        <v>46265</v>
      </c>
      <c r="C17467" s="1" t="n">
        <v>11</v>
      </c>
      <c r="D17467" s="1" t="s">
        <v>3845</v>
      </c>
      <c r="E17467" s="1" t="n">
        <v>1464</v>
      </c>
      <c r="F17467" s="1" t="s">
        <v>3134</v>
      </c>
      <c r="I17467" s="1" t="n">
        <v>296</v>
      </c>
      <c r="J17467" s="1" t="n">
        <v>67127</v>
      </c>
      <c r="K17467" s="1" t="n">
        <v>7892108300806</v>
      </c>
      <c r="L17467" s="1" t="s">
        <v>8783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7" t="n">
        <v>46265</v>
      </c>
      <c r="C17468" s="1" t="n">
        <v>11</v>
      </c>
      <c r="D17468" s="1" t="s">
        <v>3845</v>
      </c>
      <c r="E17468" s="1" t="n">
        <v>10014</v>
      </c>
      <c r="F17468" s="1" t="s">
        <v>436</v>
      </c>
      <c r="I17468" s="1" t="n">
        <v>3582</v>
      </c>
      <c r="J17468" s="1" t="n">
        <v>28955</v>
      </c>
      <c r="K17468" s="1" t="n">
        <v>7898337720134</v>
      </c>
      <c r="L17468" s="1" t="s">
        <v>8784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7" t="n">
        <v>46265</v>
      </c>
      <c r="C17469" s="1" t="n">
        <v>11</v>
      </c>
      <c r="D17469" s="1" t="s">
        <v>3845</v>
      </c>
      <c r="E17469" s="1" t="n">
        <v>10014</v>
      </c>
      <c r="F17469" s="1" t="s">
        <v>436</v>
      </c>
      <c r="I17469" s="1" t="n">
        <v>3582</v>
      </c>
      <c r="J17469" s="1" t="n">
        <v>33226</v>
      </c>
      <c r="K17469" s="1" t="n">
        <v>7898612671380</v>
      </c>
      <c r="L17469" s="1" t="s">
        <v>3895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7" t="n">
        <v>46265</v>
      </c>
      <c r="C17470" s="1" t="n">
        <v>11</v>
      </c>
      <c r="D17470" s="1" t="s">
        <v>3845</v>
      </c>
      <c r="E17470" s="1" t="n">
        <v>10014</v>
      </c>
      <c r="F17470" s="1" t="s">
        <v>436</v>
      </c>
      <c r="I17470" s="1" t="n">
        <v>3582</v>
      </c>
      <c r="J17470" s="1" t="n">
        <v>33238</v>
      </c>
      <c r="K17470" s="1" t="n">
        <v>7898612671663</v>
      </c>
      <c r="L17470" s="1" t="s">
        <v>3897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7" t="n">
        <v>46265</v>
      </c>
      <c r="C17471" s="1" t="n">
        <v>11</v>
      </c>
      <c r="D17471" s="1" t="s">
        <v>3845</v>
      </c>
      <c r="E17471" s="1" t="n">
        <v>10014</v>
      </c>
      <c r="F17471" s="1" t="s">
        <v>436</v>
      </c>
      <c r="I17471" s="1" t="n">
        <v>3582</v>
      </c>
      <c r="J17471" s="1" t="n">
        <v>35575</v>
      </c>
      <c r="K17471" s="1" t="n">
        <v>7896294509045</v>
      </c>
      <c r="L17471" s="1" t="s">
        <v>8785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7" t="n">
        <v>46265</v>
      </c>
      <c r="C17472" s="1" t="n">
        <v>11</v>
      </c>
      <c r="D17472" s="1" t="s">
        <v>3845</v>
      </c>
      <c r="E17472" s="1" t="n">
        <v>10014</v>
      </c>
      <c r="F17472" s="1" t="s">
        <v>436</v>
      </c>
      <c r="I17472" s="1" t="n">
        <v>3582</v>
      </c>
      <c r="J17472" s="1" t="n">
        <v>36172</v>
      </c>
      <c r="K17472" s="1" t="n">
        <v>7898612671625</v>
      </c>
      <c r="L17472" s="1" t="s">
        <v>8786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7" t="n">
        <v>46265</v>
      </c>
      <c r="C17473" s="1" t="n">
        <v>11</v>
      </c>
      <c r="D17473" s="1" t="s">
        <v>3845</v>
      </c>
      <c r="E17473" s="1" t="n">
        <v>10014</v>
      </c>
      <c r="F17473" s="1" t="s">
        <v>436</v>
      </c>
      <c r="I17473" s="1" t="n">
        <v>3582</v>
      </c>
      <c r="J17473" s="1" t="n">
        <v>37814</v>
      </c>
      <c r="K17473" s="1" t="n">
        <v>7896294509052</v>
      </c>
      <c r="L17473" s="1" t="s">
        <v>8787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7" t="n">
        <v>46265</v>
      </c>
      <c r="C17474" s="1" t="n">
        <v>11</v>
      </c>
      <c r="D17474" s="1" t="s">
        <v>3845</v>
      </c>
      <c r="E17474" s="1" t="n">
        <v>10014</v>
      </c>
      <c r="F17474" s="1" t="s">
        <v>436</v>
      </c>
      <c r="I17474" s="1" t="n">
        <v>3582</v>
      </c>
      <c r="J17474" s="1" t="n">
        <v>55075</v>
      </c>
      <c r="K17474" s="1" t="n">
        <v>7899599607119</v>
      </c>
      <c r="L17474" s="1" t="s">
        <v>8788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7" t="n">
        <v>46265</v>
      </c>
      <c r="C17475" s="1" t="n">
        <v>11</v>
      </c>
      <c r="D17475" s="1" t="s">
        <v>3845</v>
      </c>
      <c r="E17475" s="1" t="n">
        <v>10014</v>
      </c>
      <c r="F17475" s="1" t="s">
        <v>436</v>
      </c>
      <c r="I17475" s="1" t="n">
        <v>3582</v>
      </c>
      <c r="J17475" s="1" t="n">
        <v>61426</v>
      </c>
      <c r="K17475" s="1" t="n">
        <v>7897075122033</v>
      </c>
      <c r="L17475" s="1" t="s">
        <v>3905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7" t="n">
        <v>46265</v>
      </c>
      <c r="C17476" s="1" t="n">
        <v>11</v>
      </c>
      <c r="D17476" s="1" t="s">
        <v>3845</v>
      </c>
      <c r="E17476" s="1" t="n">
        <v>10014</v>
      </c>
      <c r="F17476" s="1" t="s">
        <v>436</v>
      </c>
      <c r="I17476" s="1" t="n">
        <v>3582</v>
      </c>
      <c r="J17476" s="1" t="n">
        <v>65069</v>
      </c>
      <c r="K17476" s="1" t="n">
        <v>7898948712016</v>
      </c>
      <c r="L17476" s="1" t="s">
        <v>3906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7" t="n">
        <v>46265</v>
      </c>
      <c r="C17477" s="1" t="n">
        <v>11</v>
      </c>
      <c r="D17477" s="1" t="s">
        <v>3845</v>
      </c>
      <c r="E17477" s="1" t="n">
        <v>10014</v>
      </c>
      <c r="F17477" s="1" t="s">
        <v>436</v>
      </c>
      <c r="I17477" s="1" t="n">
        <v>3582</v>
      </c>
      <c r="J17477" s="1" t="n">
        <v>65716</v>
      </c>
      <c r="K17477" s="1" t="n">
        <v>7897938905445</v>
      </c>
      <c r="L17477" s="1" t="s">
        <v>6906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7" t="n">
        <v>46265</v>
      </c>
      <c r="C17478" s="1" t="n">
        <v>11</v>
      </c>
      <c r="D17478" s="1" t="s">
        <v>3845</v>
      </c>
      <c r="E17478" s="1" t="n">
        <v>10014</v>
      </c>
      <c r="F17478" s="1" t="s">
        <v>436</v>
      </c>
      <c r="I17478" s="1" t="n">
        <v>3582</v>
      </c>
      <c r="J17478" s="1" t="n">
        <v>67117</v>
      </c>
      <c r="K17478" s="1" t="n">
        <v>7891023452340</v>
      </c>
      <c r="L17478" s="1" t="s">
        <v>8789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7" t="n">
        <v>46265</v>
      </c>
      <c r="C17479" s="1" t="n">
        <v>11</v>
      </c>
      <c r="D17479" s="1" t="s">
        <v>3845</v>
      </c>
      <c r="E17479" s="1" t="n">
        <v>10014</v>
      </c>
      <c r="F17479" s="1" t="s">
        <v>436</v>
      </c>
      <c r="I17479" s="1" t="n">
        <v>3582</v>
      </c>
      <c r="J17479" s="1" t="n">
        <v>67118</v>
      </c>
      <c r="K17479" s="1" t="n">
        <v>7891089746520</v>
      </c>
      <c r="L17479" s="1" t="s">
        <v>8790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7" t="n">
        <v>46265</v>
      </c>
      <c r="C17480" s="1" t="n">
        <v>11</v>
      </c>
      <c r="D17480" s="1" t="s">
        <v>3845</v>
      </c>
      <c r="E17480" s="1" t="n">
        <v>10014</v>
      </c>
      <c r="F17480" s="1" t="s">
        <v>436</v>
      </c>
      <c r="I17480" s="1" t="n">
        <v>3582</v>
      </c>
      <c r="J17480" s="1" t="n">
        <v>67120</v>
      </c>
      <c r="K17480" s="1" t="n">
        <v>7899875672954</v>
      </c>
      <c r="L17480" s="1" t="s">
        <v>8791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7" t="n">
        <v>46265</v>
      </c>
      <c r="C17481" s="1" t="n">
        <v>11</v>
      </c>
      <c r="D17481" s="1" t="s">
        <v>3845</v>
      </c>
      <c r="E17481" s="1" t="n">
        <v>10014</v>
      </c>
      <c r="F17481" s="1" t="s">
        <v>436</v>
      </c>
      <c r="I17481" s="1" t="n">
        <v>3582</v>
      </c>
      <c r="J17481" s="1" t="n">
        <v>81765</v>
      </c>
      <c r="K17481" s="1" t="n">
        <v>7898591350795</v>
      </c>
      <c r="L17481" s="1" t="s">
        <v>6919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7" t="n">
        <v>46265</v>
      </c>
      <c r="C17482" s="1" t="n">
        <v>11</v>
      </c>
      <c r="D17482" s="1" t="s">
        <v>3845</v>
      </c>
      <c r="E17482" s="1" t="n">
        <v>10014</v>
      </c>
      <c r="F17482" s="1" t="s">
        <v>436</v>
      </c>
      <c r="I17482" s="1" t="n">
        <v>3582</v>
      </c>
      <c r="J17482" s="1" t="n">
        <v>82235</v>
      </c>
      <c r="K17482" s="1" t="n">
        <v>7898948712887</v>
      </c>
      <c r="L17482" s="1" t="s">
        <v>8792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7" t="n">
        <v>46265</v>
      </c>
      <c r="C17483" s="1" t="n">
        <v>11</v>
      </c>
      <c r="D17483" s="1" t="s">
        <v>3845</v>
      </c>
      <c r="E17483" s="1" t="n">
        <v>10014</v>
      </c>
      <c r="F17483" s="1" t="s">
        <v>436</v>
      </c>
      <c r="I17483" s="1" t="n">
        <v>3582</v>
      </c>
      <c r="J17483" s="1" t="n">
        <v>82236</v>
      </c>
      <c r="K17483" s="1" t="n">
        <v>7898948712894</v>
      </c>
      <c r="L17483" s="1" t="s">
        <v>8793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7" t="n">
        <v>46265</v>
      </c>
      <c r="C17484" s="1" t="n">
        <v>11</v>
      </c>
      <c r="D17484" s="1" t="s">
        <v>3845</v>
      </c>
      <c r="E17484" s="1" t="n">
        <v>1625</v>
      </c>
      <c r="F17484" s="1" t="s">
        <v>243</v>
      </c>
      <c r="I17484" s="1" t="n">
        <v>15172</v>
      </c>
      <c r="J17484" s="1" t="n">
        <v>29079</v>
      </c>
      <c r="K17484" s="1" t="n">
        <v>55515</v>
      </c>
      <c r="L17484" s="1" t="s">
        <v>3818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7" t="n">
        <v>46265</v>
      </c>
      <c r="C17485" s="1" t="n">
        <v>11</v>
      </c>
      <c r="D17485" s="1" t="s">
        <v>3845</v>
      </c>
      <c r="E17485" s="1" t="n">
        <v>1625</v>
      </c>
      <c r="F17485" s="1" t="s">
        <v>243</v>
      </c>
      <c r="I17485" s="1" t="n">
        <v>15172</v>
      </c>
      <c r="J17485" s="1" t="n">
        <v>29079</v>
      </c>
      <c r="K17485" s="1" t="n">
        <v>55515</v>
      </c>
      <c r="L17485" s="1" t="s">
        <v>3818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7" t="n">
        <v>46265</v>
      </c>
      <c r="C17486" s="1" t="n">
        <v>11</v>
      </c>
      <c r="D17486" s="1" t="s">
        <v>3845</v>
      </c>
      <c r="E17486" s="1" t="n">
        <v>1625</v>
      </c>
      <c r="F17486" s="1" t="s">
        <v>243</v>
      </c>
      <c r="I17486" s="1" t="n">
        <v>15172</v>
      </c>
      <c r="J17486" s="1" t="n">
        <v>29080</v>
      </c>
      <c r="K17486" s="1" t="n">
        <v>55516</v>
      </c>
      <c r="L17486" s="1" t="s">
        <v>3819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7" t="n">
        <v>46265</v>
      </c>
      <c r="C17487" s="1" t="n">
        <v>11</v>
      </c>
      <c r="D17487" s="1" t="s">
        <v>3845</v>
      </c>
      <c r="E17487" s="1" t="n">
        <v>1625</v>
      </c>
      <c r="F17487" s="1" t="s">
        <v>243</v>
      </c>
      <c r="I17487" s="1" t="n">
        <v>15172</v>
      </c>
      <c r="J17487" s="1" t="n">
        <v>78040</v>
      </c>
      <c r="K17487" s="1" t="n">
        <v>780414</v>
      </c>
      <c r="L17487" s="1" t="s">
        <v>7129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7" t="n">
        <v>46265</v>
      </c>
      <c r="C17488" s="1" t="n">
        <v>11</v>
      </c>
      <c r="D17488" s="1" t="s">
        <v>3845</v>
      </c>
      <c r="E17488" s="1" t="n">
        <v>1625</v>
      </c>
      <c r="F17488" s="1" t="s">
        <v>243</v>
      </c>
      <c r="I17488" s="1" t="n">
        <v>15172</v>
      </c>
      <c r="J17488" s="1" t="n">
        <v>78040</v>
      </c>
      <c r="K17488" s="1" t="n">
        <v>780414</v>
      </c>
      <c r="L17488" s="1" t="s">
        <v>7129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7" t="n">
        <v>46265</v>
      </c>
      <c r="C17489" s="1" t="n">
        <v>11</v>
      </c>
      <c r="D17489" s="1" t="s">
        <v>3845</v>
      </c>
      <c r="E17489" s="1" t="n">
        <v>1625</v>
      </c>
      <c r="F17489" s="1" t="s">
        <v>243</v>
      </c>
      <c r="I17489" s="1" t="n">
        <v>15212</v>
      </c>
      <c r="J17489" s="1" t="n">
        <v>29079</v>
      </c>
      <c r="K17489" s="1" t="n">
        <v>55515</v>
      </c>
      <c r="L17489" s="1" t="s">
        <v>3818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7" t="n">
        <v>46265</v>
      </c>
      <c r="C17490" s="1" t="n">
        <v>11</v>
      </c>
      <c r="D17490" s="1" t="s">
        <v>3845</v>
      </c>
      <c r="E17490" s="1" t="n">
        <v>1625</v>
      </c>
      <c r="F17490" s="1" t="s">
        <v>243</v>
      </c>
      <c r="I17490" s="1" t="n">
        <v>15212</v>
      </c>
      <c r="J17490" s="1" t="n">
        <v>29079</v>
      </c>
      <c r="K17490" s="1" t="n">
        <v>55515</v>
      </c>
      <c r="L17490" s="1" t="s">
        <v>3818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7" t="n">
        <v>46265</v>
      </c>
      <c r="C17491" s="1" t="n">
        <v>11</v>
      </c>
      <c r="D17491" s="1" t="s">
        <v>3845</v>
      </c>
      <c r="E17491" s="1" t="n">
        <v>1625</v>
      </c>
      <c r="F17491" s="1" t="s">
        <v>243</v>
      </c>
      <c r="I17491" s="1" t="n">
        <v>15212</v>
      </c>
      <c r="J17491" s="1" t="n">
        <v>29079</v>
      </c>
      <c r="K17491" s="1" t="n">
        <v>55515</v>
      </c>
      <c r="L17491" s="1" t="s">
        <v>3818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7" t="n">
        <v>46265</v>
      </c>
      <c r="C17492" s="1" t="n">
        <v>11</v>
      </c>
      <c r="D17492" s="1" t="s">
        <v>3845</v>
      </c>
      <c r="E17492" s="1" t="n">
        <v>1625</v>
      </c>
      <c r="F17492" s="1" t="s">
        <v>243</v>
      </c>
      <c r="I17492" s="1" t="n">
        <v>15212</v>
      </c>
      <c r="J17492" s="1" t="n">
        <v>29080</v>
      </c>
      <c r="K17492" s="1" t="n">
        <v>55516</v>
      </c>
      <c r="L17492" s="1" t="s">
        <v>3819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7" t="n">
        <v>46265</v>
      </c>
      <c r="C17493" s="1" t="n">
        <v>11</v>
      </c>
      <c r="D17493" s="1" t="s">
        <v>3845</v>
      </c>
      <c r="E17493" s="1" t="n">
        <v>1675</v>
      </c>
      <c r="F17493" s="1" t="s">
        <v>103</v>
      </c>
      <c r="I17493" s="1" t="n">
        <v>510121</v>
      </c>
      <c r="J17493" s="1" t="n">
        <v>102434</v>
      </c>
      <c r="K17493" s="1" t="n">
        <v>7898366930344</v>
      </c>
      <c r="L17493" s="1" t="s">
        <v>4552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7" t="n">
        <v>46265</v>
      </c>
      <c r="C17494" s="1" t="n">
        <v>11</v>
      </c>
      <c r="D17494" s="1" t="s">
        <v>3845</v>
      </c>
      <c r="E17494" s="1" t="n">
        <v>1675</v>
      </c>
      <c r="F17494" s="1" t="s">
        <v>103</v>
      </c>
      <c r="I17494" s="1" t="n">
        <v>510121</v>
      </c>
      <c r="J17494" s="1" t="n">
        <v>107754</v>
      </c>
      <c r="K17494" s="1" t="n">
        <v>7898366930351</v>
      </c>
      <c r="L17494" s="1" t="s">
        <v>5154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7" t="n">
        <v>46265</v>
      </c>
      <c r="C17495" s="1" t="n">
        <v>11</v>
      </c>
      <c r="D17495" s="1" t="s">
        <v>3845</v>
      </c>
      <c r="E17495" s="1" t="n">
        <v>1675</v>
      </c>
      <c r="F17495" s="1" t="s">
        <v>103</v>
      </c>
      <c r="I17495" s="1" t="n">
        <v>510121</v>
      </c>
      <c r="J17495" s="1" t="n">
        <v>67316</v>
      </c>
      <c r="K17495" s="1" t="n">
        <v>7909989703557</v>
      </c>
      <c r="L17495" s="1" t="s">
        <v>6340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7" t="n">
        <v>46265</v>
      </c>
      <c r="C17496" s="1" t="n">
        <v>11</v>
      </c>
      <c r="D17496" s="1" t="s">
        <v>3845</v>
      </c>
      <c r="E17496" s="1" t="n">
        <v>1675</v>
      </c>
      <c r="F17496" s="1" t="s">
        <v>103</v>
      </c>
      <c r="I17496" s="1" t="n">
        <v>510121</v>
      </c>
      <c r="J17496" s="1" t="n">
        <v>82239</v>
      </c>
      <c r="K17496" s="1" t="n">
        <v>7909989901793</v>
      </c>
      <c r="L17496" s="1" t="s">
        <v>8794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7" t="n">
        <v>46265</v>
      </c>
      <c r="C17497" s="1" t="n">
        <v>11</v>
      </c>
      <c r="D17497" s="1" t="s">
        <v>3845</v>
      </c>
      <c r="E17497" s="1" t="n">
        <v>1675</v>
      </c>
      <c r="F17497" s="1" t="s">
        <v>103</v>
      </c>
      <c r="I17497" s="1" t="n">
        <v>510121</v>
      </c>
      <c r="J17497" s="1" t="n">
        <v>82240</v>
      </c>
      <c r="K17497" s="1" t="n">
        <v>7901114700295</v>
      </c>
      <c r="L17497" s="1" t="s">
        <v>8795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7" t="n">
        <v>46265</v>
      </c>
      <c r="C17498" s="1" t="n">
        <v>11</v>
      </c>
      <c r="D17498" s="1" t="s">
        <v>3845</v>
      </c>
      <c r="E17498" s="1" t="n">
        <v>1675</v>
      </c>
      <c r="F17498" s="1" t="s">
        <v>103</v>
      </c>
      <c r="I17498" s="1" t="n">
        <v>510121</v>
      </c>
      <c r="J17498" s="1" t="n">
        <v>82241</v>
      </c>
      <c r="K17498" s="1" t="n">
        <v>7909989901847</v>
      </c>
      <c r="L17498" s="1" t="s">
        <v>8796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7" t="n">
        <v>46265</v>
      </c>
      <c r="C17499" s="1" t="n">
        <v>11</v>
      </c>
      <c r="D17499" s="1" t="s">
        <v>3845</v>
      </c>
      <c r="E17499" s="1" t="n">
        <v>1666</v>
      </c>
      <c r="F17499" s="1" t="s">
        <v>56</v>
      </c>
      <c r="I17499" s="1" t="n">
        <v>572175</v>
      </c>
      <c r="J17499" s="1" t="n">
        <v>24990</v>
      </c>
      <c r="K17499" s="1" t="n">
        <v>78935761</v>
      </c>
      <c r="L17499" s="1" t="s">
        <v>4458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7" t="n">
        <v>46265</v>
      </c>
      <c r="C17500" s="1" t="n">
        <v>11</v>
      </c>
      <c r="D17500" s="1" t="s">
        <v>3845</v>
      </c>
      <c r="E17500" s="1" t="n">
        <v>1666</v>
      </c>
      <c r="F17500" s="1" t="s">
        <v>56</v>
      </c>
      <c r="I17500" s="1" t="n">
        <v>572175</v>
      </c>
      <c r="J17500" s="1" t="n">
        <v>37536</v>
      </c>
      <c r="K17500" s="1" t="n">
        <v>78942066</v>
      </c>
      <c r="L17500" s="1" t="s">
        <v>4460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7" t="n">
        <v>46265</v>
      </c>
      <c r="C17501" s="1" t="n">
        <v>11</v>
      </c>
      <c r="D17501" s="1" t="s">
        <v>3845</v>
      </c>
      <c r="E17501" s="1" t="n">
        <v>1666</v>
      </c>
      <c r="F17501" s="1" t="s">
        <v>56</v>
      </c>
      <c r="I17501" s="1" t="n">
        <v>572175</v>
      </c>
      <c r="J17501" s="1" t="n">
        <v>67009</v>
      </c>
      <c r="K17501" s="1" t="n">
        <v>78944237</v>
      </c>
      <c r="L17501" s="1" t="s">
        <v>5768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7" t="n">
        <v>46265</v>
      </c>
      <c r="C17502" s="1" t="n">
        <v>11</v>
      </c>
      <c r="D17502" s="1" t="s">
        <v>3845</v>
      </c>
      <c r="E17502" s="1" t="n">
        <v>1666</v>
      </c>
      <c r="F17502" s="1" t="s">
        <v>56</v>
      </c>
      <c r="I17502" s="1" t="n">
        <v>572175</v>
      </c>
      <c r="J17502" s="1" t="n">
        <v>67177</v>
      </c>
      <c r="K17502" s="1" t="n">
        <v>78944466</v>
      </c>
      <c r="L17502" s="1" t="s">
        <v>4465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7" t="n">
        <v>46265</v>
      </c>
      <c r="C17503" s="1" t="n">
        <v>11</v>
      </c>
      <c r="D17503" s="1" t="s">
        <v>3845</v>
      </c>
      <c r="E17503" s="1" t="n">
        <v>1666</v>
      </c>
      <c r="F17503" s="1" t="s">
        <v>56</v>
      </c>
      <c r="I17503" s="1" t="n">
        <v>572175</v>
      </c>
      <c r="J17503" s="1" t="n">
        <v>67622</v>
      </c>
      <c r="K17503" s="1" t="n">
        <v>78944503</v>
      </c>
      <c r="L17503" s="1" t="s">
        <v>5769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7" t="n">
        <v>46265</v>
      </c>
      <c r="C17504" s="1" t="n">
        <v>11</v>
      </c>
      <c r="D17504" s="1" t="s">
        <v>3845</v>
      </c>
      <c r="E17504" s="1" t="n">
        <v>1666</v>
      </c>
      <c r="F17504" s="1" t="s">
        <v>56</v>
      </c>
      <c r="I17504" s="1" t="n">
        <v>572175</v>
      </c>
      <c r="J17504" s="1" t="n">
        <v>71518</v>
      </c>
      <c r="K17504" s="1" t="n">
        <v>78946200</v>
      </c>
      <c r="L17504" s="1" t="s">
        <v>4467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7" t="n">
        <v>46265</v>
      </c>
      <c r="C17505" s="1" t="n">
        <v>11</v>
      </c>
      <c r="D17505" s="1" t="s">
        <v>3845</v>
      </c>
      <c r="E17505" s="1" t="n">
        <v>1666</v>
      </c>
      <c r="F17505" s="1" t="s">
        <v>56</v>
      </c>
      <c r="I17505" s="1" t="n">
        <v>572175</v>
      </c>
      <c r="J17505" s="1" t="n">
        <v>77084</v>
      </c>
      <c r="K17505" s="1" t="n">
        <v>78947535</v>
      </c>
      <c r="L17505" s="1" t="s">
        <v>4468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7" t="n">
        <v>46265</v>
      </c>
      <c r="C17506" s="1" t="n">
        <v>11</v>
      </c>
      <c r="D17506" s="1" t="s">
        <v>3845</v>
      </c>
      <c r="E17506" s="1" t="n">
        <v>1666</v>
      </c>
      <c r="F17506" s="1" t="s">
        <v>56</v>
      </c>
      <c r="I17506" s="1" t="n">
        <v>572175</v>
      </c>
      <c r="J17506" s="1" t="n">
        <v>78026</v>
      </c>
      <c r="K17506" s="1" t="n">
        <v>78947504</v>
      </c>
      <c r="L17506" s="1" t="s">
        <v>4469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7" t="n">
        <v>46265</v>
      </c>
      <c r="C17507" s="1" t="n">
        <v>11</v>
      </c>
      <c r="D17507" s="1" t="s">
        <v>3845</v>
      </c>
      <c r="E17507" s="1" t="n">
        <v>1666</v>
      </c>
      <c r="F17507" s="1" t="s">
        <v>56</v>
      </c>
      <c r="I17507" s="1" t="n">
        <v>572175</v>
      </c>
      <c r="J17507" s="1" t="n">
        <v>82249</v>
      </c>
      <c r="K17507" s="1" t="n">
        <v>78947597</v>
      </c>
      <c r="L17507" s="1" t="s">
        <v>8797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7" t="n">
        <v>46265</v>
      </c>
      <c r="C17508" s="1" t="n">
        <v>16</v>
      </c>
      <c r="D17508" s="1" t="s">
        <v>8798</v>
      </c>
      <c r="E17508" s="1" t="n">
        <v>1713</v>
      </c>
      <c r="F17508" s="1" t="s">
        <v>8799</v>
      </c>
      <c r="I17508" s="1" t="n">
        <v>14072</v>
      </c>
      <c r="J17508" s="1" t="n">
        <v>82248</v>
      </c>
      <c r="K17508" s="1" t="n">
        <v>7896562121993</v>
      </c>
      <c r="L17508" s="1" t="s">
        <v>8800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7" t="n">
        <v>46265</v>
      </c>
      <c r="C17509" s="1" t="n">
        <v>22</v>
      </c>
      <c r="D17509" s="1" t="s">
        <v>3850</v>
      </c>
      <c r="E17509" s="1" t="n">
        <v>33</v>
      </c>
      <c r="F17509" s="1" t="s">
        <v>93</v>
      </c>
      <c r="I17509" s="1" t="n">
        <v>5575</v>
      </c>
      <c r="J17509" s="1" t="n">
        <v>100000</v>
      </c>
      <c r="K17509" s="1" t="n">
        <v>1</v>
      </c>
      <c r="L17509" s="1" t="s">
        <v>3851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7" t="n">
        <v>46265</v>
      </c>
      <c r="C17510" s="1" t="n">
        <v>22</v>
      </c>
      <c r="D17510" s="1" t="s">
        <v>3850</v>
      </c>
      <c r="E17510" s="1" t="n">
        <v>33</v>
      </c>
      <c r="F17510" s="1" t="s">
        <v>93</v>
      </c>
      <c r="I17510" s="1" t="n">
        <v>5575</v>
      </c>
      <c r="J17510" s="1" t="n">
        <v>100006</v>
      </c>
      <c r="K17510" s="1" t="n">
        <v>7</v>
      </c>
      <c r="L17510" s="1" t="s">
        <v>3853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7" t="n">
        <v>46265</v>
      </c>
      <c r="C17511" s="1" t="n">
        <v>22</v>
      </c>
      <c r="D17511" s="1" t="s">
        <v>3850</v>
      </c>
      <c r="E17511" s="1" t="n">
        <v>33</v>
      </c>
      <c r="F17511" s="1" t="s">
        <v>93</v>
      </c>
      <c r="I17511" s="1" t="n">
        <v>5575</v>
      </c>
      <c r="J17511" s="1" t="n">
        <v>100007</v>
      </c>
      <c r="K17511" s="1" t="n">
        <v>8</v>
      </c>
      <c r="L17511" s="1" t="s">
        <v>3854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7" t="n">
        <v>46265</v>
      </c>
      <c r="C17512" s="1" t="n">
        <v>22</v>
      </c>
      <c r="D17512" s="1" t="s">
        <v>3850</v>
      </c>
      <c r="E17512" s="1" t="n">
        <v>33</v>
      </c>
      <c r="F17512" s="1" t="s">
        <v>93</v>
      </c>
      <c r="I17512" s="1" t="n">
        <v>5575</v>
      </c>
      <c r="J17512" s="1" t="n">
        <v>100008</v>
      </c>
      <c r="K17512" s="1" t="n">
        <v>9</v>
      </c>
      <c r="L17512" s="1" t="s">
        <v>3855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7" t="n">
        <v>46265</v>
      </c>
      <c r="C17513" s="1" t="n">
        <v>22</v>
      </c>
      <c r="D17513" s="1" t="s">
        <v>3850</v>
      </c>
      <c r="E17513" s="1" t="n">
        <v>33</v>
      </c>
      <c r="F17513" s="1" t="s">
        <v>93</v>
      </c>
      <c r="I17513" s="1" t="n">
        <v>5575</v>
      </c>
      <c r="J17513" s="1" t="n">
        <v>100011</v>
      </c>
      <c r="K17513" s="1" t="n">
        <v>12</v>
      </c>
      <c r="L17513" s="1" t="s">
        <v>3856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7" t="n">
        <v>46265</v>
      </c>
      <c r="C17514" s="1" t="n">
        <v>22</v>
      </c>
      <c r="D17514" s="1" t="s">
        <v>3850</v>
      </c>
      <c r="E17514" s="1" t="n">
        <v>33</v>
      </c>
      <c r="F17514" s="1" t="s">
        <v>93</v>
      </c>
      <c r="I17514" s="1" t="n">
        <v>5575</v>
      </c>
      <c r="J17514" s="1" t="n">
        <v>100012</v>
      </c>
      <c r="K17514" s="1" t="n">
        <v>13</v>
      </c>
      <c r="L17514" s="1" t="s">
        <v>3857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7" t="n">
        <v>46265</v>
      </c>
      <c r="C17515" s="1" t="n">
        <v>22</v>
      </c>
      <c r="D17515" s="1" t="s">
        <v>3850</v>
      </c>
      <c r="E17515" s="1" t="n">
        <v>33</v>
      </c>
      <c r="F17515" s="1" t="s">
        <v>93</v>
      </c>
      <c r="I17515" s="1" t="n">
        <v>5575</v>
      </c>
      <c r="J17515" s="1" t="n">
        <v>100013</v>
      </c>
      <c r="K17515" s="1" t="n">
        <v>14</v>
      </c>
      <c r="L17515" s="1" t="s">
        <v>3858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7" t="n">
        <v>46265</v>
      </c>
      <c r="C17516" s="1" t="n">
        <v>22</v>
      </c>
      <c r="D17516" s="1" t="s">
        <v>3850</v>
      </c>
      <c r="E17516" s="1" t="n">
        <v>33</v>
      </c>
      <c r="F17516" s="1" t="s">
        <v>93</v>
      </c>
      <c r="I17516" s="1" t="n">
        <v>5575</v>
      </c>
      <c r="J17516" s="1" t="n">
        <v>100014</v>
      </c>
      <c r="K17516" s="1" t="n">
        <v>15</v>
      </c>
      <c r="L17516" s="1" t="s">
        <v>3859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7" t="n">
        <v>46265</v>
      </c>
      <c r="C17517" s="1" t="n">
        <v>22</v>
      </c>
      <c r="D17517" s="1" t="s">
        <v>3850</v>
      </c>
      <c r="E17517" s="1" t="n">
        <v>33</v>
      </c>
      <c r="F17517" s="1" t="s">
        <v>93</v>
      </c>
      <c r="I17517" s="1" t="n">
        <v>5575</v>
      </c>
      <c r="J17517" s="1" t="n">
        <v>100015</v>
      </c>
      <c r="K17517" s="1" t="n">
        <v>16</v>
      </c>
      <c r="L17517" s="1" t="s">
        <v>3860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7" t="n">
        <v>46265</v>
      </c>
      <c r="C17518" s="1" t="n">
        <v>22</v>
      </c>
      <c r="D17518" s="1" t="s">
        <v>3850</v>
      </c>
      <c r="E17518" s="1" t="n">
        <v>33</v>
      </c>
      <c r="F17518" s="1" t="s">
        <v>93</v>
      </c>
      <c r="I17518" s="1" t="n">
        <v>5575</v>
      </c>
      <c r="J17518" s="1" t="n">
        <v>100016</v>
      </c>
      <c r="K17518" s="1" t="n">
        <v>17</v>
      </c>
      <c r="L17518" s="1" t="s">
        <v>3861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7" t="n">
        <v>46265</v>
      </c>
      <c r="C17519" s="1" t="n">
        <v>22</v>
      </c>
      <c r="D17519" s="1" t="s">
        <v>3850</v>
      </c>
      <c r="E17519" s="1" t="n">
        <v>33</v>
      </c>
      <c r="F17519" s="1" t="s">
        <v>93</v>
      </c>
      <c r="I17519" s="1" t="n">
        <v>5575</v>
      </c>
      <c r="J17519" s="1" t="n">
        <v>100017</v>
      </c>
      <c r="K17519" s="1" t="n">
        <v>18</v>
      </c>
      <c r="L17519" s="1" t="s">
        <v>3862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7" t="n">
        <v>46265</v>
      </c>
      <c r="C17520" s="1" t="n">
        <v>22</v>
      </c>
      <c r="D17520" s="1" t="s">
        <v>3850</v>
      </c>
      <c r="E17520" s="1" t="n">
        <v>33</v>
      </c>
      <c r="F17520" s="1" t="s">
        <v>93</v>
      </c>
      <c r="I17520" s="1" t="n">
        <v>5575</v>
      </c>
      <c r="J17520" s="1" t="n">
        <v>100019</v>
      </c>
      <c r="K17520" s="1" t="n">
        <v>20</v>
      </c>
      <c r="L17520" s="1" t="s">
        <v>3863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7" t="n">
        <v>46265</v>
      </c>
      <c r="C17521" s="1" t="n">
        <v>22</v>
      </c>
      <c r="D17521" s="1" t="s">
        <v>3850</v>
      </c>
      <c r="E17521" s="1" t="n">
        <v>33</v>
      </c>
      <c r="F17521" s="1" t="s">
        <v>93</v>
      </c>
      <c r="I17521" s="1" t="n">
        <v>5575</v>
      </c>
      <c r="J17521" s="1" t="n">
        <v>100020</v>
      </c>
      <c r="K17521" s="1" t="n">
        <v>21</v>
      </c>
      <c r="L17521" s="1" t="s">
        <v>3864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7" t="n">
        <v>46265</v>
      </c>
      <c r="C17522" s="1" t="n">
        <v>22</v>
      </c>
      <c r="D17522" s="1" t="s">
        <v>3850</v>
      </c>
      <c r="E17522" s="1" t="n">
        <v>33</v>
      </c>
      <c r="F17522" s="1" t="s">
        <v>93</v>
      </c>
      <c r="I17522" s="1" t="n">
        <v>5575</v>
      </c>
      <c r="J17522" s="1" t="n">
        <v>100053</v>
      </c>
      <c r="K17522" s="1" t="n">
        <v>54</v>
      </c>
      <c r="L17522" s="1" t="s">
        <v>3866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7" t="n">
        <v>46265</v>
      </c>
      <c r="C17523" s="1" t="n">
        <v>22</v>
      </c>
      <c r="D17523" s="1" t="s">
        <v>3850</v>
      </c>
      <c r="E17523" s="1" t="n">
        <v>33</v>
      </c>
      <c r="F17523" s="1" t="s">
        <v>93</v>
      </c>
      <c r="I17523" s="1" t="n">
        <v>5575</v>
      </c>
      <c r="J17523" s="1" t="n">
        <v>100638</v>
      </c>
      <c r="K17523" s="1" t="n">
        <v>508</v>
      </c>
      <c r="L17523" s="1" t="s">
        <v>3867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7" t="n">
        <v>46265</v>
      </c>
      <c r="C17524" s="1" t="n">
        <v>22</v>
      </c>
      <c r="D17524" s="1" t="s">
        <v>3850</v>
      </c>
      <c r="E17524" s="1" t="n">
        <v>33</v>
      </c>
      <c r="F17524" s="1" t="s">
        <v>93</v>
      </c>
      <c r="I17524" s="1" t="n">
        <v>5575</v>
      </c>
      <c r="J17524" s="1" t="n">
        <v>100520</v>
      </c>
      <c r="K17524" s="1" t="n">
        <v>507</v>
      </c>
      <c r="L17524" s="1" t="s">
        <v>3868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7" t="n">
        <v>46265</v>
      </c>
      <c r="C17525" s="1" t="n">
        <v>22</v>
      </c>
      <c r="D17525" s="1" t="s">
        <v>3850</v>
      </c>
      <c r="E17525" s="1" t="n">
        <v>33</v>
      </c>
      <c r="F17525" s="1" t="s">
        <v>93</v>
      </c>
      <c r="I17525" s="1" t="n">
        <v>5575</v>
      </c>
      <c r="J17525" s="1" t="n">
        <v>100319</v>
      </c>
      <c r="K17525" s="1" t="n">
        <v>73453</v>
      </c>
      <c r="L17525" s="1" t="s">
        <v>3869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7" t="n">
        <v>46265</v>
      </c>
      <c r="C17526" s="1" t="n">
        <v>22</v>
      </c>
      <c r="D17526" s="1" t="s">
        <v>3850</v>
      </c>
      <c r="E17526" s="1" t="n">
        <v>33</v>
      </c>
      <c r="F17526" s="1" t="s">
        <v>93</v>
      </c>
      <c r="I17526" s="1" t="n">
        <v>5575</v>
      </c>
      <c r="J17526" s="1" t="n">
        <v>110455</v>
      </c>
      <c r="K17526" s="1" t="n">
        <v>53212</v>
      </c>
      <c r="L17526" s="1" t="s">
        <v>3870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7" t="n">
        <v>46265</v>
      </c>
      <c r="C17527" s="1" t="n">
        <v>22</v>
      </c>
      <c r="D17527" s="1" t="s">
        <v>3850</v>
      </c>
      <c r="E17527" s="1" t="n">
        <v>33</v>
      </c>
      <c r="F17527" s="1" t="s">
        <v>93</v>
      </c>
      <c r="I17527" s="1" t="n">
        <v>5577</v>
      </c>
      <c r="J17527" s="1" t="n">
        <v>100000</v>
      </c>
      <c r="K17527" s="1" t="n">
        <v>1</v>
      </c>
      <c r="L17527" s="1" t="s">
        <v>3851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7" t="n">
        <v>46265</v>
      </c>
      <c r="C17528" s="1" t="n">
        <v>22</v>
      </c>
      <c r="D17528" s="1" t="s">
        <v>3850</v>
      </c>
      <c r="E17528" s="1" t="n">
        <v>33</v>
      </c>
      <c r="F17528" s="1" t="s">
        <v>93</v>
      </c>
      <c r="I17528" s="1" t="n">
        <v>5577</v>
      </c>
      <c r="J17528" s="1" t="n">
        <v>100001</v>
      </c>
      <c r="K17528" s="1" t="n">
        <v>2</v>
      </c>
      <c r="L17528" s="1" t="s">
        <v>4138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7" t="n">
        <v>46265</v>
      </c>
      <c r="C17529" s="1" t="n">
        <v>22</v>
      </c>
      <c r="D17529" s="1" t="s">
        <v>3850</v>
      </c>
      <c r="E17529" s="1" t="n">
        <v>33</v>
      </c>
      <c r="F17529" s="1" t="s">
        <v>93</v>
      </c>
      <c r="I17529" s="1" t="n">
        <v>5577</v>
      </c>
      <c r="J17529" s="1" t="n">
        <v>100002</v>
      </c>
      <c r="K17529" s="1" t="n">
        <v>3</v>
      </c>
      <c r="L17529" s="1" t="s">
        <v>3872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7" t="n">
        <v>46265</v>
      </c>
      <c r="C17530" s="1" t="n">
        <v>22</v>
      </c>
      <c r="D17530" s="1" t="s">
        <v>3850</v>
      </c>
      <c r="E17530" s="1" t="n">
        <v>33</v>
      </c>
      <c r="F17530" s="1" t="s">
        <v>93</v>
      </c>
      <c r="I17530" s="1" t="n">
        <v>5577</v>
      </c>
      <c r="J17530" s="1" t="n">
        <v>100003</v>
      </c>
      <c r="K17530" s="1" t="n">
        <v>4</v>
      </c>
      <c r="L17530" s="1" t="s">
        <v>3873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7" t="n">
        <v>46265</v>
      </c>
      <c r="C17531" s="1" t="n">
        <v>22</v>
      </c>
      <c r="D17531" s="1" t="s">
        <v>3850</v>
      </c>
      <c r="E17531" s="1" t="n">
        <v>33</v>
      </c>
      <c r="F17531" s="1" t="s">
        <v>93</v>
      </c>
      <c r="I17531" s="1" t="n">
        <v>5577</v>
      </c>
      <c r="J17531" s="1" t="n">
        <v>100004</v>
      </c>
      <c r="K17531" s="1" t="n">
        <v>5</v>
      </c>
      <c r="L17531" s="1" t="s">
        <v>3852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7" t="n">
        <v>46265</v>
      </c>
      <c r="C17532" s="1" t="n">
        <v>22</v>
      </c>
      <c r="D17532" s="1" t="s">
        <v>3850</v>
      </c>
      <c r="E17532" s="1" t="n">
        <v>33</v>
      </c>
      <c r="F17532" s="1" t="s">
        <v>93</v>
      </c>
      <c r="I17532" s="1" t="n">
        <v>5577</v>
      </c>
      <c r="J17532" s="1" t="n">
        <v>100520</v>
      </c>
      <c r="K17532" s="1" t="n">
        <v>507</v>
      </c>
      <c r="L17532" s="1" t="s">
        <v>3868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7" t="n">
        <v>46265</v>
      </c>
      <c r="C17533" s="1" t="n">
        <v>22</v>
      </c>
      <c r="D17533" s="1" t="s">
        <v>3850</v>
      </c>
      <c r="E17533" s="1" t="n">
        <v>33</v>
      </c>
      <c r="F17533" s="1" t="s">
        <v>93</v>
      </c>
      <c r="I17533" s="1" t="n">
        <v>5577</v>
      </c>
      <c r="J17533" s="1" t="n">
        <v>110455</v>
      </c>
      <c r="K17533" s="1" t="n">
        <v>53212</v>
      </c>
      <c r="L17533" s="1" t="s">
        <v>3870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7" t="n">
        <v>46265</v>
      </c>
      <c r="C17534" s="1" t="n">
        <v>22</v>
      </c>
      <c r="D17534" s="1" t="s">
        <v>3850</v>
      </c>
      <c r="E17534" s="1" t="n">
        <v>33</v>
      </c>
      <c r="F17534" s="1" t="s">
        <v>93</v>
      </c>
      <c r="I17534" s="1" t="n">
        <v>5579</v>
      </c>
      <c r="J17534" s="1" t="n">
        <v>100004</v>
      </c>
      <c r="K17534" s="1" t="n">
        <v>5</v>
      </c>
      <c r="L17534" s="1" t="s">
        <v>3852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7" t="n">
        <v>46265</v>
      </c>
      <c r="C17535" s="1" t="n">
        <v>22</v>
      </c>
      <c r="D17535" s="1" t="s">
        <v>3850</v>
      </c>
      <c r="E17535" s="1" t="n">
        <v>33</v>
      </c>
      <c r="F17535" s="1" t="s">
        <v>93</v>
      </c>
      <c r="I17535" s="1" t="n">
        <v>5579</v>
      </c>
      <c r="J17535" s="1" t="n">
        <v>110455</v>
      </c>
      <c r="K17535" s="1" t="n">
        <v>53212</v>
      </c>
      <c r="L17535" s="1" t="s">
        <v>3870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7" t="n">
        <v>46265</v>
      </c>
      <c r="C17536" s="1" t="n">
        <v>22</v>
      </c>
      <c r="D17536" s="1" t="s">
        <v>3850</v>
      </c>
      <c r="E17536" s="1" t="n">
        <v>33</v>
      </c>
      <c r="F17536" s="1" t="s">
        <v>93</v>
      </c>
      <c r="I17536" s="1" t="n">
        <v>5579</v>
      </c>
      <c r="J17536" s="1" t="n">
        <v>110487</v>
      </c>
      <c r="K17536" s="1" t="n">
        <v>54688</v>
      </c>
      <c r="L17536" s="1" t="s">
        <v>3871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7" t="n">
        <v>46265</v>
      </c>
      <c r="C17537" s="1" t="n">
        <v>22</v>
      </c>
      <c r="D17537" s="1" t="s">
        <v>3850</v>
      </c>
      <c r="E17537" s="1" t="n">
        <v>33</v>
      </c>
      <c r="F17537" s="1" t="s">
        <v>93</v>
      </c>
      <c r="I17537" s="1" t="n">
        <v>5586</v>
      </c>
      <c r="J17537" s="1" t="n">
        <v>100000</v>
      </c>
      <c r="K17537" s="1" t="n">
        <v>1</v>
      </c>
      <c r="L17537" s="1" t="s">
        <v>3851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7" t="n">
        <v>46265</v>
      </c>
      <c r="C17538" s="1" t="n">
        <v>22</v>
      </c>
      <c r="D17538" s="1" t="s">
        <v>3850</v>
      </c>
      <c r="E17538" s="1" t="n">
        <v>33</v>
      </c>
      <c r="F17538" s="1" t="s">
        <v>93</v>
      </c>
      <c r="I17538" s="1" t="n">
        <v>5586</v>
      </c>
      <c r="J17538" s="1" t="n">
        <v>100006</v>
      </c>
      <c r="K17538" s="1" t="n">
        <v>7</v>
      </c>
      <c r="L17538" s="1" t="s">
        <v>3853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7" t="n">
        <v>46265</v>
      </c>
      <c r="C17539" s="1" t="n">
        <v>22</v>
      </c>
      <c r="D17539" s="1" t="s">
        <v>3850</v>
      </c>
      <c r="E17539" s="1" t="n">
        <v>33</v>
      </c>
      <c r="F17539" s="1" t="s">
        <v>93</v>
      </c>
      <c r="I17539" s="1" t="n">
        <v>5586</v>
      </c>
      <c r="J17539" s="1" t="n">
        <v>100007</v>
      </c>
      <c r="K17539" s="1" t="n">
        <v>8</v>
      </c>
      <c r="L17539" s="1" t="s">
        <v>3854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7" t="n">
        <v>46265</v>
      </c>
      <c r="C17540" s="1" t="n">
        <v>22</v>
      </c>
      <c r="D17540" s="1" t="s">
        <v>3850</v>
      </c>
      <c r="E17540" s="1" t="n">
        <v>33</v>
      </c>
      <c r="F17540" s="1" t="s">
        <v>93</v>
      </c>
      <c r="I17540" s="1" t="n">
        <v>5586</v>
      </c>
      <c r="J17540" s="1" t="n">
        <v>100008</v>
      </c>
      <c r="K17540" s="1" t="n">
        <v>9</v>
      </c>
      <c r="L17540" s="1" t="s">
        <v>3855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7" t="n">
        <v>46265</v>
      </c>
      <c r="C17541" s="1" t="n">
        <v>22</v>
      </c>
      <c r="D17541" s="1" t="s">
        <v>3850</v>
      </c>
      <c r="E17541" s="1" t="n">
        <v>33</v>
      </c>
      <c r="F17541" s="1" t="s">
        <v>93</v>
      </c>
      <c r="I17541" s="1" t="n">
        <v>5586</v>
      </c>
      <c r="J17541" s="1" t="n">
        <v>100011</v>
      </c>
      <c r="K17541" s="1" t="n">
        <v>12</v>
      </c>
      <c r="L17541" s="1" t="s">
        <v>3856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7" t="n">
        <v>46265</v>
      </c>
      <c r="C17542" s="1" t="n">
        <v>22</v>
      </c>
      <c r="D17542" s="1" t="s">
        <v>3850</v>
      </c>
      <c r="E17542" s="1" t="n">
        <v>33</v>
      </c>
      <c r="F17542" s="1" t="s">
        <v>93</v>
      </c>
      <c r="I17542" s="1" t="n">
        <v>5586</v>
      </c>
      <c r="J17542" s="1" t="n">
        <v>100012</v>
      </c>
      <c r="K17542" s="1" t="n">
        <v>13</v>
      </c>
      <c r="L17542" s="1" t="s">
        <v>3857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7" t="n">
        <v>46265</v>
      </c>
      <c r="C17543" s="1" t="n">
        <v>22</v>
      </c>
      <c r="D17543" s="1" t="s">
        <v>3850</v>
      </c>
      <c r="E17543" s="1" t="n">
        <v>33</v>
      </c>
      <c r="F17543" s="1" t="s">
        <v>93</v>
      </c>
      <c r="I17543" s="1" t="n">
        <v>5586</v>
      </c>
      <c r="J17543" s="1" t="n">
        <v>100013</v>
      </c>
      <c r="K17543" s="1" t="n">
        <v>14</v>
      </c>
      <c r="L17543" s="1" t="s">
        <v>3858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7" t="n">
        <v>46265</v>
      </c>
      <c r="C17544" s="1" t="n">
        <v>22</v>
      </c>
      <c r="D17544" s="1" t="s">
        <v>3850</v>
      </c>
      <c r="E17544" s="1" t="n">
        <v>33</v>
      </c>
      <c r="F17544" s="1" t="s">
        <v>93</v>
      </c>
      <c r="I17544" s="1" t="n">
        <v>5586</v>
      </c>
      <c r="J17544" s="1" t="n">
        <v>100014</v>
      </c>
      <c r="K17544" s="1" t="n">
        <v>15</v>
      </c>
      <c r="L17544" s="1" t="s">
        <v>3859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7" t="n">
        <v>46265</v>
      </c>
      <c r="C17545" s="1" t="n">
        <v>22</v>
      </c>
      <c r="D17545" s="1" t="s">
        <v>3850</v>
      </c>
      <c r="E17545" s="1" t="n">
        <v>33</v>
      </c>
      <c r="F17545" s="1" t="s">
        <v>93</v>
      </c>
      <c r="I17545" s="1" t="n">
        <v>5586</v>
      </c>
      <c r="J17545" s="1" t="n">
        <v>100015</v>
      </c>
      <c r="K17545" s="1" t="n">
        <v>16</v>
      </c>
      <c r="L17545" s="1" t="s">
        <v>3860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7" t="n">
        <v>46265</v>
      </c>
      <c r="C17546" s="1" t="n">
        <v>22</v>
      </c>
      <c r="D17546" s="1" t="s">
        <v>3850</v>
      </c>
      <c r="E17546" s="1" t="n">
        <v>33</v>
      </c>
      <c r="F17546" s="1" t="s">
        <v>93</v>
      </c>
      <c r="I17546" s="1" t="n">
        <v>5586</v>
      </c>
      <c r="J17546" s="1" t="n">
        <v>100016</v>
      </c>
      <c r="K17546" s="1" t="n">
        <v>17</v>
      </c>
      <c r="L17546" s="1" t="s">
        <v>3861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7" t="n">
        <v>46265</v>
      </c>
      <c r="C17547" s="1" t="n">
        <v>22</v>
      </c>
      <c r="D17547" s="1" t="s">
        <v>3850</v>
      </c>
      <c r="E17547" s="1" t="n">
        <v>33</v>
      </c>
      <c r="F17547" s="1" t="s">
        <v>93</v>
      </c>
      <c r="I17547" s="1" t="n">
        <v>5586</v>
      </c>
      <c r="J17547" s="1" t="n">
        <v>100017</v>
      </c>
      <c r="K17547" s="1" t="n">
        <v>18</v>
      </c>
      <c r="L17547" s="1" t="s">
        <v>3862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7" t="n">
        <v>46265</v>
      </c>
      <c r="C17548" s="1" t="n">
        <v>22</v>
      </c>
      <c r="D17548" s="1" t="s">
        <v>3850</v>
      </c>
      <c r="E17548" s="1" t="n">
        <v>33</v>
      </c>
      <c r="F17548" s="1" t="s">
        <v>93</v>
      </c>
      <c r="I17548" s="1" t="n">
        <v>5586</v>
      </c>
      <c r="J17548" s="1" t="n">
        <v>100019</v>
      </c>
      <c r="K17548" s="1" t="n">
        <v>20</v>
      </c>
      <c r="L17548" s="1" t="s">
        <v>3863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7" t="n">
        <v>46265</v>
      </c>
      <c r="C17549" s="1" t="n">
        <v>22</v>
      </c>
      <c r="D17549" s="1" t="s">
        <v>3850</v>
      </c>
      <c r="E17549" s="1" t="n">
        <v>33</v>
      </c>
      <c r="F17549" s="1" t="s">
        <v>93</v>
      </c>
      <c r="I17549" s="1" t="n">
        <v>5586</v>
      </c>
      <c r="J17549" s="1" t="n">
        <v>100020</v>
      </c>
      <c r="K17549" s="1" t="n">
        <v>21</v>
      </c>
      <c r="L17549" s="1" t="s">
        <v>3864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7" t="n">
        <v>46265</v>
      </c>
      <c r="C17550" s="1" t="n">
        <v>22</v>
      </c>
      <c r="D17550" s="1" t="s">
        <v>3850</v>
      </c>
      <c r="E17550" s="1" t="n">
        <v>33</v>
      </c>
      <c r="F17550" s="1" t="s">
        <v>93</v>
      </c>
      <c r="I17550" s="1" t="n">
        <v>5586</v>
      </c>
      <c r="J17550" s="1" t="n">
        <v>100053</v>
      </c>
      <c r="K17550" s="1" t="n">
        <v>54</v>
      </c>
      <c r="L17550" s="1" t="s">
        <v>3866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7" t="n">
        <v>46265</v>
      </c>
      <c r="C17551" s="1" t="n">
        <v>22</v>
      </c>
      <c r="D17551" s="1" t="s">
        <v>3850</v>
      </c>
      <c r="E17551" s="1" t="n">
        <v>33</v>
      </c>
      <c r="F17551" s="1" t="s">
        <v>93</v>
      </c>
      <c r="I17551" s="1" t="n">
        <v>5586</v>
      </c>
      <c r="J17551" s="1" t="n">
        <v>100638</v>
      </c>
      <c r="K17551" s="1" t="n">
        <v>508</v>
      </c>
      <c r="L17551" s="1" t="s">
        <v>3867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7" t="n">
        <v>46265</v>
      </c>
      <c r="C17552" s="1" t="n">
        <v>22</v>
      </c>
      <c r="D17552" s="1" t="s">
        <v>3850</v>
      </c>
      <c r="E17552" s="1" t="n">
        <v>33</v>
      </c>
      <c r="F17552" s="1" t="s">
        <v>93</v>
      </c>
      <c r="I17552" s="1" t="n">
        <v>5586</v>
      </c>
      <c r="J17552" s="1" t="n">
        <v>100520</v>
      </c>
      <c r="K17552" s="1" t="n">
        <v>507</v>
      </c>
      <c r="L17552" s="1" t="s">
        <v>3868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7" t="n">
        <v>46265</v>
      </c>
      <c r="C17553" s="1" t="n">
        <v>22</v>
      </c>
      <c r="D17553" s="1" t="s">
        <v>3850</v>
      </c>
      <c r="E17553" s="1" t="n">
        <v>33</v>
      </c>
      <c r="F17553" s="1" t="s">
        <v>93</v>
      </c>
      <c r="I17553" s="1" t="n">
        <v>5586</v>
      </c>
      <c r="J17553" s="1" t="n">
        <v>100319</v>
      </c>
      <c r="K17553" s="1" t="n">
        <v>73453</v>
      </c>
      <c r="L17553" s="1" t="s">
        <v>3869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7" t="n">
        <v>46265</v>
      </c>
      <c r="C17554" s="1" t="n">
        <v>22</v>
      </c>
      <c r="D17554" s="1" t="s">
        <v>3850</v>
      </c>
      <c r="E17554" s="1" t="n">
        <v>33</v>
      </c>
      <c r="F17554" s="1" t="s">
        <v>93</v>
      </c>
      <c r="I17554" s="1" t="n">
        <v>5586</v>
      </c>
      <c r="J17554" s="1" t="n">
        <v>110455</v>
      </c>
      <c r="K17554" s="1" t="n">
        <v>53212</v>
      </c>
      <c r="L17554" s="1" t="s">
        <v>3870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7" t="n">
        <v>46265</v>
      </c>
      <c r="C17555" s="1" t="n">
        <v>22</v>
      </c>
      <c r="D17555" s="1" t="s">
        <v>3850</v>
      </c>
      <c r="E17555" s="1" t="n">
        <v>33</v>
      </c>
      <c r="F17555" s="1" t="s">
        <v>93</v>
      </c>
      <c r="I17555" s="1" t="n">
        <v>5588</v>
      </c>
      <c r="J17555" s="1" t="n">
        <v>100000</v>
      </c>
      <c r="K17555" s="1" t="n">
        <v>1</v>
      </c>
      <c r="L17555" s="1" t="s">
        <v>3851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7" t="n">
        <v>46265</v>
      </c>
      <c r="C17556" s="1" t="n">
        <v>22</v>
      </c>
      <c r="D17556" s="1" t="s">
        <v>3850</v>
      </c>
      <c r="E17556" s="1" t="n">
        <v>33</v>
      </c>
      <c r="F17556" s="1" t="s">
        <v>93</v>
      </c>
      <c r="I17556" s="1" t="n">
        <v>5588</v>
      </c>
      <c r="J17556" s="1" t="n">
        <v>100001</v>
      </c>
      <c r="K17556" s="1" t="n">
        <v>2</v>
      </c>
      <c r="L17556" s="1" t="s">
        <v>4138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7" t="n">
        <v>46265</v>
      </c>
      <c r="C17557" s="1" t="n">
        <v>22</v>
      </c>
      <c r="D17557" s="1" t="s">
        <v>3850</v>
      </c>
      <c r="E17557" s="1" t="n">
        <v>33</v>
      </c>
      <c r="F17557" s="1" t="s">
        <v>93</v>
      </c>
      <c r="I17557" s="1" t="n">
        <v>5588</v>
      </c>
      <c r="J17557" s="1" t="n">
        <v>100002</v>
      </c>
      <c r="K17557" s="1" t="n">
        <v>3</v>
      </c>
      <c r="L17557" s="1" t="s">
        <v>3872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7" t="n">
        <v>46265</v>
      </c>
      <c r="C17558" s="1" t="n">
        <v>22</v>
      </c>
      <c r="D17558" s="1" t="s">
        <v>3850</v>
      </c>
      <c r="E17558" s="1" t="n">
        <v>33</v>
      </c>
      <c r="F17558" s="1" t="s">
        <v>93</v>
      </c>
      <c r="I17558" s="1" t="n">
        <v>5588</v>
      </c>
      <c r="J17558" s="1" t="n">
        <v>100003</v>
      </c>
      <c r="K17558" s="1" t="n">
        <v>4</v>
      </c>
      <c r="L17558" s="1" t="s">
        <v>3873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7" t="n">
        <v>46265</v>
      </c>
      <c r="C17559" s="1" t="n">
        <v>22</v>
      </c>
      <c r="D17559" s="1" t="s">
        <v>3850</v>
      </c>
      <c r="E17559" s="1" t="n">
        <v>33</v>
      </c>
      <c r="F17559" s="1" t="s">
        <v>93</v>
      </c>
      <c r="I17559" s="1" t="n">
        <v>5588</v>
      </c>
      <c r="J17559" s="1" t="n">
        <v>100004</v>
      </c>
      <c r="K17559" s="1" t="n">
        <v>5</v>
      </c>
      <c r="L17559" s="1" t="s">
        <v>3852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7" t="n">
        <v>46265</v>
      </c>
      <c r="C17560" s="1" t="n">
        <v>22</v>
      </c>
      <c r="D17560" s="1" t="s">
        <v>3850</v>
      </c>
      <c r="E17560" s="1" t="n">
        <v>33</v>
      </c>
      <c r="F17560" s="1" t="s">
        <v>93</v>
      </c>
      <c r="I17560" s="1" t="n">
        <v>5588</v>
      </c>
      <c r="J17560" s="1" t="n">
        <v>100520</v>
      </c>
      <c r="K17560" s="1" t="n">
        <v>507</v>
      </c>
      <c r="L17560" s="1" t="s">
        <v>3868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7" t="n">
        <v>46265</v>
      </c>
      <c r="C17561" s="1" t="n">
        <v>22</v>
      </c>
      <c r="D17561" s="1" t="s">
        <v>3850</v>
      </c>
      <c r="E17561" s="1" t="n">
        <v>33</v>
      </c>
      <c r="F17561" s="1" t="s">
        <v>93</v>
      </c>
      <c r="I17561" s="1" t="n">
        <v>5588</v>
      </c>
      <c r="J17561" s="1" t="n">
        <v>110455</v>
      </c>
      <c r="K17561" s="1" t="n">
        <v>53212</v>
      </c>
      <c r="L17561" s="1" t="s">
        <v>3870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7" t="n">
        <v>46265</v>
      </c>
      <c r="C17562" s="1" t="n">
        <v>100</v>
      </c>
      <c r="D17562" s="1" t="s">
        <v>3877</v>
      </c>
      <c r="E17562" s="1" t="n">
        <v>33</v>
      </c>
      <c r="F17562" s="1" t="s">
        <v>93</v>
      </c>
      <c r="I17562" s="1" t="n">
        <v>1628787</v>
      </c>
      <c r="J17562" s="1" t="n">
        <v>100000</v>
      </c>
      <c r="K17562" s="1" t="n">
        <v>1</v>
      </c>
      <c r="L17562" s="1" t="s">
        <v>3851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7" t="n">
        <v>46265</v>
      </c>
      <c r="C17563" s="1" t="n">
        <v>100</v>
      </c>
      <c r="D17563" s="1" t="s">
        <v>3877</v>
      </c>
      <c r="E17563" s="1" t="n">
        <v>33</v>
      </c>
      <c r="F17563" s="1" t="s">
        <v>93</v>
      </c>
      <c r="I17563" s="1" t="n">
        <v>1628787</v>
      </c>
      <c r="J17563" s="1" t="n">
        <v>100006</v>
      </c>
      <c r="K17563" s="1" t="n">
        <v>7</v>
      </c>
      <c r="L17563" s="1" t="s">
        <v>3853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7" t="n">
        <v>46265</v>
      </c>
      <c r="C17564" s="1" t="n">
        <v>100</v>
      </c>
      <c r="D17564" s="1" t="s">
        <v>3877</v>
      </c>
      <c r="E17564" s="1" t="n">
        <v>33</v>
      </c>
      <c r="F17564" s="1" t="s">
        <v>93</v>
      </c>
      <c r="I17564" s="1" t="n">
        <v>1628787</v>
      </c>
      <c r="J17564" s="1" t="n">
        <v>100007</v>
      </c>
      <c r="K17564" s="1" t="n">
        <v>8</v>
      </c>
      <c r="L17564" s="1" t="s">
        <v>3854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7" t="n">
        <v>46265</v>
      </c>
      <c r="C17565" s="1" t="n">
        <v>100</v>
      </c>
      <c r="D17565" s="1" t="s">
        <v>3877</v>
      </c>
      <c r="E17565" s="1" t="n">
        <v>33</v>
      </c>
      <c r="F17565" s="1" t="s">
        <v>93</v>
      </c>
      <c r="I17565" s="1" t="n">
        <v>1628787</v>
      </c>
      <c r="J17565" s="1" t="n">
        <v>100008</v>
      </c>
      <c r="K17565" s="1" t="n">
        <v>9</v>
      </c>
      <c r="L17565" s="1" t="s">
        <v>3855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7" t="n">
        <v>46265</v>
      </c>
      <c r="C17566" s="1" t="n">
        <v>100</v>
      </c>
      <c r="D17566" s="1" t="s">
        <v>3877</v>
      </c>
      <c r="E17566" s="1" t="n">
        <v>33</v>
      </c>
      <c r="F17566" s="1" t="s">
        <v>93</v>
      </c>
      <c r="I17566" s="1" t="n">
        <v>1628787</v>
      </c>
      <c r="J17566" s="1" t="n">
        <v>100011</v>
      </c>
      <c r="K17566" s="1" t="n">
        <v>12</v>
      </c>
      <c r="L17566" s="1" t="s">
        <v>3856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7" t="n">
        <v>46265</v>
      </c>
      <c r="C17567" s="1" t="n">
        <v>100</v>
      </c>
      <c r="D17567" s="1" t="s">
        <v>3877</v>
      </c>
      <c r="E17567" s="1" t="n">
        <v>33</v>
      </c>
      <c r="F17567" s="1" t="s">
        <v>93</v>
      </c>
      <c r="I17567" s="1" t="n">
        <v>1628787</v>
      </c>
      <c r="J17567" s="1" t="n">
        <v>100012</v>
      </c>
      <c r="K17567" s="1" t="n">
        <v>13</v>
      </c>
      <c r="L17567" s="1" t="s">
        <v>3857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7" t="n">
        <v>46265</v>
      </c>
      <c r="C17568" s="1" t="n">
        <v>100</v>
      </c>
      <c r="D17568" s="1" t="s">
        <v>3877</v>
      </c>
      <c r="E17568" s="1" t="n">
        <v>33</v>
      </c>
      <c r="F17568" s="1" t="s">
        <v>93</v>
      </c>
      <c r="I17568" s="1" t="n">
        <v>1628787</v>
      </c>
      <c r="J17568" s="1" t="n">
        <v>100013</v>
      </c>
      <c r="K17568" s="1" t="n">
        <v>14</v>
      </c>
      <c r="L17568" s="1" t="s">
        <v>3858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7" t="n">
        <v>46265</v>
      </c>
      <c r="C17569" s="1" t="n">
        <v>100</v>
      </c>
      <c r="D17569" s="1" t="s">
        <v>3877</v>
      </c>
      <c r="E17569" s="1" t="n">
        <v>33</v>
      </c>
      <c r="F17569" s="1" t="s">
        <v>93</v>
      </c>
      <c r="I17569" s="1" t="n">
        <v>1628787</v>
      </c>
      <c r="J17569" s="1" t="n">
        <v>100014</v>
      </c>
      <c r="K17569" s="1" t="n">
        <v>15</v>
      </c>
      <c r="L17569" s="1" t="s">
        <v>3859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7" t="n">
        <v>46265</v>
      </c>
      <c r="C17570" s="1" t="n">
        <v>100</v>
      </c>
      <c r="D17570" s="1" t="s">
        <v>3877</v>
      </c>
      <c r="E17570" s="1" t="n">
        <v>33</v>
      </c>
      <c r="F17570" s="1" t="s">
        <v>93</v>
      </c>
      <c r="I17570" s="1" t="n">
        <v>1628787</v>
      </c>
      <c r="J17570" s="1" t="n">
        <v>100015</v>
      </c>
      <c r="K17570" s="1" t="n">
        <v>16</v>
      </c>
      <c r="L17570" s="1" t="s">
        <v>3860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7" t="n">
        <v>46265</v>
      </c>
      <c r="C17571" s="1" t="n">
        <v>100</v>
      </c>
      <c r="D17571" s="1" t="s">
        <v>3877</v>
      </c>
      <c r="E17571" s="1" t="n">
        <v>33</v>
      </c>
      <c r="F17571" s="1" t="s">
        <v>93</v>
      </c>
      <c r="I17571" s="1" t="n">
        <v>1628787</v>
      </c>
      <c r="J17571" s="1" t="n">
        <v>100016</v>
      </c>
      <c r="K17571" s="1" t="n">
        <v>17</v>
      </c>
      <c r="L17571" s="1" t="s">
        <v>3861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7" t="n">
        <v>46265</v>
      </c>
      <c r="C17572" s="1" t="n">
        <v>100</v>
      </c>
      <c r="D17572" s="1" t="s">
        <v>3877</v>
      </c>
      <c r="E17572" s="1" t="n">
        <v>33</v>
      </c>
      <c r="F17572" s="1" t="s">
        <v>93</v>
      </c>
      <c r="I17572" s="1" t="n">
        <v>1628787</v>
      </c>
      <c r="J17572" s="1" t="n">
        <v>100017</v>
      </c>
      <c r="K17572" s="1" t="n">
        <v>18</v>
      </c>
      <c r="L17572" s="1" t="s">
        <v>3862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7" t="n">
        <v>46265</v>
      </c>
      <c r="C17573" s="1" t="n">
        <v>100</v>
      </c>
      <c r="D17573" s="1" t="s">
        <v>3877</v>
      </c>
      <c r="E17573" s="1" t="n">
        <v>33</v>
      </c>
      <c r="F17573" s="1" t="s">
        <v>93</v>
      </c>
      <c r="I17573" s="1" t="n">
        <v>1628787</v>
      </c>
      <c r="J17573" s="1" t="n">
        <v>100019</v>
      </c>
      <c r="K17573" s="1" t="n">
        <v>20</v>
      </c>
      <c r="L17573" s="1" t="s">
        <v>3863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7" t="n">
        <v>46265</v>
      </c>
      <c r="C17574" s="1" t="n">
        <v>100</v>
      </c>
      <c r="D17574" s="1" t="s">
        <v>3877</v>
      </c>
      <c r="E17574" s="1" t="n">
        <v>33</v>
      </c>
      <c r="F17574" s="1" t="s">
        <v>93</v>
      </c>
      <c r="I17574" s="1" t="n">
        <v>1628787</v>
      </c>
      <c r="J17574" s="1" t="n">
        <v>100020</v>
      </c>
      <c r="K17574" s="1" t="n">
        <v>21</v>
      </c>
      <c r="L17574" s="1" t="s">
        <v>3864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7" t="n">
        <v>46265</v>
      </c>
      <c r="C17575" s="1" t="n">
        <v>100</v>
      </c>
      <c r="D17575" s="1" t="s">
        <v>3877</v>
      </c>
      <c r="E17575" s="1" t="n">
        <v>33</v>
      </c>
      <c r="F17575" s="1" t="s">
        <v>93</v>
      </c>
      <c r="I17575" s="1" t="n">
        <v>1628787</v>
      </c>
      <c r="J17575" s="1" t="n">
        <v>100053</v>
      </c>
      <c r="K17575" s="1" t="n">
        <v>54</v>
      </c>
      <c r="L17575" s="1" t="s">
        <v>3866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7" t="n">
        <v>46265</v>
      </c>
      <c r="C17576" s="1" t="n">
        <v>100</v>
      </c>
      <c r="D17576" s="1" t="s">
        <v>3877</v>
      </c>
      <c r="E17576" s="1" t="n">
        <v>33</v>
      </c>
      <c r="F17576" s="1" t="s">
        <v>93</v>
      </c>
      <c r="I17576" s="1" t="n">
        <v>1628787</v>
      </c>
      <c r="J17576" s="1" t="n">
        <v>100638</v>
      </c>
      <c r="K17576" s="1" t="n">
        <v>508</v>
      </c>
      <c r="L17576" s="1" t="s">
        <v>3867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7" t="n">
        <v>46265</v>
      </c>
      <c r="C17577" s="1" t="n">
        <v>100</v>
      </c>
      <c r="D17577" s="1" t="s">
        <v>3877</v>
      </c>
      <c r="E17577" s="1" t="n">
        <v>33</v>
      </c>
      <c r="F17577" s="1" t="s">
        <v>93</v>
      </c>
      <c r="I17577" s="1" t="n">
        <v>1628787</v>
      </c>
      <c r="J17577" s="1" t="n">
        <v>100520</v>
      </c>
      <c r="K17577" s="1" t="n">
        <v>507</v>
      </c>
      <c r="L17577" s="1" t="s">
        <v>3868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7" t="n">
        <v>46265</v>
      </c>
      <c r="C17578" s="1" t="n">
        <v>100</v>
      </c>
      <c r="D17578" s="1" t="s">
        <v>3877</v>
      </c>
      <c r="E17578" s="1" t="n">
        <v>33</v>
      </c>
      <c r="F17578" s="1" t="s">
        <v>93</v>
      </c>
      <c r="I17578" s="1" t="n">
        <v>1628787</v>
      </c>
      <c r="J17578" s="1" t="n">
        <v>100319</v>
      </c>
      <c r="K17578" s="1" t="n">
        <v>73453</v>
      </c>
      <c r="L17578" s="1" t="s">
        <v>3869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7" t="n">
        <v>46265</v>
      </c>
      <c r="C17579" s="1" t="n">
        <v>100</v>
      </c>
      <c r="D17579" s="1" t="s">
        <v>3877</v>
      </c>
      <c r="E17579" s="1" t="n">
        <v>33</v>
      </c>
      <c r="F17579" s="1" t="s">
        <v>93</v>
      </c>
      <c r="I17579" s="1" t="n">
        <v>1628787</v>
      </c>
      <c r="J17579" s="1" t="n">
        <v>110455</v>
      </c>
      <c r="K17579" s="1" t="n">
        <v>53212</v>
      </c>
      <c r="L17579" s="1" t="s">
        <v>3870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7" t="n">
        <v>46265</v>
      </c>
      <c r="C17580" s="1" t="n">
        <v>100</v>
      </c>
      <c r="D17580" s="1" t="s">
        <v>3877</v>
      </c>
      <c r="E17580" s="1" t="n">
        <v>33</v>
      </c>
      <c r="F17580" s="1" t="s">
        <v>93</v>
      </c>
      <c r="I17580" s="1" t="n">
        <v>1628796</v>
      </c>
      <c r="J17580" s="1" t="n">
        <v>100000</v>
      </c>
      <c r="K17580" s="1" t="n">
        <v>1</v>
      </c>
      <c r="L17580" s="1" t="s">
        <v>3851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7" t="n">
        <v>46265</v>
      </c>
      <c r="C17581" s="1" t="n">
        <v>100</v>
      </c>
      <c r="D17581" s="1" t="s">
        <v>3877</v>
      </c>
      <c r="E17581" s="1" t="n">
        <v>33</v>
      </c>
      <c r="F17581" s="1" t="s">
        <v>93</v>
      </c>
      <c r="I17581" s="1" t="n">
        <v>1628796</v>
      </c>
      <c r="J17581" s="1" t="n">
        <v>100006</v>
      </c>
      <c r="K17581" s="1" t="n">
        <v>7</v>
      </c>
      <c r="L17581" s="1" t="s">
        <v>3853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7" t="n">
        <v>46265</v>
      </c>
      <c r="C17582" s="1" t="n">
        <v>100</v>
      </c>
      <c r="D17582" s="1" t="s">
        <v>3877</v>
      </c>
      <c r="E17582" s="1" t="n">
        <v>33</v>
      </c>
      <c r="F17582" s="1" t="s">
        <v>93</v>
      </c>
      <c r="I17582" s="1" t="n">
        <v>1628796</v>
      </c>
      <c r="J17582" s="1" t="n">
        <v>100007</v>
      </c>
      <c r="K17582" s="1" t="n">
        <v>8</v>
      </c>
      <c r="L17582" s="1" t="s">
        <v>3854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7" t="n">
        <v>46265</v>
      </c>
      <c r="C17583" s="1" t="n">
        <v>100</v>
      </c>
      <c r="D17583" s="1" t="s">
        <v>3877</v>
      </c>
      <c r="E17583" s="1" t="n">
        <v>33</v>
      </c>
      <c r="F17583" s="1" t="s">
        <v>93</v>
      </c>
      <c r="I17583" s="1" t="n">
        <v>1628796</v>
      </c>
      <c r="J17583" s="1" t="n">
        <v>100008</v>
      </c>
      <c r="K17583" s="1" t="n">
        <v>9</v>
      </c>
      <c r="L17583" s="1" t="s">
        <v>3855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7" t="n">
        <v>46265</v>
      </c>
      <c r="C17584" s="1" t="n">
        <v>100</v>
      </c>
      <c r="D17584" s="1" t="s">
        <v>3877</v>
      </c>
      <c r="E17584" s="1" t="n">
        <v>33</v>
      </c>
      <c r="F17584" s="1" t="s">
        <v>93</v>
      </c>
      <c r="I17584" s="1" t="n">
        <v>1628796</v>
      </c>
      <c r="J17584" s="1" t="n">
        <v>100011</v>
      </c>
      <c r="K17584" s="1" t="n">
        <v>12</v>
      </c>
      <c r="L17584" s="1" t="s">
        <v>3856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7" t="n">
        <v>46265</v>
      </c>
      <c r="C17585" s="1" t="n">
        <v>100</v>
      </c>
      <c r="D17585" s="1" t="s">
        <v>3877</v>
      </c>
      <c r="E17585" s="1" t="n">
        <v>33</v>
      </c>
      <c r="F17585" s="1" t="s">
        <v>93</v>
      </c>
      <c r="I17585" s="1" t="n">
        <v>1628796</v>
      </c>
      <c r="J17585" s="1" t="n">
        <v>100012</v>
      </c>
      <c r="K17585" s="1" t="n">
        <v>13</v>
      </c>
      <c r="L17585" s="1" t="s">
        <v>3857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7" t="n">
        <v>46265</v>
      </c>
      <c r="C17586" s="1" t="n">
        <v>100</v>
      </c>
      <c r="D17586" s="1" t="s">
        <v>3877</v>
      </c>
      <c r="E17586" s="1" t="n">
        <v>33</v>
      </c>
      <c r="F17586" s="1" t="s">
        <v>93</v>
      </c>
      <c r="I17586" s="1" t="n">
        <v>1628796</v>
      </c>
      <c r="J17586" s="1" t="n">
        <v>100013</v>
      </c>
      <c r="K17586" s="1" t="n">
        <v>14</v>
      </c>
      <c r="L17586" s="1" t="s">
        <v>3858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7" t="n">
        <v>46265</v>
      </c>
      <c r="C17587" s="1" t="n">
        <v>100</v>
      </c>
      <c r="D17587" s="1" t="s">
        <v>3877</v>
      </c>
      <c r="E17587" s="1" t="n">
        <v>33</v>
      </c>
      <c r="F17587" s="1" t="s">
        <v>93</v>
      </c>
      <c r="I17587" s="1" t="n">
        <v>1628796</v>
      </c>
      <c r="J17587" s="1" t="n">
        <v>100014</v>
      </c>
      <c r="K17587" s="1" t="n">
        <v>15</v>
      </c>
      <c r="L17587" s="1" t="s">
        <v>3859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7" t="n">
        <v>46265</v>
      </c>
      <c r="C17588" s="1" t="n">
        <v>100</v>
      </c>
      <c r="D17588" s="1" t="s">
        <v>3877</v>
      </c>
      <c r="E17588" s="1" t="n">
        <v>33</v>
      </c>
      <c r="F17588" s="1" t="s">
        <v>93</v>
      </c>
      <c r="I17588" s="1" t="n">
        <v>1628796</v>
      </c>
      <c r="J17588" s="1" t="n">
        <v>100015</v>
      </c>
      <c r="K17588" s="1" t="n">
        <v>16</v>
      </c>
      <c r="L17588" s="1" t="s">
        <v>3860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7" t="n">
        <v>46265</v>
      </c>
      <c r="C17589" s="1" t="n">
        <v>100</v>
      </c>
      <c r="D17589" s="1" t="s">
        <v>3877</v>
      </c>
      <c r="E17589" s="1" t="n">
        <v>33</v>
      </c>
      <c r="F17589" s="1" t="s">
        <v>93</v>
      </c>
      <c r="I17589" s="1" t="n">
        <v>1628796</v>
      </c>
      <c r="J17589" s="1" t="n">
        <v>100016</v>
      </c>
      <c r="K17589" s="1" t="n">
        <v>17</v>
      </c>
      <c r="L17589" s="1" t="s">
        <v>3861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7" t="n">
        <v>46265</v>
      </c>
      <c r="C17590" s="1" t="n">
        <v>100</v>
      </c>
      <c r="D17590" s="1" t="s">
        <v>3877</v>
      </c>
      <c r="E17590" s="1" t="n">
        <v>33</v>
      </c>
      <c r="F17590" s="1" t="s">
        <v>93</v>
      </c>
      <c r="I17590" s="1" t="n">
        <v>1628796</v>
      </c>
      <c r="J17590" s="1" t="n">
        <v>100017</v>
      </c>
      <c r="K17590" s="1" t="n">
        <v>18</v>
      </c>
      <c r="L17590" s="1" t="s">
        <v>3862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7" t="n">
        <v>46265</v>
      </c>
      <c r="C17591" s="1" t="n">
        <v>100</v>
      </c>
      <c r="D17591" s="1" t="s">
        <v>3877</v>
      </c>
      <c r="E17591" s="1" t="n">
        <v>33</v>
      </c>
      <c r="F17591" s="1" t="s">
        <v>93</v>
      </c>
      <c r="I17591" s="1" t="n">
        <v>1628796</v>
      </c>
      <c r="J17591" s="1" t="n">
        <v>100019</v>
      </c>
      <c r="K17591" s="1" t="n">
        <v>20</v>
      </c>
      <c r="L17591" s="1" t="s">
        <v>3863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7" t="n">
        <v>46265</v>
      </c>
      <c r="C17592" s="1" t="n">
        <v>100</v>
      </c>
      <c r="D17592" s="1" t="s">
        <v>3877</v>
      </c>
      <c r="E17592" s="1" t="n">
        <v>33</v>
      </c>
      <c r="F17592" s="1" t="s">
        <v>93</v>
      </c>
      <c r="I17592" s="1" t="n">
        <v>1628796</v>
      </c>
      <c r="J17592" s="1" t="n">
        <v>100020</v>
      </c>
      <c r="K17592" s="1" t="n">
        <v>21</v>
      </c>
      <c r="L17592" s="1" t="s">
        <v>3864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7" t="n">
        <v>46265</v>
      </c>
      <c r="C17593" s="1" t="n">
        <v>100</v>
      </c>
      <c r="D17593" s="1" t="s">
        <v>3877</v>
      </c>
      <c r="E17593" s="1" t="n">
        <v>33</v>
      </c>
      <c r="F17593" s="1" t="s">
        <v>93</v>
      </c>
      <c r="I17593" s="1" t="n">
        <v>1628796</v>
      </c>
      <c r="J17593" s="1" t="n">
        <v>100053</v>
      </c>
      <c r="K17593" s="1" t="n">
        <v>54</v>
      </c>
      <c r="L17593" s="1" t="s">
        <v>3866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7" t="n">
        <v>46265</v>
      </c>
      <c r="C17594" s="1" t="n">
        <v>100</v>
      </c>
      <c r="D17594" s="1" t="s">
        <v>3877</v>
      </c>
      <c r="E17594" s="1" t="n">
        <v>33</v>
      </c>
      <c r="F17594" s="1" t="s">
        <v>93</v>
      </c>
      <c r="I17594" s="1" t="n">
        <v>1628796</v>
      </c>
      <c r="J17594" s="1" t="n">
        <v>100638</v>
      </c>
      <c r="K17594" s="1" t="n">
        <v>508</v>
      </c>
      <c r="L17594" s="1" t="s">
        <v>3867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7" t="n">
        <v>46265</v>
      </c>
      <c r="C17595" s="1" t="n">
        <v>100</v>
      </c>
      <c r="D17595" s="1" t="s">
        <v>3877</v>
      </c>
      <c r="E17595" s="1" t="n">
        <v>33</v>
      </c>
      <c r="F17595" s="1" t="s">
        <v>93</v>
      </c>
      <c r="I17595" s="1" t="n">
        <v>1628796</v>
      </c>
      <c r="J17595" s="1" t="n">
        <v>100520</v>
      </c>
      <c r="K17595" s="1" t="n">
        <v>507</v>
      </c>
      <c r="L17595" s="1" t="s">
        <v>3868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7" t="n">
        <v>46265</v>
      </c>
      <c r="C17596" s="1" t="n">
        <v>100</v>
      </c>
      <c r="D17596" s="1" t="s">
        <v>3877</v>
      </c>
      <c r="E17596" s="1" t="n">
        <v>33</v>
      </c>
      <c r="F17596" s="1" t="s">
        <v>93</v>
      </c>
      <c r="I17596" s="1" t="n">
        <v>1628796</v>
      </c>
      <c r="J17596" s="1" t="n">
        <v>100319</v>
      </c>
      <c r="K17596" s="1" t="n">
        <v>73453</v>
      </c>
      <c r="L17596" s="1" t="s">
        <v>3869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7" t="n">
        <v>46265</v>
      </c>
      <c r="C17597" s="1" t="n">
        <v>100</v>
      </c>
      <c r="D17597" s="1" t="s">
        <v>3877</v>
      </c>
      <c r="E17597" s="1" t="n">
        <v>33</v>
      </c>
      <c r="F17597" s="1" t="s">
        <v>93</v>
      </c>
      <c r="I17597" s="1" t="n">
        <v>1628796</v>
      </c>
      <c r="J17597" s="1" t="n">
        <v>110455</v>
      </c>
      <c r="K17597" s="1" t="n">
        <v>53212</v>
      </c>
      <c r="L17597" s="1" t="s">
        <v>3870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7" t="n">
        <v>46265</v>
      </c>
      <c r="C17598" s="1" t="n">
        <v>100</v>
      </c>
      <c r="D17598" s="1" t="s">
        <v>3877</v>
      </c>
      <c r="E17598" s="1" t="n">
        <v>33</v>
      </c>
      <c r="F17598" s="1" t="s">
        <v>93</v>
      </c>
      <c r="I17598" s="1" t="n">
        <v>1628798</v>
      </c>
      <c r="J17598" s="1" t="n">
        <v>100000</v>
      </c>
      <c r="K17598" s="1" t="n">
        <v>1</v>
      </c>
      <c r="L17598" s="1" t="s">
        <v>3851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7" t="n">
        <v>46265</v>
      </c>
      <c r="C17599" s="1" t="n">
        <v>100</v>
      </c>
      <c r="D17599" s="1" t="s">
        <v>3877</v>
      </c>
      <c r="E17599" s="1" t="n">
        <v>33</v>
      </c>
      <c r="F17599" s="1" t="s">
        <v>93</v>
      </c>
      <c r="I17599" s="1" t="n">
        <v>1628798</v>
      </c>
      <c r="J17599" s="1" t="n">
        <v>100001</v>
      </c>
      <c r="K17599" s="1" t="n">
        <v>2</v>
      </c>
      <c r="L17599" s="1" t="s">
        <v>4138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7" t="n">
        <v>46265</v>
      </c>
      <c r="C17600" s="1" t="n">
        <v>100</v>
      </c>
      <c r="D17600" s="1" t="s">
        <v>3877</v>
      </c>
      <c r="E17600" s="1" t="n">
        <v>33</v>
      </c>
      <c r="F17600" s="1" t="s">
        <v>93</v>
      </c>
      <c r="I17600" s="1" t="n">
        <v>1628798</v>
      </c>
      <c r="J17600" s="1" t="n">
        <v>100002</v>
      </c>
      <c r="K17600" s="1" t="n">
        <v>3</v>
      </c>
      <c r="L17600" s="1" t="s">
        <v>3872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7" t="n">
        <v>46265</v>
      </c>
      <c r="C17601" s="1" t="n">
        <v>100</v>
      </c>
      <c r="D17601" s="1" t="s">
        <v>3877</v>
      </c>
      <c r="E17601" s="1" t="n">
        <v>33</v>
      </c>
      <c r="F17601" s="1" t="s">
        <v>93</v>
      </c>
      <c r="I17601" s="1" t="n">
        <v>1628798</v>
      </c>
      <c r="J17601" s="1" t="n">
        <v>100003</v>
      </c>
      <c r="K17601" s="1" t="n">
        <v>4</v>
      </c>
      <c r="L17601" s="1" t="s">
        <v>3873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7" t="n">
        <v>46265</v>
      </c>
      <c r="C17602" s="1" t="n">
        <v>100</v>
      </c>
      <c r="D17602" s="1" t="s">
        <v>3877</v>
      </c>
      <c r="E17602" s="1" t="n">
        <v>33</v>
      </c>
      <c r="F17602" s="1" t="s">
        <v>93</v>
      </c>
      <c r="I17602" s="1" t="n">
        <v>1628798</v>
      </c>
      <c r="J17602" s="1" t="n">
        <v>100004</v>
      </c>
      <c r="K17602" s="1" t="n">
        <v>5</v>
      </c>
      <c r="L17602" s="1" t="s">
        <v>3852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7" t="n">
        <v>46265</v>
      </c>
      <c r="C17603" s="1" t="n">
        <v>100</v>
      </c>
      <c r="D17603" s="1" t="s">
        <v>3877</v>
      </c>
      <c r="E17603" s="1" t="n">
        <v>33</v>
      </c>
      <c r="F17603" s="1" t="s">
        <v>93</v>
      </c>
      <c r="I17603" s="1" t="n">
        <v>1628798</v>
      </c>
      <c r="J17603" s="1" t="n">
        <v>100520</v>
      </c>
      <c r="K17603" s="1" t="n">
        <v>507</v>
      </c>
      <c r="L17603" s="1" t="s">
        <v>3868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7" t="n">
        <v>46265</v>
      </c>
      <c r="C17604" s="1" t="n">
        <v>100</v>
      </c>
      <c r="D17604" s="1" t="s">
        <v>3877</v>
      </c>
      <c r="E17604" s="1" t="n">
        <v>33</v>
      </c>
      <c r="F17604" s="1" t="s">
        <v>93</v>
      </c>
      <c r="I17604" s="1" t="n">
        <v>1628798</v>
      </c>
      <c r="J17604" s="1" t="n">
        <v>110455</v>
      </c>
      <c r="K17604" s="1" t="n">
        <v>53212</v>
      </c>
      <c r="L17604" s="1" t="s">
        <v>3870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7" t="n">
        <v>46265</v>
      </c>
      <c r="C17605" s="1" t="n">
        <v>100</v>
      </c>
      <c r="D17605" s="1" t="s">
        <v>3877</v>
      </c>
      <c r="E17605" s="1" t="n">
        <v>33</v>
      </c>
      <c r="F17605" s="1" t="s">
        <v>93</v>
      </c>
      <c r="I17605" s="1" t="n">
        <v>1628803</v>
      </c>
      <c r="J17605" s="1" t="n">
        <v>100004</v>
      </c>
      <c r="K17605" s="1" t="n">
        <v>5</v>
      </c>
      <c r="L17605" s="1" t="s">
        <v>3852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7" t="n">
        <v>46265</v>
      </c>
      <c r="C17606" s="1" t="n">
        <v>100</v>
      </c>
      <c r="D17606" s="1" t="s">
        <v>3877</v>
      </c>
      <c r="E17606" s="1" t="n">
        <v>33</v>
      </c>
      <c r="F17606" s="1" t="s">
        <v>93</v>
      </c>
      <c r="I17606" s="1" t="n">
        <v>1628803</v>
      </c>
      <c r="J17606" s="1" t="n">
        <v>110455</v>
      </c>
      <c r="K17606" s="1" t="n">
        <v>53212</v>
      </c>
      <c r="L17606" s="1" t="s">
        <v>3870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7" t="n">
        <v>46265</v>
      </c>
      <c r="C17607" s="1" t="n">
        <v>100</v>
      </c>
      <c r="D17607" s="1" t="s">
        <v>3877</v>
      </c>
      <c r="E17607" s="1" t="n">
        <v>33</v>
      </c>
      <c r="F17607" s="1" t="s">
        <v>93</v>
      </c>
      <c r="I17607" s="1" t="n">
        <v>1628803</v>
      </c>
      <c r="J17607" s="1" t="n">
        <v>110487</v>
      </c>
      <c r="K17607" s="1" t="n">
        <v>54688</v>
      </c>
      <c r="L17607" s="1" t="s">
        <v>3871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7" t="n">
        <v>46265</v>
      </c>
      <c r="C17608" s="1" t="n">
        <v>100</v>
      </c>
      <c r="D17608" s="1" t="s">
        <v>3877</v>
      </c>
      <c r="E17608" s="1" t="n">
        <v>33</v>
      </c>
      <c r="F17608" s="1" t="s">
        <v>93</v>
      </c>
      <c r="I17608" s="1" t="n">
        <v>1628806</v>
      </c>
      <c r="J17608" s="1" t="n">
        <v>100004</v>
      </c>
      <c r="K17608" s="1" t="n">
        <v>5</v>
      </c>
      <c r="L17608" s="1" t="s">
        <v>3852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7" t="n">
        <v>46265</v>
      </c>
      <c r="C17609" s="1" t="n">
        <v>100</v>
      </c>
      <c r="D17609" s="1" t="s">
        <v>3877</v>
      </c>
      <c r="E17609" s="1" t="n">
        <v>33</v>
      </c>
      <c r="F17609" s="1" t="s">
        <v>93</v>
      </c>
      <c r="I17609" s="1" t="n">
        <v>1628806</v>
      </c>
      <c r="J17609" s="1" t="n">
        <v>110487</v>
      </c>
      <c r="K17609" s="1" t="n">
        <v>54688</v>
      </c>
      <c r="L17609" s="1" t="s">
        <v>3871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7" t="n">
        <v>46265</v>
      </c>
      <c r="C17610" s="1" t="n">
        <v>100</v>
      </c>
      <c r="D17610" s="1" t="s">
        <v>3877</v>
      </c>
      <c r="E17610" s="1" t="n">
        <v>33</v>
      </c>
      <c r="F17610" s="1" t="s">
        <v>93</v>
      </c>
      <c r="I17610" s="1" t="n">
        <v>1629185</v>
      </c>
      <c r="J17610" s="1" t="n">
        <v>100000</v>
      </c>
      <c r="K17610" s="1" t="n">
        <v>1</v>
      </c>
      <c r="L17610" s="1" t="s">
        <v>3851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7" t="n">
        <v>46265</v>
      </c>
      <c r="C17611" s="1" t="n">
        <v>100</v>
      </c>
      <c r="D17611" s="1" t="s">
        <v>3877</v>
      </c>
      <c r="E17611" s="1" t="n">
        <v>33</v>
      </c>
      <c r="F17611" s="1" t="s">
        <v>93</v>
      </c>
      <c r="I17611" s="1" t="n">
        <v>1629185</v>
      </c>
      <c r="J17611" s="1" t="n">
        <v>100006</v>
      </c>
      <c r="K17611" s="1" t="n">
        <v>7</v>
      </c>
      <c r="L17611" s="1" t="s">
        <v>3853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7" t="n">
        <v>46265</v>
      </c>
      <c r="C17612" s="1" t="n">
        <v>100</v>
      </c>
      <c r="D17612" s="1" t="s">
        <v>3877</v>
      </c>
      <c r="E17612" s="1" t="n">
        <v>33</v>
      </c>
      <c r="F17612" s="1" t="s">
        <v>93</v>
      </c>
      <c r="I17612" s="1" t="n">
        <v>1629185</v>
      </c>
      <c r="J17612" s="1" t="n">
        <v>100007</v>
      </c>
      <c r="K17612" s="1" t="n">
        <v>8</v>
      </c>
      <c r="L17612" s="1" t="s">
        <v>3854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7" t="n">
        <v>46265</v>
      </c>
      <c r="C17613" s="1" t="n">
        <v>100</v>
      </c>
      <c r="D17613" s="1" t="s">
        <v>3877</v>
      </c>
      <c r="E17613" s="1" t="n">
        <v>33</v>
      </c>
      <c r="F17613" s="1" t="s">
        <v>93</v>
      </c>
      <c r="I17613" s="1" t="n">
        <v>1629185</v>
      </c>
      <c r="J17613" s="1" t="n">
        <v>100008</v>
      </c>
      <c r="K17613" s="1" t="n">
        <v>9</v>
      </c>
      <c r="L17613" s="1" t="s">
        <v>3855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7" t="n">
        <v>46265</v>
      </c>
      <c r="C17614" s="1" t="n">
        <v>100</v>
      </c>
      <c r="D17614" s="1" t="s">
        <v>3877</v>
      </c>
      <c r="E17614" s="1" t="n">
        <v>33</v>
      </c>
      <c r="F17614" s="1" t="s">
        <v>93</v>
      </c>
      <c r="I17614" s="1" t="n">
        <v>1629185</v>
      </c>
      <c r="J17614" s="1" t="n">
        <v>100011</v>
      </c>
      <c r="K17614" s="1" t="n">
        <v>12</v>
      </c>
      <c r="L17614" s="1" t="s">
        <v>3856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7" t="n">
        <v>46265</v>
      </c>
      <c r="C17615" s="1" t="n">
        <v>100</v>
      </c>
      <c r="D17615" s="1" t="s">
        <v>3877</v>
      </c>
      <c r="E17615" s="1" t="n">
        <v>33</v>
      </c>
      <c r="F17615" s="1" t="s">
        <v>93</v>
      </c>
      <c r="I17615" s="1" t="n">
        <v>1629185</v>
      </c>
      <c r="J17615" s="1" t="n">
        <v>100012</v>
      </c>
      <c r="K17615" s="1" t="n">
        <v>13</v>
      </c>
      <c r="L17615" s="1" t="s">
        <v>3857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7" t="n">
        <v>46265</v>
      </c>
      <c r="C17616" s="1" t="n">
        <v>100</v>
      </c>
      <c r="D17616" s="1" t="s">
        <v>3877</v>
      </c>
      <c r="E17616" s="1" t="n">
        <v>33</v>
      </c>
      <c r="F17616" s="1" t="s">
        <v>93</v>
      </c>
      <c r="I17616" s="1" t="n">
        <v>1629185</v>
      </c>
      <c r="J17616" s="1" t="n">
        <v>100013</v>
      </c>
      <c r="K17616" s="1" t="n">
        <v>14</v>
      </c>
      <c r="L17616" s="1" t="s">
        <v>3858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7" t="n">
        <v>46265</v>
      </c>
      <c r="C17617" s="1" t="n">
        <v>100</v>
      </c>
      <c r="D17617" s="1" t="s">
        <v>3877</v>
      </c>
      <c r="E17617" s="1" t="n">
        <v>33</v>
      </c>
      <c r="F17617" s="1" t="s">
        <v>93</v>
      </c>
      <c r="I17617" s="1" t="n">
        <v>1629185</v>
      </c>
      <c r="J17617" s="1" t="n">
        <v>100014</v>
      </c>
      <c r="K17617" s="1" t="n">
        <v>15</v>
      </c>
      <c r="L17617" s="1" t="s">
        <v>3859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7" t="n">
        <v>46265</v>
      </c>
      <c r="C17618" s="1" t="n">
        <v>100</v>
      </c>
      <c r="D17618" s="1" t="s">
        <v>3877</v>
      </c>
      <c r="E17618" s="1" t="n">
        <v>33</v>
      </c>
      <c r="F17618" s="1" t="s">
        <v>93</v>
      </c>
      <c r="I17618" s="1" t="n">
        <v>1629185</v>
      </c>
      <c r="J17618" s="1" t="n">
        <v>100015</v>
      </c>
      <c r="K17618" s="1" t="n">
        <v>16</v>
      </c>
      <c r="L17618" s="1" t="s">
        <v>3860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7" t="n">
        <v>46265</v>
      </c>
      <c r="C17619" s="1" t="n">
        <v>100</v>
      </c>
      <c r="D17619" s="1" t="s">
        <v>3877</v>
      </c>
      <c r="E17619" s="1" t="n">
        <v>33</v>
      </c>
      <c r="F17619" s="1" t="s">
        <v>93</v>
      </c>
      <c r="I17619" s="1" t="n">
        <v>1629185</v>
      </c>
      <c r="J17619" s="1" t="n">
        <v>100016</v>
      </c>
      <c r="K17619" s="1" t="n">
        <v>17</v>
      </c>
      <c r="L17619" s="1" t="s">
        <v>3861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7" t="n">
        <v>46265</v>
      </c>
      <c r="C17620" s="1" t="n">
        <v>100</v>
      </c>
      <c r="D17620" s="1" t="s">
        <v>3877</v>
      </c>
      <c r="E17620" s="1" t="n">
        <v>33</v>
      </c>
      <c r="F17620" s="1" t="s">
        <v>93</v>
      </c>
      <c r="I17620" s="1" t="n">
        <v>1629185</v>
      </c>
      <c r="J17620" s="1" t="n">
        <v>100017</v>
      </c>
      <c r="K17620" s="1" t="n">
        <v>18</v>
      </c>
      <c r="L17620" s="1" t="s">
        <v>3862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7" t="n">
        <v>46265</v>
      </c>
      <c r="C17621" s="1" t="n">
        <v>100</v>
      </c>
      <c r="D17621" s="1" t="s">
        <v>3877</v>
      </c>
      <c r="E17621" s="1" t="n">
        <v>33</v>
      </c>
      <c r="F17621" s="1" t="s">
        <v>93</v>
      </c>
      <c r="I17621" s="1" t="n">
        <v>1629185</v>
      </c>
      <c r="J17621" s="1" t="n">
        <v>100019</v>
      </c>
      <c r="K17621" s="1" t="n">
        <v>20</v>
      </c>
      <c r="L17621" s="1" t="s">
        <v>3863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7" t="n">
        <v>46265</v>
      </c>
      <c r="C17622" s="1" t="n">
        <v>100</v>
      </c>
      <c r="D17622" s="1" t="s">
        <v>3877</v>
      </c>
      <c r="E17622" s="1" t="n">
        <v>33</v>
      </c>
      <c r="F17622" s="1" t="s">
        <v>93</v>
      </c>
      <c r="I17622" s="1" t="n">
        <v>1629185</v>
      </c>
      <c r="J17622" s="1" t="n">
        <v>100020</v>
      </c>
      <c r="K17622" s="1" t="n">
        <v>21</v>
      </c>
      <c r="L17622" s="1" t="s">
        <v>3864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7" t="n">
        <v>46265</v>
      </c>
      <c r="C17623" s="1" t="n">
        <v>100</v>
      </c>
      <c r="D17623" s="1" t="s">
        <v>3877</v>
      </c>
      <c r="E17623" s="1" t="n">
        <v>33</v>
      </c>
      <c r="F17623" s="1" t="s">
        <v>93</v>
      </c>
      <c r="I17623" s="1" t="n">
        <v>1629185</v>
      </c>
      <c r="J17623" s="1" t="n">
        <v>100053</v>
      </c>
      <c r="K17623" s="1" t="n">
        <v>54</v>
      </c>
      <c r="L17623" s="1" t="s">
        <v>3866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7" t="n">
        <v>46265</v>
      </c>
      <c r="C17624" s="1" t="n">
        <v>100</v>
      </c>
      <c r="D17624" s="1" t="s">
        <v>3877</v>
      </c>
      <c r="E17624" s="1" t="n">
        <v>33</v>
      </c>
      <c r="F17624" s="1" t="s">
        <v>93</v>
      </c>
      <c r="I17624" s="1" t="n">
        <v>1629185</v>
      </c>
      <c r="J17624" s="1" t="n">
        <v>100638</v>
      </c>
      <c r="K17624" s="1" t="n">
        <v>508</v>
      </c>
      <c r="L17624" s="1" t="s">
        <v>3867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7" t="n">
        <v>46265</v>
      </c>
      <c r="C17625" s="1" t="n">
        <v>100</v>
      </c>
      <c r="D17625" s="1" t="s">
        <v>3877</v>
      </c>
      <c r="E17625" s="1" t="n">
        <v>33</v>
      </c>
      <c r="F17625" s="1" t="s">
        <v>93</v>
      </c>
      <c r="I17625" s="1" t="n">
        <v>1629185</v>
      </c>
      <c r="J17625" s="1" t="n">
        <v>100520</v>
      </c>
      <c r="K17625" s="1" t="n">
        <v>507</v>
      </c>
      <c r="L17625" s="1" t="s">
        <v>3868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7" t="n">
        <v>46265</v>
      </c>
      <c r="C17626" s="1" t="n">
        <v>100</v>
      </c>
      <c r="D17626" s="1" t="s">
        <v>3877</v>
      </c>
      <c r="E17626" s="1" t="n">
        <v>33</v>
      </c>
      <c r="F17626" s="1" t="s">
        <v>93</v>
      </c>
      <c r="I17626" s="1" t="n">
        <v>1629185</v>
      </c>
      <c r="J17626" s="1" t="n">
        <v>100319</v>
      </c>
      <c r="K17626" s="1" t="n">
        <v>73453</v>
      </c>
      <c r="L17626" s="1" t="s">
        <v>3869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7" t="n">
        <v>46265</v>
      </c>
      <c r="C17627" s="1" t="n">
        <v>100</v>
      </c>
      <c r="D17627" s="1" t="s">
        <v>3877</v>
      </c>
      <c r="E17627" s="1" t="n">
        <v>33</v>
      </c>
      <c r="F17627" s="1" t="s">
        <v>93</v>
      </c>
      <c r="I17627" s="1" t="n">
        <v>1629185</v>
      </c>
      <c r="J17627" s="1" t="n">
        <v>110455</v>
      </c>
      <c r="K17627" s="1" t="n">
        <v>53212</v>
      </c>
      <c r="L17627" s="1" t="s">
        <v>3870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7" t="n">
        <v>46265</v>
      </c>
      <c r="C17628" s="1" t="n">
        <v>100</v>
      </c>
      <c r="D17628" s="1" t="s">
        <v>3877</v>
      </c>
      <c r="E17628" s="1" t="n">
        <v>33</v>
      </c>
      <c r="F17628" s="1" t="s">
        <v>93</v>
      </c>
      <c r="I17628" s="1" t="n">
        <v>1629189</v>
      </c>
      <c r="J17628" s="1" t="n">
        <v>100000</v>
      </c>
      <c r="K17628" s="1" t="n">
        <v>1</v>
      </c>
      <c r="L17628" s="1" t="s">
        <v>3851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7" t="n">
        <v>46265</v>
      </c>
      <c r="C17629" s="1" t="n">
        <v>100</v>
      </c>
      <c r="D17629" s="1" t="s">
        <v>3877</v>
      </c>
      <c r="E17629" s="1" t="n">
        <v>33</v>
      </c>
      <c r="F17629" s="1" t="s">
        <v>93</v>
      </c>
      <c r="I17629" s="1" t="n">
        <v>1629189</v>
      </c>
      <c r="J17629" s="1" t="n">
        <v>100006</v>
      </c>
      <c r="K17629" s="1" t="n">
        <v>7</v>
      </c>
      <c r="L17629" s="1" t="s">
        <v>3853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7" t="n">
        <v>46265</v>
      </c>
      <c r="C17630" s="1" t="n">
        <v>100</v>
      </c>
      <c r="D17630" s="1" t="s">
        <v>3877</v>
      </c>
      <c r="E17630" s="1" t="n">
        <v>33</v>
      </c>
      <c r="F17630" s="1" t="s">
        <v>93</v>
      </c>
      <c r="I17630" s="1" t="n">
        <v>1629189</v>
      </c>
      <c r="J17630" s="1" t="n">
        <v>100007</v>
      </c>
      <c r="K17630" s="1" t="n">
        <v>8</v>
      </c>
      <c r="L17630" s="1" t="s">
        <v>3854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7" t="n">
        <v>46265</v>
      </c>
      <c r="C17631" s="1" t="n">
        <v>100</v>
      </c>
      <c r="D17631" s="1" t="s">
        <v>3877</v>
      </c>
      <c r="E17631" s="1" t="n">
        <v>33</v>
      </c>
      <c r="F17631" s="1" t="s">
        <v>93</v>
      </c>
      <c r="I17631" s="1" t="n">
        <v>1629189</v>
      </c>
      <c r="J17631" s="1" t="n">
        <v>100008</v>
      </c>
      <c r="K17631" s="1" t="n">
        <v>9</v>
      </c>
      <c r="L17631" s="1" t="s">
        <v>3855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7" t="n">
        <v>46265</v>
      </c>
      <c r="C17632" s="1" t="n">
        <v>100</v>
      </c>
      <c r="D17632" s="1" t="s">
        <v>3877</v>
      </c>
      <c r="E17632" s="1" t="n">
        <v>33</v>
      </c>
      <c r="F17632" s="1" t="s">
        <v>93</v>
      </c>
      <c r="I17632" s="1" t="n">
        <v>1629189</v>
      </c>
      <c r="J17632" s="1" t="n">
        <v>100011</v>
      </c>
      <c r="K17632" s="1" t="n">
        <v>12</v>
      </c>
      <c r="L17632" s="1" t="s">
        <v>3856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7" t="n">
        <v>46265</v>
      </c>
      <c r="C17633" s="1" t="n">
        <v>100</v>
      </c>
      <c r="D17633" s="1" t="s">
        <v>3877</v>
      </c>
      <c r="E17633" s="1" t="n">
        <v>33</v>
      </c>
      <c r="F17633" s="1" t="s">
        <v>93</v>
      </c>
      <c r="I17633" s="1" t="n">
        <v>1629189</v>
      </c>
      <c r="J17633" s="1" t="n">
        <v>100012</v>
      </c>
      <c r="K17633" s="1" t="n">
        <v>13</v>
      </c>
      <c r="L17633" s="1" t="s">
        <v>3857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7" t="n">
        <v>46265</v>
      </c>
      <c r="C17634" s="1" t="n">
        <v>100</v>
      </c>
      <c r="D17634" s="1" t="s">
        <v>3877</v>
      </c>
      <c r="E17634" s="1" t="n">
        <v>33</v>
      </c>
      <c r="F17634" s="1" t="s">
        <v>93</v>
      </c>
      <c r="I17634" s="1" t="n">
        <v>1629189</v>
      </c>
      <c r="J17634" s="1" t="n">
        <v>100013</v>
      </c>
      <c r="K17634" s="1" t="n">
        <v>14</v>
      </c>
      <c r="L17634" s="1" t="s">
        <v>3858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7" t="n">
        <v>46265</v>
      </c>
      <c r="C17635" s="1" t="n">
        <v>100</v>
      </c>
      <c r="D17635" s="1" t="s">
        <v>3877</v>
      </c>
      <c r="E17635" s="1" t="n">
        <v>33</v>
      </c>
      <c r="F17635" s="1" t="s">
        <v>93</v>
      </c>
      <c r="I17635" s="1" t="n">
        <v>1629189</v>
      </c>
      <c r="J17635" s="1" t="n">
        <v>100014</v>
      </c>
      <c r="K17635" s="1" t="n">
        <v>15</v>
      </c>
      <c r="L17635" s="1" t="s">
        <v>3859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7" t="n">
        <v>46265</v>
      </c>
      <c r="C17636" s="1" t="n">
        <v>100</v>
      </c>
      <c r="D17636" s="1" t="s">
        <v>3877</v>
      </c>
      <c r="E17636" s="1" t="n">
        <v>33</v>
      </c>
      <c r="F17636" s="1" t="s">
        <v>93</v>
      </c>
      <c r="I17636" s="1" t="n">
        <v>1629189</v>
      </c>
      <c r="J17636" s="1" t="n">
        <v>100015</v>
      </c>
      <c r="K17636" s="1" t="n">
        <v>16</v>
      </c>
      <c r="L17636" s="1" t="s">
        <v>3860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7" t="n">
        <v>46265</v>
      </c>
      <c r="C17637" s="1" t="n">
        <v>100</v>
      </c>
      <c r="D17637" s="1" t="s">
        <v>3877</v>
      </c>
      <c r="E17637" s="1" t="n">
        <v>33</v>
      </c>
      <c r="F17637" s="1" t="s">
        <v>93</v>
      </c>
      <c r="I17637" s="1" t="n">
        <v>1629189</v>
      </c>
      <c r="J17637" s="1" t="n">
        <v>100016</v>
      </c>
      <c r="K17637" s="1" t="n">
        <v>17</v>
      </c>
      <c r="L17637" s="1" t="s">
        <v>3861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7" t="n">
        <v>46265</v>
      </c>
      <c r="C17638" s="1" t="n">
        <v>100</v>
      </c>
      <c r="D17638" s="1" t="s">
        <v>3877</v>
      </c>
      <c r="E17638" s="1" t="n">
        <v>33</v>
      </c>
      <c r="F17638" s="1" t="s">
        <v>93</v>
      </c>
      <c r="I17638" s="1" t="n">
        <v>1629189</v>
      </c>
      <c r="J17638" s="1" t="n">
        <v>100017</v>
      </c>
      <c r="K17638" s="1" t="n">
        <v>18</v>
      </c>
      <c r="L17638" s="1" t="s">
        <v>3862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7" t="n">
        <v>46265</v>
      </c>
      <c r="C17639" s="1" t="n">
        <v>100</v>
      </c>
      <c r="D17639" s="1" t="s">
        <v>3877</v>
      </c>
      <c r="E17639" s="1" t="n">
        <v>33</v>
      </c>
      <c r="F17639" s="1" t="s">
        <v>93</v>
      </c>
      <c r="I17639" s="1" t="n">
        <v>1629189</v>
      </c>
      <c r="J17639" s="1" t="n">
        <v>100019</v>
      </c>
      <c r="K17639" s="1" t="n">
        <v>20</v>
      </c>
      <c r="L17639" s="1" t="s">
        <v>3863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7" t="n">
        <v>46265</v>
      </c>
      <c r="C17640" s="1" t="n">
        <v>100</v>
      </c>
      <c r="D17640" s="1" t="s">
        <v>3877</v>
      </c>
      <c r="E17640" s="1" t="n">
        <v>33</v>
      </c>
      <c r="F17640" s="1" t="s">
        <v>93</v>
      </c>
      <c r="I17640" s="1" t="n">
        <v>1629189</v>
      </c>
      <c r="J17640" s="1" t="n">
        <v>100020</v>
      </c>
      <c r="K17640" s="1" t="n">
        <v>21</v>
      </c>
      <c r="L17640" s="1" t="s">
        <v>3864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7" t="n">
        <v>46265</v>
      </c>
      <c r="C17641" s="1" t="n">
        <v>100</v>
      </c>
      <c r="D17641" s="1" t="s">
        <v>3877</v>
      </c>
      <c r="E17641" s="1" t="n">
        <v>33</v>
      </c>
      <c r="F17641" s="1" t="s">
        <v>93</v>
      </c>
      <c r="I17641" s="1" t="n">
        <v>1629189</v>
      </c>
      <c r="J17641" s="1" t="n">
        <v>100053</v>
      </c>
      <c r="K17641" s="1" t="n">
        <v>54</v>
      </c>
      <c r="L17641" s="1" t="s">
        <v>3866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7" t="n">
        <v>46265</v>
      </c>
      <c r="C17642" s="1" t="n">
        <v>100</v>
      </c>
      <c r="D17642" s="1" t="s">
        <v>3877</v>
      </c>
      <c r="E17642" s="1" t="n">
        <v>33</v>
      </c>
      <c r="F17642" s="1" t="s">
        <v>93</v>
      </c>
      <c r="I17642" s="1" t="n">
        <v>1629189</v>
      </c>
      <c r="J17642" s="1" t="n">
        <v>100638</v>
      </c>
      <c r="K17642" s="1" t="n">
        <v>508</v>
      </c>
      <c r="L17642" s="1" t="s">
        <v>3867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7" t="n">
        <v>46265</v>
      </c>
      <c r="C17643" s="1" t="n">
        <v>100</v>
      </c>
      <c r="D17643" s="1" t="s">
        <v>3877</v>
      </c>
      <c r="E17643" s="1" t="n">
        <v>33</v>
      </c>
      <c r="F17643" s="1" t="s">
        <v>93</v>
      </c>
      <c r="I17643" s="1" t="n">
        <v>1629189</v>
      </c>
      <c r="J17643" s="1" t="n">
        <v>100520</v>
      </c>
      <c r="K17643" s="1" t="n">
        <v>507</v>
      </c>
      <c r="L17643" s="1" t="s">
        <v>3868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7" t="n">
        <v>46265</v>
      </c>
      <c r="C17644" s="1" t="n">
        <v>100</v>
      </c>
      <c r="D17644" s="1" t="s">
        <v>3877</v>
      </c>
      <c r="E17644" s="1" t="n">
        <v>33</v>
      </c>
      <c r="F17644" s="1" t="s">
        <v>93</v>
      </c>
      <c r="I17644" s="1" t="n">
        <v>1629189</v>
      </c>
      <c r="J17644" s="1" t="n">
        <v>100319</v>
      </c>
      <c r="K17644" s="1" t="n">
        <v>73453</v>
      </c>
      <c r="L17644" s="1" t="s">
        <v>3869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7" t="n">
        <v>46265</v>
      </c>
      <c r="C17645" s="1" t="n">
        <v>100</v>
      </c>
      <c r="D17645" s="1" t="s">
        <v>3877</v>
      </c>
      <c r="E17645" s="1" t="n">
        <v>33</v>
      </c>
      <c r="F17645" s="1" t="s">
        <v>93</v>
      </c>
      <c r="I17645" s="1" t="n">
        <v>1629189</v>
      </c>
      <c r="J17645" s="1" t="n">
        <v>110455</v>
      </c>
      <c r="K17645" s="1" t="n">
        <v>53212</v>
      </c>
      <c r="L17645" s="1" t="s">
        <v>3870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7" t="n">
        <v>46265</v>
      </c>
      <c r="C17646" s="1" t="n">
        <v>100</v>
      </c>
      <c r="D17646" s="1" t="s">
        <v>3877</v>
      </c>
      <c r="E17646" s="1" t="n">
        <v>33</v>
      </c>
      <c r="F17646" s="1" t="s">
        <v>93</v>
      </c>
      <c r="I17646" s="1" t="n">
        <v>1629199</v>
      </c>
      <c r="J17646" s="1" t="n">
        <v>100000</v>
      </c>
      <c r="K17646" s="1" t="n">
        <v>1</v>
      </c>
      <c r="L17646" s="1" t="s">
        <v>3851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7" t="n">
        <v>46265</v>
      </c>
      <c r="C17647" s="1" t="n">
        <v>100</v>
      </c>
      <c r="D17647" s="1" t="s">
        <v>3877</v>
      </c>
      <c r="E17647" s="1" t="n">
        <v>33</v>
      </c>
      <c r="F17647" s="1" t="s">
        <v>93</v>
      </c>
      <c r="I17647" s="1" t="n">
        <v>1629199</v>
      </c>
      <c r="J17647" s="1" t="n">
        <v>100006</v>
      </c>
      <c r="K17647" s="1" t="n">
        <v>7</v>
      </c>
      <c r="L17647" s="1" t="s">
        <v>3853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7" t="n">
        <v>46265</v>
      </c>
      <c r="C17648" s="1" t="n">
        <v>100</v>
      </c>
      <c r="D17648" s="1" t="s">
        <v>3877</v>
      </c>
      <c r="E17648" s="1" t="n">
        <v>33</v>
      </c>
      <c r="F17648" s="1" t="s">
        <v>93</v>
      </c>
      <c r="I17648" s="1" t="n">
        <v>1629199</v>
      </c>
      <c r="J17648" s="1" t="n">
        <v>100007</v>
      </c>
      <c r="K17648" s="1" t="n">
        <v>8</v>
      </c>
      <c r="L17648" s="1" t="s">
        <v>3854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7" t="n">
        <v>46265</v>
      </c>
      <c r="C17649" s="1" t="n">
        <v>100</v>
      </c>
      <c r="D17649" s="1" t="s">
        <v>3877</v>
      </c>
      <c r="E17649" s="1" t="n">
        <v>33</v>
      </c>
      <c r="F17649" s="1" t="s">
        <v>93</v>
      </c>
      <c r="I17649" s="1" t="n">
        <v>1629199</v>
      </c>
      <c r="J17649" s="1" t="n">
        <v>100008</v>
      </c>
      <c r="K17649" s="1" t="n">
        <v>9</v>
      </c>
      <c r="L17649" s="1" t="s">
        <v>3855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7" t="n">
        <v>46265</v>
      </c>
      <c r="C17650" s="1" t="n">
        <v>100</v>
      </c>
      <c r="D17650" s="1" t="s">
        <v>3877</v>
      </c>
      <c r="E17650" s="1" t="n">
        <v>33</v>
      </c>
      <c r="F17650" s="1" t="s">
        <v>93</v>
      </c>
      <c r="I17650" s="1" t="n">
        <v>1629199</v>
      </c>
      <c r="J17650" s="1" t="n">
        <v>100011</v>
      </c>
      <c r="K17650" s="1" t="n">
        <v>12</v>
      </c>
      <c r="L17650" s="1" t="s">
        <v>3856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7" t="n">
        <v>46265</v>
      </c>
      <c r="C17651" s="1" t="n">
        <v>100</v>
      </c>
      <c r="D17651" s="1" t="s">
        <v>3877</v>
      </c>
      <c r="E17651" s="1" t="n">
        <v>33</v>
      </c>
      <c r="F17651" s="1" t="s">
        <v>93</v>
      </c>
      <c r="I17651" s="1" t="n">
        <v>1629199</v>
      </c>
      <c r="J17651" s="1" t="n">
        <v>100012</v>
      </c>
      <c r="K17651" s="1" t="n">
        <v>13</v>
      </c>
      <c r="L17651" s="1" t="s">
        <v>3857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7" t="n">
        <v>46265</v>
      </c>
      <c r="C17652" s="1" t="n">
        <v>100</v>
      </c>
      <c r="D17652" s="1" t="s">
        <v>3877</v>
      </c>
      <c r="E17652" s="1" t="n">
        <v>33</v>
      </c>
      <c r="F17652" s="1" t="s">
        <v>93</v>
      </c>
      <c r="I17652" s="1" t="n">
        <v>1629199</v>
      </c>
      <c r="J17652" s="1" t="n">
        <v>100013</v>
      </c>
      <c r="K17652" s="1" t="n">
        <v>14</v>
      </c>
      <c r="L17652" s="1" t="s">
        <v>3858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7" t="n">
        <v>46265</v>
      </c>
      <c r="C17653" s="1" t="n">
        <v>100</v>
      </c>
      <c r="D17653" s="1" t="s">
        <v>3877</v>
      </c>
      <c r="E17653" s="1" t="n">
        <v>33</v>
      </c>
      <c r="F17653" s="1" t="s">
        <v>93</v>
      </c>
      <c r="I17653" s="1" t="n">
        <v>1629199</v>
      </c>
      <c r="J17653" s="1" t="n">
        <v>100014</v>
      </c>
      <c r="K17653" s="1" t="n">
        <v>15</v>
      </c>
      <c r="L17653" s="1" t="s">
        <v>3859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7" t="n">
        <v>46265</v>
      </c>
      <c r="C17654" s="1" t="n">
        <v>100</v>
      </c>
      <c r="D17654" s="1" t="s">
        <v>3877</v>
      </c>
      <c r="E17654" s="1" t="n">
        <v>33</v>
      </c>
      <c r="F17654" s="1" t="s">
        <v>93</v>
      </c>
      <c r="I17654" s="1" t="n">
        <v>1629199</v>
      </c>
      <c r="J17654" s="1" t="n">
        <v>100015</v>
      </c>
      <c r="K17654" s="1" t="n">
        <v>16</v>
      </c>
      <c r="L17654" s="1" t="s">
        <v>3860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7" t="n">
        <v>46265</v>
      </c>
      <c r="C17655" s="1" t="n">
        <v>100</v>
      </c>
      <c r="D17655" s="1" t="s">
        <v>3877</v>
      </c>
      <c r="E17655" s="1" t="n">
        <v>33</v>
      </c>
      <c r="F17655" s="1" t="s">
        <v>93</v>
      </c>
      <c r="I17655" s="1" t="n">
        <v>1629199</v>
      </c>
      <c r="J17655" s="1" t="n">
        <v>100016</v>
      </c>
      <c r="K17655" s="1" t="n">
        <v>17</v>
      </c>
      <c r="L17655" s="1" t="s">
        <v>3861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7" t="n">
        <v>46265</v>
      </c>
      <c r="C17656" s="1" t="n">
        <v>100</v>
      </c>
      <c r="D17656" s="1" t="s">
        <v>3877</v>
      </c>
      <c r="E17656" s="1" t="n">
        <v>33</v>
      </c>
      <c r="F17656" s="1" t="s">
        <v>93</v>
      </c>
      <c r="I17656" s="1" t="n">
        <v>1629199</v>
      </c>
      <c r="J17656" s="1" t="n">
        <v>100017</v>
      </c>
      <c r="K17656" s="1" t="n">
        <v>18</v>
      </c>
      <c r="L17656" s="1" t="s">
        <v>3862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7" t="n">
        <v>46265</v>
      </c>
      <c r="C17657" s="1" t="n">
        <v>100</v>
      </c>
      <c r="D17657" s="1" t="s">
        <v>3877</v>
      </c>
      <c r="E17657" s="1" t="n">
        <v>33</v>
      </c>
      <c r="F17657" s="1" t="s">
        <v>93</v>
      </c>
      <c r="I17657" s="1" t="n">
        <v>1629199</v>
      </c>
      <c r="J17657" s="1" t="n">
        <v>100019</v>
      </c>
      <c r="K17657" s="1" t="n">
        <v>20</v>
      </c>
      <c r="L17657" s="1" t="s">
        <v>3863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7" t="n">
        <v>46265</v>
      </c>
      <c r="C17658" s="1" t="n">
        <v>100</v>
      </c>
      <c r="D17658" s="1" t="s">
        <v>3877</v>
      </c>
      <c r="E17658" s="1" t="n">
        <v>33</v>
      </c>
      <c r="F17658" s="1" t="s">
        <v>93</v>
      </c>
      <c r="I17658" s="1" t="n">
        <v>1629199</v>
      </c>
      <c r="J17658" s="1" t="n">
        <v>100020</v>
      </c>
      <c r="K17658" s="1" t="n">
        <v>21</v>
      </c>
      <c r="L17658" s="1" t="s">
        <v>3864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7" t="n">
        <v>46265</v>
      </c>
      <c r="C17659" s="1" t="n">
        <v>100</v>
      </c>
      <c r="D17659" s="1" t="s">
        <v>3877</v>
      </c>
      <c r="E17659" s="1" t="n">
        <v>33</v>
      </c>
      <c r="F17659" s="1" t="s">
        <v>93</v>
      </c>
      <c r="I17659" s="1" t="n">
        <v>1629199</v>
      </c>
      <c r="J17659" s="1" t="n">
        <v>100053</v>
      </c>
      <c r="K17659" s="1" t="n">
        <v>54</v>
      </c>
      <c r="L17659" s="1" t="s">
        <v>3866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7" t="n">
        <v>46265</v>
      </c>
      <c r="C17660" s="1" t="n">
        <v>100</v>
      </c>
      <c r="D17660" s="1" t="s">
        <v>3877</v>
      </c>
      <c r="E17660" s="1" t="n">
        <v>33</v>
      </c>
      <c r="F17660" s="1" t="s">
        <v>93</v>
      </c>
      <c r="I17660" s="1" t="n">
        <v>1629199</v>
      </c>
      <c r="J17660" s="1" t="n">
        <v>100638</v>
      </c>
      <c r="K17660" s="1" t="n">
        <v>508</v>
      </c>
      <c r="L17660" s="1" t="s">
        <v>3867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7" t="n">
        <v>46265</v>
      </c>
      <c r="C17661" s="1" t="n">
        <v>100</v>
      </c>
      <c r="D17661" s="1" t="s">
        <v>3877</v>
      </c>
      <c r="E17661" s="1" t="n">
        <v>33</v>
      </c>
      <c r="F17661" s="1" t="s">
        <v>93</v>
      </c>
      <c r="I17661" s="1" t="n">
        <v>1629199</v>
      </c>
      <c r="J17661" s="1" t="n">
        <v>100520</v>
      </c>
      <c r="K17661" s="1" t="n">
        <v>507</v>
      </c>
      <c r="L17661" s="1" t="s">
        <v>3868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7" t="n">
        <v>46265</v>
      </c>
      <c r="C17662" s="1" t="n">
        <v>100</v>
      </c>
      <c r="D17662" s="1" t="s">
        <v>3877</v>
      </c>
      <c r="E17662" s="1" t="n">
        <v>33</v>
      </c>
      <c r="F17662" s="1" t="s">
        <v>93</v>
      </c>
      <c r="I17662" s="1" t="n">
        <v>1629199</v>
      </c>
      <c r="J17662" s="1" t="n">
        <v>100319</v>
      </c>
      <c r="K17662" s="1" t="n">
        <v>73453</v>
      </c>
      <c r="L17662" s="1" t="s">
        <v>3869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7" t="n">
        <v>46265</v>
      </c>
      <c r="C17663" s="1" t="n">
        <v>100</v>
      </c>
      <c r="D17663" s="1" t="s">
        <v>3877</v>
      </c>
      <c r="E17663" s="1" t="n">
        <v>33</v>
      </c>
      <c r="F17663" s="1" t="s">
        <v>93</v>
      </c>
      <c r="I17663" s="1" t="n">
        <v>1629199</v>
      </c>
      <c r="J17663" s="1" t="n">
        <v>110455</v>
      </c>
      <c r="K17663" s="1" t="n">
        <v>53212</v>
      </c>
      <c r="L17663" s="1" t="s">
        <v>3870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7" t="n">
        <v>46265</v>
      </c>
      <c r="C17664" s="1" t="n">
        <v>100</v>
      </c>
      <c r="D17664" s="1" t="s">
        <v>3877</v>
      </c>
      <c r="E17664" s="1" t="n">
        <v>33</v>
      </c>
      <c r="F17664" s="1" t="s">
        <v>93</v>
      </c>
      <c r="I17664" s="1" t="n">
        <v>1629202</v>
      </c>
      <c r="J17664" s="1" t="n">
        <v>100000</v>
      </c>
      <c r="K17664" s="1" t="n">
        <v>1</v>
      </c>
      <c r="L17664" s="1" t="s">
        <v>3851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7" t="n">
        <v>46265</v>
      </c>
      <c r="C17665" s="1" t="n">
        <v>100</v>
      </c>
      <c r="D17665" s="1" t="s">
        <v>3877</v>
      </c>
      <c r="E17665" s="1" t="n">
        <v>33</v>
      </c>
      <c r="F17665" s="1" t="s">
        <v>93</v>
      </c>
      <c r="I17665" s="1" t="n">
        <v>1629202</v>
      </c>
      <c r="J17665" s="1" t="n">
        <v>100001</v>
      </c>
      <c r="K17665" s="1" t="n">
        <v>2</v>
      </c>
      <c r="L17665" s="1" t="s">
        <v>4138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7" t="n">
        <v>46265</v>
      </c>
      <c r="C17666" s="1" t="n">
        <v>100</v>
      </c>
      <c r="D17666" s="1" t="s">
        <v>3877</v>
      </c>
      <c r="E17666" s="1" t="n">
        <v>33</v>
      </c>
      <c r="F17666" s="1" t="s">
        <v>93</v>
      </c>
      <c r="I17666" s="1" t="n">
        <v>1629202</v>
      </c>
      <c r="J17666" s="1" t="n">
        <v>100002</v>
      </c>
      <c r="K17666" s="1" t="n">
        <v>3</v>
      </c>
      <c r="L17666" s="1" t="s">
        <v>3872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7" t="n">
        <v>46265</v>
      </c>
      <c r="C17667" s="1" t="n">
        <v>100</v>
      </c>
      <c r="D17667" s="1" t="s">
        <v>3877</v>
      </c>
      <c r="E17667" s="1" t="n">
        <v>33</v>
      </c>
      <c r="F17667" s="1" t="s">
        <v>93</v>
      </c>
      <c r="I17667" s="1" t="n">
        <v>1629202</v>
      </c>
      <c r="J17667" s="1" t="n">
        <v>100003</v>
      </c>
      <c r="K17667" s="1" t="n">
        <v>4</v>
      </c>
      <c r="L17667" s="1" t="s">
        <v>3873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7" t="n">
        <v>46265</v>
      </c>
      <c r="C17668" s="1" t="n">
        <v>100</v>
      </c>
      <c r="D17668" s="1" t="s">
        <v>3877</v>
      </c>
      <c r="E17668" s="1" t="n">
        <v>33</v>
      </c>
      <c r="F17668" s="1" t="s">
        <v>93</v>
      </c>
      <c r="I17668" s="1" t="n">
        <v>1629202</v>
      </c>
      <c r="J17668" s="1" t="n">
        <v>100004</v>
      </c>
      <c r="K17668" s="1" t="n">
        <v>5</v>
      </c>
      <c r="L17668" s="1" t="s">
        <v>3852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7" t="n">
        <v>46265</v>
      </c>
      <c r="C17669" s="1" t="n">
        <v>100</v>
      </c>
      <c r="D17669" s="1" t="s">
        <v>3877</v>
      </c>
      <c r="E17669" s="1" t="n">
        <v>33</v>
      </c>
      <c r="F17669" s="1" t="s">
        <v>93</v>
      </c>
      <c r="I17669" s="1" t="n">
        <v>1629202</v>
      </c>
      <c r="J17669" s="1" t="n">
        <v>100520</v>
      </c>
      <c r="K17669" s="1" t="n">
        <v>507</v>
      </c>
      <c r="L17669" s="1" t="s">
        <v>3868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7" t="n">
        <v>46265</v>
      </c>
      <c r="C17670" s="1" t="n">
        <v>100</v>
      </c>
      <c r="D17670" s="1" t="s">
        <v>3877</v>
      </c>
      <c r="E17670" s="1" t="n">
        <v>33</v>
      </c>
      <c r="F17670" s="1" t="s">
        <v>93</v>
      </c>
      <c r="I17670" s="1" t="n">
        <v>1629202</v>
      </c>
      <c r="J17670" s="1" t="n">
        <v>110455</v>
      </c>
      <c r="K17670" s="1" t="n">
        <v>53212</v>
      </c>
      <c r="L17670" s="1" t="s">
        <v>3870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7" t="n">
        <v>46265</v>
      </c>
      <c r="C17671" s="1" t="n">
        <v>152</v>
      </c>
      <c r="D17671" s="1" t="s">
        <v>8801</v>
      </c>
      <c r="E17671" s="1" t="n">
        <v>33</v>
      </c>
      <c r="F17671" s="1" t="s">
        <v>93</v>
      </c>
      <c r="I17671" s="1" t="n">
        <v>5590</v>
      </c>
      <c r="J17671" s="1" t="n">
        <v>102412</v>
      </c>
      <c r="K17671" s="1" t="n">
        <v>78912359</v>
      </c>
      <c r="L17671" s="1" t="s">
        <v>6156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7" t="n">
        <v>46265</v>
      </c>
      <c r="C17672" s="1" t="n">
        <v>152</v>
      </c>
      <c r="D17672" s="1" t="s">
        <v>8801</v>
      </c>
      <c r="E17672" s="1" t="n">
        <v>33</v>
      </c>
      <c r="F17672" s="1" t="s">
        <v>93</v>
      </c>
      <c r="I17672" s="1" t="n">
        <v>5590</v>
      </c>
      <c r="J17672" s="1" t="n">
        <v>35393</v>
      </c>
      <c r="K17672" s="1" t="n">
        <v>7891008414127</v>
      </c>
      <c r="L17672" s="1" t="s">
        <v>5251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7" t="n">
        <v>46265</v>
      </c>
      <c r="C17673" s="1" t="n">
        <v>152</v>
      </c>
      <c r="D17673" s="1" t="s">
        <v>8801</v>
      </c>
      <c r="E17673" s="1" t="n">
        <v>33</v>
      </c>
      <c r="F17673" s="1" t="s">
        <v>93</v>
      </c>
      <c r="I17673" s="1" t="n">
        <v>5590</v>
      </c>
      <c r="J17673" s="1" t="n">
        <v>47251</v>
      </c>
      <c r="K17673" s="1" t="n">
        <v>791298</v>
      </c>
      <c r="L17673" s="1" t="s">
        <v>8802</v>
      </c>
      <c r="N17673" s="1" t="n">
        <v>218</v>
      </c>
      <c r="O17673" s="1" t="n">
        <v>163.5</v>
      </c>
    </row>
    <row r="17674" customFormat="false" ht="15" hidden="false" customHeight="true" outlineLevel="0" collapsed="false">
      <c r="A17674" s="1" t="n">
        <v>1</v>
      </c>
      <c r="B17674" s="17" t="n">
        <v>46266</v>
      </c>
      <c r="C17674" s="1" t="n">
        <v>1</v>
      </c>
      <c r="D17674" s="1" t="s">
        <v>3781</v>
      </c>
      <c r="E17674" s="1" t="n">
        <v>1615</v>
      </c>
      <c r="F17674" s="1" t="s">
        <v>253</v>
      </c>
      <c r="I17674" s="1" t="n">
        <v>15224</v>
      </c>
      <c r="J17674" s="1" t="n">
        <v>100114</v>
      </c>
      <c r="K17674" s="1" t="n">
        <v>115</v>
      </c>
      <c r="L17674" s="1" t="s">
        <v>4154</v>
      </c>
      <c r="N17674" s="1" t="n">
        <v>18</v>
      </c>
      <c r="O17674" s="1" t="n">
        <v>180</v>
      </c>
    </row>
    <row r="17675" customFormat="false" ht="15" hidden="false" customHeight="true" outlineLevel="0" collapsed="false">
      <c r="A17675" s="1" t="n">
        <v>1</v>
      </c>
      <c r="B17675" s="17" t="n">
        <v>46266</v>
      </c>
      <c r="C17675" s="1" t="n">
        <v>1</v>
      </c>
      <c r="D17675" s="1" t="s">
        <v>3781</v>
      </c>
      <c r="E17675" s="1" t="n">
        <v>1615</v>
      </c>
      <c r="F17675" s="1" t="s">
        <v>253</v>
      </c>
      <c r="I17675" s="1" t="n">
        <v>15224</v>
      </c>
      <c r="J17675" s="1" t="n">
        <v>37771</v>
      </c>
      <c r="K17675" s="1" t="n">
        <v>774574</v>
      </c>
      <c r="L17675" s="1" t="s">
        <v>4155</v>
      </c>
      <c r="N17675" s="1" t="n">
        <v>20</v>
      </c>
      <c r="O17675" s="1" t="n">
        <v>130</v>
      </c>
    </row>
    <row r="17676" customFormat="false" ht="15" hidden="false" customHeight="true" outlineLevel="0" collapsed="false">
      <c r="A17676" s="1" t="n">
        <v>1</v>
      </c>
      <c r="B17676" s="17" t="n">
        <v>46266</v>
      </c>
      <c r="C17676" s="1" t="n">
        <v>1</v>
      </c>
      <c r="D17676" s="1" t="s">
        <v>3781</v>
      </c>
      <c r="E17676" s="1" t="n">
        <v>1615</v>
      </c>
      <c r="F17676" s="1" t="s">
        <v>253</v>
      </c>
      <c r="I17676" s="1" t="n">
        <v>15224</v>
      </c>
      <c r="J17676" s="1" t="n">
        <v>51595</v>
      </c>
      <c r="K17676" s="1" t="n">
        <v>735810180542</v>
      </c>
      <c r="L17676" s="1" t="s">
        <v>4042</v>
      </c>
      <c r="N17676" s="1" t="n">
        <v>10</v>
      </c>
      <c r="O17676" s="1" t="n">
        <v>140</v>
      </c>
    </row>
    <row r="17677" customFormat="false" ht="15" hidden="false" customHeight="true" outlineLevel="0" collapsed="false">
      <c r="A17677" s="1" t="n">
        <v>1</v>
      </c>
      <c r="B17677" s="17" t="n">
        <v>46266</v>
      </c>
      <c r="C17677" s="1" t="n">
        <v>1</v>
      </c>
      <c r="D17677" s="1" t="s">
        <v>3781</v>
      </c>
      <c r="E17677" s="1" t="n">
        <v>1615</v>
      </c>
      <c r="F17677" s="1" t="s">
        <v>253</v>
      </c>
      <c r="I17677" s="1" t="n">
        <v>15224</v>
      </c>
      <c r="J17677" s="1" t="n">
        <v>55350</v>
      </c>
      <c r="K17677" s="1" t="n">
        <v>609963080076</v>
      </c>
      <c r="L17677" s="1" t="s">
        <v>4043</v>
      </c>
      <c r="N17677" s="1" t="n">
        <v>20</v>
      </c>
      <c r="O17677" s="1" t="n">
        <v>140</v>
      </c>
    </row>
    <row r="17678" customFormat="false" ht="15" hidden="false" customHeight="true" outlineLevel="0" collapsed="false">
      <c r="A17678" s="1" t="n">
        <v>1</v>
      </c>
      <c r="B17678" s="17" t="n">
        <v>46266</v>
      </c>
      <c r="C17678" s="1" t="n">
        <v>6</v>
      </c>
      <c r="D17678" s="1" t="s">
        <v>3844</v>
      </c>
      <c r="E17678" s="1" t="n">
        <v>33</v>
      </c>
      <c r="F17678" s="1" t="s">
        <v>93</v>
      </c>
      <c r="I17678" s="1" t="n">
        <v>5604</v>
      </c>
      <c r="J17678" s="1" t="n">
        <v>100115</v>
      </c>
      <c r="K17678" s="1" t="n">
        <v>116</v>
      </c>
      <c r="L17678" s="1" t="s">
        <v>4105</v>
      </c>
      <c r="N17678" s="1" t="n">
        <v>40</v>
      </c>
      <c r="O17678" s="1" t="n">
        <v>470</v>
      </c>
    </row>
    <row r="17679" customFormat="false" ht="15" hidden="false" customHeight="true" outlineLevel="0" collapsed="false">
      <c r="A17679" s="1" t="n">
        <v>1</v>
      </c>
      <c r="B17679" s="17" t="n">
        <v>46266</v>
      </c>
      <c r="C17679" s="1" t="n">
        <v>6</v>
      </c>
      <c r="D17679" s="1" t="s">
        <v>3844</v>
      </c>
      <c r="E17679" s="1" t="n">
        <v>33</v>
      </c>
      <c r="F17679" s="1" t="s">
        <v>93</v>
      </c>
      <c r="I17679" s="1" t="n">
        <v>5604</v>
      </c>
      <c r="J17679" s="1" t="n">
        <v>100118</v>
      </c>
      <c r="K17679" s="1" t="n">
        <v>119</v>
      </c>
      <c r="L17679" s="1" t="s">
        <v>4124</v>
      </c>
      <c r="N17679" s="1" t="n">
        <v>20</v>
      </c>
      <c r="O17679" s="1" t="n">
        <v>100</v>
      </c>
    </row>
    <row r="17680" customFormat="false" ht="15" hidden="false" customHeight="true" outlineLevel="0" collapsed="false">
      <c r="A17680" s="1" t="n">
        <v>1</v>
      </c>
      <c r="B17680" s="17" t="n">
        <v>46266</v>
      </c>
      <c r="C17680" s="1" t="n">
        <v>6</v>
      </c>
      <c r="D17680" s="1" t="s">
        <v>3844</v>
      </c>
      <c r="E17680" s="1" t="n">
        <v>33</v>
      </c>
      <c r="F17680" s="1" t="s">
        <v>93</v>
      </c>
      <c r="I17680" s="1" t="n">
        <v>5604</v>
      </c>
      <c r="J17680" s="1" t="n">
        <v>100121</v>
      </c>
      <c r="K17680" s="1" t="n">
        <v>122</v>
      </c>
      <c r="L17680" s="1" t="s">
        <v>4196</v>
      </c>
      <c r="N17680" s="1" t="n">
        <v>10</v>
      </c>
      <c r="O17680" s="1" t="n">
        <v>120</v>
      </c>
    </row>
    <row r="17681" customFormat="false" ht="15" hidden="false" customHeight="true" outlineLevel="0" collapsed="false">
      <c r="A17681" s="1" t="n">
        <v>1</v>
      </c>
      <c r="B17681" s="17" t="n">
        <v>46266</v>
      </c>
      <c r="C17681" s="1" t="n">
        <v>6</v>
      </c>
      <c r="D17681" s="1" t="s">
        <v>3844</v>
      </c>
      <c r="E17681" s="1" t="n">
        <v>33</v>
      </c>
      <c r="F17681" s="1" t="s">
        <v>93</v>
      </c>
      <c r="I17681" s="1" t="n">
        <v>5604</v>
      </c>
      <c r="J17681" s="1" t="n">
        <v>100130</v>
      </c>
      <c r="K17681" s="1" t="n">
        <v>131</v>
      </c>
      <c r="L17681" s="1" t="s">
        <v>4106</v>
      </c>
      <c r="N17681" s="1" t="n">
        <v>30</v>
      </c>
      <c r="O17681" s="1" t="n">
        <v>240</v>
      </c>
    </row>
    <row r="17682" customFormat="false" ht="15" hidden="false" customHeight="true" outlineLevel="0" collapsed="false">
      <c r="A17682" s="1" t="n">
        <v>1</v>
      </c>
      <c r="B17682" s="17" t="n">
        <v>46266</v>
      </c>
      <c r="C17682" s="1" t="n">
        <v>6</v>
      </c>
      <c r="D17682" s="1" t="s">
        <v>3844</v>
      </c>
      <c r="E17682" s="1" t="n">
        <v>33</v>
      </c>
      <c r="F17682" s="1" t="s">
        <v>93</v>
      </c>
      <c r="I17682" s="1" t="n">
        <v>5604</v>
      </c>
      <c r="J17682" s="1" t="n">
        <v>100132</v>
      </c>
      <c r="K17682" s="1" t="n">
        <v>133</v>
      </c>
      <c r="L17682" s="1" t="s">
        <v>4107</v>
      </c>
      <c r="N17682" s="1" t="n">
        <v>58.265</v>
      </c>
      <c r="O17682" s="1" t="n">
        <v>168</v>
      </c>
    </row>
    <row r="17683" customFormat="false" ht="15" hidden="false" customHeight="true" outlineLevel="0" collapsed="false">
      <c r="A17683" s="1" t="n">
        <v>1</v>
      </c>
      <c r="B17683" s="17" t="n">
        <v>46266</v>
      </c>
      <c r="C17683" s="1" t="n">
        <v>6</v>
      </c>
      <c r="D17683" s="1" t="s">
        <v>3844</v>
      </c>
      <c r="E17683" s="1" t="n">
        <v>33</v>
      </c>
      <c r="F17683" s="1" t="s">
        <v>93</v>
      </c>
      <c r="I17683" s="1" t="n">
        <v>5604</v>
      </c>
      <c r="J17683" s="1" t="n">
        <v>100135</v>
      </c>
      <c r="K17683" s="1" t="n">
        <v>136</v>
      </c>
      <c r="L17683" s="1" t="s">
        <v>4108</v>
      </c>
      <c r="N17683" s="1" t="n">
        <v>19.32</v>
      </c>
      <c r="O17683" s="1" t="n">
        <v>140</v>
      </c>
    </row>
    <row r="17684" customFormat="false" ht="15" hidden="false" customHeight="true" outlineLevel="0" collapsed="false">
      <c r="A17684" s="1" t="n">
        <v>1</v>
      </c>
      <c r="B17684" s="17" t="n">
        <v>46266</v>
      </c>
      <c r="C17684" s="1" t="n">
        <v>6</v>
      </c>
      <c r="D17684" s="1" t="s">
        <v>3844</v>
      </c>
      <c r="E17684" s="1" t="n">
        <v>33</v>
      </c>
      <c r="F17684" s="1" t="s">
        <v>93</v>
      </c>
      <c r="I17684" s="1" t="n">
        <v>5604</v>
      </c>
      <c r="J17684" s="1" t="n">
        <v>100297</v>
      </c>
      <c r="K17684" s="1" t="n">
        <v>70293</v>
      </c>
      <c r="L17684" s="1" t="s">
        <v>4110</v>
      </c>
      <c r="N17684" s="1" t="n">
        <v>3.02</v>
      </c>
      <c r="O17684" s="1" t="n">
        <v>300</v>
      </c>
    </row>
    <row r="17685" customFormat="false" ht="15" hidden="false" customHeight="true" outlineLevel="0" collapsed="false">
      <c r="A17685" s="1" t="n">
        <v>1</v>
      </c>
      <c r="B17685" s="17" t="n">
        <v>46266</v>
      </c>
      <c r="C17685" s="1" t="n">
        <v>6</v>
      </c>
      <c r="D17685" s="1" t="s">
        <v>3844</v>
      </c>
      <c r="E17685" s="1" t="n">
        <v>33</v>
      </c>
      <c r="F17685" s="1" t="s">
        <v>93</v>
      </c>
      <c r="I17685" s="1" t="n">
        <v>5604</v>
      </c>
      <c r="J17685" s="1" t="n">
        <v>110168</v>
      </c>
      <c r="K17685" s="1" t="n">
        <v>37365</v>
      </c>
      <c r="L17685" s="1" t="s">
        <v>4112</v>
      </c>
      <c r="N17685" s="1" t="n">
        <v>10.255</v>
      </c>
      <c r="O17685" s="1" t="n">
        <v>150</v>
      </c>
    </row>
    <row r="17686" customFormat="false" ht="15" hidden="false" customHeight="true" outlineLevel="0" collapsed="false">
      <c r="A17686" s="1" t="n">
        <v>1</v>
      </c>
      <c r="B17686" s="17" t="n">
        <v>46266</v>
      </c>
      <c r="C17686" s="1" t="n">
        <v>6</v>
      </c>
      <c r="D17686" s="1" t="s">
        <v>3844</v>
      </c>
      <c r="E17686" s="1" t="n">
        <v>33</v>
      </c>
      <c r="F17686" s="1" t="s">
        <v>93</v>
      </c>
      <c r="I17686" s="1" t="n">
        <v>5604</v>
      </c>
      <c r="J17686" s="1" t="n">
        <v>110489</v>
      </c>
      <c r="K17686" s="1" t="n">
        <v>54743</v>
      </c>
      <c r="L17686" s="1" t="s">
        <v>4114</v>
      </c>
      <c r="N17686" s="1" t="n">
        <v>100</v>
      </c>
      <c r="O17686" s="1" t="n">
        <v>650</v>
      </c>
    </row>
    <row r="17687" customFormat="false" ht="15" hidden="false" customHeight="true" outlineLevel="0" collapsed="false">
      <c r="A17687" s="1" t="n">
        <v>1</v>
      </c>
      <c r="B17687" s="17" t="n">
        <v>46266</v>
      </c>
      <c r="C17687" s="1" t="n">
        <v>6</v>
      </c>
      <c r="D17687" s="1" t="s">
        <v>3844</v>
      </c>
      <c r="E17687" s="1" t="n">
        <v>33</v>
      </c>
      <c r="F17687" s="1" t="s">
        <v>93</v>
      </c>
      <c r="I17687" s="1" t="n">
        <v>5604</v>
      </c>
      <c r="J17687" s="1" t="n">
        <v>80078</v>
      </c>
      <c r="K17687" s="1" t="n">
        <v>710</v>
      </c>
      <c r="L17687" s="1" t="s">
        <v>4115</v>
      </c>
      <c r="N17687" s="1" t="n">
        <v>10</v>
      </c>
      <c r="O17687" s="1" t="n">
        <v>30</v>
      </c>
    </row>
    <row r="17688" customFormat="false" ht="15" hidden="false" customHeight="true" outlineLevel="0" collapsed="false">
      <c r="A17688" s="1" t="n">
        <v>1</v>
      </c>
      <c r="B17688" s="17" t="n">
        <v>46266</v>
      </c>
      <c r="C17688" s="1" t="n">
        <v>6</v>
      </c>
      <c r="D17688" s="1" t="s">
        <v>3844</v>
      </c>
      <c r="E17688" s="1" t="n">
        <v>33</v>
      </c>
      <c r="F17688" s="1" t="s">
        <v>93</v>
      </c>
      <c r="I17688" s="1" t="n">
        <v>5604</v>
      </c>
      <c r="J17688" s="1" t="n">
        <v>80308</v>
      </c>
      <c r="K17688" s="1" t="n">
        <v>1250</v>
      </c>
      <c r="L17688" s="1" t="s">
        <v>4116</v>
      </c>
      <c r="N17688" s="1" t="n">
        <v>20</v>
      </c>
      <c r="O17688" s="1" t="n">
        <v>80</v>
      </c>
    </row>
    <row r="17689" customFormat="false" ht="15" hidden="false" customHeight="true" outlineLevel="0" collapsed="false">
      <c r="A17689" s="1" t="n">
        <v>1</v>
      </c>
      <c r="B17689" s="17" t="n">
        <v>46266</v>
      </c>
      <c r="C17689" s="1" t="n">
        <v>6</v>
      </c>
      <c r="D17689" s="1" t="s">
        <v>3844</v>
      </c>
      <c r="E17689" s="1" t="n">
        <v>33</v>
      </c>
      <c r="F17689" s="1" t="s">
        <v>93</v>
      </c>
      <c r="I17689" s="1" t="n">
        <v>5604</v>
      </c>
      <c r="J17689" s="1" t="n">
        <v>81106</v>
      </c>
      <c r="K17689" s="1" t="n">
        <v>1168</v>
      </c>
      <c r="L17689" s="1" t="s">
        <v>5540</v>
      </c>
      <c r="N17689" s="1" t="n">
        <v>20.33</v>
      </c>
      <c r="O17689" s="1" t="n">
        <v>100</v>
      </c>
    </row>
    <row r="17690" customFormat="false" ht="15" hidden="false" customHeight="true" outlineLevel="0" collapsed="false">
      <c r="A17690" s="1" t="n">
        <v>1</v>
      </c>
      <c r="B17690" s="17" t="n">
        <v>46266</v>
      </c>
      <c r="C17690" s="1" t="n">
        <v>6</v>
      </c>
      <c r="D17690" s="1" t="s">
        <v>3844</v>
      </c>
      <c r="E17690" s="1" t="n">
        <v>33</v>
      </c>
      <c r="F17690" s="1" t="s">
        <v>93</v>
      </c>
      <c r="I17690" s="1" t="n">
        <v>5605</v>
      </c>
      <c r="J17690" s="1" t="n">
        <v>100113</v>
      </c>
      <c r="K17690" s="1" t="n">
        <v>114</v>
      </c>
      <c r="L17690" s="1" t="s">
        <v>4104</v>
      </c>
      <c r="N17690" s="1" t="n">
        <v>60</v>
      </c>
      <c r="O17690" s="1" t="n">
        <v>285</v>
      </c>
    </row>
    <row r="17691" customFormat="false" ht="15" hidden="false" customHeight="true" outlineLevel="0" collapsed="false">
      <c r="A17691" s="1" t="n">
        <v>1</v>
      </c>
      <c r="B17691" s="17" t="n">
        <v>46266</v>
      </c>
      <c r="C17691" s="1" t="n">
        <v>6</v>
      </c>
      <c r="D17691" s="1" t="s">
        <v>3844</v>
      </c>
      <c r="E17691" s="1" t="n">
        <v>33</v>
      </c>
      <c r="F17691" s="1" t="s">
        <v>93</v>
      </c>
      <c r="I17691" s="1" t="n">
        <v>5605</v>
      </c>
      <c r="J17691" s="1" t="n">
        <v>110142</v>
      </c>
      <c r="K17691" s="1" t="n">
        <v>16699</v>
      </c>
      <c r="L17691" s="1" t="s">
        <v>4111</v>
      </c>
      <c r="N17691" s="1" t="n">
        <v>120</v>
      </c>
      <c r="O17691" s="1" t="n">
        <v>660</v>
      </c>
    </row>
    <row r="17692" customFormat="false" ht="15" hidden="false" customHeight="true" outlineLevel="0" collapsed="false">
      <c r="A17692" s="1" t="n">
        <v>1</v>
      </c>
      <c r="B17692" s="17" t="n">
        <v>46266</v>
      </c>
      <c r="C17692" s="1" t="n">
        <v>6</v>
      </c>
      <c r="D17692" s="1" t="s">
        <v>3844</v>
      </c>
      <c r="E17692" s="1" t="n">
        <v>33</v>
      </c>
      <c r="F17692" s="1" t="s">
        <v>93</v>
      </c>
      <c r="I17692" s="1" t="n">
        <v>5606</v>
      </c>
      <c r="J17692" s="1" t="n">
        <v>100062</v>
      </c>
      <c r="K17692" s="1" t="n">
        <v>63</v>
      </c>
      <c r="L17692" s="1" t="s">
        <v>4117</v>
      </c>
      <c r="N17692" s="1" t="n">
        <v>20</v>
      </c>
      <c r="O17692" s="1" t="n">
        <v>130</v>
      </c>
    </row>
    <row r="17693" customFormat="false" ht="15" hidden="false" customHeight="true" outlineLevel="0" collapsed="false">
      <c r="A17693" s="1" t="n">
        <v>1</v>
      </c>
      <c r="B17693" s="17" t="n">
        <v>46266</v>
      </c>
      <c r="C17693" s="1" t="n">
        <v>6</v>
      </c>
      <c r="D17693" s="1" t="s">
        <v>3844</v>
      </c>
      <c r="E17693" s="1" t="n">
        <v>33</v>
      </c>
      <c r="F17693" s="1" t="s">
        <v>93</v>
      </c>
      <c r="I17693" s="1" t="n">
        <v>5606</v>
      </c>
      <c r="J17693" s="1" t="n">
        <v>100104</v>
      </c>
      <c r="K17693" s="1" t="n">
        <v>105</v>
      </c>
      <c r="L17693" s="1" t="s">
        <v>4195</v>
      </c>
      <c r="N17693" s="1" t="n">
        <v>10</v>
      </c>
      <c r="O17693" s="1" t="n">
        <v>70</v>
      </c>
    </row>
    <row r="17694" customFormat="false" ht="15" hidden="false" customHeight="true" outlineLevel="0" collapsed="false">
      <c r="A17694" s="1" t="n">
        <v>1</v>
      </c>
      <c r="B17694" s="17" t="n">
        <v>46266</v>
      </c>
      <c r="C17694" s="1" t="n">
        <v>6</v>
      </c>
      <c r="D17694" s="1" t="s">
        <v>3844</v>
      </c>
      <c r="E17694" s="1" t="n">
        <v>33</v>
      </c>
      <c r="F17694" s="1" t="s">
        <v>93</v>
      </c>
      <c r="I17694" s="1" t="n">
        <v>5606</v>
      </c>
      <c r="J17694" s="1" t="n">
        <v>100105</v>
      </c>
      <c r="K17694" s="1" t="n">
        <v>106</v>
      </c>
      <c r="L17694" s="1" t="s">
        <v>4118</v>
      </c>
      <c r="N17694" s="1" t="n">
        <v>24</v>
      </c>
      <c r="O17694" s="1" t="n">
        <v>150</v>
      </c>
    </row>
    <row r="17695" customFormat="false" ht="15" hidden="false" customHeight="true" outlineLevel="0" collapsed="false">
      <c r="A17695" s="1" t="n">
        <v>1</v>
      </c>
      <c r="B17695" s="17" t="n">
        <v>46266</v>
      </c>
      <c r="C17695" s="1" t="n">
        <v>6</v>
      </c>
      <c r="D17695" s="1" t="s">
        <v>3844</v>
      </c>
      <c r="E17695" s="1" t="n">
        <v>33</v>
      </c>
      <c r="F17695" s="1" t="s">
        <v>93</v>
      </c>
      <c r="I17695" s="1" t="n">
        <v>5606</v>
      </c>
      <c r="J17695" s="1" t="n">
        <v>100106</v>
      </c>
      <c r="K17695" s="1" t="n">
        <v>107</v>
      </c>
      <c r="L17695" s="1" t="s">
        <v>6090</v>
      </c>
      <c r="N17695" s="1" t="n">
        <v>3</v>
      </c>
      <c r="O17695" s="1" t="n">
        <v>24</v>
      </c>
    </row>
    <row r="17696" customFormat="false" ht="15" hidden="false" customHeight="true" outlineLevel="0" collapsed="false">
      <c r="A17696" s="1" t="n">
        <v>1</v>
      </c>
      <c r="B17696" s="17" t="n">
        <v>46266</v>
      </c>
      <c r="C17696" s="1" t="n">
        <v>6</v>
      </c>
      <c r="D17696" s="1" t="s">
        <v>3844</v>
      </c>
      <c r="E17696" s="1" t="n">
        <v>33</v>
      </c>
      <c r="F17696" s="1" t="s">
        <v>93</v>
      </c>
      <c r="I17696" s="1" t="n">
        <v>5606</v>
      </c>
      <c r="J17696" s="1" t="n">
        <v>100109</v>
      </c>
      <c r="K17696" s="1" t="n">
        <v>110</v>
      </c>
      <c r="L17696" s="1" t="s">
        <v>4120</v>
      </c>
      <c r="N17696" s="1" t="n">
        <v>20</v>
      </c>
      <c r="O17696" s="1" t="n">
        <v>120</v>
      </c>
    </row>
    <row r="17697" customFormat="false" ht="15" hidden="false" customHeight="true" outlineLevel="0" collapsed="false">
      <c r="A17697" s="1" t="n">
        <v>1</v>
      </c>
      <c r="B17697" s="17" t="n">
        <v>46266</v>
      </c>
      <c r="C17697" s="1" t="n">
        <v>6</v>
      </c>
      <c r="D17697" s="1" t="s">
        <v>3844</v>
      </c>
      <c r="E17697" s="1" t="n">
        <v>33</v>
      </c>
      <c r="F17697" s="1" t="s">
        <v>93</v>
      </c>
      <c r="I17697" s="1" t="n">
        <v>5606</v>
      </c>
      <c r="J17697" s="1" t="n">
        <v>100110</v>
      </c>
      <c r="K17697" s="1" t="n">
        <v>111</v>
      </c>
      <c r="L17697" s="1" t="s">
        <v>4121</v>
      </c>
      <c r="N17697" s="1" t="n">
        <v>10</v>
      </c>
      <c r="O17697" s="1" t="n">
        <v>90</v>
      </c>
    </row>
    <row r="17698" customFormat="false" ht="15" hidden="false" customHeight="true" outlineLevel="0" collapsed="false">
      <c r="A17698" s="1" t="n">
        <v>1</v>
      </c>
      <c r="B17698" s="17" t="n">
        <v>46266</v>
      </c>
      <c r="C17698" s="1" t="n">
        <v>6</v>
      </c>
      <c r="D17698" s="1" t="s">
        <v>3844</v>
      </c>
      <c r="E17698" s="1" t="n">
        <v>33</v>
      </c>
      <c r="F17698" s="1" t="s">
        <v>93</v>
      </c>
      <c r="I17698" s="1" t="n">
        <v>5606</v>
      </c>
      <c r="J17698" s="1" t="n">
        <v>100122</v>
      </c>
      <c r="K17698" s="1" t="n">
        <v>123</v>
      </c>
      <c r="L17698" s="1" t="s">
        <v>4125</v>
      </c>
      <c r="N17698" s="1" t="n">
        <v>10</v>
      </c>
      <c r="O17698" s="1" t="n">
        <v>130</v>
      </c>
    </row>
    <row r="17699" customFormat="false" ht="15" hidden="false" customHeight="true" outlineLevel="0" collapsed="false">
      <c r="A17699" s="1" t="n">
        <v>1</v>
      </c>
      <c r="B17699" s="17" t="n">
        <v>46266</v>
      </c>
      <c r="C17699" s="1" t="n">
        <v>6</v>
      </c>
      <c r="D17699" s="1" t="s">
        <v>3844</v>
      </c>
      <c r="E17699" s="1" t="n">
        <v>33</v>
      </c>
      <c r="F17699" s="1" t="s">
        <v>93</v>
      </c>
      <c r="I17699" s="1" t="n">
        <v>5606</v>
      </c>
      <c r="J17699" s="1" t="n">
        <v>100124</v>
      </c>
      <c r="K17699" s="1" t="n">
        <v>125</v>
      </c>
      <c r="L17699" s="1" t="s">
        <v>4127</v>
      </c>
      <c r="N17699" s="1" t="n">
        <v>10.1</v>
      </c>
      <c r="O17699" s="1" t="n">
        <v>90</v>
      </c>
    </row>
    <row r="17700" customFormat="false" ht="15" hidden="false" customHeight="true" outlineLevel="0" collapsed="false">
      <c r="A17700" s="1" t="n">
        <v>1</v>
      </c>
      <c r="B17700" s="17" t="n">
        <v>46266</v>
      </c>
      <c r="C17700" s="1" t="n">
        <v>6</v>
      </c>
      <c r="D17700" s="1" t="s">
        <v>3844</v>
      </c>
      <c r="E17700" s="1" t="n">
        <v>33</v>
      </c>
      <c r="F17700" s="1" t="s">
        <v>93</v>
      </c>
      <c r="I17700" s="1" t="n">
        <v>5606</v>
      </c>
      <c r="J17700" s="1" t="n">
        <v>100125</v>
      </c>
      <c r="K17700" s="1" t="n">
        <v>126</v>
      </c>
      <c r="L17700" s="1" t="s">
        <v>4197</v>
      </c>
      <c r="N17700" s="1" t="n">
        <v>20</v>
      </c>
      <c r="O17700" s="1" t="n">
        <v>160</v>
      </c>
    </row>
    <row r="17701" customFormat="false" ht="15" hidden="false" customHeight="true" outlineLevel="0" collapsed="false">
      <c r="A17701" s="1" t="n">
        <v>1</v>
      </c>
      <c r="B17701" s="17" t="n">
        <v>46266</v>
      </c>
      <c r="C17701" s="1" t="n">
        <v>6</v>
      </c>
      <c r="D17701" s="1" t="s">
        <v>3844</v>
      </c>
      <c r="E17701" s="1" t="n">
        <v>33</v>
      </c>
      <c r="F17701" s="1" t="s">
        <v>93</v>
      </c>
      <c r="I17701" s="1" t="n">
        <v>5606</v>
      </c>
      <c r="J17701" s="1" t="n">
        <v>100133</v>
      </c>
      <c r="K17701" s="1" t="n">
        <v>134</v>
      </c>
      <c r="L17701" s="1" t="s">
        <v>4129</v>
      </c>
      <c r="N17701" s="1" t="n">
        <v>20</v>
      </c>
      <c r="O17701" s="1" t="n">
        <v>120</v>
      </c>
    </row>
    <row r="17702" customFormat="false" ht="15" hidden="false" customHeight="true" outlineLevel="0" collapsed="false">
      <c r="A17702" s="1" t="n">
        <v>1</v>
      </c>
      <c r="B17702" s="17" t="n">
        <v>46266</v>
      </c>
      <c r="C17702" s="1" t="n">
        <v>11</v>
      </c>
      <c r="D17702" s="1" t="s">
        <v>3845</v>
      </c>
      <c r="E17702" s="1" t="n">
        <v>642</v>
      </c>
      <c r="F17702" s="1" t="s">
        <v>186</v>
      </c>
      <c r="I17702" s="1" t="n">
        <v>632</v>
      </c>
      <c r="J17702" s="1" t="n">
        <v>71766</v>
      </c>
      <c r="K17702" s="1" t="n">
        <v>779180</v>
      </c>
      <c r="L17702" s="1" t="s">
        <v>3881</v>
      </c>
      <c r="N17702" s="1" t="n">
        <v>70</v>
      </c>
      <c r="O17702" s="1" t="n">
        <v>840</v>
      </c>
    </row>
    <row r="17703" customFormat="false" ht="15" hidden="false" customHeight="true" outlineLevel="0" collapsed="false">
      <c r="A17703" s="1" t="n">
        <v>1</v>
      </c>
      <c r="B17703" s="17" t="n">
        <v>46266</v>
      </c>
      <c r="C17703" s="1" t="n">
        <v>11</v>
      </c>
      <c r="D17703" s="1" t="s">
        <v>3845</v>
      </c>
      <c r="E17703" s="1" t="n">
        <v>1614</v>
      </c>
      <c r="F17703" s="1" t="s">
        <v>89</v>
      </c>
      <c r="I17703" s="1" t="n">
        <v>11639</v>
      </c>
      <c r="J17703" s="1" t="n">
        <v>10841</v>
      </c>
      <c r="K17703" s="1" t="n">
        <v>7898317290435</v>
      </c>
      <c r="L17703" s="1" t="s">
        <v>4028</v>
      </c>
      <c r="N17703" s="1" t="n">
        <v>4</v>
      </c>
      <c r="O17703" s="1" t="n">
        <v>84.48</v>
      </c>
    </row>
    <row r="17704" customFormat="false" ht="15" hidden="false" customHeight="true" outlineLevel="0" collapsed="false">
      <c r="A17704" s="1" t="n">
        <v>1</v>
      </c>
      <c r="B17704" s="17" t="n">
        <v>46266</v>
      </c>
      <c r="C17704" s="1" t="n">
        <v>11</v>
      </c>
      <c r="D17704" s="1" t="s">
        <v>3845</v>
      </c>
      <c r="E17704" s="1" t="n">
        <v>1614</v>
      </c>
      <c r="F17704" s="1" t="s">
        <v>89</v>
      </c>
      <c r="I17704" s="1" t="n">
        <v>11639</v>
      </c>
      <c r="J17704" s="1" t="n">
        <v>13023</v>
      </c>
      <c r="K17704" s="1" t="n">
        <v>7898317290534</v>
      </c>
      <c r="L17704" s="1" t="s">
        <v>4032</v>
      </c>
      <c r="N17704" s="1" t="n">
        <v>4</v>
      </c>
      <c r="O17704" s="1" t="n">
        <v>84.48</v>
      </c>
    </row>
    <row r="17705" customFormat="false" ht="15" hidden="false" customHeight="true" outlineLevel="0" collapsed="false">
      <c r="A17705" s="1" t="n">
        <v>1</v>
      </c>
      <c r="B17705" s="17" t="n">
        <v>46266</v>
      </c>
      <c r="C17705" s="1" t="n">
        <v>11</v>
      </c>
      <c r="D17705" s="1" t="s">
        <v>3845</v>
      </c>
      <c r="E17705" s="1" t="n">
        <v>1614</v>
      </c>
      <c r="F17705" s="1" t="s">
        <v>89</v>
      </c>
      <c r="I17705" s="1" t="n">
        <v>11639</v>
      </c>
      <c r="J17705" s="1" t="n">
        <v>13128</v>
      </c>
      <c r="K17705" s="1" t="n">
        <v>7898317290510</v>
      </c>
      <c r="L17705" s="1" t="s">
        <v>4340</v>
      </c>
      <c r="N17705" s="1" t="n">
        <v>2</v>
      </c>
      <c r="O17705" s="1" t="n">
        <v>42.24</v>
      </c>
    </row>
    <row r="17706" customFormat="false" ht="15" hidden="false" customHeight="true" outlineLevel="0" collapsed="false">
      <c r="A17706" s="1" t="n">
        <v>1</v>
      </c>
      <c r="B17706" s="17" t="n">
        <v>46266</v>
      </c>
      <c r="C17706" s="1" t="n">
        <v>11</v>
      </c>
      <c r="D17706" s="1" t="s">
        <v>3845</v>
      </c>
      <c r="E17706" s="1" t="n">
        <v>1614</v>
      </c>
      <c r="F17706" s="1" t="s">
        <v>89</v>
      </c>
      <c r="I17706" s="1" t="n">
        <v>11639</v>
      </c>
      <c r="J17706" s="1" t="n">
        <v>14440</v>
      </c>
      <c r="K17706" s="1" t="n">
        <v>7898317290527</v>
      </c>
      <c r="L17706" s="1" t="s">
        <v>4034</v>
      </c>
      <c r="N17706" s="1" t="n">
        <v>4</v>
      </c>
      <c r="O17706" s="1" t="n">
        <v>88.32</v>
      </c>
    </row>
    <row r="17707" customFormat="false" ht="15" hidden="false" customHeight="true" outlineLevel="0" collapsed="false">
      <c r="A17707" s="1" t="n">
        <v>1</v>
      </c>
      <c r="B17707" s="17" t="n">
        <v>46266</v>
      </c>
      <c r="C17707" s="1" t="n">
        <v>11</v>
      </c>
      <c r="D17707" s="1" t="s">
        <v>3845</v>
      </c>
      <c r="E17707" s="1" t="n">
        <v>1614</v>
      </c>
      <c r="F17707" s="1" t="s">
        <v>89</v>
      </c>
      <c r="I17707" s="1" t="n">
        <v>11639</v>
      </c>
      <c r="J17707" s="1" t="n">
        <v>27400</v>
      </c>
      <c r="K17707" s="1" t="n">
        <v>7898317290978</v>
      </c>
      <c r="L17707" s="1" t="s">
        <v>4039</v>
      </c>
      <c r="N17707" s="1" t="n">
        <v>7</v>
      </c>
      <c r="O17707" s="1" t="n">
        <v>107.52</v>
      </c>
    </row>
    <row r="17708" customFormat="false" ht="15" hidden="false" customHeight="true" outlineLevel="0" collapsed="false">
      <c r="A17708" s="1" t="n">
        <v>1</v>
      </c>
      <c r="B17708" s="17" t="n">
        <v>46266</v>
      </c>
      <c r="C17708" s="1" t="n">
        <v>11</v>
      </c>
      <c r="D17708" s="1" t="s">
        <v>3845</v>
      </c>
      <c r="E17708" s="1" t="n">
        <v>1614</v>
      </c>
      <c r="F17708" s="1" t="s">
        <v>89</v>
      </c>
      <c r="I17708" s="1" t="n">
        <v>11639</v>
      </c>
      <c r="J17708" s="1" t="n">
        <v>30898</v>
      </c>
      <c r="K17708" s="1" t="n">
        <v>7898317290954</v>
      </c>
      <c r="L17708" s="1" t="s">
        <v>6126</v>
      </c>
      <c r="N17708" s="1" t="n">
        <v>2</v>
      </c>
      <c r="O17708" s="1" t="n">
        <v>35.9</v>
      </c>
    </row>
    <row r="17709" customFormat="false" ht="15" hidden="false" customHeight="true" outlineLevel="0" collapsed="false">
      <c r="A17709" s="1" t="n">
        <v>1</v>
      </c>
      <c r="B17709" s="17" t="n">
        <v>46266</v>
      </c>
      <c r="C17709" s="1" t="n">
        <v>11</v>
      </c>
      <c r="D17709" s="1" t="s">
        <v>3845</v>
      </c>
      <c r="E17709" s="1" t="n">
        <v>1614</v>
      </c>
      <c r="F17709" s="1" t="s">
        <v>89</v>
      </c>
      <c r="I17709" s="1" t="n">
        <v>11639</v>
      </c>
      <c r="J17709" s="1" t="n">
        <v>30899</v>
      </c>
      <c r="K17709" s="1" t="n">
        <v>7898317290930</v>
      </c>
      <c r="L17709" s="1" t="s">
        <v>6392</v>
      </c>
      <c r="N17709" s="1" t="n">
        <v>2</v>
      </c>
      <c r="O17709" s="1" t="n">
        <v>35.9</v>
      </c>
    </row>
    <row r="17710" customFormat="false" ht="15" hidden="false" customHeight="true" outlineLevel="0" collapsed="false">
      <c r="A17710" s="1" t="n">
        <v>1</v>
      </c>
      <c r="B17710" s="17" t="n">
        <v>46266</v>
      </c>
      <c r="C17710" s="1" t="n">
        <v>11</v>
      </c>
      <c r="D17710" s="1" t="s">
        <v>3845</v>
      </c>
      <c r="E17710" s="1" t="n">
        <v>1614</v>
      </c>
      <c r="F17710" s="1" t="s">
        <v>89</v>
      </c>
      <c r="I17710" s="1" t="n">
        <v>11639</v>
      </c>
      <c r="J17710" s="1" t="n">
        <v>30901</v>
      </c>
      <c r="K17710" s="1" t="n">
        <v>7898317290923</v>
      </c>
      <c r="L17710" s="1" t="s">
        <v>6394</v>
      </c>
      <c r="N17710" s="1" t="n">
        <v>2</v>
      </c>
      <c r="O17710" s="1" t="n">
        <v>35.9</v>
      </c>
    </row>
    <row r="17711" customFormat="false" ht="15" hidden="false" customHeight="true" outlineLevel="0" collapsed="false">
      <c r="A17711" s="1" t="n">
        <v>1</v>
      </c>
      <c r="B17711" s="17" t="n">
        <v>46266</v>
      </c>
      <c r="C17711" s="1" t="n">
        <v>11</v>
      </c>
      <c r="D17711" s="1" t="s">
        <v>3845</v>
      </c>
      <c r="E17711" s="1" t="n">
        <v>1614</v>
      </c>
      <c r="F17711" s="1" t="s">
        <v>89</v>
      </c>
      <c r="I17711" s="1" t="n">
        <v>11639</v>
      </c>
      <c r="J17711" s="1" t="n">
        <v>39922</v>
      </c>
      <c r="K17711" s="1" t="n">
        <v>7898317290909</v>
      </c>
      <c r="L17711" s="1" t="s">
        <v>4344</v>
      </c>
      <c r="N17711" s="1" t="n">
        <v>8</v>
      </c>
      <c r="O17711" s="1" t="n">
        <v>122.88</v>
      </c>
    </row>
    <row r="17712" customFormat="false" ht="15" hidden="false" customHeight="true" outlineLevel="0" collapsed="false">
      <c r="A17712" s="1" t="n">
        <v>1</v>
      </c>
      <c r="B17712" s="17" t="n">
        <v>46266</v>
      </c>
      <c r="C17712" s="1" t="n">
        <v>11</v>
      </c>
      <c r="D17712" s="1" t="s">
        <v>3845</v>
      </c>
      <c r="E17712" s="1" t="n">
        <v>1625</v>
      </c>
      <c r="F17712" s="1" t="s">
        <v>243</v>
      </c>
      <c r="I17712" s="1" t="n">
        <v>15226</v>
      </c>
      <c r="J17712" s="1" t="n">
        <v>29079</v>
      </c>
      <c r="K17712" s="1" t="n">
        <v>55515</v>
      </c>
      <c r="L17712" s="1" t="s">
        <v>3818</v>
      </c>
      <c r="N17712" s="1" t="n">
        <v>100.4</v>
      </c>
      <c r="O17712" s="1" t="n">
        <v>3212.8</v>
      </c>
    </row>
    <row r="17713" customFormat="false" ht="15" hidden="false" customHeight="true" outlineLevel="0" collapsed="false">
      <c r="A17713" s="1" t="n">
        <v>1</v>
      </c>
      <c r="B17713" s="17" t="n">
        <v>46266</v>
      </c>
      <c r="C17713" s="1" t="n">
        <v>11</v>
      </c>
      <c r="D17713" s="1" t="s">
        <v>3845</v>
      </c>
      <c r="E17713" s="1" t="n">
        <v>1625</v>
      </c>
      <c r="F17713" s="1" t="s">
        <v>243</v>
      </c>
      <c r="I17713" s="1" t="n">
        <v>15226</v>
      </c>
      <c r="J17713" s="1" t="n">
        <v>29079</v>
      </c>
      <c r="K17713" s="1" t="n">
        <v>55515</v>
      </c>
      <c r="L17713" s="1" t="s">
        <v>3818</v>
      </c>
      <c r="N17713" s="1" t="n">
        <v>109.4</v>
      </c>
      <c r="O17713" s="1" t="n">
        <v>3500.8</v>
      </c>
    </row>
    <row r="17714" customFormat="false" ht="15" hidden="false" customHeight="true" outlineLevel="0" collapsed="false">
      <c r="A17714" s="1" t="n">
        <v>1</v>
      </c>
      <c r="B17714" s="17" t="n">
        <v>46266</v>
      </c>
      <c r="C17714" s="1" t="n">
        <v>11</v>
      </c>
      <c r="D17714" s="1" t="s">
        <v>3845</v>
      </c>
      <c r="E17714" s="1" t="n">
        <v>1625</v>
      </c>
      <c r="F17714" s="1" t="s">
        <v>243</v>
      </c>
      <c r="I17714" s="1" t="n">
        <v>15226</v>
      </c>
      <c r="J17714" s="1" t="n">
        <v>29080</v>
      </c>
      <c r="K17714" s="1" t="n">
        <v>55516</v>
      </c>
      <c r="L17714" s="1" t="s">
        <v>3819</v>
      </c>
      <c r="N17714" s="1" t="n">
        <v>87.6</v>
      </c>
      <c r="O17714" s="1" t="n">
        <v>1927.2</v>
      </c>
    </row>
    <row r="17715" customFormat="false" ht="15" hidden="false" customHeight="true" outlineLevel="0" collapsed="false">
      <c r="A17715" s="1" t="n">
        <v>1</v>
      </c>
      <c r="B17715" s="17" t="n">
        <v>46266</v>
      </c>
      <c r="C17715" s="1" t="n">
        <v>11</v>
      </c>
      <c r="D17715" s="1" t="s">
        <v>3845</v>
      </c>
      <c r="E17715" s="1" t="n">
        <v>1625</v>
      </c>
      <c r="F17715" s="1" t="s">
        <v>243</v>
      </c>
      <c r="I17715" s="1" t="n">
        <v>15234</v>
      </c>
      <c r="J17715" s="1" t="n">
        <v>29080</v>
      </c>
      <c r="K17715" s="1" t="n">
        <v>55516</v>
      </c>
      <c r="L17715" s="1" t="s">
        <v>3819</v>
      </c>
      <c r="N17715" s="1" t="n">
        <v>93.4</v>
      </c>
      <c r="O17715" s="1" t="n">
        <v>2054.8</v>
      </c>
    </row>
    <row r="17716" customFormat="false" ht="15" hidden="false" customHeight="true" outlineLevel="0" collapsed="false">
      <c r="A17716" s="1" t="n">
        <v>1</v>
      </c>
      <c r="B17716" s="17" t="n">
        <v>46266</v>
      </c>
      <c r="C17716" s="1" t="n">
        <v>11</v>
      </c>
      <c r="D17716" s="1" t="s">
        <v>3845</v>
      </c>
      <c r="E17716" s="1" t="n">
        <v>967</v>
      </c>
      <c r="F17716" s="1" t="s">
        <v>1167</v>
      </c>
      <c r="I17716" s="1" t="n">
        <v>37655</v>
      </c>
      <c r="J17716" s="1" t="n">
        <v>18957</v>
      </c>
      <c r="K17716" s="1" t="n">
        <v>7896072902921</v>
      </c>
      <c r="L17716" s="1" t="s">
        <v>5565</v>
      </c>
      <c r="N17716" s="1" t="n">
        <v>60</v>
      </c>
      <c r="O17716" s="1" t="n">
        <v>625</v>
      </c>
    </row>
    <row r="17717" customFormat="false" ht="15" hidden="false" customHeight="true" outlineLevel="0" collapsed="false">
      <c r="A17717" s="1" t="n">
        <v>1</v>
      </c>
      <c r="B17717" s="17" t="n">
        <v>46266</v>
      </c>
      <c r="C17717" s="1" t="n">
        <v>11</v>
      </c>
      <c r="D17717" s="1" t="s">
        <v>3845</v>
      </c>
      <c r="E17717" s="1" t="n">
        <v>967</v>
      </c>
      <c r="F17717" s="1" t="s">
        <v>1167</v>
      </c>
      <c r="I17717" s="1" t="n">
        <v>37655</v>
      </c>
      <c r="J17717" s="1" t="n">
        <v>31871</v>
      </c>
      <c r="K17717" s="1" t="n">
        <v>7891150055070</v>
      </c>
      <c r="L17717" s="1" t="s">
        <v>4356</v>
      </c>
      <c r="N17717" s="1" t="n">
        <v>50</v>
      </c>
      <c r="O17717" s="1" t="n">
        <v>188</v>
      </c>
    </row>
    <row r="17718" customFormat="false" ht="15" hidden="false" customHeight="true" outlineLevel="0" collapsed="false">
      <c r="A17718" s="1" t="n">
        <v>1</v>
      </c>
      <c r="B17718" s="17" t="n">
        <v>46266</v>
      </c>
      <c r="C17718" s="1" t="n">
        <v>11</v>
      </c>
      <c r="D17718" s="1" t="s">
        <v>3845</v>
      </c>
      <c r="E17718" s="1" t="n">
        <v>967</v>
      </c>
      <c r="F17718" s="1" t="s">
        <v>1167</v>
      </c>
      <c r="I17718" s="1" t="n">
        <v>37820</v>
      </c>
      <c r="J17718" s="1" t="n">
        <v>103817</v>
      </c>
      <c r="K17718" s="1" t="n">
        <v>7896030801822</v>
      </c>
      <c r="L17718" s="1" t="s">
        <v>7502</v>
      </c>
      <c r="N17718" s="1" t="n">
        <v>250</v>
      </c>
      <c r="O17718" s="1" t="n">
        <v>990</v>
      </c>
    </row>
    <row r="17719" customFormat="false" ht="15" hidden="false" customHeight="true" outlineLevel="0" collapsed="false">
      <c r="A17719" s="1" t="n">
        <v>1</v>
      </c>
      <c r="B17719" s="17" t="n">
        <v>46266</v>
      </c>
      <c r="C17719" s="1" t="n">
        <v>11</v>
      </c>
      <c r="D17719" s="1" t="s">
        <v>3845</v>
      </c>
      <c r="E17719" s="1" t="n">
        <v>1621</v>
      </c>
      <c r="F17719" s="1" t="s">
        <v>351</v>
      </c>
      <c r="I17719" s="1" t="n">
        <v>983831</v>
      </c>
      <c r="J17719" s="1" t="n">
        <v>16185</v>
      </c>
      <c r="K17719" s="1" t="n">
        <v>7891149103102</v>
      </c>
      <c r="L17719" s="1" t="s">
        <v>6052</v>
      </c>
      <c r="N17719" s="1" t="n">
        <v>15</v>
      </c>
      <c r="O17719" s="1" t="n">
        <v>39.630093</v>
      </c>
    </row>
    <row r="17720" customFormat="false" ht="15" hidden="false" customHeight="true" outlineLevel="0" collapsed="false">
      <c r="A17720" s="1" t="n">
        <v>1</v>
      </c>
      <c r="B17720" s="17" t="n">
        <v>46266</v>
      </c>
      <c r="C17720" s="1" t="n">
        <v>11</v>
      </c>
      <c r="D17720" s="1" t="s">
        <v>3845</v>
      </c>
      <c r="E17720" s="1" t="n">
        <v>1621</v>
      </c>
      <c r="F17720" s="1" t="s">
        <v>351</v>
      </c>
      <c r="I17720" s="1" t="n">
        <v>983831</v>
      </c>
      <c r="J17720" s="1" t="n">
        <v>26391</v>
      </c>
      <c r="K17720" s="1" t="n">
        <v>7891991010061</v>
      </c>
      <c r="L17720" s="1" t="s">
        <v>4775</v>
      </c>
      <c r="N17720" s="1" t="n">
        <v>15</v>
      </c>
      <c r="O17720" s="1" t="n">
        <v>42.200127</v>
      </c>
    </row>
    <row r="17721" customFormat="false" ht="15" hidden="false" customHeight="true" outlineLevel="0" collapsed="false">
      <c r="A17721" s="1" t="n">
        <v>1</v>
      </c>
      <c r="B17721" s="17" t="n">
        <v>46266</v>
      </c>
      <c r="C17721" s="1" t="n">
        <v>11</v>
      </c>
      <c r="D17721" s="1" t="s">
        <v>3845</v>
      </c>
      <c r="E17721" s="1" t="n">
        <v>1621</v>
      </c>
      <c r="F17721" s="1" t="s">
        <v>351</v>
      </c>
      <c r="I17721" s="1" t="n">
        <v>983831</v>
      </c>
      <c r="J17721" s="1" t="n">
        <v>34937</v>
      </c>
      <c r="K17721" s="1" t="n">
        <v>7891991015462</v>
      </c>
      <c r="L17721" s="1" t="s">
        <v>6055</v>
      </c>
      <c r="N17721" s="1" t="n">
        <v>24</v>
      </c>
      <c r="O17721" s="1" t="n">
        <v>137.710061</v>
      </c>
    </row>
    <row r="17722" customFormat="false" ht="15" hidden="false" customHeight="true" outlineLevel="0" collapsed="false">
      <c r="A17722" s="1" t="n">
        <v>1</v>
      </c>
      <c r="B17722" s="17" t="n">
        <v>46266</v>
      </c>
      <c r="C17722" s="1" t="n">
        <v>11</v>
      </c>
      <c r="D17722" s="1" t="s">
        <v>3845</v>
      </c>
      <c r="E17722" s="1" t="n">
        <v>1621</v>
      </c>
      <c r="F17722" s="1" t="s">
        <v>351</v>
      </c>
      <c r="I17722" s="1" t="n">
        <v>983831</v>
      </c>
      <c r="J17722" s="1" t="n">
        <v>71497</v>
      </c>
      <c r="K17722" s="1" t="n">
        <v>7891991304184</v>
      </c>
      <c r="L17722" s="1" t="s">
        <v>7830</v>
      </c>
      <c r="N17722" s="1" t="n">
        <v>24</v>
      </c>
      <c r="O17722" s="1" t="n">
        <v>157.42</v>
      </c>
    </row>
    <row r="17723" customFormat="false" ht="15" hidden="false" customHeight="true" outlineLevel="0" collapsed="false">
      <c r="A17723" s="1" t="n">
        <v>1</v>
      </c>
      <c r="B17723" s="17" t="n">
        <v>46266</v>
      </c>
      <c r="C17723" s="1" t="n">
        <v>11</v>
      </c>
      <c r="D17723" s="1" t="s">
        <v>3845</v>
      </c>
      <c r="E17723" s="1" t="n">
        <v>1705</v>
      </c>
      <c r="F17723" s="1" t="s">
        <v>173</v>
      </c>
      <c r="I17723" s="1" t="n">
        <v>1270830</v>
      </c>
      <c r="J17723" s="1" t="n">
        <v>102360</v>
      </c>
      <c r="K17723" s="1" t="n">
        <v>7894900593709</v>
      </c>
      <c r="L17723" s="1" t="s">
        <v>4471</v>
      </c>
      <c r="N17723" s="1" t="n">
        <v>96</v>
      </c>
      <c r="O17723" s="1" t="n">
        <v>188.52</v>
      </c>
    </row>
    <row r="17724" customFormat="false" ht="15" hidden="false" customHeight="true" outlineLevel="0" collapsed="false">
      <c r="A17724" s="1" t="n">
        <v>1</v>
      </c>
      <c r="B17724" s="17" t="n">
        <v>46266</v>
      </c>
      <c r="C17724" s="1" t="n">
        <v>11</v>
      </c>
      <c r="D17724" s="1" t="s">
        <v>3845</v>
      </c>
      <c r="E17724" s="1" t="n">
        <v>1705</v>
      </c>
      <c r="F17724" s="1" t="s">
        <v>173</v>
      </c>
      <c r="I17724" s="1" t="n">
        <v>1270830</v>
      </c>
      <c r="J17724" s="1" t="n">
        <v>102361</v>
      </c>
      <c r="K17724" s="1" t="n">
        <v>7894900573701</v>
      </c>
      <c r="L17724" s="1" t="s">
        <v>4472</v>
      </c>
      <c r="N17724" s="1" t="n">
        <v>24</v>
      </c>
      <c r="O17724" s="1" t="n">
        <v>47.13</v>
      </c>
    </row>
    <row r="17725" customFormat="false" ht="15" hidden="false" customHeight="true" outlineLevel="0" collapsed="false">
      <c r="A17725" s="1" t="n">
        <v>1</v>
      </c>
      <c r="B17725" s="17" t="n">
        <v>46266</v>
      </c>
      <c r="C17725" s="1" t="n">
        <v>11</v>
      </c>
      <c r="D17725" s="1" t="s">
        <v>3845</v>
      </c>
      <c r="E17725" s="1" t="n">
        <v>1705</v>
      </c>
      <c r="F17725" s="1" t="s">
        <v>173</v>
      </c>
      <c r="I17725" s="1" t="n">
        <v>1270830</v>
      </c>
      <c r="J17725" s="1" t="n">
        <v>102362</v>
      </c>
      <c r="K17725" s="1" t="n">
        <v>7894900583700</v>
      </c>
      <c r="L17725" s="1" t="s">
        <v>4473</v>
      </c>
      <c r="N17725" s="1" t="n">
        <v>96</v>
      </c>
      <c r="O17725" s="1" t="n">
        <v>188.52</v>
      </c>
    </row>
    <row r="17726" customFormat="false" ht="15" hidden="false" customHeight="true" outlineLevel="0" collapsed="false">
      <c r="A17726" s="1" t="n">
        <v>1</v>
      </c>
      <c r="B17726" s="17" t="n">
        <v>46266</v>
      </c>
      <c r="C17726" s="1" t="n">
        <v>11</v>
      </c>
      <c r="D17726" s="1" t="s">
        <v>3845</v>
      </c>
      <c r="E17726" s="1" t="n">
        <v>1705</v>
      </c>
      <c r="F17726" s="1" t="s">
        <v>173</v>
      </c>
      <c r="I17726" s="1" t="n">
        <v>1270830</v>
      </c>
      <c r="J17726" s="1" t="n">
        <v>102363</v>
      </c>
      <c r="K17726" s="1" t="n">
        <v>7894900563702</v>
      </c>
      <c r="L17726" s="1" t="s">
        <v>4474</v>
      </c>
      <c r="N17726" s="1" t="n">
        <v>24</v>
      </c>
      <c r="O17726" s="1" t="n">
        <v>47.13</v>
      </c>
    </row>
    <row r="17727" customFormat="false" ht="15" hidden="false" customHeight="true" outlineLevel="0" collapsed="false">
      <c r="A17727" s="1" t="n">
        <v>1</v>
      </c>
      <c r="B17727" s="17" t="n">
        <v>46266</v>
      </c>
      <c r="C17727" s="1" t="n">
        <v>11</v>
      </c>
      <c r="D17727" s="1" t="s">
        <v>3845</v>
      </c>
      <c r="E17727" s="1" t="n">
        <v>1705</v>
      </c>
      <c r="F17727" s="1" t="s">
        <v>173</v>
      </c>
      <c r="I17727" s="1" t="n">
        <v>1270830</v>
      </c>
      <c r="J17727" s="1" t="n">
        <v>103158</v>
      </c>
      <c r="K17727" s="1" t="n">
        <v>7894900060010</v>
      </c>
      <c r="L17727" s="1" t="s">
        <v>4475</v>
      </c>
      <c r="N17727" s="1" t="n">
        <v>30</v>
      </c>
      <c r="O17727" s="1" t="n">
        <v>80.28</v>
      </c>
    </row>
    <row r="17728" customFormat="false" ht="15" hidden="false" customHeight="true" outlineLevel="0" collapsed="false">
      <c r="A17728" s="1" t="n">
        <v>1</v>
      </c>
      <c r="B17728" s="17" t="n">
        <v>46266</v>
      </c>
      <c r="C17728" s="1" t="n">
        <v>11</v>
      </c>
      <c r="D17728" s="1" t="s">
        <v>3845</v>
      </c>
      <c r="E17728" s="1" t="n">
        <v>1705</v>
      </c>
      <c r="F17728" s="1" t="s">
        <v>173</v>
      </c>
      <c r="I17728" s="1" t="n">
        <v>1270830</v>
      </c>
      <c r="J17728" s="1" t="n">
        <v>104575</v>
      </c>
      <c r="K17728" s="1" t="n">
        <v>7898341430098</v>
      </c>
      <c r="L17728" s="1" t="s">
        <v>4476</v>
      </c>
      <c r="N17728" s="1" t="n">
        <v>6</v>
      </c>
      <c r="O17728" s="1" t="n">
        <v>47.37</v>
      </c>
    </row>
    <row r="17729" customFormat="false" ht="15" hidden="false" customHeight="true" outlineLevel="0" collapsed="false">
      <c r="A17729" s="1" t="n">
        <v>1</v>
      </c>
      <c r="B17729" s="17" t="n">
        <v>46266</v>
      </c>
      <c r="C17729" s="1" t="n">
        <v>11</v>
      </c>
      <c r="D17729" s="1" t="s">
        <v>3845</v>
      </c>
      <c r="E17729" s="1" t="n">
        <v>1705</v>
      </c>
      <c r="F17729" s="1" t="s">
        <v>173</v>
      </c>
      <c r="I17729" s="1" t="n">
        <v>1270830</v>
      </c>
      <c r="J17729" s="1" t="n">
        <v>104576</v>
      </c>
      <c r="K17729" s="1" t="n">
        <v>7898341430111</v>
      </c>
      <c r="L17729" s="1" t="s">
        <v>4477</v>
      </c>
      <c r="N17729" s="1" t="n">
        <v>6</v>
      </c>
      <c r="O17729" s="1" t="n">
        <v>47.37</v>
      </c>
    </row>
    <row r="17730" customFormat="false" ht="15" hidden="false" customHeight="true" outlineLevel="0" collapsed="false">
      <c r="A17730" s="1" t="n">
        <v>1</v>
      </c>
      <c r="B17730" s="17" t="n">
        <v>46266</v>
      </c>
      <c r="C17730" s="1" t="n">
        <v>11</v>
      </c>
      <c r="D17730" s="1" t="s">
        <v>3845</v>
      </c>
      <c r="E17730" s="1" t="n">
        <v>1705</v>
      </c>
      <c r="F17730" s="1" t="s">
        <v>173</v>
      </c>
      <c r="I17730" s="1" t="n">
        <v>1270830</v>
      </c>
      <c r="J17730" s="1" t="n">
        <v>14312</v>
      </c>
      <c r="K17730" s="1" t="n">
        <v>7894900504002</v>
      </c>
      <c r="L17730" s="1" t="s">
        <v>6451</v>
      </c>
      <c r="N17730" s="1" t="n">
        <v>6</v>
      </c>
      <c r="O17730" s="1" t="n">
        <v>36.45</v>
      </c>
    </row>
    <row r="17731" customFormat="false" ht="15" hidden="false" customHeight="true" outlineLevel="0" collapsed="false">
      <c r="A17731" s="1" t="n">
        <v>1</v>
      </c>
      <c r="B17731" s="17" t="n">
        <v>46266</v>
      </c>
      <c r="C17731" s="1" t="n">
        <v>11</v>
      </c>
      <c r="D17731" s="1" t="s">
        <v>3845</v>
      </c>
      <c r="E17731" s="1" t="n">
        <v>1705</v>
      </c>
      <c r="F17731" s="1" t="s">
        <v>173</v>
      </c>
      <c r="I17731" s="1" t="n">
        <v>1270830</v>
      </c>
      <c r="J17731" s="1" t="n">
        <v>14356</v>
      </c>
      <c r="K17731" s="1" t="n">
        <v>7894900501001</v>
      </c>
      <c r="L17731" s="1" t="s">
        <v>6452</v>
      </c>
      <c r="N17731" s="1" t="n">
        <v>6</v>
      </c>
      <c r="O17731" s="1" t="n">
        <v>36.45</v>
      </c>
    </row>
    <row r="17732" customFormat="false" ht="15" hidden="false" customHeight="true" outlineLevel="0" collapsed="false">
      <c r="A17732" s="1" t="n">
        <v>1</v>
      </c>
      <c r="B17732" s="17" t="n">
        <v>46266</v>
      </c>
      <c r="C17732" s="1" t="n">
        <v>11</v>
      </c>
      <c r="D17732" s="1" t="s">
        <v>3845</v>
      </c>
      <c r="E17732" s="1" t="n">
        <v>1705</v>
      </c>
      <c r="F17732" s="1" t="s">
        <v>173</v>
      </c>
      <c r="I17732" s="1" t="n">
        <v>1270830</v>
      </c>
      <c r="J17732" s="1" t="n">
        <v>21003</v>
      </c>
      <c r="K17732" s="1" t="n">
        <v>7894900611014</v>
      </c>
      <c r="L17732" s="1" t="s">
        <v>4478</v>
      </c>
      <c r="N17732" s="1" t="n">
        <v>6</v>
      </c>
      <c r="O17732" s="1" t="n">
        <v>78.08</v>
      </c>
    </row>
    <row r="17733" customFormat="false" ht="15" hidden="false" customHeight="true" outlineLevel="0" collapsed="false">
      <c r="A17733" s="1" t="n">
        <v>1</v>
      </c>
      <c r="B17733" s="17" t="n">
        <v>46266</v>
      </c>
      <c r="C17733" s="1" t="n">
        <v>11</v>
      </c>
      <c r="D17733" s="1" t="s">
        <v>3845</v>
      </c>
      <c r="E17733" s="1" t="n">
        <v>1705</v>
      </c>
      <c r="F17733" s="1" t="s">
        <v>173</v>
      </c>
      <c r="I17733" s="1" t="n">
        <v>1270830</v>
      </c>
      <c r="J17733" s="1" t="n">
        <v>21548</v>
      </c>
      <c r="K17733" s="1" t="n">
        <v>78934115</v>
      </c>
      <c r="L17733" s="1" t="s">
        <v>5776</v>
      </c>
      <c r="N17733" s="1" t="n">
        <v>6</v>
      </c>
      <c r="O17733" s="1" t="n">
        <v>29.98</v>
      </c>
    </row>
    <row r="17734" customFormat="false" ht="15" hidden="false" customHeight="true" outlineLevel="0" collapsed="false">
      <c r="A17734" s="1" t="n">
        <v>1</v>
      </c>
      <c r="B17734" s="17" t="n">
        <v>46266</v>
      </c>
      <c r="C17734" s="1" t="n">
        <v>11</v>
      </c>
      <c r="D17734" s="1" t="s">
        <v>3845</v>
      </c>
      <c r="E17734" s="1" t="n">
        <v>1705</v>
      </c>
      <c r="F17734" s="1" t="s">
        <v>173</v>
      </c>
      <c r="I17734" s="1" t="n">
        <v>1270830</v>
      </c>
      <c r="J17734" s="1" t="n">
        <v>22346</v>
      </c>
      <c r="K17734" s="1" t="n">
        <v>7894900150018</v>
      </c>
      <c r="L17734" s="1" t="s">
        <v>6302</v>
      </c>
      <c r="N17734" s="1" t="n">
        <v>24</v>
      </c>
      <c r="O17734" s="1" t="n">
        <v>68.62</v>
      </c>
    </row>
    <row r="17735" customFormat="false" ht="15" hidden="false" customHeight="true" outlineLevel="0" collapsed="false">
      <c r="A17735" s="1" t="n">
        <v>1</v>
      </c>
      <c r="B17735" s="17" t="n">
        <v>46266</v>
      </c>
      <c r="C17735" s="1" t="n">
        <v>11</v>
      </c>
      <c r="D17735" s="1" t="s">
        <v>3845</v>
      </c>
      <c r="E17735" s="1" t="n">
        <v>1705</v>
      </c>
      <c r="F17735" s="1" t="s">
        <v>173</v>
      </c>
      <c r="I17735" s="1" t="n">
        <v>1270830</v>
      </c>
      <c r="J17735" s="1" t="n">
        <v>24324</v>
      </c>
      <c r="K17735" s="1" t="n">
        <v>70847022015</v>
      </c>
      <c r="L17735" s="1" t="s">
        <v>4479</v>
      </c>
      <c r="N17735" s="1" t="n">
        <v>72</v>
      </c>
      <c r="O17735" s="1" t="n">
        <v>610.26</v>
      </c>
    </row>
    <row r="17736" customFormat="false" ht="15" hidden="false" customHeight="true" outlineLevel="0" collapsed="false">
      <c r="A17736" s="1" t="n">
        <v>1</v>
      </c>
      <c r="B17736" s="17" t="n">
        <v>46266</v>
      </c>
      <c r="C17736" s="1" t="n">
        <v>11</v>
      </c>
      <c r="D17736" s="1" t="s">
        <v>3845</v>
      </c>
      <c r="E17736" s="1" t="n">
        <v>1705</v>
      </c>
      <c r="F17736" s="1" t="s">
        <v>173</v>
      </c>
      <c r="I17736" s="1" t="n">
        <v>1270830</v>
      </c>
      <c r="J17736" s="1" t="n">
        <v>25136</v>
      </c>
      <c r="K17736" s="1" t="n">
        <v>70847022206</v>
      </c>
      <c r="L17736" s="1" t="s">
        <v>4481</v>
      </c>
      <c r="N17736" s="1" t="n">
        <v>24</v>
      </c>
      <c r="O17736" s="1" t="n">
        <v>203.42</v>
      </c>
    </row>
    <row r="17737" customFormat="false" ht="15" hidden="false" customHeight="true" outlineLevel="0" collapsed="false">
      <c r="A17737" s="1" t="n">
        <v>1</v>
      </c>
      <c r="B17737" s="17" t="n">
        <v>46266</v>
      </c>
      <c r="C17737" s="1" t="n">
        <v>11</v>
      </c>
      <c r="D17737" s="1" t="s">
        <v>3845</v>
      </c>
      <c r="E17737" s="1" t="n">
        <v>1705</v>
      </c>
      <c r="F17737" s="1" t="s">
        <v>173</v>
      </c>
      <c r="I17737" s="1" t="n">
        <v>1270830</v>
      </c>
      <c r="J17737" s="1" t="n">
        <v>25752</v>
      </c>
      <c r="K17737" s="1" t="n">
        <v>7894900660302</v>
      </c>
      <c r="L17737" s="1" t="s">
        <v>6455</v>
      </c>
      <c r="N17737" s="1" t="n">
        <v>6</v>
      </c>
      <c r="O17737" s="1" t="n">
        <v>24.24</v>
      </c>
    </row>
    <row r="17738" customFormat="false" ht="15" hidden="false" customHeight="true" outlineLevel="0" collapsed="false">
      <c r="A17738" s="1" t="n">
        <v>1</v>
      </c>
      <c r="B17738" s="17" t="n">
        <v>46266</v>
      </c>
      <c r="C17738" s="1" t="n">
        <v>11</v>
      </c>
      <c r="D17738" s="1" t="s">
        <v>3845</v>
      </c>
      <c r="E17738" s="1" t="n">
        <v>1705</v>
      </c>
      <c r="F17738" s="1" t="s">
        <v>173</v>
      </c>
      <c r="I17738" s="1" t="n">
        <v>1270830</v>
      </c>
      <c r="J17738" s="1" t="n">
        <v>27873</v>
      </c>
      <c r="K17738" s="1" t="n">
        <v>7894900660333</v>
      </c>
      <c r="L17738" s="1" t="s">
        <v>5780</v>
      </c>
      <c r="N17738" s="1" t="n">
        <v>6</v>
      </c>
      <c r="O17738" s="1" t="n">
        <v>24.24</v>
      </c>
    </row>
    <row r="17739" customFormat="false" ht="15" hidden="false" customHeight="true" outlineLevel="0" collapsed="false">
      <c r="A17739" s="1" t="n">
        <v>1</v>
      </c>
      <c r="B17739" s="17" t="n">
        <v>46266</v>
      </c>
      <c r="C17739" s="1" t="n">
        <v>11</v>
      </c>
      <c r="D17739" s="1" t="s">
        <v>3845</v>
      </c>
      <c r="E17739" s="1" t="n">
        <v>1705</v>
      </c>
      <c r="F17739" s="1" t="s">
        <v>173</v>
      </c>
      <c r="I17739" s="1" t="n">
        <v>1270830</v>
      </c>
      <c r="J17739" s="1" t="n">
        <v>36982</v>
      </c>
      <c r="K17739" s="1" t="n">
        <v>7894900087048</v>
      </c>
      <c r="L17739" s="1" t="s">
        <v>8468</v>
      </c>
      <c r="N17739" s="1" t="n">
        <v>6</v>
      </c>
      <c r="O17739" s="1" t="n">
        <v>49.69</v>
      </c>
    </row>
    <row r="17740" customFormat="false" ht="15" hidden="false" customHeight="true" outlineLevel="0" collapsed="false">
      <c r="A17740" s="1" t="n">
        <v>1</v>
      </c>
      <c r="B17740" s="17" t="n">
        <v>46266</v>
      </c>
      <c r="C17740" s="1" t="n">
        <v>11</v>
      </c>
      <c r="D17740" s="1" t="s">
        <v>3845</v>
      </c>
      <c r="E17740" s="1" t="n">
        <v>1705</v>
      </c>
      <c r="F17740" s="1" t="s">
        <v>173</v>
      </c>
      <c r="I17740" s="1" t="n">
        <v>1270830</v>
      </c>
      <c r="J17740" s="1" t="n">
        <v>37178</v>
      </c>
      <c r="K17740" s="1" t="n">
        <v>7894900087062</v>
      </c>
      <c r="L17740" s="1" t="s">
        <v>4490</v>
      </c>
      <c r="N17740" s="1" t="n">
        <v>6</v>
      </c>
      <c r="O17740" s="1" t="n">
        <v>49.69</v>
      </c>
    </row>
    <row r="17741" customFormat="false" ht="15" hidden="false" customHeight="true" outlineLevel="0" collapsed="false">
      <c r="A17741" s="1" t="n">
        <v>1</v>
      </c>
      <c r="B17741" s="17" t="n">
        <v>46266</v>
      </c>
      <c r="C17741" s="1" t="n">
        <v>11</v>
      </c>
      <c r="D17741" s="1" t="s">
        <v>3845</v>
      </c>
      <c r="E17741" s="1" t="n">
        <v>1705</v>
      </c>
      <c r="F17741" s="1" t="s">
        <v>173</v>
      </c>
      <c r="I17741" s="1" t="n">
        <v>1270830</v>
      </c>
      <c r="J17741" s="1" t="n">
        <v>37964</v>
      </c>
      <c r="K17741" s="1" t="n">
        <v>7894900087079</v>
      </c>
      <c r="L17741" s="1" t="s">
        <v>6448</v>
      </c>
      <c r="N17741" s="1" t="n">
        <v>12</v>
      </c>
      <c r="O17741" s="1" t="n">
        <v>31.26</v>
      </c>
    </row>
    <row r="17742" customFormat="false" ht="15" hidden="false" customHeight="true" outlineLevel="0" collapsed="false">
      <c r="A17742" s="1" t="n">
        <v>1</v>
      </c>
      <c r="B17742" s="17" t="n">
        <v>46266</v>
      </c>
      <c r="C17742" s="1" t="n">
        <v>11</v>
      </c>
      <c r="D17742" s="1" t="s">
        <v>3845</v>
      </c>
      <c r="E17742" s="1" t="n">
        <v>1705</v>
      </c>
      <c r="F17742" s="1" t="s">
        <v>173</v>
      </c>
      <c r="I17742" s="1" t="n">
        <v>1270830</v>
      </c>
      <c r="J17742" s="1" t="n">
        <v>37965</v>
      </c>
      <c r="K17742" s="1" t="n">
        <v>7894900087055</v>
      </c>
      <c r="L17742" s="1" t="s">
        <v>6449</v>
      </c>
      <c r="N17742" s="1" t="n">
        <v>12</v>
      </c>
      <c r="O17742" s="1" t="n">
        <v>31.26</v>
      </c>
    </row>
    <row r="17743" customFormat="false" ht="15" hidden="false" customHeight="true" outlineLevel="0" collapsed="false">
      <c r="A17743" s="1" t="n">
        <v>1</v>
      </c>
      <c r="B17743" s="17" t="n">
        <v>46266</v>
      </c>
      <c r="C17743" s="1" t="n">
        <v>11</v>
      </c>
      <c r="D17743" s="1" t="s">
        <v>3845</v>
      </c>
      <c r="E17743" s="1" t="n">
        <v>1705</v>
      </c>
      <c r="F17743" s="1" t="s">
        <v>173</v>
      </c>
      <c r="I17743" s="1" t="n">
        <v>1270830</v>
      </c>
      <c r="J17743" s="1" t="n">
        <v>61083</v>
      </c>
      <c r="K17743" s="1" t="n">
        <v>7894900503029</v>
      </c>
      <c r="L17743" s="1" t="s">
        <v>6582</v>
      </c>
      <c r="N17743" s="1" t="n">
        <v>6</v>
      </c>
      <c r="O17743" s="1" t="n">
        <v>36.45</v>
      </c>
    </row>
    <row r="17744" customFormat="false" ht="15" hidden="false" customHeight="true" outlineLevel="0" collapsed="false">
      <c r="A17744" s="1" t="n">
        <v>1</v>
      </c>
      <c r="B17744" s="17" t="n">
        <v>46266</v>
      </c>
      <c r="C17744" s="1" t="n">
        <v>11</v>
      </c>
      <c r="D17744" s="1" t="s">
        <v>3845</v>
      </c>
      <c r="E17744" s="1" t="n">
        <v>1705</v>
      </c>
      <c r="F17744" s="1" t="s">
        <v>173</v>
      </c>
      <c r="I17744" s="1" t="n">
        <v>1270830</v>
      </c>
      <c r="J17744" s="1" t="n">
        <v>61087</v>
      </c>
      <c r="K17744" s="1" t="n">
        <v>7894900500035</v>
      </c>
      <c r="L17744" s="1" t="s">
        <v>6583</v>
      </c>
      <c r="N17744" s="1" t="n">
        <v>6</v>
      </c>
      <c r="O17744" s="1" t="n">
        <v>36.45</v>
      </c>
    </row>
    <row r="17745" customFormat="false" ht="15" hidden="false" customHeight="true" outlineLevel="0" collapsed="false">
      <c r="A17745" s="1" t="n">
        <v>1</v>
      </c>
      <c r="B17745" s="17" t="n">
        <v>46266</v>
      </c>
      <c r="C17745" s="1" t="n">
        <v>11</v>
      </c>
      <c r="D17745" s="1" t="s">
        <v>3845</v>
      </c>
      <c r="E17745" s="1" t="n">
        <v>1705</v>
      </c>
      <c r="F17745" s="1" t="s">
        <v>173</v>
      </c>
      <c r="I17745" s="1" t="n">
        <v>1270830</v>
      </c>
      <c r="J17745" s="1" t="n">
        <v>62343</v>
      </c>
      <c r="K17745" s="1" t="n">
        <v>7898938890045</v>
      </c>
      <c r="L17745" s="1" t="s">
        <v>4495</v>
      </c>
      <c r="N17745" s="1" t="n">
        <v>24</v>
      </c>
      <c r="O17745" s="1" t="n">
        <v>203.42</v>
      </c>
    </row>
    <row r="17746" customFormat="false" ht="15" hidden="false" customHeight="true" outlineLevel="0" collapsed="false">
      <c r="A17746" s="1" t="n">
        <v>1</v>
      </c>
      <c r="B17746" s="17" t="n">
        <v>46266</v>
      </c>
      <c r="C17746" s="1" t="n">
        <v>11</v>
      </c>
      <c r="D17746" s="1" t="s">
        <v>3845</v>
      </c>
      <c r="E17746" s="1" t="n">
        <v>1705</v>
      </c>
      <c r="F17746" s="1" t="s">
        <v>173</v>
      </c>
      <c r="I17746" s="1" t="n">
        <v>1270830</v>
      </c>
      <c r="J17746" s="1" t="n">
        <v>66038</v>
      </c>
      <c r="K17746" s="1" t="n">
        <v>7898938890076</v>
      </c>
      <c r="L17746" s="1" t="s">
        <v>4496</v>
      </c>
      <c r="N17746" s="1" t="n">
        <v>24</v>
      </c>
      <c r="O17746" s="1" t="n">
        <v>203.42</v>
      </c>
    </row>
    <row r="17747" customFormat="false" ht="15" hidden="false" customHeight="true" outlineLevel="0" collapsed="false">
      <c r="A17747" s="1" t="n">
        <v>1</v>
      </c>
      <c r="B17747" s="17" t="n">
        <v>46266</v>
      </c>
      <c r="C17747" s="1" t="n">
        <v>11</v>
      </c>
      <c r="D17747" s="1" t="s">
        <v>3845</v>
      </c>
      <c r="E17747" s="1" t="n">
        <v>1705</v>
      </c>
      <c r="F17747" s="1" t="s">
        <v>173</v>
      </c>
      <c r="I17747" s="1" t="n">
        <v>1270830</v>
      </c>
      <c r="J17747" s="1" t="n">
        <v>78241</v>
      </c>
      <c r="K17747" s="1" t="n">
        <v>7898938890120</v>
      </c>
      <c r="L17747" s="1" t="s">
        <v>4498</v>
      </c>
      <c r="N17747" s="1" t="n">
        <v>24</v>
      </c>
      <c r="O17747" s="1" t="n">
        <v>203.42</v>
      </c>
    </row>
    <row r="17748" customFormat="false" ht="15" hidden="false" customHeight="true" outlineLevel="0" collapsed="false">
      <c r="A17748" s="1" t="n">
        <v>1</v>
      </c>
      <c r="B17748" s="17" t="n">
        <v>46266</v>
      </c>
      <c r="C17748" s="1" t="n">
        <v>11</v>
      </c>
      <c r="D17748" s="1" t="s">
        <v>3845</v>
      </c>
      <c r="E17748" s="1" t="n">
        <v>1705</v>
      </c>
      <c r="F17748" s="1" t="s">
        <v>173</v>
      </c>
      <c r="I17748" s="1" t="n">
        <v>1270830</v>
      </c>
      <c r="J17748" s="1" t="n">
        <v>79334</v>
      </c>
      <c r="K17748" s="1" t="n">
        <v>7894900531305</v>
      </c>
      <c r="L17748" s="1" t="s">
        <v>6296</v>
      </c>
      <c r="N17748" s="1" t="n">
        <v>48</v>
      </c>
      <c r="O17748" s="1" t="n">
        <v>61.05</v>
      </c>
    </row>
    <row r="17749" customFormat="false" ht="15" hidden="false" customHeight="true" outlineLevel="0" collapsed="false">
      <c r="A17749" s="1" t="n">
        <v>1</v>
      </c>
      <c r="B17749" s="17" t="n">
        <v>46266</v>
      </c>
      <c r="C17749" s="1" t="n">
        <v>11</v>
      </c>
      <c r="D17749" s="1" t="s">
        <v>3845</v>
      </c>
      <c r="E17749" s="1" t="n">
        <v>1705</v>
      </c>
      <c r="F17749" s="1" t="s">
        <v>173</v>
      </c>
      <c r="I17749" s="1" t="n">
        <v>1270830</v>
      </c>
      <c r="J17749" s="1" t="n">
        <v>79795</v>
      </c>
      <c r="K17749" s="1" t="n">
        <v>7894900530308</v>
      </c>
      <c r="L17749" s="1" t="s">
        <v>6297</v>
      </c>
      <c r="N17749" s="1" t="n">
        <v>120</v>
      </c>
      <c r="O17749" s="1" t="n">
        <v>124.54</v>
      </c>
    </row>
    <row r="17750" customFormat="false" ht="15" hidden="false" customHeight="true" outlineLevel="0" collapsed="false">
      <c r="A17750" s="1" t="n">
        <v>1</v>
      </c>
      <c r="B17750" s="17" t="n">
        <v>46266</v>
      </c>
      <c r="C17750" s="1" t="n">
        <v>11</v>
      </c>
      <c r="D17750" s="1" t="s">
        <v>3845</v>
      </c>
      <c r="E17750" s="1" t="n">
        <v>1705</v>
      </c>
      <c r="F17750" s="1" t="s">
        <v>173</v>
      </c>
      <c r="I17750" s="1" t="n">
        <v>1270830</v>
      </c>
      <c r="J17750" s="1" t="n">
        <v>80206</v>
      </c>
      <c r="K17750" s="1" t="n">
        <v>7894900506006</v>
      </c>
      <c r="L17750" s="1" t="s">
        <v>5790</v>
      </c>
      <c r="N17750" s="1" t="n">
        <v>6</v>
      </c>
      <c r="O17750" s="1" t="n">
        <v>36.45</v>
      </c>
    </row>
    <row r="17751" customFormat="false" ht="15" hidden="false" customHeight="true" outlineLevel="0" collapsed="false">
      <c r="A17751" s="1" t="n">
        <v>1</v>
      </c>
      <c r="B17751" s="17" t="n">
        <v>46266</v>
      </c>
      <c r="C17751" s="1" t="n">
        <v>11</v>
      </c>
      <c r="D17751" s="1" t="s">
        <v>3845</v>
      </c>
      <c r="E17751" s="1" t="n">
        <v>1705</v>
      </c>
      <c r="F17751" s="1" t="s">
        <v>173</v>
      </c>
      <c r="I17751" s="1" t="n">
        <v>1270830</v>
      </c>
      <c r="J17751" s="1" t="n">
        <v>80455</v>
      </c>
      <c r="K17751" s="1" t="n">
        <v>7894900508024</v>
      </c>
      <c r="L17751" s="1" t="s">
        <v>7470</v>
      </c>
      <c r="N17751" s="1" t="n">
        <v>6</v>
      </c>
      <c r="O17751" s="1" t="n">
        <v>36.45</v>
      </c>
    </row>
    <row r="17752" customFormat="false" ht="15" hidden="false" customHeight="true" outlineLevel="0" collapsed="false">
      <c r="A17752" s="1" t="n">
        <v>1</v>
      </c>
      <c r="B17752" s="17" t="n">
        <v>46266</v>
      </c>
      <c r="C17752" s="1" t="n">
        <v>11</v>
      </c>
      <c r="D17752" s="1" t="s">
        <v>3845</v>
      </c>
      <c r="E17752" s="1" t="n">
        <v>1705</v>
      </c>
      <c r="F17752" s="1" t="s">
        <v>173</v>
      </c>
      <c r="I17752" s="1" t="n">
        <v>1270830</v>
      </c>
      <c r="J17752" s="1" t="n">
        <v>80695</v>
      </c>
      <c r="K17752" s="1" t="n">
        <v>7894900509809</v>
      </c>
      <c r="L17752" s="1" t="s">
        <v>6584</v>
      </c>
      <c r="N17752" s="1" t="n">
        <v>6</v>
      </c>
      <c r="O17752" s="1" t="n">
        <v>36.45</v>
      </c>
    </row>
    <row r="17753" customFormat="false" ht="15" hidden="false" customHeight="true" outlineLevel="0" collapsed="false">
      <c r="A17753" s="1" t="n">
        <v>1</v>
      </c>
      <c r="B17753" s="17" t="n">
        <v>46266</v>
      </c>
      <c r="C17753" s="1" t="n">
        <v>11</v>
      </c>
      <c r="D17753" s="1" t="s">
        <v>3845</v>
      </c>
      <c r="E17753" s="1" t="n">
        <v>1705</v>
      </c>
      <c r="F17753" s="1" t="s">
        <v>173</v>
      </c>
      <c r="I17753" s="1" t="n">
        <v>1270830</v>
      </c>
      <c r="J17753" s="1" t="n">
        <v>80906</v>
      </c>
      <c r="K17753" s="1" t="n">
        <v>7894900509700</v>
      </c>
      <c r="L17753" s="1" t="s">
        <v>6585</v>
      </c>
      <c r="N17753" s="1" t="n">
        <v>6</v>
      </c>
      <c r="O17753" s="1" t="n">
        <v>36.45</v>
      </c>
    </row>
    <row r="17754" customFormat="false" ht="15" hidden="false" customHeight="true" outlineLevel="0" collapsed="false">
      <c r="A17754" s="1" t="n">
        <v>1</v>
      </c>
      <c r="B17754" s="17" t="n">
        <v>46266</v>
      </c>
      <c r="C17754" s="1" t="n">
        <v>11</v>
      </c>
      <c r="D17754" s="1" t="s">
        <v>3845</v>
      </c>
      <c r="E17754" s="1" t="n">
        <v>1705</v>
      </c>
      <c r="F17754" s="1" t="s">
        <v>173</v>
      </c>
      <c r="I17754" s="1" t="n">
        <v>1270830</v>
      </c>
      <c r="J17754" s="1" t="n">
        <v>81668</v>
      </c>
      <c r="K17754" s="1" t="n">
        <v>7898770420011</v>
      </c>
      <c r="L17754" s="1" t="s">
        <v>6882</v>
      </c>
      <c r="N17754" s="1" t="n">
        <v>24</v>
      </c>
      <c r="O17754" s="1" t="n">
        <v>203.42</v>
      </c>
    </row>
    <row r="17755" customFormat="false" ht="15" hidden="false" customHeight="true" outlineLevel="0" collapsed="false">
      <c r="A17755" s="1" t="n">
        <v>1</v>
      </c>
      <c r="B17755" s="17" t="n">
        <v>46266</v>
      </c>
      <c r="C17755" s="1" t="n">
        <v>11</v>
      </c>
      <c r="D17755" s="1" t="s">
        <v>3845</v>
      </c>
      <c r="E17755" s="1" t="n">
        <v>1705</v>
      </c>
      <c r="F17755" s="1" t="s">
        <v>173</v>
      </c>
      <c r="I17755" s="1" t="n">
        <v>1270830</v>
      </c>
      <c r="J17755" s="1" t="n">
        <v>81864</v>
      </c>
      <c r="K17755" s="1" t="n">
        <v>7896045507610</v>
      </c>
      <c r="L17755" s="1" t="s">
        <v>7471</v>
      </c>
      <c r="N17755" s="1" t="n">
        <v>24</v>
      </c>
      <c r="O17755" s="1" t="n">
        <v>97.44</v>
      </c>
    </row>
    <row r="17756" customFormat="false" ht="15" hidden="false" customHeight="true" outlineLevel="0" collapsed="false">
      <c r="A17756" s="1" t="n">
        <v>1</v>
      </c>
      <c r="B17756" s="17" t="n">
        <v>46266</v>
      </c>
      <c r="C17756" s="1" t="n">
        <v>11</v>
      </c>
      <c r="D17756" s="1" t="s">
        <v>3845</v>
      </c>
      <c r="E17756" s="1" t="n">
        <v>1705</v>
      </c>
      <c r="F17756" s="1" t="s">
        <v>173</v>
      </c>
      <c r="I17756" s="1" t="n">
        <v>1270830</v>
      </c>
      <c r="J17756" s="1" t="n">
        <v>82250</v>
      </c>
      <c r="K17756" s="1" t="n">
        <v>7896045506415</v>
      </c>
      <c r="L17756" s="1" t="s">
        <v>8803</v>
      </c>
      <c r="N17756" s="1" t="n">
        <v>24</v>
      </c>
      <c r="O17756" s="1" t="n">
        <v>106.96</v>
      </c>
    </row>
    <row r="17757" customFormat="false" ht="15" hidden="false" customHeight="true" outlineLevel="0" collapsed="false">
      <c r="A17757" s="1" t="n">
        <v>1</v>
      </c>
      <c r="B17757" s="17" t="n">
        <v>46266</v>
      </c>
      <c r="C17757" s="1" t="n">
        <v>11</v>
      </c>
      <c r="D17757" s="1" t="s">
        <v>3845</v>
      </c>
      <c r="E17757" s="1" t="n">
        <v>1705</v>
      </c>
      <c r="F17757" s="1" t="s">
        <v>173</v>
      </c>
      <c r="I17757" s="1" t="n">
        <v>2016611</v>
      </c>
      <c r="J17757" s="1" t="n">
        <v>30186</v>
      </c>
      <c r="K17757" s="1" t="n">
        <v>78938571</v>
      </c>
      <c r="L17757" s="1" t="s">
        <v>8384</v>
      </c>
      <c r="N17757" s="1" t="n">
        <v>36</v>
      </c>
      <c r="O17757" s="1" t="n">
        <v>61.54</v>
      </c>
    </row>
    <row r="17758" customFormat="false" ht="15" hidden="false" customHeight="true" outlineLevel="0" collapsed="false">
      <c r="A17758" s="1" t="n">
        <v>1</v>
      </c>
      <c r="B17758" s="17" t="n">
        <v>46266</v>
      </c>
      <c r="C17758" s="1" t="n">
        <v>11</v>
      </c>
      <c r="D17758" s="1" t="s">
        <v>3845</v>
      </c>
      <c r="E17758" s="1" t="n">
        <v>1705</v>
      </c>
      <c r="F17758" s="1" t="s">
        <v>173</v>
      </c>
      <c r="I17758" s="1" t="n">
        <v>2016611</v>
      </c>
      <c r="J17758" s="1" t="n">
        <v>103139</v>
      </c>
      <c r="K17758" s="1" t="n">
        <v>7894900051759</v>
      </c>
      <c r="L17758" s="1" t="s">
        <v>4502</v>
      </c>
      <c r="N17758" s="1" t="n">
        <v>36</v>
      </c>
      <c r="O17758" s="1" t="n">
        <v>203.66</v>
      </c>
    </row>
    <row r="17759" customFormat="false" ht="15" hidden="false" customHeight="true" outlineLevel="0" collapsed="false">
      <c r="A17759" s="1" t="n">
        <v>1</v>
      </c>
      <c r="B17759" s="17" t="n">
        <v>46266</v>
      </c>
      <c r="C17759" s="1" t="n">
        <v>11</v>
      </c>
      <c r="D17759" s="1" t="s">
        <v>3845</v>
      </c>
      <c r="E17759" s="1" t="n">
        <v>1705</v>
      </c>
      <c r="F17759" s="1" t="s">
        <v>173</v>
      </c>
      <c r="I17759" s="1" t="n">
        <v>2016611</v>
      </c>
      <c r="J17759" s="1" t="n">
        <v>103140</v>
      </c>
      <c r="K17759" s="1" t="n">
        <v>7894900031751</v>
      </c>
      <c r="L17759" s="1" t="s">
        <v>5530</v>
      </c>
      <c r="N17759" s="1" t="n">
        <v>30</v>
      </c>
      <c r="O17759" s="1" t="n">
        <v>169.72</v>
      </c>
    </row>
    <row r="17760" customFormat="false" ht="15" hidden="false" customHeight="true" outlineLevel="0" collapsed="false">
      <c r="A17760" s="1" t="n">
        <v>1</v>
      </c>
      <c r="B17760" s="17" t="n">
        <v>46266</v>
      </c>
      <c r="C17760" s="1" t="n">
        <v>11</v>
      </c>
      <c r="D17760" s="1" t="s">
        <v>3845</v>
      </c>
      <c r="E17760" s="1" t="n">
        <v>1705</v>
      </c>
      <c r="F17760" s="1" t="s">
        <v>173</v>
      </c>
      <c r="I17760" s="1" t="n">
        <v>2016611</v>
      </c>
      <c r="J17760" s="1" t="n">
        <v>103142</v>
      </c>
      <c r="K17760" s="1" t="n">
        <v>7894900011753</v>
      </c>
      <c r="L17760" s="1" t="s">
        <v>4527</v>
      </c>
      <c r="N17760" s="1" t="n">
        <v>120</v>
      </c>
      <c r="O17760" s="1" t="n">
        <v>763.13</v>
      </c>
    </row>
    <row r="17761" customFormat="false" ht="15" hidden="false" customHeight="true" outlineLevel="0" collapsed="false">
      <c r="A17761" s="1" t="n">
        <v>1</v>
      </c>
      <c r="B17761" s="17" t="n">
        <v>46266</v>
      </c>
      <c r="C17761" s="1" t="n">
        <v>11</v>
      </c>
      <c r="D17761" s="1" t="s">
        <v>3845</v>
      </c>
      <c r="E17761" s="1" t="n">
        <v>1705</v>
      </c>
      <c r="F17761" s="1" t="s">
        <v>173</v>
      </c>
      <c r="I17761" s="1" t="n">
        <v>2016611</v>
      </c>
      <c r="J17761" s="1" t="n">
        <v>103145</v>
      </c>
      <c r="K17761" s="1" t="n">
        <v>7894900051513</v>
      </c>
      <c r="L17761" s="1" t="s">
        <v>5531</v>
      </c>
      <c r="N17761" s="1" t="n">
        <v>30</v>
      </c>
      <c r="O17761" s="1" t="n">
        <v>224.97</v>
      </c>
    </row>
    <row r="17762" customFormat="false" ht="15" hidden="false" customHeight="true" outlineLevel="0" collapsed="false">
      <c r="A17762" s="1" t="n">
        <v>1</v>
      </c>
      <c r="B17762" s="17" t="n">
        <v>46266</v>
      </c>
      <c r="C17762" s="1" t="n">
        <v>11</v>
      </c>
      <c r="D17762" s="1" t="s">
        <v>3845</v>
      </c>
      <c r="E17762" s="1" t="n">
        <v>1705</v>
      </c>
      <c r="F17762" s="1" t="s">
        <v>173</v>
      </c>
      <c r="I17762" s="1" t="n">
        <v>2016611</v>
      </c>
      <c r="J17762" s="1" t="n">
        <v>103159</v>
      </c>
      <c r="K17762" s="1" t="n">
        <v>7894900050011</v>
      </c>
      <c r="L17762" s="1" t="s">
        <v>5533</v>
      </c>
      <c r="N17762" s="1" t="n">
        <v>36</v>
      </c>
      <c r="O17762" s="1" t="n">
        <v>101.83</v>
      </c>
    </row>
    <row r="17763" customFormat="false" ht="15" hidden="false" customHeight="true" outlineLevel="0" collapsed="false">
      <c r="A17763" s="1" t="n">
        <v>1</v>
      </c>
      <c r="B17763" s="17" t="n">
        <v>46266</v>
      </c>
      <c r="C17763" s="1" t="n">
        <v>11</v>
      </c>
      <c r="D17763" s="1" t="s">
        <v>3845</v>
      </c>
      <c r="E17763" s="1" t="n">
        <v>1705</v>
      </c>
      <c r="F17763" s="1" t="s">
        <v>173</v>
      </c>
      <c r="I17763" s="1" t="n">
        <v>2016611</v>
      </c>
      <c r="J17763" s="1" t="n">
        <v>103160</v>
      </c>
      <c r="K17763" s="1" t="n">
        <v>7894900030013</v>
      </c>
      <c r="L17763" s="1" t="s">
        <v>4504</v>
      </c>
      <c r="N17763" s="1" t="n">
        <v>36</v>
      </c>
      <c r="O17763" s="1" t="n">
        <v>101.83</v>
      </c>
    </row>
    <row r="17764" customFormat="false" ht="15" hidden="false" customHeight="true" outlineLevel="0" collapsed="false">
      <c r="A17764" s="1" t="n">
        <v>1</v>
      </c>
      <c r="B17764" s="17" t="n">
        <v>46266</v>
      </c>
      <c r="C17764" s="1" t="n">
        <v>11</v>
      </c>
      <c r="D17764" s="1" t="s">
        <v>3845</v>
      </c>
      <c r="E17764" s="1" t="n">
        <v>1705</v>
      </c>
      <c r="F17764" s="1" t="s">
        <v>173</v>
      </c>
      <c r="I17764" s="1" t="n">
        <v>2016611</v>
      </c>
      <c r="J17764" s="1" t="n">
        <v>103161</v>
      </c>
      <c r="K17764" s="1" t="n">
        <v>7894900010015</v>
      </c>
      <c r="L17764" s="1" t="s">
        <v>4505</v>
      </c>
      <c r="N17764" s="1" t="n">
        <v>120</v>
      </c>
      <c r="O17764" s="1" t="n">
        <v>380.95</v>
      </c>
    </row>
    <row r="17765" customFormat="false" ht="15" hidden="false" customHeight="true" outlineLevel="0" collapsed="false">
      <c r="A17765" s="1" t="n">
        <v>1</v>
      </c>
      <c r="B17765" s="17" t="n">
        <v>46266</v>
      </c>
      <c r="C17765" s="1" t="n">
        <v>11</v>
      </c>
      <c r="D17765" s="1" t="s">
        <v>3845</v>
      </c>
      <c r="E17765" s="1" t="n">
        <v>1705</v>
      </c>
      <c r="F17765" s="1" t="s">
        <v>173</v>
      </c>
      <c r="I17765" s="1" t="n">
        <v>2016611</v>
      </c>
      <c r="J17765" s="1" t="n">
        <v>104051</v>
      </c>
      <c r="K17765" s="1" t="n">
        <v>7894900300017</v>
      </c>
      <c r="L17765" s="1" t="s">
        <v>5534</v>
      </c>
      <c r="N17765" s="1" t="n">
        <v>36</v>
      </c>
      <c r="O17765" s="1" t="n">
        <v>99.63</v>
      </c>
    </row>
    <row r="17766" customFormat="false" ht="15" hidden="false" customHeight="true" outlineLevel="0" collapsed="false">
      <c r="A17766" s="1" t="n">
        <v>1</v>
      </c>
      <c r="B17766" s="17" t="n">
        <v>46266</v>
      </c>
      <c r="C17766" s="1" t="n">
        <v>11</v>
      </c>
      <c r="D17766" s="1" t="s">
        <v>3845</v>
      </c>
      <c r="E17766" s="1" t="n">
        <v>1705</v>
      </c>
      <c r="F17766" s="1" t="s">
        <v>173</v>
      </c>
      <c r="I17766" s="1" t="n">
        <v>2016611</v>
      </c>
      <c r="J17766" s="1" t="n">
        <v>104472</v>
      </c>
      <c r="K17766" s="1" t="n">
        <v>7897105200038</v>
      </c>
      <c r="L17766" s="1" t="s">
        <v>4506</v>
      </c>
      <c r="N17766" s="1" t="n">
        <v>45</v>
      </c>
      <c r="O17766" s="1" t="n">
        <v>204.21</v>
      </c>
    </row>
    <row r="17767" customFormat="false" ht="15" hidden="false" customHeight="true" outlineLevel="0" collapsed="false">
      <c r="A17767" s="1" t="n">
        <v>1</v>
      </c>
      <c r="B17767" s="17" t="n">
        <v>46266</v>
      </c>
      <c r="C17767" s="1" t="n">
        <v>11</v>
      </c>
      <c r="D17767" s="1" t="s">
        <v>3845</v>
      </c>
      <c r="E17767" s="1" t="n">
        <v>1705</v>
      </c>
      <c r="F17767" s="1" t="s">
        <v>173</v>
      </c>
      <c r="I17767" s="1" t="n">
        <v>2016611</v>
      </c>
      <c r="J17767" s="1" t="n">
        <v>105323</v>
      </c>
      <c r="K17767" s="1" t="n">
        <v>7894900701753</v>
      </c>
      <c r="L17767" s="1" t="s">
        <v>4507</v>
      </c>
      <c r="N17767" s="1" t="n">
        <v>60</v>
      </c>
      <c r="O17767" s="1" t="n">
        <v>365.69</v>
      </c>
    </row>
    <row r="17768" customFormat="false" ht="15" hidden="false" customHeight="true" outlineLevel="0" collapsed="false">
      <c r="A17768" s="1" t="n">
        <v>1</v>
      </c>
      <c r="B17768" s="17" t="n">
        <v>46266</v>
      </c>
      <c r="C17768" s="1" t="n">
        <v>11</v>
      </c>
      <c r="D17768" s="1" t="s">
        <v>3845</v>
      </c>
      <c r="E17768" s="1" t="n">
        <v>1705</v>
      </c>
      <c r="F17768" s="1" t="s">
        <v>173</v>
      </c>
      <c r="I17768" s="1" t="n">
        <v>2016611</v>
      </c>
      <c r="J17768" s="1" t="n">
        <v>107100</v>
      </c>
      <c r="K17768" s="1" t="n">
        <v>7894900700015</v>
      </c>
      <c r="L17768" s="1" t="s">
        <v>4509</v>
      </c>
      <c r="N17768" s="1" t="n">
        <v>60</v>
      </c>
      <c r="O17768" s="1" t="n">
        <v>185.59</v>
      </c>
    </row>
    <row r="17769" customFormat="false" ht="15" hidden="false" customHeight="true" outlineLevel="0" collapsed="false">
      <c r="A17769" s="1" t="n">
        <v>1</v>
      </c>
      <c r="B17769" s="17" t="n">
        <v>46266</v>
      </c>
      <c r="C17769" s="1" t="n">
        <v>11</v>
      </c>
      <c r="D17769" s="1" t="s">
        <v>3845</v>
      </c>
      <c r="E17769" s="1" t="n">
        <v>1705</v>
      </c>
      <c r="F17769" s="1" t="s">
        <v>173</v>
      </c>
      <c r="I17769" s="1" t="n">
        <v>2016611</v>
      </c>
      <c r="J17769" s="1" t="n">
        <v>10830</v>
      </c>
      <c r="K17769" s="1" t="n">
        <v>7894900701517</v>
      </c>
      <c r="L17769" s="1" t="s">
        <v>5535</v>
      </c>
      <c r="N17769" s="1" t="n">
        <v>60</v>
      </c>
      <c r="O17769" s="1" t="n">
        <v>513.43</v>
      </c>
    </row>
    <row r="17770" customFormat="false" ht="15" hidden="false" customHeight="true" outlineLevel="0" collapsed="false">
      <c r="A17770" s="1" t="n">
        <v>1</v>
      </c>
      <c r="B17770" s="17" t="n">
        <v>46266</v>
      </c>
      <c r="C17770" s="1" t="n">
        <v>11</v>
      </c>
      <c r="D17770" s="1" t="s">
        <v>3845</v>
      </c>
      <c r="E17770" s="1" t="n">
        <v>1705</v>
      </c>
      <c r="F17770" s="1" t="s">
        <v>173</v>
      </c>
      <c r="I17770" s="1" t="n">
        <v>2016611</v>
      </c>
      <c r="J17770" s="1" t="n">
        <v>21183</v>
      </c>
      <c r="K17770" s="1" t="n">
        <v>7894900556063</v>
      </c>
      <c r="L17770" s="1" t="s">
        <v>4511</v>
      </c>
      <c r="N17770" s="1" t="n">
        <v>30</v>
      </c>
      <c r="O17770" s="1" t="n">
        <v>189.56</v>
      </c>
    </row>
    <row r="17771" customFormat="false" ht="15" hidden="false" customHeight="true" outlineLevel="0" collapsed="false">
      <c r="A17771" s="1" t="n">
        <v>1</v>
      </c>
      <c r="B17771" s="17" t="n">
        <v>46266</v>
      </c>
      <c r="C17771" s="1" t="n">
        <v>11</v>
      </c>
      <c r="D17771" s="1" t="s">
        <v>3845</v>
      </c>
      <c r="E17771" s="1" t="n">
        <v>1705</v>
      </c>
      <c r="F17771" s="1" t="s">
        <v>173</v>
      </c>
      <c r="I17771" s="1" t="n">
        <v>2016611</v>
      </c>
      <c r="J17771" s="1" t="n">
        <v>21426</v>
      </c>
      <c r="K17771" s="1" t="n">
        <v>7894900014211</v>
      </c>
      <c r="L17771" s="1" t="s">
        <v>4513</v>
      </c>
      <c r="N17771" s="1" t="n">
        <v>108</v>
      </c>
      <c r="O17771" s="1" t="n">
        <v>735.16</v>
      </c>
    </row>
    <row r="17772" customFormat="false" ht="15" hidden="false" customHeight="true" outlineLevel="0" collapsed="false">
      <c r="A17772" s="1" t="n">
        <v>1</v>
      </c>
      <c r="B17772" s="17" t="n">
        <v>46266</v>
      </c>
      <c r="C17772" s="1" t="n">
        <v>11</v>
      </c>
      <c r="D17772" s="1" t="s">
        <v>3845</v>
      </c>
      <c r="E17772" s="1" t="n">
        <v>1705</v>
      </c>
      <c r="F17772" s="1" t="s">
        <v>173</v>
      </c>
      <c r="I17772" s="1" t="n">
        <v>2016611</v>
      </c>
      <c r="J17772" s="1" t="n">
        <v>24662</v>
      </c>
      <c r="K17772" s="1" t="n">
        <v>7897105250019</v>
      </c>
      <c r="L17772" s="1" t="s">
        <v>5536</v>
      </c>
      <c r="N17772" s="1" t="n">
        <v>30</v>
      </c>
      <c r="O17772" s="1" t="n">
        <v>84.25</v>
      </c>
    </row>
    <row r="17773" customFormat="false" ht="15" hidden="false" customHeight="true" outlineLevel="0" collapsed="false">
      <c r="A17773" s="1" t="n">
        <v>1</v>
      </c>
      <c r="B17773" s="17" t="n">
        <v>46266</v>
      </c>
      <c r="C17773" s="1" t="n">
        <v>11</v>
      </c>
      <c r="D17773" s="1" t="s">
        <v>3845</v>
      </c>
      <c r="E17773" s="1" t="n">
        <v>1705</v>
      </c>
      <c r="F17773" s="1" t="s">
        <v>173</v>
      </c>
      <c r="I17773" s="1" t="n">
        <v>2016611</v>
      </c>
      <c r="J17773" s="1" t="n">
        <v>27643</v>
      </c>
      <c r="K17773" s="1" t="n">
        <v>7894900031713</v>
      </c>
      <c r="L17773" s="1" t="s">
        <v>4517</v>
      </c>
      <c r="N17773" s="1" t="n">
        <v>30</v>
      </c>
      <c r="O17773" s="1" t="n">
        <v>143.47</v>
      </c>
    </row>
    <row r="17774" customFormat="false" ht="15" hidden="false" customHeight="true" outlineLevel="0" collapsed="false">
      <c r="A17774" s="1" t="n">
        <v>1</v>
      </c>
      <c r="B17774" s="17" t="n">
        <v>46266</v>
      </c>
      <c r="C17774" s="1" t="n">
        <v>11</v>
      </c>
      <c r="D17774" s="1" t="s">
        <v>3845</v>
      </c>
      <c r="E17774" s="1" t="n">
        <v>1705</v>
      </c>
      <c r="F17774" s="1" t="s">
        <v>173</v>
      </c>
      <c r="I17774" s="1" t="n">
        <v>2016611</v>
      </c>
      <c r="J17774" s="1" t="n">
        <v>27673</v>
      </c>
      <c r="K17774" s="1" t="n">
        <v>7894900701715</v>
      </c>
      <c r="L17774" s="1" t="s">
        <v>4518</v>
      </c>
      <c r="N17774" s="1" t="n">
        <v>30</v>
      </c>
      <c r="O17774" s="1" t="n">
        <v>164.53</v>
      </c>
    </row>
    <row r="17775" customFormat="false" ht="15" hidden="false" customHeight="true" outlineLevel="0" collapsed="false">
      <c r="A17775" s="1" t="n">
        <v>1</v>
      </c>
      <c r="B17775" s="17" t="n">
        <v>46266</v>
      </c>
      <c r="C17775" s="1" t="n">
        <v>11</v>
      </c>
      <c r="D17775" s="1" t="s">
        <v>3845</v>
      </c>
      <c r="E17775" s="1" t="n">
        <v>1705</v>
      </c>
      <c r="F17775" s="1" t="s">
        <v>173</v>
      </c>
      <c r="I17775" s="1" t="n">
        <v>2016611</v>
      </c>
      <c r="J17775" s="1" t="n">
        <v>28739</v>
      </c>
      <c r="K17775" s="1" t="n">
        <v>7894900027044</v>
      </c>
      <c r="L17775" s="1" t="s">
        <v>4519</v>
      </c>
      <c r="N17775" s="1" t="n">
        <v>60</v>
      </c>
      <c r="O17775" s="1" t="n">
        <v>339.44</v>
      </c>
    </row>
    <row r="17776" customFormat="false" ht="15" hidden="false" customHeight="true" outlineLevel="0" collapsed="false">
      <c r="A17776" s="1" t="n">
        <v>1</v>
      </c>
      <c r="B17776" s="17" t="n">
        <v>46266</v>
      </c>
      <c r="C17776" s="1" t="n">
        <v>11</v>
      </c>
      <c r="D17776" s="1" t="s">
        <v>3845</v>
      </c>
      <c r="E17776" s="1" t="n">
        <v>1705</v>
      </c>
      <c r="F17776" s="1" t="s">
        <v>173</v>
      </c>
      <c r="I17776" s="1" t="n">
        <v>2016611</v>
      </c>
      <c r="J17776" s="1" t="n">
        <v>29509</v>
      </c>
      <c r="K17776" s="1" t="n">
        <v>78933873</v>
      </c>
      <c r="L17776" s="1" t="s">
        <v>4523</v>
      </c>
      <c r="N17776" s="1" t="n">
        <v>36</v>
      </c>
      <c r="O17776" s="1" t="n">
        <v>67.77</v>
      </c>
    </row>
    <row r="17777" customFormat="false" ht="15" hidden="false" customHeight="true" outlineLevel="0" collapsed="false">
      <c r="A17777" s="1" t="n">
        <v>1</v>
      </c>
      <c r="B17777" s="17" t="n">
        <v>46266</v>
      </c>
      <c r="C17777" s="1" t="n">
        <v>11</v>
      </c>
      <c r="D17777" s="1" t="s">
        <v>3845</v>
      </c>
      <c r="E17777" s="1" t="n">
        <v>1705</v>
      </c>
      <c r="F17777" s="1" t="s">
        <v>173</v>
      </c>
      <c r="I17777" s="1" t="n">
        <v>2016611</v>
      </c>
      <c r="J17777" s="1" t="n">
        <v>29826</v>
      </c>
      <c r="K17777" s="1" t="n">
        <v>7894900556032</v>
      </c>
      <c r="L17777" s="1" t="s">
        <v>4521</v>
      </c>
      <c r="N17777" s="1" t="n">
        <v>30</v>
      </c>
      <c r="O17777" s="1" t="n">
        <v>149.27</v>
      </c>
    </row>
    <row r="17778" customFormat="false" ht="15" hidden="false" customHeight="true" outlineLevel="0" collapsed="false">
      <c r="A17778" s="1" t="n">
        <v>1</v>
      </c>
      <c r="B17778" s="17" t="n">
        <v>46266</v>
      </c>
      <c r="C17778" s="1" t="n">
        <v>11</v>
      </c>
      <c r="D17778" s="1" t="s">
        <v>3845</v>
      </c>
      <c r="E17778" s="1" t="n">
        <v>1705</v>
      </c>
      <c r="F17778" s="1" t="s">
        <v>173</v>
      </c>
      <c r="I17778" s="1" t="n">
        <v>2016611</v>
      </c>
      <c r="J17778" s="1" t="n">
        <v>30017</v>
      </c>
      <c r="K17778" s="1" t="n">
        <v>7894900680508</v>
      </c>
      <c r="L17778" s="1" t="s">
        <v>4522</v>
      </c>
      <c r="N17778" s="1" t="n">
        <v>60</v>
      </c>
      <c r="O17778" s="1" t="n">
        <v>210.62</v>
      </c>
    </row>
    <row r="17779" customFormat="false" ht="15" hidden="false" customHeight="true" outlineLevel="0" collapsed="false">
      <c r="A17779" s="1" t="n">
        <v>1</v>
      </c>
      <c r="B17779" s="17" t="n">
        <v>46266</v>
      </c>
      <c r="C17779" s="1" t="n">
        <v>11</v>
      </c>
      <c r="D17779" s="1" t="s">
        <v>3845</v>
      </c>
      <c r="E17779" s="1" t="n">
        <v>1705</v>
      </c>
      <c r="F17779" s="1" t="s">
        <v>173</v>
      </c>
      <c r="I17779" s="1" t="n">
        <v>2016611</v>
      </c>
      <c r="J17779" s="1" t="n">
        <v>30085</v>
      </c>
      <c r="K17779" s="1" t="n">
        <v>7894900054217</v>
      </c>
      <c r="L17779" s="1" t="s">
        <v>5803</v>
      </c>
      <c r="N17779" s="1" t="n">
        <v>9</v>
      </c>
      <c r="O17779" s="1" t="n">
        <v>53.48</v>
      </c>
    </row>
    <row r="17780" customFormat="false" ht="15" hidden="false" customHeight="true" outlineLevel="0" collapsed="false">
      <c r="A17780" s="1" t="n">
        <v>1</v>
      </c>
      <c r="B17780" s="17" t="n">
        <v>46266</v>
      </c>
      <c r="C17780" s="1" t="n">
        <v>11</v>
      </c>
      <c r="D17780" s="1" t="s">
        <v>3845</v>
      </c>
      <c r="E17780" s="1" t="n">
        <v>1705</v>
      </c>
      <c r="F17780" s="1" t="s">
        <v>173</v>
      </c>
      <c r="I17780" s="1" t="n">
        <v>2016611</v>
      </c>
      <c r="J17780" s="1" t="n">
        <v>31221</v>
      </c>
      <c r="K17780" s="1" t="n">
        <v>78940260</v>
      </c>
      <c r="L17780" s="1" t="s">
        <v>8386</v>
      </c>
      <c r="N17780" s="1" t="n">
        <v>24</v>
      </c>
      <c r="O17780" s="1" t="n">
        <v>37.12</v>
      </c>
    </row>
    <row r="17781" customFormat="false" ht="15" hidden="false" customHeight="true" outlineLevel="0" collapsed="false">
      <c r="A17781" s="1" t="n">
        <v>1</v>
      </c>
      <c r="B17781" s="17" t="n">
        <v>46266</v>
      </c>
      <c r="C17781" s="1" t="n">
        <v>11</v>
      </c>
      <c r="D17781" s="1" t="s">
        <v>3845</v>
      </c>
      <c r="E17781" s="1" t="n">
        <v>1705</v>
      </c>
      <c r="F17781" s="1" t="s">
        <v>173</v>
      </c>
      <c r="I17781" s="1" t="n">
        <v>2016611</v>
      </c>
      <c r="J17781" s="1" t="n">
        <v>31367</v>
      </c>
      <c r="K17781" s="1" t="n">
        <v>7894900704211</v>
      </c>
      <c r="L17781" s="1" t="s">
        <v>4523</v>
      </c>
      <c r="N17781" s="1" t="n">
        <v>9</v>
      </c>
      <c r="O17781" s="1" t="n">
        <v>53.48</v>
      </c>
    </row>
    <row r="17782" customFormat="false" ht="15" hidden="false" customHeight="true" outlineLevel="0" collapsed="false">
      <c r="A17782" s="1" t="n">
        <v>1</v>
      </c>
      <c r="B17782" s="17" t="n">
        <v>46266</v>
      </c>
      <c r="C17782" s="1" t="n">
        <v>11</v>
      </c>
      <c r="D17782" s="1" t="s">
        <v>3845</v>
      </c>
      <c r="E17782" s="1" t="n">
        <v>1705</v>
      </c>
      <c r="F17782" s="1" t="s">
        <v>173</v>
      </c>
      <c r="I17782" s="1" t="n">
        <v>2016611</v>
      </c>
      <c r="J17782" s="1" t="n">
        <v>31767</v>
      </c>
      <c r="K17782" s="1" t="n">
        <v>7897105250095</v>
      </c>
      <c r="L17782" s="1" t="s">
        <v>5537</v>
      </c>
      <c r="N17782" s="1" t="n">
        <v>9</v>
      </c>
      <c r="O17782" s="1" t="n">
        <v>34.43</v>
      </c>
    </row>
    <row r="17783" customFormat="false" ht="15" hidden="false" customHeight="true" outlineLevel="0" collapsed="false">
      <c r="A17783" s="1" t="n">
        <v>1</v>
      </c>
      <c r="B17783" s="17" t="n">
        <v>46266</v>
      </c>
      <c r="C17783" s="1" t="n">
        <v>11</v>
      </c>
      <c r="D17783" s="1" t="s">
        <v>3845</v>
      </c>
      <c r="E17783" s="1" t="n">
        <v>1705</v>
      </c>
      <c r="F17783" s="1" t="s">
        <v>173</v>
      </c>
      <c r="I17783" s="1" t="n">
        <v>2016611</v>
      </c>
      <c r="J17783" s="1" t="n">
        <v>32339</v>
      </c>
      <c r="K17783" s="1" t="n">
        <v>7894900681000</v>
      </c>
      <c r="L17783" s="1" t="s">
        <v>4526</v>
      </c>
      <c r="N17783" s="1" t="n">
        <v>12</v>
      </c>
      <c r="O17783" s="1" t="n">
        <v>89.99</v>
      </c>
    </row>
    <row r="17784" customFormat="false" ht="15" hidden="false" customHeight="true" outlineLevel="0" collapsed="false">
      <c r="A17784" s="1" t="n">
        <v>1</v>
      </c>
      <c r="B17784" s="17" t="n">
        <v>46266</v>
      </c>
      <c r="C17784" s="1" t="n">
        <v>11</v>
      </c>
      <c r="D17784" s="1" t="s">
        <v>3845</v>
      </c>
      <c r="E17784" s="1" t="n">
        <v>1705</v>
      </c>
      <c r="F17784" s="1" t="s">
        <v>173</v>
      </c>
      <c r="I17784" s="1" t="n">
        <v>2016611</v>
      </c>
      <c r="J17784" s="1" t="n">
        <v>35357</v>
      </c>
      <c r="K17784" s="1" t="n">
        <v>7894900681017</v>
      </c>
      <c r="L17784" s="1" t="s">
        <v>4488</v>
      </c>
      <c r="N17784" s="1" t="n">
        <v>36</v>
      </c>
      <c r="O17784" s="1" t="n">
        <v>101.83</v>
      </c>
    </row>
    <row r="17785" customFormat="false" ht="15" hidden="false" customHeight="true" outlineLevel="0" collapsed="false">
      <c r="A17785" s="1" t="n">
        <v>1</v>
      </c>
      <c r="B17785" s="17" t="n">
        <v>46266</v>
      </c>
      <c r="C17785" s="1" t="n">
        <v>11</v>
      </c>
      <c r="D17785" s="1" t="s">
        <v>3845</v>
      </c>
      <c r="E17785" s="1" t="n">
        <v>1705</v>
      </c>
      <c r="F17785" s="1" t="s">
        <v>173</v>
      </c>
      <c r="I17785" s="1" t="n">
        <v>2016611</v>
      </c>
      <c r="J17785" s="1" t="n">
        <v>37279</v>
      </c>
      <c r="K17785" s="1" t="n">
        <v>7894900027013</v>
      </c>
      <c r="L17785" s="1" t="s">
        <v>4527</v>
      </c>
      <c r="N17785" s="1" t="n">
        <v>300</v>
      </c>
      <c r="O17785" s="1" t="n">
        <v>2646.52</v>
      </c>
    </row>
    <row r="17786" customFormat="false" ht="15" hidden="false" customHeight="true" outlineLevel="0" collapsed="false">
      <c r="A17786" s="1" t="n">
        <v>1</v>
      </c>
      <c r="B17786" s="17" t="n">
        <v>46266</v>
      </c>
      <c r="C17786" s="1" t="n">
        <v>11</v>
      </c>
      <c r="D17786" s="1" t="s">
        <v>3845</v>
      </c>
      <c r="E17786" s="1" t="n">
        <v>1705</v>
      </c>
      <c r="F17786" s="1" t="s">
        <v>173</v>
      </c>
      <c r="I17786" s="1" t="n">
        <v>2016611</v>
      </c>
      <c r="J17786" s="1" t="n">
        <v>38060</v>
      </c>
      <c r="K17786" s="1" t="n">
        <v>7894900701609</v>
      </c>
      <c r="L17786" s="1" t="s">
        <v>5539</v>
      </c>
      <c r="N17786" s="1" t="n">
        <v>60</v>
      </c>
      <c r="O17786" s="1" t="n">
        <v>220.39</v>
      </c>
    </row>
    <row r="17787" customFormat="false" ht="15" hidden="false" customHeight="true" outlineLevel="0" collapsed="false">
      <c r="A17787" s="1" t="n">
        <v>1</v>
      </c>
      <c r="B17787" s="17" t="n">
        <v>46266</v>
      </c>
      <c r="C17787" s="1" t="n">
        <v>11</v>
      </c>
      <c r="D17787" s="1" t="s">
        <v>3845</v>
      </c>
      <c r="E17787" s="1" t="n">
        <v>1705</v>
      </c>
      <c r="F17787" s="1" t="s">
        <v>173</v>
      </c>
      <c r="I17787" s="1" t="n">
        <v>2016611</v>
      </c>
      <c r="J17787" s="1" t="n">
        <v>38984</v>
      </c>
      <c r="K17787" s="1" t="n">
        <v>7894900027457</v>
      </c>
      <c r="L17787" s="1" t="s">
        <v>4529</v>
      </c>
      <c r="N17787" s="1" t="n">
        <v>24</v>
      </c>
      <c r="O17787" s="1" t="n">
        <v>90.6</v>
      </c>
    </row>
    <row r="17788" customFormat="false" ht="15" hidden="false" customHeight="true" outlineLevel="0" collapsed="false">
      <c r="A17788" s="1" t="n">
        <v>1</v>
      </c>
      <c r="B17788" s="17" t="n">
        <v>46266</v>
      </c>
      <c r="C17788" s="1" t="n">
        <v>11</v>
      </c>
      <c r="D17788" s="1" t="s">
        <v>3845</v>
      </c>
      <c r="E17788" s="1" t="n">
        <v>1705</v>
      </c>
      <c r="F17788" s="1" t="s">
        <v>173</v>
      </c>
      <c r="I17788" s="1" t="n">
        <v>2016611</v>
      </c>
      <c r="J17788" s="1" t="n">
        <v>41322</v>
      </c>
      <c r="K17788" s="1" t="n">
        <v>7897105200076</v>
      </c>
      <c r="L17788" s="1" t="s">
        <v>4530</v>
      </c>
      <c r="N17788" s="1" t="n">
        <v>24</v>
      </c>
      <c r="O17788" s="1" t="n">
        <v>81.81</v>
      </c>
    </row>
    <row r="17789" customFormat="false" ht="15" hidden="false" customHeight="true" outlineLevel="0" collapsed="false">
      <c r="A17789" s="1" t="n">
        <v>1</v>
      </c>
      <c r="B17789" s="17" t="n">
        <v>46266</v>
      </c>
      <c r="C17789" s="1" t="n">
        <v>11</v>
      </c>
      <c r="D17789" s="1" t="s">
        <v>3845</v>
      </c>
      <c r="E17789" s="1" t="n">
        <v>1705</v>
      </c>
      <c r="F17789" s="1" t="s">
        <v>173</v>
      </c>
      <c r="I17789" s="1" t="n">
        <v>2016611</v>
      </c>
      <c r="J17789" s="1" t="n">
        <v>47954</v>
      </c>
      <c r="K17789" s="1" t="n">
        <v>7894900666519</v>
      </c>
      <c r="L17789" s="1" t="s">
        <v>4531</v>
      </c>
      <c r="N17789" s="1" t="n">
        <v>30</v>
      </c>
      <c r="O17789" s="1" t="n">
        <v>149.27</v>
      </c>
    </row>
    <row r="17790" customFormat="false" ht="15" hidden="false" customHeight="true" outlineLevel="0" collapsed="false">
      <c r="A17790" s="1" t="n">
        <v>1</v>
      </c>
      <c r="B17790" s="17" t="n">
        <v>46266</v>
      </c>
      <c r="C17790" s="1" t="n">
        <v>11</v>
      </c>
      <c r="D17790" s="1" t="s">
        <v>3845</v>
      </c>
      <c r="E17790" s="1" t="n">
        <v>1705</v>
      </c>
      <c r="F17790" s="1" t="s">
        <v>173</v>
      </c>
      <c r="I17790" s="1" t="n">
        <v>2016611</v>
      </c>
      <c r="J17790" s="1" t="n">
        <v>59947</v>
      </c>
      <c r="K17790" s="1" t="n">
        <v>7894900015034</v>
      </c>
      <c r="L17790" s="1" t="s">
        <v>7494</v>
      </c>
      <c r="N17790" s="1" t="n">
        <v>24</v>
      </c>
      <c r="O17790" s="1" t="n">
        <v>65.93</v>
      </c>
    </row>
    <row r="17791" customFormat="false" ht="15" hidden="false" customHeight="true" outlineLevel="0" collapsed="false">
      <c r="A17791" s="1" t="n">
        <v>1</v>
      </c>
      <c r="B17791" s="17" t="n">
        <v>46266</v>
      </c>
      <c r="C17791" s="1" t="n">
        <v>11</v>
      </c>
      <c r="D17791" s="1" t="s">
        <v>3845</v>
      </c>
      <c r="E17791" s="1" t="n">
        <v>1705</v>
      </c>
      <c r="F17791" s="1" t="s">
        <v>173</v>
      </c>
      <c r="I17791" s="1" t="n">
        <v>2016611</v>
      </c>
      <c r="J17791" s="1" t="n">
        <v>64291</v>
      </c>
      <c r="K17791" s="1" t="n">
        <v>78938595</v>
      </c>
      <c r="L17791" s="1" t="s">
        <v>8471</v>
      </c>
      <c r="N17791" s="1" t="n">
        <v>24</v>
      </c>
      <c r="O17791" s="1" t="n">
        <v>41.76</v>
      </c>
    </row>
    <row r="17792" customFormat="false" ht="15" hidden="false" customHeight="true" outlineLevel="0" collapsed="false">
      <c r="A17792" s="1" t="n">
        <v>1</v>
      </c>
      <c r="B17792" s="17" t="n">
        <v>46266</v>
      </c>
      <c r="C17792" s="1" t="n">
        <v>22</v>
      </c>
      <c r="D17792" s="1" t="s">
        <v>3850</v>
      </c>
      <c r="E17792" s="1" t="n">
        <v>33</v>
      </c>
      <c r="F17792" s="1" t="s">
        <v>93</v>
      </c>
      <c r="I17792" s="1" t="n">
        <v>5599</v>
      </c>
      <c r="J17792" s="1" t="n">
        <v>100000</v>
      </c>
      <c r="K17792" s="1" t="n">
        <v>1</v>
      </c>
      <c r="L17792" s="1" t="s">
        <v>3851</v>
      </c>
      <c r="N17792" s="1" t="n">
        <v>9.606</v>
      </c>
      <c r="O17792" s="1" t="n">
        <v>196.22</v>
      </c>
    </row>
    <row r="17793" customFormat="false" ht="15" hidden="false" customHeight="true" outlineLevel="0" collapsed="false">
      <c r="A17793" s="1" t="n">
        <v>1</v>
      </c>
      <c r="B17793" s="17" t="n">
        <v>46266</v>
      </c>
      <c r="C17793" s="1" t="n">
        <v>22</v>
      </c>
      <c r="D17793" s="1" t="s">
        <v>3850</v>
      </c>
      <c r="E17793" s="1" t="n">
        <v>33</v>
      </c>
      <c r="F17793" s="1" t="s">
        <v>93</v>
      </c>
      <c r="I17793" s="1" t="n">
        <v>5599</v>
      </c>
      <c r="J17793" s="1" t="n">
        <v>100006</v>
      </c>
      <c r="K17793" s="1" t="n">
        <v>7</v>
      </c>
      <c r="L17793" s="1" t="s">
        <v>3853</v>
      </c>
      <c r="N17793" s="1" t="n">
        <v>6.654</v>
      </c>
      <c r="O17793" s="1" t="n">
        <v>182.99</v>
      </c>
    </row>
    <row r="17794" customFormat="false" ht="15" hidden="false" customHeight="true" outlineLevel="0" collapsed="false">
      <c r="A17794" s="1" t="n">
        <v>1</v>
      </c>
      <c r="B17794" s="17" t="n">
        <v>46266</v>
      </c>
      <c r="C17794" s="1" t="n">
        <v>22</v>
      </c>
      <c r="D17794" s="1" t="s">
        <v>3850</v>
      </c>
      <c r="E17794" s="1" t="n">
        <v>33</v>
      </c>
      <c r="F17794" s="1" t="s">
        <v>93</v>
      </c>
      <c r="I17794" s="1" t="n">
        <v>5599</v>
      </c>
      <c r="J17794" s="1" t="n">
        <v>100007</v>
      </c>
      <c r="K17794" s="1" t="n">
        <v>8</v>
      </c>
      <c r="L17794" s="1" t="s">
        <v>3854</v>
      </c>
      <c r="N17794" s="1" t="n">
        <v>2.16</v>
      </c>
      <c r="O17794" s="1" t="n">
        <v>50.91</v>
      </c>
    </row>
    <row r="17795" customFormat="false" ht="15" hidden="false" customHeight="true" outlineLevel="0" collapsed="false">
      <c r="A17795" s="1" t="n">
        <v>1</v>
      </c>
      <c r="B17795" s="17" t="n">
        <v>46266</v>
      </c>
      <c r="C17795" s="1" t="n">
        <v>22</v>
      </c>
      <c r="D17795" s="1" t="s">
        <v>3850</v>
      </c>
      <c r="E17795" s="1" t="n">
        <v>33</v>
      </c>
      <c r="F17795" s="1" t="s">
        <v>93</v>
      </c>
      <c r="I17795" s="1" t="n">
        <v>5599</v>
      </c>
      <c r="J17795" s="1" t="n">
        <v>100008</v>
      </c>
      <c r="K17795" s="1" t="n">
        <v>9</v>
      </c>
      <c r="L17795" s="1" t="s">
        <v>3855</v>
      </c>
      <c r="N17795" s="1" t="n">
        <v>46.499</v>
      </c>
      <c r="O17795" s="1" t="n">
        <v>1424.95</v>
      </c>
    </row>
    <row r="17796" customFormat="false" ht="15" hidden="false" customHeight="true" outlineLevel="0" collapsed="false">
      <c r="A17796" s="1" t="n">
        <v>1</v>
      </c>
      <c r="B17796" s="17" t="n">
        <v>46266</v>
      </c>
      <c r="C17796" s="1" t="n">
        <v>22</v>
      </c>
      <c r="D17796" s="1" t="s">
        <v>3850</v>
      </c>
      <c r="E17796" s="1" t="n">
        <v>33</v>
      </c>
      <c r="F17796" s="1" t="s">
        <v>93</v>
      </c>
      <c r="I17796" s="1" t="n">
        <v>5599</v>
      </c>
      <c r="J17796" s="1" t="n">
        <v>100011</v>
      </c>
      <c r="K17796" s="1" t="n">
        <v>12</v>
      </c>
      <c r="L17796" s="1" t="s">
        <v>3856</v>
      </c>
      <c r="N17796" s="1" t="n">
        <v>28.74</v>
      </c>
      <c r="O17796" s="1" t="n">
        <v>1016.26</v>
      </c>
    </row>
    <row r="17797" customFormat="false" ht="15" hidden="false" customHeight="true" outlineLevel="0" collapsed="false">
      <c r="A17797" s="1" t="n">
        <v>1</v>
      </c>
      <c r="B17797" s="17" t="n">
        <v>46266</v>
      </c>
      <c r="C17797" s="1" t="n">
        <v>22</v>
      </c>
      <c r="D17797" s="1" t="s">
        <v>3850</v>
      </c>
      <c r="E17797" s="1" t="n">
        <v>33</v>
      </c>
      <c r="F17797" s="1" t="s">
        <v>93</v>
      </c>
      <c r="I17797" s="1" t="n">
        <v>5599</v>
      </c>
      <c r="J17797" s="1" t="n">
        <v>100012</v>
      </c>
      <c r="K17797" s="1" t="n">
        <v>13</v>
      </c>
      <c r="L17797" s="1" t="s">
        <v>3857</v>
      </c>
      <c r="N17797" s="1" t="n">
        <v>17.54</v>
      </c>
      <c r="O17797" s="1" t="n">
        <v>675.36</v>
      </c>
    </row>
    <row r="17798" customFormat="false" ht="15" hidden="false" customHeight="true" outlineLevel="0" collapsed="false">
      <c r="A17798" s="1" t="n">
        <v>1</v>
      </c>
      <c r="B17798" s="17" t="n">
        <v>46266</v>
      </c>
      <c r="C17798" s="1" t="n">
        <v>22</v>
      </c>
      <c r="D17798" s="1" t="s">
        <v>3850</v>
      </c>
      <c r="E17798" s="1" t="n">
        <v>33</v>
      </c>
      <c r="F17798" s="1" t="s">
        <v>93</v>
      </c>
      <c r="I17798" s="1" t="n">
        <v>5599</v>
      </c>
      <c r="J17798" s="1" t="n">
        <v>100013</v>
      </c>
      <c r="K17798" s="1" t="n">
        <v>14</v>
      </c>
      <c r="L17798" s="1" t="s">
        <v>3858</v>
      </c>
      <c r="N17798" s="1" t="n">
        <v>31.29</v>
      </c>
      <c r="O17798" s="1" t="n">
        <v>1327.75</v>
      </c>
    </row>
    <row r="17799" customFormat="false" ht="15" hidden="false" customHeight="true" outlineLevel="0" collapsed="false">
      <c r="A17799" s="1" t="n">
        <v>1</v>
      </c>
      <c r="B17799" s="17" t="n">
        <v>46266</v>
      </c>
      <c r="C17799" s="1" t="n">
        <v>22</v>
      </c>
      <c r="D17799" s="1" t="s">
        <v>3850</v>
      </c>
      <c r="E17799" s="1" t="n">
        <v>33</v>
      </c>
      <c r="F17799" s="1" t="s">
        <v>93</v>
      </c>
      <c r="I17799" s="1" t="n">
        <v>5599</v>
      </c>
      <c r="J17799" s="1" t="n">
        <v>100014</v>
      </c>
      <c r="K17799" s="1" t="n">
        <v>15</v>
      </c>
      <c r="L17799" s="1" t="s">
        <v>3859</v>
      </c>
      <c r="N17799" s="1" t="n">
        <v>14.251</v>
      </c>
      <c r="O17799" s="1" t="n">
        <v>627.14</v>
      </c>
    </row>
    <row r="17800" customFormat="false" ht="15" hidden="false" customHeight="true" outlineLevel="0" collapsed="false">
      <c r="A17800" s="1" t="n">
        <v>1</v>
      </c>
      <c r="B17800" s="17" t="n">
        <v>46266</v>
      </c>
      <c r="C17800" s="1" t="n">
        <v>22</v>
      </c>
      <c r="D17800" s="1" t="s">
        <v>3850</v>
      </c>
      <c r="E17800" s="1" t="n">
        <v>33</v>
      </c>
      <c r="F17800" s="1" t="s">
        <v>93</v>
      </c>
      <c r="I17800" s="1" t="n">
        <v>5599</v>
      </c>
      <c r="J17800" s="1" t="n">
        <v>100015</v>
      </c>
      <c r="K17800" s="1" t="n">
        <v>16</v>
      </c>
      <c r="L17800" s="1" t="s">
        <v>3860</v>
      </c>
      <c r="N17800" s="1" t="n">
        <v>6.214</v>
      </c>
      <c r="O17800" s="1" t="n">
        <v>244.14</v>
      </c>
    </row>
    <row r="17801" customFormat="false" ht="15" hidden="false" customHeight="true" outlineLevel="0" collapsed="false">
      <c r="A17801" s="1" t="n">
        <v>1</v>
      </c>
      <c r="B17801" s="17" t="n">
        <v>46266</v>
      </c>
      <c r="C17801" s="1" t="n">
        <v>22</v>
      </c>
      <c r="D17801" s="1" t="s">
        <v>3850</v>
      </c>
      <c r="E17801" s="1" t="n">
        <v>33</v>
      </c>
      <c r="F17801" s="1" t="s">
        <v>93</v>
      </c>
      <c r="I17801" s="1" t="n">
        <v>5599</v>
      </c>
      <c r="J17801" s="1" t="n">
        <v>100016</v>
      </c>
      <c r="K17801" s="1" t="n">
        <v>17</v>
      </c>
      <c r="L17801" s="1" t="s">
        <v>3861</v>
      </c>
      <c r="N17801" s="1" t="n">
        <v>5.18</v>
      </c>
      <c r="O17801" s="1" t="n">
        <v>284.96</v>
      </c>
    </row>
    <row r="17802" customFormat="false" ht="15" hidden="false" customHeight="true" outlineLevel="0" collapsed="false">
      <c r="A17802" s="1" t="n">
        <v>1</v>
      </c>
      <c r="B17802" s="17" t="n">
        <v>46266</v>
      </c>
      <c r="C17802" s="1" t="n">
        <v>22</v>
      </c>
      <c r="D17802" s="1" t="s">
        <v>3850</v>
      </c>
      <c r="E17802" s="1" t="n">
        <v>33</v>
      </c>
      <c r="F17802" s="1" t="s">
        <v>93</v>
      </c>
      <c r="I17802" s="1" t="n">
        <v>5599</v>
      </c>
      <c r="J17802" s="1" t="n">
        <v>100017</v>
      </c>
      <c r="K17802" s="1" t="n">
        <v>18</v>
      </c>
      <c r="L17802" s="1" t="s">
        <v>3862</v>
      </c>
      <c r="N17802" s="1" t="n">
        <v>3.706</v>
      </c>
      <c r="O17802" s="1" t="n">
        <v>218.43</v>
      </c>
    </row>
    <row r="17803" customFormat="false" ht="15" hidden="false" customHeight="true" outlineLevel="0" collapsed="false">
      <c r="A17803" s="1" t="n">
        <v>1</v>
      </c>
      <c r="B17803" s="17" t="n">
        <v>46266</v>
      </c>
      <c r="C17803" s="1" t="n">
        <v>22</v>
      </c>
      <c r="D17803" s="1" t="s">
        <v>3850</v>
      </c>
      <c r="E17803" s="1" t="n">
        <v>33</v>
      </c>
      <c r="F17803" s="1" t="s">
        <v>93</v>
      </c>
      <c r="I17803" s="1" t="n">
        <v>5599</v>
      </c>
      <c r="J17803" s="1" t="n">
        <v>100019</v>
      </c>
      <c r="K17803" s="1" t="n">
        <v>20</v>
      </c>
      <c r="L17803" s="1" t="s">
        <v>3863</v>
      </c>
      <c r="N17803" s="1" t="n">
        <v>2.302</v>
      </c>
      <c r="O17803" s="1" t="n">
        <v>83.21</v>
      </c>
    </row>
    <row r="17804" customFormat="false" ht="15" hidden="false" customHeight="true" outlineLevel="0" collapsed="false">
      <c r="A17804" s="1" t="n">
        <v>1</v>
      </c>
      <c r="B17804" s="17" t="n">
        <v>46266</v>
      </c>
      <c r="C17804" s="1" t="n">
        <v>22</v>
      </c>
      <c r="D17804" s="1" t="s">
        <v>3850</v>
      </c>
      <c r="E17804" s="1" t="n">
        <v>33</v>
      </c>
      <c r="F17804" s="1" t="s">
        <v>93</v>
      </c>
      <c r="I17804" s="1" t="n">
        <v>5599</v>
      </c>
      <c r="J17804" s="1" t="n">
        <v>100020</v>
      </c>
      <c r="K17804" s="1" t="n">
        <v>21</v>
      </c>
      <c r="L17804" s="1" t="s">
        <v>3864</v>
      </c>
      <c r="N17804" s="1" t="n">
        <v>1.896</v>
      </c>
      <c r="O17804" s="1" t="n">
        <v>58.1</v>
      </c>
    </row>
    <row r="17805" customFormat="false" ht="15" hidden="false" customHeight="true" outlineLevel="0" collapsed="false">
      <c r="A17805" s="1" t="n">
        <v>1</v>
      </c>
      <c r="B17805" s="17" t="n">
        <v>46266</v>
      </c>
      <c r="C17805" s="1" t="n">
        <v>22</v>
      </c>
      <c r="D17805" s="1" t="s">
        <v>3850</v>
      </c>
      <c r="E17805" s="1" t="n">
        <v>33</v>
      </c>
      <c r="F17805" s="1" t="s">
        <v>93</v>
      </c>
      <c r="I17805" s="1" t="n">
        <v>5599</v>
      </c>
      <c r="J17805" s="1" t="n">
        <v>100053</v>
      </c>
      <c r="K17805" s="1" t="n">
        <v>54</v>
      </c>
      <c r="L17805" s="1" t="s">
        <v>3866</v>
      </c>
      <c r="N17805" s="1" t="n">
        <v>7.287</v>
      </c>
      <c r="O17805" s="1" t="n">
        <v>251.93</v>
      </c>
    </row>
    <row r="17806" customFormat="false" ht="15" hidden="false" customHeight="true" outlineLevel="0" collapsed="false">
      <c r="A17806" s="1" t="n">
        <v>1</v>
      </c>
      <c r="B17806" s="17" t="n">
        <v>46266</v>
      </c>
      <c r="C17806" s="1" t="n">
        <v>22</v>
      </c>
      <c r="D17806" s="1" t="s">
        <v>3850</v>
      </c>
      <c r="E17806" s="1" t="n">
        <v>33</v>
      </c>
      <c r="F17806" s="1" t="s">
        <v>93</v>
      </c>
      <c r="I17806" s="1" t="n">
        <v>5599</v>
      </c>
      <c r="J17806" s="1" t="n">
        <v>100638</v>
      </c>
      <c r="K17806" s="1" t="n">
        <v>508</v>
      </c>
      <c r="L17806" s="1" t="s">
        <v>3867</v>
      </c>
      <c r="N17806" s="1" t="n">
        <v>1.628</v>
      </c>
      <c r="O17806" s="1" t="n">
        <v>3.83</v>
      </c>
    </row>
    <row r="17807" customFormat="false" ht="15" hidden="false" customHeight="true" outlineLevel="0" collapsed="false">
      <c r="A17807" s="1" t="n">
        <v>1</v>
      </c>
      <c r="B17807" s="17" t="n">
        <v>46266</v>
      </c>
      <c r="C17807" s="1" t="n">
        <v>22</v>
      </c>
      <c r="D17807" s="1" t="s">
        <v>3850</v>
      </c>
      <c r="E17807" s="1" t="n">
        <v>33</v>
      </c>
      <c r="F17807" s="1" t="s">
        <v>93</v>
      </c>
      <c r="I17807" s="1" t="n">
        <v>5599</v>
      </c>
      <c r="J17807" s="1" t="n">
        <v>100520</v>
      </c>
      <c r="K17807" s="1" t="n">
        <v>507</v>
      </c>
      <c r="L17807" s="1" t="s">
        <v>3868</v>
      </c>
      <c r="N17807" s="1" t="n">
        <v>18.905</v>
      </c>
      <c r="O17807" s="1" t="n">
        <v>44.43</v>
      </c>
    </row>
    <row r="17808" customFormat="false" ht="15" hidden="false" customHeight="true" outlineLevel="0" collapsed="false">
      <c r="A17808" s="1" t="n">
        <v>1</v>
      </c>
      <c r="B17808" s="17" t="n">
        <v>46266</v>
      </c>
      <c r="C17808" s="1" t="n">
        <v>22</v>
      </c>
      <c r="D17808" s="1" t="s">
        <v>3850</v>
      </c>
      <c r="E17808" s="1" t="n">
        <v>33</v>
      </c>
      <c r="F17808" s="1" t="s">
        <v>93</v>
      </c>
      <c r="I17808" s="1" t="n">
        <v>5599</v>
      </c>
      <c r="J17808" s="1" t="n">
        <v>100319</v>
      </c>
      <c r="K17808" s="1" t="n">
        <v>73453</v>
      </c>
      <c r="L17808" s="1" t="s">
        <v>3869</v>
      </c>
      <c r="N17808" s="1" t="n">
        <v>2.41</v>
      </c>
      <c r="O17808" s="1" t="n">
        <v>22.71</v>
      </c>
    </row>
    <row r="17809" customFormat="false" ht="15" hidden="false" customHeight="true" outlineLevel="0" collapsed="false">
      <c r="A17809" s="1" t="n">
        <v>1</v>
      </c>
      <c r="B17809" s="17" t="n">
        <v>46266</v>
      </c>
      <c r="C17809" s="1" t="n">
        <v>22</v>
      </c>
      <c r="D17809" s="1" t="s">
        <v>3850</v>
      </c>
      <c r="E17809" s="1" t="n">
        <v>33</v>
      </c>
      <c r="F17809" s="1" t="s">
        <v>93</v>
      </c>
      <c r="I17809" s="1" t="n">
        <v>5599</v>
      </c>
      <c r="J17809" s="1" t="n">
        <v>110455</v>
      </c>
      <c r="K17809" s="1" t="n">
        <v>53212</v>
      </c>
      <c r="L17809" s="1" t="s">
        <v>3870</v>
      </c>
      <c r="N17809" s="1" t="n">
        <v>3.532</v>
      </c>
      <c r="O17809" s="1" t="n">
        <v>0.28</v>
      </c>
    </row>
    <row r="17810" customFormat="false" ht="15" hidden="false" customHeight="true" outlineLevel="0" collapsed="false">
      <c r="A17810" s="1" t="n">
        <v>1</v>
      </c>
      <c r="B17810" s="17" t="n">
        <v>46266</v>
      </c>
      <c r="C17810" s="1" t="n">
        <v>22</v>
      </c>
      <c r="D17810" s="1" t="s">
        <v>3850</v>
      </c>
      <c r="E17810" s="1" t="n">
        <v>33</v>
      </c>
      <c r="F17810" s="1" t="s">
        <v>93</v>
      </c>
      <c r="I17810" s="1" t="n">
        <v>5601</v>
      </c>
      <c r="J17810" s="1" t="n">
        <v>100000</v>
      </c>
      <c r="K17810" s="1" t="n">
        <v>1</v>
      </c>
      <c r="L17810" s="1" t="s">
        <v>3851</v>
      </c>
      <c r="N17810" s="1" t="n">
        <v>4.44</v>
      </c>
      <c r="O17810" s="1" t="n">
        <v>88.99</v>
      </c>
    </row>
    <row r="17811" customFormat="false" ht="15" hidden="false" customHeight="true" outlineLevel="0" collapsed="false">
      <c r="A17811" s="1" t="n">
        <v>1</v>
      </c>
      <c r="B17811" s="17" t="n">
        <v>46266</v>
      </c>
      <c r="C17811" s="1" t="n">
        <v>22</v>
      </c>
      <c r="D17811" s="1" t="s">
        <v>3850</v>
      </c>
      <c r="E17811" s="1" t="n">
        <v>33</v>
      </c>
      <c r="F17811" s="1" t="s">
        <v>93</v>
      </c>
      <c r="I17811" s="1" t="n">
        <v>5601</v>
      </c>
      <c r="J17811" s="1" t="n">
        <v>100001</v>
      </c>
      <c r="K17811" s="1" t="n">
        <v>2</v>
      </c>
      <c r="L17811" s="1" t="s">
        <v>4138</v>
      </c>
      <c r="N17811" s="1" t="n">
        <v>14.48</v>
      </c>
      <c r="O17811" s="1" t="n">
        <v>290.23</v>
      </c>
    </row>
    <row r="17812" customFormat="false" ht="15" hidden="false" customHeight="true" outlineLevel="0" collapsed="false">
      <c r="A17812" s="1" t="n">
        <v>1</v>
      </c>
      <c r="B17812" s="17" t="n">
        <v>46266</v>
      </c>
      <c r="C17812" s="1" t="n">
        <v>22</v>
      </c>
      <c r="D17812" s="1" t="s">
        <v>3850</v>
      </c>
      <c r="E17812" s="1" t="n">
        <v>33</v>
      </c>
      <c r="F17812" s="1" t="s">
        <v>93</v>
      </c>
      <c r="I17812" s="1" t="n">
        <v>5601</v>
      </c>
      <c r="J17812" s="1" t="n">
        <v>100002</v>
      </c>
      <c r="K17812" s="1" t="n">
        <v>3</v>
      </c>
      <c r="L17812" s="1" t="s">
        <v>3872</v>
      </c>
      <c r="N17812" s="1" t="n">
        <v>38.26</v>
      </c>
      <c r="O17812" s="1" t="n">
        <v>884.88</v>
      </c>
    </row>
    <row r="17813" customFormat="false" ht="15" hidden="false" customHeight="true" outlineLevel="0" collapsed="false">
      <c r="A17813" s="1" t="n">
        <v>1</v>
      </c>
      <c r="B17813" s="17" t="n">
        <v>46266</v>
      </c>
      <c r="C17813" s="1" t="n">
        <v>22</v>
      </c>
      <c r="D17813" s="1" t="s">
        <v>3850</v>
      </c>
      <c r="E17813" s="1" t="n">
        <v>33</v>
      </c>
      <c r="F17813" s="1" t="s">
        <v>93</v>
      </c>
      <c r="I17813" s="1" t="n">
        <v>5601</v>
      </c>
      <c r="J17813" s="1" t="n">
        <v>100003</v>
      </c>
      <c r="K17813" s="1" t="n">
        <v>4</v>
      </c>
      <c r="L17813" s="1" t="s">
        <v>3873</v>
      </c>
      <c r="N17813" s="1" t="n">
        <v>25.69</v>
      </c>
      <c r="O17813" s="1" t="n">
        <v>633.78</v>
      </c>
    </row>
    <row r="17814" customFormat="false" ht="15" hidden="false" customHeight="true" outlineLevel="0" collapsed="false">
      <c r="A17814" s="1" t="n">
        <v>1</v>
      </c>
      <c r="B17814" s="17" t="n">
        <v>46266</v>
      </c>
      <c r="C17814" s="1" t="n">
        <v>22</v>
      </c>
      <c r="D17814" s="1" t="s">
        <v>3850</v>
      </c>
      <c r="E17814" s="1" t="n">
        <v>33</v>
      </c>
      <c r="F17814" s="1" t="s">
        <v>93</v>
      </c>
      <c r="I17814" s="1" t="n">
        <v>5601</v>
      </c>
      <c r="J17814" s="1" t="n">
        <v>100004</v>
      </c>
      <c r="K17814" s="1" t="n">
        <v>5</v>
      </c>
      <c r="L17814" s="1" t="s">
        <v>3852</v>
      </c>
      <c r="N17814" s="1" t="n">
        <v>1.192</v>
      </c>
      <c r="O17814" s="1" t="n">
        <v>24.81</v>
      </c>
    </row>
    <row r="17815" customFormat="false" ht="15" hidden="false" customHeight="true" outlineLevel="0" collapsed="false">
      <c r="A17815" s="1" t="n">
        <v>1</v>
      </c>
      <c r="B17815" s="17" t="n">
        <v>46266</v>
      </c>
      <c r="C17815" s="1" t="n">
        <v>22</v>
      </c>
      <c r="D17815" s="1" t="s">
        <v>3850</v>
      </c>
      <c r="E17815" s="1" t="n">
        <v>33</v>
      </c>
      <c r="F17815" s="1" t="s">
        <v>93</v>
      </c>
      <c r="I17815" s="1" t="n">
        <v>5601</v>
      </c>
      <c r="J17815" s="1" t="n">
        <v>100520</v>
      </c>
      <c r="K17815" s="1" t="n">
        <v>507</v>
      </c>
      <c r="L17815" s="1" t="s">
        <v>3868</v>
      </c>
      <c r="N17815" s="1" t="n">
        <v>1.902</v>
      </c>
      <c r="O17815" s="1" t="n">
        <v>4.39</v>
      </c>
    </row>
    <row r="17816" customFormat="false" ht="15" hidden="false" customHeight="true" outlineLevel="0" collapsed="false">
      <c r="A17816" s="1" t="n">
        <v>1</v>
      </c>
      <c r="B17816" s="17" t="n">
        <v>46266</v>
      </c>
      <c r="C17816" s="1" t="n">
        <v>22</v>
      </c>
      <c r="D17816" s="1" t="s">
        <v>3850</v>
      </c>
      <c r="E17816" s="1" t="n">
        <v>33</v>
      </c>
      <c r="F17816" s="1" t="s">
        <v>93</v>
      </c>
      <c r="I17816" s="1" t="n">
        <v>5601</v>
      </c>
      <c r="J17816" s="1" t="n">
        <v>110455</v>
      </c>
      <c r="K17816" s="1" t="n">
        <v>53212</v>
      </c>
      <c r="L17816" s="1" t="s">
        <v>3870</v>
      </c>
      <c r="N17816" s="1" t="n">
        <v>1.636</v>
      </c>
      <c r="O17816" s="1" t="n">
        <v>0.12</v>
      </c>
    </row>
    <row r="17817" customFormat="false" ht="15" hidden="false" customHeight="true" outlineLevel="0" collapsed="false">
      <c r="A17817" s="1" t="n">
        <v>1</v>
      </c>
      <c r="B17817" s="17" t="n">
        <v>46266</v>
      </c>
      <c r="C17817" s="1" t="n">
        <v>22</v>
      </c>
      <c r="D17817" s="1" t="s">
        <v>3850</v>
      </c>
      <c r="E17817" s="1" t="n">
        <v>33</v>
      </c>
      <c r="F17817" s="1" t="s">
        <v>93</v>
      </c>
      <c r="I17817" s="1" t="n">
        <v>5603</v>
      </c>
      <c r="J17817" s="1" t="n">
        <v>100000</v>
      </c>
      <c r="K17817" s="1" t="n">
        <v>1</v>
      </c>
      <c r="L17817" s="1" t="s">
        <v>3851</v>
      </c>
      <c r="N17817" s="1" t="n">
        <v>4.544</v>
      </c>
      <c r="O17817" s="1" t="n">
        <v>91.36</v>
      </c>
    </row>
    <row r="17818" customFormat="false" ht="15" hidden="false" customHeight="true" outlineLevel="0" collapsed="false">
      <c r="A17818" s="1" t="n">
        <v>1</v>
      </c>
      <c r="B17818" s="17" t="n">
        <v>46266</v>
      </c>
      <c r="C17818" s="1" t="n">
        <v>22</v>
      </c>
      <c r="D17818" s="1" t="s">
        <v>3850</v>
      </c>
      <c r="E17818" s="1" t="n">
        <v>33</v>
      </c>
      <c r="F17818" s="1" t="s">
        <v>93</v>
      </c>
      <c r="I17818" s="1" t="n">
        <v>5603</v>
      </c>
      <c r="J17818" s="1" t="n">
        <v>100001</v>
      </c>
      <c r="K17818" s="1" t="n">
        <v>2</v>
      </c>
      <c r="L17818" s="1" t="s">
        <v>4138</v>
      </c>
      <c r="N17818" s="1" t="n">
        <v>14.845</v>
      </c>
      <c r="O17818" s="1" t="n">
        <v>298.45</v>
      </c>
    </row>
    <row r="17819" customFormat="false" ht="15" hidden="false" customHeight="true" outlineLevel="0" collapsed="false">
      <c r="A17819" s="1" t="n">
        <v>1</v>
      </c>
      <c r="B17819" s="17" t="n">
        <v>46266</v>
      </c>
      <c r="C17819" s="1" t="n">
        <v>22</v>
      </c>
      <c r="D17819" s="1" t="s">
        <v>3850</v>
      </c>
      <c r="E17819" s="1" t="n">
        <v>33</v>
      </c>
      <c r="F17819" s="1" t="s">
        <v>93</v>
      </c>
      <c r="I17819" s="1" t="n">
        <v>5603</v>
      </c>
      <c r="J17819" s="1" t="n">
        <v>100002</v>
      </c>
      <c r="K17819" s="1" t="n">
        <v>3</v>
      </c>
      <c r="L17819" s="1" t="s">
        <v>3872</v>
      </c>
      <c r="N17819" s="1" t="n">
        <v>41.821</v>
      </c>
      <c r="O17819" s="1" t="n">
        <v>970.2</v>
      </c>
    </row>
    <row r="17820" customFormat="false" ht="15" hidden="false" customHeight="true" outlineLevel="0" collapsed="false">
      <c r="A17820" s="1" t="n">
        <v>1</v>
      </c>
      <c r="B17820" s="17" t="n">
        <v>46266</v>
      </c>
      <c r="C17820" s="1" t="n">
        <v>22</v>
      </c>
      <c r="D17820" s="1" t="s">
        <v>3850</v>
      </c>
      <c r="E17820" s="1" t="n">
        <v>33</v>
      </c>
      <c r="F17820" s="1" t="s">
        <v>93</v>
      </c>
      <c r="I17820" s="1" t="n">
        <v>5603</v>
      </c>
      <c r="J17820" s="1" t="n">
        <v>100003</v>
      </c>
      <c r="K17820" s="1" t="n">
        <v>4</v>
      </c>
      <c r="L17820" s="1" t="s">
        <v>3873</v>
      </c>
      <c r="N17820" s="1" t="n">
        <v>26.8</v>
      </c>
      <c r="O17820" s="1" t="n">
        <v>663.19</v>
      </c>
    </row>
    <row r="17821" customFormat="false" ht="15" hidden="false" customHeight="true" outlineLevel="0" collapsed="false">
      <c r="A17821" s="1" t="n">
        <v>1</v>
      </c>
      <c r="B17821" s="17" t="n">
        <v>46266</v>
      </c>
      <c r="C17821" s="1" t="n">
        <v>22</v>
      </c>
      <c r="D17821" s="1" t="s">
        <v>3850</v>
      </c>
      <c r="E17821" s="1" t="n">
        <v>33</v>
      </c>
      <c r="F17821" s="1" t="s">
        <v>93</v>
      </c>
      <c r="I17821" s="1" t="n">
        <v>5603</v>
      </c>
      <c r="J17821" s="1" t="n">
        <v>100004</v>
      </c>
      <c r="K17821" s="1" t="n">
        <v>5</v>
      </c>
      <c r="L17821" s="1" t="s">
        <v>3852</v>
      </c>
      <c r="N17821" s="1" t="n">
        <v>1.276</v>
      </c>
      <c r="O17821" s="1" t="n">
        <v>26.64</v>
      </c>
    </row>
    <row r="17822" customFormat="false" ht="15" hidden="false" customHeight="true" outlineLevel="0" collapsed="false">
      <c r="A17822" s="1" t="n">
        <v>1</v>
      </c>
      <c r="B17822" s="17" t="n">
        <v>46266</v>
      </c>
      <c r="C17822" s="1" t="n">
        <v>22</v>
      </c>
      <c r="D17822" s="1" t="s">
        <v>3850</v>
      </c>
      <c r="E17822" s="1" t="n">
        <v>33</v>
      </c>
      <c r="F17822" s="1" t="s">
        <v>93</v>
      </c>
      <c r="I17822" s="1" t="n">
        <v>5603</v>
      </c>
      <c r="J17822" s="1" t="n">
        <v>100520</v>
      </c>
      <c r="K17822" s="1" t="n">
        <v>507</v>
      </c>
      <c r="L17822" s="1" t="s">
        <v>3868</v>
      </c>
      <c r="N17822" s="1" t="n">
        <v>2.072</v>
      </c>
      <c r="O17822" s="1" t="n">
        <v>4.79</v>
      </c>
    </row>
    <row r="17823" customFormat="false" ht="15" hidden="false" customHeight="true" outlineLevel="0" collapsed="false">
      <c r="A17823" s="1" t="n">
        <v>1</v>
      </c>
      <c r="B17823" s="17" t="n">
        <v>46266</v>
      </c>
      <c r="C17823" s="1" t="n">
        <v>22</v>
      </c>
      <c r="D17823" s="1" t="s">
        <v>3850</v>
      </c>
      <c r="E17823" s="1" t="n">
        <v>33</v>
      </c>
      <c r="F17823" s="1" t="s">
        <v>93</v>
      </c>
      <c r="I17823" s="1" t="n">
        <v>5603</v>
      </c>
      <c r="J17823" s="1" t="n">
        <v>110455</v>
      </c>
      <c r="K17823" s="1" t="n">
        <v>53212</v>
      </c>
      <c r="L17823" s="1" t="s">
        <v>3870</v>
      </c>
      <c r="N17823" s="1" t="n">
        <v>2.042</v>
      </c>
      <c r="O17823" s="1" t="n">
        <v>0.17</v>
      </c>
    </row>
    <row r="17824" customFormat="false" ht="15" hidden="false" customHeight="true" outlineLevel="0" collapsed="false">
      <c r="A17824" s="1" t="n">
        <v>1</v>
      </c>
      <c r="B17824" s="17" t="n">
        <v>46266</v>
      </c>
      <c r="C17824" s="1" t="n">
        <v>39</v>
      </c>
      <c r="D17824" s="1" t="s">
        <v>3875</v>
      </c>
      <c r="E17824" s="1" t="n">
        <v>794</v>
      </c>
      <c r="F17824" s="1" t="s">
        <v>365</v>
      </c>
      <c r="I17824" s="1" t="n">
        <v>8725</v>
      </c>
      <c r="J17824" s="1" t="n">
        <v>82026</v>
      </c>
      <c r="K17824" s="1" t="n">
        <v>820271</v>
      </c>
      <c r="L17824" s="1" t="s">
        <v>8804</v>
      </c>
      <c r="N17824" s="1" t="n">
        <v>500</v>
      </c>
      <c r="O17824" s="1" t="n">
        <v>370</v>
      </c>
    </row>
    <row r="17825" customFormat="false" ht="15" hidden="false" customHeight="true" outlineLevel="0" collapsed="false">
      <c r="A17825" s="1" t="n">
        <v>1</v>
      </c>
      <c r="B17825" s="17" t="n">
        <v>46266</v>
      </c>
      <c r="C17825" s="1" t="n">
        <v>100</v>
      </c>
      <c r="D17825" s="1" t="s">
        <v>3877</v>
      </c>
      <c r="E17825" s="1" t="n">
        <v>33</v>
      </c>
      <c r="F17825" s="1" t="s">
        <v>93</v>
      </c>
      <c r="I17825" s="1" t="n">
        <v>1634930</v>
      </c>
      <c r="J17825" s="1" t="n">
        <v>100000</v>
      </c>
      <c r="K17825" s="1" t="n">
        <v>1</v>
      </c>
      <c r="L17825" s="1" t="s">
        <v>3851</v>
      </c>
      <c r="N17825" s="1" t="n">
        <v>4.81</v>
      </c>
      <c r="O17825" s="1" t="n">
        <v>98.21</v>
      </c>
    </row>
    <row r="17826" customFormat="false" ht="15" hidden="false" customHeight="true" outlineLevel="0" collapsed="false">
      <c r="A17826" s="1" t="n">
        <v>1</v>
      </c>
      <c r="B17826" s="17" t="n">
        <v>46266</v>
      </c>
      <c r="C17826" s="1" t="n">
        <v>100</v>
      </c>
      <c r="D17826" s="1" t="s">
        <v>3877</v>
      </c>
      <c r="E17826" s="1" t="n">
        <v>33</v>
      </c>
      <c r="F17826" s="1" t="s">
        <v>93</v>
      </c>
      <c r="I17826" s="1" t="n">
        <v>1634930</v>
      </c>
      <c r="J17826" s="1" t="n">
        <v>100006</v>
      </c>
      <c r="K17826" s="1" t="n">
        <v>7</v>
      </c>
      <c r="L17826" s="1" t="s">
        <v>3853</v>
      </c>
      <c r="N17826" s="1" t="n">
        <v>3.174</v>
      </c>
      <c r="O17826" s="1" t="n">
        <v>87.25</v>
      </c>
    </row>
    <row r="17827" customFormat="false" ht="15" hidden="false" customHeight="true" outlineLevel="0" collapsed="false">
      <c r="A17827" s="1" t="n">
        <v>1</v>
      </c>
      <c r="B17827" s="17" t="n">
        <v>46266</v>
      </c>
      <c r="C17827" s="1" t="n">
        <v>100</v>
      </c>
      <c r="D17827" s="1" t="s">
        <v>3877</v>
      </c>
      <c r="E17827" s="1" t="n">
        <v>33</v>
      </c>
      <c r="F17827" s="1" t="s">
        <v>93</v>
      </c>
      <c r="I17827" s="1" t="n">
        <v>1634930</v>
      </c>
      <c r="J17827" s="1" t="n">
        <v>100007</v>
      </c>
      <c r="K17827" s="1" t="n">
        <v>8</v>
      </c>
      <c r="L17827" s="1" t="s">
        <v>3854</v>
      </c>
      <c r="N17827" s="1" t="n">
        <v>1</v>
      </c>
      <c r="O17827" s="1" t="n">
        <v>23.56</v>
      </c>
    </row>
    <row r="17828" customFormat="false" ht="15" hidden="false" customHeight="true" outlineLevel="0" collapsed="false">
      <c r="A17828" s="1" t="n">
        <v>1</v>
      </c>
      <c r="B17828" s="17" t="n">
        <v>46266</v>
      </c>
      <c r="C17828" s="1" t="n">
        <v>100</v>
      </c>
      <c r="D17828" s="1" t="s">
        <v>3877</v>
      </c>
      <c r="E17828" s="1" t="n">
        <v>33</v>
      </c>
      <c r="F17828" s="1" t="s">
        <v>93</v>
      </c>
      <c r="I17828" s="1" t="n">
        <v>1634930</v>
      </c>
      <c r="J17828" s="1" t="n">
        <v>100008</v>
      </c>
      <c r="K17828" s="1" t="n">
        <v>9</v>
      </c>
      <c r="L17828" s="1" t="s">
        <v>3855</v>
      </c>
      <c r="N17828" s="1" t="n">
        <v>22.17</v>
      </c>
      <c r="O17828" s="1" t="n">
        <v>679.07</v>
      </c>
    </row>
    <row r="17829" customFormat="false" ht="15" hidden="false" customHeight="true" outlineLevel="0" collapsed="false">
      <c r="A17829" s="1" t="n">
        <v>1</v>
      </c>
      <c r="B17829" s="17" t="n">
        <v>46266</v>
      </c>
      <c r="C17829" s="1" t="n">
        <v>100</v>
      </c>
      <c r="D17829" s="1" t="s">
        <v>3877</v>
      </c>
      <c r="E17829" s="1" t="n">
        <v>33</v>
      </c>
      <c r="F17829" s="1" t="s">
        <v>93</v>
      </c>
      <c r="I17829" s="1" t="n">
        <v>1634930</v>
      </c>
      <c r="J17829" s="1" t="n">
        <v>100011</v>
      </c>
      <c r="K17829" s="1" t="n">
        <v>12</v>
      </c>
      <c r="L17829" s="1" t="s">
        <v>3856</v>
      </c>
      <c r="N17829" s="1" t="n">
        <v>13.71</v>
      </c>
      <c r="O17829" s="1" t="n">
        <v>484.56</v>
      </c>
    </row>
    <row r="17830" customFormat="false" ht="15" hidden="false" customHeight="true" outlineLevel="0" collapsed="false">
      <c r="A17830" s="1" t="n">
        <v>1</v>
      </c>
      <c r="B17830" s="17" t="n">
        <v>46266</v>
      </c>
      <c r="C17830" s="1" t="n">
        <v>100</v>
      </c>
      <c r="D17830" s="1" t="s">
        <v>3877</v>
      </c>
      <c r="E17830" s="1" t="n">
        <v>33</v>
      </c>
      <c r="F17830" s="1" t="s">
        <v>93</v>
      </c>
      <c r="I17830" s="1" t="n">
        <v>1634930</v>
      </c>
      <c r="J17830" s="1" t="n">
        <v>100012</v>
      </c>
      <c r="K17830" s="1" t="n">
        <v>13</v>
      </c>
      <c r="L17830" s="1" t="s">
        <v>3857</v>
      </c>
      <c r="N17830" s="1" t="n">
        <v>8.54</v>
      </c>
      <c r="O17830" s="1" t="n">
        <v>328.67</v>
      </c>
    </row>
    <row r="17831" customFormat="false" ht="15" hidden="false" customHeight="true" outlineLevel="0" collapsed="false">
      <c r="A17831" s="1" t="n">
        <v>1</v>
      </c>
      <c r="B17831" s="17" t="n">
        <v>46266</v>
      </c>
      <c r="C17831" s="1" t="n">
        <v>100</v>
      </c>
      <c r="D17831" s="1" t="s">
        <v>3877</v>
      </c>
      <c r="E17831" s="1" t="n">
        <v>33</v>
      </c>
      <c r="F17831" s="1" t="s">
        <v>93</v>
      </c>
      <c r="I17831" s="1" t="n">
        <v>1634930</v>
      </c>
      <c r="J17831" s="1" t="n">
        <v>100013</v>
      </c>
      <c r="K17831" s="1" t="n">
        <v>14</v>
      </c>
      <c r="L17831" s="1" t="s">
        <v>3858</v>
      </c>
      <c r="N17831" s="1" t="n">
        <v>15.21</v>
      </c>
      <c r="O17831" s="1" t="n">
        <v>645.11</v>
      </c>
    </row>
    <row r="17832" customFormat="false" ht="15" hidden="false" customHeight="true" outlineLevel="0" collapsed="false">
      <c r="A17832" s="1" t="n">
        <v>1</v>
      </c>
      <c r="B17832" s="17" t="n">
        <v>46266</v>
      </c>
      <c r="C17832" s="1" t="n">
        <v>100</v>
      </c>
      <c r="D17832" s="1" t="s">
        <v>3877</v>
      </c>
      <c r="E17832" s="1" t="n">
        <v>33</v>
      </c>
      <c r="F17832" s="1" t="s">
        <v>93</v>
      </c>
      <c r="I17832" s="1" t="n">
        <v>1634930</v>
      </c>
      <c r="J17832" s="1" t="n">
        <v>100014</v>
      </c>
      <c r="K17832" s="1" t="n">
        <v>15</v>
      </c>
      <c r="L17832" s="1" t="s">
        <v>3859</v>
      </c>
      <c r="N17832" s="1" t="n">
        <v>6.575</v>
      </c>
      <c r="O17832" s="1" t="n">
        <v>289.2</v>
      </c>
    </row>
    <row r="17833" customFormat="false" ht="15" hidden="false" customHeight="true" outlineLevel="0" collapsed="false">
      <c r="A17833" s="1" t="n">
        <v>1</v>
      </c>
      <c r="B17833" s="17" t="n">
        <v>46266</v>
      </c>
      <c r="C17833" s="1" t="n">
        <v>100</v>
      </c>
      <c r="D17833" s="1" t="s">
        <v>3877</v>
      </c>
      <c r="E17833" s="1" t="n">
        <v>33</v>
      </c>
      <c r="F17833" s="1" t="s">
        <v>93</v>
      </c>
      <c r="I17833" s="1" t="n">
        <v>1634930</v>
      </c>
      <c r="J17833" s="1" t="n">
        <v>100015</v>
      </c>
      <c r="K17833" s="1" t="n">
        <v>16</v>
      </c>
      <c r="L17833" s="1" t="s">
        <v>3860</v>
      </c>
      <c r="N17833" s="1" t="n">
        <v>3.072</v>
      </c>
      <c r="O17833" s="1" t="n">
        <v>120.64</v>
      </c>
    </row>
    <row r="17834" customFormat="false" ht="15" hidden="false" customHeight="true" outlineLevel="0" collapsed="false">
      <c r="A17834" s="1" t="n">
        <v>1</v>
      </c>
      <c r="B17834" s="17" t="n">
        <v>46266</v>
      </c>
      <c r="C17834" s="1" t="n">
        <v>100</v>
      </c>
      <c r="D17834" s="1" t="s">
        <v>3877</v>
      </c>
      <c r="E17834" s="1" t="n">
        <v>33</v>
      </c>
      <c r="F17834" s="1" t="s">
        <v>93</v>
      </c>
      <c r="I17834" s="1" t="n">
        <v>1634930</v>
      </c>
      <c r="J17834" s="1" t="n">
        <v>100016</v>
      </c>
      <c r="K17834" s="1" t="n">
        <v>17</v>
      </c>
      <c r="L17834" s="1" t="s">
        <v>3861</v>
      </c>
      <c r="N17834" s="1" t="n">
        <v>2.336</v>
      </c>
      <c r="O17834" s="1" t="n">
        <v>128.44</v>
      </c>
    </row>
    <row r="17835" customFormat="false" ht="15" hidden="false" customHeight="true" outlineLevel="0" collapsed="false">
      <c r="A17835" s="1" t="n">
        <v>1</v>
      </c>
      <c r="B17835" s="17" t="n">
        <v>46266</v>
      </c>
      <c r="C17835" s="1" t="n">
        <v>100</v>
      </c>
      <c r="D17835" s="1" t="s">
        <v>3877</v>
      </c>
      <c r="E17835" s="1" t="n">
        <v>33</v>
      </c>
      <c r="F17835" s="1" t="s">
        <v>93</v>
      </c>
      <c r="I17835" s="1" t="n">
        <v>1634930</v>
      </c>
      <c r="J17835" s="1" t="n">
        <v>100017</v>
      </c>
      <c r="K17835" s="1" t="n">
        <v>18</v>
      </c>
      <c r="L17835" s="1" t="s">
        <v>3862</v>
      </c>
      <c r="N17835" s="1" t="n">
        <v>1.686</v>
      </c>
      <c r="O17835" s="1" t="n">
        <v>99.32</v>
      </c>
    </row>
    <row r="17836" customFormat="false" ht="15" hidden="false" customHeight="true" outlineLevel="0" collapsed="false">
      <c r="A17836" s="1" t="n">
        <v>1</v>
      </c>
      <c r="B17836" s="17" t="n">
        <v>46266</v>
      </c>
      <c r="C17836" s="1" t="n">
        <v>100</v>
      </c>
      <c r="D17836" s="1" t="s">
        <v>3877</v>
      </c>
      <c r="E17836" s="1" t="n">
        <v>33</v>
      </c>
      <c r="F17836" s="1" t="s">
        <v>93</v>
      </c>
      <c r="I17836" s="1" t="n">
        <v>1634930</v>
      </c>
      <c r="J17836" s="1" t="n">
        <v>100019</v>
      </c>
      <c r="K17836" s="1" t="n">
        <v>20</v>
      </c>
      <c r="L17836" s="1" t="s">
        <v>3863</v>
      </c>
      <c r="N17836" s="1" t="n">
        <v>1.11</v>
      </c>
      <c r="O17836" s="1" t="n">
        <v>40.1</v>
      </c>
    </row>
    <row r="17837" customFormat="false" ht="15" hidden="false" customHeight="true" outlineLevel="0" collapsed="false">
      <c r="A17837" s="1" t="n">
        <v>1</v>
      </c>
      <c r="B17837" s="17" t="n">
        <v>46266</v>
      </c>
      <c r="C17837" s="1" t="n">
        <v>100</v>
      </c>
      <c r="D17837" s="1" t="s">
        <v>3877</v>
      </c>
      <c r="E17837" s="1" t="n">
        <v>33</v>
      </c>
      <c r="F17837" s="1" t="s">
        <v>93</v>
      </c>
      <c r="I17837" s="1" t="n">
        <v>1634930</v>
      </c>
      <c r="J17837" s="1" t="n">
        <v>100020</v>
      </c>
      <c r="K17837" s="1" t="n">
        <v>21</v>
      </c>
      <c r="L17837" s="1" t="s">
        <v>3864</v>
      </c>
      <c r="N17837" s="1" t="n">
        <v>0.848</v>
      </c>
      <c r="O17837" s="1" t="n">
        <v>25.97</v>
      </c>
    </row>
    <row r="17838" customFormat="false" ht="15" hidden="false" customHeight="true" outlineLevel="0" collapsed="false">
      <c r="A17838" s="1" t="n">
        <v>1</v>
      </c>
      <c r="B17838" s="17" t="n">
        <v>46266</v>
      </c>
      <c r="C17838" s="1" t="n">
        <v>100</v>
      </c>
      <c r="D17838" s="1" t="s">
        <v>3877</v>
      </c>
      <c r="E17838" s="1" t="n">
        <v>33</v>
      </c>
      <c r="F17838" s="1" t="s">
        <v>93</v>
      </c>
      <c r="I17838" s="1" t="n">
        <v>1634930</v>
      </c>
      <c r="J17838" s="1" t="n">
        <v>100053</v>
      </c>
      <c r="K17838" s="1" t="n">
        <v>54</v>
      </c>
      <c r="L17838" s="1" t="s">
        <v>3866</v>
      </c>
      <c r="N17838" s="1" t="n">
        <v>3.744</v>
      </c>
      <c r="O17838" s="1" t="n">
        <v>129.38</v>
      </c>
    </row>
    <row r="17839" customFormat="false" ht="15" hidden="false" customHeight="true" outlineLevel="0" collapsed="false">
      <c r="A17839" s="1" t="n">
        <v>1</v>
      </c>
      <c r="B17839" s="17" t="n">
        <v>46266</v>
      </c>
      <c r="C17839" s="1" t="n">
        <v>100</v>
      </c>
      <c r="D17839" s="1" t="s">
        <v>3877</v>
      </c>
      <c r="E17839" s="1" t="n">
        <v>33</v>
      </c>
      <c r="F17839" s="1" t="s">
        <v>93</v>
      </c>
      <c r="I17839" s="1" t="n">
        <v>1634930</v>
      </c>
      <c r="J17839" s="1" t="n">
        <v>100638</v>
      </c>
      <c r="K17839" s="1" t="n">
        <v>508</v>
      </c>
      <c r="L17839" s="1" t="s">
        <v>3867</v>
      </c>
      <c r="N17839" s="1" t="n">
        <v>0.492</v>
      </c>
      <c r="O17839" s="1" t="n">
        <v>1.16</v>
      </c>
    </row>
    <row r="17840" customFormat="false" ht="15" hidden="false" customHeight="true" outlineLevel="0" collapsed="false">
      <c r="A17840" s="1" t="n">
        <v>1</v>
      </c>
      <c r="B17840" s="17" t="n">
        <v>46266</v>
      </c>
      <c r="C17840" s="1" t="n">
        <v>100</v>
      </c>
      <c r="D17840" s="1" t="s">
        <v>3877</v>
      </c>
      <c r="E17840" s="1" t="n">
        <v>33</v>
      </c>
      <c r="F17840" s="1" t="s">
        <v>93</v>
      </c>
      <c r="I17840" s="1" t="n">
        <v>1634930</v>
      </c>
      <c r="J17840" s="1" t="n">
        <v>100520</v>
      </c>
      <c r="K17840" s="1" t="n">
        <v>507</v>
      </c>
      <c r="L17840" s="1" t="s">
        <v>3868</v>
      </c>
      <c r="N17840" s="1" t="n">
        <v>9.2</v>
      </c>
      <c r="O17840" s="1" t="n">
        <v>21.61</v>
      </c>
    </row>
    <row r="17841" customFormat="false" ht="15" hidden="false" customHeight="true" outlineLevel="0" collapsed="false">
      <c r="A17841" s="1" t="n">
        <v>1</v>
      </c>
      <c r="B17841" s="17" t="n">
        <v>46266</v>
      </c>
      <c r="C17841" s="1" t="n">
        <v>100</v>
      </c>
      <c r="D17841" s="1" t="s">
        <v>3877</v>
      </c>
      <c r="E17841" s="1" t="n">
        <v>33</v>
      </c>
      <c r="F17841" s="1" t="s">
        <v>93</v>
      </c>
      <c r="I17841" s="1" t="n">
        <v>1634930</v>
      </c>
      <c r="J17841" s="1" t="n">
        <v>100319</v>
      </c>
      <c r="K17841" s="1" t="n">
        <v>73453</v>
      </c>
      <c r="L17841" s="1" t="s">
        <v>3869</v>
      </c>
      <c r="N17841" s="1" t="n">
        <v>1.106</v>
      </c>
      <c r="O17841" s="1" t="n">
        <v>10.42</v>
      </c>
    </row>
    <row r="17842" customFormat="false" ht="15" hidden="false" customHeight="true" outlineLevel="0" collapsed="false">
      <c r="A17842" s="1" t="n">
        <v>1</v>
      </c>
      <c r="B17842" s="17" t="n">
        <v>46266</v>
      </c>
      <c r="C17842" s="1" t="n">
        <v>100</v>
      </c>
      <c r="D17842" s="1" t="s">
        <v>3877</v>
      </c>
      <c r="E17842" s="1" t="n">
        <v>33</v>
      </c>
      <c r="F17842" s="1" t="s">
        <v>93</v>
      </c>
      <c r="I17842" s="1" t="n">
        <v>1634930</v>
      </c>
      <c r="J17842" s="1" t="n">
        <v>110455</v>
      </c>
      <c r="K17842" s="1" t="n">
        <v>53212</v>
      </c>
      <c r="L17842" s="1" t="s">
        <v>3870</v>
      </c>
      <c r="N17842" s="1" t="n">
        <v>1.617</v>
      </c>
      <c r="O17842" s="1" t="n">
        <v>0.13</v>
      </c>
    </row>
    <row r="17843" customFormat="false" ht="15" hidden="false" customHeight="true" outlineLevel="0" collapsed="false">
      <c r="A17843" s="1" t="n">
        <v>1</v>
      </c>
      <c r="B17843" s="17" t="n">
        <v>46266</v>
      </c>
      <c r="C17843" s="1" t="n">
        <v>100</v>
      </c>
      <c r="D17843" s="1" t="s">
        <v>3877</v>
      </c>
      <c r="E17843" s="1" t="n">
        <v>33</v>
      </c>
      <c r="F17843" s="1" t="s">
        <v>93</v>
      </c>
      <c r="I17843" s="1" t="n">
        <v>1634932</v>
      </c>
      <c r="J17843" s="1" t="n">
        <v>100000</v>
      </c>
      <c r="K17843" s="1" t="n">
        <v>1</v>
      </c>
      <c r="L17843" s="1" t="s">
        <v>3851</v>
      </c>
      <c r="N17843" s="1" t="n">
        <v>4.796</v>
      </c>
      <c r="O17843" s="1" t="n">
        <v>98.01</v>
      </c>
    </row>
    <row r="17844" customFormat="false" ht="15" hidden="false" customHeight="true" outlineLevel="0" collapsed="false">
      <c r="A17844" s="1" t="n">
        <v>1</v>
      </c>
      <c r="B17844" s="17" t="n">
        <v>46266</v>
      </c>
      <c r="C17844" s="1" t="n">
        <v>100</v>
      </c>
      <c r="D17844" s="1" t="s">
        <v>3877</v>
      </c>
      <c r="E17844" s="1" t="n">
        <v>33</v>
      </c>
      <c r="F17844" s="1" t="s">
        <v>93</v>
      </c>
      <c r="I17844" s="1" t="n">
        <v>1634932</v>
      </c>
      <c r="J17844" s="1" t="n">
        <v>100006</v>
      </c>
      <c r="K17844" s="1" t="n">
        <v>7</v>
      </c>
      <c r="L17844" s="1" t="s">
        <v>3853</v>
      </c>
      <c r="N17844" s="1" t="n">
        <v>3.48</v>
      </c>
      <c r="O17844" s="1" t="n">
        <v>95.74</v>
      </c>
    </row>
    <row r="17845" customFormat="false" ht="15" hidden="false" customHeight="true" outlineLevel="0" collapsed="false">
      <c r="A17845" s="1" t="n">
        <v>1</v>
      </c>
      <c r="B17845" s="17" t="n">
        <v>46266</v>
      </c>
      <c r="C17845" s="1" t="n">
        <v>100</v>
      </c>
      <c r="D17845" s="1" t="s">
        <v>3877</v>
      </c>
      <c r="E17845" s="1" t="n">
        <v>33</v>
      </c>
      <c r="F17845" s="1" t="s">
        <v>93</v>
      </c>
      <c r="I17845" s="1" t="n">
        <v>1634932</v>
      </c>
      <c r="J17845" s="1" t="n">
        <v>100007</v>
      </c>
      <c r="K17845" s="1" t="n">
        <v>8</v>
      </c>
      <c r="L17845" s="1" t="s">
        <v>3854</v>
      </c>
      <c r="N17845" s="1" t="n">
        <v>1.16</v>
      </c>
      <c r="O17845" s="1" t="n">
        <v>27.35</v>
      </c>
    </row>
    <row r="17846" customFormat="false" ht="15" hidden="false" customHeight="true" outlineLevel="0" collapsed="false">
      <c r="A17846" s="1" t="n">
        <v>1</v>
      </c>
      <c r="B17846" s="17" t="n">
        <v>46266</v>
      </c>
      <c r="C17846" s="1" t="n">
        <v>100</v>
      </c>
      <c r="D17846" s="1" t="s">
        <v>3877</v>
      </c>
      <c r="E17846" s="1" t="n">
        <v>33</v>
      </c>
      <c r="F17846" s="1" t="s">
        <v>93</v>
      </c>
      <c r="I17846" s="1" t="n">
        <v>1634932</v>
      </c>
      <c r="J17846" s="1" t="n">
        <v>100008</v>
      </c>
      <c r="K17846" s="1" t="n">
        <v>9</v>
      </c>
      <c r="L17846" s="1" t="s">
        <v>3855</v>
      </c>
      <c r="N17846" s="1" t="n">
        <v>24.329</v>
      </c>
      <c r="O17846" s="1" t="n">
        <v>745.88</v>
      </c>
    </row>
    <row r="17847" customFormat="false" ht="15" hidden="false" customHeight="true" outlineLevel="0" collapsed="false">
      <c r="A17847" s="1" t="n">
        <v>1</v>
      </c>
      <c r="B17847" s="17" t="n">
        <v>46266</v>
      </c>
      <c r="C17847" s="1" t="n">
        <v>100</v>
      </c>
      <c r="D17847" s="1" t="s">
        <v>3877</v>
      </c>
      <c r="E17847" s="1" t="n">
        <v>33</v>
      </c>
      <c r="F17847" s="1" t="s">
        <v>93</v>
      </c>
      <c r="I17847" s="1" t="n">
        <v>1634932</v>
      </c>
      <c r="J17847" s="1" t="n">
        <v>100011</v>
      </c>
      <c r="K17847" s="1" t="n">
        <v>12</v>
      </c>
      <c r="L17847" s="1" t="s">
        <v>3856</v>
      </c>
      <c r="N17847" s="1" t="n">
        <v>15.03</v>
      </c>
      <c r="O17847" s="1" t="n">
        <v>531.7</v>
      </c>
    </row>
    <row r="17848" customFormat="false" ht="15" hidden="false" customHeight="true" outlineLevel="0" collapsed="false">
      <c r="A17848" s="1" t="n">
        <v>1</v>
      </c>
      <c r="B17848" s="17" t="n">
        <v>46266</v>
      </c>
      <c r="C17848" s="1" t="n">
        <v>100</v>
      </c>
      <c r="D17848" s="1" t="s">
        <v>3877</v>
      </c>
      <c r="E17848" s="1" t="n">
        <v>33</v>
      </c>
      <c r="F17848" s="1" t="s">
        <v>93</v>
      </c>
      <c r="I17848" s="1" t="n">
        <v>1634932</v>
      </c>
      <c r="J17848" s="1" t="n">
        <v>100012</v>
      </c>
      <c r="K17848" s="1" t="n">
        <v>13</v>
      </c>
      <c r="L17848" s="1" t="s">
        <v>3857</v>
      </c>
      <c r="N17848" s="1" t="n">
        <v>9</v>
      </c>
      <c r="O17848" s="1" t="n">
        <v>346.69</v>
      </c>
    </row>
    <row r="17849" customFormat="false" ht="15" hidden="false" customHeight="true" outlineLevel="0" collapsed="false">
      <c r="A17849" s="1" t="n">
        <v>1</v>
      </c>
      <c r="B17849" s="17" t="n">
        <v>46266</v>
      </c>
      <c r="C17849" s="1" t="n">
        <v>100</v>
      </c>
      <c r="D17849" s="1" t="s">
        <v>3877</v>
      </c>
      <c r="E17849" s="1" t="n">
        <v>33</v>
      </c>
      <c r="F17849" s="1" t="s">
        <v>93</v>
      </c>
      <c r="I17849" s="1" t="n">
        <v>1634932</v>
      </c>
      <c r="J17849" s="1" t="n">
        <v>100013</v>
      </c>
      <c r="K17849" s="1" t="n">
        <v>14</v>
      </c>
      <c r="L17849" s="1" t="s">
        <v>3858</v>
      </c>
      <c r="N17849" s="1" t="n">
        <v>16.08</v>
      </c>
      <c r="O17849" s="1" t="n">
        <v>682.64</v>
      </c>
    </row>
    <row r="17850" customFormat="false" ht="15" hidden="false" customHeight="true" outlineLevel="0" collapsed="false">
      <c r="A17850" s="1" t="n">
        <v>1</v>
      </c>
      <c r="B17850" s="17" t="n">
        <v>46266</v>
      </c>
      <c r="C17850" s="1" t="n">
        <v>100</v>
      </c>
      <c r="D17850" s="1" t="s">
        <v>3877</v>
      </c>
      <c r="E17850" s="1" t="n">
        <v>33</v>
      </c>
      <c r="F17850" s="1" t="s">
        <v>93</v>
      </c>
      <c r="I17850" s="1" t="n">
        <v>1634932</v>
      </c>
      <c r="J17850" s="1" t="n">
        <v>100014</v>
      </c>
      <c r="K17850" s="1" t="n">
        <v>15</v>
      </c>
      <c r="L17850" s="1" t="s">
        <v>3859</v>
      </c>
      <c r="N17850" s="1" t="n">
        <v>7.676</v>
      </c>
      <c r="O17850" s="1" t="n">
        <v>337.94</v>
      </c>
    </row>
    <row r="17851" customFormat="false" ht="15" hidden="false" customHeight="true" outlineLevel="0" collapsed="false">
      <c r="A17851" s="1" t="n">
        <v>1</v>
      </c>
      <c r="B17851" s="17" t="n">
        <v>46266</v>
      </c>
      <c r="C17851" s="1" t="n">
        <v>100</v>
      </c>
      <c r="D17851" s="1" t="s">
        <v>3877</v>
      </c>
      <c r="E17851" s="1" t="n">
        <v>33</v>
      </c>
      <c r="F17851" s="1" t="s">
        <v>93</v>
      </c>
      <c r="I17851" s="1" t="n">
        <v>1634932</v>
      </c>
      <c r="J17851" s="1" t="n">
        <v>100015</v>
      </c>
      <c r="K17851" s="1" t="n">
        <v>16</v>
      </c>
      <c r="L17851" s="1" t="s">
        <v>3860</v>
      </c>
      <c r="N17851" s="1" t="n">
        <v>3.142</v>
      </c>
      <c r="O17851" s="1" t="n">
        <v>123.5</v>
      </c>
    </row>
    <row r="17852" customFormat="false" ht="15" hidden="false" customHeight="true" outlineLevel="0" collapsed="false">
      <c r="A17852" s="1" t="n">
        <v>1</v>
      </c>
      <c r="B17852" s="17" t="n">
        <v>46266</v>
      </c>
      <c r="C17852" s="1" t="n">
        <v>100</v>
      </c>
      <c r="D17852" s="1" t="s">
        <v>3877</v>
      </c>
      <c r="E17852" s="1" t="n">
        <v>33</v>
      </c>
      <c r="F17852" s="1" t="s">
        <v>93</v>
      </c>
      <c r="I17852" s="1" t="n">
        <v>1634932</v>
      </c>
      <c r="J17852" s="1" t="n">
        <v>100016</v>
      </c>
      <c r="K17852" s="1" t="n">
        <v>17</v>
      </c>
      <c r="L17852" s="1" t="s">
        <v>3861</v>
      </c>
      <c r="N17852" s="1" t="n">
        <v>2.844</v>
      </c>
      <c r="O17852" s="1" t="n">
        <v>156.52</v>
      </c>
    </row>
    <row r="17853" customFormat="false" ht="15" hidden="false" customHeight="true" outlineLevel="0" collapsed="false">
      <c r="A17853" s="1" t="n">
        <v>1</v>
      </c>
      <c r="B17853" s="17" t="n">
        <v>46266</v>
      </c>
      <c r="C17853" s="1" t="n">
        <v>100</v>
      </c>
      <c r="D17853" s="1" t="s">
        <v>3877</v>
      </c>
      <c r="E17853" s="1" t="n">
        <v>33</v>
      </c>
      <c r="F17853" s="1" t="s">
        <v>93</v>
      </c>
      <c r="I17853" s="1" t="n">
        <v>1634932</v>
      </c>
      <c r="J17853" s="1" t="n">
        <v>100017</v>
      </c>
      <c r="K17853" s="1" t="n">
        <v>18</v>
      </c>
      <c r="L17853" s="1" t="s">
        <v>3862</v>
      </c>
      <c r="N17853" s="1" t="n">
        <v>2.02</v>
      </c>
      <c r="O17853" s="1" t="n">
        <v>119.11</v>
      </c>
    </row>
    <row r="17854" customFormat="false" ht="15" hidden="false" customHeight="true" outlineLevel="0" collapsed="false">
      <c r="A17854" s="1" t="n">
        <v>1</v>
      </c>
      <c r="B17854" s="17" t="n">
        <v>46266</v>
      </c>
      <c r="C17854" s="1" t="n">
        <v>100</v>
      </c>
      <c r="D17854" s="1" t="s">
        <v>3877</v>
      </c>
      <c r="E17854" s="1" t="n">
        <v>33</v>
      </c>
      <c r="F17854" s="1" t="s">
        <v>93</v>
      </c>
      <c r="I17854" s="1" t="n">
        <v>1634932</v>
      </c>
      <c r="J17854" s="1" t="n">
        <v>100019</v>
      </c>
      <c r="K17854" s="1" t="n">
        <v>20</v>
      </c>
      <c r="L17854" s="1" t="s">
        <v>3863</v>
      </c>
      <c r="N17854" s="1" t="n">
        <v>1.192</v>
      </c>
      <c r="O17854" s="1" t="n">
        <v>43.11</v>
      </c>
    </row>
    <row r="17855" customFormat="false" ht="15" hidden="false" customHeight="true" outlineLevel="0" collapsed="false">
      <c r="A17855" s="1" t="n">
        <v>1</v>
      </c>
      <c r="B17855" s="17" t="n">
        <v>46266</v>
      </c>
      <c r="C17855" s="1" t="n">
        <v>100</v>
      </c>
      <c r="D17855" s="1" t="s">
        <v>3877</v>
      </c>
      <c r="E17855" s="1" t="n">
        <v>33</v>
      </c>
      <c r="F17855" s="1" t="s">
        <v>93</v>
      </c>
      <c r="I17855" s="1" t="n">
        <v>1634932</v>
      </c>
      <c r="J17855" s="1" t="n">
        <v>100020</v>
      </c>
      <c r="K17855" s="1" t="n">
        <v>21</v>
      </c>
      <c r="L17855" s="1" t="s">
        <v>3864</v>
      </c>
      <c r="N17855" s="1" t="n">
        <v>1.048</v>
      </c>
      <c r="O17855" s="1" t="n">
        <v>32.13</v>
      </c>
    </row>
    <row r="17856" customFormat="false" ht="15" hidden="false" customHeight="true" outlineLevel="0" collapsed="false">
      <c r="A17856" s="1" t="n">
        <v>1</v>
      </c>
      <c r="B17856" s="17" t="n">
        <v>46266</v>
      </c>
      <c r="C17856" s="1" t="n">
        <v>100</v>
      </c>
      <c r="D17856" s="1" t="s">
        <v>3877</v>
      </c>
      <c r="E17856" s="1" t="n">
        <v>33</v>
      </c>
      <c r="F17856" s="1" t="s">
        <v>93</v>
      </c>
      <c r="I17856" s="1" t="n">
        <v>1634932</v>
      </c>
      <c r="J17856" s="1" t="n">
        <v>100053</v>
      </c>
      <c r="K17856" s="1" t="n">
        <v>54</v>
      </c>
      <c r="L17856" s="1" t="s">
        <v>3866</v>
      </c>
      <c r="N17856" s="1" t="n">
        <v>3.543</v>
      </c>
      <c r="O17856" s="1" t="n">
        <v>122.55</v>
      </c>
    </row>
    <row r="17857" customFormat="false" ht="15" hidden="false" customHeight="true" outlineLevel="0" collapsed="false">
      <c r="A17857" s="1" t="n">
        <v>1</v>
      </c>
      <c r="B17857" s="17" t="n">
        <v>46266</v>
      </c>
      <c r="C17857" s="1" t="n">
        <v>100</v>
      </c>
      <c r="D17857" s="1" t="s">
        <v>3877</v>
      </c>
      <c r="E17857" s="1" t="n">
        <v>33</v>
      </c>
      <c r="F17857" s="1" t="s">
        <v>93</v>
      </c>
      <c r="I17857" s="1" t="n">
        <v>1634932</v>
      </c>
      <c r="J17857" s="1" t="n">
        <v>100638</v>
      </c>
      <c r="K17857" s="1" t="n">
        <v>508</v>
      </c>
      <c r="L17857" s="1" t="s">
        <v>3867</v>
      </c>
      <c r="N17857" s="1" t="n">
        <v>1.136</v>
      </c>
      <c r="O17857" s="1" t="n">
        <v>2.67</v>
      </c>
    </row>
    <row r="17858" customFormat="false" ht="15" hidden="false" customHeight="true" outlineLevel="0" collapsed="false">
      <c r="A17858" s="1" t="n">
        <v>1</v>
      </c>
      <c r="B17858" s="17" t="n">
        <v>46266</v>
      </c>
      <c r="C17858" s="1" t="n">
        <v>100</v>
      </c>
      <c r="D17858" s="1" t="s">
        <v>3877</v>
      </c>
      <c r="E17858" s="1" t="n">
        <v>33</v>
      </c>
      <c r="F17858" s="1" t="s">
        <v>93</v>
      </c>
      <c r="I17858" s="1" t="n">
        <v>1634932</v>
      </c>
      <c r="J17858" s="1" t="n">
        <v>100520</v>
      </c>
      <c r="K17858" s="1" t="n">
        <v>507</v>
      </c>
      <c r="L17858" s="1" t="s">
        <v>3868</v>
      </c>
      <c r="N17858" s="1" t="n">
        <v>9.705</v>
      </c>
      <c r="O17858" s="1" t="n">
        <v>22.82</v>
      </c>
    </row>
    <row r="17859" customFormat="false" ht="15" hidden="false" customHeight="true" outlineLevel="0" collapsed="false">
      <c r="A17859" s="1" t="n">
        <v>1</v>
      </c>
      <c r="B17859" s="17" t="n">
        <v>46266</v>
      </c>
      <c r="C17859" s="1" t="n">
        <v>100</v>
      </c>
      <c r="D17859" s="1" t="s">
        <v>3877</v>
      </c>
      <c r="E17859" s="1" t="n">
        <v>33</v>
      </c>
      <c r="F17859" s="1" t="s">
        <v>93</v>
      </c>
      <c r="I17859" s="1" t="n">
        <v>1634932</v>
      </c>
      <c r="J17859" s="1" t="n">
        <v>100319</v>
      </c>
      <c r="K17859" s="1" t="n">
        <v>73453</v>
      </c>
      <c r="L17859" s="1" t="s">
        <v>3869</v>
      </c>
      <c r="N17859" s="1" t="n">
        <v>1.304</v>
      </c>
      <c r="O17859" s="1" t="n">
        <v>12.29</v>
      </c>
    </row>
    <row r="17860" customFormat="false" ht="15" hidden="false" customHeight="true" outlineLevel="0" collapsed="false">
      <c r="A17860" s="1" t="n">
        <v>1</v>
      </c>
      <c r="B17860" s="17" t="n">
        <v>46266</v>
      </c>
      <c r="C17860" s="1" t="n">
        <v>100</v>
      </c>
      <c r="D17860" s="1" t="s">
        <v>3877</v>
      </c>
      <c r="E17860" s="1" t="n">
        <v>33</v>
      </c>
      <c r="F17860" s="1" t="s">
        <v>93</v>
      </c>
      <c r="I17860" s="1" t="n">
        <v>1634932</v>
      </c>
      <c r="J17860" s="1" t="n">
        <v>110455</v>
      </c>
      <c r="K17860" s="1" t="n">
        <v>53212</v>
      </c>
      <c r="L17860" s="1" t="s">
        <v>3870</v>
      </c>
      <c r="N17860" s="1" t="n">
        <v>1.915</v>
      </c>
      <c r="O17860" s="1" t="n">
        <v>0.15</v>
      </c>
    </row>
    <row r="17861" customFormat="false" ht="15" hidden="false" customHeight="true" outlineLevel="0" collapsed="false">
      <c r="A17861" s="1" t="n">
        <v>1</v>
      </c>
      <c r="B17861" s="17" t="n">
        <v>46266</v>
      </c>
      <c r="C17861" s="1" t="n">
        <v>100</v>
      </c>
      <c r="D17861" s="1" t="s">
        <v>3877</v>
      </c>
      <c r="E17861" s="1" t="n">
        <v>33</v>
      </c>
      <c r="F17861" s="1" t="s">
        <v>93</v>
      </c>
      <c r="I17861" s="1" t="n">
        <v>1634935</v>
      </c>
      <c r="J17861" s="1" t="n">
        <v>100000</v>
      </c>
      <c r="K17861" s="1" t="n">
        <v>1</v>
      </c>
      <c r="L17861" s="1" t="s">
        <v>3851</v>
      </c>
      <c r="N17861" s="1" t="n">
        <v>4.44</v>
      </c>
      <c r="O17861" s="1" t="n">
        <v>88.99</v>
      </c>
    </row>
    <row r="17862" customFormat="false" ht="15" hidden="false" customHeight="true" outlineLevel="0" collapsed="false">
      <c r="A17862" s="1" t="n">
        <v>1</v>
      </c>
      <c r="B17862" s="17" t="n">
        <v>46266</v>
      </c>
      <c r="C17862" s="1" t="n">
        <v>100</v>
      </c>
      <c r="D17862" s="1" t="s">
        <v>3877</v>
      </c>
      <c r="E17862" s="1" t="n">
        <v>33</v>
      </c>
      <c r="F17862" s="1" t="s">
        <v>93</v>
      </c>
      <c r="I17862" s="1" t="n">
        <v>1634935</v>
      </c>
      <c r="J17862" s="1" t="n">
        <v>100001</v>
      </c>
      <c r="K17862" s="1" t="n">
        <v>2</v>
      </c>
      <c r="L17862" s="1" t="s">
        <v>4138</v>
      </c>
      <c r="N17862" s="1" t="n">
        <v>14.48</v>
      </c>
      <c r="O17862" s="1" t="n">
        <v>290.23</v>
      </c>
    </row>
    <row r="17863" customFormat="false" ht="15" hidden="false" customHeight="true" outlineLevel="0" collapsed="false">
      <c r="A17863" s="1" t="n">
        <v>1</v>
      </c>
      <c r="B17863" s="17" t="n">
        <v>46266</v>
      </c>
      <c r="C17863" s="1" t="n">
        <v>100</v>
      </c>
      <c r="D17863" s="1" t="s">
        <v>3877</v>
      </c>
      <c r="E17863" s="1" t="n">
        <v>33</v>
      </c>
      <c r="F17863" s="1" t="s">
        <v>93</v>
      </c>
      <c r="I17863" s="1" t="n">
        <v>1634935</v>
      </c>
      <c r="J17863" s="1" t="n">
        <v>100002</v>
      </c>
      <c r="K17863" s="1" t="n">
        <v>3</v>
      </c>
      <c r="L17863" s="1" t="s">
        <v>3872</v>
      </c>
      <c r="N17863" s="1" t="n">
        <v>38.26</v>
      </c>
      <c r="O17863" s="1" t="n">
        <v>884.88</v>
      </c>
    </row>
    <row r="17864" customFormat="false" ht="15" hidden="false" customHeight="true" outlineLevel="0" collapsed="false">
      <c r="A17864" s="1" t="n">
        <v>1</v>
      </c>
      <c r="B17864" s="17" t="n">
        <v>46266</v>
      </c>
      <c r="C17864" s="1" t="n">
        <v>100</v>
      </c>
      <c r="D17864" s="1" t="s">
        <v>3877</v>
      </c>
      <c r="E17864" s="1" t="n">
        <v>33</v>
      </c>
      <c r="F17864" s="1" t="s">
        <v>93</v>
      </c>
      <c r="I17864" s="1" t="n">
        <v>1634935</v>
      </c>
      <c r="J17864" s="1" t="n">
        <v>100003</v>
      </c>
      <c r="K17864" s="1" t="n">
        <v>4</v>
      </c>
      <c r="L17864" s="1" t="s">
        <v>3873</v>
      </c>
      <c r="N17864" s="1" t="n">
        <v>25.69</v>
      </c>
      <c r="O17864" s="1" t="n">
        <v>633.78</v>
      </c>
    </row>
    <row r="17865" customFormat="false" ht="15" hidden="false" customHeight="true" outlineLevel="0" collapsed="false">
      <c r="A17865" s="1" t="n">
        <v>1</v>
      </c>
      <c r="B17865" s="17" t="n">
        <v>46266</v>
      </c>
      <c r="C17865" s="1" t="n">
        <v>100</v>
      </c>
      <c r="D17865" s="1" t="s">
        <v>3877</v>
      </c>
      <c r="E17865" s="1" t="n">
        <v>33</v>
      </c>
      <c r="F17865" s="1" t="s">
        <v>93</v>
      </c>
      <c r="I17865" s="1" t="n">
        <v>1634935</v>
      </c>
      <c r="J17865" s="1" t="n">
        <v>100004</v>
      </c>
      <c r="K17865" s="1" t="n">
        <v>5</v>
      </c>
      <c r="L17865" s="1" t="s">
        <v>3852</v>
      </c>
      <c r="N17865" s="1" t="n">
        <v>1.192</v>
      </c>
      <c r="O17865" s="1" t="n">
        <v>24.81</v>
      </c>
    </row>
    <row r="17866" customFormat="false" ht="15" hidden="false" customHeight="true" outlineLevel="0" collapsed="false">
      <c r="A17866" s="1" t="n">
        <v>1</v>
      </c>
      <c r="B17866" s="17" t="n">
        <v>46266</v>
      </c>
      <c r="C17866" s="1" t="n">
        <v>100</v>
      </c>
      <c r="D17866" s="1" t="s">
        <v>3877</v>
      </c>
      <c r="E17866" s="1" t="n">
        <v>33</v>
      </c>
      <c r="F17866" s="1" t="s">
        <v>93</v>
      </c>
      <c r="I17866" s="1" t="n">
        <v>1634935</v>
      </c>
      <c r="J17866" s="1" t="n">
        <v>100520</v>
      </c>
      <c r="K17866" s="1" t="n">
        <v>507</v>
      </c>
      <c r="L17866" s="1" t="s">
        <v>3868</v>
      </c>
      <c r="N17866" s="1" t="n">
        <v>1.902</v>
      </c>
      <c r="O17866" s="1" t="n">
        <v>4.39</v>
      </c>
    </row>
    <row r="17867" customFormat="false" ht="15" hidden="false" customHeight="true" outlineLevel="0" collapsed="false">
      <c r="A17867" s="1" t="n">
        <v>1</v>
      </c>
      <c r="B17867" s="17" t="n">
        <v>46266</v>
      </c>
      <c r="C17867" s="1" t="n">
        <v>100</v>
      </c>
      <c r="D17867" s="1" t="s">
        <v>3877</v>
      </c>
      <c r="E17867" s="1" t="n">
        <v>33</v>
      </c>
      <c r="F17867" s="1" t="s">
        <v>93</v>
      </c>
      <c r="I17867" s="1" t="n">
        <v>1634935</v>
      </c>
      <c r="J17867" s="1" t="n">
        <v>110455</v>
      </c>
      <c r="K17867" s="1" t="n">
        <v>53212</v>
      </c>
      <c r="L17867" s="1" t="s">
        <v>3870</v>
      </c>
      <c r="N17867" s="1" t="n">
        <v>1.636</v>
      </c>
      <c r="O17867" s="1" t="n">
        <v>0.12</v>
      </c>
    </row>
    <row r="17868" customFormat="false" ht="15" hidden="false" customHeight="true" outlineLevel="0" collapsed="false">
      <c r="A17868" s="1" t="n">
        <v>1</v>
      </c>
      <c r="B17868" s="17" t="n">
        <v>46266</v>
      </c>
      <c r="C17868" s="1" t="n">
        <v>100</v>
      </c>
      <c r="D17868" s="1" t="s">
        <v>3877</v>
      </c>
      <c r="E17868" s="1" t="n">
        <v>33</v>
      </c>
      <c r="F17868" s="1" t="s">
        <v>93</v>
      </c>
      <c r="I17868" s="1" t="n">
        <v>1634981</v>
      </c>
      <c r="J17868" s="1" t="n">
        <v>100000</v>
      </c>
      <c r="K17868" s="1" t="n">
        <v>1</v>
      </c>
      <c r="L17868" s="1" t="s">
        <v>3851</v>
      </c>
      <c r="N17868" s="1" t="n">
        <v>4.544</v>
      </c>
      <c r="O17868" s="1" t="n">
        <v>91.36</v>
      </c>
    </row>
    <row r="17869" customFormat="false" ht="15" hidden="false" customHeight="true" outlineLevel="0" collapsed="false">
      <c r="A17869" s="1" t="n">
        <v>1</v>
      </c>
      <c r="B17869" s="17" t="n">
        <v>46266</v>
      </c>
      <c r="C17869" s="1" t="n">
        <v>100</v>
      </c>
      <c r="D17869" s="1" t="s">
        <v>3877</v>
      </c>
      <c r="E17869" s="1" t="n">
        <v>33</v>
      </c>
      <c r="F17869" s="1" t="s">
        <v>93</v>
      </c>
      <c r="I17869" s="1" t="n">
        <v>1634981</v>
      </c>
      <c r="J17869" s="1" t="n">
        <v>100001</v>
      </c>
      <c r="K17869" s="1" t="n">
        <v>2</v>
      </c>
      <c r="L17869" s="1" t="s">
        <v>4138</v>
      </c>
      <c r="N17869" s="1" t="n">
        <v>14.845</v>
      </c>
      <c r="O17869" s="1" t="n">
        <v>298.45</v>
      </c>
    </row>
    <row r="17870" customFormat="false" ht="15" hidden="false" customHeight="true" outlineLevel="0" collapsed="false">
      <c r="A17870" s="1" t="n">
        <v>1</v>
      </c>
      <c r="B17870" s="17" t="n">
        <v>46266</v>
      </c>
      <c r="C17870" s="1" t="n">
        <v>100</v>
      </c>
      <c r="D17870" s="1" t="s">
        <v>3877</v>
      </c>
      <c r="E17870" s="1" t="n">
        <v>33</v>
      </c>
      <c r="F17870" s="1" t="s">
        <v>93</v>
      </c>
      <c r="I17870" s="1" t="n">
        <v>1634981</v>
      </c>
      <c r="J17870" s="1" t="n">
        <v>100002</v>
      </c>
      <c r="K17870" s="1" t="n">
        <v>3</v>
      </c>
      <c r="L17870" s="1" t="s">
        <v>3872</v>
      </c>
      <c r="N17870" s="1" t="n">
        <v>41.821</v>
      </c>
      <c r="O17870" s="1" t="n">
        <v>970.2</v>
      </c>
    </row>
    <row r="17871" customFormat="false" ht="15" hidden="false" customHeight="true" outlineLevel="0" collapsed="false">
      <c r="A17871" s="1" t="n">
        <v>1</v>
      </c>
      <c r="B17871" s="17" t="n">
        <v>46266</v>
      </c>
      <c r="C17871" s="1" t="n">
        <v>100</v>
      </c>
      <c r="D17871" s="1" t="s">
        <v>3877</v>
      </c>
      <c r="E17871" s="1" t="n">
        <v>33</v>
      </c>
      <c r="F17871" s="1" t="s">
        <v>93</v>
      </c>
      <c r="I17871" s="1" t="n">
        <v>1634981</v>
      </c>
      <c r="J17871" s="1" t="n">
        <v>100003</v>
      </c>
      <c r="K17871" s="1" t="n">
        <v>4</v>
      </c>
      <c r="L17871" s="1" t="s">
        <v>3873</v>
      </c>
      <c r="N17871" s="1" t="n">
        <v>26.8</v>
      </c>
      <c r="O17871" s="1" t="n">
        <v>663.19</v>
      </c>
    </row>
    <row r="17872" customFormat="false" ht="15" hidden="false" customHeight="true" outlineLevel="0" collapsed="false">
      <c r="A17872" s="1" t="n">
        <v>1</v>
      </c>
      <c r="B17872" s="17" t="n">
        <v>46266</v>
      </c>
      <c r="C17872" s="1" t="n">
        <v>100</v>
      </c>
      <c r="D17872" s="1" t="s">
        <v>3877</v>
      </c>
      <c r="E17872" s="1" t="n">
        <v>33</v>
      </c>
      <c r="F17872" s="1" t="s">
        <v>93</v>
      </c>
      <c r="I17872" s="1" t="n">
        <v>1634981</v>
      </c>
      <c r="J17872" s="1" t="n">
        <v>100004</v>
      </c>
      <c r="K17872" s="1" t="n">
        <v>5</v>
      </c>
      <c r="L17872" s="1" t="s">
        <v>3852</v>
      </c>
      <c r="N17872" s="1" t="n">
        <v>1.276</v>
      </c>
      <c r="O17872" s="1" t="n">
        <v>26.64</v>
      </c>
    </row>
    <row r="17873" customFormat="false" ht="15" hidden="false" customHeight="true" outlineLevel="0" collapsed="false">
      <c r="A17873" s="1" t="n">
        <v>1</v>
      </c>
      <c r="B17873" s="17" t="n">
        <v>46266</v>
      </c>
      <c r="C17873" s="1" t="n">
        <v>100</v>
      </c>
      <c r="D17873" s="1" t="s">
        <v>3877</v>
      </c>
      <c r="E17873" s="1" t="n">
        <v>33</v>
      </c>
      <c r="F17873" s="1" t="s">
        <v>93</v>
      </c>
      <c r="I17873" s="1" t="n">
        <v>1634981</v>
      </c>
      <c r="J17873" s="1" t="n">
        <v>100520</v>
      </c>
      <c r="K17873" s="1" t="n">
        <v>507</v>
      </c>
      <c r="L17873" s="1" t="s">
        <v>3868</v>
      </c>
      <c r="N17873" s="1" t="n">
        <v>2.072</v>
      </c>
      <c r="O17873" s="1" t="n">
        <v>4.79</v>
      </c>
    </row>
    <row r="17874" customFormat="false" ht="15" hidden="false" customHeight="true" outlineLevel="0" collapsed="false">
      <c r="A17874" s="1" t="n">
        <v>1</v>
      </c>
      <c r="B17874" s="17" t="n">
        <v>46266</v>
      </c>
      <c r="C17874" s="1" t="n">
        <v>100</v>
      </c>
      <c r="D17874" s="1" t="s">
        <v>3877</v>
      </c>
      <c r="E17874" s="1" t="n">
        <v>33</v>
      </c>
      <c r="F17874" s="1" t="s">
        <v>93</v>
      </c>
      <c r="I17874" s="1" t="n">
        <v>1634981</v>
      </c>
      <c r="J17874" s="1" t="n">
        <v>110455</v>
      </c>
      <c r="K17874" s="1" t="n">
        <v>53212</v>
      </c>
      <c r="L17874" s="1" t="s">
        <v>3870</v>
      </c>
      <c r="N17874" s="1" t="n">
        <v>2.042</v>
      </c>
      <c r="O17874" s="1" t="n">
        <v>0.17</v>
      </c>
    </row>
    <row r="17875" customFormat="false" ht="15" hidden="false" customHeight="true" outlineLevel="0" collapsed="false">
      <c r="A17875" s="1" t="n">
        <v>1</v>
      </c>
      <c r="B17875" s="17" t="n">
        <v>46266</v>
      </c>
      <c r="C17875" s="1" t="n">
        <v>102</v>
      </c>
      <c r="D17875" s="1" t="s">
        <v>8805</v>
      </c>
      <c r="E17875" s="1" t="n">
        <v>1898</v>
      </c>
      <c r="F17875" s="1" t="s">
        <v>513</v>
      </c>
      <c r="I17875" s="1" t="n">
        <v>5685</v>
      </c>
      <c r="J17875" s="1" t="n">
        <v>76933</v>
      </c>
      <c r="K17875" s="1" t="n">
        <v>7899658252762</v>
      </c>
      <c r="L17875" s="1" t="s">
        <v>4687</v>
      </c>
      <c r="N17875" s="1" t="n">
        <v>2</v>
      </c>
      <c r="O17875" s="1" t="n">
        <v>179.98</v>
      </c>
    </row>
    <row r="17876" customFormat="false" ht="15" hidden="false" customHeight="true" outlineLevel="0" collapsed="false">
      <c r="A17876" s="1" t="n">
        <v>1</v>
      </c>
      <c r="B17876" s="17" t="n">
        <v>46266</v>
      </c>
      <c r="C17876" s="1" t="n">
        <v>102</v>
      </c>
      <c r="D17876" s="1" t="s">
        <v>8805</v>
      </c>
      <c r="E17876" s="1" t="n">
        <v>1898</v>
      </c>
      <c r="F17876" s="1" t="s">
        <v>513</v>
      </c>
      <c r="I17876" s="1" t="n">
        <v>5685</v>
      </c>
      <c r="J17876" s="1" t="n">
        <v>79133</v>
      </c>
      <c r="K17876" s="1" t="n">
        <v>7899658254841</v>
      </c>
      <c r="L17876" s="1" t="s">
        <v>4688</v>
      </c>
      <c r="N17876" s="1" t="n">
        <v>2</v>
      </c>
      <c r="O17876" s="1" t="n">
        <v>210.52</v>
      </c>
    </row>
    <row r="17877" customFormat="false" ht="15" hidden="false" customHeight="true" outlineLevel="0" collapsed="false">
      <c r="A17877" s="1" t="n">
        <v>1</v>
      </c>
      <c r="B17877" s="17" t="n">
        <v>46266</v>
      </c>
      <c r="C17877" s="1" t="n">
        <v>102</v>
      </c>
      <c r="D17877" s="1" t="s">
        <v>8805</v>
      </c>
      <c r="E17877" s="1" t="n">
        <v>1637</v>
      </c>
      <c r="F17877" s="1" t="s">
        <v>68</v>
      </c>
      <c r="I17877" s="1" t="n">
        <v>1925395</v>
      </c>
      <c r="J17877" s="1" t="n">
        <v>21733</v>
      </c>
      <c r="K17877" s="1" t="n">
        <v>7891191003733</v>
      </c>
      <c r="L17877" s="1" t="s">
        <v>5655</v>
      </c>
      <c r="N17877" s="1" t="n">
        <v>30</v>
      </c>
      <c r="O17877" s="1" t="n">
        <v>629.7</v>
      </c>
    </row>
    <row r="17878" customFormat="false" ht="15" hidden="false" customHeight="true" outlineLevel="0" collapsed="false">
      <c r="A17878" s="1" t="n">
        <v>1</v>
      </c>
      <c r="B17878" s="17" t="n">
        <v>46267</v>
      </c>
      <c r="C17878" s="1" t="n">
        <v>1</v>
      </c>
      <c r="D17878" s="1" t="s">
        <v>3781</v>
      </c>
      <c r="E17878" s="1" t="n">
        <v>10091</v>
      </c>
      <c r="F17878" s="1" t="s">
        <v>1365</v>
      </c>
      <c r="I17878" s="1" t="n">
        <v>392</v>
      </c>
      <c r="J17878" s="1" t="n">
        <v>81657</v>
      </c>
      <c r="K17878" s="1" t="n">
        <v>816588</v>
      </c>
      <c r="L17878" s="1" t="s">
        <v>6475</v>
      </c>
      <c r="N17878" s="1" t="n">
        <v>20</v>
      </c>
      <c r="O17878" s="1" t="n">
        <v>109.8</v>
      </c>
    </row>
    <row r="17879" customFormat="false" ht="15" hidden="false" customHeight="true" outlineLevel="0" collapsed="false">
      <c r="A17879" s="1" t="n">
        <v>1</v>
      </c>
      <c r="B17879" s="17" t="n">
        <v>46267</v>
      </c>
      <c r="C17879" s="1" t="n">
        <v>1</v>
      </c>
      <c r="D17879" s="1" t="s">
        <v>3781</v>
      </c>
      <c r="E17879" s="1" t="n">
        <v>10091</v>
      </c>
      <c r="F17879" s="1" t="s">
        <v>1365</v>
      </c>
      <c r="I17879" s="1" t="n">
        <v>392</v>
      </c>
      <c r="J17879" s="1" t="n">
        <v>81672</v>
      </c>
      <c r="K17879" s="1" t="n">
        <v>816731</v>
      </c>
      <c r="L17879" s="1" t="s">
        <v>6477</v>
      </c>
      <c r="N17879" s="1" t="n">
        <v>5</v>
      </c>
      <c r="O17879" s="1" t="n">
        <v>34.45</v>
      </c>
    </row>
    <row r="17880" customFormat="false" ht="15" hidden="false" customHeight="true" outlineLevel="0" collapsed="false">
      <c r="A17880" s="1" t="n">
        <v>1</v>
      </c>
      <c r="B17880" s="17" t="n">
        <v>46267</v>
      </c>
      <c r="C17880" s="1" t="n">
        <v>1</v>
      </c>
      <c r="D17880" s="1" t="s">
        <v>3781</v>
      </c>
      <c r="E17880" s="1" t="n">
        <v>1316</v>
      </c>
      <c r="F17880" s="1" t="s">
        <v>1095</v>
      </c>
      <c r="I17880" s="1" t="n">
        <v>4237</v>
      </c>
      <c r="J17880" s="1" t="n">
        <v>37359</v>
      </c>
      <c r="K17880" s="1" t="n">
        <v>55526</v>
      </c>
      <c r="L17880" s="1" t="s">
        <v>3815</v>
      </c>
      <c r="N17880" s="1" t="n">
        <v>50</v>
      </c>
      <c r="O17880" s="1" t="n">
        <v>200</v>
      </c>
    </row>
    <row r="17881" customFormat="false" ht="15" hidden="false" customHeight="true" outlineLevel="0" collapsed="false">
      <c r="A17881" s="1" t="n">
        <v>1</v>
      </c>
      <c r="B17881" s="17" t="n">
        <v>46267</v>
      </c>
      <c r="C17881" s="1" t="n">
        <v>11</v>
      </c>
      <c r="D17881" s="1" t="s">
        <v>3845</v>
      </c>
      <c r="E17881" s="1" t="n">
        <v>1899</v>
      </c>
      <c r="F17881" s="1" t="s">
        <v>97</v>
      </c>
      <c r="I17881" s="1" t="n">
        <v>779</v>
      </c>
      <c r="J17881" s="1" t="n">
        <v>55400</v>
      </c>
      <c r="K17881" s="1" t="n">
        <v>7000832967710</v>
      </c>
      <c r="L17881" s="1" t="s">
        <v>4149</v>
      </c>
      <c r="N17881" s="1" t="n">
        <v>11</v>
      </c>
      <c r="O17881" s="1" t="n">
        <v>54.89</v>
      </c>
    </row>
    <row r="17882" customFormat="false" ht="15" hidden="false" customHeight="true" outlineLevel="0" collapsed="false">
      <c r="A17882" s="1" t="n">
        <v>1</v>
      </c>
      <c r="B17882" s="17" t="n">
        <v>46267</v>
      </c>
      <c r="C17882" s="1" t="n">
        <v>11</v>
      </c>
      <c r="D17882" s="1" t="s">
        <v>3845</v>
      </c>
      <c r="E17882" s="1" t="n">
        <v>1899</v>
      </c>
      <c r="F17882" s="1" t="s">
        <v>97</v>
      </c>
      <c r="I17882" s="1" t="n">
        <v>779</v>
      </c>
      <c r="J17882" s="1" t="n">
        <v>77459</v>
      </c>
      <c r="K17882" s="1" t="n">
        <v>774604</v>
      </c>
      <c r="L17882" s="1" t="s">
        <v>3883</v>
      </c>
      <c r="N17882" s="1" t="n">
        <v>10</v>
      </c>
      <c r="O17882" s="1" t="n">
        <v>45</v>
      </c>
    </row>
    <row r="17883" customFormat="false" ht="15" hidden="false" customHeight="true" outlineLevel="0" collapsed="false">
      <c r="A17883" s="1" t="n">
        <v>1</v>
      </c>
      <c r="B17883" s="17" t="n">
        <v>46267</v>
      </c>
      <c r="C17883" s="1" t="n">
        <v>11</v>
      </c>
      <c r="D17883" s="1" t="s">
        <v>3845</v>
      </c>
      <c r="E17883" s="1" t="n">
        <v>1899</v>
      </c>
      <c r="F17883" s="1" t="s">
        <v>97</v>
      </c>
      <c r="I17883" s="1" t="n">
        <v>779</v>
      </c>
      <c r="J17883" s="1" t="n">
        <v>77465</v>
      </c>
      <c r="K17883" s="1" t="n">
        <v>774666</v>
      </c>
      <c r="L17883" s="1" t="s">
        <v>3885</v>
      </c>
      <c r="N17883" s="1" t="n">
        <v>20</v>
      </c>
      <c r="O17883" s="1" t="n">
        <v>99.8</v>
      </c>
    </row>
    <row r="17884" customFormat="false" ht="15" hidden="false" customHeight="true" outlineLevel="0" collapsed="false">
      <c r="A17884" s="1" t="n">
        <v>1</v>
      </c>
      <c r="B17884" s="17" t="n">
        <v>46267</v>
      </c>
      <c r="C17884" s="1" t="n">
        <v>11</v>
      </c>
      <c r="D17884" s="1" t="s">
        <v>3845</v>
      </c>
      <c r="E17884" s="1" t="n">
        <v>1899</v>
      </c>
      <c r="F17884" s="1" t="s">
        <v>97</v>
      </c>
      <c r="I17884" s="1" t="n">
        <v>779</v>
      </c>
      <c r="J17884" s="1" t="n">
        <v>77903</v>
      </c>
      <c r="K17884" s="1" t="n">
        <v>779043</v>
      </c>
      <c r="L17884" s="1" t="s">
        <v>3887</v>
      </c>
      <c r="N17884" s="1" t="n">
        <v>15</v>
      </c>
      <c r="O17884" s="1" t="n">
        <v>67.5</v>
      </c>
    </row>
    <row r="17885" customFormat="false" ht="15" hidden="false" customHeight="true" outlineLevel="0" collapsed="false">
      <c r="A17885" s="1" t="n">
        <v>1</v>
      </c>
      <c r="B17885" s="17" t="n">
        <v>46267</v>
      </c>
      <c r="C17885" s="1" t="n">
        <v>11</v>
      </c>
      <c r="D17885" s="1" t="s">
        <v>3845</v>
      </c>
      <c r="E17885" s="1" t="n">
        <v>1899</v>
      </c>
      <c r="F17885" s="1" t="s">
        <v>97</v>
      </c>
      <c r="I17885" s="1" t="n">
        <v>779</v>
      </c>
      <c r="J17885" s="1" t="n">
        <v>78013</v>
      </c>
      <c r="K17885" s="1" t="n">
        <v>780148</v>
      </c>
      <c r="L17885" s="1" t="s">
        <v>3886</v>
      </c>
      <c r="N17885" s="1" t="n">
        <v>19</v>
      </c>
      <c r="O17885" s="1" t="n">
        <v>85.5</v>
      </c>
    </row>
    <row r="17886" customFormat="false" ht="15" hidden="false" customHeight="true" outlineLevel="0" collapsed="false">
      <c r="A17886" s="1" t="n">
        <v>1</v>
      </c>
      <c r="B17886" s="17" t="n">
        <v>46267</v>
      </c>
      <c r="C17886" s="1" t="n">
        <v>11</v>
      </c>
      <c r="D17886" s="1" t="s">
        <v>3845</v>
      </c>
      <c r="E17886" s="1" t="n">
        <v>1899</v>
      </c>
      <c r="F17886" s="1" t="s">
        <v>97</v>
      </c>
      <c r="I17886" s="1" t="n">
        <v>779</v>
      </c>
      <c r="J17886" s="1" t="n">
        <v>78015</v>
      </c>
      <c r="K17886" s="1" t="n">
        <v>780162</v>
      </c>
      <c r="L17886" s="1" t="s">
        <v>8806</v>
      </c>
      <c r="N17886" s="1" t="n">
        <v>15</v>
      </c>
      <c r="O17886" s="1" t="n">
        <v>74.85</v>
      </c>
    </row>
    <row r="17887" customFormat="false" ht="15" hidden="false" customHeight="true" outlineLevel="0" collapsed="false">
      <c r="A17887" s="1" t="n">
        <v>1</v>
      </c>
      <c r="B17887" s="17" t="n">
        <v>46267</v>
      </c>
      <c r="C17887" s="1" t="n">
        <v>11</v>
      </c>
      <c r="D17887" s="1" t="s">
        <v>3845</v>
      </c>
      <c r="E17887" s="1" t="n">
        <v>1899</v>
      </c>
      <c r="F17887" s="1" t="s">
        <v>97</v>
      </c>
      <c r="I17887" s="1" t="n">
        <v>781</v>
      </c>
      <c r="J17887" s="1" t="n">
        <v>79284</v>
      </c>
      <c r="K17887" s="1" t="n">
        <v>475</v>
      </c>
      <c r="L17887" s="1" t="s">
        <v>4147</v>
      </c>
      <c r="N17887" s="1" t="n">
        <v>60</v>
      </c>
      <c r="O17887" s="1" t="n">
        <v>420</v>
      </c>
    </row>
    <row r="17888" customFormat="false" ht="15" hidden="false" customHeight="true" outlineLevel="0" collapsed="false">
      <c r="A17888" s="1" t="n">
        <v>1</v>
      </c>
      <c r="B17888" s="17" t="n">
        <v>46267</v>
      </c>
      <c r="C17888" s="1" t="n">
        <v>11</v>
      </c>
      <c r="D17888" s="1" t="s">
        <v>3845</v>
      </c>
      <c r="E17888" s="1" t="n">
        <v>1899</v>
      </c>
      <c r="F17888" s="1" t="s">
        <v>97</v>
      </c>
      <c r="I17888" s="1" t="n">
        <v>781</v>
      </c>
      <c r="J17888" s="1" t="n">
        <v>79285</v>
      </c>
      <c r="K17888" s="1" t="n">
        <v>482</v>
      </c>
      <c r="L17888" s="1" t="s">
        <v>4148</v>
      </c>
      <c r="N17888" s="1" t="n">
        <v>60</v>
      </c>
      <c r="O17888" s="1" t="n">
        <v>420</v>
      </c>
    </row>
    <row r="17889" customFormat="false" ht="15" hidden="false" customHeight="true" outlineLevel="0" collapsed="false">
      <c r="A17889" s="1" t="n">
        <v>1</v>
      </c>
      <c r="B17889" s="17" t="n">
        <v>46267</v>
      </c>
      <c r="C17889" s="1" t="n">
        <v>11</v>
      </c>
      <c r="D17889" s="1" t="s">
        <v>3845</v>
      </c>
      <c r="E17889" s="1" t="n">
        <v>1899</v>
      </c>
      <c r="F17889" s="1" t="s">
        <v>97</v>
      </c>
      <c r="I17889" s="1" t="n">
        <v>788</v>
      </c>
      <c r="J17889" s="1" t="n">
        <v>55400</v>
      </c>
      <c r="K17889" s="1" t="n">
        <v>7000832967710</v>
      </c>
      <c r="L17889" s="1" t="s">
        <v>4149</v>
      </c>
      <c r="N17889" s="1" t="n">
        <v>20</v>
      </c>
      <c r="O17889" s="1" t="n">
        <v>99.8</v>
      </c>
    </row>
    <row r="17890" customFormat="false" ht="15" hidden="false" customHeight="true" outlineLevel="0" collapsed="false">
      <c r="A17890" s="1" t="n">
        <v>1</v>
      </c>
      <c r="B17890" s="17" t="n">
        <v>46267</v>
      </c>
      <c r="C17890" s="1" t="n">
        <v>11</v>
      </c>
      <c r="D17890" s="1" t="s">
        <v>3845</v>
      </c>
      <c r="E17890" s="1" t="n">
        <v>1899</v>
      </c>
      <c r="F17890" s="1" t="s">
        <v>97</v>
      </c>
      <c r="I17890" s="1" t="n">
        <v>788</v>
      </c>
      <c r="J17890" s="1" t="n">
        <v>77463</v>
      </c>
      <c r="K17890" s="1" t="n">
        <v>774642</v>
      </c>
      <c r="L17890" s="1" t="s">
        <v>3884</v>
      </c>
      <c r="N17890" s="1" t="n">
        <v>11</v>
      </c>
      <c r="O17890" s="1" t="n">
        <v>49.5</v>
      </c>
    </row>
    <row r="17891" customFormat="false" ht="15" hidden="false" customHeight="true" outlineLevel="0" collapsed="false">
      <c r="A17891" s="1" t="n">
        <v>1</v>
      </c>
      <c r="B17891" s="17" t="n">
        <v>46267</v>
      </c>
      <c r="C17891" s="1" t="n">
        <v>11</v>
      </c>
      <c r="D17891" s="1" t="s">
        <v>3845</v>
      </c>
      <c r="E17891" s="1" t="n">
        <v>1899</v>
      </c>
      <c r="F17891" s="1" t="s">
        <v>97</v>
      </c>
      <c r="I17891" s="1" t="n">
        <v>788</v>
      </c>
      <c r="J17891" s="1" t="n">
        <v>77465</v>
      </c>
      <c r="K17891" s="1" t="n">
        <v>774666</v>
      </c>
      <c r="L17891" s="1" t="s">
        <v>3885</v>
      </c>
      <c r="N17891" s="1" t="n">
        <v>10</v>
      </c>
      <c r="O17891" s="1" t="n">
        <v>49.9</v>
      </c>
    </row>
    <row r="17892" customFormat="false" ht="15" hidden="false" customHeight="true" outlineLevel="0" collapsed="false">
      <c r="A17892" s="1" t="n">
        <v>1</v>
      </c>
      <c r="B17892" s="17" t="n">
        <v>46267</v>
      </c>
      <c r="C17892" s="1" t="n">
        <v>11</v>
      </c>
      <c r="D17892" s="1" t="s">
        <v>3845</v>
      </c>
      <c r="E17892" s="1" t="n">
        <v>10098</v>
      </c>
      <c r="F17892" s="1" t="s">
        <v>1365</v>
      </c>
      <c r="I17892" s="1" t="n">
        <v>1275</v>
      </c>
      <c r="J17892" s="1" t="n">
        <v>81657</v>
      </c>
      <c r="K17892" s="1" t="n">
        <v>816588</v>
      </c>
      <c r="L17892" s="1" t="s">
        <v>6475</v>
      </c>
      <c r="N17892" s="1" t="n">
        <v>20</v>
      </c>
      <c r="O17892" s="1" t="n">
        <v>119.8</v>
      </c>
    </row>
    <row r="17893" customFormat="false" ht="15" hidden="false" customHeight="true" outlineLevel="0" collapsed="false">
      <c r="A17893" s="1" t="n">
        <v>1</v>
      </c>
      <c r="B17893" s="17" t="n">
        <v>46267</v>
      </c>
      <c r="C17893" s="1" t="n">
        <v>11</v>
      </c>
      <c r="D17893" s="1" t="s">
        <v>3845</v>
      </c>
      <c r="E17893" s="1" t="n">
        <v>10098</v>
      </c>
      <c r="F17893" s="1" t="s">
        <v>1365</v>
      </c>
      <c r="I17893" s="1" t="n">
        <v>1275</v>
      </c>
      <c r="J17893" s="1" t="n">
        <v>81672</v>
      </c>
      <c r="K17893" s="1" t="n">
        <v>816731</v>
      </c>
      <c r="L17893" s="1" t="s">
        <v>6477</v>
      </c>
      <c r="N17893" s="1" t="n">
        <v>5</v>
      </c>
      <c r="O17893" s="1" t="n">
        <v>34.95</v>
      </c>
    </row>
    <row r="17894" customFormat="false" ht="15" hidden="false" customHeight="true" outlineLevel="0" collapsed="false">
      <c r="A17894" s="1" t="n">
        <v>1</v>
      </c>
      <c r="B17894" s="17" t="n">
        <v>46267</v>
      </c>
      <c r="C17894" s="1" t="n">
        <v>11</v>
      </c>
      <c r="D17894" s="1" t="s">
        <v>3845</v>
      </c>
      <c r="E17894" s="1" t="n">
        <v>10098</v>
      </c>
      <c r="F17894" s="1" t="s">
        <v>1365</v>
      </c>
      <c r="I17894" s="1" t="n">
        <v>1275</v>
      </c>
      <c r="J17894" s="1" t="n">
        <v>82080</v>
      </c>
      <c r="K17894" s="1" t="n">
        <v>820813</v>
      </c>
      <c r="L17894" s="1" t="s">
        <v>8288</v>
      </c>
      <c r="N17894" s="1" t="n">
        <v>1</v>
      </c>
      <c r="O17894" s="1" t="n">
        <v>12.29</v>
      </c>
    </row>
    <row r="17895" customFormat="false" ht="15" hidden="false" customHeight="true" outlineLevel="0" collapsed="false">
      <c r="A17895" s="1" t="n">
        <v>1</v>
      </c>
      <c r="B17895" s="17" t="n">
        <v>46267</v>
      </c>
      <c r="C17895" s="1" t="n">
        <v>11</v>
      </c>
      <c r="D17895" s="1" t="s">
        <v>3845</v>
      </c>
      <c r="E17895" s="1" t="n">
        <v>10098</v>
      </c>
      <c r="F17895" s="1" t="s">
        <v>1365</v>
      </c>
      <c r="I17895" s="1" t="n">
        <v>1275</v>
      </c>
      <c r="J17895" s="1" t="n">
        <v>82082</v>
      </c>
      <c r="K17895" s="1" t="n">
        <v>820837</v>
      </c>
      <c r="L17895" s="1" t="s">
        <v>8289</v>
      </c>
      <c r="N17895" s="1" t="n">
        <v>10</v>
      </c>
      <c r="O17895" s="1" t="n">
        <v>59.9</v>
      </c>
    </row>
    <row r="17896" customFormat="false" ht="15" hidden="false" customHeight="true" outlineLevel="0" collapsed="false">
      <c r="A17896" s="1" t="n">
        <v>1</v>
      </c>
      <c r="B17896" s="17" t="n">
        <v>46267</v>
      </c>
      <c r="C17896" s="1" t="n">
        <v>11</v>
      </c>
      <c r="D17896" s="1" t="s">
        <v>3845</v>
      </c>
      <c r="E17896" s="1" t="n">
        <v>1363</v>
      </c>
      <c r="F17896" s="1" t="s">
        <v>180</v>
      </c>
      <c r="I17896" s="1" t="n">
        <v>3831</v>
      </c>
      <c r="J17896" s="1" t="n">
        <v>73511</v>
      </c>
      <c r="K17896" s="1" t="n">
        <v>609963171019</v>
      </c>
      <c r="L17896" s="1" t="s">
        <v>4208</v>
      </c>
      <c r="N17896" s="1" t="n">
        <v>4</v>
      </c>
      <c r="O17896" s="1" t="n">
        <v>24</v>
      </c>
    </row>
    <row r="17897" customFormat="false" ht="15" hidden="false" customHeight="true" outlineLevel="0" collapsed="false">
      <c r="A17897" s="1" t="n">
        <v>1</v>
      </c>
      <c r="B17897" s="17" t="n">
        <v>46267</v>
      </c>
      <c r="C17897" s="1" t="n">
        <v>11</v>
      </c>
      <c r="D17897" s="1" t="s">
        <v>3845</v>
      </c>
      <c r="E17897" s="1" t="n">
        <v>1363</v>
      </c>
      <c r="F17897" s="1" t="s">
        <v>180</v>
      </c>
      <c r="I17897" s="1" t="n">
        <v>3831</v>
      </c>
      <c r="J17897" s="1" t="n">
        <v>65493</v>
      </c>
      <c r="K17897" s="1" t="n">
        <v>609963171002</v>
      </c>
      <c r="L17897" s="1" t="s">
        <v>3888</v>
      </c>
      <c r="N17897" s="1" t="n">
        <v>4</v>
      </c>
      <c r="O17897" s="1" t="n">
        <v>24</v>
      </c>
    </row>
    <row r="17898" customFormat="false" ht="15" hidden="false" customHeight="true" outlineLevel="0" collapsed="false">
      <c r="A17898" s="1" t="n">
        <v>1</v>
      </c>
      <c r="B17898" s="17" t="n">
        <v>46267</v>
      </c>
      <c r="C17898" s="1" t="n">
        <v>11</v>
      </c>
      <c r="D17898" s="1" t="s">
        <v>3845</v>
      </c>
      <c r="E17898" s="1" t="n">
        <v>1363</v>
      </c>
      <c r="F17898" s="1" t="s">
        <v>180</v>
      </c>
      <c r="I17898" s="1" t="n">
        <v>3831</v>
      </c>
      <c r="J17898" s="1" t="n">
        <v>65494</v>
      </c>
      <c r="K17898" s="1" t="n">
        <v>618231677535</v>
      </c>
      <c r="L17898" s="1" t="s">
        <v>3889</v>
      </c>
      <c r="N17898" s="1" t="n">
        <v>15</v>
      </c>
      <c r="O17898" s="1" t="n">
        <v>90</v>
      </c>
    </row>
    <row r="17899" customFormat="false" ht="15" hidden="false" customHeight="true" outlineLevel="0" collapsed="false">
      <c r="A17899" s="1" t="n">
        <v>1</v>
      </c>
      <c r="B17899" s="17" t="n">
        <v>46267</v>
      </c>
      <c r="C17899" s="1" t="n">
        <v>11</v>
      </c>
      <c r="D17899" s="1" t="s">
        <v>3845</v>
      </c>
      <c r="E17899" s="1" t="n">
        <v>1363</v>
      </c>
      <c r="F17899" s="1" t="s">
        <v>180</v>
      </c>
      <c r="I17899" s="1" t="n">
        <v>3831</v>
      </c>
      <c r="J17899" s="1" t="n">
        <v>65496</v>
      </c>
      <c r="K17899" s="1" t="n">
        <v>618231677528</v>
      </c>
      <c r="L17899" s="1" t="s">
        <v>3890</v>
      </c>
      <c r="N17899" s="1" t="n">
        <v>4</v>
      </c>
      <c r="O17899" s="1" t="n">
        <v>24</v>
      </c>
    </row>
    <row r="17900" customFormat="false" ht="15" hidden="false" customHeight="true" outlineLevel="0" collapsed="false">
      <c r="A17900" s="1" t="n">
        <v>1</v>
      </c>
      <c r="B17900" s="17" t="n">
        <v>46267</v>
      </c>
      <c r="C17900" s="1" t="n">
        <v>11</v>
      </c>
      <c r="D17900" s="1" t="s">
        <v>3845</v>
      </c>
      <c r="E17900" s="1" t="n">
        <v>1363</v>
      </c>
      <c r="F17900" s="1" t="s">
        <v>180</v>
      </c>
      <c r="I17900" s="1" t="n">
        <v>3831</v>
      </c>
      <c r="J17900" s="1" t="n">
        <v>65621</v>
      </c>
      <c r="K17900" s="1" t="n">
        <v>618231677504</v>
      </c>
      <c r="L17900" s="1" t="s">
        <v>3891</v>
      </c>
      <c r="N17900" s="1" t="n">
        <v>10</v>
      </c>
      <c r="O17900" s="1" t="n">
        <v>70</v>
      </c>
    </row>
    <row r="17901" customFormat="false" ht="15" hidden="false" customHeight="true" outlineLevel="0" collapsed="false">
      <c r="A17901" s="1" t="n">
        <v>1</v>
      </c>
      <c r="B17901" s="17" t="n">
        <v>46267</v>
      </c>
      <c r="C17901" s="1" t="n">
        <v>11</v>
      </c>
      <c r="D17901" s="1" t="s">
        <v>3845</v>
      </c>
      <c r="E17901" s="1" t="n">
        <v>1363</v>
      </c>
      <c r="F17901" s="1" t="s">
        <v>180</v>
      </c>
      <c r="I17901" s="1" t="n">
        <v>3831</v>
      </c>
      <c r="J17901" s="1" t="n">
        <v>81006</v>
      </c>
      <c r="K17901" s="1" t="n">
        <v>810074</v>
      </c>
      <c r="L17901" s="1" t="s">
        <v>4554</v>
      </c>
      <c r="N17901" s="1" t="n">
        <v>10</v>
      </c>
      <c r="O17901" s="1" t="n">
        <v>60</v>
      </c>
    </row>
    <row r="17902" customFormat="false" ht="15" hidden="false" customHeight="true" outlineLevel="0" collapsed="false">
      <c r="A17902" s="1" t="n">
        <v>1</v>
      </c>
      <c r="B17902" s="17" t="n">
        <v>46267</v>
      </c>
      <c r="C17902" s="1" t="n">
        <v>11</v>
      </c>
      <c r="D17902" s="1" t="s">
        <v>3845</v>
      </c>
      <c r="E17902" s="1" t="n">
        <v>1363</v>
      </c>
      <c r="F17902" s="1" t="s">
        <v>180</v>
      </c>
      <c r="I17902" s="1" t="n">
        <v>3849</v>
      </c>
      <c r="J17902" s="1" t="n">
        <v>73511</v>
      </c>
      <c r="K17902" s="1" t="n">
        <v>609963171019</v>
      </c>
      <c r="L17902" s="1" t="s">
        <v>4208</v>
      </c>
      <c r="N17902" s="1" t="n">
        <v>5</v>
      </c>
      <c r="O17902" s="1" t="n">
        <v>30</v>
      </c>
    </row>
    <row r="17903" customFormat="false" ht="15" hidden="false" customHeight="true" outlineLevel="0" collapsed="false">
      <c r="A17903" s="1" t="n">
        <v>1</v>
      </c>
      <c r="B17903" s="17" t="n">
        <v>46267</v>
      </c>
      <c r="C17903" s="1" t="n">
        <v>11</v>
      </c>
      <c r="D17903" s="1" t="s">
        <v>3845</v>
      </c>
      <c r="E17903" s="1" t="n">
        <v>1363</v>
      </c>
      <c r="F17903" s="1" t="s">
        <v>180</v>
      </c>
      <c r="I17903" s="1" t="n">
        <v>3849</v>
      </c>
      <c r="J17903" s="1" t="n">
        <v>65493</v>
      </c>
      <c r="K17903" s="1" t="n">
        <v>609963171002</v>
      </c>
      <c r="L17903" s="1" t="s">
        <v>3888</v>
      </c>
      <c r="N17903" s="1" t="n">
        <v>5</v>
      </c>
      <c r="O17903" s="1" t="n">
        <v>30</v>
      </c>
    </row>
    <row r="17904" customFormat="false" ht="15" hidden="false" customHeight="true" outlineLevel="0" collapsed="false">
      <c r="A17904" s="1" t="n">
        <v>1</v>
      </c>
      <c r="B17904" s="17" t="n">
        <v>46267</v>
      </c>
      <c r="C17904" s="1" t="n">
        <v>11</v>
      </c>
      <c r="D17904" s="1" t="s">
        <v>3845</v>
      </c>
      <c r="E17904" s="1" t="n">
        <v>1363</v>
      </c>
      <c r="F17904" s="1" t="s">
        <v>180</v>
      </c>
      <c r="I17904" s="1" t="n">
        <v>3849</v>
      </c>
      <c r="J17904" s="1" t="n">
        <v>65494</v>
      </c>
      <c r="K17904" s="1" t="n">
        <v>618231677535</v>
      </c>
      <c r="L17904" s="1" t="s">
        <v>3889</v>
      </c>
      <c r="N17904" s="1" t="n">
        <v>25</v>
      </c>
      <c r="O17904" s="1" t="n">
        <v>150</v>
      </c>
    </row>
    <row r="17905" customFormat="false" ht="15" hidden="false" customHeight="true" outlineLevel="0" collapsed="false">
      <c r="A17905" s="1" t="n">
        <v>1</v>
      </c>
      <c r="B17905" s="17" t="n">
        <v>46267</v>
      </c>
      <c r="C17905" s="1" t="n">
        <v>11</v>
      </c>
      <c r="D17905" s="1" t="s">
        <v>3845</v>
      </c>
      <c r="E17905" s="1" t="n">
        <v>1363</v>
      </c>
      <c r="F17905" s="1" t="s">
        <v>180</v>
      </c>
      <c r="I17905" s="1" t="n">
        <v>3849</v>
      </c>
      <c r="J17905" s="1" t="n">
        <v>65496</v>
      </c>
      <c r="K17905" s="1" t="n">
        <v>618231677528</v>
      </c>
      <c r="L17905" s="1" t="s">
        <v>3890</v>
      </c>
      <c r="N17905" s="1" t="n">
        <v>5</v>
      </c>
      <c r="O17905" s="1" t="n">
        <v>30</v>
      </c>
    </row>
    <row r="17906" customFormat="false" ht="15" hidden="false" customHeight="true" outlineLevel="0" collapsed="false">
      <c r="A17906" s="1" t="n">
        <v>1</v>
      </c>
      <c r="B17906" s="17" t="n">
        <v>46267</v>
      </c>
      <c r="C17906" s="1" t="n">
        <v>11</v>
      </c>
      <c r="D17906" s="1" t="s">
        <v>3845</v>
      </c>
      <c r="E17906" s="1" t="n">
        <v>1363</v>
      </c>
      <c r="F17906" s="1" t="s">
        <v>180</v>
      </c>
      <c r="I17906" s="1" t="n">
        <v>3849</v>
      </c>
      <c r="J17906" s="1" t="n">
        <v>65621</v>
      </c>
      <c r="K17906" s="1" t="n">
        <v>618231677504</v>
      </c>
      <c r="L17906" s="1" t="s">
        <v>3891</v>
      </c>
      <c r="N17906" s="1" t="n">
        <v>5</v>
      </c>
      <c r="O17906" s="1" t="n">
        <v>35</v>
      </c>
    </row>
    <row r="17907" customFormat="false" ht="15" hidden="false" customHeight="true" outlineLevel="0" collapsed="false">
      <c r="A17907" s="1" t="n">
        <v>1</v>
      </c>
      <c r="B17907" s="17" t="n">
        <v>46267</v>
      </c>
      <c r="C17907" s="1" t="n">
        <v>11</v>
      </c>
      <c r="D17907" s="1" t="s">
        <v>3845</v>
      </c>
      <c r="E17907" s="1" t="n">
        <v>1363</v>
      </c>
      <c r="F17907" s="1" t="s">
        <v>180</v>
      </c>
      <c r="I17907" s="1" t="n">
        <v>3849</v>
      </c>
      <c r="J17907" s="1" t="n">
        <v>82229</v>
      </c>
      <c r="K17907" s="1" t="n">
        <v>87946080990</v>
      </c>
      <c r="L17907" s="1" t="s">
        <v>8697</v>
      </c>
      <c r="N17907" s="1" t="n">
        <v>10</v>
      </c>
      <c r="O17907" s="1" t="n">
        <v>70</v>
      </c>
    </row>
    <row r="17908" customFormat="false" ht="15" hidden="false" customHeight="true" outlineLevel="0" collapsed="false">
      <c r="A17908" s="1" t="n">
        <v>1</v>
      </c>
      <c r="B17908" s="17" t="n">
        <v>46267</v>
      </c>
      <c r="C17908" s="1" t="n">
        <v>11</v>
      </c>
      <c r="D17908" s="1" t="s">
        <v>3845</v>
      </c>
      <c r="E17908" s="1" t="n">
        <v>1328</v>
      </c>
      <c r="F17908" s="1" t="s">
        <v>363</v>
      </c>
      <c r="I17908" s="1" t="n">
        <v>4494</v>
      </c>
      <c r="J17908" s="1" t="n">
        <v>21060</v>
      </c>
      <c r="K17908" s="1" t="n">
        <v>7898588380118</v>
      </c>
      <c r="L17908" s="1" t="s">
        <v>3920</v>
      </c>
      <c r="N17908" s="1" t="n">
        <v>15</v>
      </c>
      <c r="O17908" s="1" t="n">
        <v>97.5</v>
      </c>
    </row>
    <row r="17909" customFormat="false" ht="15" hidden="false" customHeight="true" outlineLevel="0" collapsed="false">
      <c r="A17909" s="1" t="n">
        <v>1</v>
      </c>
      <c r="B17909" s="17" t="n">
        <v>46267</v>
      </c>
      <c r="C17909" s="1" t="n">
        <v>11</v>
      </c>
      <c r="D17909" s="1" t="s">
        <v>3845</v>
      </c>
      <c r="E17909" s="1" t="n">
        <v>1328</v>
      </c>
      <c r="F17909" s="1" t="s">
        <v>363</v>
      </c>
      <c r="I17909" s="1" t="n">
        <v>4494</v>
      </c>
      <c r="J17909" s="1" t="n">
        <v>31782</v>
      </c>
      <c r="K17909" s="1" t="n">
        <v>7898588380132</v>
      </c>
      <c r="L17909" s="1" t="s">
        <v>3921</v>
      </c>
      <c r="N17909" s="1" t="n">
        <v>5</v>
      </c>
      <c r="O17909" s="1" t="n">
        <v>27.5</v>
      </c>
    </row>
    <row r="17910" customFormat="false" ht="15" hidden="false" customHeight="true" outlineLevel="0" collapsed="false">
      <c r="A17910" s="1" t="n">
        <v>1</v>
      </c>
      <c r="B17910" s="17" t="n">
        <v>46267</v>
      </c>
      <c r="C17910" s="1" t="n">
        <v>11</v>
      </c>
      <c r="D17910" s="1" t="s">
        <v>3845</v>
      </c>
      <c r="E17910" s="1" t="n">
        <v>1328</v>
      </c>
      <c r="F17910" s="1" t="s">
        <v>363</v>
      </c>
      <c r="I17910" s="1" t="n">
        <v>4494</v>
      </c>
      <c r="J17910" s="1" t="n">
        <v>31786</v>
      </c>
      <c r="K17910" s="1" t="n">
        <v>7898588380187</v>
      </c>
      <c r="L17910" s="1" t="s">
        <v>3923</v>
      </c>
      <c r="N17910" s="1" t="n">
        <v>5</v>
      </c>
      <c r="O17910" s="1" t="n">
        <v>27.5</v>
      </c>
    </row>
    <row r="17911" customFormat="false" ht="15" hidden="false" customHeight="true" outlineLevel="0" collapsed="false">
      <c r="A17911" s="1" t="n">
        <v>1</v>
      </c>
      <c r="B17911" s="17" t="n">
        <v>46267</v>
      </c>
      <c r="C17911" s="1" t="n">
        <v>11</v>
      </c>
      <c r="D17911" s="1" t="s">
        <v>3845</v>
      </c>
      <c r="E17911" s="1" t="n">
        <v>1328</v>
      </c>
      <c r="F17911" s="1" t="s">
        <v>363</v>
      </c>
      <c r="I17911" s="1" t="n">
        <v>4494</v>
      </c>
      <c r="J17911" s="1" t="n">
        <v>31787</v>
      </c>
      <c r="K17911" s="1" t="n">
        <v>7898588380125</v>
      </c>
      <c r="L17911" s="1" t="s">
        <v>4397</v>
      </c>
      <c r="N17911" s="1" t="n">
        <v>5</v>
      </c>
      <c r="O17911" s="1" t="n">
        <v>42</v>
      </c>
    </row>
    <row r="17912" customFormat="false" ht="15" hidden="false" customHeight="true" outlineLevel="0" collapsed="false">
      <c r="A17912" s="1" t="n">
        <v>1</v>
      </c>
      <c r="B17912" s="17" t="n">
        <v>46267</v>
      </c>
      <c r="C17912" s="1" t="n">
        <v>11</v>
      </c>
      <c r="D17912" s="1" t="s">
        <v>3845</v>
      </c>
      <c r="E17912" s="1" t="n">
        <v>1328</v>
      </c>
      <c r="F17912" s="1" t="s">
        <v>363</v>
      </c>
      <c r="I17912" s="1" t="n">
        <v>4494</v>
      </c>
      <c r="J17912" s="1" t="n">
        <v>31789</v>
      </c>
      <c r="K17912" s="1" t="n">
        <v>7898588380149</v>
      </c>
      <c r="L17912" s="1" t="s">
        <v>3885</v>
      </c>
      <c r="N17912" s="1" t="n">
        <v>5</v>
      </c>
      <c r="O17912" s="1" t="n">
        <v>27.5</v>
      </c>
    </row>
    <row r="17913" customFormat="false" ht="15" hidden="false" customHeight="true" outlineLevel="0" collapsed="false">
      <c r="A17913" s="1" t="n">
        <v>1</v>
      </c>
      <c r="B17913" s="17" t="n">
        <v>46267</v>
      </c>
      <c r="C17913" s="1" t="n">
        <v>11</v>
      </c>
      <c r="D17913" s="1" t="s">
        <v>3845</v>
      </c>
      <c r="E17913" s="1" t="n">
        <v>1328</v>
      </c>
      <c r="F17913" s="1" t="s">
        <v>363</v>
      </c>
      <c r="I17913" s="1" t="n">
        <v>4494</v>
      </c>
      <c r="J17913" s="1" t="n">
        <v>31790</v>
      </c>
      <c r="K17913" s="1" t="n">
        <v>7898588380231</v>
      </c>
      <c r="L17913" s="1" t="s">
        <v>3924</v>
      </c>
      <c r="N17913" s="1" t="n">
        <v>5</v>
      </c>
      <c r="O17913" s="1" t="n">
        <v>27.5</v>
      </c>
    </row>
    <row r="17914" customFormat="false" ht="15" hidden="false" customHeight="true" outlineLevel="0" collapsed="false">
      <c r="A17914" s="1" t="n">
        <v>1</v>
      </c>
      <c r="B17914" s="17" t="n">
        <v>46267</v>
      </c>
      <c r="C17914" s="1" t="n">
        <v>11</v>
      </c>
      <c r="D17914" s="1" t="s">
        <v>3845</v>
      </c>
      <c r="E17914" s="1" t="n">
        <v>1328</v>
      </c>
      <c r="F17914" s="1" t="s">
        <v>363</v>
      </c>
      <c r="I17914" s="1" t="n">
        <v>4502</v>
      </c>
      <c r="J17914" s="1" t="n">
        <v>21060</v>
      </c>
      <c r="K17914" s="1" t="n">
        <v>7898588380118</v>
      </c>
      <c r="L17914" s="1" t="s">
        <v>3920</v>
      </c>
      <c r="N17914" s="1" t="n">
        <v>10</v>
      </c>
      <c r="O17914" s="1" t="n">
        <v>65</v>
      </c>
    </row>
    <row r="17915" customFormat="false" ht="15" hidden="false" customHeight="true" outlineLevel="0" collapsed="false">
      <c r="A17915" s="1" t="n">
        <v>1</v>
      </c>
      <c r="B17915" s="17" t="n">
        <v>46267</v>
      </c>
      <c r="C17915" s="1" t="n">
        <v>11</v>
      </c>
      <c r="D17915" s="1" t="s">
        <v>3845</v>
      </c>
      <c r="E17915" s="1" t="n">
        <v>1328</v>
      </c>
      <c r="F17915" s="1" t="s">
        <v>363</v>
      </c>
      <c r="I17915" s="1" t="n">
        <v>4502</v>
      </c>
      <c r="J17915" s="1" t="n">
        <v>31782</v>
      </c>
      <c r="K17915" s="1" t="n">
        <v>7898588380132</v>
      </c>
      <c r="L17915" s="1" t="s">
        <v>3921</v>
      </c>
      <c r="N17915" s="1" t="n">
        <v>5</v>
      </c>
      <c r="O17915" s="1" t="n">
        <v>27.5</v>
      </c>
    </row>
    <row r="17916" customFormat="false" ht="15" hidden="false" customHeight="true" outlineLevel="0" collapsed="false">
      <c r="A17916" s="1" t="n">
        <v>1</v>
      </c>
      <c r="B17916" s="17" t="n">
        <v>46267</v>
      </c>
      <c r="C17916" s="1" t="n">
        <v>11</v>
      </c>
      <c r="D17916" s="1" t="s">
        <v>3845</v>
      </c>
      <c r="E17916" s="1" t="n">
        <v>1328</v>
      </c>
      <c r="F17916" s="1" t="s">
        <v>363</v>
      </c>
      <c r="I17916" s="1" t="n">
        <v>4502</v>
      </c>
      <c r="J17916" s="1" t="n">
        <v>31784</v>
      </c>
      <c r="K17916" s="1" t="n">
        <v>7898588380545</v>
      </c>
      <c r="L17916" s="1" t="s">
        <v>3922</v>
      </c>
      <c r="N17916" s="1" t="n">
        <v>5</v>
      </c>
      <c r="O17916" s="1" t="n">
        <v>27.5</v>
      </c>
    </row>
    <row r="17917" customFormat="false" ht="15" hidden="false" customHeight="true" outlineLevel="0" collapsed="false">
      <c r="A17917" s="1" t="n">
        <v>1</v>
      </c>
      <c r="B17917" s="17" t="n">
        <v>46267</v>
      </c>
      <c r="C17917" s="1" t="n">
        <v>11</v>
      </c>
      <c r="D17917" s="1" t="s">
        <v>3845</v>
      </c>
      <c r="E17917" s="1" t="n">
        <v>1328</v>
      </c>
      <c r="F17917" s="1" t="s">
        <v>363</v>
      </c>
      <c r="I17917" s="1" t="n">
        <v>4502</v>
      </c>
      <c r="J17917" s="1" t="n">
        <v>31786</v>
      </c>
      <c r="K17917" s="1" t="n">
        <v>7898588380187</v>
      </c>
      <c r="L17917" s="1" t="s">
        <v>3923</v>
      </c>
      <c r="N17917" s="1" t="n">
        <v>5</v>
      </c>
      <c r="O17917" s="1" t="n">
        <v>27.5</v>
      </c>
    </row>
    <row r="17918" customFormat="false" ht="15" hidden="false" customHeight="true" outlineLevel="0" collapsed="false">
      <c r="A17918" s="1" t="n">
        <v>1</v>
      </c>
      <c r="B17918" s="17" t="n">
        <v>46267</v>
      </c>
      <c r="C17918" s="1" t="n">
        <v>11</v>
      </c>
      <c r="D17918" s="1" t="s">
        <v>3845</v>
      </c>
      <c r="E17918" s="1" t="n">
        <v>1328</v>
      </c>
      <c r="F17918" s="1" t="s">
        <v>363</v>
      </c>
      <c r="I17918" s="1" t="n">
        <v>4502</v>
      </c>
      <c r="J17918" s="1" t="n">
        <v>31789</v>
      </c>
      <c r="K17918" s="1" t="n">
        <v>7898588380149</v>
      </c>
      <c r="L17918" s="1" t="s">
        <v>3885</v>
      </c>
      <c r="N17918" s="1" t="n">
        <v>5</v>
      </c>
      <c r="O17918" s="1" t="n">
        <v>27.5</v>
      </c>
    </row>
    <row r="17919" customFormat="false" ht="15" hidden="false" customHeight="true" outlineLevel="0" collapsed="false">
      <c r="A17919" s="1" t="n">
        <v>1</v>
      </c>
      <c r="B17919" s="17" t="n">
        <v>46267</v>
      </c>
      <c r="C17919" s="1" t="n">
        <v>11</v>
      </c>
      <c r="D17919" s="1" t="s">
        <v>3845</v>
      </c>
      <c r="E17919" s="1" t="n">
        <v>1328</v>
      </c>
      <c r="F17919" s="1" t="s">
        <v>363</v>
      </c>
      <c r="I17919" s="1" t="n">
        <v>4502</v>
      </c>
      <c r="J17919" s="1" t="n">
        <v>31790</v>
      </c>
      <c r="K17919" s="1" t="n">
        <v>7898588380231</v>
      </c>
      <c r="L17919" s="1" t="s">
        <v>3924</v>
      </c>
      <c r="N17919" s="1" t="n">
        <v>5</v>
      </c>
      <c r="O17919" s="1" t="n">
        <v>27.5</v>
      </c>
    </row>
    <row r="17920" customFormat="false" ht="15" hidden="false" customHeight="true" outlineLevel="0" collapsed="false">
      <c r="A17920" s="1" t="n">
        <v>1</v>
      </c>
      <c r="B17920" s="17" t="n">
        <v>46267</v>
      </c>
      <c r="C17920" s="1" t="n">
        <v>11</v>
      </c>
      <c r="D17920" s="1" t="s">
        <v>3845</v>
      </c>
      <c r="E17920" s="1" t="n">
        <v>1286</v>
      </c>
      <c r="F17920" s="1" t="s">
        <v>359</v>
      </c>
      <c r="I17920" s="1" t="n">
        <v>10677</v>
      </c>
      <c r="J17920" s="1" t="n">
        <v>78991</v>
      </c>
      <c r="K17920" s="1" t="n">
        <v>390</v>
      </c>
      <c r="L17920" s="1" t="s">
        <v>4152</v>
      </c>
      <c r="N17920" s="1" t="n">
        <v>150</v>
      </c>
      <c r="O17920" s="1" t="n">
        <v>810</v>
      </c>
    </row>
    <row r="17921" customFormat="false" ht="15" hidden="false" customHeight="true" outlineLevel="0" collapsed="false">
      <c r="A17921" s="1" t="n">
        <v>1</v>
      </c>
      <c r="B17921" s="17" t="n">
        <v>46267</v>
      </c>
      <c r="C17921" s="1" t="n">
        <v>11</v>
      </c>
      <c r="D17921" s="1" t="s">
        <v>3845</v>
      </c>
      <c r="E17921" s="1" t="n">
        <v>1625</v>
      </c>
      <c r="F17921" s="1" t="s">
        <v>243</v>
      </c>
      <c r="I17921" s="1" t="n">
        <v>15247</v>
      </c>
      <c r="J17921" s="1" t="n">
        <v>29079</v>
      </c>
      <c r="K17921" s="1" t="n">
        <v>55515</v>
      </c>
      <c r="L17921" s="1" t="s">
        <v>3818</v>
      </c>
      <c r="N17921" s="1" t="n">
        <v>94.8</v>
      </c>
      <c r="O17921" s="1" t="n">
        <v>3033.6</v>
      </c>
    </row>
    <row r="17922" customFormat="false" ht="15" hidden="false" customHeight="true" outlineLevel="0" collapsed="false">
      <c r="A17922" s="1" t="n">
        <v>1</v>
      </c>
      <c r="B17922" s="17" t="n">
        <v>46267</v>
      </c>
      <c r="C17922" s="1" t="n">
        <v>11</v>
      </c>
      <c r="D17922" s="1" t="s">
        <v>3845</v>
      </c>
      <c r="E17922" s="1" t="n">
        <v>1631</v>
      </c>
      <c r="F17922" s="1" t="s">
        <v>101</v>
      </c>
      <c r="I17922" s="1" t="n">
        <v>15318</v>
      </c>
      <c r="J17922" s="1" t="n">
        <v>108539</v>
      </c>
      <c r="K17922" s="1" t="n">
        <v>7898185800170</v>
      </c>
      <c r="L17922" s="1" t="s">
        <v>4221</v>
      </c>
      <c r="N17922" s="1" t="n">
        <v>10</v>
      </c>
      <c r="O17922" s="1" t="n">
        <v>41.35</v>
      </c>
    </row>
    <row r="17923" customFormat="false" ht="15" hidden="false" customHeight="true" outlineLevel="0" collapsed="false">
      <c r="A17923" s="1" t="n">
        <v>1</v>
      </c>
      <c r="B17923" s="17" t="n">
        <v>46267</v>
      </c>
      <c r="C17923" s="1" t="n">
        <v>11</v>
      </c>
      <c r="D17923" s="1" t="s">
        <v>3845</v>
      </c>
      <c r="E17923" s="1" t="n">
        <v>1631</v>
      </c>
      <c r="F17923" s="1" t="s">
        <v>101</v>
      </c>
      <c r="I17923" s="1" t="n">
        <v>15318</v>
      </c>
      <c r="J17923" s="1" t="n">
        <v>14393</v>
      </c>
      <c r="K17923" s="1" t="n">
        <v>7898185800125</v>
      </c>
      <c r="L17923" s="1" t="s">
        <v>4222</v>
      </c>
      <c r="N17923" s="1" t="n">
        <v>20</v>
      </c>
      <c r="O17923" s="1" t="n">
        <v>82.7</v>
      </c>
    </row>
    <row r="17924" customFormat="false" ht="15" hidden="false" customHeight="true" outlineLevel="0" collapsed="false">
      <c r="A17924" s="1" t="n">
        <v>1</v>
      </c>
      <c r="B17924" s="17" t="n">
        <v>46267</v>
      </c>
      <c r="C17924" s="1" t="n">
        <v>11</v>
      </c>
      <c r="D17924" s="1" t="s">
        <v>3845</v>
      </c>
      <c r="E17924" s="1" t="n">
        <v>1631</v>
      </c>
      <c r="F17924" s="1" t="s">
        <v>101</v>
      </c>
      <c r="I17924" s="1" t="n">
        <v>15318</v>
      </c>
      <c r="J17924" s="1" t="n">
        <v>19882</v>
      </c>
      <c r="K17924" s="1" t="n">
        <v>7898185800156</v>
      </c>
      <c r="L17924" s="1" t="s">
        <v>4223</v>
      </c>
      <c r="N17924" s="1" t="n">
        <v>6</v>
      </c>
      <c r="O17924" s="1" t="n">
        <v>24.81</v>
      </c>
    </row>
    <row r="17925" customFormat="false" ht="15" hidden="false" customHeight="true" outlineLevel="0" collapsed="false">
      <c r="A17925" s="1" t="n">
        <v>1</v>
      </c>
      <c r="B17925" s="17" t="n">
        <v>46267</v>
      </c>
      <c r="C17925" s="1" t="n">
        <v>11</v>
      </c>
      <c r="D17925" s="1" t="s">
        <v>3845</v>
      </c>
      <c r="E17925" s="1" t="n">
        <v>1631</v>
      </c>
      <c r="F17925" s="1" t="s">
        <v>101</v>
      </c>
      <c r="I17925" s="1" t="n">
        <v>15318</v>
      </c>
      <c r="J17925" s="1" t="n">
        <v>24098</v>
      </c>
      <c r="K17925" s="1" t="n">
        <v>7898185800385</v>
      </c>
      <c r="L17925" s="1" t="s">
        <v>4224</v>
      </c>
      <c r="N17925" s="1" t="n">
        <v>50</v>
      </c>
      <c r="O17925" s="1" t="n">
        <v>187.95</v>
      </c>
    </row>
    <row r="17926" customFormat="false" ht="15" hidden="false" customHeight="true" outlineLevel="0" collapsed="false">
      <c r="A17926" s="1" t="n">
        <v>1</v>
      </c>
      <c r="B17926" s="17" t="n">
        <v>46267</v>
      </c>
      <c r="C17926" s="1" t="n">
        <v>11</v>
      </c>
      <c r="D17926" s="1" t="s">
        <v>3845</v>
      </c>
      <c r="E17926" s="1" t="n">
        <v>1631</v>
      </c>
      <c r="F17926" s="1" t="s">
        <v>101</v>
      </c>
      <c r="I17926" s="1" t="n">
        <v>15318</v>
      </c>
      <c r="J17926" s="1" t="n">
        <v>25555</v>
      </c>
      <c r="K17926" s="1" t="n">
        <v>7898185800200</v>
      </c>
      <c r="L17926" s="1" t="s">
        <v>4225</v>
      </c>
      <c r="N17926" s="1" t="n">
        <v>15</v>
      </c>
      <c r="O17926" s="1" t="n">
        <v>124.05</v>
      </c>
    </row>
    <row r="17927" customFormat="false" ht="15" hidden="false" customHeight="true" outlineLevel="0" collapsed="false">
      <c r="A17927" s="1" t="n">
        <v>1</v>
      </c>
      <c r="B17927" s="17" t="n">
        <v>46267</v>
      </c>
      <c r="C17927" s="1" t="n">
        <v>11</v>
      </c>
      <c r="D17927" s="1" t="s">
        <v>3845</v>
      </c>
      <c r="E17927" s="1" t="n">
        <v>1631</v>
      </c>
      <c r="F17927" s="1" t="s">
        <v>101</v>
      </c>
      <c r="I17927" s="1" t="n">
        <v>15318</v>
      </c>
      <c r="J17927" s="1" t="n">
        <v>26573</v>
      </c>
      <c r="K17927" s="1" t="n">
        <v>7898185800347</v>
      </c>
      <c r="L17927" s="1" t="s">
        <v>4226</v>
      </c>
      <c r="N17927" s="1" t="n">
        <v>10</v>
      </c>
      <c r="O17927" s="1" t="n">
        <v>82.7</v>
      </c>
    </row>
    <row r="17928" customFormat="false" ht="15" hidden="false" customHeight="true" outlineLevel="0" collapsed="false">
      <c r="A17928" s="1" t="n">
        <v>1</v>
      </c>
      <c r="B17928" s="17" t="n">
        <v>46267</v>
      </c>
      <c r="C17928" s="1" t="n">
        <v>11</v>
      </c>
      <c r="D17928" s="1" t="s">
        <v>3845</v>
      </c>
      <c r="E17928" s="1" t="n">
        <v>1631</v>
      </c>
      <c r="F17928" s="1" t="s">
        <v>101</v>
      </c>
      <c r="I17928" s="1" t="n">
        <v>15318</v>
      </c>
      <c r="J17928" s="1" t="n">
        <v>26574</v>
      </c>
      <c r="K17928" s="1" t="n">
        <v>7898185800217</v>
      </c>
      <c r="L17928" s="1" t="s">
        <v>4227</v>
      </c>
      <c r="N17928" s="1" t="n">
        <v>10</v>
      </c>
      <c r="O17928" s="1" t="n">
        <v>82.7</v>
      </c>
    </row>
    <row r="17929" customFormat="false" ht="15" hidden="false" customHeight="true" outlineLevel="0" collapsed="false">
      <c r="A17929" s="1" t="n">
        <v>1</v>
      </c>
      <c r="B17929" s="17" t="n">
        <v>46267</v>
      </c>
      <c r="C17929" s="1" t="n">
        <v>11</v>
      </c>
      <c r="D17929" s="1" t="s">
        <v>3845</v>
      </c>
      <c r="E17929" s="1" t="n">
        <v>1631</v>
      </c>
      <c r="F17929" s="1" t="s">
        <v>101</v>
      </c>
      <c r="I17929" s="1" t="n">
        <v>15318</v>
      </c>
      <c r="J17929" s="1" t="n">
        <v>29648</v>
      </c>
      <c r="K17929" s="1" t="n">
        <v>7898185800071</v>
      </c>
      <c r="L17929" s="1" t="s">
        <v>4228</v>
      </c>
      <c r="N17929" s="1" t="n">
        <v>10</v>
      </c>
      <c r="O17929" s="1" t="n">
        <v>82.7</v>
      </c>
    </row>
    <row r="17930" customFormat="false" ht="15" hidden="false" customHeight="true" outlineLevel="0" collapsed="false">
      <c r="A17930" s="1" t="n">
        <v>1</v>
      </c>
      <c r="B17930" s="17" t="n">
        <v>46267</v>
      </c>
      <c r="C17930" s="1" t="n">
        <v>11</v>
      </c>
      <c r="D17930" s="1" t="s">
        <v>3845</v>
      </c>
      <c r="E17930" s="1" t="n">
        <v>1631</v>
      </c>
      <c r="F17930" s="1" t="s">
        <v>101</v>
      </c>
      <c r="I17930" s="1" t="n">
        <v>15318</v>
      </c>
      <c r="J17930" s="1" t="n">
        <v>30684</v>
      </c>
      <c r="K17930" s="1" t="n">
        <v>7898185800453</v>
      </c>
      <c r="L17930" s="1" t="s">
        <v>4229</v>
      </c>
      <c r="N17930" s="1" t="n">
        <v>30</v>
      </c>
      <c r="O17930" s="1" t="n">
        <v>33.83</v>
      </c>
    </row>
    <row r="17931" customFormat="false" ht="15" hidden="false" customHeight="true" outlineLevel="0" collapsed="false">
      <c r="A17931" s="1" t="n">
        <v>1</v>
      </c>
      <c r="B17931" s="17" t="n">
        <v>46267</v>
      </c>
      <c r="C17931" s="1" t="n">
        <v>11</v>
      </c>
      <c r="D17931" s="1" t="s">
        <v>3845</v>
      </c>
      <c r="E17931" s="1" t="n">
        <v>1631</v>
      </c>
      <c r="F17931" s="1" t="s">
        <v>101</v>
      </c>
      <c r="I17931" s="1" t="n">
        <v>15318</v>
      </c>
      <c r="J17931" s="1" t="n">
        <v>41356</v>
      </c>
      <c r="K17931" s="1" t="n">
        <v>7898185800163</v>
      </c>
      <c r="L17931" s="1" t="s">
        <v>4230</v>
      </c>
      <c r="N17931" s="1" t="n">
        <v>3</v>
      </c>
      <c r="O17931" s="1" t="n">
        <v>12.4</v>
      </c>
    </row>
    <row r="17932" customFormat="false" ht="15" hidden="false" customHeight="true" outlineLevel="0" collapsed="false">
      <c r="A17932" s="1" t="n">
        <v>1</v>
      </c>
      <c r="B17932" s="17" t="n">
        <v>46267</v>
      </c>
      <c r="C17932" s="1" t="n">
        <v>11</v>
      </c>
      <c r="D17932" s="1" t="s">
        <v>3845</v>
      </c>
      <c r="E17932" s="1" t="n">
        <v>1631</v>
      </c>
      <c r="F17932" s="1" t="s">
        <v>101</v>
      </c>
      <c r="I17932" s="1" t="n">
        <v>15318</v>
      </c>
      <c r="J17932" s="1" t="n">
        <v>41359</v>
      </c>
      <c r="K17932" s="1" t="n">
        <v>7898185800132</v>
      </c>
      <c r="L17932" s="1" t="s">
        <v>4399</v>
      </c>
      <c r="N17932" s="1" t="n">
        <v>6</v>
      </c>
      <c r="O17932" s="1" t="n">
        <v>24.81</v>
      </c>
    </row>
    <row r="17933" customFormat="false" ht="15" hidden="false" customHeight="true" outlineLevel="0" collapsed="false">
      <c r="A17933" s="1" t="n">
        <v>1</v>
      </c>
      <c r="B17933" s="17" t="n">
        <v>46267</v>
      </c>
      <c r="C17933" s="1" t="n">
        <v>11</v>
      </c>
      <c r="D17933" s="1" t="s">
        <v>3845</v>
      </c>
      <c r="E17933" s="1" t="n">
        <v>581</v>
      </c>
      <c r="F17933" s="1" t="s">
        <v>316</v>
      </c>
      <c r="I17933" s="1" t="n">
        <v>32178</v>
      </c>
      <c r="J17933" s="1" t="n">
        <v>48008</v>
      </c>
      <c r="K17933" s="1" t="n">
        <v>798190027999</v>
      </c>
      <c r="L17933" s="1" t="s">
        <v>4231</v>
      </c>
      <c r="N17933" s="1" t="n">
        <v>20</v>
      </c>
      <c r="O17933" s="1" t="n">
        <v>130</v>
      </c>
    </row>
    <row r="17934" customFormat="false" ht="15" hidden="false" customHeight="true" outlineLevel="0" collapsed="false">
      <c r="A17934" s="1" t="n">
        <v>1</v>
      </c>
      <c r="B17934" s="17" t="n">
        <v>46267</v>
      </c>
      <c r="C17934" s="1" t="n">
        <v>11</v>
      </c>
      <c r="D17934" s="1" t="s">
        <v>3845</v>
      </c>
      <c r="E17934" s="1" t="n">
        <v>581</v>
      </c>
      <c r="F17934" s="1" t="s">
        <v>316</v>
      </c>
      <c r="I17934" s="1" t="n">
        <v>32178</v>
      </c>
      <c r="J17934" s="1" t="n">
        <v>48009</v>
      </c>
      <c r="K17934" s="1" t="n">
        <v>798190028002</v>
      </c>
      <c r="L17934" s="1" t="s">
        <v>4232</v>
      </c>
      <c r="N17934" s="1" t="n">
        <v>30</v>
      </c>
      <c r="O17934" s="1" t="n">
        <v>103.5</v>
      </c>
    </row>
    <row r="17935" customFormat="false" ht="15" hidden="false" customHeight="true" outlineLevel="0" collapsed="false">
      <c r="A17935" s="1" t="n">
        <v>1</v>
      </c>
      <c r="B17935" s="17" t="n">
        <v>46267</v>
      </c>
      <c r="C17935" s="1" t="n">
        <v>11</v>
      </c>
      <c r="D17935" s="1" t="s">
        <v>3845</v>
      </c>
      <c r="E17935" s="1" t="n">
        <v>581</v>
      </c>
      <c r="F17935" s="1" t="s">
        <v>316</v>
      </c>
      <c r="I17935" s="1" t="n">
        <v>32178</v>
      </c>
      <c r="J17935" s="1" t="n">
        <v>48380</v>
      </c>
      <c r="K17935" s="1" t="n">
        <v>798190189116</v>
      </c>
      <c r="L17935" s="1" t="s">
        <v>4720</v>
      </c>
      <c r="N17935" s="1" t="n">
        <v>20</v>
      </c>
      <c r="O17935" s="1" t="n">
        <v>130</v>
      </c>
    </row>
    <row r="17936" customFormat="false" ht="15" hidden="false" customHeight="true" outlineLevel="0" collapsed="false">
      <c r="A17936" s="1" t="n">
        <v>1</v>
      </c>
      <c r="B17936" s="17" t="n">
        <v>46267</v>
      </c>
      <c r="C17936" s="1" t="n">
        <v>11</v>
      </c>
      <c r="D17936" s="1" t="s">
        <v>3845</v>
      </c>
      <c r="E17936" s="1" t="n">
        <v>754</v>
      </c>
      <c r="F17936" s="1" t="s">
        <v>182</v>
      </c>
      <c r="I17936" s="1" t="n">
        <v>32872</v>
      </c>
      <c r="J17936" s="1" t="n">
        <v>29079</v>
      </c>
      <c r="K17936" s="1" t="n">
        <v>55515</v>
      </c>
      <c r="L17936" s="1" t="s">
        <v>3818</v>
      </c>
      <c r="N17936" s="1" t="n">
        <v>95.2</v>
      </c>
      <c r="O17936" s="1" t="n">
        <v>2380</v>
      </c>
    </row>
    <row r="17937" customFormat="false" ht="15" hidden="false" customHeight="true" outlineLevel="0" collapsed="false">
      <c r="A17937" s="1" t="n">
        <v>1</v>
      </c>
      <c r="B17937" s="17" t="n">
        <v>46267</v>
      </c>
      <c r="C17937" s="1" t="n">
        <v>11</v>
      </c>
      <c r="D17937" s="1" t="s">
        <v>3845</v>
      </c>
      <c r="E17937" s="1" t="n">
        <v>754</v>
      </c>
      <c r="F17937" s="1" t="s">
        <v>182</v>
      </c>
      <c r="I17937" s="1" t="n">
        <v>32872</v>
      </c>
      <c r="J17937" s="1" t="n">
        <v>29080</v>
      </c>
      <c r="K17937" s="1" t="n">
        <v>55516</v>
      </c>
      <c r="L17937" s="1" t="s">
        <v>3819</v>
      </c>
      <c r="N17937" s="1" t="n">
        <v>79.8</v>
      </c>
      <c r="O17937" s="1" t="n">
        <v>1995</v>
      </c>
    </row>
    <row r="17938" customFormat="false" ht="15" hidden="false" customHeight="true" outlineLevel="0" collapsed="false">
      <c r="A17938" s="1" t="n">
        <v>1</v>
      </c>
      <c r="B17938" s="17" t="n">
        <v>46267</v>
      </c>
      <c r="C17938" s="1" t="n">
        <v>11</v>
      </c>
      <c r="D17938" s="1" t="s">
        <v>3845</v>
      </c>
      <c r="E17938" s="1" t="n">
        <v>1114</v>
      </c>
      <c r="F17938" s="1" t="s">
        <v>169</v>
      </c>
      <c r="I17938" s="1" t="n">
        <v>45228</v>
      </c>
      <c r="J17938" s="1" t="n">
        <v>78991</v>
      </c>
      <c r="K17938" s="1" t="n">
        <v>390</v>
      </c>
      <c r="L17938" s="1" t="s">
        <v>4152</v>
      </c>
      <c r="N17938" s="1" t="n">
        <v>130</v>
      </c>
      <c r="O17938" s="1" t="n">
        <v>715.4</v>
      </c>
    </row>
    <row r="17939" customFormat="false" ht="15" hidden="false" customHeight="true" outlineLevel="0" collapsed="false">
      <c r="A17939" s="1" t="n">
        <v>1</v>
      </c>
      <c r="B17939" s="17" t="n">
        <v>46267</v>
      </c>
      <c r="C17939" s="1" t="n">
        <v>11</v>
      </c>
      <c r="D17939" s="1" t="s">
        <v>3845</v>
      </c>
      <c r="E17939" s="1" t="n">
        <v>1114</v>
      </c>
      <c r="F17939" s="1" t="s">
        <v>169</v>
      </c>
      <c r="I17939" s="1" t="n">
        <v>45382</v>
      </c>
      <c r="J17939" s="1" t="n">
        <v>100240</v>
      </c>
      <c r="K17939" s="1" t="n">
        <v>70113</v>
      </c>
      <c r="L17939" s="1" t="s">
        <v>4234</v>
      </c>
      <c r="N17939" s="1" t="n">
        <v>20</v>
      </c>
      <c r="O17939" s="1" t="n">
        <v>90.32</v>
      </c>
    </row>
    <row r="17940" customFormat="false" ht="15" hidden="false" customHeight="true" outlineLevel="0" collapsed="false">
      <c r="A17940" s="1" t="n">
        <v>1</v>
      </c>
      <c r="B17940" s="17" t="n">
        <v>46267</v>
      </c>
      <c r="C17940" s="1" t="n">
        <v>11</v>
      </c>
      <c r="D17940" s="1" t="s">
        <v>3845</v>
      </c>
      <c r="E17940" s="1" t="n">
        <v>1114</v>
      </c>
      <c r="F17940" s="1" t="s">
        <v>169</v>
      </c>
      <c r="I17940" s="1" t="n">
        <v>45382</v>
      </c>
      <c r="J17940" s="1" t="n">
        <v>100246</v>
      </c>
      <c r="K17940" s="1" t="n">
        <v>70119</v>
      </c>
      <c r="L17940" s="1" t="s">
        <v>4239</v>
      </c>
      <c r="N17940" s="1" t="n">
        <v>3.6</v>
      </c>
      <c r="O17940" s="1" t="n">
        <v>92.36</v>
      </c>
    </row>
    <row r="17941" customFormat="false" ht="15" hidden="false" customHeight="true" outlineLevel="0" collapsed="false">
      <c r="A17941" s="1" t="n">
        <v>1</v>
      </c>
      <c r="B17941" s="17" t="n">
        <v>46267</v>
      </c>
      <c r="C17941" s="1" t="n">
        <v>11</v>
      </c>
      <c r="D17941" s="1" t="s">
        <v>3845</v>
      </c>
      <c r="E17941" s="1" t="n">
        <v>1114</v>
      </c>
      <c r="F17941" s="1" t="s">
        <v>169</v>
      </c>
      <c r="I17941" s="1" t="n">
        <v>45382</v>
      </c>
      <c r="J17941" s="1" t="n">
        <v>100247</v>
      </c>
      <c r="K17941" s="1" t="n">
        <v>70120</v>
      </c>
      <c r="L17941" s="1" t="s">
        <v>4240</v>
      </c>
      <c r="N17941" s="1" t="n">
        <v>3.6</v>
      </c>
      <c r="O17941" s="1" t="n">
        <v>85.8</v>
      </c>
    </row>
    <row r="17942" customFormat="false" ht="15" hidden="false" customHeight="true" outlineLevel="0" collapsed="false">
      <c r="A17942" s="1" t="n">
        <v>1</v>
      </c>
      <c r="B17942" s="17" t="n">
        <v>46267</v>
      </c>
      <c r="C17942" s="1" t="n">
        <v>11</v>
      </c>
      <c r="D17942" s="1" t="s">
        <v>3845</v>
      </c>
      <c r="E17942" s="1" t="n">
        <v>1114</v>
      </c>
      <c r="F17942" s="1" t="s">
        <v>169</v>
      </c>
      <c r="I17942" s="1" t="n">
        <v>45382</v>
      </c>
      <c r="J17942" s="1" t="n">
        <v>100248</v>
      </c>
      <c r="K17942" s="1" t="n">
        <v>70121</v>
      </c>
      <c r="L17942" s="1" t="s">
        <v>4241</v>
      </c>
      <c r="N17942" s="1" t="n">
        <v>3.6</v>
      </c>
      <c r="O17942" s="1" t="n">
        <v>82.44</v>
      </c>
    </row>
    <row r="17943" customFormat="false" ht="15" hidden="false" customHeight="true" outlineLevel="0" collapsed="false">
      <c r="A17943" s="1" t="n">
        <v>1</v>
      </c>
      <c r="B17943" s="17" t="n">
        <v>46267</v>
      </c>
      <c r="C17943" s="1" t="n">
        <v>11</v>
      </c>
      <c r="D17943" s="1" t="s">
        <v>3845</v>
      </c>
      <c r="E17943" s="1" t="n">
        <v>1114</v>
      </c>
      <c r="F17943" s="1" t="s">
        <v>169</v>
      </c>
      <c r="I17943" s="1" t="n">
        <v>45382</v>
      </c>
      <c r="J17943" s="1" t="n">
        <v>100251</v>
      </c>
      <c r="K17943" s="1" t="n">
        <v>70124</v>
      </c>
      <c r="L17943" s="1" t="s">
        <v>6765</v>
      </c>
      <c r="N17943" s="1" t="n">
        <v>20</v>
      </c>
      <c r="O17943" s="1" t="n">
        <v>84.44</v>
      </c>
    </row>
    <row r="17944" customFormat="false" ht="15" hidden="false" customHeight="true" outlineLevel="0" collapsed="false">
      <c r="A17944" s="1" t="n">
        <v>1</v>
      </c>
      <c r="B17944" s="17" t="n">
        <v>46267</v>
      </c>
      <c r="C17944" s="1" t="n">
        <v>11</v>
      </c>
      <c r="D17944" s="1" t="s">
        <v>3845</v>
      </c>
      <c r="E17944" s="1" t="n">
        <v>1114</v>
      </c>
      <c r="F17944" s="1" t="s">
        <v>169</v>
      </c>
      <c r="I17944" s="1" t="n">
        <v>45382</v>
      </c>
      <c r="J17944" s="1" t="n">
        <v>100264</v>
      </c>
      <c r="K17944" s="1" t="n">
        <v>70141</v>
      </c>
      <c r="L17944" s="1" t="s">
        <v>4404</v>
      </c>
      <c r="N17944" s="1" t="n">
        <v>19.5</v>
      </c>
      <c r="O17944" s="1" t="n">
        <v>169.29</v>
      </c>
    </row>
    <row r="17945" customFormat="false" ht="15" hidden="false" customHeight="true" outlineLevel="0" collapsed="false">
      <c r="A17945" s="1" t="n">
        <v>1</v>
      </c>
      <c r="B17945" s="17" t="n">
        <v>46267</v>
      </c>
      <c r="C17945" s="1" t="n">
        <v>11</v>
      </c>
      <c r="D17945" s="1" t="s">
        <v>3845</v>
      </c>
      <c r="E17945" s="1" t="n">
        <v>1114</v>
      </c>
      <c r="F17945" s="1" t="s">
        <v>169</v>
      </c>
      <c r="I17945" s="1" t="n">
        <v>45382</v>
      </c>
      <c r="J17945" s="1" t="n">
        <v>100270</v>
      </c>
      <c r="K17945" s="1" t="n">
        <v>70196</v>
      </c>
      <c r="L17945" s="1" t="s">
        <v>4247</v>
      </c>
      <c r="N17945" s="1" t="n">
        <v>20</v>
      </c>
      <c r="O17945" s="1" t="n">
        <v>84.44</v>
      </c>
    </row>
    <row r="17946" customFormat="false" ht="15" hidden="false" customHeight="true" outlineLevel="0" collapsed="false">
      <c r="A17946" s="1" t="n">
        <v>1</v>
      </c>
      <c r="B17946" s="17" t="n">
        <v>46267</v>
      </c>
      <c r="C17946" s="1" t="n">
        <v>11</v>
      </c>
      <c r="D17946" s="1" t="s">
        <v>3845</v>
      </c>
      <c r="E17946" s="1" t="n">
        <v>1114</v>
      </c>
      <c r="F17946" s="1" t="s">
        <v>169</v>
      </c>
      <c r="I17946" s="1" t="n">
        <v>45382</v>
      </c>
      <c r="J17946" s="1" t="n">
        <v>100285</v>
      </c>
      <c r="K17946" s="1" t="n">
        <v>70255</v>
      </c>
      <c r="L17946" s="1" t="s">
        <v>4555</v>
      </c>
      <c r="N17946" s="1" t="n">
        <v>13</v>
      </c>
      <c r="O17946" s="1" t="n">
        <v>112.86</v>
      </c>
    </row>
    <row r="17947" customFormat="false" ht="15" hidden="false" customHeight="true" outlineLevel="0" collapsed="false">
      <c r="A17947" s="1" t="n">
        <v>1</v>
      </c>
      <c r="B17947" s="17" t="n">
        <v>46267</v>
      </c>
      <c r="C17947" s="1" t="n">
        <v>11</v>
      </c>
      <c r="D17947" s="1" t="s">
        <v>3845</v>
      </c>
      <c r="E17947" s="1" t="n">
        <v>1114</v>
      </c>
      <c r="F17947" s="1" t="s">
        <v>169</v>
      </c>
      <c r="I17947" s="1" t="n">
        <v>45382</v>
      </c>
      <c r="J17947" s="1" t="n">
        <v>100286</v>
      </c>
      <c r="K17947" s="1" t="n">
        <v>70256</v>
      </c>
      <c r="L17947" s="1" t="s">
        <v>7681</v>
      </c>
      <c r="N17947" s="1" t="n">
        <v>20</v>
      </c>
      <c r="O17947" s="1" t="n">
        <v>105.22</v>
      </c>
    </row>
    <row r="17948" customFormat="false" ht="15" hidden="false" customHeight="true" outlineLevel="0" collapsed="false">
      <c r="A17948" s="1" t="n">
        <v>1</v>
      </c>
      <c r="B17948" s="17" t="n">
        <v>46267</v>
      </c>
      <c r="C17948" s="1" t="n">
        <v>11</v>
      </c>
      <c r="D17948" s="1" t="s">
        <v>3845</v>
      </c>
      <c r="E17948" s="1" t="n">
        <v>1114</v>
      </c>
      <c r="F17948" s="1" t="s">
        <v>169</v>
      </c>
      <c r="I17948" s="1" t="n">
        <v>45382</v>
      </c>
      <c r="J17948" s="1" t="n">
        <v>70261</v>
      </c>
      <c r="K17948" s="1" t="n">
        <v>7898694430004</v>
      </c>
      <c r="L17948" s="1" t="s">
        <v>6019</v>
      </c>
      <c r="N17948" s="1" t="n">
        <v>2</v>
      </c>
      <c r="O17948" s="1" t="n">
        <v>42.22</v>
      </c>
    </row>
    <row r="17949" customFormat="false" ht="15" hidden="false" customHeight="true" outlineLevel="0" collapsed="false">
      <c r="A17949" s="1" t="n">
        <v>1</v>
      </c>
      <c r="B17949" s="17" t="n">
        <v>46267</v>
      </c>
      <c r="C17949" s="1" t="n">
        <v>11</v>
      </c>
      <c r="D17949" s="1" t="s">
        <v>3845</v>
      </c>
      <c r="E17949" s="1" t="n">
        <v>1114</v>
      </c>
      <c r="F17949" s="1" t="s">
        <v>169</v>
      </c>
      <c r="I17949" s="1" t="n">
        <v>45382</v>
      </c>
      <c r="J17949" s="1" t="n">
        <v>100291</v>
      </c>
      <c r="K17949" s="1" t="n">
        <v>70262</v>
      </c>
      <c r="L17949" s="1" t="s">
        <v>4251</v>
      </c>
      <c r="N17949" s="1" t="n">
        <v>13</v>
      </c>
      <c r="O17949" s="1" t="n">
        <v>125.88</v>
      </c>
    </row>
    <row r="17950" customFormat="false" ht="15" hidden="false" customHeight="true" outlineLevel="0" collapsed="false">
      <c r="A17950" s="1" t="n">
        <v>1</v>
      </c>
      <c r="B17950" s="17" t="n">
        <v>46267</v>
      </c>
      <c r="C17950" s="1" t="n">
        <v>11</v>
      </c>
      <c r="D17950" s="1" t="s">
        <v>3845</v>
      </c>
      <c r="E17950" s="1" t="n">
        <v>1114</v>
      </c>
      <c r="F17950" s="1" t="s">
        <v>169</v>
      </c>
      <c r="I17950" s="1" t="n">
        <v>45382</v>
      </c>
      <c r="J17950" s="1" t="n">
        <v>110730</v>
      </c>
      <c r="K17950" s="1" t="n">
        <v>70111</v>
      </c>
      <c r="L17950" s="1" t="s">
        <v>4252</v>
      </c>
      <c r="N17950" s="1" t="n">
        <v>20</v>
      </c>
      <c r="O17950" s="1" t="n">
        <v>84.44</v>
      </c>
    </row>
    <row r="17951" customFormat="false" ht="15" hidden="false" customHeight="true" outlineLevel="0" collapsed="false">
      <c r="A17951" s="1" t="n">
        <v>1</v>
      </c>
      <c r="B17951" s="17" t="n">
        <v>46267</v>
      </c>
      <c r="C17951" s="1" t="n">
        <v>11</v>
      </c>
      <c r="D17951" s="1" t="s">
        <v>3845</v>
      </c>
      <c r="E17951" s="1" t="n">
        <v>1114</v>
      </c>
      <c r="F17951" s="1" t="s">
        <v>169</v>
      </c>
      <c r="I17951" s="1" t="n">
        <v>45382</v>
      </c>
      <c r="J17951" s="1" t="n">
        <v>110729</v>
      </c>
      <c r="K17951" s="1" t="n">
        <v>70110</v>
      </c>
      <c r="L17951" s="1" t="s">
        <v>4253</v>
      </c>
      <c r="N17951" s="1" t="n">
        <v>60</v>
      </c>
      <c r="O17951" s="1" t="n">
        <v>955.68</v>
      </c>
    </row>
    <row r="17952" customFormat="false" ht="15" hidden="false" customHeight="true" outlineLevel="0" collapsed="false">
      <c r="A17952" s="1" t="n">
        <v>1</v>
      </c>
      <c r="B17952" s="17" t="n">
        <v>46267</v>
      </c>
      <c r="C17952" s="1" t="n">
        <v>11</v>
      </c>
      <c r="D17952" s="1" t="s">
        <v>3845</v>
      </c>
      <c r="E17952" s="1" t="n">
        <v>1114</v>
      </c>
      <c r="F17952" s="1" t="s">
        <v>169</v>
      </c>
      <c r="I17952" s="1" t="n">
        <v>45382</v>
      </c>
      <c r="J17952" s="1" t="n">
        <v>110731</v>
      </c>
      <c r="K17952" s="1" t="n">
        <v>70112</v>
      </c>
      <c r="L17952" s="1" t="s">
        <v>4254</v>
      </c>
      <c r="N17952" s="1" t="n">
        <v>20</v>
      </c>
      <c r="O17952" s="1" t="n">
        <v>84.44</v>
      </c>
    </row>
    <row r="17953" customFormat="false" ht="15" hidden="false" customHeight="true" outlineLevel="0" collapsed="false">
      <c r="A17953" s="1" t="n">
        <v>1</v>
      </c>
      <c r="B17953" s="17" t="n">
        <v>46267</v>
      </c>
      <c r="C17953" s="1" t="n">
        <v>11</v>
      </c>
      <c r="D17953" s="1" t="s">
        <v>3845</v>
      </c>
      <c r="E17953" s="1" t="n">
        <v>1114</v>
      </c>
      <c r="F17953" s="1" t="s">
        <v>169</v>
      </c>
      <c r="I17953" s="1" t="n">
        <v>45382</v>
      </c>
      <c r="J17953" s="1" t="n">
        <v>110777</v>
      </c>
      <c r="K17953" s="1" t="n">
        <v>71895</v>
      </c>
      <c r="L17953" s="1" t="s">
        <v>4556</v>
      </c>
      <c r="N17953" s="1" t="n">
        <v>3.6</v>
      </c>
      <c r="O17953" s="1" t="n">
        <v>83.54</v>
      </c>
    </row>
    <row r="17954" customFormat="false" ht="15" hidden="false" customHeight="true" outlineLevel="0" collapsed="false">
      <c r="A17954" s="1" t="n">
        <v>1</v>
      </c>
      <c r="B17954" s="17" t="n">
        <v>46267</v>
      </c>
      <c r="C17954" s="1" t="n">
        <v>11</v>
      </c>
      <c r="D17954" s="1" t="s">
        <v>3845</v>
      </c>
      <c r="E17954" s="1" t="n">
        <v>1114</v>
      </c>
      <c r="F17954" s="1" t="s">
        <v>169</v>
      </c>
      <c r="I17954" s="1" t="n">
        <v>45382</v>
      </c>
      <c r="J17954" s="1" t="n">
        <v>78991</v>
      </c>
      <c r="K17954" s="1" t="n">
        <v>390</v>
      </c>
      <c r="L17954" s="1" t="s">
        <v>4152</v>
      </c>
      <c r="N17954" s="1" t="n">
        <v>182</v>
      </c>
      <c r="O17954" s="1" t="n">
        <v>1001.56</v>
      </c>
    </row>
    <row r="17955" customFormat="false" ht="15" hidden="false" customHeight="true" outlineLevel="0" collapsed="false">
      <c r="A17955" s="1" t="n">
        <v>1</v>
      </c>
      <c r="B17955" s="17" t="n">
        <v>46267</v>
      </c>
      <c r="C17955" s="1" t="n">
        <v>11</v>
      </c>
      <c r="D17955" s="1" t="s">
        <v>3845</v>
      </c>
      <c r="E17955" s="1" t="n">
        <v>1123</v>
      </c>
      <c r="F17955" s="1" t="s">
        <v>247</v>
      </c>
      <c r="I17955" s="1" t="n">
        <v>47142</v>
      </c>
      <c r="J17955" s="1" t="n">
        <v>72629</v>
      </c>
      <c r="K17955" s="1" t="n">
        <v>7898055455356</v>
      </c>
      <c r="L17955" s="1" t="s">
        <v>4406</v>
      </c>
      <c r="N17955" s="1" t="n">
        <v>256</v>
      </c>
      <c r="O17955" s="1" t="n">
        <v>1840</v>
      </c>
    </row>
    <row r="17956" customFormat="false" ht="15" hidden="false" customHeight="true" outlineLevel="0" collapsed="false">
      <c r="A17956" s="1" t="n">
        <v>1</v>
      </c>
      <c r="B17956" s="17" t="n">
        <v>46267</v>
      </c>
      <c r="C17956" s="1" t="n">
        <v>11</v>
      </c>
      <c r="D17956" s="1" t="s">
        <v>3845</v>
      </c>
      <c r="E17956" s="1" t="n">
        <v>1955</v>
      </c>
      <c r="F17956" s="1" t="s">
        <v>1709</v>
      </c>
      <c r="I17956" s="1" t="n">
        <v>48305</v>
      </c>
      <c r="J17956" s="1" t="n">
        <v>37744</v>
      </c>
      <c r="K17956" s="1" t="n">
        <v>7894537020739</v>
      </c>
      <c r="L17956" s="1" t="s">
        <v>7442</v>
      </c>
      <c r="N17956" s="1" t="n">
        <v>60</v>
      </c>
      <c r="O17956" s="1" t="n">
        <v>660</v>
      </c>
    </row>
    <row r="17957" customFormat="false" ht="15" hidden="false" customHeight="true" outlineLevel="0" collapsed="false">
      <c r="A17957" s="1" t="n">
        <v>1</v>
      </c>
      <c r="B17957" s="17" t="n">
        <v>46267</v>
      </c>
      <c r="C17957" s="1" t="n">
        <v>11</v>
      </c>
      <c r="D17957" s="1" t="s">
        <v>3845</v>
      </c>
      <c r="E17957" s="1" t="n">
        <v>1955</v>
      </c>
      <c r="F17957" s="1" t="s">
        <v>1709</v>
      </c>
      <c r="I17957" s="1" t="n">
        <v>48305</v>
      </c>
      <c r="J17957" s="1" t="n">
        <v>37744</v>
      </c>
      <c r="K17957" s="1" t="n">
        <v>7894537020739</v>
      </c>
      <c r="L17957" s="1" t="s">
        <v>7442</v>
      </c>
      <c r="N17957" s="1" t="n">
        <v>50</v>
      </c>
      <c r="O17957" s="1" t="n">
        <v>700</v>
      </c>
    </row>
    <row r="17958" customFormat="false" ht="15" hidden="false" customHeight="true" outlineLevel="0" collapsed="false">
      <c r="A17958" s="1" t="n">
        <v>1</v>
      </c>
      <c r="B17958" s="17" t="n">
        <v>46267</v>
      </c>
      <c r="C17958" s="1" t="n">
        <v>11</v>
      </c>
      <c r="D17958" s="1" t="s">
        <v>3845</v>
      </c>
      <c r="E17958" s="1" t="n">
        <v>1955</v>
      </c>
      <c r="F17958" s="1" t="s">
        <v>1709</v>
      </c>
      <c r="I17958" s="1" t="n">
        <v>48305</v>
      </c>
      <c r="J17958" s="1" t="n">
        <v>37745</v>
      </c>
      <c r="K17958" s="1" t="n">
        <v>7894537020746</v>
      </c>
      <c r="L17958" s="1" t="s">
        <v>7443</v>
      </c>
      <c r="N17958" s="1" t="n">
        <v>50</v>
      </c>
      <c r="O17958" s="1" t="n">
        <v>350</v>
      </c>
    </row>
    <row r="17959" customFormat="false" ht="15" hidden="false" customHeight="true" outlineLevel="0" collapsed="false">
      <c r="A17959" s="1" t="n">
        <v>1</v>
      </c>
      <c r="B17959" s="17" t="n">
        <v>46267</v>
      </c>
      <c r="C17959" s="1" t="n">
        <v>11</v>
      </c>
      <c r="D17959" s="1" t="s">
        <v>3845</v>
      </c>
      <c r="E17959" s="1" t="n">
        <v>1955</v>
      </c>
      <c r="F17959" s="1" t="s">
        <v>1709</v>
      </c>
      <c r="I17959" s="1" t="n">
        <v>48305</v>
      </c>
      <c r="J17959" s="1" t="n">
        <v>72901</v>
      </c>
      <c r="K17959" s="1" t="n">
        <v>7898602918563</v>
      </c>
      <c r="L17959" s="1" t="s">
        <v>7445</v>
      </c>
      <c r="N17959" s="1" t="n">
        <v>40</v>
      </c>
      <c r="O17959" s="1" t="n">
        <v>440</v>
      </c>
    </row>
    <row r="17960" customFormat="false" ht="15" hidden="false" customHeight="true" outlineLevel="0" collapsed="false">
      <c r="A17960" s="1" t="n">
        <v>1</v>
      </c>
      <c r="B17960" s="17" t="n">
        <v>46267</v>
      </c>
      <c r="C17960" s="1" t="n">
        <v>11</v>
      </c>
      <c r="D17960" s="1" t="s">
        <v>3845</v>
      </c>
      <c r="E17960" s="1" t="n">
        <v>1955</v>
      </c>
      <c r="F17960" s="1" t="s">
        <v>1709</v>
      </c>
      <c r="I17960" s="1" t="n">
        <v>48306</v>
      </c>
      <c r="J17960" s="1" t="n">
        <v>45154</v>
      </c>
      <c r="K17960" s="1" t="n">
        <v>2246390</v>
      </c>
      <c r="L17960" s="1" t="s">
        <v>6986</v>
      </c>
      <c r="N17960" s="1" t="n">
        <v>40</v>
      </c>
      <c r="O17960" s="1" t="n">
        <v>39.6</v>
      </c>
    </row>
    <row r="17961" customFormat="false" ht="15" hidden="false" customHeight="true" outlineLevel="0" collapsed="false">
      <c r="A17961" s="1" t="n">
        <v>1</v>
      </c>
      <c r="B17961" s="17" t="n">
        <v>46267</v>
      </c>
      <c r="C17961" s="1" t="n">
        <v>11</v>
      </c>
      <c r="D17961" s="1" t="s">
        <v>3845</v>
      </c>
      <c r="E17961" s="1" t="n">
        <v>1955</v>
      </c>
      <c r="F17961" s="1" t="s">
        <v>1709</v>
      </c>
      <c r="I17961" s="1" t="n">
        <v>48306</v>
      </c>
      <c r="J17961" s="1" t="n">
        <v>45155</v>
      </c>
      <c r="K17961" s="1" t="n">
        <v>2246406</v>
      </c>
      <c r="L17961" s="1" t="s">
        <v>7062</v>
      </c>
      <c r="N17961" s="1" t="n">
        <v>45</v>
      </c>
      <c r="O17961" s="1" t="n">
        <v>44.55</v>
      </c>
    </row>
    <row r="17962" customFormat="false" ht="15" hidden="false" customHeight="true" outlineLevel="0" collapsed="false">
      <c r="A17962" s="1" t="n">
        <v>1</v>
      </c>
      <c r="B17962" s="17" t="n">
        <v>46267</v>
      </c>
      <c r="C17962" s="1" t="n">
        <v>11</v>
      </c>
      <c r="D17962" s="1" t="s">
        <v>3845</v>
      </c>
      <c r="E17962" s="1" t="n">
        <v>1650</v>
      </c>
      <c r="F17962" s="1" t="s">
        <v>99</v>
      </c>
      <c r="I17962" s="1" t="n">
        <v>230161</v>
      </c>
      <c r="J17962" s="1" t="n">
        <v>16172</v>
      </c>
      <c r="K17962" s="1" t="n">
        <v>7898055452188</v>
      </c>
      <c r="L17962" s="1" t="s">
        <v>4055</v>
      </c>
      <c r="N17962" s="1" t="n">
        <v>35</v>
      </c>
      <c r="O17962" s="1" t="n">
        <v>126.78</v>
      </c>
    </row>
    <row r="17963" customFormat="false" ht="15" hidden="false" customHeight="true" outlineLevel="0" collapsed="false">
      <c r="A17963" s="1" t="n">
        <v>1</v>
      </c>
      <c r="B17963" s="17" t="n">
        <v>46267</v>
      </c>
      <c r="C17963" s="1" t="n">
        <v>11</v>
      </c>
      <c r="D17963" s="1" t="s">
        <v>3845</v>
      </c>
      <c r="E17963" s="1" t="n">
        <v>1650</v>
      </c>
      <c r="F17963" s="1" t="s">
        <v>99</v>
      </c>
      <c r="I17963" s="1" t="n">
        <v>230161</v>
      </c>
      <c r="J17963" s="1" t="n">
        <v>16173</v>
      </c>
      <c r="K17963" s="1" t="n">
        <v>7898055452201</v>
      </c>
      <c r="L17963" s="1" t="s">
        <v>4056</v>
      </c>
      <c r="N17963" s="1" t="n">
        <v>12</v>
      </c>
      <c r="O17963" s="1" t="n">
        <v>53.41</v>
      </c>
    </row>
    <row r="17964" customFormat="false" ht="15" hidden="false" customHeight="true" outlineLevel="0" collapsed="false">
      <c r="A17964" s="1" t="n">
        <v>1</v>
      </c>
      <c r="B17964" s="17" t="n">
        <v>46267</v>
      </c>
      <c r="C17964" s="1" t="n">
        <v>11</v>
      </c>
      <c r="D17964" s="1" t="s">
        <v>3845</v>
      </c>
      <c r="E17964" s="1" t="n">
        <v>1650</v>
      </c>
      <c r="F17964" s="1" t="s">
        <v>99</v>
      </c>
      <c r="I17964" s="1" t="n">
        <v>230161</v>
      </c>
      <c r="J17964" s="1" t="n">
        <v>16604</v>
      </c>
      <c r="K17964" s="1" t="n">
        <v>7898055453246</v>
      </c>
      <c r="L17964" s="1" t="s">
        <v>4428</v>
      </c>
      <c r="N17964" s="1" t="n">
        <v>12</v>
      </c>
      <c r="O17964" s="1" t="n">
        <v>23.59</v>
      </c>
    </row>
    <row r="17965" customFormat="false" ht="15" hidden="false" customHeight="true" outlineLevel="0" collapsed="false">
      <c r="A17965" s="1" t="n">
        <v>1</v>
      </c>
      <c r="B17965" s="17" t="n">
        <v>46267</v>
      </c>
      <c r="C17965" s="1" t="n">
        <v>11</v>
      </c>
      <c r="D17965" s="1" t="s">
        <v>3845</v>
      </c>
      <c r="E17965" s="1" t="n">
        <v>1650</v>
      </c>
      <c r="F17965" s="1" t="s">
        <v>99</v>
      </c>
      <c r="I17965" s="1" t="n">
        <v>230161</v>
      </c>
      <c r="J17965" s="1" t="n">
        <v>17454</v>
      </c>
      <c r="K17965" s="1" t="n">
        <v>7898055453222</v>
      </c>
      <c r="L17965" s="1" t="s">
        <v>4058</v>
      </c>
      <c r="N17965" s="1" t="n">
        <v>24</v>
      </c>
      <c r="O17965" s="1" t="n">
        <v>205.32</v>
      </c>
    </row>
    <row r="17966" customFormat="false" ht="15" hidden="false" customHeight="true" outlineLevel="0" collapsed="false">
      <c r="A17966" s="1" t="n">
        <v>1</v>
      </c>
      <c r="B17966" s="17" t="n">
        <v>46267</v>
      </c>
      <c r="C17966" s="1" t="n">
        <v>11</v>
      </c>
      <c r="D17966" s="1" t="s">
        <v>3845</v>
      </c>
      <c r="E17966" s="1" t="n">
        <v>1650</v>
      </c>
      <c r="F17966" s="1" t="s">
        <v>99</v>
      </c>
      <c r="I17966" s="1" t="n">
        <v>230161</v>
      </c>
      <c r="J17966" s="1" t="n">
        <v>20929</v>
      </c>
      <c r="K17966" s="1" t="n">
        <v>7898055453161</v>
      </c>
      <c r="L17966" s="1" t="s">
        <v>4059</v>
      </c>
      <c r="N17966" s="1" t="n">
        <v>12</v>
      </c>
      <c r="O17966" s="1" t="n">
        <v>44.72</v>
      </c>
    </row>
    <row r="17967" customFormat="false" ht="15" hidden="false" customHeight="true" outlineLevel="0" collapsed="false">
      <c r="A17967" s="1" t="n">
        <v>1</v>
      </c>
      <c r="B17967" s="17" t="n">
        <v>46267</v>
      </c>
      <c r="C17967" s="1" t="n">
        <v>11</v>
      </c>
      <c r="D17967" s="1" t="s">
        <v>3845</v>
      </c>
      <c r="E17967" s="1" t="n">
        <v>1650</v>
      </c>
      <c r="F17967" s="1" t="s">
        <v>99</v>
      </c>
      <c r="I17967" s="1" t="n">
        <v>230161</v>
      </c>
      <c r="J17967" s="1" t="n">
        <v>21048</v>
      </c>
      <c r="K17967" s="1" t="n">
        <v>7898055451532</v>
      </c>
      <c r="L17967" s="1" t="s">
        <v>4060</v>
      </c>
      <c r="N17967" s="1" t="n">
        <v>12</v>
      </c>
      <c r="O17967" s="1" t="n">
        <v>83.21</v>
      </c>
    </row>
    <row r="17968" customFormat="false" ht="15" hidden="false" customHeight="true" outlineLevel="0" collapsed="false">
      <c r="A17968" s="1" t="n">
        <v>1</v>
      </c>
      <c r="B17968" s="17" t="n">
        <v>46267</v>
      </c>
      <c r="C17968" s="1" t="n">
        <v>11</v>
      </c>
      <c r="D17968" s="1" t="s">
        <v>3845</v>
      </c>
      <c r="E17968" s="1" t="n">
        <v>1650</v>
      </c>
      <c r="F17968" s="1" t="s">
        <v>99</v>
      </c>
      <c r="I17968" s="1" t="n">
        <v>230161</v>
      </c>
      <c r="J17968" s="1" t="n">
        <v>21206</v>
      </c>
      <c r="K17968" s="1" t="n">
        <v>7898055453215</v>
      </c>
      <c r="L17968" s="1" t="s">
        <v>6689</v>
      </c>
      <c r="N17968" s="1" t="n">
        <v>20</v>
      </c>
      <c r="O17968" s="1" t="n">
        <v>130.29</v>
      </c>
    </row>
    <row r="17969" customFormat="false" ht="15" hidden="false" customHeight="true" outlineLevel="0" collapsed="false">
      <c r="A17969" s="1" t="n">
        <v>1</v>
      </c>
      <c r="B17969" s="17" t="n">
        <v>46267</v>
      </c>
      <c r="C17969" s="1" t="n">
        <v>11</v>
      </c>
      <c r="D17969" s="1" t="s">
        <v>3845</v>
      </c>
      <c r="E17969" s="1" t="n">
        <v>1650</v>
      </c>
      <c r="F17969" s="1" t="s">
        <v>99</v>
      </c>
      <c r="I17969" s="1" t="n">
        <v>230161</v>
      </c>
      <c r="J17969" s="1" t="n">
        <v>69556</v>
      </c>
      <c r="K17969" s="1" t="n">
        <v>7898055450740</v>
      </c>
      <c r="L17969" s="1" t="s">
        <v>4431</v>
      </c>
      <c r="N17969" s="1" t="n">
        <v>24</v>
      </c>
      <c r="O17969" s="1" t="n">
        <v>52.94</v>
      </c>
    </row>
    <row r="17970" customFormat="false" ht="15" hidden="false" customHeight="true" outlineLevel="0" collapsed="false">
      <c r="A17970" s="1" t="n">
        <v>1</v>
      </c>
      <c r="B17970" s="17" t="n">
        <v>46267</v>
      </c>
      <c r="C17970" s="1" t="n">
        <v>11</v>
      </c>
      <c r="D17970" s="1" t="s">
        <v>3845</v>
      </c>
      <c r="E17970" s="1" t="n">
        <v>1621</v>
      </c>
      <c r="F17970" s="1" t="s">
        <v>351</v>
      </c>
      <c r="I17970" s="1" t="n">
        <v>983830</v>
      </c>
      <c r="J17970" s="1" t="n">
        <v>32100</v>
      </c>
      <c r="K17970" s="1" t="n">
        <v>7891991015493</v>
      </c>
      <c r="L17970" s="1" t="s">
        <v>4375</v>
      </c>
      <c r="N17970" s="1" t="n">
        <v>36</v>
      </c>
      <c r="O17970" s="1" t="n">
        <v>143.480014</v>
      </c>
    </row>
    <row r="17971" customFormat="false" ht="15" hidden="false" customHeight="true" outlineLevel="0" collapsed="false">
      <c r="A17971" s="1" t="n">
        <v>1</v>
      </c>
      <c r="B17971" s="17" t="n">
        <v>46267</v>
      </c>
      <c r="C17971" s="1" t="n">
        <v>11</v>
      </c>
      <c r="D17971" s="1" t="s">
        <v>3845</v>
      </c>
      <c r="E17971" s="1" t="n">
        <v>1642</v>
      </c>
      <c r="F17971" s="1" t="s">
        <v>184</v>
      </c>
      <c r="I17971" s="1" t="n">
        <v>1039684</v>
      </c>
      <c r="J17971" s="1" t="n">
        <v>105780</v>
      </c>
      <c r="K17971" s="1" t="n">
        <v>7896289210017</v>
      </c>
      <c r="L17971" s="1" t="s">
        <v>4164</v>
      </c>
      <c r="N17971" s="1" t="n">
        <v>15</v>
      </c>
      <c r="O17971" s="1" t="n">
        <v>160.05</v>
      </c>
    </row>
    <row r="17972" customFormat="false" ht="15" hidden="false" customHeight="true" outlineLevel="0" collapsed="false">
      <c r="A17972" s="1" t="n">
        <v>1</v>
      </c>
      <c r="B17972" s="17" t="n">
        <v>46267</v>
      </c>
      <c r="C17972" s="1" t="n">
        <v>11</v>
      </c>
      <c r="D17972" s="1" t="s">
        <v>3845</v>
      </c>
      <c r="E17972" s="1" t="n">
        <v>1642</v>
      </c>
      <c r="F17972" s="1" t="s">
        <v>184</v>
      </c>
      <c r="I17972" s="1" t="n">
        <v>1039684</v>
      </c>
      <c r="J17972" s="1" t="n">
        <v>105782</v>
      </c>
      <c r="K17972" s="1" t="n">
        <v>7896289210352</v>
      </c>
      <c r="L17972" s="1" t="s">
        <v>4165</v>
      </c>
      <c r="N17972" s="1" t="n">
        <v>10</v>
      </c>
      <c r="O17972" s="1" t="n">
        <v>68.6</v>
      </c>
    </row>
    <row r="17973" customFormat="false" ht="15" hidden="false" customHeight="true" outlineLevel="0" collapsed="false">
      <c r="A17973" s="1" t="n">
        <v>1</v>
      </c>
      <c r="B17973" s="17" t="n">
        <v>46267</v>
      </c>
      <c r="C17973" s="1" t="n">
        <v>11</v>
      </c>
      <c r="D17973" s="1" t="s">
        <v>3845</v>
      </c>
      <c r="E17973" s="1" t="n">
        <v>1642</v>
      </c>
      <c r="F17973" s="1" t="s">
        <v>184</v>
      </c>
      <c r="I17973" s="1" t="n">
        <v>1039684</v>
      </c>
      <c r="J17973" s="1" t="n">
        <v>106079</v>
      </c>
      <c r="K17973" s="1" t="n">
        <v>7896289210130</v>
      </c>
      <c r="L17973" s="1" t="s">
        <v>4166</v>
      </c>
      <c r="N17973" s="1" t="n">
        <v>15</v>
      </c>
      <c r="O17973" s="1" t="n">
        <v>205.5</v>
      </c>
    </row>
    <row r="17974" customFormat="false" ht="15" hidden="false" customHeight="true" outlineLevel="0" collapsed="false">
      <c r="A17974" s="1" t="n">
        <v>1</v>
      </c>
      <c r="B17974" s="17" t="n">
        <v>46267</v>
      </c>
      <c r="C17974" s="1" t="n">
        <v>11</v>
      </c>
      <c r="D17974" s="1" t="s">
        <v>3845</v>
      </c>
      <c r="E17974" s="1" t="n">
        <v>1642</v>
      </c>
      <c r="F17974" s="1" t="s">
        <v>184</v>
      </c>
      <c r="I17974" s="1" t="n">
        <v>1039684</v>
      </c>
      <c r="J17974" s="1" t="n">
        <v>106274</v>
      </c>
      <c r="K17974" s="1" t="n">
        <v>7896289210086</v>
      </c>
      <c r="L17974" s="1" t="s">
        <v>4167</v>
      </c>
      <c r="N17974" s="1" t="n">
        <v>10</v>
      </c>
      <c r="O17974" s="1" t="n">
        <v>125.6</v>
      </c>
    </row>
    <row r="17975" customFormat="false" ht="15" hidden="false" customHeight="true" outlineLevel="0" collapsed="false">
      <c r="A17975" s="1" t="n">
        <v>1</v>
      </c>
      <c r="B17975" s="17" t="n">
        <v>46267</v>
      </c>
      <c r="C17975" s="1" t="n">
        <v>11</v>
      </c>
      <c r="D17975" s="1" t="s">
        <v>3845</v>
      </c>
      <c r="E17975" s="1" t="n">
        <v>1642</v>
      </c>
      <c r="F17975" s="1" t="s">
        <v>184</v>
      </c>
      <c r="I17975" s="1" t="n">
        <v>1039684</v>
      </c>
      <c r="J17975" s="1" t="n">
        <v>106280</v>
      </c>
      <c r="K17975" s="1" t="n">
        <v>7896289210062</v>
      </c>
      <c r="L17975" s="1" t="s">
        <v>4168</v>
      </c>
      <c r="N17975" s="1" t="n">
        <v>5</v>
      </c>
      <c r="O17975" s="1" t="n">
        <v>62.8</v>
      </c>
    </row>
    <row r="17976" customFormat="false" ht="15" hidden="false" customHeight="true" outlineLevel="0" collapsed="false">
      <c r="A17976" s="1" t="n">
        <v>1</v>
      </c>
      <c r="B17976" s="17" t="n">
        <v>46267</v>
      </c>
      <c r="C17976" s="1" t="n">
        <v>11</v>
      </c>
      <c r="D17976" s="1" t="s">
        <v>3845</v>
      </c>
      <c r="E17976" s="1" t="n">
        <v>1642</v>
      </c>
      <c r="F17976" s="1" t="s">
        <v>184</v>
      </c>
      <c r="I17976" s="1" t="n">
        <v>1039684</v>
      </c>
      <c r="J17976" s="1" t="n">
        <v>106407</v>
      </c>
      <c r="K17976" s="1" t="n">
        <v>7896289210031</v>
      </c>
      <c r="L17976" s="1" t="s">
        <v>4169</v>
      </c>
      <c r="N17976" s="1" t="n">
        <v>5</v>
      </c>
      <c r="O17976" s="1" t="n">
        <v>58.2</v>
      </c>
    </row>
    <row r="17977" customFormat="false" ht="15" hidden="false" customHeight="true" outlineLevel="0" collapsed="false">
      <c r="A17977" s="1" t="n">
        <v>1</v>
      </c>
      <c r="B17977" s="17" t="n">
        <v>46267</v>
      </c>
      <c r="C17977" s="1" t="n">
        <v>11</v>
      </c>
      <c r="D17977" s="1" t="s">
        <v>3845</v>
      </c>
      <c r="E17977" s="1" t="n">
        <v>1608</v>
      </c>
      <c r="F17977" s="1" t="s">
        <v>75</v>
      </c>
      <c r="I17977" s="1" t="n">
        <v>1720336</v>
      </c>
      <c r="J17977" s="1" t="n">
        <v>50232</v>
      </c>
      <c r="K17977" s="1" t="n">
        <v>7891025123057</v>
      </c>
      <c r="L17977" s="1" t="s">
        <v>4061</v>
      </c>
      <c r="N17977" s="1" t="n">
        <v>12</v>
      </c>
      <c r="O17977" s="1" t="n">
        <v>32.88</v>
      </c>
    </row>
    <row r="17978" customFormat="false" ht="15" hidden="false" customHeight="true" outlineLevel="0" collapsed="false">
      <c r="A17978" s="1" t="n">
        <v>1</v>
      </c>
      <c r="B17978" s="17" t="n">
        <v>46267</v>
      </c>
      <c r="C17978" s="1" t="n">
        <v>11</v>
      </c>
      <c r="D17978" s="1" t="s">
        <v>3845</v>
      </c>
      <c r="E17978" s="1" t="n">
        <v>1608</v>
      </c>
      <c r="F17978" s="1" t="s">
        <v>75</v>
      </c>
      <c r="I17978" s="1" t="n">
        <v>1720336</v>
      </c>
      <c r="J17978" s="1" t="n">
        <v>19906</v>
      </c>
      <c r="K17978" s="1" t="n">
        <v>7898553442933</v>
      </c>
      <c r="L17978" s="1" t="s">
        <v>4064</v>
      </c>
      <c r="N17978" s="1" t="n">
        <v>12</v>
      </c>
      <c r="O17978" s="1" t="n">
        <v>128.04</v>
      </c>
    </row>
    <row r="17979" customFormat="false" ht="15" hidden="false" customHeight="true" outlineLevel="0" collapsed="false">
      <c r="A17979" s="1" t="n">
        <v>1</v>
      </c>
      <c r="B17979" s="17" t="n">
        <v>46267</v>
      </c>
      <c r="C17979" s="1" t="n">
        <v>11</v>
      </c>
      <c r="D17979" s="1" t="s">
        <v>3845</v>
      </c>
      <c r="E17979" s="1" t="n">
        <v>1608</v>
      </c>
      <c r="F17979" s="1" t="s">
        <v>75</v>
      </c>
      <c r="I17979" s="1" t="n">
        <v>1720336</v>
      </c>
      <c r="J17979" s="1" t="n">
        <v>27141</v>
      </c>
      <c r="K17979" s="1" t="n">
        <v>7899916900329</v>
      </c>
      <c r="L17979" s="1" t="s">
        <v>4072</v>
      </c>
      <c r="N17979" s="1" t="n">
        <v>12</v>
      </c>
      <c r="O17979" s="1" t="n">
        <v>72.48</v>
      </c>
    </row>
    <row r="17980" customFormat="false" ht="15" hidden="false" customHeight="true" outlineLevel="0" collapsed="false">
      <c r="A17980" s="1" t="n">
        <v>1</v>
      </c>
      <c r="B17980" s="17" t="n">
        <v>46267</v>
      </c>
      <c r="C17980" s="1" t="n">
        <v>11</v>
      </c>
      <c r="D17980" s="1" t="s">
        <v>3845</v>
      </c>
      <c r="E17980" s="1" t="n">
        <v>1608</v>
      </c>
      <c r="F17980" s="1" t="s">
        <v>75</v>
      </c>
      <c r="I17980" s="1" t="n">
        <v>1720336</v>
      </c>
      <c r="J17980" s="1" t="n">
        <v>28462</v>
      </c>
      <c r="K17980" s="1" t="n">
        <v>7891025121626</v>
      </c>
      <c r="L17980" s="1" t="s">
        <v>4073</v>
      </c>
      <c r="N17980" s="1" t="n">
        <v>20</v>
      </c>
      <c r="O17980" s="1" t="n">
        <v>137</v>
      </c>
    </row>
    <row r="17981" customFormat="false" ht="15" hidden="false" customHeight="true" outlineLevel="0" collapsed="false">
      <c r="A17981" s="1" t="n">
        <v>1</v>
      </c>
      <c r="B17981" s="17" t="n">
        <v>46267</v>
      </c>
      <c r="C17981" s="1" t="n">
        <v>11</v>
      </c>
      <c r="D17981" s="1" t="s">
        <v>3845</v>
      </c>
      <c r="E17981" s="1" t="n">
        <v>1608</v>
      </c>
      <c r="F17981" s="1" t="s">
        <v>75</v>
      </c>
      <c r="I17981" s="1" t="n">
        <v>1720336</v>
      </c>
      <c r="J17981" s="1" t="n">
        <v>28705</v>
      </c>
      <c r="K17981" s="1" t="n">
        <v>7891025121633</v>
      </c>
      <c r="L17981" s="1" t="s">
        <v>4074</v>
      </c>
      <c r="N17981" s="1" t="n">
        <v>20</v>
      </c>
      <c r="O17981" s="1" t="n">
        <v>137</v>
      </c>
    </row>
    <row r="17982" customFormat="false" ht="15" hidden="false" customHeight="true" outlineLevel="0" collapsed="false">
      <c r="A17982" s="1" t="n">
        <v>1</v>
      </c>
      <c r="B17982" s="17" t="n">
        <v>46267</v>
      </c>
      <c r="C17982" s="1" t="n">
        <v>11</v>
      </c>
      <c r="D17982" s="1" t="s">
        <v>3845</v>
      </c>
      <c r="E17982" s="1" t="n">
        <v>1608</v>
      </c>
      <c r="F17982" s="1" t="s">
        <v>75</v>
      </c>
      <c r="I17982" s="1" t="n">
        <v>1720336</v>
      </c>
      <c r="J17982" s="1" t="n">
        <v>29169</v>
      </c>
      <c r="K17982" s="1" t="n">
        <v>7891025115656</v>
      </c>
      <c r="L17982" s="1" t="s">
        <v>4075</v>
      </c>
      <c r="N17982" s="1" t="n">
        <v>10</v>
      </c>
      <c r="O17982" s="1" t="n">
        <v>74.6</v>
      </c>
    </row>
    <row r="17983" customFormat="false" ht="15" hidden="false" customHeight="true" outlineLevel="0" collapsed="false">
      <c r="A17983" s="1" t="n">
        <v>1</v>
      </c>
      <c r="B17983" s="17" t="n">
        <v>46267</v>
      </c>
      <c r="C17983" s="1" t="n">
        <v>11</v>
      </c>
      <c r="D17983" s="1" t="s">
        <v>3845</v>
      </c>
      <c r="E17983" s="1" t="n">
        <v>1608</v>
      </c>
      <c r="F17983" s="1" t="s">
        <v>75</v>
      </c>
      <c r="I17983" s="1" t="n">
        <v>1720336</v>
      </c>
      <c r="J17983" s="1" t="n">
        <v>29526</v>
      </c>
      <c r="K17983" s="1" t="n">
        <v>7891025114406</v>
      </c>
      <c r="L17983" s="1" t="s">
        <v>4076</v>
      </c>
      <c r="N17983" s="1" t="n">
        <v>6</v>
      </c>
      <c r="O17983" s="1" t="n">
        <v>21.96</v>
      </c>
    </row>
    <row r="17984" customFormat="false" ht="15" hidden="false" customHeight="true" outlineLevel="0" collapsed="false">
      <c r="A17984" s="1" t="n">
        <v>1</v>
      </c>
      <c r="B17984" s="17" t="n">
        <v>46267</v>
      </c>
      <c r="C17984" s="1" t="n">
        <v>11</v>
      </c>
      <c r="D17984" s="1" t="s">
        <v>3845</v>
      </c>
      <c r="E17984" s="1" t="n">
        <v>1608</v>
      </c>
      <c r="F17984" s="1" t="s">
        <v>75</v>
      </c>
      <c r="I17984" s="1" t="n">
        <v>1720336</v>
      </c>
      <c r="J17984" s="1" t="n">
        <v>31496</v>
      </c>
      <c r="K17984" s="1" t="n">
        <v>7891025117797</v>
      </c>
      <c r="L17984" s="1" t="s">
        <v>5354</v>
      </c>
      <c r="N17984" s="1" t="n">
        <v>6</v>
      </c>
      <c r="O17984" s="1" t="n">
        <v>34.08</v>
      </c>
    </row>
    <row r="17985" customFormat="false" ht="15" hidden="false" customHeight="true" outlineLevel="0" collapsed="false">
      <c r="A17985" s="1" t="n">
        <v>1</v>
      </c>
      <c r="B17985" s="17" t="n">
        <v>46267</v>
      </c>
      <c r="C17985" s="1" t="n">
        <v>11</v>
      </c>
      <c r="D17985" s="1" t="s">
        <v>3845</v>
      </c>
      <c r="E17985" s="1" t="n">
        <v>1608</v>
      </c>
      <c r="F17985" s="1" t="s">
        <v>75</v>
      </c>
      <c r="I17985" s="1" t="n">
        <v>1720336</v>
      </c>
      <c r="J17985" s="1" t="n">
        <v>31497</v>
      </c>
      <c r="K17985" s="1" t="n">
        <v>7891025117773</v>
      </c>
      <c r="L17985" s="1" t="s">
        <v>4080</v>
      </c>
      <c r="N17985" s="1" t="n">
        <v>6</v>
      </c>
      <c r="O17985" s="1" t="n">
        <v>34.08</v>
      </c>
    </row>
    <row r="17986" customFormat="false" ht="15" hidden="false" customHeight="true" outlineLevel="0" collapsed="false">
      <c r="A17986" s="1" t="n">
        <v>1</v>
      </c>
      <c r="B17986" s="17" t="n">
        <v>46267</v>
      </c>
      <c r="C17986" s="1" t="n">
        <v>11</v>
      </c>
      <c r="D17986" s="1" t="s">
        <v>3845</v>
      </c>
      <c r="E17986" s="1" t="n">
        <v>1608</v>
      </c>
      <c r="F17986" s="1" t="s">
        <v>75</v>
      </c>
      <c r="I17986" s="1" t="n">
        <v>1720336</v>
      </c>
      <c r="J17986" s="1" t="n">
        <v>31551</v>
      </c>
      <c r="K17986" s="1" t="n">
        <v>7891025117742</v>
      </c>
      <c r="L17986" s="1" t="s">
        <v>4081</v>
      </c>
      <c r="N17986" s="1" t="n">
        <v>6</v>
      </c>
      <c r="O17986" s="1" t="n">
        <v>34.08</v>
      </c>
    </row>
    <row r="17987" customFormat="false" ht="15" hidden="false" customHeight="true" outlineLevel="0" collapsed="false">
      <c r="A17987" s="1" t="n">
        <v>1</v>
      </c>
      <c r="B17987" s="17" t="n">
        <v>46267</v>
      </c>
      <c r="C17987" s="1" t="n">
        <v>11</v>
      </c>
      <c r="D17987" s="1" t="s">
        <v>3845</v>
      </c>
      <c r="E17987" s="1" t="n">
        <v>1608</v>
      </c>
      <c r="F17987" s="1" t="s">
        <v>75</v>
      </c>
      <c r="I17987" s="1" t="n">
        <v>1720336</v>
      </c>
      <c r="J17987" s="1" t="n">
        <v>32614</v>
      </c>
      <c r="K17987" s="1" t="n">
        <v>7891025119456</v>
      </c>
      <c r="L17987" s="1" t="s">
        <v>4083</v>
      </c>
      <c r="N17987" s="1" t="n">
        <v>30</v>
      </c>
      <c r="O17987" s="1" t="n">
        <v>96</v>
      </c>
    </row>
    <row r="17988" customFormat="false" ht="15" hidden="false" customHeight="true" outlineLevel="0" collapsed="false">
      <c r="A17988" s="1" t="n">
        <v>1</v>
      </c>
      <c r="B17988" s="17" t="n">
        <v>46267</v>
      </c>
      <c r="C17988" s="1" t="n">
        <v>11</v>
      </c>
      <c r="D17988" s="1" t="s">
        <v>3845</v>
      </c>
      <c r="E17988" s="1" t="n">
        <v>1608</v>
      </c>
      <c r="F17988" s="1" t="s">
        <v>75</v>
      </c>
      <c r="I17988" s="1" t="n">
        <v>1720336</v>
      </c>
      <c r="J17988" s="1" t="n">
        <v>35359</v>
      </c>
      <c r="K17988" s="1" t="n">
        <v>7891025119869</v>
      </c>
      <c r="L17988" s="1" t="s">
        <v>4084</v>
      </c>
      <c r="N17988" s="1" t="n">
        <v>4</v>
      </c>
      <c r="O17988" s="1" t="n">
        <v>53.28</v>
      </c>
    </row>
    <row r="17989" customFormat="false" ht="15" hidden="false" customHeight="true" outlineLevel="0" collapsed="false">
      <c r="A17989" s="1" t="n">
        <v>1</v>
      </c>
      <c r="B17989" s="17" t="n">
        <v>46267</v>
      </c>
      <c r="C17989" s="1" t="n">
        <v>11</v>
      </c>
      <c r="D17989" s="1" t="s">
        <v>3845</v>
      </c>
      <c r="E17989" s="1" t="n">
        <v>1608</v>
      </c>
      <c r="F17989" s="1" t="s">
        <v>75</v>
      </c>
      <c r="I17989" s="1" t="n">
        <v>1720336</v>
      </c>
      <c r="J17989" s="1" t="n">
        <v>35842</v>
      </c>
      <c r="K17989" s="1" t="n">
        <v>7891025120230</v>
      </c>
      <c r="L17989" s="1" t="s">
        <v>4087</v>
      </c>
      <c r="N17989" s="1" t="n">
        <v>12</v>
      </c>
      <c r="O17989" s="1" t="n">
        <v>47.4</v>
      </c>
    </row>
    <row r="17990" customFormat="false" ht="15" hidden="false" customHeight="true" outlineLevel="0" collapsed="false">
      <c r="A17990" s="1" t="n">
        <v>1</v>
      </c>
      <c r="B17990" s="17" t="n">
        <v>46267</v>
      </c>
      <c r="C17990" s="1" t="n">
        <v>11</v>
      </c>
      <c r="D17990" s="1" t="s">
        <v>3845</v>
      </c>
      <c r="E17990" s="1" t="n">
        <v>1608</v>
      </c>
      <c r="F17990" s="1" t="s">
        <v>75</v>
      </c>
      <c r="I17990" s="1" t="n">
        <v>1720336</v>
      </c>
      <c r="J17990" s="1" t="n">
        <v>37024</v>
      </c>
      <c r="K17990" s="1" t="n">
        <v>7891025121251</v>
      </c>
      <c r="L17990" s="1" t="s">
        <v>5355</v>
      </c>
      <c r="N17990" s="1" t="n">
        <v>8</v>
      </c>
      <c r="O17990" s="1" t="n">
        <v>31.6</v>
      </c>
    </row>
    <row r="17991" customFormat="false" ht="15" hidden="false" customHeight="true" outlineLevel="0" collapsed="false">
      <c r="A17991" s="1" t="n">
        <v>1</v>
      </c>
      <c r="B17991" s="17" t="n">
        <v>46267</v>
      </c>
      <c r="C17991" s="1" t="n">
        <v>11</v>
      </c>
      <c r="D17991" s="1" t="s">
        <v>3845</v>
      </c>
      <c r="E17991" s="1" t="n">
        <v>1608</v>
      </c>
      <c r="F17991" s="1" t="s">
        <v>75</v>
      </c>
      <c r="I17991" s="1" t="n">
        <v>1720336</v>
      </c>
      <c r="J17991" s="1" t="n">
        <v>37980</v>
      </c>
      <c r="K17991" s="1" t="n">
        <v>7891025121640</v>
      </c>
      <c r="L17991" s="1" t="s">
        <v>4089</v>
      </c>
      <c r="N17991" s="1" t="n">
        <v>20</v>
      </c>
      <c r="O17991" s="1" t="n">
        <v>134.2</v>
      </c>
    </row>
    <row r="17992" customFormat="false" ht="15" hidden="false" customHeight="true" outlineLevel="0" collapsed="false">
      <c r="A17992" s="1" t="n">
        <v>1</v>
      </c>
      <c r="B17992" s="17" t="n">
        <v>46267</v>
      </c>
      <c r="C17992" s="1" t="n">
        <v>11</v>
      </c>
      <c r="D17992" s="1" t="s">
        <v>3845</v>
      </c>
      <c r="E17992" s="1" t="n">
        <v>1608</v>
      </c>
      <c r="F17992" s="1" t="s">
        <v>75</v>
      </c>
      <c r="I17992" s="1" t="n">
        <v>1720336</v>
      </c>
      <c r="J17992" s="1" t="n">
        <v>55582</v>
      </c>
      <c r="K17992" s="1" t="n">
        <v>7898215150282</v>
      </c>
      <c r="L17992" s="1" t="s">
        <v>4093</v>
      </c>
      <c r="N17992" s="1" t="n">
        <v>12</v>
      </c>
      <c r="O17992" s="1" t="n">
        <v>129.12</v>
      </c>
    </row>
    <row r="17993" customFormat="false" ht="15" hidden="false" customHeight="true" outlineLevel="0" collapsed="false">
      <c r="A17993" s="1" t="n">
        <v>1</v>
      </c>
      <c r="B17993" s="17" t="n">
        <v>46267</v>
      </c>
      <c r="C17993" s="1" t="n">
        <v>11</v>
      </c>
      <c r="D17993" s="1" t="s">
        <v>3845</v>
      </c>
      <c r="E17993" s="1" t="n">
        <v>1608</v>
      </c>
      <c r="F17993" s="1" t="s">
        <v>75</v>
      </c>
      <c r="I17993" s="1" t="n">
        <v>1720336</v>
      </c>
      <c r="J17993" s="1" t="n">
        <v>66095</v>
      </c>
      <c r="K17993" s="1" t="n">
        <v>7891025124566</v>
      </c>
      <c r="L17993" s="1" t="s">
        <v>4097</v>
      </c>
      <c r="N17993" s="1" t="n">
        <v>4</v>
      </c>
      <c r="O17993" s="1" t="n">
        <v>24.48</v>
      </c>
    </row>
    <row r="17994" customFormat="false" ht="15" hidden="false" customHeight="true" outlineLevel="0" collapsed="false">
      <c r="A17994" s="1" t="n">
        <v>1</v>
      </c>
      <c r="B17994" s="17" t="n">
        <v>46267</v>
      </c>
      <c r="C17994" s="1" t="n">
        <v>11</v>
      </c>
      <c r="D17994" s="1" t="s">
        <v>3845</v>
      </c>
      <c r="E17994" s="1" t="n">
        <v>1608</v>
      </c>
      <c r="F17994" s="1" t="s">
        <v>75</v>
      </c>
      <c r="I17994" s="1" t="n">
        <v>1720336</v>
      </c>
      <c r="J17994" s="1" t="n">
        <v>69613</v>
      </c>
      <c r="K17994" s="1" t="n">
        <v>7891025123460</v>
      </c>
      <c r="L17994" s="1" t="s">
        <v>4100</v>
      </c>
      <c r="N17994" s="1" t="n">
        <v>5</v>
      </c>
      <c r="O17994" s="1" t="n">
        <v>65.85</v>
      </c>
    </row>
    <row r="17995" customFormat="false" ht="15" hidden="false" customHeight="true" outlineLevel="0" collapsed="false">
      <c r="A17995" s="1" t="n">
        <v>1</v>
      </c>
      <c r="B17995" s="17" t="n">
        <v>46267</v>
      </c>
      <c r="C17995" s="1" t="n">
        <v>11</v>
      </c>
      <c r="D17995" s="1" t="s">
        <v>3845</v>
      </c>
      <c r="E17995" s="1" t="n">
        <v>1608</v>
      </c>
      <c r="F17995" s="1" t="s">
        <v>75</v>
      </c>
      <c r="I17995" s="1" t="n">
        <v>1720336</v>
      </c>
      <c r="J17995" s="1" t="n">
        <v>69614</v>
      </c>
      <c r="K17995" s="1" t="n">
        <v>7891025123477</v>
      </c>
      <c r="L17995" s="1" t="s">
        <v>4101</v>
      </c>
      <c r="N17995" s="1" t="n">
        <v>8</v>
      </c>
      <c r="O17995" s="1" t="n">
        <v>105.36</v>
      </c>
    </row>
    <row r="17996" customFormat="false" ht="15" hidden="false" customHeight="true" outlineLevel="0" collapsed="false">
      <c r="A17996" s="1" t="n">
        <v>1</v>
      </c>
      <c r="B17996" s="17" t="n">
        <v>46267</v>
      </c>
      <c r="C17996" s="1" t="n">
        <v>11</v>
      </c>
      <c r="D17996" s="1" t="s">
        <v>3845</v>
      </c>
      <c r="E17996" s="1" t="n">
        <v>1608</v>
      </c>
      <c r="F17996" s="1" t="s">
        <v>75</v>
      </c>
      <c r="I17996" s="1" t="n">
        <v>1720336</v>
      </c>
      <c r="J17996" s="1" t="n">
        <v>75224</v>
      </c>
      <c r="K17996" s="1" t="n">
        <v>7891025124030</v>
      </c>
      <c r="L17996" s="1" t="s">
        <v>5898</v>
      </c>
      <c r="N17996" s="1" t="n">
        <v>3</v>
      </c>
      <c r="O17996" s="1" t="n">
        <v>41.22</v>
      </c>
    </row>
    <row r="17997" customFormat="false" ht="15" hidden="false" customHeight="true" outlineLevel="0" collapsed="false">
      <c r="A17997" s="1" t="n">
        <v>1</v>
      </c>
      <c r="B17997" s="17" t="n">
        <v>46267</v>
      </c>
      <c r="C17997" s="1" t="n">
        <v>11</v>
      </c>
      <c r="D17997" s="1" t="s">
        <v>3845</v>
      </c>
      <c r="E17997" s="1" t="n">
        <v>1608</v>
      </c>
      <c r="F17997" s="1" t="s">
        <v>75</v>
      </c>
      <c r="I17997" s="1" t="n">
        <v>1720336</v>
      </c>
      <c r="J17997" s="1" t="n">
        <v>80307</v>
      </c>
      <c r="K17997" s="1" t="n">
        <v>7891025125372</v>
      </c>
      <c r="L17997" s="1" t="s">
        <v>5357</v>
      </c>
      <c r="N17997" s="1" t="n">
        <v>3</v>
      </c>
      <c r="O17997" s="1" t="n">
        <v>49.5</v>
      </c>
    </row>
    <row r="17998" customFormat="false" ht="15" hidden="false" customHeight="true" outlineLevel="0" collapsed="false">
      <c r="A17998" s="1" t="n">
        <v>1</v>
      </c>
      <c r="B17998" s="17" t="n">
        <v>46267</v>
      </c>
      <c r="C17998" s="1" t="n">
        <v>11</v>
      </c>
      <c r="D17998" s="1" t="s">
        <v>3845</v>
      </c>
      <c r="E17998" s="1" t="n">
        <v>1608</v>
      </c>
      <c r="F17998" s="1" t="s">
        <v>75</v>
      </c>
      <c r="I17998" s="1" t="n">
        <v>1720336</v>
      </c>
      <c r="J17998" s="1" t="n">
        <v>80680</v>
      </c>
      <c r="K17998" s="1" t="n">
        <v>7891025125488</v>
      </c>
      <c r="L17998" s="1" t="s">
        <v>5358</v>
      </c>
      <c r="N17998" s="1" t="n">
        <v>20</v>
      </c>
      <c r="O17998" s="1" t="n">
        <v>59.2</v>
      </c>
    </row>
    <row r="17999" customFormat="false" ht="15" hidden="false" customHeight="true" outlineLevel="0" collapsed="false">
      <c r="A17999" s="1" t="n">
        <v>1</v>
      </c>
      <c r="B17999" s="17" t="n">
        <v>46267</v>
      </c>
      <c r="C17999" s="1" t="n">
        <v>11</v>
      </c>
      <c r="D17999" s="1" t="s">
        <v>3845</v>
      </c>
      <c r="E17999" s="1" t="n">
        <v>1608</v>
      </c>
      <c r="F17999" s="1" t="s">
        <v>75</v>
      </c>
      <c r="I17999" s="1" t="n">
        <v>1720336</v>
      </c>
      <c r="J17999" s="1" t="n">
        <v>81338</v>
      </c>
      <c r="K17999" s="1" t="n">
        <v>7891025125365</v>
      </c>
      <c r="L17999" s="1" t="s">
        <v>5360</v>
      </c>
      <c r="N17999" s="1" t="n">
        <v>3</v>
      </c>
      <c r="O17999" s="1" t="n">
        <v>49.5</v>
      </c>
    </row>
    <row r="18000" customFormat="false" ht="15" hidden="false" customHeight="true" outlineLevel="0" collapsed="false">
      <c r="A18000" s="1" t="n">
        <v>1</v>
      </c>
      <c r="B18000" s="17" t="n">
        <v>46267</v>
      </c>
      <c r="C18000" s="1" t="n">
        <v>22</v>
      </c>
      <c r="D18000" s="1" t="s">
        <v>3850</v>
      </c>
      <c r="E18000" s="1" t="n">
        <v>33</v>
      </c>
      <c r="F18000" s="1" t="s">
        <v>93</v>
      </c>
      <c r="I18000" s="1" t="n">
        <v>5608</v>
      </c>
      <c r="J18000" s="1" t="n">
        <v>100000</v>
      </c>
      <c r="K18000" s="1" t="n">
        <v>1</v>
      </c>
      <c r="L18000" s="1" t="s">
        <v>3851</v>
      </c>
      <c r="N18000" s="1" t="n">
        <v>7.516</v>
      </c>
      <c r="O18000" s="1" t="n">
        <v>140.59</v>
      </c>
    </row>
    <row r="18001" customFormat="false" ht="15" hidden="false" customHeight="true" outlineLevel="0" collapsed="false">
      <c r="A18001" s="1" t="n">
        <v>1</v>
      </c>
      <c r="B18001" s="17" t="n">
        <v>46267</v>
      </c>
      <c r="C18001" s="1" t="n">
        <v>22</v>
      </c>
      <c r="D18001" s="1" t="s">
        <v>3850</v>
      </c>
      <c r="E18001" s="1" t="n">
        <v>33</v>
      </c>
      <c r="F18001" s="1" t="s">
        <v>93</v>
      </c>
      <c r="I18001" s="1" t="n">
        <v>5608</v>
      </c>
      <c r="J18001" s="1" t="n">
        <v>100004</v>
      </c>
      <c r="K18001" s="1" t="n">
        <v>5</v>
      </c>
      <c r="L18001" s="1" t="s">
        <v>3852</v>
      </c>
      <c r="N18001" s="1" t="n">
        <v>14.02</v>
      </c>
      <c r="O18001" s="1" t="n">
        <v>241.12</v>
      </c>
    </row>
    <row r="18002" customFormat="false" ht="15" hidden="false" customHeight="true" outlineLevel="0" collapsed="false">
      <c r="A18002" s="1" t="n">
        <v>1</v>
      </c>
      <c r="B18002" s="17" t="n">
        <v>46267</v>
      </c>
      <c r="C18002" s="1" t="n">
        <v>22</v>
      </c>
      <c r="D18002" s="1" t="s">
        <v>3850</v>
      </c>
      <c r="E18002" s="1" t="n">
        <v>33</v>
      </c>
      <c r="F18002" s="1" t="s">
        <v>93</v>
      </c>
      <c r="I18002" s="1" t="n">
        <v>5608</v>
      </c>
      <c r="J18002" s="1" t="n">
        <v>100006</v>
      </c>
      <c r="K18002" s="1" t="n">
        <v>7</v>
      </c>
      <c r="L18002" s="1" t="s">
        <v>3853</v>
      </c>
      <c r="N18002" s="1" t="n">
        <v>5.556</v>
      </c>
      <c r="O18002" s="1" t="n">
        <v>139.12</v>
      </c>
    </row>
    <row r="18003" customFormat="false" ht="15" hidden="false" customHeight="true" outlineLevel="0" collapsed="false">
      <c r="A18003" s="1" t="n">
        <v>1</v>
      </c>
      <c r="B18003" s="17" t="n">
        <v>46267</v>
      </c>
      <c r="C18003" s="1" t="n">
        <v>22</v>
      </c>
      <c r="D18003" s="1" t="s">
        <v>3850</v>
      </c>
      <c r="E18003" s="1" t="n">
        <v>33</v>
      </c>
      <c r="F18003" s="1" t="s">
        <v>93</v>
      </c>
      <c r="I18003" s="1" t="n">
        <v>5608</v>
      </c>
      <c r="J18003" s="1" t="n">
        <v>100007</v>
      </c>
      <c r="K18003" s="1" t="n">
        <v>8</v>
      </c>
      <c r="L18003" s="1" t="s">
        <v>3854</v>
      </c>
      <c r="N18003" s="1" t="n">
        <v>2.382</v>
      </c>
      <c r="O18003" s="1" t="n">
        <v>50.18</v>
      </c>
    </row>
    <row r="18004" customFormat="false" ht="15" hidden="false" customHeight="true" outlineLevel="0" collapsed="false">
      <c r="A18004" s="1" t="n">
        <v>1</v>
      </c>
      <c r="B18004" s="17" t="n">
        <v>46267</v>
      </c>
      <c r="C18004" s="1" t="n">
        <v>22</v>
      </c>
      <c r="D18004" s="1" t="s">
        <v>3850</v>
      </c>
      <c r="E18004" s="1" t="n">
        <v>33</v>
      </c>
      <c r="F18004" s="1" t="s">
        <v>93</v>
      </c>
      <c r="I18004" s="1" t="n">
        <v>5608</v>
      </c>
      <c r="J18004" s="1" t="n">
        <v>100008</v>
      </c>
      <c r="K18004" s="1" t="n">
        <v>9</v>
      </c>
      <c r="L18004" s="1" t="s">
        <v>3855</v>
      </c>
      <c r="N18004" s="1" t="n">
        <v>38.36</v>
      </c>
      <c r="O18004" s="1" t="n">
        <v>1080.3</v>
      </c>
    </row>
    <row r="18005" customFormat="false" ht="15" hidden="false" customHeight="true" outlineLevel="0" collapsed="false">
      <c r="A18005" s="1" t="n">
        <v>1</v>
      </c>
      <c r="B18005" s="17" t="n">
        <v>46267</v>
      </c>
      <c r="C18005" s="1" t="n">
        <v>22</v>
      </c>
      <c r="D18005" s="1" t="s">
        <v>3850</v>
      </c>
      <c r="E18005" s="1" t="n">
        <v>33</v>
      </c>
      <c r="F18005" s="1" t="s">
        <v>93</v>
      </c>
      <c r="I18005" s="1" t="n">
        <v>5608</v>
      </c>
      <c r="J18005" s="1" t="n">
        <v>100011</v>
      </c>
      <c r="K18005" s="1" t="n">
        <v>12</v>
      </c>
      <c r="L18005" s="1" t="s">
        <v>3856</v>
      </c>
      <c r="N18005" s="1" t="n">
        <v>24.765</v>
      </c>
      <c r="O18005" s="1" t="n">
        <v>802.83</v>
      </c>
    </row>
    <row r="18006" customFormat="false" ht="15" hidden="false" customHeight="true" outlineLevel="0" collapsed="false">
      <c r="A18006" s="1" t="n">
        <v>1</v>
      </c>
      <c r="B18006" s="17" t="n">
        <v>46267</v>
      </c>
      <c r="C18006" s="1" t="n">
        <v>22</v>
      </c>
      <c r="D18006" s="1" t="s">
        <v>3850</v>
      </c>
      <c r="E18006" s="1" t="n">
        <v>33</v>
      </c>
      <c r="F18006" s="1" t="s">
        <v>93</v>
      </c>
      <c r="I18006" s="1" t="n">
        <v>5608</v>
      </c>
      <c r="J18006" s="1" t="n">
        <v>100012</v>
      </c>
      <c r="K18006" s="1" t="n">
        <v>13</v>
      </c>
      <c r="L18006" s="1" t="s">
        <v>3857</v>
      </c>
      <c r="N18006" s="1" t="n">
        <v>14.61</v>
      </c>
      <c r="O18006" s="1" t="n">
        <v>514.74</v>
      </c>
    </row>
    <row r="18007" customFormat="false" ht="15" hidden="false" customHeight="true" outlineLevel="0" collapsed="false">
      <c r="A18007" s="1" t="n">
        <v>1</v>
      </c>
      <c r="B18007" s="17" t="n">
        <v>46267</v>
      </c>
      <c r="C18007" s="1" t="n">
        <v>22</v>
      </c>
      <c r="D18007" s="1" t="s">
        <v>3850</v>
      </c>
      <c r="E18007" s="1" t="n">
        <v>33</v>
      </c>
      <c r="F18007" s="1" t="s">
        <v>93</v>
      </c>
      <c r="I18007" s="1" t="n">
        <v>5608</v>
      </c>
      <c r="J18007" s="1" t="n">
        <v>100013</v>
      </c>
      <c r="K18007" s="1" t="n">
        <v>14</v>
      </c>
      <c r="L18007" s="1" t="s">
        <v>3858</v>
      </c>
      <c r="N18007" s="1" t="n">
        <v>25.705</v>
      </c>
      <c r="O18007" s="1" t="n">
        <v>994.43</v>
      </c>
    </row>
    <row r="18008" customFormat="false" ht="15" hidden="false" customHeight="true" outlineLevel="0" collapsed="false">
      <c r="A18008" s="1" t="n">
        <v>1</v>
      </c>
      <c r="B18008" s="17" t="n">
        <v>46267</v>
      </c>
      <c r="C18008" s="1" t="n">
        <v>22</v>
      </c>
      <c r="D18008" s="1" t="s">
        <v>3850</v>
      </c>
      <c r="E18008" s="1" t="n">
        <v>33</v>
      </c>
      <c r="F18008" s="1" t="s">
        <v>93</v>
      </c>
      <c r="I18008" s="1" t="n">
        <v>5608</v>
      </c>
      <c r="J18008" s="1" t="n">
        <v>100014</v>
      </c>
      <c r="K18008" s="1" t="n">
        <v>15</v>
      </c>
      <c r="L18008" s="1" t="s">
        <v>3859</v>
      </c>
      <c r="N18008" s="1" t="n">
        <v>11.453</v>
      </c>
      <c r="O18008" s="1" t="n">
        <v>463.87</v>
      </c>
    </row>
    <row r="18009" customFormat="false" ht="15" hidden="false" customHeight="true" outlineLevel="0" collapsed="false">
      <c r="A18009" s="1" t="n">
        <v>1</v>
      </c>
      <c r="B18009" s="17" t="n">
        <v>46267</v>
      </c>
      <c r="C18009" s="1" t="n">
        <v>22</v>
      </c>
      <c r="D18009" s="1" t="s">
        <v>3850</v>
      </c>
      <c r="E18009" s="1" t="n">
        <v>33</v>
      </c>
      <c r="F18009" s="1" t="s">
        <v>93</v>
      </c>
      <c r="I18009" s="1" t="n">
        <v>5608</v>
      </c>
      <c r="J18009" s="1" t="n">
        <v>100015</v>
      </c>
      <c r="K18009" s="1" t="n">
        <v>16</v>
      </c>
      <c r="L18009" s="1" t="s">
        <v>3860</v>
      </c>
      <c r="N18009" s="1" t="n">
        <v>4.356</v>
      </c>
      <c r="O18009" s="1" t="n">
        <v>157.47</v>
      </c>
    </row>
    <row r="18010" customFormat="false" ht="15" hidden="false" customHeight="true" outlineLevel="0" collapsed="false">
      <c r="A18010" s="1" t="n">
        <v>1</v>
      </c>
      <c r="B18010" s="17" t="n">
        <v>46267</v>
      </c>
      <c r="C18010" s="1" t="n">
        <v>22</v>
      </c>
      <c r="D18010" s="1" t="s">
        <v>3850</v>
      </c>
      <c r="E18010" s="1" t="n">
        <v>33</v>
      </c>
      <c r="F18010" s="1" t="s">
        <v>93</v>
      </c>
      <c r="I18010" s="1" t="n">
        <v>5608</v>
      </c>
      <c r="J18010" s="1" t="n">
        <v>100016</v>
      </c>
      <c r="K18010" s="1" t="n">
        <v>17</v>
      </c>
      <c r="L18010" s="1" t="s">
        <v>3861</v>
      </c>
      <c r="N18010" s="1" t="n">
        <v>5.67</v>
      </c>
      <c r="O18010" s="1" t="n">
        <v>276.89</v>
      </c>
    </row>
    <row r="18011" customFormat="false" ht="15" hidden="false" customHeight="true" outlineLevel="0" collapsed="false">
      <c r="A18011" s="1" t="n">
        <v>1</v>
      </c>
      <c r="B18011" s="17" t="n">
        <v>46267</v>
      </c>
      <c r="C18011" s="1" t="n">
        <v>22</v>
      </c>
      <c r="D18011" s="1" t="s">
        <v>3850</v>
      </c>
      <c r="E18011" s="1" t="n">
        <v>33</v>
      </c>
      <c r="F18011" s="1" t="s">
        <v>93</v>
      </c>
      <c r="I18011" s="1" t="n">
        <v>5608</v>
      </c>
      <c r="J18011" s="1" t="n">
        <v>100017</v>
      </c>
      <c r="K18011" s="1" t="n">
        <v>18</v>
      </c>
      <c r="L18011" s="1" t="s">
        <v>3862</v>
      </c>
      <c r="N18011" s="1" t="n">
        <v>3.448</v>
      </c>
      <c r="O18011" s="1" t="n">
        <v>184.9</v>
      </c>
    </row>
    <row r="18012" customFormat="false" ht="15" hidden="false" customHeight="true" outlineLevel="0" collapsed="false">
      <c r="A18012" s="1" t="n">
        <v>1</v>
      </c>
      <c r="B18012" s="17" t="n">
        <v>46267</v>
      </c>
      <c r="C18012" s="1" t="n">
        <v>22</v>
      </c>
      <c r="D18012" s="1" t="s">
        <v>3850</v>
      </c>
      <c r="E18012" s="1" t="n">
        <v>33</v>
      </c>
      <c r="F18012" s="1" t="s">
        <v>93</v>
      </c>
      <c r="I18012" s="1" t="n">
        <v>5608</v>
      </c>
      <c r="J18012" s="1" t="n">
        <v>100019</v>
      </c>
      <c r="K18012" s="1" t="n">
        <v>20</v>
      </c>
      <c r="L18012" s="1" t="s">
        <v>3863</v>
      </c>
      <c r="N18012" s="1" t="n">
        <v>1.63</v>
      </c>
      <c r="O18012" s="1" t="n">
        <v>54.96</v>
      </c>
    </row>
    <row r="18013" customFormat="false" ht="15" hidden="false" customHeight="true" outlineLevel="0" collapsed="false">
      <c r="A18013" s="1" t="n">
        <v>1</v>
      </c>
      <c r="B18013" s="17" t="n">
        <v>46267</v>
      </c>
      <c r="C18013" s="1" t="n">
        <v>22</v>
      </c>
      <c r="D18013" s="1" t="s">
        <v>3850</v>
      </c>
      <c r="E18013" s="1" t="n">
        <v>33</v>
      </c>
      <c r="F18013" s="1" t="s">
        <v>93</v>
      </c>
      <c r="I18013" s="1" t="n">
        <v>5608</v>
      </c>
      <c r="J18013" s="1" t="n">
        <v>100020</v>
      </c>
      <c r="K18013" s="1" t="n">
        <v>21</v>
      </c>
      <c r="L18013" s="1" t="s">
        <v>3864</v>
      </c>
      <c r="N18013" s="1" t="n">
        <v>0.764</v>
      </c>
      <c r="O18013" s="1" t="n">
        <v>23.46</v>
      </c>
    </row>
    <row r="18014" customFormat="false" ht="15" hidden="false" customHeight="true" outlineLevel="0" collapsed="false">
      <c r="A18014" s="1" t="n">
        <v>1</v>
      </c>
      <c r="B18014" s="17" t="n">
        <v>46267</v>
      </c>
      <c r="C18014" s="1" t="n">
        <v>22</v>
      </c>
      <c r="D18014" s="1" t="s">
        <v>3850</v>
      </c>
      <c r="E18014" s="1" t="n">
        <v>33</v>
      </c>
      <c r="F18014" s="1" t="s">
        <v>93</v>
      </c>
      <c r="I18014" s="1" t="n">
        <v>5608</v>
      </c>
      <c r="J18014" s="1" t="n">
        <v>100053</v>
      </c>
      <c r="K18014" s="1" t="n">
        <v>54</v>
      </c>
      <c r="L18014" s="1" t="s">
        <v>3866</v>
      </c>
      <c r="N18014" s="1" t="n">
        <v>3.704</v>
      </c>
      <c r="O18014" s="1" t="n">
        <v>122.34</v>
      </c>
    </row>
    <row r="18015" customFormat="false" ht="15" hidden="false" customHeight="true" outlineLevel="0" collapsed="false">
      <c r="A18015" s="1" t="n">
        <v>1</v>
      </c>
      <c r="B18015" s="17" t="n">
        <v>46267</v>
      </c>
      <c r="C18015" s="1" t="n">
        <v>22</v>
      </c>
      <c r="D18015" s="1" t="s">
        <v>3850</v>
      </c>
      <c r="E18015" s="1" t="n">
        <v>33</v>
      </c>
      <c r="F18015" s="1" t="s">
        <v>93</v>
      </c>
      <c r="I18015" s="1" t="n">
        <v>5608</v>
      </c>
      <c r="J18015" s="1" t="n">
        <v>100638</v>
      </c>
      <c r="K18015" s="1" t="n">
        <v>508</v>
      </c>
      <c r="L18015" s="1" t="s">
        <v>3867</v>
      </c>
      <c r="N18015" s="1" t="n">
        <v>1.542</v>
      </c>
      <c r="O18015" s="1" t="n">
        <v>3.26</v>
      </c>
    </row>
    <row r="18016" customFormat="false" ht="15" hidden="false" customHeight="true" outlineLevel="0" collapsed="false">
      <c r="A18016" s="1" t="n">
        <v>1</v>
      </c>
      <c r="B18016" s="17" t="n">
        <v>46267</v>
      </c>
      <c r="C18016" s="1" t="n">
        <v>22</v>
      </c>
      <c r="D18016" s="1" t="s">
        <v>3850</v>
      </c>
      <c r="E18016" s="1" t="n">
        <v>33</v>
      </c>
      <c r="F18016" s="1" t="s">
        <v>93</v>
      </c>
      <c r="I18016" s="1" t="n">
        <v>5608</v>
      </c>
      <c r="J18016" s="1" t="n">
        <v>100520</v>
      </c>
      <c r="K18016" s="1" t="n">
        <v>507</v>
      </c>
      <c r="L18016" s="1" t="s">
        <v>3868</v>
      </c>
      <c r="N18016" s="1" t="n">
        <v>15.635</v>
      </c>
      <c r="O18016" s="1" t="n">
        <v>33.38</v>
      </c>
    </row>
    <row r="18017" customFormat="false" ht="15" hidden="false" customHeight="true" outlineLevel="0" collapsed="false">
      <c r="A18017" s="1" t="n">
        <v>1</v>
      </c>
      <c r="B18017" s="17" t="n">
        <v>46267</v>
      </c>
      <c r="C18017" s="1" t="n">
        <v>22</v>
      </c>
      <c r="D18017" s="1" t="s">
        <v>3850</v>
      </c>
      <c r="E18017" s="1" t="n">
        <v>33</v>
      </c>
      <c r="F18017" s="1" t="s">
        <v>93</v>
      </c>
      <c r="I18017" s="1" t="n">
        <v>5608</v>
      </c>
      <c r="J18017" s="1" t="n">
        <v>100319</v>
      </c>
      <c r="K18017" s="1" t="n">
        <v>73453</v>
      </c>
      <c r="L18017" s="1" t="s">
        <v>3869</v>
      </c>
      <c r="N18017" s="1" t="n">
        <v>2.132</v>
      </c>
      <c r="O18017" s="1" t="n">
        <v>18.21</v>
      </c>
    </row>
    <row r="18018" customFormat="false" ht="15" hidden="false" customHeight="true" outlineLevel="0" collapsed="false">
      <c r="A18018" s="1" t="n">
        <v>1</v>
      </c>
      <c r="B18018" s="17" t="n">
        <v>46267</v>
      </c>
      <c r="C18018" s="1" t="n">
        <v>22</v>
      </c>
      <c r="D18018" s="1" t="s">
        <v>3850</v>
      </c>
      <c r="E18018" s="1" t="n">
        <v>33</v>
      </c>
      <c r="F18018" s="1" t="s">
        <v>93</v>
      </c>
      <c r="I18018" s="1" t="n">
        <v>5608</v>
      </c>
      <c r="J18018" s="1" t="n">
        <v>110455</v>
      </c>
      <c r="K18018" s="1" t="n">
        <v>53212</v>
      </c>
      <c r="L18018" s="1" t="s">
        <v>3870</v>
      </c>
      <c r="N18018" s="1" t="n">
        <v>2.269</v>
      </c>
      <c r="O18018" s="1" t="n">
        <v>0.17</v>
      </c>
    </row>
    <row r="18019" customFormat="false" ht="15" hidden="false" customHeight="true" outlineLevel="0" collapsed="false">
      <c r="A18019" s="1" t="n">
        <v>1</v>
      </c>
      <c r="B18019" s="17" t="n">
        <v>46267</v>
      </c>
      <c r="C18019" s="1" t="n">
        <v>22</v>
      </c>
      <c r="D18019" s="1" t="s">
        <v>3850</v>
      </c>
      <c r="E18019" s="1" t="n">
        <v>33</v>
      </c>
      <c r="F18019" s="1" t="s">
        <v>93</v>
      </c>
      <c r="I18019" s="1" t="n">
        <v>5608</v>
      </c>
      <c r="J18019" s="1" t="n">
        <v>110487</v>
      </c>
      <c r="K18019" s="1" t="n">
        <v>54688</v>
      </c>
      <c r="L18019" s="1" t="s">
        <v>3871</v>
      </c>
      <c r="N18019" s="1" t="n">
        <v>4.483</v>
      </c>
      <c r="O18019" s="1" t="n">
        <v>111.38</v>
      </c>
    </row>
    <row r="18020" customFormat="false" ht="15" hidden="false" customHeight="true" outlineLevel="0" collapsed="false">
      <c r="A18020" s="1" t="n">
        <v>1</v>
      </c>
      <c r="B18020" s="17" t="n">
        <v>46267</v>
      </c>
      <c r="C18020" s="1" t="n">
        <v>22</v>
      </c>
      <c r="D18020" s="1" t="s">
        <v>3850</v>
      </c>
      <c r="E18020" s="1" t="n">
        <v>33</v>
      </c>
      <c r="F18020" s="1" t="s">
        <v>93</v>
      </c>
      <c r="I18020" s="1" t="n">
        <v>5610</v>
      </c>
      <c r="J18020" s="1" t="n">
        <v>100000</v>
      </c>
      <c r="K18020" s="1" t="n">
        <v>1</v>
      </c>
      <c r="L18020" s="1" t="s">
        <v>3851</v>
      </c>
      <c r="N18020" s="1" t="n">
        <v>4.634</v>
      </c>
      <c r="O18020" s="1" t="n">
        <v>106.36</v>
      </c>
    </row>
    <row r="18021" customFormat="false" ht="15" hidden="false" customHeight="true" outlineLevel="0" collapsed="false">
      <c r="A18021" s="1" t="n">
        <v>1</v>
      </c>
      <c r="B18021" s="17" t="n">
        <v>46267</v>
      </c>
      <c r="C18021" s="1" t="n">
        <v>22</v>
      </c>
      <c r="D18021" s="1" t="s">
        <v>3850</v>
      </c>
      <c r="E18021" s="1" t="n">
        <v>33</v>
      </c>
      <c r="F18021" s="1" t="s">
        <v>93</v>
      </c>
      <c r="I18021" s="1" t="n">
        <v>5610</v>
      </c>
      <c r="J18021" s="1" t="n">
        <v>100001</v>
      </c>
      <c r="K18021" s="1" t="n">
        <v>2</v>
      </c>
      <c r="L18021" s="1" t="s">
        <v>4138</v>
      </c>
      <c r="N18021" s="1" t="n">
        <v>14.32</v>
      </c>
      <c r="O18021" s="1" t="n">
        <v>328.67</v>
      </c>
    </row>
    <row r="18022" customFormat="false" ht="15" hidden="false" customHeight="true" outlineLevel="0" collapsed="false">
      <c r="A18022" s="1" t="n">
        <v>1</v>
      </c>
      <c r="B18022" s="17" t="n">
        <v>46267</v>
      </c>
      <c r="C18022" s="1" t="n">
        <v>22</v>
      </c>
      <c r="D18022" s="1" t="s">
        <v>3850</v>
      </c>
      <c r="E18022" s="1" t="n">
        <v>33</v>
      </c>
      <c r="F18022" s="1" t="s">
        <v>93</v>
      </c>
      <c r="I18022" s="1" t="n">
        <v>5610</v>
      </c>
      <c r="J18022" s="1" t="n">
        <v>100002</v>
      </c>
      <c r="K18022" s="1" t="n">
        <v>3</v>
      </c>
      <c r="L18022" s="1" t="s">
        <v>3872</v>
      </c>
      <c r="N18022" s="1" t="n">
        <v>28.62</v>
      </c>
      <c r="O18022" s="1" t="n">
        <v>757.99</v>
      </c>
    </row>
    <row r="18023" customFormat="false" ht="15" hidden="false" customHeight="true" outlineLevel="0" collapsed="false">
      <c r="A18023" s="1" t="n">
        <v>1</v>
      </c>
      <c r="B18023" s="17" t="n">
        <v>46267</v>
      </c>
      <c r="C18023" s="1" t="n">
        <v>22</v>
      </c>
      <c r="D18023" s="1" t="s">
        <v>3850</v>
      </c>
      <c r="E18023" s="1" t="n">
        <v>33</v>
      </c>
      <c r="F18023" s="1" t="s">
        <v>93</v>
      </c>
      <c r="I18023" s="1" t="n">
        <v>5610</v>
      </c>
      <c r="J18023" s="1" t="n">
        <v>100003</v>
      </c>
      <c r="K18023" s="1" t="n">
        <v>4</v>
      </c>
      <c r="L18023" s="1" t="s">
        <v>3873</v>
      </c>
      <c r="N18023" s="1" t="n">
        <v>24.175</v>
      </c>
      <c r="O18023" s="1" t="n">
        <v>682.96</v>
      </c>
    </row>
    <row r="18024" customFormat="false" ht="15" hidden="false" customHeight="true" outlineLevel="0" collapsed="false">
      <c r="A18024" s="1" t="n">
        <v>1</v>
      </c>
      <c r="B18024" s="17" t="n">
        <v>46267</v>
      </c>
      <c r="C18024" s="1" t="n">
        <v>22</v>
      </c>
      <c r="D18024" s="1" t="s">
        <v>3850</v>
      </c>
      <c r="E18024" s="1" t="n">
        <v>33</v>
      </c>
      <c r="F18024" s="1" t="s">
        <v>93</v>
      </c>
      <c r="I18024" s="1" t="n">
        <v>5610</v>
      </c>
      <c r="J18024" s="1" t="n">
        <v>100004</v>
      </c>
      <c r="K18024" s="1" t="n">
        <v>5</v>
      </c>
      <c r="L18024" s="1" t="s">
        <v>3852</v>
      </c>
      <c r="N18024" s="1" t="n">
        <v>2.888</v>
      </c>
      <c r="O18024" s="1" t="n">
        <v>68.84</v>
      </c>
    </row>
    <row r="18025" customFormat="false" ht="15" hidden="false" customHeight="true" outlineLevel="0" collapsed="false">
      <c r="A18025" s="1" t="n">
        <v>1</v>
      </c>
      <c r="B18025" s="17" t="n">
        <v>46267</v>
      </c>
      <c r="C18025" s="1" t="n">
        <v>22</v>
      </c>
      <c r="D18025" s="1" t="s">
        <v>3850</v>
      </c>
      <c r="E18025" s="1" t="n">
        <v>33</v>
      </c>
      <c r="F18025" s="1" t="s">
        <v>93</v>
      </c>
      <c r="I18025" s="1" t="n">
        <v>5610</v>
      </c>
      <c r="J18025" s="1" t="n">
        <v>100040</v>
      </c>
      <c r="K18025" s="1" t="n">
        <v>41</v>
      </c>
      <c r="L18025" s="1" t="s">
        <v>3874</v>
      </c>
      <c r="N18025" s="1" t="n">
        <v>1.576</v>
      </c>
      <c r="O18025" s="1" t="n">
        <v>44.52</v>
      </c>
    </row>
    <row r="18026" customFormat="false" ht="15" hidden="false" customHeight="true" outlineLevel="0" collapsed="false">
      <c r="A18026" s="1" t="n">
        <v>1</v>
      </c>
      <c r="B18026" s="17" t="n">
        <v>46267</v>
      </c>
      <c r="C18026" s="1" t="n">
        <v>22</v>
      </c>
      <c r="D18026" s="1" t="s">
        <v>3850</v>
      </c>
      <c r="E18026" s="1" t="n">
        <v>33</v>
      </c>
      <c r="F18026" s="1" t="s">
        <v>93</v>
      </c>
      <c r="I18026" s="1" t="n">
        <v>5610</v>
      </c>
      <c r="J18026" s="1" t="n">
        <v>100520</v>
      </c>
      <c r="K18026" s="1" t="n">
        <v>507</v>
      </c>
      <c r="L18026" s="1" t="s">
        <v>3868</v>
      </c>
      <c r="N18026" s="1" t="n">
        <v>2.092</v>
      </c>
      <c r="O18026" s="1" t="n">
        <v>5.52</v>
      </c>
    </row>
    <row r="18027" customFormat="false" ht="15" hidden="false" customHeight="true" outlineLevel="0" collapsed="false">
      <c r="A18027" s="1" t="n">
        <v>1</v>
      </c>
      <c r="B18027" s="17" t="n">
        <v>46267</v>
      </c>
      <c r="C18027" s="1" t="n">
        <v>22</v>
      </c>
      <c r="D18027" s="1" t="s">
        <v>3850</v>
      </c>
      <c r="E18027" s="1" t="n">
        <v>33</v>
      </c>
      <c r="F18027" s="1" t="s">
        <v>93</v>
      </c>
      <c r="I18027" s="1" t="n">
        <v>5610</v>
      </c>
      <c r="J18027" s="1" t="n">
        <v>110455</v>
      </c>
      <c r="K18027" s="1" t="n">
        <v>53212</v>
      </c>
      <c r="L18027" s="1" t="s">
        <v>3870</v>
      </c>
      <c r="N18027" s="1" t="n">
        <v>1.495</v>
      </c>
      <c r="O18027" s="1" t="n">
        <v>0.14</v>
      </c>
    </row>
    <row r="18028" customFormat="false" ht="15" hidden="false" customHeight="true" outlineLevel="0" collapsed="false">
      <c r="A18028" s="1" t="n">
        <v>1</v>
      </c>
      <c r="B18028" s="17" t="n">
        <v>46267</v>
      </c>
      <c r="C18028" s="1" t="n">
        <v>45</v>
      </c>
      <c r="D18028" s="1" t="s">
        <v>7430</v>
      </c>
      <c r="E18028" s="1" t="n">
        <v>1461</v>
      </c>
      <c r="F18028" s="1" t="s">
        <v>165</v>
      </c>
      <c r="I18028" s="1" t="n">
        <v>3643</v>
      </c>
      <c r="J18028" s="1" t="n">
        <v>74877</v>
      </c>
      <c r="K18028" s="1" t="n">
        <v>70341986783</v>
      </c>
      <c r="L18028" s="1" t="s">
        <v>7428</v>
      </c>
      <c r="N18028" s="1" t="n">
        <v>6</v>
      </c>
      <c r="O18028" s="1" t="n">
        <v>154.5</v>
      </c>
    </row>
    <row r="18029" customFormat="false" ht="15" hidden="false" customHeight="true" outlineLevel="0" collapsed="false">
      <c r="A18029" s="1" t="n">
        <v>1</v>
      </c>
      <c r="B18029" s="17" t="n">
        <v>46267</v>
      </c>
      <c r="C18029" s="1" t="n">
        <v>45</v>
      </c>
      <c r="D18029" s="1" t="s">
        <v>7430</v>
      </c>
      <c r="E18029" s="1" t="n">
        <v>1461</v>
      </c>
      <c r="F18029" s="1" t="s">
        <v>165</v>
      </c>
      <c r="I18029" s="1" t="n">
        <v>3643</v>
      </c>
      <c r="J18029" s="1" t="n">
        <v>74875</v>
      </c>
      <c r="K18029" s="1" t="n">
        <v>630941886014</v>
      </c>
      <c r="L18029" s="1" t="s">
        <v>7860</v>
      </c>
      <c r="N18029" s="1" t="n">
        <v>6</v>
      </c>
      <c r="O18029" s="1" t="n">
        <v>189.54</v>
      </c>
    </row>
    <row r="18030" customFormat="false" ht="15" hidden="false" customHeight="true" outlineLevel="0" collapsed="false">
      <c r="A18030" s="1" t="n">
        <v>1</v>
      </c>
      <c r="B18030" s="17" t="n">
        <v>46267</v>
      </c>
      <c r="C18030" s="1" t="n">
        <v>45</v>
      </c>
      <c r="D18030" s="1" t="s">
        <v>7430</v>
      </c>
      <c r="E18030" s="1" t="n">
        <v>1461</v>
      </c>
      <c r="F18030" s="1" t="s">
        <v>165</v>
      </c>
      <c r="I18030" s="1" t="n">
        <v>3643</v>
      </c>
      <c r="J18030" s="1" t="n">
        <v>79089</v>
      </c>
      <c r="K18030" s="1" t="n">
        <v>618231463824</v>
      </c>
      <c r="L18030" s="1" t="s">
        <v>3831</v>
      </c>
      <c r="N18030" s="1" t="n">
        <v>5</v>
      </c>
      <c r="O18030" s="1" t="n">
        <v>539.15</v>
      </c>
    </row>
    <row r="18031" customFormat="false" ht="15" hidden="false" customHeight="true" outlineLevel="0" collapsed="false">
      <c r="A18031" s="1" t="n">
        <v>1</v>
      </c>
      <c r="B18031" s="17" t="n">
        <v>46267</v>
      </c>
      <c r="C18031" s="1" t="n">
        <v>45</v>
      </c>
      <c r="D18031" s="1" t="s">
        <v>7430</v>
      </c>
      <c r="E18031" s="1" t="n">
        <v>1461</v>
      </c>
      <c r="F18031" s="1" t="s">
        <v>165</v>
      </c>
      <c r="I18031" s="1" t="n">
        <v>3643</v>
      </c>
      <c r="J18031" s="1" t="n">
        <v>80312</v>
      </c>
      <c r="K18031" s="1" t="n">
        <v>631430088384</v>
      </c>
      <c r="L18031" s="1" t="s">
        <v>8183</v>
      </c>
      <c r="N18031" s="1" t="n">
        <v>2</v>
      </c>
      <c r="O18031" s="1" t="n">
        <v>341.06</v>
      </c>
    </row>
    <row r="18032" customFormat="false" ht="15" hidden="false" customHeight="true" outlineLevel="0" collapsed="false">
      <c r="A18032" s="1" t="n">
        <v>1</v>
      </c>
      <c r="B18032" s="17" t="n">
        <v>46267</v>
      </c>
      <c r="C18032" s="1" t="n">
        <v>47</v>
      </c>
      <c r="D18032" s="1" t="s">
        <v>8184</v>
      </c>
      <c r="E18032" s="1" t="n">
        <v>1357</v>
      </c>
      <c r="F18032" s="1" t="s">
        <v>694</v>
      </c>
      <c r="I18032" s="1" t="n">
        <v>284357</v>
      </c>
      <c r="J18032" s="1" t="n">
        <v>70394</v>
      </c>
      <c r="K18032" s="1" t="n">
        <v>7891152500868</v>
      </c>
      <c r="L18032" s="1" t="s">
        <v>4572</v>
      </c>
      <c r="N18032" s="1" t="n">
        <v>2</v>
      </c>
      <c r="O18032" s="1" t="n">
        <v>350</v>
      </c>
    </row>
    <row r="18033" customFormat="false" ht="15" hidden="false" customHeight="true" outlineLevel="0" collapsed="false">
      <c r="A18033" s="1" t="n">
        <v>1</v>
      </c>
      <c r="B18033" s="17" t="n">
        <v>46267</v>
      </c>
      <c r="C18033" s="1" t="n">
        <v>100</v>
      </c>
      <c r="D18033" s="1" t="s">
        <v>3877</v>
      </c>
      <c r="E18033" s="1" t="n">
        <v>33</v>
      </c>
      <c r="F18033" s="1" t="s">
        <v>93</v>
      </c>
      <c r="I18033" s="1" t="n">
        <v>1642894</v>
      </c>
      <c r="J18033" s="1" t="n">
        <v>100000</v>
      </c>
      <c r="K18033" s="1" t="n">
        <v>1</v>
      </c>
      <c r="L18033" s="1" t="s">
        <v>3851</v>
      </c>
      <c r="N18033" s="1" t="n">
        <v>4.126</v>
      </c>
      <c r="O18033" s="1" t="n">
        <v>84.45</v>
      </c>
    </row>
    <row r="18034" customFormat="false" ht="15" hidden="false" customHeight="true" outlineLevel="0" collapsed="false">
      <c r="A18034" s="1" t="n">
        <v>1</v>
      </c>
      <c r="B18034" s="17" t="n">
        <v>46267</v>
      </c>
      <c r="C18034" s="1" t="n">
        <v>100</v>
      </c>
      <c r="D18034" s="1" t="s">
        <v>3877</v>
      </c>
      <c r="E18034" s="1" t="n">
        <v>33</v>
      </c>
      <c r="F18034" s="1" t="s">
        <v>93</v>
      </c>
      <c r="I18034" s="1" t="n">
        <v>1642894</v>
      </c>
      <c r="J18034" s="1" t="n">
        <v>100006</v>
      </c>
      <c r="K18034" s="1" t="n">
        <v>7</v>
      </c>
      <c r="L18034" s="1" t="s">
        <v>3853</v>
      </c>
      <c r="N18034" s="1" t="n">
        <v>2.898</v>
      </c>
      <c r="O18034" s="1" t="n">
        <v>79.86</v>
      </c>
    </row>
    <row r="18035" customFormat="false" ht="15" hidden="false" customHeight="true" outlineLevel="0" collapsed="false">
      <c r="A18035" s="1" t="n">
        <v>1</v>
      </c>
      <c r="B18035" s="17" t="n">
        <v>46267</v>
      </c>
      <c r="C18035" s="1" t="n">
        <v>100</v>
      </c>
      <c r="D18035" s="1" t="s">
        <v>3877</v>
      </c>
      <c r="E18035" s="1" t="n">
        <v>33</v>
      </c>
      <c r="F18035" s="1" t="s">
        <v>93</v>
      </c>
      <c r="I18035" s="1" t="n">
        <v>1642894</v>
      </c>
      <c r="J18035" s="1" t="n">
        <v>100007</v>
      </c>
      <c r="K18035" s="1" t="n">
        <v>8</v>
      </c>
      <c r="L18035" s="1" t="s">
        <v>3854</v>
      </c>
      <c r="N18035" s="1" t="n">
        <v>1.034</v>
      </c>
      <c r="O18035" s="1" t="n">
        <v>24.42</v>
      </c>
    </row>
    <row r="18036" customFormat="false" ht="15" hidden="false" customHeight="true" outlineLevel="0" collapsed="false">
      <c r="A18036" s="1" t="n">
        <v>1</v>
      </c>
      <c r="B18036" s="17" t="n">
        <v>46267</v>
      </c>
      <c r="C18036" s="1" t="n">
        <v>100</v>
      </c>
      <c r="D18036" s="1" t="s">
        <v>3877</v>
      </c>
      <c r="E18036" s="1" t="n">
        <v>33</v>
      </c>
      <c r="F18036" s="1" t="s">
        <v>93</v>
      </c>
      <c r="I18036" s="1" t="n">
        <v>1642894</v>
      </c>
      <c r="J18036" s="1" t="n">
        <v>100008</v>
      </c>
      <c r="K18036" s="1" t="n">
        <v>9</v>
      </c>
      <c r="L18036" s="1" t="s">
        <v>3855</v>
      </c>
      <c r="N18036" s="1" t="n">
        <v>21.71</v>
      </c>
      <c r="O18036" s="1" t="n">
        <v>666.64</v>
      </c>
    </row>
    <row r="18037" customFormat="false" ht="15" hidden="false" customHeight="true" outlineLevel="0" collapsed="false">
      <c r="A18037" s="1" t="n">
        <v>1</v>
      </c>
      <c r="B18037" s="17" t="n">
        <v>46267</v>
      </c>
      <c r="C18037" s="1" t="n">
        <v>100</v>
      </c>
      <c r="D18037" s="1" t="s">
        <v>3877</v>
      </c>
      <c r="E18037" s="1" t="n">
        <v>33</v>
      </c>
      <c r="F18037" s="1" t="s">
        <v>93</v>
      </c>
      <c r="I18037" s="1" t="n">
        <v>1642894</v>
      </c>
      <c r="J18037" s="1" t="n">
        <v>100011</v>
      </c>
      <c r="K18037" s="1" t="n">
        <v>12</v>
      </c>
      <c r="L18037" s="1" t="s">
        <v>3856</v>
      </c>
      <c r="N18037" s="1" t="n">
        <v>13.73</v>
      </c>
      <c r="O18037" s="1" t="n">
        <v>486.48</v>
      </c>
    </row>
    <row r="18038" customFormat="false" ht="15" hidden="false" customHeight="true" outlineLevel="0" collapsed="false">
      <c r="A18038" s="1" t="n">
        <v>1</v>
      </c>
      <c r="B18038" s="17" t="n">
        <v>46267</v>
      </c>
      <c r="C18038" s="1" t="n">
        <v>100</v>
      </c>
      <c r="D18038" s="1" t="s">
        <v>3877</v>
      </c>
      <c r="E18038" s="1" t="n">
        <v>33</v>
      </c>
      <c r="F18038" s="1" t="s">
        <v>93</v>
      </c>
      <c r="I18038" s="1" t="n">
        <v>1642894</v>
      </c>
      <c r="J18038" s="1" t="n">
        <v>100012</v>
      </c>
      <c r="K18038" s="1" t="n">
        <v>13</v>
      </c>
      <c r="L18038" s="1" t="s">
        <v>3857</v>
      </c>
      <c r="N18038" s="1" t="n">
        <v>7.965</v>
      </c>
      <c r="O18038" s="1" t="n">
        <v>307.31</v>
      </c>
    </row>
    <row r="18039" customFormat="false" ht="15" hidden="false" customHeight="true" outlineLevel="0" collapsed="false">
      <c r="A18039" s="1" t="n">
        <v>1</v>
      </c>
      <c r="B18039" s="17" t="n">
        <v>46267</v>
      </c>
      <c r="C18039" s="1" t="n">
        <v>100</v>
      </c>
      <c r="D18039" s="1" t="s">
        <v>3877</v>
      </c>
      <c r="E18039" s="1" t="n">
        <v>33</v>
      </c>
      <c r="F18039" s="1" t="s">
        <v>93</v>
      </c>
      <c r="I18039" s="1" t="n">
        <v>1642894</v>
      </c>
      <c r="J18039" s="1" t="n">
        <v>100013</v>
      </c>
      <c r="K18039" s="1" t="n">
        <v>14</v>
      </c>
      <c r="L18039" s="1" t="s">
        <v>3858</v>
      </c>
      <c r="N18039" s="1" t="n">
        <v>13.565</v>
      </c>
      <c r="O18039" s="1" t="n">
        <v>576.78</v>
      </c>
    </row>
    <row r="18040" customFormat="false" ht="15" hidden="false" customHeight="true" outlineLevel="0" collapsed="false">
      <c r="A18040" s="1" t="n">
        <v>1</v>
      </c>
      <c r="B18040" s="17" t="n">
        <v>46267</v>
      </c>
      <c r="C18040" s="1" t="n">
        <v>100</v>
      </c>
      <c r="D18040" s="1" t="s">
        <v>3877</v>
      </c>
      <c r="E18040" s="1" t="n">
        <v>33</v>
      </c>
      <c r="F18040" s="1" t="s">
        <v>93</v>
      </c>
      <c r="I18040" s="1" t="n">
        <v>1642894</v>
      </c>
      <c r="J18040" s="1" t="n">
        <v>100014</v>
      </c>
      <c r="K18040" s="1" t="n">
        <v>15</v>
      </c>
      <c r="L18040" s="1" t="s">
        <v>3859</v>
      </c>
      <c r="N18040" s="1" t="n">
        <v>6.565</v>
      </c>
      <c r="O18040" s="1" t="n">
        <v>289.48</v>
      </c>
    </row>
    <row r="18041" customFormat="false" ht="15" hidden="false" customHeight="true" outlineLevel="0" collapsed="false">
      <c r="A18041" s="1" t="n">
        <v>1</v>
      </c>
      <c r="B18041" s="17" t="n">
        <v>46267</v>
      </c>
      <c r="C18041" s="1" t="n">
        <v>100</v>
      </c>
      <c r="D18041" s="1" t="s">
        <v>3877</v>
      </c>
      <c r="E18041" s="1" t="n">
        <v>33</v>
      </c>
      <c r="F18041" s="1" t="s">
        <v>93</v>
      </c>
      <c r="I18041" s="1" t="n">
        <v>1642894</v>
      </c>
      <c r="J18041" s="1" t="n">
        <v>100015</v>
      </c>
      <c r="K18041" s="1" t="n">
        <v>16</v>
      </c>
      <c r="L18041" s="1" t="s">
        <v>3860</v>
      </c>
      <c r="N18041" s="1" t="n">
        <v>2.49</v>
      </c>
      <c r="O18041" s="1" t="n">
        <v>98.03</v>
      </c>
    </row>
    <row r="18042" customFormat="false" ht="15" hidden="false" customHeight="true" outlineLevel="0" collapsed="false">
      <c r="A18042" s="1" t="n">
        <v>1</v>
      </c>
      <c r="B18042" s="17" t="n">
        <v>46267</v>
      </c>
      <c r="C18042" s="1" t="n">
        <v>100</v>
      </c>
      <c r="D18042" s="1" t="s">
        <v>3877</v>
      </c>
      <c r="E18042" s="1" t="n">
        <v>33</v>
      </c>
      <c r="F18042" s="1" t="s">
        <v>93</v>
      </c>
      <c r="I18042" s="1" t="n">
        <v>1642894</v>
      </c>
      <c r="J18042" s="1" t="n">
        <v>100016</v>
      </c>
      <c r="K18042" s="1" t="n">
        <v>17</v>
      </c>
      <c r="L18042" s="1" t="s">
        <v>3861</v>
      </c>
      <c r="N18042" s="1" t="n">
        <v>2.282</v>
      </c>
      <c r="O18042" s="1" t="n">
        <v>125.79</v>
      </c>
    </row>
    <row r="18043" customFormat="false" ht="15" hidden="false" customHeight="true" outlineLevel="0" collapsed="false">
      <c r="A18043" s="1" t="n">
        <v>1</v>
      </c>
      <c r="B18043" s="17" t="n">
        <v>46267</v>
      </c>
      <c r="C18043" s="1" t="n">
        <v>100</v>
      </c>
      <c r="D18043" s="1" t="s">
        <v>3877</v>
      </c>
      <c r="E18043" s="1" t="n">
        <v>33</v>
      </c>
      <c r="F18043" s="1" t="s">
        <v>93</v>
      </c>
      <c r="I18043" s="1" t="n">
        <v>1642894</v>
      </c>
      <c r="J18043" s="1" t="n">
        <v>100017</v>
      </c>
      <c r="K18043" s="1" t="n">
        <v>18</v>
      </c>
      <c r="L18043" s="1" t="s">
        <v>3862</v>
      </c>
      <c r="N18043" s="1" t="n">
        <v>1.786</v>
      </c>
      <c r="O18043" s="1" t="n">
        <v>105.48</v>
      </c>
    </row>
    <row r="18044" customFormat="false" ht="15" hidden="false" customHeight="true" outlineLevel="0" collapsed="false">
      <c r="A18044" s="1" t="n">
        <v>1</v>
      </c>
      <c r="B18044" s="17" t="n">
        <v>46267</v>
      </c>
      <c r="C18044" s="1" t="n">
        <v>100</v>
      </c>
      <c r="D18044" s="1" t="s">
        <v>3877</v>
      </c>
      <c r="E18044" s="1" t="n">
        <v>33</v>
      </c>
      <c r="F18044" s="1" t="s">
        <v>93</v>
      </c>
      <c r="I18044" s="1" t="n">
        <v>1642894</v>
      </c>
      <c r="J18044" s="1" t="n">
        <v>100019</v>
      </c>
      <c r="K18044" s="1" t="n">
        <v>20</v>
      </c>
      <c r="L18044" s="1" t="s">
        <v>3863</v>
      </c>
      <c r="N18044" s="1" t="n">
        <v>1.04</v>
      </c>
      <c r="O18044" s="1" t="n">
        <v>37.67</v>
      </c>
    </row>
    <row r="18045" customFormat="false" ht="15" hidden="false" customHeight="true" outlineLevel="0" collapsed="false">
      <c r="A18045" s="1" t="n">
        <v>1</v>
      </c>
      <c r="B18045" s="17" t="n">
        <v>46267</v>
      </c>
      <c r="C18045" s="1" t="n">
        <v>100</v>
      </c>
      <c r="D18045" s="1" t="s">
        <v>3877</v>
      </c>
      <c r="E18045" s="1" t="n">
        <v>33</v>
      </c>
      <c r="F18045" s="1" t="s">
        <v>93</v>
      </c>
      <c r="I18045" s="1" t="n">
        <v>1642894</v>
      </c>
      <c r="J18045" s="1" t="n">
        <v>100020</v>
      </c>
      <c r="K18045" s="1" t="n">
        <v>21</v>
      </c>
      <c r="L18045" s="1" t="s">
        <v>3864</v>
      </c>
      <c r="N18045" s="1" t="n">
        <v>0.764</v>
      </c>
      <c r="O18045" s="1" t="n">
        <v>23.46</v>
      </c>
    </row>
    <row r="18046" customFormat="false" ht="15" hidden="false" customHeight="true" outlineLevel="0" collapsed="false">
      <c r="A18046" s="1" t="n">
        <v>1</v>
      </c>
      <c r="B18046" s="17" t="n">
        <v>46267</v>
      </c>
      <c r="C18046" s="1" t="n">
        <v>100</v>
      </c>
      <c r="D18046" s="1" t="s">
        <v>3877</v>
      </c>
      <c r="E18046" s="1" t="n">
        <v>33</v>
      </c>
      <c r="F18046" s="1" t="s">
        <v>93</v>
      </c>
      <c r="I18046" s="1" t="n">
        <v>1642894</v>
      </c>
      <c r="J18046" s="1" t="n">
        <v>100053</v>
      </c>
      <c r="K18046" s="1" t="n">
        <v>54</v>
      </c>
      <c r="L18046" s="1" t="s">
        <v>3866</v>
      </c>
      <c r="N18046" s="1" t="n">
        <v>2.8</v>
      </c>
      <c r="O18046" s="1" t="n">
        <v>97</v>
      </c>
    </row>
    <row r="18047" customFormat="false" ht="15" hidden="false" customHeight="true" outlineLevel="0" collapsed="false">
      <c r="A18047" s="1" t="n">
        <v>1</v>
      </c>
      <c r="B18047" s="17" t="n">
        <v>46267</v>
      </c>
      <c r="C18047" s="1" t="n">
        <v>100</v>
      </c>
      <c r="D18047" s="1" t="s">
        <v>3877</v>
      </c>
      <c r="E18047" s="1" t="n">
        <v>33</v>
      </c>
      <c r="F18047" s="1" t="s">
        <v>93</v>
      </c>
      <c r="I18047" s="1" t="n">
        <v>1642894</v>
      </c>
      <c r="J18047" s="1" t="n">
        <v>100638</v>
      </c>
      <c r="K18047" s="1" t="n">
        <v>508</v>
      </c>
      <c r="L18047" s="1" t="s">
        <v>3867</v>
      </c>
      <c r="N18047" s="1" t="n">
        <v>0.72</v>
      </c>
      <c r="O18047" s="1" t="n">
        <v>1.7</v>
      </c>
    </row>
    <row r="18048" customFormat="false" ht="15" hidden="false" customHeight="true" outlineLevel="0" collapsed="false">
      <c r="A18048" s="1" t="n">
        <v>1</v>
      </c>
      <c r="B18048" s="17" t="n">
        <v>46267</v>
      </c>
      <c r="C18048" s="1" t="n">
        <v>100</v>
      </c>
      <c r="D18048" s="1" t="s">
        <v>3877</v>
      </c>
      <c r="E18048" s="1" t="n">
        <v>33</v>
      </c>
      <c r="F18048" s="1" t="s">
        <v>93</v>
      </c>
      <c r="I18048" s="1" t="n">
        <v>1642894</v>
      </c>
      <c r="J18048" s="1" t="n">
        <v>100520</v>
      </c>
      <c r="K18048" s="1" t="n">
        <v>507</v>
      </c>
      <c r="L18048" s="1" t="s">
        <v>3868</v>
      </c>
      <c r="N18048" s="1" t="n">
        <v>7.99</v>
      </c>
      <c r="O18048" s="1" t="n">
        <v>18.81</v>
      </c>
    </row>
    <row r="18049" customFormat="false" ht="15" hidden="false" customHeight="true" outlineLevel="0" collapsed="false">
      <c r="A18049" s="1" t="n">
        <v>1</v>
      </c>
      <c r="B18049" s="17" t="n">
        <v>46267</v>
      </c>
      <c r="C18049" s="1" t="n">
        <v>100</v>
      </c>
      <c r="D18049" s="1" t="s">
        <v>3877</v>
      </c>
      <c r="E18049" s="1" t="n">
        <v>33</v>
      </c>
      <c r="F18049" s="1" t="s">
        <v>93</v>
      </c>
      <c r="I18049" s="1" t="n">
        <v>1642894</v>
      </c>
      <c r="J18049" s="1" t="n">
        <v>100319</v>
      </c>
      <c r="K18049" s="1" t="n">
        <v>73453</v>
      </c>
      <c r="L18049" s="1" t="s">
        <v>3869</v>
      </c>
      <c r="N18049" s="1" t="n">
        <v>1.066</v>
      </c>
      <c r="O18049" s="1" t="n">
        <v>10.07</v>
      </c>
    </row>
    <row r="18050" customFormat="false" ht="15" hidden="false" customHeight="true" outlineLevel="0" collapsed="false">
      <c r="A18050" s="1" t="n">
        <v>1</v>
      </c>
      <c r="B18050" s="17" t="n">
        <v>46267</v>
      </c>
      <c r="C18050" s="1" t="n">
        <v>100</v>
      </c>
      <c r="D18050" s="1" t="s">
        <v>3877</v>
      </c>
      <c r="E18050" s="1" t="n">
        <v>33</v>
      </c>
      <c r="F18050" s="1" t="s">
        <v>93</v>
      </c>
      <c r="I18050" s="1" t="n">
        <v>1642894</v>
      </c>
      <c r="J18050" s="1" t="n">
        <v>110455</v>
      </c>
      <c r="K18050" s="1" t="n">
        <v>53212</v>
      </c>
      <c r="L18050" s="1" t="s">
        <v>3870</v>
      </c>
      <c r="N18050" s="1" t="n">
        <v>2.269</v>
      </c>
      <c r="O18050" s="1" t="n">
        <v>0.17</v>
      </c>
    </row>
    <row r="18051" customFormat="false" ht="15" hidden="false" customHeight="true" outlineLevel="0" collapsed="false">
      <c r="A18051" s="1" t="n">
        <v>1</v>
      </c>
      <c r="B18051" s="17" t="n">
        <v>46267</v>
      </c>
      <c r="C18051" s="1" t="n">
        <v>100</v>
      </c>
      <c r="D18051" s="1" t="s">
        <v>3877</v>
      </c>
      <c r="E18051" s="1" t="n">
        <v>33</v>
      </c>
      <c r="F18051" s="1" t="s">
        <v>93</v>
      </c>
      <c r="I18051" s="1" t="n">
        <v>1643059</v>
      </c>
      <c r="J18051" s="1" t="n">
        <v>100000</v>
      </c>
      <c r="K18051" s="1" t="n">
        <v>1</v>
      </c>
      <c r="L18051" s="1" t="s">
        <v>3851</v>
      </c>
      <c r="N18051" s="1" t="n">
        <v>4.634</v>
      </c>
      <c r="O18051" s="1" t="n">
        <v>106.36</v>
      </c>
    </row>
    <row r="18052" customFormat="false" ht="15" hidden="false" customHeight="true" outlineLevel="0" collapsed="false">
      <c r="A18052" s="1" t="n">
        <v>1</v>
      </c>
      <c r="B18052" s="17" t="n">
        <v>46267</v>
      </c>
      <c r="C18052" s="1" t="n">
        <v>100</v>
      </c>
      <c r="D18052" s="1" t="s">
        <v>3877</v>
      </c>
      <c r="E18052" s="1" t="n">
        <v>33</v>
      </c>
      <c r="F18052" s="1" t="s">
        <v>93</v>
      </c>
      <c r="I18052" s="1" t="n">
        <v>1643059</v>
      </c>
      <c r="J18052" s="1" t="n">
        <v>100001</v>
      </c>
      <c r="K18052" s="1" t="n">
        <v>2</v>
      </c>
      <c r="L18052" s="1" t="s">
        <v>4138</v>
      </c>
      <c r="N18052" s="1" t="n">
        <v>14.32</v>
      </c>
      <c r="O18052" s="1" t="n">
        <v>328.67</v>
      </c>
    </row>
    <row r="18053" customFormat="false" ht="15" hidden="false" customHeight="true" outlineLevel="0" collapsed="false">
      <c r="A18053" s="1" t="n">
        <v>1</v>
      </c>
      <c r="B18053" s="17" t="n">
        <v>46267</v>
      </c>
      <c r="C18053" s="1" t="n">
        <v>100</v>
      </c>
      <c r="D18053" s="1" t="s">
        <v>3877</v>
      </c>
      <c r="E18053" s="1" t="n">
        <v>33</v>
      </c>
      <c r="F18053" s="1" t="s">
        <v>93</v>
      </c>
      <c r="I18053" s="1" t="n">
        <v>1643059</v>
      </c>
      <c r="J18053" s="1" t="n">
        <v>100002</v>
      </c>
      <c r="K18053" s="1" t="n">
        <v>3</v>
      </c>
      <c r="L18053" s="1" t="s">
        <v>3872</v>
      </c>
      <c r="N18053" s="1" t="n">
        <v>28.62</v>
      </c>
      <c r="O18053" s="1" t="n">
        <v>757.99</v>
      </c>
    </row>
    <row r="18054" customFormat="false" ht="15" hidden="false" customHeight="true" outlineLevel="0" collapsed="false">
      <c r="A18054" s="1" t="n">
        <v>1</v>
      </c>
      <c r="B18054" s="17" t="n">
        <v>46267</v>
      </c>
      <c r="C18054" s="1" t="n">
        <v>100</v>
      </c>
      <c r="D18054" s="1" t="s">
        <v>3877</v>
      </c>
      <c r="E18054" s="1" t="n">
        <v>33</v>
      </c>
      <c r="F18054" s="1" t="s">
        <v>93</v>
      </c>
      <c r="I18054" s="1" t="n">
        <v>1643059</v>
      </c>
      <c r="J18054" s="1" t="n">
        <v>100003</v>
      </c>
      <c r="K18054" s="1" t="n">
        <v>4</v>
      </c>
      <c r="L18054" s="1" t="s">
        <v>3873</v>
      </c>
      <c r="N18054" s="1" t="n">
        <v>24.175</v>
      </c>
      <c r="O18054" s="1" t="n">
        <v>682.96</v>
      </c>
    </row>
    <row r="18055" customFormat="false" ht="15" hidden="false" customHeight="true" outlineLevel="0" collapsed="false">
      <c r="A18055" s="1" t="n">
        <v>1</v>
      </c>
      <c r="B18055" s="17" t="n">
        <v>46267</v>
      </c>
      <c r="C18055" s="1" t="n">
        <v>100</v>
      </c>
      <c r="D18055" s="1" t="s">
        <v>3877</v>
      </c>
      <c r="E18055" s="1" t="n">
        <v>33</v>
      </c>
      <c r="F18055" s="1" t="s">
        <v>93</v>
      </c>
      <c r="I18055" s="1" t="n">
        <v>1643059</v>
      </c>
      <c r="J18055" s="1" t="n">
        <v>100004</v>
      </c>
      <c r="K18055" s="1" t="n">
        <v>5</v>
      </c>
      <c r="L18055" s="1" t="s">
        <v>3852</v>
      </c>
      <c r="N18055" s="1" t="n">
        <v>2.888</v>
      </c>
      <c r="O18055" s="1" t="n">
        <v>68.84</v>
      </c>
    </row>
    <row r="18056" customFormat="false" ht="15" hidden="false" customHeight="true" outlineLevel="0" collapsed="false">
      <c r="A18056" s="1" t="n">
        <v>1</v>
      </c>
      <c r="B18056" s="17" t="n">
        <v>46267</v>
      </c>
      <c r="C18056" s="1" t="n">
        <v>100</v>
      </c>
      <c r="D18056" s="1" t="s">
        <v>3877</v>
      </c>
      <c r="E18056" s="1" t="n">
        <v>33</v>
      </c>
      <c r="F18056" s="1" t="s">
        <v>93</v>
      </c>
      <c r="I18056" s="1" t="n">
        <v>1643059</v>
      </c>
      <c r="J18056" s="1" t="n">
        <v>100040</v>
      </c>
      <c r="K18056" s="1" t="n">
        <v>41</v>
      </c>
      <c r="L18056" s="1" t="s">
        <v>3874</v>
      </c>
      <c r="N18056" s="1" t="n">
        <v>1.576</v>
      </c>
      <c r="O18056" s="1" t="n">
        <v>44.52</v>
      </c>
    </row>
    <row r="18057" customFormat="false" ht="15" hidden="false" customHeight="true" outlineLevel="0" collapsed="false">
      <c r="A18057" s="1" t="n">
        <v>1</v>
      </c>
      <c r="B18057" s="17" t="n">
        <v>46267</v>
      </c>
      <c r="C18057" s="1" t="n">
        <v>100</v>
      </c>
      <c r="D18057" s="1" t="s">
        <v>3877</v>
      </c>
      <c r="E18057" s="1" t="n">
        <v>33</v>
      </c>
      <c r="F18057" s="1" t="s">
        <v>93</v>
      </c>
      <c r="I18057" s="1" t="n">
        <v>1643059</v>
      </c>
      <c r="J18057" s="1" t="n">
        <v>100520</v>
      </c>
      <c r="K18057" s="1" t="n">
        <v>507</v>
      </c>
      <c r="L18057" s="1" t="s">
        <v>3868</v>
      </c>
      <c r="N18057" s="1" t="n">
        <v>2.092</v>
      </c>
      <c r="O18057" s="1" t="n">
        <v>5.52</v>
      </c>
    </row>
    <row r="18058" customFormat="false" ht="15" hidden="false" customHeight="true" outlineLevel="0" collapsed="false">
      <c r="A18058" s="1" t="n">
        <v>1</v>
      </c>
      <c r="B18058" s="17" t="n">
        <v>46267</v>
      </c>
      <c r="C18058" s="1" t="n">
        <v>100</v>
      </c>
      <c r="D18058" s="1" t="s">
        <v>3877</v>
      </c>
      <c r="E18058" s="1" t="n">
        <v>33</v>
      </c>
      <c r="F18058" s="1" t="s">
        <v>93</v>
      </c>
      <c r="I18058" s="1" t="n">
        <v>1643059</v>
      </c>
      <c r="J18058" s="1" t="n">
        <v>110455</v>
      </c>
      <c r="K18058" s="1" t="n">
        <v>53212</v>
      </c>
      <c r="L18058" s="1" t="s">
        <v>3870</v>
      </c>
      <c r="N18058" s="1" t="n">
        <v>1.495</v>
      </c>
      <c r="O18058" s="1" t="n">
        <v>0.14</v>
      </c>
    </row>
    <row r="18059" customFormat="false" ht="15" hidden="false" customHeight="true" outlineLevel="0" collapsed="false">
      <c r="A18059" s="1" t="n">
        <v>1</v>
      </c>
      <c r="B18059" s="17" t="n">
        <v>46267</v>
      </c>
      <c r="C18059" s="1" t="n">
        <v>100</v>
      </c>
      <c r="D18059" s="1" t="s">
        <v>3877</v>
      </c>
      <c r="E18059" s="1" t="n">
        <v>33</v>
      </c>
      <c r="F18059" s="1" t="s">
        <v>93</v>
      </c>
      <c r="I18059" s="1" t="n">
        <v>1643062</v>
      </c>
      <c r="J18059" s="1" t="n">
        <v>100000</v>
      </c>
      <c r="K18059" s="1" t="n">
        <v>1</v>
      </c>
      <c r="L18059" s="1" t="s">
        <v>3851</v>
      </c>
      <c r="N18059" s="1" t="n">
        <v>3.39</v>
      </c>
      <c r="O18059" s="1" t="n">
        <v>56.14</v>
      </c>
    </row>
    <row r="18060" customFormat="false" ht="15" hidden="false" customHeight="true" outlineLevel="0" collapsed="false">
      <c r="A18060" s="1" t="n">
        <v>1</v>
      </c>
      <c r="B18060" s="17" t="n">
        <v>46267</v>
      </c>
      <c r="C18060" s="1" t="n">
        <v>100</v>
      </c>
      <c r="D18060" s="1" t="s">
        <v>3877</v>
      </c>
      <c r="E18060" s="1" t="n">
        <v>33</v>
      </c>
      <c r="F18060" s="1" t="s">
        <v>93</v>
      </c>
      <c r="I18060" s="1" t="n">
        <v>1643062</v>
      </c>
      <c r="J18060" s="1" t="n">
        <v>100004</v>
      </c>
      <c r="K18060" s="1" t="n">
        <v>5</v>
      </c>
      <c r="L18060" s="1" t="s">
        <v>3852</v>
      </c>
      <c r="N18060" s="1" t="n">
        <v>14.02</v>
      </c>
      <c r="O18060" s="1" t="n">
        <v>241.12</v>
      </c>
    </row>
    <row r="18061" customFormat="false" ht="15" hidden="false" customHeight="true" outlineLevel="0" collapsed="false">
      <c r="A18061" s="1" t="n">
        <v>1</v>
      </c>
      <c r="B18061" s="17" t="n">
        <v>46267</v>
      </c>
      <c r="C18061" s="1" t="n">
        <v>100</v>
      </c>
      <c r="D18061" s="1" t="s">
        <v>3877</v>
      </c>
      <c r="E18061" s="1" t="n">
        <v>33</v>
      </c>
      <c r="F18061" s="1" t="s">
        <v>93</v>
      </c>
      <c r="I18061" s="1" t="n">
        <v>1643062</v>
      </c>
      <c r="J18061" s="1" t="n">
        <v>100006</v>
      </c>
      <c r="K18061" s="1" t="n">
        <v>7</v>
      </c>
      <c r="L18061" s="1" t="s">
        <v>3853</v>
      </c>
      <c r="N18061" s="1" t="n">
        <v>2.658</v>
      </c>
      <c r="O18061" s="1" t="n">
        <v>59.26</v>
      </c>
    </row>
    <row r="18062" customFormat="false" ht="15" hidden="false" customHeight="true" outlineLevel="0" collapsed="false">
      <c r="A18062" s="1" t="n">
        <v>1</v>
      </c>
      <c r="B18062" s="17" t="n">
        <v>46267</v>
      </c>
      <c r="C18062" s="1" t="n">
        <v>100</v>
      </c>
      <c r="D18062" s="1" t="s">
        <v>3877</v>
      </c>
      <c r="E18062" s="1" t="n">
        <v>33</v>
      </c>
      <c r="F18062" s="1" t="s">
        <v>93</v>
      </c>
      <c r="I18062" s="1" t="n">
        <v>1643062</v>
      </c>
      <c r="J18062" s="1" t="n">
        <v>100007</v>
      </c>
      <c r="K18062" s="1" t="n">
        <v>8</v>
      </c>
      <c r="L18062" s="1" t="s">
        <v>3854</v>
      </c>
      <c r="N18062" s="1" t="n">
        <v>1.348</v>
      </c>
      <c r="O18062" s="1" t="n">
        <v>25.76</v>
      </c>
    </row>
    <row r="18063" customFormat="false" ht="15" hidden="false" customHeight="true" outlineLevel="0" collapsed="false">
      <c r="A18063" s="1" t="n">
        <v>1</v>
      </c>
      <c r="B18063" s="17" t="n">
        <v>46267</v>
      </c>
      <c r="C18063" s="1" t="n">
        <v>100</v>
      </c>
      <c r="D18063" s="1" t="s">
        <v>3877</v>
      </c>
      <c r="E18063" s="1" t="n">
        <v>33</v>
      </c>
      <c r="F18063" s="1" t="s">
        <v>93</v>
      </c>
      <c r="I18063" s="1" t="n">
        <v>1643062</v>
      </c>
      <c r="J18063" s="1" t="n">
        <v>100008</v>
      </c>
      <c r="K18063" s="1" t="n">
        <v>9</v>
      </c>
      <c r="L18063" s="1" t="s">
        <v>3855</v>
      </c>
      <c r="N18063" s="1" t="n">
        <v>16.65</v>
      </c>
      <c r="O18063" s="1" t="n">
        <v>413.66</v>
      </c>
    </row>
    <row r="18064" customFormat="false" ht="15" hidden="false" customHeight="true" outlineLevel="0" collapsed="false">
      <c r="A18064" s="1" t="n">
        <v>1</v>
      </c>
      <c r="B18064" s="17" t="n">
        <v>46267</v>
      </c>
      <c r="C18064" s="1" t="n">
        <v>100</v>
      </c>
      <c r="D18064" s="1" t="s">
        <v>3877</v>
      </c>
      <c r="E18064" s="1" t="n">
        <v>33</v>
      </c>
      <c r="F18064" s="1" t="s">
        <v>93</v>
      </c>
      <c r="I18064" s="1" t="n">
        <v>1643062</v>
      </c>
      <c r="J18064" s="1" t="n">
        <v>100011</v>
      </c>
      <c r="K18064" s="1" t="n">
        <v>12</v>
      </c>
      <c r="L18064" s="1" t="s">
        <v>3856</v>
      </c>
      <c r="N18064" s="1" t="n">
        <v>11.035</v>
      </c>
      <c r="O18064" s="1" t="n">
        <v>316.35</v>
      </c>
    </row>
    <row r="18065" customFormat="false" ht="15" hidden="false" customHeight="true" outlineLevel="0" collapsed="false">
      <c r="A18065" s="1" t="n">
        <v>1</v>
      </c>
      <c r="B18065" s="17" t="n">
        <v>46267</v>
      </c>
      <c r="C18065" s="1" t="n">
        <v>100</v>
      </c>
      <c r="D18065" s="1" t="s">
        <v>3877</v>
      </c>
      <c r="E18065" s="1" t="n">
        <v>33</v>
      </c>
      <c r="F18065" s="1" t="s">
        <v>93</v>
      </c>
      <c r="I18065" s="1" t="n">
        <v>1643062</v>
      </c>
      <c r="J18065" s="1" t="n">
        <v>100012</v>
      </c>
      <c r="K18065" s="1" t="n">
        <v>13</v>
      </c>
      <c r="L18065" s="1" t="s">
        <v>3857</v>
      </c>
      <c r="N18065" s="1" t="n">
        <v>6.645</v>
      </c>
      <c r="O18065" s="1" t="n">
        <v>207.43</v>
      </c>
    </row>
    <row r="18066" customFormat="false" ht="15" hidden="false" customHeight="true" outlineLevel="0" collapsed="false">
      <c r="A18066" s="1" t="n">
        <v>1</v>
      </c>
      <c r="B18066" s="17" t="n">
        <v>46267</v>
      </c>
      <c r="C18066" s="1" t="n">
        <v>100</v>
      </c>
      <c r="D18066" s="1" t="s">
        <v>3877</v>
      </c>
      <c r="E18066" s="1" t="n">
        <v>33</v>
      </c>
      <c r="F18066" s="1" t="s">
        <v>93</v>
      </c>
      <c r="I18066" s="1" t="n">
        <v>1643062</v>
      </c>
      <c r="J18066" s="1" t="n">
        <v>100013</v>
      </c>
      <c r="K18066" s="1" t="n">
        <v>14</v>
      </c>
      <c r="L18066" s="1" t="s">
        <v>3858</v>
      </c>
      <c r="N18066" s="1" t="n">
        <v>12.14</v>
      </c>
      <c r="O18066" s="1" t="n">
        <v>417.65</v>
      </c>
    </row>
    <row r="18067" customFormat="false" ht="15" hidden="false" customHeight="true" outlineLevel="0" collapsed="false">
      <c r="A18067" s="1" t="n">
        <v>1</v>
      </c>
      <c r="B18067" s="17" t="n">
        <v>46267</v>
      </c>
      <c r="C18067" s="1" t="n">
        <v>100</v>
      </c>
      <c r="D18067" s="1" t="s">
        <v>3877</v>
      </c>
      <c r="E18067" s="1" t="n">
        <v>33</v>
      </c>
      <c r="F18067" s="1" t="s">
        <v>93</v>
      </c>
      <c r="I18067" s="1" t="n">
        <v>1643062</v>
      </c>
      <c r="J18067" s="1" t="n">
        <v>100014</v>
      </c>
      <c r="K18067" s="1" t="n">
        <v>15</v>
      </c>
      <c r="L18067" s="1" t="s">
        <v>3859</v>
      </c>
      <c r="N18067" s="1" t="n">
        <v>4.888</v>
      </c>
      <c r="O18067" s="1" t="n">
        <v>174.39</v>
      </c>
    </row>
    <row r="18068" customFormat="false" ht="15" hidden="false" customHeight="true" outlineLevel="0" collapsed="false">
      <c r="A18068" s="1" t="n">
        <v>1</v>
      </c>
      <c r="B18068" s="17" t="n">
        <v>46267</v>
      </c>
      <c r="C18068" s="1" t="n">
        <v>100</v>
      </c>
      <c r="D18068" s="1" t="s">
        <v>3877</v>
      </c>
      <c r="E18068" s="1" t="n">
        <v>33</v>
      </c>
      <c r="F18068" s="1" t="s">
        <v>93</v>
      </c>
      <c r="I18068" s="1" t="n">
        <v>1643062</v>
      </c>
      <c r="J18068" s="1" t="n">
        <v>100015</v>
      </c>
      <c r="K18068" s="1" t="n">
        <v>16</v>
      </c>
      <c r="L18068" s="1" t="s">
        <v>3860</v>
      </c>
      <c r="N18068" s="1" t="n">
        <v>1.866</v>
      </c>
      <c r="O18068" s="1" t="n">
        <v>59.44</v>
      </c>
    </row>
    <row r="18069" customFormat="false" ht="15" hidden="false" customHeight="true" outlineLevel="0" collapsed="false">
      <c r="A18069" s="1" t="n">
        <v>1</v>
      </c>
      <c r="B18069" s="17" t="n">
        <v>46267</v>
      </c>
      <c r="C18069" s="1" t="n">
        <v>100</v>
      </c>
      <c r="D18069" s="1" t="s">
        <v>3877</v>
      </c>
      <c r="E18069" s="1" t="n">
        <v>33</v>
      </c>
      <c r="F18069" s="1" t="s">
        <v>93</v>
      </c>
      <c r="I18069" s="1" t="n">
        <v>1643062</v>
      </c>
      <c r="J18069" s="1" t="n">
        <v>100016</v>
      </c>
      <c r="K18069" s="1" t="n">
        <v>17</v>
      </c>
      <c r="L18069" s="1" t="s">
        <v>3861</v>
      </c>
      <c r="N18069" s="1" t="n">
        <v>3.388</v>
      </c>
      <c r="O18069" s="1" t="n">
        <v>151.1</v>
      </c>
    </row>
    <row r="18070" customFormat="false" ht="15" hidden="false" customHeight="true" outlineLevel="0" collapsed="false">
      <c r="A18070" s="1" t="n">
        <v>1</v>
      </c>
      <c r="B18070" s="17" t="n">
        <v>46267</v>
      </c>
      <c r="C18070" s="1" t="n">
        <v>100</v>
      </c>
      <c r="D18070" s="1" t="s">
        <v>3877</v>
      </c>
      <c r="E18070" s="1" t="n">
        <v>33</v>
      </c>
      <c r="F18070" s="1" t="s">
        <v>93</v>
      </c>
      <c r="I18070" s="1" t="n">
        <v>1643062</v>
      </c>
      <c r="J18070" s="1" t="n">
        <v>100017</v>
      </c>
      <c r="K18070" s="1" t="n">
        <v>18</v>
      </c>
      <c r="L18070" s="1" t="s">
        <v>3862</v>
      </c>
      <c r="N18070" s="1" t="n">
        <v>1.662</v>
      </c>
      <c r="O18070" s="1" t="n">
        <v>79.42</v>
      </c>
    </row>
    <row r="18071" customFormat="false" ht="15" hidden="false" customHeight="true" outlineLevel="0" collapsed="false">
      <c r="A18071" s="1" t="n">
        <v>1</v>
      </c>
      <c r="B18071" s="17" t="n">
        <v>46267</v>
      </c>
      <c r="C18071" s="1" t="n">
        <v>100</v>
      </c>
      <c r="D18071" s="1" t="s">
        <v>3877</v>
      </c>
      <c r="E18071" s="1" t="n">
        <v>33</v>
      </c>
      <c r="F18071" s="1" t="s">
        <v>93</v>
      </c>
      <c r="I18071" s="1" t="n">
        <v>1643062</v>
      </c>
      <c r="J18071" s="1" t="n">
        <v>100019</v>
      </c>
      <c r="K18071" s="1" t="n">
        <v>20</v>
      </c>
      <c r="L18071" s="1" t="s">
        <v>3863</v>
      </c>
      <c r="N18071" s="1" t="n">
        <v>0.59</v>
      </c>
      <c r="O18071" s="1" t="n">
        <v>17.29</v>
      </c>
    </row>
    <row r="18072" customFormat="false" ht="15" hidden="false" customHeight="true" outlineLevel="0" collapsed="false">
      <c r="A18072" s="1" t="n">
        <v>1</v>
      </c>
      <c r="B18072" s="17" t="n">
        <v>46267</v>
      </c>
      <c r="C18072" s="1" t="n">
        <v>100</v>
      </c>
      <c r="D18072" s="1" t="s">
        <v>3877</v>
      </c>
      <c r="E18072" s="1" t="n">
        <v>33</v>
      </c>
      <c r="F18072" s="1" t="s">
        <v>93</v>
      </c>
      <c r="I18072" s="1" t="n">
        <v>1643062</v>
      </c>
      <c r="J18072" s="1" t="n">
        <v>100053</v>
      </c>
      <c r="K18072" s="1" t="n">
        <v>54</v>
      </c>
      <c r="L18072" s="1" t="s">
        <v>3866</v>
      </c>
      <c r="N18072" s="1" t="n">
        <v>0.904</v>
      </c>
      <c r="O18072" s="1" t="n">
        <v>25.34</v>
      </c>
    </row>
    <row r="18073" customFormat="false" ht="15" hidden="false" customHeight="true" outlineLevel="0" collapsed="false">
      <c r="A18073" s="1" t="n">
        <v>1</v>
      </c>
      <c r="B18073" s="17" t="n">
        <v>46267</v>
      </c>
      <c r="C18073" s="1" t="n">
        <v>100</v>
      </c>
      <c r="D18073" s="1" t="s">
        <v>3877</v>
      </c>
      <c r="E18073" s="1" t="n">
        <v>33</v>
      </c>
      <c r="F18073" s="1" t="s">
        <v>93</v>
      </c>
      <c r="I18073" s="1" t="n">
        <v>1643062</v>
      </c>
      <c r="J18073" s="1" t="n">
        <v>100638</v>
      </c>
      <c r="K18073" s="1" t="n">
        <v>508</v>
      </c>
      <c r="L18073" s="1" t="s">
        <v>3867</v>
      </c>
      <c r="N18073" s="1" t="n">
        <v>0.822</v>
      </c>
      <c r="O18073" s="1" t="n">
        <v>1.56</v>
      </c>
    </row>
    <row r="18074" customFormat="false" ht="15" hidden="false" customHeight="true" outlineLevel="0" collapsed="false">
      <c r="A18074" s="1" t="n">
        <v>1</v>
      </c>
      <c r="B18074" s="17" t="n">
        <v>46267</v>
      </c>
      <c r="C18074" s="1" t="n">
        <v>100</v>
      </c>
      <c r="D18074" s="1" t="s">
        <v>3877</v>
      </c>
      <c r="E18074" s="1" t="n">
        <v>33</v>
      </c>
      <c r="F18074" s="1" t="s">
        <v>93</v>
      </c>
      <c r="I18074" s="1" t="n">
        <v>1643062</v>
      </c>
      <c r="J18074" s="1" t="n">
        <v>100520</v>
      </c>
      <c r="K18074" s="1" t="n">
        <v>507</v>
      </c>
      <c r="L18074" s="1" t="s">
        <v>3868</v>
      </c>
      <c r="N18074" s="1" t="n">
        <v>7.645</v>
      </c>
      <c r="O18074" s="1" t="n">
        <v>14.57</v>
      </c>
    </row>
    <row r="18075" customFormat="false" ht="15" hidden="false" customHeight="true" outlineLevel="0" collapsed="false">
      <c r="A18075" s="1" t="n">
        <v>1</v>
      </c>
      <c r="B18075" s="17" t="n">
        <v>46267</v>
      </c>
      <c r="C18075" s="1" t="n">
        <v>100</v>
      </c>
      <c r="D18075" s="1" t="s">
        <v>3877</v>
      </c>
      <c r="E18075" s="1" t="n">
        <v>33</v>
      </c>
      <c r="F18075" s="1" t="s">
        <v>93</v>
      </c>
      <c r="I18075" s="1" t="n">
        <v>1643062</v>
      </c>
      <c r="J18075" s="1" t="n">
        <v>100319</v>
      </c>
      <c r="K18075" s="1" t="n">
        <v>73453</v>
      </c>
      <c r="L18075" s="1" t="s">
        <v>3869</v>
      </c>
      <c r="N18075" s="1" t="n">
        <v>1.066</v>
      </c>
      <c r="O18075" s="1" t="n">
        <v>8.14</v>
      </c>
    </row>
    <row r="18076" customFormat="false" ht="15" hidden="false" customHeight="true" outlineLevel="0" collapsed="false">
      <c r="A18076" s="1" t="n">
        <v>1</v>
      </c>
      <c r="B18076" s="17" t="n">
        <v>46267</v>
      </c>
      <c r="C18076" s="1" t="n">
        <v>100</v>
      </c>
      <c r="D18076" s="1" t="s">
        <v>3877</v>
      </c>
      <c r="E18076" s="1" t="n">
        <v>33</v>
      </c>
      <c r="F18076" s="1" t="s">
        <v>93</v>
      </c>
      <c r="G18076" s="1"/>
      <c r="I18076" s="1" t="n">
        <v>1643062</v>
      </c>
      <c r="J18076" s="1" t="n">
        <v>110487</v>
      </c>
      <c r="K18076" s="1" t="n">
        <v>54688</v>
      </c>
      <c r="L18076" s="1" t="s">
        <v>3871</v>
      </c>
      <c r="M18076" s="1"/>
      <c r="N18076" s="1" t="n">
        <v>4.483</v>
      </c>
      <c r="O18076" s="1" t="n">
        <v>111.38</v>
      </c>
    </row>
    <row r="18077" customFormat="false" ht="15" hidden="false" customHeight="true" outlineLevel="0" collapsed="false">
      <c r="A18077" s="1" t="n">
        <v>1</v>
      </c>
      <c r="B18077" s="17" t="n">
        <v>46268</v>
      </c>
      <c r="C18077" s="1" t="n">
        <v>1</v>
      </c>
      <c r="D18077" s="1" t="s">
        <v>3781</v>
      </c>
      <c r="E18077" s="1" t="n">
        <v>10096</v>
      </c>
      <c r="F18077" s="1" t="s">
        <v>1716</v>
      </c>
      <c r="I18077" s="1" t="n">
        <v>236</v>
      </c>
      <c r="J18077" s="1" t="n">
        <v>61580</v>
      </c>
      <c r="K18077" s="1" t="n">
        <v>2258157</v>
      </c>
      <c r="L18077" s="1" t="s">
        <v>3816</v>
      </c>
      <c r="N18077" s="1" t="n">
        <v>25</v>
      </c>
      <c r="O18077" s="1" t="n">
        <v>300</v>
      </c>
    </row>
    <row r="18078" customFormat="false" ht="15" hidden="false" customHeight="true" outlineLevel="0" collapsed="false">
      <c r="A18078" s="1" t="n">
        <v>1</v>
      </c>
      <c r="B18078" s="17" t="n">
        <v>46268</v>
      </c>
      <c r="C18078" s="1" t="n">
        <v>1</v>
      </c>
      <c r="D18078" s="1" t="s">
        <v>3781</v>
      </c>
      <c r="E18078" s="1" t="n">
        <v>10096</v>
      </c>
      <c r="F18078" s="1" t="s">
        <v>1716</v>
      </c>
      <c r="I18078" s="1" t="n">
        <v>236</v>
      </c>
      <c r="J18078" s="1" t="n">
        <v>61597</v>
      </c>
      <c r="K18078" s="1" t="n">
        <v>2258188</v>
      </c>
      <c r="L18078" s="1" t="s">
        <v>3817</v>
      </c>
      <c r="N18078" s="1" t="n">
        <v>15</v>
      </c>
      <c r="O18078" s="1" t="n">
        <v>60</v>
      </c>
    </row>
    <row r="18079" customFormat="false" ht="15" hidden="false" customHeight="true" outlineLevel="0" collapsed="false">
      <c r="A18079" s="1" t="n">
        <v>1</v>
      </c>
      <c r="B18079" s="17" t="n">
        <v>46268</v>
      </c>
      <c r="C18079" s="1" t="n">
        <v>1</v>
      </c>
      <c r="D18079" s="1" t="s">
        <v>3781</v>
      </c>
      <c r="E18079" s="1" t="n">
        <v>10096</v>
      </c>
      <c r="F18079" s="1" t="s">
        <v>1716</v>
      </c>
      <c r="I18079" s="1" t="n">
        <v>246</v>
      </c>
      <c r="J18079" s="1" t="n">
        <v>61580</v>
      </c>
      <c r="K18079" s="1" t="n">
        <v>2258157</v>
      </c>
      <c r="L18079" s="1" t="s">
        <v>3816</v>
      </c>
      <c r="N18079" s="1" t="n">
        <v>27</v>
      </c>
      <c r="O18079" s="1" t="n">
        <v>324</v>
      </c>
    </row>
    <row r="18080" customFormat="false" ht="15" hidden="false" customHeight="true" outlineLevel="0" collapsed="false">
      <c r="A18080" s="1" t="n">
        <v>1</v>
      </c>
      <c r="B18080" s="17" t="n">
        <v>46268</v>
      </c>
      <c r="C18080" s="1" t="n">
        <v>1</v>
      </c>
      <c r="D18080" s="1" t="s">
        <v>3781</v>
      </c>
      <c r="E18080" s="1" t="n">
        <v>10096</v>
      </c>
      <c r="F18080" s="1" t="s">
        <v>1716</v>
      </c>
      <c r="I18080" s="1" t="n">
        <v>246</v>
      </c>
      <c r="J18080" s="1" t="n">
        <v>61597</v>
      </c>
      <c r="K18080" s="1" t="n">
        <v>2258188</v>
      </c>
      <c r="L18080" s="1" t="s">
        <v>3817</v>
      </c>
      <c r="N18080" s="1" t="n">
        <v>10</v>
      </c>
      <c r="O18080" s="1" t="n">
        <v>40</v>
      </c>
    </row>
    <row r="18081" customFormat="false" ht="15" hidden="false" customHeight="true" outlineLevel="0" collapsed="false">
      <c r="A18081" s="1" t="n">
        <v>1</v>
      </c>
      <c r="B18081" s="17" t="n">
        <v>46268</v>
      </c>
      <c r="C18081" s="1" t="n">
        <v>1</v>
      </c>
      <c r="D18081" s="1" t="s">
        <v>3781</v>
      </c>
      <c r="E18081" s="1" t="n">
        <v>1391</v>
      </c>
      <c r="F18081" s="1" t="s">
        <v>445</v>
      </c>
      <c r="I18081" s="1" t="n">
        <v>422</v>
      </c>
      <c r="J18081" s="1" t="n">
        <v>109807</v>
      </c>
      <c r="K18081" s="1" t="n">
        <v>9678</v>
      </c>
      <c r="L18081" s="1" t="s">
        <v>4708</v>
      </c>
      <c r="N18081" s="1" t="n">
        <v>132</v>
      </c>
      <c r="O18081" s="1" t="n">
        <v>198</v>
      </c>
    </row>
    <row r="18082" customFormat="false" ht="15" hidden="false" customHeight="true" outlineLevel="0" collapsed="false">
      <c r="A18082" s="1" t="n">
        <v>1</v>
      </c>
      <c r="B18082" s="17" t="n">
        <v>46268</v>
      </c>
      <c r="C18082" s="1" t="n">
        <v>1</v>
      </c>
      <c r="D18082" s="1" t="s">
        <v>3781</v>
      </c>
      <c r="E18082" s="1" t="n">
        <v>978</v>
      </c>
      <c r="F18082" s="1" t="s">
        <v>118</v>
      </c>
      <c r="I18082" s="1" t="n">
        <v>550</v>
      </c>
      <c r="J18082" s="1" t="n">
        <v>61368</v>
      </c>
      <c r="K18082" s="1" t="n">
        <v>2257907</v>
      </c>
      <c r="L18082" s="1" t="s">
        <v>3782</v>
      </c>
      <c r="N18082" s="1" t="n">
        <v>20</v>
      </c>
      <c r="O18082" s="1" t="n">
        <v>140</v>
      </c>
    </row>
    <row r="18083" customFormat="false" ht="15" hidden="false" customHeight="true" outlineLevel="0" collapsed="false">
      <c r="A18083" s="1" t="n">
        <v>1</v>
      </c>
      <c r="B18083" s="17" t="n">
        <v>46268</v>
      </c>
      <c r="C18083" s="1" t="n">
        <v>1</v>
      </c>
      <c r="D18083" s="1" t="s">
        <v>3781</v>
      </c>
      <c r="E18083" s="1" t="n">
        <v>978</v>
      </c>
      <c r="F18083" s="1" t="s">
        <v>118</v>
      </c>
      <c r="I18083" s="1" t="n">
        <v>550</v>
      </c>
      <c r="J18083" s="1" t="n">
        <v>61378</v>
      </c>
      <c r="K18083" s="1" t="n">
        <v>2257914</v>
      </c>
      <c r="L18083" s="1" t="s">
        <v>3783</v>
      </c>
      <c r="N18083" s="1" t="n">
        <v>30</v>
      </c>
      <c r="O18083" s="1" t="n">
        <v>255</v>
      </c>
    </row>
    <row r="18084" customFormat="false" ht="15" hidden="false" customHeight="true" outlineLevel="0" collapsed="false">
      <c r="A18084" s="1" t="n">
        <v>1</v>
      </c>
      <c r="B18084" s="17" t="n">
        <v>46268</v>
      </c>
      <c r="C18084" s="1" t="n">
        <v>1</v>
      </c>
      <c r="D18084" s="1" t="s">
        <v>3781</v>
      </c>
      <c r="E18084" s="1" t="n">
        <v>978</v>
      </c>
      <c r="F18084" s="1" t="s">
        <v>118</v>
      </c>
      <c r="I18084" s="1" t="n">
        <v>550</v>
      </c>
      <c r="J18084" s="1" t="n">
        <v>61379</v>
      </c>
      <c r="K18084" s="1" t="n">
        <v>2257921</v>
      </c>
      <c r="L18084" s="1" t="s">
        <v>3784</v>
      </c>
      <c r="N18084" s="1" t="n">
        <v>15</v>
      </c>
      <c r="O18084" s="1" t="n">
        <v>138</v>
      </c>
    </row>
    <row r="18085" customFormat="false" ht="15" hidden="false" customHeight="true" outlineLevel="0" collapsed="false">
      <c r="A18085" s="1" t="n">
        <v>1</v>
      </c>
      <c r="B18085" s="17" t="n">
        <v>46268</v>
      </c>
      <c r="C18085" s="1" t="n">
        <v>1</v>
      </c>
      <c r="D18085" s="1" t="s">
        <v>3781</v>
      </c>
      <c r="E18085" s="1" t="n">
        <v>978</v>
      </c>
      <c r="F18085" s="1" t="s">
        <v>118</v>
      </c>
      <c r="I18085" s="1" t="n">
        <v>561</v>
      </c>
      <c r="J18085" s="1" t="n">
        <v>61368</v>
      </c>
      <c r="K18085" s="1" t="n">
        <v>2257907</v>
      </c>
      <c r="L18085" s="1" t="s">
        <v>3782</v>
      </c>
      <c r="N18085" s="1" t="n">
        <v>30</v>
      </c>
      <c r="O18085" s="1" t="n">
        <v>210</v>
      </c>
    </row>
    <row r="18086" customFormat="false" ht="15" hidden="false" customHeight="true" outlineLevel="0" collapsed="false">
      <c r="A18086" s="1" t="n">
        <v>1</v>
      </c>
      <c r="B18086" s="17" t="n">
        <v>46268</v>
      </c>
      <c r="C18086" s="1" t="n">
        <v>1</v>
      </c>
      <c r="D18086" s="1" t="s">
        <v>3781</v>
      </c>
      <c r="E18086" s="1" t="n">
        <v>978</v>
      </c>
      <c r="F18086" s="1" t="s">
        <v>118</v>
      </c>
      <c r="I18086" s="1" t="n">
        <v>561</v>
      </c>
      <c r="J18086" s="1" t="n">
        <v>61379</v>
      </c>
      <c r="K18086" s="1" t="n">
        <v>2257921</v>
      </c>
      <c r="L18086" s="1" t="s">
        <v>3784</v>
      </c>
      <c r="N18086" s="1" t="n">
        <v>20</v>
      </c>
      <c r="O18086" s="1" t="n">
        <v>184</v>
      </c>
    </row>
    <row r="18087" customFormat="false" ht="15" hidden="false" customHeight="true" outlineLevel="0" collapsed="false">
      <c r="A18087" s="1" t="n">
        <v>1</v>
      </c>
      <c r="B18087" s="17" t="n">
        <v>46268</v>
      </c>
      <c r="C18087" s="1" t="n">
        <v>1</v>
      </c>
      <c r="D18087" s="1" t="s">
        <v>3781</v>
      </c>
      <c r="E18087" s="1" t="n">
        <v>1683</v>
      </c>
      <c r="F18087" s="1" t="s">
        <v>677</v>
      </c>
      <c r="I18087" s="1" t="n">
        <v>1674761</v>
      </c>
      <c r="J18087" s="1" t="n">
        <v>109791</v>
      </c>
      <c r="K18087" s="1" t="n">
        <v>9667</v>
      </c>
      <c r="L18087" s="1" t="s">
        <v>4824</v>
      </c>
      <c r="N18087" s="1" t="n">
        <v>20</v>
      </c>
      <c r="O18087" s="1" t="n">
        <v>30</v>
      </c>
    </row>
    <row r="18088" customFormat="false" ht="15" hidden="false" customHeight="true" outlineLevel="0" collapsed="false">
      <c r="A18088" s="1" t="n">
        <v>1</v>
      </c>
      <c r="B18088" s="17" t="n">
        <v>46268</v>
      </c>
      <c r="C18088" s="1" t="n">
        <v>1</v>
      </c>
      <c r="D18088" s="1" t="s">
        <v>3781</v>
      </c>
      <c r="E18088" s="1" t="n">
        <v>1683</v>
      </c>
      <c r="F18088" s="1" t="s">
        <v>677</v>
      </c>
      <c r="I18088" s="1" t="n">
        <v>1674761</v>
      </c>
      <c r="J18088" s="1" t="n">
        <v>37361</v>
      </c>
      <c r="K18088" s="1" t="n">
        <v>2240817</v>
      </c>
      <c r="L18088" s="1" t="s">
        <v>3824</v>
      </c>
      <c r="N18088" s="1" t="n">
        <v>70</v>
      </c>
      <c r="O18088" s="1" t="n">
        <v>126</v>
      </c>
    </row>
    <row r="18089" customFormat="false" ht="15" hidden="false" customHeight="true" outlineLevel="0" collapsed="false">
      <c r="A18089" s="1" t="n">
        <v>1</v>
      </c>
      <c r="B18089" s="17" t="n">
        <v>46268</v>
      </c>
      <c r="C18089" s="1" t="n">
        <v>6</v>
      </c>
      <c r="D18089" s="1" t="s">
        <v>3844</v>
      </c>
      <c r="E18089" s="1" t="n">
        <v>33</v>
      </c>
      <c r="F18089" s="1" t="s">
        <v>93</v>
      </c>
      <c r="I18089" s="1" t="n">
        <v>5611</v>
      </c>
      <c r="J18089" s="1" t="n">
        <v>72679</v>
      </c>
      <c r="K18089" s="1" t="n">
        <v>246</v>
      </c>
      <c r="L18089" s="1" t="s">
        <v>212</v>
      </c>
      <c r="N18089" s="1" t="n">
        <v>20</v>
      </c>
      <c r="O18089" s="1" t="n">
        <v>300</v>
      </c>
    </row>
    <row r="18090" customFormat="false" ht="15" hidden="false" customHeight="true" outlineLevel="0" collapsed="false">
      <c r="A18090" s="1" t="n">
        <v>1</v>
      </c>
      <c r="B18090" s="17" t="n">
        <v>46268</v>
      </c>
      <c r="C18090" s="1" t="n">
        <v>6</v>
      </c>
      <c r="D18090" s="1" t="s">
        <v>3844</v>
      </c>
      <c r="E18090" s="1" t="n">
        <v>33</v>
      </c>
      <c r="F18090" s="1" t="s">
        <v>93</v>
      </c>
      <c r="I18090" s="1" t="n">
        <v>5612</v>
      </c>
      <c r="J18090" s="1" t="n">
        <v>72679</v>
      </c>
      <c r="K18090" s="1" t="n">
        <v>246</v>
      </c>
      <c r="L18090" s="1" t="s">
        <v>212</v>
      </c>
      <c r="N18090" s="1" t="n">
        <v>30</v>
      </c>
      <c r="O18090" s="1" t="n">
        <v>450</v>
      </c>
    </row>
    <row r="18091" customFormat="false" ht="15" hidden="false" customHeight="true" outlineLevel="0" collapsed="false">
      <c r="A18091" s="1" t="n">
        <v>1</v>
      </c>
      <c r="B18091" s="17" t="n">
        <v>46268</v>
      </c>
      <c r="C18091" s="1" t="n">
        <v>6</v>
      </c>
      <c r="D18091" s="1" t="s">
        <v>3844</v>
      </c>
      <c r="E18091" s="1" t="n">
        <v>33</v>
      </c>
      <c r="F18091" s="1" t="s">
        <v>93</v>
      </c>
      <c r="I18091" s="1" t="n">
        <v>5613</v>
      </c>
      <c r="J18091" s="1" t="n">
        <v>72679</v>
      </c>
      <c r="K18091" s="1" t="n">
        <v>246</v>
      </c>
      <c r="L18091" s="1" t="s">
        <v>212</v>
      </c>
      <c r="N18091" s="1" t="n">
        <v>20</v>
      </c>
      <c r="O18091" s="1" t="n">
        <v>300</v>
      </c>
    </row>
    <row r="18092" customFormat="false" ht="15" hidden="false" customHeight="true" outlineLevel="0" collapsed="false">
      <c r="A18092" s="1" t="n">
        <v>1</v>
      </c>
      <c r="B18092" s="17" t="n">
        <v>46268</v>
      </c>
      <c r="C18092" s="1" t="n">
        <v>11</v>
      </c>
      <c r="D18092" s="1" t="s">
        <v>3845</v>
      </c>
      <c r="E18092" s="1" t="n">
        <v>10098</v>
      </c>
      <c r="F18092" s="1" t="s">
        <v>1365</v>
      </c>
      <c r="I18092" s="1" t="n">
        <v>1276</v>
      </c>
      <c r="J18092" s="1" t="n">
        <v>80878</v>
      </c>
      <c r="K18092" s="1" t="n">
        <v>7899548850221</v>
      </c>
      <c r="L18092" s="1" t="s">
        <v>6616</v>
      </c>
      <c r="N18092" s="1" t="n">
        <v>10</v>
      </c>
      <c r="O18092" s="1" t="n">
        <v>109.9</v>
      </c>
    </row>
    <row r="18093" customFormat="false" ht="15" hidden="false" customHeight="true" outlineLevel="0" collapsed="false">
      <c r="A18093" s="1" t="n">
        <v>1</v>
      </c>
      <c r="B18093" s="17" t="n">
        <v>46268</v>
      </c>
      <c r="C18093" s="1" t="n">
        <v>11</v>
      </c>
      <c r="D18093" s="1" t="s">
        <v>3845</v>
      </c>
      <c r="E18093" s="1" t="n">
        <v>10098</v>
      </c>
      <c r="F18093" s="1" t="s">
        <v>1365</v>
      </c>
      <c r="I18093" s="1" t="n">
        <v>1280</v>
      </c>
      <c r="J18093" s="1" t="n">
        <v>81657</v>
      </c>
      <c r="K18093" s="1" t="n">
        <v>816588</v>
      </c>
      <c r="L18093" s="1" t="s">
        <v>6475</v>
      </c>
      <c r="N18093" s="1" t="n">
        <v>20</v>
      </c>
      <c r="O18093" s="1" t="n">
        <v>119.8</v>
      </c>
    </row>
    <row r="18094" customFormat="false" ht="15" hidden="false" customHeight="true" outlineLevel="0" collapsed="false">
      <c r="A18094" s="1" t="n">
        <v>1</v>
      </c>
      <c r="B18094" s="17" t="n">
        <v>46268</v>
      </c>
      <c r="C18094" s="1" t="n">
        <v>11</v>
      </c>
      <c r="D18094" s="1" t="s">
        <v>3845</v>
      </c>
      <c r="E18094" s="1" t="n">
        <v>10098</v>
      </c>
      <c r="F18094" s="1" t="s">
        <v>1365</v>
      </c>
      <c r="I18094" s="1" t="n">
        <v>1280</v>
      </c>
      <c r="J18094" s="1" t="n">
        <v>81672</v>
      </c>
      <c r="K18094" s="1" t="n">
        <v>816731</v>
      </c>
      <c r="L18094" s="1" t="s">
        <v>6477</v>
      </c>
      <c r="N18094" s="1" t="n">
        <v>5</v>
      </c>
      <c r="O18094" s="1" t="n">
        <v>34.95</v>
      </c>
    </row>
    <row r="18095" customFormat="false" ht="15" hidden="false" customHeight="true" outlineLevel="0" collapsed="false">
      <c r="A18095" s="1" t="n">
        <v>1</v>
      </c>
      <c r="B18095" s="17" t="n">
        <v>46268</v>
      </c>
      <c r="C18095" s="1" t="n">
        <v>11</v>
      </c>
      <c r="D18095" s="1" t="s">
        <v>3845</v>
      </c>
      <c r="E18095" s="1" t="n">
        <v>10098</v>
      </c>
      <c r="F18095" s="1" t="s">
        <v>1365</v>
      </c>
      <c r="I18095" s="1" t="n">
        <v>1280</v>
      </c>
      <c r="J18095" s="1" t="n">
        <v>82082</v>
      </c>
      <c r="K18095" s="1" t="n">
        <v>820837</v>
      </c>
      <c r="L18095" s="1" t="s">
        <v>8289</v>
      </c>
      <c r="N18095" s="1" t="n">
        <v>15</v>
      </c>
      <c r="O18095" s="1" t="n">
        <v>89.85</v>
      </c>
    </row>
    <row r="18096" customFormat="false" ht="15" hidden="false" customHeight="true" outlineLevel="0" collapsed="false">
      <c r="A18096" s="1" t="n">
        <v>1</v>
      </c>
      <c r="B18096" s="17" t="n">
        <v>46268</v>
      </c>
      <c r="C18096" s="1" t="n">
        <v>11</v>
      </c>
      <c r="D18096" s="1" t="s">
        <v>3845</v>
      </c>
      <c r="E18096" s="1" t="n">
        <v>754</v>
      </c>
      <c r="F18096" s="1" t="s">
        <v>182</v>
      </c>
      <c r="I18096" s="1" t="n">
        <v>32873</v>
      </c>
      <c r="J18096" s="1" t="n">
        <v>100045</v>
      </c>
      <c r="K18096" s="1" t="n">
        <v>46</v>
      </c>
      <c r="L18096" s="1" t="s">
        <v>4360</v>
      </c>
      <c r="N18096" s="1" t="n">
        <v>60</v>
      </c>
      <c r="O18096" s="1" t="n">
        <v>732</v>
      </c>
    </row>
    <row r="18097" customFormat="false" ht="15" hidden="false" customHeight="true" outlineLevel="0" collapsed="false">
      <c r="A18097" s="1" t="n">
        <v>1</v>
      </c>
      <c r="B18097" s="17" t="n">
        <v>46268</v>
      </c>
      <c r="C18097" s="1" t="n">
        <v>11</v>
      </c>
      <c r="D18097" s="1" t="s">
        <v>3845</v>
      </c>
      <c r="E18097" s="1" t="n">
        <v>1711</v>
      </c>
      <c r="F18097" s="1" t="s">
        <v>610</v>
      </c>
      <c r="I18097" s="1" t="n">
        <v>160299</v>
      </c>
      <c r="J18097" s="1" t="n">
        <v>50199</v>
      </c>
      <c r="K18097" s="1" t="n">
        <v>7891253251973</v>
      </c>
      <c r="L18097" s="1" t="s">
        <v>8807</v>
      </c>
      <c r="N18097" s="1" t="n">
        <v>2</v>
      </c>
      <c r="O18097" s="1" t="n">
        <v>50.02</v>
      </c>
    </row>
    <row r="18098" customFormat="false" ht="15" hidden="false" customHeight="true" outlineLevel="0" collapsed="false">
      <c r="A18098" s="1" t="n">
        <v>1</v>
      </c>
      <c r="B18098" s="17" t="n">
        <v>46268</v>
      </c>
      <c r="C18098" s="1" t="n">
        <v>11</v>
      </c>
      <c r="D18098" s="1" t="s">
        <v>3845</v>
      </c>
      <c r="E18098" s="1" t="n">
        <v>1711</v>
      </c>
      <c r="F18098" s="1" t="s">
        <v>610</v>
      </c>
      <c r="I18098" s="1" t="n">
        <v>160299</v>
      </c>
      <c r="J18098" s="1" t="n">
        <v>50209</v>
      </c>
      <c r="K18098" s="1" t="n">
        <v>7891253251959</v>
      </c>
      <c r="L18098" s="1" t="s">
        <v>8808</v>
      </c>
      <c r="N18098" s="1" t="n">
        <v>3</v>
      </c>
      <c r="O18098" s="1" t="n">
        <v>44.99</v>
      </c>
    </row>
    <row r="18099" customFormat="false" ht="15" hidden="false" customHeight="true" outlineLevel="0" collapsed="false">
      <c r="A18099" s="1" t="n">
        <v>1</v>
      </c>
      <c r="B18099" s="17" t="n">
        <v>46268</v>
      </c>
      <c r="C18099" s="1" t="n">
        <v>11</v>
      </c>
      <c r="D18099" s="1" t="s">
        <v>3845</v>
      </c>
      <c r="E18099" s="1" t="n">
        <v>1711</v>
      </c>
      <c r="F18099" s="1" t="s">
        <v>610</v>
      </c>
      <c r="I18099" s="1" t="n">
        <v>160299</v>
      </c>
      <c r="J18099" s="1" t="n">
        <v>102977</v>
      </c>
      <c r="K18099" s="1" t="n">
        <v>7891175015349</v>
      </c>
      <c r="L18099" s="1" t="s">
        <v>8809</v>
      </c>
      <c r="N18099" s="1" t="n">
        <v>12</v>
      </c>
      <c r="O18099" s="1" t="n">
        <v>20.95</v>
      </c>
    </row>
    <row r="18100" customFormat="false" ht="15" hidden="false" customHeight="true" outlineLevel="0" collapsed="false">
      <c r="A18100" s="1" t="n">
        <v>1</v>
      </c>
      <c r="B18100" s="17" t="n">
        <v>46268</v>
      </c>
      <c r="C18100" s="1" t="n">
        <v>11</v>
      </c>
      <c r="D18100" s="1" t="s">
        <v>3845</v>
      </c>
      <c r="E18100" s="1" t="n">
        <v>1711</v>
      </c>
      <c r="F18100" s="1" t="s">
        <v>610</v>
      </c>
      <c r="I18100" s="1" t="n">
        <v>160299</v>
      </c>
      <c r="J18100" s="1" t="n">
        <v>103198</v>
      </c>
      <c r="K18100" s="1" t="n">
        <v>7891253104811</v>
      </c>
      <c r="L18100" s="1" t="s">
        <v>8810</v>
      </c>
      <c r="N18100" s="1" t="n">
        <v>10</v>
      </c>
      <c r="O18100" s="1" t="n">
        <v>77.11</v>
      </c>
    </row>
    <row r="18101" customFormat="false" ht="15" hidden="false" customHeight="true" outlineLevel="0" collapsed="false">
      <c r="A18101" s="1" t="n">
        <v>1</v>
      </c>
      <c r="B18101" s="17" t="n">
        <v>46268</v>
      </c>
      <c r="C18101" s="1" t="n">
        <v>11</v>
      </c>
      <c r="D18101" s="1" t="s">
        <v>3845</v>
      </c>
      <c r="E18101" s="1" t="n">
        <v>1711</v>
      </c>
      <c r="F18101" s="1" t="s">
        <v>610</v>
      </c>
      <c r="I18101" s="1" t="n">
        <v>160299</v>
      </c>
      <c r="J18101" s="1" t="n">
        <v>103454</v>
      </c>
      <c r="K18101" s="1" t="n">
        <v>7894494081095</v>
      </c>
      <c r="L18101" s="1" t="s">
        <v>8811</v>
      </c>
      <c r="N18101" s="1" t="n">
        <v>40</v>
      </c>
      <c r="O18101" s="1" t="n">
        <v>92</v>
      </c>
    </row>
    <row r="18102" customFormat="false" ht="15" hidden="false" customHeight="true" outlineLevel="0" collapsed="false">
      <c r="A18102" s="1" t="n">
        <v>1</v>
      </c>
      <c r="B18102" s="17" t="n">
        <v>46268</v>
      </c>
      <c r="C18102" s="1" t="n">
        <v>11</v>
      </c>
      <c r="D18102" s="1" t="s">
        <v>3845</v>
      </c>
      <c r="E18102" s="1" t="n">
        <v>1711</v>
      </c>
      <c r="F18102" s="1" t="s">
        <v>610</v>
      </c>
      <c r="I18102" s="1" t="n">
        <v>160299</v>
      </c>
      <c r="J18102" s="1" t="n">
        <v>103455</v>
      </c>
      <c r="K18102" s="1" t="n">
        <v>7894494081125</v>
      </c>
      <c r="L18102" s="1" t="s">
        <v>8812</v>
      </c>
      <c r="N18102" s="1" t="n">
        <v>20</v>
      </c>
      <c r="O18102" s="1" t="n">
        <v>88.28</v>
      </c>
    </row>
    <row r="18103" customFormat="false" ht="15" hidden="false" customHeight="true" outlineLevel="0" collapsed="false">
      <c r="A18103" s="1" t="n">
        <v>1</v>
      </c>
      <c r="B18103" s="17" t="n">
        <v>46268</v>
      </c>
      <c r="C18103" s="1" t="n">
        <v>11</v>
      </c>
      <c r="D18103" s="1" t="s">
        <v>3845</v>
      </c>
      <c r="E18103" s="1" t="n">
        <v>1711</v>
      </c>
      <c r="F18103" s="1" t="s">
        <v>610</v>
      </c>
      <c r="I18103" s="1" t="n">
        <v>160299</v>
      </c>
      <c r="J18103" s="1" t="n">
        <v>104524</v>
      </c>
      <c r="K18103" s="1" t="n">
        <v>7891175015400</v>
      </c>
      <c r="L18103" s="1" t="s">
        <v>8813</v>
      </c>
      <c r="N18103" s="1" t="n">
        <v>12</v>
      </c>
      <c r="O18103" s="1" t="n">
        <v>15.02</v>
      </c>
    </row>
    <row r="18104" customFormat="false" ht="15" hidden="false" customHeight="true" outlineLevel="0" collapsed="false">
      <c r="A18104" s="1" t="n">
        <v>1</v>
      </c>
      <c r="B18104" s="17" t="n">
        <v>46268</v>
      </c>
      <c r="C18104" s="1" t="n">
        <v>11</v>
      </c>
      <c r="D18104" s="1" t="s">
        <v>3845</v>
      </c>
      <c r="E18104" s="1" t="n">
        <v>1711</v>
      </c>
      <c r="F18104" s="1" t="s">
        <v>610</v>
      </c>
      <c r="I18104" s="1" t="n">
        <v>160299</v>
      </c>
      <c r="J18104" s="1" t="n">
        <v>104543</v>
      </c>
      <c r="K18104" s="1" t="n">
        <v>7891175015394</v>
      </c>
      <c r="L18104" s="1" t="s">
        <v>8814</v>
      </c>
      <c r="N18104" s="1" t="n">
        <v>12</v>
      </c>
      <c r="O18104" s="1" t="n">
        <v>15.02</v>
      </c>
    </row>
    <row r="18105" customFormat="false" ht="15" hidden="false" customHeight="true" outlineLevel="0" collapsed="false">
      <c r="A18105" s="1" t="n">
        <v>1</v>
      </c>
      <c r="B18105" s="17" t="n">
        <v>46268</v>
      </c>
      <c r="C18105" s="1" t="n">
        <v>11</v>
      </c>
      <c r="D18105" s="1" t="s">
        <v>3845</v>
      </c>
      <c r="E18105" s="1" t="n">
        <v>1711</v>
      </c>
      <c r="F18105" s="1" t="s">
        <v>610</v>
      </c>
      <c r="I18105" s="1" t="n">
        <v>160299</v>
      </c>
      <c r="J18105" s="1" t="n">
        <v>15248</v>
      </c>
      <c r="K18105" s="1" t="n">
        <v>7891175015332</v>
      </c>
      <c r="L18105" s="1" t="s">
        <v>8815</v>
      </c>
      <c r="N18105" s="1" t="n">
        <v>12</v>
      </c>
      <c r="O18105" s="1" t="n">
        <v>20.82</v>
      </c>
    </row>
    <row r="18106" customFormat="false" ht="15" hidden="false" customHeight="true" outlineLevel="0" collapsed="false">
      <c r="A18106" s="1" t="n">
        <v>1</v>
      </c>
      <c r="B18106" s="17" t="n">
        <v>46268</v>
      </c>
      <c r="C18106" s="1" t="n">
        <v>11</v>
      </c>
      <c r="D18106" s="1" t="s">
        <v>3845</v>
      </c>
      <c r="E18106" s="1" t="n">
        <v>1711</v>
      </c>
      <c r="F18106" s="1" t="s">
        <v>610</v>
      </c>
      <c r="I18106" s="1" t="n">
        <v>160299</v>
      </c>
      <c r="J18106" s="1" t="n">
        <v>19636</v>
      </c>
      <c r="K18106" s="1" t="n">
        <v>7891175015387</v>
      </c>
      <c r="L18106" s="1" t="s">
        <v>8816</v>
      </c>
      <c r="N18106" s="1" t="n">
        <v>12</v>
      </c>
      <c r="O18106" s="1" t="n">
        <v>17.78</v>
      </c>
    </row>
    <row r="18107" customFormat="false" ht="15" hidden="false" customHeight="true" outlineLevel="0" collapsed="false">
      <c r="A18107" s="1" t="n">
        <v>1</v>
      </c>
      <c r="B18107" s="17" t="n">
        <v>46268</v>
      </c>
      <c r="C18107" s="1" t="n">
        <v>11</v>
      </c>
      <c r="D18107" s="1" t="s">
        <v>3845</v>
      </c>
      <c r="E18107" s="1" t="n">
        <v>1711</v>
      </c>
      <c r="F18107" s="1" t="s">
        <v>610</v>
      </c>
      <c r="I18107" s="1" t="n">
        <v>160299</v>
      </c>
      <c r="J18107" s="1" t="n">
        <v>22670</v>
      </c>
      <c r="K18107" s="1" t="n">
        <v>7891253207376</v>
      </c>
      <c r="L18107" s="1" t="s">
        <v>8817</v>
      </c>
      <c r="N18107" s="1" t="n">
        <v>10</v>
      </c>
      <c r="O18107" s="1" t="n">
        <v>76.86</v>
      </c>
    </row>
    <row r="18108" customFormat="false" ht="15" hidden="false" customHeight="true" outlineLevel="0" collapsed="false">
      <c r="A18108" s="1" t="n">
        <v>1</v>
      </c>
      <c r="B18108" s="17" t="n">
        <v>46268</v>
      </c>
      <c r="C18108" s="1" t="n">
        <v>11</v>
      </c>
      <c r="D18108" s="1" t="s">
        <v>3845</v>
      </c>
      <c r="E18108" s="1" t="n">
        <v>1711</v>
      </c>
      <c r="F18108" s="1" t="s">
        <v>610</v>
      </c>
      <c r="I18108" s="1" t="n">
        <v>160299</v>
      </c>
      <c r="J18108" s="1" t="n">
        <v>23432</v>
      </c>
      <c r="K18108" s="1" t="n">
        <v>7891175188302</v>
      </c>
      <c r="L18108" s="1" t="s">
        <v>8818</v>
      </c>
      <c r="N18108" s="1" t="n">
        <v>12</v>
      </c>
      <c r="O18108" s="1" t="n">
        <v>19.08</v>
      </c>
    </row>
    <row r="18109" customFormat="false" ht="15" hidden="false" customHeight="true" outlineLevel="0" collapsed="false">
      <c r="A18109" s="1" t="n">
        <v>1</v>
      </c>
      <c r="B18109" s="17" t="n">
        <v>46268</v>
      </c>
      <c r="C18109" s="1" t="n">
        <v>11</v>
      </c>
      <c r="D18109" s="1" t="s">
        <v>3845</v>
      </c>
      <c r="E18109" s="1" t="n">
        <v>1711</v>
      </c>
      <c r="F18109" s="1" t="s">
        <v>610</v>
      </c>
      <c r="I18109" s="1" t="n">
        <v>160299</v>
      </c>
      <c r="J18109" s="1" t="n">
        <v>24145</v>
      </c>
      <c r="K18109" s="1" t="n">
        <v>7894494000621</v>
      </c>
      <c r="L18109" s="1" t="s">
        <v>8819</v>
      </c>
      <c r="N18109" s="1" t="n">
        <v>5</v>
      </c>
      <c r="O18109" s="1" t="n">
        <v>39.88</v>
      </c>
    </row>
    <row r="18110" customFormat="false" ht="15" hidden="false" customHeight="true" outlineLevel="0" collapsed="false">
      <c r="A18110" s="1" t="n">
        <v>1</v>
      </c>
      <c r="B18110" s="17" t="n">
        <v>46268</v>
      </c>
      <c r="C18110" s="1" t="n">
        <v>11</v>
      </c>
      <c r="D18110" s="1" t="s">
        <v>3845</v>
      </c>
      <c r="E18110" s="1" t="n">
        <v>1711</v>
      </c>
      <c r="F18110" s="1" t="s">
        <v>610</v>
      </c>
      <c r="I18110" s="1" t="n">
        <v>160299</v>
      </c>
      <c r="J18110" s="1" t="n">
        <v>25388</v>
      </c>
      <c r="K18110" s="1" t="n">
        <v>7897027272014</v>
      </c>
      <c r="L18110" s="1" t="s">
        <v>8820</v>
      </c>
      <c r="N18110" s="1" t="n">
        <v>10</v>
      </c>
      <c r="O18110" s="1" t="n">
        <v>17.04</v>
      </c>
    </row>
    <row r="18111" customFormat="false" ht="15" hidden="false" customHeight="true" outlineLevel="0" collapsed="false">
      <c r="A18111" s="1" t="n">
        <v>1</v>
      </c>
      <c r="B18111" s="17" t="n">
        <v>46268</v>
      </c>
      <c r="C18111" s="1" t="n">
        <v>11</v>
      </c>
      <c r="D18111" s="1" t="s">
        <v>3845</v>
      </c>
      <c r="E18111" s="1" t="n">
        <v>1711</v>
      </c>
      <c r="F18111" s="1" t="s">
        <v>610</v>
      </c>
      <c r="I18111" s="1" t="n">
        <v>160299</v>
      </c>
      <c r="J18111" s="1" t="n">
        <v>26679</v>
      </c>
      <c r="K18111" s="1" t="n">
        <v>7891027234386</v>
      </c>
      <c r="L18111" s="1" t="s">
        <v>8821</v>
      </c>
      <c r="N18111" s="1" t="n">
        <v>20</v>
      </c>
      <c r="O18111" s="1" t="n">
        <v>52.38</v>
      </c>
    </row>
    <row r="18112" customFormat="false" ht="15" hidden="false" customHeight="true" outlineLevel="0" collapsed="false">
      <c r="A18112" s="1" t="n">
        <v>1</v>
      </c>
      <c r="B18112" s="17" t="n">
        <v>46268</v>
      </c>
      <c r="C18112" s="1" t="n">
        <v>11</v>
      </c>
      <c r="D18112" s="1" t="s">
        <v>3845</v>
      </c>
      <c r="E18112" s="1" t="n">
        <v>1711</v>
      </c>
      <c r="F18112" s="1" t="s">
        <v>610</v>
      </c>
      <c r="I18112" s="1" t="n">
        <v>160299</v>
      </c>
      <c r="J18112" s="1" t="n">
        <v>29618</v>
      </c>
      <c r="K18112" s="1" t="n">
        <v>7894494637735</v>
      </c>
      <c r="L18112" s="1" t="s">
        <v>3944</v>
      </c>
      <c r="N18112" s="1" t="n">
        <v>5</v>
      </c>
      <c r="O18112" s="1" t="n">
        <v>39.88</v>
      </c>
    </row>
    <row r="18113" customFormat="false" ht="15" hidden="false" customHeight="true" outlineLevel="0" collapsed="false">
      <c r="A18113" s="1" t="n">
        <v>1</v>
      </c>
      <c r="B18113" s="17" t="n">
        <v>46268</v>
      </c>
      <c r="C18113" s="1" t="n">
        <v>11</v>
      </c>
      <c r="D18113" s="1" t="s">
        <v>3845</v>
      </c>
      <c r="E18113" s="1" t="n">
        <v>1711</v>
      </c>
      <c r="F18113" s="1" t="s">
        <v>610</v>
      </c>
      <c r="I18113" s="1" t="n">
        <v>160299</v>
      </c>
      <c r="J18113" s="1" t="n">
        <v>30550</v>
      </c>
      <c r="K18113" s="1" t="n">
        <v>7894494000614</v>
      </c>
      <c r="L18113" s="1" t="s">
        <v>8822</v>
      </c>
      <c r="N18113" s="1" t="n">
        <v>5</v>
      </c>
      <c r="O18113" s="1" t="n">
        <v>39.88</v>
      </c>
    </row>
    <row r="18114" customFormat="false" ht="15" hidden="false" customHeight="true" outlineLevel="0" collapsed="false">
      <c r="A18114" s="1" t="n">
        <v>1</v>
      </c>
      <c r="B18114" s="17" t="n">
        <v>46268</v>
      </c>
      <c r="C18114" s="1" t="n">
        <v>11</v>
      </c>
      <c r="D18114" s="1" t="s">
        <v>3845</v>
      </c>
      <c r="E18114" s="1" t="n">
        <v>1711</v>
      </c>
      <c r="F18114" s="1" t="s">
        <v>610</v>
      </c>
      <c r="I18114" s="1" t="n">
        <v>160299</v>
      </c>
      <c r="J18114" s="1" t="n">
        <v>30551</v>
      </c>
      <c r="K18114" s="1" t="n">
        <v>7894494000638</v>
      </c>
      <c r="L18114" s="1" t="s">
        <v>3945</v>
      </c>
      <c r="N18114" s="1" t="n">
        <v>5</v>
      </c>
      <c r="O18114" s="1" t="n">
        <v>39.88</v>
      </c>
    </row>
    <row r="18115" customFormat="false" ht="15" hidden="false" customHeight="true" outlineLevel="0" collapsed="false">
      <c r="A18115" s="1" t="n">
        <v>1</v>
      </c>
      <c r="B18115" s="17" t="n">
        <v>46268</v>
      </c>
      <c r="C18115" s="1" t="n">
        <v>11</v>
      </c>
      <c r="D18115" s="1" t="s">
        <v>3845</v>
      </c>
      <c r="E18115" s="1" t="n">
        <v>1711</v>
      </c>
      <c r="F18115" s="1" t="s">
        <v>610</v>
      </c>
      <c r="I18115" s="1" t="n">
        <v>160299</v>
      </c>
      <c r="J18115" s="1" t="n">
        <v>31508</v>
      </c>
      <c r="K18115" s="1" t="n">
        <v>7894494000607</v>
      </c>
      <c r="L18115" s="1" t="s">
        <v>8823</v>
      </c>
      <c r="N18115" s="1" t="n">
        <v>5</v>
      </c>
      <c r="O18115" s="1" t="n">
        <v>39.88</v>
      </c>
    </row>
    <row r="18116" customFormat="false" ht="15" hidden="false" customHeight="true" outlineLevel="0" collapsed="false">
      <c r="A18116" s="1" t="n">
        <v>1</v>
      </c>
      <c r="B18116" s="17" t="n">
        <v>46268</v>
      </c>
      <c r="C18116" s="1" t="n">
        <v>11</v>
      </c>
      <c r="D18116" s="1" t="s">
        <v>3845</v>
      </c>
      <c r="E18116" s="1" t="n">
        <v>1711</v>
      </c>
      <c r="F18116" s="1" t="s">
        <v>610</v>
      </c>
      <c r="I18116" s="1" t="n">
        <v>160299</v>
      </c>
      <c r="J18116" s="1" t="n">
        <v>34551</v>
      </c>
      <c r="K18116" s="1" t="n">
        <v>7896849400025</v>
      </c>
      <c r="L18116" s="1" t="s">
        <v>8824</v>
      </c>
      <c r="N18116" s="1" t="n">
        <v>4</v>
      </c>
      <c r="O18116" s="1" t="n">
        <v>59.28</v>
      </c>
    </row>
    <row r="18117" customFormat="false" ht="15" hidden="false" customHeight="true" outlineLevel="0" collapsed="false">
      <c r="A18117" s="1" t="n">
        <v>1</v>
      </c>
      <c r="B18117" s="17" t="n">
        <v>46268</v>
      </c>
      <c r="C18117" s="1" t="n">
        <v>11</v>
      </c>
      <c r="D18117" s="1" t="s">
        <v>3845</v>
      </c>
      <c r="E18117" s="1" t="n">
        <v>1711</v>
      </c>
      <c r="F18117" s="1" t="s">
        <v>610</v>
      </c>
      <c r="I18117" s="1" t="n">
        <v>160299</v>
      </c>
      <c r="J18117" s="1" t="n">
        <v>34658</v>
      </c>
      <c r="K18117" s="1" t="n">
        <v>7896849400032</v>
      </c>
      <c r="L18117" s="1" t="s">
        <v>8825</v>
      </c>
      <c r="N18117" s="1" t="n">
        <v>4</v>
      </c>
      <c r="O18117" s="1" t="n">
        <v>77.88</v>
      </c>
    </row>
    <row r="18118" customFormat="false" ht="15" hidden="false" customHeight="true" outlineLevel="0" collapsed="false">
      <c r="A18118" s="1" t="n">
        <v>1</v>
      </c>
      <c r="B18118" s="17" t="n">
        <v>46268</v>
      </c>
      <c r="C18118" s="1" t="n">
        <v>11</v>
      </c>
      <c r="D18118" s="1" t="s">
        <v>3845</v>
      </c>
      <c r="E18118" s="1" t="n">
        <v>1711</v>
      </c>
      <c r="F18118" s="1" t="s">
        <v>610</v>
      </c>
      <c r="I18118" s="1" t="n">
        <v>160299</v>
      </c>
      <c r="J18118" s="1" t="n">
        <v>36092</v>
      </c>
      <c r="K18118" s="1" t="n">
        <v>7894494000539</v>
      </c>
      <c r="L18118" s="1" t="s">
        <v>8826</v>
      </c>
      <c r="N18118" s="1" t="n">
        <v>5</v>
      </c>
      <c r="O18118" s="1" t="n">
        <v>28.48</v>
      </c>
    </row>
    <row r="18119" customFormat="false" ht="15" hidden="false" customHeight="true" outlineLevel="0" collapsed="false">
      <c r="A18119" s="1" t="n">
        <v>1</v>
      </c>
      <c r="B18119" s="17" t="n">
        <v>46268</v>
      </c>
      <c r="C18119" s="1" t="n">
        <v>11</v>
      </c>
      <c r="D18119" s="1" t="s">
        <v>3845</v>
      </c>
      <c r="E18119" s="1" t="n">
        <v>1711</v>
      </c>
      <c r="F18119" s="1" t="s">
        <v>610</v>
      </c>
      <c r="I18119" s="1" t="n">
        <v>160299</v>
      </c>
      <c r="J18119" s="1" t="n">
        <v>36518</v>
      </c>
      <c r="K18119" s="1" t="n">
        <v>7891253205006</v>
      </c>
      <c r="L18119" s="1" t="s">
        <v>8827</v>
      </c>
      <c r="N18119" s="1" t="n">
        <v>15</v>
      </c>
      <c r="O18119" s="1" t="n">
        <v>62.46</v>
      </c>
    </row>
    <row r="18120" customFormat="false" ht="15" hidden="false" customHeight="true" outlineLevel="0" collapsed="false">
      <c r="A18120" s="1" t="n">
        <v>1</v>
      </c>
      <c r="B18120" s="17" t="n">
        <v>46268</v>
      </c>
      <c r="C18120" s="1" t="n">
        <v>11</v>
      </c>
      <c r="D18120" s="1" t="s">
        <v>3845</v>
      </c>
      <c r="E18120" s="1" t="n">
        <v>1711</v>
      </c>
      <c r="F18120" s="1" t="s">
        <v>610</v>
      </c>
      <c r="I18120" s="1" t="n">
        <v>160299</v>
      </c>
      <c r="J18120" s="1" t="n">
        <v>36519</v>
      </c>
      <c r="K18120" s="1" t="n">
        <v>7891253104552</v>
      </c>
      <c r="L18120" s="1" t="s">
        <v>8828</v>
      </c>
      <c r="N18120" s="1" t="n">
        <v>10</v>
      </c>
      <c r="O18120" s="1" t="n">
        <v>53.31</v>
      </c>
    </row>
    <row r="18121" customFormat="false" ht="15" hidden="false" customHeight="true" outlineLevel="0" collapsed="false">
      <c r="A18121" s="1" t="n">
        <v>1</v>
      </c>
      <c r="B18121" s="17" t="n">
        <v>46268</v>
      </c>
      <c r="C18121" s="1" t="n">
        <v>11</v>
      </c>
      <c r="D18121" s="1" t="s">
        <v>3845</v>
      </c>
      <c r="E18121" s="1" t="n">
        <v>1711</v>
      </c>
      <c r="F18121" s="1" t="s">
        <v>610</v>
      </c>
      <c r="I18121" s="1" t="n">
        <v>160299</v>
      </c>
      <c r="J18121" s="1" t="n">
        <v>36938</v>
      </c>
      <c r="K18121" s="1" t="n">
        <v>7897027272038</v>
      </c>
      <c r="L18121" s="1" t="s">
        <v>8829</v>
      </c>
      <c r="N18121" s="1" t="n">
        <v>10</v>
      </c>
      <c r="O18121" s="1" t="n">
        <v>17.04</v>
      </c>
    </row>
    <row r="18122" customFormat="false" ht="15" hidden="false" customHeight="true" outlineLevel="0" collapsed="false">
      <c r="A18122" s="1" t="n">
        <v>1</v>
      </c>
      <c r="B18122" s="17" t="n">
        <v>46268</v>
      </c>
      <c r="C18122" s="1" t="n">
        <v>11</v>
      </c>
      <c r="D18122" s="1" t="s">
        <v>3845</v>
      </c>
      <c r="E18122" s="1" t="n">
        <v>1711</v>
      </c>
      <c r="F18122" s="1" t="s">
        <v>610</v>
      </c>
      <c r="I18122" s="1" t="n">
        <v>160299</v>
      </c>
      <c r="J18122" s="1" t="n">
        <v>37860</v>
      </c>
      <c r="K18122" s="1" t="n">
        <v>7895110048010</v>
      </c>
      <c r="L18122" s="1" t="s">
        <v>8830</v>
      </c>
      <c r="N18122" s="1" t="n">
        <v>100</v>
      </c>
      <c r="O18122" s="1" t="n">
        <v>67.12</v>
      </c>
    </row>
    <row r="18123" customFormat="false" ht="15" hidden="false" customHeight="true" outlineLevel="0" collapsed="false">
      <c r="A18123" s="1" t="n">
        <v>1</v>
      </c>
      <c r="B18123" s="17" t="n">
        <v>46268</v>
      </c>
      <c r="C18123" s="1" t="n">
        <v>11</v>
      </c>
      <c r="D18123" s="1" t="s">
        <v>3845</v>
      </c>
      <c r="E18123" s="1" t="n">
        <v>1711</v>
      </c>
      <c r="F18123" s="1" t="s">
        <v>610</v>
      </c>
      <c r="I18123" s="1" t="n">
        <v>160299</v>
      </c>
      <c r="J18123" s="1" t="n">
        <v>41584</v>
      </c>
      <c r="K18123" s="1" t="n">
        <v>7896952500506</v>
      </c>
      <c r="L18123" s="1" t="s">
        <v>8831</v>
      </c>
      <c r="N18123" s="1" t="n">
        <v>3</v>
      </c>
      <c r="O18123" s="1" t="n">
        <v>148.11</v>
      </c>
    </row>
    <row r="18124" customFormat="false" ht="15" hidden="false" customHeight="true" outlineLevel="0" collapsed="false">
      <c r="A18124" s="1" t="n">
        <v>1</v>
      </c>
      <c r="B18124" s="17" t="n">
        <v>46268</v>
      </c>
      <c r="C18124" s="1" t="n">
        <v>11</v>
      </c>
      <c r="D18124" s="1" t="s">
        <v>3845</v>
      </c>
      <c r="E18124" s="1" t="n">
        <v>1711</v>
      </c>
      <c r="F18124" s="1" t="s">
        <v>610</v>
      </c>
      <c r="I18124" s="1" t="n">
        <v>160299</v>
      </c>
      <c r="J18124" s="1" t="n">
        <v>41793</v>
      </c>
      <c r="K18124" s="1" t="n">
        <v>7899264367560</v>
      </c>
      <c r="L18124" s="1" t="s">
        <v>8832</v>
      </c>
      <c r="N18124" s="1" t="n">
        <v>100</v>
      </c>
      <c r="O18124" s="1" t="n">
        <v>39.99</v>
      </c>
    </row>
    <row r="18125" customFormat="false" ht="15" hidden="false" customHeight="true" outlineLevel="0" collapsed="false">
      <c r="A18125" s="1" t="n">
        <v>1</v>
      </c>
      <c r="B18125" s="17" t="n">
        <v>46268</v>
      </c>
      <c r="C18125" s="1" t="n">
        <v>11</v>
      </c>
      <c r="D18125" s="1" t="s">
        <v>3845</v>
      </c>
      <c r="E18125" s="1" t="n">
        <v>1711</v>
      </c>
      <c r="F18125" s="1" t="s">
        <v>610</v>
      </c>
      <c r="I18125" s="1" t="n">
        <v>160299</v>
      </c>
      <c r="J18125" s="1" t="n">
        <v>44069</v>
      </c>
      <c r="K18125" s="1" t="n">
        <v>7891253205327</v>
      </c>
      <c r="L18125" s="1" t="s">
        <v>8833</v>
      </c>
      <c r="N18125" s="1" t="n">
        <v>3</v>
      </c>
      <c r="O18125" s="1" t="n">
        <v>44.99</v>
      </c>
    </row>
    <row r="18126" customFormat="false" ht="15" hidden="false" customHeight="true" outlineLevel="0" collapsed="false">
      <c r="A18126" s="1" t="n">
        <v>1</v>
      </c>
      <c r="B18126" s="17" t="n">
        <v>46268</v>
      </c>
      <c r="C18126" s="1" t="n">
        <v>11</v>
      </c>
      <c r="D18126" s="1" t="s">
        <v>3845</v>
      </c>
      <c r="E18126" s="1" t="n">
        <v>1711</v>
      </c>
      <c r="F18126" s="1" t="s">
        <v>610</v>
      </c>
      <c r="I18126" s="1" t="n">
        <v>160299</v>
      </c>
      <c r="J18126" s="1" t="n">
        <v>44086</v>
      </c>
      <c r="K18126" s="1" t="n">
        <v>7891253269671</v>
      </c>
      <c r="L18126" s="1" t="s">
        <v>8834</v>
      </c>
      <c r="N18126" s="1" t="n">
        <v>2</v>
      </c>
      <c r="O18126" s="1" t="n">
        <v>50.02</v>
      </c>
    </row>
    <row r="18127" customFormat="false" ht="15" hidden="false" customHeight="true" outlineLevel="0" collapsed="false">
      <c r="A18127" s="1" t="n">
        <v>1</v>
      </c>
      <c r="B18127" s="17" t="n">
        <v>46268</v>
      </c>
      <c r="C18127" s="1" t="n">
        <v>11</v>
      </c>
      <c r="D18127" s="1" t="s">
        <v>3845</v>
      </c>
      <c r="E18127" s="1" t="n">
        <v>1711</v>
      </c>
      <c r="F18127" s="1" t="s">
        <v>610</v>
      </c>
      <c r="I18127" s="1" t="n">
        <v>160299</v>
      </c>
      <c r="J18127" s="1" t="n">
        <v>44132</v>
      </c>
      <c r="K18127" s="1" t="n">
        <v>7891253254264</v>
      </c>
      <c r="L18127" s="1" t="s">
        <v>8835</v>
      </c>
      <c r="N18127" s="1" t="n">
        <v>5</v>
      </c>
      <c r="O18127" s="1" t="n">
        <v>62.26</v>
      </c>
    </row>
    <row r="18128" customFormat="false" ht="15" hidden="false" customHeight="true" outlineLevel="0" collapsed="false">
      <c r="A18128" s="1" t="n">
        <v>1</v>
      </c>
      <c r="B18128" s="17" t="n">
        <v>46268</v>
      </c>
      <c r="C18128" s="1" t="n">
        <v>11</v>
      </c>
      <c r="D18128" s="1" t="s">
        <v>3845</v>
      </c>
      <c r="E18128" s="1" t="n">
        <v>1711</v>
      </c>
      <c r="F18128" s="1" t="s">
        <v>610</v>
      </c>
      <c r="I18128" s="1" t="n">
        <v>160299</v>
      </c>
      <c r="J18128" s="1" t="n">
        <v>44192</v>
      </c>
      <c r="K18128" s="1" t="n">
        <v>7891253251942</v>
      </c>
      <c r="L18128" s="1" t="s">
        <v>8836</v>
      </c>
      <c r="N18128" s="1" t="n">
        <v>5</v>
      </c>
      <c r="O18128" s="1" t="n">
        <v>62.26</v>
      </c>
    </row>
    <row r="18129" customFormat="false" ht="15" hidden="false" customHeight="true" outlineLevel="0" collapsed="false">
      <c r="A18129" s="1" t="n">
        <v>1</v>
      </c>
      <c r="B18129" s="17" t="n">
        <v>46268</v>
      </c>
      <c r="C18129" s="1" t="n">
        <v>11</v>
      </c>
      <c r="D18129" s="1" t="s">
        <v>3845</v>
      </c>
      <c r="E18129" s="1" t="n">
        <v>1711</v>
      </c>
      <c r="F18129" s="1" t="s">
        <v>610</v>
      </c>
      <c r="I18129" s="1" t="n">
        <v>160299</v>
      </c>
      <c r="J18129" s="1" t="n">
        <v>44447</v>
      </c>
      <c r="K18129" s="1" t="n">
        <v>7894494666056</v>
      </c>
      <c r="L18129" s="1" t="s">
        <v>5717</v>
      </c>
      <c r="N18129" s="1" t="n">
        <v>36</v>
      </c>
      <c r="O18129" s="1" t="n">
        <v>125.28</v>
      </c>
    </row>
    <row r="18130" customFormat="false" ht="15" hidden="false" customHeight="true" outlineLevel="0" collapsed="false">
      <c r="A18130" s="1" t="n">
        <v>1</v>
      </c>
      <c r="B18130" s="17" t="n">
        <v>46268</v>
      </c>
      <c r="C18130" s="1" t="n">
        <v>11</v>
      </c>
      <c r="D18130" s="1" t="s">
        <v>3845</v>
      </c>
      <c r="E18130" s="1" t="n">
        <v>1711</v>
      </c>
      <c r="F18130" s="1" t="s">
        <v>610</v>
      </c>
      <c r="I18130" s="1" t="n">
        <v>160299</v>
      </c>
      <c r="J18130" s="1" t="n">
        <v>44606</v>
      </c>
      <c r="K18130" s="1" t="n">
        <v>7897027202714</v>
      </c>
      <c r="L18130" s="1" t="s">
        <v>8837</v>
      </c>
      <c r="N18130" s="1" t="n">
        <v>10</v>
      </c>
      <c r="O18130" s="1" t="n">
        <v>17.04</v>
      </c>
    </row>
    <row r="18131" customFormat="false" ht="15" hidden="false" customHeight="true" outlineLevel="0" collapsed="false">
      <c r="A18131" s="1" t="n">
        <v>1</v>
      </c>
      <c r="B18131" s="17" t="n">
        <v>46268</v>
      </c>
      <c r="C18131" s="1" t="n">
        <v>11</v>
      </c>
      <c r="D18131" s="1" t="s">
        <v>3845</v>
      </c>
      <c r="E18131" s="1" t="n">
        <v>1711</v>
      </c>
      <c r="F18131" s="1" t="s">
        <v>610</v>
      </c>
      <c r="I18131" s="1" t="n">
        <v>160299</v>
      </c>
      <c r="J18131" s="1" t="n">
        <v>44621</v>
      </c>
      <c r="K18131" s="1" t="n">
        <v>7891253269510</v>
      </c>
      <c r="L18131" s="1" t="s">
        <v>8838</v>
      </c>
      <c r="N18131" s="1" t="n">
        <v>2</v>
      </c>
      <c r="O18131" s="1" t="n">
        <v>50.02</v>
      </c>
    </row>
    <row r="18132" customFormat="false" ht="15" hidden="false" customHeight="true" outlineLevel="0" collapsed="false">
      <c r="A18132" s="1" t="n">
        <v>1</v>
      </c>
      <c r="B18132" s="17" t="n">
        <v>46268</v>
      </c>
      <c r="C18132" s="1" t="n">
        <v>11</v>
      </c>
      <c r="D18132" s="1" t="s">
        <v>3845</v>
      </c>
      <c r="E18132" s="1" t="n">
        <v>1711</v>
      </c>
      <c r="F18132" s="1" t="s">
        <v>610</v>
      </c>
      <c r="I18132" s="1" t="n">
        <v>160299</v>
      </c>
      <c r="J18132" s="1" t="n">
        <v>44627</v>
      </c>
      <c r="K18132" s="1" t="n">
        <v>7894494011856</v>
      </c>
      <c r="L18132" s="1" t="s">
        <v>5718</v>
      </c>
      <c r="N18132" s="1" t="n">
        <v>50</v>
      </c>
      <c r="O18132" s="1" t="n">
        <v>257</v>
      </c>
    </row>
    <row r="18133" customFormat="false" ht="15" hidden="false" customHeight="true" outlineLevel="0" collapsed="false">
      <c r="A18133" s="1" t="n">
        <v>1</v>
      </c>
      <c r="B18133" s="17" t="n">
        <v>46268</v>
      </c>
      <c r="C18133" s="1" t="n">
        <v>11</v>
      </c>
      <c r="D18133" s="1" t="s">
        <v>3845</v>
      </c>
      <c r="E18133" s="1" t="n">
        <v>1711</v>
      </c>
      <c r="F18133" s="1" t="s">
        <v>610</v>
      </c>
      <c r="I18133" s="1" t="n">
        <v>160299</v>
      </c>
      <c r="J18133" s="1" t="n">
        <v>46036</v>
      </c>
      <c r="K18133" s="1" t="n">
        <v>7891253269480</v>
      </c>
      <c r="L18133" s="1" t="s">
        <v>8839</v>
      </c>
      <c r="N18133" s="1" t="n">
        <v>5</v>
      </c>
      <c r="O18133" s="1" t="n">
        <v>62.26</v>
      </c>
    </row>
    <row r="18134" customFormat="false" ht="15" hidden="false" customHeight="true" outlineLevel="0" collapsed="false">
      <c r="A18134" s="1" t="n">
        <v>1</v>
      </c>
      <c r="B18134" s="17" t="n">
        <v>46268</v>
      </c>
      <c r="C18134" s="1" t="n">
        <v>11</v>
      </c>
      <c r="D18134" s="1" t="s">
        <v>3845</v>
      </c>
      <c r="E18134" s="1" t="n">
        <v>1711</v>
      </c>
      <c r="F18134" s="1" t="s">
        <v>610</v>
      </c>
      <c r="I18134" s="1" t="n">
        <v>160299</v>
      </c>
      <c r="J18134" s="1" t="n">
        <v>48387</v>
      </c>
      <c r="K18134" s="1" t="n">
        <v>7891253269497</v>
      </c>
      <c r="L18134" s="1" t="s">
        <v>8840</v>
      </c>
      <c r="N18134" s="1" t="n">
        <v>3</v>
      </c>
      <c r="O18134" s="1" t="n">
        <v>44.99</v>
      </c>
    </row>
    <row r="18135" customFormat="false" ht="15" hidden="false" customHeight="true" outlineLevel="0" collapsed="false">
      <c r="A18135" s="1" t="n">
        <v>1</v>
      </c>
      <c r="B18135" s="17" t="n">
        <v>46268</v>
      </c>
      <c r="C18135" s="1" t="n">
        <v>11</v>
      </c>
      <c r="D18135" s="1" t="s">
        <v>3845</v>
      </c>
      <c r="E18135" s="1" t="n">
        <v>1711</v>
      </c>
      <c r="F18135" s="1" t="s">
        <v>610</v>
      </c>
      <c r="I18135" s="1" t="n">
        <v>160299</v>
      </c>
      <c r="J18135" s="1" t="n">
        <v>48408</v>
      </c>
      <c r="K18135" s="1" t="n">
        <v>7891253205310</v>
      </c>
      <c r="L18135" s="1" t="s">
        <v>8841</v>
      </c>
      <c r="N18135" s="1" t="n">
        <v>5</v>
      </c>
      <c r="O18135" s="1" t="n">
        <v>62.26</v>
      </c>
    </row>
    <row r="18136" customFormat="false" ht="15" hidden="false" customHeight="true" outlineLevel="0" collapsed="false">
      <c r="A18136" s="1" t="n">
        <v>1</v>
      </c>
      <c r="B18136" s="17" t="n">
        <v>46268</v>
      </c>
      <c r="C18136" s="1" t="n">
        <v>11</v>
      </c>
      <c r="D18136" s="1" t="s">
        <v>3845</v>
      </c>
      <c r="E18136" s="1" t="n">
        <v>1711</v>
      </c>
      <c r="F18136" s="1" t="s">
        <v>610</v>
      </c>
      <c r="I18136" s="1" t="n">
        <v>160299</v>
      </c>
      <c r="J18136" s="1" t="n">
        <v>49385</v>
      </c>
      <c r="K18136" s="1" t="n">
        <v>7891253269657</v>
      </c>
      <c r="L18136" s="1" t="s">
        <v>8842</v>
      </c>
      <c r="N18136" s="1" t="n">
        <v>3</v>
      </c>
      <c r="O18136" s="1" t="n">
        <v>44.99</v>
      </c>
    </row>
    <row r="18137" customFormat="false" ht="15" hidden="false" customHeight="true" outlineLevel="0" collapsed="false">
      <c r="A18137" s="1" t="n">
        <v>1</v>
      </c>
      <c r="B18137" s="17" t="n">
        <v>46268</v>
      </c>
      <c r="C18137" s="1" t="n">
        <v>11</v>
      </c>
      <c r="D18137" s="1" t="s">
        <v>3845</v>
      </c>
      <c r="E18137" s="1" t="n">
        <v>1711</v>
      </c>
      <c r="F18137" s="1" t="s">
        <v>610</v>
      </c>
      <c r="I18137" s="1" t="n">
        <v>160299</v>
      </c>
      <c r="J18137" s="1" t="n">
        <v>52723</v>
      </c>
      <c r="K18137" s="1" t="n">
        <v>7891175015417</v>
      </c>
      <c r="L18137" s="1" t="s">
        <v>8843</v>
      </c>
      <c r="N18137" s="1" t="n">
        <v>12</v>
      </c>
      <c r="O18137" s="1" t="n">
        <v>15.11</v>
      </c>
    </row>
    <row r="18138" customFormat="false" ht="15" hidden="false" customHeight="true" outlineLevel="0" collapsed="false">
      <c r="A18138" s="1" t="n">
        <v>1</v>
      </c>
      <c r="B18138" s="17" t="n">
        <v>46268</v>
      </c>
      <c r="C18138" s="1" t="n">
        <v>11</v>
      </c>
      <c r="D18138" s="1" t="s">
        <v>3845</v>
      </c>
      <c r="E18138" s="1" t="n">
        <v>1711</v>
      </c>
      <c r="F18138" s="1" t="s">
        <v>610</v>
      </c>
      <c r="I18138" s="1" t="n">
        <v>160299</v>
      </c>
      <c r="J18138" s="1" t="n">
        <v>53119</v>
      </c>
      <c r="K18138" s="1" t="n">
        <v>7891027153649</v>
      </c>
      <c r="L18138" s="1" t="s">
        <v>8844</v>
      </c>
      <c r="N18138" s="1" t="n">
        <v>4</v>
      </c>
      <c r="O18138" s="1" t="n">
        <v>31.32</v>
      </c>
    </row>
    <row r="18139" customFormat="false" ht="15" hidden="false" customHeight="true" outlineLevel="0" collapsed="false">
      <c r="A18139" s="1" t="n">
        <v>1</v>
      </c>
      <c r="B18139" s="17" t="n">
        <v>46268</v>
      </c>
      <c r="C18139" s="1" t="n">
        <v>11</v>
      </c>
      <c r="D18139" s="1" t="s">
        <v>3845</v>
      </c>
      <c r="E18139" s="1" t="n">
        <v>1711</v>
      </c>
      <c r="F18139" s="1" t="s">
        <v>610</v>
      </c>
      <c r="I18139" s="1" t="n">
        <v>160299</v>
      </c>
      <c r="J18139" s="1" t="n">
        <v>53120</v>
      </c>
      <c r="K18139" s="1" t="n">
        <v>7908077444938</v>
      </c>
      <c r="L18139" s="1" t="s">
        <v>8845</v>
      </c>
      <c r="N18139" s="1" t="n">
        <v>2</v>
      </c>
      <c r="O18139" s="1" t="n">
        <v>47</v>
      </c>
    </row>
    <row r="18140" customFormat="false" ht="15" hidden="false" customHeight="true" outlineLevel="0" collapsed="false">
      <c r="A18140" s="1" t="n">
        <v>1</v>
      </c>
      <c r="B18140" s="17" t="n">
        <v>46268</v>
      </c>
      <c r="C18140" s="1" t="n">
        <v>11</v>
      </c>
      <c r="D18140" s="1" t="s">
        <v>3845</v>
      </c>
      <c r="E18140" s="1" t="n">
        <v>1711</v>
      </c>
      <c r="F18140" s="1" t="s">
        <v>610</v>
      </c>
      <c r="I18140" s="1" t="n">
        <v>160299</v>
      </c>
      <c r="J18140" s="1" t="n">
        <v>53124</v>
      </c>
      <c r="K18140" s="1" t="n">
        <v>7908077444839</v>
      </c>
      <c r="L18140" s="1" t="s">
        <v>8846</v>
      </c>
      <c r="N18140" s="1" t="n">
        <v>2</v>
      </c>
      <c r="O18140" s="1" t="n">
        <v>47</v>
      </c>
    </row>
    <row r="18141" customFormat="false" ht="15" hidden="false" customHeight="true" outlineLevel="0" collapsed="false">
      <c r="A18141" s="1" t="n">
        <v>1</v>
      </c>
      <c r="B18141" s="17" t="n">
        <v>46268</v>
      </c>
      <c r="C18141" s="1" t="n">
        <v>11</v>
      </c>
      <c r="D18141" s="1" t="s">
        <v>3845</v>
      </c>
      <c r="E18141" s="1" t="n">
        <v>1711</v>
      </c>
      <c r="F18141" s="1" t="s">
        <v>610</v>
      </c>
      <c r="I18141" s="1" t="n">
        <v>160299</v>
      </c>
      <c r="J18141" s="1" t="n">
        <v>53132</v>
      </c>
      <c r="K18141" s="1" t="n">
        <v>7891027179915</v>
      </c>
      <c r="L18141" s="1" t="s">
        <v>8847</v>
      </c>
      <c r="N18141" s="1" t="n">
        <v>8</v>
      </c>
      <c r="O18141" s="1" t="n">
        <v>62.64</v>
      </c>
    </row>
    <row r="18142" customFormat="false" ht="15" hidden="false" customHeight="true" outlineLevel="0" collapsed="false">
      <c r="A18142" s="1" t="n">
        <v>1</v>
      </c>
      <c r="B18142" s="17" t="n">
        <v>46268</v>
      </c>
      <c r="C18142" s="1" t="n">
        <v>11</v>
      </c>
      <c r="D18142" s="1" t="s">
        <v>3845</v>
      </c>
      <c r="E18142" s="1" t="n">
        <v>1711</v>
      </c>
      <c r="F18142" s="1" t="s">
        <v>610</v>
      </c>
      <c r="I18142" s="1" t="n">
        <v>160299</v>
      </c>
      <c r="J18142" s="1" t="n">
        <v>53450</v>
      </c>
      <c r="K18142" s="1" t="n">
        <v>7899264391473</v>
      </c>
      <c r="L18142" s="1" t="s">
        <v>8848</v>
      </c>
      <c r="N18142" s="1" t="n">
        <v>5</v>
      </c>
      <c r="O18142" s="1" t="n">
        <v>62.63</v>
      </c>
    </row>
    <row r="18143" customFormat="false" ht="15" hidden="false" customHeight="true" outlineLevel="0" collapsed="false">
      <c r="A18143" s="1" t="n">
        <v>1</v>
      </c>
      <c r="B18143" s="17" t="n">
        <v>46268</v>
      </c>
      <c r="C18143" s="1" t="n">
        <v>11</v>
      </c>
      <c r="D18143" s="1" t="s">
        <v>3845</v>
      </c>
      <c r="E18143" s="1" t="n">
        <v>1711</v>
      </c>
      <c r="F18143" s="1" t="s">
        <v>610</v>
      </c>
      <c r="I18143" s="1" t="n">
        <v>160299</v>
      </c>
      <c r="J18143" s="1" t="n">
        <v>53455</v>
      </c>
      <c r="K18143" s="1" t="n">
        <v>7894494638190</v>
      </c>
      <c r="L18143" s="1" t="s">
        <v>8849</v>
      </c>
      <c r="N18143" s="1" t="n">
        <v>5</v>
      </c>
      <c r="O18143" s="1" t="n">
        <v>52.27</v>
      </c>
    </row>
    <row r="18144" customFormat="false" ht="15" hidden="false" customHeight="true" outlineLevel="0" collapsed="false">
      <c r="A18144" s="1" t="n">
        <v>1</v>
      </c>
      <c r="B18144" s="17" t="n">
        <v>46268</v>
      </c>
      <c r="C18144" s="1" t="n">
        <v>11</v>
      </c>
      <c r="D18144" s="1" t="s">
        <v>3845</v>
      </c>
      <c r="E18144" s="1" t="n">
        <v>1711</v>
      </c>
      <c r="F18144" s="1" t="s">
        <v>610</v>
      </c>
      <c r="I18144" s="1" t="n">
        <v>160299</v>
      </c>
      <c r="J18144" s="1" t="n">
        <v>54692</v>
      </c>
      <c r="K18144" s="1" t="n">
        <v>7894494000546</v>
      </c>
      <c r="L18144" s="1" t="s">
        <v>8850</v>
      </c>
      <c r="N18144" s="1" t="n">
        <v>5</v>
      </c>
      <c r="O18144" s="1" t="n">
        <v>28.48</v>
      </c>
    </row>
    <row r="18145" customFormat="false" ht="15" hidden="false" customHeight="true" outlineLevel="0" collapsed="false">
      <c r="A18145" s="1" t="n">
        <v>1</v>
      </c>
      <c r="B18145" s="17" t="n">
        <v>46268</v>
      </c>
      <c r="C18145" s="1" t="n">
        <v>11</v>
      </c>
      <c r="D18145" s="1" t="s">
        <v>3845</v>
      </c>
      <c r="E18145" s="1" t="n">
        <v>1711</v>
      </c>
      <c r="F18145" s="1" t="s">
        <v>610</v>
      </c>
      <c r="I18145" s="1" t="n">
        <v>160299</v>
      </c>
      <c r="J18145" s="1" t="n">
        <v>54693</v>
      </c>
      <c r="K18145" s="1" t="n">
        <v>7894494000553</v>
      </c>
      <c r="L18145" s="1" t="s">
        <v>8851</v>
      </c>
      <c r="N18145" s="1" t="n">
        <v>5</v>
      </c>
      <c r="O18145" s="1" t="n">
        <v>28.48</v>
      </c>
    </row>
    <row r="18146" customFormat="false" ht="15" hidden="false" customHeight="true" outlineLevel="0" collapsed="false">
      <c r="A18146" s="1" t="n">
        <v>1</v>
      </c>
      <c r="B18146" s="17" t="n">
        <v>46268</v>
      </c>
      <c r="C18146" s="1" t="n">
        <v>11</v>
      </c>
      <c r="D18146" s="1" t="s">
        <v>3845</v>
      </c>
      <c r="E18146" s="1" t="n">
        <v>1711</v>
      </c>
      <c r="F18146" s="1" t="s">
        <v>610</v>
      </c>
      <c r="I18146" s="1" t="n">
        <v>160299</v>
      </c>
      <c r="J18146" s="1" t="n">
        <v>57117</v>
      </c>
      <c r="K18146" s="1" t="n">
        <v>7891253205341</v>
      </c>
      <c r="L18146" s="1" t="s">
        <v>8852</v>
      </c>
      <c r="N18146" s="1" t="n">
        <v>2</v>
      </c>
      <c r="O18146" s="1" t="n">
        <v>51.07</v>
      </c>
    </row>
    <row r="18147" customFormat="false" ht="15" hidden="false" customHeight="true" outlineLevel="0" collapsed="false">
      <c r="A18147" s="1" t="n">
        <v>1</v>
      </c>
      <c r="B18147" s="17" t="n">
        <v>46268</v>
      </c>
      <c r="C18147" s="1" t="n">
        <v>11</v>
      </c>
      <c r="D18147" s="1" t="s">
        <v>3845</v>
      </c>
      <c r="E18147" s="1" t="n">
        <v>1711</v>
      </c>
      <c r="F18147" s="1" t="s">
        <v>610</v>
      </c>
      <c r="I18147" s="1" t="n">
        <v>160299</v>
      </c>
      <c r="J18147" s="1" t="n">
        <v>58728</v>
      </c>
      <c r="K18147" s="1" t="n">
        <v>7891253254271</v>
      </c>
      <c r="L18147" s="1" t="s">
        <v>8853</v>
      </c>
      <c r="N18147" s="1" t="n">
        <v>3</v>
      </c>
      <c r="O18147" s="1" t="n">
        <v>44.99</v>
      </c>
    </row>
    <row r="18148" customFormat="false" ht="15" hidden="false" customHeight="true" outlineLevel="0" collapsed="false">
      <c r="A18148" s="1" t="n">
        <v>1</v>
      </c>
      <c r="B18148" s="17" t="n">
        <v>46268</v>
      </c>
      <c r="C18148" s="1" t="n">
        <v>11</v>
      </c>
      <c r="D18148" s="1" t="s">
        <v>3845</v>
      </c>
      <c r="E18148" s="1" t="n">
        <v>1711</v>
      </c>
      <c r="F18148" s="1" t="s">
        <v>610</v>
      </c>
      <c r="I18148" s="1" t="n">
        <v>160299</v>
      </c>
      <c r="J18148" s="1" t="n">
        <v>58919</v>
      </c>
      <c r="K18148" s="1" t="n">
        <v>7908293912686</v>
      </c>
      <c r="L18148" s="1" t="s">
        <v>8854</v>
      </c>
      <c r="N18148" s="1" t="n">
        <v>10</v>
      </c>
      <c r="O18148" s="1" t="n">
        <v>46.08</v>
      </c>
    </row>
    <row r="18149" customFormat="false" ht="15" hidden="false" customHeight="true" outlineLevel="0" collapsed="false">
      <c r="A18149" s="1" t="n">
        <v>1</v>
      </c>
      <c r="B18149" s="17" t="n">
        <v>46268</v>
      </c>
      <c r="C18149" s="1" t="n">
        <v>11</v>
      </c>
      <c r="D18149" s="1" t="s">
        <v>3845</v>
      </c>
      <c r="E18149" s="1" t="n">
        <v>1711</v>
      </c>
      <c r="F18149" s="1" t="s">
        <v>610</v>
      </c>
      <c r="I18149" s="1" t="n">
        <v>160299</v>
      </c>
      <c r="J18149" s="1" t="n">
        <v>59568</v>
      </c>
      <c r="K18149" s="1" t="n">
        <v>7894494687549</v>
      </c>
      <c r="L18149" s="1" t="s">
        <v>8855</v>
      </c>
      <c r="N18149" s="1" t="n">
        <v>2</v>
      </c>
      <c r="O18149" s="1" t="n">
        <v>41.46</v>
      </c>
    </row>
    <row r="18150" customFormat="false" ht="15" hidden="false" customHeight="true" outlineLevel="0" collapsed="false">
      <c r="A18150" s="1" t="n">
        <v>1</v>
      </c>
      <c r="B18150" s="17" t="n">
        <v>46268</v>
      </c>
      <c r="C18150" s="1" t="n">
        <v>11</v>
      </c>
      <c r="D18150" s="1" t="s">
        <v>3845</v>
      </c>
      <c r="E18150" s="1" t="n">
        <v>1711</v>
      </c>
      <c r="F18150" s="1" t="s">
        <v>610</v>
      </c>
      <c r="I18150" s="1" t="n">
        <v>160299</v>
      </c>
      <c r="J18150" s="1" t="n">
        <v>59574</v>
      </c>
      <c r="K18150" s="1" t="n">
        <v>7896952550907</v>
      </c>
      <c r="L18150" s="1" t="s">
        <v>8856</v>
      </c>
      <c r="N18150" s="1" t="n">
        <v>3</v>
      </c>
      <c r="O18150" s="1" t="n">
        <v>103.08</v>
      </c>
    </row>
    <row r="18151" customFormat="false" ht="15" hidden="false" customHeight="true" outlineLevel="0" collapsed="false">
      <c r="A18151" s="1" t="n">
        <v>1</v>
      </c>
      <c r="B18151" s="17" t="n">
        <v>46268</v>
      </c>
      <c r="C18151" s="1" t="n">
        <v>11</v>
      </c>
      <c r="D18151" s="1" t="s">
        <v>3845</v>
      </c>
      <c r="E18151" s="1" t="n">
        <v>1711</v>
      </c>
      <c r="F18151" s="1" t="s">
        <v>610</v>
      </c>
      <c r="I18151" s="1" t="n">
        <v>160299</v>
      </c>
      <c r="J18151" s="1" t="n">
        <v>59575</v>
      </c>
      <c r="K18151" s="1" t="n">
        <v>7896952550693</v>
      </c>
      <c r="L18151" s="1" t="s">
        <v>8857</v>
      </c>
      <c r="N18151" s="1" t="n">
        <v>3</v>
      </c>
      <c r="O18151" s="1" t="n">
        <v>185.85</v>
      </c>
    </row>
    <row r="18152" customFormat="false" ht="15" hidden="false" customHeight="true" outlineLevel="0" collapsed="false">
      <c r="A18152" s="1" t="n">
        <v>1</v>
      </c>
      <c r="B18152" s="17" t="n">
        <v>46268</v>
      </c>
      <c r="C18152" s="1" t="n">
        <v>11</v>
      </c>
      <c r="D18152" s="1" t="s">
        <v>3845</v>
      </c>
      <c r="E18152" s="1" t="n">
        <v>1711</v>
      </c>
      <c r="F18152" s="1" t="s">
        <v>610</v>
      </c>
      <c r="I18152" s="1" t="n">
        <v>160299</v>
      </c>
      <c r="J18152" s="1" t="n">
        <v>62489</v>
      </c>
      <c r="K18152" s="1" t="n">
        <v>7894494081163</v>
      </c>
      <c r="L18152" s="1" t="s">
        <v>8858</v>
      </c>
      <c r="N18152" s="1" t="n">
        <v>10</v>
      </c>
      <c r="O18152" s="1" t="n">
        <v>115.4</v>
      </c>
    </row>
    <row r="18153" customFormat="false" ht="15" hidden="false" customHeight="true" outlineLevel="0" collapsed="false">
      <c r="A18153" s="1" t="n">
        <v>1</v>
      </c>
      <c r="B18153" s="17" t="n">
        <v>46268</v>
      </c>
      <c r="C18153" s="1" t="n">
        <v>11</v>
      </c>
      <c r="D18153" s="1" t="s">
        <v>3845</v>
      </c>
      <c r="E18153" s="1" t="n">
        <v>1711</v>
      </c>
      <c r="F18153" s="1" t="s">
        <v>610</v>
      </c>
      <c r="I18153" s="1" t="n">
        <v>160299</v>
      </c>
      <c r="J18153" s="1" t="n">
        <v>62490</v>
      </c>
      <c r="K18153" s="1" t="n">
        <v>7894494000522</v>
      </c>
      <c r="L18153" s="1" t="s">
        <v>8859</v>
      </c>
      <c r="N18153" s="1" t="n">
        <v>5</v>
      </c>
      <c r="O18153" s="1" t="n">
        <v>28.48</v>
      </c>
    </row>
    <row r="18154" customFormat="false" ht="15" hidden="false" customHeight="true" outlineLevel="0" collapsed="false">
      <c r="A18154" s="1" t="n">
        <v>1</v>
      </c>
      <c r="B18154" s="17" t="n">
        <v>46268</v>
      </c>
      <c r="C18154" s="1" t="n">
        <v>11</v>
      </c>
      <c r="D18154" s="1" t="s">
        <v>3845</v>
      </c>
      <c r="E18154" s="1" t="n">
        <v>1711</v>
      </c>
      <c r="F18154" s="1" t="s">
        <v>610</v>
      </c>
      <c r="I18154" s="1" t="n">
        <v>160299</v>
      </c>
      <c r="J18154" s="1" t="n">
        <v>62581</v>
      </c>
      <c r="K18154" s="1" t="n">
        <v>7894494252839</v>
      </c>
      <c r="L18154" s="1" t="s">
        <v>8860</v>
      </c>
      <c r="N18154" s="1" t="n">
        <v>5</v>
      </c>
      <c r="O18154" s="1" t="n">
        <v>39.88</v>
      </c>
    </row>
    <row r="18155" customFormat="false" ht="15" hidden="false" customHeight="true" outlineLevel="0" collapsed="false">
      <c r="A18155" s="1" t="n">
        <v>1</v>
      </c>
      <c r="B18155" s="17" t="n">
        <v>46268</v>
      </c>
      <c r="C18155" s="1" t="n">
        <v>11</v>
      </c>
      <c r="D18155" s="1" t="s">
        <v>3845</v>
      </c>
      <c r="E18155" s="1" t="n">
        <v>1711</v>
      </c>
      <c r="F18155" s="1" t="s">
        <v>610</v>
      </c>
      <c r="I18155" s="1" t="n">
        <v>160299</v>
      </c>
      <c r="J18155" s="1" t="n">
        <v>62582</v>
      </c>
      <c r="K18155" s="1" t="n">
        <v>7894494752841</v>
      </c>
      <c r="L18155" s="1" t="s">
        <v>8861</v>
      </c>
      <c r="N18155" s="1" t="n">
        <v>5</v>
      </c>
      <c r="O18155" s="1" t="n">
        <v>39.88</v>
      </c>
    </row>
    <row r="18156" customFormat="false" ht="15" hidden="false" customHeight="true" outlineLevel="0" collapsed="false">
      <c r="A18156" s="1" t="n">
        <v>1</v>
      </c>
      <c r="B18156" s="17" t="n">
        <v>46268</v>
      </c>
      <c r="C18156" s="1" t="n">
        <v>11</v>
      </c>
      <c r="D18156" s="1" t="s">
        <v>3845</v>
      </c>
      <c r="E18156" s="1" t="n">
        <v>1711</v>
      </c>
      <c r="F18156" s="1" t="s">
        <v>610</v>
      </c>
      <c r="I18156" s="1" t="n">
        <v>160299</v>
      </c>
      <c r="J18156" s="1" t="n">
        <v>62924</v>
      </c>
      <c r="K18156" s="1" t="n">
        <v>7897027272052</v>
      </c>
      <c r="L18156" s="1" t="s">
        <v>8862</v>
      </c>
      <c r="N18156" s="1" t="n">
        <v>10</v>
      </c>
      <c r="O18156" s="1" t="n">
        <v>17.04</v>
      </c>
    </row>
    <row r="18157" customFormat="false" ht="15" hidden="false" customHeight="true" outlineLevel="0" collapsed="false">
      <c r="A18157" s="1" t="n">
        <v>1</v>
      </c>
      <c r="B18157" s="17" t="n">
        <v>46268</v>
      </c>
      <c r="C18157" s="1" t="n">
        <v>11</v>
      </c>
      <c r="D18157" s="1" t="s">
        <v>3845</v>
      </c>
      <c r="E18157" s="1" t="n">
        <v>1711</v>
      </c>
      <c r="F18157" s="1" t="s">
        <v>610</v>
      </c>
      <c r="I18157" s="1" t="n">
        <v>160299</v>
      </c>
      <c r="J18157" s="1" t="n">
        <v>62926</v>
      </c>
      <c r="K18157" s="1" t="n">
        <v>7894494637711</v>
      </c>
      <c r="L18157" s="1" t="s">
        <v>8863</v>
      </c>
      <c r="N18157" s="1" t="n">
        <v>5</v>
      </c>
      <c r="O18157" s="1" t="n">
        <v>28.48</v>
      </c>
    </row>
    <row r="18158" customFormat="false" ht="15" hidden="false" customHeight="true" outlineLevel="0" collapsed="false">
      <c r="A18158" s="1" t="n">
        <v>1</v>
      </c>
      <c r="B18158" s="17" t="n">
        <v>46268</v>
      </c>
      <c r="C18158" s="1" t="n">
        <v>11</v>
      </c>
      <c r="D18158" s="1" t="s">
        <v>3845</v>
      </c>
      <c r="E18158" s="1" t="n">
        <v>1711</v>
      </c>
      <c r="F18158" s="1" t="s">
        <v>610</v>
      </c>
      <c r="I18158" s="1" t="n">
        <v>160299</v>
      </c>
      <c r="J18158" s="1" t="n">
        <v>65918</v>
      </c>
      <c r="K18158" s="1" t="n">
        <v>7894494594472</v>
      </c>
      <c r="L18158" s="1" t="s">
        <v>8864</v>
      </c>
      <c r="N18158" s="1" t="n">
        <v>5</v>
      </c>
      <c r="O18158" s="1" t="n">
        <v>52.27</v>
      </c>
    </row>
    <row r="18159" customFormat="false" ht="15" hidden="false" customHeight="true" outlineLevel="0" collapsed="false">
      <c r="A18159" s="1" t="n">
        <v>1</v>
      </c>
      <c r="B18159" s="17" t="n">
        <v>46268</v>
      </c>
      <c r="C18159" s="1" t="n">
        <v>11</v>
      </c>
      <c r="D18159" s="1" t="s">
        <v>3845</v>
      </c>
      <c r="E18159" s="1" t="n">
        <v>1711</v>
      </c>
      <c r="F18159" s="1" t="s">
        <v>610</v>
      </c>
      <c r="I18159" s="1" t="n">
        <v>160299</v>
      </c>
      <c r="J18159" s="1" t="n">
        <v>71435</v>
      </c>
      <c r="K18159" s="1" t="n">
        <v>7891253283295</v>
      </c>
      <c r="L18159" s="1" t="s">
        <v>8865</v>
      </c>
      <c r="N18159" s="1" t="n">
        <v>3</v>
      </c>
      <c r="O18159" s="1" t="n">
        <v>46.88</v>
      </c>
    </row>
    <row r="18160" customFormat="false" ht="15" hidden="false" customHeight="true" outlineLevel="0" collapsed="false">
      <c r="A18160" s="1" t="n">
        <v>1</v>
      </c>
      <c r="B18160" s="17" t="n">
        <v>46268</v>
      </c>
      <c r="C18160" s="1" t="n">
        <v>11</v>
      </c>
      <c r="D18160" s="1" t="s">
        <v>3845</v>
      </c>
      <c r="E18160" s="1" t="n">
        <v>1711</v>
      </c>
      <c r="F18160" s="1" t="s">
        <v>610</v>
      </c>
      <c r="I18160" s="1" t="n">
        <v>160299</v>
      </c>
      <c r="J18160" s="1" t="n">
        <v>71440</v>
      </c>
      <c r="K18160" s="1" t="n">
        <v>7891253283936</v>
      </c>
      <c r="L18160" s="1" t="s">
        <v>8866</v>
      </c>
      <c r="N18160" s="1" t="n">
        <v>20</v>
      </c>
      <c r="O18160" s="1" t="n">
        <v>39.5</v>
      </c>
    </row>
    <row r="18161" customFormat="false" ht="15" hidden="false" customHeight="true" outlineLevel="0" collapsed="false">
      <c r="A18161" s="1" t="n">
        <v>1</v>
      </c>
      <c r="B18161" s="17" t="n">
        <v>46268</v>
      </c>
      <c r="C18161" s="1" t="n">
        <v>11</v>
      </c>
      <c r="D18161" s="1" t="s">
        <v>3845</v>
      </c>
      <c r="E18161" s="1" t="n">
        <v>1711</v>
      </c>
      <c r="F18161" s="1" t="s">
        <v>610</v>
      </c>
      <c r="I18161" s="1" t="n">
        <v>160299</v>
      </c>
      <c r="J18161" s="1" t="n">
        <v>73149</v>
      </c>
      <c r="K18161" s="1" t="n">
        <v>7894494719820</v>
      </c>
      <c r="L18161" s="1" t="s">
        <v>8867</v>
      </c>
      <c r="N18161" s="1" t="n">
        <v>2</v>
      </c>
      <c r="O18161" s="1" t="n">
        <v>56.44</v>
      </c>
    </row>
    <row r="18162" customFormat="false" ht="15" hidden="false" customHeight="true" outlineLevel="0" collapsed="false">
      <c r="A18162" s="1" t="n">
        <v>1</v>
      </c>
      <c r="B18162" s="17" t="n">
        <v>46268</v>
      </c>
      <c r="C18162" s="1" t="n">
        <v>11</v>
      </c>
      <c r="D18162" s="1" t="s">
        <v>3845</v>
      </c>
      <c r="E18162" s="1" t="n">
        <v>1711</v>
      </c>
      <c r="F18162" s="1" t="s">
        <v>610</v>
      </c>
      <c r="I18162" s="1" t="n">
        <v>160299</v>
      </c>
      <c r="J18162" s="1" t="n">
        <v>76264</v>
      </c>
      <c r="K18162" s="1" t="n">
        <v>7894494583674</v>
      </c>
      <c r="L18162" s="1" t="s">
        <v>8868</v>
      </c>
      <c r="N18162" s="1" t="n">
        <v>5</v>
      </c>
      <c r="O18162" s="1" t="n">
        <v>28.48</v>
      </c>
    </row>
    <row r="18163" customFormat="false" ht="15" hidden="false" customHeight="true" outlineLevel="0" collapsed="false">
      <c r="A18163" s="1" t="n">
        <v>1</v>
      </c>
      <c r="B18163" s="17" t="n">
        <v>46268</v>
      </c>
      <c r="C18163" s="1" t="n">
        <v>11</v>
      </c>
      <c r="D18163" s="1" t="s">
        <v>3845</v>
      </c>
      <c r="E18163" s="1" t="n">
        <v>1711</v>
      </c>
      <c r="F18163" s="1" t="s">
        <v>610</v>
      </c>
      <c r="I18163" s="1" t="n">
        <v>160299</v>
      </c>
      <c r="J18163" s="1" t="n">
        <v>76302</v>
      </c>
      <c r="K18163" s="1" t="n">
        <v>7891027349196</v>
      </c>
      <c r="L18163" s="1" t="s">
        <v>8869</v>
      </c>
      <c r="N18163" s="1" t="n">
        <v>4</v>
      </c>
      <c r="O18163" s="1" t="n">
        <v>36.06</v>
      </c>
    </row>
    <row r="18164" customFormat="false" ht="15" hidden="false" customHeight="true" outlineLevel="0" collapsed="false">
      <c r="A18164" s="1" t="n">
        <v>1</v>
      </c>
      <c r="B18164" s="17" t="n">
        <v>46268</v>
      </c>
      <c r="C18164" s="1" t="n">
        <v>11</v>
      </c>
      <c r="D18164" s="1" t="s">
        <v>3845</v>
      </c>
      <c r="E18164" s="1" t="n">
        <v>1711</v>
      </c>
      <c r="F18164" s="1" t="s">
        <v>610</v>
      </c>
      <c r="I18164" s="1" t="n">
        <v>160299</v>
      </c>
      <c r="J18164" s="1" t="n">
        <v>76303</v>
      </c>
      <c r="K18164" s="1" t="n">
        <v>7891027349165</v>
      </c>
      <c r="L18164" s="1" t="s">
        <v>8870</v>
      </c>
      <c r="N18164" s="1" t="n">
        <v>4</v>
      </c>
      <c r="O18164" s="1" t="n">
        <v>36.46</v>
      </c>
    </row>
    <row r="18165" customFormat="false" ht="15" hidden="false" customHeight="true" outlineLevel="0" collapsed="false">
      <c r="A18165" s="1" t="n">
        <v>1</v>
      </c>
      <c r="B18165" s="17" t="n">
        <v>46268</v>
      </c>
      <c r="C18165" s="1" t="n">
        <v>11</v>
      </c>
      <c r="D18165" s="1" t="s">
        <v>3845</v>
      </c>
      <c r="E18165" s="1" t="n">
        <v>1711</v>
      </c>
      <c r="F18165" s="1" t="s">
        <v>610</v>
      </c>
      <c r="I18165" s="1" t="n">
        <v>160299</v>
      </c>
      <c r="J18165" s="1" t="n">
        <v>76355</v>
      </c>
      <c r="K18165" s="1" t="n">
        <v>7891321101445</v>
      </c>
      <c r="L18165" s="1" t="s">
        <v>8871</v>
      </c>
      <c r="N18165" s="1" t="n">
        <v>2</v>
      </c>
      <c r="O18165" s="1" t="n">
        <v>42</v>
      </c>
    </row>
    <row r="18166" customFormat="false" ht="15" hidden="false" customHeight="true" outlineLevel="0" collapsed="false">
      <c r="A18166" s="1" t="n">
        <v>1</v>
      </c>
      <c r="B18166" s="17" t="n">
        <v>46268</v>
      </c>
      <c r="C18166" s="1" t="n">
        <v>11</v>
      </c>
      <c r="D18166" s="1" t="s">
        <v>3845</v>
      </c>
      <c r="E18166" s="1" t="n">
        <v>1711</v>
      </c>
      <c r="F18166" s="1" t="s">
        <v>610</v>
      </c>
      <c r="I18166" s="1" t="n">
        <v>160299</v>
      </c>
      <c r="J18166" s="1" t="n">
        <v>80954</v>
      </c>
      <c r="K18166" s="1" t="n">
        <v>7896679702528</v>
      </c>
      <c r="L18166" s="1" t="s">
        <v>8872</v>
      </c>
      <c r="N18166" s="1" t="n">
        <v>3</v>
      </c>
      <c r="O18166" s="1" t="n">
        <v>134.46</v>
      </c>
    </row>
    <row r="18167" customFormat="false" ht="15" hidden="false" customHeight="true" outlineLevel="0" collapsed="false">
      <c r="A18167" s="1" t="n">
        <v>1</v>
      </c>
      <c r="B18167" s="17" t="n">
        <v>46268</v>
      </c>
      <c r="C18167" s="1" t="n">
        <v>11</v>
      </c>
      <c r="D18167" s="1" t="s">
        <v>3845</v>
      </c>
      <c r="E18167" s="1" t="n">
        <v>1711</v>
      </c>
      <c r="F18167" s="1" t="s">
        <v>610</v>
      </c>
      <c r="I18167" s="1" t="n">
        <v>160299</v>
      </c>
      <c r="J18167" s="1" t="n">
        <v>80955</v>
      </c>
      <c r="K18167" s="1" t="n">
        <v>809566</v>
      </c>
      <c r="L18167" s="1" t="s">
        <v>8873</v>
      </c>
      <c r="N18167" s="1" t="n">
        <v>3</v>
      </c>
      <c r="O18167" s="1" t="n">
        <v>75.3</v>
      </c>
    </row>
    <row r="18168" customFormat="false" ht="15" hidden="false" customHeight="true" outlineLevel="0" collapsed="false">
      <c r="A18168" s="1" t="n">
        <v>1</v>
      </c>
      <c r="B18168" s="17" t="n">
        <v>46268</v>
      </c>
      <c r="C18168" s="1" t="n">
        <v>11</v>
      </c>
      <c r="D18168" s="1" t="s">
        <v>3845</v>
      </c>
      <c r="E18168" s="1" t="n">
        <v>1711</v>
      </c>
      <c r="F18168" s="1" t="s">
        <v>610</v>
      </c>
      <c r="I18168" s="1" t="n">
        <v>160299</v>
      </c>
      <c r="J18168" s="1" t="n">
        <v>82118</v>
      </c>
      <c r="K18168" s="1" t="n">
        <v>7891253285862</v>
      </c>
      <c r="L18168" s="1" t="s">
        <v>8874</v>
      </c>
      <c r="N18168" s="1" t="n">
        <v>5</v>
      </c>
      <c r="O18168" s="1" t="n">
        <v>62.26</v>
      </c>
    </row>
    <row r="18169" customFormat="false" ht="15" hidden="false" customHeight="true" outlineLevel="0" collapsed="false">
      <c r="A18169" s="1" t="n">
        <v>1</v>
      </c>
      <c r="B18169" s="17" t="n">
        <v>46268</v>
      </c>
      <c r="C18169" s="1" t="n">
        <v>11</v>
      </c>
      <c r="D18169" s="1" t="s">
        <v>3845</v>
      </c>
      <c r="E18169" s="1" t="n">
        <v>1711</v>
      </c>
      <c r="F18169" s="1" t="s">
        <v>610</v>
      </c>
      <c r="I18169" s="1" t="n">
        <v>160299</v>
      </c>
      <c r="J18169" s="1" t="n">
        <v>82119</v>
      </c>
      <c r="K18169" s="1" t="n">
        <v>7891253285732</v>
      </c>
      <c r="L18169" s="1" t="s">
        <v>8875</v>
      </c>
      <c r="N18169" s="1" t="n">
        <v>5</v>
      </c>
      <c r="O18169" s="1" t="n">
        <v>62.26</v>
      </c>
    </row>
    <row r="18170" customFormat="false" ht="15" hidden="false" customHeight="true" outlineLevel="0" collapsed="false">
      <c r="A18170" s="1" t="n">
        <v>1</v>
      </c>
      <c r="B18170" s="17" t="n">
        <v>46268</v>
      </c>
      <c r="C18170" s="1" t="n">
        <v>11</v>
      </c>
      <c r="D18170" s="1" t="s">
        <v>3845</v>
      </c>
      <c r="E18170" s="1" t="n">
        <v>1711</v>
      </c>
      <c r="F18170" s="1" t="s">
        <v>610</v>
      </c>
      <c r="I18170" s="1" t="n">
        <v>160299</v>
      </c>
      <c r="J18170" s="1" t="n">
        <v>82120</v>
      </c>
      <c r="K18170" s="1" t="n">
        <v>7891253285879</v>
      </c>
      <c r="L18170" s="1" t="s">
        <v>8876</v>
      </c>
      <c r="N18170" s="1" t="n">
        <v>3</v>
      </c>
      <c r="O18170" s="1" t="n">
        <v>44.99</v>
      </c>
    </row>
    <row r="18171" customFormat="false" ht="15" hidden="false" customHeight="true" outlineLevel="0" collapsed="false">
      <c r="A18171" s="1" t="n">
        <v>1</v>
      </c>
      <c r="B18171" s="17" t="n">
        <v>46268</v>
      </c>
      <c r="C18171" s="1" t="n">
        <v>11</v>
      </c>
      <c r="D18171" s="1" t="s">
        <v>3845</v>
      </c>
      <c r="E18171" s="1" t="n">
        <v>1711</v>
      </c>
      <c r="F18171" s="1" t="s">
        <v>610</v>
      </c>
      <c r="I18171" s="1" t="n">
        <v>160299</v>
      </c>
      <c r="J18171" s="1" t="n">
        <v>82259</v>
      </c>
      <c r="K18171" s="1" t="n">
        <v>7894494747144</v>
      </c>
      <c r="L18171" s="1" t="s">
        <v>8877</v>
      </c>
      <c r="N18171" s="1" t="n">
        <v>5</v>
      </c>
      <c r="O18171" s="1" t="n">
        <v>52.28</v>
      </c>
    </row>
    <row r="18172" customFormat="false" ht="15" hidden="false" customHeight="true" outlineLevel="0" collapsed="false">
      <c r="A18172" s="1" t="n">
        <v>1</v>
      </c>
      <c r="B18172" s="17" t="n">
        <v>46268</v>
      </c>
      <c r="C18172" s="1" t="n">
        <v>11</v>
      </c>
      <c r="D18172" s="1" t="s">
        <v>3845</v>
      </c>
      <c r="E18172" s="1" t="n">
        <v>1711</v>
      </c>
      <c r="F18172" s="1" t="s">
        <v>610</v>
      </c>
      <c r="I18172" s="1" t="n">
        <v>160299</v>
      </c>
      <c r="J18172" s="1" t="n">
        <v>82260</v>
      </c>
      <c r="K18172" s="1" t="n">
        <v>7891027395490</v>
      </c>
      <c r="L18172" s="1" t="s">
        <v>8878</v>
      </c>
      <c r="N18172" s="1" t="n">
        <v>10</v>
      </c>
      <c r="O18172" s="1" t="n">
        <v>56.96</v>
      </c>
    </row>
    <row r="18173" customFormat="false" ht="15" hidden="false" customHeight="true" outlineLevel="0" collapsed="false">
      <c r="A18173" s="1" t="n">
        <v>1</v>
      </c>
      <c r="B18173" s="17" t="n">
        <v>46268</v>
      </c>
      <c r="C18173" s="1" t="n">
        <v>11</v>
      </c>
      <c r="D18173" s="1" t="s">
        <v>3845</v>
      </c>
      <c r="E18173" s="1" t="n">
        <v>1711</v>
      </c>
      <c r="F18173" s="1" t="s">
        <v>610</v>
      </c>
      <c r="I18173" s="1" t="n">
        <v>160299</v>
      </c>
      <c r="J18173" s="1" t="n">
        <v>82261</v>
      </c>
      <c r="K18173" s="1" t="n">
        <v>7891321101490</v>
      </c>
      <c r="L18173" s="1" t="s">
        <v>8879</v>
      </c>
      <c r="N18173" s="1" t="n">
        <v>2</v>
      </c>
      <c r="O18173" s="1" t="n">
        <v>36.27</v>
      </c>
    </row>
    <row r="18174" customFormat="false" ht="15" hidden="false" customHeight="true" outlineLevel="0" collapsed="false">
      <c r="A18174" s="1" t="n">
        <v>1</v>
      </c>
      <c r="B18174" s="17" t="n">
        <v>46268</v>
      </c>
      <c r="C18174" s="1" t="n">
        <v>11</v>
      </c>
      <c r="D18174" s="1" t="s">
        <v>3845</v>
      </c>
      <c r="E18174" s="1" t="n">
        <v>1711</v>
      </c>
      <c r="F18174" s="1" t="s">
        <v>610</v>
      </c>
      <c r="I18174" s="1" t="n">
        <v>160299</v>
      </c>
      <c r="J18174" s="1" t="n">
        <v>82262</v>
      </c>
      <c r="K18174" s="1" t="n">
        <v>7891253285893</v>
      </c>
      <c r="L18174" s="1" t="s">
        <v>8880</v>
      </c>
      <c r="N18174" s="1" t="n">
        <v>2</v>
      </c>
      <c r="O18174" s="1" t="n">
        <v>46.97</v>
      </c>
    </row>
    <row r="18175" customFormat="false" ht="15" hidden="false" customHeight="true" outlineLevel="0" collapsed="false">
      <c r="A18175" s="1" t="n">
        <v>1</v>
      </c>
      <c r="B18175" s="17" t="n">
        <v>46268</v>
      </c>
      <c r="C18175" s="1" t="n">
        <v>11</v>
      </c>
      <c r="D18175" s="1" t="s">
        <v>3845</v>
      </c>
      <c r="E18175" s="1" t="n">
        <v>1711</v>
      </c>
      <c r="F18175" s="1" t="s">
        <v>610</v>
      </c>
      <c r="I18175" s="1" t="n">
        <v>160299</v>
      </c>
      <c r="J18175" s="1" t="n">
        <v>82263</v>
      </c>
      <c r="K18175" s="1" t="n">
        <v>7891253285763</v>
      </c>
      <c r="L18175" s="1" t="s">
        <v>8881</v>
      </c>
      <c r="N18175" s="1" t="n">
        <v>2</v>
      </c>
      <c r="O18175" s="1" t="n">
        <v>46.97</v>
      </c>
    </row>
    <row r="18176" customFormat="false" ht="15" hidden="false" customHeight="true" outlineLevel="0" collapsed="false">
      <c r="A18176" s="1" t="n">
        <v>1</v>
      </c>
      <c r="B18176" s="17" t="n">
        <v>46268</v>
      </c>
      <c r="C18176" s="1" t="n">
        <v>11</v>
      </c>
      <c r="D18176" s="1" t="s">
        <v>3845</v>
      </c>
      <c r="E18176" s="1" t="n">
        <v>1711</v>
      </c>
      <c r="F18176" s="1" t="s">
        <v>610</v>
      </c>
      <c r="I18176" s="1" t="n">
        <v>160299</v>
      </c>
      <c r="J18176" s="1" t="n">
        <v>82264</v>
      </c>
      <c r="K18176" s="1" t="n">
        <v>7891321101124</v>
      </c>
      <c r="L18176" s="1" t="s">
        <v>8882</v>
      </c>
      <c r="N18176" s="1" t="n">
        <v>6</v>
      </c>
      <c r="O18176" s="1" t="n">
        <v>71.04</v>
      </c>
    </row>
    <row r="18177" customFormat="false" ht="15" hidden="false" customHeight="true" outlineLevel="0" collapsed="false">
      <c r="A18177" s="1" t="n">
        <v>1</v>
      </c>
      <c r="B18177" s="17" t="n">
        <v>46268</v>
      </c>
      <c r="C18177" s="1" t="n">
        <v>11</v>
      </c>
      <c r="D18177" s="1" t="s">
        <v>3845</v>
      </c>
      <c r="E18177" s="1" t="n">
        <v>1711</v>
      </c>
      <c r="F18177" s="1" t="s">
        <v>610</v>
      </c>
      <c r="I18177" s="1" t="n">
        <v>160299</v>
      </c>
      <c r="J18177" s="1" t="n">
        <v>82265</v>
      </c>
      <c r="K18177" s="1" t="n">
        <v>7894494751172</v>
      </c>
      <c r="L18177" s="1" t="s">
        <v>8883</v>
      </c>
      <c r="N18177" s="1" t="n">
        <v>5</v>
      </c>
      <c r="O18177" s="1" t="n">
        <v>60.97</v>
      </c>
    </row>
    <row r="18178" customFormat="false" ht="15" hidden="false" customHeight="true" outlineLevel="0" collapsed="false">
      <c r="A18178" s="1" t="n">
        <v>1</v>
      </c>
      <c r="B18178" s="17" t="n">
        <v>46268</v>
      </c>
      <c r="C18178" s="1" t="n">
        <v>11</v>
      </c>
      <c r="D18178" s="1" t="s">
        <v>3845</v>
      </c>
      <c r="E18178" s="1" t="n">
        <v>1711</v>
      </c>
      <c r="F18178" s="1" t="s">
        <v>610</v>
      </c>
      <c r="I18178" s="1" t="n">
        <v>160299</v>
      </c>
      <c r="J18178" s="1" t="n">
        <v>82266</v>
      </c>
      <c r="K18178" s="1" t="n">
        <v>7894494638008</v>
      </c>
      <c r="L18178" s="1" t="s">
        <v>8884</v>
      </c>
      <c r="N18178" s="1" t="n">
        <v>5</v>
      </c>
      <c r="O18178" s="1" t="n">
        <v>60.97</v>
      </c>
    </row>
    <row r="18179" customFormat="false" ht="15" hidden="false" customHeight="true" outlineLevel="0" collapsed="false">
      <c r="A18179" s="1" t="n">
        <v>1</v>
      </c>
      <c r="B18179" s="17" t="n">
        <v>46268</v>
      </c>
      <c r="C18179" s="1" t="n">
        <v>11</v>
      </c>
      <c r="D18179" s="1" t="s">
        <v>3845</v>
      </c>
      <c r="E18179" s="1" t="n">
        <v>1699</v>
      </c>
      <c r="F18179" s="1" t="s">
        <v>428</v>
      </c>
      <c r="I18179" s="1" t="n">
        <v>312938</v>
      </c>
      <c r="J18179" s="1" t="n">
        <v>102330</v>
      </c>
      <c r="K18179" s="1" t="n">
        <v>7896547500263</v>
      </c>
      <c r="L18179" s="1" t="s">
        <v>4849</v>
      </c>
      <c r="N18179" s="1" t="n">
        <v>24</v>
      </c>
      <c r="O18179" s="1" t="n">
        <v>335.6</v>
      </c>
    </row>
    <row r="18180" customFormat="false" ht="15" hidden="false" customHeight="true" outlineLevel="0" collapsed="false">
      <c r="A18180" s="1" t="n">
        <v>1</v>
      </c>
      <c r="B18180" s="17" t="n">
        <v>46268</v>
      </c>
      <c r="C18180" s="1" t="n">
        <v>11</v>
      </c>
      <c r="D18180" s="1" t="s">
        <v>3845</v>
      </c>
      <c r="E18180" s="1" t="n">
        <v>1699</v>
      </c>
      <c r="F18180" s="1" t="s">
        <v>428</v>
      </c>
      <c r="I18180" s="1" t="n">
        <v>312938</v>
      </c>
      <c r="J18180" s="1" t="n">
        <v>105668</v>
      </c>
      <c r="K18180" s="1" t="n">
        <v>7896547500126</v>
      </c>
      <c r="L18180" s="1" t="s">
        <v>5163</v>
      </c>
      <c r="N18180" s="1" t="n">
        <v>60</v>
      </c>
      <c r="O18180" s="1" t="n">
        <v>293.5</v>
      </c>
    </row>
    <row r="18181" customFormat="false" ht="15" hidden="false" customHeight="true" outlineLevel="0" collapsed="false">
      <c r="A18181" s="1" t="n">
        <v>1</v>
      </c>
      <c r="B18181" s="17" t="n">
        <v>46268</v>
      </c>
      <c r="C18181" s="1" t="n">
        <v>11</v>
      </c>
      <c r="D18181" s="1" t="s">
        <v>3845</v>
      </c>
      <c r="E18181" s="1" t="n">
        <v>1699</v>
      </c>
      <c r="F18181" s="1" t="s">
        <v>428</v>
      </c>
      <c r="I18181" s="1" t="n">
        <v>312938</v>
      </c>
      <c r="J18181" s="1" t="n">
        <v>28300</v>
      </c>
      <c r="K18181" s="1" t="n">
        <v>7896547501314</v>
      </c>
      <c r="L18181" s="1" t="s">
        <v>8559</v>
      </c>
      <c r="N18181" s="1" t="n">
        <v>6</v>
      </c>
      <c r="O18181" s="1" t="n">
        <v>85.9</v>
      </c>
    </row>
    <row r="18182" customFormat="false" ht="15" hidden="false" customHeight="true" outlineLevel="0" collapsed="false">
      <c r="A18182" s="1" t="n">
        <v>1</v>
      </c>
      <c r="B18182" s="17" t="n">
        <v>46268</v>
      </c>
      <c r="C18182" s="1" t="n">
        <v>11</v>
      </c>
      <c r="D18182" s="1" t="s">
        <v>3845</v>
      </c>
      <c r="E18182" s="1" t="n">
        <v>1699</v>
      </c>
      <c r="F18182" s="1" t="s">
        <v>428</v>
      </c>
      <c r="I18182" s="1" t="n">
        <v>312938</v>
      </c>
      <c r="J18182" s="1" t="n">
        <v>29846</v>
      </c>
      <c r="K18182" s="1" t="n">
        <v>7891097102059</v>
      </c>
      <c r="L18182" s="1" t="s">
        <v>4363</v>
      </c>
      <c r="N18182" s="1" t="n">
        <v>125</v>
      </c>
      <c r="O18182" s="1" t="n">
        <v>1514.5</v>
      </c>
    </row>
    <row r="18183" customFormat="false" ht="15" hidden="false" customHeight="true" outlineLevel="0" collapsed="false">
      <c r="A18183" s="1" t="n">
        <v>1</v>
      </c>
      <c r="B18183" s="17" t="n">
        <v>46268</v>
      </c>
      <c r="C18183" s="1" t="n">
        <v>11</v>
      </c>
      <c r="D18183" s="1" t="s">
        <v>3845</v>
      </c>
      <c r="E18183" s="1" t="n">
        <v>1699</v>
      </c>
      <c r="F18183" s="1" t="s">
        <v>428</v>
      </c>
      <c r="I18183" s="1" t="n">
        <v>312938</v>
      </c>
      <c r="J18183" s="1" t="n">
        <v>30035</v>
      </c>
      <c r="K18183" s="1" t="n">
        <v>7891097101489</v>
      </c>
      <c r="L18183" s="1" t="s">
        <v>4364</v>
      </c>
      <c r="N18183" s="1" t="n">
        <v>80</v>
      </c>
      <c r="O18183" s="1" t="n">
        <v>304.9</v>
      </c>
    </row>
    <row r="18184" customFormat="false" ht="15" hidden="false" customHeight="true" outlineLevel="0" collapsed="false">
      <c r="A18184" s="1" t="n">
        <v>1</v>
      </c>
      <c r="B18184" s="17" t="n">
        <v>46268</v>
      </c>
      <c r="C18184" s="1" t="n">
        <v>11</v>
      </c>
      <c r="D18184" s="1" t="s">
        <v>3845</v>
      </c>
      <c r="E18184" s="1" t="n">
        <v>1626</v>
      </c>
      <c r="F18184" s="1" t="s">
        <v>65</v>
      </c>
      <c r="I18184" s="1" t="n">
        <v>319952</v>
      </c>
      <c r="J18184" s="1" t="n">
        <v>110883</v>
      </c>
      <c r="K18184" s="1" t="n">
        <v>45</v>
      </c>
      <c r="L18184" s="1" t="s">
        <v>4937</v>
      </c>
      <c r="N18184" s="1" t="n">
        <v>61.08</v>
      </c>
      <c r="O18184" s="1" t="n">
        <v>793.43</v>
      </c>
    </row>
    <row r="18185" customFormat="false" ht="15" hidden="false" customHeight="true" outlineLevel="0" collapsed="false">
      <c r="A18185" s="1" t="n">
        <v>1</v>
      </c>
      <c r="B18185" s="17" t="n">
        <v>46268</v>
      </c>
      <c r="C18185" s="1" t="n">
        <v>11</v>
      </c>
      <c r="D18185" s="1" t="s">
        <v>3845</v>
      </c>
      <c r="E18185" s="1" t="n">
        <v>1626</v>
      </c>
      <c r="F18185" s="1" t="s">
        <v>65</v>
      </c>
      <c r="I18185" s="1" t="n">
        <v>319952</v>
      </c>
      <c r="J18185" s="1" t="n">
        <v>100058</v>
      </c>
      <c r="K18185" s="1" t="n">
        <v>59</v>
      </c>
      <c r="L18185" s="1" t="s">
        <v>5912</v>
      </c>
      <c r="N18185" s="1" t="n">
        <v>45</v>
      </c>
      <c r="O18185" s="1" t="n">
        <v>809.55</v>
      </c>
    </row>
    <row r="18186" customFormat="false" ht="15" hidden="false" customHeight="true" outlineLevel="0" collapsed="false">
      <c r="A18186" s="1" t="n">
        <v>1</v>
      </c>
      <c r="B18186" s="17" t="n">
        <v>46268</v>
      </c>
      <c r="C18186" s="1" t="n">
        <v>11</v>
      </c>
      <c r="D18186" s="1" t="s">
        <v>3845</v>
      </c>
      <c r="E18186" s="1" t="n">
        <v>1626</v>
      </c>
      <c r="F18186" s="1" t="s">
        <v>65</v>
      </c>
      <c r="I18186" s="1" t="n">
        <v>319952</v>
      </c>
      <c r="J18186" s="1" t="n">
        <v>16832</v>
      </c>
      <c r="K18186" s="1" t="n">
        <v>7894904500116</v>
      </c>
      <c r="L18186" s="1" t="s">
        <v>4439</v>
      </c>
      <c r="N18186" s="1" t="n">
        <v>16</v>
      </c>
      <c r="O18186" s="1" t="n">
        <v>111.84</v>
      </c>
    </row>
    <row r="18187" customFormat="false" ht="15" hidden="false" customHeight="true" outlineLevel="0" collapsed="false">
      <c r="A18187" s="1" t="n">
        <v>1</v>
      </c>
      <c r="B18187" s="17" t="n">
        <v>46268</v>
      </c>
      <c r="C18187" s="1" t="n">
        <v>11</v>
      </c>
      <c r="D18187" s="1" t="s">
        <v>3845</v>
      </c>
      <c r="E18187" s="1" t="n">
        <v>1626</v>
      </c>
      <c r="F18187" s="1" t="s">
        <v>65</v>
      </c>
      <c r="I18187" s="1" t="n">
        <v>319952</v>
      </c>
      <c r="J18187" s="1" t="n">
        <v>17497</v>
      </c>
      <c r="K18187" s="1" t="n">
        <v>7898921567046</v>
      </c>
      <c r="L18187" s="1" t="s">
        <v>5918</v>
      </c>
      <c r="N18187" s="1" t="n">
        <v>36</v>
      </c>
      <c r="O18187" s="1" t="n">
        <v>224.93</v>
      </c>
    </row>
    <row r="18188" customFormat="false" ht="15" hidden="false" customHeight="true" outlineLevel="0" collapsed="false">
      <c r="A18188" s="1" t="n">
        <v>1</v>
      </c>
      <c r="B18188" s="17" t="n">
        <v>46268</v>
      </c>
      <c r="C18188" s="1" t="n">
        <v>11</v>
      </c>
      <c r="D18188" s="1" t="s">
        <v>3845</v>
      </c>
      <c r="E18188" s="1" t="n">
        <v>1626</v>
      </c>
      <c r="F18188" s="1" t="s">
        <v>65</v>
      </c>
      <c r="I18188" s="1" t="n">
        <v>319952</v>
      </c>
      <c r="J18188" s="1" t="n">
        <v>19609</v>
      </c>
      <c r="K18188" s="1" t="n">
        <v>7891143013919</v>
      </c>
      <c r="L18188" s="1" t="s">
        <v>4442</v>
      </c>
      <c r="N18188" s="1" t="n">
        <v>12</v>
      </c>
      <c r="O18188" s="1" t="n">
        <v>93.36</v>
      </c>
    </row>
    <row r="18189" customFormat="false" ht="15" hidden="false" customHeight="true" outlineLevel="0" collapsed="false">
      <c r="A18189" s="1" t="n">
        <v>1</v>
      </c>
      <c r="B18189" s="17" t="n">
        <v>46268</v>
      </c>
      <c r="C18189" s="1" t="n">
        <v>11</v>
      </c>
      <c r="D18189" s="1" t="s">
        <v>3845</v>
      </c>
      <c r="E18189" s="1" t="n">
        <v>1626</v>
      </c>
      <c r="F18189" s="1" t="s">
        <v>65</v>
      </c>
      <c r="I18189" s="1" t="n">
        <v>319952</v>
      </c>
      <c r="J18189" s="1" t="n">
        <v>21346</v>
      </c>
      <c r="K18189" s="1" t="n">
        <v>7891143005891</v>
      </c>
      <c r="L18189" s="1" t="s">
        <v>7912</v>
      </c>
      <c r="N18189" s="1" t="n">
        <v>10</v>
      </c>
      <c r="O18189" s="1" t="n">
        <v>136.38</v>
      </c>
    </row>
    <row r="18190" customFormat="false" ht="15" hidden="false" customHeight="true" outlineLevel="0" collapsed="false">
      <c r="A18190" s="1" t="n">
        <v>1</v>
      </c>
      <c r="B18190" s="17" t="n">
        <v>46268</v>
      </c>
      <c r="C18190" s="1" t="n">
        <v>11</v>
      </c>
      <c r="D18190" s="1" t="s">
        <v>3845</v>
      </c>
      <c r="E18190" s="1" t="n">
        <v>1626</v>
      </c>
      <c r="F18190" s="1" t="s">
        <v>65</v>
      </c>
      <c r="I18190" s="1" t="n">
        <v>319952</v>
      </c>
      <c r="J18190" s="1" t="n">
        <v>21348</v>
      </c>
      <c r="K18190" s="1" t="n">
        <v>7891143013193</v>
      </c>
      <c r="L18190" s="1" t="s">
        <v>4443</v>
      </c>
      <c r="N18190" s="1" t="n">
        <v>12</v>
      </c>
      <c r="O18190" s="1" t="n">
        <v>94.27</v>
      </c>
    </row>
    <row r="18191" customFormat="false" ht="15" hidden="false" customHeight="true" outlineLevel="0" collapsed="false">
      <c r="A18191" s="1" t="n">
        <v>1</v>
      </c>
      <c r="B18191" s="17" t="n">
        <v>46268</v>
      </c>
      <c r="C18191" s="1" t="n">
        <v>11</v>
      </c>
      <c r="D18191" s="1" t="s">
        <v>3845</v>
      </c>
      <c r="E18191" s="1" t="n">
        <v>1626</v>
      </c>
      <c r="F18191" s="1" t="s">
        <v>65</v>
      </c>
      <c r="I18191" s="1" t="n">
        <v>319952</v>
      </c>
      <c r="J18191" s="1" t="n">
        <v>21460</v>
      </c>
      <c r="K18191" s="1" t="n">
        <v>7891143001206</v>
      </c>
      <c r="L18191" s="1" t="s">
        <v>5920</v>
      </c>
      <c r="N18191" s="1" t="n">
        <v>10</v>
      </c>
      <c r="O18191" s="1" t="n">
        <v>136.38</v>
      </c>
    </row>
    <row r="18192" customFormat="false" ht="15" hidden="false" customHeight="true" outlineLevel="0" collapsed="false">
      <c r="A18192" s="1" t="n">
        <v>1</v>
      </c>
      <c r="B18192" s="17" t="n">
        <v>46268</v>
      </c>
      <c r="C18192" s="1" t="n">
        <v>11</v>
      </c>
      <c r="D18192" s="1" t="s">
        <v>3845</v>
      </c>
      <c r="E18192" s="1" t="n">
        <v>1626</v>
      </c>
      <c r="F18192" s="1" t="s">
        <v>65</v>
      </c>
      <c r="I18192" s="1" t="n">
        <v>319952</v>
      </c>
      <c r="J18192" s="1" t="n">
        <v>31331</v>
      </c>
      <c r="K18192" s="1" t="n">
        <v>7894904577897</v>
      </c>
      <c r="L18192" s="1" t="s">
        <v>4445</v>
      </c>
      <c r="N18192" s="1" t="n">
        <v>16</v>
      </c>
      <c r="O18192" s="1" t="n">
        <v>111.84</v>
      </c>
    </row>
    <row r="18193" customFormat="false" ht="15" hidden="false" customHeight="true" outlineLevel="0" collapsed="false">
      <c r="A18193" s="1" t="n">
        <v>1</v>
      </c>
      <c r="B18193" s="17" t="n">
        <v>46268</v>
      </c>
      <c r="C18193" s="1" t="n">
        <v>11</v>
      </c>
      <c r="D18193" s="1" t="s">
        <v>3845</v>
      </c>
      <c r="E18193" s="1" t="n">
        <v>1626</v>
      </c>
      <c r="F18193" s="1" t="s">
        <v>65</v>
      </c>
      <c r="I18193" s="1" t="n">
        <v>319952</v>
      </c>
      <c r="J18193" s="1" t="n">
        <v>31353</v>
      </c>
      <c r="K18193" s="1" t="n">
        <v>7894904571956</v>
      </c>
      <c r="L18193" s="1" t="s">
        <v>5284</v>
      </c>
      <c r="N18193" s="1" t="n">
        <v>12</v>
      </c>
      <c r="O18193" s="1" t="n">
        <v>86.12</v>
      </c>
    </row>
    <row r="18194" customFormat="false" ht="15" hidden="false" customHeight="true" outlineLevel="0" collapsed="false">
      <c r="A18194" s="1" t="n">
        <v>1</v>
      </c>
      <c r="B18194" s="17" t="n">
        <v>46268</v>
      </c>
      <c r="C18194" s="1" t="n">
        <v>11</v>
      </c>
      <c r="D18194" s="1" t="s">
        <v>3845</v>
      </c>
      <c r="E18194" s="1" t="n">
        <v>1626</v>
      </c>
      <c r="F18194" s="1" t="s">
        <v>65</v>
      </c>
      <c r="I18194" s="1" t="n">
        <v>319952</v>
      </c>
      <c r="J18194" s="1" t="n">
        <v>37747</v>
      </c>
      <c r="K18194" s="1" t="n">
        <v>7898968009004</v>
      </c>
      <c r="L18194" s="1" t="s">
        <v>4448</v>
      </c>
      <c r="N18194" s="1" t="n">
        <v>64</v>
      </c>
      <c r="O18194" s="1" t="n">
        <v>527.38</v>
      </c>
    </row>
    <row r="18195" customFormat="false" ht="15" hidden="false" customHeight="true" outlineLevel="0" collapsed="false">
      <c r="A18195" s="1" t="n">
        <v>1</v>
      </c>
      <c r="B18195" s="17" t="n">
        <v>46268</v>
      </c>
      <c r="C18195" s="1" t="n">
        <v>11</v>
      </c>
      <c r="D18195" s="1" t="s">
        <v>3845</v>
      </c>
      <c r="E18195" s="1" t="n">
        <v>1626</v>
      </c>
      <c r="F18195" s="1" t="s">
        <v>65</v>
      </c>
      <c r="I18195" s="1" t="n">
        <v>319952</v>
      </c>
      <c r="J18195" s="1" t="n">
        <v>38003</v>
      </c>
      <c r="K18195" s="1" t="n">
        <v>7898968009066</v>
      </c>
      <c r="L18195" s="1" t="s">
        <v>4449</v>
      </c>
      <c r="N18195" s="1" t="n">
        <v>64</v>
      </c>
      <c r="O18195" s="1" t="n">
        <v>290.39</v>
      </c>
    </row>
    <row r="18196" customFormat="false" ht="15" hidden="false" customHeight="true" outlineLevel="0" collapsed="false">
      <c r="A18196" s="1" t="n">
        <v>1</v>
      </c>
      <c r="B18196" s="17" t="n">
        <v>46268</v>
      </c>
      <c r="C18196" s="1" t="n">
        <v>11</v>
      </c>
      <c r="D18196" s="1" t="s">
        <v>3845</v>
      </c>
      <c r="E18196" s="1" t="n">
        <v>1626</v>
      </c>
      <c r="F18196" s="1" t="s">
        <v>65</v>
      </c>
      <c r="I18196" s="1" t="n">
        <v>319952</v>
      </c>
      <c r="J18196" s="1" t="n">
        <v>56951</v>
      </c>
      <c r="K18196" s="1" t="n">
        <v>7894904280001</v>
      </c>
      <c r="L18196" s="1" t="s">
        <v>4453</v>
      </c>
      <c r="N18196" s="1" t="n">
        <v>25</v>
      </c>
      <c r="O18196" s="1" t="n">
        <v>107.44</v>
      </c>
    </row>
    <row r="18197" customFormat="false" ht="15" hidden="false" customHeight="true" outlineLevel="0" collapsed="false">
      <c r="A18197" s="1" t="n">
        <v>1</v>
      </c>
      <c r="B18197" s="17" t="n">
        <v>46268</v>
      </c>
      <c r="C18197" s="1" t="n">
        <v>11</v>
      </c>
      <c r="D18197" s="1" t="s">
        <v>3845</v>
      </c>
      <c r="E18197" s="1" t="n">
        <v>1626</v>
      </c>
      <c r="F18197" s="1" t="s">
        <v>65</v>
      </c>
      <c r="I18197" s="1" t="n">
        <v>319952</v>
      </c>
      <c r="J18197" s="1" t="n">
        <v>70394</v>
      </c>
      <c r="K18197" s="1" t="n">
        <v>7891152500868</v>
      </c>
      <c r="L18197" s="1" t="s">
        <v>4572</v>
      </c>
      <c r="N18197" s="1" t="n">
        <v>3</v>
      </c>
      <c r="O18197" s="1" t="n">
        <v>475.5</v>
      </c>
    </row>
    <row r="18198" customFormat="false" ht="15" hidden="false" customHeight="true" outlineLevel="0" collapsed="false">
      <c r="A18198" s="1" t="n">
        <v>1</v>
      </c>
      <c r="B18198" s="17" t="n">
        <v>46268</v>
      </c>
      <c r="C18198" s="1" t="n">
        <v>11</v>
      </c>
      <c r="D18198" s="1" t="s">
        <v>3845</v>
      </c>
      <c r="E18198" s="1" t="n">
        <v>1626</v>
      </c>
      <c r="F18198" s="1" t="s">
        <v>65</v>
      </c>
      <c r="I18198" s="1" t="n">
        <v>319952</v>
      </c>
      <c r="J18198" s="1" t="n">
        <v>79704</v>
      </c>
      <c r="K18198" s="1" t="n">
        <v>7894904605033</v>
      </c>
      <c r="L18198" s="1" t="s">
        <v>5927</v>
      </c>
      <c r="N18198" s="1" t="n">
        <v>12</v>
      </c>
      <c r="O18198" s="1" t="n">
        <v>105.77</v>
      </c>
    </row>
    <row r="18199" customFormat="false" ht="15" hidden="false" customHeight="true" outlineLevel="0" collapsed="false">
      <c r="A18199" s="1" t="n">
        <v>1</v>
      </c>
      <c r="B18199" s="17" t="n">
        <v>46268</v>
      </c>
      <c r="C18199" s="1" t="n">
        <v>11</v>
      </c>
      <c r="D18199" s="1" t="s">
        <v>3845</v>
      </c>
      <c r="E18199" s="1" t="n">
        <v>1626</v>
      </c>
      <c r="F18199" s="1" t="s">
        <v>65</v>
      </c>
      <c r="I18199" s="1" t="n">
        <v>319952</v>
      </c>
      <c r="J18199" s="1" t="n">
        <v>79706</v>
      </c>
      <c r="K18199" s="1" t="n">
        <v>7894904605002</v>
      </c>
      <c r="L18199" s="1" t="s">
        <v>5928</v>
      </c>
      <c r="N18199" s="1" t="n">
        <v>12</v>
      </c>
      <c r="O18199" s="1" t="n">
        <v>105.77</v>
      </c>
    </row>
    <row r="18200" customFormat="false" ht="15" hidden="false" customHeight="true" outlineLevel="0" collapsed="false">
      <c r="A18200" s="1" t="n">
        <v>1</v>
      </c>
      <c r="B18200" s="17" t="n">
        <v>46268</v>
      </c>
      <c r="C18200" s="1" t="n">
        <v>11</v>
      </c>
      <c r="D18200" s="1" t="s">
        <v>3845</v>
      </c>
      <c r="E18200" s="1" t="n">
        <v>1107</v>
      </c>
      <c r="F18200" s="1" t="s">
        <v>155</v>
      </c>
      <c r="I18200" s="1" t="n">
        <v>450846</v>
      </c>
      <c r="J18200" s="1" t="n">
        <v>100213</v>
      </c>
      <c r="K18200" s="1" t="n">
        <v>214</v>
      </c>
      <c r="L18200" s="1" t="s">
        <v>7317</v>
      </c>
      <c r="N18200" s="1" t="n">
        <v>101</v>
      </c>
      <c r="O18200" s="1" t="n">
        <v>1175.16</v>
      </c>
    </row>
    <row r="18201" customFormat="false" ht="15" hidden="false" customHeight="true" outlineLevel="0" collapsed="false">
      <c r="A18201" s="1" t="n">
        <v>1</v>
      </c>
      <c r="B18201" s="17" t="n">
        <v>46268</v>
      </c>
      <c r="C18201" s="1" t="n">
        <v>11</v>
      </c>
      <c r="D18201" s="1" t="s">
        <v>3845</v>
      </c>
      <c r="E18201" s="1" t="n">
        <v>1107</v>
      </c>
      <c r="F18201" s="1" t="s">
        <v>155</v>
      </c>
      <c r="I18201" s="1" t="n">
        <v>450846</v>
      </c>
      <c r="J18201" s="1" t="n">
        <v>100214</v>
      </c>
      <c r="K18201" s="1" t="n">
        <v>215</v>
      </c>
      <c r="L18201" s="1" t="s">
        <v>7318</v>
      </c>
      <c r="N18201" s="1" t="n">
        <v>202</v>
      </c>
      <c r="O18201" s="1" t="n">
        <v>2350.32</v>
      </c>
    </row>
    <row r="18202" customFormat="false" ht="15" hidden="false" customHeight="true" outlineLevel="0" collapsed="false">
      <c r="A18202" s="1" t="n">
        <v>1</v>
      </c>
      <c r="B18202" s="17" t="n">
        <v>46268</v>
      </c>
      <c r="C18202" s="1" t="n">
        <v>11</v>
      </c>
      <c r="D18202" s="1" t="s">
        <v>3845</v>
      </c>
      <c r="E18202" s="1" t="n">
        <v>1107</v>
      </c>
      <c r="F18202" s="1" t="s">
        <v>155</v>
      </c>
      <c r="I18202" s="1" t="n">
        <v>450846</v>
      </c>
      <c r="J18202" s="1" t="n">
        <v>100356</v>
      </c>
      <c r="K18202" s="1" t="n">
        <v>227</v>
      </c>
      <c r="L18202" s="1" t="s">
        <v>7320</v>
      </c>
      <c r="N18202" s="1" t="n">
        <v>202</v>
      </c>
      <c r="O18202" s="1" t="n">
        <v>2350.32</v>
      </c>
    </row>
    <row r="18203" customFormat="false" ht="15" hidden="false" customHeight="true" outlineLevel="0" collapsed="false">
      <c r="A18203" s="1" t="n">
        <v>1</v>
      </c>
      <c r="B18203" s="17" t="n">
        <v>46268</v>
      </c>
      <c r="C18203" s="1" t="n">
        <v>11</v>
      </c>
      <c r="D18203" s="1" t="s">
        <v>3845</v>
      </c>
      <c r="E18203" s="1" t="n">
        <v>1107</v>
      </c>
      <c r="F18203" s="1" t="s">
        <v>155</v>
      </c>
      <c r="I18203" s="1" t="n">
        <v>450846</v>
      </c>
      <c r="J18203" s="1" t="n">
        <v>100357</v>
      </c>
      <c r="K18203" s="1" t="n">
        <v>228</v>
      </c>
      <c r="L18203" s="1" t="s">
        <v>4401</v>
      </c>
      <c r="N18203" s="1" t="n">
        <v>303</v>
      </c>
      <c r="O18203" s="1" t="n">
        <v>3525.48</v>
      </c>
    </row>
    <row r="18204" customFormat="false" ht="15" hidden="false" customHeight="true" outlineLevel="0" collapsed="false">
      <c r="A18204" s="1" t="n">
        <v>1</v>
      </c>
      <c r="B18204" s="17" t="n">
        <v>46268</v>
      </c>
      <c r="C18204" s="1" t="n">
        <v>11</v>
      </c>
      <c r="D18204" s="1" t="s">
        <v>3845</v>
      </c>
      <c r="E18204" s="1" t="n">
        <v>1107</v>
      </c>
      <c r="F18204" s="1" t="s">
        <v>155</v>
      </c>
      <c r="I18204" s="1" t="n">
        <v>450846</v>
      </c>
      <c r="J18204" s="1" t="n">
        <v>110233</v>
      </c>
      <c r="K18204" s="1" t="n">
        <v>38376</v>
      </c>
      <c r="L18204" s="1" t="s">
        <v>4403</v>
      </c>
      <c r="N18204" s="1" t="n">
        <v>202</v>
      </c>
      <c r="O18204" s="1" t="n">
        <v>2350.32</v>
      </c>
    </row>
    <row r="18205" customFormat="false" ht="15" hidden="false" customHeight="true" outlineLevel="0" collapsed="false">
      <c r="A18205" s="1" t="n">
        <v>1</v>
      </c>
      <c r="B18205" s="17" t="n">
        <v>46268</v>
      </c>
      <c r="C18205" s="1" t="n">
        <v>11</v>
      </c>
      <c r="D18205" s="1" t="s">
        <v>3845</v>
      </c>
      <c r="E18205" s="1" t="n">
        <v>1637</v>
      </c>
      <c r="F18205" s="1" t="s">
        <v>68</v>
      </c>
      <c r="I18205" s="1" t="n">
        <v>1928765</v>
      </c>
      <c r="J18205" s="1" t="n">
        <v>101859</v>
      </c>
      <c r="K18205" s="1" t="n">
        <v>7896224807098</v>
      </c>
      <c r="L18205" s="1" t="s">
        <v>4601</v>
      </c>
      <c r="N18205" s="1" t="n">
        <v>20</v>
      </c>
      <c r="O18205" s="1" t="n">
        <v>273.8</v>
      </c>
    </row>
    <row r="18206" customFormat="false" ht="15" hidden="false" customHeight="true" outlineLevel="0" collapsed="false">
      <c r="A18206" s="1" t="n">
        <v>1</v>
      </c>
      <c r="B18206" s="17" t="n">
        <v>46268</v>
      </c>
      <c r="C18206" s="1" t="n">
        <v>11</v>
      </c>
      <c r="D18206" s="1" t="s">
        <v>3845</v>
      </c>
      <c r="E18206" s="1" t="n">
        <v>1637</v>
      </c>
      <c r="F18206" s="1" t="s">
        <v>68</v>
      </c>
      <c r="I18206" s="1" t="n">
        <v>1928765</v>
      </c>
      <c r="J18206" s="1" t="n">
        <v>82214</v>
      </c>
      <c r="K18206" s="1" t="n">
        <v>7891000329092</v>
      </c>
      <c r="L18206" s="1" t="s">
        <v>8694</v>
      </c>
      <c r="N18206" s="1" t="n">
        <v>12</v>
      </c>
      <c r="O18206" s="1" t="n">
        <v>191.88</v>
      </c>
    </row>
    <row r="18207" customFormat="false" ht="15" hidden="false" customHeight="true" outlineLevel="0" collapsed="false">
      <c r="A18207" s="1" t="n">
        <v>1</v>
      </c>
      <c r="B18207" s="17" t="n">
        <v>46268</v>
      </c>
      <c r="C18207" s="1" t="n">
        <v>11</v>
      </c>
      <c r="D18207" s="1" t="s">
        <v>3845</v>
      </c>
      <c r="E18207" s="1" t="n">
        <v>1637</v>
      </c>
      <c r="F18207" s="1" t="s">
        <v>68</v>
      </c>
      <c r="I18207" s="1" t="n">
        <v>1928765</v>
      </c>
      <c r="J18207" s="1" t="n">
        <v>82215</v>
      </c>
      <c r="K18207" s="1" t="n">
        <v>7891000329139</v>
      </c>
      <c r="L18207" s="1" t="s">
        <v>8695</v>
      </c>
      <c r="N18207" s="1" t="n">
        <v>12</v>
      </c>
      <c r="O18207" s="1" t="n">
        <v>191.88</v>
      </c>
    </row>
    <row r="18208" customFormat="false" ht="15" hidden="false" customHeight="true" outlineLevel="0" collapsed="false">
      <c r="A18208" s="1" t="n">
        <v>1</v>
      </c>
      <c r="B18208" s="17" t="n">
        <v>46269</v>
      </c>
      <c r="C18208" s="1" t="n">
        <v>11</v>
      </c>
      <c r="D18208" s="1" t="s">
        <v>3845</v>
      </c>
      <c r="E18208" s="1" t="n">
        <v>1107</v>
      </c>
      <c r="F18208" s="1" t="s">
        <v>155</v>
      </c>
      <c r="I18208" s="1" t="n">
        <v>450847</v>
      </c>
      <c r="J18208" s="1" t="n">
        <v>108652</v>
      </c>
      <c r="K18208" s="1" t="n">
        <v>7896029007013</v>
      </c>
      <c r="L18208" s="1" t="s">
        <v>5441</v>
      </c>
      <c r="N18208" s="1" t="n">
        <v>3</v>
      </c>
      <c r="O18208" s="1" t="n">
        <v>34.14</v>
      </c>
    </row>
    <row r="18209" customFormat="false" ht="15" hidden="false" customHeight="true" outlineLevel="0" collapsed="false">
      <c r="A18209" s="1" t="n">
        <v>1</v>
      </c>
      <c r="B18209" s="17" t="n">
        <v>46269</v>
      </c>
      <c r="C18209" s="1" t="n">
        <v>11</v>
      </c>
      <c r="D18209" s="1" t="s">
        <v>3845</v>
      </c>
      <c r="E18209" s="1" t="n">
        <v>1107</v>
      </c>
      <c r="F18209" s="1" t="s">
        <v>155</v>
      </c>
      <c r="I18209" s="1" t="n">
        <v>450847</v>
      </c>
      <c r="J18209" s="1" t="n">
        <v>57702</v>
      </c>
      <c r="K18209" s="1" t="n">
        <v>7896029056400</v>
      </c>
      <c r="L18209" s="1" t="s">
        <v>6801</v>
      </c>
      <c r="N18209" s="1" t="n">
        <v>6</v>
      </c>
      <c r="O18209" s="1" t="n">
        <v>10.26</v>
      </c>
    </row>
    <row r="18210" customFormat="false" ht="15" hidden="false" customHeight="true" outlineLevel="0" collapsed="false">
      <c r="A18210" s="1" t="n">
        <v>1</v>
      </c>
      <c r="B18210" s="17" t="n">
        <v>46269</v>
      </c>
      <c r="C18210" s="1" t="n">
        <v>11</v>
      </c>
      <c r="D18210" s="1" t="s">
        <v>3845</v>
      </c>
      <c r="E18210" s="1" t="n">
        <v>1107</v>
      </c>
      <c r="F18210" s="1" t="s">
        <v>155</v>
      </c>
      <c r="I18210" s="1" t="n">
        <v>450847</v>
      </c>
      <c r="J18210" s="1" t="n">
        <v>75132</v>
      </c>
      <c r="K18210" s="1" t="n">
        <v>7896029046784</v>
      </c>
      <c r="L18210" s="1" t="s">
        <v>8885</v>
      </c>
      <c r="N18210" s="1" t="n">
        <v>3</v>
      </c>
      <c r="O18210" s="1" t="n">
        <v>36.6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2026-09-04T17:02:11Z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